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acion" sheetId="1" r:id="rId5"/>
    <sheet state="visible" name="Base de datos cruda" sheetId="2" r:id="rId6"/>
    <sheet state="visible" name="Base de datos limpia" sheetId="3" r:id="rId7"/>
    <sheet state="visible" name="Analisis" sheetId="4" r:id="rId8"/>
    <sheet state="visible" name="Dashboard" sheetId="5" r:id="rId9"/>
  </sheets>
  <definedNames/>
  <calcPr/>
  <pivotCaches>
    <pivotCache cacheId="0" r:id="rId10"/>
  </pivotCaches>
</workbook>
</file>

<file path=xl/sharedStrings.xml><?xml version="1.0" encoding="utf-8"?>
<sst xmlns="http://schemas.openxmlformats.org/spreadsheetml/2006/main" count="24136" uniqueCount="91">
  <si>
    <t>DOCUMENTACIÓN</t>
  </si>
  <si>
    <t>¿Qué representa cada fila? → Cada fila es un estudiante. Un registro = una persona.</t>
  </si>
  <si>
    <t>¿Qué representa cada columna? → Ya lo viste en la tabla que te mostré. Cada columna es una característica de ese estudiante (edad, horas de juego, nota, etc.).</t>
  </si>
  <si>
    <t>¿Qué tipo de dato debería tener cada campo?</t>
  </si>
  <si>
    <t>Columna</t>
  </si>
  <si>
    <t>Tipo esperado</t>
  </si>
  <si>
    <t>Observación</t>
  </si>
  <si>
    <t>student_id</t>
  </si>
  <si>
    <t>Número entero</t>
  </si>
  <si>
    <t>ID, no se opera matemáticamente</t>
  </si>
  <si>
    <t>age</t>
  </si>
  <si>
    <t>Edades entre 16 y 24</t>
  </si>
  <si>
    <t>gender</t>
  </si>
  <si>
    <t>Texto</t>
  </si>
  <si>
    <t>3 valores: Male, Female, Other</t>
  </si>
  <si>
    <t>gaming_hours</t>
  </si>
  <si>
    <t>Número decimal</t>
  </si>
  <si>
    <t>0 a 8 horas</t>
  </si>
  <si>
    <t>study_hours</t>
  </si>
  <si>
    <t>1 a 10 horas</t>
  </si>
  <si>
    <t>sleep_hours</t>
  </si>
  <si>
    <t>4 a 9 horas</t>
  </si>
  <si>
    <t>attendance</t>
  </si>
  <si>
    <t>% de 60 a 100</t>
  </si>
  <si>
    <t>gaming_genre</t>
  </si>
  <si>
    <t>FPS, Casual, RPG</t>
  </si>
  <si>
    <t>social_activity</t>
  </si>
  <si>
    <t>—</t>
  </si>
  <si>
    <t>Est</t>
  </si>
  <si>
    <t>reaction_time_ms</t>
  </si>
  <si>
    <t>Milisegundos</t>
  </si>
  <si>
    <t>addiction_score</t>
  </si>
  <si>
    <t>Tiene valores negativos = error</t>
  </si>
  <si>
    <t>stress_level</t>
  </si>
  <si>
    <t>Low, Medium, High</t>
  </si>
  <si>
    <t>grades</t>
  </si>
  <si>
    <t>Tiene valores &gt; 100 = error</t>
  </si>
  <si>
    <t>Limpieza realizada:
grades &gt; 100 → reemplazado por vacío (134 registros afectados)
addiction_score &lt; 0 → reemplazado por vacío (aprox. 50 registros afectados)
Texto en gender, gaming_genre y stress_level → estandarizado con NOMPROPIO + ESPACIOS
Duplicados verificados: ninguno encontrado</t>
  </si>
  <si>
    <t>Columna rendimiento_alto: clasifica estudiantes por encima/debajo del promedio de notas
Columna nivel_gaming: clasifica por horas de juego (casual / moderado / intensivo)
Validación aplicada en gaming_genre: solo acepta FPS, Casual, RPG
Validación aplicada en gaming_hours: solo acepta valores entre 0 y 8
Formato condicional: verde para notas sobre el promedio, rojo para celdas vacías (errores)</t>
  </si>
  <si>
    <t>3 tablas dinámicas creadas en hoja analysis
KPIs calculados: nota promedio, nota máxima, horas de juego promedio, % rendimiento alto
Funciones condicionales: PROMEDIO.SI por género de juego, CONTAR.SI por nivel de estrés
BUSCARX implementado en celda S2 para búsqueda por student_id</t>
  </si>
  <si>
    <t>Dashboard creado en hoja dashboard con 4 KPIs, 3 gráficos e insights
Paleta de colores: Azul oscuro (#1F4E79) con texto blanco y fondo gris claro.
Insights redactados basados en análisis de gaming_genre, stress_level y gaming_hours</t>
  </si>
  <si>
    <t>Transformaciones adicionales 
total_screen_hours = gaming_hours + device_usage
hours_ratio = study_hours / gaming_hours
performance_group = Alto / Medio / Bajo según grades</t>
  </si>
  <si>
    <t>Entrega
Archivo preparado como plantilla reutilizable. Las hojas Base de datos limpia, Analisis y Graficos se actualizan automáticamente si se reemplaza el contenido de Base de datos cruda con un nuevo dataset del mismo formato. Supuestos: notas mayores a 100 y addiction_score negativos se consideran errores de carga y fueron excluidos del análisis.</t>
  </si>
  <si>
    <t>device_usage</t>
  </si>
  <si>
    <t>Male</t>
  </si>
  <si>
    <t>FPS</t>
  </si>
  <si>
    <t>Low</t>
  </si>
  <si>
    <t>Casual</t>
  </si>
  <si>
    <t>Medium</t>
  </si>
  <si>
    <t>Female</t>
  </si>
  <si>
    <t>High</t>
  </si>
  <si>
    <t>RPG</t>
  </si>
  <si>
    <t>Other</t>
  </si>
  <si>
    <t>grades_clean</t>
  </si>
  <si>
    <t>total_screen_hours</t>
  </si>
  <si>
    <t>hours_ratio</t>
  </si>
  <si>
    <t>performance_group</t>
  </si>
  <si>
    <t>rendimiento_alto</t>
  </si>
  <si>
    <t>nivel_gaming</t>
  </si>
  <si>
    <t>AVERAGE of grades_clean</t>
  </si>
  <si>
    <t>AVERAGE of grades</t>
  </si>
  <si>
    <t>Nivel de estrés</t>
  </si>
  <si>
    <t>Fps</t>
  </si>
  <si>
    <t>Rpg</t>
  </si>
  <si>
    <t>Grand Total</t>
  </si>
  <si>
    <t>Alto</t>
  </si>
  <si>
    <t>Bajo</t>
  </si>
  <si>
    <t>Medio</t>
  </si>
  <si>
    <t>Column 1</t>
  </si>
  <si>
    <t xml:space="preserve">
Student ID
</t>
  </si>
  <si>
    <t>Nota</t>
  </si>
  <si>
    <t>Nota promedio general</t>
  </si>
  <si>
    <t>Nota Maxima</t>
  </si>
  <si>
    <t>Horas de juego promedio</t>
  </si>
  <si>
    <t>% estudiantes de alto rendimiento</t>
  </si>
  <si>
    <t>"Nota: el Top 5 incluye registros con grades originales. Los valores &gt; 100 son errores de carga identificados en la limpieza."</t>
  </si>
  <si>
    <t>Genero</t>
  </si>
  <si>
    <t>Nota promedio por genero</t>
  </si>
  <si>
    <t>Nivel de estres</t>
  </si>
  <si>
    <t>Cantidad de estudiantes</t>
  </si>
  <si>
    <t>Buscar nota estudiante por ID</t>
  </si>
  <si>
    <t>ID</t>
  </si>
  <si>
    <t>Nota estudiante</t>
  </si>
  <si>
    <t>Análisis de Rendimiento Académico y Gaming</t>
  </si>
  <si>
    <t>Dataset: 8000 estudiantes | Fuente: Gaming Academic Performance Dataset</t>
  </si>
  <si>
    <t>Nota maxima</t>
  </si>
  <si>
    <t>Horas juego promedio</t>
  </si>
  <si>
    <t>% rendimiento alto</t>
  </si>
  <si>
    <t>🔍 El nivel de estrés es el factor más influyente en el rendimiento académico. Los estudiantes con estrés alto obtienen una nota promedio de 82.61, mientras que los de estrés bajo apenas alcanzan 49.44. Esto sugiere que el estrés alto podría estar asociado a mayor motivación o exigencia académica. Acción: investigar si los estudiantes con estrés alto también tienen menor tiempo de gaming.</t>
  </si>
  <si>
    <t>🔍 El género de juego no determina el rendimiento académico. Casual (65.52), FPS (65.57) y RPG (65.39) muestran promedios prácticamente idénticos. No hay evidencia de que el tipo de juego afecte las notas. Acción: enfocar el análisis en otras variables como horas de juego y horas de estudio.</t>
  </si>
  <si>
    <t>🔍 El estudiante promedio juega 4.09 horas diarias. Con una nota promedio de 65.50 y solo el 50.75% con rendimiento alto, existe margen de mejora general. Acción: analizar si existe un umbral de horas de juego a partir del cual el rendimiento cae significativamente.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</si>
</sst>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u/>
      <sz val="15.0"/>
      <color theme="1"/>
      <name val="Arial"/>
      <scheme val="minor"/>
    </font>
    <font/>
    <font>
      <color theme="1"/>
      <name val="Arial"/>
      <scheme val="minor"/>
    </font>
    <font>
      <b/>
      <color theme="1"/>
      <name val="Arial"/>
      <scheme val="minor"/>
    </font>
    <font>
      <sz val="11.0"/>
      <color theme="1"/>
      <name val="Arial"/>
      <scheme val="minor"/>
    </font>
    <font>
      <sz val="10.0"/>
      <color theme="1"/>
      <name val="Arial"/>
      <scheme val="minor"/>
    </font>
    <font>
      <sz val="20.0"/>
      <color rgb="FFFFFFFF"/>
      <name val="Arial"/>
      <scheme val="minor"/>
    </font>
    <font>
      <sz val="10.0"/>
      <color rgb="FF434343"/>
      <name val="Arial"/>
      <scheme val="minor"/>
    </font>
    <font>
      <sz val="12.0"/>
      <color rgb="FFFFFFFF"/>
      <name val="Arial"/>
      <scheme val="minor"/>
    </font>
  </fonts>
  <fills count="6">
    <fill>
      <patternFill patternType="none"/>
    </fill>
    <fill>
      <patternFill patternType="lightGray"/>
    </fill>
    <fill>
      <patternFill patternType="solid">
        <fgColor rgb="FF1C4587"/>
        <bgColor rgb="FF1C4587"/>
      </patternFill>
    </fill>
    <fill>
      <patternFill patternType="solid">
        <fgColor rgb="FF0B5394"/>
        <bgColor rgb="FF0B5394"/>
      </patternFill>
    </fill>
    <fill>
      <patternFill patternType="solid">
        <fgColor rgb="FFCCCCCC"/>
        <bgColor rgb="FFCCCCCC"/>
      </patternFill>
    </fill>
    <fill>
      <patternFill patternType="solid">
        <fgColor rgb="FFF4CCCC"/>
        <bgColor rgb="FFF4CCCC"/>
      </patternFill>
    </fill>
  </fills>
  <borders count="17">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readingOrder="0"/>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4" fillId="0" fontId="3" numFmtId="0" xfId="0" applyAlignment="1" applyBorder="1" applyFont="1">
      <alignment readingOrder="0" shrinkToFit="0" wrapText="1"/>
    </xf>
    <xf borderId="9" fillId="0" fontId="3" numFmtId="0" xfId="0" applyAlignment="1" applyBorder="1" applyFont="1">
      <alignment readingOrder="0"/>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4" fillId="0" fontId="4" numFmtId="0" xfId="0" applyAlignment="1" applyBorder="1" applyFont="1">
      <alignment horizontal="center" readingOrder="0"/>
    </xf>
    <xf borderId="7" fillId="0" fontId="3" numFmtId="0" xfId="0" applyAlignment="1" applyBorder="1" applyFont="1">
      <alignment readingOrder="0"/>
    </xf>
    <xf borderId="2" fillId="0" fontId="3" numFmtId="0" xfId="0" applyAlignment="1" applyBorder="1" applyFont="1">
      <alignment readingOrder="0"/>
    </xf>
    <xf borderId="8" fillId="0" fontId="3" numFmtId="0" xfId="0" applyAlignment="1" applyBorder="1" applyFont="1">
      <alignment readingOrder="0"/>
    </xf>
    <xf borderId="7" fillId="0" fontId="5" numFmtId="0" xfId="0" applyAlignment="1" applyBorder="1" applyFont="1">
      <alignment readingOrder="0"/>
    </xf>
    <xf borderId="14" fillId="0" fontId="3" numFmtId="0" xfId="0" applyAlignment="1" applyBorder="1" applyFont="1">
      <alignment readingOrder="0"/>
    </xf>
    <xf borderId="3" fillId="0" fontId="3" numFmtId="0" xfId="0" applyAlignment="1" applyBorder="1" applyFont="1">
      <alignment readingOrder="0"/>
    </xf>
    <xf borderId="13" fillId="0" fontId="3" numFmtId="0" xfId="0" applyAlignment="1" applyBorder="1" applyFont="1">
      <alignment readingOrder="0"/>
    </xf>
    <xf borderId="1" fillId="0" fontId="3" numFmtId="0" xfId="0" applyAlignment="1" applyBorder="1" applyFont="1">
      <alignment horizontal="left" readingOrder="0" vertical="top"/>
    </xf>
    <xf borderId="1" fillId="0" fontId="3" numFmtId="0" xfId="0" applyAlignment="1" applyBorder="1" applyFont="1">
      <alignment readingOrder="0" vertical="center"/>
    </xf>
    <xf borderId="1" fillId="0" fontId="3" numFmtId="0" xfId="0" applyAlignment="1" applyBorder="1" applyFont="1">
      <alignment horizontal="left" readingOrder="0" vertical="center"/>
    </xf>
    <xf borderId="1" fillId="0" fontId="3" numFmtId="0" xfId="0" applyAlignment="1" applyBorder="1" applyFont="1">
      <alignment readingOrder="0"/>
    </xf>
    <xf borderId="1" fillId="0" fontId="3" numFmtId="0" xfId="0" applyAlignment="1" applyBorder="1" applyFont="1">
      <alignment readingOrder="0" shrinkToFit="0" vertical="center" wrapText="1"/>
    </xf>
    <xf borderId="0" fillId="0" fontId="3" numFmtId="0" xfId="0" applyAlignment="1" applyFont="1">
      <alignment readingOrder="0"/>
    </xf>
    <xf borderId="0" fillId="0" fontId="3" numFmtId="4" xfId="0" applyAlignment="1" applyFont="1" applyNumberFormat="1">
      <alignment readingOrder="0"/>
    </xf>
    <xf borderId="0" fillId="0" fontId="3" numFmtId="2" xfId="0" applyAlignment="1" applyFont="1" applyNumberFormat="1">
      <alignment readingOrder="0"/>
    </xf>
    <xf borderId="0" fillId="0" fontId="6" numFmtId="49" xfId="0" applyAlignment="1" applyFont="1" applyNumberFormat="1">
      <alignment readingOrder="0"/>
    </xf>
    <xf borderId="0" fillId="0" fontId="3" numFmtId="4" xfId="0" applyFont="1" applyNumberFormat="1"/>
    <xf borderId="0" fillId="0" fontId="3" numFmtId="0" xfId="0" applyFont="1"/>
    <xf borderId="0" fillId="0" fontId="3" numFmtId="2" xfId="0" applyFont="1" applyNumberFormat="1"/>
    <xf borderId="0" fillId="0" fontId="6" numFmtId="49" xfId="0" applyFont="1" applyNumberFormat="1"/>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4" fillId="0" fontId="3" numFmtId="4" xfId="0" applyBorder="1" applyFont="1" applyNumberFormat="1"/>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4" xfId="0" applyAlignment="1" applyFont="1" applyNumberFormat="1">
      <alignment shrinkToFit="0" vertical="center" wrapText="0"/>
    </xf>
    <xf borderId="4" fillId="0" fontId="3" numFmtId="2" xfId="0" applyBorder="1" applyFont="1" applyNumberFormat="1"/>
    <xf borderId="4" fillId="0" fontId="3" numFmtId="10" xfId="0" applyBorder="1" applyFont="1" applyNumberFormat="1"/>
    <xf borderId="0" fillId="0" fontId="3" numFmtId="0" xfId="0" applyAlignment="1" applyFont="1">
      <alignment readingOrder="0" shrinkToFit="0" vertical="center" wrapText="0"/>
    </xf>
    <xf borderId="0" fillId="0" fontId="3" numFmtId="0" xfId="0" applyAlignment="1" applyFont="1">
      <alignment readingOrder="0" shrinkToFit="0" vertical="center" wrapText="1"/>
    </xf>
    <xf borderId="0" fillId="0" fontId="3" numFmtId="4" xfId="0" applyAlignment="1" applyFont="1" applyNumberFormat="1">
      <alignment shrinkToFit="0" vertical="center" wrapText="0"/>
    </xf>
    <xf borderId="0" fillId="0" fontId="3" numFmtId="0" xfId="0" applyAlignment="1" applyFont="1">
      <alignment horizontal="left" readingOrder="0" shrinkToFit="0" vertical="center" wrapText="1"/>
    </xf>
    <xf borderId="0" fillId="0" fontId="3" numFmtId="2" xfId="0" applyAlignment="1" applyFont="1" applyNumberFormat="1">
      <alignment shrinkToFit="0" vertical="center" wrapText="0"/>
    </xf>
    <xf borderId="4" fillId="0" fontId="3" numFmtId="0" xfId="0" applyBorder="1" applyFont="1"/>
    <xf borderId="9" fillId="0" fontId="3" numFmtId="0" xfId="0" applyAlignment="1" applyBorder="1" applyFont="1">
      <alignment horizontal="center" readingOrder="0"/>
    </xf>
    <xf borderId="11" fillId="0" fontId="2" numFmtId="0" xfId="0" applyBorder="1" applyFont="1"/>
    <xf borderId="0" fillId="2" fontId="7" numFmtId="0" xfId="0" applyAlignment="1" applyFill="1" applyFont="1">
      <alignment horizontal="center" readingOrder="0"/>
    </xf>
    <xf borderId="0" fillId="0" fontId="8" numFmtId="0" xfId="0" applyAlignment="1" applyFont="1">
      <alignment readingOrder="0"/>
    </xf>
    <xf borderId="15" fillId="3" fontId="9" numFmtId="0" xfId="0" applyAlignment="1" applyBorder="1" applyFill="1" applyFont="1">
      <alignment readingOrder="0"/>
    </xf>
    <xf borderId="6" fillId="3" fontId="9" numFmtId="4" xfId="0" applyBorder="1" applyFont="1" applyNumberFormat="1"/>
    <xf borderId="7" fillId="3" fontId="9" numFmtId="0" xfId="0" applyAlignment="1" applyBorder="1" applyFont="1">
      <alignment readingOrder="0"/>
    </xf>
    <xf borderId="8" fillId="3" fontId="9" numFmtId="4" xfId="0" applyBorder="1" applyFont="1" applyNumberFormat="1"/>
    <xf borderId="8" fillId="3" fontId="9" numFmtId="2" xfId="0" applyBorder="1" applyFont="1" applyNumberFormat="1"/>
    <xf borderId="14" fillId="3" fontId="9" numFmtId="0" xfId="0" applyAlignment="1" applyBorder="1" applyFont="1">
      <alignment readingOrder="0"/>
    </xf>
    <xf borderId="13" fillId="3" fontId="9" numFmtId="10" xfId="0" applyBorder="1" applyFont="1" applyNumberFormat="1"/>
    <xf borderId="0" fillId="4" fontId="3" numFmtId="0" xfId="0" applyFill="1" applyFont="1"/>
    <xf borderId="16" fillId="5" fontId="3" numFmtId="0" xfId="0" applyAlignment="1" applyBorder="1" applyFill="1" applyFont="1">
      <alignment horizontal="center" readingOrder="0" shrinkToFit="0" vertical="center" wrapText="1"/>
    </xf>
    <xf borderId="0" fillId="0" fontId="3" numFmtId="0" xfId="0" applyAlignment="1" applyFont="1">
      <alignment horizontal="center" readingOrder="0" shrinkToFit="0" vertical="center" wrapText="1"/>
    </xf>
  </cellXfs>
  <cellStyles count="1">
    <cellStyle xfId="0" name="Normal" builtinId="0"/>
  </cellStyles>
  <dxfs count="9">
    <dxf>
      <font/>
      <fill>
        <patternFill patternType="solid">
          <fgColor rgb="FFF4C7C3"/>
          <bgColor rgb="FFF4C7C3"/>
        </patternFill>
      </fill>
      <border/>
    </dxf>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s>
  <tableStyles count="3">
    <tableStyle count="4" pivot="0" name="Analisis-style">
      <tableStyleElement dxfId="3" type="headerRow"/>
      <tableStyleElement dxfId="4" type="firstRowStripe"/>
      <tableStyleElement dxfId="5" type="secondRowStripe"/>
      <tableStyleElement dxfId="6" size="0" type="wholeTable"/>
    </tableStyle>
    <tableStyle count="4" pivot="0" name="Analisis-style 2">
      <tableStyleElement dxfId="3" type="headerRow"/>
      <tableStyleElement dxfId="4" type="firstRowStripe"/>
      <tableStyleElement dxfId="5" type="secondRowStripe"/>
      <tableStyleElement dxfId="6" size="0" type="wholeTable"/>
    </tableStyle>
    <tableStyle count="3" pivot="0" name="Dashboard-style">
      <tableStyleElement dxfId="7" type="headerRow"/>
      <tableStyleElement dxfId="4"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00000"/>
                </a:solidFill>
                <a:latin typeface="+mn-lt"/>
              </a:defRPr>
            </a:pPr>
            <a:r>
              <a:rPr b="1" sz="1400">
                <a:solidFill>
                  <a:srgbClr val="000000"/>
                </a:solidFill>
                <a:latin typeface="+mn-lt"/>
              </a:rPr>
              <a:t>Nota promedio por nivel de estrés y género de juego</a:t>
            </a:r>
          </a:p>
        </c:rich>
      </c:tx>
      <c:overlay val="0"/>
    </c:title>
    <c:plotArea>
      <c:layout/>
      <c:barChart>
        <c:barDir val="bar"/>
        <c:ser>
          <c:idx val="0"/>
          <c:order val="0"/>
          <c:tx>
            <c:strRef>
              <c:f>Analisis!$G$2:$G$3</c:f>
            </c:strRef>
          </c:tx>
          <c:spPr>
            <a:solidFill>
              <a:schemeClr val="accent1"/>
            </a:solidFill>
            <a:ln cmpd="sng">
              <a:noFill/>
            </a:ln>
          </c:spPr>
          <c:cat>
            <c:strRef>
              <c:f>Analisis!$F$4:$F$6</c:f>
            </c:strRef>
          </c:cat>
          <c:val>
            <c:numRef>
              <c:f>Analisis!$G$4:$G$6</c:f>
              <c:numCache/>
            </c:numRef>
          </c:val>
        </c:ser>
        <c:ser>
          <c:idx val="1"/>
          <c:order val="1"/>
          <c:tx>
            <c:strRef>
              <c:f>Analisis!$H$2:$H$3</c:f>
            </c:strRef>
          </c:tx>
          <c:spPr>
            <a:solidFill>
              <a:schemeClr val="accent2"/>
            </a:solidFill>
            <a:ln cmpd="sng">
              <a:noFill/>
            </a:ln>
          </c:spPr>
          <c:cat>
            <c:strRef>
              <c:f>Analisis!$F$4:$F$6</c:f>
            </c:strRef>
          </c:cat>
          <c:val>
            <c:numRef>
              <c:f>Analisis!$H$4:$H$6</c:f>
              <c:numCache/>
            </c:numRef>
          </c:val>
        </c:ser>
        <c:ser>
          <c:idx val="2"/>
          <c:order val="2"/>
          <c:tx>
            <c:strRef>
              <c:f>Analisis!$I$2:$I$3</c:f>
            </c:strRef>
          </c:tx>
          <c:spPr>
            <a:solidFill>
              <a:schemeClr val="accent3"/>
            </a:solidFill>
            <a:ln cmpd="sng">
              <a:noFill/>
            </a:ln>
          </c:spPr>
          <c:cat>
            <c:strRef>
              <c:f>Analisis!$F$4:$F$6</c:f>
            </c:strRef>
          </c:cat>
          <c:val>
            <c:numRef>
              <c:f>Analisis!$I$4:$I$6</c:f>
              <c:numCache/>
            </c:numRef>
          </c:val>
        </c:ser>
        <c:axId val="296140455"/>
        <c:axId val="1156322788"/>
      </c:barChart>
      <c:catAx>
        <c:axId val="29614045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Nivel de estrés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6322788"/>
      </c:catAx>
      <c:valAx>
        <c:axId val="11563227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614045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Estudiantes por % de estres </a:t>
            </a:r>
          </a:p>
        </c:rich>
      </c:tx>
      <c:overlay val="0"/>
    </c:title>
    <c:plotArea>
      <c:layout/>
      <c:pieChart>
        <c:varyColors val="1"/>
        <c:ser>
          <c:idx val="0"/>
          <c:order val="0"/>
          <c:tx>
            <c:strRef>
              <c:f>Analisis!$G$20</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Analisis!$F$21:$F$23</c:f>
            </c:strRef>
          </c:cat>
          <c:val>
            <c:numRef>
              <c:f>Analisis!$G$21:$G$23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1143000</xdr:colOff>
      <xdr:row>2</xdr:row>
      <xdr:rowOff>171450</xdr:rowOff>
    </xdr:from>
    <xdr:ext cx="4886325" cy="2028825"/>
    <xdr:pic>
      <xdr:nvPicPr>
        <xdr:cNvPr id="60293718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1143000</xdr:colOff>
      <xdr:row>14</xdr:row>
      <xdr:rowOff>47625</xdr:rowOff>
    </xdr:from>
    <xdr:ext cx="4886325" cy="2876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142875</xdr:colOff>
      <xdr:row>14</xdr:row>
      <xdr:rowOff>47625</xdr:rowOff>
    </xdr:from>
    <xdr:ext cx="4886325" cy="28765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8001" sheet="Base de datos limpia"/>
  </cacheSource>
  <cacheFields>
    <cacheField name="student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sharedItems>
    </cacheField>
    <cacheField name="age" numFmtId="0">
      <sharedItems containsSemiMixedTypes="0" containsString="0" containsNumber="1" containsInteger="1">
        <n v="22.0"/>
        <n v="19.0"/>
        <n v="23.0"/>
        <n v="20.0"/>
        <n v="18.0"/>
        <n v="21.0"/>
        <n v="17.0"/>
        <n v="16.0"/>
        <n v="24.0"/>
      </sharedItems>
    </cacheField>
    <cacheField name="gender" numFmtId="0">
      <sharedItems>
        <s v="Male"/>
        <s v="Female"/>
        <s v="Other"/>
      </sharedItems>
    </cacheField>
    <cacheField name="gaming_hours" numFmtId="0">
      <sharedItems containsSemiMixedTypes="0" containsString="0" containsNumber="1">
        <n v="7.23"/>
        <n v="0.07"/>
        <n v="1.73"/>
        <n v="6.62"/>
        <n v="5.36"/>
        <n v="7.16"/>
        <n v="0.46"/>
        <n v="4.78"/>
        <n v="4.55"/>
        <n v="0.29"/>
        <n v="4.11"/>
        <n v="4.88"/>
        <n v="1.53"/>
        <n v="2.19"/>
        <n v="5.12"/>
        <n v="3.75"/>
        <n v="6.86"/>
        <n v="2.74"/>
        <n v="2.13"/>
        <n v="7.88"/>
        <n v="7.29"/>
        <n v="0.23"/>
        <n v="6.17"/>
        <n v="0.88"/>
        <n v="0.22"/>
        <n v="2.15"/>
        <n v="6.55"/>
        <n v="5.69"/>
        <n v="7.85"/>
        <n v="3.35"/>
        <n v="5.59"/>
        <n v="8.0"/>
        <n v="5.68"/>
        <n v="6.09"/>
        <n v="7.51"/>
        <n v="0.91"/>
        <n v="5.64"/>
        <n v="6.81"/>
        <n v="7.64"/>
        <n v="1.69"/>
        <n v="4.03"/>
        <n v="5.44"/>
        <n v="1.98"/>
        <n v="4.8"/>
        <n v="2.06"/>
        <n v="2.67"/>
        <n v="3.53"/>
        <n v="4.23"/>
        <n v="3.59"/>
        <n v="3.95"/>
        <n v="2.39"/>
        <n v="1.27"/>
        <n v="0.38"/>
        <n v="1.57"/>
        <n v="4.66"/>
        <n v="6.29"/>
        <n v="1.35"/>
        <n v="0.87"/>
        <n v="5.99"/>
        <n v="2.44"/>
        <n v="7.61"/>
        <n v="5.71"/>
        <n v="2.61"/>
        <n v="2.32"/>
        <n v="4.19"/>
        <n v="0.63"/>
        <n v="0.94"/>
        <n v="1.41"/>
        <n v="6.2"/>
        <n v="0.08"/>
        <n v="5.39"/>
        <n v="3.39"/>
        <n v="4.09"/>
        <n v="1.71"/>
        <n v="4.41"/>
        <n v="7.83"/>
        <n v="0.59"/>
        <n v="2.27"/>
        <n v="1.94"/>
        <n v="1.99"/>
        <n v="3.03"/>
        <n v="6.54"/>
        <n v="7.3"/>
        <n v="1.62"/>
        <n v="4.34"/>
        <n v="5.1"/>
        <n v="4.17"/>
        <n v="3.47"/>
        <n v="1.54"/>
        <n v="3.91"/>
        <n v="3.21"/>
        <n v="6.36"/>
        <n v="6.11"/>
        <n v="1.07"/>
        <n v="0.71"/>
        <n v="7.27"/>
        <n v="4.28"/>
        <n v="0.47"/>
        <n v="4.21"/>
        <n v="4.32"/>
        <n v="6.89"/>
        <n v="0.78"/>
        <n v="1.92"/>
        <n v="3.25"/>
        <n v="6.93"/>
        <n v="7.94"/>
        <n v="7.67"/>
        <n v="0.05"/>
        <n v="1.18"/>
        <n v="2.79"/>
        <n v="6.64"/>
        <n v="7.14"/>
        <n v="1.49"/>
        <n v="4.96"/>
        <n v="7.34"/>
        <n v="3.71"/>
        <n v="0.83"/>
        <n v="3.66"/>
        <n v="3.01"/>
        <n v="4.62"/>
        <n v="3.51"/>
        <n v="0.14"/>
        <n v="7.95"/>
        <n v="4.35"/>
        <n v="3.79"/>
        <n v="1.25"/>
        <n v="1.51"/>
        <n v="6.46"/>
        <n v="2.09"/>
        <n v="6.39"/>
        <n v="2.17"/>
        <n v="0.27"/>
        <n v="4.14"/>
        <n v="6.06"/>
        <n v="5.13"/>
        <n v="7.39"/>
        <n v="6.26"/>
        <n v="1.45"/>
        <n v="6.4"/>
        <n v="5.35"/>
        <n v="6.66"/>
        <n v="4.59"/>
        <n v="3.73"/>
        <n v="5.09"/>
        <n v="2.38"/>
        <n v="1.46"/>
        <n v="4.93"/>
        <n v="1.87"/>
        <n v="0.64"/>
        <n v="0.0"/>
        <n v="4.87"/>
        <n v="2.9"/>
        <n v="6.02"/>
        <n v="3.0"/>
        <n v="3.89"/>
        <n v="3.26"/>
        <n v="5.2"/>
        <n v="2.85"/>
        <n v="7.71"/>
        <n v="7.49"/>
        <n v="6.78"/>
        <n v="7.36"/>
        <n v="4.29"/>
        <n v="5.94"/>
        <n v="5.57"/>
        <n v="7.13"/>
        <n v="5.73"/>
        <n v="7.98"/>
        <n v="5.58"/>
        <n v="5.53"/>
        <n v="6.28"/>
        <n v="7.2"/>
        <n v="1.75"/>
        <n v="5.0"/>
        <n v="3.14"/>
        <n v="7.92"/>
        <n v="3.83"/>
        <n v="1.83"/>
        <n v="3.05"/>
        <n v="5.23"/>
        <n v="0.61"/>
        <n v="4.83"/>
        <n v="7.45"/>
        <n v="6.8"/>
        <n v="0.54"/>
        <n v="1.3"/>
        <n v="0.1"/>
        <n v="1.37"/>
        <n v="6.71"/>
        <n v="0.17"/>
        <n v="4.69"/>
        <n v="5.97"/>
        <n v="0.4"/>
        <n v="1.82"/>
        <n v="4.43"/>
        <n v="5.15"/>
        <n v="7.81"/>
        <n v="7.5"/>
        <n v="4.2"/>
        <n v="6.68"/>
        <n v="3.76"/>
        <n v="5.65"/>
        <n v="3.15"/>
        <n v="2.18"/>
        <n v="0.03"/>
        <n v="5.76"/>
        <n v="6.67"/>
        <n v="3.16"/>
        <n v="4.51"/>
        <n v="4.98"/>
        <n v="7.35"/>
        <n v="6.12"/>
        <n v="7.42"/>
        <n v="3.19"/>
        <n v="2.55"/>
        <n v="7.1"/>
        <n v="0.39"/>
        <n v="1.09"/>
        <n v="0.66"/>
        <n v="6.74"/>
        <n v="3.61"/>
        <n v="5.43"/>
        <n v="3.9"/>
        <n v="0.32"/>
        <n v="5.25"/>
        <n v="1.6"/>
        <n v="7.11"/>
        <n v="2.58"/>
        <n v="0.11"/>
        <n v="6.75"/>
        <n v="7.53"/>
        <n v="5.24"/>
        <n v="1.85"/>
        <n v="2.01"/>
        <n v="7.18"/>
        <n v="1.2"/>
        <n v="6.61"/>
        <n v="2.33"/>
        <n v="6.47"/>
        <n v="3.42"/>
        <n v="2.92"/>
        <n v="6.42"/>
        <n v="4.24"/>
        <n v="5.48"/>
        <n v="1.22"/>
        <n v="6.76"/>
        <n v="7.46"/>
        <n v="2.0"/>
        <n v="5.87"/>
        <n v="2.28"/>
        <n v="2.54"/>
        <n v="2.48"/>
        <n v="5.98"/>
        <n v="4.45"/>
        <n v="7.06"/>
        <n v="2.46"/>
        <n v="5.54"/>
        <n v="1.21"/>
        <n v="3.2"/>
        <n v="3.86"/>
        <n v="5.49"/>
        <n v="7.48"/>
        <n v="4.52"/>
        <n v="4.89"/>
        <n v="0.55"/>
        <n v="6.92"/>
        <n v="4.92"/>
        <n v="4.76"/>
        <n v="5.8"/>
        <n v="3.56"/>
        <n v="0.48"/>
        <n v="6.38"/>
        <n v="0.28"/>
        <n v="5.61"/>
        <n v="0.18"/>
        <n v="6.9"/>
        <n v="1.26"/>
        <n v="2.73"/>
        <n v="3.74"/>
        <n v="2.49"/>
        <n v="3.5"/>
        <n v="2.87"/>
        <n v="4.53"/>
        <n v="1.9"/>
        <n v="7.91"/>
        <n v="4.01"/>
        <n v="1.55"/>
        <n v="3.82"/>
        <n v="4.38"/>
        <n v="1.36"/>
        <n v="2.95"/>
        <n v="2.35"/>
        <n v="6.63"/>
        <n v="5.11"/>
        <n v="7.19"/>
        <n v="5.04"/>
        <n v="5.93"/>
        <n v="6.69"/>
        <n v="0.44"/>
        <n v="6.21"/>
        <n v="4.91"/>
        <n v="0.56"/>
        <n v="4.07"/>
        <n v="5.89"/>
        <n v="4.37"/>
        <n v="7.63"/>
        <n v="1.47"/>
        <n v="4.85"/>
        <n v="5.78"/>
        <n v="6.52"/>
        <n v="6.83"/>
        <n v="0.62"/>
        <n v="2.75"/>
        <n v="5.5"/>
        <n v="3.99"/>
        <n v="4.42"/>
        <n v="3.12"/>
        <n v="6.48"/>
        <n v="0.21"/>
        <n v="6.85"/>
        <n v="7.68"/>
        <n v="5.51"/>
        <n v="2.91"/>
        <n v="5.3"/>
        <n v="6.13"/>
        <n v="2.34"/>
        <n v="6.23"/>
        <n v="7.15"/>
        <n v="3.72"/>
        <n v="0.69"/>
        <n v="2.99"/>
        <n v="1.04"/>
        <n v="4.22"/>
        <n v="4.12"/>
        <n v="0.7"/>
        <n v="0.75"/>
        <n v="2.11"/>
        <n v="7.22"/>
        <n v="4.77"/>
        <n v="3.33"/>
        <n v="2.4"/>
        <n v="5.95"/>
        <n v="5.37"/>
        <n v="1.95"/>
        <n v="3.93"/>
        <n v="2.45"/>
        <n v="0.82"/>
        <n v="0.5"/>
        <n v="6.44"/>
        <n v="7.17"/>
        <n v="7.26"/>
        <n v="1.76"/>
        <n v="2.14"/>
        <n v="2.57"/>
        <n v="1.23"/>
        <n v="3.63"/>
        <n v="6.99"/>
        <n v="4.56"/>
        <n v="7.03"/>
        <n v="1.34"/>
        <n v="4.6"/>
        <n v="5.28"/>
        <n v="6.01"/>
        <n v="7.54"/>
        <n v="1.65"/>
        <n v="0.89"/>
        <n v="2.31"/>
        <n v="1.66"/>
        <n v="3.17"/>
        <n v="0.25"/>
        <n v="5.67"/>
        <n v="1.61"/>
        <n v="7.73"/>
        <n v="4.75"/>
        <n v="6.41"/>
        <n v="2.12"/>
        <n v="1.68"/>
        <n v="6.27"/>
        <n v="5.45"/>
        <n v="2.16"/>
        <n v="2.82"/>
        <n v="6.97"/>
        <n v="2.47"/>
        <n v="5.62"/>
        <n v="3.48"/>
        <n v="5.85"/>
        <n v="2.59"/>
        <n v="7.01"/>
        <n v="7.07"/>
        <n v="3.43"/>
        <n v="7.82"/>
        <n v="5.42"/>
        <n v="0.77"/>
        <n v="3.68"/>
        <n v="6.57"/>
        <n v="1.56"/>
        <n v="1.15"/>
        <n v="6.19"/>
        <n v="5.83"/>
        <n v="2.02"/>
        <n v="7.87"/>
        <n v="1.96"/>
        <n v="2.41"/>
        <n v="3.92"/>
        <n v="5.56"/>
        <n v="0.26"/>
        <n v="4.95"/>
        <n v="1.58"/>
        <n v="6.5"/>
        <n v="7.32"/>
        <n v="6.56"/>
        <n v="6.08"/>
        <n v="6.31"/>
        <n v="7.44"/>
        <n v="1.86"/>
        <n v="1.42"/>
        <n v="5.46"/>
        <n v="0.67"/>
        <n v="4.16"/>
        <n v="6.82"/>
        <n v="5.66"/>
        <n v="3.97"/>
        <n v="0.95"/>
        <n v="3.27"/>
        <n v="3.46"/>
        <n v="0.35"/>
        <n v="4.71"/>
        <n v="4.4"/>
        <n v="7.55"/>
        <n v="0.8"/>
        <n v="6.84"/>
        <n v="0.16"/>
        <n v="2.89"/>
        <n v="5.91"/>
        <n v="0.57"/>
        <n v="6.14"/>
        <n v="7.38"/>
        <n v="0.41"/>
        <n v="1.74"/>
        <n v="6.07"/>
        <n v="4.05"/>
        <n v="2.72"/>
        <n v="3.23"/>
        <n v="5.7"/>
        <n v="5.33"/>
        <n v="3.77"/>
        <n v="0.3"/>
        <n v="3.65"/>
        <n v="2.5"/>
        <n v="3.07"/>
        <n v="7.28"/>
        <n v="6.7"/>
        <n v="5.32"/>
        <n v="0.13"/>
        <n v="0.86"/>
        <n v="0.51"/>
        <n v="5.06"/>
        <n v="2.97"/>
        <n v="1.81"/>
        <n v="7.84"/>
        <n v="5.18"/>
        <n v="7.33"/>
        <n v="5.14"/>
        <n v="7.97"/>
        <n v="0.79"/>
        <n v="5.17"/>
        <n v="3.49"/>
        <n v="2.68"/>
        <n v="3.67"/>
        <n v="6.49"/>
        <n v="2.93"/>
        <n v="7.04"/>
        <n v="1.05"/>
        <n v="0.98"/>
        <n v="2.21"/>
        <n v="0.9"/>
        <n v="1.13"/>
        <n v="7.09"/>
        <n v="1.88"/>
        <n v="0.43"/>
        <n v="5.72"/>
        <n v="2.98"/>
        <n v="0.52"/>
        <n v="6.94"/>
        <n v="6.34"/>
        <n v="4.49"/>
        <n v="0.58"/>
        <n v="3.62"/>
        <n v="1.02"/>
        <n v="7.21"/>
        <n v="3.96"/>
        <n v="4.61"/>
        <n v="7.47"/>
        <n v="0.36"/>
        <n v="3.55"/>
        <n v="0.19"/>
        <n v="0.68"/>
        <n v="4.7"/>
        <n v="2.05"/>
        <n v="7.4"/>
        <n v="7.0"/>
        <n v="5.21"/>
        <n v="1.79"/>
        <n v="4.02"/>
        <n v="2.51"/>
        <n v="1.44"/>
        <n v="6.0"/>
        <n v="1.64"/>
        <n v="4.0"/>
        <n v="3.18"/>
        <n v="0.33"/>
        <n v="2.6"/>
        <n v="1.77"/>
        <n v="1.97"/>
        <n v="6.05"/>
        <n v="6.32"/>
        <n v="0.84"/>
        <n v="2.1"/>
        <n v="6.58"/>
        <n v="7.12"/>
        <n v="7.43"/>
        <n v="0.12"/>
        <n v="1.24"/>
        <n v="2.64"/>
        <n v="0.31"/>
        <n v="2.62"/>
        <n v="0.2"/>
        <n v="1.38"/>
        <n v="7.02"/>
        <n v="1.14"/>
        <n v="2.08"/>
        <n v="6.18"/>
        <n v="7.59"/>
        <n v="0.93"/>
        <n v="2.56"/>
        <n v="3.88"/>
        <n v="4.3"/>
        <n v="4.44"/>
        <n v="6.33"/>
        <n v="5.34"/>
        <n v="4.36"/>
        <n v="5.75"/>
        <n v="0.04"/>
        <n v="5.26"/>
        <n v="6.96"/>
        <n v="2.65"/>
        <n v="4.26"/>
        <n v="7.72"/>
        <n v="4.57"/>
        <n v="0.06"/>
        <n v="4.58"/>
        <n v="5.74"/>
        <n v="5.96"/>
        <n v="7.24"/>
        <n v="3.78"/>
        <n v="7.8"/>
        <n v="1.78"/>
        <n v="0.49"/>
        <n v="4.18"/>
        <n v="3.04"/>
        <n v="3.13"/>
        <n v="7.9"/>
        <n v="7.75"/>
        <n v="4.04"/>
        <n v="2.03"/>
        <n v="3.34"/>
        <n v="4.68"/>
        <n v="6.91"/>
        <n v="2.88"/>
        <n v="4.54"/>
        <n v="6.73"/>
        <n v="2.83"/>
        <n v="0.97"/>
        <n v="2.25"/>
        <n v="1.63"/>
        <n v="0.74"/>
        <n v="7.93"/>
        <n v="5.16"/>
        <n v="7.57"/>
        <n v="5.52"/>
        <n v="2.63"/>
        <n v="0.37"/>
        <n v="1.84"/>
        <n v="2.7"/>
        <n v="7.99"/>
        <n v="6.6"/>
        <n v="1.89"/>
        <n v="3.02"/>
        <n v="3.45"/>
        <n v="7.56"/>
        <n v="2.84"/>
        <n v="4.46"/>
        <n v="3.52"/>
        <n v="2.42"/>
        <n v="4.81"/>
        <n v="3.11"/>
        <n v="3.37"/>
        <n v="3.81"/>
        <n v="2.26"/>
        <n v="3.6"/>
        <n v="2.24"/>
        <n v="5.47"/>
        <n v="4.48"/>
        <n v="5.02"/>
        <n v="0.45"/>
        <n v="5.05"/>
        <n v="6.16"/>
        <n v="7.96"/>
        <n v="0.6"/>
        <n v="7.74"/>
        <n v="0.81"/>
        <n v="3.98"/>
        <n v="6.88"/>
        <n v="5.88"/>
        <n v="5.38"/>
        <n v="2.71"/>
        <n v="3.29"/>
        <n v="4.79"/>
        <n v="1.5"/>
        <n v="7.65"/>
        <n v="4.64"/>
        <n v="5.03"/>
        <n v="1.7"/>
        <n v="5.08"/>
        <n v="2.07"/>
        <n v="3.32"/>
        <n v="3.09"/>
        <n v="4.73"/>
        <n v="1.19"/>
        <n v="3.44"/>
        <n v="7.25"/>
        <n v="7.76"/>
        <n v="2.76"/>
        <n v="2.8"/>
        <n v="0.01"/>
        <n v="4.5"/>
        <n v="0.99"/>
        <n v="6.04"/>
        <n v="7.86"/>
        <n v="4.67"/>
        <n v="3.31"/>
        <n v="3.36"/>
        <n v="3.85"/>
        <n v="4.13"/>
        <n v="3.3"/>
        <n v="7.79"/>
        <n v="6.37"/>
        <n v="1.91"/>
        <n v="1.59"/>
        <n v="5.22"/>
        <n v="3.22"/>
        <n v="6.45"/>
        <n v="5.29"/>
        <n v="5.63"/>
        <n v="2.04"/>
        <n v="6.77"/>
        <n v="5.4"/>
        <n v="6.03"/>
        <n v="1.8"/>
        <n v="5.84"/>
        <n v="1.43"/>
        <n v="3.4"/>
        <n v="3.06"/>
        <n v="4.08"/>
        <n v="1.33"/>
        <n v="2.53"/>
        <n v="2.37"/>
        <n v="4.9"/>
        <n v="4.74"/>
        <n v="2.81"/>
        <n v="1.72"/>
        <n v="6.98"/>
        <n v="6.3"/>
        <n v="7.69"/>
        <n v="1.29"/>
        <n v="5.07"/>
        <n v="6.51"/>
        <n v="0.73"/>
        <n v="1.28"/>
        <n v="2.69"/>
        <n v="4.27"/>
        <n v="4.86"/>
        <n v="0.85"/>
        <n v="6.79"/>
        <n v="0.42"/>
        <n v="2.77"/>
        <n v="7.6"/>
        <n v="4.65"/>
        <n v="3.38"/>
        <n v="3.87"/>
        <n v="1.16"/>
        <n v="5.19"/>
        <n v="7.58"/>
        <n v="1.12"/>
        <n v="0.24"/>
        <n v="1.17"/>
        <n v="6.95"/>
        <n v="5.01"/>
        <n v="7.08"/>
        <n v="1.4"/>
        <n v="5.31"/>
        <n v="5.92"/>
        <n v="7.37"/>
        <n v="4.97"/>
        <n v="6.1"/>
        <n v="4.63"/>
        <n v="6.87"/>
        <n v="4.15"/>
        <n v="6.43"/>
        <n v="1.93"/>
        <n v="4.39"/>
        <n v="3.08"/>
        <n v="2.52"/>
        <n v="0.34"/>
        <n v="4.33"/>
        <n v="5.6"/>
        <n v="5.79"/>
        <n v="2.66"/>
        <n v="3.57"/>
        <n v="7.78"/>
        <n v="7.62"/>
        <n v="7.66"/>
        <n v="5.82"/>
        <n v="1.31"/>
        <n v="0.96"/>
        <n v="7.52"/>
        <n v="2.36"/>
        <n v="1.32"/>
        <n v="7.31"/>
        <n v="1.1"/>
        <n v="6.24"/>
        <n v="0.72"/>
        <n v="7.7"/>
        <n v="6.65"/>
        <n v="5.81"/>
        <n v="3.28"/>
        <n v="5.77"/>
        <n v="5.86"/>
        <n v="7.77"/>
        <n v="3.69"/>
        <n v="3.24"/>
        <n v="1.06"/>
        <n v="3.41"/>
        <n v="3.94"/>
        <n v="6.35"/>
        <n v="4.99"/>
        <n v="6.22"/>
        <n v="5.55"/>
        <n v="5.27"/>
        <n v="0.92"/>
        <n v="6.25"/>
        <n v="3.84"/>
        <n v="0.53"/>
        <n v="2.23"/>
        <n v="0.65"/>
        <n v="4.1"/>
        <n v="4.94"/>
        <n v="0.15"/>
        <n v="2.94"/>
        <n v="3.8"/>
        <n v="4.84"/>
        <n v="1.48"/>
        <n v="1.11"/>
        <n v="4.82"/>
        <n v="4.47"/>
        <n v="4.06"/>
        <n v="2.96"/>
        <n v="1.39"/>
        <n v="2.78"/>
        <n v="3.58"/>
        <n v="2.3"/>
        <n v="1.0"/>
        <n v="2.43"/>
        <n v="7.89"/>
        <n v="1.01"/>
        <n v="6.15"/>
        <n v="6.53"/>
        <n v="2.29"/>
        <n v="2.22"/>
        <n v="1.67"/>
        <n v="5.41"/>
        <n v="3.7"/>
        <n v="4.25"/>
        <n v="4.31"/>
        <n v="6.59"/>
        <n v="5.9"/>
        <n v="7.05"/>
        <n v="3.54"/>
        <n v="3.1"/>
        <n v="2.2"/>
        <n v="0.76"/>
        <n v="4.72"/>
        <n v="7.41"/>
        <n v="6.72"/>
        <n v="1.03"/>
        <n v="1.08"/>
        <n v="0.09"/>
        <n v="3.64"/>
        <n v="2.86"/>
        <n v="0.02"/>
        <n v="1.52"/>
      </sharedItems>
    </cacheField>
    <cacheField name="study_hours" numFmtId="0">
      <sharedItems containsSemiMixedTypes="0" containsString="0" containsNumber="1">
        <n v="8.78"/>
        <n v="8.72"/>
        <n v="9.56"/>
        <n v="1.68"/>
        <n v="5.83"/>
        <n v="6.84"/>
        <n v="7.4"/>
        <n v="6.79"/>
        <n v="7.93"/>
        <n v="4.24"/>
        <n v="2.61"/>
        <n v="2.84"/>
        <n v="1.11"/>
        <n v="4.15"/>
        <n v="1.83"/>
        <n v="3.89"/>
        <n v="6.65"/>
        <n v="9.05"/>
        <n v="8.56"/>
        <n v="3.27"/>
        <n v="2.21"/>
        <n v="2.74"/>
        <n v="9.74"/>
        <n v="5.95"/>
        <n v="2.64"/>
        <n v="8.57"/>
        <n v="4.56"/>
        <n v="9.09"/>
        <n v="3.35"/>
        <n v="4.54"/>
        <n v="5.54"/>
        <n v="9.03"/>
        <n v="8.82"/>
        <n v="6.17"/>
        <n v="3.0"/>
        <n v="4.63"/>
        <n v="9.78"/>
        <n v="6.47"/>
        <n v="8.03"/>
        <n v="5.05"/>
        <n v="5.79"/>
        <n v="4.86"/>
        <n v="7.33"/>
        <n v="8.66"/>
        <n v="5.57"/>
        <n v="5.33"/>
        <n v="4.06"/>
        <n v="2.59"/>
        <n v="9.45"/>
        <n v="3.84"/>
        <n v="8.21"/>
        <n v="7.44"/>
        <n v="8.12"/>
        <n v="9.43"/>
        <n v="6.61"/>
        <n v="9.08"/>
        <n v="2.51"/>
        <n v="6.64"/>
        <n v="7.95"/>
        <n v="3.44"/>
        <n v="7.67"/>
        <n v="8.01"/>
        <n v="8.48"/>
        <n v="3.82"/>
        <n v="7.13"/>
        <n v="3.74"/>
        <n v="7.65"/>
        <n v="5.17"/>
        <n v="6.38"/>
        <n v="4.74"/>
        <n v="2.46"/>
        <n v="2.6"/>
        <n v="1.7"/>
        <n v="6.56"/>
        <n v="8.64"/>
        <n v="1.19"/>
        <n v="1.6"/>
        <n v="5.12"/>
        <n v="7.64"/>
        <n v="2.42"/>
        <n v="3.09"/>
        <n v="4.59"/>
        <n v="3.02"/>
        <n v="4.17"/>
        <n v="7.56"/>
        <n v="6.5"/>
        <n v="1.73"/>
        <n v="6.74"/>
        <n v="5.29"/>
        <n v="9.41"/>
        <n v="3.6"/>
        <n v="7.54"/>
        <n v="7.58"/>
        <n v="2.99"/>
        <n v="9.13"/>
        <n v="5.42"/>
        <n v="7.11"/>
        <n v="2.31"/>
        <n v="3.32"/>
        <n v="6.27"/>
        <n v="3.87"/>
        <n v="5.5"/>
        <n v="4.37"/>
        <n v="6.76"/>
        <n v="5.38"/>
        <n v="1.04"/>
        <n v="6.85"/>
        <n v="4.8"/>
        <n v="4.08"/>
        <n v="1.85"/>
        <n v="2.98"/>
        <n v="3.01"/>
        <n v="9.42"/>
        <n v="4.89"/>
        <n v="1.38"/>
        <n v="2.25"/>
        <n v="1.71"/>
        <n v="6.3"/>
        <n v="2.68"/>
        <n v="5.49"/>
        <n v="4.33"/>
        <n v="8.23"/>
        <n v="3.88"/>
        <n v="7.49"/>
        <n v="4.9"/>
        <n v="8.14"/>
        <n v="6.96"/>
        <n v="4.69"/>
        <n v="9.7"/>
        <n v="6.95"/>
        <n v="9.14"/>
        <n v="5.35"/>
        <n v="9.18"/>
        <n v="3.9"/>
        <n v="9.71"/>
        <n v="1.87"/>
        <n v="9.12"/>
        <n v="5.01"/>
        <n v="1.66"/>
        <n v="8.92"/>
        <n v="1.2"/>
        <n v="2.22"/>
        <n v="6.93"/>
        <n v="9.8"/>
        <n v="2.0"/>
        <n v="5.16"/>
        <n v="2.63"/>
        <n v="7.71"/>
        <n v="2.06"/>
        <n v="3.16"/>
        <n v="2.77"/>
        <n v="5.97"/>
        <n v="8.86"/>
        <n v="5.6"/>
        <n v="1.52"/>
        <n v="6.07"/>
        <n v="8.18"/>
        <n v="2.19"/>
        <n v="1.65"/>
        <n v="2.69"/>
        <n v="6.33"/>
        <n v="5.87"/>
        <n v="3.25"/>
        <n v="3.99"/>
        <n v="9.69"/>
        <n v="3.17"/>
        <n v="9.11"/>
        <n v="6.22"/>
        <n v="2.11"/>
        <n v="5.21"/>
        <n v="9.54"/>
        <n v="4.77"/>
        <n v="8.77"/>
        <n v="3.31"/>
        <n v="6.14"/>
        <n v="8.59"/>
        <n v="9.29"/>
        <n v="5.37"/>
        <n v="1.03"/>
        <n v="3.28"/>
        <n v="3.51"/>
        <n v="1.84"/>
        <n v="3.52"/>
        <n v="9.72"/>
        <n v="7.02"/>
        <n v="4.83"/>
        <n v="9.89"/>
        <n v="2.38"/>
        <n v="5.28"/>
        <n v="6.82"/>
        <n v="1.5"/>
        <n v="7.45"/>
        <n v="1.9"/>
        <n v="2.26"/>
        <n v="2.44"/>
        <n v="9.36"/>
        <n v="7.15"/>
        <n v="6.9"/>
        <n v="6.0"/>
        <n v="3.64"/>
        <n v="6.59"/>
        <n v="7.21"/>
        <n v="2.17"/>
        <n v="2.72"/>
        <n v="8.36"/>
        <n v="6.94"/>
        <n v="6.68"/>
        <n v="4.76"/>
        <n v="4.57"/>
        <n v="7.66"/>
        <n v="5.59"/>
        <n v="9.6"/>
        <n v="4.71"/>
        <n v="8.39"/>
        <n v="5.89"/>
        <n v="5.61"/>
        <n v="1.49"/>
        <n v="8.02"/>
        <n v="8.08"/>
        <n v="4.23"/>
        <n v="3.1"/>
        <n v="4.28"/>
        <n v="6.05"/>
        <n v="4.95"/>
        <n v="3.58"/>
        <n v="1.86"/>
        <n v="1.1"/>
        <n v="1.01"/>
        <n v="8.44"/>
        <n v="9.97"/>
        <n v="1.14"/>
        <n v="3.04"/>
        <n v="9.75"/>
        <n v="8.28"/>
        <n v="6.1"/>
        <n v="3.13"/>
        <n v="1.13"/>
        <n v="6.51"/>
        <n v="9.94"/>
        <n v="2.65"/>
        <n v="2.4"/>
        <n v="5.86"/>
        <n v="7.9"/>
        <n v="6.26"/>
        <n v="1.78"/>
        <n v="5.92"/>
        <n v="9.25"/>
        <n v="9.28"/>
        <n v="2.09"/>
        <n v="5.39"/>
        <n v="3.14"/>
        <n v="3.38"/>
        <n v="8.54"/>
        <n v="8.06"/>
        <n v="3.47"/>
        <n v="4.61"/>
        <n v="4.72"/>
        <n v="5.07"/>
        <n v="8.38"/>
        <n v="5.66"/>
        <n v="3.08"/>
        <n v="6.97"/>
        <n v="6.81"/>
        <n v="2.32"/>
        <n v="9.2"/>
        <n v="6.18"/>
        <n v="7.32"/>
        <n v="8.69"/>
        <n v="9.63"/>
        <n v="5.41"/>
        <n v="4.81"/>
        <n v="8.24"/>
        <n v="1.46"/>
        <n v="5.74"/>
        <n v="1.97"/>
        <n v="2.81"/>
        <n v="9.1"/>
        <n v="5.47"/>
        <n v="7.83"/>
        <n v="1.58"/>
        <n v="4.75"/>
        <n v="7.07"/>
        <n v="2.2"/>
        <n v="3.93"/>
        <n v="6.86"/>
        <n v="9.77"/>
        <n v="8.61"/>
        <n v="8.7"/>
        <n v="6.19"/>
        <n v="4.66"/>
        <n v="1.51"/>
        <n v="9.53"/>
        <n v="9.79"/>
        <n v="3.96"/>
        <n v="7.28"/>
        <n v="3.21"/>
        <n v="7.94"/>
        <n v="3.24"/>
        <n v="1.59"/>
        <n v="7.53"/>
        <n v="4.42"/>
        <n v="8.96"/>
        <n v="5.08"/>
        <n v="6.75"/>
        <n v="8.9"/>
        <n v="5.72"/>
        <n v="4.36"/>
        <n v="8.8"/>
        <n v="3.79"/>
        <n v="8.07"/>
        <n v="1.28"/>
        <n v="6.35"/>
        <n v="4.96"/>
        <n v="4.21"/>
        <n v="7.63"/>
        <n v="6.78"/>
        <n v="9.31"/>
        <n v="4.88"/>
        <n v="9.86"/>
        <n v="2.94"/>
        <n v="7.43"/>
        <n v="5.81"/>
        <n v="8.35"/>
        <n v="9.37"/>
        <n v="7.59"/>
        <n v="7.98"/>
        <n v="7.24"/>
        <n v="4.3"/>
        <n v="1.4"/>
        <n v="4.32"/>
        <n v="2.9"/>
        <n v="2.56"/>
        <n v="5.58"/>
        <n v="6.29"/>
        <n v="5.26"/>
        <n v="9.35"/>
        <n v="3.94"/>
        <n v="6.77"/>
        <n v="1.02"/>
        <n v="1.98"/>
        <n v="3.11"/>
        <n v="8.83"/>
        <n v="7.05"/>
        <n v="4.26"/>
        <n v="9.62"/>
        <n v="9.04"/>
        <n v="4.91"/>
        <n v="6.16"/>
        <n v="9.84"/>
        <n v="8.63"/>
        <n v="3.72"/>
        <n v="4.35"/>
        <n v="2.48"/>
        <n v="2.88"/>
        <n v="6.91"/>
        <n v="8.68"/>
        <n v="4.49"/>
        <n v="9.23"/>
        <n v="7.01"/>
        <n v="4.51"/>
        <n v="7.12"/>
        <n v="3.66"/>
        <n v="3.4"/>
        <n v="9.81"/>
        <n v="9.44"/>
        <n v="4.62"/>
        <n v="7.77"/>
        <n v="4.94"/>
        <n v="1.79"/>
        <n v="5.46"/>
        <n v="9.38"/>
        <n v="9.07"/>
        <n v="4.04"/>
        <n v="5.78"/>
        <n v="5.55"/>
        <n v="6.41"/>
        <n v="1.05"/>
        <n v="2.87"/>
        <n v="4.13"/>
        <n v="3.49"/>
        <n v="9.58"/>
        <n v="6.63"/>
        <n v="1.18"/>
        <n v="6.69"/>
        <n v="1.99"/>
        <n v="9.24"/>
        <n v="2.85"/>
        <n v="5.15"/>
        <n v="8.3"/>
        <n v="8.42"/>
        <n v="4.29"/>
        <n v="5.85"/>
        <n v="2.36"/>
        <n v="5.9"/>
        <n v="9.82"/>
        <n v="5.88"/>
        <n v="3.18"/>
        <n v="2.28"/>
        <n v="9.9"/>
        <n v="7.03"/>
        <n v="7.84"/>
        <n v="2.07"/>
        <n v="5.13"/>
        <n v="5.63"/>
        <n v="8.47"/>
        <n v="4.4"/>
        <n v="8.13"/>
        <n v="5.75"/>
        <n v="1.26"/>
        <n v="7.78"/>
        <n v="6.58"/>
        <n v="8.71"/>
        <n v="5.65"/>
        <n v="6.88"/>
        <n v="5.44"/>
        <n v="8.04"/>
        <n v="7.25"/>
        <n v="4.84"/>
        <n v="3.98"/>
        <n v="1.45"/>
        <n v="7.47"/>
        <n v="2.79"/>
        <n v="9.76"/>
        <n v="7.26"/>
        <n v="5.43"/>
        <n v="7.99"/>
        <n v="8.73"/>
        <n v="3.71"/>
        <n v="9.47"/>
        <n v="3.53"/>
        <n v="9.34"/>
        <n v="9.67"/>
        <n v="1.77"/>
        <n v="2.97"/>
        <n v="5.0"/>
        <n v="5.4"/>
        <n v="8.05"/>
        <n v="3.73"/>
        <n v="1.88"/>
        <n v="6.8"/>
        <n v="8.99"/>
        <n v="4.58"/>
        <n v="1.67"/>
        <n v="4.27"/>
        <n v="4.67"/>
        <n v="9.06"/>
        <n v="3.92"/>
        <n v="4.41"/>
        <n v="8.16"/>
        <n v="3.5"/>
        <n v="2.3"/>
        <n v="2.66"/>
        <n v="1.57"/>
        <n v="9.0"/>
        <n v="6.28"/>
        <n v="5.56"/>
        <n v="2.27"/>
        <n v="3.78"/>
        <n v="1.39"/>
        <n v="1.54"/>
        <n v="3.12"/>
        <n v="3.39"/>
        <n v="9.95"/>
        <n v="3.15"/>
        <n v="7.18"/>
        <n v="4.48"/>
        <n v="8.88"/>
        <n v="3.97"/>
        <n v="6.48"/>
        <n v="7.06"/>
        <n v="7.31"/>
        <n v="5.1"/>
        <n v="6.02"/>
        <n v="8.52"/>
        <n v="7.5"/>
        <n v="6.98"/>
        <n v="5.8"/>
        <n v="4.87"/>
        <n v="4.68"/>
        <n v="7.48"/>
        <n v="2.73"/>
        <n v="8.4"/>
        <n v="3.77"/>
        <n v="3.75"/>
        <n v="5.64"/>
        <n v="7.79"/>
        <n v="2.7"/>
        <n v="9.52"/>
        <n v="4.09"/>
        <n v="3.7"/>
        <n v="7.17"/>
        <n v="8.25"/>
        <n v="7.72"/>
        <n v="8.95"/>
        <n v="1.31"/>
        <n v="8.45"/>
        <n v="7.97"/>
        <n v="1.61"/>
        <n v="1.42"/>
        <n v="3.65"/>
        <n v="4.78"/>
        <n v="1.72"/>
        <n v="8.46"/>
        <n v="3.69"/>
        <n v="5.22"/>
        <n v="9.99"/>
        <n v="2.43"/>
        <n v="2.62"/>
        <n v="2.92"/>
        <n v="1.15"/>
        <n v="7.52"/>
        <n v="1.82"/>
        <n v="3.37"/>
        <n v="4.34"/>
        <n v="8.67"/>
        <n v="4.98"/>
        <n v="6.12"/>
        <n v="4.07"/>
        <n v="6.57"/>
        <n v="4.46"/>
        <n v="2.13"/>
        <n v="6.4"/>
        <n v="4.38"/>
        <n v="8.34"/>
        <n v="2.89"/>
        <n v="6.46"/>
        <n v="6.2"/>
        <n v="7.22"/>
        <n v="1.55"/>
        <n v="3.8"/>
        <n v="2.23"/>
        <n v="5.73"/>
        <n v="5.67"/>
        <n v="4.05"/>
        <n v="3.3"/>
        <n v="5.98"/>
        <n v="3.05"/>
        <n v="7.41"/>
        <n v="7.6"/>
        <n v="9.01"/>
        <n v="5.68"/>
        <n v="3.19"/>
        <n v="3.63"/>
        <n v="1.41"/>
        <n v="1.35"/>
        <n v="3.54"/>
        <n v="3.48"/>
        <n v="1.33"/>
        <n v="9.17"/>
        <n v="8.97"/>
        <n v="8.09"/>
        <n v="5.52"/>
        <n v="6.49"/>
        <n v="2.67"/>
        <n v="5.11"/>
        <n v="1.37"/>
        <n v="7.08"/>
        <n v="2.93"/>
        <n v="9.91"/>
        <n v="6.92"/>
        <n v="6.45"/>
        <n v="8.6"/>
        <n v="2.75"/>
        <n v="6.52"/>
        <n v="4.1"/>
        <n v="2.76"/>
        <n v="9.66"/>
        <n v="2.39"/>
        <n v="9.22"/>
        <n v="6.72"/>
        <n v="9.27"/>
        <n v="8.37"/>
        <n v="6.24"/>
        <n v="8.93"/>
        <n v="2.96"/>
        <n v="4.53"/>
        <n v="8.87"/>
        <n v="4.65"/>
        <n v="9.59"/>
        <n v="2.02"/>
        <n v="4.79"/>
        <n v="6.89"/>
        <n v="9.98"/>
        <n v="4.47"/>
        <n v="1.56"/>
        <n v="7.75"/>
        <n v="9.48"/>
        <n v="5.53"/>
        <n v="1.8"/>
        <n v="5.3"/>
        <n v="6.67"/>
        <n v="2.58"/>
        <n v="3.33"/>
        <n v="7.74"/>
        <n v="8.62"/>
        <n v="1.32"/>
        <n v="1.92"/>
        <n v="7.76"/>
        <n v="3.81"/>
        <n v="7.46"/>
        <n v="2.8"/>
        <n v="5.14"/>
        <n v="5.06"/>
        <n v="7.92"/>
        <n v="7.86"/>
        <n v="7.73"/>
        <n v="8.27"/>
        <n v="6.73"/>
        <n v="5.18"/>
        <n v="3.68"/>
        <n v="6.03"/>
        <n v="9.55"/>
        <n v="6.62"/>
        <n v="6.37"/>
        <n v="6.71"/>
        <n v="1.17"/>
        <n v="2.03"/>
        <n v="3.46"/>
        <n v="6.34"/>
        <n v="6.54"/>
        <n v="9.21"/>
        <n v="3.03"/>
        <n v="4.6"/>
        <n v="2.16"/>
        <n v="1.96"/>
        <n v="2.5"/>
        <n v="7.85"/>
        <n v="4.03"/>
        <n v="8.11"/>
        <n v="5.7"/>
        <n v="9.4"/>
        <n v="6.36"/>
        <n v="1.44"/>
        <n v="7.27"/>
        <n v="6.13"/>
        <n v="7.37"/>
        <n v="6.99"/>
        <n v="9.57"/>
        <n v="2.34"/>
        <n v="9.83"/>
        <n v="5.25"/>
        <n v="6.04"/>
        <n v="2.52"/>
        <n v="8.75"/>
        <n v="7.16"/>
        <n v="1.25"/>
        <n v="4.52"/>
        <n v="7.88"/>
        <n v="4.7"/>
        <n v="1.76"/>
        <n v="2.71"/>
        <n v="5.32"/>
        <n v="2.33"/>
        <n v="2.47"/>
        <n v="4.31"/>
        <n v="1.63"/>
        <n v="4.73"/>
        <n v="4.0"/>
        <n v="4.11"/>
        <n v="7.55"/>
        <n v="5.96"/>
        <n v="8.22"/>
        <n v="6.66"/>
        <n v="5.77"/>
        <n v="4.93"/>
        <n v="3.61"/>
        <n v="4.44"/>
        <n v="2.04"/>
        <n v="2.37"/>
        <n v="6.7"/>
        <n v="2.55"/>
        <n v="8.19"/>
        <n v="6.32"/>
        <n v="8.49"/>
        <n v="1.36"/>
        <n v="1.62"/>
        <n v="7.42"/>
        <n v="1.22"/>
        <n v="6.21"/>
        <n v="3.07"/>
        <n v="5.2"/>
        <n v="7.35"/>
        <n v="1.93"/>
        <n v="2.24"/>
        <n v="1.64"/>
        <n v="9.51"/>
        <n v="8.26"/>
        <n v="8.15"/>
        <n v="6.08"/>
        <n v="9.49"/>
        <n v="3.2"/>
        <n v="5.03"/>
        <n v="6.31"/>
        <n v="4.64"/>
        <n v="1.27"/>
        <n v="1.09"/>
        <n v="6.25"/>
        <n v="1.74"/>
        <n v="7.19"/>
        <n v="4.97"/>
        <n v="7.51"/>
        <n v="8.33"/>
        <n v="4.25"/>
        <n v="8.74"/>
        <n v="1.06"/>
        <n v="7.91"/>
        <n v="7.23"/>
        <n v="9.61"/>
        <n v="6.87"/>
        <n v="2.95"/>
        <n v="4.19"/>
        <n v="8.31"/>
        <n v="5.19"/>
        <n v="2.54"/>
        <n v="5.45"/>
        <n v="4.82"/>
        <n v="8.51"/>
        <n v="8.76"/>
        <n v="2.82"/>
        <n v="9.85"/>
        <n v="8.65"/>
        <n v="6.01"/>
        <n v="2.15"/>
        <n v="8.91"/>
        <n v="1.3"/>
        <n v="4.85"/>
        <n v="5.34"/>
        <n v="5.48"/>
        <n v="8.53"/>
        <n v="8.85"/>
        <n v="2.45"/>
        <n v="6.55"/>
        <n v="6.15"/>
        <n v="4.92"/>
        <n v="5.36"/>
        <n v="7.96"/>
        <n v="10.0"/>
        <n v="3.34"/>
        <n v="3.83"/>
        <n v="3.45"/>
        <n v="3.55"/>
        <n v="2.29"/>
        <n v="6.83"/>
        <n v="8.29"/>
        <n v="7.57"/>
        <n v="8.17"/>
        <n v="5.04"/>
        <n v="1.16"/>
        <n v="4.45"/>
        <n v="5.23"/>
        <n v="3.62"/>
        <n v="9.39"/>
        <n v="5.62"/>
        <n v="5.69"/>
        <n v="3.59"/>
        <n v="7.81"/>
        <n v="7.87"/>
        <n v="4.43"/>
        <n v="1.69"/>
        <n v="8.84"/>
        <n v="7.09"/>
        <n v="5.84"/>
        <n v="3.42"/>
        <n v="5.02"/>
        <n v="3.26"/>
        <n v="7.38"/>
        <n v="9.93"/>
        <n v="6.39"/>
        <n v="4.18"/>
        <n v="1.47"/>
        <n v="7.68"/>
        <n v="9.87"/>
        <n v="8.43"/>
        <n v="1.81"/>
        <n v="1.95"/>
        <n v="6.06"/>
        <n v="1.08"/>
        <n v="2.18"/>
        <n v="3.29"/>
        <n v="2.01"/>
        <n v="1.21"/>
        <n v="7.8"/>
        <n v="3.41"/>
        <n v="2.53"/>
        <n v="4.22"/>
        <n v="1.34"/>
        <n v="4.39"/>
        <n v="4.01"/>
        <n v="3.95"/>
        <n v="6.44"/>
        <n v="7.04"/>
        <n v="5.76"/>
        <n v="4.99"/>
        <n v="9.19"/>
        <n v="9.64"/>
        <n v="5.82"/>
        <n v="4.5"/>
        <n v="9.16"/>
        <n v="4.16"/>
        <n v="9.65"/>
        <n v="7.36"/>
        <n v="4.2"/>
        <n v="6.42"/>
        <n v="1.29"/>
        <n v="5.27"/>
        <n v="4.12"/>
        <n v="3.76"/>
        <n v="5.31"/>
        <n v="2.08"/>
        <n v="3.06"/>
        <n v="1.23"/>
        <n v="1.43"/>
        <n v="8.94"/>
        <n v="4.02"/>
        <n v="1.07"/>
        <n v="2.1"/>
        <n v="5.51"/>
        <n v="8.0"/>
        <n v="3.91"/>
        <n v="3.36"/>
        <n v="6.11"/>
        <n v="7.3"/>
        <n v="2.14"/>
        <n v="6.09"/>
        <n v="8.55"/>
        <n v="7.1"/>
        <n v="2.91"/>
        <n v="5.99"/>
        <n v="7.0"/>
        <n v="7.61"/>
        <n v="8.2"/>
        <n v="6.43"/>
        <n v="9.5"/>
        <n v="4.14"/>
        <n v="5.24"/>
        <n v="7.14"/>
        <n v="7.7"/>
        <n v="2.86"/>
        <n v="6.53"/>
        <n v="7.62"/>
        <n v="1.91"/>
        <n v="2.35"/>
        <n v="1.48"/>
        <n v="8.5"/>
        <n v="7.34"/>
        <n v="8.32"/>
        <n v="9.46"/>
        <n v="3.67"/>
        <n v="2.41"/>
        <n v="9.68"/>
        <n v="2.12"/>
        <n v="8.79"/>
        <n v="4.55"/>
        <n v="7.39"/>
        <n v="5.94"/>
        <n v="5.09"/>
        <n v="1.0"/>
        <n v="9.88"/>
        <n v="3.57"/>
        <n v="7.69"/>
        <n v="1.12"/>
        <n v="8.41"/>
        <n v="9.92"/>
        <n v="9.02"/>
        <n v="5.93"/>
        <n v="3.86"/>
        <n v="7.29"/>
        <n v="7.82"/>
        <n v="2.83"/>
        <n v="1.24"/>
        <n v="8.89"/>
        <n v="8.98"/>
        <n v="1.94"/>
        <n v="9.33"/>
        <n v="1.53"/>
        <n v="8.81"/>
        <n v="3.43"/>
        <n v="8.58"/>
        <n v="2.05"/>
        <n v="9.3"/>
        <n v="1.75"/>
        <n v="2.78"/>
        <n v="9.26"/>
        <n v="2.49"/>
        <n v="6.23"/>
        <n v="2.57"/>
        <n v="9.15"/>
        <n v="7.89"/>
        <n v="3.22"/>
        <n v="9.73"/>
        <n v="9.32"/>
        <n v="9.96"/>
        <n v="5.71"/>
        <n v="3.56"/>
        <n v="3.85"/>
        <n v="7.2"/>
        <n v="8.1"/>
        <n v="5.91"/>
        <n v="6.6"/>
        <n v="1.89"/>
        <n v="3.23"/>
      </sharedItems>
    </cacheField>
    <cacheField name="sleep_hours" numFmtId="0">
      <sharedItems containsSemiMixedTypes="0" containsString="0" containsNumber="1">
        <n v="6.96"/>
        <n v="7.63"/>
        <n v="4.4"/>
        <n v="7.83"/>
        <n v="5.55"/>
        <n v="8.03"/>
        <n v="6.55"/>
        <n v="5.37"/>
        <n v="8.76"/>
        <n v="8.93"/>
        <n v="5.82"/>
        <n v="7.25"/>
        <n v="7.06"/>
        <n v="7.44"/>
        <n v="4.19"/>
        <n v="5.46"/>
        <n v="8.55"/>
        <n v="6.12"/>
        <n v="8.8"/>
        <n v="5.07"/>
        <n v="8.99"/>
        <n v="7.49"/>
        <n v="7.88"/>
        <n v="5.98"/>
        <n v="8.54"/>
        <n v="6.73"/>
        <n v="7.4"/>
        <n v="4.47"/>
        <n v="7.16"/>
        <n v="8.4"/>
        <n v="4.89"/>
        <n v="7.69"/>
        <n v="4.13"/>
        <n v="8.63"/>
        <n v="8.91"/>
        <n v="5.77"/>
        <n v="4.54"/>
        <n v="7.29"/>
        <n v="4.15"/>
        <n v="6.41"/>
        <n v="5.36"/>
        <n v="6.37"/>
        <n v="4.09"/>
        <n v="4.26"/>
        <n v="4.08"/>
        <n v="7.1"/>
        <n v="6.8"/>
        <n v="5.17"/>
        <n v="7.23"/>
        <n v="8.42"/>
        <n v="5.39"/>
        <n v="8.16"/>
        <n v="7.31"/>
        <n v="4.17"/>
        <n v="5.88"/>
        <n v="6.54"/>
        <n v="7.66"/>
        <n v="5.44"/>
        <n v="7.42"/>
        <n v="5.86"/>
        <n v="4.49"/>
        <n v="4.91"/>
        <n v="6.44"/>
        <n v="6.47"/>
        <n v="7.84"/>
        <n v="5.01"/>
        <n v="6.97"/>
        <n v="4.1"/>
        <n v="5.99"/>
        <n v="7.82"/>
        <n v="6.0"/>
        <n v="8.18"/>
        <n v="8.88"/>
        <n v="7.04"/>
        <n v="4.73"/>
        <n v="5.9"/>
        <n v="4.05"/>
        <n v="7.01"/>
        <n v="8.11"/>
        <n v="7.15"/>
        <n v="7.93"/>
        <n v="8.0"/>
        <n v="8.26"/>
        <n v="5.33"/>
        <n v="8.36"/>
        <n v="7.27"/>
        <n v="5.45"/>
        <n v="8.94"/>
        <n v="8.75"/>
        <n v="6.87"/>
        <n v="8.22"/>
        <n v="5.31"/>
        <n v="6.08"/>
        <n v="4.92"/>
        <n v="6.6"/>
        <n v="6.48"/>
        <n v="5.06"/>
        <n v="7.36"/>
        <n v="4.59"/>
        <n v="4.31"/>
        <n v="5.92"/>
        <n v="6.05"/>
        <n v="5.6"/>
        <n v="5.29"/>
        <n v="5.69"/>
        <n v="4.82"/>
        <n v="6.02"/>
        <n v="8.52"/>
        <n v="5.12"/>
        <n v="4.71"/>
        <n v="5.61"/>
        <n v="8.69"/>
        <n v="6.14"/>
        <n v="7.45"/>
        <n v="8.7"/>
        <n v="5.73"/>
        <n v="4.22"/>
        <n v="5.5"/>
        <n v="5.68"/>
        <n v="4.46"/>
        <n v="4.03"/>
        <n v="4.85"/>
        <n v="7.3"/>
        <n v="7.58"/>
        <n v="4.86"/>
        <n v="4.56"/>
        <n v="4.76"/>
        <n v="5.23"/>
        <n v="4.84"/>
        <n v="7.37"/>
        <n v="6.1"/>
        <n v="6.69"/>
        <n v="4.24"/>
        <n v="8.31"/>
        <n v="5.8"/>
        <n v="4.36"/>
        <n v="4.68"/>
        <n v="7.33"/>
        <n v="7.46"/>
        <n v="7.38"/>
        <n v="6.76"/>
        <n v="6.25"/>
        <n v="5.24"/>
        <n v="6.74"/>
        <n v="5.57"/>
        <n v="6.62"/>
        <n v="5.03"/>
        <n v="8.19"/>
        <n v="9.0"/>
        <n v="8.21"/>
        <n v="8.98"/>
        <n v="5.71"/>
        <n v="7.78"/>
        <n v="5.14"/>
        <n v="7.12"/>
        <n v="7.52"/>
        <n v="7.71"/>
        <n v="5.04"/>
        <n v="8.24"/>
        <n v="5.08"/>
        <n v="6.71"/>
        <n v="8.32"/>
        <n v="8.84"/>
        <n v="7.74"/>
        <n v="4.67"/>
        <n v="4.38"/>
        <n v="4.51"/>
        <n v="4.57"/>
        <n v="8.41"/>
        <n v="7.08"/>
        <n v="7.98"/>
        <n v="5.59"/>
        <n v="6.19"/>
        <n v="7.05"/>
        <n v="6.46"/>
        <n v="8.5"/>
        <n v="6.35"/>
        <n v="5.2"/>
        <n v="8.73"/>
        <n v="7.68"/>
        <n v="7.2"/>
        <n v="7.73"/>
        <n v="4.34"/>
        <n v="4.77"/>
        <n v="4.74"/>
        <n v="4.79"/>
        <n v="8.27"/>
        <n v="6.89"/>
        <n v="5.84"/>
        <n v="4.35"/>
        <n v="4.58"/>
        <n v="7.72"/>
        <n v="8.01"/>
        <n v="6.72"/>
        <n v="4.75"/>
        <n v="5.54"/>
        <n v="5.11"/>
        <n v="8.61"/>
        <n v="5.49"/>
        <n v="8.53"/>
        <n v="4.27"/>
        <n v="4.42"/>
        <n v="4.95"/>
        <n v="5.58"/>
        <n v="5.66"/>
        <n v="5.4"/>
        <n v="7.51"/>
        <n v="8.77"/>
        <n v="7.62"/>
        <n v="7.47"/>
        <n v="5.48"/>
        <n v="8.56"/>
        <n v="6.67"/>
        <n v="5.56"/>
        <n v="8.82"/>
        <n v="5.32"/>
        <n v="6.58"/>
        <n v="4.52"/>
        <n v="4.37"/>
        <n v="6.53"/>
        <n v="4.21"/>
        <n v="8.13"/>
        <n v="8.04"/>
        <n v="4.65"/>
        <n v="8.92"/>
        <n v="7.55"/>
        <n v="7.34"/>
        <n v="8.02"/>
        <n v="6.11"/>
        <n v="4.48"/>
        <n v="4.06"/>
        <n v="8.78"/>
        <n v="6.49"/>
        <n v="5.18"/>
        <n v="5.97"/>
        <n v="8.49"/>
        <n v="6.52"/>
        <n v="6.24"/>
        <n v="8.09"/>
        <n v="4.43"/>
        <n v="4.11"/>
        <n v="6.63"/>
        <n v="8.38"/>
        <n v="5.47"/>
        <n v="8.68"/>
        <n v="5.25"/>
        <n v="4.25"/>
        <n v="4.18"/>
        <n v="6.39"/>
        <n v="6.9"/>
        <n v="4.69"/>
        <n v="6.5"/>
        <n v="8.45"/>
        <n v="6.34"/>
        <n v="4.98"/>
        <n v="8.72"/>
        <n v="8.48"/>
        <n v="6.68"/>
        <n v="7.57"/>
        <n v="4.2"/>
        <n v="8.51"/>
        <n v="8.08"/>
        <n v="6.78"/>
        <n v="5.67"/>
        <n v="7.43"/>
        <n v="6.2"/>
        <n v="7.13"/>
        <n v="7.61"/>
        <n v="5.26"/>
        <n v="5.15"/>
        <n v="8.06"/>
        <n v="6.42"/>
        <n v="6.33"/>
        <n v="5.27"/>
        <n v="8.79"/>
        <n v="5.81"/>
        <n v="4.23"/>
        <n v="8.85"/>
        <n v="7.97"/>
        <n v="6.04"/>
        <n v="5.79"/>
        <n v="6.84"/>
        <n v="6.01"/>
        <n v="8.07"/>
        <n v="6.32"/>
        <n v="7.53"/>
        <n v="4.66"/>
        <n v="6.7"/>
        <n v="4.16"/>
        <n v="6.81"/>
        <n v="7.95"/>
        <n v="6.03"/>
        <n v="7.07"/>
        <n v="8.97"/>
        <n v="5.83"/>
        <n v="5.64"/>
        <n v="7.26"/>
        <n v="5.93"/>
        <n v="6.65"/>
        <n v="6.3"/>
        <n v="8.28"/>
        <n v="8.87"/>
        <n v="6.29"/>
        <n v="7.96"/>
        <n v="8.74"/>
        <n v="6.94"/>
        <n v="8.33"/>
        <n v="7.75"/>
        <n v="7.59"/>
        <n v="5.52"/>
        <n v="7.86"/>
        <n v="8.39"/>
        <n v="5.89"/>
        <n v="4.14"/>
        <n v="6.26"/>
        <n v="7.02"/>
        <n v="8.95"/>
        <n v="8.6"/>
        <n v="5.87"/>
        <n v="4.83"/>
        <n v="5.41"/>
        <n v="4.02"/>
        <n v="8.05"/>
        <n v="5.02"/>
        <n v="5.63"/>
        <n v="8.59"/>
        <n v="4.07"/>
        <n v="4.97"/>
        <n v="7.5"/>
        <n v="7.24"/>
        <n v="7.35"/>
        <n v="4.61"/>
        <n v="6.61"/>
        <n v="7.18"/>
        <n v="4.3"/>
        <n v="5.72"/>
        <n v="6.13"/>
        <n v="7.9"/>
        <n v="5.95"/>
        <n v="6.56"/>
        <n v="8.86"/>
        <n v="8.83"/>
        <n v="4.96"/>
        <n v="4.04"/>
        <n v="6.07"/>
        <n v="5.34"/>
        <n v="7.22"/>
        <n v="8.15"/>
        <n v="4.44"/>
        <n v="6.31"/>
        <n v="5.7"/>
        <n v="7.87"/>
        <n v="4.88"/>
        <n v="6.85"/>
        <n v="6.09"/>
        <n v="5.65"/>
        <n v="7.54"/>
        <n v="7.67"/>
        <n v="7.14"/>
        <n v="4.94"/>
        <n v="7.32"/>
        <n v="6.38"/>
        <n v="4.78"/>
        <n v="6.66"/>
        <n v="8.29"/>
        <n v="7.77"/>
        <n v="8.12"/>
        <n v="5.76"/>
        <n v="7.89"/>
        <n v="6.51"/>
        <n v="7.92"/>
        <n v="7.28"/>
        <n v="8.47"/>
        <n v="6.57"/>
        <n v="4.39"/>
        <n v="8.67"/>
        <n v="6.64"/>
        <n v="4.5"/>
        <n v="8.1"/>
        <n v="7.8"/>
        <n v="4.32"/>
        <n v="5.62"/>
        <n v="6.4"/>
        <n v="6.18"/>
        <n v="6.83"/>
        <n v="4.93"/>
        <n v="8.71"/>
        <n v="8.46"/>
        <n v="8.23"/>
        <n v="6.23"/>
        <n v="4.9"/>
        <n v="4.81"/>
        <n v="8.3"/>
        <n v="6.95"/>
        <n v="6.92"/>
        <n v="6.79"/>
        <n v="4.62"/>
        <n v="6.22"/>
        <n v="7.79"/>
        <n v="6.27"/>
        <n v="6.36"/>
        <n v="7.41"/>
        <n v="8.2"/>
        <n v="7.81"/>
        <n v="5.96"/>
        <n v="6.82"/>
        <n v="4.29"/>
        <n v="4.0"/>
        <n v="4.55"/>
        <n v="5.51"/>
        <n v="7.91"/>
        <n v="4.33"/>
        <n v="7.94"/>
        <n v="6.06"/>
        <n v="6.17"/>
        <n v="5.05"/>
        <n v="4.28"/>
        <n v="5.75"/>
        <n v="7.7"/>
        <n v="8.58"/>
        <n v="6.43"/>
        <n v="4.8"/>
        <n v="6.88"/>
        <n v="5.74"/>
        <n v="5.09"/>
        <n v="7.09"/>
        <n v="4.87"/>
        <n v="5.1"/>
        <n v="5.3"/>
        <n v="7.48"/>
        <n v="5.21"/>
        <n v="8.96"/>
        <n v="7.6"/>
        <n v="6.99"/>
        <n v="8.44"/>
        <n v="4.99"/>
        <n v="4.45"/>
        <n v="6.28"/>
        <n v="5.16"/>
        <n v="7.03"/>
        <n v="5.0"/>
        <n v="4.7"/>
        <n v="7.19"/>
        <n v="6.75"/>
        <n v="6.59"/>
        <n v="5.22"/>
        <n v="6.86"/>
        <n v="7.56"/>
        <n v="5.28"/>
        <n v="5.35"/>
        <n v="7.11"/>
        <n v="8.35"/>
        <n v="8.34"/>
        <n v="8.25"/>
        <n v="4.41"/>
        <n v="7.76"/>
        <n v="5.19"/>
        <n v="8.64"/>
        <n v="5.43"/>
        <n v="5.13"/>
        <n v="8.89"/>
        <n v="7.0"/>
        <n v="8.17"/>
        <n v="4.53"/>
        <n v="7.64"/>
        <n v="7.85"/>
        <n v="5.53"/>
        <n v="4.6"/>
        <n v="5.91"/>
        <n v="5.78"/>
        <n v="6.93"/>
        <n v="8.57"/>
        <n v="8.14"/>
        <n v="8.66"/>
        <n v="6.16"/>
        <n v="6.98"/>
        <n v="4.63"/>
        <n v="7.39"/>
        <n v="8.62"/>
        <n v="8.9"/>
        <n v="6.77"/>
        <n v="7.21"/>
        <n v="6.91"/>
        <n v="5.85"/>
        <n v="4.64"/>
        <n v="8.65"/>
        <n v="8.43"/>
        <n v="8.81"/>
        <n v="6.21"/>
        <n v="6.15"/>
        <n v="7.65"/>
        <n v="4.72"/>
        <n v="7.99"/>
        <n v="5.38"/>
        <n v="6.45"/>
        <n v="4.12"/>
        <n v="5.42"/>
        <n v="4.01"/>
        <n v="5.94"/>
        <n v="8.37"/>
        <n v="7.17"/>
      </sharedItems>
    </cacheField>
    <cacheField name="attendance" numFmtId="0">
      <sharedItems containsSemiMixedTypes="0" containsString="0" containsNumber="1">
        <n v="91.44"/>
        <n v="63.63"/>
        <n v="83.26"/>
        <n v="75.04"/>
        <n v="65.57"/>
        <n v="68.11"/>
        <n v="91.25"/>
        <n v="66.46"/>
        <n v="72.5"/>
        <n v="71.39"/>
        <n v="61.95"/>
        <n v="78.49"/>
        <n v="90.64"/>
        <n v="60.89"/>
        <n v="64.5"/>
        <n v="88.81"/>
        <n v="83.74"/>
        <n v="88.61"/>
        <n v="69.2"/>
        <n v="92.15"/>
        <n v="79.19"/>
        <n v="84.41"/>
        <n v="63.69"/>
        <n v="68.2"/>
        <n v="90.93"/>
        <n v="68.96"/>
        <n v="63.7"/>
        <n v="83.89"/>
        <n v="81.92"/>
        <n v="84.32"/>
        <n v="84.73"/>
        <n v="80.01"/>
        <n v="79.75"/>
        <n v="96.97"/>
        <n v="81.36"/>
        <n v="84.69"/>
        <n v="70.68"/>
        <n v="94.84"/>
        <n v="60.97"/>
        <n v="82.29"/>
        <n v="75.35"/>
        <n v="84.16"/>
        <n v="74.41"/>
        <n v="88.71"/>
        <n v="60.81"/>
        <n v="76.24"/>
        <n v="93.25"/>
        <n v="70.01"/>
        <n v="62.11"/>
        <n v="79.86"/>
        <n v="99.06"/>
        <n v="62.57"/>
        <n v="62.8"/>
        <n v="83.8"/>
        <n v="70.0"/>
        <n v="76.41"/>
        <n v="93.22"/>
        <n v="67.95"/>
        <n v="88.77"/>
        <n v="80.18"/>
        <n v="96.2"/>
        <n v="98.92"/>
        <n v="79.4"/>
        <n v="83.39"/>
        <n v="89.83"/>
        <n v="72.75"/>
        <n v="69.07"/>
        <n v="98.59"/>
        <n v="77.3"/>
        <n v="60.06"/>
        <n v="93.51"/>
        <n v="83.99"/>
        <n v="66.74"/>
        <n v="61.21"/>
        <n v="71.66"/>
        <n v="97.12"/>
        <n v="97.34"/>
        <n v="72.44"/>
        <n v="93.44"/>
        <n v="77.67"/>
        <n v="86.17"/>
        <n v="73.38"/>
        <n v="80.64"/>
        <n v="71.75"/>
        <n v="62.44"/>
        <n v="65.58"/>
        <n v="71.63"/>
        <n v="99.05"/>
        <n v="98.63"/>
        <n v="93.11"/>
        <n v="69.3"/>
        <n v="77.66"/>
        <n v="77.59"/>
        <n v="75.48"/>
        <n v="61.8"/>
        <n v="81.38"/>
        <n v="62.91"/>
        <n v="92.08"/>
        <n v="87.65"/>
        <n v="74.11"/>
        <n v="85.89"/>
        <n v="69.32"/>
        <n v="70.61"/>
        <n v="72.57"/>
        <n v="91.88"/>
        <n v="68.43"/>
        <n v="82.51"/>
        <n v="68.02"/>
        <n v="71.4"/>
        <n v="69.42"/>
        <n v="85.8"/>
        <n v="81.07"/>
        <n v="88.85"/>
        <n v="68.8"/>
        <n v="60.37"/>
        <n v="87.22"/>
        <n v="64.59"/>
        <n v="69.85"/>
        <n v="72.23"/>
        <n v="89.87"/>
        <n v="85.04"/>
        <n v="67.37"/>
        <n v="83.92"/>
        <n v="88.33"/>
        <n v="75.56"/>
        <n v="69.84"/>
        <n v="87.16"/>
        <n v="84.44"/>
        <n v="63.12"/>
        <n v="86.67"/>
        <n v="79.54"/>
        <n v="90.13"/>
        <n v="67.63"/>
        <n v="70.33"/>
        <n v="81.73"/>
        <n v="79.27"/>
        <n v="75.45"/>
        <n v="89.84"/>
        <n v="82.59"/>
        <n v="88.41"/>
        <n v="66.13"/>
        <n v="89.16"/>
        <n v="78.46"/>
        <n v="61.35"/>
        <n v="69.38"/>
        <n v="61.03"/>
        <n v="78.27"/>
        <n v="73.04"/>
        <n v="99.5"/>
        <n v="94.74"/>
        <n v="93.03"/>
        <n v="80.04"/>
        <n v="92.28"/>
        <n v="70.67"/>
        <n v="82.43"/>
        <n v="75.72"/>
        <n v="66.85"/>
        <n v="62.9"/>
        <n v="82.33"/>
        <n v="63.91"/>
        <n v="88.72"/>
        <n v="96.86"/>
        <n v="66.48"/>
        <n v="78.84"/>
        <n v="89.55"/>
        <n v="71.47"/>
        <n v="96.83"/>
        <n v="95.54"/>
        <n v="64.15"/>
        <n v="61.1"/>
        <n v="98.26"/>
        <n v="76.89"/>
        <n v="62.02"/>
        <n v="84.76"/>
        <n v="71.74"/>
        <n v="97.47"/>
        <n v="91.79"/>
        <n v="85.98"/>
        <n v="71.38"/>
        <n v="88.05"/>
        <n v="71.57"/>
        <n v="61.51"/>
        <n v="80.34"/>
        <n v="79.55"/>
        <n v="90.52"/>
        <n v="94.63"/>
        <n v="74.18"/>
        <n v="77.98"/>
        <n v="78.82"/>
        <n v="72.97"/>
        <n v="89.74"/>
        <n v="80.88"/>
        <n v="96.56"/>
        <n v="86.01"/>
        <n v="68.48"/>
        <n v="66.59"/>
        <n v="74.9"/>
        <n v="73.88"/>
        <n v="76.29"/>
        <n v="67.34"/>
        <n v="99.13"/>
        <n v="65.83"/>
        <n v="86.11"/>
        <n v="60.52"/>
        <n v="76.28"/>
        <n v="72.37"/>
        <n v="75.28"/>
        <n v="79.92"/>
        <n v="84.02"/>
        <n v="83.34"/>
        <n v="85.23"/>
        <n v="93.78"/>
        <n v="95.47"/>
        <n v="89.49"/>
        <n v="63.16"/>
        <n v="98.45"/>
        <n v="97.9"/>
        <n v="88.47"/>
        <n v="80.7"/>
        <n v="70.02"/>
        <n v="90.25"/>
        <n v="95.11"/>
        <n v="86.61"/>
        <n v="85.16"/>
        <n v="67.72"/>
        <n v="74.31"/>
        <n v="88.93"/>
        <n v="60.68"/>
        <n v="85.65"/>
        <n v="90.67"/>
        <n v="73.39"/>
        <n v="63.05"/>
        <n v="92.76"/>
        <n v="65.67"/>
        <n v="74.83"/>
        <n v="88.29"/>
        <n v="92.68"/>
        <n v="94.5"/>
        <n v="81.22"/>
        <n v="79.03"/>
        <n v="93.93"/>
        <n v="82.52"/>
        <n v="83.15"/>
        <n v="77.36"/>
        <n v="74.91"/>
        <n v="79.22"/>
        <n v="74.59"/>
        <n v="73.74"/>
        <n v="99.75"/>
        <n v="73.45"/>
        <n v="70.26"/>
        <n v="74.16"/>
        <n v="83.63"/>
        <n v="96.44"/>
        <n v="91.51"/>
        <n v="93.69"/>
        <n v="94.36"/>
        <n v="96.82"/>
        <n v="69.4"/>
        <n v="78.33"/>
        <n v="75.41"/>
        <n v="86.09"/>
        <n v="76.07"/>
        <n v="84.65"/>
        <n v="75.29"/>
        <n v="72.45"/>
        <n v="74.12"/>
        <n v="84.04"/>
        <n v="98.96"/>
        <n v="93.31"/>
        <n v="79.43"/>
        <n v="69.7"/>
        <n v="86.96"/>
        <n v="89.07"/>
        <n v="78.57"/>
        <n v="70.15"/>
        <n v="97.6"/>
        <n v="71.68"/>
        <n v="68.63"/>
        <n v="88.67"/>
        <n v="88.31"/>
        <n v="84.57"/>
        <n v="84.15"/>
        <n v="74.4"/>
        <n v="97.5"/>
        <n v="79.17"/>
        <n v="73.93"/>
        <n v="65.21"/>
        <n v="74.54"/>
        <n v="84.33"/>
        <n v="60.91"/>
        <n v="94.81"/>
        <n v="71.81"/>
        <n v="78.63"/>
        <n v="69.92"/>
        <n v="60.17"/>
        <n v="61.06"/>
        <n v="64.97"/>
        <n v="94.37"/>
        <n v="70.97"/>
        <n v="80.12"/>
        <n v="67.18"/>
        <n v="61.87"/>
        <n v="89.79"/>
        <n v="65.0"/>
        <n v="83.49"/>
        <n v="60.54"/>
        <n v="77.45"/>
        <n v="71.55"/>
        <n v="72.78"/>
        <n v="60.16"/>
        <n v="98.57"/>
        <n v="80.68"/>
        <n v="82.9"/>
        <n v="86.64"/>
        <n v="91.9"/>
        <n v="90.49"/>
        <n v="77.95"/>
        <n v="74.85"/>
        <n v="92.93"/>
        <n v="94.61"/>
        <n v="65.51"/>
        <n v="81.71"/>
        <n v="87.35"/>
        <n v="63.34"/>
        <n v="97.18"/>
        <n v="80.8"/>
        <n v="85.82"/>
        <n v="67.13"/>
        <n v="70.58"/>
        <n v="64.84"/>
        <n v="70.56"/>
        <n v="79.7"/>
        <n v="93.35"/>
        <n v="81.35"/>
        <n v="69.78"/>
        <n v="61.78"/>
        <n v="84.88"/>
        <n v="76.81"/>
        <n v="99.37"/>
        <n v="91.19"/>
        <n v="92.33"/>
        <n v="60.49"/>
        <n v="91.11"/>
        <n v="67.78"/>
        <n v="83.43"/>
        <n v="77.9"/>
        <n v="82.86"/>
        <n v="65.34"/>
        <n v="78.28"/>
        <n v="61.48"/>
        <n v="61.64"/>
        <n v="86.31"/>
        <n v="98.07"/>
        <n v="91.1"/>
        <n v="78.77"/>
        <n v="62.23"/>
        <n v="66.32"/>
        <n v="99.03"/>
        <n v="75.95"/>
        <n v="93.74"/>
        <n v="88.21"/>
        <n v="84.22"/>
        <n v="97.91"/>
        <n v="69.22"/>
        <n v="78.2"/>
        <n v="94.59"/>
        <n v="82.07"/>
        <n v="69.86"/>
        <n v="68.36"/>
        <n v="90.12"/>
        <n v="60.51"/>
        <n v="96.57"/>
        <n v="60.74"/>
        <n v="85.24"/>
        <n v="84.19"/>
        <n v="83.14"/>
        <n v="78.97"/>
        <n v="94.1"/>
        <n v="86.37"/>
        <n v="91.27"/>
        <n v="64.62"/>
        <n v="62.0"/>
        <n v="61.14"/>
        <n v="65.89"/>
        <n v="86.68"/>
        <n v="79.76"/>
        <n v="90.09"/>
        <n v="67.67"/>
        <n v="74.68"/>
        <n v="97.43"/>
        <n v="96.87"/>
        <n v="92.73"/>
        <n v="87.53"/>
        <n v="96.55"/>
        <n v="88.57"/>
        <n v="98.16"/>
        <n v="60.99"/>
        <n v="82.23"/>
        <n v="64.47"/>
        <n v="68.6"/>
        <n v="94.09"/>
        <n v="80.24"/>
        <n v="99.31"/>
        <n v="64.7"/>
        <n v="76.5"/>
        <n v="73.27"/>
        <n v="80.65"/>
        <n v="85.34"/>
        <n v="86.47"/>
        <n v="60.05"/>
        <n v="63.56"/>
        <n v="61.4"/>
        <n v="94.58"/>
        <n v="72.53"/>
        <n v="78.01"/>
        <n v="93.97"/>
        <n v="60.57"/>
        <n v="64.74"/>
        <n v="87.41"/>
        <n v="98.56"/>
        <n v="85.71"/>
        <n v="70.44"/>
        <n v="80.79"/>
        <n v="99.0"/>
        <n v="81.12"/>
        <n v="74.94"/>
        <n v="75.34"/>
        <n v="98.68"/>
        <n v="88.76"/>
        <n v="87.49"/>
        <n v="69.28"/>
        <n v="82.38"/>
        <n v="74.27"/>
        <n v="69.61"/>
        <n v="95.82"/>
        <n v="75.33"/>
        <n v="71.31"/>
        <n v="97.27"/>
        <n v="67.89"/>
        <n v="89.82"/>
        <n v="93.28"/>
        <n v="72.58"/>
        <n v="79.82"/>
        <n v="97.78"/>
        <n v="60.93"/>
        <n v="91.77"/>
        <n v="70.07"/>
        <n v="67.4"/>
        <n v="69.29"/>
        <n v="62.39"/>
        <n v="99.68"/>
        <n v="94.79"/>
        <n v="80.84"/>
        <n v="88.6"/>
        <n v="82.26"/>
        <n v="92.46"/>
        <n v="93.79"/>
        <n v="69.31"/>
        <n v="78.39"/>
        <n v="85.39"/>
        <n v="99.14"/>
        <n v="87.31"/>
        <n v="95.91"/>
        <n v="93.84"/>
        <n v="83.28"/>
        <n v="95.75"/>
        <n v="75.1"/>
        <n v="75.17"/>
        <n v="91.24"/>
        <n v="65.38"/>
        <n v="84.34"/>
        <n v="76.8"/>
        <n v="97.63"/>
        <n v="98.34"/>
        <n v="80.1"/>
        <n v="81.56"/>
        <n v="88.99"/>
        <n v="78.29"/>
        <n v="67.6"/>
        <n v="89.88"/>
        <n v="89.51"/>
        <n v="69.8"/>
        <n v="93.32"/>
        <n v="84.55"/>
        <n v="69.45"/>
        <n v="86.08"/>
        <n v="69.34"/>
        <n v="93.92"/>
        <n v="70.28"/>
        <n v="69.55"/>
        <n v="64.69"/>
        <n v="62.33"/>
        <n v="69.68"/>
        <n v="97.1"/>
        <n v="69.69"/>
        <n v="74.62"/>
        <n v="89.37"/>
        <n v="72.08"/>
        <n v="87.37"/>
        <n v="77.28"/>
        <n v="67.86"/>
        <n v="89.36"/>
        <n v="61.08"/>
        <n v="71.69"/>
        <n v="74.25"/>
        <n v="87.19"/>
        <n v="78.38"/>
        <n v="83.77"/>
        <n v="83.83"/>
        <n v="74.93"/>
        <n v="97.36"/>
        <n v="98.23"/>
        <n v="83.27"/>
        <n v="62.87"/>
        <n v="79.65"/>
        <n v="67.38"/>
        <n v="79.33"/>
        <n v="67.54"/>
        <n v="88.15"/>
        <n v="63.22"/>
        <n v="98.13"/>
        <n v="67.82"/>
        <n v="86.43"/>
        <n v="96.68"/>
        <n v="97.37"/>
        <n v="75.55"/>
        <n v="98.42"/>
        <n v="98.85"/>
        <n v="67.52"/>
        <n v="93.24"/>
        <n v="67.74"/>
        <n v="69.06"/>
        <n v="63.37"/>
        <n v="66.26"/>
        <n v="85.29"/>
        <n v="77.97"/>
        <n v="91.64"/>
        <n v="73.28"/>
        <n v="98.74"/>
        <n v="61.99"/>
        <n v="62.52"/>
        <n v="95.5"/>
        <n v="91.82"/>
        <n v="79.59"/>
        <n v="70.79"/>
        <n v="80.38"/>
        <n v="73.77"/>
        <n v="83.12"/>
        <n v="89.15"/>
        <n v="88.04"/>
        <n v="70.53"/>
        <n v="83.41"/>
        <n v="65.95"/>
        <n v="64.86"/>
        <n v="91.43"/>
        <n v="87.75"/>
        <n v="90.72"/>
        <n v="66.1"/>
        <n v="96.58"/>
        <n v="65.32"/>
        <n v="94.8"/>
        <n v="74.1"/>
        <n v="64.22"/>
        <n v="67.26"/>
        <n v="79.63"/>
        <n v="97.99"/>
        <n v="73.11"/>
        <n v="84.48"/>
        <n v="95.67"/>
        <n v="85.2"/>
        <n v="74.49"/>
        <n v="99.63"/>
        <n v="67.5"/>
        <n v="80.93"/>
        <n v="91.87"/>
        <n v="60.03"/>
        <n v="88.08"/>
        <n v="70.66"/>
        <n v="66.79"/>
        <n v="98.67"/>
        <n v="95.68"/>
        <n v="68.55"/>
        <n v="64.68"/>
        <n v="74.57"/>
        <n v="83.69"/>
        <n v="94.69"/>
        <n v="98.64"/>
        <n v="90.05"/>
        <n v="83.96"/>
        <n v="65.69"/>
        <n v="62.96"/>
        <n v="83.84"/>
        <n v="72.9"/>
        <n v="61.59"/>
        <n v="76.95"/>
        <n v="98.77"/>
        <n v="94.99"/>
        <n v="78.87"/>
        <n v="73.87"/>
        <n v="83.81"/>
        <n v="86.27"/>
        <n v="82.95"/>
        <n v="65.76"/>
        <n v="70.29"/>
        <n v="93.64"/>
        <n v="86.53"/>
        <n v="77.94"/>
        <n v="67.3"/>
        <n v="60.31"/>
        <n v="72.48"/>
        <n v="62.19"/>
        <n v="79.29"/>
        <n v="92.87"/>
        <n v="71.42"/>
        <n v="93.91"/>
        <n v="88.18"/>
        <n v="65.01"/>
        <n v="85.78"/>
        <n v="66.07"/>
        <n v="86.19"/>
        <n v="65.71"/>
        <n v="75.7"/>
        <n v="82.66"/>
        <n v="62.01"/>
        <n v="72.82"/>
        <n v="94.34"/>
        <n v="67.49"/>
        <n v="73.9"/>
        <n v="71.83"/>
        <n v="85.03"/>
        <n v="90.89"/>
        <n v="80.21"/>
        <n v="63.45"/>
        <n v="85.08"/>
        <n v="82.77"/>
        <n v="73.54"/>
        <n v="60.45"/>
        <n v="68.03"/>
        <n v="76.23"/>
        <n v="68.0"/>
        <n v="83.1"/>
        <n v="88.49"/>
        <n v="94.24"/>
        <n v="85.88"/>
        <n v="87.56"/>
        <n v="99.42"/>
        <n v="70.65"/>
        <n v="65.05"/>
        <n v="63.85"/>
        <n v="70.81"/>
        <n v="79.31"/>
        <n v="98.3"/>
        <n v="98.55"/>
        <n v="89.75"/>
        <n v="75.57"/>
        <n v="95.02"/>
        <n v="96.41"/>
        <n v="85.6"/>
        <n v="68.07"/>
        <n v="63.64"/>
        <n v="96.59"/>
        <n v="62.22"/>
        <n v="71.84"/>
        <n v="79.48"/>
        <n v="60.88"/>
        <n v="96.28"/>
        <n v="71.48"/>
        <n v="99.74"/>
        <n v="72.46"/>
        <n v="95.07"/>
        <n v="78.14"/>
        <n v="69.64"/>
        <n v="70.31"/>
        <n v="98.04"/>
        <n v="70.99"/>
        <n v="95.72"/>
        <n v="79.2"/>
        <n v="84.0"/>
        <n v="86.07"/>
        <n v="62.84"/>
        <n v="60.71"/>
        <n v="97.51"/>
        <n v="70.86"/>
        <n v="75.21"/>
        <n v="87.28"/>
        <n v="89.32"/>
        <n v="94.26"/>
        <n v="71.14"/>
        <n v="68.15"/>
        <n v="93.27"/>
        <n v="73.05"/>
        <n v="76.47"/>
        <n v="91.75"/>
        <n v="85.42"/>
        <n v="90.57"/>
        <n v="67.22"/>
        <n v="97.13"/>
        <n v="66.01"/>
        <n v="92.2"/>
        <n v="76.97"/>
        <n v="67.44"/>
        <n v="76.1"/>
        <n v="68.86"/>
        <n v="65.44"/>
        <n v="69.57"/>
        <n v="94.7"/>
        <n v="64.24"/>
        <n v="98.9"/>
        <n v="60.2"/>
        <n v="86.33"/>
        <n v="87.93"/>
        <n v="64.29"/>
        <n v="89.28"/>
        <n v="73.84"/>
        <n v="64.64"/>
        <n v="62.66"/>
        <n v="64.61"/>
        <n v="87.71"/>
        <n v="90.74"/>
        <n v="82.72"/>
        <n v="89.23"/>
        <n v="78.22"/>
        <n v="75.31"/>
        <n v="97.65"/>
        <n v="98.88"/>
        <n v="86.05"/>
        <n v="77.92"/>
        <n v="90.32"/>
        <n v="86.71"/>
        <n v="80.59"/>
        <n v="87.21"/>
        <n v="60.96"/>
        <n v="91.07"/>
        <n v="68.47"/>
        <n v="86.26"/>
        <n v="64.56"/>
        <n v="64.58"/>
        <n v="61.43"/>
        <n v="84.18"/>
        <n v="74.48"/>
        <n v="84.8"/>
        <n v="60.32"/>
        <n v="70.34"/>
        <n v="64.36"/>
        <n v="86.5"/>
        <n v="69.94"/>
        <n v="74.14"/>
        <n v="65.73"/>
        <n v="98.33"/>
        <n v="63.38"/>
        <n v="93.09"/>
        <n v="79.53"/>
        <n v="90.95"/>
        <n v="66.05"/>
        <n v="65.29"/>
        <n v="95.63"/>
        <n v="78.64"/>
        <n v="86.7"/>
        <n v="73.16"/>
        <n v="90.96"/>
        <n v="99.41"/>
        <n v="81.86"/>
        <n v="86.23"/>
        <n v="68.97"/>
        <n v="73.44"/>
        <n v="76.49"/>
        <n v="83.78"/>
        <n v="94.02"/>
        <n v="70.17"/>
        <n v="90.06"/>
        <n v="63.5"/>
        <n v="80.52"/>
        <n v="65.78"/>
        <n v="81.57"/>
        <n v="90.71"/>
        <n v="69.48"/>
        <n v="93.98"/>
        <n v="78.61"/>
        <n v="95.04"/>
        <n v="62.76"/>
        <n v="73.1"/>
        <n v="86.13"/>
        <n v="74.3"/>
        <n v="62.83"/>
        <n v="92.84"/>
        <n v="98.72"/>
        <n v="64.21"/>
        <n v="60.59"/>
        <n v="91.08"/>
        <n v="62.98"/>
        <n v="72.21"/>
        <n v="98.32"/>
        <n v="82.44"/>
        <n v="82.37"/>
        <n v="78.1"/>
        <n v="96.99"/>
        <n v="90.16"/>
        <n v="90.58"/>
        <n v="70.78"/>
        <n v="77.37"/>
        <n v="79.5"/>
        <n v="71.96"/>
        <n v="63.79"/>
        <n v="67.23"/>
        <n v="70.22"/>
        <n v="78.23"/>
        <n v="72.36"/>
        <n v="96.29"/>
        <n v="82.13"/>
        <n v="91.5"/>
        <n v="66.53"/>
        <n v="77.11"/>
        <n v="77.33"/>
        <n v="60.36"/>
        <n v="92.64"/>
        <n v="64.46"/>
        <n v="99.82"/>
        <n v="90.92"/>
        <n v="83.2"/>
        <n v="66.18"/>
        <n v="80.62"/>
        <n v="70.09"/>
        <n v="93.18"/>
        <n v="75.23"/>
        <n v="78.03"/>
        <n v="93.72"/>
        <n v="63.51"/>
        <n v="83.13"/>
        <n v="77.01"/>
        <n v="93.19"/>
        <n v="97.72"/>
        <n v="78.25"/>
        <n v="80.08"/>
        <n v="88.92"/>
        <n v="86.72"/>
        <n v="68.91"/>
        <n v="62.56"/>
        <n v="97.97"/>
        <n v="85.54"/>
        <n v="93.14"/>
        <n v="72.01"/>
        <n v="64.32"/>
        <n v="98.8"/>
        <n v="77.53"/>
        <n v="81.47"/>
        <n v="91.62"/>
        <n v="64.85"/>
        <n v="77.63"/>
        <n v="71.99"/>
        <n v="91.15"/>
        <n v="60.22"/>
        <n v="89.96"/>
        <n v="92.42"/>
        <n v="96.05"/>
        <n v="73.34"/>
        <n v="77.09"/>
        <n v="98.79"/>
        <n v="95.25"/>
        <n v="78.54"/>
        <n v="92.92"/>
        <n v="96.04"/>
        <n v="87.32"/>
        <n v="94.31"/>
        <n v="63.68"/>
        <n v="98.61"/>
        <n v="77.6"/>
        <n v="91.68"/>
        <n v="86.6"/>
        <n v="76.02"/>
        <n v="61.27"/>
        <n v="78.51"/>
        <n v="88.96"/>
        <n v="72.05"/>
        <n v="68.78"/>
        <n v="90.91"/>
        <n v="62.42"/>
        <n v="88.22"/>
        <n v="75.16"/>
        <n v="61.66"/>
        <n v="94.14"/>
        <n v="79.51"/>
        <n v="83.97"/>
        <n v="86.2"/>
        <n v="83.57"/>
        <n v="74.63"/>
        <n v="69.73"/>
        <n v="96.12"/>
        <n v="64.49"/>
        <n v="68.9"/>
        <n v="86.83"/>
        <n v="66.92"/>
        <n v="91.2"/>
        <n v="96.92"/>
        <n v="89.61"/>
        <n v="63.36"/>
        <n v="76.61"/>
        <n v="88.0"/>
        <n v="98.27"/>
        <n v="66.57"/>
        <n v="65.11"/>
        <n v="78.89"/>
        <n v="98.86"/>
        <n v="69.12"/>
        <n v="72.77"/>
        <n v="96.32"/>
        <n v="89.39"/>
        <n v="98.89"/>
        <n v="95.73"/>
        <n v="90.39"/>
        <n v="61.94"/>
        <n v="92.71"/>
        <n v="84.06"/>
        <n v="98.24"/>
        <n v="98.4"/>
        <n v="62.03"/>
        <n v="66.42"/>
        <n v="79.37"/>
        <n v="95.18"/>
        <n v="92.58"/>
        <n v="84.72"/>
        <n v="61.0"/>
        <n v="68.92"/>
        <n v="87.01"/>
        <n v="97.05"/>
        <n v="72.84"/>
        <n v="95.03"/>
        <n v="75.8"/>
        <n v="72.33"/>
        <n v="80.35"/>
        <n v="77.69"/>
        <n v="78.73"/>
        <n v="71.09"/>
        <n v="93.7"/>
        <n v="99.95"/>
        <n v="85.93"/>
        <n v="62.31"/>
        <n v="63.09"/>
        <n v="96.6"/>
        <n v="63.86"/>
        <n v="87.92"/>
        <n v="94.01"/>
        <n v="77.51"/>
        <n v="70.06"/>
        <n v="70.23"/>
        <n v="72.15"/>
        <n v="83.48"/>
        <n v="60.66"/>
        <n v="76.35"/>
        <n v="67.47"/>
        <n v="83.31"/>
        <n v="94.72"/>
        <n v="67.83"/>
        <n v="92.4"/>
        <n v="76.59"/>
        <n v="67.11"/>
        <n v="90.45"/>
        <n v="90.48"/>
        <n v="99.84"/>
        <n v="65.81"/>
        <n v="78.07"/>
        <n v="65.07"/>
        <n v="91.52"/>
        <n v="80.92"/>
        <n v="62.86"/>
        <n v="65.97"/>
        <n v="85.1"/>
        <n v="98.36"/>
        <n v="69.53"/>
        <n v="81.79"/>
        <n v="81.67"/>
        <n v="70.75"/>
        <n v="79.91"/>
        <n v="84.99"/>
        <n v="63.25"/>
        <n v="89.72"/>
        <n v="88.26"/>
        <n v="95.22"/>
        <n v="77.03"/>
        <n v="62.47"/>
        <n v="65.5"/>
        <n v="85.9"/>
        <n v="61.89"/>
        <n v="74.96"/>
        <n v="63.31"/>
        <n v="60.13"/>
        <n v="99.85"/>
        <n v="82.22"/>
        <n v="69.56"/>
        <n v="94.18"/>
        <n v="81.77"/>
        <n v="62.99"/>
        <n v="63.54"/>
        <n v="95.86"/>
        <n v="77.38"/>
        <n v="73.13"/>
        <n v="85.76"/>
        <n v="89.27"/>
        <n v="84.62"/>
        <n v="69.26"/>
        <n v="70.5"/>
        <n v="92.1"/>
        <n v="64.65"/>
        <n v="82.53"/>
        <n v="84.59"/>
        <n v="91.05"/>
        <n v="92.23"/>
        <n v="71.2"/>
        <n v="81.65"/>
        <n v="64.94"/>
        <n v="93.68"/>
        <n v="93.82"/>
        <n v="71.98"/>
        <n v="83.0"/>
        <n v="63.66"/>
        <n v="87.13"/>
        <n v="84.56"/>
        <n v="95.06"/>
        <n v="75.13"/>
        <n v="96.09"/>
        <n v="64.51"/>
        <n v="83.76"/>
        <n v="61.3"/>
        <n v="82.7"/>
        <n v="72.3"/>
        <n v="95.49"/>
        <n v="81.33"/>
        <n v="83.52"/>
        <n v="97.82"/>
        <n v="79.08"/>
        <n v="85.92"/>
        <n v="68.01"/>
        <n v="63.55"/>
        <n v="91.14"/>
        <n v="65.23"/>
        <n v="68.76"/>
        <n v="72.88"/>
        <n v="96.03"/>
        <n v="80.55"/>
        <n v="97.95"/>
        <n v="99.17"/>
        <n v="86.46"/>
        <n v="97.79"/>
        <n v="81.66"/>
        <n v="72.29"/>
        <n v="72.6"/>
        <n v="82.36"/>
        <n v="84.2"/>
        <n v="77.58"/>
        <n v="95.35"/>
        <n v="77.07"/>
        <n v="70.94"/>
        <n v="98.82"/>
        <n v="92.97"/>
        <n v="92.41"/>
        <n v="75.44"/>
        <n v="82.19"/>
        <n v="63.95"/>
        <n v="91.56"/>
        <n v="78.16"/>
        <n v="77.41"/>
        <n v="71.73"/>
        <n v="81.11"/>
        <n v="62.14"/>
        <n v="76.96"/>
        <n v="97.09"/>
        <n v="88.97"/>
        <n v="71.6"/>
        <n v="68.88"/>
        <n v="99.83"/>
        <n v="69.99"/>
        <n v="62.7"/>
        <n v="87.88"/>
        <n v="72.12"/>
        <n v="68.85"/>
        <n v="89.4"/>
        <n v="87.17"/>
        <n v="79.26"/>
        <n v="97.71"/>
        <n v="95.74"/>
        <n v="67.62"/>
        <n v="71.87"/>
        <n v="64.18"/>
        <n v="72.18"/>
        <n v="98.87"/>
        <n v="98.51"/>
        <n v="90.42"/>
        <n v="91.23"/>
        <n v="82.14"/>
        <n v="60.14"/>
        <n v="80.06"/>
        <n v="70.63"/>
        <n v="68.13"/>
        <n v="70.95"/>
        <n v="84.95"/>
        <n v="65.84"/>
        <n v="76.91"/>
        <n v="74.13"/>
        <n v="92.29"/>
        <n v="75.14"/>
        <n v="95.13"/>
        <n v="74.73"/>
        <n v="80.17"/>
        <n v="68.32"/>
        <n v="84.51"/>
        <n v="71.41"/>
        <n v="63.46"/>
        <n v="69.67"/>
        <n v="89.46"/>
        <n v="93.52"/>
        <n v="94.47"/>
        <n v="86.44"/>
        <n v="69.21"/>
        <n v="84.91"/>
        <n v="93.08"/>
        <n v="90.47"/>
        <n v="90.81"/>
        <n v="99.78"/>
        <n v="74.06"/>
        <n v="73.48"/>
        <n v="96.01"/>
        <n v="96.39"/>
        <n v="69.74"/>
        <n v="83.18"/>
        <n v="90.86"/>
        <n v="88.36"/>
        <n v="76.12"/>
        <n v="64.44"/>
        <n v="64.28"/>
        <n v="64.76"/>
        <n v="81.32"/>
        <n v="86.88"/>
        <n v="84.47"/>
        <n v="83.91"/>
        <n v="65.88"/>
        <n v="76.16"/>
        <n v="90.21"/>
        <n v="60.67"/>
        <n v="89.34"/>
        <n v="85.19"/>
        <n v="93.85"/>
        <n v="72.99"/>
        <n v="85.52"/>
        <n v="62.88"/>
        <n v="97.83"/>
        <n v="77.31"/>
        <n v="64.73"/>
        <n v="61.57"/>
        <n v="87.4"/>
        <n v="75.4"/>
        <n v="62.74"/>
        <n v="69.41"/>
        <n v="89.58"/>
        <n v="69.09"/>
        <n v="78.32"/>
        <n v="96.62"/>
        <n v="88.9"/>
        <n v="77.17"/>
        <n v="82.88"/>
        <n v="87.59"/>
        <n v="95.0"/>
        <n v="97.24"/>
        <n v="92.43"/>
        <n v="65.87"/>
        <n v="89.91"/>
        <n v="80.37"/>
        <n v="60.38"/>
        <n v="82.91"/>
        <n v="78.93"/>
        <n v="98.49"/>
        <n v="96.07"/>
        <n v="62.28"/>
        <n v="76.08"/>
        <n v="87.84"/>
        <n v="61.19"/>
        <n v="69.43"/>
        <n v="65.19"/>
        <n v="62.05"/>
        <n v="83.22"/>
        <n v="97.86"/>
        <n v="93.38"/>
        <n v="98.99"/>
        <n v="90.14"/>
        <n v="77.49"/>
        <n v="74.0"/>
        <n v="77.93"/>
        <n v="92.56"/>
        <n v="96.71"/>
        <n v="95.93"/>
        <n v="61.88"/>
        <n v="91.35"/>
        <n v="78.17"/>
        <n v="75.06"/>
        <n v="77.88"/>
        <n v="76.75"/>
        <n v="90.26"/>
        <n v="79.66"/>
        <n v="73.23"/>
        <n v="60.94"/>
        <n v="75.84"/>
        <n v="99.71"/>
        <n v="85.49"/>
        <n v="73.37"/>
        <n v="68.38"/>
        <n v="67.73"/>
        <n v="65.41"/>
        <n v="74.56"/>
        <n v="84.28"/>
        <n v="65.86"/>
        <n v="61.77"/>
        <n v="61.39"/>
        <n v="70.7"/>
        <n v="67.61"/>
        <n v="93.34"/>
        <n v="80.2"/>
        <n v="98.93"/>
        <n v="99.08"/>
        <n v="70.19"/>
        <n v="66.69"/>
        <n v="79.83"/>
        <n v="81.17"/>
        <n v="64.6"/>
        <n v="82.82"/>
        <n v="97.3"/>
        <n v="88.19"/>
        <n v="77.52"/>
        <n v="71.76"/>
        <n v="94.12"/>
        <n v="78.26"/>
        <n v="83.33"/>
        <n v="77.72"/>
        <n v="63.47"/>
        <n v="60.39"/>
        <n v="68.34"/>
        <n v="61.52"/>
        <n v="85.87"/>
        <n v="76.68"/>
        <n v="83.02"/>
        <n v="78.02"/>
        <n v="84.82"/>
        <n v="65.94"/>
        <n v="89.78"/>
        <n v="69.54"/>
        <n v="93.9"/>
        <n v="61.98"/>
        <n v="68.05"/>
        <n v="92.39"/>
        <n v="62.41"/>
        <n v="69.98"/>
        <n v="75.05"/>
        <n v="81.81"/>
        <n v="79.12"/>
        <n v="72.66"/>
        <n v="74.23"/>
        <n v="73.73"/>
        <n v="70.62"/>
        <n v="81.62"/>
        <n v="77.76"/>
        <n v="67.85"/>
        <n v="66.04"/>
        <n v="61.71"/>
        <n v="77.26"/>
        <n v="69.0"/>
        <n v="76.82"/>
        <n v="73.18"/>
        <n v="81.52"/>
        <n v="88.95"/>
        <n v="62.48"/>
        <n v="60.7"/>
        <n v="68.53"/>
        <n v="77.0"/>
        <n v="95.48"/>
        <n v="63.6"/>
        <n v="97.94"/>
        <n v="94.27"/>
        <n v="94.55"/>
        <n v="63.2"/>
        <n v="65.37"/>
        <n v="64.45"/>
        <n v="93.21"/>
        <n v="70.08"/>
        <n v="69.77"/>
        <n v="87.04"/>
        <n v="63.88"/>
        <n v="71.82"/>
        <n v="93.89"/>
        <n v="80.58"/>
        <n v="85.86"/>
        <n v="65.16"/>
        <n v="97.16"/>
        <n v="88.27"/>
        <n v="98.19"/>
        <n v="80.3"/>
        <n v="75.61"/>
        <n v="65.4"/>
        <n v="96.7"/>
        <n v="86.69"/>
        <n v="76.84"/>
        <n v="66.02"/>
        <n v="68.7"/>
        <n v="71.46"/>
        <n v="75.39"/>
        <n v="74.7"/>
        <n v="80.95"/>
        <n v="89.44"/>
        <n v="82.41"/>
        <n v="97.89"/>
        <n v="86.38"/>
        <n v="76.38"/>
        <n v="99.77"/>
        <n v="66.63"/>
        <n v="66.52"/>
        <n v="73.5"/>
        <n v="99.86"/>
        <n v="62.1"/>
        <n v="65.12"/>
        <n v="60.79"/>
        <n v="94.93"/>
        <n v="67.05"/>
        <n v="73.66"/>
        <n v="66.75"/>
        <n v="96.26"/>
        <n v="77.79"/>
        <n v="95.79"/>
        <n v="82.11"/>
        <n v="97.31"/>
        <n v="97.06"/>
        <n v="83.3"/>
        <n v="99.62"/>
        <n v="71.13"/>
        <n v="91.33"/>
        <n v="72.52"/>
        <n v="82.4"/>
        <n v="69.79"/>
        <n v="70.04"/>
        <n v="80.16"/>
        <n v="63.02"/>
        <n v="81.44"/>
        <n v="82.97"/>
        <n v="98.98"/>
        <n v="63.97"/>
        <n v="92.85"/>
        <n v="80.23"/>
        <n v="80.86"/>
        <n v="80.76"/>
        <n v="73.01"/>
        <n v="72.98"/>
        <n v="85.27"/>
        <n v="61.79"/>
        <n v="83.55"/>
        <n v="88.98"/>
        <n v="68.69"/>
        <n v="68.54"/>
        <n v="63.27"/>
        <n v="63.59"/>
        <n v="66.67"/>
        <n v="60.77"/>
        <n v="72.26"/>
        <n v="99.81"/>
        <n v="99.67"/>
        <n v="67.48"/>
        <n v="68.52"/>
        <n v="79.68"/>
        <n v="75.98"/>
        <n v="92.9"/>
        <n v="93.12"/>
        <n v="99.52"/>
        <n v="95.53"/>
        <n v="81.51"/>
        <n v="83.66"/>
        <n v="95.85"/>
        <n v="73.91"/>
        <n v="84.6"/>
        <n v="93.15"/>
        <n v="86.32"/>
        <n v="76.72"/>
        <n v="63.52"/>
        <n v="94.87"/>
        <n v="76.83"/>
        <n v="92.01"/>
        <n v="87.64"/>
        <n v="76.48"/>
        <n v="65.99"/>
        <n v="80.49"/>
        <n v="82.94"/>
        <n v="65.85"/>
        <n v="90.22"/>
        <n v="74.92"/>
        <n v="75.51"/>
        <n v="82.71"/>
        <n v="75.47"/>
        <n v="74.24"/>
        <n v="66.03"/>
        <n v="73.63"/>
        <n v="61.17"/>
        <n v="95.87"/>
        <n v="91.81"/>
        <n v="78.09"/>
        <n v="67.64"/>
        <n v="90.1"/>
        <n v="72.91"/>
        <n v="70.13"/>
        <n v="66.45"/>
        <n v="79.46"/>
        <n v="63.74"/>
        <n v="91.42"/>
        <n v="78.83"/>
        <n v="60.07"/>
        <n v="79.71"/>
        <n v="90.46"/>
        <n v="74.67"/>
        <n v="83.03"/>
        <n v="78.42"/>
        <n v="67.27"/>
        <n v="71.97"/>
        <n v="68.21"/>
        <n v="92.91"/>
        <n v="76.85"/>
        <n v="77.75"/>
        <n v="81.96"/>
        <n v="83.62"/>
        <n v="61.38"/>
        <n v="92.75"/>
        <n v="67.79"/>
        <n v="66.94"/>
        <n v="90.68"/>
        <n v="83.35"/>
        <n v="86.14"/>
        <n v="64.17"/>
        <n v="72.06"/>
        <n v="80.29"/>
        <n v="72.2"/>
        <n v="68.29"/>
        <n v="73.81"/>
        <n v="90.6"/>
        <n v="60.15"/>
        <n v="71.62"/>
        <n v="68.72"/>
        <n v="97.69"/>
        <n v="79.45"/>
        <n v="68.57"/>
        <n v="66.98"/>
        <n v="95.55"/>
        <n v="95.81"/>
        <n v="96.66"/>
        <n v="76.62"/>
        <n v="66.21"/>
        <n v="87.34"/>
        <n v="99.49"/>
        <n v="72.86"/>
        <n v="68.82"/>
        <n v="79.77"/>
        <n v="91.28"/>
        <n v="86.41"/>
        <n v="77.44"/>
        <n v="98.29"/>
        <n v="71.11"/>
        <n v="90.82"/>
        <n v="83.38"/>
        <n v="60.69"/>
        <n v="60.1"/>
        <n v="78.99"/>
        <n v="75.73"/>
        <n v="74.77"/>
        <n v="87.0"/>
        <n v="97.46"/>
        <n v="77.81"/>
        <n v="70.89"/>
        <n v="64.91"/>
        <n v="93.67"/>
        <n v="67.35"/>
        <n v="95.15"/>
        <n v="81.05"/>
        <n v="61.13"/>
        <n v="75.97"/>
        <n v="91.39"/>
        <n v="71.28"/>
        <n v="97.15"/>
        <n v="69.51"/>
        <n v="70.11"/>
        <n v="74.19"/>
        <n v="95.78"/>
        <n v="80.31"/>
        <n v="87.29"/>
        <n v="66.9"/>
        <n v="91.53"/>
        <n v="89.93"/>
        <n v="68.33"/>
        <n v="88.14"/>
        <n v="63.0"/>
        <n v="77.84"/>
        <n v="84.29"/>
        <n v="87.05"/>
        <n v="84.81"/>
        <n v="99.59"/>
        <n v="62.43"/>
        <n v="74.35"/>
        <n v="63.87"/>
        <n v="86.97"/>
        <n v="63.77"/>
        <n v="81.61"/>
        <n v="81.98"/>
        <n v="97.07"/>
        <n v="78.8"/>
        <n v="67.71"/>
        <n v="96.45"/>
        <n v="75.93"/>
        <n v="92.47"/>
        <n v="71.22"/>
        <n v="60.25"/>
        <n v="94.21"/>
        <n v="64.78"/>
        <n v="74.15"/>
        <n v="75.18"/>
        <n v="92.57"/>
        <n v="76.22"/>
        <n v="79.6"/>
        <n v="70.59"/>
        <n v="80.46"/>
        <n v="96.25"/>
        <n v="99.6"/>
        <n v="71.8"/>
        <n v="60.28"/>
        <n v="90.7"/>
        <n v="67.14"/>
        <n v="96.96"/>
        <n v="91.67"/>
        <n v="64.11"/>
        <n v="93.76"/>
        <n v="96.21"/>
        <n v="81.75"/>
        <n v="87.55"/>
        <n v="81.9"/>
        <n v="63.53"/>
        <n v="81.31"/>
        <n v="63.83"/>
        <n v="84.77"/>
        <n v="97.76"/>
        <n v="88.91"/>
        <n v="68.58"/>
        <n v="72.28"/>
        <n v="77.46"/>
        <n v="87.87"/>
        <n v="63.13"/>
        <n v="97.4"/>
        <n v="83.59"/>
        <n v="69.62"/>
        <n v="77.23"/>
        <n v="93.87"/>
        <n v="86.58"/>
        <n v="91.37"/>
        <n v="83.53"/>
        <n v="99.38"/>
        <n v="93.3"/>
        <n v="64.25"/>
        <n v="99.76"/>
        <n v="84.38"/>
        <n v="96.81"/>
        <n v="97.87"/>
        <n v="71.77"/>
        <n v="73.96"/>
        <n v="90.36"/>
        <n v="74.32"/>
        <n v="99.8"/>
        <n v="72.67"/>
        <n v="82.31"/>
        <n v="74.97"/>
        <n v="66.64"/>
        <n v="62.18"/>
        <n v="63.07"/>
        <n v="84.94"/>
        <n v="63.01"/>
        <n v="84.86"/>
        <n v="77.43"/>
        <n v="81.87"/>
        <n v="91.71"/>
        <n v="96.9"/>
        <n v="95.65"/>
        <n v="79.11"/>
        <n v="80.83"/>
        <n v="81.16"/>
        <n v="94.75"/>
        <n v="93.6"/>
        <n v="66.51"/>
        <n v="71.54"/>
        <n v="98.03"/>
        <n v="70.64"/>
        <n v="67.25"/>
        <n v="95.98"/>
        <n v="70.41"/>
        <n v="77.56"/>
        <n v="79.85"/>
        <n v="76.31"/>
        <n v="76.63"/>
        <n v="64.93"/>
        <n v="66.27"/>
        <n v="91.61"/>
        <n v="87.39"/>
        <n v="63.9"/>
        <n v="99.53"/>
        <n v="74.95"/>
        <n v="80.22"/>
        <n v="77.71"/>
        <n v="95.77"/>
        <n v="60.4"/>
        <n v="75.3"/>
        <n v="68.77"/>
        <n v="69.59"/>
        <n v="92.02"/>
        <n v="62.64"/>
        <n v="82.55"/>
        <n v="72.27"/>
        <n v="91.54"/>
        <n v="84.03"/>
        <n v="87.91"/>
        <n v="97.04"/>
        <n v="81.0"/>
        <n v="72.65"/>
        <n v="69.25"/>
        <n v="62.95"/>
        <n v="88.73"/>
        <n v="96.8"/>
        <n v="91.98"/>
        <n v="70.25"/>
        <n v="80.4"/>
        <n v="69.52"/>
        <n v="64.63"/>
        <n v="68.45"/>
        <n v="63.89"/>
        <n v="71.03"/>
        <n v="99.89"/>
        <n v="94.56"/>
        <n v="81.97"/>
        <n v="86.66"/>
        <n v="66.25"/>
        <n v="80.42"/>
        <n v="61.72"/>
        <n v="80.28"/>
        <n v="62.04"/>
        <n v="85.15"/>
        <n v="65.54"/>
        <n v="66.66"/>
        <n v="99.92"/>
        <n v="77.1"/>
        <n v="63.23"/>
        <n v="90.97"/>
        <n v="70.12"/>
        <n v="79.0"/>
        <n v="62.16"/>
        <n v="95.6"/>
        <n v="69.75"/>
        <n v="86.8"/>
        <n v="91.92"/>
        <n v="81.6"/>
        <n v="73.49"/>
        <n v="99.12"/>
        <n v="60.09"/>
        <n v="63.49"/>
        <n v="99.45"/>
        <n v="68.95"/>
        <n v="75.94"/>
        <n v="80.19"/>
        <n v="86.15"/>
        <n v="83.88"/>
        <n v="85.53"/>
        <n v="83.51"/>
        <n v="78.37"/>
        <n v="90.43"/>
        <n v="68.26"/>
        <n v="77.47"/>
        <n v="90.62"/>
        <n v="97.77"/>
        <n v="90.88"/>
        <n v="76.51"/>
        <n v="67.96"/>
        <n v="93.73"/>
        <n v="93.45"/>
        <n v="76.15"/>
        <n v="93.47"/>
        <n v="74.03"/>
        <n v="71.86"/>
        <n v="73.75"/>
        <n v="82.05"/>
        <n v="91.16"/>
        <n v="65.55"/>
        <n v="65.31"/>
        <n v="67.91"/>
        <n v="83.08"/>
        <n v="74.72"/>
        <n v="83.11"/>
        <n v="94.66"/>
        <n v="61.15"/>
        <n v="67.0"/>
        <n v="77.04"/>
        <n v="80.51"/>
        <n v="89.19"/>
        <n v="78.68"/>
        <n v="95.41"/>
        <n v="62.61"/>
        <n v="61.58"/>
        <n v="65.22"/>
        <n v="81.46"/>
        <n v="87.79"/>
        <n v="82.61"/>
        <n v="64.3"/>
        <n v="75.08"/>
        <n v="74.46"/>
        <n v="86.95"/>
        <n v="98.76"/>
        <n v="94.32"/>
        <n v="80.0"/>
        <n v="100.0"/>
        <n v="80.75"/>
        <n v="96.4"/>
        <n v="98.69"/>
        <n v="64.13"/>
        <n v="82.93"/>
        <n v="91.57"/>
        <n v="61.93"/>
        <n v="78.65"/>
        <n v="96.91"/>
        <n v="99.65"/>
        <n v="67.66"/>
        <n v="94.82"/>
        <n v="93.65"/>
        <n v="98.39"/>
        <n v="87.82"/>
        <n v="75.96"/>
        <n v="71.24"/>
        <n v="87.23"/>
        <n v="95.83"/>
        <n v="90.2"/>
        <n v="93.39"/>
        <n v="91.26"/>
        <n v="90.31"/>
        <n v="68.41"/>
        <n v="91.66"/>
        <n v="75.07"/>
        <n v="71.71"/>
        <n v="86.34"/>
        <n v="64.37"/>
        <n v="98.14"/>
        <n v="61.84"/>
        <n v="76.76"/>
        <n v="74.78"/>
        <n v="70.92"/>
        <n v="61.63"/>
        <n v="72.02"/>
        <n v="91.13"/>
        <n v="77.55"/>
        <n v="72.19"/>
        <n v="82.18"/>
        <n v="72.09"/>
        <n v="99.58"/>
        <n v="61.65"/>
        <n v="67.16"/>
        <n v="79.1"/>
        <n v="60.46"/>
        <n v="74.6"/>
        <n v="90.44"/>
        <n v="63.1"/>
        <n v="92.07"/>
        <n v="62.67"/>
        <n v="80.97"/>
        <n v="64.14"/>
        <n v="67.02"/>
        <n v="94.19"/>
        <n v="88.23"/>
        <n v="67.92"/>
        <n v="88.64"/>
        <n v="88.34"/>
        <n v="99.91"/>
        <n v="75.66"/>
        <n v="77.86"/>
        <n v="67.01"/>
        <n v="94.0"/>
        <n v="92.77"/>
        <n v="72.22"/>
        <n v="83.87"/>
        <n v="60.41"/>
        <n v="61.04"/>
        <n v="62.17"/>
        <n v="71.17"/>
        <n v="66.55"/>
        <n v="68.59"/>
        <n v="98.0"/>
        <n v="62.15"/>
        <n v="63.57"/>
        <n v="77.83"/>
        <n v="92.17"/>
        <n v="71.02"/>
        <n v="64.16"/>
        <n v="91.48"/>
        <n v="83.36"/>
        <n v="86.21"/>
        <n v="77.78"/>
        <n v="98.83"/>
        <n v="98.73"/>
        <n v="94.11"/>
        <n v="89.17"/>
        <n v="88.17"/>
        <n v="71.18"/>
        <n v="93.33"/>
        <n v="77.87"/>
        <n v="94.62"/>
        <n v="75.77"/>
        <n v="86.16"/>
        <n v="83.71"/>
        <n v="61.62"/>
        <n v="78.44"/>
        <n v="95.36"/>
        <n v="76.14"/>
        <n v="87.78"/>
        <n v="82.58"/>
        <n v="74.61"/>
        <n v="81.04"/>
        <n v="82.03"/>
        <n v="88.39"/>
        <n v="69.33"/>
        <n v="93.88"/>
        <n v="85.09"/>
        <n v="69.83"/>
        <n v="79.74"/>
        <n v="86.42"/>
        <n v="71.23"/>
        <n v="87.38"/>
        <n v="81.53"/>
        <n v="60.58"/>
        <n v="86.81"/>
        <n v="63.14"/>
        <n v="89.9"/>
        <n v="68.19"/>
        <n v="83.82"/>
        <n v="89.69"/>
        <n v="94.13"/>
        <n v="62.49"/>
        <n v="67.09"/>
        <n v="86.73"/>
        <n v="71.16"/>
        <n v="70.42"/>
        <n v="80.82"/>
        <n v="92.18"/>
        <n v="79.95"/>
        <n v="71.92"/>
        <n v="62.2"/>
        <n v="91.38"/>
        <n v="70.14"/>
        <n v="67.93"/>
        <n v="82.35"/>
        <n v="73.69"/>
        <n v="85.73"/>
        <n v="86.45"/>
        <n v="82.09"/>
        <n v="85.01"/>
        <n v="94.41"/>
        <n v="79.38"/>
        <n v="85.83"/>
        <n v="73.09"/>
        <n v="96.64"/>
        <n v="85.51"/>
        <n v="96.84"/>
        <n v="92.48"/>
        <n v="84.39"/>
        <n v="86.35"/>
        <n v="78.81"/>
        <n v="72.04"/>
        <n v="86.49"/>
        <n v="75.88"/>
        <n v="72.89"/>
        <n v="97.25"/>
        <n v="88.28"/>
        <n v="67.17"/>
        <n v="84.74"/>
        <n v="86.3"/>
        <n v="79.34"/>
        <n v="68.51"/>
        <n v="94.15"/>
        <n v="76.52"/>
        <n v="91.84"/>
        <n v="99.73"/>
        <n v="88.66"/>
        <n v="89.14"/>
        <n v="96.38"/>
        <n v="73.53"/>
        <n v="99.48"/>
        <n v="79.62"/>
        <n v="92.5"/>
        <n v="75.9"/>
        <n v="68.81"/>
        <n v="64.71"/>
        <n v="81.74"/>
        <n v="64.81"/>
        <n v="94.88"/>
        <n v="99.87"/>
        <n v="60.85"/>
        <n v="72.17"/>
        <n v="71.15"/>
        <n v="70.57"/>
        <n v="75.64"/>
        <n v="85.57"/>
        <n v="66.68"/>
        <n v="88.12"/>
        <n v="80.26"/>
        <n v="72.24"/>
        <n v="85.46"/>
        <n v="95.17"/>
        <n v="71.07"/>
        <n v="87.96"/>
        <n v="86.76"/>
        <n v="83.24"/>
        <n v="95.89"/>
        <n v="87.68"/>
        <n v="74.42"/>
        <n v="89.52"/>
        <n v="85.64"/>
        <n v="73.94"/>
        <n v="65.24"/>
        <n v="92.8"/>
        <n v="74.81"/>
        <n v="85.21"/>
        <n v="79.96"/>
        <n v="80.77"/>
        <n v="85.07"/>
        <n v="62.97"/>
        <n v="93.61"/>
        <n v="95.4"/>
        <n v="66.58"/>
        <n v="72.38"/>
        <n v="71.29"/>
        <n v="95.52"/>
        <n v="68.4"/>
        <n v="95.45"/>
        <n v="94.83"/>
        <n v="99.04"/>
        <n v="78.96"/>
        <n v="90.79"/>
        <n v="98.06"/>
        <n v="65.35"/>
        <n v="63.71"/>
        <n v="93.71"/>
        <n v="92.09"/>
        <n v="86.84"/>
        <n v="67.84"/>
        <n v="79.21"/>
        <n v="84.11"/>
        <n v="97.29"/>
        <n v="66.78"/>
        <n v="66.31"/>
        <n v="94.65"/>
        <n v="62.3"/>
        <n v="62.68"/>
        <n v="91.7"/>
        <n v="65.15"/>
        <n v="68.65"/>
        <n v="89.45"/>
        <n v="61.54"/>
        <n v="97.75"/>
        <n v="92.26"/>
        <n v="98.43"/>
        <n v="60.3"/>
        <n v="78.19"/>
        <n v="72.94"/>
        <n v="61.31"/>
        <n v="82.04"/>
        <n v="76.18"/>
        <n v="89.26"/>
        <n v="64.88"/>
        <n v="93.58"/>
        <n v="73.57"/>
        <n v="77.29"/>
        <n v="97.52"/>
        <n v="60.56"/>
        <n v="72.92"/>
        <n v="81.89"/>
        <n v="76.34"/>
        <n v="97.23"/>
        <n v="63.21"/>
        <n v="79.57"/>
        <n v="82.8"/>
        <n v="94.77"/>
        <n v="60.12"/>
        <n v="97.44"/>
        <n v="89.97"/>
        <n v="85.72"/>
        <n v="62.34"/>
        <n v="72.68"/>
        <n v="80.14"/>
        <n v="69.17"/>
        <n v="85.94"/>
        <n v="95.51"/>
        <n v="73.58"/>
        <n v="63.65"/>
        <n v="94.64"/>
        <n v="86.59"/>
        <n v="95.59"/>
        <n v="93.16"/>
        <n v="83.25"/>
        <n v="74.99"/>
        <n v="95.97"/>
        <n v="79.72"/>
        <n v="96.78"/>
        <n v="73.65"/>
        <n v="91.32"/>
        <n v="97.7"/>
        <n v="92.53"/>
        <n v="95.69"/>
        <n v="64.92"/>
        <n v="93.04"/>
        <n v="97.84"/>
        <n v="72.31"/>
        <n v="60.34"/>
        <n v="61.9"/>
        <n v="95.76"/>
        <n v="66.19"/>
        <n v="90.37"/>
        <n v="74.45"/>
        <n v="86.51"/>
        <n v="76.99"/>
        <n v="94.29"/>
        <n v="82.54"/>
        <n v="61.81"/>
        <n v="79.52"/>
        <n v="62.89"/>
        <n v="82.47"/>
        <n v="79.89"/>
        <n v="61.42"/>
        <n v="95.16"/>
        <n v="92.11"/>
        <n v="85.32"/>
        <n v="82.89"/>
        <n v="87.8"/>
        <n v="84.27"/>
        <n v="83.94"/>
        <n v="63.04"/>
        <n v="76.57"/>
        <n v="72.61"/>
        <n v="60.33"/>
        <n v="89.33"/>
        <n v="70.54"/>
        <n v="93.29"/>
        <n v="70.18"/>
        <n v="67.68"/>
        <n v="70.69"/>
        <n v="90.8"/>
        <n v="94.96"/>
        <n v="63.15"/>
        <n v="66.06"/>
        <n v="78.69"/>
        <n v="62.69"/>
        <n v="92.81"/>
        <n v="75.03"/>
        <n v="84.21"/>
        <n v="87.72"/>
        <n v="75.62"/>
        <n v="83.7"/>
        <n v="84.96"/>
        <n v="86.0"/>
        <n v="83.4"/>
        <n v="95.37"/>
        <n v="90.03"/>
        <n v="87.89"/>
        <n v="92.69"/>
        <n v="71.64"/>
        <n v="95.7"/>
        <n v="90.15"/>
        <n v="83.93"/>
        <n v="67.08"/>
        <n v="67.28"/>
        <n v="67.39"/>
        <n v="99.01"/>
        <n v="74.66"/>
        <n v="92.66"/>
        <n v="68.73"/>
        <n v="86.28"/>
        <n v="62.62"/>
        <n v="91.0"/>
        <n v="95.56"/>
        <n v="87.69"/>
        <n v="72.64"/>
        <n v="80.41"/>
        <n v="84.13"/>
        <n v="82.65"/>
        <n v="70.51"/>
        <n v="99.26"/>
        <n v="69.46"/>
        <n v="85.99"/>
        <n v="73.43"/>
        <n v="79.05"/>
        <n v="73.14"/>
        <n v="72.42"/>
        <n v="82.06"/>
        <n v="62.29"/>
        <n v="84.36"/>
        <n v="87.66"/>
        <n v="75.19"/>
        <n v="69.9"/>
        <n v="76.78"/>
        <n v="68.1"/>
        <n v="76.53"/>
        <n v="89.29"/>
        <n v="98.62"/>
        <n v="81.94"/>
        <n v="95.95"/>
        <n v="65.43"/>
        <n v="96.46"/>
        <n v="96.95"/>
        <n v="94.85"/>
        <n v="90.33"/>
        <n v="78.85"/>
        <n v="75.89"/>
        <n v="80.02"/>
        <n v="69.71"/>
        <n v="74.04"/>
        <n v="62.13"/>
        <n v="87.2"/>
        <n v="61.18"/>
        <n v="71.25"/>
        <n v="97.01"/>
        <n v="91.85"/>
        <n v="77.62"/>
        <n v="76.0"/>
        <n v="94.05"/>
        <n v="76.79"/>
        <n v="89.31"/>
        <n v="91.41"/>
        <n v="93.99"/>
        <n v="60.43"/>
        <n v="85.77"/>
        <n v="82.49"/>
        <n v="73.76"/>
        <n v="62.78"/>
        <n v="90.4"/>
        <n v="86.87"/>
        <n v="89.67"/>
        <n v="63.44"/>
        <n v="61.07"/>
        <n v="74.51"/>
        <n v="86.22"/>
        <n v="96.61"/>
        <n v="87.26"/>
        <n v="68.67"/>
        <n v="99.72"/>
        <n v="99.96"/>
        <n v="75.43"/>
        <n v="98.22"/>
        <n v="63.41"/>
        <n v="90.85"/>
        <n v="81.54"/>
        <n v="62.46"/>
        <n v="97.42"/>
        <n v="87.46"/>
        <n v="77.54"/>
        <n v="89.05"/>
        <n v="63.19"/>
        <n v="85.91"/>
        <n v="78.11"/>
        <n v="60.84"/>
        <n v="86.04"/>
        <n v="69.72"/>
        <n v="69.01"/>
        <n v="95.33"/>
        <n v="71.72"/>
        <n v="87.48"/>
        <n v="64.41"/>
        <n v="94.4"/>
        <n v="69.39"/>
        <n v="60.8"/>
        <n v="66.12"/>
        <n v="99.64"/>
        <n v="94.44"/>
        <n v="89.25"/>
        <n v="68.28"/>
        <n v="67.2"/>
        <n v="65.8"/>
        <n v="72.56"/>
        <n v="81.95"/>
        <n v="87.86"/>
        <n v="99.54"/>
        <n v="62.36"/>
        <n v="79.09"/>
        <n v="81.69"/>
        <n v="71.65"/>
        <n v="68.83"/>
        <n v="65.53"/>
        <n v="80.91"/>
        <n v="79.88"/>
        <n v="72.41"/>
        <n v="82.64"/>
        <n v="78.67"/>
        <n v="87.58"/>
        <n v="64.55"/>
        <n v="92.88"/>
        <n v="87.6"/>
        <n v="82.69"/>
        <n v="84.78"/>
        <n v="90.34"/>
        <n v="93.57"/>
        <n v="66.44"/>
        <n v="96.77"/>
        <n v="74.69"/>
        <n v="95.39"/>
        <n v="91.8"/>
        <n v="91.45"/>
        <n v="63.58"/>
        <n v="83.86"/>
        <n v="96.53"/>
        <n v="80.78"/>
        <n v="95.94"/>
        <n v="91.99"/>
        <n v="91.58"/>
        <n v="84.89"/>
        <n v="89.0"/>
        <n v="90.51"/>
        <n v="83.61"/>
        <n v="64.2"/>
        <n v="79.14"/>
        <n v="84.1"/>
        <n v="72.74"/>
        <n v="90.5"/>
        <n v="77.24"/>
        <n v="99.32"/>
        <n v="89.57"/>
        <n v="66.91"/>
        <n v="66.47"/>
        <n v="75.49"/>
        <n v="77.7"/>
        <n v="83.73"/>
        <n v="80.07"/>
        <n v="72.71"/>
        <n v="65.74"/>
        <n v="88.3"/>
        <n v="88.82"/>
        <n v="85.75"/>
        <n v="88.44"/>
        <n v="96.3"/>
        <n v="80.11"/>
        <n v="93.48"/>
        <n v="96.52"/>
        <n v="97.59"/>
        <n v="82.79"/>
        <n v="77.18"/>
        <n v="69.5"/>
        <n v="75.69"/>
        <n v="73.32"/>
        <n v="72.76"/>
        <n v="95.31"/>
        <n v="84.26"/>
        <n v="75.86"/>
        <n v="97.2"/>
        <n v="63.17"/>
        <n v="69.44"/>
        <n v="96.47"/>
        <n v="65.64"/>
        <n v="95.34"/>
        <n v="60.19"/>
        <n v="99.16"/>
        <n v="66.71"/>
        <n v="89.68"/>
        <n v="61.6"/>
        <n v="62.81"/>
        <n v="77.73"/>
        <n v="72.13"/>
        <n v="79.93"/>
        <n v="92.21"/>
        <n v="71.12"/>
        <n v="66.8"/>
        <n v="69.08"/>
        <n v="67.57"/>
        <n v="77.35"/>
        <n v="78.9"/>
        <n v="99.88"/>
        <n v="87.06"/>
        <n v="96.73"/>
        <n v="76.92"/>
        <n v="87.11"/>
        <n v="75.37"/>
        <n v="95.88"/>
        <n v="63.8"/>
        <n v="73.19"/>
        <n v="62.4"/>
        <n v="62.06"/>
        <n v="65.09"/>
        <n v="61.85"/>
        <n v="73.35"/>
        <n v="69.91"/>
        <n v="93.07"/>
        <n v="98.1"/>
        <n v="90.24"/>
        <n v="77.12"/>
        <n v="90.29"/>
        <n v="89.09"/>
        <n v="82.85"/>
        <n v="94.94"/>
        <n v="94.54"/>
        <n v="65.2"/>
        <n v="71.0"/>
        <n v="70.45"/>
        <n v="63.93"/>
        <n v="78.13"/>
        <n v="92.45"/>
        <n v="96.33"/>
        <n v="98.46"/>
        <n v="63.96"/>
        <n v="95.19"/>
        <n v="73.82"/>
        <n v="91.31"/>
        <n v="76.58"/>
        <n v="62.75"/>
        <n v="65.33"/>
        <n v="83.21"/>
        <n v="72.62"/>
        <n v="65.02"/>
        <n v="79.56"/>
        <n v="99.43"/>
        <n v="60.61"/>
        <n v="89.18"/>
        <n v="92.55"/>
        <n v="70.6"/>
        <n v="99.25"/>
        <n v="64.35"/>
        <n v="99.55"/>
        <n v="82.08"/>
        <n v="89.92"/>
        <n v="97.39"/>
        <n v="84.07"/>
        <n v="87.97"/>
        <n v="95.28"/>
        <n v="66.23"/>
        <n v="78.53"/>
        <n v="88.89"/>
        <n v="80.72"/>
        <n v="71.85"/>
        <n v="70.36"/>
        <n v="89.13"/>
        <n v="97.54"/>
        <n v="79.81"/>
        <n v="88.11"/>
        <n v="66.88"/>
        <n v="90.07"/>
        <n v="89.01"/>
        <n v="99.9"/>
        <n v="96.48"/>
        <n v="76.21"/>
        <n v="94.22"/>
        <n v="90.77"/>
        <n v="80.94"/>
        <n v="81.34"/>
        <n v="67.65"/>
        <n v="77.05"/>
        <n v="80.67"/>
        <n v="82.48"/>
        <n v="93.55"/>
        <n v="93.56"/>
        <n v="61.25"/>
        <n v="78.56"/>
        <n v="99.09"/>
        <n v="60.0"/>
        <n v="83.47"/>
        <n v="94.68"/>
        <n v="73.31"/>
        <n v="88.88"/>
        <n v="74.09"/>
        <n v="93.41"/>
        <n v="64.03"/>
        <n v="85.26"/>
        <n v="87.09"/>
        <n v="84.08"/>
        <n v="85.38"/>
        <n v="65.42"/>
        <n v="61.7"/>
        <n v="85.63"/>
        <n v="70.87"/>
        <n v="94.23"/>
        <n v="62.55"/>
        <n v="95.57"/>
        <n v="69.47"/>
        <n v="70.27"/>
        <n v="89.56"/>
        <n v="65.45"/>
        <n v="70.21"/>
        <n v="84.17"/>
        <n v="68.22"/>
        <n v="98.6"/>
        <n v="70.91"/>
        <n v="70.03"/>
        <n v="67.98"/>
        <n v="69.23"/>
        <n v="72.03"/>
        <n v="87.54"/>
        <n v="66.87"/>
        <n v="62.71"/>
        <n v="86.02"/>
        <n v="95.1"/>
        <n v="74.44"/>
        <n v="92.19"/>
        <n v="67.06"/>
        <n v="90.54"/>
        <n v="78.86"/>
        <n v="94.53"/>
        <n v="86.4"/>
        <n v="67.59"/>
        <n v="60.83"/>
        <n v="73.83"/>
        <n v="63.43"/>
        <n v="63.03"/>
        <n v="86.25"/>
        <n v="77.32"/>
        <n v="85.74"/>
        <n v="77.65"/>
        <n v="81.49"/>
        <n v="82.28"/>
        <n v="92.24"/>
        <n v="85.61"/>
        <n v="88.2"/>
        <n v="65.98"/>
        <n v="81.26"/>
        <n v="73.46"/>
        <n v="88.55"/>
        <n v="84.83"/>
        <n v="95.08"/>
        <n v="84.23"/>
        <n v="72.73"/>
        <n v="93.06"/>
        <n v="90.38"/>
        <n v="73.79"/>
        <n v="81.24"/>
        <n v="97.35"/>
        <n v="63.33"/>
        <n v="90.87"/>
        <n v="77.25"/>
        <n v="61.44"/>
        <n v="86.63"/>
        <n v="80.66"/>
        <n v="76.39"/>
        <n v="75.74"/>
        <n v="87.45"/>
        <n v="84.61"/>
        <n v="66.15"/>
        <n v="90.59"/>
        <n v="90.0"/>
        <n v="91.69"/>
        <n v="85.85"/>
        <n v="62.37"/>
        <n v="96.74"/>
        <n v="81.4"/>
        <n v="70.93"/>
        <n v="89.59"/>
        <n v="65.6"/>
        <n v="75.38"/>
        <n v="80.53"/>
        <n v="72.7"/>
        <n v="88.52"/>
        <n v="92.6"/>
        <n v="76.87"/>
        <n v="85.33"/>
        <n v="77.64"/>
        <n v="73.25"/>
        <n v="73.03"/>
        <n v="88.78"/>
        <n v="95.43"/>
        <n v="78.08"/>
        <n v="88.42"/>
        <n v="82.87"/>
        <n v="74.74"/>
        <n v="81.08"/>
        <n v="66.99"/>
        <n v="93.37"/>
        <n v="66.36"/>
        <n v="87.18"/>
        <n v="73.42"/>
        <n v="61.2"/>
        <n v="72.63"/>
        <n v="93.02"/>
        <n v="76.6"/>
        <n v="78.76"/>
        <n v="71.34"/>
        <n v="75.65"/>
        <n v="98.18"/>
        <n v="90.04"/>
        <n v="72.87"/>
        <n v="71.58"/>
        <n v="98.35"/>
        <n v="86.99"/>
        <n v="72.14"/>
        <n v="65.72"/>
        <n v="96.85"/>
        <n v="89.3"/>
        <n v="63.3"/>
        <n v="75.36"/>
        <n v="82.6"/>
        <n v="67.33"/>
        <n v="65.27"/>
        <n v="73.24"/>
        <n v="69.02"/>
        <n v="91.12"/>
        <n v="82.16"/>
        <n v="66.3"/>
        <n v="67.24"/>
        <n v="94.76"/>
        <n v="74.02"/>
        <n v="76.66"/>
        <n v="85.7"/>
        <n v="78.0"/>
        <n v="78.62"/>
        <n v="76.43"/>
        <n v="63.11"/>
        <n v="61.49"/>
        <n v="66.96"/>
        <n v="95.62"/>
        <n v="84.45"/>
        <n v="73.59"/>
        <n v="88.79"/>
        <n v="83.37"/>
        <n v="90.63"/>
        <n v="97.92"/>
        <n v="76.88"/>
        <n v="60.44"/>
        <n v="85.0"/>
        <n v="80.56"/>
        <n v="64.12"/>
        <n v="75.46"/>
        <n v="96.42"/>
        <n v="67.43"/>
        <n v="81.83"/>
        <n v="94.51"/>
        <n v="64.31"/>
        <n v="96.31"/>
        <n v="78.31"/>
        <n v="97.96"/>
        <n v="82.34"/>
        <n v="60.65"/>
        <n v="84.64"/>
        <n v="71.06"/>
        <n v="65.17"/>
        <n v="90.02"/>
        <n v="90.01"/>
        <n v="83.45"/>
        <n v="62.07"/>
        <n v="68.25"/>
        <n v="68.64"/>
        <n v="85.18"/>
        <n v="74.08"/>
        <n v="77.02"/>
        <n v="96.72"/>
        <n v="74.52"/>
        <n v="96.75"/>
        <n v="89.06"/>
        <n v="70.77"/>
        <n v="93.4"/>
        <n v="99.61"/>
        <n v="84.35"/>
        <n v="81.25"/>
        <n v="98.08"/>
        <n v="66.09"/>
        <n v="66.61"/>
        <n v="77.57"/>
        <n v="62.26"/>
        <n v="94.04"/>
        <n v="72.83"/>
        <n v="73.26"/>
        <n v="71.88"/>
        <n v="90.98"/>
        <n v="64.04"/>
        <n v="73.4"/>
        <n v="67.56"/>
        <n v="88.54"/>
        <n v="88.48"/>
        <n v="81.23"/>
        <n v="94.86"/>
        <n v="65.28"/>
        <n v="91.06"/>
        <n v="82.76"/>
        <n v="63.75"/>
        <n v="93.53"/>
        <n v="94.95"/>
        <n v="68.04"/>
        <n v="67.8"/>
        <n v="64.53"/>
        <n v="87.44"/>
        <n v="76.86"/>
        <n v="77.61"/>
        <n v="97.81"/>
        <n v="94.46"/>
        <n v="94.6"/>
        <n v="76.26"/>
        <n v="80.43"/>
        <n v="76.4"/>
        <n v="99.44"/>
        <n v="64.77"/>
        <n v="87.98"/>
        <n v="90.35"/>
        <n v="72.39"/>
        <n v="73.52"/>
        <n v="94.03"/>
        <n v="62.6"/>
        <n v="95.12"/>
        <n v="88.25"/>
        <n v="62.93"/>
        <n v="95.8"/>
        <n v="79.49"/>
        <n v="70.3"/>
        <n v="60.6"/>
        <n v="67.53"/>
        <n v="73.86"/>
        <n v="64.34"/>
        <n v="83.46"/>
        <n v="63.28"/>
        <n v="75.75"/>
        <n v="85.22"/>
        <n v="70.37"/>
        <n v="94.39"/>
        <n v="85.11"/>
        <n v="77.08"/>
        <n v="85.44"/>
        <n v="88.8"/>
        <n v="61.22"/>
        <n v="88.65"/>
        <n v="78.41"/>
        <n v="93.17"/>
        <n v="93.5"/>
        <n v="92.49"/>
        <n v="82.57"/>
        <n v="63.82"/>
        <n v="85.81"/>
        <n v="89.35"/>
        <n v="98.44"/>
        <n v="63.32"/>
        <n v="65.75"/>
        <n v="61.05"/>
        <n v="80.61"/>
        <n v="88.46"/>
        <n v="91.78"/>
        <n v="72.43"/>
        <n v="92.25"/>
        <n v="96.36"/>
        <n v="73.98"/>
        <n v="76.42"/>
        <n v="91.86"/>
        <n v="70.73"/>
        <n v="97.67"/>
        <n v="81.02"/>
        <n v="91.97"/>
        <n v="80.96"/>
        <n v="89.66"/>
        <n v="65.25"/>
        <n v="67.69"/>
        <n v="65.06"/>
        <n v="60.26"/>
        <n v="86.48"/>
        <n v="70.83"/>
        <n v="72.8"/>
        <n v="79.8"/>
        <n v="69.76"/>
        <n v="88.87"/>
        <n v="76.2"/>
        <n v="90.76"/>
        <n v="78.66"/>
        <n v="62.35"/>
        <n v="75.92"/>
        <n v="89.22"/>
        <n v="78.43"/>
        <n v="91.74"/>
        <n v="70.76"/>
        <n v="84.3"/>
        <n v="76.3"/>
        <n v="73.89"/>
        <n v="94.57"/>
        <n v="96.79"/>
        <n v="95.3"/>
        <n v="96.13"/>
        <n v="82.81"/>
        <n v="61.53"/>
        <n v="85.43"/>
        <n v="71.01"/>
        <n v="66.37"/>
        <n v="76.69"/>
        <n v="89.24"/>
        <n v="68.62"/>
        <n v="91.6"/>
        <n v="64.26"/>
        <n v="70.8"/>
        <n v="65.82"/>
        <n v="79.42"/>
        <n v="97.22"/>
        <n v="79.47"/>
        <n v="76.19"/>
        <n v="97.48"/>
        <n v="61.96"/>
        <n v="66.14"/>
        <n v="75.54"/>
        <n v="94.2"/>
        <n v="91.4"/>
        <n v="66.28"/>
        <n v="69.82"/>
        <n v="69.19"/>
        <n v="87.9"/>
        <n v="61.37"/>
        <n v="60.76"/>
        <n v="78.06"/>
        <n v="65.7"/>
        <n v="90.56"/>
        <n v="92.16"/>
        <n v="67.7"/>
        <n v="95.71"/>
        <n v="79.07"/>
        <n v="66.72"/>
        <n v="60.08"/>
        <n v="94.89"/>
        <n v="77.22"/>
        <n v="91.36"/>
        <n v="82.12"/>
        <n v="96.19"/>
        <n v="91.47"/>
        <n v="69.24"/>
        <n v="94.25"/>
        <n v="63.61"/>
        <n v="92.12"/>
        <n v="61.29"/>
        <n v="64.07"/>
        <n v="66.2"/>
        <n v="77.74"/>
        <n v="69.93"/>
        <n v="67.45"/>
        <n v="65.48"/>
        <n v="75.26"/>
        <n v="99.47"/>
        <n v="60.63"/>
        <n v="97.8"/>
        <n v="98.84"/>
        <n v="97.0"/>
        <n v="75.15"/>
        <n v="98.31"/>
        <n v="73.29"/>
        <n v="74.84"/>
        <n v="63.99"/>
        <n v="69.1"/>
        <n v="64.38"/>
        <n v="66.43"/>
        <n v="60.02"/>
        <n v="83.16"/>
        <n v="81.88"/>
        <n v="83.65"/>
        <n v="79.67"/>
        <n v="99.21"/>
        <n v="81.29"/>
        <n v="87.43"/>
        <n v="73.41"/>
        <n v="78.3"/>
        <n v="90.61"/>
        <n v="80.09"/>
        <n v="78.52"/>
        <n v="69.27"/>
        <n v="99.29"/>
        <n v="79.04"/>
        <n v="74.17"/>
        <n v="65.18"/>
        <n v="93.77"/>
        <n v="60.62"/>
        <n v="85.14"/>
        <n v="64.08"/>
        <n v="92.61"/>
        <n v="92.03"/>
        <n v="92.78"/>
        <n v="83.9"/>
        <n v="66.76"/>
        <n v="96.18"/>
        <n v="66.65"/>
        <n v="71.51"/>
        <n v="85.41"/>
        <n v="60.24"/>
        <n v="99.3"/>
        <n v="80.81"/>
        <n v="89.63"/>
        <n v="85.62"/>
        <n v="98.58"/>
        <n v="92.98"/>
        <n v="89.94"/>
        <n v="72.93"/>
        <n v="61.09"/>
        <n v="64.4"/>
        <n v="73.08"/>
        <n v="95.38"/>
        <n v="91.46"/>
        <n v="99.94"/>
        <n v="74.33"/>
        <n v="76.45"/>
        <n v="69.49"/>
        <n v="86.92"/>
        <n v="93.2"/>
        <n v="99.18"/>
        <n v="66.24"/>
        <n v="81.91"/>
        <n v="76.74"/>
        <n v="92.37"/>
        <n v="92.74"/>
        <n v="82.99"/>
        <n v="76.77"/>
        <n v="78.35"/>
        <n v="74.47"/>
        <n v="65.79"/>
        <n v="68.44"/>
        <n v="64.83"/>
        <n v="63.81"/>
        <n v="77.85"/>
        <n v="73.71"/>
        <n v="94.42"/>
        <n v="62.63"/>
        <n v="92.04"/>
        <n v="67.9"/>
        <n v="87.73"/>
        <n v="78.48"/>
        <n v="65.04"/>
        <n v="97.26"/>
        <n v="65.1"/>
        <n v="77.91"/>
        <n v="82.01"/>
        <n v="75.27"/>
        <n v="77.13"/>
        <n v="78.6"/>
        <n v="84.31"/>
        <n v="78.91"/>
        <n v="81.76"/>
        <n v="76.09"/>
        <n v="67.31"/>
        <n v="98.2"/>
        <n v="99.93"/>
        <n v="64.79"/>
        <n v="68.94"/>
        <n v="71.67"/>
        <n v="65.65"/>
        <n v="85.45"/>
        <n v="89.8"/>
        <n v="78.72"/>
        <n v="84.01"/>
        <n v="73.95"/>
        <n v="67.76"/>
        <n v="83.79"/>
        <n v="92.38"/>
        <n v="78.78"/>
        <n v="97.45"/>
        <n v="89.5"/>
        <n v="65.9"/>
        <n v="85.37"/>
        <n v="65.68"/>
        <n v="69.63"/>
        <n v="92.82"/>
        <n v="62.27"/>
        <n v="96.98"/>
        <n v="88.09"/>
        <n v="78.12"/>
        <n v="96.34"/>
        <n v="84.7"/>
        <n v="66.54"/>
        <n v="99.1"/>
        <n v="81.27"/>
        <n v="69.97"/>
        <n v="68.49"/>
        <n v="61.47"/>
        <n v="80.69"/>
        <n v="76.7"/>
        <n v="62.65"/>
        <n v="87.74"/>
        <n v="80.44"/>
        <n v="78.34"/>
        <n v="74.5"/>
        <n v="62.38"/>
        <n v="60.64"/>
        <n v="74.8"/>
        <n v="80.45"/>
        <n v="93.01"/>
        <n v="82.15"/>
        <n v="74.58"/>
        <n v="70.35"/>
        <n v="93.49"/>
        <n v="78.71"/>
        <n v="64.99"/>
        <n v="88.84"/>
        <n v="66.56"/>
        <n v="86.18"/>
        <n v="89.7"/>
        <n v="93.42"/>
        <n v="71.94"/>
        <n v="73.17"/>
        <n v="89.53"/>
        <n v="97.73"/>
        <n v="82.46"/>
        <n v="82.17"/>
        <n v="98.41"/>
        <n v="77.34"/>
        <n v="69.66"/>
        <n v="68.84"/>
        <n v="79.16"/>
        <n v="96.24"/>
        <n v="85.17"/>
        <n v="71.26"/>
        <n v="73.55"/>
        <n v="93.75"/>
        <n v="77.42"/>
        <n v="70.82"/>
        <n v="83.32"/>
        <n v="66.0"/>
        <n v="92.95"/>
        <n v="79.94"/>
        <n v="73.85"/>
        <n v="90.18"/>
        <n v="60.73"/>
        <n v="82.24"/>
        <n v="65.49"/>
        <n v="84.84"/>
        <n v="78.24"/>
        <n v="61.76"/>
        <n v="94.08"/>
        <n v="60.92"/>
        <n v="99.2"/>
        <n v="69.96"/>
        <n v="64.09"/>
        <n v="98.01"/>
        <n v="97.17"/>
        <n v="63.62"/>
        <n v="84.75"/>
        <n v="84.66"/>
        <n v="65.63"/>
        <n v="75.25"/>
        <n v="66.35"/>
        <n v="75.59"/>
        <n v="90.17"/>
        <n v="68.23"/>
        <n v="87.07"/>
        <n v="68.5"/>
        <n v="76.01"/>
        <n v="92.99"/>
        <n v="83.72"/>
        <n v="90.75"/>
        <n v="97.64"/>
        <n v="79.73"/>
        <n v="61.86"/>
        <n v="82.21"/>
        <n v="94.48"/>
        <n v="78.21"/>
        <n v="80.85"/>
        <n v="61.91"/>
        <n v="82.74"/>
        <n v="61.56"/>
        <n v="85.97"/>
        <n v="63.35"/>
        <n v="67.12"/>
        <n v="92.65"/>
        <n v="63.84"/>
        <n v="72.4"/>
        <n v="70.2"/>
        <n v="61.45"/>
        <n v="64.95"/>
        <n v="69.6"/>
        <n v="72.34"/>
        <n v="73.64"/>
        <n v="85.4"/>
        <n v="89.62"/>
        <n v="66.41"/>
        <n v="86.57"/>
        <n v="68.87"/>
        <n v="65.96"/>
        <n v="96.93"/>
        <n v="85.68"/>
        <n v="86.77"/>
        <n v="89.85"/>
        <n v="64.19"/>
        <n v="92.3"/>
        <n v="73.6"/>
        <n v="95.32"/>
        <n v="60.48"/>
        <n v="66.93"/>
        <n v="77.16"/>
        <n v="79.87"/>
        <n v="77.15"/>
        <n v="95.64"/>
        <n v="96.14"/>
        <n v="76.04"/>
        <n v="64.96"/>
        <n v="80.36"/>
        <n v="94.91"/>
        <n v="61.11"/>
        <n v="81.06"/>
        <n v="62.54"/>
        <n v="97.93"/>
        <n v="90.11"/>
        <n v="82.68"/>
        <n v="83.85"/>
        <n v="64.33"/>
        <n v="76.27"/>
        <n v="86.62"/>
        <n v="86.03"/>
        <n v="68.66"/>
        <n v="65.08"/>
        <n v="81.59"/>
        <n v="79.79"/>
        <n v="86.74"/>
        <n v="86.86"/>
        <n v="92.86"/>
        <n v="66.89"/>
        <n v="71.1"/>
        <n v="71.7"/>
        <n v="72.96"/>
        <n v="96.65"/>
        <n v="88.86"/>
        <n v="67.77"/>
        <n v="89.1"/>
        <n v="68.89"/>
        <n v="73.22"/>
        <n v="76.33"/>
        <n v="91.01"/>
        <n v="69.58"/>
        <n v="82.0"/>
        <n v="95.84"/>
        <n v="87.76"/>
        <n v="68.56"/>
        <n v="83.54"/>
        <n v="94.17"/>
        <n v="88.59"/>
        <n v="93.05"/>
        <n v="67.99"/>
        <n v="67.19"/>
        <n v="82.67"/>
        <n v="96.15"/>
        <n v="66.22"/>
        <n v="87.3"/>
        <n v="79.18"/>
        <n v="91.17"/>
        <n v="97.58"/>
        <n v="89.89"/>
        <n v="96.0"/>
        <n v="96.51"/>
        <n v="77.89"/>
        <n v="74.26"/>
        <n v="67.36"/>
        <n v="99.11"/>
        <n v="71.45"/>
        <n v="90.94"/>
        <n v="66.62"/>
        <n v="74.64"/>
        <n v="78.36"/>
        <n v="84.49"/>
        <n v="68.17"/>
        <n v="97.21"/>
        <n v="69.13"/>
        <n v="76.46"/>
        <n v="74.37"/>
        <n v="81.63"/>
        <n v="85.5"/>
        <n v="74.79"/>
        <n v="97.62"/>
        <n v="98.11"/>
        <n v="82.83"/>
        <n v="95.2"/>
        <n v="88.13"/>
        <n v="84.97"/>
        <n v="86.75"/>
        <n v="87.36"/>
        <n v="91.49"/>
        <n v="61.83"/>
        <n v="87.67"/>
        <n v="73.06"/>
        <n v="85.59"/>
        <n v="75.87"/>
        <n v="78.47"/>
        <n v="77.82"/>
        <n v="96.23"/>
        <n v="84.92"/>
        <n v="97.33"/>
        <n v="70.38"/>
        <n v="71.78"/>
        <n v="74.75"/>
        <n v="70.88"/>
        <n v="73.02"/>
        <n v="81.18"/>
        <n v="71.95"/>
        <n v="74.89"/>
        <n v="72.49"/>
        <n v="71.36"/>
        <n v="72.79"/>
        <n v="82.39"/>
        <n v="92.59"/>
        <n v="90.69"/>
        <n v="65.26"/>
        <n v="87.15"/>
        <n v="66.4"/>
        <n v="96.35"/>
        <n v="73.2"/>
        <n v="92.67"/>
        <n v="93.63"/>
        <n v="88.45"/>
        <n v="98.54"/>
        <n v="79.06"/>
        <n v="92.52"/>
        <n v="63.29"/>
        <n v="69.14"/>
        <n v="91.65"/>
        <n v="85.47"/>
        <n v="97.98"/>
        <n v="90.83"/>
        <n v="98.28"/>
        <n v="84.05"/>
        <n v="66.39"/>
        <n v="81.48"/>
        <n v="66.82"/>
        <n v="65.66"/>
        <n v="93.13"/>
        <n v="79.24"/>
        <n v="82.1"/>
        <n v="67.07"/>
        <n v="95.58"/>
        <n v="92.44"/>
        <n v="61.34"/>
        <n v="65.52"/>
        <n v="90.84"/>
        <n v="93.43"/>
        <n v="86.36"/>
        <n v="73.21"/>
        <n v="93.62"/>
        <n v="80.5"/>
        <n v="72.55"/>
        <n v="98.66"/>
        <n v="84.25"/>
        <n v="61.01"/>
        <n v="87.81"/>
        <n v="83.29"/>
        <n v="84.79"/>
        <n v="75.82"/>
        <n v="67.32"/>
        <n v="67.75"/>
        <n v="89.47"/>
        <n v="75.0"/>
        <n v="81.55"/>
        <n v="68.06"/>
        <n v="87.52"/>
        <n v="98.25"/>
        <n v="65.14"/>
        <n v="69.16"/>
        <n v="79.32"/>
        <n v="85.58"/>
        <n v="68.27"/>
        <n v="95.29"/>
        <n v="90.9"/>
        <n v="99.66"/>
        <n v="98.65"/>
        <n v="63.76"/>
        <n v="80.27"/>
        <n v="79.84"/>
        <n v="67.55"/>
        <n v="82.45"/>
        <n v="87.24"/>
        <n v="96.16"/>
        <n v="78.88"/>
        <n v="81.03"/>
        <n v="81.82"/>
        <n v="99.19"/>
        <n v="95.96"/>
        <n v="85.67"/>
        <n v="94.52"/>
        <n v="67.46"/>
        <n v="96.37"/>
        <n v="72.16"/>
        <n v="72.11"/>
        <n v="92.7"/>
        <n v="83.58"/>
        <n v="89.08"/>
        <n v="85.96"/>
        <n v="99.34"/>
        <n v="77.96"/>
        <n v="80.98"/>
        <n v="97.08"/>
        <n v="87.5"/>
        <n v="72.72"/>
        <n v="83.6"/>
        <n v="84.42"/>
        <n v="61.41"/>
        <n v="76.56"/>
        <n v="87.57"/>
        <n v="66.5"/>
        <n v="65.59"/>
        <n v="69.87"/>
        <n v="77.39"/>
        <n v="68.61"/>
        <n v="99.97"/>
        <n v="60.82"/>
        <n v="68.99"/>
        <n v="70.85"/>
        <n v="67.15"/>
        <n v="64.27"/>
        <n v="70.05"/>
        <n v="70.84"/>
        <n v="78.95"/>
        <n v="65.39"/>
        <n v="85.36"/>
        <n v="60.75"/>
        <n v="76.71"/>
        <n v="81.21"/>
        <n v="68.93"/>
        <n v="63.24"/>
        <n v="97.02"/>
        <n v="88.53"/>
        <n v="84.68"/>
        <n v="64.48"/>
        <n v="65.13"/>
        <n v="84.52"/>
        <n v="95.26"/>
        <n v="87.7"/>
        <n v="69.35"/>
        <n v="68.46"/>
        <n v="70.1"/>
        <n v="85.48"/>
        <n v="60.42"/>
        <n v="87.08"/>
        <n v="92.54"/>
        <n v="61.69"/>
        <n v="76.64"/>
        <n v="64.57"/>
        <n v="67.81"/>
        <n v="85.66"/>
        <n v="84.12"/>
        <n v="94.28"/>
        <n v="60.53"/>
        <n v="97.57"/>
        <n v="75.76"/>
        <n v="96.5"/>
        <n v="63.73"/>
        <n v="97.49"/>
        <n v="67.41"/>
        <n v="87.99"/>
        <n v="70.98"/>
        <n v="86.1"/>
        <n v="90.99"/>
        <n v="84.71"/>
        <n v="88.51"/>
        <n v="83.42"/>
        <n v="77.14"/>
        <n v="91.21"/>
        <n v="71.89"/>
        <n v="96.08"/>
        <n v="98.78"/>
        <n v="82.56"/>
        <n v="60.9"/>
        <n v="95.01"/>
        <n v="85.79"/>
        <n v="89.98"/>
        <n v="82.02"/>
        <n v="93.1"/>
        <n v="81.43"/>
        <n v="87.83"/>
        <n v="73.92"/>
        <n v="80.74"/>
        <n v="75.24"/>
        <n v="75.02"/>
        <n v="89.21"/>
        <n v="74.43"/>
        <n v="81.41"/>
        <n v="96.22"/>
        <n v="76.03"/>
        <n v="98.52"/>
        <n v="90.55"/>
        <n v="96.76"/>
        <n v="87.95"/>
        <n v="73.7"/>
        <n v="79.58"/>
        <n v="64.0"/>
        <n v="61.32"/>
        <n v="67.58"/>
        <n v="74.87"/>
        <n v="76.98"/>
        <n v="82.62"/>
        <n v="82.73"/>
        <n v="69.81"/>
        <n v="93.95"/>
        <n v="84.9"/>
        <n v="87.63"/>
        <n v="88.74"/>
        <n v="69.11"/>
        <n v="93.94"/>
        <n v="62.53"/>
        <n v="75.09"/>
        <n v="85.28"/>
        <n v="78.5"/>
        <n v="90.08"/>
        <n v="73.99"/>
        <n v="78.94"/>
        <n v="64.52"/>
        <n v="60.72"/>
        <n v="79.69"/>
        <n v="64.23"/>
        <n v="80.33"/>
        <n v="64.43"/>
        <n v="75.79"/>
        <n v="83.98"/>
        <n v="75.12"/>
        <n v="73.0"/>
        <n v="68.12"/>
        <n v="86.78"/>
        <n v="60.18"/>
        <n v="95.24"/>
        <n v="75.2"/>
        <n v="86.85"/>
        <n v="75.22"/>
        <n v="69.05"/>
        <n v="87.14"/>
        <n v="64.72"/>
        <n v="92.36"/>
        <n v="71.43"/>
        <n v="73.72"/>
        <n v="66.6"/>
        <n v="85.55"/>
        <n v="99.33"/>
        <n v="80.63"/>
        <n v="97.68"/>
        <n v="67.88"/>
        <n v="73.97"/>
        <n v="63.67"/>
        <n v="89.81"/>
        <n v="62.12"/>
        <n v="63.18"/>
        <n v="98.71"/>
        <n v="63.72"/>
        <n v="69.04"/>
        <n v="88.06"/>
        <n v="76.37"/>
        <n v="68.71"/>
        <n v="68.18"/>
        <n v="70.39"/>
        <n v="72.51"/>
        <n v="62.58"/>
        <n v="64.87"/>
        <n v="93.86"/>
        <n v="79.36"/>
        <n v="77.48"/>
        <n v="71.53"/>
        <n v="72.85"/>
        <n v="71.33"/>
        <n v="61.26"/>
        <n v="99.99"/>
        <n v="96.49"/>
        <n v="63.39"/>
        <n v="76.73"/>
        <n v="85.13"/>
        <n v="98.91"/>
        <n v="74.01"/>
        <n v="71.52"/>
        <n v="99.57"/>
        <n v="93.81"/>
        <n v="82.63"/>
        <n v="84.37"/>
        <n v="92.96"/>
        <n v="97.32"/>
        <n v="71.3"/>
        <n v="92.13"/>
        <n v="94.92"/>
        <n v="95.21"/>
        <n v="98.09"/>
        <n v="65.03"/>
        <n v="94.49"/>
        <n v="75.78"/>
        <n v="69.65"/>
        <n v="80.05"/>
        <n v="61.36"/>
        <n v="89.99"/>
        <n v="78.92"/>
        <n v="66.34"/>
        <n v="71.61"/>
        <n v="67.94"/>
        <n v="66.7"/>
        <n v="85.25"/>
        <n v="87.62"/>
        <n v="98.75"/>
        <n v="81.3"/>
        <n v="78.04"/>
        <n v="94.78"/>
        <n v="71.79"/>
        <n v="97.41"/>
        <n v="90.23"/>
        <n v="89.12"/>
        <n v="98.48"/>
        <n v="96.1"/>
        <n v="71.19"/>
        <n v="61.75"/>
        <n v="61.02"/>
        <n v="68.31"/>
        <n v="86.29"/>
        <n v="95.99"/>
        <n v="83.23"/>
        <n v="82.5"/>
        <n v="74.38"/>
        <n v="70.72"/>
        <n v="82.98"/>
        <n v="67.04"/>
        <n v="74.34"/>
        <n v="76.06"/>
        <n v="71.5"/>
        <n v="64.67"/>
        <n v="87.27"/>
        <n v="60.47"/>
        <n v="91.73"/>
        <n v="96.94"/>
        <n v="96.69"/>
        <n v="80.6"/>
        <n v="67.21"/>
        <n v="60.78"/>
        <n v="64.82"/>
        <n v="61.12"/>
        <n v="67.29"/>
        <n v="67.97"/>
        <n v="81.45"/>
        <n v="92.72"/>
        <n v="70.49"/>
        <n v="61.74"/>
        <n v="91.96"/>
        <n v="93.26"/>
        <n v="92.22"/>
        <n v="97.56"/>
        <n v="92.89"/>
        <n v="60.35"/>
        <n v="60.29"/>
        <n v="94.9"/>
        <n v="95.61"/>
        <n v="79.01"/>
        <n v="86.93"/>
        <n v="73.61"/>
        <n v="89.71"/>
        <n v="99.56"/>
        <n v="71.49"/>
        <n v="89.42"/>
        <n v="71.05"/>
        <n v="63.26"/>
        <n v="64.02"/>
        <n v="82.2"/>
        <n v="81.39"/>
        <n v="68.14"/>
        <n v="81.68"/>
        <n v="89.04"/>
        <n v="74.65"/>
        <n v="68.35"/>
        <n v="97.03"/>
        <n v="70.71"/>
        <n v="95.46"/>
        <n v="99.02"/>
        <n v="61.16"/>
        <n v="68.42"/>
        <n v="98.81"/>
        <n v="78.74"/>
        <n v="89.43"/>
        <n v="71.59"/>
        <n v="74.53"/>
        <n v="74.86"/>
        <n v="91.34"/>
        <n v="91.91"/>
        <n v="73.78"/>
        <n v="88.69"/>
        <n v="71.91"/>
        <n v="78.4"/>
        <n v="73.36"/>
        <n v="81.2"/>
        <n v="80.25"/>
        <n v="66.08"/>
        <n v="89.54"/>
        <n v="85.35"/>
        <n v="91.29"/>
        <n v="86.56"/>
        <n v="91.63"/>
        <n v="73.62"/>
        <n v="98.38"/>
        <n v="66.11"/>
        <n v="75.32"/>
        <n v="66.16"/>
        <n v="91.03"/>
        <n v="94.06"/>
        <n v="88.32"/>
      </sharedItems>
    </cacheField>
    <cacheField name="gaming_genre" numFmtId="0">
      <sharedItems>
        <s v="Fps"/>
        <s v="Casual"/>
        <s v="Rpg"/>
      </sharedItems>
    </cacheField>
    <cacheField name="social_activity" numFmtId="0">
      <sharedItems containsSemiMixedTypes="0" containsString="0" containsNumber="1">
        <n v="3.25"/>
        <n v="1.02"/>
        <n v="3.46"/>
        <n v="1.46"/>
        <n v="1.01"/>
        <n v="3.74"/>
        <n v="1.81"/>
        <n v="2.85"/>
        <n v="1.0"/>
        <n v="3.07"/>
        <n v="1.04"/>
        <n v="0.83"/>
        <n v="1.93"/>
        <n v="3.95"/>
        <n v="0.88"/>
        <n v="0.59"/>
        <n v="0.16"/>
        <n v="2.08"/>
        <n v="1.41"/>
        <n v="4.91"/>
        <n v="0.97"/>
        <n v="2.29"/>
        <n v="4.93"/>
        <n v="0.15"/>
        <n v="3.48"/>
        <n v="1.86"/>
        <n v="4.53"/>
        <n v="4.56"/>
        <n v="1.94"/>
        <n v="1.11"/>
        <n v="2.14"/>
        <n v="4.83"/>
        <n v="4.1"/>
        <n v="1.34"/>
        <n v="3.96"/>
        <n v="0.25"/>
        <n v="2.74"/>
        <n v="1.79"/>
        <n v="2.13"/>
        <n v="2.36"/>
        <n v="2.51"/>
        <n v="3.28"/>
        <n v="4.88"/>
        <n v="3.81"/>
        <n v="3.44"/>
        <n v="1.96"/>
        <n v="0.29"/>
        <n v="2.39"/>
        <n v="3.34"/>
        <n v="4.76"/>
        <n v="1.91"/>
        <n v="3.14"/>
        <n v="4.44"/>
        <n v="2.02"/>
        <n v="4.61"/>
        <n v="2.75"/>
        <n v="4.0"/>
        <n v="4.68"/>
        <n v="2.86"/>
        <n v="0.55"/>
        <n v="4.11"/>
        <n v="4.09"/>
        <n v="0.57"/>
        <n v="2.44"/>
        <n v="4.24"/>
        <n v="1.37"/>
        <n v="3.02"/>
        <n v="2.59"/>
        <n v="4.78"/>
        <n v="4.8"/>
        <n v="0.41"/>
        <n v="1.49"/>
        <n v="0.04"/>
        <n v="2.09"/>
        <n v="3.31"/>
        <n v="0.34"/>
        <n v="0.98"/>
        <n v="0.87"/>
        <n v="2.56"/>
        <n v="3.39"/>
        <n v="1.58"/>
        <n v="0.65"/>
        <n v="3.99"/>
        <n v="4.29"/>
        <n v="1.38"/>
        <n v="2.1"/>
        <n v="1.14"/>
        <n v="3.84"/>
        <n v="1.83"/>
        <n v="4.73"/>
        <n v="3.62"/>
        <n v="2.27"/>
        <n v="0.95"/>
        <n v="3.78"/>
        <n v="0.56"/>
        <n v="0.31"/>
        <n v="0.52"/>
        <n v="1.21"/>
        <n v="4.31"/>
        <n v="4.96"/>
        <n v="3.66"/>
        <n v="0.73"/>
        <n v="1.39"/>
        <n v="0.66"/>
        <n v="0.58"/>
        <n v="2.84"/>
        <n v="3.42"/>
        <n v="2.54"/>
        <n v="2.38"/>
        <n v="4.69"/>
        <n v="3.61"/>
        <n v="2.3"/>
        <n v="1.66"/>
        <n v="0.47"/>
        <n v="0.85"/>
        <n v="2.58"/>
        <n v="3.19"/>
        <n v="3.72"/>
        <n v="0.42"/>
        <n v="0.05"/>
        <n v="3.53"/>
        <n v="0.91"/>
        <n v="2.89"/>
        <n v="3.51"/>
        <n v="0.78"/>
        <n v="4.81"/>
        <n v="4.98"/>
        <n v="3.24"/>
        <n v="3.52"/>
        <n v="3.33"/>
        <n v="2.19"/>
        <n v="2.7"/>
        <n v="2.23"/>
        <n v="2.18"/>
        <n v="1.44"/>
        <n v="3.93"/>
        <n v="2.05"/>
        <n v="2.76"/>
        <n v="2.37"/>
        <n v="2.22"/>
        <n v="2.79"/>
        <n v="1.77"/>
        <n v="0.43"/>
        <n v="2.91"/>
        <n v="1.42"/>
        <n v="1.31"/>
        <n v="0.8"/>
        <n v="0.23"/>
        <n v="3.45"/>
        <n v="0.37"/>
        <n v="4.46"/>
        <n v="3.29"/>
        <n v="4.3"/>
        <n v="0.77"/>
        <n v="4.79"/>
        <n v="0.45"/>
        <n v="1.1"/>
        <n v="4.57"/>
        <n v="1.15"/>
        <n v="1.74"/>
        <n v="2.82"/>
        <n v="2.53"/>
        <n v="3.05"/>
        <n v="2.07"/>
        <n v="4.34"/>
        <n v="2.0"/>
        <n v="1.27"/>
        <n v="4.38"/>
        <n v="0.92"/>
        <n v="3.98"/>
        <n v="4.25"/>
        <n v="4.48"/>
        <n v="0.71"/>
        <n v="4.7"/>
        <n v="1.28"/>
        <n v="2.12"/>
        <n v="0.84"/>
        <n v="0.24"/>
        <n v="2.97"/>
        <n v="3.87"/>
        <n v="3.01"/>
        <n v="4.13"/>
        <n v="1.33"/>
        <n v="0.39"/>
        <n v="3.6"/>
        <n v="4.14"/>
        <n v="0.99"/>
        <n v="1.08"/>
        <n v="0.74"/>
        <n v="0.93"/>
        <n v="4.41"/>
        <n v="1.12"/>
        <n v="2.88"/>
        <n v="2.93"/>
        <n v="4.22"/>
        <n v="2.62"/>
        <n v="2.11"/>
        <n v="4.36"/>
        <n v="1.64"/>
        <n v="2.98"/>
        <n v="4.47"/>
        <n v="4.89"/>
        <n v="3.4"/>
        <n v="4.85"/>
        <n v="4.08"/>
        <n v="1.32"/>
        <n v="1.59"/>
        <n v="3.17"/>
        <n v="3.71"/>
        <n v="4.75"/>
        <n v="3.97"/>
        <n v="2.63"/>
        <n v="4.66"/>
        <n v="2.73"/>
        <n v="0.13"/>
        <n v="2.33"/>
        <n v="2.81"/>
        <n v="4.62"/>
        <n v="0.19"/>
        <n v="0.35"/>
        <n v="1.69"/>
        <n v="3.64"/>
        <n v="1.22"/>
        <n v="1.97"/>
        <n v="2.95"/>
        <n v="4.92"/>
        <n v="3.41"/>
        <n v="3.68"/>
        <n v="2.46"/>
        <n v="1.99"/>
        <n v="3.85"/>
        <n v="2.17"/>
        <n v="3.49"/>
        <n v="3.76"/>
        <n v="3.23"/>
        <n v="4.37"/>
        <n v="0.7"/>
        <n v="3.1"/>
        <n v="0.22"/>
        <n v="2.06"/>
        <n v="4.27"/>
        <n v="0.9"/>
        <n v="3.22"/>
        <n v="0.96"/>
        <n v="4.74"/>
        <n v="2.65"/>
        <n v="3.54"/>
        <n v="1.52"/>
        <n v="4.51"/>
        <n v="2.55"/>
        <n v="2.64"/>
        <n v="4.45"/>
        <n v="0.3"/>
        <n v="1.95"/>
        <n v="4.21"/>
        <n v="3.2"/>
        <n v="3.06"/>
        <n v="4.16"/>
        <n v="2.34"/>
        <n v="1.53"/>
        <n v="4.95"/>
        <n v="0.75"/>
        <n v="1.2"/>
        <n v="3.15"/>
        <n v="2.67"/>
        <n v="2.47"/>
        <n v="4.67"/>
        <n v="2.78"/>
        <n v="0.32"/>
        <n v="1.06"/>
        <n v="2.66"/>
        <n v="3.73"/>
        <n v="2.04"/>
        <n v="4.4"/>
        <n v="2.2"/>
        <n v="1.73"/>
        <n v="3.27"/>
        <n v="0.06"/>
        <n v="1.5"/>
        <n v="3.88"/>
        <n v="1.51"/>
        <n v="3.04"/>
        <n v="2.35"/>
        <n v="1.55"/>
        <n v="0.09"/>
        <n v="0.36"/>
        <n v="2.03"/>
        <n v="0.69"/>
        <n v="1.24"/>
        <n v="1.63"/>
        <n v="2.92"/>
        <n v="4.82"/>
        <n v="3.47"/>
        <n v="3.09"/>
        <n v="2.5"/>
        <n v="2.49"/>
        <n v="4.9"/>
        <n v="1.89"/>
        <n v="1.65"/>
        <n v="1.54"/>
        <n v="1.67"/>
        <n v="1.26"/>
        <n v="2.83"/>
        <n v="3.57"/>
        <n v="4.52"/>
        <n v="3.77"/>
        <n v="0.48"/>
        <n v="0.63"/>
        <n v="0.79"/>
        <n v="0.72"/>
        <n v="0.44"/>
        <n v="0.61"/>
        <n v="1.36"/>
        <n v="3.92"/>
        <n v="4.63"/>
        <n v="1.47"/>
        <n v="1.29"/>
        <n v="3.26"/>
        <n v="0.82"/>
        <n v="2.32"/>
        <n v="4.84"/>
        <n v="3.38"/>
        <n v="4.28"/>
        <n v="0.07"/>
        <n v="0.03"/>
        <n v="2.48"/>
        <n v="4.02"/>
        <n v="1.13"/>
        <n v="2.61"/>
        <n v="2.99"/>
        <n v="0.1"/>
        <n v="4.32"/>
        <n v="2.15"/>
        <n v="0.49"/>
        <n v="2.87"/>
        <n v="1.85"/>
        <n v="1.61"/>
        <n v="2.43"/>
        <n v="2.42"/>
        <n v="1.78"/>
        <n v="0.02"/>
        <n v="0.33"/>
        <n v="4.5"/>
        <n v="3.16"/>
        <n v="1.72"/>
        <n v="4.87"/>
        <n v="0.64"/>
        <n v="4.05"/>
        <n v="4.33"/>
        <n v="3.11"/>
        <n v="3.08"/>
        <n v="2.52"/>
        <n v="1.35"/>
        <n v="4.17"/>
        <n v="4.58"/>
        <n v="3.5"/>
        <n v="3.36"/>
        <n v="1.43"/>
        <n v="4.54"/>
        <n v="2.8"/>
        <n v="2.21"/>
        <n v="0.14"/>
        <n v="1.71"/>
        <n v="3.3"/>
        <n v="1.75"/>
        <n v="3.91"/>
        <n v="3.32"/>
        <n v="3.58"/>
        <n v="3.67"/>
        <n v="2.28"/>
        <n v="2.96"/>
        <n v="1.62"/>
        <n v="3.18"/>
        <n v="3.79"/>
        <n v="0.4"/>
        <n v="3.35"/>
        <n v="4.07"/>
        <n v="4.18"/>
        <n v="1.07"/>
        <n v="3.94"/>
        <n v="1.3"/>
        <n v="1.82"/>
        <n v="3.12"/>
        <n v="0.2"/>
        <n v="0.01"/>
        <n v="1.25"/>
        <n v="4.06"/>
        <n v="3.8"/>
        <n v="1.98"/>
        <n v="2.26"/>
        <n v="4.39"/>
        <n v="1.48"/>
        <n v="0.28"/>
        <n v="1.23"/>
        <n v="0.21"/>
        <n v="4.2"/>
        <n v="3.69"/>
        <n v="2.45"/>
        <n v="1.18"/>
        <n v="1.17"/>
        <n v="4.35"/>
        <n v="3.63"/>
        <n v="3.89"/>
        <n v="2.6"/>
        <n v="2.4"/>
        <n v="1.16"/>
        <n v="0.17"/>
        <n v="1.4"/>
        <n v="3.82"/>
        <n v="1.8"/>
        <n v="4.97"/>
        <n v="0.26"/>
        <n v="4.23"/>
        <n v="1.09"/>
        <n v="1.19"/>
        <n v="0.76"/>
        <n v="0.54"/>
        <n v="4.86"/>
        <n v="0.86"/>
        <n v="2.24"/>
        <n v="0.94"/>
        <n v="2.01"/>
        <n v="1.76"/>
        <n v="3.21"/>
        <n v="1.68"/>
        <n v="2.41"/>
        <n v="0.6"/>
        <n v="4.94"/>
        <n v="4.71"/>
        <n v="3.0"/>
        <n v="3.86"/>
        <n v="4.15"/>
        <n v="1.03"/>
        <n v="4.55"/>
        <n v="2.57"/>
        <n v="0.81"/>
        <n v="3.55"/>
        <n v="3.43"/>
        <n v="2.72"/>
        <n v="3.7"/>
        <n v="1.92"/>
        <n v="2.94"/>
        <n v="0.12"/>
        <n v="4.72"/>
        <n v="2.71"/>
        <n v="0.46"/>
        <n v="3.59"/>
        <n v="1.57"/>
        <n v="4.12"/>
        <n v="4.19"/>
        <n v="5.0"/>
        <n v="4.43"/>
        <n v="4.6"/>
        <n v="3.65"/>
        <n v="3.56"/>
        <n v="1.45"/>
        <n v="4.04"/>
        <n v="4.42"/>
        <n v="0.51"/>
        <n v="2.16"/>
        <n v="0.67"/>
        <n v="1.6"/>
        <n v="0.0"/>
        <n v="1.05"/>
        <n v="2.31"/>
        <n v="3.9"/>
        <n v="4.99"/>
        <n v="0.68"/>
        <n v="4.77"/>
        <n v="4.59"/>
        <n v="3.75"/>
        <n v="1.87"/>
        <n v="4.01"/>
        <n v="0.38"/>
        <n v="1.56"/>
        <n v="0.5"/>
        <n v="0.62"/>
        <n v="1.88"/>
        <n v="1.84"/>
        <n v="1.9"/>
        <n v="4.64"/>
        <n v="4.26"/>
        <n v="4.65"/>
        <n v="3.37"/>
        <n v="0.53"/>
        <n v="3.13"/>
        <n v="2.68"/>
        <n v="0.11"/>
        <n v="3.03"/>
        <n v="4.03"/>
        <n v="0.18"/>
        <n v="0.08"/>
        <n v="2.9"/>
        <n v="2.69"/>
        <n v="3.83"/>
        <n v="4.49"/>
        <n v="2.25"/>
        <n v="1.7"/>
        <n v="0.27"/>
        <n v="0.89"/>
        <n v="2.77"/>
      </sharedItems>
    </cacheField>
    <cacheField name="device_usage" numFmtId="0">
      <sharedItems containsSemiMixedTypes="0" containsString="0" containsNumber="1">
        <n v="9.36"/>
        <n v="3.21"/>
        <n v="5.56"/>
        <n v="11.78"/>
        <n v="8.23"/>
        <n v="10.9"/>
        <n v="2.86"/>
        <n v="9.96"/>
        <n v="9.48"/>
        <n v="5.39"/>
        <n v="5.4"/>
        <n v="8.31"/>
        <n v="6.56"/>
        <n v="7.68"/>
        <n v="8.62"/>
        <n v="8.19"/>
        <n v="6.31"/>
        <n v="3.75"/>
        <n v="11.67"/>
        <n v="11.33"/>
        <n v="3.54"/>
        <n v="8.57"/>
        <n v="2.04"/>
        <n v="4.53"/>
        <n v="7.54"/>
        <n v="6.82"/>
        <n v="12.02"/>
        <n v="11.34"/>
        <n v="11.1"/>
        <n v="10.18"/>
        <n v="6.34"/>
        <n v="11.19"/>
        <n v="11.81"/>
        <n v="10.44"/>
        <n v="7.16"/>
        <n v="11.39"/>
        <n v="5.62"/>
        <n v="7.93"/>
        <n v="7.88"/>
        <n v="12.36"/>
        <n v="4.38"/>
        <n v="7.17"/>
        <n v="9.25"/>
        <n v="3.53"/>
        <n v="6.32"/>
        <n v="7.86"/>
        <n v="5.36"/>
        <n v="5.81"/>
        <n v="5.47"/>
        <n v="5.46"/>
        <n v="7.1"/>
        <n v="5.1"/>
        <n v="4.39"/>
        <n v="4.9"/>
        <n v="5.78"/>
        <n v="8.13"/>
        <n v="11.36"/>
        <n v="6.64"/>
        <n v="4.82"/>
        <n v="7.58"/>
        <n v="7.02"/>
        <n v="3.71"/>
        <n v="8.06"/>
        <n v="8.84"/>
        <n v="2.4"/>
        <n v="4.17"/>
        <n v="3.38"/>
        <n v="7.25"/>
        <n v="7.07"/>
        <n v="4.32"/>
        <n v="11.16"/>
        <n v="8.24"/>
        <n v="6.24"/>
        <n v="8.01"/>
        <n v="9.79"/>
        <n v="5.75"/>
        <n v="4.11"/>
        <n v="5.88"/>
        <n v="4.65"/>
        <n v="10.66"/>
        <n v="13.02"/>
        <n v="6.08"/>
        <n v="9.4"/>
        <n v="8.29"/>
        <n v="7.0"/>
        <n v="6.11"/>
        <n v="5.84"/>
        <n v="7.5"/>
        <n v="6.57"/>
        <n v="10.48"/>
        <n v="5.7"/>
        <n v="2.69"/>
        <n v="12.07"/>
        <n v="9.68"/>
        <n v="8.73"/>
        <n v="3.73"/>
        <n v="9.59"/>
        <n v="7.76"/>
        <n v="11.97"/>
        <n v="3.24"/>
        <n v="4.55"/>
        <n v="12.79"/>
        <n v="9.33"/>
        <n v="13.26"/>
        <n v="10.25"/>
        <n v="1.25"/>
        <n v="2.58"/>
        <n v="4.71"/>
        <n v="12.25"/>
        <n v="12.64"/>
        <n v="9.65"/>
        <n v="10.64"/>
        <n v="9.62"/>
        <n v="2.11"/>
        <n v="5.44"/>
        <n v="5.07"/>
        <n v="4.28"/>
        <n v="13.69"/>
        <n v="7.62"/>
        <n v="7.06"/>
        <n v="11.12"/>
        <n v="4.33"/>
        <n v="4.75"/>
        <n v="9.78"/>
        <n v="8.08"/>
        <n v="7.97"/>
        <n v="4.6"/>
        <n v="2.32"/>
        <n v="8.79"/>
        <n v="12.87"/>
        <n v="8.98"/>
        <n v="3.2"/>
        <n v="8.36"/>
        <n v="8.48"/>
        <n v="6.55"/>
        <n v="11.57"/>
        <n v="9.54"/>
        <n v="10.57"/>
        <n v="6.13"/>
        <n v="4.86"/>
        <n v="8.58"/>
        <n v="3.78"/>
        <n v="4.2"/>
        <n v="9.69"/>
        <n v="5.64"/>
        <n v="7.48"/>
        <n v="6.99"/>
        <n v="8.83"/>
        <n v="9.11"/>
        <n v="6.65"/>
        <n v="11.69"/>
        <n v="11.37"/>
        <n v="8.49"/>
        <n v="8.52"/>
        <n v="8.9"/>
        <n v="10.38"/>
        <n v="12.73"/>
        <n v="11.22"/>
        <n v="13.48"/>
        <n v="5.59"/>
        <n v="10.12"/>
        <n v="7.15"/>
        <n v="6.79"/>
        <n v="3.9"/>
        <n v="9.81"/>
        <n v="5.65"/>
        <n v="8.96"/>
        <n v="8.68"/>
        <n v="13.33"/>
        <n v="8.42"/>
        <n v="6.92"/>
        <n v="4.07"/>
        <n v="9.1"/>
        <n v="12.42"/>
        <n v="10.04"/>
        <n v="4.5"/>
        <n v="6.07"/>
        <n v="4.42"/>
        <n v="9.64"/>
        <n v="2.64"/>
        <n v="5.3"/>
        <n v="10.71"/>
        <n v="5.93"/>
        <n v="11.44"/>
        <n v="11.56"/>
        <n v="5.31"/>
        <n v="12.72"/>
        <n v="3.29"/>
        <n v="6.51"/>
        <n v="6.53"/>
        <n v="13.57"/>
        <n v="6.4"/>
        <n v="4.14"/>
        <n v="9.99"/>
        <n v="8.97"/>
        <n v="9.15"/>
        <n v="8.41"/>
        <n v="2.06"/>
        <n v="4.16"/>
        <n v="5.03"/>
        <n v="4.83"/>
        <n v="7.6"/>
        <n v="6.61"/>
        <n v="3.27"/>
        <n v="11.29"/>
        <n v="11.52"/>
        <n v="5.53"/>
        <n v="6.16"/>
        <n v="7.29"/>
        <n v="7.96"/>
        <n v="3.01"/>
        <n v="6.2"/>
        <n v="10.61"/>
        <n v="10.21"/>
        <n v="10.75"/>
        <n v="8.43"/>
        <n v="9.63"/>
        <n v="1.44"/>
        <n v="2.92"/>
        <n v="5.28"/>
        <n v="3.7"/>
        <n v="5.22"/>
        <n v="4.46"/>
        <n v="6.12"/>
        <n v="9.83"/>
        <n v="8.0"/>
        <n v="9.87"/>
        <n v="1.68"/>
        <n v="9.49"/>
        <n v="12.59"/>
        <n v="9.03"/>
        <n v="5.48"/>
        <n v="5.29"/>
        <n v="12.9"/>
        <n v="5.94"/>
        <n v="4.8"/>
        <n v="9.95"/>
        <n v="4.7"/>
        <n v="11.84"/>
        <n v="7.13"/>
        <n v="9.72"/>
        <n v="9.77"/>
        <n v="8.69"/>
        <n v="8.27"/>
        <n v="8.72"/>
        <n v="8.33"/>
        <n v="6.73"/>
        <n v="3.83"/>
        <n v="11.17"/>
        <n v="6.42"/>
        <n v="3.09"/>
        <n v="9.3"/>
        <n v="6.96"/>
        <n v="9.01"/>
        <n v="11.91"/>
        <n v="4.81"/>
        <n v="6.98"/>
        <n v="8.11"/>
        <n v="5.21"/>
        <n v="4.4"/>
        <n v="5.49"/>
        <n v="2.79"/>
        <n v="10.11"/>
        <n v="8.17"/>
        <n v="6.39"/>
        <n v="9.26"/>
        <n v="7.83"/>
        <n v="10.94"/>
        <n v="6.04"/>
        <n v="10.24"/>
        <n v="5.54"/>
        <n v="3.82"/>
        <n v="9.55"/>
        <n v="3.62"/>
        <n v="2.39"/>
        <n v="10.14"/>
        <n v="2.49"/>
        <n v="9.7"/>
        <n v="8.87"/>
        <n v="7.31"/>
        <n v="7.9"/>
        <n v="7.55"/>
        <n v="5.14"/>
        <n v="6.5"/>
        <n v="11.51"/>
        <n v="9.06"/>
        <n v="10.41"/>
        <n v="1.31"/>
        <n v="8.77"/>
        <n v="12.47"/>
        <n v="8.82"/>
        <n v="4.76"/>
        <n v="6.26"/>
        <n v="9.16"/>
        <n v="11.04"/>
        <n v="9.21"/>
        <n v="5.83"/>
        <n v="11.5"/>
        <n v="3.92"/>
        <n v="8.16"/>
        <n v="11.77"/>
        <n v="5.98"/>
        <n v="10.2"/>
        <n v="6.37"/>
        <n v="6.05"/>
        <n v="6.58"/>
        <n v="10.33"/>
        <n v="10.15"/>
        <n v="10.45"/>
        <n v="11.66"/>
        <n v="6.02"/>
        <n v="7.14"/>
        <n v="8.71"/>
        <n v="4.78"/>
        <n v="7.09"/>
        <n v="8.66"/>
        <n v="8.18"/>
        <n v="3.98"/>
        <n v="12.56"/>
        <n v="7.33"/>
        <n v="5.04"/>
        <n v="9.41"/>
        <n v="7.49"/>
        <n v="11.41"/>
        <n v="5.18"/>
        <n v="6.18"/>
        <n v="2.99"/>
        <n v="5.41"/>
        <n v="9.12"/>
        <n v="8.88"/>
        <n v="10.97"/>
        <n v="2.24"/>
        <n v="7.67"/>
        <n v="6.23"/>
        <n v="9.23"/>
        <n v="7.08"/>
        <n v="7.89"/>
        <n v="9.92"/>
        <n v="3.81"/>
        <n v="10.62"/>
        <n v="6.83"/>
        <n v="8.86"/>
        <n v="11.21"/>
        <n v="12.34"/>
        <n v="5.99"/>
        <n v="4.12"/>
        <n v="6.49"/>
        <n v="7.79"/>
        <n v="10.56"/>
        <n v="7.24"/>
        <n v="5.52"/>
        <n v="11.59"/>
        <n v="10.46"/>
        <n v="10.85"/>
        <n v="7.03"/>
        <n v="3.0"/>
        <n v="9.13"/>
        <n v="6.0"/>
        <n v="7.92"/>
        <n v="4.15"/>
        <n v="5.17"/>
        <n v="10.09"/>
        <n v="7.22"/>
        <n v="6.68"/>
        <n v="7.53"/>
        <n v="7.52"/>
        <n v="8.45"/>
        <n v="4.93"/>
        <n v="7.85"/>
        <n v="8.4"/>
        <n v="11.87"/>
        <n v="4.77"/>
        <n v="4.85"/>
        <n v="7.57"/>
        <n v="9.56"/>
        <n v="7.99"/>
        <n v="12.4"/>
        <n v="6.93"/>
        <n v="2.66"/>
        <n v="7.32"/>
        <n v="6.46"/>
        <n v="8.05"/>
        <n v="2.93"/>
        <n v="4.79"/>
        <n v="1.91"/>
        <n v="6.6"/>
        <n v="7.81"/>
        <n v="10.87"/>
        <n v="5.35"/>
        <n v="6.41"/>
        <n v="5.96"/>
        <n v="2.98"/>
        <n v="12.5"/>
        <n v="7.47"/>
        <n v="4.18"/>
        <n v="10.79"/>
        <n v="9.93"/>
        <n v="9.75"/>
        <n v="6.06"/>
        <n v="9.09"/>
        <n v="5.38"/>
        <n v="5.76"/>
        <n v="10.28"/>
        <n v="5.79"/>
        <n v="5.69"/>
        <n v="9.04"/>
        <n v="9.53"/>
        <n v="6.9"/>
        <n v="3.91"/>
        <n v="12.24"/>
        <n v="6.59"/>
        <n v="5.97"/>
        <n v="6.77"/>
        <n v="5.43"/>
        <n v="10.02"/>
        <n v="9.82"/>
        <n v="7.72"/>
        <n v="5.19"/>
        <n v="3.46"/>
        <n v="10.08"/>
        <n v="10.23"/>
        <n v="10.27"/>
        <n v="3.16"/>
        <n v="2.19"/>
        <n v="1.65"/>
        <n v="3.08"/>
        <n v="9.19"/>
        <n v="4.87"/>
        <n v="8.04"/>
        <n v="4.1"/>
        <n v="6.14"/>
        <n v="4.03"/>
        <n v="3.88"/>
        <n v="8.3"/>
        <n v="5.95"/>
        <n v="8.51"/>
        <n v="2.67"/>
        <n v="10.35"/>
        <n v="11.28"/>
        <n v="9.57"/>
        <n v="10.83"/>
        <n v="10.49"/>
        <n v="5.15"/>
        <n v="11.43"/>
        <n v="1.16"/>
        <n v="2.91"/>
        <n v="10.65"/>
        <n v="12.78"/>
        <n v="3.25"/>
        <n v="7.84"/>
        <n v="4.74"/>
        <n v="5.82"/>
        <n v="7.11"/>
        <n v="5.08"/>
        <n v="10.68"/>
        <n v="5.02"/>
        <n v="10.51"/>
        <n v="4.57"/>
        <n v="4.37"/>
        <n v="1.76"/>
        <n v="8.14"/>
        <n v="4.69"/>
        <n v="5.61"/>
        <n v="11.26"/>
        <n v="11.8"/>
        <n v="2.57"/>
        <n v="9.43"/>
        <n v="8.12"/>
        <n v="5.06"/>
        <n v="8.89"/>
        <n v="11.94"/>
        <n v="9.84"/>
        <n v="8.94"/>
        <n v="5.87"/>
        <n v="4.3"/>
        <n v="12.97"/>
        <n v="7.7"/>
        <n v="6.1"/>
        <n v="10.92"/>
        <n v="10.01"/>
        <n v="3.66"/>
        <n v="2.16"/>
        <n v="5.16"/>
        <n v="9.97"/>
        <n v="4.19"/>
        <n v="2.74"/>
        <n v="8.02"/>
        <n v="6.48"/>
        <n v="8.99"/>
        <n v="6.87"/>
        <n v="6.33"/>
        <n v="3.07"/>
        <n v="12.46"/>
        <n v="12.14"/>
        <n v="11.74"/>
        <n v="8.7"/>
        <n v="7.66"/>
        <n v="3.43"/>
        <n v="8.37"/>
        <n v="5.23"/>
        <n v="5.33"/>
        <n v="5.67"/>
        <n v="5.9"/>
        <n v="9.66"/>
        <n v="12.2"/>
        <n v="2.85"/>
        <n v="3.1"/>
        <n v="6.81"/>
        <n v="8.1"/>
        <n v="4.72"/>
        <n v="3.19"/>
        <n v="3.23"/>
        <n v="2.96"/>
        <n v="7.63"/>
        <n v="11.15"/>
        <n v="5.89"/>
        <n v="3.64"/>
        <n v="10.78"/>
        <n v="3.74"/>
        <n v="6.97"/>
        <n v="5.57"/>
        <n v="4.21"/>
        <n v="10.74"/>
        <n v="3.45"/>
        <n v="5.34"/>
        <n v="9.38"/>
        <n v="6.3"/>
        <n v="11.27"/>
        <n v="9.98"/>
        <n v="8.35"/>
        <n v="12.04"/>
        <n v="5.63"/>
        <n v="9.05"/>
        <n v="2.38"/>
        <n v="10.6"/>
        <n v="7.8"/>
        <n v="3.77"/>
        <n v="9.71"/>
        <n v="8.92"/>
        <n v="4.13"/>
        <n v="2.48"/>
        <n v="6.47"/>
        <n v="12.83"/>
        <n v="1.72"/>
        <n v="4.08"/>
        <n v="5.0"/>
        <n v="7.04"/>
        <n v="8.32"/>
        <n v="10.82"/>
        <n v="8.75"/>
        <n v="5.32"/>
        <n v="7.01"/>
        <n v="5.58"/>
        <n v="9.34"/>
        <n v="3.68"/>
        <n v="13.17"/>
        <n v="8.64"/>
        <n v="4.67"/>
        <n v="2.01"/>
        <n v="2.52"/>
        <n v="3.95"/>
        <n v="11.86"/>
        <n v="3.44"/>
        <n v="12.03"/>
        <n v="2.68"/>
        <n v="10.06"/>
        <n v="7.91"/>
        <n v="10.99"/>
        <n v="3.65"/>
        <n v="3.51"/>
        <n v="11.98"/>
        <n v="9.31"/>
        <n v="5.25"/>
        <n v="8.53"/>
        <n v="10.19"/>
        <n v="6.09"/>
        <n v="10.17"/>
        <n v="7.42"/>
        <n v="9.29"/>
        <n v="2.97"/>
        <n v="13.06"/>
        <n v="6.71"/>
        <n v="8.25"/>
        <n v="8.95"/>
        <n v="9.37"/>
        <n v="4.43"/>
        <n v="4.59"/>
        <n v="8.5"/>
        <n v="8.21"/>
        <n v="11.49"/>
        <n v="1.75"/>
        <n v="7.75"/>
        <n v="1.83"/>
        <n v="1.1"/>
        <n v="3.33"/>
        <n v="8.81"/>
        <n v="3.02"/>
        <n v="4.97"/>
        <n v="4.44"/>
        <n v="7.3"/>
        <n v="12.75"/>
        <n v="7.38"/>
        <n v="11.11"/>
        <n v="7.18"/>
        <n v="9.27"/>
        <n v="9.08"/>
        <n v="5.45"/>
        <n v="6.8"/>
        <n v="4.64"/>
        <n v="2.5"/>
        <n v="10.86"/>
        <n v="8.65"/>
        <n v="8.59"/>
        <n v="12.06"/>
        <n v="9.47"/>
        <n v="7.61"/>
        <n v="12.11"/>
        <n v="2.2"/>
        <n v="2.9"/>
        <n v="7.41"/>
        <n v="3.57"/>
        <n v="12.09"/>
        <n v="6.03"/>
        <n v="7.43"/>
        <n v="6.45"/>
        <n v="13.34"/>
        <n v="11.62"/>
        <n v="10.3"/>
        <n v="3.36"/>
        <n v="10.1"/>
        <n v="11.96"/>
        <n v="12.92"/>
        <n v="4.62"/>
        <n v="5.77"/>
        <n v="9.6"/>
        <n v="3.79"/>
        <n v="9.61"/>
        <n v="1.85"/>
        <n v="10.72"/>
        <n v="8.46"/>
        <n v="2.41"/>
        <n v="9.42"/>
        <n v="11.72"/>
        <n v="12.8"/>
        <n v="11.48"/>
        <n v="4.0"/>
        <n v="3.96"/>
        <n v="11.31"/>
        <n v="8.61"/>
        <n v="7.19"/>
        <n v="8.91"/>
        <n v="8.78"/>
        <n v="13.09"/>
        <n v="3.47"/>
        <n v="6.15"/>
        <n v="12.91"/>
        <n v="5.11"/>
        <n v="4.23"/>
        <n v="11.2"/>
        <n v="9.02"/>
        <n v="13.76"/>
        <n v="9.73"/>
        <n v="9.22"/>
        <n v="6.89"/>
        <n v="5.12"/>
        <n v="5.72"/>
        <n v="3.55"/>
        <n v="8.15"/>
        <n v="9.28"/>
        <n v="7.36"/>
        <n v="10.29"/>
        <n v="12.86"/>
        <n v="13.75"/>
        <n v="4.73"/>
        <n v="10.13"/>
        <n v="9.5"/>
        <n v="10.89"/>
        <n v="9.58"/>
        <n v="3.58"/>
        <n v="6.84"/>
        <n v="12.98"/>
        <n v="7.98"/>
        <n v="5.68"/>
        <n v="9.0"/>
        <n v="13.74"/>
        <n v="9.35"/>
        <n v="11.38"/>
        <n v="11.46"/>
        <n v="12.82"/>
        <n v="10.54"/>
        <n v="9.85"/>
        <n v="6.63"/>
        <n v="10.37"/>
        <n v="6.19"/>
        <n v="5.24"/>
        <n v="7.05"/>
        <n v="3.26"/>
        <n v="7.65"/>
        <n v="11.75"/>
        <n v="12.58"/>
        <n v="5.51"/>
        <n v="5.5"/>
        <n v="12.31"/>
        <n v="10.34"/>
        <n v="7.51"/>
        <n v="4.25"/>
        <n v="11.65"/>
        <n v="7.87"/>
        <n v="8.74"/>
        <n v="10.77"/>
        <n v="2.13"/>
        <n v="3.94"/>
        <n v="4.54"/>
        <n v="13.13"/>
        <n v="7.37"/>
        <n v="5.27"/>
        <n v="8.07"/>
        <n v="12.74"/>
        <n v="4.24"/>
        <n v="13.41"/>
        <n v="7.74"/>
        <n v="2.71"/>
        <n v="6.75"/>
        <n v="4.98"/>
        <n v="11.13"/>
        <n v="13.23"/>
        <n v="10.22"/>
        <n v="4.61"/>
        <n v="5.92"/>
        <n v="6.78"/>
        <n v="4.99"/>
        <n v="2.75"/>
        <n v="3.5"/>
        <n v="5.73"/>
        <n v="12.55"/>
        <n v="12.69"/>
        <n v="11.24"/>
        <n v="12.7"/>
        <n v="7.21"/>
        <n v="6.72"/>
        <n v="8.03"/>
        <n v="12.28"/>
        <n v="12.01"/>
        <n v="2.7"/>
        <n v="7.94"/>
        <n v="4.88"/>
        <n v="1.8"/>
        <n v="3.32"/>
        <n v="13.1"/>
        <n v="2.0"/>
        <n v="5.66"/>
        <n v="5.55"/>
        <n v="3.37"/>
        <n v="6.35"/>
        <n v="4.95"/>
        <n v="7.71"/>
        <n v="5.85"/>
        <n v="4.01"/>
        <n v="7.35"/>
        <n v="2.34"/>
        <n v="11.68"/>
        <n v="5.01"/>
        <n v="6.17"/>
        <n v="1.2"/>
        <n v="7.34"/>
        <n v="4.05"/>
        <n v="7.69"/>
        <n v="7.45"/>
        <n v="13.07"/>
        <n v="10.16"/>
        <n v="3.93"/>
        <n v="8.44"/>
        <n v="10.67"/>
        <n v="11.61"/>
        <n v="6.85"/>
        <n v="8.8"/>
        <n v="5.91"/>
        <n v="4.63"/>
        <n v="10.31"/>
        <n v="4.66"/>
        <n v="8.22"/>
        <n v="7.27"/>
        <n v="6.69"/>
        <n v="11.25"/>
        <n v="10.03"/>
        <n v="11.18"/>
        <n v="8.85"/>
        <n v="7.56"/>
        <n v="6.27"/>
        <n v="5.74"/>
        <n v="11.92"/>
        <n v="12.88"/>
        <n v="4.91"/>
        <n v="4.58"/>
        <n v="6.86"/>
        <n v="6.91"/>
        <n v="8.2"/>
        <n v="10.39"/>
        <n v="10.59"/>
        <n v="3.22"/>
        <n v="9.14"/>
        <n v="12.85"/>
        <n v="4.45"/>
        <n v="10.93"/>
        <n v="2.02"/>
        <n v="9.91"/>
        <n v="6.22"/>
        <n v="13.54"/>
        <n v="3.89"/>
        <n v="11.63"/>
        <n v="11.05"/>
        <n v="6.01"/>
        <n v="4.49"/>
        <n v="2.61"/>
        <n v="11.99"/>
        <n v="9.39"/>
        <n v="6.74"/>
        <n v="11.07"/>
        <n v="1.5"/>
        <n v="10.52"/>
        <n v="5.37"/>
        <n v="7.73"/>
        <n v="13.43"/>
        <n v="4.29"/>
        <n v="9.8"/>
        <n v="13.4"/>
        <n v="12.3"/>
        <n v="1.84"/>
        <n v="6.52"/>
        <n v="3.69"/>
        <n v="7.2"/>
        <n v="6.44"/>
        <n v="13.66"/>
        <n v="12.67"/>
        <n v="9.9"/>
        <n v="3.8"/>
        <n v="5.42"/>
        <n v="6.95"/>
        <n v="7.95"/>
        <n v="7.78"/>
        <n v="13.22"/>
        <n v="10.53"/>
        <n v="11.02"/>
        <n v="3.12"/>
        <n v="11.06"/>
        <n v="11.93"/>
        <n v="9.52"/>
        <n v="5.26"/>
        <n v="1.63"/>
        <n v="1.45"/>
        <n v="8.54"/>
        <n v="2.08"/>
        <n v="9.76"/>
        <n v="6.43"/>
        <n v="8.38"/>
        <n v="12.6"/>
        <n v="6.67"/>
        <n v="12.19"/>
        <n v="6.62"/>
        <n v="9.88"/>
        <n v="10.32"/>
        <n v="9.24"/>
        <n v="3.18"/>
        <n v="12.0"/>
        <n v="12.17"/>
        <n v="9.67"/>
        <n v="8.56"/>
        <n v="8.47"/>
        <n v="8.67"/>
        <n v="8.55"/>
        <n v="2.6"/>
        <n v="2.31"/>
        <n v="4.84"/>
        <n v="11.47"/>
        <n v="6.38"/>
        <n v="7.46"/>
        <n v="7.82"/>
        <n v="3.72"/>
        <n v="2.63"/>
        <n v="12.08"/>
        <n v="10.07"/>
        <n v="5.6"/>
        <n v="12.89"/>
        <n v="9.46"/>
        <n v="12.21"/>
        <n v="11.08"/>
        <n v="3.04"/>
        <n v="7.44"/>
        <n v="6.28"/>
        <n v="12.23"/>
        <n v="4.51"/>
        <n v="3.31"/>
        <n v="13.2"/>
        <n v="13.03"/>
        <n v="3.86"/>
        <n v="3.6"/>
        <n v="3.52"/>
        <n v="11.01"/>
        <n v="11.89"/>
        <n v="3.85"/>
        <n v="10.55"/>
        <n v="8.76"/>
        <n v="8.09"/>
        <n v="5.2"/>
        <n v="11.9"/>
        <n v="12.32"/>
        <n v="2.82"/>
        <n v="6.7"/>
        <n v="11.0"/>
        <n v="9.44"/>
        <n v="11.45"/>
        <n v="9.07"/>
        <n v="6.29"/>
        <n v="2.56"/>
        <n v="2.51"/>
        <n v="11.3"/>
        <n v="2.72"/>
        <n v="12.94"/>
        <n v="8.63"/>
        <n v="4.22"/>
        <n v="10.0"/>
        <n v="3.61"/>
        <n v="11.73"/>
        <n v="12.53"/>
        <n v="1.9"/>
        <n v="6.25"/>
        <n v="10.5"/>
        <n v="2.59"/>
        <n v="12.39"/>
        <n v="5.86"/>
        <n v="3.17"/>
        <n v="10.63"/>
        <n v="7.26"/>
        <n v="9.2"/>
        <n v="10.36"/>
        <n v="8.6"/>
        <n v="1.39"/>
        <n v="3.87"/>
        <n v="7.59"/>
        <n v="10.95"/>
        <n v="9.89"/>
        <n v="3.49"/>
        <n v="12.26"/>
        <n v="10.4"/>
        <n v="2.78"/>
        <n v="10.81"/>
        <n v="1.6"/>
        <n v="8.39"/>
        <n v="10.42"/>
        <n v="11.7"/>
        <n v="7.12"/>
        <n v="3.63"/>
        <n v="4.96"/>
        <n v="3.48"/>
        <n v="12.95"/>
        <n v="11.95"/>
        <n v="2.62"/>
        <n v="2.36"/>
        <n v="1.89"/>
        <n v="5.09"/>
        <n v="2.15"/>
        <n v="1.73"/>
        <n v="11.03"/>
        <n v="10.47"/>
        <n v="2.44"/>
        <n v="3.97"/>
        <n v="11.09"/>
        <n v="12.61"/>
        <n v="12.99"/>
        <n v="13.16"/>
        <n v="1.97"/>
        <n v="10.26"/>
        <n v="8.28"/>
        <n v="6.36"/>
        <n v="12.84"/>
        <n v="4.34"/>
        <n v="6.88"/>
        <n v="12.43"/>
        <n v="1.78"/>
        <n v="7.39"/>
        <n v="2.53"/>
        <n v="4.48"/>
        <n v="2.81"/>
        <n v="2.05"/>
        <n v="8.34"/>
        <n v="10.8"/>
        <n v="13.19"/>
        <n v="9.51"/>
        <n v="5.13"/>
        <n v="2.83"/>
        <n v="13.29"/>
        <n v="12.35"/>
        <n v="11.54"/>
        <n v="2.12"/>
        <n v="9.45"/>
        <n v="13.37"/>
        <n v="7.23"/>
        <n v="7.77"/>
        <n v="4.36"/>
        <n v="6.94"/>
        <n v="9.74"/>
        <n v="4.27"/>
        <n v="2.17"/>
        <n v="10.84"/>
        <n v="11.58"/>
        <n v="1.79"/>
        <n v="13.61"/>
        <n v="12.1"/>
        <n v="5.71"/>
        <n v="6.54"/>
        <n v="8.26"/>
        <n v="13.25"/>
        <n v="13.01"/>
        <n v="2.43"/>
        <n v="4.31"/>
        <n v="3.84"/>
        <n v="10.73"/>
        <n v="10.88"/>
        <n v="7.4"/>
        <n v="12.15"/>
        <n v="12.57"/>
        <n v="4.94"/>
        <n v="11.64"/>
        <n v="4.09"/>
        <n v="2.73"/>
        <n v="11.4"/>
        <n v="3.05"/>
        <n v="9.94"/>
        <n v="10.69"/>
        <n v="4.47"/>
        <n v="10.58"/>
        <n v="8.93"/>
        <n v="9.32"/>
        <n v="10.43"/>
        <n v="12.54"/>
        <n v="3.03"/>
        <n v="4.92"/>
        <n v="3.06"/>
        <n v="3.39"/>
        <n v="2.54"/>
        <n v="12.22"/>
        <n v="6.66"/>
        <n v="4.02"/>
        <n v="10.96"/>
        <n v="13.04"/>
        <n v="1.54"/>
        <n v="4.41"/>
        <n v="2.35"/>
        <n v="1.59"/>
        <n v="2.47"/>
        <n v="3.13"/>
        <n v="4.89"/>
        <n v="13.67"/>
        <n v="5.8"/>
        <n v="6.21"/>
        <n v="11.55"/>
        <n v="2.3"/>
        <n v="12.18"/>
        <n v="13.27"/>
        <n v="1.64"/>
        <n v="7.28"/>
        <n v="1.86"/>
        <n v="12.13"/>
        <n v="13.51"/>
        <n v="3.34"/>
        <n v="13.77"/>
        <n v="2.8"/>
        <n v="6.76"/>
        <n v="9.86"/>
        <n v="7.64"/>
        <n v="4.35"/>
        <n v="2.27"/>
        <n v="9.18"/>
        <n v="1.99"/>
        <n v="4.04"/>
        <n v="12.29"/>
        <n v="5.05"/>
        <n v="11.79"/>
        <n v="12.66"/>
        <n v="2.65"/>
        <n v="10.98"/>
        <n v="2.95"/>
        <n v="12.51"/>
        <n v="11.35"/>
        <n v="12.16"/>
        <n v="1.28"/>
        <n v="10.05"/>
        <n v="1.93"/>
        <n v="11.32"/>
        <n v="13.11"/>
        <n v="12.48"/>
        <n v="12.44"/>
        <n v="3.15"/>
        <n v="2.26"/>
        <n v="3.11"/>
        <n v="12.65"/>
        <n v="12.12"/>
        <n v="3.99"/>
        <n v="1.98"/>
        <n v="1.61"/>
        <n v="1.69"/>
        <n v="12.52"/>
        <n v="11.76"/>
        <n v="11.53"/>
        <n v="2.87"/>
        <n v="12.33"/>
        <n v="4.06"/>
        <n v="9.17"/>
        <n v="12.45"/>
        <n v="4.52"/>
        <n v="13.12"/>
        <n v="13.32"/>
        <n v="13.0"/>
        <n v="11.6"/>
        <n v="1.96"/>
        <n v="11.71"/>
        <n v="1.74"/>
        <n v="13.35"/>
        <n v="4.68"/>
        <n v="12.41"/>
        <n v="2.94"/>
        <n v="10.7"/>
        <n v="10.76"/>
        <n v="10.91"/>
        <n v="1.94"/>
        <n v="3.3"/>
        <n v="1.13"/>
        <n v="1.81"/>
        <n v="2.89"/>
        <n v="2.45"/>
        <n v="1.27"/>
        <n v="4.26"/>
        <n v="1.51"/>
        <n v="11.42"/>
        <n v="2.29"/>
        <n v="3.42"/>
        <n v="12.05"/>
        <n v="12.93"/>
        <n v="3.41"/>
        <n v="2.25"/>
        <n v="11.82"/>
        <n v="1.62"/>
        <n v="2.07"/>
        <n v="13.44"/>
        <n v="13.84"/>
        <n v="3.56"/>
        <n v="13.3"/>
        <n v="3.67"/>
        <n v="13.71"/>
        <n v="3.76"/>
        <n v="11.14"/>
        <n v="12.81"/>
        <n v="13.31"/>
        <n v="1.57"/>
        <n v="13.21"/>
        <n v="12.71"/>
        <n v="12.38"/>
        <n v="1.36"/>
        <n v="1.33"/>
        <n v="1.29"/>
        <n v="13.91"/>
        <n v="1.67"/>
        <n v="13.08"/>
        <n v="2.18"/>
        <n v="2.84"/>
        <n v="12.63"/>
        <n v="3.59"/>
        <n v="13.89"/>
        <n v="1.19"/>
        <n v="2.33"/>
        <n v="13.39"/>
        <n v="2.77"/>
        <n v="1.48"/>
        <n v="12.49"/>
        <n v="12.76"/>
        <n v="2.55"/>
        <n v="12.68"/>
        <n v="2.37"/>
        <n v="12.37"/>
        <n v="11.85"/>
        <n v="13.24"/>
        <n v="13.28"/>
        <n v="13.86"/>
        <n v="11.23"/>
        <n v="1.49"/>
        <n v="1.95"/>
        <n v="1.53"/>
        <n v="2.42"/>
        <n v="1.42"/>
        <n v="2.88"/>
        <n v="1.26"/>
        <n v="1.38"/>
        <n v="3.28"/>
        <n v="12.77"/>
        <n v="13.65"/>
        <n v="12.62"/>
        <n v="13.05"/>
        <n v="13.46"/>
        <n v="13.95"/>
        <n v="13.58"/>
        <n v="3.4"/>
        <n v="1.92"/>
      </sharedItems>
    </cacheField>
    <cacheField name="reaction_time_ms" numFmtId="0">
      <sharedItems containsSemiMixedTypes="0" containsString="0" containsNumber="1">
        <n v="235.84"/>
        <n v="328.71"/>
        <n v="313.61"/>
        <n v="241.84"/>
        <n v="249.31"/>
        <n v="242.75"/>
        <n v="320.2"/>
        <n v="271.21"/>
        <n v="272.39"/>
        <n v="318.59"/>
        <n v="273.33"/>
        <n v="268.46"/>
        <n v="287.14"/>
        <n v="307.02"/>
        <n v="263.06"/>
        <n v="266.54"/>
        <n v="239.53"/>
        <n v="300.31"/>
        <n v="297.34"/>
        <n v="218.12"/>
        <n v="219.78"/>
        <n v="341.89"/>
        <n v="228.57"/>
        <n v="312.81"/>
        <n v="311.49"/>
        <n v="304.14"/>
        <n v="282.04"/>
        <n v="257.48"/>
        <n v="250.47"/>
        <n v="223.6"/>
        <n v="248.59"/>
        <n v="273.87"/>
        <n v="249.23"/>
        <n v="231.18"/>
        <n v="234.62"/>
        <n v="239.43"/>
        <n v="244.83"/>
        <n v="308.18"/>
        <n v="246.6"/>
        <n v="225.53"/>
        <n v="216.62"/>
        <n v="309.54"/>
        <n v="263.41"/>
        <n v="262.77"/>
        <n v="286.43"/>
        <n v="261.14"/>
        <n v="294.59"/>
        <n v="280.42"/>
        <n v="278.41"/>
        <n v="248.08"/>
        <n v="276.03"/>
        <n v="277.05"/>
        <n v="282.97"/>
        <n v="306.89"/>
        <n v="316.97"/>
        <n v="303.1"/>
        <n v="250.63"/>
        <n v="245.47"/>
        <n v="286.58"/>
        <n v="303.27"/>
        <n v="292.8"/>
        <n v="216.59"/>
        <n v="248.64"/>
        <n v="296.63"/>
        <n v="282.36"/>
        <n v="248.18"/>
        <n v="317.74"/>
        <n v="299.3"/>
        <n v="296.69"/>
        <n v="246.91"/>
        <n v="271.45"/>
        <n v="329.26"/>
        <n v="252.9"/>
        <n v="280.0"/>
        <n v="253.99"/>
        <n v="305.76"/>
        <n v="260.17"/>
        <n v="258.35"/>
        <n v="310.78"/>
        <n v="297.0"/>
        <n v="295.23"/>
        <n v="288.01"/>
        <n v="264.07"/>
        <n v="224.86"/>
        <n v="278.13"/>
        <n v="254.89"/>
        <n v="268.77"/>
        <n v="265.17"/>
        <n v="301.68"/>
        <n v="308.79"/>
        <n v="266.55"/>
        <n v="273.69"/>
        <n v="239.22"/>
        <n v="226.04"/>
        <n v="309.94"/>
        <n v="318.42"/>
        <n v="223.09"/>
        <n v="253.12"/>
        <n v="324.33"/>
        <n v="277.51"/>
        <n v="270.31"/>
        <n v="253.74"/>
        <n v="293.75"/>
        <n v="294.88"/>
        <n v="286.6"/>
        <n v="244.74"/>
        <n v="237.92"/>
        <n v="231.96"/>
        <n v="241.15"/>
        <n v="327.01"/>
        <n v="303.9"/>
        <n v="301.29"/>
        <n v="269.57"/>
        <n v="250.28"/>
        <n v="246.27"/>
        <n v="289.92"/>
        <n v="256.68"/>
        <n v="214.37"/>
        <n v="274.27"/>
        <n v="301.77"/>
        <n v="264.4"/>
        <n v="283.63"/>
        <n v="283.38"/>
        <n v="285.83"/>
        <n v="315.8"/>
        <n v="224.11"/>
        <n v="287.11"/>
        <n v="225.21"/>
        <n v="310.01"/>
        <n v="291.89"/>
        <n v="242.73"/>
        <n v="302.56"/>
        <n v="253.52"/>
        <n v="287.56"/>
        <n v="326.78"/>
        <n v="271.8"/>
        <n v="298.27"/>
        <n v="266.37"/>
        <n v="254.84"/>
        <n v="220.24"/>
        <n v="238.16"/>
        <n v="309.86"/>
        <n v="233.33"/>
        <n v="266.73"/>
        <n v="247.27"/>
        <n v="239.33"/>
        <n v="287.02"/>
        <n v="266.41"/>
        <n v="238.72"/>
        <n v="305.11"/>
        <n v="288.48"/>
        <n v="252.72"/>
        <n v="304.85"/>
        <n v="319.21"/>
        <n v="296.26"/>
        <n v="258.13"/>
        <n v="293.72"/>
        <n v="268.05"/>
        <n v="271.61"/>
        <n v="284.0"/>
        <n v="274.26"/>
        <n v="268.02"/>
        <n v="275.4"/>
        <n v="225.18"/>
        <n v="233.99"/>
        <n v="237.38"/>
        <n v="272.63"/>
        <n v="263.5"/>
        <n v="266.51"/>
        <n v="255.93"/>
        <n v="229.69"/>
        <n v="256.62"/>
        <n v="230.47"/>
        <n v="272.99"/>
        <n v="244.94"/>
        <n v="237.98"/>
        <n v="247.19"/>
        <n v="278.82"/>
        <n v="243.35"/>
        <n v="229.23"/>
        <n v="241.05"/>
        <n v="281.56"/>
        <n v="213.95"/>
        <n v="296.88"/>
        <n v="294.04"/>
        <n v="280.82"/>
        <n v="264.19"/>
        <n v="325.9"/>
        <n v="250.26"/>
        <n v="236.33"/>
        <n v="248.06"/>
        <n v="315.37"/>
        <n v="226.25"/>
        <n v="247.8"/>
        <n v="301.18"/>
        <n v="317.72"/>
        <n v="248.36"/>
        <n v="309.24"/>
        <n v="306.11"/>
        <n v="260.56"/>
        <n v="267.42"/>
        <n v="226.99"/>
        <n v="254.48"/>
        <n v="308.76"/>
        <n v="229.04"/>
        <n v="301.78"/>
        <n v="277.89"/>
        <n v="241.59"/>
        <n v="304.38"/>
        <n v="246.2"/>
        <n v="262.09"/>
        <n v="312.48"/>
        <n v="223.84"/>
        <n v="270.75"/>
        <n v="240.42"/>
        <n v="253.9"/>
        <n v="248.16"/>
        <n v="319.15"/>
        <n v="282.34"/>
        <n v="274.2"/>
        <n v="299.86"/>
        <n v="261.42"/>
        <n v="284.98"/>
        <n v="286.69"/>
        <n v="313.84"/>
        <n v="246.29"/>
        <n v="229.21"/>
        <n v="295.48"/>
        <n v="294.15"/>
        <n v="257.09"/>
        <n v="307.57"/>
        <n v="271.47"/>
        <n v="263.09"/>
        <n v="243.61"/>
        <n v="274.44"/>
        <n v="229.71"/>
        <n v="252.57"/>
        <n v="236.52"/>
        <n v="281.28"/>
        <n v="299.32"/>
        <n v="235.22"/>
        <n v="331.48"/>
        <n v="291.06"/>
        <n v="287.18"/>
        <n v="252.65"/>
        <n v="311.08"/>
        <n v="238.7"/>
        <n v="278.02"/>
        <n v="322.91"/>
        <n v="276.74"/>
        <n v="292.6"/>
        <n v="249.68"/>
        <n v="260.88"/>
        <n v="280.91"/>
        <n v="313.66"/>
        <n v="251.03"/>
        <n v="244.81"/>
        <n v="236.06"/>
        <n v="259.82"/>
        <n v="305.32"/>
        <n v="233.09"/>
        <n v="324.99"/>
        <n v="241.35"/>
        <n v="210.74"/>
        <n v="261.23"/>
        <n v="312.36"/>
        <n v="290.33"/>
        <n v="284.83"/>
        <n v="242.33"/>
        <n v="308.54"/>
        <n v="242.38"/>
        <n v="297.64"/>
        <n v="246.52"/>
        <n v="250.59"/>
        <n v="288.63"/>
        <n v="292.03"/>
        <n v="253.53"/>
        <n v="276.2"/>
        <n v="233.43"/>
        <n v="259.07"/>
        <n v="299.16"/>
        <n v="242.16"/>
        <n v="295.59"/>
        <n v="236.39"/>
        <n v="291.79"/>
        <n v="309.14"/>
        <n v="275.05"/>
        <n v="293.47"/>
        <n v="243.62"/>
        <n v="269.12"/>
        <n v="277.69"/>
        <n v="243.78"/>
        <n v="239.27"/>
        <n v="299.97"/>
        <n v="276.38"/>
        <n v="281.65"/>
        <n v="288.02"/>
        <n v="280.33"/>
        <n v="250.92"/>
        <n v="275.54"/>
        <n v="272.04"/>
        <n v="230.42"/>
        <n v="275.69"/>
        <n v="269.25"/>
        <n v="313.04"/>
        <n v="213.14"/>
        <n v="287.06"/>
        <n v="264.5"/>
        <n v="226.65"/>
        <n v="273.28"/>
        <n v="250.38"/>
        <n v="295.7"/>
        <n v="303.64"/>
        <n v="248.62"/>
        <n v="306.35"/>
        <n v="261.82"/>
        <n v="310.31"/>
        <n v="219.63"/>
        <n v="290.02"/>
        <n v="265.96"/>
        <n v="278.23"/>
        <n v="283.49"/>
        <n v="291.71"/>
        <n v="274.47"/>
        <n v="278.86"/>
        <n v="268.67"/>
        <n v="280.04"/>
        <n v="259.22"/>
        <n v="290.63"/>
        <n v="215.57"/>
        <n v="271.94"/>
        <n v="293.89"/>
        <n v="285.48"/>
        <n v="323.97"/>
        <n v="259.58"/>
        <n v="251.92"/>
        <n v="326.59"/>
        <n v="292.54"/>
        <n v="300.13"/>
        <n v="230.03"/>
        <n v="252.4"/>
        <n v="237.7"/>
        <n v="244.06"/>
        <n v="247.95"/>
        <n v="215.77"/>
        <n v="314.82"/>
        <n v="259.23"/>
        <n v="261.06"/>
        <n v="298.65"/>
        <n v="265.63"/>
        <n v="318.23"/>
        <n v="250.99"/>
        <n v="272.08"/>
        <n v="226.72"/>
        <n v="294.7"/>
        <n v="263.05"/>
        <n v="300.4"/>
        <n v="271.35"/>
        <n v="245.94"/>
        <n v="251.13"/>
        <n v="240.31"/>
        <n v="260.78"/>
        <n v="305.03"/>
        <n v="283.15"/>
        <n v="244.43"/>
        <n v="285.16"/>
        <n v="315.42"/>
        <n v="264.79"/>
        <n v="292.74"/>
        <n v="285.84"/>
        <n v="249.26"/>
        <n v="270.93"/>
        <n v="319.09"/>
        <n v="333.2"/>
        <n v="235.89"/>
        <n v="263.39"/>
        <n v="309.41"/>
        <n v="237.74"/>
        <n v="249.78"/>
        <n v="245.7"/>
        <n v="288.53"/>
        <n v="275.22"/>
        <n v="295.03"/>
        <n v="295.01"/>
        <n v="254.91"/>
        <n v="255.2"/>
        <n v="273.35"/>
        <n v="295.13"/>
        <n v="314.01"/>
        <n v="289.66"/>
        <n v="253.89"/>
        <n v="260.89"/>
        <n v="318.45"/>
        <n v="215.81"/>
        <n v="292.68"/>
        <n v="286.78"/>
        <n v="307.24"/>
        <n v="256.36"/>
        <n v="243.65"/>
        <n v="265.65"/>
        <n v="277.35"/>
        <n v="305.04"/>
        <n v="255.38"/>
        <n v="240.92"/>
        <n v="310.94"/>
        <n v="227.46"/>
        <n v="290.03"/>
        <n v="263.12"/>
        <n v="265.39"/>
        <n v="238.27"/>
        <n v="287.9"/>
        <n v="297.65"/>
        <n v="304.66"/>
        <n v="237.27"/>
        <n v="261.87"/>
        <n v="253.15"/>
        <n v="265.74"/>
        <n v="324.39"/>
        <n v="233.13"/>
        <n v="277.06"/>
        <n v="294.17"/>
        <n v="289.51"/>
        <n v="315.24"/>
        <n v="279.33"/>
        <n v="253.65"/>
        <n v="234.15"/>
        <n v="231.49"/>
        <n v="246.87"/>
        <n v="213.85"/>
        <n v="317.63"/>
        <n v="239.54"/>
        <n v="308.36"/>
        <n v="299.17"/>
        <n v="272.71"/>
        <n v="269.44"/>
        <n v="276.51"/>
        <n v="291.68"/>
        <n v="273.58"/>
        <n v="233.6"/>
        <n v="277.44"/>
        <n v="228.12"/>
        <n v="297.21"/>
        <n v="317.59"/>
        <n v="262.96"/>
        <n v="270.35"/>
        <n v="265.21"/>
        <n v="248.99"/>
        <n v="248.88"/>
        <n v="238.76"/>
        <n v="269.24"/>
        <n v="294.38"/>
        <n v="278.98"/>
        <n v="285.55"/>
        <n v="288.25"/>
        <n v="282.67"/>
        <n v="328.07"/>
        <n v="252.21"/>
        <n v="237.45"/>
        <n v="257.12"/>
        <n v="330.35"/>
        <n v="286.16"/>
        <n v="306.8"/>
        <n v="240.48"/>
        <n v="244.01"/>
        <n v="314.91"/>
        <n v="299.33"/>
        <n v="235.42"/>
        <n v="272.61"/>
        <n v="236.23"/>
        <n v="283.08"/>
        <n v="293.07"/>
        <n v="247.56"/>
        <n v="250.87"/>
        <n v="260.29"/>
        <n v="268.04"/>
        <n v="252.49"/>
        <n v="261.73"/>
        <n v="288.97"/>
        <n v="294.02"/>
        <n v="227.88"/>
        <n v="281.55"/>
        <n v="258.27"/>
        <n v="238.24"/>
        <n v="209.92"/>
        <n v="282.05"/>
        <n v="269.68"/>
        <n v="242.58"/>
        <n v="243.74"/>
        <n v="258.6"/>
        <n v="265.3"/>
        <n v="299.53"/>
        <n v="252.5"/>
        <n v="208.46"/>
        <n v="237.06"/>
        <n v="300.81"/>
        <n v="293.84"/>
        <n v="278.37"/>
        <n v="225.31"/>
        <n v="256.98"/>
        <n v="275.91"/>
        <n v="334.32"/>
        <n v="260.28"/>
        <n v="315.39"/>
        <n v="231.65"/>
        <n v="247.78"/>
        <n v="263.47"/>
        <n v="281.13"/>
        <n v="234.49"/>
        <n v="297.77"/>
        <n v="300.8"/>
        <n v="230.17"/>
        <n v="262.75"/>
        <n v="240.98"/>
        <n v="301.67"/>
        <n v="305.35"/>
        <n v="319.51"/>
        <n v="294.34"/>
        <n v="242.04"/>
        <n v="304.48"/>
        <n v="249.56"/>
        <n v="306.3"/>
        <n v="263.14"/>
        <n v="240.79"/>
        <n v="305.43"/>
        <n v="283.37"/>
        <n v="290.3"/>
        <n v="315.85"/>
        <n v="262.7"/>
        <n v="284.02"/>
        <n v="254.83"/>
        <n v="221.08"/>
        <n v="271.28"/>
        <n v="303.36"/>
        <n v="271.43"/>
        <n v="328.1"/>
        <n v="275.95"/>
        <n v="251.02"/>
        <n v="297.68"/>
        <n v="221.64"/>
        <n v="239.32"/>
        <n v="226.91"/>
        <n v="276.23"/>
        <n v="260.68"/>
        <n v="221.1"/>
        <n v="279.54"/>
        <n v="241.75"/>
        <n v="327.85"/>
        <n v="325.03"/>
        <n v="248.93"/>
        <n v="258.39"/>
        <n v="245.56"/>
        <n v="225.45"/>
        <n v="301.02"/>
        <n v="303.2"/>
        <n v="222.23"/>
        <n v="306.45"/>
        <n v="250.2"/>
        <n v="260.74"/>
        <n v="303.41"/>
        <n v="302.29"/>
        <n v="261.5"/>
        <n v="235.37"/>
        <n v="247.39"/>
        <n v="270.83"/>
        <n v="287.74"/>
        <n v="300.41"/>
        <n v="304.84"/>
        <n v="284.18"/>
        <n v="308.14"/>
        <n v="301.82"/>
        <n v="260.91"/>
        <n v="282.15"/>
        <n v="315.25"/>
        <n v="267.89"/>
        <n v="267.08"/>
        <n v="320.91"/>
        <n v="221.77"/>
        <n v="317.96"/>
        <n v="242.64"/>
        <n v="330.89"/>
        <n v="246.85"/>
        <n v="308.56"/>
        <n v="252.45"/>
        <n v="273.66"/>
        <n v="272.95"/>
        <n v="309.36"/>
        <n v="248.5"/>
        <n v="320.54"/>
        <n v="235.15"/>
        <n v="322.74"/>
        <n v="274.16"/>
        <n v="253.08"/>
        <n v="264.53"/>
        <n v="309.38"/>
        <n v="244.25"/>
        <n v="240.46"/>
        <n v="250.81"/>
        <n v="256.79"/>
        <n v="272.35"/>
        <n v="262.68"/>
        <n v="298.68"/>
        <n v="240.89"/>
        <n v="258.02"/>
        <n v="289.73"/>
        <n v="268.34"/>
        <n v="261.09"/>
        <n v="222.17"/>
        <n v="251.4"/>
        <n v="249.49"/>
        <n v="252.7"/>
        <n v="310.57"/>
        <n v="309.81"/>
        <n v="299.92"/>
        <n v="283.11"/>
        <n v="235.04"/>
        <n v="312.95"/>
        <n v="278.36"/>
        <n v="228.74"/>
        <n v="226.03"/>
        <n v="240.02"/>
        <n v="303.22"/>
        <n v="319.33"/>
        <n v="312.79"/>
        <n v="310.89"/>
        <n v="304.34"/>
        <n v="269.97"/>
        <n v="318.73"/>
        <n v="307.79"/>
        <n v="296.07"/>
        <n v="263.13"/>
        <n v="279.49"/>
        <n v="261.88"/>
        <n v="304.67"/>
        <n v="286.17"/>
        <n v="304.86"/>
        <n v="307.23"/>
        <n v="241.63"/>
        <n v="231.72"/>
        <n v="275.33"/>
        <n v="250.4"/>
        <n v="258.86"/>
        <n v="315.7"/>
        <n v="210.09"/>
        <n v="325.85"/>
        <n v="253.75"/>
        <n v="289.67"/>
        <n v="248.55"/>
        <n v="295.71"/>
        <n v="304.98"/>
        <n v="272.96"/>
        <n v="272.76"/>
        <n v="229.18"/>
        <n v="233.16"/>
        <n v="273.44"/>
        <n v="316.33"/>
        <n v="252.81"/>
        <n v="287.77"/>
        <n v="287.3"/>
        <n v="246.82"/>
        <n v="299.18"/>
        <n v="311.93"/>
        <n v="311.0"/>
        <n v="271.62"/>
        <n v="274.75"/>
        <n v="263.29"/>
        <n v="298.59"/>
        <n v="281.19"/>
        <n v="243.88"/>
        <n v="241.58"/>
        <n v="304.6"/>
        <n v="302.94"/>
        <n v="327.64"/>
        <n v="277.4"/>
        <n v="244.71"/>
        <n v="296.06"/>
        <n v="256.12"/>
        <n v="246.33"/>
        <n v="242.55"/>
        <n v="301.69"/>
        <n v="286.67"/>
        <n v="309.44"/>
        <n v="234.43"/>
        <n v="227.49"/>
        <n v="269.71"/>
        <n v="304.15"/>
        <n v="280.63"/>
        <n v="297.94"/>
        <n v="261.83"/>
        <n v="305.86"/>
        <n v="247.82"/>
        <n v="302.3"/>
        <n v="280.76"/>
        <n v="307.56"/>
        <n v="271.2"/>
        <n v="222.54"/>
        <n v="230.32"/>
        <n v="235.32"/>
        <n v="247.11"/>
        <n v="290.76"/>
        <n v="273.34"/>
        <n v="305.28"/>
        <n v="254.49"/>
        <n v="247.69"/>
        <n v="247.85"/>
        <n v="303.37"/>
        <n v="280.43"/>
        <n v="309.83"/>
        <n v="308.52"/>
        <n v="236.1"/>
        <n v="300.69"/>
        <n v="290.57"/>
        <n v="231.68"/>
        <n v="275.03"/>
        <n v="324.25"/>
        <n v="278.95"/>
        <n v="316.92"/>
        <n v="220.69"/>
        <n v="261.44"/>
        <n v="293.27"/>
        <n v="259.81"/>
        <n v="321.62"/>
        <n v="224.79"/>
        <n v="251.42"/>
        <n v="256.74"/>
        <n v="292.73"/>
        <n v="325.13"/>
        <n v="249.9"/>
        <n v="274.32"/>
        <n v="289.15"/>
        <n v="214.85"/>
        <n v="326.54"/>
        <n v="310.22"/>
        <n v="294.65"/>
        <n v="313.49"/>
        <n v="260.49"/>
        <n v="285.78"/>
        <n v="289.52"/>
        <n v="301.65"/>
        <n v="255.07"/>
        <n v="293.19"/>
        <n v="298.82"/>
        <n v="219.84"/>
        <n v="297.98"/>
        <n v="271.69"/>
        <n v="219.65"/>
        <n v="260.21"/>
        <n v="302.22"/>
        <n v="297.12"/>
        <n v="239.06"/>
        <n v="225.01"/>
        <n v="319.67"/>
        <n v="320.7"/>
        <n v="296.91"/>
        <n v="312.43"/>
        <n v="301.85"/>
        <n v="297.56"/>
        <n v="311.78"/>
        <n v="308.22"/>
        <n v="233.11"/>
        <n v="301.26"/>
        <n v="301.89"/>
        <n v="280.06"/>
        <n v="240.83"/>
        <n v="237.31"/>
        <n v="235.28"/>
        <n v="286.65"/>
        <n v="271.18"/>
        <n v="296.97"/>
        <n v="251.73"/>
        <n v="236.6"/>
        <n v="238.44"/>
        <n v="216.96"/>
        <n v="233.22"/>
        <n v="279.72"/>
        <n v="326.86"/>
        <n v="235.72"/>
        <n v="301.79"/>
        <n v="246.55"/>
        <n v="285.06"/>
        <n v="279.55"/>
        <n v="322.98"/>
        <n v="246.35"/>
        <n v="319.2"/>
        <n v="316.4"/>
        <n v="287.05"/>
        <n v="308.58"/>
        <n v="242.65"/>
        <n v="271.67"/>
        <n v="302.37"/>
        <n v="301.35"/>
        <n v="286.53"/>
        <n v="276.76"/>
        <n v="309.68"/>
        <n v="250.35"/>
        <n v="260.13"/>
        <n v="236.07"/>
        <n v="229.84"/>
        <n v="309.13"/>
        <n v="284.44"/>
        <n v="280.98"/>
        <n v="321.76"/>
        <n v="236.04"/>
        <n v="238.71"/>
        <n v="284.91"/>
        <n v="265.58"/>
        <n v="319.36"/>
        <n v="257.97"/>
        <n v="249.1"/>
        <n v="272.27"/>
        <n v="283.4"/>
        <n v="250.58"/>
        <n v="276.27"/>
        <n v="262.4"/>
        <n v="289.21"/>
        <n v="285.97"/>
        <n v="270.48"/>
        <n v="249.99"/>
        <n v="330.83"/>
        <n v="244.9"/>
        <n v="282.52"/>
        <n v="269.73"/>
        <n v="243.37"/>
        <n v="281.98"/>
        <n v="246.42"/>
        <n v="298.57"/>
        <n v="313.22"/>
        <n v="269.46"/>
        <n v="230.48"/>
        <n v="225.75"/>
        <n v="252.69"/>
        <n v="283.17"/>
        <n v="214.88"/>
        <n v="278.89"/>
        <n v="239.56"/>
        <n v="261.75"/>
        <n v="247.57"/>
        <n v="288.26"/>
        <n v="225.47"/>
        <n v="270.5"/>
        <n v="207.03"/>
        <n v="330.0"/>
        <n v="264.22"/>
        <n v="263.69"/>
        <n v="236.8"/>
        <n v="340.64"/>
        <n v="301.2"/>
        <n v="271.46"/>
        <n v="299.21"/>
        <n v="229.54"/>
        <n v="299.41"/>
        <n v="263.72"/>
        <n v="335.86"/>
        <n v="266.25"/>
        <n v="261.46"/>
        <n v="322.48"/>
        <n v="294.8"/>
        <n v="277.65"/>
        <n v="232.84"/>
        <n v="290.58"/>
        <n v="263.51"/>
        <n v="229.14"/>
        <n v="253.16"/>
        <n v="222.36"/>
        <n v="222.18"/>
        <n v="272.55"/>
        <n v="232.7"/>
        <n v="306.64"/>
        <n v="257.83"/>
        <n v="233.94"/>
        <n v="257.3"/>
        <n v="257.84"/>
        <n v="308.02"/>
        <n v="217.41"/>
        <n v="273.4"/>
        <n v="241.86"/>
        <n v="301.46"/>
        <n v="228.33"/>
        <n v="259.86"/>
        <n v="233.03"/>
        <n v="268.26"/>
        <n v="273.16"/>
        <n v="295.5"/>
        <n v="225.92"/>
        <n v="336.42"/>
        <n v="225.41"/>
        <n v="282.46"/>
        <n v="256.13"/>
        <n v="240.6"/>
        <n v="316.77"/>
        <n v="266.6"/>
        <n v="214.66"/>
        <n v="238.39"/>
        <n v="257.5"/>
        <n v="271.59"/>
        <n v="238.07"/>
        <n v="256.07"/>
        <n v="251.0"/>
        <n v="297.39"/>
        <n v="246.92"/>
        <n v="268.8"/>
        <n v="301.4"/>
        <n v="287.07"/>
        <n v="317.3"/>
        <n v="301.71"/>
        <n v="293.36"/>
        <n v="265.06"/>
        <n v="307.1"/>
        <n v="303.15"/>
        <n v="301.76"/>
        <n v="299.38"/>
        <n v="307.9"/>
        <n v="243.71"/>
        <n v="229.27"/>
        <n v="232.3"/>
        <n v="241.37"/>
        <n v="296.23"/>
        <n v="305.98"/>
        <n v="310.46"/>
        <n v="259.75"/>
        <n v="315.47"/>
        <n v="256.1"/>
        <n v="300.78"/>
        <n v="223.77"/>
        <n v="239.92"/>
        <n v="248.21"/>
        <n v="255.39"/>
        <n v="227.76"/>
        <n v="263.35"/>
        <n v="227.05"/>
        <n v="253.26"/>
        <n v="257.82"/>
        <n v="279.62"/>
        <n v="234.51"/>
        <n v="228.54"/>
        <n v="277.16"/>
        <n v="283.6"/>
        <n v="241.36"/>
        <n v="237.61"/>
        <n v="252.92"/>
        <n v="315.99"/>
        <n v="278.6"/>
        <n v="307.6"/>
        <n v="293.21"/>
        <n v="271.54"/>
        <n v="230.23"/>
        <n v="303.52"/>
        <n v="304.41"/>
        <n v="275.64"/>
        <n v="278.64"/>
        <n v="211.11"/>
        <n v="248.28"/>
        <n v="220.32"/>
        <n v="244.2"/>
        <n v="308.84"/>
        <n v="284.03"/>
        <n v="291.42"/>
        <n v="249.76"/>
        <n v="265.56"/>
        <n v="292.4"/>
        <n v="279.36"/>
        <n v="260.72"/>
        <n v="243.79"/>
        <n v="285.07"/>
        <n v="225.51"/>
        <n v="278.29"/>
        <n v="244.58"/>
        <n v="255.75"/>
        <n v="230.39"/>
        <n v="321.88"/>
        <n v="304.55"/>
        <n v="272.65"/>
        <n v="283.0"/>
        <n v="260.54"/>
        <n v="254.15"/>
        <n v="308.23"/>
        <n v="250.61"/>
        <n v="323.41"/>
        <n v="229.1"/>
        <n v="228.22"/>
        <n v="268.6"/>
        <n v="304.05"/>
        <n v="233.45"/>
        <n v="233.02"/>
        <n v="278.75"/>
        <n v="239.94"/>
        <n v="209.82"/>
        <n v="271.53"/>
        <n v="288.84"/>
        <n v="294.31"/>
        <n v="249.95"/>
        <n v="281.79"/>
        <n v="300.54"/>
        <n v="326.56"/>
        <n v="307.08"/>
        <n v="276.42"/>
        <n v="268.3"/>
        <n v="264.74"/>
        <n v="276.29"/>
        <n v="289.1"/>
        <n v="234.6"/>
        <n v="300.3"/>
        <n v="218.8"/>
        <n v="285.79"/>
        <n v="244.82"/>
        <n v="310.43"/>
        <n v="251.35"/>
        <n v="224.61"/>
        <n v="223.78"/>
        <n v="227.84"/>
        <n v="290.41"/>
        <n v="276.73"/>
        <n v="267.37"/>
        <n v="272.85"/>
        <n v="298.95"/>
        <n v="249.09"/>
        <n v="240.47"/>
        <n v="286.93"/>
        <n v="291.51"/>
        <n v="319.73"/>
        <n v="237.76"/>
        <n v="294.46"/>
        <n v="234.02"/>
        <n v="263.9"/>
        <n v="257.2"/>
        <n v="256.4"/>
        <n v="304.64"/>
        <n v="230.36"/>
        <n v="257.16"/>
        <n v="233.17"/>
        <n v="277.94"/>
        <n v="252.32"/>
        <n v="314.86"/>
        <n v="270.05"/>
        <n v="244.11"/>
        <n v="243.2"/>
        <n v="232.85"/>
        <n v="307.07"/>
        <n v="225.5"/>
        <n v="235.85"/>
        <n v="300.73"/>
        <n v="301.62"/>
        <n v="257.14"/>
        <n v="275.77"/>
        <n v="236.35"/>
        <n v="297.23"/>
        <n v="280.52"/>
        <n v="269.16"/>
        <n v="300.79"/>
        <n v="259.21"/>
        <n v="310.84"/>
        <n v="250.43"/>
        <n v="226.8"/>
        <n v="243.55"/>
        <n v="244.5"/>
        <n v="284.81"/>
        <n v="303.42"/>
        <n v="324.17"/>
        <n v="234.92"/>
        <n v="318.53"/>
        <n v="234.57"/>
        <n v="244.22"/>
        <n v="293.2"/>
        <n v="320.22"/>
        <n v="283.58"/>
        <n v="309.21"/>
        <n v="243.56"/>
        <n v="248.71"/>
        <n v="310.08"/>
        <n v="241.31"/>
        <n v="276.17"/>
        <n v="268.33"/>
        <n v="264.08"/>
        <n v="264.29"/>
        <n v="289.87"/>
        <n v="308.11"/>
        <n v="275.92"/>
        <n v="289.65"/>
        <n v="281.32"/>
        <n v="257.21"/>
        <n v="329.16"/>
        <n v="302.48"/>
        <n v="280.7"/>
        <n v="299.36"/>
        <n v="209.31"/>
        <n v="244.37"/>
        <n v="318.43"/>
        <n v="292.2"/>
        <n v="240.66"/>
        <n v="271.75"/>
        <n v="243.69"/>
        <n v="228.1"/>
        <n v="259.49"/>
        <n v="288.69"/>
        <n v="262.58"/>
        <n v="222.12"/>
        <n v="245.29"/>
        <n v="265.83"/>
        <n v="279.85"/>
        <n v="256.22"/>
        <n v="225.77"/>
        <n v="261.32"/>
        <n v="237.82"/>
        <n v="298.93"/>
        <n v="337.8"/>
        <n v="250.76"/>
        <n v="277.41"/>
        <n v="255.34"/>
        <n v="245.15"/>
        <n v="275.65"/>
        <n v="297.72"/>
        <n v="221.75"/>
        <n v="314.04"/>
        <n v="329.76"/>
        <n v="288.74"/>
        <n v="299.11"/>
        <n v="231.79"/>
        <n v="260.33"/>
        <n v="295.31"/>
        <n v="288.67"/>
        <n v="315.91"/>
        <n v="236.93"/>
        <n v="277.03"/>
        <n v="257.6"/>
        <n v="272.42"/>
        <n v="271.57"/>
        <n v="268.76"/>
        <n v="277.59"/>
        <n v="251.27"/>
        <n v="265.75"/>
        <n v="291.64"/>
        <n v="287.09"/>
        <n v="307.77"/>
        <n v="287.76"/>
        <n v="254.73"/>
        <n v="236.49"/>
        <n v="320.99"/>
        <n v="293.3"/>
        <n v="305.34"/>
        <n v="275.82"/>
        <n v="289.63"/>
        <n v="250.73"/>
        <n v="299.94"/>
        <n v="260.79"/>
        <n v="230.83"/>
        <n v="224.82"/>
        <n v="219.92"/>
        <n v="241.07"/>
        <n v="230.64"/>
        <n v="307.5"/>
        <n v="297.25"/>
        <n v="316.07"/>
        <n v="249.28"/>
        <n v="229.52"/>
        <n v="318.98"/>
        <n v="255.01"/>
        <n v="253.97"/>
        <n v="234.46"/>
        <n v="258.58"/>
        <n v="217.3"/>
        <n v="292.12"/>
        <n v="267.14"/>
        <n v="257.71"/>
        <n v="277.74"/>
        <n v="250.64"/>
        <n v="261.79"/>
        <n v="254.54"/>
        <n v="288.57"/>
        <n v="266.48"/>
        <n v="282.19"/>
        <n v="307.09"/>
        <n v="244.93"/>
        <n v="295.37"/>
        <n v="324.03"/>
        <n v="240.4"/>
        <n v="313.79"/>
        <n v="238.17"/>
        <n v="244.14"/>
        <n v="219.82"/>
        <n v="303.5"/>
        <n v="266.9"/>
        <n v="292.09"/>
        <n v="244.73"/>
        <n v="300.58"/>
        <n v="240.17"/>
        <n v="308.33"/>
        <n v="297.16"/>
        <n v="304.57"/>
        <n v="274.54"/>
        <n v="294.16"/>
        <n v="271.41"/>
        <n v="260.71"/>
        <n v="259.36"/>
        <n v="255.61"/>
        <n v="299.78"/>
        <n v="311.47"/>
        <n v="312.33"/>
        <n v="292.82"/>
        <n v="281.04"/>
        <n v="273.11"/>
        <n v="234.56"/>
        <n v="306.0"/>
        <n v="258.57"/>
        <n v="257.13"/>
        <n v="278.08"/>
        <n v="249.55"/>
        <n v="303.14"/>
        <n v="289.25"/>
        <n v="269.01"/>
        <n v="288.07"/>
        <n v="291.78"/>
        <n v="278.85"/>
        <n v="279.82"/>
        <n v="260.84"/>
        <n v="293.23"/>
        <n v="271.5"/>
        <n v="282.82"/>
        <n v="287.83"/>
        <n v="236.01"/>
        <n v="238.11"/>
        <n v="259.29"/>
        <n v="263.19"/>
        <n v="288.6"/>
        <n v="241.2"/>
        <n v="238.29"/>
        <n v="293.4"/>
        <n v="312.99"/>
        <n v="281.67"/>
        <n v="230.29"/>
        <n v="284.64"/>
        <n v="250.24"/>
        <n v="260.14"/>
        <n v="247.6"/>
        <n v="277.75"/>
        <n v="241.7"/>
        <n v="246.43"/>
        <n v="257.86"/>
        <n v="296.7"/>
        <n v="252.51"/>
        <n v="280.78"/>
        <n v="263.32"/>
        <n v="287.68"/>
        <n v="260.93"/>
        <n v="287.94"/>
        <n v="269.45"/>
        <n v="282.41"/>
        <n v="265.86"/>
        <n v="283.19"/>
        <n v="257.34"/>
        <n v="247.3"/>
        <n v="319.32"/>
        <n v="292.08"/>
        <n v="273.47"/>
        <n v="267.19"/>
        <n v="252.94"/>
        <n v="266.85"/>
        <n v="274.49"/>
        <n v="280.16"/>
        <n v="290.16"/>
        <n v="233.48"/>
        <n v="328.99"/>
        <n v="226.95"/>
        <n v="240.13"/>
        <n v="230.28"/>
        <n v="267.99"/>
        <n v="229.62"/>
        <n v="302.52"/>
        <n v="313.21"/>
        <n v="234.9"/>
        <n v="305.93"/>
        <n v="263.97"/>
        <n v="235.98"/>
        <n v="257.47"/>
        <n v="314.17"/>
        <n v="235.94"/>
        <n v="312.9"/>
        <n v="282.17"/>
        <n v="305.41"/>
        <n v="257.19"/>
        <n v="302.01"/>
        <n v="236.64"/>
        <n v="279.59"/>
        <n v="266.57"/>
        <n v="285.36"/>
        <n v="278.99"/>
        <n v="280.6"/>
        <n v="242.35"/>
        <n v="304.03"/>
        <n v="318.29"/>
        <n v="287.93"/>
        <n v="274.66"/>
        <n v="270.12"/>
        <n v="286.33"/>
        <n v="244.67"/>
        <n v="322.69"/>
        <n v="272.34"/>
        <n v="281.27"/>
        <n v="264.66"/>
        <n v="235.75"/>
        <n v="276.34"/>
        <n v="312.25"/>
        <n v="298.8"/>
        <n v="288.79"/>
        <n v="276.88"/>
        <n v="310.68"/>
        <n v="279.27"/>
        <n v="296.84"/>
        <n v="299.69"/>
        <n v="278.49"/>
        <n v="239.67"/>
        <n v="277.01"/>
        <n v="246.25"/>
        <n v="258.81"/>
        <n v="285.12"/>
        <n v="281.66"/>
        <n v="281.64"/>
        <n v="263.38"/>
        <n v="277.67"/>
        <n v="295.78"/>
        <n v="317.73"/>
        <n v="230.45"/>
        <n v="274.12"/>
        <n v="268.86"/>
        <n v="270.78"/>
        <n v="249.62"/>
        <n v="251.06"/>
        <n v="271.07"/>
        <n v="238.96"/>
        <n v="306.98"/>
        <n v="315.59"/>
        <n v="236.65"/>
        <n v="244.55"/>
        <n v="275.15"/>
        <n v="267.49"/>
        <n v="259.68"/>
        <n v="267.63"/>
        <n v="262.03"/>
        <n v="297.02"/>
        <n v="231.63"/>
        <n v="242.82"/>
        <n v="255.45"/>
        <n v="287.63"/>
        <n v="309.51"/>
        <n v="296.38"/>
        <n v="257.63"/>
        <n v="251.96"/>
        <n v="268.88"/>
        <n v="272.68"/>
        <n v="243.63"/>
        <n v="315.16"/>
        <n v="277.39"/>
        <n v="263.46"/>
        <n v="250.82"/>
        <n v="214.05"/>
        <n v="311.27"/>
        <n v="283.59"/>
        <n v="306.16"/>
        <n v="307.25"/>
        <n v="294.53"/>
        <n v="308.94"/>
        <n v="247.22"/>
        <n v="286.15"/>
        <n v="254.74"/>
        <n v="288.68"/>
        <n v="253.95"/>
        <n v="245.17"/>
        <n v="341.1"/>
        <n v="251.66"/>
        <n v="249.65"/>
        <n v="276.22"/>
        <n v="234.73"/>
        <n v="266.63"/>
        <n v="258.08"/>
        <n v="233.95"/>
        <n v="289.8"/>
        <n v="243.4"/>
        <n v="261.16"/>
        <n v="309.95"/>
        <n v="222.02"/>
        <n v="268.84"/>
        <n v="212.6"/>
        <n v="323.99"/>
        <n v="270.08"/>
        <n v="258.63"/>
        <n v="268.85"/>
        <n v="245.71"/>
        <n v="269.91"/>
        <n v="223.86"/>
        <n v="302.25"/>
        <n v="300.04"/>
        <n v="328.87"/>
        <n v="278.27"/>
        <n v="261.41"/>
        <n v="247.03"/>
        <n v="257.66"/>
        <n v="326.89"/>
        <n v="294.56"/>
        <n v="262.84"/>
        <n v="261.2"/>
        <n v="251.22"/>
        <n v="273.91"/>
        <n v="241.41"/>
        <n v="262.89"/>
        <n v="233.01"/>
        <n v="302.71"/>
        <n v="278.34"/>
        <n v="265.7"/>
        <n v="220.42"/>
        <n v="274.22"/>
        <n v="291.52"/>
        <n v="260.65"/>
        <n v="287.89"/>
        <n v="324.24"/>
        <n v="263.56"/>
        <n v="268.29"/>
        <n v="288.77"/>
        <n v="275.73"/>
        <n v="325.99"/>
        <n v="228.32"/>
        <n v="264.55"/>
        <n v="238.23"/>
        <n v="240.84"/>
        <n v="280.08"/>
        <n v="257.87"/>
        <n v="286.86"/>
        <n v="257.01"/>
        <n v="257.1"/>
        <n v="291.09"/>
        <n v="302.4"/>
        <n v="264.92"/>
        <n v="258.79"/>
        <n v="303.71"/>
        <n v="254.69"/>
        <n v="238.58"/>
        <n v="300.42"/>
        <n v="295.65"/>
        <n v="244.47"/>
        <n v="243.04"/>
        <n v="281.74"/>
        <n v="239.02"/>
        <n v="249.53"/>
        <n v="261.12"/>
        <n v="218.04"/>
        <n v="241.89"/>
        <n v="279.79"/>
        <n v="313.15"/>
        <n v="283.95"/>
        <n v="324.57"/>
        <n v="302.44"/>
        <n v="274.85"/>
        <n v="228.55"/>
        <n v="238.14"/>
        <n v="267.69"/>
        <n v="324.46"/>
        <n v="299.24"/>
        <n v="319.34"/>
        <n v="237.39"/>
        <n v="289.78"/>
        <n v="225.42"/>
        <n v="241.33"/>
        <n v="300.16"/>
        <n v="314.27"/>
        <n v="243.57"/>
        <n v="255.52"/>
        <n v="260.11"/>
        <n v="301.27"/>
        <n v="200.88"/>
        <n v="269.92"/>
        <n v="273.43"/>
        <n v="259.67"/>
        <n v="303.51"/>
        <n v="280.26"/>
        <n v="237.19"/>
        <n v="261.98"/>
        <n v="253.21"/>
        <n v="283.12"/>
        <n v="266.31"/>
        <n v="253.77"/>
        <n v="261.03"/>
        <n v="276.04"/>
        <n v="243.45"/>
        <n v="317.16"/>
        <n v="243.01"/>
        <n v="261.47"/>
        <n v="265.57"/>
        <n v="244.59"/>
        <n v="328.53"/>
        <n v="244.07"/>
        <n v="301.45"/>
        <n v="295.15"/>
        <n v="262.9"/>
        <n v="322.5"/>
        <n v="242.23"/>
        <n v="222.16"/>
        <n v="261.72"/>
        <n v="265.82"/>
        <n v="244.68"/>
        <n v="277.21"/>
        <n v="263.88"/>
        <n v="224.78"/>
        <n v="226.75"/>
        <n v="235.17"/>
        <n v="311.46"/>
        <n v="297.32"/>
        <n v="275.85"/>
        <n v="299.51"/>
        <n v="255.0"/>
        <n v="253.43"/>
        <n v="255.26"/>
        <n v="247.76"/>
        <n v="330.97"/>
        <n v="298.1"/>
        <n v="231.62"/>
        <n v="272.57"/>
        <n v="321.51"/>
        <n v="322.61"/>
        <n v="249.52"/>
        <n v="241.25"/>
        <n v="231.21"/>
        <n v="278.21"/>
        <n v="271.44"/>
        <n v="272.28"/>
        <n v="271.27"/>
        <n v="234.4"/>
        <n v="255.5"/>
        <n v="257.57"/>
        <n v="279.86"/>
        <n v="282.49"/>
        <n v="245.54"/>
        <n v="301.9"/>
        <n v="240.05"/>
        <n v="311.3"/>
        <n v="242.99"/>
        <n v="266.93"/>
        <n v="254.06"/>
        <n v="237.26"/>
        <n v="261.97"/>
        <n v="278.96"/>
        <n v="304.92"/>
        <n v="239.13"/>
        <n v="294.3"/>
        <n v="289.41"/>
        <n v="249.32"/>
        <n v="267.64"/>
        <n v="302.91"/>
        <n v="234.52"/>
        <n v="267.79"/>
        <n v="228.03"/>
        <n v="257.46"/>
        <n v="270.4"/>
        <n v="235.2"/>
        <n v="254.67"/>
        <n v="278.03"/>
        <n v="289.88"/>
        <n v="280.28"/>
        <n v="283.24"/>
        <n v="269.14"/>
        <n v="270.47"/>
        <n v="263.44"/>
        <n v="226.7"/>
        <n v="224.05"/>
        <n v="254.93"/>
        <n v="293.51"/>
        <n v="219.09"/>
        <n v="258.56"/>
        <n v="287.81"/>
        <n v="319.43"/>
        <n v="307.64"/>
        <n v="312.76"/>
        <n v="298.08"/>
        <n v="228.97"/>
        <n v="265.35"/>
        <n v="255.82"/>
        <n v="224.74"/>
        <n v="234.14"/>
        <n v="238.45"/>
        <n v="285.51"/>
        <n v="225.0"/>
        <n v="241.52"/>
        <n v="324.07"/>
        <n v="249.39"/>
        <n v="245.81"/>
        <n v="243.0"/>
        <n v="287.31"/>
        <n v="260.32"/>
        <n v="322.05"/>
        <n v="292.53"/>
        <n v="313.46"/>
        <n v="219.89"/>
        <n v="299.14"/>
        <n v="292.45"/>
        <n v="301.51"/>
        <n v="265.95"/>
        <n v="309.47"/>
        <n v="265.26"/>
        <n v="309.66"/>
        <n v="314.98"/>
        <n v="274.56"/>
        <n v="259.24"/>
        <n v="236.77"/>
        <n v="253.11"/>
        <n v="251.54"/>
        <n v="250.42"/>
        <n v="332.75"/>
        <n v="230.49"/>
        <n v="225.06"/>
        <n v="232.93"/>
        <n v="246.37"/>
        <n v="266.22"/>
        <n v="280.17"/>
        <n v="265.4"/>
        <n v="288.78"/>
        <n v="229.92"/>
        <n v="315.29"/>
        <n v="263.49"/>
        <n v="215.8"/>
        <n v="232.73"/>
        <n v="216.39"/>
        <n v="262.2"/>
        <n v="303.33"/>
        <n v="293.44"/>
        <n v="294.03"/>
        <n v="291.19"/>
        <n v="256.43"/>
        <n v="250.01"/>
        <n v="284.9"/>
        <n v="301.83"/>
        <n v="259.92"/>
        <n v="252.33"/>
        <n v="234.82"/>
        <n v="324.52"/>
        <n v="227.34"/>
        <n v="282.51"/>
        <n v="302.98"/>
        <n v="297.2"/>
        <n v="307.47"/>
        <n v="264.41"/>
        <n v="242.06"/>
        <n v="270.71"/>
        <n v="261.51"/>
        <n v="206.35"/>
        <n v="270.7"/>
        <n v="283.26"/>
        <n v="304.25"/>
        <n v="262.5"/>
        <n v="258.69"/>
        <n v="307.38"/>
        <n v="239.59"/>
        <n v="277.25"/>
        <n v="272.75"/>
        <n v="317.0"/>
        <n v="290.35"/>
        <n v="236.26"/>
        <n v="231.86"/>
        <n v="285.71"/>
        <n v="313.39"/>
        <n v="270.9"/>
        <n v="300.21"/>
        <n v="240.95"/>
        <n v="218.22"/>
        <n v="311.13"/>
        <n v="232.61"/>
        <n v="322.85"/>
        <n v="240.15"/>
        <n v="262.26"/>
        <n v="232.51"/>
        <n v="308.81"/>
        <n v="320.13"/>
        <n v="283.93"/>
        <n v="305.37"/>
        <n v="293.25"/>
        <n v="219.48"/>
        <n v="251.43"/>
        <n v="255.06"/>
        <n v="253.23"/>
        <n v="244.34"/>
        <n v="275.49"/>
        <n v="208.12"/>
        <n v="299.93"/>
        <n v="314.03"/>
        <n v="239.08"/>
        <n v="264.13"/>
        <n v="293.7"/>
        <n v="321.42"/>
        <n v="309.85"/>
        <n v="306.1"/>
        <n v="224.76"/>
        <n v="267.59"/>
        <n v="257.52"/>
        <n v="325.12"/>
        <n v="277.24"/>
        <n v="295.47"/>
        <n v="246.26"/>
        <n v="245.28"/>
        <n v="313.06"/>
        <n v="298.25"/>
        <n v="223.4"/>
        <n v="328.64"/>
        <n v="258.59"/>
        <n v="229.78"/>
        <n v="222.57"/>
        <n v="276.92"/>
        <n v="297.1"/>
        <n v="221.96"/>
        <n v="255.97"/>
        <n v="225.44"/>
        <n v="236.55"/>
        <n v="256.38"/>
        <n v="250.15"/>
        <n v="250.67"/>
        <n v="268.45"/>
        <n v="308.82"/>
        <n v="256.93"/>
        <n v="282.71"/>
        <n v="292.87"/>
        <n v="238.06"/>
        <n v="242.83"/>
        <n v="322.23"/>
        <n v="281.78"/>
        <n v="311.9"/>
        <n v="233.68"/>
        <n v="298.38"/>
        <n v="263.02"/>
        <n v="260.39"/>
        <n v="213.65"/>
        <n v="233.71"/>
        <n v="283.99"/>
        <n v="303.19"/>
        <n v="295.36"/>
        <n v="232.68"/>
        <n v="210.52"/>
        <n v="315.34"/>
        <n v="263.66"/>
        <n v="257.23"/>
        <n v="320.72"/>
        <n v="295.76"/>
        <n v="286.63"/>
        <n v="275.83"/>
        <n v="245.78"/>
        <n v="257.73"/>
        <n v="303.08"/>
        <n v="245.77"/>
        <n v="238.78"/>
        <n v="262.11"/>
        <n v="231.38"/>
        <n v="247.52"/>
        <n v="227.71"/>
        <n v="258.14"/>
        <n v="217.86"/>
        <n v="255.31"/>
        <n v="269.19"/>
        <n v="312.34"/>
        <n v="297.81"/>
        <n v="228.27"/>
        <n v="292.62"/>
        <n v="311.71"/>
        <n v="262.49"/>
        <n v="284.43"/>
        <n v="284.42"/>
        <n v="271.09"/>
        <n v="311.87"/>
        <n v="255.62"/>
        <n v="274.52"/>
        <n v="243.47"/>
        <n v="256.83"/>
        <n v="282.01"/>
        <n v="273.79"/>
        <n v="295.67"/>
        <n v="230.25"/>
        <n v="262.54"/>
        <n v="235.44"/>
        <n v="323.42"/>
        <n v="301.86"/>
        <n v="226.58"/>
        <n v="253.56"/>
        <n v="279.71"/>
        <n v="292.32"/>
        <n v="227.83"/>
        <n v="269.35"/>
        <n v="265.03"/>
        <n v="233.08"/>
        <n v="272.98"/>
        <n v="318.63"/>
        <n v="291.59"/>
        <n v="275.68"/>
        <n v="266.7"/>
        <n v="266.77"/>
        <n v="324.47"/>
        <n v="266.88"/>
        <n v="253.71"/>
        <n v="327.82"/>
        <n v="244.51"/>
        <n v="262.91"/>
        <n v="237.02"/>
        <n v="282.89"/>
        <n v="290.64"/>
        <n v="252.39"/>
        <n v="318.15"/>
        <n v="296.98"/>
        <n v="244.23"/>
        <n v="232.55"/>
        <n v="273.19"/>
        <n v="255.44"/>
        <n v="237.72"/>
        <n v="261.59"/>
        <n v="249.27"/>
        <n v="260.36"/>
        <n v="270.49"/>
        <n v="222.13"/>
        <n v="311.22"/>
        <n v="237.78"/>
        <n v="281.62"/>
        <n v="218.13"/>
        <n v="229.31"/>
        <n v="251.78"/>
        <n v="311.05"/>
        <n v="325.77"/>
        <n v="249.5"/>
        <n v="246.72"/>
        <n v="247.94"/>
        <n v="291.27"/>
        <n v="298.83"/>
        <n v="267.7"/>
        <n v="257.26"/>
        <n v="226.15"/>
        <n v="253.68"/>
        <n v="230.33"/>
        <n v="232.81"/>
        <n v="268.17"/>
        <n v="269.15"/>
        <n v="231.55"/>
        <n v="259.54"/>
        <n v="279.9"/>
        <n v="292.65"/>
        <n v="269.28"/>
        <n v="302.19"/>
        <n v="323.21"/>
        <n v="249.6"/>
        <n v="295.69"/>
        <n v="245.43"/>
        <n v="283.67"/>
        <n v="268.38"/>
        <n v="317.07"/>
        <n v="274.0"/>
        <n v="277.46"/>
        <n v="237.48"/>
        <n v="269.65"/>
        <n v="252.67"/>
        <n v="300.97"/>
        <n v="224.37"/>
        <n v="215.71"/>
        <n v="258.66"/>
        <n v="239.61"/>
        <n v="230.95"/>
        <n v="241.97"/>
        <n v="253.85"/>
        <n v="204.08"/>
        <n v="257.88"/>
        <n v="227.45"/>
        <n v="243.33"/>
        <n v="297.62"/>
        <n v="285.87"/>
        <n v="263.85"/>
        <n v="276.09"/>
        <n v="203.5"/>
        <n v="249.17"/>
        <n v="238.01"/>
        <n v="247.58"/>
        <n v="270.17"/>
        <n v="277.1"/>
        <n v="282.43"/>
        <n v="239.11"/>
        <n v="283.53"/>
        <n v="238.0"/>
        <n v="241.64"/>
        <n v="213.11"/>
        <n v="224.07"/>
        <n v="239.07"/>
        <n v="306.69"/>
        <n v="295.42"/>
        <n v="329.63"/>
        <n v="313.83"/>
        <n v="313.96"/>
        <n v="244.91"/>
        <n v="300.82"/>
        <n v="287.6"/>
        <n v="240.49"/>
        <n v="238.53"/>
        <n v="237.14"/>
        <n v="265.5"/>
        <n v="274.46"/>
        <n v="301.14"/>
        <n v="298.18"/>
        <n v="277.76"/>
        <n v="226.32"/>
        <n v="315.72"/>
        <n v="301.75"/>
        <n v="301.38"/>
        <n v="236.61"/>
        <n v="280.87"/>
        <n v="273.5"/>
        <n v="324.32"/>
        <n v="279.52"/>
        <n v="312.77"/>
        <n v="290.39"/>
        <n v="294.85"/>
        <n v="228.82"/>
        <n v="277.48"/>
        <n v="279.46"/>
        <n v="266.02"/>
        <n v="286.96"/>
        <n v="238.79"/>
        <n v="231.22"/>
        <n v="306.06"/>
        <n v="312.68"/>
        <n v="243.48"/>
        <n v="261.95"/>
        <n v="299.47"/>
        <n v="251.08"/>
        <n v="291.0"/>
        <n v="317.06"/>
        <n v="251.75"/>
        <n v="259.61"/>
        <n v="228.45"/>
        <n v="307.78"/>
        <n v="281.15"/>
        <n v="292.04"/>
        <n v="326.43"/>
        <n v="268.06"/>
        <n v="267.5"/>
        <n v="248.42"/>
        <n v="250.16"/>
        <n v="314.43"/>
        <n v="283.48"/>
        <n v="246.9"/>
        <n v="219.77"/>
        <n v="324.14"/>
        <n v="268.18"/>
        <n v="284.75"/>
        <n v="287.54"/>
        <n v="269.78"/>
        <n v="250.1"/>
        <n v="252.86"/>
        <n v="237.35"/>
        <n v="229.72"/>
        <n v="314.8"/>
        <n v="261.15"/>
        <n v="310.15"/>
        <n v="231.17"/>
        <n v="253.87"/>
        <n v="272.17"/>
        <n v="239.51"/>
        <n v="289.84"/>
        <n v="303.77"/>
        <n v="292.76"/>
        <n v="281.81"/>
        <n v="262.64"/>
        <n v="236.15"/>
        <n v="268.63"/>
        <n v="307.97"/>
        <n v="280.68"/>
        <n v="253.63"/>
        <n v="330.34"/>
        <n v="305.94"/>
        <n v="280.79"/>
        <n v="289.45"/>
        <n v="290.44"/>
        <n v="302.07"/>
        <n v="260.44"/>
        <n v="256.08"/>
        <n v="302.27"/>
        <n v="257.98"/>
        <n v="235.57"/>
        <n v="240.35"/>
        <n v="274.53"/>
        <n v="239.95"/>
        <n v="269.64"/>
        <n v="267.38"/>
        <n v="314.96"/>
        <n v="330.53"/>
        <n v="239.0"/>
        <n v="325.82"/>
        <n v="300.1"/>
        <n v="324.82"/>
        <n v="275.86"/>
        <n v="243.77"/>
        <n v="256.11"/>
        <n v="232.36"/>
        <n v="248.84"/>
        <n v="278.47"/>
        <n v="242.49"/>
        <n v="268.68"/>
        <n v="262.95"/>
        <n v="238.89"/>
        <n v="284.31"/>
        <n v="309.99"/>
        <n v="248.47"/>
        <n v="249.22"/>
        <n v="260.34"/>
        <n v="313.92"/>
        <n v="251.9"/>
        <n v="303.58"/>
        <n v="266.75"/>
        <n v="308.44"/>
        <n v="238.81"/>
        <n v="302.43"/>
        <n v="307.49"/>
        <n v="298.91"/>
        <n v="313.72"/>
        <n v="317.43"/>
        <n v="251.19"/>
        <n v="240.22"/>
        <n v="239.38"/>
        <n v="265.81"/>
        <n v="257.75"/>
        <n v="277.18"/>
        <n v="260.92"/>
        <n v="266.82"/>
        <n v="300.22"/>
        <n v="225.64"/>
        <n v="241.28"/>
        <n v="249.89"/>
        <n v="310.64"/>
        <n v="300.44"/>
        <n v="281.73"/>
        <n v="300.52"/>
        <n v="323.78"/>
        <n v="241.54"/>
        <n v="256.35"/>
        <n v="257.35"/>
        <n v="301.47"/>
        <n v="243.29"/>
        <n v="296.65"/>
        <n v="239.77"/>
        <n v="238.65"/>
        <n v="226.06"/>
        <n v="259.18"/>
        <n v="298.71"/>
        <n v="318.83"/>
        <n v="308.12"/>
        <n v="290.81"/>
        <n v="238.47"/>
        <n v="283.83"/>
        <n v="229.94"/>
        <n v="317.87"/>
        <n v="247.08"/>
        <n v="248.41"/>
        <n v="301.1"/>
        <n v="282.39"/>
        <n v="255.78"/>
        <n v="255.14"/>
        <n v="263.07"/>
        <n v="285.39"/>
        <n v="256.47"/>
        <n v="234.95"/>
        <n v="223.49"/>
        <n v="240.99"/>
        <n v="278.62"/>
        <n v="209.5"/>
        <n v="287.8"/>
        <n v="301.04"/>
        <n v="230.65"/>
        <n v="260.58"/>
        <n v="302.86"/>
        <n v="243.75"/>
        <n v="260.97"/>
        <n v="268.9"/>
        <n v="256.27"/>
        <n v="309.45"/>
        <n v="291.16"/>
        <n v="292.28"/>
        <n v="293.01"/>
        <n v="305.23"/>
        <n v="323.39"/>
        <n v="241.12"/>
        <n v="275.81"/>
        <n v="267.13"/>
        <n v="264.83"/>
        <n v="273.99"/>
        <n v="238.25"/>
        <n v="267.33"/>
        <n v="310.33"/>
        <n v="317.19"/>
        <n v="239.15"/>
        <n v="281.53"/>
        <n v="227.68"/>
        <n v="204.67"/>
        <n v="314.68"/>
        <n v="299.8"/>
        <n v="286.89"/>
        <n v="291.8"/>
        <n v="262.52"/>
        <n v="289.26"/>
        <n v="229.44"/>
        <n v="275.78"/>
        <n v="223.27"/>
        <n v="310.28"/>
        <n v="299.6"/>
        <n v="299.44"/>
        <n v="293.79"/>
        <n v="286.34"/>
        <n v="264.67"/>
        <n v="231.47"/>
        <n v="314.35"/>
        <n v="256.33"/>
        <n v="310.5"/>
        <n v="304.58"/>
        <n v="260.25"/>
        <n v="246.23"/>
        <n v="279.2"/>
        <n v="268.73"/>
        <n v="292.38"/>
        <n v="291.36"/>
        <n v="269.58"/>
        <n v="336.93"/>
        <n v="301.42"/>
        <n v="276.0"/>
        <n v="236.59"/>
        <n v="242.87"/>
        <n v="293.65"/>
        <n v="278.91"/>
        <n v="276.57"/>
        <n v="312.12"/>
        <n v="277.12"/>
        <n v="224.31"/>
        <n v="239.04"/>
        <n v="309.7"/>
        <n v="260.83"/>
        <n v="222.96"/>
        <n v="240.52"/>
        <n v="293.28"/>
        <n v="230.6"/>
        <n v="302.34"/>
        <n v="269.63"/>
        <n v="275.06"/>
        <n v="254.01"/>
        <n v="232.28"/>
        <n v="223.07"/>
        <n v="318.39"/>
        <n v="231.01"/>
        <n v="332.0"/>
        <n v="281.72"/>
        <n v="256.49"/>
        <n v="270.04"/>
        <n v="269.83"/>
        <n v="303.7"/>
        <n v="299.45"/>
        <n v="222.14"/>
        <n v="330.73"/>
        <n v="289.59"/>
        <n v="274.71"/>
        <n v="261.49"/>
        <n v="251.5"/>
        <n v="291.55"/>
        <n v="232.06"/>
        <n v="309.4"/>
        <n v="318.13"/>
        <n v="255.32"/>
        <n v="272.32"/>
        <n v="271.66"/>
        <n v="288.61"/>
        <n v="292.71"/>
        <n v="243.13"/>
        <n v="309.53"/>
        <n v="267.48"/>
        <n v="242.74"/>
        <n v="229.17"/>
        <n v="269.87"/>
        <n v="289.96"/>
        <n v="285.7"/>
        <n v="239.03"/>
        <n v="228.26"/>
        <n v="233.64"/>
        <n v="308.15"/>
        <n v="249.35"/>
        <n v="239.28"/>
        <n v="270.97"/>
        <n v="249.58"/>
        <n v="252.62"/>
        <n v="233.79"/>
        <n v="273.45"/>
        <n v="258.55"/>
        <n v="244.26"/>
        <n v="226.81"/>
        <n v="279.37"/>
        <n v="308.2"/>
        <n v="289.44"/>
        <n v="231.26"/>
        <n v="310.92"/>
        <n v="294.14"/>
        <n v="306.29"/>
        <n v="214.1"/>
        <n v="264.81"/>
        <n v="268.12"/>
        <n v="318.48"/>
        <n v="244.3"/>
        <n v="258.11"/>
        <n v="265.41"/>
        <n v="241.04"/>
        <n v="251.88"/>
        <n v="227.32"/>
        <n v="217.06"/>
        <n v="276.8"/>
        <n v="322.82"/>
        <n v="269.52"/>
        <n v="326.27"/>
        <n v="307.55"/>
        <n v="321.53"/>
        <n v="294.39"/>
        <n v="300.23"/>
        <n v="243.8"/>
        <n v="292.92"/>
        <n v="276.58"/>
        <n v="258.09"/>
        <n v="277.97"/>
        <n v="293.85"/>
        <n v="257.94"/>
        <n v="311.75"/>
        <n v="303.81"/>
        <n v="322.63"/>
        <n v="245.32"/>
        <n v="241.92"/>
        <n v="271.86"/>
        <n v="276.14"/>
        <n v="324.15"/>
        <n v="263.61"/>
        <n v="320.11"/>
        <n v="280.23"/>
        <n v="286.48"/>
        <n v="265.94"/>
        <n v="311.74"/>
        <n v="294.06"/>
        <n v="227.66"/>
        <n v="287.69"/>
        <n v="245.88"/>
        <n v="300.63"/>
        <n v="282.61"/>
        <n v="258.01"/>
        <n v="309.78"/>
        <n v="318.19"/>
        <n v="270.55"/>
        <n v="222.86"/>
        <n v="268.71"/>
        <n v="253.76"/>
        <n v="254.04"/>
        <n v="262.24"/>
        <n v="234.34"/>
        <n v="251.49"/>
        <n v="255.22"/>
        <n v="248.74"/>
        <n v="270.06"/>
        <n v="323.14"/>
        <n v="297.99"/>
        <n v="289.34"/>
        <n v="241.56"/>
        <n v="296.11"/>
        <n v="227.54"/>
        <n v="233.27"/>
        <n v="331.13"/>
        <n v="238.99"/>
        <n v="307.34"/>
        <n v="298.32"/>
        <n v="290.86"/>
        <n v="268.07"/>
        <n v="238.13"/>
        <n v="293.22"/>
        <n v="237.51"/>
        <n v="302.15"/>
        <n v="237.0"/>
        <n v="281.48"/>
        <n v="275.96"/>
        <n v="213.29"/>
        <n v="242.28"/>
        <n v="262.27"/>
        <n v="300.55"/>
        <n v="252.48"/>
        <n v="282.32"/>
        <n v="286.52"/>
        <n v="326.44"/>
        <n v="241.69"/>
        <n v="231.71"/>
        <n v="322.6"/>
        <n v="263.81"/>
        <n v="266.13"/>
        <n v="293.24"/>
        <n v="273.75"/>
        <n v="262.01"/>
        <n v="247.31"/>
        <n v="302.8"/>
        <n v="261.22"/>
        <n v="214.97"/>
        <n v="314.36"/>
        <n v="252.47"/>
        <n v="236.48"/>
        <n v="265.43"/>
        <n v="284.06"/>
        <n v="230.69"/>
        <n v="266.45"/>
        <n v="338.95"/>
        <n v="266.56"/>
        <n v="313.44"/>
        <n v="232.99"/>
        <n v="243.02"/>
        <n v="323.25"/>
        <n v="245.49"/>
        <n v="300.14"/>
        <n v="225.82"/>
        <n v="319.83"/>
        <n v="298.36"/>
        <n v="311.43"/>
        <n v="270.59"/>
        <n v="246.46"/>
        <n v="275.16"/>
        <n v="297.08"/>
        <n v="276.3"/>
        <n v="290.31"/>
        <n v="292.44"/>
        <n v="247.09"/>
        <n v="230.09"/>
        <n v="294.99"/>
        <n v="307.92"/>
        <n v="231.15"/>
        <n v="248.38"/>
        <n v="234.75"/>
        <n v="291.48"/>
        <n v="298.48"/>
        <n v="267.91"/>
        <n v="251.87"/>
        <n v="270.64"/>
        <n v="287.48"/>
        <n v="287.65"/>
        <n v="288.17"/>
        <n v="260.3"/>
        <n v="266.24"/>
        <n v="277.11"/>
        <n v="300.01"/>
        <n v="297.44"/>
        <n v="282.48"/>
        <n v="314.78"/>
        <n v="234.96"/>
        <n v="271.92"/>
        <n v="296.6"/>
        <n v="212.96"/>
        <n v="300.09"/>
        <n v="271.13"/>
        <n v="302.72"/>
        <n v="284.41"/>
        <n v="249.08"/>
        <n v="252.25"/>
        <n v="307.37"/>
        <n v="294.81"/>
        <n v="262.1"/>
        <n v="246.66"/>
        <n v="297.57"/>
        <n v="265.48"/>
        <n v="305.85"/>
        <n v="281.76"/>
        <n v="317.6"/>
        <n v="235.97"/>
        <n v="264.44"/>
        <n v="282.9"/>
        <n v="330.37"/>
        <n v="221.84"/>
        <n v="234.29"/>
        <n v="326.46"/>
        <n v="283.78"/>
        <n v="238.93"/>
        <n v="294.23"/>
        <n v="271.26"/>
        <n v="285.34"/>
        <n v="321.75"/>
        <n v="295.17"/>
        <n v="317.1"/>
        <n v="292.37"/>
        <n v="232.37"/>
        <n v="278.83"/>
        <n v="296.24"/>
        <n v="262.29"/>
        <n v="232.16"/>
        <n v="313.86"/>
        <n v="264.84"/>
        <n v="268.24"/>
        <n v="271.56"/>
        <n v="235.19"/>
        <n v="221.94"/>
        <n v="306.75"/>
        <n v="303.76"/>
        <n v="232.76"/>
        <n v="273.29"/>
        <n v="305.49"/>
        <n v="237.91"/>
        <n v="287.52"/>
        <n v="297.51"/>
        <n v="247.35"/>
        <n v="263.45"/>
        <n v="242.8"/>
        <n v="283.87"/>
        <n v="244.87"/>
        <n v="290.48"/>
        <n v="265.32"/>
        <n v="321.27"/>
        <n v="231.51"/>
        <n v="291.04"/>
        <n v="292.26"/>
        <n v="289.35"/>
        <n v="252.31"/>
        <n v="295.72"/>
        <n v="295.94"/>
        <n v="305.36"/>
        <n v="272.47"/>
        <n v="279.24"/>
        <n v="321.1"/>
        <n v="258.85"/>
        <n v="265.54"/>
        <n v="246.18"/>
        <n v="307.68"/>
        <n v="248.46"/>
        <n v="216.13"/>
        <n v="304.09"/>
        <n v="282.31"/>
        <n v="278.79"/>
        <n v="236.97"/>
        <n v="247.49"/>
        <n v="220.03"/>
        <n v="277.66"/>
        <n v="268.64"/>
        <n v="326.02"/>
        <n v="228.42"/>
        <n v="277.27"/>
        <n v="237.85"/>
        <n v="291.28"/>
        <n v="277.37"/>
        <n v="312.52"/>
        <n v="300.61"/>
        <n v="255.59"/>
        <n v="312.18"/>
        <n v="309.56"/>
        <n v="251.15"/>
        <n v="279.22"/>
        <n v="315.02"/>
        <n v="220.11"/>
        <n v="242.3"/>
        <n v="284.14"/>
        <n v="240.82"/>
        <n v="239.72"/>
        <n v="308.31"/>
        <n v="269.56"/>
        <n v="303.97"/>
        <n v="258.61"/>
        <n v="256.48"/>
        <n v="290.53"/>
        <n v="266.52"/>
        <n v="252.29"/>
        <n v="248.69"/>
        <n v="241.71"/>
        <n v="253.7"/>
        <n v="212.48"/>
        <n v="266.03"/>
        <n v="242.41"/>
        <n v="233.39"/>
        <n v="252.91"/>
        <n v="313.59"/>
        <n v="282.12"/>
        <n v="216.36"/>
        <n v="319.4"/>
        <n v="217.13"/>
        <n v="271.32"/>
        <n v="286.71"/>
        <n v="280.24"/>
        <n v="273.94"/>
        <n v="320.18"/>
        <n v="275.0"/>
        <n v="223.06"/>
        <n v="304.96"/>
        <n v="294.62"/>
        <n v="250.89"/>
        <n v="296.81"/>
        <n v="215.11"/>
        <n v="314.61"/>
        <n v="268.87"/>
        <n v="272.8"/>
        <n v="279.12"/>
        <n v="314.59"/>
        <n v="249.04"/>
        <n v="269.17"/>
        <n v="306.72"/>
        <n v="238.35"/>
        <n v="240.85"/>
        <n v="261.0"/>
        <n v="229.89"/>
        <n v="290.2"/>
        <n v="264.6"/>
        <n v="260.5"/>
        <n v="295.97"/>
        <n v="285.25"/>
        <n v="269.5"/>
        <n v="257.49"/>
        <n v="290.77"/>
        <n v="243.15"/>
        <n v="307.12"/>
        <n v="256.85"/>
        <n v="229.96"/>
        <n v="322.62"/>
        <n v="297.92"/>
        <n v="277.3"/>
        <n v="267.06"/>
        <n v="308.37"/>
        <n v="319.75"/>
        <n v="256.8"/>
        <n v="324.83"/>
        <n v="280.32"/>
        <n v="308.8"/>
        <n v="286.79"/>
        <n v="273.02"/>
        <n v="321.45"/>
        <n v="246.8"/>
        <n v="263.52"/>
        <n v="283.45"/>
        <n v="218.45"/>
        <n v="267.62"/>
        <n v="313.89"/>
        <n v="318.26"/>
        <n v="227.85"/>
        <n v="322.95"/>
        <n v="275.94"/>
        <n v="225.14"/>
        <n v="254.47"/>
        <n v="235.34"/>
        <n v="257.22"/>
        <n v="244.8"/>
        <n v="273.96"/>
        <n v="259.85"/>
        <n v="244.09"/>
        <n v="293.92"/>
        <n v="229.33"/>
        <n v="254.71"/>
        <n v="216.73"/>
        <n v="244.27"/>
        <n v="307.93"/>
        <n v="248.11"/>
        <n v="221.72"/>
        <n v="286.77"/>
        <n v="302.45"/>
        <n v="293.37"/>
        <n v="290.21"/>
        <n v="253.25"/>
        <n v="245.52"/>
        <n v="265.33"/>
        <n v="244.19"/>
        <n v="225.54"/>
        <n v="264.45"/>
        <n v="253.35"/>
        <n v="292.66"/>
        <n v="245.2"/>
        <n v="226.46"/>
        <n v="286.83"/>
        <n v="234.19"/>
        <n v="256.65"/>
        <n v="278.3"/>
        <n v="228.37"/>
        <n v="310.32"/>
        <n v="228.85"/>
        <n v="213.81"/>
        <n v="308.34"/>
        <n v="220.84"/>
        <n v="303.04"/>
        <n v="227.82"/>
        <n v="315.11"/>
        <n v="224.8"/>
        <n v="273.84"/>
        <n v="297.01"/>
        <n v="243.38"/>
        <n v="225.52"/>
        <n v="216.64"/>
        <n v="265.93"/>
        <n v="252.77"/>
        <n v="262.02"/>
        <n v="240.76"/>
        <n v="230.54"/>
        <n v="225.43"/>
        <n v="245.35"/>
        <n v="252.11"/>
        <n v="301.17"/>
        <n v="241.79"/>
        <n v="269.02"/>
        <n v="269.55"/>
        <n v="324.79"/>
        <n v="276.11"/>
        <n v="295.08"/>
        <n v="227.62"/>
        <n v="234.33"/>
        <n v="267.96"/>
        <n v="280.38"/>
        <n v="300.05"/>
        <n v="275.66"/>
        <n v="229.95"/>
        <n v="317.25"/>
        <n v="288.29"/>
        <n v="280.44"/>
        <n v="296.4"/>
        <n v="318.34"/>
        <n v="306.87"/>
        <n v="310.67"/>
        <n v="319.98"/>
        <n v="284.93"/>
        <n v="282.77"/>
        <n v="261.58"/>
        <n v="307.82"/>
        <n v="290.89"/>
        <n v="315.15"/>
        <n v="311.19"/>
        <n v="259.62"/>
        <n v="290.47"/>
        <n v="310.51"/>
        <n v="290.05"/>
        <n v="233.56"/>
        <n v="248.49"/>
        <n v="244.96"/>
        <n v="271.34"/>
        <n v="287.7"/>
        <n v="216.14"/>
        <n v="270.16"/>
        <n v="264.9"/>
        <n v="259.94"/>
        <n v="282.84"/>
        <n v="278.52"/>
        <n v="285.42"/>
        <n v="251.77"/>
        <n v="240.77"/>
        <n v="306.63"/>
        <n v="245.87"/>
        <n v="303.02"/>
        <n v="271.1"/>
        <n v="254.95"/>
        <n v="329.02"/>
        <n v="284.78"/>
        <n v="261.62"/>
        <n v="261.96"/>
        <n v="249.88"/>
        <n v="276.53"/>
        <n v="282.79"/>
        <n v="296.87"/>
        <n v="267.32"/>
        <n v="247.86"/>
        <n v="318.18"/>
        <n v="251.56"/>
        <n v="279.03"/>
        <n v="261.29"/>
        <n v="294.82"/>
        <n v="305.17"/>
        <n v="261.81"/>
        <n v="223.21"/>
        <n v="238.63"/>
        <n v="237.87"/>
        <n v="292.17"/>
        <n v="292.35"/>
        <n v="272.64"/>
        <n v="303.62"/>
        <n v="227.57"/>
        <n v="334.68"/>
        <n v="296.89"/>
        <n v="311.5"/>
        <n v="312.47"/>
        <n v="239.34"/>
        <n v="250.32"/>
        <n v="295.21"/>
        <n v="278.15"/>
        <n v="259.98"/>
        <n v="278.25"/>
        <n v="263.53"/>
        <n v="223.61"/>
        <n v="303.49"/>
        <n v="267.66"/>
        <n v="257.95"/>
        <n v="269.61"/>
        <n v="298.05"/>
        <n v="317.26"/>
        <n v="251.95"/>
        <n v="267.97"/>
        <n v="291.81"/>
        <n v="263.94"/>
        <n v="313.23"/>
        <n v="296.09"/>
        <n v="253.59"/>
        <n v="254.03"/>
        <n v="237.54"/>
        <n v="310.4"/>
        <n v="272.21"/>
        <n v="254.4"/>
        <n v="233.84"/>
        <n v="304.51"/>
        <n v="312.06"/>
        <n v="285.26"/>
        <n v="268.41"/>
        <n v="292.11"/>
        <n v="242.37"/>
        <n v="304.02"/>
        <n v="326.01"/>
        <n v="290.29"/>
        <n v="292.07"/>
        <n v="319.3"/>
        <n v="297.07"/>
        <n v="257.51"/>
        <n v="295.77"/>
        <n v="289.55"/>
        <n v="319.29"/>
        <n v="274.96"/>
        <n v="229.28"/>
        <n v="299.99"/>
        <n v="295.16"/>
        <n v="300.38"/>
        <n v="244.61"/>
        <n v="283.13"/>
        <n v="270.72"/>
        <n v="277.64"/>
        <n v="305.14"/>
        <n v="215.39"/>
        <n v="262.97"/>
        <n v="237.32"/>
        <n v="248.97"/>
        <n v="283.06"/>
        <n v="308.92"/>
        <n v="256.5"/>
        <n v="317.94"/>
        <n v="254.77"/>
        <n v="229.39"/>
        <n v="254.94"/>
        <n v="261.63"/>
        <n v="281.47"/>
        <n v="319.03"/>
        <n v="251.24"/>
        <n v="328.43"/>
        <n v="270.33"/>
        <n v="234.63"/>
        <n v="311.57"/>
        <n v="250.72"/>
        <n v="306.74"/>
        <n v="298.88"/>
        <n v="265.25"/>
        <n v="257.28"/>
        <n v="270.41"/>
        <n v="329.3"/>
        <n v="221.83"/>
        <n v="307.96"/>
        <n v="244.56"/>
        <n v="319.52"/>
        <n v="219.28"/>
        <n v="250.57"/>
        <n v="289.54"/>
        <n v="242.03"/>
        <n v="301.08"/>
        <n v="247.16"/>
        <n v="280.8"/>
        <n v="301.81"/>
        <n v="232.39"/>
        <n v="244.32"/>
        <n v="335.15"/>
        <n v="211.45"/>
        <n v="225.63"/>
        <n v="309.07"/>
        <n v="311.23"/>
        <n v="225.32"/>
        <n v="304.54"/>
        <n v="284.63"/>
        <n v="287.47"/>
        <n v="312.07"/>
        <n v="231.94"/>
        <n v="295.68"/>
        <n v="279.77"/>
        <n v="279.0"/>
        <n v="298.22"/>
        <n v="234.61"/>
        <n v="293.12"/>
        <n v="293.63"/>
        <n v="271.15"/>
        <n v="283.44"/>
        <n v="274.55"/>
        <n v="248.91"/>
        <n v="248.15"/>
        <n v="301.6"/>
        <n v="285.89"/>
        <n v="243.08"/>
        <n v="245.09"/>
        <n v="310.83"/>
        <n v="312.45"/>
        <n v="280.69"/>
        <n v="304.89"/>
        <n v="264.38"/>
        <n v="266.59"/>
        <n v="313.01"/>
        <n v="322.54"/>
        <n v="223.03"/>
        <n v="228.3"/>
        <n v="257.78"/>
        <n v="238.42"/>
        <n v="268.55"/>
        <n v="235.07"/>
        <n v="304.4"/>
        <n v="218.71"/>
        <n v="254.39"/>
        <n v="252.63"/>
        <n v="256.9"/>
        <n v="246.03"/>
        <n v="312.53"/>
        <n v="311.83"/>
        <n v="232.44"/>
        <n v="259.55"/>
        <n v="278.42"/>
        <n v="261.26"/>
        <n v="321.41"/>
        <n v="271.16"/>
        <n v="323.46"/>
        <n v="228.16"/>
        <n v="301.74"/>
        <n v="278.69"/>
        <n v="292.0"/>
        <n v="288.13"/>
        <n v="242.19"/>
        <n v="303.69"/>
        <n v="262.23"/>
        <n v="261.92"/>
        <n v="308.83"/>
        <n v="315.84"/>
        <n v="243.82"/>
        <n v="236.85"/>
        <n v="286.26"/>
        <n v="267.21"/>
        <n v="295.66"/>
        <n v="225.19"/>
        <n v="211.78"/>
        <n v="242.86"/>
        <n v="247.77"/>
        <n v="252.15"/>
        <n v="219.91"/>
        <n v="280.51"/>
        <n v="323.48"/>
        <n v="266.08"/>
        <n v="249.92"/>
        <n v="287.34"/>
        <n v="258.15"/>
        <n v="293.83"/>
        <n v="290.67"/>
        <n v="219.72"/>
        <n v="234.71"/>
        <n v="330.19"/>
        <n v="255.23"/>
        <n v="340.76"/>
        <n v="292.42"/>
        <n v="257.61"/>
        <n v="268.92"/>
        <n v="293.8"/>
        <n v="218.23"/>
        <n v="302.04"/>
        <n v="245.91"/>
        <n v="303.95"/>
        <n v="293.13"/>
        <n v="284.79"/>
        <n v="282.23"/>
        <n v="259.57"/>
        <n v="255.21"/>
        <n v="254.34"/>
        <n v="297.36"/>
        <n v="301.49"/>
        <n v="249.85"/>
        <n v="279.88"/>
        <n v="316.52"/>
        <n v="241.26"/>
        <n v="273.42"/>
        <n v="310.04"/>
        <n v="235.88"/>
        <n v="272.69"/>
        <n v="322.2"/>
        <n v="304.23"/>
        <n v="255.46"/>
        <n v="232.83"/>
        <n v="283.02"/>
        <n v="269.88"/>
        <n v="270.77"/>
        <n v="253.82"/>
        <n v="248.48"/>
        <n v="264.72"/>
        <n v="290.73"/>
        <n v="231.93"/>
        <n v="234.42"/>
        <n v="256.82"/>
        <n v="277.43"/>
        <n v="311.25"/>
        <n v="241.16"/>
        <n v="242.92"/>
        <n v="273.01"/>
        <n v="232.57"/>
        <n v="229.4"/>
        <n v="314.07"/>
        <n v="302.23"/>
        <n v="307.42"/>
        <n v="253.31"/>
        <n v="245.86"/>
        <n v="238.04"/>
        <n v="299.04"/>
        <n v="292.52"/>
        <n v="221.29"/>
        <n v="230.87"/>
        <n v="238.31"/>
        <n v="273.2"/>
        <n v="239.5"/>
        <n v="289.74"/>
        <n v="294.44"/>
        <n v="295.98"/>
        <n v="313.03"/>
        <n v="234.36"/>
        <n v="283.09"/>
        <n v="263.67"/>
        <n v="262.86"/>
        <n v="311.8"/>
        <n v="228.69"/>
        <n v="259.05"/>
        <n v="322.3"/>
        <n v="237.34"/>
        <n v="250.5"/>
        <n v="263.15"/>
        <n v="230.22"/>
        <n v="272.56"/>
        <n v="242.56"/>
        <n v="285.13"/>
        <n v="238.41"/>
        <n v="263.26"/>
        <n v="249.29"/>
        <n v="224.93"/>
        <n v="273.31"/>
        <n v="262.88"/>
        <n v="276.31"/>
        <n v="229.29"/>
        <n v="311.11"/>
        <n v="231.64"/>
        <n v="248.6"/>
        <n v="251.45"/>
        <n v="306.12"/>
        <n v="267.67"/>
        <n v="255.48"/>
        <n v="250.05"/>
        <n v="265.34"/>
        <n v="306.7"/>
        <n v="245.48"/>
        <n v="290.83"/>
        <n v="255.57"/>
        <n v="287.15"/>
        <n v="293.39"/>
        <n v="316.41"/>
        <n v="255.1"/>
        <n v="236.02"/>
        <n v="283.36"/>
        <n v="260.53"/>
        <n v="252.38"/>
        <n v="296.19"/>
        <n v="302.16"/>
        <n v="288.98"/>
        <n v="283.77"/>
        <n v="236.86"/>
        <n v="321.6"/>
        <n v="319.23"/>
        <n v="264.31"/>
        <n v="289.57"/>
        <n v="245.41"/>
        <n v="284.77"/>
        <n v="230.97"/>
        <n v="308.35"/>
        <n v="260.16"/>
        <n v="287.62"/>
        <n v="250.25"/>
        <n v="284.34"/>
        <n v="252.85"/>
        <n v="246.71"/>
        <n v="292.97"/>
        <n v="227.43"/>
        <n v="293.54"/>
        <n v="258.84"/>
        <n v="275.3"/>
        <n v="292.93"/>
        <n v="222.2"/>
        <n v="279.19"/>
        <n v="303.83"/>
        <n v="203.98"/>
        <n v="294.18"/>
        <n v="266.33"/>
        <n v="256.86"/>
        <n v="257.77"/>
        <n v="280.55"/>
        <n v="237.18"/>
        <n v="244.02"/>
        <n v="227.39"/>
        <n v="278.43"/>
        <n v="244.65"/>
        <n v="272.1"/>
        <n v="268.54"/>
        <n v="250.7"/>
        <n v="237.13"/>
        <n v="241.99"/>
        <n v="272.02"/>
        <n v="236.78"/>
        <n v="253.64"/>
        <n v="243.27"/>
        <n v="303.91"/>
        <n v="229.13"/>
        <n v="279.83"/>
        <n v="276.89"/>
        <n v="310.6"/>
        <n v="236.19"/>
        <n v="256.84"/>
        <n v="216.72"/>
        <n v="282.64"/>
        <n v="282.3"/>
        <n v="241.57"/>
        <n v="287.58"/>
        <n v="235.74"/>
        <n v="235.64"/>
        <n v="257.43"/>
        <n v="294.47"/>
        <n v="288.06"/>
        <n v="307.06"/>
        <n v="310.76"/>
        <n v="252.27"/>
        <n v="320.69"/>
        <n v="273.17"/>
        <n v="282.74"/>
        <n v="278.24"/>
        <n v="239.57"/>
        <n v="263.28"/>
        <n v="273.1"/>
        <n v="272.97"/>
        <n v="222.91"/>
        <n v="266.11"/>
        <n v="250.88"/>
        <n v="293.57"/>
        <n v="225.29"/>
        <n v="290.08"/>
        <n v="319.28"/>
        <n v="285.62"/>
        <n v="265.38"/>
        <n v="240.44"/>
        <n v="226.3"/>
        <n v="281.17"/>
        <n v="250.21"/>
        <n v="223.67"/>
        <n v="243.43"/>
        <n v="312.78"/>
        <n v="255.8"/>
        <n v="273.93"/>
        <n v="316.68"/>
        <n v="300.87"/>
        <n v="229.37"/>
        <n v="216.58"/>
        <n v="231.76"/>
        <n v="202.45"/>
        <n v="331.89"/>
        <n v="302.75"/>
        <n v="320.77"/>
        <n v="307.98"/>
        <n v="230.78"/>
        <n v="242.57"/>
        <n v="255.95"/>
        <n v="226.4"/>
        <n v="309.3"/>
        <n v="229.91"/>
        <n v="295.3"/>
        <n v="273.51"/>
        <n v="284.28"/>
        <n v="276.18"/>
        <n v="228.38"/>
        <n v="308.66"/>
        <n v="238.2"/>
        <n v="336.41"/>
        <n v="285.1"/>
        <n v="305.9"/>
        <n v="244.28"/>
        <n v="318.72"/>
        <n v="257.06"/>
        <n v="283.72"/>
        <n v="303.74"/>
        <n v="247.64"/>
        <n v="310.24"/>
        <n v="297.05"/>
        <n v="301.87"/>
        <n v="259.32"/>
        <n v="262.53"/>
        <n v="330.31"/>
        <n v="282.11"/>
        <n v="282.22"/>
        <n v="241.02"/>
        <n v="293.33"/>
        <n v="236.32"/>
        <n v="234.11"/>
        <n v="276.91"/>
        <n v="253.28"/>
        <n v="272.07"/>
        <n v="265.91"/>
        <n v="289.17"/>
        <n v="290.95"/>
        <n v="230.11"/>
        <n v="282.02"/>
        <n v="303.75"/>
        <n v="237.63"/>
        <n v="246.98"/>
        <n v="306.86"/>
        <n v="235.95"/>
        <n v="231.08"/>
        <n v="232.95"/>
        <n v="238.67"/>
        <n v="239.68"/>
        <n v="325.07"/>
        <n v="235.49"/>
        <n v="233.14"/>
        <n v="211.25"/>
        <n v="275.57"/>
        <n v="280.66"/>
        <n v="291.32"/>
        <n v="236.83"/>
        <n v="295.9"/>
        <n v="268.81"/>
        <n v="290.46"/>
        <n v="308.69"/>
        <n v="281.35"/>
        <n v="300.06"/>
        <n v="310.69"/>
        <n v="301.19"/>
        <n v="298.17"/>
        <n v="211.4"/>
        <n v="315.68"/>
        <n v="278.73"/>
        <n v="263.99"/>
        <n v="261.84"/>
        <n v="254.64"/>
        <n v="263.08"/>
        <n v="296.66"/>
        <n v="229.48"/>
        <n v="285.82"/>
        <n v="228.25"/>
        <n v="309.16"/>
        <n v="223.04"/>
        <n v="207.16"/>
        <n v="266.36"/>
        <n v="228.6"/>
        <n v="226.64"/>
        <n v="251.33"/>
        <n v="297.49"/>
        <n v="306.46"/>
        <n v="320.15"/>
        <n v="219.1"/>
        <n v="274.62"/>
        <n v="276.98"/>
        <n v="299.2"/>
        <n v="318.31"/>
        <n v="328.52"/>
        <n v="252.28"/>
        <n v="299.02"/>
        <n v="295.1"/>
        <n v="235.87"/>
        <n v="313.93"/>
        <n v="288.82"/>
        <n v="331.93"/>
        <n v="283.79"/>
        <n v="304.94"/>
        <n v="244.36"/>
        <n v="220.29"/>
        <n v="302.7"/>
        <n v="183.26"/>
        <n v="279.65"/>
        <n v="306.05"/>
        <n v="314.41"/>
        <n v="267.81"/>
        <n v="248.22"/>
        <n v="300.7"/>
        <n v="231.92"/>
        <n v="233.15"/>
        <n v="275.97"/>
        <n v="239.26"/>
        <n v="229.06"/>
        <n v="314.72"/>
        <n v="278.48"/>
        <n v="286.24"/>
        <n v="260.0"/>
        <n v="313.37"/>
        <n v="266.12"/>
        <n v="284.29"/>
        <n v="286.07"/>
        <n v="269.93"/>
        <n v="251.57"/>
        <n v="257.89"/>
        <n v="262.83"/>
        <n v="310.8"/>
        <n v="284.99"/>
        <n v="248.58"/>
        <n v="261.89"/>
        <n v="276.15"/>
        <n v="250.51"/>
        <n v="272.33"/>
        <n v="213.37"/>
        <n v="270.18"/>
        <n v="256.99"/>
        <n v="338.29"/>
        <n v="298.06"/>
        <n v="288.76"/>
        <n v="264.37"/>
        <n v="267.17"/>
        <n v="330.57"/>
        <n v="256.59"/>
        <n v="302.58"/>
        <n v="242.68"/>
        <n v="251.76"/>
        <n v="217.12"/>
        <n v="324.58"/>
        <n v="288.36"/>
        <n v="318.36"/>
        <n v="244.7"/>
        <n v="280.02"/>
        <n v="209.39"/>
        <n v="326.75"/>
        <n v="258.3"/>
        <n v="282.92"/>
        <n v="288.64"/>
        <n v="240.18"/>
        <n v="312.26"/>
        <n v="241.09"/>
        <n v="242.85"/>
        <n v="292.39"/>
        <n v="261.56"/>
        <n v="244.98"/>
        <n v="282.29"/>
        <n v="246.81"/>
        <n v="300.76"/>
        <n v="313.5"/>
        <n v="312.38"/>
        <n v="274.77"/>
        <n v="283.76"/>
        <n v="251.53"/>
        <n v="249.03"/>
        <n v="295.99"/>
        <n v="236.31"/>
        <n v="260.03"/>
        <n v="328.57"/>
        <n v="242.67"/>
        <n v="318.55"/>
        <n v="264.51"/>
        <n v="305.22"/>
        <n v="281.97"/>
        <n v="303.67"/>
        <n v="241.76"/>
        <n v="276.26"/>
        <n v="218.53"/>
        <n v="315.28"/>
        <n v="293.81"/>
        <n v="309.22"/>
        <n v="250.95"/>
        <n v="292.9"/>
        <n v="296.39"/>
        <n v="326.74"/>
        <n v="308.16"/>
        <n v="260.37"/>
        <n v="303.32"/>
        <n v="260.6"/>
        <n v="302.31"/>
        <n v="324.89"/>
        <n v="246.16"/>
        <n v="298.75"/>
        <n v="325.57"/>
        <n v="288.18"/>
        <n v="309.77"/>
        <n v="289.05"/>
        <n v="275.87"/>
        <n v="226.05"/>
        <n v="254.33"/>
        <n v="242.9"/>
        <n v="285.54"/>
        <n v="235.38"/>
        <n v="300.24"/>
        <n v="256.45"/>
        <n v="314.09"/>
        <n v="265.19"/>
        <n v="228.86"/>
        <n v="284.8"/>
        <n v="285.43"/>
        <n v="248.29"/>
        <n v="265.88"/>
        <n v="228.67"/>
        <n v="326.1"/>
        <n v="283.27"/>
        <n v="310.72"/>
        <n v="290.62"/>
        <n v="281.33"/>
        <n v="299.56"/>
        <n v="288.03"/>
        <n v="307.01"/>
        <n v="321.5"/>
        <n v="218.38"/>
        <n v="221.31"/>
        <n v="265.46"/>
        <n v="221.5"/>
        <n v="259.74"/>
        <n v="315.1"/>
        <n v="285.47"/>
        <n v="242.95"/>
        <n v="326.09"/>
        <n v="312.3"/>
        <n v="321.69"/>
        <n v="295.95"/>
        <n v="318.27"/>
        <n v="310.9"/>
        <n v="281.14"/>
        <n v="281.38"/>
        <n v="261.86"/>
        <n v="230.24"/>
        <n v="329.68"/>
        <n v="240.27"/>
        <n v="251.1"/>
        <n v="257.02"/>
        <n v="306.76"/>
        <n v="219.55"/>
        <n v="263.43"/>
        <n v="335.89"/>
        <n v="242.07"/>
        <n v="312.7"/>
        <n v="307.33"/>
        <n v="270.8"/>
        <n v="291.39"/>
        <n v="285.59"/>
        <n v="303.59"/>
        <n v="283.71"/>
        <n v="226.62"/>
        <n v="319.64"/>
        <n v="269.82"/>
        <n v="270.89"/>
        <n v="319.99"/>
        <n v="224.95"/>
        <n v="275.99"/>
        <n v="273.62"/>
        <n v="276.5"/>
        <n v="274.45"/>
        <n v="302.66"/>
        <n v="267.39"/>
        <n v="244.75"/>
        <n v="308.77"/>
        <n v="304.1"/>
        <n v="294.5"/>
        <n v="232.45"/>
        <n v="244.62"/>
        <n v="235.0"/>
        <n v="271.96"/>
        <n v="314.7"/>
        <n v="279.07"/>
        <n v="254.96"/>
        <n v="292.19"/>
        <n v="278.38"/>
        <n v="311.07"/>
        <n v="248.94"/>
        <n v="243.41"/>
        <n v="257.58"/>
        <n v="261.68"/>
        <n v="286.76"/>
        <n v="237.4"/>
        <n v="253.36"/>
        <n v="263.04"/>
        <n v="316.51"/>
        <n v="293.03"/>
        <n v="215.52"/>
        <n v="293.91"/>
        <n v="316.0"/>
        <n v="310.99"/>
        <n v="259.28"/>
        <n v="285.46"/>
        <n v="313.95"/>
        <n v="257.9"/>
        <n v="229.22"/>
        <n v="327.75"/>
        <n v="264.82"/>
        <n v="207.64"/>
        <n v="278.39"/>
        <n v="294.91"/>
        <n v="312.8"/>
        <n v="271.22"/>
        <n v="254.78"/>
        <n v="290.74"/>
        <n v="235.54"/>
        <n v="213.4"/>
        <n v="229.02"/>
        <n v="239.84"/>
        <n v="246.89"/>
        <n v="257.85"/>
        <n v="258.92"/>
        <n v="218.43"/>
        <n v="286.95"/>
        <n v="262.51"/>
        <n v="230.1"/>
        <n v="295.41"/>
        <n v="299.75"/>
        <n v="319.07"/>
        <n v="278.81"/>
        <n v="258.83"/>
        <n v="322.04"/>
        <n v="247.65"/>
        <n v="214.53"/>
        <n v="213.45"/>
        <n v="292.67"/>
        <n v="294.49"/>
        <n v="253.06"/>
        <n v="272.14"/>
        <n v="292.58"/>
        <n v="286.47"/>
        <n v="315.19"/>
        <n v="240.87"/>
        <n v="283.23"/>
        <n v="260.8"/>
        <n v="300.29"/>
        <n v="303.16"/>
        <n v="227.25"/>
        <n v="243.42"/>
        <n v="208.13"/>
        <n v="289.61"/>
        <n v="293.98"/>
        <n v="260.55"/>
        <n v="276.45"/>
        <n v="309.19"/>
        <n v="254.61"/>
        <n v="258.37"/>
        <n v="270.25"/>
        <n v="304.44"/>
        <n v="237.69"/>
        <n v="253.13"/>
        <n v="303.34"/>
        <n v="271.37"/>
        <n v="256.24"/>
        <n v="233.05"/>
        <n v="215.4"/>
        <n v="234.54"/>
        <n v="299.06"/>
        <n v="236.27"/>
        <n v="278.94"/>
        <n v="281.18"/>
        <n v="268.35"/>
        <n v="280.64"/>
        <n v="242.43"/>
        <n v="316.25"/>
        <n v="304.08"/>
        <n v="292.21"/>
        <n v="286.32"/>
        <n v="305.16"/>
        <n v="231.23"/>
        <n v="320.96"/>
        <n v="259.09"/>
        <n v="222.44"/>
        <n v="316.69"/>
        <n v="286.88"/>
        <n v="282.4"/>
        <n v="290.49"/>
        <n v="288.31"/>
        <n v="280.14"/>
        <n v="221.28"/>
        <n v="268.95"/>
        <n v="250.44"/>
        <n v="258.25"/>
        <n v="292.96"/>
        <n v="230.4"/>
        <n v="253.51"/>
        <n v="244.52"/>
        <n v="248.02"/>
        <n v="228.81"/>
        <n v="239.14"/>
        <n v="231.41"/>
        <n v="276.64"/>
        <n v="295.11"/>
        <n v="246.76"/>
        <n v="240.12"/>
        <n v="246.73"/>
        <n v="229.12"/>
        <n v="266.07"/>
        <n v="300.65"/>
        <n v="300.36"/>
        <n v="252.1"/>
        <n v="266.99"/>
        <n v="246.0"/>
        <n v="260.75"/>
        <n v="301.41"/>
        <n v="268.0"/>
        <n v="224.68"/>
        <n v="331.03"/>
        <n v="222.98"/>
        <n v="266.18"/>
        <n v="312.05"/>
        <n v="294.51"/>
        <n v="222.07"/>
        <n v="307.67"/>
        <n v="215.93"/>
        <n v="275.67"/>
        <n v="241.73"/>
        <n v="229.81"/>
        <n v="266.61"/>
        <n v="299.64"/>
        <n v="259.39"/>
        <n v="297.63"/>
        <n v="262.21"/>
        <n v="307.54"/>
        <n v="251.72"/>
        <n v="281.1"/>
        <n v="216.43"/>
        <n v="290.26"/>
        <n v="310.42"/>
        <n v="241.87"/>
        <n v="259.26"/>
        <n v="285.41"/>
        <n v="219.39"/>
        <n v="284.72"/>
        <n v="323.85"/>
        <n v="233.23"/>
        <n v="312.86"/>
        <n v="302.14"/>
        <n v="244.84"/>
        <n v="279.51"/>
        <n v="251.2"/>
        <n v="270.3"/>
        <n v="247.97"/>
        <n v="277.26"/>
        <n v="294.09"/>
        <n v="245.98"/>
        <n v="296.96"/>
        <n v="235.18"/>
        <n v="277.98"/>
        <n v="278.78"/>
        <n v="241.67"/>
        <n v="231.98"/>
        <n v="299.83"/>
        <n v="270.67"/>
        <n v="207.06"/>
        <n v="251.98"/>
        <n v="275.55"/>
        <n v="246.99"/>
        <n v="289.79"/>
        <n v="249.96"/>
        <n v="305.83"/>
        <n v="266.66"/>
        <n v="296.0"/>
        <n v="290.51"/>
        <n v="290.01"/>
        <n v="242.54"/>
        <n v="284.36"/>
        <n v="297.18"/>
        <n v="220.75"/>
        <n v="284.35"/>
        <n v="258.87"/>
        <n v="264.59"/>
        <n v="232.56"/>
        <n v="331.08"/>
        <n v="312.15"/>
        <n v="299.19"/>
        <n v="309.08"/>
        <n v="292.99"/>
        <n v="274.87"/>
        <n v="257.69"/>
        <n v="264.65"/>
        <n v="246.04"/>
        <n v="251.46"/>
        <n v="268.94"/>
        <n v="283.43"/>
        <n v="300.18"/>
        <n v="299.85"/>
        <n v="308.32"/>
        <n v="269.04"/>
        <n v="245.93"/>
        <n v="270.22"/>
        <n v="305.64"/>
        <n v="299.9"/>
        <n v="252.02"/>
        <n v="278.7"/>
        <n v="295.44"/>
        <n v="327.91"/>
        <n v="332.77"/>
        <n v="305.67"/>
        <n v="295.85"/>
        <n v="237.23"/>
        <n v="270.87"/>
        <n v="305.71"/>
        <n v="220.95"/>
        <n v="271.49"/>
        <n v="296.54"/>
        <n v="296.34"/>
        <n v="310.48"/>
        <n v="226.17"/>
        <n v="318.41"/>
        <n v="292.56"/>
        <n v="295.46"/>
        <n v="303.55"/>
        <n v="316.85"/>
        <n v="313.68"/>
        <n v="278.0"/>
        <n v="229.03"/>
        <n v="281.39"/>
        <n v="322.9"/>
        <n v="228.21"/>
        <n v="302.49"/>
        <n v="218.84"/>
        <n v="274.82"/>
        <n v="303.29"/>
        <n v="233.8"/>
        <n v="244.95"/>
        <n v="243.85"/>
        <n v="243.36"/>
        <n v="234.13"/>
        <n v="260.47"/>
        <n v="299.43"/>
        <n v="286.31"/>
        <n v="233.51"/>
        <n v="256.71"/>
        <n v="293.55"/>
        <n v="212.15"/>
        <n v="258.91"/>
        <n v="231.13"/>
        <n v="328.68"/>
        <n v="242.14"/>
        <n v="248.26"/>
        <n v="266.78"/>
        <n v="287.5"/>
        <n v="238.91"/>
        <n v="241.49"/>
        <n v="286.23"/>
        <n v="245.76"/>
        <n v="257.29"/>
        <n v="239.91"/>
        <n v="285.17"/>
        <n v="269.94"/>
        <n v="233.21"/>
        <n v="317.27"/>
        <n v="259.3"/>
        <n v="294.33"/>
        <n v="216.8"/>
        <n v="258.68"/>
        <n v="320.74"/>
        <n v="223.12"/>
        <n v="305.08"/>
        <n v="271.9"/>
        <n v="312.0"/>
        <n v="288.9"/>
        <n v="225.85"/>
        <n v="267.22"/>
        <n v="313.78"/>
        <n v="306.27"/>
        <n v="279.23"/>
        <n v="306.18"/>
        <n v="321.97"/>
        <n v="292.72"/>
        <n v="290.0"/>
        <n v="228.04"/>
        <n v="298.24"/>
        <n v="311.41"/>
        <n v="259.01"/>
        <n v="207.18"/>
        <n v="237.11"/>
        <n v="281.16"/>
        <n v="303.87"/>
        <n v="261.66"/>
        <n v="322.64"/>
        <n v="299.54"/>
        <n v="253.05"/>
        <n v="247.71"/>
        <n v="230.57"/>
        <n v="245.27"/>
        <n v="304.2"/>
        <n v="289.6"/>
        <n v="278.57"/>
        <n v="222.89"/>
        <n v="306.91"/>
        <n v="265.99"/>
        <n v="247.73"/>
        <n v="224.2"/>
        <n v="230.72"/>
        <n v="254.37"/>
        <n v="306.22"/>
        <n v="316.26"/>
        <n v="279.53"/>
        <n v="256.92"/>
        <n v="279.74"/>
        <n v="264.25"/>
        <n v="308.67"/>
        <n v="290.88"/>
        <n v="314.56"/>
        <n v="251.3"/>
        <n v="243.64"/>
        <n v="266.1"/>
        <n v="294.41"/>
        <n v="255.19"/>
        <n v="295.53"/>
        <n v="302.76"/>
        <n v="272.13"/>
        <n v="292.3"/>
        <n v="302.11"/>
        <n v="246.34"/>
        <n v="271.99"/>
        <n v="261.65"/>
        <n v="326.21"/>
        <n v="249.82"/>
        <n v="276.1"/>
        <n v="298.87"/>
        <n v="278.71"/>
        <n v="279.41"/>
        <n v="250.29"/>
        <n v="222.6"/>
        <n v="237.57"/>
        <n v="281.54"/>
        <n v="243.66"/>
        <n v="314.15"/>
        <n v="332.21"/>
        <n v="295.32"/>
        <n v="285.65"/>
        <n v="316.1"/>
        <n v="288.34"/>
        <n v="227.55"/>
        <n v="270.62"/>
        <n v="249.44"/>
        <n v="309.39"/>
        <n v="292.06"/>
        <n v="249.13"/>
        <n v="263.93"/>
        <n v="210.33"/>
        <n v="311.95"/>
        <n v="249.75"/>
        <n v="320.71"/>
        <n v="270.99"/>
        <n v="282.55"/>
        <n v="296.62"/>
        <n v="287.33"/>
        <n v="308.53"/>
        <n v="312.44"/>
        <n v="322.93"/>
        <n v="245.97"/>
        <n v="262.79"/>
        <n v="249.2"/>
        <n v="313.05"/>
        <n v="283.54"/>
        <n v="264.39"/>
        <n v="266.49"/>
        <n v="210.31"/>
        <n v="284.53"/>
        <n v="309.62"/>
        <n v="271.68"/>
        <n v="293.76"/>
        <n v="310.25"/>
        <n v="280.15"/>
        <n v="289.38"/>
        <n v="311.55"/>
        <n v="221.65"/>
        <n v="298.09"/>
        <n v="270.94"/>
        <n v="288.37"/>
        <n v="305.77"/>
        <n v="250.55"/>
        <n v="308.73"/>
        <n v="306.83"/>
        <n v="249.18"/>
        <n v="271.36"/>
        <n v="264.48"/>
        <n v="264.17"/>
        <n v="245.31"/>
        <n v="275.28"/>
        <n v="268.36"/>
        <n v="295.55"/>
        <n v="266.29"/>
        <n v="279.16"/>
        <n v="219.12"/>
        <n v="235.61"/>
        <n v="224.7"/>
        <n v="268.19"/>
        <n v="215.85"/>
        <n v="252.66"/>
        <n v="227.61"/>
        <n v="298.51"/>
        <n v="319.74"/>
        <n v="214.55"/>
        <n v="290.23"/>
        <n v="277.91"/>
        <n v="248.3"/>
        <n v="274.35"/>
        <n v="250.46"/>
        <n v="212.99"/>
        <n v="284.08"/>
        <n v="313.25"/>
        <n v="277.38"/>
        <n v="237.24"/>
        <n v="321.54"/>
        <n v="222.39"/>
        <n v="240.39"/>
        <n v="282.53"/>
        <n v="324.96"/>
        <n v="300.02"/>
        <n v="330.04"/>
        <n v="263.34"/>
        <n v="268.48"/>
        <n v="310.61"/>
        <n v="226.48"/>
        <n v="326.15"/>
        <n v="276.46"/>
        <n v="252.34"/>
        <n v="289.9"/>
        <n v="225.2"/>
        <n v="281.57"/>
        <n v="217.07"/>
        <n v="328.92"/>
        <n v="277.09"/>
        <n v="293.35"/>
        <n v="252.73"/>
        <n v="313.7"/>
        <n v="310.3"/>
        <n v="227.07"/>
        <n v="217.24"/>
        <n v="294.87"/>
        <n v="264.93"/>
        <n v="254.55"/>
        <n v="232.14"/>
        <n v="264.58"/>
        <n v="265.59"/>
        <n v="286.01"/>
        <n v="218.46"/>
        <n v="286.12"/>
        <n v="283.34"/>
        <n v="234.37"/>
        <n v="234.27"/>
        <n v="274.68"/>
        <n v="224.84"/>
        <n v="279.73"/>
        <n v="266.32"/>
        <n v="320.9"/>
        <n v="234.64"/>
        <n v="215.7"/>
        <n v="254.86"/>
        <n v="233.53"/>
        <n v="241.27"/>
        <n v="314.02"/>
        <n v="310.62"/>
        <n v="307.3"/>
        <n v="298.98"/>
        <n v="271.0"/>
        <n v="237.97"/>
        <n v="322.68"/>
        <n v="231.83"/>
        <n v="232.87"/>
        <n v="243.51"/>
        <n v="223.11"/>
        <n v="302.28"/>
        <n v="246.94"/>
        <n v="240.63"/>
        <n v="296.25"/>
        <n v="258.71"/>
        <n v="243.54"/>
        <n v="317.67"/>
        <n v="282.69"/>
        <n v="295.84"/>
        <n v="289.85"/>
        <n v="273.73"/>
        <n v="298.52"/>
        <n v="265.64"/>
        <n v="287.01"/>
        <n v="284.82"/>
        <n v="314.29"/>
        <n v="240.97"/>
        <n v="315.82"/>
        <n v="241.3"/>
        <n v="312.93"/>
        <n v="293.43"/>
        <n v="298.92"/>
        <n v="315.08"/>
        <n v="333.28"/>
        <n v="332.06"/>
        <n v="275.01"/>
        <n v="302.67"/>
        <n v="251.51"/>
        <n v="245.65"/>
        <n v="242.53"/>
        <n v="257.65"/>
        <n v="326.18"/>
        <n v="280.99"/>
        <n v="321.09"/>
        <n v="237.67"/>
        <n v="309.29"/>
        <n v="284.07"/>
        <n v="234.58"/>
        <n v="218.89"/>
        <n v="284.76"/>
        <n v="239.45"/>
        <n v="322.25"/>
        <n v="233.69"/>
        <n v="232.1"/>
        <n v="292.01"/>
        <n v="241.0"/>
        <n v="231.61"/>
        <n v="240.59"/>
        <n v="319.18"/>
        <n v="264.03"/>
        <n v="230.86"/>
        <n v="232.66"/>
        <n v="270.03"/>
        <n v="280.05"/>
        <n v="291.45"/>
        <n v="263.83"/>
        <n v="280.61"/>
        <n v="266.47"/>
        <n v="228.31"/>
        <n v="275.7"/>
        <n v="266.23"/>
        <n v="301.33"/>
        <n v="214.49"/>
        <n v="248.89"/>
        <n v="292.81"/>
        <n v="291.85"/>
        <n v="259.95"/>
        <n v="244.64"/>
        <n v="302.92"/>
        <n v="321.0"/>
        <n v="245.03"/>
        <n v="293.1"/>
        <n v="249.45"/>
        <n v="270.0"/>
        <n v="229.55"/>
        <n v="323.76"/>
        <n v="323.08"/>
        <n v="280.22"/>
        <n v="282.09"/>
        <n v="305.46"/>
        <n v="280.94"/>
        <n v="309.17"/>
        <n v="225.83"/>
        <n v="268.08"/>
        <n v="334.46"/>
        <n v="220.7"/>
        <n v="227.58"/>
        <n v="315.01"/>
        <n v="290.22"/>
        <n v="286.3"/>
        <n v="244.97"/>
        <n v="298.41"/>
        <n v="282.37"/>
        <n v="249.91"/>
        <n v="225.12"/>
        <n v="254.13"/>
        <n v="295.58"/>
        <n v="315.75"/>
        <n v="299.96"/>
        <n v="291.22"/>
        <n v="250.27"/>
        <n v="229.19"/>
        <n v="267.74"/>
        <n v="271.58"/>
        <n v="288.4"/>
        <n v="286.99"/>
        <n v="271.64"/>
        <n v="288.66"/>
        <n v="311.88"/>
        <n v="290.65"/>
        <n v="312.27"/>
        <n v="265.29"/>
        <n v="288.42"/>
        <n v="315.35"/>
        <n v="222.19"/>
        <n v="297.71"/>
        <n v="213.24"/>
        <n v="292.57"/>
        <n v="239.29"/>
        <n v="254.51"/>
        <n v="286.41"/>
        <n v="324.27"/>
        <n v="236.53"/>
        <n v="293.88"/>
        <n v="234.78"/>
        <n v="317.22"/>
        <n v="261.38"/>
        <n v="273.48"/>
        <n v="272.29"/>
        <n v="219.3"/>
        <n v="302.32"/>
        <n v="225.87"/>
        <n v="287.32"/>
        <n v="271.55"/>
        <n v="257.27"/>
        <n v="214.09"/>
        <n v="270.73"/>
        <n v="278.33"/>
        <n v="291.41"/>
        <n v="260.41"/>
        <n v="282.57"/>
        <n v="316.39"/>
        <n v="264.68"/>
        <n v="259.78"/>
        <n v="228.79"/>
        <n v="275.12"/>
        <n v="314.84"/>
        <n v="282.65"/>
        <n v="299.26"/>
        <n v="259.79"/>
        <n v="307.58"/>
        <n v="325.37"/>
        <n v="281.3"/>
        <n v="254.27"/>
        <n v="276.61"/>
        <n v="254.19"/>
        <n v="230.79"/>
        <n v="308.27"/>
        <n v="232.02"/>
        <n v="324.88"/>
        <n v="306.14"/>
        <n v="224.75"/>
        <n v="268.37"/>
        <n v="273.41"/>
        <n v="277.49"/>
        <n v="255.37"/>
        <n v="227.89"/>
        <n v="233.9"/>
        <n v="307.21"/>
        <n v="253.46"/>
        <n v="296.14"/>
        <n v="283.1"/>
        <n v="315.66"/>
        <n v="313.1"/>
        <n v="300.35"/>
        <n v="243.46"/>
        <n v="254.72"/>
        <n v="259.47"/>
        <n v="243.93"/>
        <n v="303.79"/>
        <n v="284.97"/>
        <n v="304.12"/>
        <n v="291.57"/>
        <n v="274.91"/>
        <n v="283.16"/>
        <n v="270.42"/>
        <n v="266.62"/>
        <n v="246.4"/>
        <n v="226.57"/>
        <n v="232.04"/>
        <n v="264.75"/>
        <n v="306.01"/>
        <n v="236.46"/>
        <n v="273.27"/>
        <n v="246.84"/>
        <n v="233.31"/>
        <n v="321.9"/>
        <n v="295.35"/>
        <n v="291.07"/>
        <n v="235.7"/>
        <n v="328.85"/>
        <n v="280.59"/>
        <n v="218.34"/>
        <n v="245.79"/>
        <n v="226.93"/>
        <n v="242.94"/>
        <n v="324.0"/>
        <n v="310.95"/>
        <n v="308.46"/>
        <n v="314.63"/>
        <n v="303.65"/>
        <n v="258.46"/>
        <n v="255.74"/>
        <n v="292.5"/>
        <n v="239.98"/>
        <n v="277.2"/>
        <n v="295.26"/>
        <n v="247.92"/>
        <n v="258.78"/>
        <n v="320.65"/>
        <n v="311.38"/>
        <n v="245.59"/>
        <n v="263.24"/>
        <n v="304.19"/>
        <n v="313.24"/>
        <n v="294.27"/>
        <n v="289.14"/>
        <n v="245.44"/>
        <n v="252.71"/>
        <n v="218.85"/>
        <n v="280.49"/>
        <n v="255.68"/>
        <n v="241.42"/>
        <n v="276.01"/>
        <n v="222.37"/>
        <n v="260.07"/>
        <n v="238.73"/>
        <n v="236.51"/>
        <n v="316.28"/>
        <n v="314.95"/>
        <n v="227.06"/>
        <n v="279.02"/>
        <n v="222.97"/>
        <n v="254.43"/>
        <n v="263.78"/>
        <n v="278.11"/>
        <n v="297.19"/>
        <n v="283.61"/>
        <n v="231.57"/>
        <n v="282.06"/>
        <n v="235.23"/>
        <n v="289.08"/>
        <n v="269.89"/>
        <n v="302.47"/>
        <n v="264.42"/>
        <n v="230.7"/>
        <n v="240.24"/>
        <n v="248.63"/>
        <n v="318.84"/>
        <n v="292.31"/>
        <n v="262.08"/>
        <n v="274.99"/>
        <n v="254.79"/>
        <n v="290.94"/>
        <n v="291.38"/>
        <n v="289.46"/>
        <n v="329.48"/>
        <n v="308.0"/>
        <n v="230.55"/>
        <n v="236.13"/>
        <n v="294.55"/>
        <n v="251.89"/>
        <n v="266.44"/>
        <n v="288.0"/>
        <n v="257.41"/>
        <n v="262.78"/>
        <n v="229.01"/>
        <n v="264.76"/>
        <n v="320.02"/>
        <n v="247.29"/>
        <n v="289.56"/>
        <n v="269.96"/>
        <n v="302.09"/>
        <n v="291.4"/>
        <n v="234.76"/>
        <n v="327.28"/>
        <n v="252.75"/>
        <n v="271.3"/>
        <n v="329.2"/>
        <n v="223.79"/>
        <n v="278.28"/>
        <n v="281.51"/>
        <n v="239.79"/>
        <n v="297.27"/>
        <n v="247.96"/>
        <n v="302.64"/>
        <n v="267.9"/>
        <n v="290.66"/>
        <n v="259.06"/>
        <n v="248.04"/>
        <n v="326.37"/>
        <n v="203.28"/>
        <n v="273.76"/>
        <n v="308.55"/>
        <n v="230.73"/>
        <n v="254.88"/>
        <n v="271.05"/>
        <n v="302.73"/>
        <n v="266.14"/>
        <n v="293.46"/>
        <n v="283.86"/>
        <n v="247.37"/>
        <n v="245.37"/>
        <n v="228.15"/>
        <n v="232.38"/>
        <n v="267.82"/>
        <n v="242.96"/>
        <n v="307.32"/>
        <n v="247.66"/>
        <n v="224.48"/>
        <n v="301.72"/>
        <n v="279.75"/>
        <n v="288.51"/>
        <n v="279.84"/>
        <n v="239.7"/>
        <n v="288.59"/>
        <n v="274.5"/>
        <n v="222.73"/>
        <n v="253.18"/>
        <n v="305.24"/>
        <n v="289.28"/>
        <n v="284.23"/>
        <n v="266.4"/>
        <n v="290.15"/>
        <n v="291.23"/>
        <n v="292.77"/>
        <n v="322.1"/>
        <n v="273.23"/>
        <n v="263.36"/>
        <n v="241.45"/>
        <n v="225.72"/>
        <n v="274.41"/>
        <n v="259.43"/>
        <n v="279.78"/>
        <n v="276.12"/>
        <n v="239.9"/>
        <n v="262.17"/>
        <n v="285.66"/>
        <n v="271.29"/>
        <n v="285.88"/>
        <n v="254.85"/>
        <n v="296.33"/>
        <n v="252.6"/>
        <n v="229.34"/>
        <n v="282.44"/>
        <n v="276.67"/>
        <n v="254.0"/>
        <n v="260.2"/>
        <n v="272.4"/>
        <n v="306.73"/>
        <n v="309.1"/>
        <n v="318.01"/>
        <n v="253.49"/>
        <n v="277.36"/>
        <n v="228.63"/>
        <n v="250.94"/>
        <n v="289.99"/>
        <n v="254.3"/>
        <n v="315.79"/>
        <n v="310.26"/>
        <n v="305.73"/>
        <n v="321.82"/>
        <n v="319.41"/>
        <n v="269.77"/>
        <n v="220.61"/>
        <n v="217.44"/>
        <n v="206.28"/>
        <n v="260.15"/>
        <n v="268.43"/>
        <n v="262.67"/>
        <n v="298.62"/>
        <n v="274.34"/>
        <n v="277.79"/>
        <n v="314.48"/>
        <n v="301.3"/>
        <n v="228.64"/>
        <n v="272.0"/>
        <n v="277.86"/>
        <n v="299.71"/>
        <n v="308.88"/>
        <n v="278.19"/>
        <n v="262.05"/>
        <n v="253.8"/>
        <n v="293.49"/>
        <n v="242.31"/>
        <n v="285.68"/>
        <n v="238.88"/>
        <n v="308.62"/>
        <n v="224.94"/>
        <n v="223.91"/>
        <n v="308.08"/>
        <n v="283.75"/>
        <n v="279.56"/>
        <n v="292.64"/>
        <n v="251.14"/>
        <n v="307.36"/>
        <n v="287.87"/>
        <n v="315.55"/>
        <n v="263.11"/>
        <n v="265.05"/>
        <n v="299.65"/>
        <n v="225.38"/>
        <n v="287.38"/>
        <n v="220.87"/>
        <n v="245.58"/>
        <n v="260.57"/>
        <n v="258.36"/>
        <n v="298.96"/>
        <n v="275.79"/>
        <n v="302.13"/>
        <n v="306.66"/>
        <n v="239.58"/>
        <n v="324.22"/>
        <n v="231.46"/>
        <n v="323.98"/>
        <n v="282.98"/>
        <n v="233.93"/>
        <n v="224.43"/>
        <n v="230.44"/>
        <n v="324.92"/>
        <n v="235.82"/>
        <n v="248.24"/>
        <n v="313.14"/>
        <n v="277.0"/>
        <n v="288.73"/>
        <n v="245.95"/>
        <n v="294.54"/>
        <n v="285.38"/>
        <n v="293.31"/>
        <n v="254.98"/>
        <n v="305.38"/>
        <n v="263.92"/>
        <n v="241.08"/>
        <n v="281.43"/>
        <n v="245.72"/>
        <n v="293.26"/>
        <n v="258.95"/>
        <n v="240.74"/>
        <n v="264.27"/>
        <n v="226.34"/>
        <n v="267.1"/>
        <n v="312.31"/>
        <n v="253.27"/>
        <n v="217.79"/>
        <n v="235.39"/>
        <n v="298.66"/>
        <n v="244.31"/>
        <n v="328.78"/>
        <n v="280.97"/>
        <n v="280.31"/>
        <n v="223.44"/>
        <n v="287.23"/>
        <n v="229.63"/>
        <n v="274.36"/>
        <n v="246.86"/>
        <n v="276.43"/>
        <n v="224.49"/>
        <n v="227.08"/>
        <n v="215.72"/>
        <n v="226.45"/>
        <n v="248.83"/>
        <n v="229.66"/>
        <n v="290.69"/>
        <n v="228.73"/>
        <n v="273.8"/>
        <n v="233.2"/>
        <n v="321.39"/>
        <n v="309.09"/>
        <n v="305.91"/>
        <n v="319.86"/>
        <n v="252.76"/>
        <n v="281.4"/>
        <n v="263.82"/>
        <n v="256.21"/>
        <n v="324.86"/>
        <n v="272.72"/>
        <n v="304.43"/>
        <n v="324.77"/>
        <n v="256.09"/>
        <n v="265.55"/>
        <n v="291.9"/>
        <n v="285.28"/>
        <n v="231.16"/>
        <n v="271.97"/>
        <n v="257.07"/>
        <n v="299.15"/>
        <n v="276.9"/>
        <n v="247.91"/>
        <n v="294.75"/>
        <n v="269.03"/>
        <n v="294.94"/>
        <n v="283.88"/>
        <n v="306.24"/>
        <n v="286.91"/>
        <n v="282.38"/>
        <n v="218.48"/>
        <n v="244.08"/>
        <n v="270.29"/>
        <n v="289.49"/>
        <n v="262.44"/>
        <n v="212.25"/>
        <n v="308.41"/>
        <n v="221.68"/>
        <n v="254.65"/>
        <n v="244.4"/>
        <n v="228.76"/>
        <n v="276.96"/>
        <n v="285.24"/>
        <n v="327.95"/>
        <n v="227.4"/>
        <n v="243.73"/>
        <n v="268.52"/>
        <n v="226.35"/>
        <n v="282.76"/>
        <n v="230.98"/>
        <n v="304.71"/>
        <n v="319.5"/>
        <n v="249.15"/>
        <n v="301.07"/>
        <n v="228.93"/>
        <n v="272.05"/>
        <n v="262.3"/>
        <n v="280.62"/>
        <n v="265.8"/>
        <n v="322.86"/>
        <n v="310.44"/>
        <n v="259.72"/>
        <n v="250.12"/>
        <n v="236.11"/>
        <n v="218.65"/>
        <n v="304.31"/>
        <n v="303.93"/>
        <n v="256.57"/>
        <n v="236.0"/>
        <n v="266.19"/>
        <n v="240.91"/>
        <n v="254.5"/>
        <n v="222.43"/>
        <n v="240.28"/>
        <n v="281.75"/>
        <n v="329.35"/>
        <n v="257.99"/>
        <n v="289.76"/>
        <n v="222.71"/>
        <n v="230.12"/>
        <n v="308.85"/>
        <n v="253.39"/>
        <n v="309.74"/>
        <n v="235.05"/>
        <n v="296.18"/>
        <n v="269.76"/>
        <n v="251.04"/>
        <n v="219.99"/>
        <n v="317.14"/>
        <n v="313.74"/>
        <n v="243.89"/>
        <n v="264.09"/>
        <n v="314.6"/>
        <n v="284.55"/>
        <n v="231.56"/>
        <n v="247.34"/>
        <n v="305.6"/>
        <n v="296.77"/>
        <n v="254.1"/>
        <n v="234.69"/>
        <n v="296.57"/>
        <n v="312.73"/>
        <n v="298.12"/>
        <n v="282.1"/>
        <n v="301.5"/>
        <n v="261.48"/>
        <n v="269.29"/>
        <n v="263.7"/>
        <n v="267.43"/>
        <n v="267.26"/>
        <n v="320.82"/>
        <n v="298.26"/>
        <n v="281.24"/>
        <n v="274.15"/>
        <n v="284.54"/>
        <n v="288.04"/>
        <n v="300.88"/>
        <n v="280.27"/>
        <n v="238.54"/>
        <n v="298.46"/>
        <n v="225.71"/>
        <n v="263.74"/>
        <n v="279.68"/>
        <n v="219.97"/>
        <n v="258.12"/>
        <n v="296.03"/>
        <n v="279.7"/>
        <n v="299.09"/>
        <n v="270.39"/>
        <n v="337.11"/>
        <n v="245.82"/>
        <n v="235.5"/>
        <n v="235.58"/>
        <n v="235.35"/>
        <n v="292.24"/>
        <n v="304.61"/>
        <n v="295.22"/>
        <n v="234.55"/>
        <n v="274.13"/>
        <n v="253.07"/>
        <n v="282.35"/>
        <n v="297.29"/>
        <n v="285.4"/>
        <n v="317.36"/>
        <n v="309.31"/>
        <n v="226.92"/>
        <n v="273.03"/>
        <n v="267.28"/>
        <n v="326.4"/>
        <n v="284.49"/>
        <n v="223.14"/>
        <n v="290.56"/>
        <n v="255.27"/>
        <n v="286.7"/>
        <n v="217.45"/>
        <n v="318.49"/>
        <n v="209.66"/>
        <n v="287.36"/>
        <n v="241.55"/>
        <n v="288.56"/>
        <n v="314.44"/>
        <n v="232.33"/>
        <n v="314.3"/>
        <n v="269.27"/>
        <n v="230.67"/>
        <n v="233.0"/>
        <n v="326.03"/>
        <n v="253.92"/>
        <n v="311.01"/>
        <n v="267.36"/>
        <n v="249.38"/>
        <n v="264.02"/>
        <n v="298.94"/>
        <n v="282.94"/>
        <n v="224.87"/>
        <n v="229.35"/>
        <n v="302.51"/>
        <n v="333.05"/>
        <n v="258.18"/>
        <n v="242.93"/>
        <n v="257.59"/>
        <n v="312.21"/>
        <n v="306.96"/>
        <n v="322.51"/>
        <n v="261.36"/>
        <n v="241.9"/>
        <n v="239.96"/>
        <n v="270.61"/>
        <n v="299.63"/>
        <n v="217.65"/>
        <n v="274.24"/>
        <n v="247.89"/>
        <n v="221.54"/>
        <n v="256.54"/>
        <n v="244.88"/>
        <n v="203.74"/>
        <n v="278.63"/>
        <n v="240.72"/>
        <n v="307.44"/>
        <n v="236.69"/>
        <n v="222.15"/>
        <n v="283.31"/>
        <n v="300.89"/>
        <n v="282.56"/>
        <n v="227.99"/>
        <n v="259.08"/>
        <n v="246.19"/>
        <n v="269.59"/>
        <n v="307.46"/>
        <n v="227.67"/>
        <n v="292.78"/>
        <n v="228.11"/>
        <n v="240.88"/>
        <n v="304.21"/>
        <n v="304.9"/>
        <n v="254.28"/>
        <n v="267.93"/>
        <n v="244.38"/>
        <n v="317.56"/>
        <n v="272.44"/>
        <n v="303.11"/>
        <n v="277.82"/>
        <n v="281.01"/>
        <n v="231.0"/>
        <n v="275.11"/>
        <n v="241.85"/>
        <n v="277.96"/>
        <n v="233.62"/>
        <n v="320.89"/>
        <n v="304.56"/>
        <n v="269.32"/>
        <n v="248.87"/>
        <n v="280.58"/>
        <n v="313.54"/>
        <n v="242.36"/>
        <n v="245.96"/>
        <n v="300.15"/>
        <n v="225.04"/>
        <n v="242.17"/>
        <n v="269.74"/>
        <n v="294.52"/>
        <n v="335.57"/>
        <n v="286.97"/>
        <n v="251.85"/>
        <n v="252.24"/>
        <n v="267.55"/>
        <n v="211.5"/>
        <n v="224.96"/>
        <n v="261.17"/>
        <n v="243.26"/>
        <n v="283.55"/>
        <n v="315.06"/>
        <n v="284.5"/>
        <n v="247.46"/>
        <n v="258.64"/>
        <n v="273.18"/>
        <n v="290.97"/>
        <n v="284.32"/>
        <n v="261.08"/>
        <n v="263.58"/>
        <n v="295.51"/>
        <n v="273.78"/>
        <n v="297.24"/>
        <n v="315.93"/>
        <n v="305.39"/>
        <n v="279.06"/>
        <n v="312.85"/>
        <n v="236.41"/>
        <n v="231.99"/>
        <n v="281.5"/>
        <n v="225.03"/>
        <n v="298.74"/>
        <n v="319.76"/>
        <n v="218.3"/>
        <n v="235.14"/>
        <n v="283.03"/>
        <n v="232.19"/>
        <n v="308.86"/>
        <n v="291.62"/>
        <n v="232.67"/>
        <n v="337.15"/>
        <n v="239.65"/>
        <n v="320.39"/>
        <n v="259.34"/>
        <n v="309.11"/>
        <n v="304.33"/>
        <n v="315.53"/>
        <n v="236.92"/>
        <n v="244.05"/>
        <n v="320.4"/>
        <n v="236.18"/>
        <n v="308.7"/>
        <n v="279.6"/>
        <n v="289.86"/>
        <n v="254.97"/>
        <n v="234.74"/>
        <n v="304.63"/>
        <n v="249.59"/>
        <n v="330.17"/>
        <n v="276.24"/>
        <n v="320.62"/>
        <n v="226.22"/>
        <n v="247.28"/>
        <n v="318.11"/>
        <n v="300.98"/>
        <n v="229.26"/>
        <n v="267.92"/>
        <n v="242.78"/>
        <n v="294.98"/>
        <n v="235.9"/>
        <n v="222.74"/>
        <n v="285.94"/>
        <n v="255.76"/>
        <n v="220.09"/>
        <n v="242.11"/>
        <n v="253.09"/>
        <n v="270.14"/>
        <n v="261.6"/>
        <n v="259.48"/>
        <n v="226.66"/>
        <n v="305.07"/>
        <n v="287.0"/>
        <n v="317.78"/>
        <n v="246.15"/>
        <n v="295.82"/>
        <n v="276.49"/>
        <n v="304.95"/>
        <n v="205.2"/>
        <n v="275.47"/>
        <n v="220.07"/>
        <n v="317.11"/>
        <n v="323.88"/>
        <n v="252.13"/>
        <n v="322.71"/>
        <n v="241.38"/>
        <n v="301.28"/>
        <n v="308.47"/>
        <n v="224.88"/>
        <n v="313.4"/>
        <n v="298.33"/>
        <n v="299.67"/>
        <n v="267.53"/>
        <n v="292.25"/>
        <n v="238.38"/>
        <n v="299.29"/>
        <n v="301.24"/>
        <n v="255.02"/>
        <n v="253.22"/>
        <n v="302.59"/>
        <n v="223.53"/>
        <n v="332.2"/>
        <n v="229.8"/>
        <n v="309.75"/>
        <n v="308.24"/>
        <n v="269.43"/>
        <n v="323.23"/>
        <n v="247.41"/>
        <n v="206.22"/>
        <n v="283.62"/>
        <n v="241.6"/>
        <n v="223.42"/>
        <n v="265.67"/>
        <n v="311.58"/>
        <n v="304.16"/>
        <n v="254.21"/>
        <n v="228.09"/>
        <n v="247.2"/>
        <n v="319.94"/>
        <n v="320.21"/>
        <n v="290.11"/>
        <n v="291.54"/>
        <n v="240.26"/>
        <n v="280.36"/>
        <n v="320.44"/>
        <n v="299.42"/>
        <n v="229.49"/>
        <n v="297.38"/>
        <n v="313.18"/>
        <n v="325.87"/>
        <n v="292.18"/>
        <n v="312.51"/>
        <n v="281.94"/>
        <n v="287.4"/>
        <n v="259.41"/>
        <n v="285.31"/>
        <n v="210.73"/>
        <n v="263.42"/>
        <n v="266.09"/>
        <n v="303.48"/>
        <n v="261.02"/>
        <n v="284.66"/>
        <n v="323.87"/>
        <n v="253.1"/>
        <n v="259.53"/>
        <n v="305.95"/>
        <n v="294.0"/>
        <n v="245.61"/>
        <n v="242.24"/>
        <n v="312.01"/>
        <n v="291.34"/>
        <n v="232.15"/>
        <n v="274.37"/>
        <n v="239.66"/>
        <n v="304.26"/>
        <n v="281.49"/>
        <n v="265.24"/>
        <n v="275.56"/>
        <n v="218.62"/>
        <n v="305.75"/>
        <n v="255.51"/>
        <n v="335.66"/>
        <n v="245.3"/>
        <n v="261.13"/>
        <n v="229.75"/>
        <n v="248.54"/>
        <n v="326.31"/>
        <n v="237.58"/>
        <n v="301.93"/>
        <n v="316.32"/>
        <n v="274.06"/>
        <n v="237.46"/>
        <n v="273.32"/>
        <n v="227.98"/>
        <n v="226.24"/>
        <n v="265.09"/>
        <n v="258.99"/>
        <n v="250.93"/>
        <n v="320.6"/>
        <n v="264.61"/>
        <n v="259.38"/>
        <n v="293.95"/>
        <n v="254.42"/>
        <n v="230.51"/>
        <n v="274.94"/>
        <n v="292.95"/>
        <n v="236.9"/>
        <n v="301.12"/>
        <n v="297.06"/>
        <n v="316.7"/>
        <n v="260.23"/>
        <n v="307.66"/>
        <n v="256.39"/>
        <n v="287.46"/>
        <n v="259.96"/>
        <n v="257.15"/>
        <n v="267.77"/>
        <n v="272.81"/>
        <n v="240.94"/>
        <n v="323.11"/>
        <n v="311.76"/>
        <n v="255.64"/>
        <n v="309.64"/>
        <n v="241.77"/>
        <n v="268.22"/>
        <n v="311.37"/>
        <n v="237.79"/>
        <n v="316.19"/>
        <n v="285.5"/>
        <n v="313.34"/>
        <n v="241.53"/>
        <n v="236.82"/>
        <n v="322.31"/>
        <n v="265.23"/>
        <n v="336.26"/>
        <n v="243.31"/>
        <n v="266.27"/>
        <n v="240.67"/>
        <n v="229.61"/>
        <n v="238.57"/>
        <n v="236.73"/>
        <n v="253.73"/>
        <n v="320.0"/>
        <n v="289.94"/>
        <n v="225.05"/>
        <n v="303.4"/>
        <n v="294.68"/>
        <n v="314.45"/>
        <n v="264.47"/>
        <n v="288.1"/>
        <n v="265.1"/>
        <n v="225.39"/>
        <n v="284.48"/>
        <n v="289.69"/>
        <n v="289.93"/>
        <n v="302.53"/>
        <n v="286.49"/>
        <n v="325.51"/>
        <n v="297.69"/>
        <n v="242.84"/>
        <n v="288.09"/>
        <n v="255.13"/>
        <n v="264.18"/>
        <n v="304.45"/>
        <n v="243.23"/>
        <n v="293.53"/>
        <n v="324.94"/>
        <n v="281.6"/>
        <n v="271.79"/>
        <n v="276.13"/>
        <n v="334.5"/>
        <n v="322.42"/>
        <n v="225.78"/>
        <n v="300.64"/>
        <n v="280.95"/>
        <n v="306.4"/>
        <n v="246.09"/>
        <n v="224.24"/>
        <n v="239.25"/>
        <n v="331.76"/>
        <n v="316.35"/>
        <n v="284.89"/>
        <n v="273.22"/>
        <n v="318.52"/>
        <n v="222.64"/>
        <n v="322.77"/>
        <n v="291.3"/>
        <n v="251.16"/>
        <n v="264.54"/>
        <n v="307.27"/>
        <n v="299.87"/>
        <n v="297.87"/>
        <n v="250.09"/>
        <n v="288.89"/>
        <n v="329.53"/>
        <n v="242.15"/>
        <n v="287.39"/>
        <n v="298.56"/>
        <n v="209.26"/>
        <n v="304.91"/>
        <n v="216.63"/>
        <n v="266.86"/>
        <n v="318.24"/>
        <n v="273.49"/>
        <n v="290.38"/>
        <n v="328.61"/>
        <n v="215.08"/>
        <n v="227.94"/>
        <n v="257.55"/>
        <n v="248.4"/>
        <n v="272.31"/>
        <n v="288.39"/>
        <n v="294.71"/>
        <n v="323.4"/>
        <n v="283.07"/>
        <n v="312.96"/>
        <n v="273.77"/>
        <n v="291.84"/>
        <n v="298.23"/>
        <n v="282.85"/>
        <n v="329.55"/>
        <n v="250.31"/>
        <n v="275.39"/>
        <n v="323.02"/>
        <n v="221.88"/>
        <n v="263.17"/>
        <n v="273.59"/>
        <n v="313.98"/>
        <n v="250.17"/>
        <n v="264.14"/>
        <n v="232.88"/>
        <n v="237.33"/>
        <n v="226.23"/>
        <n v="214.29"/>
        <n v="226.1"/>
        <n v="236.42"/>
        <n v="315.88"/>
        <n v="256.28"/>
        <n v="281.68"/>
        <n v="282.08"/>
        <n v="251.28"/>
        <n v="222.92"/>
        <n v="253.29"/>
        <n v="238.59"/>
        <n v="275.37"/>
        <n v="297.35"/>
        <n v="223.69"/>
        <n v="258.16"/>
        <n v="270.82"/>
        <n v="221.97"/>
        <n v="326.51"/>
        <n v="334.8"/>
        <n v="228.47"/>
        <n v="307.39"/>
        <n v="239.64"/>
        <n v="306.23"/>
        <n v="243.84"/>
        <n v="326.24"/>
        <n v="217.96"/>
        <n v="324.61"/>
        <n v="256.6"/>
        <n v="298.89"/>
        <n v="330.36"/>
        <n v="232.42"/>
        <n v="243.05"/>
        <n v="293.34"/>
        <n v="284.39"/>
        <n v="317.15"/>
        <n v="255.87"/>
        <n v="233.49"/>
        <n v="262.42"/>
        <n v="291.24"/>
        <n v="226.52"/>
        <n v="279.15"/>
        <n v="272.83"/>
        <n v="313.3"/>
        <n v="259.51"/>
        <n v="239.41"/>
        <n v="260.08"/>
        <n v="298.5"/>
        <n v="285.09"/>
        <n v="310.03"/>
        <n v="245.51"/>
        <n v="287.2"/>
        <n v="221.8"/>
        <n v="258.23"/>
        <n v="285.05"/>
        <n v="228.2"/>
        <n v="275.76"/>
        <n v="228.95"/>
        <n v="295.25"/>
        <n v="224.92"/>
        <n v="310.21"/>
        <n v="242.26"/>
        <n v="246.79"/>
        <n v="221.67"/>
        <n v="286.37"/>
        <n v="219.0"/>
        <n v="245.42"/>
        <n v="313.55"/>
        <n v="284.73"/>
        <n v="254.14"/>
        <n v="279.26"/>
        <n v="269.62"/>
        <n v="251.94"/>
        <n v="218.1"/>
        <n v="240.33"/>
        <n v="230.89"/>
        <n v="270.74"/>
        <n v="243.53"/>
        <n v="340.8"/>
        <n v="277.63"/>
        <n v="307.05"/>
        <n v="216.34"/>
        <n v="321.07"/>
        <n v="293.52"/>
        <n v="284.94"/>
        <n v="343.49"/>
        <n v="241.91"/>
        <n v="301.95"/>
        <n v="327.33"/>
        <n v="253.04"/>
        <n v="247.54"/>
        <n v="219.03"/>
        <n v="289.36"/>
        <n v="246.5"/>
        <n v="217.28"/>
        <n v="237.03"/>
        <n v="280.96"/>
        <n v="248.78"/>
        <n v="289.42"/>
        <n v="215.54"/>
        <n v="232.86"/>
        <n v="278.35"/>
        <n v="289.53"/>
        <n v="227.36"/>
        <n v="302.89"/>
        <n v="231.32"/>
        <n v="220.94"/>
        <n v="272.16"/>
        <n v="293.69"/>
        <n v="231.19"/>
        <n v="237.2"/>
        <n v="316.72"/>
        <n v="268.57"/>
        <n v="331.26"/>
        <n v="306.41"/>
        <n v="319.48"/>
        <n v="324.91"/>
        <n v="220.47"/>
        <n v="320.94"/>
        <n v="294.69"/>
        <n v="265.78"/>
        <n v="256.26"/>
        <n v="284.33"/>
        <n v="225.97"/>
        <n v="234.01"/>
        <n v="274.67"/>
        <n v="264.77"/>
        <n v="266.35"/>
        <n v="269.06"/>
        <n v="292.05"/>
        <n v="287.73"/>
        <n v="231.07"/>
        <n v="235.96"/>
        <n v="275.27"/>
        <n v="268.53"/>
        <n v="259.2"/>
        <n v="323.29"/>
        <n v="301.54"/>
        <n v="266.94"/>
        <n v="284.19"/>
        <n v="258.98"/>
        <n v="233.47"/>
        <n v="261.8"/>
        <n v="209.69"/>
        <n v="300.49"/>
        <n v="285.15"/>
        <n v="278.74"/>
        <n v="225.86"/>
        <n v="302.77"/>
        <n v="276.02"/>
        <n v="277.32"/>
        <n v="258.89"/>
        <n v="238.6"/>
        <n v="308.65"/>
        <n v="228.17"/>
        <n v="341.64"/>
        <n v="332.44"/>
        <n v="324.12"/>
        <n v="305.02"/>
        <n v="269.41"/>
        <n v="248.65"/>
        <n v="264.89"/>
        <n v="285.61"/>
        <n v="296.76"/>
        <n v="247.25"/>
        <n v="324.85"/>
        <n v="279.11"/>
        <n v="242.61"/>
        <n v="232.98"/>
        <n v="272.51"/>
        <n v="249.0"/>
        <n v="266.65"/>
        <n v="328.35"/>
        <n v="263.95"/>
        <n v="301.52"/>
        <n v="250.86"/>
        <n v="209.24"/>
        <n v="326.8"/>
        <n v="225.13"/>
        <n v="309.82"/>
        <n v="261.1"/>
        <n v="313.99"/>
        <n v="230.59"/>
        <n v="311.62"/>
        <n v="236.14"/>
        <n v="246.44"/>
        <n v="282.78"/>
        <n v="248.75"/>
        <n v="221.62"/>
        <n v="232.52"/>
        <n v="240.01"/>
        <n v="257.8"/>
        <n v="299.76"/>
        <n v="259.04"/>
        <n v="246.05"/>
        <n v="235.1"/>
        <n v="321.89"/>
        <n v="300.11"/>
        <n v="244.66"/>
        <n v="310.36"/>
        <n v="277.95"/>
        <n v="215.82"/>
        <n v="318.14"/>
        <n v="235.76"/>
        <n v="298.01"/>
        <n v="255.69"/>
        <n v="270.27"/>
        <n v="218.29"/>
        <n v="256.87"/>
        <n v="259.56"/>
        <n v="280.21"/>
        <n v="294.48"/>
        <n v="264.21"/>
        <n v="323.57"/>
        <n v="230.56"/>
        <n v="267.05"/>
        <n v="276.28"/>
        <n v="244.54"/>
        <n v="242.18"/>
        <n v="215.76"/>
        <n v="293.0"/>
        <n v="246.08"/>
        <n v="279.87"/>
        <n v="217.26"/>
        <n v="245.25"/>
        <n v="275.17"/>
        <n v="287.55"/>
        <n v="312.92"/>
        <n v="280.74"/>
        <n v="256.78"/>
        <n v="234.8"/>
        <n v="310.18"/>
        <n v="223.58"/>
        <n v="233.26"/>
        <n v="251.11"/>
        <n v="236.91"/>
        <n v="251.64"/>
        <n v="294.05"/>
        <n v="307.7"/>
        <n v="233.85"/>
        <n v="336.01"/>
        <n v="289.16"/>
        <n v="285.58"/>
        <n v="232.62"/>
        <n v="256.95"/>
        <n v="307.52"/>
        <n v="264.73"/>
        <n v="266.28"/>
        <n v="285.91"/>
        <n v="234.35"/>
        <n v="238.66"/>
        <n v="224.65"/>
        <n v="220.82"/>
        <n v="322.17"/>
        <n v="250.39"/>
        <n v="337.63"/>
        <n v="235.69"/>
        <n v="269.38"/>
        <n v="266.68"/>
        <n v="231.05"/>
        <n v="278.66"/>
        <n v="286.73"/>
        <n v="266.89"/>
        <n v="278.01"/>
        <n v="241.8"/>
        <n v="286.03"/>
        <n v="258.34"/>
        <n v="272.24"/>
        <n v="234.98"/>
        <n v="304.27"/>
        <n v="335.49"/>
        <n v="301.34"/>
        <n v="239.37"/>
        <n v="317.69"/>
        <n v="262.73"/>
        <n v="322.72"/>
        <n v="265.66"/>
        <n v="292.83"/>
        <n v="269.99"/>
        <n v="230.14"/>
        <n v="279.48"/>
        <n v="227.12"/>
        <n v="274.83"/>
        <n v="223.18"/>
        <n v="318.57"/>
        <n v="277.85"/>
        <n v="245.55"/>
        <n v="284.27"/>
        <n v="283.7"/>
        <n v="265.97"/>
        <n v="290.18"/>
        <n v="318.12"/>
        <n v="216.52"/>
        <n v="277.88"/>
        <n v="279.25"/>
        <n v="255.63"/>
        <n v="283.57"/>
        <n v="222.33"/>
        <n v="267.11"/>
        <n v="302.12"/>
        <n v="287.99"/>
        <n v="320.49"/>
        <n v="249.83"/>
        <n v="293.42"/>
        <n v="298.53"/>
        <n v="292.34"/>
        <n v="244.89"/>
        <n v="254.36"/>
        <n v="298.21"/>
        <n v="333.46"/>
        <n v="243.06"/>
        <n v="291.73"/>
        <n v="255.81"/>
        <n v="236.84"/>
        <n v="276.08"/>
        <n v="300.93"/>
        <n v="298.13"/>
        <n v="272.06"/>
        <n v="305.97"/>
        <n v="305.26"/>
        <n v="304.35"/>
        <n v="239.86"/>
        <n v="241.94"/>
        <n v="328.41"/>
        <n v="322.19"/>
        <n v="230.43"/>
        <n v="307.89"/>
        <n v="244.29"/>
        <n v="250.14"/>
        <n v="227.18"/>
        <n v="286.82"/>
        <n v="317.68"/>
        <n v="326.36"/>
        <n v="294.77"/>
        <n v="323.07"/>
        <n v="221.17"/>
        <n v="229.07"/>
        <n v="313.63"/>
        <n v="245.74"/>
        <n v="290.5"/>
        <n v="248.8"/>
        <n v="292.46"/>
        <n v="236.47"/>
        <n v="235.93"/>
        <n v="324.23"/>
        <n v="252.17"/>
        <n v="312.56"/>
        <n v="328.62"/>
        <n v="277.29"/>
        <n v="226.54"/>
        <n v="267.01"/>
        <n v="309.05"/>
        <n v="330.47"/>
        <n v="277.52"/>
        <n v="273.6"/>
        <n v="242.62"/>
        <n v="300.71"/>
        <n v="322.37"/>
        <n v="224.97"/>
        <n v="236.89"/>
        <n v="304.53"/>
        <n v="253.84"/>
        <n v="280.3"/>
        <n v="254.8"/>
        <n v="290.71"/>
        <n v="228.08"/>
        <n v="286.09"/>
        <n v="298.34"/>
        <n v="238.02"/>
        <n v="332.33"/>
        <n v="291.88"/>
        <n v="245.8"/>
        <n v="296.16"/>
        <n v="229.24"/>
        <n v="279.38"/>
        <n v="290.91"/>
        <n v="253.33"/>
        <n v="280.4"/>
        <n v="316.86"/>
        <n v="216.11"/>
        <n v="272.7"/>
        <n v="330.75"/>
        <n v="213.49"/>
        <n v="288.62"/>
        <n v="276.63"/>
        <n v="313.69"/>
        <n v="276.99"/>
        <n v="225.55"/>
        <n v="295.2"/>
        <n v="257.0"/>
        <n v="248.37"/>
        <n v="282.54"/>
        <n v="327.62"/>
        <n v="229.85"/>
        <n v="269.48"/>
        <n v="231.5"/>
        <n v="228.98"/>
        <n v="233.44"/>
        <n v="220.79"/>
        <n v="299.5"/>
        <n v="240.69"/>
        <n v="284.6"/>
        <n v="271.33"/>
        <n v="271.87"/>
        <n v="300.48"/>
        <n v="309.43"/>
        <n v="314.26"/>
        <n v="242.09"/>
        <n v="222.87"/>
        <n v="296.17"/>
        <n v="283.28"/>
        <n v="221.39"/>
        <n v="241.81"/>
        <n v="260.64"/>
        <n v="312.61"/>
        <n v="222.55"/>
        <n v="233.59"/>
        <n v="272.73"/>
        <n v="213.07"/>
        <n v="307.76"/>
        <n v="220.1"/>
        <n v="240.45"/>
        <n v="304.99"/>
        <n v="317.93"/>
        <n v="260.85"/>
        <n v="281.99"/>
        <n v="300.62"/>
        <n v="245.16"/>
        <n v="276.59"/>
        <n v="323.04"/>
        <n v="304.24"/>
        <n v="293.29"/>
        <n v="301.73"/>
        <n v="234.0"/>
        <n v="275.34"/>
        <n v="222.58"/>
        <n v="277.14"/>
        <n v="329.24"/>
        <n v="232.34"/>
        <n v="301.56"/>
        <n v="316.62"/>
        <n v="320.78"/>
        <n v="270.46"/>
        <n v="270.92"/>
        <n v="321.03"/>
        <n v="311.34"/>
        <n v="289.01"/>
        <n v="236.87"/>
        <n v="289.19"/>
        <n v="298.7"/>
        <n v="306.2"/>
        <n v="207.62"/>
        <n v="293.08"/>
        <n v="272.79"/>
        <n v="223.52"/>
        <n v="226.59"/>
        <n v="270.43"/>
        <n v="233.46"/>
        <n v="252.03"/>
        <n v="232.53"/>
        <n v="235.52"/>
        <n v="336.55"/>
        <n v="234.67"/>
        <n v="215.9"/>
        <n v="251.18"/>
        <n v="272.59"/>
        <n v="240.36"/>
        <n v="231.59"/>
        <n v="291.46"/>
        <n v="257.72"/>
        <n v="220.16"/>
        <n v="316.01"/>
        <n v="256.02"/>
        <n v="258.53"/>
        <n v="223.74"/>
        <n v="241.21"/>
        <n v="237.77"/>
        <n v="235.86"/>
        <n v="236.67"/>
        <n v="223.17"/>
        <n v="221.86"/>
        <n v="284.57"/>
        <n v="297.58"/>
        <n v="239.2"/>
        <n v="261.53"/>
        <n v="288.35"/>
        <n v="222.76"/>
        <n v="232.07"/>
        <n v="276.39"/>
        <n v="290.68"/>
        <n v="278.32"/>
        <n v="255.05"/>
        <n v="283.29"/>
        <n v="327.21"/>
        <n v="274.69"/>
        <n v="259.37"/>
        <n v="249.98"/>
        <n v="262.93"/>
        <n v="241.62"/>
        <n v="299.81"/>
        <n v="239.16"/>
        <n v="273.67"/>
        <n v="249.94"/>
        <n v="226.77"/>
        <n v="242.47"/>
        <n v="268.51"/>
        <n v="261.39"/>
        <n v="281.86"/>
        <n v="265.15"/>
        <n v="317.46"/>
        <n v="275.26"/>
        <n v="261.74"/>
        <n v="275.31"/>
        <n v="260.24"/>
        <n v="264.24"/>
        <n v="250.13"/>
        <n v="320.17"/>
        <n v="321.7"/>
        <n v="287.22"/>
        <n v="302.21"/>
        <n v="284.51"/>
        <n v="312.94"/>
        <n v="239.62"/>
        <n v="265.0"/>
        <n v="241.1"/>
        <n v="209.58"/>
        <n v="281.45"/>
        <n v="220.18"/>
        <n v="297.66"/>
        <n v="320.98"/>
        <n v="229.56"/>
        <n v="238.3"/>
        <n v="245.24"/>
        <n v="223.96"/>
        <n v="232.27"/>
        <n v="264.34"/>
        <n v="285.02"/>
        <n v="276.83"/>
        <n v="245.39"/>
        <n v="291.72"/>
        <n v="212.44"/>
        <n v="302.42"/>
        <n v="319.93"/>
        <n v="324.1"/>
        <n v="258.05"/>
        <n v="281.37"/>
        <n v="248.03"/>
        <n v="220.71"/>
        <n v="235.47"/>
        <n v="230.82"/>
        <n v="230.75"/>
        <n v="303.23"/>
        <n v="295.79"/>
        <n v="276.4"/>
        <n v="329.46"/>
        <n v="320.53"/>
        <n v="290.14"/>
        <n v="293.94"/>
        <n v="313.88"/>
        <n v="271.63"/>
        <n v="276.84"/>
        <n v="249.12"/>
        <n v="267.18"/>
        <n v="318.89"/>
        <n v="291.37"/>
        <n v="271.78"/>
        <n v="247.98"/>
        <n v="250.52"/>
        <n v="246.36"/>
        <n v="254.17"/>
        <n v="245.0"/>
        <n v="234.03"/>
        <n v="245.23"/>
        <n v="287.79"/>
        <n v="268.5"/>
        <n v="289.43"/>
        <n v="306.33"/>
        <n v="226.53"/>
        <n v="293.58"/>
        <n v="269.26"/>
        <n v="222.38"/>
        <n v="280.19"/>
        <n v="233.29"/>
        <n v="239.87"/>
        <n v="243.3"/>
        <n v="221.41"/>
        <n v="305.21"/>
        <n v="202.53"/>
        <n v="271.39"/>
        <n v="216.89"/>
        <n v="314.71"/>
        <n v="299.77"/>
        <n v="306.08"/>
        <n v="297.59"/>
        <n v="238.8"/>
        <n v="307.95"/>
        <n v="306.13"/>
        <n v="260.35"/>
        <n v="296.48"/>
        <n v="283.14"/>
        <n v="278.17"/>
        <n v="288.33"/>
        <n v="254.08"/>
        <n v="261.19"/>
        <n v="307.0"/>
        <n v="274.29"/>
        <n v="275.09"/>
        <n v="261.91"/>
        <n v="249.97"/>
        <n v="276.35"/>
        <n v="294.45"/>
        <n v="239.83"/>
        <n v="230.02"/>
        <n v="240.21"/>
        <n v="336.52"/>
        <n v="262.18"/>
        <n v="230.13"/>
        <n v="215.91"/>
        <n v="222.99"/>
        <n v="261.35"/>
        <n v="318.9"/>
        <n v="297.93"/>
        <n v="265.89"/>
        <n v="295.14"/>
        <n v="298.47"/>
        <n v="290.19"/>
        <n v="266.34"/>
        <n v="250.84"/>
        <n v="298.58"/>
        <n v="314.18"/>
        <n v="318.94"/>
        <n v="303.63"/>
        <n v="247.7"/>
        <n v="284.4"/>
        <n v="318.82"/>
        <n v="302.24"/>
        <n v="277.34"/>
        <n v="275.51"/>
        <n v="296.04"/>
        <n v="286.04"/>
        <n v="281.92"/>
        <n v="263.98"/>
        <n v="251.01"/>
        <n v="298.3"/>
        <n v="258.9"/>
        <n v="226.68"/>
        <n v="317.32"/>
        <n v="272.45"/>
        <n v="273.13"/>
        <n v="318.16"/>
        <n v="301.23"/>
        <n v="248.67"/>
        <n v="221.57"/>
        <n v="243.16"/>
        <n v="306.94"/>
        <n v="308.91"/>
        <n v="299.74"/>
        <n v="266.76"/>
        <n v="313.07"/>
        <n v="242.63"/>
        <n v="279.67"/>
        <n v="305.0"/>
        <n v="320.88"/>
        <n v="242.13"/>
        <n v="268.97"/>
        <n v="280.47"/>
        <n v="259.8"/>
        <n v="262.99"/>
        <n v="251.69"/>
        <n v="247.81"/>
        <n v="204.75"/>
        <n v="197.69"/>
        <n v="250.06"/>
        <n v="252.87"/>
        <n v="236.74"/>
        <n v="291.01"/>
        <n v="262.07"/>
        <n v="312.64"/>
        <n v="228.35"/>
        <n v="235.29"/>
        <n v="347.87"/>
        <n v="283.32"/>
        <n v="273.46"/>
        <n v="281.71"/>
        <n v="240.61"/>
        <n v="280.85"/>
        <n v="268.42"/>
        <n v="243.81"/>
        <n v="235.09"/>
        <n v="300.57"/>
        <n v="290.42"/>
        <n v="265.28"/>
        <n v="260.26"/>
        <n v="235.81"/>
        <n v="321.32"/>
        <n v="310.97"/>
        <n v="290.78"/>
        <n v="297.95"/>
        <n v="277.23"/>
        <n v="253.94"/>
        <n v="236.34"/>
        <n v="278.51"/>
        <n v="289.4"/>
        <n v="280.86"/>
        <n v="319.01"/>
        <n v="306.48"/>
        <n v="292.88"/>
        <n v="279.66"/>
        <n v="224.04"/>
        <n v="267.86"/>
        <n v="237.43"/>
        <n v="249.16"/>
        <n v="277.8"/>
        <n v="248.43"/>
        <n v="224.81"/>
        <n v="242.02"/>
        <n v="279.63"/>
        <n v="236.7"/>
        <n v="317.5"/>
        <n v="326.14"/>
        <n v="311.92"/>
        <n v="322.67"/>
        <n v="306.85"/>
        <n v="309.69"/>
        <n v="223.65"/>
        <n v="249.33"/>
        <n v="291.29"/>
        <n v="281.89"/>
        <n v="291.99"/>
        <n v="276.71"/>
        <n v="266.87"/>
        <n v="299.28"/>
        <n v="285.21"/>
        <n v="236.5"/>
        <n v="236.71"/>
        <n v="287.25"/>
        <n v="258.97"/>
        <n v="292.7"/>
        <n v="236.57"/>
        <n v="252.19"/>
        <n v="311.42"/>
        <n v="301.44"/>
        <n v="311.39"/>
        <n v="250.79"/>
        <n v="241.43"/>
        <n v="216.68"/>
        <n v="218.0"/>
        <n v="257.36"/>
        <n v="257.44"/>
        <n v="275.84"/>
        <n v="237.21"/>
        <n v="263.63"/>
        <n v="314.62"/>
        <n v="253.91"/>
        <n v="230.61"/>
        <n v="295.63"/>
        <n v="315.56"/>
        <n v="270.28"/>
        <n v="303.92"/>
        <n v="322.07"/>
        <n v="268.25"/>
        <n v="315.58"/>
        <n v="256.72"/>
        <n v="275.63"/>
        <n v="274.3"/>
        <n v="249.64"/>
        <n v="269.18"/>
        <n v="258.77"/>
        <n v="235.41"/>
        <n v="305.12"/>
        <n v="280.37"/>
        <n v="228.39"/>
        <n v="245.99"/>
        <n v="331.19"/>
        <n v="238.46"/>
        <n v="302.02"/>
        <n v="309.04"/>
        <n v="289.83"/>
        <n v="308.25"/>
        <n v="288.8"/>
        <n v="234.5"/>
        <n v="231.33"/>
        <n v="325.36"/>
      </sharedItems>
    </cacheField>
    <cacheField name="addiction_score" numFmtId="0">
      <sharedItems containsString="0" containsBlank="1" containsNumber="1">
        <n v="14.69"/>
        <n v="2.47"/>
        <n v="4.73"/>
        <n v="14.54"/>
        <n v="12.48"/>
        <n v="18.75"/>
        <n v="1.74"/>
        <n v="11.75"/>
        <n v="11.04"/>
        <n v="4.72"/>
        <n v="10.57"/>
        <n v="9.32"/>
        <n v="3.55"/>
        <n v="8.78"/>
        <n v="10.85"/>
        <n v="12.72"/>
        <n v="15.76"/>
        <n v="10.78"/>
        <n v="4.45"/>
        <n v="19.06"/>
        <n v="18.07"/>
        <n v="4.27"/>
        <n v="14.25"/>
        <n v="4.57"/>
        <n v="1.33"/>
        <n v="6.94"/>
        <n v="3.66"/>
        <n v="15.3"/>
        <n v="12.5"/>
        <n v="17.99"/>
        <n v="15.6"/>
        <n v="15.54"/>
        <n v="18.1"/>
        <n v="13.46"/>
        <n v="10.37"/>
        <n v="13.11"/>
        <n v="1.16"/>
        <n v="11.1"/>
        <n v="15.98"/>
        <n v="15.18"/>
        <n v="3.08"/>
        <n v="8.69"/>
        <n v="15.36"/>
        <n v="4.66"/>
        <n v="10.63"/>
        <n v="7.84"/>
        <n v="9.47"/>
        <n v="8.37"/>
        <n v="5.55"/>
        <n v="12.36"/>
        <n v="7.42"/>
        <n v="4.53"/>
        <n v="3.73"/>
        <n v="1.57"/>
        <n v="7.1"/>
        <n v="16.9"/>
        <n v="7.92"/>
        <n v="2.46"/>
        <n v="13.16"/>
        <n v="7.64"/>
        <n v="20.63"/>
        <n v="11.92"/>
        <n v="7.25"/>
        <n v="11.5"/>
        <n v="10.14"/>
        <n v="2.27"/>
        <n v="1.28"/>
        <n v="1.69"/>
        <n v="14.68"/>
        <n v="12.09"/>
        <n v="4.61"/>
        <n v="11.6"/>
        <n v="8.79"/>
        <n v="10.21"/>
        <n v="0.21"/>
        <n v="11.53"/>
        <n v="20.4"/>
        <n v="6.03"/>
        <n v="0.64"/>
        <n v="5.9"/>
        <n v="6.36"/>
        <n v="7.41"/>
        <n v="15.35"/>
        <n v="16.81"/>
        <n v="0.82"/>
        <n v="11.83"/>
        <n v="13.05"/>
        <n v="8.64"/>
        <n v="1.95"/>
        <n v="6.16"/>
        <n v="8.27"/>
        <n v="12.11"/>
        <n v="16.35"/>
        <n v="3.6"/>
        <n v="5.13"/>
        <n v="15.5"/>
        <n v="11.55"/>
        <n v="10.69"/>
        <n v="11.26"/>
        <n v="12.78"/>
        <n v="13.3"/>
        <n v="2.03"/>
        <n v="10.32"/>
        <n v="15.12"/>
        <n v="14.56"/>
        <n v="15.14"/>
        <n v="12.38"/>
        <m/>
        <n v="0.57"/>
        <n v="8.25"/>
        <n v="7.04"/>
        <n v="15.67"/>
        <n v="18.34"/>
        <n v="5.91"/>
        <n v="16.85"/>
        <n v="10.33"/>
        <n v="2.62"/>
        <n v="8.88"/>
        <n v="6.18"/>
        <n v="13.64"/>
        <n v="0.32"/>
        <n v="18.81"/>
        <n v="11.77"/>
        <n v="6.3"/>
        <n v="16.48"/>
        <n v="2.44"/>
        <n v="9.01"/>
        <n v="14.76"/>
        <n v="10.28"/>
        <n v="14.06"/>
        <n v="6.22"/>
        <n v="1.44"/>
        <n v="9.69"/>
        <n v="3.5"/>
        <n v="13.61"/>
        <n v="12.07"/>
        <n v="14.27"/>
        <n v="14.23"/>
        <n v="1.37"/>
        <n v="13.97"/>
        <n v="12.58"/>
        <n v="14.13"/>
        <n v="16.41"/>
        <n v="11.12"/>
        <n v="8.46"/>
        <n v="14.35"/>
        <n v="6.44"/>
        <n v="3.12"/>
        <n v="11.99"/>
        <n v="0.98"/>
        <n v="3.22"/>
        <n v="0.29"/>
        <n v="11.16"/>
        <n v="11.8"/>
        <n v="9.57"/>
        <n v="12.35"/>
        <n v="11.15"/>
        <n v="11.87"/>
        <n v="5.85"/>
        <n v="16.11"/>
        <n v="13.19"/>
        <n v="15.15"/>
        <n v="14.6"/>
        <n v="7.82"/>
        <n v="11.98"/>
        <n v="11.21"/>
        <n v="13.92"/>
        <n v="14.34"/>
        <n v="18.52"/>
        <n v="5.78"/>
        <n v="15.81"/>
        <n v="12.18"/>
        <n v="12.87"/>
        <n v="7.13"/>
        <n v="15.91"/>
        <n v="19.04"/>
        <n v="5.71"/>
        <n v="10.09"/>
        <n v="8.19"/>
        <n v="17.74"/>
        <n v="8.12"/>
        <n v="1.18"/>
        <n v="7.07"/>
        <n v="11.07"/>
        <n v="6.69"/>
        <n v="18.74"/>
        <n v="11.7"/>
        <n v="4.49"/>
        <n v="1.65"/>
        <n v="5.1"/>
        <n v="12.15"/>
        <n v="7.65"/>
        <n v="8.35"/>
        <n v="17.1"/>
        <n v="7.45"/>
        <n v="15.28"/>
        <n v="2.65"/>
        <n v="20.77"/>
        <n v="5.63"/>
        <n v="10.4"/>
        <n v="13.94"/>
        <n v="5.65"/>
        <n v="18.96"/>
        <n v="1.41"/>
        <n v="18.28"/>
        <n v="11.96"/>
        <n v="11.03"/>
        <n v="14.79"/>
        <n v="13.31"/>
        <n v="3.75"/>
        <n v="6.08"/>
        <n v="3.72"/>
        <n v="15.52"/>
        <n v="8.39"/>
        <n v="9.75"/>
        <n v="3.81"/>
        <n v="8.95"/>
        <n v="17.56"/>
        <n v="6.34"/>
        <n v="10.87"/>
        <n v="6.26"/>
        <n v="17.02"/>
        <n v="2.53"/>
        <n v="11.51"/>
        <n v="12.98"/>
        <n v="13.35"/>
        <n v="10.55"/>
        <n v="14.43"/>
        <n v="10.89"/>
        <n v="18.15"/>
        <n v="6.02"/>
        <n v="7.57"/>
        <n v="1.1"/>
        <n v="5.43"/>
        <n v="14.49"/>
        <n v="1.04"/>
        <n v="9.59"/>
        <n v="2.97"/>
        <n v="8.67"/>
        <n v="3.32"/>
        <n v="13.02"/>
        <n v="12.63"/>
        <n v="13.42"/>
        <n v="11.19"/>
        <n v="20.29"/>
        <n v="12.96"/>
        <n v="14.98"/>
        <n v="20.3"/>
        <n v="4.16"/>
        <n v="7.17"/>
        <n v="14.52"/>
        <n v="18.27"/>
        <n v="11.73"/>
        <n v="8.74"/>
        <n v="7.33"/>
        <n v="8.48"/>
        <n v="13.49"/>
        <n v="8.84"/>
        <n v="13.21"/>
        <n v="15.72"/>
        <n v="11.82"/>
        <n v="10.13"/>
        <n v="15.24"/>
        <n v="9.13"/>
        <n v="13.36"/>
        <n v="9.24"/>
        <n v="7.98"/>
        <n v="17.95"/>
        <n v="4.52"/>
        <n v="14.24"/>
        <n v="5.51"/>
        <n v="7.43"/>
        <n v="8.66"/>
        <n v="15.99"/>
        <n v="12.61"/>
        <n v="17.05"/>
        <n v="5.46"/>
        <n v="13.95"/>
        <n v="7.99"/>
        <n v="8.42"/>
        <n v="10.98"/>
        <n v="9.63"/>
        <n v="6.37"/>
        <n v="14.62"/>
        <n v="12.16"/>
        <n v="15.89"/>
        <n v="8.1"/>
        <n v="6.55"/>
        <n v="11.59"/>
        <n v="10.96"/>
        <n v="17.86"/>
        <n v="13.26"/>
        <n v="9.99"/>
        <n v="2.81"/>
        <n v="13.14"/>
        <n v="2.69"/>
        <n v="0.96"/>
        <n v="15.07"/>
        <n v="1.93"/>
        <n v="14.39"/>
        <n v="8.61"/>
        <n v="10.59"/>
        <n v="8.76"/>
        <n v="10.94"/>
        <n v="9.41"/>
        <n v="5.88"/>
        <n v="7.91"/>
        <n v="15.95"/>
        <n v="9.44"/>
        <n v="7.56"/>
        <n v="5.58"/>
        <n v="19.03"/>
        <n v="2.54"/>
        <n v="12.62"/>
        <n v="6.1"/>
        <n v="16.49"/>
        <n v="10.38"/>
        <n v="3.95"/>
        <n v="17.16"/>
        <n v="12.01"/>
        <n v="19.42"/>
        <n v="12.49"/>
        <n v="15.03"/>
        <n v="12.79"/>
        <n v="3.57"/>
        <n v="16.29"/>
        <n v="13.41"/>
        <n v="6.23"/>
        <n v="11.11"/>
        <n v="3.46"/>
        <n v="15.83"/>
        <n v="8.43"/>
        <n v="19.2"/>
        <n v="4.0"/>
        <n v="10.41"/>
        <n v="3.41"/>
        <n v="10.82"/>
        <n v="15.13"/>
        <n v="14.89"/>
        <n v="15.63"/>
        <n v="8.52"/>
        <n v="11.88"/>
        <n v="7.7"/>
        <n v="11.27"/>
        <n v="6.33"/>
        <n v="12.4"/>
        <n v="8.09"/>
        <n v="3.05"/>
        <n v="14.18"/>
        <n v="19.4"/>
        <n v="9.86"/>
        <n v="6.53"/>
        <n v="13.99"/>
        <n v="6.28"/>
        <n v="12.27"/>
        <n v="9.8"/>
        <n v="8.8"/>
        <n v="14.65"/>
        <n v="14.85"/>
        <n v="8.18"/>
        <n v="5.59"/>
        <n v="9.64"/>
        <n v="11.24"/>
        <n v="16.91"/>
        <n v="9.56"/>
        <n v="9.96"/>
        <n v="7.26"/>
        <n v="14.37"/>
        <n v="13.8"/>
        <n v="7.74"/>
        <n v="12.45"/>
        <n v="5.35"/>
        <n v="17.43"/>
        <n v="4.91"/>
        <n v="7.02"/>
        <n v="13.09"/>
        <n v="5.17"/>
        <n v="10.99"/>
        <n v="7.97"/>
        <n v="12.21"/>
        <n v="8.49"/>
        <n v="4.05"/>
        <n v="15.9"/>
        <n v="12.86"/>
        <n v="13.78"/>
        <n v="13.06"/>
        <n v="3.64"/>
        <n v="12.39"/>
        <n v="9.95"/>
        <n v="6.72"/>
        <n v="0.79"/>
        <n v="5.36"/>
        <n v="4.41"/>
        <n v="15.44"/>
        <n v="18.2"/>
        <n v="16.18"/>
        <n v="16.72"/>
        <n v="5.41"/>
        <n v="15.48"/>
        <n v="8.92"/>
        <n v="7.34"/>
        <n v="10.22"/>
        <n v="9.97"/>
        <n v="7.87"/>
        <n v="16.36"/>
        <n v="15.64"/>
        <n v="1.86"/>
        <n v="8.87"/>
        <n v="9.9"/>
        <n v="14.03"/>
        <n v="14.17"/>
        <n v="18.71"/>
        <n v="3.1"/>
        <n v="9.23"/>
        <n v="6.31"/>
        <n v="6.47"/>
        <n v="2.87"/>
        <n v="0.33"/>
        <n v="3.34"/>
        <n v="10.12"/>
        <n v="9.19"/>
        <n v="11.91"/>
        <n v="14.86"/>
        <n v="4.39"/>
        <n v="7.29"/>
        <n v="6.06"/>
        <n v="16.96"/>
        <n v="5.02"/>
        <n v="18.72"/>
        <n v="13.5"/>
        <n v="2.78"/>
        <n v="5.27"/>
        <n v="16.1"/>
        <n v="8.89"/>
        <n v="13.7"/>
        <n v="10.19"/>
        <n v="10.5"/>
        <n v="14.21"/>
        <n v="6.21"/>
        <n v="9.61"/>
        <n v="15.29"/>
        <n v="9.78"/>
        <n v="6.92"/>
        <n v="18.68"/>
        <n v="12.03"/>
        <n v="4.96"/>
        <n v="8.85"/>
        <n v="18.16"/>
        <n v="16.34"/>
        <n v="2.79"/>
        <n v="9.68"/>
        <n v="5.84"/>
        <n v="9.77"/>
        <n v="12.34"/>
        <n v="3.62"/>
        <n v="14.01"/>
        <n v="11.08"/>
        <n v="9.06"/>
        <n v="15.0"/>
        <n v="8.29"/>
        <n v="5.47"/>
        <n v="16.05"/>
        <n v="5.52"/>
        <n v="0.99"/>
        <n v="0.91"/>
        <n v="10.71"/>
        <n v="5.2"/>
        <n v="16.37"/>
        <n v="7.2"/>
        <n v="14.55"/>
        <n v="6.81"/>
        <n v="3.53"/>
        <n v="4.75"/>
        <n v="2.86"/>
        <n v="10.27"/>
        <n v="6.82"/>
        <n v="1.3"/>
        <n v="12.04"/>
        <n v="3.02"/>
        <n v="12.89"/>
        <n v="9.79"/>
        <n v="3.61"/>
        <n v="18.82"/>
        <n v="13.39"/>
        <n v="15.33"/>
        <n v="4.08"/>
        <n v="13.47"/>
        <n v="16.32"/>
        <n v="13.17"/>
        <n v="10.93"/>
        <n v="17.29"/>
        <n v="1.15"/>
        <n v="14.22"/>
        <n v="4.22"/>
        <n v="3.28"/>
        <n v="17.81"/>
        <n v="14.87"/>
        <n v="8.17"/>
        <n v="10.1"/>
        <n v="7.78"/>
        <n v="4.04"/>
        <n v="7.76"/>
        <n v="1.64"/>
        <n v="3.93"/>
        <n v="5.04"/>
        <n v="11.86"/>
        <n v="4.23"/>
        <n v="12.46"/>
        <n v="8.56"/>
        <n v="15.85"/>
        <n v="3.17"/>
        <n v="19.44"/>
        <n v="5.98"/>
        <n v="1.85"/>
        <n v="8.51"/>
        <n v="12.94"/>
        <n v="1.47"/>
        <n v="16.92"/>
        <n v="20.25"/>
        <n v="0.35"/>
        <n v="11.0"/>
        <n v="16.82"/>
        <n v="3.56"/>
        <n v="14.15"/>
        <n v="17.71"/>
        <n v="15.08"/>
        <n v="10.8"/>
        <n v="9.16"/>
        <n v="8.93"/>
        <n v="4.56"/>
        <n v="12.55"/>
        <n v="7.66"/>
        <n v="3.96"/>
        <n v="18.94"/>
        <n v="12.64"/>
        <n v="10.16"/>
        <n v="13.6"/>
        <n v="10.58"/>
        <n v="6.35"/>
        <n v="16.86"/>
        <n v="7.31"/>
        <n v="15.51"/>
        <n v="12.17"/>
        <n v="12.6"/>
        <n v="4.8"/>
        <n v="7.79"/>
        <n v="0.77"/>
        <n v="11.02"/>
        <n v="5.09"/>
        <n v="8.99"/>
        <n v="13.66"/>
        <n v="12.37"/>
        <n v="9.21"/>
        <n v="8.34"/>
        <n v="6.5"/>
        <n v="16.03"/>
        <n v="16.0"/>
        <n v="12.7"/>
        <n v="15.39"/>
        <n v="3.51"/>
        <n v="4.98"/>
        <n v="10.39"/>
        <n v="11.67"/>
        <n v="5.08"/>
        <n v="3.36"/>
        <n v="13.33"/>
        <n v="7.71"/>
        <n v="12.95"/>
        <n v="6.63"/>
        <n v="18.38"/>
        <n v="2.74"/>
        <n v="9.82"/>
        <n v="11.68"/>
        <n v="8.08"/>
        <n v="4.13"/>
        <n v="4.65"/>
        <n v="16.02"/>
        <n v="13.18"/>
        <n v="2.7"/>
        <n v="4.42"/>
        <n v="9.34"/>
        <n v="10.46"/>
        <n v="8.55"/>
        <n v="13.32"/>
        <n v="10.44"/>
        <n v="16.06"/>
        <n v="3.65"/>
        <n v="5.96"/>
        <n v="0.73"/>
        <n v="15.19"/>
        <n v="14.97"/>
        <n v="12.33"/>
        <n v="4.47"/>
        <n v="8.24"/>
        <n v="6.59"/>
        <n v="3.0"/>
        <n v="13.23"/>
        <n v="7.83"/>
        <n v="3.78"/>
        <n v="12.9"/>
        <n v="17.8"/>
        <n v="17.72"/>
        <n v="9.17"/>
        <n v="8.96"/>
        <n v="11.65"/>
        <n v="4.93"/>
        <n v="15.41"/>
        <n v="13.76"/>
        <n v="14.7"/>
        <n v="3.03"/>
        <n v="10.72"/>
        <n v="14.57"/>
        <n v="4.26"/>
        <n v="17.26"/>
        <n v="9.37"/>
        <n v="19.09"/>
        <n v="11.46"/>
        <n v="8.73"/>
        <n v="12.69"/>
        <n v="2.92"/>
        <n v="18.41"/>
        <n v="2.02"/>
        <n v="13.83"/>
        <n v="8.36"/>
        <n v="5.32"/>
        <n v="18.53"/>
        <n v="3.04"/>
        <n v="0.71"/>
        <n v="3.21"/>
        <n v="4.86"/>
        <n v="1.09"/>
        <n v="10.11"/>
        <n v="15.06"/>
        <n v="1.82"/>
        <n v="13.55"/>
        <n v="6.09"/>
        <n v="9.91"/>
        <n v="19.52"/>
        <n v="1.08"/>
        <n v="6.05"/>
        <n v="6.17"/>
        <n v="9.84"/>
        <n v="7.73"/>
        <n v="3.14"/>
        <n v="7.03"/>
        <n v="13.29"/>
        <n v="5.05"/>
        <n v="6.12"/>
        <n v="15.11"/>
        <n v="4.2"/>
        <n v="13.43"/>
        <n v="9.48"/>
        <n v="16.4"/>
        <n v="4.74"/>
        <n v="18.73"/>
        <n v="1.63"/>
        <n v="14.0"/>
        <n v="7.38"/>
        <n v="6.46"/>
        <n v="17.12"/>
        <n v="9.73"/>
        <n v="2.05"/>
        <n v="3.45"/>
        <n v="15.26"/>
        <n v="4.82"/>
        <n v="13.62"/>
        <n v="3.8"/>
        <n v="12.54"/>
        <n v="16.28"/>
        <n v="18.13"/>
        <n v="10.77"/>
        <n v="6.74"/>
        <n v="19.11"/>
        <n v="16.98"/>
        <n v="5.57"/>
        <n v="9.71"/>
        <n v="12.99"/>
        <n v="6.25"/>
        <n v="6.96"/>
        <n v="6.56"/>
        <n v="16.3"/>
        <n v="0.51"/>
        <n v="17.64"/>
        <n v="9.3"/>
        <n v="11.76"/>
        <n v="16.08"/>
        <n v="15.23"/>
        <n v="14.05"/>
        <n v="5.67"/>
        <n v="17.21"/>
        <n v="7.47"/>
        <n v="12.93"/>
        <n v="10.66"/>
        <n v="8.31"/>
        <n v="11.25"/>
        <n v="21.15"/>
        <n v="15.49"/>
        <n v="1.49"/>
        <n v="11.61"/>
        <n v="15.21"/>
        <n v="1.42"/>
        <n v="8.91"/>
        <n v="3.35"/>
        <n v="2.08"/>
        <n v="6.57"/>
        <n v="7.53"/>
        <n v="19.74"/>
        <n v="19.89"/>
        <n v="14.42"/>
        <n v="14.4"/>
        <n v="6.99"/>
        <n v="9.29"/>
        <n v="2.51"/>
        <n v="9.54"/>
        <n v="9.65"/>
        <n v="8.83"/>
        <n v="8.5"/>
        <n v="14.95"/>
        <n v="8.28"/>
        <n v="12.59"/>
        <n v="19.75"/>
        <n v="4.43"/>
        <n v="12.51"/>
        <n v="13.1"/>
        <n v="13.53"/>
        <n v="12.26"/>
        <n v="16.59"/>
        <n v="10.43"/>
        <n v="17.78"/>
        <n v="7.0"/>
        <n v="0.74"/>
        <n v="5.0"/>
        <n v="1.88"/>
        <n v="15.94"/>
        <n v="9.26"/>
        <n v="2.42"/>
        <n v="3.77"/>
        <n v="3.29"/>
        <n v="14.2"/>
        <n v="17.92"/>
        <n v="5.48"/>
        <n v="7.12"/>
        <n v="2.85"/>
        <n v="10.56"/>
        <n v="18.63"/>
        <n v="15.87"/>
        <n v="16.71"/>
        <n v="4.48"/>
        <n v="14.83"/>
        <n v="16.54"/>
        <n v="6.79"/>
        <n v="10.62"/>
        <n v="13.28"/>
        <n v="0.27"/>
        <n v="8.97"/>
        <n v="17.2"/>
        <n v="8.82"/>
        <n v="7.36"/>
        <n v="4.7"/>
        <n v="8.16"/>
        <n v="12.77"/>
        <n v="16.83"/>
        <n v="17.32"/>
        <n v="9.94"/>
        <n v="3.07"/>
        <n v="3.39"/>
        <n v="6.41"/>
        <n v="5.77"/>
        <n v="17.68"/>
        <n v="15.71"/>
        <n v="16.15"/>
        <n v="2.64"/>
        <n v="9.18"/>
        <n v="15.66"/>
        <n v="3.38"/>
        <n v="6.84"/>
        <n v="8.15"/>
        <n v="14.38"/>
        <n v="9.62"/>
        <n v="9.14"/>
        <n v="14.75"/>
        <n v="17.5"/>
        <n v="13.63"/>
        <n v="10.88"/>
        <n v="10.97"/>
        <n v="3.2"/>
        <n v="4.81"/>
        <n v="2.04"/>
        <n v="9.66"/>
        <n v="12.81"/>
        <n v="5.66"/>
        <n v="8.33"/>
        <n v="16.8"/>
        <n v="19.71"/>
        <n v="4.92"/>
        <n v="11.85"/>
        <n v="3.92"/>
        <n v="14.31"/>
        <n v="18.57"/>
        <n v="19.83"/>
        <n v="5.61"/>
        <n v="10.2"/>
        <n v="3.68"/>
        <n v="13.22"/>
        <n v="10.7"/>
        <n v="1.36"/>
        <n v="4.51"/>
        <n v="5.64"/>
        <n v="21.78"/>
        <n v="14.26"/>
        <n v="13.07"/>
        <n v="19.68"/>
        <n v="21.01"/>
        <n v="11.93"/>
        <n v="15.46"/>
        <n v="1.0"/>
        <n v="5.38"/>
        <n v="20.13"/>
        <n v="6.38"/>
        <n v="14.16"/>
        <n v="8.58"/>
        <n v="6.39"/>
        <n v="4.09"/>
        <n v="9.4"/>
        <n v="9.43"/>
        <n v="4.76"/>
        <n v="11.3"/>
        <n v="10.23"/>
        <n v="23.16"/>
        <n v="16.46"/>
        <n v="4.36"/>
        <n v="4.59"/>
        <n v="2.58"/>
        <n v="17.27"/>
        <n v="0.43"/>
        <n v="14.45"/>
        <n v="1.83"/>
        <n v="7.58"/>
        <n v="14.66"/>
        <n v="4.12"/>
        <n v="17.66"/>
        <n v="9.02"/>
        <n v="13.03"/>
        <n v="1.51"/>
        <n v="10.0"/>
        <n v="6.43"/>
        <n v="3.89"/>
        <n v="2.1"/>
        <n v="13.98"/>
        <n v="9.1"/>
        <n v="10.9"/>
        <n v="5.89"/>
        <n v="12.23"/>
        <n v="8.22"/>
        <n v="7.28"/>
        <n v="14.99"/>
        <n v="21.09"/>
        <n v="10.75"/>
        <n v="10.76"/>
        <n v="4.28"/>
        <n v="5.83"/>
        <n v="15.58"/>
        <n v="11.4"/>
        <n v="7.59"/>
        <n v="21.11"/>
        <n v="17.15"/>
        <n v="5.28"/>
        <n v="6.07"/>
        <n v="12.92"/>
        <n v="14.47"/>
        <n v="5.76"/>
        <n v="5.56"/>
        <n v="5.33"/>
        <n v="13.54"/>
        <n v="11.64"/>
        <n v="13.81"/>
        <n v="3.47"/>
        <n v="1.2"/>
        <n v="4.68"/>
        <n v="5.39"/>
        <n v="9.35"/>
        <n v="14.48"/>
        <n v="5.44"/>
        <n v="11.48"/>
        <n v="20.55"/>
        <n v="18.84"/>
        <n v="7.88"/>
        <n v="2.98"/>
        <n v="15.47"/>
        <n v="4.85"/>
        <n v="11.44"/>
        <n v="12.22"/>
        <n v="17.98"/>
        <n v="17.25"/>
        <n v="6.45"/>
        <n v="7.86"/>
        <n v="1.39"/>
        <n v="9.83"/>
        <n v="7.62"/>
        <n v="4.14"/>
        <n v="3.97"/>
        <n v="0.07"/>
        <n v="15.68"/>
        <n v="1.21"/>
        <n v="18.01"/>
        <n v="9.38"/>
        <n v="10.73"/>
        <n v="13.65"/>
        <n v="19.72"/>
        <n v="5.94"/>
        <n v="10.86"/>
        <n v="6.51"/>
        <n v="11.22"/>
        <n v="15.73"/>
        <n v="3.43"/>
        <n v="5.62"/>
        <n v="19.47"/>
        <n v="0.63"/>
        <n v="6.14"/>
        <n v="7.16"/>
        <n v="7.68"/>
        <n v="12.52"/>
        <n v="2.96"/>
        <n v="9.67"/>
        <n v="19.9"/>
        <n v="15.86"/>
        <n v="12.3"/>
        <n v="10.49"/>
        <n v="15.75"/>
        <n v="16.26"/>
        <n v="5.8"/>
        <n v="10.92"/>
        <n v="9.15"/>
        <n v="11.31"/>
        <n v="8.41"/>
        <n v="6.9"/>
        <n v="4.11"/>
        <n v="11.23"/>
        <n v="13.67"/>
        <n v="5.18"/>
        <n v="6.77"/>
        <n v="14.46"/>
        <n v="13.01"/>
        <n v="14.44"/>
        <n v="16.62"/>
        <n v="16.67"/>
        <n v="6.87"/>
        <n v="3.83"/>
        <n v="10.68"/>
        <n v="2.89"/>
        <n v="13.87"/>
        <n v="14.92"/>
        <n v="2.43"/>
        <n v="9.87"/>
        <n v="10.42"/>
        <n v="7.18"/>
        <n v="7.93"/>
        <n v="7.9"/>
        <n v="9.58"/>
        <n v="5.72"/>
        <n v="16.12"/>
        <n v="4.9"/>
        <n v="17.01"/>
        <n v="20.81"/>
        <n v="5.87"/>
        <n v="1.77"/>
        <n v="8.4"/>
        <n v="1.25"/>
        <n v="7.11"/>
        <n v="6.24"/>
        <n v="6.62"/>
        <n v="11.54"/>
        <n v="7.19"/>
        <n v="10.95"/>
        <n v="6.42"/>
        <n v="5.53"/>
        <n v="19.28"/>
        <n v="16.21"/>
        <n v="9.72"/>
        <n v="17.62"/>
        <n v="0.93"/>
        <n v="5.93"/>
        <n v="15.53"/>
        <n v="8.13"/>
        <n v="2.9"/>
        <n v="15.55"/>
        <n v="13.45"/>
        <n v="12.1"/>
        <n v="8.54"/>
        <n v="10.53"/>
        <n v="5.69"/>
        <n v="2.18"/>
        <n v="13.04"/>
        <n v="11.42"/>
        <n v="16.22"/>
        <n v="0.22"/>
        <n v="13.2"/>
        <n v="4.64"/>
        <n v="3.58"/>
        <n v="13.57"/>
        <n v="16.2"/>
        <n v="20.96"/>
        <n v="16.09"/>
        <n v="18.02"/>
        <n v="10.54"/>
        <n v="1.45"/>
        <n v="19.0"/>
        <n v="16.88"/>
        <n v="14.88"/>
        <n v="3.25"/>
        <n v="3.87"/>
        <n v="5.31"/>
        <n v="7.54"/>
        <n v="17.08"/>
        <n v="7.4"/>
        <n v="12.71"/>
        <n v="3.19"/>
        <n v="13.34"/>
        <n v="11.43"/>
        <n v="11.81"/>
        <n v="8.77"/>
        <n v="13.48"/>
        <n v="14.8"/>
        <n v="14.51"/>
        <n v="18.19"/>
        <n v="12.84"/>
        <n v="6.91"/>
        <n v="4.34"/>
        <n v="4.71"/>
        <n v="11.62"/>
        <n v="7.32"/>
        <n v="3.27"/>
        <n v="3.59"/>
        <n v="21.76"/>
        <n v="12.66"/>
        <n v="17.59"/>
        <n v="11.01"/>
        <n v="13.52"/>
        <n v="9.7"/>
        <n v="6.64"/>
        <n v="1.34"/>
        <n v="14.82"/>
        <n v="11.84"/>
        <n v="20.09"/>
        <n v="16.47"/>
        <n v="9.76"/>
        <n v="3.85"/>
        <n v="7.85"/>
        <n v="6.68"/>
        <n v="17.14"/>
        <n v="8.86"/>
        <n v="1.68"/>
        <n v="12.06"/>
        <n v="6.32"/>
        <n v="9.05"/>
        <n v="14.53"/>
        <n v="1.03"/>
        <n v="5.29"/>
        <n v="11.63"/>
        <n v="15.65"/>
        <n v="12.83"/>
        <n v="12.02"/>
        <n v="0.19"/>
        <n v="19.69"/>
        <n v="11.37"/>
        <n v="3.79"/>
        <n v="13.86"/>
        <n v="12.75"/>
        <n v="12.43"/>
        <n v="17.65"/>
        <n v="13.77"/>
        <n v="7.75"/>
        <n v="9.2"/>
        <n v="10.06"/>
        <n v="8.26"/>
        <n v="12.42"/>
        <n v="13.38"/>
        <n v="8.14"/>
        <n v="14.72"/>
        <n v="16.78"/>
        <n v="17.9"/>
        <n v="11.89"/>
        <n v="3.54"/>
        <n v="11.9"/>
        <n v="3.4"/>
        <n v="16.04"/>
        <n v="12.24"/>
        <n v="10.17"/>
        <n v="11.66"/>
        <n v="23.01"/>
        <n v="8.32"/>
        <n v="12.88"/>
        <n v="4.69"/>
        <n v="18.88"/>
        <n v="11.32"/>
        <n v="16.58"/>
        <n v="13.59"/>
        <n v="11.14"/>
        <n v="8.04"/>
        <n v="5.23"/>
        <n v="8.68"/>
        <n v="8.57"/>
        <n v="3.84"/>
        <n v="8.98"/>
        <n v="13.91"/>
        <n v="1.94"/>
        <n v="20.83"/>
        <n v="13.74"/>
        <n v="7.3"/>
        <n v="1.14"/>
        <n v="18.06"/>
        <n v="15.93"/>
        <n v="17.17"/>
        <n v="16.74"/>
        <n v="4.4"/>
        <n v="14.5"/>
        <n v="2.88"/>
        <n v="11.33"/>
        <n v="2.48"/>
        <n v="15.34"/>
        <n v="2.36"/>
        <n v="7.23"/>
        <n v="2.71"/>
        <n v="13.75"/>
        <n v="11.57"/>
        <n v="16.16"/>
        <n v="18.83"/>
        <n v="18.91"/>
        <n v="14.64"/>
        <n v="2.37"/>
        <n v="7.89"/>
        <n v="6.54"/>
        <n v="16.6"/>
        <n v="4.31"/>
        <n v="13.58"/>
        <n v="3.31"/>
        <n v="11.2"/>
        <n v="6.97"/>
        <n v="7.94"/>
        <n v="15.17"/>
        <n v="9.36"/>
        <n v="11.95"/>
        <n v="14.36"/>
        <n v="2.68"/>
        <n v="2.56"/>
        <n v="12.47"/>
        <n v="8.05"/>
        <n v="0.81"/>
        <n v="7.55"/>
        <n v="5.12"/>
        <n v="7.67"/>
        <n v="17.33"/>
        <n v="4.46"/>
        <n v="6.78"/>
        <n v="3.99"/>
        <n v="14.04"/>
        <n v="11.13"/>
        <n v="5.7"/>
        <n v="6.6"/>
        <n v="14.94"/>
        <n v="3.76"/>
        <n v="12.65"/>
        <n v="14.02"/>
        <n v="1.46"/>
        <n v="3.69"/>
        <n v="17.31"/>
        <n v="19.01"/>
        <n v="12.13"/>
        <n v="9.5"/>
        <n v="10.64"/>
        <n v="4.99"/>
        <n v="12.0"/>
        <n v="8.53"/>
        <n v="18.64"/>
        <n v="7.39"/>
        <n v="3.44"/>
        <n v="17.88"/>
        <n v="11.17"/>
        <n v="6.7"/>
        <n v="12.8"/>
        <n v="13.37"/>
        <n v="16.24"/>
        <n v="19.48"/>
        <n v="16.61"/>
        <n v="15.57"/>
        <n v="6.27"/>
        <n v="4.1"/>
        <n v="2.59"/>
        <n v="19.05"/>
        <n v="6.95"/>
        <n v="6.19"/>
        <n v="14.77"/>
        <n v="13.96"/>
        <n v="4.25"/>
        <n v="8.71"/>
        <n v="7.6"/>
        <n v="10.29"/>
        <n v="7.22"/>
        <n v="10.24"/>
        <n v="17.23"/>
        <n v="1.5"/>
        <n v="6.49"/>
        <n v="12.44"/>
        <n v="10.52"/>
        <n v="17.83"/>
        <n v="7.35"/>
        <n v="6.75"/>
        <n v="8.01"/>
        <n v="17.58"/>
        <n v="12.73"/>
        <n v="21.21"/>
        <n v="8.02"/>
        <n v="18.48"/>
        <n v="18.12"/>
        <n v="15.84"/>
        <n v="5.45"/>
        <n v="7.06"/>
        <n v="10.31"/>
        <n v="7.08"/>
        <n v="4.6"/>
        <n v="19.27"/>
        <n v="13.08"/>
        <n v="17.18"/>
        <n v="4.32"/>
        <n v="11.94"/>
        <n v="7.8"/>
        <n v="17.34"/>
        <n v="5.75"/>
        <n v="9.12"/>
        <n v="2.22"/>
        <n v="15.1"/>
        <n v="1.55"/>
        <n v="17.09"/>
        <n v="17.06"/>
        <n v="16.73"/>
        <n v="6.58"/>
        <n v="18.24"/>
        <n v="11.29"/>
        <n v="10.61"/>
        <n v="16.84"/>
        <n v="16.07"/>
        <n v="14.78"/>
        <n v="7.81"/>
        <n v="2.29"/>
        <n v="1.72"/>
        <n v="15.04"/>
        <n v="16.57"/>
        <n v="10.81"/>
        <n v="9.04"/>
        <n v="18.66"/>
        <n v="1.81"/>
        <n v="11.49"/>
        <n v="11.39"/>
        <n v="8.23"/>
        <n v="1.13"/>
        <n v="9.74"/>
        <n v="14.07"/>
        <n v="8.06"/>
        <n v="0.84"/>
        <n v="16.17"/>
        <n v="9.49"/>
        <n v="1.89"/>
        <n v="15.05"/>
        <n v="3.86"/>
        <n v="9.09"/>
        <n v="14.73"/>
        <n v="16.93"/>
        <n v="7.61"/>
        <n v="13.12"/>
        <n v="17.11"/>
        <n v="7.27"/>
        <n v="12.82"/>
        <n v="10.67"/>
        <n v="11.18"/>
        <n v="10.6"/>
        <n v="10.84"/>
        <n v="21.79"/>
        <n v="5.86"/>
        <n v="10.07"/>
        <n v="7.14"/>
        <n v="2.35"/>
        <n v="15.45"/>
        <n v="16.97"/>
        <n v="2.25"/>
        <n v="0.6"/>
        <n v="9.08"/>
        <n v="4.24"/>
        <n v="15.62"/>
        <n v="3.23"/>
        <n v="20.74"/>
        <n v="14.59"/>
        <n v="12.68"/>
        <n v="16.77"/>
        <n v="6.85"/>
        <n v="4.62"/>
        <n v="13.15"/>
        <n v="2.24"/>
        <n v="14.81"/>
        <n v="3.24"/>
        <n v="16.99"/>
        <n v="9.53"/>
        <n v="18.26"/>
        <n v="16.01"/>
        <n v="13.85"/>
        <n v="5.26"/>
        <n v="17.55"/>
        <n v="20.44"/>
        <n v="14.67"/>
        <n v="7.05"/>
        <n v="4.94"/>
        <n v="2.39"/>
        <n v="20.88"/>
        <n v="15.7"/>
        <n v="9.03"/>
        <n v="15.38"/>
        <n v="16.5"/>
        <n v="1.97"/>
        <n v="11.71"/>
        <n v="18.56"/>
        <n v="16.43"/>
        <n v="13.88"/>
        <n v="2.17"/>
        <n v="3.01"/>
        <n v="9.52"/>
        <n v="5.82"/>
        <n v="13.24"/>
        <n v="5.68"/>
        <n v="12.85"/>
        <n v="0.58"/>
        <n v="13.4"/>
        <n v="9.27"/>
        <n v="7.69"/>
        <n v="7.01"/>
        <n v="1.98"/>
        <n v="17.37"/>
        <n v="5.37"/>
        <n v="5.21"/>
        <n v="19.14"/>
        <n v="17.84"/>
        <n v="18.44"/>
        <n v="17.91"/>
        <n v="10.91"/>
        <n v="15.27"/>
        <n v="4.3"/>
        <n v="15.59"/>
        <n v="20.82"/>
        <n v="15.69"/>
        <n v="19.1"/>
        <n v="18.32"/>
        <n v="12.53"/>
        <n v="6.67"/>
        <n v="15.25"/>
        <n v="16.95"/>
        <n v="14.41"/>
        <n v="19.85"/>
        <n v="20.27"/>
        <n v="0.1"/>
        <n v="7.72"/>
        <n v="2.12"/>
        <n v="10.25"/>
        <n v="9.6"/>
        <n v="2.63"/>
        <n v="7.52"/>
        <n v="10.3"/>
        <n v="2.67"/>
        <n v="7.5"/>
        <n v="13.25"/>
        <n v="6.61"/>
        <n v="9.28"/>
        <n v="0.56"/>
        <n v="19.81"/>
        <n v="20.35"/>
        <n v="10.03"/>
        <n v="19.82"/>
        <n v="14.32"/>
        <n v="5.42"/>
        <n v="9.42"/>
        <n v="2.76"/>
        <n v="3.37"/>
        <n v="8.72"/>
        <n v="18.77"/>
        <n v="1.61"/>
        <n v="18.36"/>
        <n v="0.08"/>
        <n v="10.01"/>
        <n v="0.09"/>
        <n v="2.75"/>
        <n v="11.47"/>
        <n v="3.82"/>
        <n v="9.88"/>
        <n v="1.6"/>
        <n v="12.97"/>
        <n v="14.58"/>
        <n v="8.11"/>
        <n v="0.83"/>
        <n v="14.71"/>
        <n v="17.42"/>
        <n v="9.07"/>
        <n v="0.13"/>
        <n v="14.9"/>
        <n v="17.54"/>
        <n v="12.41"/>
        <n v="7.49"/>
        <n v="11.41"/>
        <n v="16.7"/>
        <n v="8.75"/>
        <n v="1.19"/>
        <n v="20.14"/>
        <n v="2.91"/>
        <n v="2.16"/>
        <n v="16.75"/>
        <n v="1.92"/>
        <n v="9.93"/>
        <n v="12.05"/>
        <n v="6.01"/>
        <n v="19.07"/>
        <n v="4.79"/>
        <n v="21.58"/>
        <n v="6.65"/>
        <n v="2.82"/>
        <n v="9.55"/>
        <n v="3.15"/>
        <n v="11.09"/>
        <n v="5.3"/>
        <n v="11.05"/>
        <n v="5.19"/>
        <n v="0.47"/>
        <n v="16.76"/>
        <n v="0.46"/>
        <n v="21.1"/>
        <n v="10.35"/>
        <n v="17.89"/>
        <n v="2.61"/>
        <n v="19.22"/>
        <n v="21.62"/>
        <n v="10.51"/>
        <n v="6.76"/>
        <n v="15.22"/>
        <n v="10.45"/>
        <n v="14.1"/>
        <n v="9.31"/>
        <n v="4.18"/>
        <n v="4.17"/>
        <n v="15.79"/>
        <n v="16.44"/>
        <n v="4.83"/>
        <n v="7.95"/>
        <n v="19.02"/>
        <n v="6.66"/>
        <n v="18.4"/>
        <n v="17.3"/>
        <n v="0.9"/>
        <n v="17.19"/>
        <n v="15.4"/>
        <n v="2.23"/>
        <n v="12.25"/>
        <n v="4.35"/>
        <n v="4.02"/>
        <n v="22.05"/>
        <n v="5.81"/>
        <n v="2.07"/>
        <n v="18.97"/>
        <n v="3.48"/>
        <n v="21.24"/>
        <n v="6.8"/>
        <n v="1.99"/>
        <n v="20.91"/>
        <n v="13.9"/>
        <n v="17.36"/>
        <n v="17.52"/>
        <n v="13.79"/>
        <n v="14.3"/>
        <n v="7.15"/>
        <n v="1.53"/>
        <n v="9.92"/>
        <n v="5.03"/>
        <n v="5.4"/>
        <n v="8.2"/>
        <n v="13.84"/>
        <n v="18.45"/>
        <n v="2.11"/>
        <n v="12.57"/>
        <n v="10.02"/>
        <n v="18.76"/>
        <n v="4.44"/>
        <n v="5.34"/>
        <n v="6.13"/>
        <n v="8.07"/>
        <n v="18.59"/>
        <n v="15.74"/>
        <n v="18.08"/>
        <n v="22.78"/>
        <n v="4.95"/>
        <n v="18.79"/>
        <n v="17.85"/>
        <n v="2.6"/>
        <n v="1.71"/>
        <n v="14.33"/>
        <n v="12.56"/>
        <n v="1.11"/>
        <n v="9.22"/>
        <n v="3.63"/>
        <n v="0.28"/>
        <n v="7.21"/>
        <n v="14.96"/>
        <n v="2.28"/>
        <n v="16.89"/>
        <n v="6.89"/>
        <n v="11.38"/>
        <n v="8.44"/>
        <n v="16.27"/>
        <n v="4.07"/>
        <n v="5.16"/>
        <n v="17.03"/>
        <n v="20.97"/>
        <n v="7.37"/>
        <n v="0.94"/>
        <n v="10.34"/>
        <n v="15.77"/>
        <n v="0.61"/>
        <n v="7.44"/>
        <n v="0.72"/>
        <n v="17.41"/>
        <n v="11.74"/>
        <n v="20.46"/>
        <n v="2.0"/>
        <n v="5.11"/>
        <n v="4.37"/>
        <n v="13.27"/>
        <n v="18.17"/>
        <n v="18.29"/>
        <n v="10.79"/>
        <n v="18.67"/>
        <n v="4.87"/>
        <n v="5.79"/>
        <n v="2.32"/>
        <n v="4.88"/>
        <n v="7.77"/>
        <n v="12.2"/>
        <n v="18.98"/>
        <n v="8.65"/>
        <n v="9.98"/>
        <n v="17.53"/>
        <n v="5.24"/>
        <n v="17.28"/>
        <n v="12.29"/>
        <n v="12.31"/>
        <n v="13.68"/>
        <n v="3.26"/>
        <n v="17.07"/>
        <n v="1.23"/>
        <n v="7.24"/>
        <n v="5.06"/>
        <n v="1.62"/>
        <n v="15.32"/>
        <n v="5.74"/>
        <n v="12.67"/>
        <n v="2.19"/>
        <n v="9.89"/>
        <n v="17.39"/>
        <n v="14.93"/>
        <n v="11.79"/>
        <n v="2.01"/>
        <n v="13.82"/>
        <n v="5.25"/>
        <n v="6.2"/>
        <n v="12.08"/>
        <n v="4.03"/>
        <n v="14.12"/>
        <n v="4.15"/>
        <n v="1.79"/>
        <n v="17.6"/>
        <n v="12.19"/>
        <n v="11.36"/>
        <n v="8.59"/>
        <n v="15.61"/>
        <n v="17.45"/>
        <n v="9.51"/>
        <n v="18.99"/>
        <n v="4.21"/>
        <n v="8.81"/>
        <n v="7.51"/>
        <n v="4.54"/>
        <n v="1.59"/>
        <n v="16.13"/>
        <n v="2.94"/>
        <n v="2.55"/>
        <n v="2.84"/>
        <n v="3.9"/>
        <n v="1.66"/>
        <n v="9.85"/>
        <n v="14.14"/>
        <n v="10.47"/>
        <n v="12.91"/>
        <n v="15.88"/>
        <n v="14.11"/>
        <n v="8.47"/>
        <n v="6.83"/>
        <n v="3.09"/>
        <n v="19.12"/>
        <n v="17.82"/>
        <n v="19.54"/>
        <n v="2.95"/>
        <n v="20.33"/>
        <n v="22.0"/>
        <n v="16.55"/>
        <n v="2.13"/>
        <n v="11.35"/>
        <n v="0.65"/>
        <n v="0.44"/>
        <n v="22.07"/>
        <n v="14.08"/>
        <n v="19.43"/>
        <n v="16.94"/>
        <n v="11.69"/>
        <n v="6.29"/>
        <n v="18.14"/>
        <n v="17.57"/>
        <n v="19.08"/>
        <n v="19.33"/>
        <n v="19.46"/>
        <n v="8.45"/>
        <n v="9.11"/>
        <n v="12.28"/>
        <n v="18.31"/>
        <n v="8.63"/>
        <n v="13.56"/>
        <n v="11.78"/>
        <n v="2.38"/>
        <n v="14.84"/>
        <n v="18.03"/>
        <n v="19.61"/>
        <n v="18.95"/>
        <n v="0.04"/>
        <n v="18.86"/>
        <n v="5.01"/>
        <n v="16.19"/>
        <n v="3.49"/>
        <n v="3.3"/>
        <n v="8.3"/>
        <n v="2.15"/>
        <n v="3.16"/>
        <n v="7.63"/>
        <n v="2.33"/>
        <n v="13.71"/>
        <n v="6.52"/>
        <n v="13.72"/>
        <n v="2.77"/>
        <n v="4.84"/>
        <n v="2.21"/>
        <n v="0.05"/>
        <n v="1.9"/>
        <n v="16.38"/>
        <n v="0.54"/>
        <n v="3.18"/>
        <n v="0.25"/>
        <n v="21.04"/>
        <n v="5.14"/>
        <n v="16.64"/>
        <n v="17.48"/>
        <n v="19.23"/>
        <n v="8.94"/>
        <n v="18.25"/>
        <n v="16.39"/>
        <n v="14.09"/>
        <n v="4.89"/>
        <n v="9.81"/>
        <n v="0.75"/>
        <n v="11.72"/>
        <n v="15.31"/>
        <n v="4.58"/>
        <n v="17.24"/>
        <n v="10.15"/>
        <n v="20.45"/>
        <n v="8.9"/>
        <n v="6.48"/>
        <n v="9.0"/>
        <n v="5.49"/>
        <n v="17.75"/>
        <n v="17.44"/>
        <n v="4.77"/>
        <n v="19.49"/>
        <n v="20.24"/>
        <n v="20.34"/>
        <n v="6.0"/>
        <n v="11.56"/>
        <n v="1.7"/>
        <n v="1.17"/>
        <n v="0.78"/>
        <n v="11.45"/>
        <n v="4.33"/>
        <n v="0.55"/>
        <n v="17.22"/>
        <n v="17.73"/>
        <n v="2.26"/>
        <n v="9.25"/>
        <n v="3.94"/>
        <n v="17.47"/>
        <n v="6.86"/>
        <n v="19.35"/>
        <n v="0.2"/>
        <n v="6.15"/>
        <n v="19.79"/>
        <n v="3.11"/>
        <n v="16.42"/>
        <n v="2.52"/>
        <n v="6.73"/>
        <n v="20.99"/>
        <n v="5.15"/>
        <n v="19.51"/>
        <n v="4.78"/>
        <n v="16.45"/>
        <n v="11.34"/>
        <n v="15.16"/>
        <n v="10.26"/>
        <n v="6.71"/>
        <n v="11.06"/>
        <n v="18.62"/>
        <n v="15.2"/>
        <n v="0.92"/>
        <n v="22.42"/>
        <n v="10.74"/>
        <n v="1.76"/>
        <n v="12.14"/>
        <n v="4.01"/>
        <n v="15.56"/>
        <n v="20.68"/>
        <n v="19.91"/>
        <n v="4.38"/>
        <n v="12.12"/>
        <n v="6.4"/>
        <n v="3.33"/>
        <n v="19.26"/>
        <n v="10.36"/>
        <n v="13.13"/>
        <n v="7.96"/>
        <n v="18.69"/>
        <n v="2.83"/>
        <n v="1.78"/>
        <n v="18.5"/>
        <n v="11.58"/>
        <n v="5.97"/>
        <n v="2.72"/>
        <n v="17.49"/>
        <n v="14.63"/>
        <n v="10.08"/>
        <n v="15.02"/>
        <n v="16.79"/>
        <n v="4.55"/>
        <n v="17.0"/>
        <n v="3.13"/>
        <n v="15.92"/>
        <n v="20.28"/>
        <n v="0.12"/>
        <n v="17.7"/>
        <n v="21.82"/>
        <n v="5.54"/>
        <n v="18.11"/>
        <n v="2.14"/>
        <n v="3.88"/>
        <n v="3.67"/>
        <n v="15.37"/>
        <n v="15.42"/>
        <n v="13.51"/>
        <n v="7.46"/>
        <n v="3.52"/>
        <n v="5.99"/>
        <n v="5.5"/>
        <n v="17.76"/>
        <n v="10.05"/>
        <n v="0.68"/>
        <n v="1.26"/>
        <n v="19.16"/>
        <n v="0.41"/>
        <n v="1.75"/>
        <n v="6.88"/>
        <n v="4.29"/>
        <n v="17.61"/>
        <n v="7.48"/>
        <n v="19.95"/>
        <n v="7.09"/>
        <n v="15.78"/>
        <n v="20.85"/>
        <n v="14.91"/>
        <n v="2.73"/>
        <n v="18.42"/>
        <n v="18.93"/>
        <n v="5.6"/>
        <n v="2.31"/>
        <n v="16.63"/>
        <n v="16.66"/>
        <n v="4.06"/>
        <n v="20.94"/>
        <n v="20.93"/>
        <n v="19.66"/>
        <n v="12.76"/>
        <n v="15.43"/>
        <n v="2.5"/>
        <n v="10.04"/>
        <n v="0.85"/>
        <n v="9.45"/>
        <n v="0.69"/>
        <n v="18.23"/>
        <n v="14.28"/>
        <n v="18.3"/>
        <n v="5.22"/>
        <n v="19.15"/>
        <n v="1.52"/>
        <n v="16.25"/>
        <n v="18.09"/>
        <n v="0.49"/>
        <n v="21.17"/>
        <n v="21.48"/>
        <n v="1.31"/>
        <n v="2.99"/>
        <n v="8.7"/>
        <n v="1.29"/>
        <n v="2.06"/>
        <n v="3.91"/>
        <n v="17.35"/>
        <n v="3.7"/>
        <n v="6.98"/>
        <n v="20.78"/>
        <n v="16.53"/>
        <n v="16.51"/>
        <n v="21.91"/>
        <n v="0.01"/>
        <n v="11.97"/>
        <n v="20.69"/>
        <n v="13.73"/>
        <n v="15.8"/>
        <n v="6.11"/>
        <n v="19.3"/>
        <n v="20.32"/>
        <n v="17.4"/>
        <n v="2.3"/>
        <n v="17.97"/>
        <n v="12.74"/>
        <n v="11.28"/>
        <n v="4.63"/>
        <n v="19.25"/>
        <n v="17.63"/>
        <n v="19.58"/>
        <n v="15.01"/>
        <n v="18.35"/>
        <n v="16.23"/>
        <n v="0.67"/>
        <n v="11.52"/>
        <n v="13.93"/>
        <n v="15.82"/>
        <n v="10.48"/>
        <n v="0.95"/>
        <n v="18.22"/>
        <n v="1.12"/>
        <n v="17.67"/>
        <n v="1.56"/>
        <n v="2.66"/>
        <n v="1.91"/>
        <n v="18.61"/>
        <n v="9.33"/>
        <n v="14.61"/>
        <n v="0.7"/>
        <n v="19.64"/>
        <n v="3.42"/>
        <n v="1.24"/>
        <n v="19.84"/>
        <n v="3.98"/>
        <n v="2.93"/>
        <n v="22.75"/>
        <n v="8.21"/>
        <n v="2.49"/>
        <n v="1.06"/>
        <n v="9.46"/>
        <n v="6.93"/>
        <n v="2.45"/>
        <n v="0.42"/>
        <n v="20.2"/>
        <n v="0.87"/>
        <n v="18.8"/>
        <n v="17.38"/>
        <n v="18.47"/>
        <n v="0.06"/>
        <n v="8.03"/>
        <n v="1.8"/>
        <n v="18.58"/>
        <n v="2.2"/>
        <n v="2.41"/>
        <n v="18.87"/>
        <n v="3.71"/>
        <n v="8.0"/>
        <n v="4.19"/>
        <n v="1.87"/>
        <n v="19.67"/>
        <n v="14.29"/>
        <n v="17.51"/>
        <n v="18.04"/>
        <n v="18.18"/>
        <n v="16.65"/>
        <n v="18.92"/>
        <n v="19.7"/>
        <n v="20.11"/>
        <n v="1.35"/>
        <n v="18.54"/>
        <n v="5.07"/>
        <n v="18.05"/>
        <n v="0.0"/>
        <n v="8.62"/>
        <n v="0.52"/>
        <n v="8.6"/>
        <n v="12.32"/>
        <n v="8.38"/>
        <n v="14.19"/>
        <n v="0.48"/>
        <n v="16.68"/>
        <n v="13.44"/>
        <n v="3.06"/>
        <n v="21.23"/>
        <n v="19.76"/>
        <n v="14.74"/>
        <n v="6.04"/>
        <n v="9.39"/>
        <n v="3.74"/>
        <n v="18.51"/>
        <n v="4.97"/>
        <n v="5.92"/>
        <n v="4.67"/>
        <n v="17.46"/>
        <n v="1.4"/>
        <n v="1.96"/>
        <n v="18.21"/>
        <n v="21.35"/>
        <n v="2.4"/>
        <n v="21.47"/>
        <n v="0.31"/>
        <n v="17.13"/>
        <n v="19.86"/>
        <n v="22.3"/>
        <n v="19.31"/>
        <n v="20.9"/>
        <n v="10.83"/>
        <n v="2.57"/>
        <n v="13.69"/>
        <n v="1.07"/>
        <n v="21.32"/>
        <n v="22.15"/>
        <n v="0.26"/>
        <n v="1.01"/>
        <n v="18.89"/>
        <n v="0.62"/>
        <n v="20.1"/>
        <n v="10.65"/>
        <n v="16.56"/>
        <n v="16.52"/>
        <n v="0.34"/>
        <n v="1.22"/>
        <n v="16.33"/>
      </sharedItems>
    </cacheField>
    <cacheField name="stress_level" numFmtId="0">
      <sharedItems>
        <s v="Bajo"/>
        <s v="Medio"/>
        <s v="Alto"/>
      </sharedItems>
    </cacheField>
    <cacheField name="grades" numFmtId="4">
      <sharedItems containsSemiMixedTypes="0" containsString="0" containsNumber="1">
        <n v="86.4595546633376"/>
        <n v="98.23"/>
        <n v="90.56"/>
        <n v="32.67"/>
        <n v="58.71"/>
        <n v="57.52"/>
        <n v="94.0"/>
        <n v="62.11"/>
        <n v="80.94"/>
        <n v="82.3492354962017"/>
        <n v="52.31"/>
        <n v="42.02"/>
        <n v="63.05"/>
        <n v="73.28"/>
        <n v="37.13"/>
        <n v="57.02"/>
        <n v="62.09"/>
        <n v="100.0"/>
        <n v="91.13"/>
        <n v="42.31"/>
        <n v="18.54"/>
        <n v="76.12"/>
        <n v="100.815075272058"/>
        <n v="92.02"/>
        <n v="56.32"/>
        <n v="75.09"/>
        <n v="88.4265290167642"/>
        <n v="39.16"/>
        <n v="44.94"/>
        <n v="69.53"/>
        <n v="88.37"/>
        <n v="88.7882886743088"/>
        <n v="40.9276112318173"/>
        <n v="42.99"/>
        <n v="62.63"/>
        <n v="71.67337105144"/>
        <n v="83.48"/>
        <n v="74.5468554003909"/>
        <n v="30.39"/>
        <n v="38.94"/>
        <n v="79.96"/>
        <n v="86.79"/>
        <n v="77.6456270607162"/>
        <n v="69.57"/>
        <n v="55.77"/>
        <n v="74.5"/>
        <n v="56.86"/>
        <n v="86.86"/>
        <n v="64.03"/>
        <n v="99.32"/>
        <n v="66.87"/>
        <n v="93.83"/>
        <n v="78.34"/>
        <n v="57.56"/>
        <n v="63.94"/>
        <n v="85.12"/>
        <n v="85.67"/>
        <n v="96.5712203289953"/>
        <n v="88.95"/>
        <n v="54.036507269305"/>
        <n v="47.48"/>
        <n v="87.33"/>
        <n v="60.14"/>
        <n v="77.07"/>
        <n v="83.62"/>
        <n v="74.6"/>
        <n v="35.48"/>
        <n v="47.64"/>
        <n v="67.51"/>
        <n v="59.6"/>
        <n v="91.88"/>
        <n v="66.6718819051621"/>
        <n v="70.18"/>
        <n v="56.85"/>
        <n v="70.0308286503125"/>
        <n v="72.4799481587955"/>
        <n v="69.75"/>
        <n v="84.1"/>
        <n v="59.51"/>
        <n v="33.85"/>
        <n v="75.8402110315308"/>
        <n v="84.88"/>
        <n v="51.42"/>
        <n v="70.14"/>
        <n v="71.42"/>
        <n v="108.773228256663"/>
        <n v="77.12"/>
        <n v="83.85"/>
        <n v="87.4"/>
        <n v="28.37"/>
        <n v="89.8699436673395"/>
        <n v="61.04"/>
        <n v="96.03"/>
        <n v="26.04"/>
        <n v="40.98"/>
        <n v="50.57"/>
        <n v="60.64"/>
        <n v="52.38"/>
        <n v="56.97"/>
        <n v="55.43"/>
        <n v="74.27"/>
        <n v="53.47"/>
        <n v="70.23"/>
        <n v="28.03"/>
        <n v="39.29"/>
        <n v="25.78"/>
        <n v="19.15"/>
        <n v="81.44"/>
        <n v="87.7929048115807"/>
        <n v="45.61"/>
        <n v="41.8302857919189"/>
        <n v="20.54"/>
        <n v="51.09"/>
        <n v="39.84"/>
        <n v="61.63"/>
        <n v="95.8073412726119"/>
        <n v="59.43"/>
        <n v="66.67"/>
        <n v="70.99"/>
        <n v="65.6"/>
        <n v="109.084736304888"/>
        <n v="42.39"/>
        <n v="67.78"/>
        <n v="59.16"/>
        <n v="91.9201799688559"/>
        <n v="88.17"/>
        <n v="32.41"/>
        <n v="69.69"/>
        <n v="78.3966765239208"/>
        <n v="66.62"/>
        <n v="105.986461788553"/>
        <n v="36.37"/>
        <n v="58.11"/>
        <n v="38.84"/>
        <n v="46.6012417873633"/>
        <n v="43.73"/>
        <n v="36.76"/>
        <n v="27.41"/>
        <n v="93.1874744469935"/>
        <n v="37.92"/>
        <n v="67.61"/>
        <n v="60.65"/>
        <n v="88.7262573650906"/>
        <n v="55.64"/>
        <n v="75.82"/>
        <n v="45.89"/>
        <n v="89.3617602971484"/>
        <n v="92.51"/>
        <n v="87.61"/>
        <n v="24.11"/>
        <n v="83.7"/>
        <n v="79.8843306443515"/>
        <n v="65.0034853956595"/>
        <n v="65.36"/>
        <n v="59.71"/>
        <n v="87.5496015427852"/>
        <n v="91.21"/>
        <n v="54.9"/>
        <n v="8.97"/>
        <n v="38.31"/>
        <n v="76.6030952109623"/>
        <n v="64.98"/>
        <n v="87.45"/>
        <n v="58.92"/>
        <n v="38.19"/>
        <n v="48.45"/>
        <n v="85.6199900584634"/>
        <n v="27.24"/>
        <n v="99.39"/>
        <n v="43.94"/>
        <n v="76.8165965307675"/>
        <n v="88.5609535265387"/>
        <n v="86.4"/>
        <n v="52.13"/>
        <n v="44.19"/>
        <n v="58.8446127916556"/>
        <n v="47.54"/>
        <n v="55.66"/>
        <n v="15.08"/>
        <n v="64.14"/>
        <n v="76.1"/>
        <n v="99.4"/>
        <n v="81.7781666101207"/>
        <n v="87.88"/>
        <n v="84.79"/>
        <n v="25.109089330088"/>
        <n v="50.29"/>
        <n v="10.67"/>
        <n v="80.4025060847157"/>
        <n v="57.07"/>
        <n v="69.24"/>
        <n v="72.87"/>
        <n v="83.661148023296"/>
        <n v="82.63"/>
        <n v="108.899315947956"/>
        <n v="44.39"/>
        <n v="35.68"/>
        <n v="47.86"/>
        <n v="41.01"/>
        <n v="61.26"/>
        <n v="51.6176563775141"/>
        <n v="75.9497551972092"/>
        <n v="65.72"/>
        <n v="85.8675160582299"/>
        <n v="77.79"/>
        <n v="55.69"/>
        <n v="61.59"/>
        <n v="79.68"/>
        <n v="63.1652450086278"/>
        <n v="70.88"/>
        <n v="52.27"/>
        <n v="108.061396066768"/>
        <n v="71.6045471136111"/>
        <n v="86.37"/>
        <n v="79.72"/>
        <n v="81.47"/>
        <n v="31.58"/>
        <n v="71.51"/>
        <n v="92.52"/>
        <n v="75.2614139675436"/>
        <n v="26.08"/>
        <n v="49.13"/>
        <n v="49.38"/>
        <n v="74.69"/>
        <n v="68.05"/>
        <n v="81.72"/>
        <n v="79.51"/>
        <n v="60.33"/>
        <n v="39.33"/>
        <n v="59.64"/>
        <n v="93.9276860215919"/>
        <n v="31.23"/>
        <n v="6.33"/>
        <n v="94.69"/>
        <n v="94.47"/>
        <n v="77.5696939170881"/>
        <n v="57.2"/>
        <n v="71.38"/>
        <n v="65.3917851487062"/>
        <n v="48.33"/>
        <n v="42.9"/>
        <n v="55.02"/>
        <n v="75.45"/>
        <n v="66.31"/>
        <n v="98.99"/>
        <n v="31.24"/>
        <n v="71.64"/>
        <n v="58.41"/>
        <n v="69.82"/>
        <n v="45.5472340424976"/>
        <n v="62.4532960563155"/>
        <n v="40.59"/>
        <n v="73.3660763813559"/>
        <n v="80.0678313620971"/>
        <n v="82.12"/>
        <n v="72.963538622208"/>
        <n v="81.5276491754453"/>
        <n v="43.52"/>
        <n v="74.4676142500425"/>
        <n v="106.275711022919"/>
        <n v="78.64"/>
        <n v="40.44"/>
        <n v="30.56"/>
        <n v="87.65"/>
        <n v="104.478245947834"/>
        <n v="79.9881605231023"/>
        <n v="59.69"/>
        <n v="70.3880198608261"/>
        <n v="41.4"/>
        <n v="59.88"/>
        <n v="51.12"/>
        <n v="53.01"/>
        <n v="75.61"/>
        <n v="59.18"/>
        <n v="45.22"/>
        <n v="62.82"/>
        <n v="51.23"/>
        <n v="83.47"/>
        <n v="66.96"/>
        <n v="36.24"/>
        <n v="56.44"/>
        <n v="70.8027444032739"/>
        <n v="94.34447456224"/>
        <n v="62.33"/>
        <n v="73.8745403047272"/>
        <n v="107.247164226961"/>
        <n v="88.0"/>
        <n v="73.93"/>
        <n v="59.07"/>
        <n v="27.82"/>
        <n v="82.97"/>
        <n v="84.5068255801133"/>
        <n v="68.619063117143"/>
        <n v="73.02"/>
        <n v="32.07"/>
        <n v="84.89"/>
        <n v="48.53101538539"/>
        <n v="51.93"/>
        <n v="77.56"/>
        <n v="39.6602618355258"/>
        <n v="62.5"/>
        <n v="17.69"/>
        <n v="64.78"/>
        <n v="86.06"/>
        <n v="32.9"/>
        <n v="70.26"/>
        <n v="41.9698027975695"/>
        <n v="91.14"/>
        <n v="81.3159084881795"/>
        <n v="99.62"/>
        <n v="79.36"/>
        <n v="80.11"/>
        <n v="79.1540559011646"/>
        <n v="75.08"/>
        <n v="77.7200001270759"/>
        <n v="99.85"/>
        <n v="54.18"/>
        <n v="43.7503381488647"/>
        <n v="18.93"/>
        <n v="90.46"/>
        <n v="84.06"/>
        <n v="60.91"/>
        <n v="56.9205295939777"/>
        <n v="99.26"/>
        <n v="44.86"/>
        <n v="80.19"/>
        <n v="94.12"/>
        <n v="27.61"/>
        <n v="49.53"/>
        <n v="61.51"/>
        <n v="26.0"/>
        <n v="43.46"/>
        <n v="78.1177548003947"/>
        <n v="76.0549386238747"/>
        <n v="45.794811833166"/>
        <n v="82.06"/>
        <n v="72.66"/>
        <n v="71.05"/>
        <n v="90.15"/>
        <n v="38.82"/>
        <n v="41.48"/>
        <n v="29.05"/>
        <n v="39.94"/>
        <n v="51.41"/>
        <n v="95.63"/>
        <n v="65.83"/>
        <n v="83.6109287658458"/>
        <n v="46.04"/>
        <n v="30.3"/>
        <n v="47.39"/>
        <n v="70.85"/>
        <n v="96.53"/>
        <n v="65.87"/>
        <n v="79.67"/>
        <n v="90.1"/>
        <n v="60.58"/>
        <n v="35.43"/>
        <n v="78.9"/>
        <n v="82.99"/>
        <n v="48.14"/>
        <n v="54.7684373259089"/>
        <n v="90.7659170538225"/>
        <n v="80.38"/>
        <n v="53.2484964199661"/>
        <n v="42.07"/>
        <n v="37.3"/>
        <n v="85.3485053331711"/>
        <n v="89.74"/>
        <n v="70.0"/>
        <n v="63.15"/>
        <n v="46.88"/>
        <n v="47.92"/>
        <n v="55.52"/>
        <n v="42.14"/>
        <n v="61.64"/>
        <n v="82.77"/>
        <n v="57.65"/>
        <n v="78.44"/>
        <n v="90.85"/>
        <n v="101.012408787147"/>
        <n v="77.4927549373388"/>
        <n v="24.56"/>
        <n v="44.61"/>
        <n v="82.83"/>
        <n v="75.3"/>
        <n v="51.43"/>
        <n v="53.41"/>
        <n v="64.37"/>
        <n v="60.01"/>
        <n v="88.1212132278758"/>
        <n v="32.7"/>
        <n v="63.81"/>
        <n v="18.52"/>
        <n v="69.21"/>
        <n v="112.169774152215"/>
        <n v="26.56"/>
        <n v="60.17"/>
        <n v="80.84"/>
        <n v="76.66"/>
        <n v="79.25"/>
        <n v="87.0220571842218"/>
        <n v="69.7432878857068"/>
        <n v="58.65"/>
        <n v="53.97"/>
        <n v="40.93"/>
        <n v="93.92"/>
        <n v="54.81"/>
        <n v="62.55"/>
        <n v="66.77"/>
        <n v="53.65"/>
        <n v="57.68"/>
        <n v="45.79"/>
        <n v="22.06"/>
        <n v="29.08"/>
        <n v="36.47"/>
        <n v="79.3"/>
        <n v="34.99"/>
        <n v="78.21"/>
        <n v="84.62"/>
        <n v="86.54"/>
        <n v="72.53"/>
        <n v="107.068977842858"/>
        <n v="54.36"/>
        <n v="44.18"/>
        <n v="68.13"/>
        <n v="93.2021459674101"/>
        <n v="70.35"/>
        <n v="77.99"/>
        <n v="64.52"/>
        <n v="55.92"/>
        <n v="54.98"/>
        <n v="70.06"/>
        <n v="21.85"/>
        <n v="87.37"/>
        <n v="68.84"/>
        <n v="97.48"/>
        <n v="42.09"/>
        <n v="84.12"/>
        <n v="98.59"/>
        <n v="78.09"/>
        <n v="63.6331031125571"/>
        <n v="67.16"/>
        <n v="47.94"/>
        <n v="53.56"/>
        <n v="98.15"/>
        <n v="91.48"/>
        <n v="66.5"/>
        <n v="16.15"/>
        <n v="39.74"/>
        <n v="94.8"/>
        <n v="68.27"/>
        <n v="15.15"/>
        <n v="53.93"/>
        <n v="79.1544355176166"/>
        <n v="97.1"/>
        <n v="84.2048807656223"/>
        <n v="71.68"/>
        <n v="82.2905747090448"/>
        <n v="58.91"/>
        <n v="44.64"/>
        <n v="60.24"/>
        <n v="81.23"/>
        <n v="47.9"/>
        <n v="43.05"/>
        <n v="84.51"/>
        <n v="41.95"/>
        <n v="53.18"/>
        <n v="40.39"/>
        <n v="86.28"/>
        <n v="86.47"/>
        <n v="78.0536800088129"/>
        <n v="35.05"/>
        <n v="41.17"/>
        <n v="88.4649354059533"/>
        <n v="78.16"/>
        <n v="71.17"/>
        <n v="75.1256622346253"/>
        <n v="33.98"/>
        <n v="80.03"/>
        <n v="64.68"/>
        <n v="63.0735481153149"/>
        <n v="31.07"/>
        <n v="80.1"/>
        <n v="79.66"/>
        <n v="96.8"/>
        <n v="69.77"/>
        <n v="40.18"/>
        <n v="29.41"/>
        <n v="67.23"/>
        <n v="11.28"/>
        <n v="79.33"/>
        <n v="55.615772473063"/>
        <n v="71.526740687114"/>
        <n v="39.96"/>
        <n v="85.66"/>
        <n v="83.21"/>
        <n v="67.93"/>
        <n v="48.92"/>
        <n v="89.78"/>
        <n v="84.84"/>
        <n v="27.4856767375559"/>
        <n v="64.58"/>
        <n v="69.5"/>
        <n v="49.99"/>
        <n v="87.8451086930511"/>
        <n v="97.64"/>
        <n v="60.62"/>
        <n v="83.7361733009448"/>
        <n v="64.79"/>
        <n v="72.86"/>
        <n v="37.96"/>
        <n v="94.91"/>
        <n v="55.13"/>
        <n v="95.0002909165001"/>
        <n v="97.49"/>
        <n v="59.6702346254053"/>
        <n v="56.7101753101832"/>
        <n v="57.37"/>
        <n v="53.52"/>
        <n v="80.26"/>
        <n v="69.9715172799615"/>
        <n v="63.51"/>
        <n v="67.1466039956113"/>
        <n v="95.38"/>
        <n v="93.44"/>
        <n v="45.56"/>
        <n v="29.58"/>
        <n v="41.92"/>
        <n v="23.24"/>
        <n v="80.61"/>
        <n v="43.3"/>
        <n v="75.1271268204201"/>
        <n v="65.27"/>
        <n v="47.2699147231356"/>
        <n v="66.47"/>
        <n v="70.7"/>
        <n v="68.8"/>
        <n v="54.4822006066954"/>
        <n v="80.7109176929912"/>
        <n v="72.35"/>
        <n v="61.54"/>
        <n v="93.3485808810223"/>
        <n v="63.5012646404579"/>
        <n v="38.6"/>
        <n v="97.98"/>
        <n v="39.61"/>
        <n v="50.09"/>
        <n v="87.47"/>
        <n v="92.5246279711659"/>
        <n v="82.11"/>
        <n v="50.74"/>
        <n v="97.72"/>
        <n v="72.9728991725786"/>
        <n v="99.74"/>
        <n v="27.04"/>
        <n v="66.5305245331042"/>
        <n v="32.39"/>
        <n v="72.9988080102105"/>
        <n v="75.15"/>
        <n v="43.19"/>
        <n v="24.62"/>
        <n v="57.88"/>
        <n v="23.46"/>
        <n v="57.49"/>
        <n v="63.42"/>
        <n v="84.1760292635079"/>
        <n v="43.54"/>
        <n v="33.16"/>
        <n v="95.75"/>
        <n v="84.8560576301674"/>
        <n v="67.52"/>
        <n v="97.71"/>
        <n v="34.36"/>
        <n v="33.67"/>
        <n v="53.92"/>
        <n v="42.770674765363"/>
        <n v="43.9768365742222"/>
        <n v="35.2"/>
        <n v="94.33"/>
        <n v="85.15"/>
        <n v="29.537818650966"/>
        <n v="94.55"/>
        <n v="75.9"/>
        <n v="6.86"/>
        <n v="18.17"/>
        <n v="60.86"/>
        <n v="47.96"/>
        <n v="77.76"/>
        <n v="55.41"/>
        <n v="71.11"/>
        <n v="61.83"/>
        <n v="86.51"/>
        <n v="76.25"/>
        <n v="101.040930682348"/>
        <n v="51.18"/>
        <n v="89.30741638792"/>
        <n v="53.55"/>
        <n v="62.92"/>
        <n v="84.21"/>
        <n v="28.22"/>
        <n v="80.6828764357898"/>
        <n v="43.1"/>
        <n v="44.4103178551797"/>
        <n v="46.87"/>
        <n v="88.59"/>
        <n v="49.51"/>
        <n v="96.17"/>
        <n v="24.64"/>
        <n v="93.25"/>
        <n v="76.8853455089655"/>
        <n v="38.68"/>
        <n v="70.1010993251452"/>
        <n v="68.1304069211331"/>
        <n v="35.16"/>
        <n v="43.61"/>
        <n v="71.0417935062919"/>
        <n v="66.44"/>
        <n v="62.3801135383722"/>
        <n v="60.07"/>
        <n v="63.31"/>
        <n v="98.03"/>
        <n v="54.25"/>
        <n v="59.1"/>
        <n v="63.5"/>
        <n v="74.43"/>
        <n v="55.53"/>
        <n v="90.63"/>
        <n v="90.11"/>
        <n v="36.22"/>
        <n v="44.9647542360002"/>
        <n v="62.62"/>
        <n v="80.18"/>
        <n v="95.02"/>
        <n v="54.28"/>
        <n v="76.3807145388567"/>
        <n v="65.78"/>
        <n v="90.4262509121958"/>
        <n v="56.33"/>
        <n v="40.08"/>
        <n v="92.4"/>
        <n v="97.3675588151232"/>
        <n v="85.47"/>
        <n v="70.2493488065286"/>
        <n v="73.0530524188838"/>
        <n v="83.54"/>
        <n v="61.53"/>
        <n v="91.27"/>
        <n v="99.94"/>
        <n v="65.46"/>
        <n v="97.22"/>
        <n v="109.305715502634"/>
        <n v="50.6"/>
        <n v="42.77"/>
        <n v="62.18"/>
        <n v="65.8036139851669"/>
        <n v="74.54"/>
        <n v="37.98"/>
        <n v="73.91"/>
        <n v="63.989638092387"/>
        <n v="41.7"/>
        <n v="85.71"/>
        <n v="28.11"/>
        <n v="95.96"/>
        <n v="86.3925211678864"/>
        <n v="71.33"/>
        <n v="46.57"/>
        <n v="73.9204818602383"/>
        <n v="63.97"/>
        <n v="96.99"/>
        <n v="48.08"/>
        <n v="94.8718646989146"/>
        <n v="84.7309519726208"/>
        <n v="70.4"/>
        <n v="88.36"/>
        <n v="72.3850338625041"/>
        <n v="99.76"/>
        <n v="65.74"/>
        <n v="57.84"/>
        <n v="57.24"/>
        <n v="45.4406826523436"/>
        <n v="59.4"/>
        <n v="52.86"/>
        <n v="86.65"/>
        <n v="69.0322802450423"/>
        <n v="31.0"/>
        <n v="51.53483496713"/>
        <n v="14.65"/>
        <n v="70.6650861413673"/>
        <n v="65.38"/>
        <n v="107.635552237287"/>
        <n v="67.38"/>
        <n v="74.95"/>
        <n v="61.97"/>
        <n v="91.71"/>
        <n v="91.72"/>
        <n v="66.93"/>
        <n v="80.74"/>
        <n v="48.02"/>
        <n v="48.96"/>
        <n v="38.83"/>
        <n v="39.59"/>
        <n v="67.09"/>
        <n v="26.18"/>
        <n v="96.12"/>
        <n v="64.2065512411373"/>
        <n v="76.3725351090573"/>
        <n v="74.07"/>
        <n v="74.83"/>
        <n v="81.4569326118244"/>
        <n v="44.89"/>
        <n v="73.76"/>
        <n v="109.810609885052"/>
        <n v="64.72"/>
        <n v="79.18"/>
        <n v="62.23"/>
        <n v="56.12"/>
        <n v="94.71"/>
        <n v="88.08"/>
        <n v="100.194538437329"/>
        <n v="89.3797225098158"/>
        <n v="29.55"/>
        <n v="57.13"/>
        <n v="23.74"/>
        <n v="27.75"/>
        <n v="82.28"/>
        <n v="64.05"/>
        <n v="28.6"/>
        <n v="93.4418630473577"/>
        <n v="63.4550224886712"/>
        <n v="20.84"/>
        <n v="75.56"/>
        <n v="84.67"/>
        <n v="80.32"/>
        <n v="38.05"/>
        <n v="74.97"/>
        <n v="35.71"/>
        <n v="59.1879881674693"/>
        <n v="83.41"/>
        <n v="46.93"/>
        <n v="60.97"/>
        <n v="17.29"/>
        <n v="90.07"/>
        <n v="60.36"/>
        <n v="70.93"/>
        <n v="87.51"/>
        <n v="90.42"/>
        <n v="64.42"/>
        <n v="53.3062520391284"/>
        <n v="95.79"/>
        <n v="53.75"/>
        <n v="66.2"/>
        <n v="39.42"/>
        <n v="65.42"/>
        <n v="72.38"/>
        <n v="91.5827842945518"/>
        <n v="89.75"/>
        <n v="79.9002178128635"/>
        <n v="77.2731465715755"/>
        <n v="88.14"/>
        <n v="68.74"/>
        <n v="69.01"/>
        <n v="78.73"/>
        <n v="46.08"/>
        <n v="69.09"/>
        <n v="55.45"/>
        <n v="84.75"/>
        <n v="78.5689113960445"/>
        <n v="70.77"/>
        <n v="43.68"/>
        <n v="66.12"/>
        <n v="57.01"/>
        <n v="111.02209619766"/>
        <n v="70.63"/>
        <n v="65.97"/>
        <n v="50.92"/>
        <n v="76.93"/>
        <n v="33.6"/>
        <n v="85.4718747079851"/>
        <n v="69.39"/>
        <n v="27.36"/>
        <n v="76.45"/>
        <n v="45.81"/>
        <n v="57.9693882326396"/>
        <n v="58.27"/>
        <n v="76.806401379358"/>
        <n v="104.448037906508"/>
        <n v="41.07"/>
        <n v="28.05"/>
        <n v="75.0189593257478"/>
        <n v="70.02"/>
        <n v="49.2"/>
        <n v="79.0"/>
        <n v="33.41"/>
        <n v="87.6"/>
        <n v="57.12"/>
        <n v="80.5512030847191"/>
        <n v="51.82"/>
        <n v="73.86"/>
        <n v="28.43"/>
        <n v="91.02"/>
        <n v="23.19"/>
        <n v="75.92"/>
        <n v="56.13"/>
        <n v="35.6658345795999"/>
        <n v="48.41"/>
        <n v="79.47"/>
        <n v="62.72"/>
        <n v="41.55"/>
        <n v="76.4528721142134"/>
        <n v="72.17"/>
        <n v="69.29"/>
        <n v="79.58"/>
        <n v="56.84"/>
        <n v="47.79"/>
        <n v="75.25"/>
        <n v="89.33"/>
        <n v="31.89"/>
        <n v="42.49"/>
        <n v="22.82"/>
        <n v="73.8654377221147"/>
        <n v="31.63"/>
        <n v="23.8250536974755"/>
        <n v="55.22"/>
        <n v="74.35"/>
        <n v="24.82"/>
        <n v="71.67"/>
        <n v="83.7979350841828"/>
        <n v="32.88"/>
        <n v="82.4112997455468"/>
        <n v="91.2544047853572"/>
        <n v="99.06"/>
        <n v="81.16"/>
        <n v="23.98"/>
        <n v="62.08"/>
        <n v="39.06"/>
        <n v="70.64"/>
        <n v="58.8653001705989"/>
        <n v="74.2327718436283"/>
        <n v="79.92"/>
        <n v="54.38"/>
        <n v="49.5075914659307"/>
        <n v="75.2850101279784"/>
        <n v="57.83"/>
        <n v="29.15"/>
        <n v="70.27"/>
        <n v="42.81"/>
        <n v="38.29"/>
        <n v="49.34"/>
        <n v="73.33"/>
        <n v="19.75"/>
        <n v="23.92"/>
        <n v="80.3549230714362"/>
        <n v="75.39"/>
        <n v="14.12"/>
        <n v="103.457467995232"/>
        <n v="58.6747271876822"/>
        <n v="76.28"/>
        <n v="88.4"/>
        <n v="84.65"/>
        <n v="99.7208876156021"/>
        <n v="73.61"/>
        <n v="59.67"/>
        <n v="99.34"/>
        <n v="88.66"/>
        <n v="37.4"/>
        <n v="43.37"/>
        <n v="51.9178310834512"/>
        <n v="58.6383624935705"/>
        <n v="73.19"/>
        <n v="67.45"/>
        <n v="84.91"/>
        <n v="61.4690375170789"/>
        <n v="88.1353876770564"/>
        <n v="97.73"/>
        <n v="72.79"/>
        <n v="71.18"/>
        <n v="32.77"/>
        <n v="102.17504784722"/>
        <n v="18.36"/>
        <n v="47.42"/>
        <n v="69.1121550333739"/>
        <n v="49.52"/>
        <n v="54.5766592758857"/>
        <n v="62.05"/>
        <n v="63.52"/>
        <n v="52.2446952622495"/>
        <n v="82.7662641460459"/>
        <n v="62.5160524700681"/>
        <n v="56.3523280536725"/>
        <n v="77.81"/>
        <n v="64.49"/>
        <n v="47.8090175786221"/>
        <n v="75.69"/>
        <n v="93.03"/>
        <n v="44.9"/>
        <n v="82.2"/>
        <n v="38.71"/>
        <n v="81.75"/>
        <n v="77.78"/>
        <n v="51.5"/>
        <n v="54.29"/>
        <n v="93.78"/>
        <n v="86.35"/>
        <n v="77.43"/>
        <n v="78.1829831258854"/>
        <n v="49.84"/>
        <n v="41.24"/>
        <n v="30.13"/>
        <n v="83.32"/>
        <n v="95.99"/>
        <n v="88.85"/>
        <n v="56.55"/>
        <n v="49.92"/>
        <n v="82.08"/>
        <n v="79.49"/>
        <n v="62.49"/>
        <n v="30.29"/>
        <n v="39.41"/>
        <n v="47.31"/>
        <n v="39.57"/>
        <n v="71.6924166634529"/>
        <n v="16.09"/>
        <n v="98.9839242766319"/>
        <n v="61.01"/>
        <n v="52.43"/>
        <n v="79.4756658489438"/>
        <n v="47.74"/>
        <n v="72.1616804189061"/>
        <n v="88.55"/>
        <n v="76.27"/>
        <n v="38.13"/>
        <n v="23.28"/>
        <n v="46.25"/>
        <n v="74.46"/>
        <n v="89.1157372065126"/>
        <n v="37.4560145770673"/>
        <n v="52.37"/>
        <n v="32.64"/>
        <n v="49.72"/>
        <n v="46.64"/>
        <n v="89.67"/>
        <n v="75.84"/>
        <n v="64.31"/>
        <n v="54.97"/>
        <n v="99.01"/>
        <n v="78.79"/>
        <n v="88.46"/>
        <n v="91.09"/>
        <n v="41.79"/>
        <n v="86.88"/>
        <n v="41.38"/>
        <n v="85.4"/>
        <n v="59.1452584021329"/>
        <n v="87.67"/>
        <n v="63.72"/>
        <n v="67.26"/>
        <n v="66.9667122371146"/>
        <n v="37.4057259019578"/>
        <n v="34.8"/>
        <n v="60.7704370232036"/>
        <n v="70.1"/>
        <n v="80.28"/>
        <n v="86.25"/>
        <n v="76.37"/>
        <n v="37.34"/>
        <n v="51.19"/>
        <n v="74.8363266640623"/>
        <n v="41.16"/>
        <n v="84.3"/>
        <n v="99.9951445853756"/>
        <n v="67.0211723770982"/>
        <n v="74.1286088713571"/>
        <n v="89.3374839884727"/>
        <n v="68.06"/>
        <n v="69.0"/>
        <n v="81.11"/>
        <n v="41.81"/>
        <n v="48.17"/>
        <n v="84.0966356383297"/>
        <n v="58.73"/>
        <n v="64.56"/>
        <n v="86.5819178343655"/>
        <n v="87.6663806300583"/>
        <n v="33.04"/>
        <n v="107.215679959139"/>
        <n v="60.6891153956116"/>
        <n v="42.9793990241072"/>
        <n v="93.46"/>
        <n v="22.56"/>
        <n v="81.36"/>
        <n v="33.7"/>
        <n v="61.23"/>
        <n v="40.48"/>
        <n v="106.067363614291"/>
        <n v="92.49"/>
        <n v="50.73"/>
        <n v="108.218505295518"/>
        <n v="76.73"/>
        <n v="40.19"/>
        <n v="94.6915692247217"/>
        <n v="75.6799363668916"/>
        <n v="75.0313450542554"/>
        <n v="58.51"/>
        <n v="85.65"/>
        <n v="85.91"/>
        <n v="24.39"/>
        <n v="58.6118487378"/>
        <n v="78.65"/>
        <n v="29.155526402746"/>
        <n v="68.39"/>
        <n v="74.8"/>
        <n v="27.03"/>
        <n v="56.22"/>
        <n v="43.77"/>
        <n v="83.99"/>
        <n v="91.82"/>
        <n v="25.16"/>
        <n v="71.21"/>
        <n v="72.73"/>
        <n v="59.59"/>
        <n v="66.75"/>
        <n v="86.42"/>
        <n v="78.93"/>
        <n v="66.3"/>
        <n v="80.5635628267074"/>
        <n v="44.58"/>
        <n v="78.68"/>
        <n v="77.09"/>
        <n v="95.48"/>
        <n v="51.51"/>
        <n v="70.07"/>
        <n v="47.12"/>
        <n v="43.35"/>
        <n v="71.61"/>
        <n v="36.75"/>
        <n v="30.59"/>
        <n v="39.3"/>
        <n v="81.5493379555489"/>
        <n v="81.3"/>
        <n v="35.89"/>
        <n v="55.68"/>
        <n v="91.5988815432944"/>
        <n v="24.57"/>
        <n v="47.63"/>
        <n v="44.29"/>
        <n v="43.97"/>
        <n v="95.32"/>
        <n v="85.63"/>
        <n v="52.04"/>
        <n v="62.65"/>
        <n v="47.75"/>
        <n v="57.19"/>
        <n v="59.65"/>
        <n v="67.2"/>
        <n v="53.5"/>
        <n v="23.73"/>
        <n v="69.31"/>
        <n v="77.21"/>
        <n v="87.55"/>
        <n v="60.39"/>
        <n v="59.63"/>
        <n v="51.79"/>
        <n v="60.25"/>
        <n v="78.57"/>
        <n v="88.7108323935397"/>
        <n v="46.6"/>
        <n v="73.55"/>
        <n v="81.6157043225672"/>
        <n v="94.32"/>
        <n v="48.99"/>
        <n v="48.78"/>
        <n v="60.34"/>
        <n v="68.7466006913509"/>
        <n v="57.97"/>
        <n v="93.2"/>
        <n v="92.904455481107"/>
        <n v="88.7332441757057"/>
        <n v="53.59"/>
        <n v="90.27"/>
        <n v="85.54"/>
        <n v="59.41"/>
        <n v="58.43"/>
        <n v="64.43"/>
        <n v="34.61"/>
        <n v="59.23"/>
        <n v="58.38"/>
        <n v="67.5416303123774"/>
        <n v="40.09"/>
        <n v="30.92"/>
        <n v="63.4868955334239"/>
        <n v="68.2956929762645"/>
        <n v="87.6595224598915"/>
        <n v="22.11"/>
        <n v="71.24"/>
        <n v="61.15"/>
        <n v="81.1105281396632"/>
        <n v="62.1506336462651"/>
        <n v="59.24"/>
        <n v="76.86"/>
        <n v="74.36"/>
        <n v="86.2892452275362"/>
        <n v="45.71"/>
        <n v="84.4875158869954"/>
        <n v="54.9354618764941"/>
        <n v="82.79"/>
        <n v="90.58"/>
        <n v="63.91"/>
        <n v="75.33"/>
        <n v="82.22"/>
        <n v="64.71"/>
        <n v="29.61"/>
        <n v="22.47"/>
        <n v="48.9"/>
        <n v="84.3093253733351"/>
        <n v="39.67"/>
        <n v="76.02"/>
        <n v="50.59"/>
        <n v="83.57"/>
        <n v="71.7885892888194"/>
        <n v="61.94"/>
        <n v="98.67"/>
        <n v="49.03"/>
        <n v="36.93"/>
        <n v="94.4037148752484"/>
        <n v="53.5605254495483"/>
        <n v="93.88"/>
        <n v="85.52"/>
        <n v="50.97"/>
        <n v="44.4"/>
        <n v="83.31"/>
        <n v="84.58"/>
        <n v="77.63"/>
        <n v="57.48"/>
        <n v="40.54"/>
        <n v="53.1242258609206"/>
        <n v="68.45"/>
        <n v="77.3581845877258"/>
        <n v="69.12"/>
        <n v="67.63"/>
        <n v="68.867941963306"/>
        <n v="95.81"/>
        <n v="75.073554006995"/>
        <n v="86.98"/>
        <n v="95.92"/>
        <n v="79.35"/>
        <n v="81.3012645181445"/>
        <n v="71.5276581697526"/>
        <n v="67.05"/>
        <n v="32.96"/>
        <n v="67.3"/>
        <n v="28.41"/>
        <n v="55.96"/>
        <n v="76.5183897575889"/>
        <n v="27.06"/>
        <n v="56.04"/>
        <n v="81.61"/>
        <n v="75.4438939783386"/>
        <n v="94.6236888331466"/>
        <n v="108.067656311251"/>
        <n v="35.36"/>
        <n v="98.1"/>
        <n v="54.92"/>
        <n v="91.5025295812397"/>
        <n v="63.49"/>
        <n v="97.68"/>
        <n v="57.4"/>
        <n v="67.02"/>
        <n v="93.9011556110538"/>
        <n v="89.9835908333459"/>
        <n v="89.73"/>
        <n v="92.5"/>
        <n v="98.9589444292009"/>
        <n v="68.69"/>
        <n v="51.5991544993854"/>
        <n v="66.1"/>
        <n v="75.13"/>
        <n v="36.88"/>
        <n v="77.8"/>
        <n v="49.42"/>
        <n v="68.53"/>
        <n v="61.0743866939404"/>
        <n v="26.98"/>
        <n v="50.027690258897"/>
        <n v="70.6"/>
        <n v="49.81"/>
        <n v="56.75"/>
        <n v="47.15"/>
        <n v="53.37"/>
        <n v="73.88"/>
        <n v="49.68"/>
        <n v="71.4"/>
        <n v="61.0358426004187"/>
        <n v="36.46"/>
        <n v="21.55"/>
        <n v="69.18"/>
        <n v="74.6828997972922"/>
        <n v="59.2"/>
        <n v="36.34"/>
        <n v="85.84"/>
        <n v="0.0"/>
        <n v="83.68"/>
        <n v="60.66"/>
        <n v="71.7173343036461"/>
        <n v="45.26"/>
        <n v="69.27"/>
        <n v="88.34"/>
        <n v="80.59"/>
        <n v="61.6"/>
        <n v="43.56"/>
        <n v="96.8104667896761"/>
        <n v="87.76"/>
        <n v="96.37"/>
        <n v="83.19"/>
        <n v="66.9710877438103"/>
        <n v="86.27"/>
        <n v="41.64"/>
        <n v="62.32"/>
        <n v="68.09"/>
        <n v="90.31"/>
        <n v="105.495812429299"/>
        <n v="11.54"/>
        <n v="82.73"/>
        <n v="34.4115906378934"/>
        <n v="92.88"/>
        <n v="90.98"/>
        <n v="73.43"/>
        <n v="47.83"/>
        <n v="55.24"/>
        <n v="55.47"/>
        <n v="96.55"/>
        <n v="61.08"/>
        <n v="88.51"/>
        <n v="72.0877522606866"/>
        <n v="57.14"/>
        <n v="68.9319857833057"/>
        <n v="58.04"/>
        <n v="85.46"/>
        <n v="62.6459388433947"/>
        <n v="75.26"/>
        <n v="64.89"/>
        <n v="54.4317816590216"/>
        <n v="56.08"/>
        <n v="69.91"/>
        <n v="77.4208205151025"/>
        <n v="77.1280193972065"/>
        <n v="46.96"/>
        <n v="87.5255827603859"/>
        <n v="85.25"/>
        <n v="82.05"/>
        <n v="88.0623201488738"/>
        <n v="56.65"/>
        <n v="35.23"/>
        <n v="46.9"/>
        <n v="80.5291915966837"/>
        <n v="53.88"/>
        <n v="73.5393485010068"/>
        <n v="67.43"/>
        <n v="55.98"/>
        <n v="45.62"/>
        <n v="50.38"/>
        <n v="65.2391196704447"/>
        <n v="79.1975375263575"/>
        <n v="79.1406311846378"/>
        <n v="75.04"/>
        <n v="13.62"/>
        <n v="71.3694132046288"/>
        <n v="51.6343959617161"/>
        <n v="31.09"/>
        <n v="91.33"/>
        <n v="52.01"/>
        <n v="57.93"/>
        <n v="93.81"/>
        <n v="20.75"/>
        <n v="66.15"/>
        <n v="35.42"/>
        <n v="61.9"/>
        <n v="68.6293544123661"/>
        <n v="50.03"/>
        <n v="78.1"/>
        <n v="90.4271606911483"/>
        <n v="41.42"/>
        <n v="80.16"/>
        <n v="85.6362444209363"/>
        <n v="24.34"/>
        <n v="53.32"/>
        <n v="80.3079273936461"/>
        <n v="55.8231820757968"/>
        <n v="62.52"/>
        <n v="36.79"/>
        <n v="83.59"/>
        <n v="36.44"/>
        <n v="49.17"/>
        <n v="89.63"/>
        <n v="52.7112644425731"/>
        <n v="35.1"/>
        <n v="77.8741708760435"/>
        <n v="62.54"/>
        <n v="59.86"/>
        <n v="43.82"/>
        <n v="48.912246009543"/>
        <n v="89.9679739066664"/>
        <n v="48.01"/>
        <n v="59.6018484979959"/>
        <n v="97.8909216448848"/>
        <n v="55.14"/>
        <n v="98.7"/>
        <n v="91.91"/>
        <n v="55.8"/>
        <n v="56.1950581533586"/>
        <n v="93.2349772929763"/>
        <n v="74.67"/>
        <n v="37.8"/>
        <n v="97.85"/>
        <n v="92.22"/>
        <n v="80.5288238270281"/>
        <n v="47.02"/>
        <n v="25.4"/>
        <n v="77.74"/>
        <n v="54.4647999462344"/>
        <n v="50.82"/>
        <n v="56.60351385834"/>
        <n v="61.62"/>
        <n v="31.75"/>
        <n v="85.5"/>
        <n v="95.09"/>
        <n v="66.38"/>
        <n v="47.78"/>
        <n v="80.44"/>
        <n v="80.43"/>
        <n v="78.56"/>
        <n v="82.23"/>
        <n v="66.6"/>
        <n v="38.93"/>
        <n v="73.05"/>
        <n v="49.9"/>
        <n v="30.66"/>
        <n v="84.9353639605154"/>
        <n v="53.0"/>
        <n v="83.2714428527156"/>
        <n v="62.0246864851122"/>
        <n v="36.84"/>
        <n v="67.33"/>
        <n v="59.0544421916579"/>
        <n v="89.96"/>
        <n v="59.82"/>
        <n v="65.53"/>
        <n v="60.87"/>
        <n v="53.89"/>
        <n v="65.19"/>
        <n v="29.1"/>
        <n v="79.62"/>
        <n v="84.54"/>
        <n v="95.6204769402229"/>
        <n v="43.55"/>
        <n v="39.58"/>
        <n v="87.43"/>
        <n v="64.09"/>
        <n v="79.9848205420581"/>
        <n v="47.1454557818873"/>
        <n v="54.65"/>
        <n v="86.2"/>
        <n v="60.56"/>
        <n v="63.54"/>
        <n v="48.0"/>
        <n v="42.64"/>
        <n v="37.6"/>
        <n v="97.7050685666313"/>
        <n v="79.14"/>
        <n v="63.34"/>
        <n v="44.52"/>
        <n v="64.74"/>
        <n v="41.43"/>
        <n v="87.6200031709932"/>
        <n v="77.13"/>
        <n v="72.293642474361"/>
        <n v="37.7890012913684"/>
        <n v="79.8991632421142"/>
        <n v="46.63"/>
        <n v="56.8"/>
        <n v="53.33"/>
        <n v="81.07"/>
        <n v="53.9"/>
        <n v="81.0"/>
        <n v="106.656749977836"/>
        <n v="83.05"/>
        <n v="107.572476420012"/>
        <n v="22.44"/>
        <n v="72.34"/>
        <n v="77.33"/>
        <n v="89.42"/>
        <n v="81.27"/>
        <n v="55.3004521266117"/>
        <n v="81.3002628130688"/>
        <n v="79.190228429848"/>
        <n v="38.1310889462255"/>
        <n v="63.0507052766736"/>
        <n v="74.12"/>
        <n v="86.4830740427617"/>
        <n v="82.1621616942156"/>
        <n v="69.9"/>
        <n v="48.49"/>
        <n v="77.7"/>
        <n v="70.0465446618672"/>
        <n v="82.0543338996958"/>
        <n v="56.24"/>
        <n v="83.76"/>
        <n v="51.67"/>
        <n v="41.86"/>
        <n v="59.46"/>
        <n v="26.76"/>
        <n v="23.65"/>
        <n v="10.77"/>
        <n v="53.38"/>
        <n v="92.39"/>
        <n v="76.14"/>
        <n v="47.68"/>
        <n v="71.25"/>
        <n v="60.59"/>
        <n v="51.55"/>
        <n v="58.84"/>
        <n v="95.6972858670614"/>
        <n v="13.86"/>
        <n v="77.851083793767"/>
        <n v="45.93"/>
        <n v="57.74"/>
        <n v="53.25"/>
        <n v="89.52"/>
        <n v="34.27"/>
        <n v="70.0364874940722"/>
        <n v="31.7"/>
        <n v="65.84"/>
        <n v="54.96"/>
        <n v="90.7832344347237"/>
        <n v="60.78"/>
        <n v="69.5497872310424"/>
        <n v="21.61"/>
        <n v="28.21"/>
        <n v="56.4482117901426"/>
        <n v="88.07"/>
        <n v="77.45"/>
        <n v="23.62"/>
        <n v="55.72"/>
        <n v="57.47"/>
        <n v="53.16"/>
        <n v="84.35"/>
        <n v="85.6203000889835"/>
        <n v="75.1809678456687"/>
        <n v="66.27"/>
        <n v="21.89"/>
        <n v="62.5421175763498"/>
        <n v="99.2741563507376"/>
        <n v="64.65"/>
        <n v="36.68"/>
        <n v="74.93"/>
        <n v="71.19"/>
        <n v="71.1696055771289"/>
        <n v="94.15"/>
        <n v="59.7"/>
        <n v="54.95"/>
        <n v="87.22"/>
        <n v="39.66"/>
        <n v="17.39"/>
        <n v="64.62"/>
        <n v="44.1728395615458"/>
        <n v="42.68"/>
        <n v="97.21"/>
        <n v="80.5555682001225"/>
        <n v="63.156083302046"/>
        <n v="88.91"/>
        <n v="84.02"/>
        <n v="79.57"/>
        <n v="87.32"/>
        <n v="55.57"/>
        <n v="63.12"/>
        <n v="53.86"/>
        <n v="74.77"/>
        <n v="69.07"/>
        <n v="39.81"/>
        <n v="29.72"/>
        <n v="42.32"/>
        <n v="61.2277630243493"/>
        <n v="76.2996504705852"/>
        <n v="97.65"/>
        <n v="91.95"/>
        <n v="105.63776964367"/>
        <n v="97.4"/>
        <n v="67.4645923274126"/>
        <n v="63.6"/>
        <n v="88.3090627990521"/>
        <n v="78.6385494604459"/>
        <n v="74.597734957957"/>
        <n v="52.2486762497811"/>
        <n v="67.81"/>
        <n v="26.14"/>
        <n v="45.24"/>
        <n v="109.452765391859"/>
        <n v="25.53"/>
        <n v="59.74"/>
        <n v="37.72"/>
        <n v="66.03"/>
        <n v="88.5785320706594"/>
        <n v="99.2"/>
        <n v="68.01"/>
        <n v="76.56"/>
        <n v="45.0"/>
        <n v="66.17"/>
        <n v="43.1074530455407"/>
        <n v="80.53"/>
        <n v="85.45"/>
        <n v="64.41"/>
        <n v="62.9962709290843"/>
        <n v="57.75"/>
        <n v="35.44"/>
        <n v="83.9868564761798"/>
        <n v="83.5096232159283"/>
        <n v="70.4291043996519"/>
        <n v="76.99"/>
        <n v="65.37"/>
        <n v="81.4134993508886"/>
        <n v="73.15"/>
        <n v="81.456147106436"/>
        <n v="22.43"/>
        <n v="11.57"/>
        <n v="88.3893257358366"/>
        <n v="56.94"/>
        <n v="42.98"/>
        <n v="48.94"/>
        <n v="83.7894946381686"/>
        <n v="49.2410883651007"/>
        <n v="41.76"/>
        <n v="46.98"/>
        <n v="68.7880204000038"/>
        <n v="97.44"/>
        <n v="53.69"/>
        <n v="56.96"/>
        <n v="53.08"/>
        <n v="97.5247535423874"/>
        <n v="59.97"/>
        <n v="40.8"/>
        <n v="82.45"/>
        <n v="57.2163170590333"/>
        <n v="69.61"/>
        <n v="74.71"/>
        <n v="49.71"/>
        <n v="63.7888973906676"/>
        <n v="49.36"/>
        <n v="57.32"/>
        <n v="103.110436266113"/>
        <n v="78.0680729696503"/>
        <n v="71.6795905098848"/>
        <n v="28.31"/>
        <n v="38.57"/>
        <n v="58.4"/>
        <n v="40.86"/>
        <n v="42.85"/>
        <n v="78.47"/>
        <n v="29.32"/>
        <n v="34.13"/>
        <n v="33.8"/>
        <n v="82.74"/>
        <n v="52.76"/>
        <n v="20.05"/>
        <n v="45.7428897944129"/>
        <n v="87.89"/>
        <n v="63.53"/>
        <n v="77.02"/>
        <n v="65.12"/>
        <n v="48.58"/>
        <n v="87.41"/>
        <n v="91.23"/>
        <n v="31.94"/>
        <n v="26.94"/>
        <n v="82.24"/>
        <n v="48.6750626552229"/>
        <n v="48.61"/>
        <n v="85.6964907163116"/>
        <n v="50.8701840800588"/>
        <n v="57.92"/>
        <n v="42.05"/>
        <n v="73.23"/>
        <n v="47.49"/>
        <n v="45.28"/>
        <n v="17.99"/>
        <n v="51.07"/>
        <n v="78.77"/>
        <n v="66.4"/>
        <n v="76.2962513902798"/>
        <n v="95.0353164686779"/>
        <n v="56.2340268680101"/>
        <n v="108.511528076572"/>
        <n v="87.95"/>
        <n v="84.8234120397304"/>
        <n v="30.5"/>
        <n v="39.48"/>
        <n v="78.03"/>
        <n v="52.58"/>
        <n v="73.25"/>
        <n v="79.78"/>
        <n v="90.23"/>
        <n v="84.6"/>
        <n v="93.26"/>
        <n v="48.71"/>
        <n v="40.95"/>
        <n v="41.7548428992357"/>
        <n v="60.1631450257383"/>
        <n v="81.01"/>
        <n v="94.81"/>
        <n v="61.7"/>
        <n v="107.337041242125"/>
        <n v="24.88"/>
        <n v="76.3402730910266"/>
        <n v="72.19"/>
        <n v="81.49"/>
        <n v="13.11"/>
        <n v="22.8"/>
        <n v="50.46"/>
        <n v="70.53"/>
        <n v="91.99"/>
        <n v="37.31"/>
        <n v="54.3136621402124"/>
        <n v="64.85"/>
        <n v="56.92"/>
        <n v="80.9251526371945"/>
        <n v="52.1"/>
        <n v="81.5054271615651"/>
        <n v="59.42"/>
        <n v="84.22"/>
        <n v="60.16"/>
        <n v="75.7884595481537"/>
        <n v="22.54"/>
        <n v="80.8107682310134"/>
        <n v="18.49"/>
        <n v="37.12"/>
        <n v="55.03"/>
        <n v="49.4"/>
        <n v="78.82"/>
        <n v="68.63"/>
        <n v="57.78"/>
        <n v="44.8"/>
        <n v="54.14"/>
        <n v="47.7596513174388"/>
        <n v="67.27"/>
        <n v="107.080844101077"/>
        <n v="86.6"/>
        <n v="64.1459468698298"/>
        <n v="69.4948989271302"/>
        <n v="92.78"/>
        <n v="63.33"/>
        <n v="97.3"/>
        <n v="66.37"/>
        <n v="48.44"/>
        <n v="64.97"/>
        <n v="77.94"/>
        <n v="75.5837176297208"/>
        <n v="62.3653655952497"/>
        <n v="45.5"/>
        <n v="37.03"/>
        <n v="97.6056807496753"/>
        <n v="50.19"/>
        <n v="42.13"/>
        <n v="55.42"/>
        <n v="64.18"/>
        <n v="38.12"/>
        <n v="26.97"/>
        <n v="85.0321926167673"/>
        <n v="65.35"/>
        <n v="64.87"/>
        <n v="61.7863048627465"/>
        <n v="31.91"/>
        <n v="95.76"/>
        <n v="71.9"/>
        <n v="90.1950707150713"/>
        <n v="69.6009051538219"/>
        <n v="62.56"/>
        <n v="63.41"/>
        <n v="95.4844084634837"/>
        <n v="73.16"/>
        <n v="41.05"/>
        <n v="70.48"/>
        <n v="54.31"/>
        <n v="78.9462791924913"/>
        <n v="46.66"/>
        <n v="62.91"/>
        <n v="61.92"/>
        <n v="86.53"/>
        <n v="77.3817371329189"/>
        <n v="97.86"/>
        <n v="61.65"/>
        <n v="56.7"/>
        <n v="84.97"/>
        <n v="56.2209249458887"/>
        <n v="63.65"/>
        <n v="93.84"/>
        <n v="30.0"/>
        <n v="54.6"/>
        <n v="35.06"/>
        <n v="70.03"/>
        <n v="96.67"/>
        <n v="74.39"/>
        <n v="77.29"/>
        <n v="79.44"/>
        <n v="69.59"/>
        <n v="69.81"/>
        <n v="90.61"/>
        <n v="27.8433616403851"/>
        <n v="53.06"/>
        <n v="67.03"/>
        <n v="58.0415041757213"/>
        <n v="59.9320841890036"/>
        <n v="77.5878602956384"/>
        <n v="60.26"/>
        <n v="60.37"/>
        <n v="65.4602894341028"/>
        <n v="72.4543530855534"/>
        <n v="46.69"/>
        <n v="35.38"/>
        <n v="82.87"/>
        <n v="61.29"/>
        <n v="70.76"/>
        <n v="74.23"/>
        <n v="28.32"/>
        <n v="97.92"/>
        <n v="96.5390274540168"/>
        <n v="82.34"/>
        <n v="62.1333438051394"/>
        <n v="54.17"/>
        <n v="83.8875426521008"/>
        <n v="84.2020665122245"/>
        <n v="74.14"/>
        <n v="93.3394839001055"/>
        <n v="42.4"/>
        <n v="109.691655744155"/>
        <n v="101.678176686353"/>
        <n v="58.76"/>
        <n v="34.58"/>
        <n v="46.72"/>
        <n v="28.53"/>
        <n v="81.4604591410155"/>
        <n v="54.73"/>
        <n v="83.0834438565474"/>
        <n v="30.53"/>
        <n v="55.48"/>
        <n v="62.5027023643447"/>
        <n v="39.5328721082062"/>
        <n v="62.39"/>
        <n v="39.17"/>
        <n v="39.37"/>
        <n v="82.82"/>
        <n v="39.89"/>
        <n v="73.2"/>
        <n v="62.95"/>
        <n v="82.3"/>
        <n v="78.07"/>
        <n v="96.91"/>
        <n v="86.4239976999751"/>
        <n v="44.77"/>
        <n v="89.6"/>
        <n v="65.81"/>
        <n v="73.7778667087272"/>
        <n v="27.53"/>
        <n v="59.58"/>
        <n v="59.9"/>
        <n v="84.95"/>
        <n v="7.35"/>
        <n v="22.29"/>
        <n v="93.8390429811615"/>
        <n v="47.57"/>
        <n v="87.201648161119"/>
        <n v="45.04"/>
        <n v="46.54"/>
        <n v="71.97"/>
        <n v="94.5008114933097"/>
        <n v="19.97"/>
        <n v="39.21"/>
        <n v="54.83"/>
        <n v="64.0"/>
        <n v="66.23"/>
        <n v="75.16"/>
        <n v="55.9591209734408"/>
        <n v="93.08"/>
        <n v="62.13"/>
        <n v="98.58"/>
        <n v="67.5512789388256"/>
        <n v="44.7"/>
        <n v="81.3041717161641"/>
        <n v="61.7943621414673"/>
        <n v="51.81"/>
        <n v="40.32"/>
        <n v="76.3864490904533"/>
        <n v="54.9457129174873"/>
        <n v="81.8615410687405"/>
        <n v="29.16"/>
        <n v="84.4068032173582"/>
        <n v="40.02"/>
        <n v="68.21"/>
        <n v="64.12"/>
        <n v="58.48"/>
        <n v="86.5850321989521"/>
        <n v="87.31"/>
        <n v="60.72"/>
        <n v="59.3784998165892"/>
        <n v="68.2519668407462"/>
        <n v="78.3567719811045"/>
        <n v="83.07"/>
        <n v="65.41"/>
        <n v="91.44"/>
        <n v="75.4"/>
        <n v="60.1090678092556"/>
        <n v="67.68"/>
        <n v="94.08"/>
        <n v="89.5107883094408"/>
        <n v="51.71"/>
        <n v="65.52"/>
        <n v="81.17"/>
        <n v="81.46"/>
        <n v="48.09"/>
        <n v="36.97"/>
        <n v="88.0350418782181"/>
        <n v="66.69"/>
        <n v="55.3"/>
        <n v="74.57"/>
        <n v="71.1238833576979"/>
        <n v="90.0924636367911"/>
        <n v="25.45"/>
        <n v="72.58"/>
        <n v="69.85"/>
        <n v="71.7467407028014"/>
        <n v="54.19"/>
        <n v="33.77"/>
        <n v="58.1179802018831"/>
        <n v="84.43"/>
        <n v="36.13"/>
        <n v="55.21"/>
        <n v="83.44"/>
        <n v="58.8022658483071"/>
        <n v="83.29"/>
        <n v="30.2"/>
        <n v="68.4"/>
        <n v="57.73"/>
        <n v="60.5684796732545"/>
        <n v="76.7226448752761"/>
        <n v="88.1787904466266"/>
        <n v="70.87"/>
        <n v="58.0"/>
        <n v="25.07"/>
        <n v="63.26"/>
        <n v="91.9191681521157"/>
        <n v="58.63"/>
        <n v="90.0814323815751"/>
        <n v="76.4"/>
        <n v="35.87"/>
        <n v="31.65"/>
        <n v="82.92"/>
        <n v="60.18"/>
        <n v="71.85"/>
        <n v="44.3"/>
        <n v="93.37"/>
        <n v="48.39"/>
        <n v="42.59"/>
        <n v="18.55"/>
        <n v="86.08"/>
        <n v="43.63"/>
        <n v="99.9752171645013"/>
        <n v="57.61"/>
        <n v="93.5147019962456"/>
        <n v="64.8392912663687"/>
        <n v="25.7"/>
        <n v="66.18"/>
        <n v="52.89"/>
        <n v="33.31"/>
        <n v="83.89"/>
        <n v="70.3526789428805"/>
        <n v="83.98"/>
        <n v="73.7771673766932"/>
        <n v="46.52"/>
        <n v="61.87"/>
        <n v="49.75"/>
        <n v="37.01"/>
        <n v="93.28"/>
        <n v="88.38"/>
        <n v="60.77"/>
        <n v="83.6783312591426"/>
        <n v="85.49"/>
        <n v="96.0220641189718"/>
        <n v="65.08"/>
        <n v="81.2105823021314"/>
        <n v="48.69"/>
        <n v="42.58"/>
        <n v="50.43"/>
        <n v="69.28"/>
        <n v="90.66"/>
        <n v="30.93"/>
        <n v="63.68"/>
        <n v="51.76"/>
        <n v="41.9"/>
        <n v="51.46"/>
        <n v="71.14"/>
        <n v="58.09"/>
        <n v="65.875028082106"/>
        <n v="58.08"/>
        <n v="60.45"/>
        <n v="70.17"/>
        <n v="59.8693915383439"/>
        <n v="66.6191520243123"/>
        <n v="68.049487541391"/>
        <n v="86.8763068014031"/>
        <n v="86.84"/>
        <n v="76.0"/>
        <n v="83.96"/>
        <n v="30.08"/>
        <n v="78.4879412675656"/>
        <n v="89.65"/>
        <n v="39.05"/>
        <n v="51.78"/>
        <n v="35.54"/>
        <n v="23.87"/>
        <n v="81.4"/>
        <n v="68.5354494885207"/>
        <n v="76.7939496570201"/>
        <n v="80.46"/>
        <n v="83.2678085487896"/>
        <n v="44.36"/>
        <n v="57.2869714505169"/>
        <n v="31.47"/>
        <n v="73.54"/>
        <n v="30.46"/>
        <n v="75.81"/>
        <n v="79.42"/>
        <n v="63.727090519367"/>
        <n v="99.79"/>
        <n v="22.74"/>
        <n v="96.3826359238185"/>
        <n v="93.39"/>
        <n v="53.4"/>
        <n v="86.885150199355"/>
        <n v="31.79"/>
        <n v="47.82"/>
        <n v="62.3117063816112"/>
        <n v="84.9536016077009"/>
        <n v="43.92"/>
        <n v="45.08"/>
        <n v="75.78"/>
        <n v="68.9345345266377"/>
        <n v="95.9239562653025"/>
        <n v="82.8016370894067"/>
        <n v="108.206642466371"/>
        <n v="75.89"/>
        <n v="66.29"/>
        <n v="42.79"/>
        <n v="41.46"/>
        <n v="34.09"/>
        <n v="61.73"/>
        <n v="45.2257926324279"/>
        <n v="63.4661212153373"/>
        <n v="46.9563298374332"/>
        <n v="84.0180425793852"/>
        <n v="24.75"/>
        <n v="94.64"/>
        <n v="85.56"/>
        <n v="64.92"/>
        <n v="99.3978533604424"/>
        <n v="78.15"/>
        <n v="69.4939436277991"/>
        <n v="43.72"/>
        <n v="21.67"/>
        <n v="73.1091798427579"/>
        <n v="59.09"/>
        <n v="56.57"/>
        <n v="58.86"/>
        <n v="82.7491850474774"/>
        <n v="62.6144469257234"/>
        <n v="28.18"/>
        <n v="39.38"/>
        <n v="40.91"/>
        <n v="77.0474333679571"/>
        <n v="63.04"/>
        <n v="40.68"/>
        <n v="91.69"/>
        <n v="43.44"/>
        <n v="89.64"/>
        <n v="78.7214382779506"/>
        <n v="58.42"/>
        <n v="61.1147872288869"/>
        <n v="52.81"/>
        <n v="78.3503034740739"/>
        <n v="74.9587365937511"/>
        <n v="63.75"/>
        <n v="91.12"/>
        <n v="89.34"/>
        <n v="62.51"/>
        <n v="76.44"/>
        <n v="75.21"/>
        <n v="18.4"/>
        <n v="64.77"/>
        <n v="70.9488072721602"/>
        <n v="87.7127706226154"/>
        <n v="79.9680362129994"/>
        <n v="91.78"/>
        <n v="98.57"/>
        <n v="27.2359542860431"/>
        <n v="88.89"/>
        <n v="78.61"/>
        <n v="75.52"/>
        <n v="48.28"/>
        <n v="30.86"/>
        <n v="28.49"/>
        <n v="32.27"/>
        <n v="72.5804887629206"/>
        <n v="85.41"/>
        <n v="92.92"/>
        <n v="66.58"/>
        <n v="40.45"/>
        <n v="51.86"/>
        <n v="58.14"/>
        <n v="38.36"/>
        <n v="75.71"/>
        <n v="46.55"/>
        <n v="19.43"/>
        <n v="69.19"/>
        <n v="91.43"/>
        <n v="77.62"/>
        <n v="67.83"/>
        <n v="66.4370885385797"/>
        <n v="97.53"/>
        <n v="50.05"/>
        <n v="76.0806147698762"/>
        <n v="35.35"/>
        <n v="57.6314676456764"/>
        <n v="107.595496239043"/>
        <n v="77.55"/>
        <n v="106.963537839182"/>
        <n v="57.76"/>
        <n v="73.18"/>
        <n v="73.07"/>
        <n v="74.16"/>
        <n v="85.8"/>
        <n v="54.6656997314115"/>
        <n v="87.19"/>
        <n v="107.119828105409"/>
        <n v="49.77"/>
        <n v="55.4651637444387"/>
        <n v="64.9513758823641"/>
        <n v="58.81"/>
        <n v="17.81"/>
        <n v="22.02"/>
        <n v="96.13"/>
        <n v="25.11"/>
        <n v="55.9"/>
        <n v="60.0107922031548"/>
        <n v="26.88"/>
        <n v="69.7154778483748"/>
        <n v="77.4"/>
        <n v="57.42"/>
        <n v="77.2536975618553"/>
        <n v="80.51"/>
        <n v="37.23"/>
        <n v="92.25"/>
        <n v="54.5111685205878"/>
        <n v="62.8"/>
        <n v="84.0465659577611"/>
        <n v="74.7"/>
        <n v="54.48"/>
        <n v="32.94"/>
        <n v="71.9669646146845"/>
        <n v="62.597976215199"/>
        <n v="70.56"/>
        <n v="94.9063946363081"/>
        <n v="79.7"/>
        <n v="36.43"/>
        <n v="99.5992979878964"/>
        <n v="70.59"/>
        <n v="30.07"/>
        <n v="73.06"/>
        <n v="50.87"/>
        <n v="49.4792792700232"/>
        <n v="49.09"/>
        <n v="36.74"/>
        <n v="82.5359257767354"/>
        <n v="26.48"/>
        <n v="80.48"/>
        <n v="48.53"/>
        <n v="81.35"/>
        <n v="70.7398912188769"/>
        <n v="12.26"/>
        <n v="36.69"/>
        <n v="76.5212444885792"/>
        <n v="87.2"/>
        <n v="47.76"/>
        <n v="82.26"/>
        <n v="73.65"/>
        <n v="75.4207983351024"/>
        <n v="70.61"/>
        <n v="37.33"/>
        <n v="49.29"/>
        <n v="39.88"/>
        <n v="56.5672909521512"/>
        <n v="80.76"/>
        <n v="57.46"/>
        <n v="51.13"/>
        <n v="79.7830799289691"/>
        <n v="27.5152294666797"/>
        <n v="93.02"/>
        <n v="77.68"/>
        <n v="105.351459325563"/>
        <n v="45.87"/>
        <n v="83.9258463487766"/>
        <n v="57.06"/>
        <n v="73.7552100034184"/>
        <n v="60.61"/>
        <n v="28.89"/>
        <n v="57.58"/>
        <n v="88.050299535099"/>
        <n v="67.3014680635083"/>
        <n v="61.8469484081026"/>
        <n v="29.26"/>
        <n v="72.11"/>
        <n v="78.84"/>
        <n v="89.2703850116712"/>
        <n v="38.79"/>
        <n v="82.95"/>
        <n v="63.98939510281"/>
        <n v="75.1"/>
        <n v="95.33"/>
        <n v="38.59"/>
        <n v="66.54"/>
        <n v="48.8"/>
        <n v="44.45"/>
        <n v="68.2461286891837"/>
        <n v="93.2216897380731"/>
        <n v="76.5921269209296"/>
        <n v="53.51"/>
        <n v="81.33"/>
        <n v="95.23"/>
        <n v="40.79"/>
        <n v="70.98"/>
        <n v="77.9189268814776"/>
        <n v="86.81"/>
        <n v="53.31"/>
        <n v="91.55"/>
        <n v="98.73"/>
        <n v="76.8"/>
        <n v="89.26"/>
        <n v="61.25"/>
        <n v="70.1378004428884"/>
        <n v="52.74"/>
        <n v="34.97"/>
        <n v="47.2"/>
        <n v="63.06"/>
        <n v="55.4969049794402"/>
        <n v="51.68"/>
        <n v="43.45"/>
        <n v="53.68"/>
        <n v="25.32"/>
        <n v="31.01"/>
        <n v="54.67"/>
        <n v="66.3929740418448"/>
        <n v="54.34"/>
        <n v="92.0171207550228"/>
        <n v="65.9669553313688"/>
        <n v="54.13"/>
        <n v="63.35"/>
        <n v="94.2"/>
        <n v="43.85"/>
        <n v="45.46"/>
        <n v="53.327685147137"/>
        <n v="44.76"/>
        <n v="61.99"/>
        <n v="97.93"/>
        <n v="84.4803786250789"/>
        <n v="37.86"/>
        <n v="34.75"/>
        <n v="94.97"/>
        <n v="39.24"/>
        <n v="77.9680381427272"/>
        <n v="99.13"/>
        <n v="96.5559148791454"/>
        <n v="57.98"/>
        <n v="48.25"/>
        <n v="34.3"/>
        <n v="54.44"/>
        <n v="53.66"/>
        <n v="73.3166182361077"/>
        <n v="27.91"/>
        <n v="91.0557998682893"/>
        <n v="56.0611548594537"/>
        <n v="61.13"/>
        <n v="64.13"/>
        <n v="69.42"/>
        <n v="71.0"/>
        <n v="43.6627686712259"/>
        <n v="85.1786308927273"/>
        <n v="77.35"/>
        <n v="85.22"/>
        <n v="84.72"/>
        <n v="58.1"/>
        <n v="74.1795943239353"/>
        <n v="64.0545483308268"/>
        <n v="93.73"/>
        <n v="33.84"/>
        <n v="14.48"/>
        <n v="65.89"/>
        <n v="59.3378800274609"/>
        <n v="47.81"/>
        <n v="37.17"/>
        <n v="42.53"/>
        <n v="56.09"/>
        <n v="95.49"/>
        <n v="94.1436886114957"/>
        <n v="74.51"/>
        <n v="49.5"/>
        <n v="94.59"/>
        <n v="46.68"/>
        <n v="67.9"/>
        <n v="51.0410003710849"/>
        <n v="73.2253947713508"/>
        <n v="60.8841887705126"/>
        <n v="88.09"/>
        <n v="49.19"/>
        <n v="59.95"/>
        <n v="56.26"/>
        <n v="79.41"/>
        <n v="41.35"/>
        <n v="85.8009748470105"/>
        <n v="96.29"/>
        <n v="38.65"/>
        <n v="24.03"/>
        <n v="43.98"/>
        <n v="65.61"/>
        <n v="93.43"/>
        <n v="68.88"/>
        <n v="7.16"/>
        <n v="76.57"/>
        <n v="85.4983781875971"/>
        <n v="43.66"/>
        <n v="28.48"/>
        <n v="59.98"/>
        <n v="57.638963484056"/>
        <n v="63.87"/>
        <n v="55.571482008003"/>
        <n v="69.56"/>
        <n v="79.37"/>
        <n v="35.59"/>
        <n v="60.19"/>
        <n v="69.96"/>
        <n v="36.95"/>
        <n v="79.17"/>
        <n v="104.197718690988"/>
        <n v="39.35"/>
        <n v="31.11"/>
        <n v="39.19"/>
        <n v="90.19"/>
        <n v="74.59"/>
        <n v="27.5116093505082"/>
        <n v="93.8192777166872"/>
        <n v="108.294914233137"/>
        <n v="57.4804855043547"/>
        <n v="83.9988936435108"/>
        <n v="68.32"/>
        <n v="86.4024761620395"/>
        <n v="63.03"/>
        <n v="88.41"/>
        <n v="37.45"/>
        <n v="83.8726270151607"/>
        <n v="73.9"/>
        <n v="72.3"/>
        <n v="79.2572913179638"/>
        <n v="36.56"/>
        <n v="68.98"/>
        <n v="66.8976898296891"/>
        <n v="66.56"/>
        <n v="50.42"/>
        <n v="72.6930339602251"/>
        <n v="33.72"/>
        <n v="34.22"/>
        <n v="76.3628438094108"/>
        <n v="56.9"/>
        <n v="93.5605115298347"/>
        <n v="56.4583182300943"/>
        <n v="22.73"/>
        <n v="94.9276885663901"/>
        <n v="79.59"/>
        <n v="83.73"/>
        <n v="40.07"/>
        <n v="101.515710682146"/>
        <n v="40.84"/>
        <n v="46.22"/>
        <n v="92.91"/>
        <n v="73.81"/>
        <n v="44.87"/>
        <n v="49.24"/>
        <n v="61.0505331666382"/>
        <n v="61.55"/>
        <n v="45.69"/>
        <n v="74.96"/>
        <n v="39.86"/>
        <n v="84.64"/>
        <n v="75.96"/>
        <n v="48.56"/>
        <n v="67.7540139324898"/>
        <n v="59.7361246781581"/>
        <n v="43.08"/>
        <n v="66.74"/>
        <n v="97.75"/>
        <n v="33.18"/>
        <n v="31.67"/>
        <n v="83.49"/>
        <n v="71.433257762355"/>
        <n v="66.48"/>
        <n v="65.59"/>
        <n v="79.6"/>
        <n v="86.74"/>
        <n v="37.22"/>
        <n v="64.9179606049263"/>
        <n v="86.67"/>
        <n v="41.71"/>
        <n v="76.3116704499441"/>
        <n v="50.51"/>
        <n v="91.05"/>
        <n v="55.51"/>
        <n v="71.82"/>
        <n v="33.45"/>
        <n v="71.76"/>
        <n v="85.79"/>
        <n v="52.29"/>
        <n v="82.7037741979521"/>
        <n v="75.7992016506532"/>
        <n v="69.4758729344189"/>
        <n v="78.5940656212864"/>
        <n v="44.677671904828"/>
        <n v="90.22"/>
        <n v="60.99"/>
        <n v="53.34"/>
        <n v="49.41"/>
        <n v="58.52"/>
        <n v="73.7"/>
        <n v="35.12"/>
        <n v="62.24"/>
        <n v="42.8"/>
        <n v="92.76"/>
        <n v="89.83"/>
        <n v="32.32"/>
        <n v="50.83"/>
        <n v="93.23"/>
        <n v="38.42"/>
        <n v="58.64"/>
        <n v="62.45"/>
        <n v="92.18"/>
        <n v="85.8302003563613"/>
        <n v="83.56"/>
        <n v="68.37"/>
        <n v="77.8331809265896"/>
        <n v="98.32"/>
        <n v="72.8776989768137"/>
        <n v="60.2276050055231"/>
        <n v="59.37"/>
        <n v="80.58"/>
        <n v="88.19"/>
        <n v="57.7535687896687"/>
        <n v="73.53"/>
        <n v="36.53"/>
        <n v="73.41"/>
        <n v="65.58"/>
        <n v="56.98"/>
        <n v="26.11"/>
        <n v="92.03"/>
        <n v="44.98"/>
        <n v="56.35"/>
        <n v="100.235286495224"/>
        <n v="66.22"/>
        <n v="79.5938036384253"/>
        <n v="88.76"/>
        <n v="81.8758918137732"/>
        <n v="34.47"/>
        <n v="48.3629571667806"/>
        <n v="65.67"/>
        <n v="80.9822675236066"/>
        <n v="64.53"/>
        <n v="31.73"/>
        <n v="83.28"/>
        <n v="94.6"/>
        <n v="66.8405447155744"/>
        <n v="56.07"/>
        <n v="48.72"/>
        <n v="29.63"/>
        <n v="62.75"/>
        <n v="89.25"/>
        <n v="43.11"/>
        <n v="81.93"/>
        <n v="69.4001086294315"/>
        <n v="55.6"/>
        <n v="36.48"/>
        <n v="78.43"/>
        <n v="83.77"/>
        <n v="82.8927068041039"/>
        <n v="82.1586205020186"/>
        <n v="45.95"/>
        <n v="56.81"/>
        <n v="58.72"/>
        <n v="85.85"/>
        <n v="59.5828819421665"/>
        <n v="56.71"/>
        <n v="51.11"/>
        <n v="68.44"/>
        <n v="30.8"/>
        <n v="56.37"/>
        <n v="74.63"/>
        <n v="92.62"/>
        <n v="89.39"/>
        <n v="90.7"/>
        <n v="89.0871031374266"/>
        <n v="91.16"/>
        <n v="34.02"/>
        <n v="77.52"/>
        <n v="83.4785330089327"/>
        <n v="64.01"/>
        <n v="72.96"/>
        <n v="71.88"/>
        <n v="36.91"/>
        <n v="42.3"/>
        <n v="67.76"/>
        <n v="97.84"/>
        <n v="58.1526590354298"/>
        <n v="91.41"/>
        <n v="66.39"/>
        <n v="77.53"/>
        <n v="58.23"/>
        <n v="91.4752753583368"/>
        <n v="23.05"/>
        <n v="78.58"/>
        <n v="59.27"/>
        <n v="66.7430401870853"/>
        <n v="43.17"/>
        <n v="50.07"/>
        <n v="72.62"/>
        <n v="94.6202172586269"/>
        <n v="64.02"/>
        <n v="40.56"/>
        <n v="107.038055922208"/>
        <n v="98.8519359476935"/>
        <n v="55.63"/>
        <n v="53.29"/>
        <n v="80.133058697299"/>
        <n v="63.88"/>
        <n v="83.33"/>
        <n v="41.22"/>
        <n v="84.63"/>
        <n v="90.5"/>
        <n v="29.5"/>
        <n v="58.02"/>
        <n v="88.6179203884014"/>
        <n v="73.4123166017244"/>
        <n v="92.7232403628037"/>
        <n v="84.1223202844771"/>
        <n v="42.62"/>
        <n v="64.75"/>
        <n v="60.02"/>
        <n v="34.82"/>
        <n v="92.99"/>
        <n v="57.31"/>
        <n v="43.5"/>
        <n v="23.97"/>
        <n v="58.82"/>
        <n v="77.9847806945344"/>
        <n v="32.44"/>
        <n v="25.17"/>
        <n v="78.18"/>
        <n v="82.5601135666999"/>
        <n v="73.0"/>
        <n v="64.96"/>
        <n v="80.66"/>
        <n v="32.84"/>
        <n v="12.63"/>
        <n v="50.25"/>
        <n v="19.89"/>
        <n v="53.58"/>
        <n v="66.5868650225928"/>
        <n v="38.41"/>
        <n v="107.007141341064"/>
        <n v="71.49"/>
        <n v="76.4978238120398"/>
        <n v="78.156491583751"/>
        <n v="37.58"/>
        <n v="27.99"/>
        <n v="37.85"/>
        <n v="85.83"/>
        <n v="47.87"/>
        <n v="82.58"/>
        <n v="58.25"/>
        <n v="88.77"/>
        <n v="59.8274861135617"/>
        <n v="64.1"/>
        <n v="50.98"/>
        <n v="56.76"/>
        <n v="47.2452035422303"/>
        <n v="43.01"/>
        <n v="17.31"/>
        <n v="48.62"/>
        <n v="96.14"/>
        <n v="67.56"/>
        <n v="55.91"/>
        <n v="64.485486307125"/>
        <n v="81.51"/>
        <n v="94.0609801605913"/>
        <n v="64.3108284288677"/>
        <n v="75.5164313605081"/>
        <n v="68.9181646850427"/>
        <n v="90.1279840748703"/>
        <n v="32.0747436559608"/>
        <n v="53.7087674416969"/>
        <n v="30.57"/>
        <n v="70.81"/>
        <n v="53.9337159121288"/>
        <n v="97.3068378181763"/>
        <n v="90.9531923968591"/>
        <n v="72.95"/>
        <n v="34.12"/>
        <n v="83.9737330656425"/>
        <n v="73.7181695356609"/>
        <n v="56.1"/>
        <n v="53.2"/>
        <n v="96.04"/>
        <n v="89.16"/>
        <n v="64.44"/>
        <n v="28.61"/>
        <n v="85.55"/>
        <n v="98.9715185926912"/>
        <n v="95.54"/>
        <n v="64.9"/>
        <n v="92.77"/>
        <n v="73.717786974577"/>
        <n v="78.37"/>
        <n v="67.25"/>
        <n v="75.72"/>
        <n v="94.37"/>
        <n v="86.31"/>
        <n v="79.34"/>
        <n v="52.66"/>
        <n v="63.63"/>
        <n v="61.32"/>
        <n v="56.48"/>
        <n v="102.857332470613"/>
        <n v="79.09"/>
        <n v="85.76"/>
        <n v="64.23"/>
        <n v="71.86"/>
        <n v="55.71"/>
        <n v="66.26"/>
        <n v="31.17"/>
        <n v="43.951731072016"/>
        <n v="44.2"/>
        <n v="44.31"/>
        <n v="41.98"/>
        <n v="43.21"/>
        <n v="56.15"/>
        <n v="57.69"/>
        <n v="58.66"/>
        <n v="18.9"/>
        <n v="70.91"/>
        <n v="76.3220405566858"/>
        <n v="56.51"/>
        <n v="83.9"/>
        <n v="54.27"/>
        <n v="53.53"/>
        <n v="45.42"/>
        <n v="50.52"/>
        <n v="37.15"/>
        <n v="78.3941934927757"/>
        <n v="61.35"/>
        <n v="77.4774763987699"/>
        <n v="65.44"/>
        <n v="36.8"/>
        <n v="53.44"/>
        <n v="57.99"/>
        <n v="85.3489206455481"/>
        <n v="21.05"/>
        <n v="65.14"/>
        <n v="58.17"/>
        <n v="52.92"/>
        <n v="75.3514936047884"/>
        <n v="52.09"/>
        <n v="105.882788497454"/>
        <n v="73.56"/>
        <n v="50.14"/>
        <n v="76.4806396277658"/>
        <n v="46.19"/>
        <n v="38.04"/>
        <n v="51.7"/>
        <n v="66.8591631285349"/>
        <n v="43.86"/>
        <n v="88.1954745316451"/>
        <n v="63.64"/>
        <n v="17.1"/>
        <n v="30.37"/>
        <n v="58.15"/>
        <n v="99.12"/>
        <n v="41.9459070179883"/>
        <n v="68.8328453811523"/>
        <n v="81.5838120658652"/>
        <n v="57.03"/>
        <n v="60.12"/>
        <n v="48.07"/>
        <n v="96.19"/>
        <n v="82.66"/>
        <n v="83.43"/>
        <n v="79.45"/>
        <n v="99.37"/>
        <n v="40.55"/>
        <n v="83.91"/>
        <n v="95.8027117104435"/>
        <n v="109.967470420389"/>
        <n v="34.34"/>
        <n v="102.472682692501"/>
        <n v="53.73"/>
        <n v="60.2"/>
        <n v="94.890474956467"/>
        <n v="47.65"/>
        <n v="33.9"/>
        <n v="60.11"/>
        <n v="62.6029045994455"/>
        <n v="94.22"/>
        <n v="59.6727864596054"/>
        <n v="55.93"/>
        <n v="87.9372471438229"/>
        <n v="57.9904868646697"/>
        <n v="58.7821001834547"/>
        <n v="74.9639957677205"/>
        <n v="82.72"/>
        <n v="87.8631912929277"/>
        <n v="66.36"/>
        <n v="54.66"/>
        <n v="63.47"/>
        <n v="87.16"/>
        <n v="77.3989148350916"/>
        <n v="83.95"/>
        <n v="54.88"/>
        <n v="55.5528424767888"/>
        <n v="61.4416868138386"/>
        <n v="73.45"/>
        <n v="42.83"/>
        <n v="81.5842905901658"/>
        <n v="78.3743330133234"/>
        <n v="66.4110433040535"/>
        <n v="55.58"/>
        <n v="68.71"/>
        <n v="75.3465509818427"/>
        <n v="85.2060749708842"/>
        <n v="52.33"/>
        <n v="96.83"/>
        <n v="62.02"/>
        <n v="40.43"/>
        <n v="70.39"/>
        <n v="54.22"/>
        <n v="104.230754263192"/>
        <n v="42.36"/>
        <n v="97.34"/>
        <n v="75.73"/>
        <n v="60.31"/>
        <n v="92.4104295367639"/>
        <n v="72.25"/>
        <n v="25.22"/>
        <n v="82.96"/>
        <n v="60.93"/>
        <n v="74.56"/>
        <n v="85.62"/>
        <n v="53.74"/>
        <n v="54.09"/>
        <n v="32.28"/>
        <n v="58.58"/>
        <n v="65.2"/>
        <n v="76.36"/>
        <n v="73.2629776297111"/>
        <n v="61.36"/>
        <n v="45.23"/>
        <n v="49.89"/>
        <n v="40.9"/>
        <n v="99.21"/>
        <n v="96.79"/>
        <n v="98.24"/>
        <n v="47.35"/>
        <n v="70.7508312559346"/>
        <n v="68.73"/>
        <n v="81.55"/>
        <n v="64.57"/>
        <n v="40.57"/>
        <n v="77.91"/>
        <n v="76.6"/>
        <n v="42.29"/>
        <n v="75.4002513688787"/>
        <n v="45.13"/>
        <n v="96.05"/>
        <n v="66.99"/>
        <n v="18.6"/>
        <n v="61.17"/>
        <n v="47.52"/>
        <n v="59.0"/>
        <n v="26.92"/>
        <n v="88.0148303812857"/>
        <n v="46.28"/>
        <n v="83.52"/>
        <n v="47.04"/>
        <n v="74.47"/>
        <n v="75.5958093216265"/>
        <n v="93.9069557805053"/>
        <n v="70.94"/>
        <n v="19.66"/>
        <n v="68.4740414014142"/>
        <n v="104.233246997808"/>
        <n v="65.24"/>
        <n v="48.03"/>
        <n v="42.46"/>
        <n v="68.43"/>
        <n v="89.4"/>
        <n v="67.95"/>
        <n v="78.14"/>
        <n v="46.83"/>
        <n v="78.5774849413517"/>
        <n v="57.26"/>
        <n v="67.7"/>
        <n v="51.58"/>
        <n v="79.1486447901888"/>
        <n v="66.9802670376812"/>
        <n v="79.5160595791217"/>
        <n v="82.4"/>
        <n v="92.86"/>
        <n v="56.9754451030962"/>
        <n v="77.1519713271406"/>
        <n v="54.87"/>
        <n v="21.86"/>
        <n v="93.0279554972035"/>
        <n v="77.3012894021701"/>
        <n v="40.69"/>
        <n v="83.87"/>
        <n v="51.85"/>
        <n v="41.72"/>
        <n v="39.82"/>
        <n v="41.61"/>
        <n v="43.74"/>
        <n v="79.8"/>
        <n v="67.04"/>
        <n v="69.92"/>
        <n v="65.6502984263415"/>
        <n v="91.7252654646809"/>
        <n v="70.3"/>
        <n v="98.44"/>
        <n v="70.1612877315979"/>
        <n v="57.15"/>
        <n v="78.67"/>
        <n v="77.2746708938854"/>
        <n v="20.16"/>
        <n v="49.05"/>
        <n v="52.2"/>
        <n v="14.74"/>
        <n v="60.3"/>
        <n v="19.05"/>
        <n v="67.4945294880751"/>
        <n v="61.66"/>
        <n v="87.3605793728454"/>
        <n v="24.24"/>
        <n v="69.95"/>
        <n v="39.14"/>
        <n v="57.94"/>
        <n v="27.17"/>
        <n v="56.23"/>
        <n v="80.6085841346127"/>
        <n v="26.49"/>
        <n v="108.655291664571"/>
        <n v="77.6625360893231"/>
        <n v="77.92"/>
        <n v="84.2338092609677"/>
        <n v="98.04"/>
        <n v="47.53"/>
        <n v="83.37"/>
        <n v="49.15"/>
        <n v="59.3411485799772"/>
        <n v="40.1169137389425"/>
        <n v="54.82"/>
        <n v="84.37"/>
        <n v="75.9995902669371"/>
        <n v="60.5"/>
        <n v="76.23"/>
        <n v="22.04"/>
        <n v="75.0248026862452"/>
        <n v="18.69"/>
        <n v="49.02"/>
        <n v="25.03"/>
        <n v="83.537255214587"/>
        <n v="49.22"/>
        <n v="66.0017719089916"/>
        <n v="48.88"/>
        <n v="82.0"/>
        <n v="37.73"/>
        <n v="85.7"/>
        <n v="49.31"/>
        <n v="96.94"/>
        <n v="60.28"/>
        <n v="23.84"/>
        <n v="80.86"/>
        <n v="24.33"/>
        <n v="72.099369971695"/>
        <n v="83.34"/>
        <n v="75.59"/>
        <n v="78.22"/>
        <n v="67.5537185645906"/>
        <n v="71.27"/>
        <n v="61.79"/>
        <n v="34.71"/>
        <n v="93.1053019886646"/>
        <n v="84.73"/>
        <n v="53.49"/>
        <n v="52.36"/>
        <n v="82.35"/>
        <n v="46.926424356977"/>
        <n v="82.6838125999021"/>
        <n v="51.9348063537041"/>
        <n v="99.96"/>
        <n v="74.11"/>
        <n v="62.4853317033932"/>
        <n v="78.39"/>
        <n v="34.05"/>
        <n v="88.71"/>
        <n v="66.64"/>
        <n v="40.58"/>
        <n v="47.22"/>
        <n v="66.06"/>
        <n v="61.8"/>
        <n v="91.9"/>
        <n v="61.6438911676609"/>
        <n v="59.06"/>
        <n v="93.05"/>
        <n v="63.2514319643789"/>
        <n v="37.42"/>
        <n v="63.56"/>
        <n v="91.51"/>
        <n v="58.57"/>
        <n v="79.26"/>
        <n v="54.0519801382181"/>
        <n v="37.25"/>
        <n v="70.66"/>
        <n v="57.79"/>
        <n v="72.12"/>
        <n v="53.5999166066959"/>
        <n v="84.9"/>
        <n v="61.19"/>
        <n v="90.55"/>
        <n v="79.1408972760816"/>
        <n v="30.1"/>
        <n v="60.98"/>
        <n v="97.02"/>
        <n v="44.75"/>
        <n v="71.53"/>
        <n v="68.12"/>
        <n v="93.6032976413505"/>
        <n v="45.54"/>
        <n v="68.02"/>
        <n v="71.8"/>
        <n v="65.23"/>
        <n v="24.22"/>
        <n v="74.74"/>
        <n v="39.1"/>
        <n v="63.5379778950735"/>
        <n v="47.8059737078048"/>
        <n v="86.17"/>
        <n v="49.28"/>
        <n v="93.82"/>
        <n v="88.52"/>
        <n v="20.3141282007184"/>
        <n v="49.54"/>
        <n v="41.28"/>
        <n v="41.88"/>
        <n v="69.37"/>
        <n v="85.98"/>
        <n v="87.1741467015077"/>
        <n v="94.0222716802344"/>
        <n v="59.52"/>
        <n v="59.12"/>
        <n v="64.67"/>
        <n v="97.2406326201656"/>
        <n v="59.48"/>
        <n v="53.72"/>
        <n v="80.0342867465962"/>
        <n v="63.0804313729165"/>
        <n v="45.41"/>
        <n v="79.88"/>
        <n v="55.33"/>
        <n v="99.38"/>
        <n v="95.14"/>
        <n v="66.9401459303129"/>
        <n v="62.5303484450276"/>
        <n v="51.28"/>
        <n v="59.0114673678463"/>
        <n v="33.39"/>
        <n v="83.08"/>
        <n v="25.1"/>
        <n v="76.7179163098072"/>
        <n v="38.73"/>
        <n v="66.6099463045171"/>
        <n v="34.7"/>
        <n v="50.23"/>
        <n v="88.97"/>
        <n v="97.7"/>
        <n v="84.38"/>
        <n v="61.7195067384401"/>
        <n v="79.1352209992868"/>
        <n v="54.43"/>
        <n v="71.92"/>
        <n v="89.0"/>
        <n v="90.9356670634167"/>
        <n v="40.7"/>
        <n v="96.9112046824434"/>
        <n v="62.0"/>
        <n v="99.9"/>
        <n v="77.9548155461802"/>
        <n v="74.21"/>
        <n v="25.9"/>
        <n v="78.0851405716653"/>
        <n v="66.7876543039198"/>
        <n v="85.3780926907273"/>
        <n v="78.6836411001232"/>
        <n v="48.74"/>
        <n v="99.383602709004"/>
        <n v="90.79"/>
        <n v="87.0075678000123"/>
        <n v="27.39"/>
        <n v="46.1418863018599"/>
        <n v="94.03"/>
        <n v="92.37"/>
        <n v="89.9676970575784"/>
        <n v="76.07"/>
        <n v="105.146675414929"/>
        <n v="82.5531151471514"/>
        <n v="37.9178745931105"/>
        <n v="54.7"/>
        <n v="37.94"/>
        <n v="73.82"/>
        <n v="70.5632234203484"/>
        <n v="63.71"/>
        <n v="79.24"/>
        <n v="38.86"/>
        <n v="68.5"/>
        <n v="15.13"/>
        <n v="77.54"/>
        <n v="50.17"/>
        <n v="80.85"/>
        <n v="52.82"/>
        <n v="37.36"/>
        <n v="36.52"/>
        <n v="93.95"/>
        <n v="15.14"/>
        <n v="28.79"/>
        <n v="20.09"/>
        <n v="58.5837460026901"/>
        <n v="63.21"/>
        <n v="96.88"/>
        <n v="37.64"/>
        <n v="38.46"/>
        <n v="54.26"/>
        <n v="56.05"/>
        <n v="99.3"/>
        <n v="105.124818943816"/>
        <n v="47.16"/>
        <n v="56.17"/>
        <n v="80.12"/>
        <n v="74.24"/>
        <n v="65.932558286923"/>
        <n v="79.79"/>
        <n v="14.04"/>
        <n v="77.2074944163908"/>
        <n v="80.2583379011669"/>
        <n v="42.22"/>
        <n v="67.1248777927896"/>
        <n v="77.9611198862288"/>
        <n v="93.3640493814563"/>
        <n v="28.6332613711034"/>
        <n v="17.8278202420115"/>
        <n v="88.83"/>
        <n v="68.86"/>
        <n v="58.22"/>
        <n v="52.9"/>
        <n v="42.66"/>
        <n v="31.27"/>
        <n v="36.32"/>
        <n v="7.04"/>
        <n v="72.3225871650997"/>
        <n v="40.1"/>
        <n v="48.7975273785851"/>
        <n v="12.92"/>
        <n v="83.8180336290065"/>
        <n v="54.74"/>
        <n v="51.49"/>
        <n v="57.04"/>
        <n v="83.36"/>
        <n v="95.85"/>
        <n v="86.56"/>
        <n v="84.0264481154178"/>
        <n v="68.2"/>
        <n v="56.87"/>
        <n v="77.93"/>
        <n v="65.18"/>
        <n v="14.18"/>
        <n v="74.8472501484439"/>
        <n v="45.1"/>
        <n v="40.61"/>
        <n v="16.5695795719075"/>
        <n v="52.722640876505"/>
        <n v="53.84"/>
        <n v="25.84"/>
        <n v="75.86"/>
        <n v="53.62"/>
        <n v="27.32"/>
        <n v="62.28"/>
        <n v="31.02"/>
        <n v="66.19"/>
        <n v="106.394300984357"/>
        <n v="45.9004288581942"/>
        <n v="51.47"/>
        <n v="83.3677222019899"/>
        <n v="47.17"/>
        <n v="86.87"/>
        <n v="80.08"/>
        <n v="76.0166620269118"/>
        <n v="81.9081540130938"/>
        <n v="27.37"/>
        <n v="29.17"/>
        <n v="105.17843966197"/>
        <n v="90.2901920048838"/>
        <n v="62.07"/>
        <n v="98.94"/>
        <n v="86.94"/>
        <n v="51.59"/>
        <n v="52.24"/>
        <n v="74.0532943376116"/>
        <n v="50.2230061824136"/>
        <n v="96.02"/>
        <n v="92.5147949837752"/>
        <n v="41.15"/>
        <n v="89.22"/>
        <n v="72.83"/>
        <n v="51.91"/>
        <n v="58.4780140081292"/>
        <n v="63.0490882748236"/>
        <n v="97.38"/>
        <n v="86.38"/>
        <n v="30.14"/>
        <n v="80.75"/>
        <n v="61.96"/>
        <n v="73.03"/>
        <n v="75.2773338377764"/>
        <n v="79.08"/>
        <n v="97.06"/>
        <n v="75.05"/>
        <n v="74.52"/>
        <n v="77.38"/>
        <n v="86.48"/>
        <n v="34.0323526919434"/>
        <n v="23.93"/>
        <n v="49.8972094872685"/>
        <n v="72.5"/>
        <n v="50.4"/>
        <n v="82.2610118613501"/>
        <n v="45.6665152771319"/>
        <n v="70.2111212090911"/>
        <n v="81.565778546121"/>
        <n v="63.11"/>
        <n v="62.7"/>
        <n v="67.58"/>
        <n v="93.0239239043529"/>
        <n v="86.4876605386978"/>
        <n v="38.21"/>
        <n v="58.0652950571537"/>
        <n v="88.3906581235709"/>
        <n v="21.4"/>
        <n v="43.2"/>
        <n v="46.23"/>
        <n v="72.24"/>
        <n v="44.69"/>
        <n v="25.3"/>
        <n v="42.42"/>
        <n v="31.32"/>
        <n v="46.13"/>
        <n v="59.56"/>
        <n v="30.9"/>
        <n v="89.1553757578285"/>
        <n v="8.3"/>
        <n v="74.6429118127432"/>
        <n v="87.63"/>
        <n v="91.6085179085545"/>
        <n v="18.48"/>
        <n v="79.8334046449075"/>
        <n v="24.68"/>
        <n v="69.64"/>
        <n v="96.21"/>
        <n v="68.17"/>
        <n v="65.04"/>
        <n v="83.92"/>
        <n v="22.07"/>
        <n v="74.98"/>
        <n v="98.96"/>
        <n v="32.36"/>
        <n v="64.1580703032568"/>
        <n v="47.1"/>
        <n v="33.2728910330459"/>
        <n v="95.3459361684773"/>
        <n v="75.0842292460161"/>
        <n v="93.3"/>
        <n v="76.64"/>
        <n v="77.88"/>
        <n v="60.29"/>
        <n v="71.71"/>
        <n v="78.4656068538757"/>
        <n v="35.4786197290664"/>
        <n v="89.095065623762"/>
        <n v="40.96"/>
        <n v="87.0932002054946"/>
        <n v="39.27"/>
        <n v="87.6393806739525"/>
        <n v="95.4593271993228"/>
        <n v="28.28"/>
        <n v="69.5675337152232"/>
        <n v="78.89"/>
        <n v="38.14"/>
        <n v="46.38"/>
        <n v="50.1893907869297"/>
        <n v="75.4133620865782"/>
        <n v="96.0032303714554"/>
        <n v="66.52"/>
        <n v="55.36"/>
        <n v="78.6576777955644"/>
        <n v="94.48"/>
        <n v="17.32"/>
        <n v="90.74"/>
        <n v="98.14"/>
        <n v="50.36"/>
        <n v="70.32"/>
        <n v="23.02"/>
        <n v="51.26"/>
        <n v="82.5527292691123"/>
        <n v="22.89"/>
        <n v="89.43"/>
        <n v="79.12"/>
        <n v="69.66"/>
        <n v="72.59"/>
        <n v="54.54"/>
        <n v="59.769804829565"/>
        <n v="84.03"/>
        <n v="34.57"/>
        <n v="48.11"/>
        <n v="95.21"/>
        <n v="69.4"/>
        <n v="67.37"/>
        <n v="72.3824842772248"/>
        <n v="13.87"/>
        <n v="40.21"/>
        <n v="77.49"/>
        <n v="50.81"/>
        <n v="86.77"/>
        <n v="49.82"/>
        <n v="31.05"/>
        <n v="75.97"/>
        <n v="83.74"/>
        <n v="62.47"/>
        <n v="42.03"/>
        <n v="85.57"/>
        <n v="91.74"/>
        <n v="79.22"/>
        <n v="43.47"/>
        <n v="72.75"/>
        <n v="66.7260259620361"/>
        <n v="84.27"/>
        <n v="81.95"/>
        <n v="35.4262290693659"/>
        <n v="67.9187705554261"/>
        <n v="76.95"/>
        <n v="69.34"/>
        <n v="78.74"/>
        <n v="43.89"/>
        <n v="45.05"/>
        <n v="67.82"/>
        <n v="23.56"/>
        <n v="35.55"/>
        <n v="72.5178622413897"/>
        <n v="80.7270944786713"/>
        <n v="72.0448223761719"/>
        <n v="80.62"/>
        <n v="90.95"/>
        <n v="53.5709752058562"/>
        <n v="69.8"/>
        <n v="83.8518519813395"/>
        <n v="52.07"/>
        <n v="13.44"/>
        <n v="92.72"/>
        <n v="32.34"/>
        <n v="42.37"/>
        <n v="57.09"/>
        <n v="4.61"/>
        <n v="94.7"/>
        <n v="56.03"/>
        <n v="73.09"/>
        <n v="78.6643402619895"/>
        <n v="66.4736899740577"/>
        <n v="60.04"/>
        <n v="53.263787873387"/>
        <n v="87.1841857328328"/>
        <n v="89.1"/>
        <n v="46.29"/>
        <n v="99.9593203328944"/>
        <n v="77.83"/>
        <n v="99.08"/>
        <n v="53.02"/>
        <n v="73.4"/>
        <n v="98.07"/>
        <n v="56.6426724843427"/>
        <n v="54.42"/>
        <n v="92.2194851237316"/>
        <n v="87.04"/>
        <n v="77.4009744982388"/>
        <n v="84.5864441782589"/>
        <n v="81.1779557360846"/>
        <n v="64.4714516153867"/>
        <n v="18.87"/>
        <n v="49.8444895633908"/>
        <n v="65.4"/>
        <n v="78.17"/>
        <n v="75.2715415091822"/>
        <n v="54.56"/>
        <n v="78.08"/>
        <n v="77.34"/>
        <n v="66.25"/>
        <n v="79.2210490017754"/>
        <n v="86.83"/>
        <n v="39.8284966595333"/>
        <n v="80.987009724127"/>
        <n v="81.85"/>
        <n v="74.06"/>
        <n v="30.27"/>
        <n v="45.45"/>
        <n v="72.1"/>
        <n v="64.8431875821449"/>
        <n v="62.29"/>
        <n v="85.4945742852888"/>
        <n v="85.6660679250576"/>
        <n v="108.080977393335"/>
        <n v="94.78"/>
        <n v="35.58"/>
        <n v="44.56"/>
        <n v="85.42"/>
        <n v="84.53"/>
        <n v="47.77"/>
        <n v="80.82"/>
        <n v="68.7298514579713"/>
        <n v="36.9"/>
        <n v="34.96"/>
        <n v="47.08"/>
        <n v="85.3677082956327"/>
        <n v="90.69"/>
        <n v="35.93"/>
        <n v="79.1968529060769"/>
        <n v="31.92"/>
        <n v="87.74"/>
        <n v="58.83"/>
        <n v="40.15"/>
        <n v="49.8"/>
        <n v="35.576225053619"/>
        <n v="57.18"/>
        <n v="80.3710799854972"/>
        <n v="71.94"/>
        <n v="71.16"/>
        <n v="94.1"/>
        <n v="60.69"/>
        <n v="55.28"/>
        <n v="77.7774407437711"/>
        <n v="96.75"/>
        <n v="59.19"/>
        <n v="34.4"/>
        <n v="7.37"/>
        <n v="78.19"/>
        <n v="26.75"/>
        <n v="32.82"/>
        <n v="79.81"/>
        <n v="47.343326477624"/>
        <n v="67.9185414464347"/>
        <n v="31.72"/>
        <n v="76.39"/>
        <n v="81.7898803837889"/>
        <n v="91.8"/>
        <n v="88.1868118675841"/>
        <n v="91.37"/>
        <n v="62.21"/>
        <n v="68.72"/>
        <n v="90.05"/>
        <n v="55.65"/>
        <n v="34.06"/>
        <n v="77.0"/>
        <n v="41.82"/>
        <n v="75.4236932514229"/>
        <n v="69.48"/>
        <n v="42.21"/>
        <n v="54.05"/>
        <n v="22.48"/>
        <n v="39.78"/>
        <n v="77.6585844505568"/>
        <n v="99.98"/>
        <n v="67.3525102381737"/>
        <n v="56.25"/>
        <n v="80.57"/>
        <n v="61.34"/>
        <n v="49.32"/>
        <n v="99.95"/>
        <n v="27.95"/>
        <n v="59.44"/>
        <n v="101.183770406728"/>
        <n v="81.7"/>
        <n v="86.85"/>
        <n v="75.51"/>
        <n v="72.3870373672894"/>
        <n v="95.73"/>
        <n v="88.18"/>
        <n v="86.76"/>
        <n v="60.591528113097"/>
        <n v="108.470472163154"/>
        <n v="89.77"/>
        <n v="75.979249232265"/>
        <n v="89.6226704450395"/>
        <n v="61.81"/>
        <n v="65.75"/>
        <n v="65.8979819679962"/>
        <n v="41.9062304744314"/>
        <n v="67.14"/>
        <n v="47.11"/>
        <n v="80.8177270148346"/>
        <n v="68.14"/>
        <n v="92.3783928143735"/>
        <n v="63.23"/>
        <n v="80.23"/>
        <n v="96.28"/>
        <n v="26.77"/>
        <n v="59.7014625588327"/>
        <n v="34.5"/>
        <n v="40.46"/>
        <n v="54.79"/>
        <n v="64.26"/>
        <n v="82.91"/>
        <n v="46.8194500715128"/>
        <n v="64.35"/>
        <n v="86.68"/>
        <n v="28.86"/>
        <n v="89.7"/>
        <n v="107.068586442734"/>
        <n v="68.77"/>
        <n v="74.0"/>
        <n v="58.44"/>
        <n v="88.8624295513057"/>
        <n v="104.915653849148"/>
        <n v="92.69"/>
        <n v="79.15"/>
        <n v="57.11"/>
        <n v="44.42"/>
        <n v="65.34"/>
        <n v="84.99"/>
        <n v="96.1854962940696"/>
        <n v="83.4527408322156"/>
        <n v="99.33"/>
        <n v="62.77"/>
        <n v="36.62"/>
        <n v="97.35"/>
        <n v="91.2097608088982"/>
        <n v="84.07"/>
        <n v="20.5"/>
        <n v="70.5243644667996"/>
        <n v="25.62"/>
        <n v="55.78"/>
        <n v="33.69"/>
        <n v="87.9864275483872"/>
        <n v="98.8375618746404"/>
        <n v="20.71"/>
        <n v="93.93"/>
        <n v="48.26"/>
        <n v="61.14"/>
        <n v="94.84"/>
        <n v="60.145987993357"/>
        <n v="64.39"/>
        <n v="59.87"/>
        <n v="65.18667867727"/>
        <n v="90.67"/>
        <n v="21.25"/>
        <n v="52.7298233149801"/>
        <n v="77.8816507626568"/>
        <n v="13.83"/>
        <n v="68.7134235462768"/>
        <n v="53.79"/>
        <n v="23.78"/>
        <n v="39.63"/>
        <n v="91.76"/>
        <n v="59.83"/>
        <n v="74.99"/>
        <n v="108.52538975628"/>
        <n v="82.78"/>
        <n v="66.76"/>
        <n v="22.72"/>
        <n v="52.5"/>
        <n v="59.22"/>
        <n v="48.22"/>
        <n v="83.6471690317769"/>
        <n v="57.41"/>
        <n v="36.99"/>
        <n v="33.14"/>
        <n v="59.47"/>
        <n v="84.61"/>
        <n v="35.51"/>
        <n v="66.68"/>
        <n v="99.0283899368273"/>
        <n v="8.85"/>
        <n v="46.95"/>
        <n v="72.7576235395712"/>
        <n v="38.7755887884439"/>
        <n v="77.65"/>
        <n v="34.67"/>
        <n v="80.77"/>
        <n v="54.69"/>
        <n v="19.95"/>
        <n v="77.31"/>
        <n v="68.54"/>
        <n v="21.43"/>
        <n v="80.41"/>
        <n v="29.99"/>
        <n v="21.75"/>
        <n v="84.1299954813403"/>
        <n v="53.5748391944517"/>
        <n v="36.41"/>
        <n v="47.2844343638609"/>
        <n v="60.84"/>
        <n v="30.34"/>
        <n v="31.44"/>
        <n v="65.43"/>
        <n v="98.98"/>
        <n v="90.9708999502487"/>
        <n v="35.63"/>
        <n v="75.8719012047443"/>
        <n v="30.72"/>
        <n v="53.22"/>
        <n v="75.6527973463238"/>
        <n v="94.1380037145958"/>
        <n v="54.1126331540546"/>
        <n v="97.99"/>
        <n v="86.21"/>
        <n v="71.31"/>
        <n v="83.46"/>
        <n v="19.62"/>
        <n v="18.46"/>
        <n v="68.51"/>
        <n v="79.0478026768117"/>
        <n v="94.05"/>
        <n v="88.7810099929786"/>
        <n v="66.8005001744347"/>
        <n v="80.22"/>
        <n v="68.2591695434598"/>
        <n v="30.879049429322"/>
        <n v="52.21"/>
        <n v="44.06"/>
        <n v="44.85"/>
        <n v="16.02"/>
        <n v="34.72"/>
        <n v="54.268730811839"/>
        <n v="57.77"/>
        <n v="95.36"/>
        <n v="75.58"/>
        <n v="88.0807059277521"/>
        <n v="19.0"/>
        <n v="90.6"/>
        <n v="67.4454370787689"/>
        <n v="32.1"/>
        <n v="93.9672761890419"/>
        <n v="46.5462903693501"/>
        <n v="23.61"/>
        <n v="83.79"/>
        <n v="93.34"/>
        <n v="41.03"/>
        <n v="34.83"/>
        <n v="73.7890009655244"/>
        <n v="73.84"/>
        <n v="94.1722737960531"/>
        <n v="45.77"/>
        <n v="26.26"/>
        <n v="73.13"/>
        <n v="91.73"/>
        <n v="69.1647670000971"/>
        <n v="71.1138710984316"/>
        <n v="22.53"/>
        <n v="55.62"/>
        <n v="71.227216446547"/>
        <n v="31.88"/>
        <n v="43.7635512663605"/>
        <n v="98.72"/>
        <n v="71.57"/>
        <n v="57.4457928533697"/>
        <n v="95.2"/>
        <n v="88.4644944103189"/>
        <n v="66.28"/>
        <n v="47.05"/>
        <n v="30.88"/>
        <n v="47.47"/>
        <n v="92.95"/>
        <n v="43.49"/>
        <n v="80.96"/>
        <n v="37.04"/>
        <n v="35.09"/>
        <n v="91.1881103410301"/>
        <n v="64.22"/>
        <n v="67.64"/>
        <n v="96.3974085596668"/>
        <n v="66.65"/>
        <n v="33.51"/>
        <n v="12.79"/>
        <n v="100.815308024956"/>
        <n v="77.9727782161764"/>
        <n v="65.28"/>
        <n v="66.33"/>
        <n v="47.4591460306874"/>
        <n v="51.27"/>
        <n v="109.325549437096"/>
        <n v="88.35"/>
        <n v="75.68"/>
        <n v="59.79"/>
        <n v="65.16"/>
        <n v="64.15"/>
        <n v="81.39"/>
        <n v="89.8"/>
        <n v="67.67"/>
        <n v="60.96"/>
        <n v="97.1990093880541"/>
        <n v="56.42"/>
        <n v="81.73"/>
        <n v="92.4723952834303"/>
        <n v="73.08"/>
        <n v="45.1556715219982"/>
        <n v="85.16"/>
        <n v="83.61"/>
        <n v="39.87"/>
        <n v="58.4644094953962"/>
        <n v="97.78"/>
        <n v="83.1"/>
        <n v="87.91"/>
        <n v="98.54"/>
        <n v="72.77"/>
        <n v="82.8873631079075"/>
        <n v="89.51"/>
        <n v="93.47"/>
        <n v="88.42"/>
        <n v="78.8"/>
        <n v="70.8483659261754"/>
        <n v="55.4"/>
        <n v="77.7044461519389"/>
        <n v="40.66"/>
        <n v="53.98"/>
        <n v="84.55"/>
        <n v="87.79"/>
        <n v="106.774358702492"/>
        <n v="85.1"/>
        <n v="90.73"/>
        <n v="60.43"/>
        <n v="30.19"/>
        <n v="65.77"/>
        <n v="88.9832449310576"/>
        <n v="74.5823237978894"/>
        <n v="53.96"/>
        <n v="33.56"/>
        <n v="64.3"/>
        <n v="78.1900188056595"/>
        <n v="56.41"/>
        <n v="83.4"/>
        <n v="71.04"/>
        <n v="69.45"/>
        <n v="56.11686332822"/>
        <n v="38.0"/>
        <n v="55.8877594579454"/>
        <n v="59.0657772664779"/>
        <n v="45.63"/>
        <n v="95.7793408889245"/>
        <n v="94.73"/>
        <n v="62.185583503143"/>
        <n v="64.9891072952461"/>
        <n v="28.2"/>
        <n v="63.2325236982595"/>
        <n v="98.38"/>
        <n v="45.9573776375766"/>
        <n v="38.88"/>
        <n v="87.25"/>
        <n v="94.4370259974146"/>
        <n v="106.435975751107"/>
        <n v="38.7"/>
        <n v="118.632935786856"/>
        <n v="56.56"/>
        <n v="42.33"/>
        <n v="96.2"/>
        <n v="12.3446835430853"/>
        <n v="34.03"/>
        <n v="84.8515426618042"/>
        <n v="36.96"/>
        <n v="102.569158661395"/>
        <n v="21.13"/>
        <n v="33.81"/>
        <n v="41.99"/>
        <n v="84.9460695066112"/>
        <n v="63.13"/>
        <n v="80.04"/>
        <n v="37.99"/>
        <n v="107.337920502759"/>
        <n v="85.9209292649648"/>
        <n v="87.04548955076"/>
        <n v="43.38"/>
        <n v="47.93"/>
        <n v="24.1"/>
        <n v="92.01"/>
        <n v="50.26"/>
        <n v="50.55"/>
        <n v="84.656574489147"/>
        <n v="53.2906906686928"/>
        <n v="61.09"/>
        <n v="81.3259620930649"/>
        <n v="88.3"/>
        <n v="13.03"/>
        <n v="73.1068548748229"/>
        <n v="52.96"/>
        <n v="83.4513276150322"/>
        <n v="75.8281440804614"/>
        <n v="56.91"/>
        <n v="73.0114071154649"/>
        <n v="50.75"/>
        <n v="56.4465880989417"/>
        <n v="77.9029062815701"/>
        <n v="87.34"/>
        <n v="51.77"/>
        <n v="92.93"/>
        <n v="61.07"/>
        <n v="44.96"/>
        <n v="73.52"/>
        <n v="57.55"/>
        <n v="81.32"/>
        <n v="99.89"/>
        <n v="77.28"/>
        <n v="1.51"/>
        <n v="33.34"/>
        <n v="70.4671950772809"/>
        <n v="66.16"/>
        <n v="71.35"/>
        <n v="88.5520429200291"/>
        <n v="55.76"/>
        <n v="83.6343872929158"/>
        <n v="71.77"/>
        <n v="30.97"/>
        <n v="73.78"/>
        <n v="72.4959176614532"/>
        <n v="74.4680251146549"/>
        <n v="60.9680684748534"/>
        <n v="94.92"/>
        <n v="68.335388574042"/>
        <n v="86.0813306518469"/>
        <n v="68.61"/>
        <n v="79.28"/>
        <n v="1.95"/>
        <n v="89.0164944218549"/>
        <n v="56.83"/>
        <n v="71.63"/>
        <n v="45.91"/>
        <n v="77.8471068773846"/>
        <n v="60.7890491213147"/>
        <n v="63.16"/>
        <n v="76.91"/>
        <n v="87.86"/>
        <n v="84.56"/>
        <n v="55.1"/>
        <n v="36.86"/>
        <n v="29.48"/>
        <n v="31.57"/>
        <n v="57.0"/>
        <n v="21.8"/>
        <n v="78.72"/>
        <n v="79.82"/>
        <n v="92.822091581597"/>
        <n v="62.58"/>
        <n v="68.485557033837"/>
        <n v="56.69"/>
        <n v="92.89"/>
        <n v="61.2"/>
        <n v="83.82"/>
        <n v="78.11"/>
        <n v="39.47"/>
        <n v="69.98"/>
        <n v="44.04"/>
        <n v="60.9564013819292"/>
        <n v="89.79"/>
        <n v="41.44"/>
        <n v="36.7"/>
        <n v="24.13"/>
        <n v="64.6395899834419"/>
        <n v="65.76"/>
        <n v="33.33"/>
        <n v="36.27"/>
        <n v="72.3807386877205"/>
        <n v="81.06"/>
        <n v="42.76"/>
        <n v="60.8601757215916"/>
        <n v="83.6841380225134"/>
        <n v="91.3585612960725"/>
        <n v="78.45"/>
        <n v="95.88"/>
        <n v="41.77"/>
        <n v="63.19"/>
        <n v="63.1"/>
        <n v="26.61"/>
        <n v="34.95"/>
        <n v="65.7"/>
        <n v="83.4343458502484"/>
        <n v="87.3471021227945"/>
        <n v="44.54"/>
        <n v="82.43"/>
        <n v="25.39"/>
        <n v="60.63"/>
        <n v="95.6"/>
        <n v="95.26"/>
        <n v="43.33"/>
        <n v="101.246369800485"/>
        <n v="69.43"/>
        <n v="80.73"/>
        <n v="51.3519714983419"/>
        <n v="96.64"/>
        <n v="89.09"/>
        <n v="51.5492005129954"/>
        <n v="50.1788944982729"/>
        <n v="66.42"/>
        <n v="36.12"/>
        <n v="77.66"/>
        <n v="97.77"/>
        <n v="80.15"/>
        <n v="50.64"/>
        <n v="73.37"/>
        <n v="92.28"/>
        <n v="27.5121248529393"/>
        <n v="30.41"/>
        <n v="58.53"/>
        <n v="59.54"/>
        <n v="83.16"/>
        <n v="49.62"/>
        <n v="51.0608693754452"/>
        <n v="26.86"/>
        <n v="49.7"/>
        <n v="57.81"/>
        <n v="84.32"/>
        <n v="96.0798794005221"/>
        <n v="72.01"/>
        <n v="69.9923990497305"/>
        <n v="50.28"/>
        <n v="68.3581530090908"/>
        <n v="84.44"/>
        <n v="87.8"/>
        <n v="21.62"/>
        <n v="51.88"/>
        <n v="15.16"/>
        <n v="85.9971661793374"/>
        <n v="68.3912866295073"/>
        <n v="66.08"/>
        <n v="30.23"/>
        <n v="99.0"/>
        <n v="27.234716928091"/>
        <n v="41.6153317438468"/>
        <n v="81.83"/>
        <n v="95.8647297199304"/>
        <n v="62.25"/>
        <n v="26.67"/>
        <n v="26.83"/>
        <n v="65.33"/>
        <n v="79.32"/>
        <n v="97.6"/>
        <n v="56.0"/>
        <n v="14.37"/>
        <n v="63.74"/>
        <n v="56.68"/>
        <n v="79.84"/>
        <n v="62.5306647053331"/>
        <n v="67.59"/>
        <n v="69.5050900865169"/>
        <n v="56.4"/>
        <n v="75.8"/>
        <n v="84.86"/>
        <n v="22.0"/>
        <n v="66.79"/>
        <n v="91.7"/>
        <n v="64.090454619203"/>
        <n v="76.58"/>
        <n v="49.76"/>
        <n v="52.98"/>
        <n v="76.2694126746372"/>
        <n v="80.4962026998393"/>
        <n v="95.45"/>
        <n v="82.9373246386775"/>
        <n v="28.3072918454847"/>
        <n v="82.48"/>
        <n v="33.88"/>
        <n v="97.4191056352361"/>
        <n v="32.49"/>
        <n v="65.91"/>
        <n v="38.81"/>
        <n v="38.75"/>
        <n v="81.3799151796329"/>
        <n v="59.0858212188493"/>
        <n v="71.0008612668916"/>
        <n v="60.21"/>
        <n v="94.45"/>
        <n v="16.83"/>
        <n v="88.05"/>
        <n v="76.71"/>
        <n v="70.55"/>
        <n v="14.52"/>
        <n v="74.04"/>
        <n v="98.1977001445053"/>
        <n v="56.46"/>
        <n v="18.13"/>
        <n v="23.13"/>
        <n v="35.86"/>
        <n v="58.54"/>
        <n v="68.94"/>
        <n v="55.8847980536704"/>
        <n v="97.28"/>
        <n v="50.24"/>
        <n v="62.43"/>
        <n v="100.04779722291"/>
        <n v="19.37"/>
        <n v="70.0338733590618"/>
        <n v="88.06"/>
        <n v="49.74"/>
        <n v="68.1415103973845"/>
        <n v="29.95"/>
        <n v="99.31"/>
        <n v="70.46"/>
        <n v="70.86"/>
        <n v="68.7"/>
        <n v="74.81"/>
        <n v="95.35"/>
        <n v="91.61"/>
        <n v="99.4964136954867"/>
        <n v="71.9576764281461"/>
        <n v="27.28"/>
        <n v="67.8487201416393"/>
        <n v="94.27"/>
        <n v="14.33"/>
        <n v="70.22"/>
        <n v="85.77"/>
        <n v="92.5543589645158"/>
        <n v="81.74"/>
        <n v="74.84"/>
        <n v="99.68"/>
        <n v="15.29"/>
        <n v="82.8644720736573"/>
        <n v="66.81"/>
        <n v="20.41"/>
        <n v="53.07"/>
        <n v="30.78"/>
        <n v="40.26"/>
        <n v="97.29"/>
        <n v="99.24"/>
        <n v="40.16"/>
        <n v="72.36"/>
        <n v="71.37"/>
        <n v="21.02"/>
        <n v="62.79"/>
        <n v="45.68"/>
        <n v="99.1"/>
        <n v="77.86"/>
        <n v="74.9832959283117"/>
        <n v="91.6334879556359"/>
        <n v="62.0897843366558"/>
        <n v="72.0650607051033"/>
        <n v="94.2696836770154"/>
        <n v="68.95"/>
        <n v="65.51"/>
        <n v="84.13"/>
        <n v="67.9146883777601"/>
        <n v="71.48"/>
        <n v="91.47"/>
        <n v="58.9900109590692"/>
        <n v="22.57"/>
        <n v="50.22"/>
        <n v="71.78"/>
        <n v="74.2"/>
        <n v="49.3182551440842"/>
        <n v="106.435483637554"/>
        <n v="22.05"/>
        <n v="76.6814707094341"/>
        <n v="86.9962005984387"/>
        <n v="38.62"/>
        <n v="43.7825363497389"/>
        <n v="80.7151096026363"/>
        <n v="88.0702196046585"/>
        <n v="19.94"/>
        <n v="91.77"/>
        <n v="68.49"/>
        <n v="70.5360602050853"/>
        <n v="42.15"/>
        <n v="91.03"/>
        <n v="99.61"/>
        <n v="66.3741177334196"/>
        <n v="59.53"/>
        <n v="46.58"/>
        <n v="107.933673851108"/>
        <n v="26.73"/>
        <n v="94.9"/>
        <n v="69.3"/>
        <n v="55.39"/>
        <n v="33.99"/>
        <n v="93.71"/>
        <n v="66.7"/>
        <n v="75.64"/>
        <n v="94.9118970360268"/>
        <n v="67.91"/>
        <n v="79.8296121397066"/>
        <n v="75.65"/>
        <n v="88.7307787178067"/>
        <n v="70.9478872570757"/>
        <n v="83.06"/>
        <n v="53.17"/>
        <n v="63.92"/>
        <n v="76.5539300231175"/>
        <n v="67.01"/>
        <n v="45.14"/>
        <n v="71.4807801598634"/>
        <n v="92.8776669441845"/>
        <n v="76.67"/>
        <n v="72.526711211123"/>
        <n v="66.3550742134376"/>
        <n v="53.26"/>
        <n v="76.2443134943991"/>
        <n v="82.62"/>
        <n v="50.85"/>
        <n v="70.97"/>
        <n v="85.6512995479552"/>
        <n v="93.72"/>
        <n v="70.74"/>
        <n v="73.8191879814351"/>
        <n v="56.38"/>
        <n v="60.81"/>
        <n v="40.97"/>
        <n v="90.72"/>
        <n v="86.29"/>
        <n v="99.05"/>
        <n v="33.86"/>
        <n v="47.36"/>
        <n v="67.2918160774342"/>
        <n v="94.28"/>
        <n v="59.01"/>
        <n v="62.04"/>
        <n v="94.74"/>
        <n v="65.8394494623176"/>
        <n v="96.3559997924435"/>
        <n v="84.08"/>
        <n v="78.86"/>
        <n v="74.09"/>
        <n v="99.527831634696"/>
        <n v="96.58"/>
        <n v="37.41"/>
        <n v="59.0010985828525"/>
        <n v="86.5669984882716"/>
        <n v="43.18"/>
        <n v="78.55"/>
        <n v="52.03"/>
        <n v="109.9510266348"/>
        <n v="54.77"/>
        <n v="78.0249355199336"/>
        <n v="78.59"/>
        <n v="17.12"/>
        <n v="58.39"/>
        <n v="51.62"/>
        <n v="70.615229438223"/>
        <n v="75.98"/>
        <n v="44.79"/>
        <n v="70.28"/>
        <n v="85.0162858878072"/>
        <n v="40.34"/>
        <n v="94.39"/>
        <n v="11.68"/>
        <n v="75.7065969139749"/>
        <n v="41.65"/>
        <n v="58.8"/>
        <n v="22.03"/>
        <n v="78.74556737573"/>
        <n v="40.65"/>
        <n v="75.47"/>
        <n v="61.31"/>
        <n v="91.87"/>
        <n v="54.1"/>
        <n v="79.0977122980941"/>
        <n v="62.71"/>
        <n v="27.71"/>
        <n v="77.48"/>
        <n v="50.12"/>
        <n v="86.99"/>
        <n v="55.19"/>
        <n v="90.29"/>
        <n v="79.16"/>
        <n v="34.86"/>
        <n v="50.67"/>
        <n v="84.2082735745279"/>
        <n v="31.68"/>
        <n v="27.98"/>
        <n v="79.07"/>
        <n v="50.88"/>
        <n v="42.92"/>
        <n v="94.35"/>
        <n v="17.7"/>
        <n v="80.49"/>
        <n v="82.39"/>
        <n v="31.3"/>
        <n v="95.84"/>
        <n v="37.81"/>
        <n v="56.01"/>
        <n v="35.96"/>
        <n v="60.520037526037"/>
        <n v="62.4508551121044"/>
        <n v="82.57"/>
        <n v="91.3304254578929"/>
        <n v="43.57"/>
        <n v="93.94"/>
        <n v="96.66"/>
        <n v="47.01"/>
        <n v="79.9953515147437"/>
        <n v="64.7644498142379"/>
        <n v="61.22"/>
        <n v="30.94"/>
        <n v="87.48"/>
        <n v="48.59"/>
        <n v="38.07"/>
        <n v="64.5"/>
        <n v="60.6"/>
        <n v="67.55"/>
        <n v="35.33"/>
        <n v="49.4990490175609"/>
        <n v="20.4"/>
        <n v="80.31"/>
        <n v="72.4798637888195"/>
        <n v="22.39"/>
        <n v="78.4357769390237"/>
        <n v="55.26"/>
        <n v="78.8942856947345"/>
        <n v="88.57"/>
        <n v="59.04"/>
        <n v="75.3298058031194"/>
        <n v="65.96"/>
        <n v="88.8888144487672"/>
        <n v="71.41"/>
        <n v="70.8"/>
        <n v="75.6788682985935"/>
        <n v="62.26"/>
        <n v="46.42"/>
        <n v="86.07"/>
        <n v="51.39"/>
        <n v="83.22"/>
        <n v="77.1349160427732"/>
        <n v="20.62"/>
        <n v="19.83"/>
        <n v="54.4122842085496"/>
        <n v="98.91"/>
        <n v="62.4824094996685"/>
        <n v="81.03"/>
        <n v="58.55"/>
        <n v="48.79"/>
        <n v="46.33"/>
        <n v="83.8617898303729"/>
        <n v="75.4161631092266"/>
        <n v="15.36"/>
        <n v="51.32"/>
        <n v="80.55"/>
        <n v="96.77"/>
        <n v="60.22"/>
        <n v="104.175452267389"/>
        <n v="37.77"/>
        <n v="59.33"/>
        <n v="88.87"/>
        <n v="43.43"/>
        <n v="67.0305286501294"/>
        <n v="75.63"/>
        <n v="31.49"/>
        <n v="33.4290719773203"/>
        <n v="34.66"/>
        <n v="107.658239991083"/>
        <n v="76.87"/>
        <n v="52.87"/>
        <n v="74.25"/>
        <n v="25.09"/>
        <n v="47.9108526465007"/>
        <n v="31.71"/>
        <n v="98.4467015535451"/>
        <n v="28.7"/>
        <n v="64.6"/>
        <n v="41.27"/>
        <n v="87.5"/>
        <n v="92.26"/>
        <n v="98.31"/>
        <n v="45.96"/>
        <n v="27.5"/>
        <n v="36.66"/>
        <n v="44.72"/>
        <n v="102.585176990658"/>
        <n v="20.46"/>
        <n v="90.2484031700622"/>
        <n v="65.56"/>
        <n v="85.01"/>
        <n v="53.3254307794329"/>
        <n v="47.0"/>
        <n v="48.57"/>
        <n v="34.51"/>
        <n v="99.73"/>
        <n v="63.29"/>
        <n v="91.01"/>
        <n v="38.3"/>
        <n v="44.65"/>
        <n v="24.46"/>
        <n v="98.56"/>
        <n v="67.54"/>
        <n v="89.68"/>
        <n v="52.32"/>
        <n v="76.21"/>
        <n v="32.2423388554505"/>
        <n v="86.7157765049811"/>
        <n v="23.4594581085448"/>
        <n v="106.467825539184"/>
        <n v="72.92"/>
        <n v="23.47"/>
        <n v="32.91"/>
        <n v="69.33"/>
        <n v="82.101869091895"/>
        <n v="98.0302355647011"/>
        <n v="44.91"/>
        <n v="47.33"/>
        <n v="88.0484769610589"/>
        <n v="65.9920183951993"/>
        <n v="83.39"/>
        <n v="60.27"/>
        <n v="29.92"/>
        <n v="63.5038828671298"/>
        <n v="95.52"/>
        <n v="38.91"/>
        <n v="72.74"/>
        <n v="84.2937276874566"/>
        <n v="70.82"/>
        <n v="42.63"/>
        <n v="73.6648962529308"/>
        <n v="49.88"/>
        <n v="91.08"/>
        <n v="83.25"/>
        <n v="42.86"/>
        <n v="79.04"/>
        <n v="74.0793225931964"/>
        <n v="57.5"/>
        <n v="56.36"/>
        <n v="68.04"/>
        <n v="18.78"/>
        <n v="97.5"/>
        <n v="44.38"/>
        <n v="45.31"/>
        <n v="98.06"/>
        <n v="89.1717443547826"/>
        <n v="65.615133132181"/>
        <n v="77.7570601610293"/>
        <n v="90.64"/>
        <n v="36.11"/>
        <n v="3.6"/>
        <n v="47.0797878949721"/>
        <n v="99.281506630085"/>
        <n v="0.04"/>
        <n v="61.76"/>
        <n v="94.96"/>
        <n v="85.768666264738"/>
        <n v="78.49"/>
        <n v="67.9703758272229"/>
        <n v="82.3082693685406"/>
        <n v="30.85"/>
        <n v="56.77"/>
        <n v="44.84"/>
        <n v="7.94"/>
        <n v="63.2"/>
        <n v="45.8"/>
        <n v="69.68"/>
        <n v="47.37"/>
        <n v="55.94"/>
        <n v="54.32"/>
        <n v="63.69"/>
        <n v="51.87"/>
        <n v="80.54"/>
        <n v="72.2833858042262"/>
        <n v="82.3197640173505"/>
        <n v="82.71"/>
        <n v="80.9"/>
        <n v="74.55"/>
        <n v="62.01"/>
        <n v="72.8074476250649"/>
        <n v="48.06"/>
        <n v="35.8"/>
        <n v="65.4339247646334"/>
        <n v="56.52"/>
        <n v="51.06"/>
        <n v="32.29"/>
        <n v="70.1050188676994"/>
        <n v="89.88"/>
        <n v="23.32"/>
        <n v="68.9039830813386"/>
        <n v="17.86"/>
        <n v="45.3504178304333"/>
        <n v="51.98"/>
        <n v="68.75"/>
        <n v="71.7794986831013"/>
        <n v="31.48"/>
        <n v="42.9582126946323"/>
        <n v="96.47"/>
        <n v="23.88"/>
        <n v="46.51"/>
        <n v="64.81"/>
        <n v="37.47"/>
        <n v="34.85"/>
        <n v="28.59"/>
        <n v="77.01"/>
        <n v="97.79"/>
        <n v="59.08"/>
        <n v="57.44"/>
        <n v="63.0"/>
        <n v="86.59"/>
        <n v="56.02"/>
        <n v="22.01"/>
        <n v="49.16"/>
        <n v="78.2955590683598"/>
        <n v="65.82"/>
        <n v="38.25"/>
        <n v="65.47"/>
        <n v="99.22"/>
        <n v="72.23"/>
        <n v="87.09"/>
        <n v="47.66"/>
        <n v="69.9977380080253"/>
        <n v="65.6247664138365"/>
        <n v="37.76"/>
        <n v="37.89"/>
        <n v="56.45"/>
        <n v="68.26"/>
        <n v="55.99"/>
        <n v="61.95"/>
        <n v="68.91"/>
        <n v="36.94"/>
        <n v="62.2785696740689"/>
        <n v="78.3073100075719"/>
        <n v="92.1"/>
        <n v="66.66"/>
        <n v="43.1488198004275"/>
        <n v="67.88"/>
        <n v="48.67"/>
        <n v="27.3"/>
        <n v="73.8422310194914"/>
        <n v="53.35"/>
        <n v="66.95"/>
        <n v="62.53"/>
        <n v="71.5826210918702"/>
        <n v="98.25"/>
        <n v="42.01"/>
        <n v="47.59"/>
        <n v="59.0125427792089"/>
        <n v="42.65"/>
        <n v="89.61"/>
        <n v="48.35"/>
        <n v="61.46"/>
        <n v="90.6174242926743"/>
        <n v="34.49"/>
        <n v="93.36"/>
        <n v="88.15"/>
        <n v="57.8"/>
        <n v="72.6141278076588"/>
        <n v="50.33"/>
        <n v="52.54"/>
        <n v="58.56"/>
        <n v="42.9797807044884"/>
        <n v="29.43"/>
        <n v="61.21"/>
        <n v="94.53"/>
        <n v="64.1840140808414"/>
        <n v="31.62"/>
        <n v="15.1"/>
        <n v="92.42"/>
        <n v="18.28"/>
        <n v="6.67298856406966"/>
        <n v="63.99"/>
        <n v="106.866511611066"/>
        <n v="109.794754808883"/>
        <n v="71.389171148187"/>
        <n v="81.0266686237335"/>
        <n v="70.96"/>
        <n v="84.317499480693"/>
        <n v="15.46"/>
        <n v="54.6720985107934"/>
        <n v="80.8531467679617"/>
        <n v="82.25"/>
        <n v="73.186267515612"/>
        <n v="80.6912607860396"/>
        <n v="76.5791934769916"/>
        <n v="60.57"/>
        <n v="59.92"/>
        <n v="62.4"/>
        <n v="70.49"/>
        <n v="59.14"/>
        <n v="87.06"/>
        <n v="50.71"/>
        <n v="57.43"/>
        <n v="48.15"/>
        <n v="93.07"/>
        <n v="69.4689217553347"/>
        <n v="71.45"/>
        <n v="48.91"/>
        <n v="92.6"/>
        <n v="24.1622118074886"/>
        <n v="74.31"/>
        <n v="30.22"/>
        <n v="94.7081740532658"/>
        <n v="65.9"/>
        <n v="25.12"/>
        <n v="85.4182292413113"/>
        <n v="99.93"/>
        <n v="71.93"/>
        <n v="31.36"/>
        <n v="59.29"/>
        <n v="81.9030683055202"/>
        <n v="58.5122771133238"/>
        <n v="55.79"/>
        <n v="81.5667817190451"/>
        <n v="91.83"/>
        <n v="60.74"/>
        <n v="37.51"/>
        <n v="69.06"/>
        <n v="75.296153380902"/>
        <n v="70.1169153975822"/>
        <n v="67.49"/>
        <n v="63.44"/>
        <n v="7.02"/>
        <n v="46.4153314877737"/>
        <n v="103.537660426345"/>
        <n v="74.66"/>
        <n v="54.39"/>
        <n v="51.1"/>
        <n v="32.25"/>
        <n v="81.2475716783568"/>
        <n v="70.4789577672456"/>
        <n v="82.054127309169"/>
        <n v="84.18"/>
        <n v="76.3282963629298"/>
        <n v="47.72"/>
        <n v="78.83"/>
        <n v="89.28"/>
        <n v="52.62"/>
        <n v="59.660041603225"/>
        <n v="68.0241804598945"/>
        <n v="61.0340892396867"/>
        <n v="69.02"/>
        <n v="42.26"/>
        <n v="105.620816977229"/>
        <n v="74.9053163162969"/>
        <n v="67.39"/>
        <n v="88.6652401244782"/>
        <n v="87.02"/>
        <n v="106.168261509508"/>
        <n v="92.94"/>
        <n v="42.82"/>
        <n v="98.46"/>
        <n v="71.02"/>
        <n v="92.09"/>
        <n v="24.84"/>
        <n v="75.7"/>
        <n v="80.98"/>
        <n v="82.7809658898069"/>
        <n v="73.4428644591717"/>
        <n v="56.14"/>
        <n v="78.7"/>
        <n v="54.76"/>
        <n v="69.7594098150266"/>
        <n v="84.96"/>
        <n v="34.91"/>
        <n v="52.53"/>
        <n v="54.57"/>
        <n v="77.23"/>
        <n v="87.980769621959"/>
        <n v="55.4439733043868"/>
        <n v="64.7"/>
        <n v="72.15"/>
        <n v="72.29"/>
        <n v="77.26"/>
        <n v="65.49"/>
        <n v="54.12"/>
        <n v="23.5762097949828"/>
        <n v="49.066649717831"/>
        <n v="42.2"/>
        <n v="55.590013964569"/>
        <n v="80.34"/>
        <n v="98.077875190929"/>
        <n v="74.3189865402027"/>
        <n v="93.1282956477621"/>
        <n v="35.5646374735161"/>
        <n v="14.77"/>
        <n v="39.39"/>
        <n v="27.73"/>
        <n v="81.86"/>
        <n v="55.9090302778109"/>
        <n v="87.87"/>
        <n v="44.26"/>
        <n v="95.74"/>
        <n v="39.22"/>
        <n v="41.2388583283022"/>
        <n v="55.9712759419981"/>
        <n v="33.48"/>
        <n v="60.54"/>
        <n v="39.25"/>
        <n v="38.16"/>
        <n v="67.6194775404713"/>
        <n v="70.37"/>
        <n v="79.54"/>
        <n v="70.7416454096873"/>
        <n v="46.8"/>
        <n v="74.477758460647"/>
        <n v="67.18"/>
        <n v="107.725279897878"/>
        <n v="43.79"/>
        <n v="68.0"/>
        <n v="50.58"/>
        <n v="70.4273651554651"/>
        <n v="49.8793704749185"/>
        <n v="12.01"/>
        <n v="61.0693318634105"/>
        <n v="38.7620253440955"/>
        <n v="52.46"/>
        <n v="90.01"/>
        <n v="59.0089264714175"/>
        <n v="94.88"/>
        <n v="39.45"/>
        <n v="47.8636372987712"/>
        <n v="49.93"/>
        <n v="65.7068380164141"/>
        <n v="64.5242536453268"/>
        <n v="76.53"/>
        <n v="22.59"/>
        <n v="68.36"/>
        <n v="56.359322114138"/>
        <n v="64.4"/>
        <n v="52.16"/>
        <n v="52.26"/>
        <n v="35.01"/>
        <n v="62.6417404797263"/>
        <n v="82.98"/>
        <n v="95.1525991539377"/>
        <n v="69.4592364276801"/>
        <n v="68.1122026448526"/>
        <n v="95.19"/>
        <n v="57.4969254963922"/>
        <n v="41.36"/>
        <n v="74.87"/>
        <n v="76.62"/>
        <n v="94.0844926292403"/>
        <n v="99.15"/>
        <n v="95.7056989181405"/>
        <n v="80.52"/>
        <n v="62.6183944564429"/>
        <n v="57.33"/>
        <n v="85.82"/>
        <n v="62.06"/>
        <n v="44.53"/>
        <n v="14.96"/>
        <n v="23.8775432327192"/>
        <n v="75.5662240251588"/>
        <n v="47.44"/>
        <n v="74.03"/>
        <n v="96.61"/>
        <n v="91.52"/>
        <n v="82.1878206273569"/>
        <n v="95.83"/>
        <n v="80.7247352721848"/>
        <n v="87.64"/>
        <n v="83.6834952669178"/>
        <n v="53.82"/>
        <n v="41.32"/>
        <n v="78.27"/>
        <n v="24.49"/>
        <n v="42.1"/>
        <n v="83.6"/>
        <n v="96.33"/>
        <n v="35.62"/>
        <n v="18.08"/>
        <n v="62.7607717093262"/>
        <n v="39.77"/>
        <n v="6.02"/>
        <n v="103.336783938802"/>
        <n v="95.44"/>
        <n v="63.61"/>
        <n v="74.48"/>
        <n v="45.7306204339853"/>
        <n v="64.27"/>
        <n v="53.1497197024205"/>
        <n v="47.1178204532452"/>
        <n v="77.0943972522006"/>
        <n v="71.66"/>
        <n v="82.44"/>
        <n v="104.761755804163"/>
        <n v="27.19"/>
        <n v="23.7"/>
        <n v="84.69"/>
        <n v="73.99"/>
        <n v="64.04"/>
        <n v="38.74"/>
        <n v="60.47"/>
        <n v="34.8735232659124"/>
        <n v="84.0473021244556"/>
        <n v="38.98"/>
        <n v="80.8718611639469"/>
        <n v="66.42784947831"/>
        <n v="98.5866669240846"/>
        <n v="85.74"/>
        <n v="40.53"/>
        <n v="87.9622622979692"/>
        <n v="47.14"/>
        <n v="43.23"/>
        <n v="90.06"/>
        <n v="76.6052965311391"/>
        <n v="87.9248375748159"/>
        <n v="70.4851307343563"/>
        <n v="70.2945220073275"/>
        <n v="79.8129772654364"/>
        <n v="69.2103443838528"/>
        <n v="35.03"/>
        <n v="87.3"/>
        <n v="40.92"/>
        <n v="26.89"/>
        <n v="94.61"/>
        <n v="56.59"/>
        <n v="85.7438671798005"/>
        <n v="84.1583776064235"/>
        <n v="18.32"/>
        <n v="47.95"/>
        <n v="86.63"/>
        <n v="75.4254984452797"/>
        <n v="43.39"/>
        <n v="37.62"/>
        <n v="63.22"/>
        <n v="72.82"/>
        <n v="90.54"/>
        <n v="72.8035415352089"/>
        <n v="69.5921891273684"/>
        <n v="76.76"/>
        <n v="80.29"/>
        <n v="32.72"/>
        <n v="40.4"/>
        <n v="73.6"/>
        <n v="85.8053550279165"/>
        <n v="42.7"/>
        <n v="56.4305081157115"/>
        <n v="59.5213044901311"/>
        <n v="41.62"/>
        <n v="30.4"/>
        <n v="72.04"/>
        <n v="94.68"/>
        <n v="73.7315607415498"/>
        <n v="54.11"/>
        <n v="78.7690764580044"/>
        <n v="23.43"/>
        <n v="98.9486730759425"/>
        <n v="25.6"/>
        <n v="62.9746736281768"/>
        <n v="61.91"/>
        <n v="81.6171459744261"/>
        <n v="107.898717540359"/>
        <n v="51.0658720980937"/>
        <n v="35.5"/>
        <n v="69.6560976653158"/>
        <n v="90.81"/>
        <n v="52.0"/>
        <n v="85.72"/>
        <n v="15.88"/>
        <n v="99.2177311783759"/>
        <n v="93.15"/>
        <n v="74.2270509840999"/>
        <n v="46.24"/>
        <n v="50.009461081162"/>
        <n v="34.48"/>
        <n v="73.8974622172438"/>
        <n v="33.46"/>
        <n v="67.9123077067177"/>
        <n v="99.47"/>
        <n v="92.7275915767507"/>
        <n v="58.3"/>
        <n v="26.02"/>
        <n v="53.95"/>
        <n v="68.0536360767039"/>
        <n v="106.609098443335"/>
        <n v="48.3822062180201"/>
        <n v="57.5188216304128"/>
        <n v="23.0"/>
        <n v="88.1"/>
        <n v="47.8"/>
        <n v="25.8"/>
        <n v="39.18"/>
        <n v="67.87"/>
        <n v="44.59"/>
        <n v="106.579477885425"/>
        <n v="68.64"/>
        <n v="62.86"/>
        <n v="108.90147110109"/>
        <n v="49.07"/>
        <n v="75.34"/>
        <n v="67.53"/>
        <n v="30.79"/>
        <n v="98.84"/>
        <n v="75.173665805234"/>
        <n v="31.03"/>
        <n v="97.2093253150383"/>
        <n v="63.08"/>
        <n v="61.6951352558883"/>
        <n v="95.2989167127855"/>
        <n v="32.47"/>
        <n v="87.82"/>
        <n v="79.31"/>
        <n v="68.97"/>
        <n v="72.31"/>
        <n v="32.17"/>
        <n v="94.57"/>
        <n v="94.8887619995056"/>
        <n v="86.78"/>
        <n v="35.37"/>
        <n v="81.3164115421336"/>
        <n v="24.0"/>
        <n v="21.28"/>
        <n v="65.01"/>
        <n v="62.3348451765622"/>
        <n v="29.78"/>
        <n v="78.54"/>
        <n v="101.495812838714"/>
        <n v="84.47"/>
        <n v="46.06"/>
        <n v="56.99"/>
        <n v="48.6357388012311"/>
        <n v="91.22"/>
        <n v="56.49"/>
        <n v="67.13"/>
        <n v="55.04"/>
        <n v="66.45"/>
        <n v="96.01"/>
        <n v="55.08"/>
        <n v="79.63"/>
        <n v="45.9510253184407"/>
        <n v="35.65"/>
        <n v="97.82"/>
        <n v="39.26"/>
        <n v="62.3"/>
        <n v="49.1007678352678"/>
        <n v="17.42"/>
        <n v="75.8507557641847"/>
        <n v="71.91"/>
        <n v="94.49"/>
        <n v="31.28"/>
        <n v="70.62"/>
        <n v="81.2860491740655"/>
        <n v="73.6979416017854"/>
        <n v="70.79"/>
        <n v="77.6381595692176"/>
        <n v="82.84"/>
        <n v="70.12"/>
        <n v="29.56"/>
        <n v="44.66"/>
        <n v="75.62"/>
        <n v="72.91"/>
        <n v="58.07"/>
        <n v="30.02"/>
        <n v="43.76"/>
        <n v="80.6437483805723"/>
        <n v="94.26"/>
        <n v="82.3388910271182"/>
        <n v="36.31"/>
        <n v="80.2329367276744"/>
        <n v="44.5104727951788"/>
        <n v="75.28"/>
        <n v="74.5440163191856"/>
        <n v="87.1107518618397"/>
        <n v="79.0614755848767"/>
        <n v="78.0363126915663"/>
        <n v="37.27"/>
        <n v="93.9267381983898"/>
        <n v="104.559500128441"/>
        <n v="78.2997368772902"/>
        <n v="97.96"/>
        <n v="74.38"/>
        <n v="97.2691821766491"/>
        <n v="61.39"/>
        <n v="90.9799874231323"/>
        <n v="51.04"/>
        <n v="94.0849003259673"/>
        <n v="46.78"/>
        <n v="86.6226946936255"/>
        <n v="72.481668196785"/>
        <n v="74.92"/>
        <n v="88.5682347501594"/>
        <n v="36.55"/>
        <n v="76.43"/>
        <n v="87.05"/>
        <n v="65.26"/>
        <n v="29.2416589563807"/>
        <n v="21.31"/>
        <n v="43.8"/>
        <n v="84.01"/>
        <n v="64.5449510737004"/>
        <n v="82.2993369653163"/>
        <n v="95.0023093014094"/>
        <n v="67.96"/>
        <n v="96.16"/>
        <n v="76.01"/>
        <n v="36.29"/>
        <n v="80.4"/>
        <n v="53.281054625411"/>
        <n v="73.3202588941508"/>
        <n v="42.56"/>
        <n v="45.07"/>
        <n v="77.42"/>
        <n v="31.15"/>
        <n v="39.93"/>
        <n v="52.52"/>
        <n v="83.7663906394277"/>
        <n v="58.95"/>
        <n v="91.3"/>
        <n v="86.446187576141"/>
        <n v="91.4847146146538"/>
        <n v="45.740806027821"/>
        <n v="65.2099498933077"/>
        <n v="22.18"/>
        <n v="33.12"/>
        <n v="39.6726492317295"/>
        <n v="37.66"/>
        <n v="70.71"/>
        <n v="29.75"/>
        <n v="68.41"/>
        <n v="98.1795961619038"/>
        <n v="53.19"/>
        <n v="88.9290156709074"/>
        <n v="62.37"/>
        <n v="100.967501951167"/>
        <n v="73.3612353454684"/>
        <n v="59.31"/>
        <n v="66.86"/>
        <n v="70.45"/>
        <n v="35.15"/>
        <n v="105.674098230694"/>
        <n v="39.99"/>
        <n v="48.54"/>
        <n v="58.9911708225861"/>
        <n v="90.2"/>
        <n v="61.89"/>
        <n v="18.94"/>
        <n v="20.67"/>
        <n v="37.9"/>
        <n v="107.960600188483"/>
        <n v="44.92"/>
        <n v="67.79"/>
        <n v="41.63"/>
        <n v="73.22"/>
        <n v="33.01"/>
        <n v="55.59"/>
        <n v="57.59"/>
        <n v="95.82"/>
        <n v="99.56"/>
        <n v="54.99"/>
        <n v="84.5546270733148"/>
        <n v="24.12"/>
        <n v="63.8354359956216"/>
        <n v="93.1634260060901"/>
        <n v="64.08"/>
        <n v="95.4"/>
        <n v="10.8"/>
        <n v="39.1798364038968"/>
        <n v="74.19"/>
        <n v="28.72"/>
        <n v="27.02"/>
        <n v="40.94"/>
        <n v="36.05"/>
        <n v="60.52"/>
        <n v="69.4991892402821"/>
        <n v="28.44"/>
        <n v="74.18"/>
        <n v="22.3"/>
        <n v="86.45"/>
        <n v="28.57"/>
        <n v="78.12"/>
        <n v="95.95"/>
        <n v="91.9983782634219"/>
        <n v="71.58"/>
        <n v="81.37"/>
        <n v="53.23"/>
        <n v="81.02"/>
        <n v="75.06"/>
        <n v="48.76"/>
        <n v="37.3891978563659"/>
        <n v="85.7802270918589"/>
        <n v="62.38"/>
        <n v="108.560505291936"/>
        <n v="48.5"/>
        <n v="68.62"/>
        <n v="38.08"/>
        <n v="62.88"/>
        <n v="85.94"/>
        <n v="94.7738533381643"/>
        <n v="104.226824233192"/>
        <n v="43.8680190777105"/>
        <n v="81.68"/>
        <n v="74.9272916857514"/>
        <n v="50.61"/>
        <n v="92.73"/>
        <n v="66.11"/>
        <n v="36.27580848364"/>
        <n v="37.4889472897043"/>
        <n v="94.86"/>
        <n v="63.28"/>
        <n v="51.45"/>
        <n v="45.73"/>
        <n v="38.45"/>
        <n v="71.4303711854261"/>
        <n v="78.85"/>
        <n v="68.8870054396422"/>
        <n v="83.84"/>
        <n v="67.1"/>
        <n v="69.83"/>
        <n v="47.62"/>
        <n v="70.51"/>
        <n v="42.24"/>
        <n v="72.89"/>
        <n v="29.88"/>
        <n v="63.4232858027041"/>
        <n v="33.95"/>
        <n v="83.23"/>
        <n v="65.03"/>
        <n v="43.3353192996372"/>
        <n v="51.8"/>
        <n v="93.51"/>
        <n v="62.66"/>
        <n v="42.08"/>
        <n v="37.68"/>
        <n v="85.9812544399544"/>
        <n v="34.8062127420094"/>
        <n v="22.09"/>
        <n v="79.5637405814839"/>
        <n v="55.261473378191"/>
        <n v="97.048027705426"/>
        <n v="71.54"/>
        <n v="73.62"/>
        <n v="73.3513809618865"/>
        <n v="69.4020060902402"/>
        <n v="44.95"/>
        <n v="75.42"/>
        <n v="86.2760085225764"/>
        <n v="37.7"/>
        <n v="72.0"/>
        <n v="25.9786213452188"/>
        <n v="72.4343111181051"/>
        <n v="49.59"/>
        <n v="89.5"/>
        <n v="73.35"/>
        <n v="62.87"/>
        <n v="57.35"/>
        <n v="86.1234109471144"/>
        <n v="73.75"/>
        <n v="78.98"/>
        <n v="78.9193154512387"/>
        <n v="89.7159454710701"/>
        <n v="23.85"/>
        <n v="32.99"/>
        <n v="33.91"/>
        <n v="54.06"/>
        <n v="84.6940621234458"/>
        <n v="95.87"/>
        <n v="68.28"/>
        <n v="96.9558842575859"/>
        <n v="79.9237979380702"/>
        <n v="56.3"/>
        <n v="72.8141325919697"/>
        <n v="32.02"/>
        <n v="50.0102454880189"/>
        <n v="41.93"/>
        <n v="52.19"/>
        <n v="78.3097187196873"/>
        <n v="90.6042830436516"/>
        <n v="79.83"/>
        <n v="30.67"/>
        <n v="46.09"/>
        <n v="91.79"/>
        <n v="90.33"/>
        <n v="75.29"/>
        <n v="96.4829516867967"/>
        <n v="82.145737593733"/>
        <n v="16.8"/>
        <n v="24.7"/>
        <n v="64.93"/>
        <n v="107.743596147924"/>
        <n v="62.0937685791833"/>
        <n v="90.7486413527115"/>
        <n v="72.7765022971173"/>
        <n v="29.51"/>
        <n v="33.26"/>
        <n v="56.93"/>
        <n v="86.8443383458566"/>
        <n v="32.01"/>
        <n v="92.36"/>
        <n v="46.3"/>
        <n v="37.19"/>
        <n v="53.42"/>
        <n v="81.9775952487562"/>
        <n v="80.8232688258374"/>
        <n v="74.64"/>
        <n v="21.79"/>
        <n v="81.19"/>
        <n v="101.856997033465"/>
        <n v="85.36"/>
        <n v="34.92"/>
        <n v="78.24"/>
        <n v="67.17"/>
        <n v="92.56"/>
        <n v="73.7195064590794"/>
        <n v="69.86"/>
        <n v="69.292972604927"/>
        <n v="86.12"/>
        <n v="65.0"/>
        <n v="81.2361478530131"/>
        <n v="7.76"/>
        <n v="36.98"/>
        <n v="53.24"/>
        <n v="85.2285035958429"/>
        <n v="84.2012461776362"/>
        <n v="36.21"/>
        <n v="86.8354301230821"/>
        <n v="44.12"/>
        <n v="55.4655586520447"/>
        <n v="93.14"/>
        <n v="90.36"/>
        <n v="55.84"/>
        <n v="71.47"/>
        <n v="17.46"/>
        <n v="83.27"/>
        <n v="80.06"/>
        <n v="90.8"/>
        <n v="44.3406672406064"/>
        <n v="85.6469218428216"/>
        <n v="82.02"/>
        <n v="61.24"/>
        <n v="46.45"/>
        <n v="60.82"/>
        <n v="51.3573103786355"/>
        <n v="88.58"/>
        <n v="94.1620785973486"/>
        <n v="16.84"/>
        <n v="63.585021014734"/>
        <n v="37.53"/>
        <n v="47.7"/>
        <n v="94.02"/>
        <n v="66.4089068551898"/>
        <n v="76.85"/>
        <n v="36.15"/>
        <n v="93.91"/>
        <n v="53.122375585195"/>
        <n v="80.88"/>
        <n v="70.15"/>
        <n v="63.62"/>
        <n v="41.94"/>
        <n v="86.2215034766926"/>
        <n v="44.81"/>
        <n v="77.5436291586779"/>
        <n v="73.2716006264419"/>
        <n v="58.01"/>
        <n v="74.8105321166399"/>
        <n v="77.16"/>
        <n v="16.77"/>
        <n v="97.54"/>
        <n v="13.82"/>
        <n v="72.55"/>
        <n v="98.6"/>
        <n v="60.68"/>
        <n v="88.4422191386312"/>
        <n v="68.78"/>
        <n v="49.39"/>
        <n v="59.3"/>
        <n v="69.25"/>
        <n v="85.58"/>
        <n v="97.27"/>
        <n v="28.42"/>
        <n v="71.98"/>
        <n v="99.02"/>
        <n v="107.356586423266"/>
        <n v="81.0068805465784"/>
        <n v="77.03"/>
        <n v="49.5518056627149"/>
        <n v="41.78"/>
        <n v="90.9994730032169"/>
        <n v="98.19"/>
        <n v="76.51"/>
        <n v="70.67"/>
        <n v="27.62"/>
        <n v="69.1"/>
        <n v="86.2284535059149"/>
        <n v="83.42"/>
        <n v="46.49"/>
        <n v="71.65"/>
        <n v="98.66"/>
        <n v="77.6144862213546"/>
        <n v="87.8880107864721"/>
        <n v="86.44"/>
        <n v="90.5729966696167"/>
        <n v="45.27"/>
        <n v="109.351134587572"/>
        <n v="30.44"/>
        <n v="82.51"/>
        <n v="64.63"/>
        <n v="60.79"/>
        <n v="48.85"/>
        <n v="54.1399431719965"/>
        <n v="70.25"/>
        <n v="75.7305950940936"/>
        <n v="94.62"/>
        <n v="83.3233147051417"/>
        <n v="74.7274472213443"/>
        <n v="61.33"/>
        <n v="75.0315161300232"/>
        <n v="57.91"/>
        <n v="41.84"/>
        <n v="64.32"/>
        <n v="64.34"/>
        <n v="30.74"/>
        <n v="69.36"/>
        <n v="77.3"/>
        <n v="36.01"/>
        <n v="87.2785994793292"/>
        <n v="7.87"/>
        <n v="23.55"/>
        <n v="86.03"/>
        <n v="98.8662391738035"/>
        <n v="20.69"/>
        <n v="9.48"/>
        <n v="87.54"/>
        <n v="82.36"/>
        <n v="33.901057825886"/>
        <n v="51.63"/>
        <n v="86.15"/>
        <n v="98.93"/>
        <n v="79.76"/>
        <n v="79.5003496762435"/>
        <n v="55.83"/>
        <n v="95.86"/>
        <n v="31.1"/>
        <n v="64.2638563955564"/>
        <n v="76.79"/>
        <n v="85.1611567170859"/>
        <n v="33.75"/>
        <n v="79.1680832402742"/>
        <n v="71.06"/>
        <n v="78.63"/>
        <n v="60.6089959503351"/>
        <n v="92.74"/>
        <n v="33.3"/>
        <n v="8.98"/>
        <n v="57.16"/>
        <n v="94.77"/>
        <n v="95.06"/>
        <n v="68.55"/>
        <n v="81.9028997791056"/>
        <n v="12.87"/>
        <n v="40.78"/>
        <n v="52.75"/>
        <n v="82.1710227276852"/>
        <n v="77.2885224128513"/>
        <n v="71.23"/>
        <n v="102.205030968702"/>
        <n v="95.29"/>
        <n v="58.12"/>
        <n v="91.8281132404906"/>
        <n v="95.15"/>
        <n v="85.9"/>
        <n v="32.8210986227666"/>
        <n v="86.807543481912"/>
        <n v="92.64"/>
        <n v="50.48"/>
        <n v="53.99"/>
        <n v="22.94"/>
        <n v="95.12"/>
        <n v="99.44"/>
        <n v="66.49"/>
        <n v="89.55"/>
        <n v="63.48"/>
        <n v="56.39"/>
        <n v="72.45"/>
        <n v="63.36"/>
        <n v="40.6889240747551"/>
        <n v="98.22"/>
        <n v="69.0638104426132"/>
        <n v="61.8327640256238"/>
        <n v="63.38"/>
        <n v="55.0432069096412"/>
        <n v="77.1083994815005"/>
        <n v="60.5531445405912"/>
        <n v="84.7632015394023"/>
        <n v="58.05"/>
        <n v="64.76"/>
        <n v="53.12"/>
        <n v="14.49"/>
        <n v="31.76"/>
        <n v="97.2779438295176"/>
        <n v="65.93"/>
        <n v="79.75"/>
        <n v="32.0863580295513"/>
        <n v="25.64"/>
        <n v="34.62"/>
        <n v="67.77"/>
        <n v="51.95"/>
        <n v="91.84"/>
        <n v="77.8905238190131"/>
        <n v="50.04"/>
        <n v="75.94"/>
        <n v="31.61"/>
        <n v="59.94"/>
        <n v="90.26"/>
        <n v="71.36"/>
        <n v="54.53"/>
        <n v="36.28"/>
        <n v="75.5"/>
        <n v="75.6608879765869"/>
        <n v="53.46"/>
        <n v="58.46"/>
        <n v="80.8"/>
        <n v="69.67"/>
        <n v="98.12"/>
        <n v="79.2752426541601"/>
        <n v="73.1614876858559"/>
        <n v="65.2042294376023"/>
        <n v="69.54"/>
        <n v="87.5658099368652"/>
        <n v="42.97"/>
        <n v="85.1947031208248"/>
        <n v="49.0251768784938"/>
        <n v="63.1878526312361"/>
        <n v="71.5311382758198"/>
        <n v="46.84"/>
        <n v="76.4345615524647"/>
        <n v="27.88"/>
        <n v="70.501144154367"/>
        <n v="68.25"/>
        <n v="84.33"/>
        <n v="77.04"/>
        <n v="98.36"/>
        <n v="55.7109631622314"/>
        <n v="46.82"/>
        <n v="82.3701497652394"/>
        <n v="60.46"/>
        <n v="63.46"/>
        <n v="74.49"/>
        <n v="31.82"/>
        <n v="78.9705962667297"/>
        <n v="52.88"/>
        <n v="82.54653785223"/>
        <n v="83.5302980829881"/>
        <n v="81.56"/>
        <n v="91.59"/>
        <n v="69.5875204464178"/>
        <n v="76.042299283953"/>
        <n v="68.9029133912761"/>
        <n v="63.5145662795885"/>
        <n v="48.68"/>
        <n v="90.949792256531"/>
        <n v="28.16"/>
        <n v="91.62"/>
        <n v="99.83"/>
        <n v="39.193113266029"/>
        <n v="72.3748618722967"/>
        <n v="105.678330757263"/>
        <n v="84.34"/>
        <n v="94.5254243408421"/>
        <n v="14.23"/>
        <n v="92.81"/>
        <n v="40.22"/>
        <n v="21.73"/>
        <n v="49.818147170791"/>
        <n v="67.11"/>
        <n v="7.14"/>
        <n v="85.6692610655438"/>
        <n v="39.71"/>
        <n v="48.89"/>
        <n v="65.99"/>
        <n v="82.7019186312323"/>
        <n v="16.3"/>
        <n v="67.62"/>
        <n v="86.6005433229053"/>
        <n v="24.79"/>
        <n v="39.46"/>
        <n v="20.48"/>
        <n v="82.6434227105337"/>
        <n v="97.05"/>
        <n v="89.14"/>
        <n v="64.8"/>
        <n v="73.44"/>
        <n v="83.24"/>
        <n v="79.73"/>
        <n v="56.29"/>
        <n v="53.4945961722883"/>
        <n v="68.59"/>
        <n v="41.1"/>
        <n v="49.2950940743349"/>
        <n v="92.31"/>
        <n v="78.5939482620041"/>
        <n v="28.5126118862348"/>
        <n v="83.1992553483574"/>
        <n v="11.49"/>
        <n v="53.71"/>
        <n v="98.9917012734087"/>
        <n v="77.06"/>
        <n v="101.469728285123"/>
        <n v="25.36"/>
        <n v="30.71"/>
        <n v="43.93"/>
        <n v="63.66"/>
        <n v="90.7972957216817"/>
        <n v="67.36"/>
        <n v="52.2946666647188"/>
        <n v="58.5"/>
        <n v="79.1"/>
        <n v="37.16"/>
        <n v="97.0882737718381"/>
        <n v="86.0439728017267"/>
        <n v="79.2167326413569"/>
        <n v="37.74"/>
        <n v="77.5928401516318"/>
        <n v="82.7"/>
        <n v="65.55"/>
        <n v="35.14"/>
        <n v="58.94"/>
        <n v="66.123877108596"/>
        <n v="9.12"/>
        <n v="85.09"/>
        <n v="69.16"/>
        <n v="72.64"/>
        <n v="26.74"/>
        <n v="88.6282212889169"/>
        <n v="44.34"/>
        <n v="16.82"/>
        <n v="43.67"/>
        <n v="54.16"/>
        <n v="24.3"/>
        <n v="67.6"/>
        <n v="97.56"/>
        <n v="65.21"/>
        <n v="28.95"/>
        <n v="61.48"/>
        <n v="84.1247404104427"/>
        <n v="76.18"/>
        <n v="79.02"/>
        <n v="31.35"/>
        <n v="88.03"/>
        <n v="94.07"/>
        <n v="79.91"/>
        <n v="84.3613211004813"/>
        <n v="91.65"/>
        <n v="81.3889235555294"/>
        <n v="76.05"/>
        <n v="75.67"/>
        <n v="50.76"/>
        <n v="91.2391795646204"/>
        <n v="86.5628766717919"/>
        <n v="25.98"/>
        <n v="49.43"/>
        <n v="30.001836199371"/>
        <n v="64.19"/>
        <n v="59.85"/>
        <n v="38.18"/>
        <n v="47.4442710830015"/>
        <n v="15.84"/>
        <n v="87.0570760744805"/>
        <n v="32.92"/>
        <n v="10.03"/>
        <n v="38.34"/>
        <n v="9.92"/>
        <n v="51.5496209353825"/>
        <n v="71.0736743072543"/>
        <n v="67.2257458526082"/>
        <n v="86.1730113161177"/>
        <n v="86.95"/>
        <n v="61.79443208491"/>
        <n v="17.0"/>
        <n v="86.7385917726542"/>
        <n v="81.97"/>
        <n v="43.65"/>
        <n v="54.8166543830461"/>
        <n v="79.3907941497183"/>
        <n v="67.1437981411935"/>
        <n v="61.4477048389394"/>
        <n v="63.916214223833"/>
        <n v="91.54"/>
        <n v="58.343454953626"/>
        <n v="46.79"/>
        <n v="47.9471576447658"/>
        <n v="50.06"/>
        <n v="99.42"/>
        <n v="79.009318910704"/>
        <n v="102.777300627149"/>
        <n v="55.44"/>
        <n v="94.58"/>
        <n v="85.29"/>
        <n v="60.32"/>
        <n v="51.2"/>
        <n v="76.1873512485889"/>
        <n v="82.53"/>
        <n v="28.64"/>
        <n v="31.42"/>
        <n v="79.2442552407148"/>
        <n v="88.4892196653531"/>
        <n v="78.25"/>
        <n v="93.6575947744403"/>
        <n v="82.65"/>
        <n v="85.89"/>
        <n v="95.98"/>
        <n v="108.379462302269"/>
        <n v="59.25"/>
        <n v="61.5"/>
        <n v="98.3353160464176"/>
        <n v="33.79"/>
        <n v="104.491828182602"/>
        <n v="98.49"/>
        <n v="41.91"/>
        <n v="87.71"/>
        <n v="86.33"/>
        <n v="43.12"/>
        <n v="6.54"/>
        <n v="48.29"/>
        <n v="99.16"/>
        <n v="40.27"/>
        <n v="80.3266379014994"/>
        <n v="22.99"/>
        <n v="80.207622244397"/>
        <n v="90.5012633058968"/>
        <n v="99.63"/>
        <n v="84.11"/>
        <n v="81.8"/>
        <n v="59.3144063953581"/>
        <n v="17.24"/>
        <n v="68.1308668936441"/>
        <n v="63.4932900644182"/>
        <n v="84.4817055398219"/>
        <n v="91.0444213584072"/>
        <n v="75.02"/>
        <n v="55.25"/>
        <n v="100.631309502985"/>
        <n v="54.37"/>
        <n v="89.02"/>
        <n v="92.65"/>
        <n v="74.01"/>
        <n v="92.23"/>
        <n v="99.0380681207861"/>
        <n v="25.66"/>
        <n v="56.4509393274841"/>
        <n v="58.98"/>
        <n v="80.78"/>
        <n v="42.57"/>
        <n v="21.49"/>
        <n v="90.3043987636431"/>
        <n v="24.41"/>
        <n v="87.3784008540697"/>
        <n v="84.082701261325"/>
        <n v="60.716003368149"/>
        <n v="58.6047901729661"/>
        <n v="37.79"/>
        <n v="25.51"/>
        <n v="59.76"/>
        <n v="76.4084076359083"/>
        <n v="38.54"/>
        <n v="37.67"/>
        <n v="91.7759860573034"/>
        <n v="92.04"/>
        <n v="95.97"/>
        <n v="48.47"/>
        <n v="93.7580930791362"/>
        <n v="100.377886777956"/>
        <n v="41.96"/>
        <n v="27.13"/>
        <n v="91.24"/>
        <n v="41.58"/>
        <n v="32.93"/>
        <n v="54.59"/>
        <n v="76.42"/>
        <n v="76.4310509335334"/>
        <n v="13.6"/>
        <n v="67.19"/>
        <n v="39.68"/>
        <n v="46.99"/>
        <n v="79.0872289927007"/>
        <n v="79.8957150451564"/>
        <n v="38.22"/>
        <n v="89.46"/>
        <n v="45.82"/>
        <n v="66.5931104610275"/>
        <n v="22.19"/>
        <n v="28.63"/>
        <n v="27.27"/>
        <n v="35.82"/>
        <n v="84.8426299695002"/>
        <n v="71.07"/>
        <n v="70.43"/>
        <n v="68.6488722654069"/>
        <n v="50.2"/>
        <n v="72.0868360766944"/>
        <n v="63.0309387033715"/>
        <n v="58.1462793300104"/>
        <n v="62.97"/>
        <n v="67.47"/>
        <n v="66.4652946207495"/>
        <n v="55.85"/>
        <n v="33.05"/>
        <n v="11.36"/>
        <n v="52.39"/>
        <n v="49.87"/>
        <n v="63.8231213488877"/>
        <n v="93.66"/>
        <n v="79.9073525151872"/>
        <n v="94.25"/>
        <n v="61.12"/>
        <n v="77.810385457061"/>
        <n v="47.24"/>
        <n v="22.659463540382"/>
        <n v="86.2117830629517"/>
        <n v="72.6884603065818"/>
        <n v="34.9"/>
        <n v="86.3247524355431"/>
        <n v="68.81"/>
        <n v="68.57"/>
        <n v="80.3"/>
        <n v="73.3099133720203"/>
        <n v="45.49"/>
        <n v="85.35"/>
        <n v="45.39"/>
        <n v="81.57"/>
        <n v="72.14"/>
        <n v="67.1861594228858"/>
        <n v="71.39"/>
        <n v="81.6733645410896"/>
        <n v="87.49"/>
        <n v="37.35"/>
        <n v="35.98"/>
        <n v="87.73"/>
        <n v="89.6980518081304"/>
        <n v="41.53"/>
        <n v="25.52"/>
        <n v="76.54"/>
        <n v="49.55"/>
        <n v="107.783654995454"/>
        <n v="87.2338910505293"/>
        <n v="50.72"/>
        <n v="76.7742131674914"/>
        <n v="63.93"/>
        <n v="25.56"/>
        <n v="29.98"/>
        <n v="27.86"/>
        <n v="61.3800166233293"/>
        <n v="14.13"/>
        <n v="55.16"/>
        <n v="81.2704626531709"/>
        <n v="56.47"/>
        <n v="111.449774003093"/>
        <n v="53.8381829766748"/>
        <n v="23.07"/>
        <n v="37.87"/>
        <n v="91.07"/>
        <n v="53.3688506099103"/>
        <n v="108.547587880121"/>
        <n v="48.65"/>
        <n v="21.57"/>
        <n v="72.63"/>
        <n v="86.8884867364403"/>
        <n v="77.37"/>
        <n v="48.64"/>
        <n v="68.19"/>
        <n v="48.04"/>
        <n v="95.91"/>
        <n v="67.7735654972978"/>
        <n v="40.38"/>
        <n v="84.419654925749"/>
        <n v="109.622385856771"/>
        <n v="71.12"/>
        <n v="56.2913149170572"/>
        <n v="85.1071710006314"/>
        <n v="20.37"/>
        <n v="25.63"/>
        <n v="89.41"/>
        <n v="59.9681301077573"/>
        <n v="61.3242437974168"/>
        <n v="99.29"/>
        <n v="92.63"/>
        <n v="60.1"/>
        <n v="68.3020599066589"/>
        <n v="96.15"/>
        <n v="42.48"/>
        <n v="52.6554780053678"/>
        <n v="53.27"/>
        <n v="80.27"/>
        <n v="15.06"/>
        <n v="27.12"/>
        <n v="84.9008795211634"/>
        <n v="68.22"/>
        <n v="20.2"/>
        <n v="52.94"/>
        <n v="81.38"/>
        <n v="85.2367073520186"/>
        <n v="73.26"/>
        <n v="69.4920064503441"/>
        <n v="38.06"/>
        <n v="29.14"/>
        <n v="63.9450915899251"/>
        <n v="19.73"/>
        <n v="96.36"/>
        <n v="55.5757668309432"/>
        <n v="68.117856997958"/>
        <n v="72.9486665173761"/>
        <n v="91.32"/>
        <n v="42.27"/>
        <n v="85.24"/>
        <n v="47.19"/>
        <n v="16.03"/>
        <n v="36.49"/>
        <n v="75.0639141964993"/>
        <n v="58.2661911863443"/>
        <n v="78.9491576025058"/>
        <n v="68.8168243259428"/>
        <n v="41.12"/>
        <n v="105.421651582523"/>
        <n v="39.8"/>
        <n v="93.33"/>
        <n v="58.4794677996181"/>
        <n v="71.15"/>
        <n v="89.29"/>
        <n v="80.39"/>
        <n v="34.78"/>
        <n v="88.0901490563042"/>
        <n v="89.8155985341556"/>
        <n v="87.97"/>
        <n v="81.7132576662134"/>
        <n v="67.4822958645528"/>
        <n v="11.25"/>
        <n v="53.48"/>
        <n v="84.94"/>
        <n v="82.04"/>
        <n v="55.22991653122"/>
        <n v="91.3134097226626"/>
        <n v="40.64"/>
        <n v="61.809268619845"/>
        <n v="33.43"/>
        <n v="76.2888579011372"/>
        <n v="43.14"/>
        <n v="52.55"/>
        <n v="94.19"/>
        <n v="40.29"/>
        <n v="106.754711000907"/>
        <n v="43.22"/>
        <n v="35.75"/>
        <n v="64.29"/>
        <n v="81.92"/>
        <n v="26.43"/>
        <n v="80.7209061681169"/>
        <n v="78.4736529314169"/>
        <n v="63.17"/>
        <n v="70.95"/>
        <n v="101.857795888343"/>
        <n v="62.1029479958951"/>
        <n v="68.89"/>
        <n v="5.43"/>
        <n v="91.29"/>
        <n v="86.96"/>
        <n v="85.3279625577168"/>
        <n v="53.45"/>
        <n v="97.1653735041576"/>
        <n v="69.7211392990849"/>
        <n v="65.39"/>
        <n v="29.93"/>
        <n v="49.91"/>
        <n v="79.21"/>
        <n v="74.3310572705053"/>
        <n v="48.05"/>
        <n v="98.7316965227058"/>
        <n v="89.6890564996667"/>
        <n v="57.6173045158711"/>
        <n v="107.014955750809"/>
        <n v="23.77"/>
        <n v="42.18"/>
        <n v="81.05"/>
        <n v="64.21"/>
        <n v="41.54"/>
        <n v="37.57"/>
        <n v="61.42"/>
        <n v="46.53"/>
        <n v="74.7225342181722"/>
        <n v="79.950424674056"/>
        <n v="71.5620802661512"/>
        <n v="93.38"/>
        <n v="97.76"/>
        <n v="74.2834293180361"/>
        <n v="80.2247748848519"/>
        <n v="42.89"/>
        <n v="49.98"/>
        <n v="84.93"/>
        <n v="83.8139756390569"/>
        <n v="64.4157934877572"/>
        <n v="10.04"/>
        <n v="91.6429989664201"/>
        <n v="98.64"/>
        <n v="86.36"/>
        <n v="96.39"/>
        <n v="34.24"/>
        <n v="75.91"/>
        <n v="62.57"/>
        <n v="52.99"/>
        <n v="87.94"/>
        <n v="78.8030364011087"/>
        <n v="74.58"/>
        <n v="51.3"/>
        <n v="109.259333549695"/>
        <n v="45.25"/>
        <n v="88.69"/>
        <n v="91.2486269912611"/>
        <n v="81.7230471105082"/>
        <n v="92.87"/>
        <n v="71.79"/>
        <n v="56.53"/>
        <n v="46.41"/>
        <n v="92.68"/>
        <n v="99.7570275299824"/>
        <n v="17.44"/>
        <n v="74.75"/>
        <n v="92.06"/>
        <n v="45.97"/>
        <n v="27.35"/>
        <n v="46.16"/>
        <n v="71.9798823370684"/>
        <n v="95.3760034968883"/>
        <n v="84.5766905084042"/>
        <n v="72.0758256192287"/>
        <n v="107.311919931422"/>
        <n v="6.52258192327865"/>
        <n v="55.2372372833422"/>
        <n v="2.9"/>
        <n v="68.2456476357861"/>
        <n v="76.9"/>
        <n v="82.8"/>
        <n v="30.38"/>
        <n v="57.4052663525672"/>
        <n v="45.78"/>
        <n v="48.1"/>
        <n v="94.0994112869961"/>
        <n v="54.71"/>
        <n v="69.5143684733044"/>
        <n v="52.48"/>
        <n v="85.1453356424064"/>
        <n v="66.2072637342618"/>
        <n v="81.599466424428"/>
        <n v="74.86"/>
        <n v="76.2261656527367"/>
        <n v="81.3417486403223"/>
        <n v="104.292921535038"/>
        <n v="98.11"/>
        <n v="79.8600095679581"/>
        <n v="49.18"/>
        <n v="77.89"/>
        <n v="60.71"/>
        <n v="88.04"/>
        <n v="36.09"/>
        <n v="95.4906003621474"/>
        <n v="90.84"/>
        <n v="40.76"/>
        <n v="46.62"/>
        <n v="88.4956363317184"/>
        <n v="58.06"/>
        <n v="78.4822204754031"/>
        <n v="54.24"/>
        <n v="45.0455182898954"/>
        <n v="68.6"/>
        <n v="65.3115360598869"/>
        <n v="24.28"/>
        <n v="80.051239597697"/>
        <n v="22.17"/>
        <n v="66.7874474034764"/>
        <n v="67.6718207287317"/>
        <n v="54.23"/>
        <n v="67.73"/>
        <n v="68.8549168199033"/>
        <n v="48.13"/>
        <n v="57.4062141400355"/>
        <n v="87.4460983971855"/>
        <n v="42.51"/>
        <n v="51.08"/>
        <n v="88.6445222784407"/>
        <n v="74.8360924080708"/>
        <n v="43.75"/>
        <n v="95.5088138498139"/>
        <n v="83.0585401267692"/>
        <n v="60.1385185456853"/>
        <n v="54.3"/>
        <n v="91.9118345610159"/>
        <n v="34.59"/>
        <n v="3.48"/>
        <n v="54.46"/>
        <n v="100.428717216295"/>
        <n v="59.0107857456156"/>
        <n v="98.65"/>
        <n v="62.14"/>
        <n v="79.1184980153619"/>
        <n v="70.8157860064584"/>
        <n v="65.8"/>
        <n v="90.2442126863816"/>
        <n v="94.11"/>
        <n v="62.36"/>
        <n v="73.2472860373554"/>
        <n v="78.7524282201564"/>
        <n v="61.4"/>
        <n v="73.4240103384667"/>
        <n v="23.38"/>
        <n v="73.66"/>
        <n v="87.07"/>
        <n v="49.5830288224133"/>
        <n v="42.0685245549054"/>
        <n v="59.62"/>
        <n v="83.5177568166582"/>
        <n v="57.6"/>
        <n v="61.3250796595425"/>
        <n v="94.5555537690299"/>
        <n v="76.52"/>
        <n v="84.46"/>
        <n v="72.2266299330787"/>
        <n v="74.9"/>
        <n v="58.03"/>
        <n v="89.47"/>
        <n v="64.357208641373"/>
        <n v="12.96"/>
        <n v="70.58"/>
        <n v="52.65"/>
        <n v="71.3877752712991"/>
        <n v="106.25856837002"/>
        <n v="47.23"/>
        <n v="86.32"/>
        <n v="110.549791441293"/>
        <n v="61.9492576471872"/>
        <n v="52.77"/>
        <n v="14.1"/>
        <n v="68.3530901201976"/>
        <n v="83.81"/>
        <n v="64.07"/>
        <n v="92.43"/>
        <n v="93.04"/>
        <n v="92.33"/>
        <n v="70.7697216404276"/>
        <n v="69.58"/>
        <n v="28.25"/>
        <n v="40.37"/>
        <n v="57.66"/>
        <n v="47.34"/>
        <n v="75.8513427659326"/>
        <n v="57.1228085581593"/>
        <n v="55.97"/>
        <n v="82.6982771752479"/>
        <n v="76.8404688863676"/>
        <n v="100.180392629865"/>
        <n v="21.09"/>
        <n v="80.2108074363025"/>
        <n v="73.689175314166"/>
        <n v="65.506160426229"/>
        <n v="110.506324458455"/>
        <n v="95.5"/>
        <n v="91.49"/>
        <n v="84.8109350189772"/>
        <n v="61.57"/>
        <n v="55.09"/>
        <n v="77.0440403152608"/>
        <n v="60.38"/>
        <n v="22.98"/>
        <n v="70.4067977661304"/>
        <n v="41.18"/>
        <n v="40.1598378073369"/>
        <n v="31.87"/>
        <n v="62.81"/>
        <n v="80.21"/>
        <n v="104.538581133356"/>
        <n v="30.0991138099935"/>
        <n v="78.48"/>
        <n v="85.49602597754"/>
        <n v="35.9393603284443"/>
        <n v="89.1553286406399"/>
        <n v="99.36"/>
        <n v="94.8852369825743"/>
        <n v="50.89"/>
        <n v="51.54"/>
        <n v="64.7683265720113"/>
        <n v="48.2860294302349"/>
        <n v="86.02"/>
        <n v="96.4207410318617"/>
        <n v="63.67"/>
        <n v="32.52"/>
        <n v="87.77"/>
        <n v="72.08"/>
        <n v="48.84"/>
        <n v="63.85"/>
        <n v="107.904237541826"/>
        <n v="66.13"/>
        <n v="69.9911384487881"/>
        <n v="60.73"/>
        <n v="78.5354795136997"/>
        <n v="59.5039557676393"/>
        <n v="109.749278828622"/>
        <n v="43.6"/>
        <n v="63.83"/>
        <n v="70.44"/>
        <n v="65.09"/>
        <n v="70.6989564842351"/>
        <n v="82.46"/>
        <n v="47.99"/>
        <n v="12.19"/>
        <n v="74.3"/>
        <n v="104.564136691963"/>
        <n v="65.07"/>
        <n v="46.97"/>
        <n v="65.6402399833035"/>
        <n v="59.5049210173209"/>
        <n v="91.06"/>
        <n v="78.2"/>
        <n v="97.8806484187114"/>
        <n v="108.27436947667"/>
        <n v="105.211519739925"/>
        <n v="100.766366319987"/>
        <n v="74.981021432141"/>
        <n v="35.11"/>
        <n v="60.8"/>
        <n v="90.28"/>
      </sharedItems>
    </cacheField>
    <cacheField name="grades_clean">
      <sharedItems containsMixedTypes="1" containsNumber="1">
        <n v="86.4595546633376"/>
        <n v="98.23"/>
        <n v="90.56"/>
        <n v="32.67"/>
        <n v="58.71"/>
        <n v="57.52"/>
        <n v="94.0"/>
        <n v="62.11"/>
        <n v="80.94"/>
        <n v="82.3492354962017"/>
        <n v="52.31"/>
        <n v="42.02"/>
        <n v="63.05"/>
        <n v="73.28"/>
        <n v="37.13"/>
        <n v="57.02"/>
        <n v="62.09"/>
        <n v="100.0"/>
        <n v="91.13"/>
        <n v="42.31"/>
        <n v="18.54"/>
        <n v="76.12"/>
        <s v=""/>
        <n v="92.02"/>
        <n v="56.32"/>
        <n v="75.09"/>
        <n v="88.4265290167642"/>
        <n v="39.16"/>
        <n v="44.94"/>
        <n v="69.53"/>
        <n v="88.37"/>
        <n v="88.7882886743088"/>
        <n v="40.9276112318173"/>
        <n v="42.99"/>
        <n v="62.63"/>
        <n v="71.67337105144"/>
        <n v="83.48"/>
        <n v="74.5468554003909"/>
        <n v="30.39"/>
        <n v="38.94"/>
        <n v="79.96"/>
        <n v="86.79"/>
        <n v="77.6456270607162"/>
        <n v="69.57"/>
        <n v="55.77"/>
        <n v="74.5"/>
        <n v="56.86"/>
        <n v="86.86"/>
        <n v="64.03"/>
        <n v="99.32"/>
        <n v="66.87"/>
        <n v="93.83"/>
        <n v="78.34"/>
        <n v="57.56"/>
        <n v="63.94"/>
        <n v="85.12"/>
        <n v="85.67"/>
        <n v="96.5712203289953"/>
        <n v="88.95"/>
        <n v="54.036507269305"/>
        <n v="47.48"/>
        <n v="87.33"/>
        <n v="60.14"/>
        <n v="77.07"/>
        <n v="83.62"/>
        <n v="74.6"/>
        <n v="35.48"/>
        <n v="47.64"/>
        <n v="67.51"/>
        <n v="59.6"/>
        <n v="91.88"/>
        <n v="66.6718819051621"/>
        <n v="70.18"/>
        <n v="56.85"/>
        <n v="70.0308286503125"/>
        <n v="72.4799481587955"/>
        <n v="69.75"/>
        <n v="84.1"/>
        <n v="59.51"/>
        <n v="33.85"/>
        <n v="75.8402110315308"/>
        <n v="84.88"/>
        <n v="51.42"/>
        <n v="70.14"/>
        <n v="71.42"/>
        <n v="77.12"/>
        <n v="83.85"/>
        <n v="87.4"/>
        <n v="28.37"/>
        <n v="89.8699436673395"/>
        <n v="61.04"/>
        <n v="96.03"/>
        <n v="26.04"/>
        <n v="40.98"/>
        <n v="50.57"/>
        <n v="60.64"/>
        <n v="52.38"/>
        <n v="56.97"/>
        <n v="55.43"/>
        <n v="74.27"/>
        <n v="53.47"/>
        <n v="70.23"/>
        <n v="28.03"/>
        <n v="39.29"/>
        <n v="25.78"/>
        <n v="19.15"/>
        <n v="81.44"/>
        <n v="87.7929048115807"/>
        <n v="45.61"/>
        <n v="41.8302857919189"/>
        <n v="20.54"/>
        <n v="51.09"/>
        <n v="39.84"/>
        <n v="61.63"/>
        <n v="95.8073412726119"/>
        <n v="59.43"/>
        <n v="66.67"/>
        <n v="70.99"/>
        <n v="65.6"/>
        <n v="42.39"/>
        <n v="67.78"/>
        <n v="59.16"/>
        <n v="91.9201799688559"/>
        <n v="88.17"/>
        <n v="32.41"/>
        <n v="69.69"/>
        <n v="78.3966765239208"/>
        <n v="66.62"/>
        <n v="36.37"/>
        <n v="58.11"/>
        <n v="38.84"/>
        <n v="46.6012417873633"/>
        <n v="43.73"/>
        <n v="36.76"/>
        <n v="27.41"/>
        <n v="93.1874744469935"/>
        <n v="37.92"/>
        <n v="67.61"/>
        <n v="60.65"/>
        <n v="88.7262573650906"/>
        <n v="55.64"/>
        <n v="75.82"/>
        <n v="45.89"/>
        <n v="89.3617602971484"/>
        <n v="92.51"/>
        <n v="87.61"/>
        <n v="24.11"/>
        <n v="83.7"/>
        <n v="79.8843306443515"/>
        <n v="65.0034853956595"/>
        <n v="65.36"/>
        <n v="59.71"/>
        <n v="87.5496015427852"/>
        <n v="91.21"/>
        <n v="54.9"/>
        <n v="8.97"/>
        <n v="38.31"/>
        <n v="76.6030952109623"/>
        <n v="64.98"/>
        <n v="87.45"/>
        <n v="58.92"/>
        <n v="38.19"/>
        <n v="48.45"/>
        <n v="85.6199900584634"/>
        <n v="27.24"/>
        <n v="99.39"/>
        <n v="43.94"/>
        <n v="76.8165965307675"/>
        <n v="88.5609535265387"/>
        <n v="86.4"/>
        <n v="52.13"/>
        <n v="44.19"/>
        <n v="58.8446127916556"/>
        <n v="47.54"/>
        <n v="55.66"/>
        <n v="15.08"/>
        <n v="64.14"/>
        <n v="76.1"/>
        <n v="99.4"/>
        <n v="81.7781666101207"/>
        <n v="87.88"/>
        <n v="84.79"/>
        <n v="25.109089330088"/>
        <n v="50.29"/>
        <n v="10.67"/>
        <n v="80.4025060847157"/>
        <n v="57.07"/>
        <n v="69.24"/>
        <n v="72.87"/>
        <n v="83.661148023296"/>
        <n v="82.63"/>
        <n v="44.39"/>
        <n v="35.68"/>
        <n v="47.86"/>
        <n v="41.01"/>
        <n v="61.26"/>
        <n v="51.6176563775141"/>
        <n v="75.9497551972092"/>
        <n v="65.72"/>
        <n v="85.8675160582299"/>
        <n v="77.79"/>
        <n v="55.69"/>
        <n v="61.59"/>
        <n v="79.68"/>
        <n v="63.1652450086278"/>
        <n v="70.88"/>
        <n v="52.27"/>
        <n v="71.6045471136111"/>
        <n v="86.37"/>
        <n v="79.72"/>
        <n v="81.47"/>
        <n v="31.58"/>
        <n v="71.51"/>
        <n v="92.52"/>
        <n v="75.2614139675436"/>
        <n v="26.08"/>
        <n v="49.13"/>
        <n v="49.38"/>
        <n v="74.69"/>
        <n v="68.05"/>
        <n v="81.72"/>
        <n v="79.51"/>
        <n v="60.33"/>
        <n v="39.33"/>
        <n v="59.64"/>
        <n v="93.9276860215919"/>
        <n v="31.23"/>
        <n v="6.33"/>
        <n v="94.69"/>
        <n v="94.47"/>
        <n v="77.5696939170881"/>
        <n v="57.2"/>
        <n v="71.38"/>
        <n v="65.3917851487062"/>
        <n v="48.33"/>
        <n v="42.9"/>
        <n v="55.02"/>
        <n v="75.45"/>
        <n v="66.31"/>
        <n v="98.99"/>
        <n v="31.24"/>
        <n v="71.64"/>
        <n v="58.41"/>
        <n v="69.82"/>
        <n v="45.5472340424976"/>
        <n v="62.4532960563155"/>
        <n v="40.59"/>
        <n v="73.3660763813559"/>
        <n v="80.0678313620971"/>
        <n v="82.12"/>
        <n v="72.963538622208"/>
        <n v="81.5276491754453"/>
        <n v="43.52"/>
        <n v="74.4676142500425"/>
        <n v="78.64"/>
        <n v="40.44"/>
        <n v="30.56"/>
        <n v="87.65"/>
        <n v="79.9881605231023"/>
        <n v="59.69"/>
        <n v="70.3880198608261"/>
        <n v="41.4"/>
        <n v="59.88"/>
        <n v="51.12"/>
        <n v="53.01"/>
        <n v="75.61"/>
        <n v="59.18"/>
        <n v="45.22"/>
        <n v="62.82"/>
        <n v="51.23"/>
        <n v="83.47"/>
        <n v="66.96"/>
        <n v="36.24"/>
        <n v="56.44"/>
        <n v="70.8027444032739"/>
        <n v="94.34447456224"/>
        <n v="62.33"/>
        <n v="73.8745403047272"/>
        <n v="88.0"/>
        <n v="73.93"/>
        <n v="59.07"/>
        <n v="27.82"/>
        <n v="82.97"/>
        <n v="84.5068255801133"/>
        <n v="68.619063117143"/>
        <n v="73.02"/>
        <n v="32.07"/>
        <n v="84.89"/>
        <n v="48.53101538539"/>
        <n v="51.93"/>
        <n v="77.56"/>
        <n v="39.6602618355258"/>
        <n v="62.5"/>
        <n v="17.69"/>
        <n v="64.78"/>
        <n v="86.06"/>
        <n v="32.9"/>
        <n v="70.26"/>
        <n v="41.9698027975695"/>
        <n v="91.14"/>
        <n v="81.3159084881795"/>
        <n v="99.62"/>
        <n v="79.36"/>
        <n v="80.11"/>
        <n v="79.1540559011646"/>
        <n v="75.08"/>
        <n v="77.7200001270759"/>
        <n v="99.85"/>
        <n v="54.18"/>
        <n v="43.7503381488647"/>
        <n v="18.93"/>
        <n v="90.46"/>
        <n v="84.06"/>
        <n v="60.91"/>
        <n v="56.9205295939777"/>
        <n v="99.26"/>
        <n v="44.86"/>
        <n v="80.19"/>
        <n v="94.12"/>
        <n v="27.61"/>
        <n v="49.53"/>
        <n v="61.51"/>
        <n v="26.0"/>
        <n v="43.46"/>
        <n v="78.1177548003947"/>
        <n v="76.0549386238747"/>
        <n v="45.794811833166"/>
        <n v="82.06"/>
        <n v="72.66"/>
        <n v="71.05"/>
        <n v="90.15"/>
        <n v="38.82"/>
        <n v="41.48"/>
        <n v="29.05"/>
        <n v="39.94"/>
        <n v="51.41"/>
        <n v="95.63"/>
        <n v="65.83"/>
        <n v="83.6109287658458"/>
        <n v="46.04"/>
        <n v="30.3"/>
        <n v="47.39"/>
        <n v="70.85"/>
        <n v="96.53"/>
        <n v="65.87"/>
        <n v="79.67"/>
        <n v="90.1"/>
        <n v="60.58"/>
        <n v="35.43"/>
        <n v="78.9"/>
        <n v="82.99"/>
        <n v="48.14"/>
        <n v="54.7684373259089"/>
        <n v="90.7659170538225"/>
        <n v="80.38"/>
        <n v="53.2484964199661"/>
        <n v="42.07"/>
        <n v="37.3"/>
        <n v="85.3485053331711"/>
        <n v="89.74"/>
        <n v="70.0"/>
        <n v="63.15"/>
        <n v="46.88"/>
        <n v="47.92"/>
        <n v="55.52"/>
        <n v="42.14"/>
        <n v="61.64"/>
        <n v="82.77"/>
        <n v="57.65"/>
        <n v="78.44"/>
        <n v="90.85"/>
        <n v="77.4927549373388"/>
        <n v="24.56"/>
        <n v="44.61"/>
        <n v="82.83"/>
        <n v="75.3"/>
        <n v="51.43"/>
        <n v="53.41"/>
        <n v="64.37"/>
        <n v="60.01"/>
        <n v="88.1212132278758"/>
        <n v="32.7"/>
        <n v="63.81"/>
        <n v="18.52"/>
        <n v="69.21"/>
        <n v="26.56"/>
        <n v="60.17"/>
        <n v="80.84"/>
        <n v="76.66"/>
        <n v="79.25"/>
        <n v="87.0220571842218"/>
        <n v="69.7432878857068"/>
        <n v="58.65"/>
        <n v="53.97"/>
        <n v="40.93"/>
        <n v="93.92"/>
        <n v="54.81"/>
        <n v="62.55"/>
        <n v="66.77"/>
        <n v="53.65"/>
        <n v="57.68"/>
        <n v="45.79"/>
        <n v="22.06"/>
        <n v="29.08"/>
        <n v="36.47"/>
        <n v="79.3"/>
        <n v="34.99"/>
        <n v="78.21"/>
        <n v="84.62"/>
        <n v="86.54"/>
        <n v="72.53"/>
        <n v="54.36"/>
        <n v="44.18"/>
        <n v="68.13"/>
        <n v="93.2021459674101"/>
        <n v="70.35"/>
        <n v="77.99"/>
        <n v="64.52"/>
        <n v="55.92"/>
        <n v="54.98"/>
        <n v="70.06"/>
        <n v="21.85"/>
        <n v="87.37"/>
        <n v="68.84"/>
        <n v="97.48"/>
        <n v="42.09"/>
        <n v="84.12"/>
        <n v="98.59"/>
        <n v="78.09"/>
        <n v="63.6331031125571"/>
        <n v="67.16"/>
        <n v="47.94"/>
        <n v="53.56"/>
        <n v="98.15"/>
        <n v="91.48"/>
        <n v="66.5"/>
        <n v="16.15"/>
        <n v="39.74"/>
        <n v="94.8"/>
        <n v="68.27"/>
        <n v="15.15"/>
        <n v="53.93"/>
        <n v="79.1544355176166"/>
        <n v="97.1"/>
        <n v="84.2048807656223"/>
        <n v="71.68"/>
        <n v="82.2905747090448"/>
        <n v="58.91"/>
        <n v="44.64"/>
        <n v="60.24"/>
        <n v="81.23"/>
        <n v="47.9"/>
        <n v="43.05"/>
        <n v="84.51"/>
        <n v="41.95"/>
        <n v="53.18"/>
        <n v="40.39"/>
        <n v="86.28"/>
        <n v="86.47"/>
        <n v="78.0536800088129"/>
        <n v="35.05"/>
        <n v="41.17"/>
        <n v="88.4649354059533"/>
        <n v="78.16"/>
        <n v="71.17"/>
        <n v="75.1256622346253"/>
        <n v="33.98"/>
        <n v="80.03"/>
        <n v="64.68"/>
        <n v="63.0735481153149"/>
        <n v="31.07"/>
        <n v="80.1"/>
        <n v="79.66"/>
        <n v="96.8"/>
        <n v="69.77"/>
        <n v="40.18"/>
        <n v="29.41"/>
        <n v="67.23"/>
        <n v="11.28"/>
        <n v="79.33"/>
        <n v="55.615772473063"/>
        <n v="71.526740687114"/>
        <n v="39.96"/>
        <n v="85.66"/>
        <n v="83.21"/>
        <n v="67.93"/>
        <n v="48.92"/>
        <n v="89.78"/>
        <n v="84.84"/>
        <n v="27.4856767375559"/>
        <n v="64.58"/>
        <n v="69.5"/>
        <n v="49.99"/>
        <n v="87.8451086930511"/>
        <n v="97.64"/>
        <n v="60.62"/>
        <n v="83.7361733009448"/>
        <n v="64.79"/>
        <n v="72.86"/>
        <n v="37.96"/>
        <n v="94.91"/>
        <n v="55.13"/>
        <n v="95.0002909165001"/>
        <n v="97.49"/>
        <n v="59.6702346254053"/>
        <n v="56.7101753101832"/>
        <n v="57.37"/>
        <n v="53.52"/>
        <n v="80.26"/>
        <n v="69.9715172799615"/>
        <n v="63.51"/>
        <n v="67.1466039956113"/>
        <n v="95.38"/>
        <n v="93.44"/>
        <n v="45.56"/>
        <n v="29.58"/>
        <n v="41.92"/>
        <n v="23.24"/>
        <n v="80.61"/>
        <n v="43.3"/>
        <n v="75.1271268204201"/>
        <n v="65.27"/>
        <n v="47.2699147231356"/>
        <n v="66.47"/>
        <n v="70.7"/>
        <n v="68.8"/>
        <n v="54.4822006066954"/>
        <n v="80.7109176929912"/>
        <n v="72.35"/>
        <n v="61.54"/>
        <n v="93.3485808810223"/>
        <n v="63.5012646404579"/>
        <n v="38.6"/>
        <n v="97.98"/>
        <n v="39.61"/>
        <n v="50.09"/>
        <n v="87.47"/>
        <n v="92.5246279711659"/>
        <n v="82.11"/>
        <n v="50.74"/>
        <n v="97.72"/>
        <n v="72.9728991725786"/>
        <n v="99.74"/>
        <n v="27.04"/>
        <n v="66.5305245331042"/>
        <n v="32.39"/>
        <n v="72.9988080102105"/>
        <n v="75.15"/>
        <n v="43.19"/>
        <n v="24.62"/>
        <n v="57.88"/>
        <n v="23.46"/>
        <n v="57.49"/>
        <n v="63.42"/>
        <n v="84.1760292635079"/>
        <n v="43.54"/>
        <n v="33.16"/>
        <n v="95.75"/>
        <n v="84.8560576301674"/>
        <n v="67.52"/>
        <n v="97.71"/>
        <n v="34.36"/>
        <n v="33.67"/>
        <n v="53.92"/>
        <n v="42.770674765363"/>
        <n v="43.9768365742222"/>
        <n v="35.2"/>
        <n v="94.33"/>
        <n v="85.15"/>
        <n v="29.537818650966"/>
        <n v="94.55"/>
        <n v="75.9"/>
        <n v="6.86"/>
        <n v="18.17"/>
        <n v="60.86"/>
        <n v="47.96"/>
        <n v="77.76"/>
        <n v="55.41"/>
        <n v="71.11"/>
        <n v="61.83"/>
        <n v="86.51"/>
        <n v="76.25"/>
        <n v="51.18"/>
        <n v="89.30741638792"/>
        <n v="53.55"/>
        <n v="62.92"/>
        <n v="84.21"/>
        <n v="28.22"/>
        <n v="80.6828764357898"/>
        <n v="43.1"/>
        <n v="44.4103178551797"/>
        <n v="46.87"/>
        <n v="88.59"/>
        <n v="49.51"/>
        <n v="96.17"/>
        <n v="24.64"/>
        <n v="93.25"/>
        <n v="76.8853455089655"/>
        <n v="38.68"/>
        <n v="70.1010993251452"/>
        <n v="68.1304069211331"/>
        <n v="35.16"/>
        <n v="43.61"/>
        <n v="71.0417935062919"/>
        <n v="66.44"/>
        <n v="62.3801135383722"/>
        <n v="60.07"/>
        <n v="63.31"/>
        <n v="98.03"/>
        <n v="54.25"/>
        <n v="59.1"/>
        <n v="63.5"/>
        <n v="74.43"/>
        <n v="55.53"/>
        <n v="90.63"/>
        <n v="90.11"/>
        <n v="36.22"/>
        <n v="44.9647542360002"/>
        <n v="62.62"/>
        <n v="80.18"/>
        <n v="95.02"/>
        <n v="54.28"/>
        <n v="76.3807145388567"/>
        <n v="65.78"/>
        <n v="90.4262509121958"/>
        <n v="56.33"/>
        <n v="40.08"/>
        <n v="92.4"/>
        <n v="97.3675588151232"/>
        <n v="85.47"/>
        <n v="70.2493488065286"/>
        <n v="73.0530524188838"/>
        <n v="83.54"/>
        <n v="61.53"/>
        <n v="91.27"/>
        <n v="99.94"/>
        <n v="65.46"/>
        <n v="97.22"/>
        <n v="50.6"/>
        <n v="42.77"/>
        <n v="62.18"/>
        <n v="65.8036139851669"/>
        <n v="74.54"/>
        <n v="37.98"/>
        <n v="73.91"/>
        <n v="63.989638092387"/>
        <n v="41.7"/>
        <n v="85.71"/>
        <n v="28.11"/>
        <n v="95.96"/>
        <n v="86.3925211678864"/>
        <n v="71.33"/>
        <n v="46.57"/>
        <n v="73.9204818602383"/>
        <n v="63.97"/>
        <n v="96.99"/>
        <n v="48.08"/>
        <n v="94.8718646989146"/>
        <n v="84.7309519726208"/>
        <n v="70.4"/>
        <n v="88.36"/>
        <n v="72.3850338625041"/>
        <n v="99.76"/>
        <n v="65.74"/>
        <n v="57.84"/>
        <n v="57.24"/>
        <n v="45.4406826523436"/>
        <n v="59.4"/>
        <n v="52.86"/>
        <n v="86.65"/>
        <n v="69.0322802450423"/>
        <n v="31.0"/>
        <n v="51.53483496713"/>
        <n v="14.65"/>
        <n v="70.6650861413673"/>
        <n v="65.38"/>
        <n v="67.38"/>
        <n v="74.95"/>
        <n v="61.97"/>
        <n v="91.71"/>
        <n v="91.72"/>
        <n v="66.93"/>
        <n v="80.74"/>
        <n v="48.02"/>
        <n v="48.96"/>
        <n v="38.83"/>
        <n v="39.59"/>
        <n v="67.09"/>
        <n v="26.18"/>
        <n v="96.12"/>
        <n v="64.2065512411373"/>
        <n v="76.3725351090573"/>
        <n v="74.07"/>
        <n v="74.83"/>
        <n v="81.4569326118244"/>
        <n v="44.89"/>
        <n v="73.76"/>
        <n v="64.72"/>
        <n v="79.18"/>
        <n v="62.23"/>
        <n v="56.12"/>
        <n v="94.71"/>
        <n v="88.08"/>
        <n v="89.3797225098158"/>
        <n v="29.55"/>
        <n v="57.13"/>
        <n v="23.74"/>
        <n v="27.75"/>
        <n v="82.28"/>
        <n v="64.05"/>
        <n v="28.6"/>
        <n v="93.4418630473577"/>
        <n v="63.4550224886712"/>
        <n v="20.84"/>
        <n v="75.56"/>
        <n v="84.67"/>
        <n v="80.32"/>
        <n v="38.05"/>
        <n v="74.97"/>
        <n v="35.71"/>
        <n v="59.1879881674693"/>
        <n v="83.41"/>
        <n v="46.93"/>
        <n v="60.97"/>
        <n v="17.29"/>
        <n v="90.07"/>
        <n v="60.36"/>
        <n v="70.93"/>
        <n v="87.51"/>
        <n v="90.42"/>
        <n v="64.42"/>
        <n v="53.3062520391284"/>
        <n v="95.79"/>
        <n v="53.75"/>
        <n v="66.2"/>
        <n v="39.42"/>
        <n v="65.42"/>
        <n v="72.38"/>
        <n v="91.5827842945518"/>
        <n v="89.75"/>
        <n v="79.9002178128635"/>
        <n v="77.2731465715755"/>
        <n v="88.14"/>
        <n v="68.74"/>
        <n v="69.01"/>
        <n v="78.73"/>
        <n v="46.08"/>
        <n v="69.09"/>
        <n v="55.45"/>
        <n v="84.75"/>
        <n v="78.5689113960445"/>
        <n v="70.77"/>
        <n v="43.68"/>
        <n v="66.12"/>
        <n v="57.01"/>
        <n v="70.63"/>
        <n v="65.97"/>
        <n v="50.92"/>
        <n v="76.93"/>
        <n v="33.6"/>
        <n v="85.4718747079851"/>
        <n v="69.39"/>
        <n v="27.36"/>
        <n v="76.45"/>
        <n v="45.81"/>
        <n v="57.9693882326396"/>
        <n v="58.27"/>
        <n v="76.806401379358"/>
        <n v="41.07"/>
        <n v="28.05"/>
        <n v="75.0189593257478"/>
        <n v="70.02"/>
        <n v="49.2"/>
        <n v="79.0"/>
        <n v="33.41"/>
        <n v="87.6"/>
        <n v="57.12"/>
        <n v="80.5512030847191"/>
        <n v="51.82"/>
        <n v="73.86"/>
        <n v="28.43"/>
        <n v="91.02"/>
        <n v="23.19"/>
        <n v="75.92"/>
        <n v="56.13"/>
        <n v="35.6658345795999"/>
        <n v="48.41"/>
        <n v="79.47"/>
        <n v="62.72"/>
        <n v="41.55"/>
        <n v="76.4528721142134"/>
        <n v="72.17"/>
        <n v="69.29"/>
        <n v="79.58"/>
        <n v="56.84"/>
        <n v="47.79"/>
        <n v="75.25"/>
        <n v="89.33"/>
        <n v="31.89"/>
        <n v="42.49"/>
        <n v="22.82"/>
        <n v="73.8654377221147"/>
        <n v="31.63"/>
        <n v="23.8250536974755"/>
        <n v="55.22"/>
        <n v="74.35"/>
        <n v="24.82"/>
        <n v="71.67"/>
        <n v="83.7979350841828"/>
        <n v="32.88"/>
        <n v="82.4112997455468"/>
        <n v="91.2544047853572"/>
        <n v="99.06"/>
        <n v="81.16"/>
        <n v="23.98"/>
        <n v="62.08"/>
        <n v="39.06"/>
        <n v="70.64"/>
        <n v="58.8653001705989"/>
        <n v="74.2327718436283"/>
        <n v="79.92"/>
        <n v="54.38"/>
        <n v="49.5075914659307"/>
        <n v="75.2850101279784"/>
        <n v="57.83"/>
        <n v="29.15"/>
        <n v="70.27"/>
        <n v="42.81"/>
        <n v="38.29"/>
        <n v="49.34"/>
        <n v="73.33"/>
        <n v="19.75"/>
        <n v="23.92"/>
        <n v="80.3549230714362"/>
        <n v="75.39"/>
        <n v="14.12"/>
        <n v="58.6747271876822"/>
        <n v="76.28"/>
        <n v="88.4"/>
        <n v="84.65"/>
        <n v="99.7208876156021"/>
        <n v="73.61"/>
        <n v="59.67"/>
        <n v="99.34"/>
        <n v="88.66"/>
        <n v="37.4"/>
        <n v="43.37"/>
        <n v="51.9178310834512"/>
        <n v="58.6383624935705"/>
        <n v="73.19"/>
        <n v="67.45"/>
        <n v="84.91"/>
        <n v="61.4690375170789"/>
        <n v="88.1353876770564"/>
        <n v="97.73"/>
        <n v="72.79"/>
        <n v="71.18"/>
        <n v="32.77"/>
        <n v="18.36"/>
        <n v="47.42"/>
        <n v="69.1121550333739"/>
        <n v="49.52"/>
        <n v="54.5766592758857"/>
        <n v="62.05"/>
        <n v="63.52"/>
        <n v="52.2446952622495"/>
        <n v="82.7662641460459"/>
        <n v="62.5160524700681"/>
        <n v="56.3523280536725"/>
        <n v="77.81"/>
        <n v="64.49"/>
        <n v="47.8090175786221"/>
        <n v="75.69"/>
        <n v="93.03"/>
        <n v="44.9"/>
        <n v="82.2"/>
        <n v="38.71"/>
        <n v="81.75"/>
        <n v="77.78"/>
        <n v="51.5"/>
        <n v="54.29"/>
        <n v="93.78"/>
        <n v="86.35"/>
        <n v="77.43"/>
        <n v="78.1829831258854"/>
        <n v="49.84"/>
        <n v="41.24"/>
        <n v="30.13"/>
        <n v="83.32"/>
        <n v="95.99"/>
        <n v="88.85"/>
        <n v="56.55"/>
        <n v="49.92"/>
        <n v="82.08"/>
        <n v="79.49"/>
        <n v="62.49"/>
        <n v="30.29"/>
        <n v="39.41"/>
        <n v="47.31"/>
        <n v="39.57"/>
        <n v="71.6924166634529"/>
        <n v="16.09"/>
        <n v="98.9839242766319"/>
        <n v="61.01"/>
        <n v="52.43"/>
        <n v="79.4756658489438"/>
        <n v="47.74"/>
        <n v="72.1616804189061"/>
        <n v="88.55"/>
        <n v="76.27"/>
        <n v="38.13"/>
        <n v="23.28"/>
        <n v="46.25"/>
        <n v="74.46"/>
        <n v="89.1157372065126"/>
        <n v="37.4560145770673"/>
        <n v="52.37"/>
        <n v="32.64"/>
        <n v="49.72"/>
        <n v="46.64"/>
        <n v="89.67"/>
        <n v="75.84"/>
        <n v="64.31"/>
        <n v="54.97"/>
        <n v="99.01"/>
        <n v="78.79"/>
        <n v="88.46"/>
        <n v="91.09"/>
        <n v="41.79"/>
        <n v="86.88"/>
        <n v="41.38"/>
        <n v="85.4"/>
        <n v="59.1452584021329"/>
        <n v="87.67"/>
        <n v="63.72"/>
        <n v="67.26"/>
        <n v="66.9667122371146"/>
        <n v="37.4057259019578"/>
        <n v="34.8"/>
        <n v="60.7704370232036"/>
        <n v="70.1"/>
        <n v="80.28"/>
        <n v="86.25"/>
        <n v="76.37"/>
        <n v="37.34"/>
        <n v="51.19"/>
        <n v="74.8363266640623"/>
        <n v="41.16"/>
        <n v="84.3"/>
        <n v="99.9951445853756"/>
        <n v="67.0211723770982"/>
        <n v="74.1286088713571"/>
        <n v="89.3374839884727"/>
        <n v="68.06"/>
        <n v="69.0"/>
        <n v="81.11"/>
        <n v="41.81"/>
        <n v="48.17"/>
        <n v="84.0966356383297"/>
        <n v="58.73"/>
        <n v="64.56"/>
        <n v="86.5819178343655"/>
        <n v="87.6663806300583"/>
        <n v="33.04"/>
        <n v="60.6891153956116"/>
        <n v="42.9793990241072"/>
        <n v="93.46"/>
        <n v="22.56"/>
        <n v="81.36"/>
        <n v="33.7"/>
        <n v="61.23"/>
        <n v="40.48"/>
        <n v="92.49"/>
        <n v="50.73"/>
        <n v="76.73"/>
        <n v="40.19"/>
        <n v="94.6915692247217"/>
        <n v="75.6799363668916"/>
        <n v="75.0313450542554"/>
        <n v="58.51"/>
        <n v="85.65"/>
        <n v="85.91"/>
        <n v="24.39"/>
        <n v="58.6118487378"/>
        <n v="78.65"/>
        <n v="29.155526402746"/>
        <n v="68.39"/>
        <n v="74.8"/>
        <n v="27.03"/>
        <n v="56.22"/>
        <n v="43.77"/>
        <n v="83.99"/>
        <n v="91.82"/>
        <n v="25.16"/>
        <n v="71.21"/>
        <n v="72.73"/>
        <n v="59.59"/>
        <n v="66.75"/>
        <n v="86.42"/>
        <n v="78.93"/>
        <n v="66.3"/>
        <n v="80.5635628267074"/>
        <n v="44.58"/>
        <n v="78.68"/>
        <n v="77.09"/>
        <n v="95.48"/>
        <n v="51.51"/>
        <n v="70.07"/>
        <n v="47.12"/>
        <n v="43.35"/>
        <n v="71.61"/>
        <n v="36.75"/>
        <n v="30.59"/>
        <n v="39.3"/>
        <n v="81.5493379555489"/>
        <n v="81.3"/>
        <n v="35.89"/>
        <n v="55.68"/>
        <n v="91.5988815432944"/>
        <n v="24.57"/>
        <n v="47.63"/>
        <n v="44.29"/>
        <n v="43.97"/>
        <n v="95.32"/>
        <n v="85.63"/>
        <n v="52.04"/>
        <n v="62.65"/>
        <n v="47.75"/>
        <n v="57.19"/>
        <n v="59.65"/>
        <n v="67.2"/>
        <n v="53.5"/>
        <n v="23.73"/>
        <n v="69.31"/>
        <n v="77.21"/>
        <n v="87.55"/>
        <n v="60.39"/>
        <n v="59.63"/>
        <n v="51.79"/>
        <n v="60.25"/>
        <n v="78.57"/>
        <n v="88.7108323935397"/>
        <n v="46.6"/>
        <n v="73.55"/>
        <n v="81.6157043225672"/>
        <n v="94.32"/>
        <n v="48.99"/>
        <n v="48.78"/>
        <n v="60.34"/>
        <n v="68.7466006913509"/>
        <n v="57.97"/>
        <n v="93.2"/>
        <n v="92.904455481107"/>
        <n v="88.7332441757057"/>
        <n v="53.59"/>
        <n v="90.27"/>
        <n v="85.54"/>
        <n v="59.41"/>
        <n v="58.43"/>
        <n v="64.43"/>
        <n v="34.61"/>
        <n v="59.23"/>
        <n v="58.38"/>
        <n v="67.5416303123774"/>
        <n v="40.09"/>
        <n v="30.92"/>
        <n v="63.4868955334239"/>
        <n v="68.2956929762645"/>
        <n v="87.6595224598915"/>
        <n v="22.11"/>
        <n v="71.24"/>
        <n v="61.15"/>
        <n v="81.1105281396632"/>
        <n v="62.1506336462651"/>
        <n v="59.24"/>
        <n v="76.86"/>
        <n v="74.36"/>
        <n v="86.2892452275362"/>
        <n v="45.71"/>
        <n v="84.4875158869954"/>
        <n v="54.9354618764941"/>
        <n v="82.79"/>
        <n v="90.58"/>
        <n v="63.91"/>
        <n v="75.33"/>
        <n v="82.22"/>
        <n v="64.71"/>
        <n v="29.61"/>
        <n v="22.47"/>
        <n v="48.9"/>
        <n v="84.3093253733351"/>
        <n v="39.67"/>
        <n v="76.02"/>
        <n v="50.59"/>
        <n v="83.57"/>
        <n v="71.7885892888194"/>
        <n v="61.94"/>
        <n v="98.67"/>
        <n v="49.03"/>
        <n v="36.93"/>
        <n v="94.4037148752484"/>
        <n v="53.5605254495483"/>
        <n v="93.88"/>
        <n v="85.52"/>
        <n v="50.97"/>
        <n v="44.4"/>
        <n v="83.31"/>
        <n v="84.58"/>
        <n v="77.63"/>
        <n v="57.48"/>
        <n v="40.54"/>
        <n v="53.1242258609206"/>
        <n v="68.45"/>
        <n v="77.3581845877258"/>
        <n v="69.12"/>
        <n v="67.63"/>
        <n v="68.867941963306"/>
        <n v="95.81"/>
        <n v="75.073554006995"/>
        <n v="86.98"/>
        <n v="95.92"/>
        <n v="79.35"/>
        <n v="81.3012645181445"/>
        <n v="71.5276581697526"/>
        <n v="67.05"/>
        <n v="32.96"/>
        <n v="67.3"/>
        <n v="28.41"/>
        <n v="55.96"/>
        <n v="76.5183897575889"/>
        <n v="27.06"/>
        <n v="56.04"/>
        <n v="81.61"/>
        <n v="75.4438939783386"/>
        <n v="94.6236888331466"/>
        <n v="35.36"/>
        <n v="98.1"/>
        <n v="54.92"/>
        <n v="91.5025295812397"/>
        <n v="63.49"/>
        <n v="97.68"/>
        <n v="57.4"/>
        <n v="67.02"/>
        <n v="93.9011556110538"/>
        <n v="89.9835908333459"/>
        <n v="89.73"/>
        <n v="92.5"/>
        <n v="98.9589444292009"/>
        <n v="68.69"/>
        <n v="51.5991544993854"/>
        <n v="66.1"/>
        <n v="75.13"/>
        <n v="36.88"/>
        <n v="77.8"/>
        <n v="49.42"/>
        <n v="68.53"/>
        <n v="61.0743866939404"/>
        <n v="26.98"/>
        <n v="50.027690258897"/>
        <n v="70.6"/>
        <n v="49.81"/>
        <n v="56.75"/>
        <n v="47.15"/>
        <n v="53.37"/>
        <n v="73.88"/>
        <n v="49.68"/>
        <n v="71.4"/>
        <n v="61.0358426004187"/>
        <n v="36.46"/>
        <n v="21.55"/>
        <n v="69.18"/>
        <n v="74.6828997972922"/>
        <n v="59.2"/>
        <n v="36.34"/>
        <n v="85.84"/>
        <n v="0.0"/>
        <n v="83.68"/>
        <n v="60.66"/>
        <n v="71.7173343036461"/>
        <n v="45.26"/>
        <n v="69.27"/>
        <n v="88.34"/>
        <n v="80.59"/>
        <n v="61.6"/>
        <n v="43.56"/>
        <n v="96.8104667896761"/>
        <n v="87.76"/>
        <n v="96.37"/>
        <n v="83.19"/>
        <n v="66.9710877438103"/>
        <n v="86.27"/>
        <n v="41.64"/>
        <n v="62.32"/>
        <n v="68.09"/>
        <n v="90.31"/>
        <n v="11.54"/>
        <n v="82.73"/>
        <n v="34.4115906378934"/>
        <n v="92.88"/>
        <n v="90.98"/>
        <n v="73.43"/>
        <n v="47.83"/>
        <n v="55.24"/>
        <n v="55.47"/>
        <n v="96.55"/>
        <n v="61.08"/>
        <n v="88.51"/>
        <n v="72.0877522606866"/>
        <n v="57.14"/>
        <n v="68.9319857833057"/>
        <n v="58.04"/>
        <n v="85.46"/>
        <n v="62.6459388433947"/>
        <n v="75.26"/>
        <n v="64.89"/>
        <n v="54.4317816590216"/>
        <n v="56.08"/>
        <n v="69.91"/>
        <n v="77.4208205151025"/>
        <n v="77.1280193972065"/>
        <n v="46.96"/>
        <n v="87.5255827603859"/>
        <n v="85.25"/>
        <n v="82.05"/>
        <n v="88.0623201488738"/>
        <n v="56.65"/>
        <n v="35.23"/>
        <n v="46.9"/>
        <n v="80.5291915966837"/>
        <n v="53.88"/>
        <n v="73.5393485010068"/>
        <n v="67.43"/>
        <n v="55.98"/>
        <n v="45.62"/>
        <n v="50.38"/>
        <n v="65.2391196704447"/>
        <n v="79.1975375263575"/>
        <n v="79.1406311846378"/>
        <n v="75.04"/>
        <n v="13.62"/>
        <n v="71.3694132046288"/>
        <n v="51.6343959617161"/>
        <n v="31.09"/>
        <n v="91.33"/>
        <n v="52.01"/>
        <n v="57.93"/>
        <n v="93.81"/>
        <n v="20.75"/>
        <n v="66.15"/>
        <n v="35.42"/>
        <n v="61.9"/>
        <n v="68.6293544123661"/>
        <n v="50.03"/>
        <n v="78.1"/>
        <n v="90.4271606911483"/>
        <n v="41.42"/>
        <n v="80.16"/>
        <n v="85.6362444209363"/>
        <n v="24.34"/>
        <n v="53.32"/>
        <n v="80.3079273936461"/>
        <n v="55.8231820757968"/>
        <n v="62.52"/>
        <n v="36.79"/>
        <n v="83.59"/>
        <n v="36.44"/>
        <n v="49.17"/>
        <n v="89.63"/>
        <n v="52.7112644425731"/>
        <n v="35.1"/>
        <n v="77.8741708760435"/>
        <n v="62.54"/>
        <n v="59.86"/>
        <n v="43.82"/>
        <n v="48.912246009543"/>
        <n v="89.9679739066664"/>
        <n v="48.01"/>
        <n v="59.6018484979959"/>
        <n v="97.8909216448848"/>
        <n v="55.14"/>
        <n v="98.7"/>
        <n v="91.91"/>
        <n v="55.8"/>
        <n v="56.1950581533586"/>
        <n v="93.2349772929763"/>
        <n v="74.67"/>
        <n v="37.8"/>
        <n v="97.85"/>
        <n v="92.22"/>
        <n v="80.5288238270281"/>
        <n v="47.02"/>
        <n v="25.4"/>
        <n v="77.74"/>
        <n v="54.4647999462344"/>
        <n v="50.82"/>
        <n v="56.60351385834"/>
        <n v="61.62"/>
        <n v="31.75"/>
        <n v="85.5"/>
        <n v="95.09"/>
        <n v="66.38"/>
        <n v="47.78"/>
        <n v="80.44"/>
        <n v="80.43"/>
        <n v="78.56"/>
        <n v="82.23"/>
        <n v="66.6"/>
        <n v="38.93"/>
        <n v="73.05"/>
        <n v="49.9"/>
        <n v="30.66"/>
        <n v="84.9353639605154"/>
        <n v="53.0"/>
        <n v="83.2714428527156"/>
        <n v="62.0246864851122"/>
        <n v="36.84"/>
        <n v="67.33"/>
        <n v="59.0544421916579"/>
        <n v="89.96"/>
        <n v="59.82"/>
        <n v="65.53"/>
        <n v="60.87"/>
        <n v="53.89"/>
        <n v="65.19"/>
        <n v="29.1"/>
        <n v="79.62"/>
        <n v="84.54"/>
        <n v="95.6204769402229"/>
        <n v="43.55"/>
        <n v="39.58"/>
        <n v="87.43"/>
        <n v="64.09"/>
        <n v="79.9848205420581"/>
        <n v="47.1454557818873"/>
        <n v="54.65"/>
        <n v="86.2"/>
        <n v="60.56"/>
        <n v="63.54"/>
        <n v="48.0"/>
        <n v="42.64"/>
        <n v="37.6"/>
        <n v="97.7050685666313"/>
        <n v="79.14"/>
        <n v="63.34"/>
        <n v="44.52"/>
        <n v="64.74"/>
        <n v="41.43"/>
        <n v="87.6200031709932"/>
        <n v="77.13"/>
        <n v="72.293642474361"/>
        <n v="37.7890012913684"/>
        <n v="79.8991632421142"/>
        <n v="46.63"/>
        <n v="56.8"/>
        <n v="53.33"/>
        <n v="81.07"/>
        <n v="53.9"/>
        <n v="81.0"/>
        <n v="83.05"/>
        <n v="22.44"/>
        <n v="72.34"/>
        <n v="77.33"/>
        <n v="89.42"/>
        <n v="81.27"/>
        <n v="55.3004521266117"/>
        <n v="81.3002628130688"/>
        <n v="79.190228429848"/>
        <n v="38.1310889462255"/>
        <n v="63.0507052766736"/>
        <n v="74.12"/>
        <n v="86.4830740427617"/>
        <n v="82.1621616942156"/>
        <n v="69.9"/>
        <n v="48.49"/>
        <n v="77.7"/>
        <n v="70.0465446618672"/>
        <n v="82.0543338996958"/>
        <n v="56.24"/>
        <n v="83.76"/>
        <n v="51.67"/>
        <n v="41.86"/>
        <n v="59.46"/>
        <n v="26.76"/>
        <n v="23.65"/>
        <n v="10.77"/>
        <n v="53.38"/>
        <n v="92.39"/>
        <n v="76.14"/>
        <n v="47.68"/>
        <n v="71.25"/>
        <n v="60.59"/>
        <n v="51.55"/>
        <n v="58.84"/>
        <n v="95.6972858670614"/>
        <n v="13.86"/>
        <n v="77.851083793767"/>
        <n v="45.93"/>
        <n v="57.74"/>
        <n v="53.25"/>
        <n v="89.52"/>
        <n v="34.27"/>
        <n v="70.0364874940722"/>
        <n v="31.7"/>
        <n v="65.84"/>
        <n v="54.96"/>
        <n v="90.7832344347237"/>
        <n v="60.78"/>
        <n v="69.5497872310424"/>
        <n v="21.61"/>
        <n v="28.21"/>
        <n v="56.4482117901426"/>
        <n v="88.07"/>
        <n v="77.45"/>
        <n v="23.62"/>
        <n v="55.72"/>
        <n v="57.47"/>
        <n v="53.16"/>
        <n v="84.35"/>
        <n v="85.6203000889835"/>
        <n v="75.1809678456687"/>
        <n v="66.27"/>
        <n v="21.89"/>
        <n v="62.5421175763498"/>
        <n v="99.2741563507376"/>
        <n v="64.65"/>
        <n v="36.68"/>
        <n v="74.93"/>
        <n v="71.19"/>
        <n v="71.1696055771289"/>
        <n v="94.15"/>
        <n v="59.7"/>
        <n v="54.95"/>
        <n v="87.22"/>
        <n v="39.66"/>
        <n v="17.39"/>
        <n v="64.62"/>
        <n v="44.1728395615458"/>
        <n v="42.68"/>
        <n v="97.21"/>
        <n v="80.5555682001225"/>
        <n v="63.156083302046"/>
        <n v="88.91"/>
        <n v="84.02"/>
        <n v="79.57"/>
        <n v="87.32"/>
        <n v="55.57"/>
        <n v="63.12"/>
        <n v="53.86"/>
        <n v="74.77"/>
        <n v="69.07"/>
        <n v="39.81"/>
        <n v="29.72"/>
        <n v="42.32"/>
        <n v="61.2277630243493"/>
        <n v="76.2996504705852"/>
        <n v="97.65"/>
        <n v="91.95"/>
        <n v="97.4"/>
        <n v="67.4645923274126"/>
        <n v="63.6"/>
        <n v="88.3090627990521"/>
        <n v="78.6385494604459"/>
        <n v="74.597734957957"/>
        <n v="52.2486762497811"/>
        <n v="67.81"/>
        <n v="26.14"/>
        <n v="45.24"/>
        <n v="25.53"/>
        <n v="59.74"/>
        <n v="37.72"/>
        <n v="66.03"/>
        <n v="88.5785320706594"/>
        <n v="99.2"/>
        <n v="68.01"/>
        <n v="76.56"/>
        <n v="45.0"/>
        <n v="66.17"/>
        <n v="43.1074530455407"/>
        <n v="80.53"/>
        <n v="85.45"/>
        <n v="64.41"/>
        <n v="62.9962709290843"/>
        <n v="57.75"/>
        <n v="35.44"/>
        <n v="83.9868564761798"/>
        <n v="83.5096232159283"/>
        <n v="70.4291043996519"/>
        <n v="76.99"/>
        <n v="65.37"/>
        <n v="81.4134993508886"/>
        <n v="73.15"/>
        <n v="81.456147106436"/>
        <n v="22.43"/>
        <n v="11.57"/>
        <n v="88.3893257358366"/>
        <n v="56.94"/>
        <n v="42.98"/>
        <n v="48.94"/>
        <n v="83.7894946381686"/>
        <n v="49.2410883651007"/>
        <n v="41.76"/>
        <n v="46.98"/>
        <n v="68.7880204000038"/>
        <n v="97.44"/>
        <n v="53.69"/>
        <n v="56.96"/>
        <n v="53.08"/>
        <n v="97.5247535423874"/>
        <n v="59.97"/>
        <n v="40.8"/>
        <n v="82.45"/>
        <n v="57.2163170590333"/>
        <n v="69.61"/>
        <n v="74.71"/>
        <n v="49.71"/>
        <n v="63.7888973906676"/>
        <n v="49.36"/>
        <n v="57.32"/>
        <n v="78.0680729696503"/>
        <n v="71.6795905098848"/>
        <n v="28.31"/>
        <n v="38.57"/>
        <n v="58.4"/>
        <n v="40.86"/>
        <n v="42.85"/>
        <n v="78.47"/>
        <n v="29.32"/>
        <n v="34.13"/>
        <n v="33.8"/>
        <n v="82.74"/>
        <n v="52.76"/>
        <n v="20.05"/>
        <n v="45.7428897944129"/>
        <n v="87.89"/>
        <n v="63.53"/>
        <n v="77.02"/>
        <n v="65.12"/>
        <n v="48.58"/>
        <n v="87.41"/>
        <n v="91.23"/>
        <n v="31.94"/>
        <n v="26.94"/>
        <n v="82.24"/>
        <n v="48.6750626552229"/>
        <n v="48.61"/>
        <n v="85.6964907163116"/>
        <n v="50.8701840800588"/>
        <n v="57.92"/>
        <n v="42.05"/>
        <n v="73.23"/>
        <n v="47.49"/>
        <n v="45.28"/>
        <n v="17.99"/>
        <n v="51.07"/>
        <n v="78.77"/>
        <n v="66.4"/>
        <n v="76.2962513902798"/>
        <n v="95.0353164686779"/>
        <n v="56.2340268680101"/>
        <n v="87.95"/>
        <n v="84.8234120397304"/>
        <n v="30.5"/>
        <n v="39.48"/>
        <n v="78.03"/>
        <n v="52.58"/>
        <n v="73.25"/>
        <n v="79.78"/>
        <n v="90.23"/>
        <n v="84.6"/>
        <n v="93.26"/>
        <n v="48.71"/>
        <n v="40.95"/>
        <n v="41.7548428992357"/>
        <n v="60.1631450257383"/>
        <n v="81.01"/>
        <n v="94.81"/>
        <n v="61.7"/>
        <n v="24.88"/>
        <n v="76.3402730910266"/>
        <n v="72.19"/>
        <n v="81.49"/>
        <n v="13.11"/>
        <n v="22.8"/>
        <n v="50.46"/>
        <n v="70.53"/>
        <n v="91.99"/>
        <n v="37.31"/>
        <n v="54.3136621402124"/>
        <n v="64.85"/>
        <n v="56.92"/>
        <n v="80.9251526371945"/>
        <n v="52.1"/>
        <n v="81.5054271615651"/>
        <n v="59.42"/>
        <n v="84.22"/>
        <n v="60.16"/>
        <n v="75.7884595481537"/>
        <n v="22.54"/>
        <n v="80.8107682310134"/>
        <n v="18.49"/>
        <n v="37.12"/>
        <n v="55.03"/>
        <n v="49.4"/>
        <n v="78.82"/>
        <n v="68.63"/>
        <n v="57.78"/>
        <n v="44.8"/>
        <n v="54.14"/>
        <n v="47.7596513174388"/>
        <n v="67.27"/>
        <n v="86.6"/>
        <n v="64.1459468698298"/>
        <n v="69.4948989271302"/>
        <n v="92.78"/>
        <n v="63.33"/>
        <n v="97.3"/>
        <n v="66.37"/>
        <n v="48.44"/>
        <n v="64.97"/>
        <n v="77.94"/>
        <n v="75.5837176297208"/>
        <n v="62.3653655952497"/>
        <n v="45.5"/>
        <n v="37.03"/>
        <n v="97.6056807496753"/>
        <n v="50.19"/>
        <n v="42.13"/>
        <n v="55.42"/>
        <n v="64.18"/>
        <n v="38.12"/>
        <n v="26.97"/>
        <n v="85.0321926167673"/>
        <n v="65.35"/>
        <n v="64.87"/>
        <n v="61.7863048627465"/>
        <n v="31.91"/>
        <n v="95.76"/>
        <n v="71.9"/>
        <n v="90.1950707150713"/>
        <n v="69.6009051538219"/>
        <n v="62.56"/>
        <n v="63.41"/>
        <n v="95.4844084634837"/>
        <n v="73.16"/>
        <n v="41.05"/>
        <n v="70.48"/>
        <n v="54.31"/>
        <n v="78.9462791924913"/>
        <n v="46.66"/>
        <n v="62.91"/>
        <n v="61.92"/>
        <n v="86.53"/>
        <n v="77.3817371329189"/>
        <n v="97.86"/>
        <n v="61.65"/>
        <n v="56.7"/>
        <n v="84.97"/>
        <n v="56.2209249458887"/>
        <n v="63.65"/>
        <n v="93.84"/>
        <n v="30.0"/>
        <n v="54.6"/>
        <n v="35.06"/>
        <n v="70.03"/>
        <n v="96.67"/>
        <n v="74.39"/>
        <n v="77.29"/>
        <n v="79.44"/>
        <n v="69.59"/>
        <n v="69.81"/>
        <n v="90.61"/>
        <n v="27.8433616403851"/>
        <n v="53.06"/>
        <n v="67.03"/>
        <n v="58.0415041757213"/>
        <n v="59.9320841890036"/>
        <n v="77.5878602956384"/>
        <n v="60.26"/>
        <n v="60.37"/>
        <n v="65.4602894341028"/>
        <n v="72.4543530855534"/>
        <n v="46.69"/>
        <n v="35.38"/>
        <n v="82.87"/>
        <n v="61.29"/>
        <n v="70.76"/>
        <n v="74.23"/>
        <n v="28.32"/>
        <n v="97.92"/>
        <n v="96.5390274540168"/>
        <n v="82.34"/>
        <n v="62.1333438051394"/>
        <n v="54.17"/>
        <n v="83.8875426521008"/>
        <n v="84.2020665122245"/>
        <n v="74.14"/>
        <n v="93.3394839001055"/>
        <n v="42.4"/>
        <n v="58.76"/>
        <n v="34.58"/>
        <n v="46.72"/>
        <n v="28.53"/>
        <n v="81.4604591410155"/>
        <n v="54.73"/>
        <n v="83.0834438565474"/>
        <n v="30.53"/>
        <n v="55.48"/>
        <n v="62.5027023643447"/>
        <n v="39.5328721082062"/>
        <n v="62.39"/>
        <n v="39.17"/>
        <n v="39.37"/>
        <n v="82.82"/>
        <n v="39.89"/>
        <n v="73.2"/>
        <n v="62.95"/>
        <n v="82.3"/>
        <n v="78.07"/>
        <n v="96.91"/>
        <n v="86.4239976999751"/>
        <n v="44.77"/>
        <n v="89.6"/>
        <n v="65.81"/>
        <n v="73.7778667087272"/>
        <n v="27.53"/>
        <n v="59.58"/>
        <n v="59.9"/>
        <n v="84.95"/>
        <n v="7.35"/>
        <n v="22.29"/>
        <n v="93.8390429811615"/>
        <n v="47.57"/>
        <n v="87.201648161119"/>
        <n v="45.04"/>
        <n v="46.54"/>
        <n v="71.97"/>
        <n v="94.5008114933097"/>
        <n v="19.97"/>
        <n v="39.21"/>
        <n v="54.83"/>
        <n v="64.0"/>
        <n v="66.23"/>
        <n v="75.16"/>
        <n v="55.9591209734408"/>
        <n v="93.08"/>
        <n v="62.13"/>
        <n v="98.58"/>
        <n v="67.5512789388256"/>
        <n v="44.7"/>
        <n v="81.3041717161641"/>
        <n v="61.7943621414673"/>
        <n v="51.81"/>
        <n v="40.32"/>
        <n v="76.3864490904533"/>
        <n v="54.9457129174873"/>
        <n v="81.8615410687405"/>
        <n v="29.16"/>
        <n v="84.4068032173582"/>
        <n v="40.02"/>
        <n v="68.21"/>
        <n v="64.12"/>
        <n v="58.48"/>
        <n v="86.5850321989521"/>
        <n v="87.31"/>
        <n v="60.72"/>
        <n v="59.3784998165892"/>
        <n v="68.2519668407462"/>
        <n v="78.3567719811045"/>
        <n v="83.07"/>
        <n v="65.41"/>
        <n v="91.44"/>
        <n v="75.4"/>
        <n v="60.1090678092556"/>
        <n v="67.68"/>
        <n v="94.08"/>
        <n v="89.5107883094408"/>
        <n v="51.71"/>
        <n v="65.52"/>
        <n v="81.17"/>
        <n v="81.46"/>
        <n v="48.09"/>
        <n v="36.97"/>
        <n v="88.0350418782181"/>
        <n v="66.69"/>
        <n v="55.3"/>
        <n v="74.57"/>
        <n v="71.1238833576979"/>
        <n v="90.0924636367911"/>
        <n v="25.45"/>
        <n v="72.58"/>
        <n v="69.85"/>
        <n v="71.7467407028014"/>
        <n v="54.19"/>
        <n v="33.77"/>
        <n v="58.1179802018831"/>
        <n v="84.43"/>
        <n v="36.13"/>
        <n v="55.21"/>
        <n v="83.44"/>
        <n v="58.8022658483071"/>
        <n v="83.29"/>
        <n v="30.2"/>
        <n v="68.4"/>
        <n v="57.73"/>
        <n v="60.5684796732545"/>
        <n v="76.7226448752761"/>
        <n v="88.1787904466266"/>
        <n v="70.87"/>
        <n v="58.0"/>
        <n v="25.07"/>
        <n v="63.26"/>
        <n v="91.9191681521157"/>
        <n v="58.63"/>
        <n v="90.0814323815751"/>
        <n v="76.4"/>
        <n v="35.87"/>
        <n v="31.65"/>
        <n v="82.92"/>
        <n v="60.18"/>
        <n v="71.85"/>
        <n v="44.3"/>
        <n v="93.37"/>
        <n v="48.39"/>
        <n v="42.59"/>
        <n v="18.55"/>
        <n v="86.08"/>
        <n v="43.63"/>
        <n v="99.9752171645013"/>
        <n v="57.61"/>
        <n v="93.5147019962456"/>
        <n v="64.8392912663687"/>
        <n v="25.7"/>
        <n v="66.18"/>
        <n v="52.89"/>
        <n v="33.31"/>
        <n v="83.89"/>
        <n v="70.3526789428805"/>
        <n v="83.98"/>
        <n v="73.7771673766932"/>
        <n v="46.52"/>
        <n v="61.87"/>
        <n v="49.75"/>
        <n v="37.01"/>
        <n v="93.28"/>
        <n v="88.38"/>
        <n v="60.77"/>
        <n v="83.6783312591426"/>
        <n v="85.49"/>
        <n v="96.0220641189718"/>
        <n v="65.08"/>
        <n v="81.2105823021314"/>
        <n v="48.69"/>
        <n v="42.58"/>
        <n v="50.43"/>
        <n v="69.28"/>
        <n v="90.66"/>
        <n v="30.93"/>
        <n v="63.68"/>
        <n v="51.76"/>
        <n v="41.9"/>
        <n v="51.46"/>
        <n v="71.14"/>
        <n v="58.09"/>
        <n v="65.875028082106"/>
        <n v="58.08"/>
        <n v="60.45"/>
        <n v="70.17"/>
        <n v="59.8693915383439"/>
        <n v="66.6191520243123"/>
        <n v="68.049487541391"/>
        <n v="86.8763068014031"/>
        <n v="86.84"/>
        <n v="76.0"/>
        <n v="83.96"/>
        <n v="30.08"/>
        <n v="78.4879412675656"/>
        <n v="89.65"/>
        <n v="39.05"/>
        <n v="51.78"/>
        <n v="35.54"/>
        <n v="23.87"/>
        <n v="81.4"/>
        <n v="68.5354494885207"/>
        <n v="76.7939496570201"/>
        <n v="80.46"/>
        <n v="83.2678085487896"/>
        <n v="44.36"/>
        <n v="57.2869714505169"/>
        <n v="31.47"/>
        <n v="73.54"/>
        <n v="30.46"/>
        <n v="75.81"/>
        <n v="79.42"/>
        <n v="63.727090519367"/>
        <n v="99.79"/>
        <n v="22.74"/>
        <n v="96.3826359238185"/>
        <n v="93.39"/>
        <n v="53.4"/>
        <n v="86.885150199355"/>
        <n v="31.79"/>
        <n v="47.82"/>
        <n v="62.3117063816112"/>
        <n v="84.9536016077009"/>
        <n v="43.92"/>
        <n v="45.08"/>
        <n v="75.78"/>
        <n v="68.9345345266377"/>
        <n v="95.9239562653025"/>
        <n v="82.8016370894067"/>
        <n v="75.89"/>
        <n v="66.29"/>
        <n v="42.79"/>
        <n v="41.46"/>
        <n v="34.09"/>
        <n v="61.73"/>
        <n v="45.2257926324279"/>
        <n v="63.4661212153373"/>
        <n v="46.9563298374332"/>
        <n v="84.0180425793852"/>
        <n v="24.75"/>
        <n v="94.64"/>
        <n v="85.56"/>
        <n v="64.92"/>
        <n v="99.3978533604424"/>
        <n v="78.15"/>
        <n v="69.4939436277991"/>
        <n v="43.72"/>
        <n v="21.67"/>
        <n v="73.1091798427579"/>
        <n v="59.09"/>
        <n v="56.57"/>
        <n v="58.86"/>
        <n v="82.7491850474774"/>
        <n v="62.6144469257234"/>
        <n v="28.18"/>
        <n v="39.38"/>
        <n v="40.91"/>
        <n v="77.0474333679571"/>
        <n v="63.04"/>
        <n v="40.68"/>
        <n v="91.69"/>
        <n v="43.44"/>
        <n v="89.64"/>
        <n v="78.7214382779506"/>
        <n v="58.42"/>
        <n v="61.1147872288869"/>
        <n v="52.81"/>
        <n v="78.3503034740739"/>
        <n v="74.9587365937511"/>
        <n v="63.75"/>
        <n v="91.12"/>
        <n v="89.34"/>
        <n v="62.51"/>
        <n v="76.44"/>
        <n v="75.21"/>
        <n v="18.4"/>
        <n v="64.77"/>
        <n v="70.9488072721602"/>
        <n v="87.7127706226154"/>
        <n v="79.9680362129994"/>
        <n v="91.78"/>
        <n v="98.57"/>
        <n v="27.2359542860431"/>
        <n v="88.89"/>
        <n v="78.61"/>
        <n v="75.52"/>
        <n v="48.28"/>
        <n v="30.86"/>
        <n v="28.49"/>
        <n v="32.27"/>
        <n v="72.5804887629206"/>
        <n v="85.41"/>
        <n v="92.92"/>
        <n v="66.58"/>
        <n v="40.45"/>
        <n v="51.86"/>
        <n v="58.14"/>
        <n v="38.36"/>
        <n v="75.71"/>
        <n v="46.55"/>
        <n v="19.43"/>
        <n v="69.19"/>
        <n v="91.43"/>
        <n v="77.62"/>
        <n v="67.83"/>
        <n v="66.4370885385797"/>
        <n v="97.53"/>
        <n v="50.05"/>
        <n v="76.0806147698762"/>
        <n v="35.35"/>
        <n v="57.6314676456764"/>
        <n v="77.55"/>
        <n v="57.76"/>
        <n v="73.18"/>
        <n v="73.07"/>
        <n v="74.16"/>
        <n v="85.8"/>
        <n v="54.6656997314115"/>
        <n v="87.19"/>
        <n v="49.77"/>
        <n v="55.4651637444387"/>
        <n v="64.9513758823641"/>
        <n v="58.81"/>
        <n v="17.81"/>
        <n v="22.02"/>
        <n v="96.13"/>
        <n v="25.11"/>
        <n v="55.9"/>
        <n v="60.0107922031548"/>
        <n v="26.88"/>
        <n v="69.7154778483748"/>
        <n v="77.4"/>
        <n v="57.42"/>
        <n v="77.2536975618553"/>
        <n v="80.51"/>
        <n v="37.23"/>
        <n v="92.25"/>
        <n v="54.5111685205878"/>
        <n v="62.8"/>
        <n v="84.0465659577611"/>
        <n v="74.7"/>
        <n v="54.48"/>
        <n v="32.94"/>
        <n v="71.9669646146845"/>
        <n v="62.597976215199"/>
        <n v="70.56"/>
        <n v="94.9063946363081"/>
        <n v="79.7"/>
        <n v="36.43"/>
        <n v="99.5992979878964"/>
        <n v="70.59"/>
        <n v="30.07"/>
        <n v="73.06"/>
        <n v="50.87"/>
        <n v="49.4792792700232"/>
        <n v="49.09"/>
        <n v="36.74"/>
        <n v="82.5359257767354"/>
        <n v="26.48"/>
        <n v="80.48"/>
        <n v="48.53"/>
        <n v="81.35"/>
        <n v="70.7398912188769"/>
        <n v="12.26"/>
        <n v="36.69"/>
        <n v="76.5212444885792"/>
        <n v="87.2"/>
        <n v="47.76"/>
        <n v="82.26"/>
        <n v="73.65"/>
        <n v="75.4207983351024"/>
        <n v="70.61"/>
        <n v="37.33"/>
        <n v="49.29"/>
        <n v="39.88"/>
        <n v="56.5672909521512"/>
        <n v="80.76"/>
        <n v="57.46"/>
        <n v="51.13"/>
        <n v="79.7830799289691"/>
        <n v="27.5152294666797"/>
        <n v="93.02"/>
        <n v="77.68"/>
        <n v="45.87"/>
        <n v="83.9258463487766"/>
        <n v="57.06"/>
        <n v="73.7552100034184"/>
        <n v="60.61"/>
        <n v="28.89"/>
        <n v="57.58"/>
        <n v="88.050299535099"/>
        <n v="67.3014680635083"/>
        <n v="61.8469484081026"/>
        <n v="29.26"/>
        <n v="72.11"/>
        <n v="78.84"/>
        <n v="89.2703850116712"/>
        <n v="38.79"/>
        <n v="82.95"/>
        <n v="63.98939510281"/>
        <n v="75.1"/>
        <n v="95.33"/>
        <n v="38.59"/>
        <n v="66.54"/>
        <n v="48.8"/>
        <n v="44.45"/>
        <n v="68.2461286891837"/>
        <n v="93.2216897380731"/>
        <n v="76.5921269209296"/>
        <n v="53.51"/>
        <n v="81.33"/>
        <n v="95.23"/>
        <n v="40.79"/>
        <n v="70.98"/>
        <n v="77.9189268814776"/>
        <n v="86.81"/>
        <n v="53.31"/>
        <n v="91.55"/>
        <n v="98.73"/>
        <n v="76.8"/>
        <n v="89.26"/>
        <n v="61.25"/>
        <n v="70.1378004428884"/>
        <n v="52.74"/>
        <n v="34.97"/>
        <n v="47.2"/>
        <n v="63.06"/>
        <n v="55.4969049794402"/>
        <n v="51.68"/>
        <n v="43.45"/>
        <n v="53.68"/>
        <n v="25.32"/>
        <n v="31.01"/>
        <n v="54.67"/>
        <n v="66.3929740418448"/>
        <n v="54.34"/>
        <n v="92.0171207550228"/>
        <n v="65.9669553313688"/>
        <n v="54.13"/>
        <n v="63.35"/>
        <n v="94.2"/>
        <n v="43.85"/>
        <n v="45.46"/>
        <n v="53.327685147137"/>
        <n v="44.76"/>
        <n v="61.99"/>
        <n v="97.93"/>
        <n v="84.4803786250789"/>
        <n v="37.86"/>
        <n v="34.75"/>
        <n v="94.97"/>
        <n v="39.24"/>
        <n v="77.9680381427272"/>
        <n v="99.13"/>
        <n v="96.5559148791454"/>
        <n v="57.98"/>
        <n v="48.25"/>
        <n v="34.3"/>
        <n v="54.44"/>
        <n v="53.66"/>
        <n v="73.3166182361077"/>
        <n v="27.91"/>
        <n v="91.0557998682893"/>
        <n v="56.0611548594537"/>
        <n v="61.13"/>
        <n v="64.13"/>
        <n v="69.42"/>
        <n v="71.0"/>
        <n v="43.6627686712259"/>
        <n v="85.1786308927273"/>
        <n v="77.35"/>
        <n v="85.22"/>
        <n v="84.72"/>
        <n v="58.1"/>
        <n v="74.1795943239353"/>
        <n v="64.0545483308268"/>
        <n v="93.73"/>
        <n v="33.84"/>
        <n v="14.48"/>
        <n v="65.89"/>
        <n v="59.3378800274609"/>
        <n v="47.81"/>
        <n v="37.17"/>
        <n v="42.53"/>
        <n v="56.09"/>
        <n v="95.49"/>
        <n v="94.1436886114957"/>
        <n v="74.51"/>
        <n v="49.5"/>
        <n v="94.59"/>
        <n v="46.68"/>
        <n v="67.9"/>
        <n v="51.0410003710849"/>
        <n v="73.2253947713508"/>
        <n v="60.8841887705126"/>
        <n v="88.09"/>
        <n v="49.19"/>
        <n v="59.95"/>
        <n v="56.26"/>
        <n v="79.41"/>
        <n v="41.35"/>
        <n v="85.8009748470105"/>
        <n v="96.29"/>
        <n v="38.65"/>
        <n v="24.03"/>
        <n v="43.98"/>
        <n v="65.61"/>
        <n v="93.43"/>
        <n v="68.88"/>
        <n v="7.16"/>
        <n v="76.57"/>
        <n v="85.4983781875971"/>
        <n v="43.66"/>
        <n v="28.48"/>
        <n v="59.98"/>
        <n v="57.638963484056"/>
        <n v="63.87"/>
        <n v="55.571482008003"/>
        <n v="69.56"/>
        <n v="79.37"/>
        <n v="35.59"/>
        <n v="60.19"/>
        <n v="69.96"/>
        <n v="36.95"/>
        <n v="79.17"/>
        <n v="39.35"/>
        <n v="31.11"/>
        <n v="39.19"/>
        <n v="90.19"/>
        <n v="74.59"/>
        <n v="27.5116093505082"/>
        <n v="93.8192777166872"/>
        <n v="57.4804855043547"/>
        <n v="83.9988936435108"/>
        <n v="68.32"/>
        <n v="86.4024761620395"/>
        <n v="63.03"/>
        <n v="88.41"/>
        <n v="37.45"/>
        <n v="83.8726270151607"/>
        <n v="73.9"/>
        <n v="72.3"/>
        <n v="79.2572913179638"/>
        <n v="36.56"/>
        <n v="68.98"/>
        <n v="66.8976898296891"/>
        <n v="66.56"/>
        <n v="50.42"/>
        <n v="72.6930339602251"/>
        <n v="33.72"/>
        <n v="34.22"/>
        <n v="76.3628438094108"/>
        <n v="56.9"/>
        <n v="93.5605115298347"/>
        <n v="56.4583182300943"/>
        <n v="22.73"/>
        <n v="94.9276885663901"/>
        <n v="79.59"/>
        <n v="83.73"/>
        <n v="40.07"/>
        <n v="40.84"/>
        <n v="46.22"/>
        <n v="92.91"/>
        <n v="73.81"/>
        <n v="44.87"/>
        <n v="49.24"/>
        <n v="61.0505331666382"/>
        <n v="61.55"/>
        <n v="45.69"/>
        <n v="74.96"/>
        <n v="39.86"/>
        <n v="84.64"/>
        <n v="75.96"/>
        <n v="48.56"/>
        <n v="67.7540139324898"/>
        <n v="59.7361246781581"/>
        <n v="43.08"/>
        <n v="66.74"/>
        <n v="97.75"/>
        <n v="33.18"/>
        <n v="31.67"/>
        <n v="83.49"/>
        <n v="71.433257762355"/>
        <n v="66.48"/>
        <n v="65.59"/>
        <n v="79.6"/>
        <n v="86.74"/>
        <n v="37.22"/>
        <n v="64.9179606049263"/>
        <n v="86.67"/>
        <n v="41.71"/>
        <n v="76.3116704499441"/>
        <n v="50.51"/>
        <n v="91.05"/>
        <n v="55.51"/>
        <n v="71.82"/>
        <n v="33.45"/>
        <n v="71.76"/>
        <n v="85.79"/>
        <n v="52.29"/>
        <n v="82.7037741979521"/>
        <n v="75.7992016506532"/>
        <n v="69.4758729344189"/>
        <n v="78.5940656212864"/>
        <n v="44.677671904828"/>
        <n v="90.22"/>
        <n v="60.99"/>
        <n v="53.34"/>
        <n v="49.41"/>
        <n v="58.52"/>
        <n v="73.7"/>
        <n v="35.12"/>
        <n v="62.24"/>
        <n v="42.8"/>
        <n v="92.76"/>
        <n v="89.83"/>
        <n v="32.32"/>
        <n v="50.83"/>
        <n v="93.23"/>
        <n v="38.42"/>
        <n v="58.64"/>
        <n v="62.45"/>
        <n v="92.18"/>
        <n v="85.8302003563613"/>
        <n v="83.56"/>
        <n v="68.37"/>
        <n v="77.8331809265896"/>
        <n v="98.32"/>
        <n v="72.8776989768137"/>
        <n v="60.2276050055231"/>
        <n v="59.37"/>
        <n v="80.58"/>
        <n v="88.19"/>
        <n v="57.7535687896687"/>
        <n v="73.53"/>
        <n v="36.53"/>
        <n v="73.41"/>
        <n v="65.58"/>
        <n v="56.98"/>
        <n v="26.11"/>
        <n v="92.03"/>
        <n v="44.98"/>
        <n v="56.35"/>
        <n v="66.22"/>
        <n v="79.5938036384253"/>
        <n v="88.76"/>
        <n v="81.8758918137732"/>
        <n v="34.47"/>
        <n v="48.3629571667806"/>
        <n v="65.67"/>
        <n v="80.9822675236066"/>
        <n v="64.53"/>
        <n v="31.73"/>
        <n v="83.28"/>
        <n v="94.6"/>
        <n v="66.8405447155744"/>
        <n v="56.07"/>
        <n v="48.72"/>
        <n v="29.63"/>
        <n v="62.75"/>
        <n v="89.25"/>
        <n v="43.11"/>
        <n v="81.93"/>
        <n v="69.4001086294315"/>
        <n v="55.6"/>
        <n v="36.48"/>
        <n v="78.43"/>
        <n v="83.77"/>
        <n v="82.8927068041039"/>
        <n v="82.1586205020186"/>
        <n v="45.95"/>
        <n v="56.81"/>
        <n v="58.72"/>
        <n v="85.85"/>
        <n v="59.5828819421665"/>
        <n v="56.71"/>
        <n v="51.11"/>
        <n v="68.44"/>
        <n v="30.8"/>
        <n v="56.37"/>
        <n v="74.63"/>
        <n v="92.62"/>
        <n v="89.39"/>
        <n v="90.7"/>
        <n v="89.0871031374266"/>
        <n v="91.16"/>
        <n v="34.02"/>
        <n v="77.52"/>
        <n v="83.4785330089327"/>
        <n v="64.01"/>
        <n v="72.96"/>
        <n v="71.88"/>
        <n v="36.91"/>
        <n v="42.3"/>
        <n v="67.76"/>
        <n v="97.84"/>
        <n v="58.1526590354298"/>
        <n v="91.41"/>
        <n v="66.39"/>
        <n v="77.53"/>
        <n v="58.23"/>
        <n v="91.4752753583368"/>
        <n v="23.05"/>
        <n v="78.58"/>
        <n v="59.27"/>
        <n v="66.7430401870853"/>
        <n v="43.17"/>
        <n v="50.07"/>
        <n v="72.62"/>
        <n v="94.6202172586269"/>
        <n v="64.02"/>
        <n v="40.56"/>
        <n v="98.8519359476935"/>
        <n v="55.63"/>
        <n v="53.29"/>
        <n v="80.133058697299"/>
        <n v="63.88"/>
        <n v="83.33"/>
        <n v="41.22"/>
        <n v="84.63"/>
        <n v="90.5"/>
        <n v="29.5"/>
        <n v="58.02"/>
        <n v="88.6179203884014"/>
        <n v="73.4123166017244"/>
        <n v="92.7232403628037"/>
        <n v="84.1223202844771"/>
        <n v="42.62"/>
        <n v="64.75"/>
        <n v="60.02"/>
        <n v="34.82"/>
        <n v="92.99"/>
        <n v="57.31"/>
        <n v="43.5"/>
        <n v="23.97"/>
        <n v="58.82"/>
        <n v="77.9847806945344"/>
        <n v="32.44"/>
        <n v="25.17"/>
        <n v="78.18"/>
        <n v="82.5601135666999"/>
        <n v="73.0"/>
        <n v="64.96"/>
        <n v="80.66"/>
        <n v="32.84"/>
        <n v="12.63"/>
        <n v="50.25"/>
        <n v="19.89"/>
        <n v="53.58"/>
        <n v="66.5868650225928"/>
        <n v="38.41"/>
        <n v="71.49"/>
        <n v="76.4978238120398"/>
        <n v="78.156491583751"/>
        <n v="37.58"/>
        <n v="27.99"/>
        <n v="37.85"/>
        <n v="85.83"/>
        <n v="47.87"/>
        <n v="82.58"/>
        <n v="58.25"/>
        <n v="88.77"/>
        <n v="59.8274861135617"/>
        <n v="64.1"/>
        <n v="50.98"/>
        <n v="56.76"/>
        <n v="47.2452035422303"/>
        <n v="43.01"/>
        <n v="17.31"/>
        <n v="48.62"/>
        <n v="96.14"/>
        <n v="67.56"/>
        <n v="55.91"/>
        <n v="64.485486307125"/>
        <n v="81.51"/>
        <n v="94.0609801605913"/>
        <n v="64.3108284288677"/>
        <n v="75.5164313605081"/>
        <n v="68.9181646850427"/>
        <n v="90.1279840748703"/>
        <n v="32.0747436559608"/>
        <n v="53.7087674416969"/>
        <n v="30.57"/>
        <n v="70.81"/>
        <n v="53.9337159121288"/>
        <n v="97.3068378181763"/>
        <n v="90.9531923968591"/>
        <n v="72.95"/>
        <n v="34.12"/>
        <n v="83.9737330656425"/>
        <n v="73.7181695356609"/>
        <n v="56.1"/>
        <n v="53.2"/>
        <n v="96.04"/>
        <n v="89.16"/>
        <n v="64.44"/>
        <n v="28.61"/>
        <n v="85.55"/>
        <n v="98.9715185926912"/>
        <n v="95.54"/>
        <n v="64.9"/>
        <n v="92.77"/>
        <n v="73.717786974577"/>
        <n v="78.37"/>
        <n v="67.25"/>
        <n v="75.72"/>
        <n v="94.37"/>
        <n v="86.31"/>
        <n v="79.34"/>
        <n v="52.66"/>
        <n v="63.63"/>
        <n v="61.32"/>
        <n v="56.48"/>
        <n v="79.09"/>
        <n v="85.76"/>
        <n v="64.23"/>
        <n v="71.86"/>
        <n v="55.71"/>
        <n v="66.26"/>
        <n v="31.17"/>
        <n v="43.951731072016"/>
        <n v="44.2"/>
        <n v="44.31"/>
        <n v="41.98"/>
        <n v="43.21"/>
        <n v="56.15"/>
        <n v="57.69"/>
        <n v="58.66"/>
        <n v="18.9"/>
        <n v="70.91"/>
        <n v="76.3220405566858"/>
        <n v="56.51"/>
        <n v="83.9"/>
        <n v="54.27"/>
        <n v="53.53"/>
        <n v="45.42"/>
        <n v="50.52"/>
        <n v="37.15"/>
        <n v="78.3941934927757"/>
        <n v="61.35"/>
        <n v="77.4774763987699"/>
        <n v="65.44"/>
        <n v="36.8"/>
        <n v="53.44"/>
        <n v="57.99"/>
        <n v="85.3489206455481"/>
        <n v="21.05"/>
        <n v="65.14"/>
        <n v="58.17"/>
        <n v="52.92"/>
        <n v="75.3514936047884"/>
        <n v="52.09"/>
        <n v="73.56"/>
        <n v="50.14"/>
        <n v="76.4806396277658"/>
        <n v="46.19"/>
        <n v="38.04"/>
        <n v="51.7"/>
        <n v="66.8591631285349"/>
        <n v="43.86"/>
        <n v="88.1954745316451"/>
        <n v="63.64"/>
        <n v="17.1"/>
        <n v="30.37"/>
        <n v="58.15"/>
        <n v="99.12"/>
        <n v="41.9459070179883"/>
        <n v="68.8328453811523"/>
        <n v="81.5838120658652"/>
        <n v="57.03"/>
        <n v="60.12"/>
        <n v="48.07"/>
        <n v="96.19"/>
        <n v="82.66"/>
        <n v="83.43"/>
        <n v="79.45"/>
        <n v="99.37"/>
        <n v="40.55"/>
        <n v="83.91"/>
        <n v="95.8027117104435"/>
        <n v="34.34"/>
        <n v="53.73"/>
        <n v="60.2"/>
        <n v="94.890474956467"/>
        <n v="47.65"/>
        <n v="33.9"/>
        <n v="60.11"/>
        <n v="62.6029045994455"/>
        <n v="94.22"/>
        <n v="59.6727864596054"/>
        <n v="55.93"/>
        <n v="87.9372471438229"/>
        <n v="57.9904868646697"/>
        <n v="58.7821001834547"/>
        <n v="74.9639957677205"/>
        <n v="82.72"/>
        <n v="87.8631912929277"/>
        <n v="66.36"/>
        <n v="54.66"/>
        <n v="63.47"/>
        <n v="87.16"/>
        <n v="77.3989148350916"/>
        <n v="83.95"/>
        <n v="54.88"/>
        <n v="55.5528424767888"/>
        <n v="61.4416868138386"/>
        <n v="73.45"/>
        <n v="42.83"/>
        <n v="81.5842905901658"/>
        <n v="78.3743330133234"/>
        <n v="66.4110433040535"/>
        <n v="55.58"/>
        <n v="68.71"/>
        <n v="75.3465509818427"/>
        <n v="85.2060749708842"/>
        <n v="52.33"/>
        <n v="96.83"/>
        <n v="62.02"/>
        <n v="40.43"/>
        <n v="70.39"/>
        <n v="54.22"/>
        <n v="42.36"/>
        <n v="97.34"/>
        <n v="75.73"/>
        <n v="60.31"/>
        <n v="92.4104295367639"/>
        <n v="72.25"/>
        <n v="25.22"/>
        <n v="82.96"/>
        <n v="60.93"/>
        <n v="74.56"/>
        <n v="85.62"/>
        <n v="53.74"/>
        <n v="54.09"/>
        <n v="32.28"/>
        <n v="58.58"/>
        <n v="65.2"/>
        <n v="76.36"/>
        <n v="73.2629776297111"/>
        <n v="61.36"/>
        <n v="45.23"/>
        <n v="49.89"/>
        <n v="40.9"/>
        <n v="99.21"/>
        <n v="96.79"/>
        <n v="98.24"/>
        <n v="47.35"/>
        <n v="70.7508312559346"/>
        <n v="68.73"/>
        <n v="81.55"/>
        <n v="64.57"/>
        <n v="40.57"/>
        <n v="77.91"/>
        <n v="76.6"/>
        <n v="42.29"/>
        <n v="75.4002513688787"/>
        <n v="45.13"/>
        <n v="96.05"/>
        <n v="66.99"/>
        <n v="18.6"/>
        <n v="61.17"/>
        <n v="47.52"/>
        <n v="59.0"/>
        <n v="26.92"/>
        <n v="88.0148303812857"/>
        <n v="46.28"/>
        <n v="83.52"/>
        <n v="47.04"/>
        <n v="74.47"/>
        <n v="75.5958093216265"/>
        <n v="93.9069557805053"/>
        <n v="70.94"/>
        <n v="19.66"/>
        <n v="68.4740414014142"/>
        <n v="65.24"/>
        <n v="48.03"/>
        <n v="42.46"/>
        <n v="68.43"/>
        <n v="89.4"/>
        <n v="67.95"/>
        <n v="78.14"/>
        <n v="46.83"/>
        <n v="78.5774849413517"/>
        <n v="57.26"/>
        <n v="67.7"/>
        <n v="51.58"/>
        <n v="79.1486447901888"/>
        <n v="66.9802670376812"/>
        <n v="79.5160595791217"/>
        <n v="82.4"/>
        <n v="92.86"/>
        <n v="56.9754451030962"/>
        <n v="77.1519713271406"/>
        <n v="54.87"/>
        <n v="21.86"/>
        <n v="93.0279554972035"/>
        <n v="77.3012894021701"/>
        <n v="40.69"/>
        <n v="83.87"/>
        <n v="51.85"/>
        <n v="41.72"/>
        <n v="39.82"/>
        <n v="41.61"/>
        <n v="43.74"/>
        <n v="79.8"/>
        <n v="67.04"/>
        <n v="69.92"/>
        <n v="65.6502984263415"/>
        <n v="91.7252654646809"/>
        <n v="70.3"/>
        <n v="98.44"/>
        <n v="70.1612877315979"/>
        <n v="57.15"/>
        <n v="78.67"/>
        <n v="77.2746708938854"/>
        <n v="20.16"/>
        <n v="49.05"/>
        <n v="52.2"/>
        <n v="14.74"/>
        <n v="60.3"/>
        <n v="19.05"/>
        <n v="67.4945294880751"/>
        <n v="61.66"/>
        <n v="87.3605793728454"/>
        <n v="24.24"/>
        <n v="69.95"/>
        <n v="39.14"/>
        <n v="57.94"/>
        <n v="27.17"/>
        <n v="56.23"/>
        <n v="80.6085841346127"/>
        <n v="26.49"/>
        <n v="77.6625360893231"/>
        <n v="77.92"/>
        <n v="84.2338092609677"/>
        <n v="98.04"/>
        <n v="47.53"/>
        <n v="83.37"/>
        <n v="49.15"/>
        <n v="59.3411485799772"/>
        <n v="40.1169137389425"/>
        <n v="54.82"/>
        <n v="84.37"/>
        <n v="75.9995902669371"/>
        <n v="60.5"/>
        <n v="76.23"/>
        <n v="22.04"/>
        <n v="75.0248026862452"/>
        <n v="18.69"/>
        <n v="49.02"/>
        <n v="25.03"/>
        <n v="83.537255214587"/>
        <n v="49.22"/>
        <n v="66.0017719089916"/>
        <n v="48.88"/>
        <n v="82.0"/>
        <n v="37.73"/>
        <n v="85.7"/>
        <n v="49.31"/>
        <n v="96.94"/>
        <n v="60.28"/>
        <n v="23.84"/>
        <n v="80.86"/>
        <n v="24.33"/>
        <n v="72.099369971695"/>
        <n v="83.34"/>
        <n v="75.59"/>
        <n v="78.22"/>
        <n v="67.5537185645906"/>
        <n v="71.27"/>
        <n v="61.79"/>
        <n v="34.71"/>
        <n v="93.1053019886646"/>
        <n v="84.73"/>
        <n v="53.49"/>
        <n v="52.36"/>
        <n v="82.35"/>
        <n v="46.926424356977"/>
        <n v="82.6838125999021"/>
        <n v="51.9348063537041"/>
        <n v="99.96"/>
        <n v="74.11"/>
        <n v="62.4853317033932"/>
        <n v="78.39"/>
        <n v="34.05"/>
        <n v="88.71"/>
        <n v="66.64"/>
        <n v="40.58"/>
        <n v="47.22"/>
        <n v="66.06"/>
        <n v="61.8"/>
        <n v="91.9"/>
        <n v="61.6438911676609"/>
        <n v="59.06"/>
        <n v="93.05"/>
        <n v="63.2514319643789"/>
        <n v="37.42"/>
        <n v="63.56"/>
        <n v="91.51"/>
        <n v="58.57"/>
        <n v="79.26"/>
        <n v="54.0519801382181"/>
        <n v="37.25"/>
        <n v="70.66"/>
        <n v="57.79"/>
        <n v="72.12"/>
        <n v="53.5999166066959"/>
        <n v="84.9"/>
        <n v="61.19"/>
        <n v="90.55"/>
        <n v="79.1408972760816"/>
        <n v="30.1"/>
        <n v="60.98"/>
        <n v="97.02"/>
        <n v="44.75"/>
        <n v="71.53"/>
        <n v="68.12"/>
        <n v="93.6032976413505"/>
        <n v="45.54"/>
        <n v="68.02"/>
        <n v="71.8"/>
        <n v="65.23"/>
        <n v="24.22"/>
        <n v="74.74"/>
        <n v="39.1"/>
        <n v="63.5379778950735"/>
        <n v="47.8059737078048"/>
        <n v="86.17"/>
        <n v="49.28"/>
        <n v="93.82"/>
        <n v="88.52"/>
        <n v="20.3141282007184"/>
        <n v="49.54"/>
        <n v="41.28"/>
        <n v="41.88"/>
        <n v="69.37"/>
        <n v="85.98"/>
        <n v="87.1741467015077"/>
        <n v="94.0222716802344"/>
        <n v="59.52"/>
        <n v="59.12"/>
        <n v="64.67"/>
        <n v="97.2406326201656"/>
        <n v="59.48"/>
        <n v="53.72"/>
        <n v="80.0342867465962"/>
        <n v="63.0804313729165"/>
        <n v="45.41"/>
        <n v="79.88"/>
        <n v="55.33"/>
        <n v="99.38"/>
        <n v="95.14"/>
        <n v="66.9401459303129"/>
        <n v="62.5303484450276"/>
        <n v="51.28"/>
        <n v="59.0114673678463"/>
        <n v="33.39"/>
        <n v="83.08"/>
        <n v="25.1"/>
        <n v="76.7179163098072"/>
        <n v="38.73"/>
        <n v="66.6099463045171"/>
        <n v="34.7"/>
        <n v="50.23"/>
        <n v="88.97"/>
        <n v="97.7"/>
        <n v="84.38"/>
        <n v="61.7195067384401"/>
        <n v="79.1352209992868"/>
        <n v="54.43"/>
        <n v="71.92"/>
        <n v="89.0"/>
        <n v="90.9356670634167"/>
        <n v="40.7"/>
        <n v="96.9112046824434"/>
        <n v="62.0"/>
        <n v="99.9"/>
        <n v="77.9548155461802"/>
        <n v="74.21"/>
        <n v="25.9"/>
        <n v="78.0851405716653"/>
        <n v="66.7876543039198"/>
        <n v="85.3780926907273"/>
        <n v="78.6836411001232"/>
        <n v="48.74"/>
        <n v="99.383602709004"/>
        <n v="90.79"/>
        <n v="87.0075678000123"/>
        <n v="27.39"/>
        <n v="46.1418863018599"/>
        <n v="94.03"/>
        <n v="92.37"/>
        <n v="89.9676970575784"/>
        <n v="76.07"/>
        <n v="82.5531151471514"/>
        <n v="37.9178745931105"/>
        <n v="54.7"/>
        <n v="37.94"/>
        <n v="73.82"/>
        <n v="70.5632234203484"/>
        <n v="63.71"/>
        <n v="79.24"/>
        <n v="38.86"/>
        <n v="68.5"/>
        <n v="15.13"/>
        <n v="77.54"/>
        <n v="50.17"/>
        <n v="80.85"/>
        <n v="52.82"/>
        <n v="37.36"/>
        <n v="36.52"/>
        <n v="93.95"/>
        <n v="15.14"/>
        <n v="28.79"/>
        <n v="20.09"/>
        <n v="58.5837460026901"/>
        <n v="63.21"/>
        <n v="96.88"/>
        <n v="37.64"/>
        <n v="38.46"/>
        <n v="54.26"/>
        <n v="56.05"/>
        <n v="99.3"/>
        <n v="47.16"/>
        <n v="56.17"/>
        <n v="80.12"/>
        <n v="74.24"/>
        <n v="65.932558286923"/>
        <n v="79.79"/>
        <n v="14.04"/>
        <n v="77.2074944163908"/>
        <n v="80.2583379011669"/>
        <n v="42.22"/>
        <n v="67.1248777927896"/>
        <n v="77.9611198862288"/>
        <n v="93.3640493814563"/>
        <n v="28.6332613711034"/>
        <n v="17.8278202420115"/>
        <n v="88.83"/>
        <n v="68.86"/>
        <n v="58.22"/>
        <n v="52.9"/>
        <n v="42.66"/>
        <n v="31.27"/>
        <n v="36.32"/>
        <n v="7.04"/>
        <n v="72.3225871650997"/>
        <n v="40.1"/>
        <n v="48.7975273785851"/>
        <n v="12.92"/>
        <n v="83.8180336290065"/>
        <n v="54.74"/>
        <n v="51.49"/>
        <n v="57.04"/>
        <n v="83.36"/>
        <n v="95.85"/>
        <n v="86.56"/>
        <n v="84.0264481154178"/>
        <n v="68.2"/>
        <n v="56.87"/>
        <n v="77.93"/>
        <n v="65.18"/>
        <n v="14.18"/>
        <n v="74.8472501484439"/>
        <n v="45.1"/>
        <n v="40.61"/>
        <n v="16.5695795719075"/>
        <n v="52.722640876505"/>
        <n v="53.84"/>
        <n v="25.84"/>
        <n v="75.86"/>
        <n v="53.62"/>
        <n v="27.32"/>
        <n v="62.28"/>
        <n v="31.02"/>
        <n v="66.19"/>
        <n v="45.9004288581942"/>
        <n v="51.47"/>
        <n v="83.3677222019899"/>
        <n v="47.17"/>
        <n v="86.87"/>
        <n v="80.08"/>
        <n v="76.0166620269118"/>
        <n v="81.9081540130938"/>
        <n v="27.37"/>
        <n v="29.17"/>
        <n v="90.2901920048838"/>
        <n v="62.07"/>
        <n v="98.94"/>
        <n v="86.94"/>
        <n v="51.59"/>
        <n v="52.24"/>
        <n v="74.0532943376116"/>
        <n v="50.2230061824136"/>
        <n v="96.02"/>
        <n v="92.5147949837752"/>
        <n v="41.15"/>
        <n v="89.22"/>
        <n v="72.83"/>
        <n v="51.91"/>
        <n v="58.4780140081292"/>
        <n v="63.0490882748236"/>
        <n v="97.38"/>
        <n v="86.38"/>
        <n v="30.14"/>
        <n v="80.75"/>
        <n v="61.96"/>
        <n v="73.03"/>
        <n v="75.2773338377764"/>
        <n v="79.08"/>
        <n v="97.06"/>
        <n v="75.05"/>
        <n v="74.52"/>
        <n v="77.38"/>
        <n v="86.48"/>
        <n v="34.0323526919434"/>
        <n v="23.93"/>
        <n v="49.8972094872685"/>
        <n v="72.5"/>
        <n v="50.4"/>
        <n v="82.2610118613501"/>
        <n v="45.6665152771319"/>
        <n v="70.2111212090911"/>
        <n v="81.565778546121"/>
        <n v="63.11"/>
        <n v="62.7"/>
        <n v="67.58"/>
        <n v="93.0239239043529"/>
        <n v="86.4876605386978"/>
        <n v="38.21"/>
        <n v="58.0652950571537"/>
        <n v="88.3906581235709"/>
        <n v="21.4"/>
        <n v="43.2"/>
        <n v="46.23"/>
        <n v="72.24"/>
        <n v="44.69"/>
        <n v="25.3"/>
        <n v="42.42"/>
        <n v="31.32"/>
        <n v="46.13"/>
        <n v="59.56"/>
        <n v="30.9"/>
        <n v="89.1553757578285"/>
        <n v="8.3"/>
        <n v="74.6429118127432"/>
        <n v="87.63"/>
        <n v="91.6085179085545"/>
        <n v="18.48"/>
        <n v="79.8334046449075"/>
        <n v="24.68"/>
        <n v="69.64"/>
        <n v="96.21"/>
        <n v="68.17"/>
        <n v="65.04"/>
        <n v="83.92"/>
        <n v="22.07"/>
        <n v="74.98"/>
        <n v="98.96"/>
        <n v="32.36"/>
        <n v="64.1580703032568"/>
        <n v="47.1"/>
        <n v="33.2728910330459"/>
        <n v="95.3459361684773"/>
        <n v="75.0842292460161"/>
        <n v="93.3"/>
        <n v="76.64"/>
        <n v="77.88"/>
        <n v="60.29"/>
        <n v="71.71"/>
        <n v="78.4656068538757"/>
        <n v="35.4786197290664"/>
        <n v="89.095065623762"/>
        <n v="40.96"/>
        <n v="87.0932002054946"/>
        <n v="39.27"/>
        <n v="87.6393806739525"/>
        <n v="95.4593271993228"/>
        <n v="28.28"/>
        <n v="69.5675337152232"/>
        <n v="78.89"/>
        <n v="38.14"/>
        <n v="46.38"/>
        <n v="50.1893907869297"/>
        <n v="75.4133620865782"/>
        <n v="96.0032303714554"/>
        <n v="66.52"/>
        <n v="55.36"/>
        <n v="78.6576777955644"/>
        <n v="94.48"/>
        <n v="17.32"/>
        <n v="90.74"/>
        <n v="98.14"/>
        <n v="50.36"/>
        <n v="70.32"/>
        <n v="23.02"/>
        <n v="51.26"/>
        <n v="82.5527292691123"/>
        <n v="22.89"/>
        <n v="89.43"/>
        <n v="79.12"/>
        <n v="69.66"/>
        <n v="72.59"/>
        <n v="54.54"/>
        <n v="59.769804829565"/>
        <n v="84.03"/>
        <n v="34.57"/>
        <n v="48.11"/>
        <n v="95.21"/>
        <n v="69.4"/>
        <n v="67.37"/>
        <n v="72.3824842772248"/>
        <n v="13.87"/>
        <n v="40.21"/>
        <n v="77.49"/>
        <n v="50.81"/>
        <n v="86.77"/>
        <n v="49.82"/>
        <n v="31.05"/>
        <n v="75.97"/>
        <n v="83.74"/>
        <n v="62.47"/>
        <n v="42.03"/>
        <n v="85.57"/>
        <n v="91.74"/>
        <n v="79.22"/>
        <n v="43.47"/>
        <n v="72.75"/>
        <n v="66.7260259620361"/>
        <n v="84.27"/>
        <n v="81.95"/>
        <n v="35.4262290693659"/>
        <n v="67.9187705554261"/>
        <n v="76.95"/>
        <n v="69.34"/>
        <n v="78.74"/>
        <n v="43.89"/>
        <n v="45.05"/>
        <n v="67.82"/>
        <n v="23.56"/>
        <n v="35.55"/>
        <n v="72.5178622413897"/>
        <n v="80.7270944786713"/>
        <n v="72.0448223761719"/>
        <n v="80.62"/>
        <n v="90.95"/>
        <n v="53.5709752058562"/>
        <n v="69.8"/>
        <n v="83.8518519813395"/>
        <n v="52.07"/>
        <n v="13.44"/>
        <n v="92.72"/>
        <n v="32.34"/>
        <n v="42.37"/>
        <n v="57.09"/>
        <n v="4.61"/>
        <n v="94.7"/>
        <n v="56.03"/>
        <n v="73.09"/>
        <n v="78.6643402619895"/>
        <n v="66.4736899740577"/>
        <n v="60.04"/>
        <n v="53.263787873387"/>
        <n v="87.1841857328328"/>
        <n v="89.1"/>
        <n v="46.29"/>
        <n v="99.9593203328944"/>
        <n v="77.83"/>
        <n v="99.08"/>
        <n v="53.02"/>
        <n v="73.4"/>
        <n v="98.07"/>
        <n v="56.6426724843427"/>
        <n v="54.42"/>
        <n v="92.2194851237316"/>
        <n v="87.04"/>
        <n v="77.4009744982388"/>
        <n v="84.5864441782589"/>
        <n v="81.1779557360846"/>
        <n v="64.4714516153867"/>
        <n v="18.87"/>
        <n v="49.8444895633908"/>
        <n v="65.4"/>
        <n v="78.17"/>
        <n v="75.2715415091822"/>
        <n v="54.56"/>
        <n v="78.08"/>
        <n v="77.34"/>
        <n v="66.25"/>
        <n v="79.2210490017754"/>
        <n v="86.83"/>
        <n v="39.8284966595333"/>
        <n v="80.987009724127"/>
        <n v="81.85"/>
        <n v="74.06"/>
        <n v="30.27"/>
        <n v="45.45"/>
        <n v="72.1"/>
        <n v="64.8431875821449"/>
        <n v="62.29"/>
        <n v="85.4945742852888"/>
        <n v="85.6660679250576"/>
        <n v="94.78"/>
        <n v="35.58"/>
        <n v="44.56"/>
        <n v="85.42"/>
        <n v="84.53"/>
        <n v="47.77"/>
        <n v="80.82"/>
        <n v="68.7298514579713"/>
        <n v="36.9"/>
        <n v="34.96"/>
        <n v="47.08"/>
        <n v="85.3677082956327"/>
        <n v="90.69"/>
        <n v="35.93"/>
        <n v="79.1968529060769"/>
        <n v="31.92"/>
        <n v="87.74"/>
        <n v="58.83"/>
        <n v="40.15"/>
        <n v="49.8"/>
        <n v="35.576225053619"/>
        <n v="57.18"/>
        <n v="80.3710799854972"/>
        <n v="71.94"/>
        <n v="71.16"/>
        <n v="94.1"/>
        <n v="60.69"/>
        <n v="55.28"/>
        <n v="77.7774407437711"/>
        <n v="96.75"/>
        <n v="59.19"/>
        <n v="34.4"/>
        <n v="7.37"/>
        <n v="78.19"/>
        <n v="26.75"/>
        <n v="32.82"/>
        <n v="79.81"/>
        <n v="47.343326477624"/>
        <n v="67.9185414464347"/>
        <n v="31.72"/>
        <n v="76.39"/>
        <n v="81.7898803837889"/>
        <n v="91.8"/>
        <n v="88.1868118675841"/>
        <n v="91.37"/>
        <n v="62.21"/>
        <n v="68.72"/>
        <n v="90.05"/>
        <n v="55.65"/>
        <n v="34.06"/>
        <n v="77.0"/>
        <n v="41.82"/>
        <n v="75.4236932514229"/>
        <n v="69.48"/>
        <n v="42.21"/>
        <n v="54.05"/>
        <n v="22.48"/>
        <n v="39.78"/>
        <n v="77.6585844505568"/>
        <n v="99.98"/>
        <n v="67.3525102381737"/>
        <n v="56.25"/>
        <n v="80.57"/>
        <n v="61.34"/>
        <n v="49.32"/>
        <n v="99.95"/>
        <n v="27.95"/>
        <n v="59.44"/>
        <n v="81.7"/>
        <n v="86.85"/>
        <n v="75.51"/>
        <n v="72.3870373672894"/>
        <n v="95.73"/>
        <n v="88.18"/>
        <n v="86.76"/>
        <n v="60.591528113097"/>
        <n v="89.77"/>
        <n v="75.979249232265"/>
        <n v="89.6226704450395"/>
        <n v="61.81"/>
        <n v="65.75"/>
        <n v="65.8979819679962"/>
        <n v="41.9062304744314"/>
        <n v="67.14"/>
        <n v="47.11"/>
        <n v="80.8177270148346"/>
        <n v="68.14"/>
        <n v="92.3783928143735"/>
        <n v="63.23"/>
        <n v="80.23"/>
        <n v="96.28"/>
        <n v="26.77"/>
        <n v="59.7014625588327"/>
        <n v="34.5"/>
        <n v="40.46"/>
        <n v="54.79"/>
        <n v="64.26"/>
        <n v="82.91"/>
        <n v="46.8194500715128"/>
        <n v="64.35"/>
        <n v="86.68"/>
        <n v="28.86"/>
        <n v="89.7"/>
        <n v="68.77"/>
        <n v="74.0"/>
        <n v="58.44"/>
        <n v="88.8624295513057"/>
        <n v="92.69"/>
        <n v="79.15"/>
        <n v="57.11"/>
        <n v="44.42"/>
        <n v="65.34"/>
        <n v="84.99"/>
        <n v="96.1854962940696"/>
        <n v="83.4527408322156"/>
        <n v="99.33"/>
        <n v="62.77"/>
        <n v="36.62"/>
        <n v="97.35"/>
        <n v="91.2097608088982"/>
        <n v="84.07"/>
        <n v="20.5"/>
        <n v="70.5243644667996"/>
        <n v="25.62"/>
        <n v="55.78"/>
        <n v="33.69"/>
        <n v="87.9864275483872"/>
        <n v="98.8375618746404"/>
        <n v="20.71"/>
        <n v="93.93"/>
        <n v="48.26"/>
        <n v="61.14"/>
        <n v="94.84"/>
        <n v="60.145987993357"/>
        <n v="64.39"/>
        <n v="59.87"/>
        <n v="65.18667867727"/>
        <n v="90.67"/>
        <n v="21.25"/>
        <n v="52.7298233149801"/>
        <n v="77.8816507626568"/>
        <n v="13.83"/>
        <n v="68.7134235462768"/>
        <n v="53.79"/>
        <n v="23.78"/>
        <n v="39.63"/>
        <n v="91.76"/>
        <n v="59.83"/>
        <n v="74.99"/>
        <n v="82.78"/>
        <n v="66.76"/>
        <n v="22.72"/>
        <n v="52.5"/>
        <n v="59.22"/>
        <n v="48.22"/>
        <n v="83.6471690317769"/>
        <n v="57.41"/>
        <n v="36.99"/>
        <n v="33.14"/>
        <n v="59.47"/>
        <n v="84.61"/>
        <n v="35.51"/>
        <n v="66.68"/>
        <n v="99.0283899368273"/>
        <n v="8.85"/>
        <n v="46.95"/>
        <n v="72.7576235395712"/>
        <n v="38.7755887884439"/>
        <n v="77.65"/>
        <n v="34.67"/>
        <n v="80.77"/>
        <n v="54.69"/>
        <n v="19.95"/>
        <n v="77.31"/>
        <n v="68.54"/>
        <n v="21.43"/>
        <n v="80.41"/>
        <n v="29.99"/>
        <n v="21.75"/>
        <n v="84.1299954813403"/>
        <n v="53.5748391944517"/>
        <n v="36.41"/>
        <n v="47.2844343638609"/>
        <n v="60.84"/>
        <n v="30.34"/>
        <n v="31.44"/>
        <n v="65.43"/>
        <n v="98.98"/>
        <n v="90.9708999502487"/>
        <n v="35.63"/>
        <n v="75.8719012047443"/>
        <n v="30.72"/>
        <n v="53.22"/>
        <n v="75.6527973463238"/>
        <n v="94.1380037145958"/>
        <n v="54.1126331540546"/>
        <n v="97.99"/>
        <n v="86.21"/>
        <n v="71.31"/>
        <n v="83.46"/>
        <n v="19.62"/>
        <n v="18.46"/>
        <n v="68.51"/>
        <n v="79.0478026768117"/>
        <n v="94.05"/>
        <n v="88.7810099929786"/>
        <n v="66.8005001744347"/>
        <n v="80.22"/>
        <n v="68.2591695434598"/>
        <n v="30.879049429322"/>
        <n v="52.21"/>
        <n v="44.06"/>
        <n v="44.85"/>
        <n v="16.02"/>
        <n v="34.72"/>
        <n v="54.268730811839"/>
        <n v="57.77"/>
        <n v="95.36"/>
        <n v="75.58"/>
        <n v="88.0807059277521"/>
        <n v="19.0"/>
        <n v="90.6"/>
        <n v="67.4454370787689"/>
        <n v="32.1"/>
        <n v="93.9672761890419"/>
        <n v="46.5462903693501"/>
        <n v="23.61"/>
        <n v="83.79"/>
        <n v="93.34"/>
        <n v="41.03"/>
        <n v="34.83"/>
        <n v="73.7890009655244"/>
        <n v="73.84"/>
        <n v="94.1722737960531"/>
        <n v="45.77"/>
        <n v="26.26"/>
        <n v="73.13"/>
        <n v="91.73"/>
        <n v="69.1647670000971"/>
        <n v="71.1138710984316"/>
        <n v="22.53"/>
        <n v="55.62"/>
        <n v="71.227216446547"/>
        <n v="31.88"/>
        <n v="43.7635512663605"/>
        <n v="98.72"/>
        <n v="71.57"/>
        <n v="57.4457928533697"/>
        <n v="95.2"/>
        <n v="88.4644944103189"/>
        <n v="66.28"/>
        <n v="47.05"/>
        <n v="30.88"/>
        <n v="47.47"/>
        <n v="92.95"/>
        <n v="43.49"/>
        <n v="80.96"/>
        <n v="37.04"/>
        <n v="35.09"/>
        <n v="91.1881103410301"/>
        <n v="64.22"/>
        <n v="67.64"/>
        <n v="96.3974085596668"/>
        <n v="66.65"/>
        <n v="33.51"/>
        <n v="12.79"/>
        <n v="77.9727782161764"/>
        <n v="65.28"/>
        <n v="66.33"/>
        <n v="47.4591460306874"/>
        <n v="51.27"/>
        <n v="88.35"/>
        <n v="75.68"/>
        <n v="59.79"/>
        <n v="65.16"/>
        <n v="64.15"/>
        <n v="81.39"/>
        <n v="89.8"/>
        <n v="67.67"/>
        <n v="60.96"/>
        <n v="97.1990093880541"/>
        <n v="56.42"/>
        <n v="81.73"/>
        <n v="92.4723952834303"/>
        <n v="73.08"/>
        <n v="45.1556715219982"/>
        <n v="85.16"/>
        <n v="83.61"/>
        <n v="39.87"/>
        <n v="58.4644094953962"/>
        <n v="97.78"/>
        <n v="83.1"/>
        <n v="87.91"/>
        <n v="98.54"/>
        <n v="72.77"/>
        <n v="82.8873631079075"/>
        <n v="89.51"/>
        <n v="93.47"/>
        <n v="88.42"/>
        <n v="78.8"/>
        <n v="70.8483659261754"/>
        <n v="55.4"/>
        <n v="77.7044461519389"/>
        <n v="40.66"/>
        <n v="53.98"/>
        <n v="84.55"/>
        <n v="87.79"/>
        <n v="85.1"/>
        <n v="90.73"/>
        <n v="60.43"/>
        <n v="30.19"/>
        <n v="65.77"/>
        <n v="88.9832449310576"/>
        <n v="74.5823237978894"/>
        <n v="53.96"/>
        <n v="33.56"/>
        <n v="64.3"/>
        <n v="78.1900188056595"/>
        <n v="56.41"/>
        <n v="83.4"/>
        <n v="71.04"/>
        <n v="69.45"/>
        <n v="56.11686332822"/>
        <n v="38.0"/>
        <n v="55.8877594579454"/>
        <n v="59.0657772664779"/>
        <n v="45.63"/>
        <n v="95.7793408889245"/>
        <n v="94.73"/>
        <n v="62.185583503143"/>
        <n v="64.9891072952461"/>
        <n v="28.2"/>
        <n v="63.2325236982595"/>
        <n v="98.38"/>
        <n v="45.9573776375766"/>
        <n v="38.88"/>
        <n v="87.25"/>
        <n v="94.4370259974146"/>
        <n v="38.7"/>
        <n v="56.56"/>
        <n v="42.33"/>
        <n v="96.2"/>
        <n v="12.3446835430853"/>
        <n v="34.03"/>
        <n v="84.8515426618042"/>
        <n v="36.96"/>
        <n v="21.13"/>
        <n v="33.81"/>
        <n v="41.99"/>
        <n v="84.9460695066112"/>
        <n v="63.13"/>
        <n v="80.04"/>
        <n v="37.99"/>
        <n v="85.9209292649648"/>
        <n v="87.04548955076"/>
        <n v="43.38"/>
        <n v="47.93"/>
        <n v="24.1"/>
        <n v="92.01"/>
        <n v="50.26"/>
        <n v="50.55"/>
        <n v="84.656574489147"/>
        <n v="53.2906906686928"/>
        <n v="61.09"/>
        <n v="81.3259620930649"/>
        <n v="88.3"/>
        <n v="13.03"/>
        <n v="73.1068548748229"/>
        <n v="52.96"/>
        <n v="83.4513276150322"/>
        <n v="75.8281440804614"/>
        <n v="56.91"/>
        <n v="73.0114071154649"/>
        <n v="50.75"/>
        <n v="56.4465880989417"/>
        <n v="77.9029062815701"/>
        <n v="87.34"/>
        <n v="51.77"/>
        <n v="92.93"/>
        <n v="61.07"/>
        <n v="44.96"/>
        <n v="73.52"/>
        <n v="57.55"/>
        <n v="81.32"/>
        <n v="99.89"/>
        <n v="77.28"/>
        <n v="1.51"/>
        <n v="33.34"/>
        <n v="70.4671950772809"/>
        <n v="66.16"/>
        <n v="71.35"/>
        <n v="88.5520429200291"/>
        <n v="55.76"/>
        <n v="83.6343872929158"/>
        <n v="71.77"/>
        <n v="30.97"/>
        <n v="73.78"/>
        <n v="72.4959176614532"/>
        <n v="74.4680251146549"/>
        <n v="60.9680684748534"/>
        <n v="94.92"/>
        <n v="68.335388574042"/>
        <n v="86.0813306518469"/>
        <n v="68.61"/>
        <n v="79.28"/>
        <n v="1.95"/>
        <n v="89.0164944218549"/>
        <n v="56.83"/>
        <n v="71.63"/>
        <n v="45.91"/>
        <n v="77.8471068773846"/>
        <n v="60.7890491213147"/>
        <n v="63.16"/>
        <n v="76.91"/>
        <n v="87.86"/>
        <n v="84.56"/>
        <n v="55.1"/>
        <n v="36.86"/>
        <n v="29.48"/>
        <n v="31.57"/>
        <n v="57.0"/>
        <n v="21.8"/>
        <n v="78.72"/>
        <n v="79.82"/>
        <n v="92.822091581597"/>
        <n v="62.58"/>
        <n v="68.485557033837"/>
        <n v="56.69"/>
        <n v="92.89"/>
        <n v="61.2"/>
        <n v="83.82"/>
        <n v="78.11"/>
        <n v="39.47"/>
        <n v="69.98"/>
        <n v="44.04"/>
        <n v="60.9564013819292"/>
        <n v="89.79"/>
        <n v="41.44"/>
        <n v="36.7"/>
        <n v="24.13"/>
        <n v="64.6395899834419"/>
        <n v="65.76"/>
        <n v="33.33"/>
        <n v="36.27"/>
        <n v="72.3807386877205"/>
        <n v="81.06"/>
        <n v="42.76"/>
        <n v="60.8601757215916"/>
        <n v="83.6841380225134"/>
        <n v="91.3585612960725"/>
        <n v="78.45"/>
        <n v="95.88"/>
        <n v="41.77"/>
        <n v="63.19"/>
        <n v="63.1"/>
        <n v="26.61"/>
        <n v="34.95"/>
        <n v="65.7"/>
        <n v="83.4343458502484"/>
        <n v="87.3471021227945"/>
        <n v="44.54"/>
        <n v="82.43"/>
        <n v="25.39"/>
        <n v="60.63"/>
        <n v="95.6"/>
        <n v="95.26"/>
        <n v="43.33"/>
        <n v="69.43"/>
        <n v="80.73"/>
        <n v="51.3519714983419"/>
        <n v="96.64"/>
        <n v="89.09"/>
        <n v="51.5492005129954"/>
        <n v="50.1788944982729"/>
        <n v="66.42"/>
        <n v="36.12"/>
        <n v="77.66"/>
        <n v="97.77"/>
        <n v="80.15"/>
        <n v="50.64"/>
        <n v="73.37"/>
        <n v="92.28"/>
        <n v="27.5121248529393"/>
        <n v="30.41"/>
        <n v="58.53"/>
        <n v="59.54"/>
        <n v="83.16"/>
        <n v="49.62"/>
        <n v="51.0608693754452"/>
        <n v="26.86"/>
        <n v="49.7"/>
        <n v="57.81"/>
        <n v="84.32"/>
        <n v="96.0798794005221"/>
        <n v="72.01"/>
        <n v="69.9923990497305"/>
        <n v="50.28"/>
        <n v="68.3581530090908"/>
        <n v="84.44"/>
        <n v="87.8"/>
        <n v="21.62"/>
        <n v="51.88"/>
        <n v="15.16"/>
        <n v="85.9971661793374"/>
        <n v="68.3912866295073"/>
        <n v="66.08"/>
        <n v="30.23"/>
        <n v="99.0"/>
        <n v="27.234716928091"/>
        <n v="41.6153317438468"/>
        <n v="81.83"/>
        <n v="95.8647297199304"/>
        <n v="62.25"/>
        <n v="26.67"/>
        <n v="26.83"/>
        <n v="65.33"/>
        <n v="79.32"/>
        <n v="97.6"/>
        <n v="56.0"/>
        <n v="14.37"/>
        <n v="63.74"/>
        <n v="56.68"/>
        <n v="79.84"/>
        <n v="62.5306647053331"/>
        <n v="67.59"/>
        <n v="69.5050900865169"/>
        <n v="56.4"/>
        <n v="75.8"/>
        <n v="84.86"/>
        <n v="22.0"/>
        <n v="66.79"/>
        <n v="91.7"/>
        <n v="64.090454619203"/>
        <n v="76.58"/>
        <n v="49.76"/>
        <n v="52.98"/>
        <n v="76.2694126746372"/>
        <n v="80.4962026998393"/>
        <n v="95.45"/>
        <n v="82.9373246386775"/>
        <n v="28.3072918454847"/>
        <n v="82.48"/>
        <n v="33.88"/>
        <n v="97.4191056352361"/>
        <n v="32.49"/>
        <n v="65.91"/>
        <n v="38.81"/>
        <n v="38.75"/>
        <n v="81.3799151796329"/>
        <n v="59.0858212188493"/>
        <n v="71.0008612668916"/>
        <n v="60.21"/>
        <n v="94.45"/>
        <n v="16.83"/>
        <n v="88.05"/>
        <n v="76.71"/>
        <n v="70.55"/>
        <n v="14.52"/>
        <n v="74.04"/>
        <n v="98.1977001445053"/>
        <n v="56.46"/>
        <n v="18.13"/>
        <n v="23.13"/>
        <n v="35.86"/>
        <n v="58.54"/>
        <n v="68.94"/>
        <n v="55.8847980536704"/>
        <n v="97.28"/>
        <n v="50.24"/>
        <n v="62.43"/>
        <n v="19.37"/>
        <n v="70.0338733590618"/>
        <n v="88.06"/>
        <n v="49.74"/>
        <n v="68.1415103973845"/>
        <n v="29.95"/>
        <n v="99.31"/>
        <n v="70.46"/>
        <n v="70.86"/>
        <n v="68.7"/>
        <n v="74.81"/>
        <n v="95.35"/>
        <n v="91.61"/>
        <n v="99.4964136954867"/>
        <n v="71.9576764281461"/>
        <n v="27.28"/>
        <n v="67.8487201416393"/>
        <n v="94.27"/>
        <n v="14.33"/>
        <n v="70.22"/>
        <n v="85.77"/>
        <n v="92.5543589645158"/>
        <n v="81.74"/>
        <n v="74.84"/>
        <n v="99.68"/>
        <n v="15.29"/>
        <n v="82.8644720736573"/>
        <n v="66.81"/>
        <n v="20.41"/>
        <n v="53.07"/>
        <n v="30.78"/>
        <n v="40.26"/>
        <n v="97.29"/>
        <n v="99.24"/>
        <n v="40.16"/>
        <n v="72.36"/>
        <n v="71.37"/>
        <n v="21.02"/>
        <n v="62.79"/>
        <n v="45.68"/>
        <n v="99.1"/>
        <n v="77.86"/>
        <n v="74.9832959283117"/>
        <n v="91.6334879556359"/>
        <n v="62.0897843366558"/>
        <n v="72.0650607051033"/>
        <n v="94.2696836770154"/>
        <n v="68.95"/>
        <n v="65.51"/>
        <n v="84.13"/>
        <n v="67.9146883777601"/>
        <n v="71.48"/>
        <n v="91.47"/>
        <n v="58.9900109590692"/>
        <n v="22.57"/>
        <n v="50.22"/>
        <n v="71.78"/>
        <n v="74.2"/>
        <n v="49.3182551440842"/>
        <n v="22.05"/>
        <n v="76.6814707094341"/>
        <n v="86.9962005984387"/>
        <n v="38.62"/>
        <n v="43.7825363497389"/>
        <n v="80.7151096026363"/>
        <n v="88.0702196046585"/>
        <n v="19.94"/>
        <n v="91.77"/>
        <n v="68.49"/>
        <n v="70.5360602050853"/>
        <n v="42.15"/>
        <n v="91.03"/>
        <n v="99.61"/>
        <n v="66.3741177334196"/>
        <n v="59.53"/>
        <n v="46.58"/>
        <n v="26.73"/>
        <n v="94.9"/>
        <n v="69.3"/>
        <n v="55.39"/>
        <n v="33.99"/>
        <n v="93.71"/>
        <n v="66.7"/>
        <n v="75.64"/>
        <n v="94.9118970360268"/>
        <n v="67.91"/>
        <n v="79.8296121397066"/>
        <n v="75.65"/>
        <n v="88.7307787178067"/>
        <n v="70.9478872570757"/>
        <n v="83.06"/>
        <n v="53.17"/>
        <n v="63.92"/>
        <n v="76.5539300231175"/>
        <n v="67.01"/>
        <n v="45.14"/>
        <n v="71.4807801598634"/>
        <n v="92.8776669441845"/>
        <n v="76.67"/>
        <n v="72.526711211123"/>
        <n v="66.3550742134376"/>
        <n v="53.26"/>
        <n v="76.2443134943991"/>
        <n v="82.62"/>
        <n v="50.85"/>
        <n v="70.97"/>
        <n v="85.6512995479552"/>
        <n v="93.72"/>
        <n v="70.74"/>
        <n v="73.8191879814351"/>
        <n v="56.38"/>
        <n v="60.81"/>
        <n v="40.97"/>
        <n v="90.72"/>
        <n v="86.29"/>
        <n v="99.05"/>
        <n v="33.86"/>
        <n v="47.36"/>
        <n v="67.2918160774342"/>
        <n v="94.28"/>
        <n v="59.01"/>
        <n v="62.04"/>
        <n v="94.74"/>
        <n v="65.8394494623176"/>
        <n v="96.3559997924435"/>
        <n v="84.08"/>
        <n v="78.86"/>
        <n v="74.09"/>
        <n v="99.527831634696"/>
        <n v="96.58"/>
        <n v="37.41"/>
        <n v="59.0010985828525"/>
        <n v="86.5669984882716"/>
        <n v="43.18"/>
        <n v="78.55"/>
        <n v="52.03"/>
        <n v="54.77"/>
        <n v="78.0249355199336"/>
        <n v="78.59"/>
        <n v="17.12"/>
        <n v="58.39"/>
        <n v="51.62"/>
        <n v="70.615229438223"/>
        <n v="75.98"/>
        <n v="44.79"/>
        <n v="70.28"/>
        <n v="85.0162858878072"/>
        <n v="40.34"/>
        <n v="94.39"/>
        <n v="11.68"/>
        <n v="75.7065969139749"/>
        <n v="41.65"/>
        <n v="58.8"/>
        <n v="22.03"/>
        <n v="78.74556737573"/>
        <n v="40.65"/>
        <n v="75.47"/>
        <n v="61.31"/>
        <n v="91.87"/>
        <n v="54.1"/>
        <n v="79.0977122980941"/>
        <n v="62.71"/>
        <n v="27.71"/>
        <n v="77.48"/>
        <n v="50.12"/>
        <n v="86.99"/>
        <n v="55.19"/>
        <n v="90.29"/>
        <n v="79.16"/>
        <n v="34.86"/>
        <n v="50.67"/>
        <n v="84.2082735745279"/>
        <n v="31.68"/>
        <n v="27.98"/>
        <n v="79.07"/>
        <n v="50.88"/>
        <n v="42.92"/>
        <n v="94.35"/>
        <n v="17.7"/>
        <n v="80.49"/>
        <n v="82.39"/>
        <n v="31.3"/>
        <n v="95.84"/>
        <n v="37.81"/>
        <n v="56.01"/>
        <n v="35.96"/>
        <n v="60.520037526037"/>
        <n v="62.4508551121044"/>
        <n v="82.57"/>
        <n v="91.3304254578929"/>
        <n v="43.57"/>
        <n v="93.94"/>
        <n v="96.66"/>
        <n v="47.01"/>
        <n v="79.9953515147437"/>
        <n v="64.7644498142379"/>
        <n v="61.22"/>
        <n v="30.94"/>
        <n v="87.48"/>
        <n v="48.59"/>
        <n v="38.07"/>
        <n v="64.5"/>
        <n v="60.6"/>
        <n v="67.55"/>
        <n v="35.33"/>
        <n v="49.4990490175609"/>
        <n v="20.4"/>
        <n v="80.31"/>
        <n v="72.4798637888195"/>
        <n v="22.39"/>
        <n v="78.4357769390237"/>
        <n v="55.26"/>
        <n v="78.8942856947345"/>
        <n v="88.57"/>
        <n v="59.04"/>
        <n v="75.3298058031194"/>
        <n v="65.96"/>
        <n v="88.8888144487672"/>
        <n v="71.41"/>
        <n v="70.8"/>
        <n v="75.6788682985935"/>
        <n v="62.26"/>
        <n v="46.42"/>
        <n v="86.07"/>
        <n v="51.39"/>
        <n v="83.22"/>
        <n v="77.1349160427732"/>
        <n v="20.62"/>
        <n v="19.83"/>
        <n v="54.4122842085496"/>
        <n v="98.91"/>
        <n v="62.4824094996685"/>
        <n v="81.03"/>
        <n v="58.55"/>
        <n v="48.79"/>
        <n v="46.33"/>
        <n v="83.8617898303729"/>
        <n v="75.4161631092266"/>
        <n v="15.36"/>
        <n v="51.32"/>
        <n v="80.55"/>
        <n v="96.77"/>
        <n v="60.22"/>
        <n v="37.77"/>
        <n v="59.33"/>
        <n v="88.87"/>
        <n v="43.43"/>
        <n v="67.0305286501294"/>
        <n v="75.63"/>
        <n v="31.49"/>
        <n v="33.4290719773203"/>
        <n v="34.66"/>
        <n v="76.87"/>
        <n v="52.87"/>
        <n v="74.25"/>
        <n v="25.09"/>
        <n v="47.9108526465007"/>
        <n v="31.71"/>
        <n v="98.4467015535451"/>
        <n v="28.7"/>
        <n v="64.6"/>
        <n v="41.27"/>
        <n v="87.5"/>
        <n v="92.26"/>
        <n v="98.31"/>
        <n v="45.96"/>
        <n v="27.5"/>
        <n v="36.66"/>
        <n v="44.72"/>
        <n v="20.46"/>
        <n v="90.2484031700622"/>
        <n v="65.56"/>
        <n v="85.01"/>
        <n v="53.3254307794329"/>
        <n v="47.0"/>
        <n v="48.57"/>
        <n v="34.51"/>
        <n v="99.73"/>
        <n v="63.29"/>
        <n v="91.01"/>
        <n v="38.3"/>
        <n v="44.65"/>
        <n v="24.46"/>
        <n v="98.56"/>
        <n v="67.54"/>
        <n v="89.68"/>
        <n v="52.32"/>
        <n v="76.21"/>
        <n v="32.2423388554505"/>
        <n v="86.7157765049811"/>
        <n v="23.4594581085448"/>
        <n v="72.92"/>
        <n v="23.47"/>
        <n v="32.91"/>
        <n v="69.33"/>
        <n v="82.101869091895"/>
        <n v="98.0302355647011"/>
        <n v="44.91"/>
        <n v="47.33"/>
        <n v="88.0484769610589"/>
        <n v="65.9920183951993"/>
        <n v="83.39"/>
        <n v="60.27"/>
        <n v="29.92"/>
        <n v="63.5038828671298"/>
        <n v="95.52"/>
        <n v="38.91"/>
        <n v="72.74"/>
        <n v="84.2937276874566"/>
        <n v="70.82"/>
        <n v="42.63"/>
        <n v="73.6648962529308"/>
        <n v="49.88"/>
        <n v="91.08"/>
        <n v="83.25"/>
        <n v="42.86"/>
        <n v="79.04"/>
        <n v="74.0793225931964"/>
        <n v="57.5"/>
        <n v="56.36"/>
        <n v="68.04"/>
        <n v="18.78"/>
        <n v="97.5"/>
        <n v="44.38"/>
        <n v="45.31"/>
        <n v="98.06"/>
        <n v="89.1717443547826"/>
        <n v="65.615133132181"/>
        <n v="77.7570601610293"/>
        <n v="90.64"/>
        <n v="36.11"/>
        <n v="3.6"/>
        <n v="47.0797878949721"/>
        <n v="99.281506630085"/>
        <n v="0.04"/>
        <n v="61.76"/>
        <n v="94.96"/>
        <n v="85.768666264738"/>
        <n v="78.49"/>
        <n v="67.9703758272229"/>
        <n v="82.3082693685406"/>
        <n v="30.85"/>
        <n v="56.77"/>
        <n v="44.84"/>
        <n v="7.94"/>
        <n v="63.2"/>
        <n v="45.8"/>
        <n v="69.68"/>
        <n v="47.37"/>
        <n v="55.94"/>
        <n v="54.32"/>
        <n v="63.69"/>
        <n v="51.87"/>
        <n v="80.54"/>
        <n v="72.2833858042262"/>
        <n v="82.3197640173505"/>
        <n v="82.71"/>
        <n v="80.9"/>
        <n v="74.55"/>
        <n v="62.01"/>
        <n v="72.8074476250649"/>
        <n v="48.06"/>
        <n v="35.8"/>
        <n v="65.4339247646334"/>
        <n v="56.52"/>
        <n v="51.06"/>
        <n v="32.29"/>
        <n v="70.1050188676994"/>
        <n v="89.88"/>
        <n v="23.32"/>
        <n v="68.9039830813386"/>
        <n v="17.86"/>
        <n v="45.3504178304333"/>
        <n v="51.98"/>
        <n v="68.75"/>
        <n v="71.7794986831013"/>
        <n v="31.48"/>
        <n v="42.9582126946323"/>
        <n v="96.47"/>
        <n v="23.88"/>
        <n v="46.51"/>
        <n v="64.81"/>
        <n v="37.47"/>
        <n v="34.85"/>
        <n v="28.59"/>
        <n v="77.01"/>
        <n v="97.79"/>
        <n v="59.08"/>
        <n v="57.44"/>
        <n v="63.0"/>
        <n v="86.59"/>
        <n v="56.02"/>
        <n v="22.01"/>
        <n v="49.16"/>
        <n v="78.2955590683598"/>
        <n v="65.82"/>
        <n v="38.25"/>
        <n v="65.47"/>
        <n v="99.22"/>
        <n v="72.23"/>
        <n v="87.09"/>
        <n v="47.66"/>
        <n v="69.9977380080253"/>
        <n v="65.6247664138365"/>
        <n v="37.76"/>
        <n v="37.89"/>
        <n v="56.45"/>
        <n v="68.26"/>
        <n v="55.99"/>
        <n v="61.95"/>
        <n v="68.91"/>
        <n v="36.94"/>
        <n v="62.2785696740689"/>
        <n v="78.3073100075719"/>
        <n v="92.1"/>
        <n v="66.66"/>
        <n v="43.1488198004275"/>
        <n v="67.88"/>
        <n v="48.67"/>
        <n v="27.3"/>
        <n v="73.8422310194914"/>
        <n v="53.35"/>
        <n v="66.95"/>
        <n v="62.53"/>
        <n v="71.5826210918702"/>
        <n v="98.25"/>
        <n v="42.01"/>
        <n v="47.59"/>
        <n v="59.0125427792089"/>
        <n v="42.65"/>
        <n v="89.61"/>
        <n v="48.35"/>
        <n v="61.46"/>
        <n v="90.6174242926743"/>
        <n v="34.49"/>
        <n v="93.36"/>
        <n v="88.15"/>
        <n v="57.8"/>
        <n v="72.6141278076588"/>
        <n v="50.33"/>
        <n v="52.54"/>
        <n v="58.56"/>
        <n v="42.9797807044884"/>
        <n v="29.43"/>
        <n v="61.21"/>
        <n v="94.53"/>
        <n v="64.1840140808414"/>
        <n v="31.62"/>
        <n v="15.1"/>
        <n v="92.42"/>
        <n v="18.28"/>
        <n v="6.67298856406966"/>
        <n v="63.99"/>
        <n v="71.389171148187"/>
        <n v="81.0266686237335"/>
        <n v="70.96"/>
        <n v="84.317499480693"/>
        <n v="15.46"/>
        <n v="54.6720985107934"/>
        <n v="80.8531467679617"/>
        <n v="82.25"/>
        <n v="73.186267515612"/>
        <n v="80.6912607860396"/>
        <n v="76.5791934769916"/>
        <n v="60.57"/>
        <n v="59.92"/>
        <n v="62.4"/>
        <n v="70.49"/>
        <n v="59.14"/>
        <n v="87.06"/>
        <n v="50.71"/>
        <n v="57.43"/>
        <n v="48.15"/>
        <n v="93.07"/>
        <n v="69.4689217553347"/>
        <n v="71.45"/>
        <n v="48.91"/>
        <n v="92.6"/>
        <n v="24.1622118074886"/>
        <n v="74.31"/>
        <n v="30.22"/>
        <n v="94.7081740532658"/>
        <n v="65.9"/>
        <n v="25.12"/>
        <n v="85.4182292413113"/>
        <n v="99.93"/>
        <n v="71.93"/>
        <n v="31.36"/>
        <n v="59.29"/>
        <n v="81.9030683055202"/>
        <n v="58.5122771133238"/>
        <n v="55.79"/>
        <n v="81.5667817190451"/>
        <n v="91.83"/>
        <n v="60.74"/>
        <n v="37.51"/>
        <n v="69.06"/>
        <n v="75.296153380902"/>
        <n v="70.1169153975822"/>
        <n v="67.49"/>
        <n v="63.44"/>
        <n v="7.02"/>
        <n v="46.4153314877737"/>
        <n v="74.66"/>
        <n v="54.39"/>
        <n v="51.1"/>
        <n v="32.25"/>
        <n v="81.2475716783568"/>
        <n v="70.4789577672456"/>
        <n v="82.054127309169"/>
        <n v="84.18"/>
        <n v="76.3282963629298"/>
        <n v="47.72"/>
        <n v="78.83"/>
        <n v="89.28"/>
        <n v="52.62"/>
        <n v="59.660041603225"/>
        <n v="68.0241804598945"/>
        <n v="61.0340892396867"/>
        <n v="69.02"/>
        <n v="42.26"/>
        <n v="74.9053163162969"/>
        <n v="67.39"/>
        <n v="88.6652401244782"/>
        <n v="87.02"/>
        <n v="92.94"/>
        <n v="42.82"/>
        <n v="98.46"/>
        <n v="71.02"/>
        <n v="92.09"/>
        <n v="24.84"/>
        <n v="75.7"/>
        <n v="80.98"/>
        <n v="82.7809658898069"/>
        <n v="73.4428644591717"/>
        <n v="56.14"/>
        <n v="78.7"/>
        <n v="54.76"/>
        <n v="69.7594098150266"/>
        <n v="84.96"/>
        <n v="34.91"/>
        <n v="52.53"/>
        <n v="54.57"/>
        <n v="77.23"/>
        <n v="87.980769621959"/>
        <n v="55.4439733043868"/>
        <n v="64.7"/>
        <n v="72.15"/>
        <n v="72.29"/>
        <n v="77.26"/>
        <n v="65.49"/>
        <n v="54.12"/>
        <n v="23.5762097949828"/>
        <n v="49.066649717831"/>
        <n v="42.2"/>
        <n v="55.590013964569"/>
        <n v="80.34"/>
        <n v="98.077875190929"/>
        <n v="74.3189865402027"/>
        <n v="93.1282956477621"/>
        <n v="35.5646374735161"/>
        <n v="14.77"/>
        <n v="39.39"/>
        <n v="27.73"/>
        <n v="81.86"/>
        <n v="55.9090302778109"/>
        <n v="87.87"/>
        <n v="44.26"/>
        <n v="95.74"/>
        <n v="39.22"/>
        <n v="41.2388583283022"/>
        <n v="55.9712759419981"/>
        <n v="33.48"/>
        <n v="60.54"/>
        <n v="39.25"/>
        <n v="38.16"/>
        <n v="67.6194775404713"/>
        <n v="70.37"/>
        <n v="79.54"/>
        <n v="70.7416454096873"/>
        <n v="46.8"/>
        <n v="74.477758460647"/>
        <n v="67.18"/>
        <n v="43.79"/>
        <n v="68.0"/>
        <n v="50.58"/>
        <n v="70.4273651554651"/>
        <n v="49.8793704749185"/>
        <n v="12.01"/>
        <n v="61.0693318634105"/>
        <n v="38.7620253440955"/>
        <n v="52.46"/>
        <n v="90.01"/>
        <n v="59.0089264714175"/>
        <n v="94.88"/>
        <n v="39.45"/>
        <n v="47.8636372987712"/>
        <n v="49.93"/>
        <n v="65.7068380164141"/>
        <n v="64.5242536453268"/>
        <n v="76.53"/>
        <n v="22.59"/>
        <n v="68.36"/>
        <n v="56.359322114138"/>
        <n v="64.4"/>
        <n v="52.16"/>
        <n v="52.26"/>
        <n v="35.01"/>
        <n v="62.6417404797263"/>
        <n v="82.98"/>
        <n v="95.1525991539377"/>
        <n v="69.4592364276801"/>
        <n v="68.1122026448526"/>
        <n v="95.19"/>
        <n v="57.4969254963922"/>
        <n v="41.36"/>
        <n v="74.87"/>
        <n v="76.62"/>
        <n v="94.0844926292403"/>
        <n v="99.15"/>
        <n v="95.7056989181405"/>
        <n v="80.52"/>
        <n v="62.6183944564429"/>
        <n v="57.33"/>
        <n v="85.82"/>
        <n v="62.06"/>
        <n v="44.53"/>
        <n v="14.96"/>
        <n v="23.8775432327192"/>
        <n v="75.5662240251588"/>
        <n v="47.44"/>
        <n v="74.03"/>
        <n v="96.61"/>
        <n v="91.52"/>
        <n v="82.1878206273569"/>
        <n v="95.83"/>
        <n v="80.7247352721848"/>
        <n v="87.64"/>
        <n v="83.6834952669178"/>
        <n v="53.82"/>
        <n v="41.32"/>
        <n v="78.27"/>
        <n v="24.49"/>
        <n v="42.1"/>
        <n v="83.6"/>
        <n v="96.33"/>
        <n v="35.62"/>
        <n v="18.08"/>
        <n v="62.7607717093262"/>
        <n v="39.77"/>
        <n v="6.02"/>
        <n v="95.44"/>
        <n v="63.61"/>
        <n v="74.48"/>
        <n v="45.7306204339853"/>
        <n v="64.27"/>
        <n v="53.1497197024205"/>
        <n v="47.1178204532452"/>
        <n v="77.0943972522006"/>
        <n v="71.66"/>
        <n v="82.44"/>
        <n v="27.19"/>
        <n v="23.7"/>
        <n v="84.69"/>
        <n v="73.99"/>
        <n v="64.04"/>
        <n v="38.74"/>
        <n v="60.47"/>
        <n v="34.8735232659124"/>
        <n v="84.0473021244556"/>
        <n v="38.98"/>
        <n v="80.8718611639469"/>
        <n v="66.42784947831"/>
        <n v="98.5866669240846"/>
        <n v="85.74"/>
        <n v="40.53"/>
        <n v="87.9622622979692"/>
        <n v="47.14"/>
        <n v="43.23"/>
        <n v="90.06"/>
        <n v="76.6052965311391"/>
        <n v="87.9248375748159"/>
        <n v="70.4851307343563"/>
        <n v="70.2945220073275"/>
        <n v="79.8129772654364"/>
        <n v="69.2103443838528"/>
        <n v="35.03"/>
        <n v="87.3"/>
        <n v="40.92"/>
        <n v="26.89"/>
        <n v="94.61"/>
        <n v="56.59"/>
        <n v="85.7438671798005"/>
        <n v="84.1583776064235"/>
        <n v="18.32"/>
        <n v="47.95"/>
        <n v="86.63"/>
        <n v="75.4254984452797"/>
        <n v="43.39"/>
        <n v="37.62"/>
        <n v="63.22"/>
        <n v="72.82"/>
        <n v="90.54"/>
        <n v="72.8035415352089"/>
        <n v="69.5921891273684"/>
        <n v="76.76"/>
        <n v="80.29"/>
        <n v="32.72"/>
        <n v="40.4"/>
        <n v="73.6"/>
        <n v="85.8053550279165"/>
        <n v="42.7"/>
        <n v="56.4305081157115"/>
        <n v="59.5213044901311"/>
        <n v="41.62"/>
        <n v="30.4"/>
        <n v="72.04"/>
        <n v="94.68"/>
        <n v="73.7315607415498"/>
        <n v="54.11"/>
        <n v="78.7690764580044"/>
        <n v="23.43"/>
        <n v="98.9486730759425"/>
        <n v="25.6"/>
        <n v="62.9746736281768"/>
        <n v="61.91"/>
        <n v="81.6171459744261"/>
        <n v="51.0658720980937"/>
        <n v="35.5"/>
        <n v="69.6560976653158"/>
        <n v="90.81"/>
        <n v="52.0"/>
        <n v="85.72"/>
        <n v="15.88"/>
        <n v="99.2177311783759"/>
        <n v="93.15"/>
        <n v="74.2270509840999"/>
        <n v="46.24"/>
        <n v="50.009461081162"/>
        <n v="34.48"/>
        <n v="73.8974622172438"/>
        <n v="33.46"/>
        <n v="67.9123077067177"/>
        <n v="99.47"/>
        <n v="92.7275915767507"/>
        <n v="58.3"/>
        <n v="26.02"/>
        <n v="53.95"/>
        <n v="68.0536360767039"/>
        <n v="48.3822062180201"/>
        <n v="57.5188216304128"/>
        <n v="23.0"/>
        <n v="88.1"/>
        <n v="47.8"/>
        <n v="25.8"/>
        <n v="39.18"/>
        <n v="67.87"/>
        <n v="44.59"/>
        <n v="68.64"/>
        <n v="62.86"/>
        <n v="49.07"/>
        <n v="75.34"/>
        <n v="67.53"/>
        <n v="30.79"/>
        <n v="98.84"/>
        <n v="75.173665805234"/>
        <n v="31.03"/>
        <n v="97.2093253150383"/>
        <n v="63.08"/>
        <n v="61.6951352558883"/>
        <n v="95.2989167127855"/>
        <n v="32.47"/>
        <n v="87.82"/>
        <n v="79.31"/>
        <n v="68.97"/>
        <n v="72.31"/>
        <n v="32.17"/>
        <n v="94.57"/>
        <n v="94.8887619995056"/>
        <n v="86.78"/>
        <n v="35.37"/>
        <n v="81.3164115421336"/>
        <n v="24.0"/>
        <n v="21.28"/>
        <n v="65.01"/>
        <n v="62.3348451765622"/>
        <n v="29.78"/>
        <n v="78.54"/>
        <n v="84.47"/>
        <n v="46.06"/>
        <n v="56.99"/>
        <n v="48.6357388012311"/>
        <n v="91.22"/>
        <n v="56.49"/>
        <n v="67.13"/>
        <n v="55.04"/>
        <n v="66.45"/>
        <n v="96.01"/>
        <n v="55.08"/>
        <n v="79.63"/>
        <n v="45.9510253184407"/>
        <n v="35.65"/>
        <n v="97.82"/>
        <n v="39.26"/>
        <n v="62.3"/>
        <n v="49.1007678352678"/>
        <n v="17.42"/>
        <n v="75.8507557641847"/>
        <n v="71.91"/>
        <n v="94.49"/>
        <n v="31.28"/>
        <n v="70.62"/>
        <n v="81.2860491740655"/>
        <n v="73.6979416017854"/>
        <n v="70.79"/>
        <n v="77.6381595692176"/>
        <n v="82.84"/>
        <n v="70.12"/>
        <n v="29.56"/>
        <n v="44.66"/>
        <n v="75.62"/>
        <n v="72.91"/>
        <n v="58.07"/>
        <n v="30.02"/>
        <n v="43.76"/>
        <n v="80.6437483805723"/>
        <n v="94.26"/>
        <n v="82.3388910271182"/>
        <n v="36.31"/>
        <n v="80.2329367276744"/>
        <n v="44.5104727951788"/>
        <n v="75.28"/>
        <n v="74.5440163191856"/>
        <n v="87.1107518618397"/>
        <n v="79.0614755848767"/>
        <n v="78.0363126915663"/>
        <n v="37.27"/>
        <n v="93.9267381983898"/>
        <n v="78.2997368772902"/>
        <n v="97.96"/>
        <n v="74.38"/>
        <n v="97.2691821766491"/>
        <n v="61.39"/>
        <n v="90.9799874231323"/>
        <n v="51.04"/>
        <n v="94.0849003259673"/>
        <n v="46.78"/>
        <n v="86.6226946936255"/>
        <n v="72.481668196785"/>
        <n v="74.92"/>
        <n v="88.5682347501594"/>
        <n v="36.55"/>
        <n v="76.43"/>
        <n v="87.05"/>
        <n v="65.26"/>
        <n v="29.2416589563807"/>
        <n v="21.31"/>
        <n v="43.8"/>
        <n v="84.01"/>
        <n v="64.5449510737004"/>
        <n v="82.2993369653163"/>
        <n v="95.0023093014094"/>
        <n v="67.96"/>
        <n v="96.16"/>
        <n v="76.01"/>
        <n v="36.29"/>
        <n v="80.4"/>
        <n v="53.281054625411"/>
        <n v="73.3202588941508"/>
        <n v="42.56"/>
        <n v="45.07"/>
        <n v="77.42"/>
        <n v="31.15"/>
        <n v="39.93"/>
        <n v="52.52"/>
        <n v="83.7663906394277"/>
        <n v="58.95"/>
        <n v="91.3"/>
        <n v="86.446187576141"/>
        <n v="91.4847146146538"/>
        <n v="45.740806027821"/>
        <n v="65.2099498933077"/>
        <n v="22.18"/>
        <n v="33.12"/>
        <n v="39.6726492317295"/>
        <n v="37.66"/>
        <n v="70.71"/>
        <n v="29.75"/>
        <n v="68.41"/>
        <n v="98.1795961619038"/>
        <n v="53.19"/>
        <n v="88.9290156709074"/>
        <n v="62.37"/>
        <n v="73.3612353454684"/>
        <n v="59.31"/>
        <n v="66.86"/>
        <n v="70.45"/>
        <n v="35.15"/>
        <n v="39.99"/>
        <n v="48.54"/>
        <n v="58.9911708225861"/>
        <n v="90.2"/>
        <n v="61.89"/>
        <n v="18.94"/>
        <n v="20.67"/>
        <n v="37.9"/>
        <n v="44.92"/>
        <n v="67.79"/>
        <n v="41.63"/>
        <n v="73.22"/>
        <n v="33.01"/>
        <n v="55.59"/>
        <n v="57.59"/>
        <n v="95.82"/>
        <n v="99.56"/>
        <n v="54.99"/>
        <n v="84.5546270733148"/>
        <n v="24.12"/>
        <n v="63.8354359956216"/>
        <n v="93.1634260060901"/>
        <n v="64.08"/>
        <n v="95.4"/>
        <n v="10.8"/>
        <n v="39.1798364038968"/>
        <n v="74.19"/>
        <n v="28.72"/>
        <n v="27.02"/>
        <n v="40.94"/>
        <n v="36.05"/>
        <n v="60.52"/>
        <n v="69.4991892402821"/>
        <n v="28.44"/>
        <n v="74.18"/>
        <n v="22.3"/>
        <n v="86.45"/>
        <n v="28.57"/>
        <n v="78.12"/>
        <n v="95.95"/>
        <n v="91.9983782634219"/>
        <n v="71.58"/>
        <n v="81.37"/>
        <n v="53.23"/>
        <n v="81.02"/>
        <n v="75.06"/>
        <n v="48.76"/>
        <n v="37.3891978563659"/>
        <n v="85.7802270918589"/>
        <n v="62.38"/>
        <n v="48.5"/>
        <n v="68.62"/>
        <n v="38.08"/>
        <n v="62.88"/>
        <n v="85.94"/>
        <n v="94.7738533381643"/>
        <n v="43.8680190777105"/>
        <n v="81.68"/>
        <n v="74.9272916857514"/>
        <n v="50.61"/>
        <n v="92.73"/>
        <n v="66.11"/>
        <n v="36.27580848364"/>
        <n v="37.4889472897043"/>
        <n v="94.86"/>
        <n v="63.28"/>
        <n v="51.45"/>
        <n v="45.73"/>
        <n v="38.45"/>
        <n v="71.4303711854261"/>
        <n v="78.85"/>
        <n v="68.8870054396422"/>
        <n v="83.84"/>
        <n v="67.1"/>
        <n v="69.83"/>
        <n v="47.62"/>
        <n v="70.51"/>
        <n v="42.24"/>
        <n v="72.89"/>
        <n v="29.88"/>
        <n v="63.4232858027041"/>
        <n v="33.95"/>
        <n v="83.23"/>
        <n v="65.03"/>
        <n v="43.3353192996372"/>
        <n v="51.8"/>
        <n v="93.51"/>
        <n v="62.66"/>
        <n v="42.08"/>
        <n v="37.68"/>
        <n v="85.9812544399544"/>
        <n v="34.8062127420094"/>
        <n v="22.09"/>
        <n v="79.5637405814839"/>
        <n v="55.261473378191"/>
        <n v="97.048027705426"/>
        <n v="71.54"/>
        <n v="73.62"/>
        <n v="73.3513809618865"/>
        <n v="69.4020060902402"/>
        <n v="44.95"/>
        <n v="75.42"/>
        <n v="86.2760085225764"/>
        <n v="37.7"/>
        <n v="72.0"/>
        <n v="25.9786213452188"/>
        <n v="72.4343111181051"/>
        <n v="49.59"/>
        <n v="89.5"/>
        <n v="73.35"/>
        <n v="62.87"/>
        <n v="57.35"/>
        <n v="86.1234109471144"/>
        <n v="73.75"/>
        <n v="78.98"/>
        <n v="78.9193154512387"/>
        <n v="89.7159454710701"/>
        <n v="23.85"/>
        <n v="32.99"/>
        <n v="33.91"/>
        <n v="54.06"/>
        <n v="84.6940621234458"/>
        <n v="95.87"/>
        <n v="68.28"/>
        <n v="96.9558842575859"/>
        <n v="79.9237979380702"/>
        <n v="56.3"/>
        <n v="72.8141325919697"/>
        <n v="32.02"/>
        <n v="50.0102454880189"/>
        <n v="41.93"/>
        <n v="52.19"/>
        <n v="78.3097187196873"/>
        <n v="90.6042830436516"/>
        <n v="79.83"/>
        <n v="30.67"/>
        <n v="46.09"/>
        <n v="91.79"/>
        <n v="90.33"/>
        <n v="75.29"/>
        <n v="96.4829516867967"/>
        <n v="82.145737593733"/>
        <n v="16.8"/>
        <n v="24.7"/>
        <n v="64.93"/>
        <n v="62.0937685791833"/>
        <n v="90.7486413527115"/>
        <n v="72.7765022971173"/>
        <n v="29.51"/>
        <n v="33.26"/>
        <n v="56.93"/>
        <n v="86.8443383458566"/>
        <n v="32.01"/>
        <n v="92.36"/>
        <n v="46.3"/>
        <n v="37.19"/>
        <n v="53.42"/>
        <n v="81.9775952487562"/>
        <n v="80.8232688258374"/>
        <n v="74.64"/>
        <n v="21.79"/>
        <n v="81.19"/>
        <n v="85.36"/>
        <n v="34.92"/>
        <n v="78.24"/>
        <n v="67.17"/>
        <n v="92.56"/>
        <n v="73.7195064590794"/>
        <n v="69.86"/>
        <n v="69.292972604927"/>
        <n v="86.12"/>
        <n v="65.0"/>
        <n v="81.2361478530131"/>
        <n v="7.76"/>
        <n v="36.98"/>
        <n v="53.24"/>
        <n v="85.2285035958429"/>
        <n v="84.2012461776362"/>
        <n v="36.21"/>
        <n v="86.8354301230821"/>
        <n v="44.12"/>
        <n v="55.4655586520447"/>
        <n v="93.14"/>
        <n v="90.36"/>
        <n v="55.84"/>
        <n v="71.47"/>
        <n v="17.46"/>
        <n v="83.27"/>
        <n v="80.06"/>
        <n v="90.8"/>
        <n v="44.3406672406064"/>
        <n v="85.6469218428216"/>
        <n v="82.02"/>
        <n v="61.24"/>
        <n v="46.45"/>
        <n v="60.82"/>
        <n v="51.3573103786355"/>
        <n v="88.58"/>
        <n v="94.1620785973486"/>
        <n v="16.84"/>
        <n v="63.585021014734"/>
        <n v="37.53"/>
        <n v="47.7"/>
        <n v="94.02"/>
        <n v="66.4089068551898"/>
        <n v="76.85"/>
        <n v="36.15"/>
        <n v="93.91"/>
        <n v="53.122375585195"/>
        <n v="80.88"/>
        <n v="70.15"/>
        <n v="63.62"/>
        <n v="41.94"/>
        <n v="86.2215034766926"/>
        <n v="44.81"/>
        <n v="77.5436291586779"/>
        <n v="73.2716006264419"/>
        <n v="58.01"/>
        <n v="74.8105321166399"/>
        <n v="77.16"/>
        <n v="16.77"/>
        <n v="97.54"/>
        <n v="13.82"/>
        <n v="72.55"/>
        <n v="98.6"/>
        <n v="60.68"/>
        <n v="88.4422191386312"/>
        <n v="68.78"/>
        <n v="49.39"/>
        <n v="59.3"/>
        <n v="69.25"/>
        <n v="85.58"/>
        <n v="97.27"/>
        <n v="28.42"/>
        <n v="71.98"/>
        <n v="99.02"/>
        <n v="81.0068805465784"/>
        <n v="77.03"/>
        <n v="49.5518056627149"/>
        <n v="41.78"/>
        <n v="90.9994730032169"/>
        <n v="98.19"/>
        <n v="76.51"/>
        <n v="70.67"/>
        <n v="27.62"/>
        <n v="69.1"/>
        <n v="86.2284535059149"/>
        <n v="83.42"/>
        <n v="46.49"/>
        <n v="71.65"/>
        <n v="98.66"/>
        <n v="77.6144862213546"/>
        <n v="87.8880107864721"/>
        <n v="86.44"/>
        <n v="90.5729966696167"/>
        <n v="45.27"/>
        <n v="30.44"/>
        <n v="82.51"/>
        <n v="64.63"/>
        <n v="60.79"/>
        <n v="48.85"/>
        <n v="54.1399431719965"/>
        <n v="70.25"/>
        <n v="75.7305950940936"/>
        <n v="94.62"/>
        <n v="83.3233147051417"/>
        <n v="74.7274472213443"/>
        <n v="61.33"/>
        <n v="75.0315161300232"/>
        <n v="57.91"/>
        <n v="41.84"/>
        <n v="64.32"/>
        <n v="64.34"/>
        <n v="30.74"/>
        <n v="69.36"/>
        <n v="77.3"/>
        <n v="36.01"/>
        <n v="87.2785994793292"/>
        <n v="7.87"/>
        <n v="23.55"/>
        <n v="86.03"/>
        <n v="98.8662391738035"/>
        <n v="20.69"/>
        <n v="9.48"/>
        <n v="87.54"/>
        <n v="82.36"/>
        <n v="33.901057825886"/>
        <n v="51.63"/>
        <n v="86.15"/>
        <n v="98.93"/>
        <n v="79.76"/>
        <n v="79.5003496762435"/>
        <n v="55.83"/>
        <n v="95.86"/>
        <n v="31.1"/>
        <n v="64.2638563955564"/>
        <n v="76.79"/>
        <n v="85.1611567170859"/>
        <n v="33.75"/>
        <n v="79.1680832402742"/>
        <n v="71.06"/>
        <n v="78.63"/>
        <n v="60.6089959503351"/>
        <n v="92.74"/>
        <n v="33.3"/>
        <n v="8.98"/>
        <n v="57.16"/>
        <n v="94.77"/>
        <n v="95.06"/>
        <n v="68.55"/>
        <n v="81.9028997791056"/>
        <n v="12.87"/>
        <n v="40.78"/>
        <n v="52.75"/>
        <n v="82.1710227276852"/>
        <n v="77.2885224128513"/>
        <n v="71.23"/>
        <n v="95.29"/>
        <n v="58.12"/>
        <n v="91.8281132404906"/>
        <n v="95.15"/>
        <n v="85.9"/>
        <n v="32.8210986227666"/>
        <n v="86.807543481912"/>
        <n v="92.64"/>
        <n v="50.48"/>
        <n v="53.99"/>
        <n v="22.94"/>
        <n v="95.12"/>
        <n v="99.44"/>
        <n v="66.49"/>
        <n v="89.55"/>
        <n v="63.48"/>
        <n v="56.39"/>
        <n v="72.45"/>
        <n v="63.36"/>
        <n v="40.6889240747551"/>
        <n v="98.22"/>
        <n v="69.0638104426132"/>
        <n v="61.8327640256238"/>
        <n v="63.38"/>
        <n v="55.0432069096412"/>
        <n v="77.1083994815005"/>
        <n v="60.5531445405912"/>
        <n v="84.7632015394023"/>
        <n v="58.05"/>
        <n v="64.76"/>
        <n v="53.12"/>
        <n v="14.49"/>
        <n v="31.76"/>
        <n v="97.2779438295176"/>
        <n v="65.93"/>
        <n v="79.75"/>
        <n v="32.0863580295513"/>
        <n v="25.64"/>
        <n v="34.62"/>
        <n v="67.77"/>
        <n v="51.95"/>
        <n v="91.84"/>
        <n v="77.8905238190131"/>
        <n v="50.04"/>
        <n v="75.94"/>
        <n v="31.61"/>
        <n v="59.94"/>
        <n v="90.26"/>
        <n v="71.36"/>
        <n v="54.53"/>
        <n v="36.28"/>
        <n v="75.5"/>
        <n v="75.6608879765869"/>
        <n v="53.46"/>
        <n v="58.46"/>
        <n v="80.8"/>
        <n v="69.67"/>
        <n v="98.12"/>
        <n v="79.2752426541601"/>
        <n v="73.1614876858559"/>
        <n v="65.2042294376023"/>
        <n v="69.54"/>
        <n v="87.5658099368652"/>
        <n v="42.97"/>
        <n v="85.1947031208248"/>
        <n v="49.0251768784938"/>
        <n v="63.1878526312361"/>
        <n v="71.5311382758198"/>
        <n v="46.84"/>
        <n v="76.4345615524647"/>
        <n v="27.88"/>
        <n v="70.501144154367"/>
        <n v="68.25"/>
        <n v="84.33"/>
        <n v="77.04"/>
        <n v="98.36"/>
        <n v="55.7109631622314"/>
        <n v="46.82"/>
        <n v="82.3701497652394"/>
        <n v="60.46"/>
        <n v="63.46"/>
        <n v="74.49"/>
        <n v="31.82"/>
        <n v="78.9705962667297"/>
        <n v="52.88"/>
        <n v="82.54653785223"/>
        <n v="83.5302980829881"/>
        <n v="81.56"/>
        <n v="91.59"/>
        <n v="69.5875204464178"/>
        <n v="76.042299283953"/>
        <n v="68.9029133912761"/>
        <n v="63.5145662795885"/>
        <n v="48.68"/>
        <n v="90.949792256531"/>
        <n v="28.16"/>
        <n v="91.62"/>
        <n v="99.83"/>
        <n v="39.193113266029"/>
        <n v="72.3748618722967"/>
        <n v="84.34"/>
        <n v="94.5254243408421"/>
        <n v="14.23"/>
        <n v="92.81"/>
        <n v="40.22"/>
        <n v="21.73"/>
        <n v="49.818147170791"/>
        <n v="67.11"/>
        <n v="7.14"/>
        <n v="85.6692610655438"/>
        <n v="39.71"/>
        <n v="48.89"/>
        <n v="65.99"/>
        <n v="82.7019186312323"/>
        <n v="16.3"/>
        <n v="67.62"/>
        <n v="86.6005433229053"/>
        <n v="24.79"/>
        <n v="39.46"/>
        <n v="20.48"/>
        <n v="82.6434227105337"/>
        <n v="97.05"/>
        <n v="89.14"/>
        <n v="64.8"/>
        <n v="73.44"/>
        <n v="83.24"/>
        <n v="79.73"/>
        <n v="56.29"/>
        <n v="53.4945961722883"/>
        <n v="68.59"/>
        <n v="41.1"/>
        <n v="49.2950940743349"/>
        <n v="92.31"/>
        <n v="78.5939482620041"/>
        <n v="28.5126118862348"/>
        <n v="83.1992553483574"/>
        <n v="11.49"/>
        <n v="53.71"/>
        <n v="98.9917012734087"/>
        <n v="77.06"/>
        <n v="25.36"/>
        <n v="30.71"/>
        <n v="43.93"/>
        <n v="63.66"/>
        <n v="90.7972957216817"/>
        <n v="67.36"/>
        <n v="52.2946666647188"/>
        <n v="58.5"/>
        <n v="79.1"/>
        <n v="37.16"/>
        <n v="97.0882737718381"/>
        <n v="86.0439728017267"/>
        <n v="79.2167326413569"/>
        <n v="37.74"/>
        <n v="77.5928401516318"/>
        <n v="82.7"/>
        <n v="65.55"/>
        <n v="35.14"/>
        <n v="58.94"/>
        <n v="66.123877108596"/>
        <n v="9.12"/>
        <n v="85.09"/>
        <n v="69.16"/>
        <n v="72.64"/>
        <n v="26.74"/>
        <n v="88.6282212889169"/>
        <n v="44.34"/>
        <n v="16.82"/>
        <n v="43.67"/>
        <n v="54.16"/>
        <n v="24.3"/>
        <n v="67.6"/>
        <n v="97.56"/>
        <n v="65.21"/>
        <n v="28.95"/>
        <n v="61.48"/>
        <n v="84.1247404104427"/>
        <n v="76.18"/>
        <n v="79.02"/>
        <n v="31.35"/>
        <n v="88.03"/>
        <n v="94.07"/>
        <n v="79.91"/>
        <n v="84.3613211004813"/>
        <n v="91.65"/>
        <n v="81.3889235555294"/>
        <n v="76.05"/>
        <n v="75.67"/>
        <n v="50.76"/>
        <n v="91.2391795646204"/>
        <n v="86.5628766717919"/>
        <n v="25.98"/>
        <n v="49.43"/>
        <n v="30.001836199371"/>
        <n v="64.19"/>
        <n v="59.85"/>
        <n v="38.18"/>
        <n v="47.4442710830015"/>
        <n v="15.84"/>
        <n v="87.0570760744805"/>
        <n v="32.92"/>
        <n v="10.03"/>
        <n v="38.34"/>
        <n v="9.92"/>
        <n v="51.5496209353825"/>
        <n v="71.0736743072543"/>
        <n v="67.2257458526082"/>
        <n v="86.1730113161177"/>
        <n v="86.95"/>
        <n v="61.79443208491"/>
        <n v="17.0"/>
        <n v="86.7385917726542"/>
        <n v="81.97"/>
        <n v="43.65"/>
        <n v="54.8166543830461"/>
        <n v="79.3907941497183"/>
        <n v="67.1437981411935"/>
        <n v="61.4477048389394"/>
        <n v="63.916214223833"/>
        <n v="91.54"/>
        <n v="58.343454953626"/>
        <n v="46.79"/>
        <n v="47.9471576447658"/>
        <n v="50.06"/>
        <n v="99.42"/>
        <n v="79.009318910704"/>
        <n v="55.44"/>
        <n v="94.58"/>
        <n v="85.29"/>
        <n v="60.32"/>
        <n v="51.2"/>
        <n v="76.1873512485889"/>
        <n v="82.53"/>
        <n v="28.64"/>
        <n v="31.42"/>
        <n v="79.2442552407148"/>
        <n v="88.4892196653531"/>
        <n v="78.25"/>
        <n v="93.6575947744403"/>
        <n v="82.65"/>
        <n v="85.89"/>
        <n v="95.98"/>
        <n v="59.25"/>
        <n v="61.5"/>
        <n v="98.3353160464176"/>
        <n v="33.79"/>
        <n v="98.49"/>
        <n v="41.91"/>
        <n v="87.71"/>
        <n v="86.33"/>
        <n v="43.12"/>
        <n v="6.54"/>
        <n v="48.29"/>
        <n v="99.16"/>
        <n v="40.27"/>
        <n v="80.3266379014994"/>
        <n v="22.99"/>
        <n v="80.207622244397"/>
        <n v="90.5012633058968"/>
        <n v="99.63"/>
        <n v="84.11"/>
        <n v="81.8"/>
        <n v="59.3144063953581"/>
        <n v="17.24"/>
        <n v="68.1308668936441"/>
        <n v="63.4932900644182"/>
        <n v="84.4817055398219"/>
        <n v="91.0444213584072"/>
        <n v="75.02"/>
        <n v="55.25"/>
        <n v="54.37"/>
        <n v="89.02"/>
        <n v="92.65"/>
        <n v="74.01"/>
        <n v="92.23"/>
        <n v="99.0380681207861"/>
        <n v="25.66"/>
        <n v="56.4509393274841"/>
        <n v="58.98"/>
        <n v="80.78"/>
        <n v="42.57"/>
        <n v="21.49"/>
        <n v="90.3043987636431"/>
        <n v="24.41"/>
        <n v="87.3784008540697"/>
        <n v="84.082701261325"/>
        <n v="60.716003368149"/>
        <n v="58.6047901729661"/>
        <n v="37.79"/>
        <n v="25.51"/>
        <n v="59.76"/>
        <n v="76.4084076359083"/>
        <n v="38.54"/>
        <n v="37.67"/>
        <n v="91.7759860573034"/>
        <n v="92.04"/>
        <n v="95.97"/>
        <n v="48.47"/>
        <n v="93.7580930791362"/>
        <n v="41.96"/>
        <n v="27.13"/>
        <n v="91.24"/>
        <n v="41.58"/>
        <n v="32.93"/>
        <n v="54.59"/>
        <n v="76.42"/>
        <n v="76.4310509335334"/>
        <n v="13.6"/>
        <n v="67.19"/>
        <n v="39.68"/>
        <n v="46.99"/>
        <n v="79.0872289927007"/>
        <n v="79.8957150451564"/>
        <n v="38.22"/>
        <n v="89.46"/>
        <n v="45.82"/>
        <n v="66.5931104610275"/>
        <n v="22.19"/>
        <n v="28.63"/>
        <n v="27.27"/>
        <n v="35.82"/>
        <n v="84.8426299695002"/>
        <n v="71.07"/>
        <n v="70.43"/>
        <n v="68.6488722654069"/>
        <n v="50.2"/>
        <n v="72.0868360766944"/>
        <n v="63.0309387033715"/>
        <n v="58.1462793300104"/>
        <n v="62.97"/>
        <n v="67.47"/>
        <n v="66.4652946207495"/>
        <n v="55.85"/>
        <n v="33.05"/>
        <n v="11.36"/>
        <n v="52.39"/>
        <n v="49.87"/>
        <n v="63.8231213488877"/>
        <n v="93.66"/>
        <n v="79.9073525151872"/>
        <n v="94.25"/>
        <n v="61.12"/>
        <n v="77.810385457061"/>
        <n v="47.24"/>
        <n v="22.659463540382"/>
        <n v="86.2117830629517"/>
        <n v="72.6884603065818"/>
        <n v="34.9"/>
        <n v="86.3247524355431"/>
        <n v="68.81"/>
        <n v="68.57"/>
        <n v="80.3"/>
        <n v="73.3099133720203"/>
        <n v="45.49"/>
        <n v="85.35"/>
        <n v="45.39"/>
        <n v="81.57"/>
        <n v="72.14"/>
        <n v="67.1861594228858"/>
        <n v="71.39"/>
        <n v="81.6733645410896"/>
        <n v="87.49"/>
        <n v="37.35"/>
        <n v="35.98"/>
        <n v="87.73"/>
        <n v="89.6980518081304"/>
        <n v="41.53"/>
        <n v="25.52"/>
        <n v="76.54"/>
        <n v="49.55"/>
        <n v="87.2338910505293"/>
        <n v="50.72"/>
        <n v="76.7742131674914"/>
        <n v="63.93"/>
        <n v="25.56"/>
        <n v="29.98"/>
        <n v="27.86"/>
        <n v="61.3800166233293"/>
        <n v="14.13"/>
        <n v="55.16"/>
        <n v="81.2704626531709"/>
        <n v="56.47"/>
        <n v="53.8381829766748"/>
        <n v="23.07"/>
        <n v="37.87"/>
        <n v="91.07"/>
        <n v="53.3688506099103"/>
        <n v="48.65"/>
        <n v="21.57"/>
        <n v="72.63"/>
        <n v="86.8884867364403"/>
        <n v="77.37"/>
        <n v="48.64"/>
        <n v="68.19"/>
        <n v="48.04"/>
        <n v="95.91"/>
        <n v="67.7735654972978"/>
        <n v="40.38"/>
        <n v="84.419654925749"/>
        <n v="71.12"/>
        <n v="56.2913149170572"/>
        <n v="85.1071710006314"/>
        <n v="20.37"/>
        <n v="25.63"/>
        <n v="89.41"/>
        <n v="59.9681301077573"/>
        <n v="61.3242437974168"/>
        <n v="99.29"/>
        <n v="92.63"/>
        <n v="60.1"/>
        <n v="68.3020599066589"/>
        <n v="96.15"/>
        <n v="42.48"/>
        <n v="52.6554780053678"/>
        <n v="53.27"/>
        <n v="80.27"/>
        <n v="15.06"/>
        <n v="27.12"/>
        <n v="84.9008795211634"/>
        <n v="68.22"/>
        <n v="20.2"/>
        <n v="52.94"/>
        <n v="81.38"/>
        <n v="85.2367073520186"/>
        <n v="73.26"/>
        <n v="69.4920064503441"/>
        <n v="38.06"/>
        <n v="29.14"/>
        <n v="63.9450915899251"/>
        <n v="19.73"/>
        <n v="96.36"/>
        <n v="55.5757668309432"/>
        <n v="68.117856997958"/>
        <n v="72.9486665173761"/>
        <n v="91.32"/>
        <n v="42.27"/>
        <n v="85.24"/>
        <n v="47.19"/>
        <n v="16.03"/>
        <n v="36.49"/>
        <n v="75.0639141964993"/>
        <n v="58.2661911863443"/>
        <n v="78.9491576025058"/>
        <n v="68.8168243259428"/>
        <n v="41.12"/>
        <n v="39.8"/>
        <n v="93.33"/>
        <n v="58.4794677996181"/>
        <n v="71.15"/>
        <n v="89.29"/>
        <n v="80.39"/>
        <n v="34.78"/>
        <n v="88.0901490563042"/>
        <n v="89.8155985341556"/>
        <n v="87.97"/>
        <n v="81.7132576662134"/>
        <n v="67.4822958645528"/>
        <n v="11.25"/>
        <n v="53.48"/>
        <n v="84.94"/>
        <n v="82.04"/>
        <n v="55.22991653122"/>
        <n v="91.3134097226626"/>
        <n v="40.64"/>
        <n v="61.809268619845"/>
        <n v="33.43"/>
        <n v="76.2888579011372"/>
        <n v="43.14"/>
        <n v="52.55"/>
        <n v="94.19"/>
        <n v="40.29"/>
        <n v="43.22"/>
        <n v="35.75"/>
        <n v="64.29"/>
        <n v="81.92"/>
        <n v="26.43"/>
        <n v="80.7209061681169"/>
        <n v="78.4736529314169"/>
        <n v="63.17"/>
        <n v="70.95"/>
        <n v="62.1029479958951"/>
        <n v="68.89"/>
        <n v="5.43"/>
        <n v="91.29"/>
        <n v="86.96"/>
        <n v="85.3279625577168"/>
        <n v="53.45"/>
        <n v="97.1653735041576"/>
        <n v="69.7211392990849"/>
        <n v="65.39"/>
        <n v="29.93"/>
        <n v="49.91"/>
        <n v="79.21"/>
        <n v="74.3310572705053"/>
        <n v="48.05"/>
        <n v="98.7316965227058"/>
        <n v="89.6890564996667"/>
        <n v="57.6173045158711"/>
        <n v="23.77"/>
        <n v="42.18"/>
        <n v="81.05"/>
        <n v="64.21"/>
        <n v="41.54"/>
        <n v="37.57"/>
        <n v="61.42"/>
        <n v="46.53"/>
        <n v="74.7225342181722"/>
        <n v="79.950424674056"/>
        <n v="71.5620802661512"/>
        <n v="93.38"/>
        <n v="97.76"/>
        <n v="74.2834293180361"/>
        <n v="80.2247748848519"/>
        <n v="42.89"/>
        <n v="49.98"/>
        <n v="84.93"/>
        <n v="83.8139756390569"/>
        <n v="64.4157934877572"/>
        <n v="10.04"/>
        <n v="91.6429989664201"/>
        <n v="98.64"/>
        <n v="86.36"/>
        <n v="96.39"/>
        <n v="34.24"/>
        <n v="75.91"/>
        <n v="62.57"/>
        <n v="52.99"/>
        <n v="87.94"/>
        <n v="78.8030364011087"/>
        <n v="74.58"/>
        <n v="51.3"/>
        <n v="45.25"/>
        <n v="88.69"/>
        <n v="91.2486269912611"/>
        <n v="81.7230471105082"/>
        <n v="92.87"/>
        <n v="71.79"/>
        <n v="56.53"/>
        <n v="46.41"/>
        <n v="92.68"/>
        <n v="99.7570275299824"/>
        <n v="17.44"/>
        <n v="74.75"/>
        <n v="92.06"/>
        <n v="45.97"/>
        <n v="27.35"/>
        <n v="46.16"/>
        <n v="71.9798823370684"/>
        <n v="95.3760034968883"/>
        <n v="84.5766905084042"/>
        <n v="72.0758256192287"/>
        <n v="6.52258192327865"/>
        <n v="55.2372372833422"/>
        <n v="2.9"/>
        <n v="68.2456476357861"/>
        <n v="76.9"/>
        <n v="82.8"/>
        <n v="30.38"/>
        <n v="57.4052663525672"/>
        <n v="45.78"/>
        <n v="48.1"/>
        <n v="94.0994112869961"/>
        <n v="54.71"/>
        <n v="69.5143684733044"/>
        <n v="52.48"/>
        <n v="85.1453356424064"/>
        <n v="66.2072637342618"/>
        <n v="81.599466424428"/>
        <n v="74.86"/>
        <n v="76.2261656527367"/>
        <n v="81.3417486403223"/>
        <n v="98.11"/>
        <n v="79.8600095679581"/>
        <n v="49.18"/>
        <n v="77.89"/>
        <n v="60.71"/>
        <n v="88.04"/>
        <n v="36.09"/>
        <n v="95.4906003621474"/>
        <n v="90.84"/>
        <n v="40.76"/>
        <n v="46.62"/>
        <n v="88.4956363317184"/>
        <n v="58.06"/>
        <n v="78.4822204754031"/>
        <n v="54.24"/>
        <n v="45.0455182898954"/>
        <n v="68.6"/>
        <n v="65.3115360598869"/>
        <n v="24.28"/>
        <n v="80.051239597697"/>
        <n v="22.17"/>
        <n v="66.7874474034764"/>
        <n v="67.6718207287317"/>
        <n v="54.23"/>
        <n v="67.73"/>
        <n v="68.8549168199033"/>
        <n v="48.13"/>
        <n v="57.4062141400355"/>
        <n v="87.4460983971855"/>
        <n v="42.51"/>
        <n v="51.08"/>
        <n v="88.6445222784407"/>
        <n v="74.8360924080708"/>
        <n v="43.75"/>
        <n v="95.5088138498139"/>
        <n v="83.0585401267692"/>
        <n v="60.1385185456853"/>
        <n v="54.3"/>
        <n v="91.9118345610159"/>
        <n v="34.59"/>
        <n v="3.48"/>
        <n v="54.46"/>
        <n v="59.0107857456156"/>
        <n v="98.65"/>
        <n v="62.14"/>
        <n v="79.1184980153619"/>
        <n v="70.8157860064584"/>
        <n v="65.8"/>
        <n v="90.2442126863816"/>
        <n v="94.11"/>
        <n v="62.36"/>
        <n v="73.2472860373554"/>
        <n v="78.7524282201564"/>
        <n v="61.4"/>
        <n v="73.4240103384667"/>
        <n v="23.38"/>
        <n v="73.66"/>
        <n v="87.07"/>
        <n v="49.5830288224133"/>
        <n v="42.0685245549054"/>
        <n v="59.62"/>
        <n v="83.5177568166582"/>
        <n v="57.6"/>
        <n v="61.3250796595425"/>
        <n v="94.5555537690299"/>
        <n v="76.52"/>
        <n v="84.46"/>
        <n v="72.2266299330787"/>
        <n v="74.9"/>
        <n v="58.03"/>
        <n v="89.47"/>
        <n v="64.357208641373"/>
        <n v="12.96"/>
        <n v="70.58"/>
        <n v="52.65"/>
        <n v="71.3877752712991"/>
        <n v="47.23"/>
        <n v="86.32"/>
        <n v="61.9492576471872"/>
        <n v="52.77"/>
        <n v="14.1"/>
        <n v="68.3530901201976"/>
        <n v="83.81"/>
        <n v="64.07"/>
        <n v="92.43"/>
        <n v="93.04"/>
        <n v="92.33"/>
        <n v="70.7697216404276"/>
        <n v="69.58"/>
        <n v="28.25"/>
        <n v="40.37"/>
        <n v="57.66"/>
        <n v="47.34"/>
        <n v="75.8513427659326"/>
        <n v="57.1228085581593"/>
        <n v="55.97"/>
        <n v="82.6982771752479"/>
        <n v="76.8404688863676"/>
        <n v="21.09"/>
        <n v="80.2108074363025"/>
        <n v="73.689175314166"/>
        <n v="65.506160426229"/>
        <n v="95.5"/>
        <n v="91.49"/>
        <n v="84.8109350189772"/>
        <n v="61.57"/>
        <n v="55.09"/>
        <n v="77.0440403152608"/>
        <n v="60.38"/>
        <n v="22.98"/>
        <n v="70.4067977661304"/>
        <n v="41.18"/>
        <n v="40.1598378073369"/>
        <n v="31.87"/>
        <n v="62.81"/>
        <n v="80.21"/>
        <n v="30.0991138099935"/>
        <n v="78.48"/>
        <n v="85.49602597754"/>
        <n v="35.9393603284443"/>
        <n v="89.1553286406399"/>
        <n v="99.36"/>
        <n v="94.8852369825743"/>
        <n v="50.89"/>
        <n v="51.54"/>
        <n v="64.7683265720113"/>
        <n v="48.2860294302349"/>
        <n v="86.02"/>
        <n v="96.4207410318617"/>
        <n v="63.67"/>
        <n v="32.52"/>
        <n v="87.77"/>
        <n v="72.08"/>
        <n v="48.84"/>
        <n v="63.85"/>
        <n v="66.13"/>
        <n v="69.9911384487881"/>
        <n v="60.73"/>
        <n v="78.5354795136997"/>
        <n v="59.5039557676393"/>
        <n v="43.6"/>
        <n v="63.83"/>
        <n v="70.44"/>
        <n v="65.09"/>
        <n v="70.6989564842351"/>
        <n v="82.46"/>
        <n v="47.99"/>
        <n v="12.19"/>
        <n v="74.3"/>
        <n v="65.07"/>
        <n v="46.97"/>
        <n v="65.6402399833035"/>
        <n v="59.5049210173209"/>
        <n v="91.06"/>
        <n v="78.2"/>
        <n v="97.8806484187114"/>
        <n v="74.981021432141"/>
        <n v="35.11"/>
        <n v="60.8"/>
        <n v="90.28"/>
      </sharedItems>
    </cacheField>
    <cacheField name="total_screen_hours" numFmtId="0">
      <sharedItems containsSemiMixedTypes="0" containsString="0" containsNumber="1">
        <n v="16.59"/>
        <n v="3.28"/>
        <n v="7.289999999999999"/>
        <n v="18.4"/>
        <n v="13.59"/>
        <n v="18.060000000000002"/>
        <n v="3.32"/>
        <n v="14.740000000000002"/>
        <n v="14.030000000000001"/>
        <n v="5.68"/>
        <n v="9.510000000000002"/>
        <n v="13.190000000000001"/>
        <n v="4.74"/>
        <n v="8.75"/>
        <n v="12.8"/>
        <n v="12.37"/>
        <n v="15.05"/>
        <n v="9.05"/>
        <n v="5.88"/>
        <n v="19.55"/>
        <n v="18.62"/>
        <n v="3.77"/>
        <n v="14.74"/>
        <n v="2.92"/>
        <n v="4.75"/>
        <n v="9.73"/>
        <n v="8.97"/>
        <n v="18.57"/>
        <n v="17.03"/>
        <n v="18.95"/>
        <n v="15.870000000000001"/>
        <n v="9.69"/>
        <n v="16.78"/>
        <n v="19.810000000000002"/>
        <n v="16.119999999999997"/>
        <n v="13.25"/>
        <n v="18.9"/>
        <n v="6.53"/>
        <n v="13.57"/>
        <n v="14.69"/>
        <n v="20.0"/>
        <n v="6.07"/>
        <n v="11.2"/>
        <n v="14.690000000000001"/>
        <n v="5.51"/>
        <n v="11.120000000000001"/>
        <n v="9.92"/>
        <n v="8.030000000000001"/>
        <n v="9.34"/>
        <n v="9.7"/>
        <n v="11.05"/>
        <n v="7.49"/>
        <n v="5.66"/>
        <n v="5.28"/>
        <n v="7.3500000000000005"/>
        <n v="12.790000000000001"/>
        <n v="17.65"/>
        <n v="7.99"/>
        <n v="5.69"/>
        <n v="7.91"/>
        <n v="19.39"/>
        <n v="12.73"/>
        <n v="6.32"/>
        <n v="10.38"/>
        <n v="13.030000000000001"/>
        <n v="3.03"/>
        <n v="5.109999999999999"/>
        <n v="4.79"/>
        <n v="13.45"/>
        <n v="11.18"/>
        <n v="4.4"/>
        <n v="16.55"/>
        <n v="11.63"/>
        <n v="10.33"/>
        <n v="6.1"/>
        <n v="12.42"/>
        <n v="17.619999999999997"/>
        <n v="6.34"/>
        <n v="6.380000000000001"/>
        <n v="6.33"/>
        <n v="7.87"/>
        <n v="7.68"/>
        <n v="17.2"/>
        <n v="20.32"/>
        <n v="7.7"/>
        <n v="13.74"/>
        <n v="13.389999999999999"/>
        <n v="11.17"/>
        <n v="9.58"/>
        <n v="7.38"/>
        <n v="11.41"/>
        <n v="9.780000000000001"/>
        <n v="14.22"/>
        <n v="6.7700000000000005"/>
        <n v="3.4"/>
        <n v="19.34"/>
        <n v="13.96"/>
        <n v="15.59"/>
        <n v="4.2"/>
        <n v="13.8"/>
        <n v="12.08"/>
        <n v="18.86"/>
        <n v="3.6399999999999997"/>
        <n v="5.16"/>
        <n v="7.8"/>
        <n v="19.72"/>
        <n v="16.84"/>
        <n v="21.2"/>
        <n v="17.92"/>
        <n v="1.3"/>
        <n v="2.96"/>
        <n v="5.89"/>
        <n v="7.11"/>
        <n v="18.89"/>
        <n v="19.78"/>
        <n v="4.73"/>
        <n v="14.61"/>
        <n v="17.98"/>
        <n v="13.329999999999998"/>
        <n v="2.94"/>
        <n v="10.68"/>
        <n v="8.45"/>
        <n v="13.870000000000001"/>
        <n v="8.58"/>
        <n v="4.42"/>
        <n v="21.64"/>
        <n v="11.969999999999999"/>
        <n v="10.85"/>
        <n v="18.759999999999998"/>
        <n v="5.58"/>
        <n v="6.26"/>
        <n v="16.24"/>
        <n v="10.17"/>
        <n v="14.36"/>
        <n v="6.77"/>
        <n v="2.59"/>
        <n v="12.0"/>
        <n v="4.15"/>
        <n v="17.73"/>
        <n v="13.919999999999998"/>
        <n v="20.259999999999998"/>
        <n v="15.24"/>
        <n v="4.65"/>
        <n v="14.76"/>
        <n v="13.61"/>
        <n v="11.899999999999999"/>
        <n v="18.23"/>
        <n v="14.129999999999999"/>
        <n v="11.97"/>
        <n v="15.66"/>
        <n v="8.51"/>
        <n v="13.51"/>
        <n v="5.65"/>
        <n v="4.84"/>
        <n v="3.71"/>
        <n v="14.559999999999999"/>
        <n v="8.54"/>
        <n v="13.5"/>
        <n v="9.99"/>
        <n v="12.72"/>
        <n v="11.850000000000001"/>
        <n v="10.43"/>
        <n v="19.4"/>
        <n v="16.060000000000002"/>
        <n v="18.15"/>
        <n v="15.850000000000001"/>
        <n v="12.11"/>
        <n v="16.32"/>
        <n v="12.74"/>
        <n v="19.86"/>
        <n v="16.950000000000003"/>
        <n v="21.46"/>
        <n v="8.379999999999999"/>
        <n v="12.32"/>
        <n v="6.51"/>
        <n v="16.4"/>
        <n v="17.01"/>
        <n v="7.4"/>
        <n v="11.82"/>
        <n v="21.25"/>
        <n v="12.25"/>
        <n v="7.12"/>
        <n v="11.54"/>
        <n v="4.51"/>
        <n v="13.93"/>
        <n v="19.87"/>
        <n v="6.78"/>
        <n v="20.97"/>
        <n v="12.69"/>
        <n v="5.8"/>
        <n v="6.17"/>
        <n v="5.79"/>
        <n v="16.35"/>
        <n v="2.81"/>
        <n v="7.17"/>
        <n v="16.77"/>
        <n v="10.620000000000001"/>
        <n v="17.7"/>
        <n v="17.53"/>
        <n v="5.71"/>
        <n v="5.11"/>
        <n v="11.66"/>
        <n v="7.880000000000001"/>
        <n v="21.38"/>
        <n v="10.31"/>
        <n v="4.6"/>
        <n v="17.490000000000002"/>
        <n v="12.27"/>
        <n v="14.56"/>
        <n v="13.350000000000001"/>
        <n v="15.09"/>
        <n v="2.33"/>
        <n v="6.3100000000000005"/>
        <n v="8.79"/>
        <n v="5.44"/>
        <n v="9.49"/>
        <n v="8.790000000000001"/>
        <n v="3.3"/>
        <n v="17.049999999999997"/>
        <n v="18.189999999999998"/>
        <n v="8.690000000000001"/>
        <n v="10.67"/>
        <n v="9.11"/>
        <n v="12.940000000000001"/>
        <n v="3.11"/>
        <n v="12.870000000000001"/>
        <n v="11.350000000000001"/>
        <n v="17.96"/>
        <n v="17.48"/>
        <n v="14.990000000000002"/>
        <n v="18.17"/>
        <n v="11.62"/>
        <n v="6.279999999999999"/>
        <n v="16.73"/>
        <n v="1.83"/>
        <n v="4.01"/>
        <n v="5.94"/>
        <n v="14.5"/>
        <n v="3.7800000000000002"/>
        <n v="16.85"/>
        <n v="8.83"/>
        <n v="4.49"/>
        <n v="10.89"/>
        <n v="7.61"/>
        <n v="14.83"/>
        <n v="13.43"/>
        <n v="13.77"/>
        <n v="2.0"/>
        <n v="19.33"/>
        <n v="13.64"/>
        <n v="15.669999999999998"/>
        <n v="7.08"/>
        <n v="19.13"/>
        <n v="5.4"/>
        <n v="15.71"/>
        <n v="20.43"/>
        <n v="7.790000000000001"/>
        <n v="6.81"/>
        <n v="10.07"/>
        <n v="17.13"/>
        <n v="5.9"/>
        <n v="18.45"/>
        <n v="9.46"/>
        <n v="16.19"/>
        <n v="11.19"/>
        <n v="16.11"/>
        <n v="12.96"/>
        <n v="13.81"/>
        <n v="11.71"/>
        <n v="5.05"/>
        <n v="17.93"/>
        <n v="20.18"/>
        <n v="5.09"/>
        <n v="15.170000000000002"/>
        <n v="6.93"/>
        <n v="9.5"/>
        <n v="7.1899999999999995"/>
        <n v="15.790000000000001"/>
        <n v="13.46"/>
        <n v="18.97"/>
        <n v="7.27"/>
        <n v="12.52"/>
        <n v="6.42"/>
        <n v="7.6000000000000005"/>
        <n v="9.51"/>
        <n v="11.68"/>
        <n v="8.07"/>
        <n v="14.46"/>
        <n v="4.52"/>
        <n v="15.32"/>
        <n v="17.59"/>
        <n v="13.41"/>
        <n v="6.9399999999999995"/>
        <n v="16.18"/>
        <n v="8.41"/>
        <n v="12.75"/>
        <n v="18.77"/>
        <n v="10.8"/>
        <n v="16.04"/>
        <n v="9.1"/>
        <n v="4.3"/>
        <n v="15.93"/>
        <n v="3.9000000000000004"/>
        <n v="14.100000000000001"/>
        <n v="2.5700000000000003"/>
        <n v="17.04"/>
        <n v="3.75"/>
        <n v="14.48"/>
        <n v="12.53"/>
        <n v="10.04"/>
        <n v="11.64"/>
        <n v="8.64"/>
        <n v="9.370000000000001"/>
        <n v="10.64"/>
        <n v="8.69"/>
        <n v="19.42"/>
        <n v="13.07"/>
        <n v="8.1"/>
        <n v="10.97"/>
        <n v="17.34"/>
        <n v="1.48"/>
        <n v="13.149999999999999"/>
        <n v="4.89"/>
        <n v="19.01"/>
        <n v="11.77"/>
        <n v="7.109999999999999"/>
        <n v="17.82"/>
        <n v="11.370000000000001"/>
        <n v="18.71"/>
        <n v="14.2"/>
        <n v="16.97"/>
        <n v="15.900000000000002"/>
        <n v="6.2700000000000005"/>
        <n v="17.71"/>
        <n v="14.17"/>
        <n v="4.48"/>
        <n v="12.23"/>
        <n v="5.97"/>
        <n v="17.66"/>
        <n v="10.350000000000001"/>
        <n v="17.83"/>
        <n v="7.84"/>
        <n v="7.74"/>
        <n v="11.49"/>
        <n v="18.490000000000002"/>
        <n v="6.64"/>
        <n v="10.65"/>
        <n v="12.64"/>
        <n v="12.700000000000001"/>
        <n v="11.51"/>
        <n v="11.92"/>
        <n v="16.47"/>
        <n v="11.44"/>
        <n v="4.19"/>
        <n v="6.21"/>
        <n v="15.209999999999999"/>
        <n v="20.240000000000002"/>
        <n v="12.84"/>
        <n v="7.95"/>
        <n v="16.92"/>
        <n v="12.79"/>
        <n v="18.16"/>
        <n v="16.54"/>
        <n v="8.209999999999999"/>
        <n v="10.01"/>
        <n v="7.75"/>
        <n v="15.35"/>
        <n v="16.03"/>
        <n v="2.93"/>
        <n v="3.25"/>
        <n v="10.66"/>
        <n v="12.77"/>
        <n v="11.100000000000001"/>
        <n v="5.609999999999999"/>
        <n v="17.15"/>
        <n v="14.67"/>
        <n v="4.85"/>
        <n v="17.0"/>
        <n v="13.28"/>
        <n v="12.98"/>
        <n v="7.26"/>
        <n v="16.46"/>
        <n v="19.63"/>
        <n v="6.74"/>
        <n v="15.64"/>
        <n v="6.390000000000001"/>
        <n v="11.72"/>
        <n v="12.07"/>
        <n v="15.33"/>
        <n v="10.57"/>
        <n v="5.909999999999999"/>
        <n v="17.54"/>
        <n v="16.43"/>
        <n v="16.22"/>
        <n v="12.18"/>
        <n v="7.42"/>
        <n v="3.18"/>
        <n v="15.600000000000001"/>
        <n v="9.93"/>
        <n v="10.370000000000001"/>
        <n v="4.890000000000001"/>
        <n v="7.96"/>
        <n v="18.69"/>
        <n v="15.34"/>
        <n v="17.06"/>
        <n v="20.52"/>
        <n v="14.309999999999999"/>
        <n v="7.24"/>
        <n v="16.58"/>
        <n v="8.93"/>
        <n v="8.82"/>
        <n v="9.4"/>
        <n v="11.02"/>
        <n v="6.16"/>
        <n v="11.48"/>
        <n v="15.39"/>
        <n v="13.18"/>
        <n v="6.1899999999999995"/>
        <n v="12.17"/>
        <n v="13.27"/>
        <n v="13.940000000000001"/>
        <n v="14.350000000000001"/>
        <n v="13.16"/>
        <n v="19.94"/>
        <n v="10.12"/>
        <n v="4.3100000000000005"/>
        <n v="11.73"/>
        <n v="7.35"/>
        <n v="10.360000000000001"/>
        <n v="4.59"/>
        <n v="2.8"/>
        <n v="5.84"/>
        <n v="11.85"/>
        <n v="11.3"/>
        <n v="13.48"/>
        <n v="16.15"/>
        <n v="8.74"/>
        <n v="7.0"/>
        <n v="17.950000000000003"/>
        <n v="16.69"/>
        <n v="9.41"/>
        <n v="20.23"/>
        <n v="13.33"/>
        <n v="13.879999999999999"/>
        <n v="6.3"/>
        <n v="9.17"/>
        <n v="15.42"/>
        <n v="15.2"/>
        <n v="10.48"/>
        <n v="14.98"/>
        <n v="7.54"/>
        <n v="10.7"/>
        <n v="7.32"/>
        <n v="10.129999999999999"/>
        <n v="14.239999999999998"/>
        <n v="18.28"/>
        <n v="9.27"/>
        <n v="15.48"/>
        <n v="15.379999999999999"/>
        <n v="10.61"/>
        <n v="6.5"/>
        <n v="19.25"/>
        <n v="7.46"/>
        <n v="17.91"/>
        <n v="12.19"/>
        <n v="10.35"/>
        <n v="3.0"/>
        <n v="14.07"/>
        <n v="6.199999999999999"/>
        <n v="16.7"/>
        <n v="15.84"/>
        <n v="11.4"/>
        <n v="9.21"/>
        <n v="7.5"/>
        <n v="5.45"/>
        <n v="4.720000000000001"/>
        <n v="3.34"/>
        <n v="1.8599999999999999"/>
        <n v="4.98"/>
        <n v="6.79"/>
        <n v="13.87"/>
        <n v="6.119999999999999"/>
        <n v="9.3"/>
        <n v="17.17"/>
        <n v="5.99"/>
        <n v="6.29"/>
        <n v="6.96"/>
        <n v="12.22"/>
        <n v="8.98"/>
        <n v="12.87"/>
        <n v="10.3"/>
        <n v="2.3200000000000003"/>
        <n v="13.010000000000002"/>
        <n v="15.28"/>
        <n v="16.759999999999998"/>
        <n v="7.62"/>
        <n v="18.14"/>
        <n v="16.86"/>
        <n v="17.33"/>
        <n v="15.18"/>
        <n v="18.990000000000002"/>
        <n v="7.720000000000001"/>
        <n v="17.99"/>
        <n v="1.24"/>
        <n v="17.64"/>
        <n v="16.96"/>
        <n v="17.68"/>
        <n v="20.009999999999998"/>
        <n v="4.67"/>
        <n v="13.3"/>
        <n v="5.41"/>
        <n v="7.9"/>
        <n v="13.35"/>
        <n v="18.48"/>
        <n v="14.35"/>
        <n v="11.16"/>
        <n v="9.91"/>
        <n v="8.21"/>
        <n v="4.11"/>
        <n v="8.0"/>
        <n v="8.68"/>
        <n v="8.43"/>
        <n v="3.43"/>
        <n v="14.18"/>
        <n v="5.64"/>
        <n v="18.06"/>
        <n v="5.37"/>
        <n v="16.2"/>
        <n v="4.37"/>
        <n v="17.21"/>
        <n v="1.92"/>
        <n v="9.82"/>
        <n v="16.29"/>
        <n v="6.180000000000001"/>
        <n v="17.4"/>
        <n v="5.760000000000001"/>
        <n v="19.18"/>
        <n v="2.98"/>
        <n v="13.26"/>
        <n v="13.899999999999999"/>
        <n v="7.67"/>
        <n v="14.96"/>
        <n v="18.21"/>
        <n v="13.89"/>
        <n v="7.710000000000001"/>
        <n v="14.95"/>
        <n v="7.529999999999999"/>
        <n v="14.89"/>
        <n v="20.310000000000002"/>
        <n v="9.87"/>
        <n v="15.14"/>
        <n v="4.140000000000001"/>
        <n v="6.710000000000001"/>
        <n v="2.46"/>
        <n v="10.14"/>
        <n v="16.240000000000002"/>
        <n v="7.56"/>
        <n v="8.23"/>
        <n v="17.25"/>
        <n v="14.49"/>
        <n v="15.16"/>
        <n v="5.130000000000001"/>
        <n v="2.87"/>
        <n v="10.36"/>
        <n v="4.33"/>
        <n v="13.219999999999999"/>
        <n v="13.4"/>
        <n v="8.870000000000001"/>
        <n v="10.540000000000001"/>
        <n v="7.1"/>
        <n v="4.88"/>
        <n v="19.64"/>
        <n v="19.98"/>
        <n v="12.239999999999998"/>
        <n v="19.07"/>
        <n v="13.84"/>
        <n v="18.18"/>
        <n v="4.9"/>
        <n v="13.120000000000001"/>
        <n v="14.3"/>
        <n v="9.8"/>
        <n v="7.23"/>
        <n v="8.06"/>
        <n v="18.240000000000002"/>
        <n v="17.61"/>
        <n v="6.02"/>
        <n v="8.290000000000001"/>
        <n v="11.83"/>
        <n v="19.24"/>
        <n v="4.08"/>
        <n v="10.95"/>
        <n v="9.02"/>
        <n v="12.649999999999999"/>
        <n v="12.729999999999999"/>
        <n v="8.2"/>
        <n v="4.09"/>
        <n v="4.359999999999999"/>
        <n v="17.86"/>
        <n v="17.5"/>
        <n v="6.69"/>
        <n v="3.6700000000000004"/>
        <n v="12.04"/>
        <n v="11.690000000000001"/>
        <n v="12.780000000000001"/>
        <n v="17.12"/>
        <n v="5.27"/>
        <n v="7.43"/>
        <n v="17.72"/>
        <n v="17.189999999999998"/>
        <n v="5.93"/>
        <n v="9.35"/>
        <n v="10.32"/>
        <n v="7.630000000000001"/>
        <n v="12.61"/>
        <n v="6.359999999999999"/>
        <n v="14.0"/>
        <n v="10.84"/>
        <n v="15.620000000000001"/>
        <n v="16.91"/>
        <n v="15.489999999999998"/>
        <n v="10.91"/>
        <n v="18.74"/>
        <n v="8.09"/>
        <n v="6.430000000000001"/>
        <n v="15.75"/>
        <n v="5.98"/>
        <n v="11.879999999999999"/>
        <n v="5.96"/>
        <n v="14.329999999999998"/>
        <n v="19.27"/>
        <n v="7.48"/>
        <n v="12.86"/>
        <n v="5.48"/>
        <n v="3.06"/>
        <n v="18.08"/>
        <n v="15.3"/>
        <n v="9.85"/>
        <n v="11.149999999999999"/>
        <n v="4.38"/>
        <n v="14.58"/>
        <n v="17.11"/>
        <n v="15.92"/>
        <n v="6.859999999999999"/>
        <n v="9.12"/>
        <n v="2.76"/>
        <n v="16.38"/>
        <n v="12.14"/>
        <n v="20.09"/>
        <n v="1.8"/>
        <n v="5.369999999999999"/>
        <n v="12.51"/>
        <n v="6.23"/>
        <n v="6.39"/>
        <n v="12.54"/>
        <n v="11.11"/>
        <n v="18.29"/>
        <n v="4.45"/>
        <n v="9.76"/>
        <n v="14.190000000000001"/>
        <n v="5.43"/>
        <n v="5.890000000000001"/>
        <n v="7.8100000000000005"/>
        <n v="9.129999999999999"/>
        <n v="8.03"/>
        <n v="16.81"/>
        <n v="4.83"/>
        <n v="7.29"/>
        <n v="20.63"/>
        <n v="7.6499999999999995"/>
        <n v="15.330000000000002"/>
        <n v="9.78"/>
        <n v="14.27"/>
        <n v="15.68"/>
        <n v="19.91"/>
        <n v="17.45"/>
        <n v="9.23"/>
        <n v="2.13"/>
        <n v="3.76"/>
        <n v="16.44"/>
        <n v="10.18"/>
        <n v="5.069999999999999"/>
        <n v="6.57"/>
        <n v="2.2600000000000002"/>
        <n v="4.32"/>
        <n v="4.82"/>
        <n v="7.02"/>
        <n v="19.049999999999997"/>
        <n v="14.39"/>
        <n v="3.8200000000000003"/>
        <n v="14.43"/>
        <n v="9.53"/>
        <n v="13.34"/>
        <n v="14.11"/>
        <n v="18.58"/>
        <n v="3.3200000000000003"/>
        <n v="8.14"/>
        <n v="4.72"/>
        <n v="18.46"/>
        <n v="12.829999999999998"/>
        <n v="12.2"/>
        <n v="14.78"/>
        <n v="7.34"/>
        <n v="15.0"/>
        <n v="14.530000000000001"/>
        <n v="11.32"/>
        <n v="11.530000000000001"/>
        <n v="15.04"/>
        <n v="3.0100000000000002"/>
        <n v="20.53"/>
        <n v="12.41"/>
        <n v="11.86"/>
        <n v="14.93"/>
        <n v="5.15"/>
        <n v="14.209999999999999"/>
        <n v="15.79"/>
        <n v="16.509999999999998"/>
        <n v="18.09"/>
        <n v="7.15"/>
        <n v="12.76"/>
        <n v="13.080000000000002"/>
        <n v="12.030000000000001"/>
        <n v="20.12"/>
        <n v="14.8"/>
        <n v="1.81"/>
        <n v="13.540000000000001"/>
        <n v="13.49"/>
        <n v="14.649999999999999"/>
        <n v="18.03"/>
        <n v="1.87"/>
        <n v="1.1"/>
        <n v="10.2"/>
        <n v="16.68"/>
        <n v="12.59"/>
        <n v="3.51"/>
        <n v="14.049999999999999"/>
        <n v="5.7"/>
        <n v="7.65"/>
        <n v="7.57"/>
        <n v="8.959999999999999"/>
        <n v="13.260000000000002"/>
        <n v="20.65"/>
        <n v="13.719999999999999"/>
        <n v="20.67"/>
        <n v="11.1"/>
        <n v="14.84"/>
        <n v="4.12"/>
        <n v="15.419999999999998"/>
        <n v="11.870000000000001"/>
        <n v="12.92"/>
        <n v="6.01"/>
        <n v="15.87"/>
        <n v="8.48"/>
        <n v="4.97"/>
        <n v="16.0"/>
        <n v="14.64"/>
        <n v="10.030000000000001"/>
        <n v="11.780000000000001"/>
        <n v="5.52"/>
        <n v="15.85"/>
        <n v="2.7800000000000002"/>
        <n v="18.72"/>
        <n v="9.08"/>
        <n v="13.510000000000002"/>
        <n v="18.49"/>
        <n v="5.59"/>
        <n v="16.98"/>
        <n v="14.71"/>
        <n v="16.259999999999998"/>
        <n v="18.79"/>
        <n v="15.56"/>
        <n v="10.440000000000001"/>
        <n v="20.08"/>
        <n v="10.09"/>
        <n v="5.3500000000000005"/>
        <n v="7.33"/>
        <n v="5.949999999999999"/>
        <n v="3.17"/>
        <n v="6.28"/>
        <n v="13.56"/>
        <n v="3.4899999999999998"/>
        <n v="9.04"/>
        <n v="4.31"/>
        <n v="7.949999999999999"/>
        <n v="10.469999999999999"/>
        <n v="19.81"/>
        <n v="17.560000000000002"/>
        <n v="16.93"/>
        <n v="6.71"/>
        <n v="6.640000000000001"/>
        <n v="14.33"/>
        <n v="3.22"/>
        <n v="10.93"/>
        <n v="8.4"/>
        <n v="21.27"/>
        <n v="17.669999999999998"/>
        <n v="19.04"/>
        <n v="17.32"/>
        <n v="15.46"/>
        <n v="17.8"/>
        <n v="15.62"/>
        <n v="19.0"/>
        <n v="20.759999999999998"/>
        <n v="9.549999999999999"/>
        <n v="16.42"/>
        <n v="13.98"/>
        <n v="13.95"/>
        <n v="1.9900000000000002"/>
        <n v="9.0"/>
        <n v="12.24"/>
        <n v="4.1"/>
        <n v="3.68"/>
        <n v="7.9399999999999995"/>
        <n v="6.55"/>
        <n v="8.81"/>
        <n v="17.41"/>
        <n v="18.32"/>
        <n v="18.98"/>
        <n v="6.73"/>
        <n v="9.45"/>
        <n v="5.83"/>
        <n v="17.95"/>
        <n v="14.05"/>
        <n v="11.24"/>
        <n v="13.14"/>
        <n v="15.89"/>
        <n v="8.52"/>
        <n v="15.959999999999999"/>
        <n v="11.14"/>
        <n v="15.309999999999999"/>
        <n v="19.22"/>
        <n v="5.81"/>
        <n v="5.12"/>
        <n v="9.97"/>
        <n v="11.33"/>
        <n v="20.47"/>
        <n v="8.33"/>
        <n v="17.009999999999998"/>
        <n v="8.940000000000001"/>
        <n v="5.0600000000000005"/>
        <n v="13.05"/>
        <n v="10.54"/>
        <n v="21.57"/>
        <n v="13.75"/>
        <n v="8.719999999999999"/>
        <n v="11.57"/>
        <n v="5.01"/>
        <n v="12.49"/>
        <n v="14.09"/>
        <n v="11.12"/>
        <n v="9.9"/>
        <n v="15.15"/>
        <n v="9.59"/>
        <n v="14.21"/>
        <n v="6.550000000000001"/>
        <n v="15.940000000000001"/>
        <n v="20.4"/>
        <n v="21.73"/>
        <n v="6.99"/>
        <n v="14.73"/>
        <n v="13.209999999999999"/>
        <n v="14.01"/>
        <n v="5.47"/>
        <n v="17.740000000000002"/>
        <n v="17.38"/>
        <n v="5.82"/>
        <n v="7.7299999999999995"/>
        <n v="12.309999999999999"/>
        <n v="20.26"/>
        <n v="16.080000000000002"/>
        <n v="13.15"/>
        <n v="14.75"/>
        <n v="6.05"/>
        <n v="14.02"/>
        <n v="21.69"/>
        <n v="13.649999999999999"/>
        <n v="17.060000000000002"/>
        <n v="3.31"/>
        <n v="13.760000000000002"/>
        <n v="17.580000000000002"/>
        <n v="16.36"/>
        <n v="20.62"/>
        <n v="18.5"/>
        <n v="2.79"/>
        <n v="8.95"/>
        <n v="18.11"/>
        <n v="9.22"/>
        <n v="12.21"/>
        <n v="13.38"/>
        <n v="19.59"/>
        <n v="14.16"/>
        <n v="19.46"/>
        <n v="10.959999999999999"/>
        <n v="13.169999999999998"/>
        <n v="6.65"/>
        <n v="19.53"/>
        <n v="5.13"/>
        <n v="4.24"/>
        <n v="3.69"/>
        <n v="10.34"/>
        <n v="15.86"/>
        <n v="10.120000000000001"/>
        <n v="19.11"/>
        <n v="16.08"/>
        <n v="12.7"/>
        <n v="8.969999999999999"/>
        <n v="6.029999999999999"/>
        <n v="11.58"/>
        <n v="12.26"/>
        <n v="2.5"/>
        <n v="5.32"/>
        <n v="8.92"/>
        <n v="2.89"/>
        <n v="21.1"/>
        <n v="6.82"/>
        <n v="11.059999999999999"/>
        <n v="16.79"/>
        <n v="18.509999999999998"/>
        <n v="20.39"/>
        <n v="12.45"/>
        <n v="6.94"/>
        <n v="9.18"/>
        <n v="14.879999999999999"/>
        <n v="20.83"/>
        <n v="13.02"/>
        <n v="14.06"/>
        <n v="7.890000000000001"/>
        <n v="10.969999999999999"/>
        <n v="8.16"/>
        <n v="7.3100000000000005"/>
        <n v="17.46"/>
        <n v="16.01"/>
        <n v="7.47"/>
        <n v="14.959999999999999"/>
        <n v="21.17"/>
        <n v="15.200000000000001"/>
        <n v="6.06"/>
        <n v="6.220000000000001"/>
        <n v="15.58"/>
        <n v="8.22"/>
        <n v="6.909999999999999"/>
        <n v="10.16"/>
        <n v="8.62"/>
        <n v="10.71"/>
        <n v="10.13"/>
        <n v="13.01"/>
        <n v="15.07"/>
        <n v="3.94"/>
        <n v="11.629999999999999"/>
        <n v="15.920000000000002"/>
        <n v="8.370000000000001"/>
        <n v="9.89"/>
        <n v="11.98"/>
        <n v="19.939999999999998"/>
        <n v="19.84"/>
        <n v="20.36"/>
        <n v="17.43"/>
        <n v="19.95"/>
        <n v="9.09"/>
        <n v="8.8"/>
        <n v="5.77"/>
        <n v="13.790000000000001"/>
        <n v="17.1"/>
        <n v="7.22"/>
        <n v="19.7"/>
        <n v="14.59"/>
        <n v="19.77"/>
        <n v="11.27"/>
        <n v="9.94"/>
        <n v="2.71"/>
        <n v="13.19"/>
        <n v="13.0"/>
        <n v="9.870000000000001"/>
        <n v="5.87"/>
        <n v="2.44"/>
        <n v="17.23"/>
        <n v="20.96"/>
        <n v="14.97"/>
        <n v="15.76"/>
        <n v="8.44"/>
        <n v="7.2"/>
        <n v="3.5"/>
        <n v="9.469999999999999"/>
        <n v="12.91"/>
        <n v="6.98"/>
        <n v="10.26"/>
        <n v="16.919999999999998"/>
        <n v="9.209999999999999"/>
        <n v="3.58"/>
        <n v="12.02"/>
        <n v="5.6"/>
        <n v="12.879999999999999"/>
        <n v="10.379999999999999"/>
        <n v="13.809999999999999"/>
        <n v="18.68"/>
        <n v="3.9"/>
        <n v="14.260000000000002"/>
        <n v="1.3399999999999999"/>
        <n v="13.94"/>
        <n v="10.99"/>
        <n v="9.15"/>
        <n v="20.86"/>
        <n v="16.64"/>
        <n v="10.51"/>
        <n v="8.620000000000001"/>
        <n v="17.19"/>
        <n v="16.39"/>
        <n v="6.58"/>
        <n v="16.5"/>
        <n v="8.73"/>
        <n v="12.89"/>
        <n v="16.87"/>
        <n v="12.95"/>
        <n v="8.5"/>
        <n v="15.559999999999999"/>
        <n v="17.439999999999998"/>
        <n v="7.41"/>
        <n v="14.52"/>
        <n v="14.280000000000001"/>
        <n v="8.18"/>
        <n v="15.530000000000001"/>
        <n v="16.76"/>
        <n v="8.89"/>
        <n v="7.0600000000000005"/>
        <n v="13.780000000000001"/>
        <n v="14.66"/>
        <n v="9.83"/>
        <n v="7.5600000000000005"/>
        <n v="9.280000000000001"/>
        <n v="5.5"/>
        <n v="18.04"/>
        <n v="17.369999999999997"/>
        <n v="15.129999999999999"/>
        <n v="17.28"/>
        <n v="15.370000000000001"/>
        <n v="6.87"/>
        <n v="9.36"/>
        <n v="5.33"/>
        <n v="6.41"/>
        <n v="7.93"/>
        <n v="9.01"/>
        <n v="12.120000000000001"/>
        <n v="10.29"/>
        <n v="4.62"/>
        <n v="6.4"/>
        <n v="9.44"/>
        <n v="13.42"/>
        <n v="7.73"/>
        <n v="2.97"/>
        <n v="11.190000000000001"/>
        <n v="13.03"/>
        <n v="20.61"/>
        <n v="7.92"/>
        <n v="4.92"/>
        <n v="8.04"/>
        <n v="11.280000000000001"/>
        <n v="7.029999999999999"/>
        <n v="7.98"/>
        <n v="10.5"/>
        <n v="10.280000000000001"/>
        <n v="6.44"/>
        <n v="9.14"/>
        <n v="15.040000000000001"/>
        <n v="8.63"/>
        <n v="13.82"/>
        <n v="12.94"/>
        <n v="13.440000000000001"/>
        <n v="11.34"/>
        <n v="17.79"/>
        <n v="8.32"/>
        <n v="12.34"/>
        <n v="10.940000000000001"/>
        <n v="11.940000000000001"/>
        <n v="4.57"/>
        <n v="20.54"/>
        <n v="16.16"/>
        <n v="7.199999999999999"/>
        <n v="11.469999999999999"/>
        <n v="12.05"/>
        <n v="7.51"/>
        <n v="2.23"/>
        <n v="15.98"/>
        <n v="10.52"/>
        <n v="12.3"/>
        <n v="20.490000000000002"/>
        <n v="12.43"/>
        <n v="11.25"/>
        <n v="19.3"/>
        <n v="21.11"/>
        <n v="12.219999999999999"/>
        <n v="13.58"/>
        <n v="5.36"/>
        <n v="17.6"/>
        <n v="10.21"/>
        <n v="14.399999999999999"/>
        <n v="18.419999999999998"/>
        <n v="6.880000000000001"/>
        <n v="4.07"/>
        <n v="19.16"/>
        <n v="15.350000000000001"/>
        <n v="7.59"/>
        <n v="19.44"/>
        <n v="1.8900000000000001"/>
        <n v="9.61"/>
        <n v="13.92"/>
        <n v="14.03"/>
        <n v="15.91"/>
        <n v="18.59"/>
        <n v="5.72"/>
        <n v="10.9"/>
        <n v="4.77"/>
        <n v="14.41"/>
        <n v="15.41"/>
        <n v="19.15"/>
        <n v="5.63"/>
        <n v="12.6"/>
        <n v="21.42"/>
        <n v="5.75"/>
        <n v="13.73"/>
        <n v="8.49"/>
        <n v="6.15"/>
        <n v="14.38"/>
        <n v="4.96"/>
        <n v="21.0"/>
        <n v="18.82"/>
        <n v="19.69"/>
        <n v="12.330000000000002"/>
        <n v="14.28"/>
        <n v="13.490000000000002"/>
        <n v="10.0"/>
        <n v="15.459999999999999"/>
        <n v="9.07"/>
        <n v="2.6100000000000003"/>
        <n v="9.79"/>
        <n v="9.309999999999999"/>
        <n v="15.61"/>
        <n v="12.81"/>
        <n v="11.15"/>
        <n v="21.47"/>
        <n v="20.25"/>
        <n v="5.8500000000000005"/>
        <n v="6.11"/>
        <n v="11.81"/>
        <n v="16.48"/>
        <n v="15.21"/>
        <n v="13.99"/>
        <n v="11.04"/>
        <n v="3.8499999999999996"/>
        <n v="4.81"/>
        <n v="5.62"/>
        <n v="13.67"/>
        <n v="6.56"/>
        <n v="16.1"/>
        <n v="11.43"/>
        <n v="12.65"/>
        <n v="10.27"/>
        <n v="14.32"/>
        <n v="7.970000000000001"/>
        <n v="13.66"/>
        <n v="7.16"/>
        <n v="4.8100000000000005"/>
        <n v="11.78"/>
        <n v="20.66"/>
        <n v="5.0"/>
        <n v="9.68"/>
        <n v="13.71"/>
        <n v="16.27"/>
        <n v="7.140000000000001"/>
        <n v="17.08"/>
        <n v="16.53"/>
        <n v="2.75"/>
        <n v="6.260000000000001"/>
        <n v="15.100000000000001"/>
        <n v="18.36"/>
        <n v="17.31"/>
        <n v="13.68"/>
        <n v="10.23"/>
        <n v="18.619999999999997"/>
        <n v="20.29"/>
        <n v="16.57"/>
        <n v="6.840000000000001"/>
        <n v="8.25"/>
        <n v="15.259999999999998"/>
        <n v="13.379999999999999"/>
        <n v="14.53"/>
        <n v="1.89"/>
        <n v="14.44"/>
        <n v="11.61"/>
        <n v="5.55"/>
        <n v="18.330000000000002"/>
        <n v="18.83"/>
        <n v="12.399999999999999"/>
        <n v="15.78"/>
        <n v="16.490000000000002"/>
        <n v="6.76"/>
        <n v="17.84"/>
        <n v="16.12"/>
        <n v="8.01"/>
        <n v="7.9799999999999995"/>
        <n v="13.29"/>
        <n v="18.34"/>
        <n v="12.88"/>
        <n v="14.51"/>
        <n v="7.4799999999999995"/>
        <n v="11.23"/>
        <n v="8.57"/>
        <n v="16.05"/>
        <n v="13.54"/>
        <n v="8.34"/>
        <n v="12.36"/>
        <n v="10.55"/>
        <n v="7.14"/>
        <n v="7.01"/>
        <n v="15.22"/>
        <n v="19.14"/>
        <n v="13.91"/>
        <n v="3.36"/>
        <n v="20.72"/>
        <n v="15.27"/>
        <n v="8.36"/>
        <n v="4.99"/>
        <n v="3.86"/>
        <n v="6.88"/>
        <n v="3.54"/>
        <n v="13.559999999999999"/>
        <n v="18.53"/>
        <n v="19.23"/>
        <n v="17.27"/>
        <n v="7.1000000000000005"/>
        <n v="13.920000000000002"/>
        <n v="15.25"/>
        <n v="17.05"/>
        <n v="5.9399999999999995"/>
        <n v="3.24"/>
        <n v="9.75"/>
        <n v="3.5700000000000003"/>
        <n v="11.74"/>
        <n v="3.1999999999999997"/>
        <n v="15.080000000000002"/>
        <n v="3.04"/>
        <n v="3.16"/>
        <n v="12.47"/>
        <n v="5.5600000000000005"/>
        <n v="14.79"/>
        <n v="16.75"/>
        <n v="18.92"/>
        <n v="18.169999999999998"/>
        <n v="17.939999999999998"/>
        <n v="15.629999999999999"/>
        <n v="14.86"/>
        <n v="8.86"/>
        <n v="18.560000000000002"/>
        <n v="6.27"/>
        <n v="19.1"/>
        <n v="15.06"/>
        <n v="5.3100000000000005"/>
        <n v="8.799999999999999"/>
        <n v="8.879999999999999"/>
        <n v="12.149999999999999"/>
        <n v="7.699999999999999"/>
        <n v="12.530000000000001"/>
        <n v="16.009999999999998"/>
        <n v="11.89"/>
        <n v="3.35"/>
        <n v="11.99"/>
        <n v="11.55"/>
        <n v="12.28"/>
        <n v="17.990000000000002"/>
        <n v="7.619999999999999"/>
        <n v="5.76"/>
        <n v="10.58"/>
        <n v="2.69"/>
        <n v="3.1500000000000004"/>
        <n v="11.360000000000001"/>
        <n v="17.55"/>
        <n v="9.19"/>
        <n v="8.39"/>
        <n v="5.78"/>
        <n v="3.73"/>
        <n v="17.080000000000002"/>
        <n v="12.010000000000002"/>
        <n v="19.740000000000002"/>
        <n v="8.17"/>
        <n v="5.73"/>
        <n v="11.290000000000001"/>
        <n v="18.740000000000002"/>
        <n v="4.34"/>
        <n v="15.690000000000001"/>
        <n v="3.6900000000000004"/>
        <n v="14.989999999999998"/>
        <n v="10.08"/>
        <n v="6.49"/>
        <n v="9.24"/>
        <n v="17.75"/>
        <n v="10.06"/>
        <n v="12.15"/>
        <n v="7.53"/>
        <n v="4.27"/>
        <n v="3.41"/>
        <n v="14.26"/>
        <n v="20.42"/>
        <n v="6.43"/>
        <n v="20.15"/>
        <n v="15.9"/>
        <n v="12.16"/>
        <n v="13.31"/>
        <n v="12.39"/>
        <n v="12.06"/>
        <n v="16.33"/>
        <n v="13.72"/>
        <n v="7.82"/>
        <n v="18.64"/>
        <n v="18.7"/>
        <n v="10.649999999999999"/>
        <n v="3.91"/>
        <n v="8.66"/>
        <n v="17.67"/>
        <n v="17.3"/>
        <n v="13.44"/>
        <n v="8.02"/>
        <n v="4.63"/>
        <n v="16.34"/>
        <n v="13.52"/>
        <n v="18.91"/>
        <n v="19.05"/>
        <n v="15.67"/>
        <n v="9.55"/>
        <n v="8.77"/>
        <n v="20.87"/>
        <n v="19.75"/>
        <n v="9.26"/>
        <n v="6.4399999999999995"/>
        <n v="7.07"/>
        <n v="10.719999999999999"/>
        <n v="9.219999999999999"/>
        <n v="17.869999999999997"/>
        <n v="12.58"/>
        <n v="9.95"/>
        <n v="14.719999999999999"/>
        <n v="6.6499999999999995"/>
        <n v="17.58"/>
        <n v="12.350000000000001"/>
        <n v="12.900000000000002"/>
        <n v="6.45"/>
        <n v="11.93"/>
        <n v="10.86"/>
        <n v="15.969999999999999"/>
        <n v="3.66"/>
        <n v="12.469999999999999"/>
        <n v="10.49"/>
        <n v="3.19"/>
        <n v="9.629999999999999"/>
        <n v="18.76"/>
        <n v="3.3400000000000003"/>
        <n v="14.620000000000001"/>
        <n v="19.12"/>
        <n v="3.12"/>
        <n v="15.36"/>
        <n v="13.63"/>
        <n v="12.31"/>
        <n v="20.6"/>
        <n v="12.78"/>
        <n v="13.2"/>
        <n v="7.31"/>
        <n v="9.940000000000001"/>
        <n v="14.68"/>
        <n v="19.009999999999998"/>
        <n v="14.850000000000001"/>
        <n v="5.54"/>
        <n v="10.74"/>
        <n v="14.870000000000001"/>
        <n v="14.23"/>
        <n v="20.939999999999998"/>
        <n v="5.17"/>
        <n v="14.969999999999999"/>
        <n v="18.39"/>
        <n v="5.03"/>
        <n v="6.59"/>
        <n v="14.31"/>
        <n v="14.829999999999998"/>
        <n v="11.95"/>
        <n v="6.050000000000001"/>
        <n v="15.29"/>
        <n v="15.02"/>
        <n v="19.03"/>
        <n v="16.63"/>
        <n v="11.39"/>
        <n v="12.01"/>
        <n v="2.57"/>
        <n v="10.63"/>
        <n v="13.11"/>
        <n v="10.260000000000002"/>
        <n v="8.35"/>
        <n v="11.620000000000001"/>
        <n v="12.33"/>
        <n v="4.78"/>
        <n v="8.85"/>
        <n v="9.39"/>
        <n v="7.21"/>
        <n v="5.04"/>
        <n v="13.76"/>
        <n v="15.01"/>
        <n v="20.93"/>
        <n v="17.29"/>
        <n v="12.129999999999999"/>
        <n v="8.24"/>
        <n v="11.38"/>
        <n v="8.27"/>
        <n v="11.5"/>
        <n v="19.85"/>
        <n v="14.82"/>
        <n v="15.23"/>
        <n v="14.34"/>
        <n v="6.109999999999999"/>
        <n v="10.879999999999999"/>
        <n v="12.850000000000001"/>
        <n v="6.89"/>
        <n v="12.209999999999999"/>
        <n v="8.76"/>
        <n v="5.86"/>
        <n v="2.6199999999999997"/>
        <n v="9.709999999999999"/>
        <n v="15.17"/>
        <n v="20.19"/>
        <n v="11.36"/>
        <n v="8.3"/>
        <n v="8.84"/>
        <n v="11.29"/>
        <n v="11.13"/>
        <n v="12.040000000000001"/>
        <n v="6.22"/>
        <n v="13.959999999999999"/>
        <n v="4.68"/>
        <n v="6.04"/>
        <n v="17.9"/>
        <n v="2.49"/>
        <n v="10.1"/>
        <n v="4.26"/>
        <n v="17.259999999999998"/>
        <n v="3.96"/>
        <n v="12.489999999999998"/>
        <n v="17.52"/>
        <n v="13.7"/>
        <n v="10.98"/>
        <n v="13.690000000000001"/>
        <n v="13.69"/>
        <n v="12.559999999999999"/>
        <n v="17.09"/>
        <n v="2.48"/>
        <n v="11.9"/>
        <n v="7.71"/>
        <n v="11.79"/>
        <n v="1.47"/>
        <n v="17.07"/>
        <n v="11.379999999999999"/>
        <n v="13.85"/>
        <n v="3.64"/>
        <n v="17.299999999999997"/>
        <n v="14.63"/>
        <n v="10.92"/>
        <n v="5.07"/>
        <n v="9.059999999999999"/>
        <n v="7.89"/>
        <n v="9.57"/>
        <n v="9.969999999999999"/>
        <n v="10.709999999999999"/>
        <n v="10.19"/>
        <n v="15.31"/>
        <n v="6.24"/>
        <n v="15.83"/>
        <n v="19.259999999999998"/>
        <n v="16.94"/>
        <n v="8.450000000000001"/>
        <n v="6.35"/>
        <n v="3.26"/>
        <n v="8.67"/>
        <n v="6.0"/>
        <n v="11.07"/>
        <n v="12.57"/>
        <n v="15.549999999999999"/>
        <n v="15.72"/>
        <n v="3.67"/>
        <n v="13.88"/>
        <n v="7.83"/>
        <n v="14.760000000000002"/>
        <n v="17.880000000000003"/>
        <n v="6.2"/>
        <n v="21.05"/>
        <n v="1.6600000000000001"/>
        <n v="4.640000000000001"/>
        <n v="4.61"/>
        <n v="15.260000000000002"/>
        <n v="14.459999999999999"/>
        <n v="12.68"/>
        <n v="15.49"/>
        <n v="12.690000000000001"/>
        <n v="5.02"/>
        <n v="7.370000000000001"/>
        <n v="10.37"/>
        <n v="9.32"/>
        <n v="14.709999999999999"/>
        <n v="5.4399999999999995"/>
        <n v="20.75"/>
        <n v="17.42"/>
        <n v="6.13"/>
        <n v="5.38"/>
        <n v="9.33"/>
        <n v="9.43"/>
        <n v="7.85"/>
        <n v="16.66"/>
        <n v="13.78"/>
        <n v="5.359999999999999"/>
        <n v="18.05"/>
        <n v="16.14"/>
        <n v="20.799999999999997"/>
        <n v="10.15"/>
        <n v="13.530000000000001"/>
        <n v="12.67"/>
        <n v="8.049999999999999"/>
        <n v="9.559999999999999"/>
        <n v="16.65"/>
        <n v="14.600000000000001"/>
        <n v="5.29"/>
        <n v="2.36"/>
        <n v="21.63"/>
        <n v="11.52"/>
        <n v="18.07"/>
        <n v="10.02"/>
        <n v="4.86"/>
        <n v="10.739999999999998"/>
        <n v="19.09"/>
        <n v="5.53"/>
        <n v="6.91"/>
        <n v="7.459999999999999"/>
        <n v="12.09"/>
        <n v="4.29"/>
        <n v="8.19"/>
        <n v="16.6"/>
        <n v="3.88"/>
        <n v="8.11"/>
        <n v="8.46"/>
        <n v="19.41"/>
        <n v="20.44"/>
        <n v="2.41"/>
        <n v="11.67"/>
        <n v="15.11"/>
        <n v="7.470000000000001"/>
        <n v="16.8"/>
        <n v="5.340000000000001"/>
        <n v="15.7"/>
        <n v="16.07"/>
        <n v="12.5"/>
        <n v="15.879999999999999"/>
        <n v="6.08"/>
        <n v="10.4"/>
        <n v="16.17"/>
        <n v="13.6"/>
        <n v="20.07"/>
        <n v="8.780000000000001"/>
        <n v="11.559999999999999"/>
        <n v="14.42"/>
        <n v="4.93"/>
        <n v="10.53"/>
        <n v="18.42"/>
        <n v="9.28"/>
        <n v="9.48"/>
        <n v="15.43"/>
        <n v="13.12"/>
        <n v="3.42"/>
        <n v="15.47"/>
        <n v="13.290000000000001"/>
        <n v="19.62"/>
        <n v="17.36"/>
        <n v="16.23"/>
        <n v="18.630000000000003"/>
        <n v="5.1"/>
        <n v="13.39"/>
        <n v="3.3699999999999997"/>
        <n v="9.98"/>
        <n v="12.620000000000001"/>
        <n v="5.699999999999999"/>
        <n v="17.51"/>
        <n v="5.970000000000001"/>
        <n v="5.67"/>
        <n v="9.030000000000001"/>
        <n v="2.4099999999999997"/>
        <n v="10.600000000000001"/>
        <n v="10.41"/>
        <n v="12.85"/>
        <n v="18.41"/>
        <n v="5.25"/>
        <n v="20.78"/>
        <n v="19.54"/>
        <n v="9.100000000000001"/>
        <n v="15.509999999999998"/>
        <n v="9.25"/>
        <n v="10.25"/>
        <n v="5.21"/>
        <n v="18.1"/>
        <n v="6.9799999999999995"/>
        <n v="16.67"/>
        <n v="4.8"/>
        <n v="6.890000000000001"/>
        <n v="1.99"/>
        <n v="3.48"/>
        <n v="16.45"/>
        <n v="21.08"/>
        <n v="20.27"/>
        <n v="13.850000000000001"/>
        <n v="12.55"/>
        <n v="12.280000000000001"/>
        <n v="3.61"/>
        <n v="13.22"/>
        <n v="14.54"/>
        <n v="11.6"/>
        <n v="14.440000000000001"/>
        <n v="7.319999999999999"/>
        <n v="7.45"/>
        <n v="10.94"/>
        <n v="14.85"/>
        <n v="3.9400000000000004"/>
        <n v="20.05"/>
        <n v="19.08"/>
        <n v="6.72"/>
        <n v="8.530000000000001"/>
        <n v="2.62"/>
        <n v="14.370000000000001"/>
        <n v="15.73"/>
        <n v="4.23"/>
        <n v="18.01"/>
        <n v="8.42"/>
        <n v="21.15"/>
        <n v="6.25"/>
        <n v="4.91"/>
        <n v="6.7"/>
        <n v="5.46"/>
        <n v="5.449999999999999"/>
        <n v="12.540000000000001"/>
        <n v="15.69"/>
        <n v="5.470000000000001"/>
        <n v="10.780000000000001"/>
        <n v="6.86"/>
        <n v="11.309999999999999"/>
        <n v="3.0500000000000003"/>
        <n v="6.869999999999999"/>
        <n v="7.37"/>
        <n v="7.2299999999999995"/>
        <n v="13.83"/>
        <n v="11.129999999999999"/>
        <n v="8.55"/>
        <n v="15.74"/>
        <n v="3.87"/>
        <n v="8.219999999999999"/>
        <n v="6.62"/>
        <n v="5.95"/>
        <n v="16.72"/>
        <n v="4.04"/>
        <n v="15.65"/>
        <n v="1.7100000000000002"/>
        <n v="3.5900000000000003"/>
        <n v="5.9799999999999995"/>
        <n v="7.960000000000001"/>
        <n v="18.0"/>
        <n v="14.920000000000002"/>
        <n v="8.149999999999999"/>
        <n v="15.799999999999999"/>
        <n v="20.46"/>
        <n v="9.899999999999999"/>
        <n v="6.36"/>
        <n v="9.959999999999999"/>
        <n v="4.9399999999999995"/>
        <n v="9.6"/>
        <n v="16.56"/>
        <n v="8.38"/>
        <n v="5.930000000000001"/>
        <n v="10.83"/>
        <n v="4.03"/>
        <n v="12.299999999999999"/>
        <n v="11.69"/>
        <n v="5.8100000000000005"/>
        <n v="6.84"/>
        <n v="15.280000000000001"/>
        <n v="15.399999999999999"/>
        <n v="3.63"/>
        <n v="13.04"/>
        <n v="18.66"/>
        <n v="7.359999999999999"/>
        <n v="20.98"/>
        <n v="18.13"/>
        <n v="3.7600000000000002"/>
        <n v="9.379999999999999"/>
        <n v="5.529999999999999"/>
        <n v="2.43"/>
        <n v="8.96"/>
        <n v="8.280000000000001"/>
        <n v="18.35"/>
        <n v="12.760000000000002"/>
        <n v="13.469999999999999"/>
        <n v="10.59"/>
        <n v="16.9"/>
        <n v="5.24"/>
        <n v="9.71"/>
        <n v="17.759999999999998"/>
        <n v="9.42"/>
        <n v="16.37"/>
        <n v="4.4399999999999995"/>
        <n v="15.97"/>
        <n v="8.71"/>
        <n v="11.31"/>
        <n v="5.220000000000001"/>
        <n v="6.239999999999999"/>
        <n v="5.2700000000000005"/>
        <n v="19.68"/>
        <n v="5.18"/>
        <n v="2.28"/>
        <n v="18.02"/>
        <n v="14.670000000000002"/>
        <n v="12.35"/>
        <n v="12.99"/>
        <n v="9.56"/>
        <n v="8.850000000000001"/>
        <n v="19.96"/>
        <n v="13.370000000000001"/>
        <n v="2.9899999999999998"/>
        <n v="3.44"/>
        <n v="11.84"/>
        <n v="6.75"/>
        <n v="13.97"/>
        <n v="4.1899999999999995"/>
        <n v="12.97"/>
        <n v="7.18"/>
        <n v="4.54"/>
        <n v="17.39"/>
        <n v="10.46"/>
        <n v="8.29"/>
        <n v="10.219999999999999"/>
        <n v="11.75"/>
        <n v="13.21"/>
        <n v="7.6899999999999995"/>
        <n v="12.56"/>
        <n v="9.06"/>
        <n v="18.54"/>
        <n v="6.6"/>
        <n v="11.7"/>
        <n v="7.05"/>
        <n v="7.09"/>
        <n v="12.4"/>
        <n v="17.119999999999997"/>
        <n v="12.719999999999999"/>
        <n v="12.629999999999999"/>
        <n v="15.81"/>
        <n v="17.85"/>
        <n v="11.8"/>
        <n v="6.8500000000000005"/>
        <n v="3.4299999999999997"/>
        <n v="3.45"/>
        <n v="7.52"/>
        <n v="15.8"/>
        <n v="9.31"/>
        <n v="5.08"/>
        <n v="16.28"/>
        <n v="16.52"/>
        <n v="16.89"/>
        <n v="3.9800000000000004"/>
        <n v="6.68"/>
        <n v="19.83"/>
        <n v="16.21"/>
        <n v="6.92"/>
        <n v="18.81"/>
        <n v="5.2"/>
        <n v="5.85"/>
        <n v="11.35"/>
        <n v="6.46"/>
        <n v="4.13"/>
        <n v="4.5200000000000005"/>
        <n v="13.55"/>
        <n v="11.37"/>
        <n v="13.129999999999999"/>
        <n v="11.46"/>
        <n v="11.889999999999999"/>
        <n v="11.09"/>
        <n v="6.959999999999999"/>
        <n v="19.419999999999998"/>
        <n v="6.8100000000000005"/>
        <n v="10.24"/>
        <n v="15.55"/>
        <n v="19.65"/>
        <n v="16.09"/>
        <n v="16.189999999999998"/>
        <n v="15.26"/>
        <n v="18.009999999999998"/>
        <n v="20.91"/>
        <n v="14.059999999999999"/>
        <n v="20.34"/>
        <n v="4.5"/>
        <n v="2.74"/>
        <n v="19.990000000000002"/>
        <n v="19.119999999999997"/>
        <n v="5.859999999999999"/>
        <n v="16.71"/>
        <n v="6.040000000000001"/>
        <n v="16.25"/>
        <n v="6.47"/>
        <n v="11.239999999999998"/>
        <n v="14.169999999999998"/>
        <n v="17.56"/>
        <n v="15.469999999999999"/>
        <n v="11.440000000000001"/>
        <n v="6.569999999999999"/>
        <n v="1.97"/>
        <n v="10.629999999999999"/>
        <n v="13.32"/>
        <n v="11.28"/>
        <n v="15.219999999999999"/>
        <n v="18.080000000000002"/>
        <n v="14.919999999999998"/>
        <n v="15.57"/>
        <n v="8.709999999999999"/>
        <n v="7.6"/>
        <n v="1.76"/>
        <n v="5.180000000000001"/>
        <n v="3.57"/>
        <n v="13.620000000000001"/>
        <n v="9.74"/>
        <n v="17.16"/>
        <n v="6.09"/>
        <n v="5.029999999999999"/>
        <n v="5.319999999999999"/>
        <n v="18.43"/>
        <n v="8.78"/>
        <n v="11.76"/>
        <n v="6.8"/>
        <n v="15.989999999999998"/>
        <n v="3.2"/>
        <n v="20.55"/>
        <n v="5.26"/>
        <n v="6.449999999999999"/>
        <n v="14.55"/>
        <n v="6.63"/>
        <n v="15.77"/>
        <n v="17.700000000000003"/>
        <n v="11.670000000000002"/>
        <n v="14.780000000000001"/>
        <n v="15.540000000000001"/>
        <n v="11.87"/>
        <n v="13.309999999999999"/>
        <n v="16.369999999999997"/>
        <n v="17.450000000000003"/>
        <n v="21.22"/>
        <n v="9.399999999999999"/>
        <n v="6.31"/>
        <n v="3.46"/>
        <n v="6.85"/>
        <n v="6.6899999999999995"/>
        <n v="19.71"/>
        <n v="7.79"/>
        <n v="15.6"/>
        <n v="20.84"/>
        <n v="12.71"/>
        <n v="12.66"/>
        <n v="2.11"/>
        <n v="9.989999999999998"/>
        <n v="17.240000000000002"/>
        <n v="5.56"/>
        <n v="14.7"/>
        <n v="7.36"/>
        <n v="5.19"/>
        <n v="19.57"/>
        <n v="2.3000000000000003"/>
        <n v="14.99"/>
        <n v="15.030000000000001"/>
        <n v="15.94"/>
        <n v="21.21"/>
        <n v="11.760000000000002"/>
        <n v="9.84"/>
        <n v="3.3499999999999996"/>
        <n v="7.39"/>
        <n v="16.99"/>
        <n v="21.58"/>
        <n v="16.3"/>
        <n v="10.75"/>
        <n v="10.76"/>
        <n v="6.67"/>
        <n v="3.5100000000000002"/>
        <n v="13.259999999999998"/>
        <n v="16.689999999999998"/>
        <n v="19.880000000000003"/>
        <n v="17.78"/>
        <n v="13.08"/>
        <n v="8.9"/>
        <n v="6.989999999999999"/>
        <n v="11.65"/>
        <n v="6.97"/>
        <n v="12.29"/>
        <n v="14.040000000000001"/>
        <n v="3.14"/>
        <n v="9.64"/>
        <n v="18.94"/>
        <n v="8.7"/>
        <n v="2.84"/>
        <n v="7.859999999999999"/>
        <n v="20.02"/>
        <n v="14.940000000000001"/>
        <n v="2.34"/>
        <n v="15.719999999999999"/>
        <n v="6.38"/>
        <n v="18.63"/>
        <n v="11.0"/>
        <n v="3.97"/>
        <n v="19.45"/>
        <n v="14.200000000000001"/>
        <n v="15.169999999999998"/>
        <n v="6.19"/>
        <n v="11.22"/>
        <n v="14.04"/>
        <n v="6.37"/>
        <n v="14.37"/>
        <n v="10.040000000000001"/>
        <n v="14.77"/>
        <n v="18.130000000000003"/>
        <n v="7.13"/>
        <n v="20.24"/>
        <n v="15.760000000000002"/>
        <n v="10.87"/>
        <n v="6.03"/>
        <n v="20.31"/>
        <n v="16.599999999999998"/>
        <n v="14.57"/>
        <n v="10.44"/>
        <n v="19.58"/>
        <n v="14.790000000000001"/>
        <n v="8.08"/>
        <n v="16.82"/>
        <n v="15.759999999999998"/>
        <n v="15.120000000000001"/>
        <n v="13.700000000000001"/>
        <n v="20.38"/>
        <n v="19.67"/>
        <n v="11.540000000000001"/>
        <n v="9.2"/>
        <n v="14.120000000000001"/>
        <n v="13.79"/>
        <n v="7.66"/>
        <n v="14.860000000000001"/>
        <n v="10.47"/>
        <n v="7.04"/>
        <n v="2.22"/>
        <n v="4.94"/>
        <n v="10.100000000000001"/>
        <n v="1.4100000000000001"/>
        <n v="17.18"/>
        <n v="3.92"/>
        <n v="7.06"/>
        <n v="3.74"/>
        <n v="16.02"/>
        <n v="13.23"/>
        <n v="4.5600000000000005"/>
        <n v="20.22"/>
        <n v="4.3500000000000005"/>
        <n v="8.59"/>
        <n v="4.7"/>
        <n v="5.14"/>
        <n v="11.809999999999999"/>
        <n v="13.17"/>
        <n v="18.580000000000002"/>
        <n v="2.73"/>
        <n v="16.41"/>
        <n v="12.510000000000002"/>
        <n v="14.899999999999999"/>
        <n v="2.65"/>
        <n v="7.25"/>
        <n v="8.440000000000001"/>
        <n v="17.14"/>
        <n v="20.03"/>
        <n v="18.52"/>
        <n v="19.73"/>
        <n v="9.63"/>
        <n v="9.67"/>
        <n v="17.47"/>
        <n v="18.73"/>
        <n v="20.099999999999998"/>
        <n v="18.78"/>
        <n v="3.9699999999999998"/>
        <n v="4.8500000000000005"/>
        <n v="9.350000000000001"/>
        <n v="4.64"/>
        <n v="18.65"/>
        <n v="14.47"/>
        <n v="3.8"/>
        <n v="15.510000000000002"/>
        <n v="19.48"/>
        <n v="17.89"/>
        <n v="2.9299999999999997"/>
        <n v="3.15"/>
        <n v="11.45"/>
        <n v="15.400000000000002"/>
        <n v="20.17"/>
        <n v="3.99"/>
        <n v="19.49"/>
        <n v="18.61"/>
        <n v="15.96"/>
        <n v="14.87"/>
        <n v="8.120000000000001"/>
        <n v="2.83"/>
        <n v="4.41"/>
        <n v="8.12"/>
        <n v="11.959999999999999"/>
        <n v="3.08"/>
        <n v="10.39"/>
        <n v="13.239999999999998"/>
        <n v="3.23"/>
        <n v="16.150000000000002"/>
        <n v="17.97"/>
        <n v="11.170000000000002"/>
        <n v="16.95"/>
        <n v="7.58"/>
        <n v="9.54"/>
        <n v="4.109999999999999"/>
        <n v="1.57"/>
        <n v="20.48"/>
        <n v="13.399999999999999"/>
        <n v="13.420000000000002"/>
        <n v="10.530000000000001"/>
        <n v="6.739999999999999"/>
        <n v="3.8600000000000003"/>
        <n v="10.73"/>
        <n v="3.78"/>
        <n v="3.85"/>
        <n v="7.930000000000001"/>
        <n v="5.550000000000001"/>
        <n v="14.330000000000002"/>
        <n v="18.939999999999998"/>
        <n v="7.88"/>
        <n v="6.609999999999999"/>
        <n v="16.869999999999997"/>
        <n v="17.57"/>
        <n v="20.41"/>
        <n v="19.35"/>
        <n v="15.19"/>
        <n v="15.51"/>
        <n v="3.6100000000000003"/>
        <n v="13.989999999999998"/>
        <n v="7.1499999999999995"/>
        <n v="9.65"/>
        <n v="4.470000000000001"/>
        <n v="21.66"/>
        <n v="15.440000000000001"/>
        <n v="20.9"/>
        <n v="18.27"/>
        <n v="3.8899999999999997"/>
        <n v="15.5"/>
        <n v="5.61"/>
        <n v="6.470000000000001"/>
        <n v="14.62"/>
        <n v="18.55"/>
        <n v="5.680000000000001"/>
        <n v="13.62"/>
        <n v="4.76"/>
        <n v="4.779999999999999"/>
        <n v="15.670000000000002"/>
        <n v="3.0999999999999996"/>
        <n v="19.97"/>
        <n v="15.44"/>
        <n v="7.779999999999999"/>
        <n v="1.93"/>
        <n v="3.7"/>
        <n v="4.58"/>
        <n v="16.740000000000002"/>
        <n v="10.6"/>
        <n v="5.34"/>
        <n v="21.09"/>
        <n v="11.96"/>
        <n v="17.02"/>
        <n v="9.72"/>
        <n v="3.9899999999999998"/>
        <n v="21.06"/>
        <n v="21.03"/>
        <n v="5.39"/>
        <n v="4.390000000000001"/>
        <n v="5.6899999999999995"/>
        <n v="20.77"/>
        <n v="11.06"/>
        <n v="4.7700000000000005"/>
        <n v="3.9299999999999997"/>
        <n v="11.389999999999999"/>
        <n v="18.810000000000002"/>
        <n v="17.35"/>
        <n v="2.6799999999999997"/>
        <n v="3.2800000000000002"/>
        <n v="10.69"/>
        <n v="2.4699999999999998"/>
        <n v="15.82"/>
        <n v="14.94"/>
        <n v="13.86"/>
        <n v="12.349999999999998"/>
        <n v="4.0"/>
        <n v="17.69"/>
        <n v="6.12"/>
        <n v="7.77"/>
        <n v="2.1"/>
        <n v="5.720000000000001"/>
        <n v="12.260000000000002"/>
        <n v="13.65"/>
        <n v="1.96"/>
        <n v="9.13"/>
        <n v="9.620000000000001"/>
        <n v="18.369999999999997"/>
        <n v="13.09"/>
        <n v="3.52"/>
        <n v="19.560000000000002"/>
        <n v="11.209999999999999"/>
        <n v="8.629999999999999"/>
        <n v="7.340000000000001"/>
        <n v="6.83"/>
        <n v="9.96"/>
        <n v="4.699999999999999"/>
        <n v="12.1"/>
        <n v="19.52"/>
        <n v="9.66"/>
        <n v="18.049999999999997"/>
        <n v="20.1"/>
        <n v="18.84"/>
        <n v="18.310000000000002"/>
        <n v="16.990000000000002"/>
        <n v="20.560000000000002"/>
        <n v="19.9"/>
        <n v="2.19"/>
        <n v="16.74"/>
        <n v="3.05"/>
        <n v="17.81"/>
        <n v="6.18"/>
        <n v="10.690000000000001"/>
        <n v="19.439999999999998"/>
        <n v="4.18"/>
        <n v="13.06"/>
        <n v="16.13"/>
        <n v="15.1"/>
        <n v="3.6999999999999997"/>
        <n v="11.510000000000002"/>
        <n v="14.45"/>
        <n v="20.57"/>
        <n v="3.2199999999999998"/>
        <n v="13.709999999999999"/>
        <n v="8.91"/>
        <n v="4.22"/>
        <n v="14.92"/>
        <n v="11.26"/>
        <n v="21.26"/>
        <n v="2.53"/>
        <n v="3.9499999999999997"/>
        <n v="13.969999999999999"/>
        <n v="7.78"/>
        <n v="18.67"/>
        <n v="12.190000000000001"/>
        <n v="4.16"/>
        <n v="3.6799999999999997"/>
        <n v="13.9"/>
        <n v="5.140000000000001"/>
        <n v="21.36"/>
        <n v="8.56"/>
        <n v="3.9099999999999997"/>
        <n v="1.16"/>
        <n v="20.35"/>
        <n v="7.050000000000001"/>
        <n v="16.299999999999997"/>
        <n v="9.86"/>
        <n v="20.049999999999997"/>
        <n v="14.9"/>
        <n v="7.69"/>
        <n v="12.83"/>
        <n v="8.72"/>
        <n v="17.22"/>
        <n v="14.110000000000001"/>
        <n v="10.870000000000001"/>
        <n v="7.3"/>
        <n v="11.040000000000001"/>
        <n v="20.79"/>
        <n v="16.06"/>
        <n v="15.329999999999998"/>
        <n v="3.7300000000000004"/>
        <n v="21.18"/>
        <n v="2.8200000000000003"/>
        <n v="7.3999999999999995"/>
        <n v="3.59"/>
        <n v="1.35"/>
        <n v="11.600000000000001"/>
        <n v="18.880000000000003"/>
        <n v="19.29"/>
        <n v="16.88"/>
        <n v="3.0700000000000003"/>
        <n v="7.460000000000001"/>
        <n v="5.3"/>
        <n v="4.02"/>
        <n v="4.47"/>
        <n v="10.11"/>
        <n v="3.09"/>
        <n v="2.01"/>
        <n v="8.129999999999999"/>
        <n v="14.510000000000002"/>
        <n v="15.889999999999999"/>
        <n v="15.899999999999999"/>
        <n v="18.689999999999998"/>
        <n v="17.689999999999998"/>
        <n v="13.739999999999998"/>
        <n v="11.219999999999999"/>
        <n v="14.72"/>
        <n v="12.46"/>
        <n v="3.27"/>
        <n v="15.709999999999999"/>
        <n v="10.809999999999999"/>
        <n v="15.54"/>
        <n v="10.45"/>
        <n v="1.78"/>
        <n v="4.2299999999999995"/>
        <n v="9.190000000000001"/>
        <n v="4.05"/>
        <n v="6.130000000000001"/>
        <n v="7.210000000000001"/>
        <n v="11.649999999999999"/>
        <n v="8.87"/>
        <n v="6.1499999999999995"/>
        <n v="9.879999999999999"/>
        <n v="14.91"/>
        <n v="4.87"/>
        <n v="10.03"/>
        <n v="7.129999999999999"/>
        <n v="15.52"/>
        <n v="7.640000000000001"/>
        <n v="5.380000000000001"/>
        <n v="2.6399999999999997"/>
        <n v="20.14"/>
        <n v="8.28"/>
        <n v="4.7299999999999995"/>
        <n v="5.800000000000001"/>
        <n v="10.399999999999999"/>
        <n v="14.24"/>
        <n v="11.08"/>
        <n v="11.21"/>
        <n v="9.079999999999998"/>
        <n v="19.2"/>
        <n v="13.13"/>
        <n v="14.29"/>
        <n v="8.53"/>
        <n v="21.07"/>
        <n v="10.88"/>
        <n v="2.29"/>
        <n v="3.65"/>
        <n v="15.780000000000001"/>
        <n v="19.66"/>
        <n v="6.14"/>
        <n v="21.75"/>
        <n v="9.37"/>
        <n v="6.800000000000001"/>
        <n v="4.46"/>
        <n v="15.009999999999998"/>
        <n v="4.0600000000000005"/>
        <n v="17.150000000000002"/>
        <n v="2.31"/>
        <n v="6.460000000000001"/>
        <n v="17.509999999999998"/>
        <n v="6.0200000000000005"/>
        <n v="6.539999999999999"/>
        <n v="18.75"/>
        <n v="15.08"/>
        <n v="13.47"/>
        <n v="17.419999999999998"/>
        <n v="8.37"/>
        <n v="4.970000000000001"/>
        <n v="19.189999999999998"/>
        <n v="19.630000000000003"/>
        <n v="13.36"/>
        <n v="6.760000000000001"/>
        <n v="5.260000000000001"/>
        <n v="21.59"/>
        <n v="8.040000000000001"/>
        <n v="8.61"/>
        <n v="7.7700000000000005"/>
        <n v="5.869999999999999"/>
        <n v="11.549999999999999"/>
        <n v="19.200000000000003"/>
        <n v="8.469999999999999"/>
        <n v="10.56"/>
        <n v="18.25"/>
        <n v="15.740000000000002"/>
        <n v="10.78"/>
        <n v="7.120000000000001"/>
        <n v="20.82"/>
        <n v="18.2"/>
        <n v="7.03"/>
        <n v="14.219999999999999"/>
        <n v="3.1599999999999997"/>
        <n v="5.290000000000001"/>
        <n v="5.6499999999999995"/>
        <n v="2.77"/>
        <n v="18.6"/>
        <n v="4.36"/>
        <n v="8.6"/>
        <n v="17.62"/>
        <n v="4.0200000000000005"/>
        <n v="2.18"/>
        <n v="8.399999999999999"/>
        <n v="19.17"/>
        <n v="19.26"/>
        <n v="3.4200000000000004"/>
        <n v="3.4000000000000004"/>
        <n v="20.5"/>
        <n v="7.76"/>
        <n v="5.91"/>
        <n v="3.29"/>
        <n v="9.040000000000001"/>
        <n v="7.369999999999999"/>
        <n v="8.15"/>
        <n v="4.279999999999999"/>
        <n v="1.84"/>
        <n v="4.1000000000000005"/>
        <n v="9.88"/>
        <n v="5.74"/>
        <n v="4.71"/>
        <n v="12.82"/>
        <n v="15.95"/>
        <n v="9.16"/>
        <n v="19.61"/>
        <n v="20.450000000000003"/>
        <n v="9.38"/>
        <n v="20.16"/>
        <n v="19.32"/>
        <n v="8.540000000000001"/>
        <n v="4.53"/>
        <n v="3.0300000000000002"/>
        <n v="6.61"/>
        <n v="4.44"/>
        <n v="7.72"/>
        <n v="18.87"/>
        <n v="1.6800000000000002"/>
        <n v="10.05"/>
        <n v="14.25"/>
        <n v="10.790000000000001"/>
        <n v="14.379999999999999"/>
        <n v="19.36"/>
        <n v="12.93"/>
        <n v="5.489999999999999"/>
        <n v="19.21"/>
        <n v="9.120000000000001"/>
        <n v="11.329999999999998"/>
        <n v="1.62"/>
        <n v="17.37"/>
        <n v="6.930000000000001"/>
        <n v="7.869999999999999"/>
        <n v="19.060000000000002"/>
        <n v="17.130000000000003"/>
        <n v="12.03"/>
        <n v="19.74"/>
        <n v="4.69"/>
        <n v="12.48"/>
        <n v="12.379999999999999"/>
        <n v="18.99"/>
        <n v="3.5399999999999996"/>
        <n v="19.28"/>
        <n v="1.31"/>
        <n v="19.79"/>
        <n v="10.96"/>
        <n v="14.420000000000002"/>
        <n v="21.83"/>
        <n v="14.14"/>
        <n v="16.439999999999998"/>
        <n v="17.77"/>
        <n v="10.77"/>
        <n v="10.79"/>
        <n v="10.149999999999999"/>
        <n v="5.510000000000001"/>
        <n v="18.88"/>
        <n v="13.579999999999998"/>
        <n v="13.100000000000001"/>
        <n v="20.3"/>
        <n v="1.63"/>
        <n v="15.389999999999999"/>
        <n v="14.13"/>
        <n v="4.680000000000001"/>
        <n v="14.809999999999999"/>
        <n v="7.279999999999999"/>
        <n v="14.629999999999999"/>
        <n v="7.549999999999999"/>
        <n v="11.030000000000001"/>
        <n v="9.149999999999999"/>
        <n v="6.720000000000001"/>
        <n v="2.82"/>
        <n v="5.779999999999999"/>
        <n v="5.039999999999999"/>
        <n v="10.72"/>
        <n v="2.45"/>
        <n v="20.81"/>
        <n v="18.22"/>
        <n v="13.489999999999998"/>
        <n v="17.380000000000003"/>
        <n v="6.66"/>
        <n v="13.1"/>
        <n v="4.21"/>
        <n v="12.290000000000001"/>
        <n v="19.310000000000002"/>
        <n v="8.88"/>
        <n v="5.23"/>
        <n v="3.79"/>
        <n v="5.5200000000000005"/>
        <n v="20.37"/>
        <n v="11.42"/>
        <n v="7.800000000000001"/>
        <n v="18.31"/>
        <n v="2.9499999999999997"/>
        <n v="6.3999999999999995"/>
        <n v="20.060000000000002"/>
        <n v="14.6"/>
        <n v="18.919999999999998"/>
        <n v="4.66"/>
        <n v="21.8"/>
        <n v="4.489999999999999"/>
        <n v="15.149999999999999"/>
        <n v="5.619999999999999"/>
        <n v="1.3599999999999999"/>
        <n v="15.299999999999999"/>
        <n v="6.819999999999999"/>
        <n v="16.810000000000002"/>
        <n v="7.4399999999999995"/>
        <n v="2.38"/>
        <n v="6.529999999999999"/>
        <n v="18.299999999999997"/>
        <n v="15.239999999999998"/>
        <n v="10.700000000000001"/>
        <n v="5.57"/>
        <n v="6.7299999999999995"/>
        <n v="13.330000000000002"/>
        <n v="13.600000000000001"/>
        <n v="20.89"/>
        <n v="12.419999999999998"/>
        <n v="1.51"/>
        <n v="14.509999999999998"/>
        <n v="21.14"/>
        <n v="17.310000000000002"/>
        <n v="19.8"/>
        <n v="12.830000000000002"/>
        <n v="17.330000000000002"/>
        <n v="3.37"/>
        <n v="12.13"/>
        <n v="1.8499999999999999"/>
        <n v="18.33"/>
        <n v="8.559999999999999"/>
        <n v="2.8600000000000003"/>
        <n v="19.47"/>
        <n v="18.450000000000003"/>
        <n v="2.47"/>
        <n v="19.490000000000002"/>
        <n v="16.130000000000003"/>
        <n v="12.709999999999999"/>
        <n v="16.83"/>
        <n v="19.02"/>
        <n v="19.51"/>
        <n v="7.28"/>
        <n v="2.17"/>
        <n v="4.859999999999999"/>
        <n v="15.53"/>
        <n v="17.26"/>
        <n v="18.119999999999997"/>
        <n v="18.799999999999997"/>
        <n v="2.37"/>
        <n v="5.640000000000001"/>
        <n v="20.439999999999998"/>
        <n v="1.77"/>
        <n v="2.12"/>
        <n v="14.65"/>
        <n v="7.180000000000001"/>
        <n v="14.079999999999998"/>
        <n v="9.530000000000001"/>
        <n v="2.24"/>
        <n v="6.970000000000001"/>
        <n v="12.63"/>
        <n v="8.13"/>
        <n v="4.17"/>
        <n v="20.13"/>
        <n v="20.73"/>
        <n v="19.92"/>
        <n v="9.03"/>
        <n v="7.63"/>
        <n v="20.59"/>
        <n v="14.099999999999998"/>
        <n v="11.01"/>
        <n v="14.81"/>
        <n v="12.430000000000001"/>
        <n v="17.76"/>
        <n v="2.9400000000000004"/>
        <n v="4.550000000000001"/>
        <n v="15.010000000000002"/>
        <n v="21.78"/>
        <n v="3.1700000000000004"/>
        <n v="10.82"/>
        <n v="3.1799999999999997"/>
        <n v="13.549999999999999"/>
        <n v="19.5"/>
        <n v="3.02"/>
        <n v="7.44"/>
        <n v="2.95"/>
        <n v="1.49"/>
        <n v="5.739999999999999"/>
        <n v="19.37"/>
        <n v="17.49"/>
        <n v="9.52"/>
        <n v="4.25"/>
        <n v="5.92"/>
        <n v="15.12"/>
        <n v="19.299999999999997"/>
        <n v="1.9100000000000001"/>
        <n v="11.719999999999999"/>
        <n v="11.91"/>
        <n v="10.850000000000001"/>
        <n v="21.02"/>
        <n v="13.830000000000002"/>
        <n v="13.53"/>
        <n v="12.440000000000001"/>
        <n v="8.65"/>
        <n v="19.6"/>
        <n v="18.12"/>
        <n v="12.509999999999998"/>
        <n v="8.26"/>
        <n v="8.059999999999999"/>
        <n v="2.61"/>
        <n v="19.88"/>
        <n v="15.650000000000002"/>
        <n v="12.62"/>
        <n v="6.5600000000000005"/>
        <n v="8.05"/>
        <n v="20.689999999999998"/>
        <n v="8.47"/>
        <n v="14.299999999999999"/>
        <n v="13.040000000000001"/>
        <n v="20.28"/>
        <n v="19.31"/>
        <n v="2.05"/>
        <n v="8.94"/>
        <n v="4.95"/>
        <n v="2.5300000000000002"/>
        <n v="3.5999999999999996"/>
        <n v="17.88"/>
        <n v="12.44"/>
        <n v="16.49"/>
        <n v="1.65"/>
        <n v="3.7399999999999998"/>
        <n v="2.67"/>
        <n v="11.860000000000001"/>
        <n v="21.32"/>
        <n v="1.7799999999999998"/>
        <n v="20.04"/>
        <n v="16.380000000000003"/>
        <n v="1.44"/>
        <n v="16.310000000000002"/>
        <n v="4.430000000000001"/>
        <n v="9.850000000000001"/>
        <n v="18.439999999999998"/>
        <n v="17.94"/>
        <n v="21.56"/>
        <n v="20.299999999999997"/>
        <n v="19.130000000000003"/>
        <n v="11.94"/>
        <n v="10.309999999999999"/>
        <n v="17.44"/>
        <n v="3.89"/>
        <n v="15.63"/>
        <n v="15.45"/>
        <n v="12.059999999999999"/>
        <n v="1.67"/>
        <n v="16.700000000000003"/>
        <n v="19.080000000000002"/>
        <n v="14.009999999999998"/>
        <n v="2.6999999999999997"/>
        <n v="11.580000000000002"/>
        <n v="2.72"/>
        <n v="21.439999999999998"/>
        <n v="6.8999999999999995"/>
        <n v="8.309999999999999"/>
        <n v="20.68"/>
        <n v="2.55"/>
        <n v="21.13"/>
        <n v="21.630000000000003"/>
        <n v="14.759999999999998"/>
        <n v="3.62"/>
        <n v="5.239999999999999"/>
        <n v="21.35"/>
        <n v="5.199999999999999"/>
        <n v="20.11"/>
        <n v="14.4"/>
        <n v="4.35"/>
        <n v="2.3299999999999996"/>
        <n v="1.46"/>
        <n v="7.5200000000000005"/>
        <n v="7.550000000000001"/>
        <n v="6.010000000000001"/>
        <n v="5.35"/>
        <n v="14.259999999999998"/>
        <n v="6.9"/>
        <n v="6.4799999999999995"/>
        <n v="3.55"/>
        <n v="12.549999999999999"/>
        <n v="21.9"/>
        <n v="19.150000000000002"/>
        <n v="21.55"/>
        <n v="2.56"/>
        <n v="12.370000000000001"/>
        <n v="15.809999999999999"/>
        <n v="17.810000000000002"/>
        <n v="17.63"/>
        <n v="5.31"/>
        <n v="17.24"/>
        <n v="16.830000000000002"/>
        <n v="2.52"/>
        <n v="13.629999999999999"/>
        <n v="11.59"/>
        <n v="16.62"/>
        <n v="6.289999999999999"/>
        <n v="4.28"/>
        <n v="12.809999999999999"/>
      </sharedItems>
    </cacheField>
    <cacheField name="hours_ratio">
      <sharedItems containsMixedTypes="1" containsNumber="1">
        <n v="1.214384508990318"/>
        <n v="124.57142857142857"/>
        <n v="5.526011560693642"/>
        <n v="0.2537764350453172"/>
        <n v="1.087686567164179"/>
        <n v="0.9553072625698323"/>
        <n v="16.08695652173913"/>
        <n v="1.4205020920502092"/>
        <n v="1.7428571428571429"/>
        <n v="14.620689655172416"/>
        <n v="0.6350364963503649"/>
        <n v="0.5819672131147541"/>
        <n v="0.7254901960784315"/>
        <n v="1.8949771689497719"/>
        <n v="0.357421875"/>
        <n v="1.0373333333333334"/>
        <n v="0.9693877551020408"/>
        <n v="3.302919708029197"/>
        <n v="4.018779342723005"/>
        <n v="0.4149746192893401"/>
        <n v="0.30315500685871055"/>
        <n v="11.91304347826087"/>
        <n v="1.5786061588330633"/>
        <n v="6.761363636363637"/>
        <n v="12.0"/>
        <n v="3.9132420091324205"/>
        <n v="2.1209302325581394"/>
        <n v="1.3877862595419848"/>
        <n v="0.5887521968365553"/>
        <n v="0.578343949044586"/>
        <n v="0.9736379613356766"/>
        <n v="2.6955223880597012"/>
        <n v="1.5778175313059035"/>
        <n v="0.77125"/>
        <n v="0.5281690140845071"/>
        <n v="0.7602627257799671"/>
        <n v="1.3022636484687082"/>
        <n v="7.1098901098901095"/>
        <n v="1.423758865248227"/>
        <n v="0.7415565345080763"/>
        <n v="0.7578534031413613"/>
        <n v="2.8757396449704147"/>
        <n v="1.8188585607940446"/>
        <n v="1.5919117647058822"/>
        <n v="2.813131313131313"/>
        <n v="1.1104166666666668"/>
        <n v="1.9708737864077668"/>
        <n v="0.9700374531835205"/>
        <n v="2.677053824362606"/>
        <n v="0.9078014184397162"/>
        <n v="2.286908077994429"/>
        <n v="1.8835443037974684"/>
        <n v="3.3974895397489533"/>
        <n v="7.4251968503937"/>
        <n v="17.394736842105264"/>
        <n v="5.7834394904458595"/>
        <n v="0.53862660944206"/>
        <n v="1.055643879173291"/>
        <n v="5.888888888888888"/>
        <n v="3.954022988505747"/>
        <n v="1.2804674457429048"/>
        <n v="3.2827868852459017"/>
        <n v="1.1143232588699081"/>
        <n v="0.669001751313485"/>
        <n v="2.731800766283525"/>
        <n v="1.6120689655172415"/>
        <n v="1.8257756563245822"/>
        <n v="8.206349206349206"/>
        <n v="6.787234042553192"/>
        <n v="3.3617021276595747"/>
        <n v="0.39677419354838706"/>
        <n v="0.6326034063260341"/>
        <n v="21.25"/>
        <n v="1.217068645640074"/>
        <n v="2.5486725663716814"/>
        <n v="0.29095354523227385"/>
        <n v="0.9356725146198831"/>
        <n v="1.1609977324263039"/>
        <n v="0.9757343550446999"/>
        <n v="4.101694915254237"/>
        <n v="1.5154185022026432"/>
        <n v="1.592783505154639"/>
        <n v="2.306532663316583"/>
        <n v="0.9966996699669968"/>
        <n v="0.6376146788990825"/>
        <n v="1.0356164383561643"/>
        <n v="4.012345679012346"/>
        <n v="0.3986175115207373"/>
        <n v="1.3215686274509806"/>
        <n v="1.2685851318944845"/>
        <n v="2.711815561959654"/>
        <n v="2.3376623376623376"/>
        <n v="1.928388746803069"/>
        <n v="2.3613707165109035"/>
        <n v="0.470125786163522"/>
        <n v="1.4942716857610474"/>
        <n v="5.065420560747663"/>
        <n v="10.014084507042254"/>
        <n v="0.3177441540577717"/>
        <n v="0.7757009345794391"/>
        <n v="0.9139941690962098"/>
        <n v="8.23404255319149"/>
        <n v="1.3064133016627077"/>
        <n v="1.011574074074074"/>
        <n v="0.9811320754716981"/>
        <n v="6.897435897435897"/>
        <n v="0.5416666666666667"/>
        <n v="2.1076923076923078"/>
        <n v="0.6926406926406926"/>
        <n v="0.5432756324900133"/>
        <n v="0.23299748110831234"/>
        <n v="0.38852672750977835"/>
        <n v="60.199999999999996"/>
        <n v="24.789473684210527"/>
        <n v="4.1440677966101696"/>
        <n v="0.49462365591397844"/>
        <n v="0.338855421686747"/>
        <n v="0.23949579831932774"/>
        <n v="4.228187919463087"/>
        <n v="0.5403225806451614"/>
        <n v="0.7479564032697548"/>
        <n v="1.1671159029649596"/>
        <n v="9.91566265060241"/>
        <n v="1.0601092896174862"/>
        <n v="1.700996677740864"/>
        <n v="1.6212121212121213"/>
        <n v="1.3960113960113962"/>
        <n v="58.14285714285714"/>
        <n v="0.8754716981132076"/>
        <n v="1.07816091954023"/>
        <n v="1.4617414248021108"/>
        <n v="1.2696335078534031"/>
        <n v="5.5600000000000005"/>
        <n v="6.052980132450331"/>
        <n v="0.4040247678018576"/>
        <n v="2.5598086124401913"/>
        <n v="1.4366197183098592"/>
        <n v="1.7972350230414746"/>
        <n v="35.96296296296296"/>
        <n v="0.4516908212560387"/>
        <n v="5.808917197452229"/>
        <n v="0.8267326732673268"/>
        <n v="0.3235867446393762"/>
        <n v="1.2070365358592694"/>
        <n v="0.5223642172523962"/>
        <n v="0.8275862068965517"/>
        <n v="0.346875"/>
        <n v="1.3508771929824561"/>
        <n v="1.8317757009345796"/>
        <n v="0.3003003003003003"/>
        <n v="1.1241830065359477"/>
        <n v="0.7050938337801609"/>
        <n v="1.5147347740667976"/>
        <n v="0.865546218487395"/>
        <n v="2.164383561643836"/>
        <n v="0.5618661257606491"/>
        <n v="3.192513368983957"/>
        <n v="13.843749999999998"/>
        <s v="Sin ratio"/>
        <n v="0.31211498973305957"/>
        <n v="2.0931034482758624"/>
        <n v="1.3588039867109636"/>
        <n v="0.73"/>
        <n v="0.4241645244215938"/>
        <n v="0.8251533742331288"/>
        <n v="1.4826923076923075"/>
        <n v="2.221052631578947"/>
        <n v="0.761348897535668"/>
        <n v="0.43391188251001334"/>
        <n v="0.588495575221239"/>
        <n v="1.3165760869565215"/>
        <n v="0.883008356545961"/>
        <n v="2.1235431235431235"/>
        <n v="1.047138047138047"/>
        <n v="0.3788150807899461"/>
        <n v="0.7307152875175316"/>
        <n v="1.664921465968586"/>
        <n v="0.5977443609022556"/>
        <n v="3.14336917562724"/>
        <n v="0.496996996996997"/>
        <n v="1.100358422939068"/>
        <n v="1.5533453887884268"/>
        <n v="3.5593869731800765"/>
        <n v="0.8550955414012739"/>
        <n v="0.9388888888888889"/>
        <n v="0.5885714285714286"/>
        <n v="0.6559999999999999"/>
        <n v="1.1178343949044585"/>
        <n v="0.23232323232323235"/>
        <n v="0.9190600522193212"/>
        <n v="2.1256830601092895"/>
        <n v="3.1868852459016397"/>
        <n v="1.3422562141491394"/>
        <n v="7.918032786885246"/>
        <n v="2.047619047619048"/>
        <n v="0.3194630872483221"/>
        <n v="0.7764705882352941"/>
        <n v="12.62962962962963"/>
        <n v="0.18867924528301885"/>
        <n v="1.332737030411449"/>
        <n v="1.4615384615384615"/>
        <n v="22.599999999999998"/>
        <n v="1.7810218978102188"/>
        <n v="1.3949329359165423"/>
        <n v="42.05882352941176"/>
        <n v="3.6898395721925135"/>
        <n v="0.9900990099009902"/>
        <n v="0.7761194029850745"/>
        <n v="1.0527156549520766"/>
        <n v="0.7855946398659968"/>
        <n v="5.7749999999999995"/>
        <n v="1.0098039215686274"/>
        <n v="1.1923076923076923"/>
        <n v="0.6139954853273139"/>
        <n v="1.6233009708737862"/>
        <n v="5.140740740740741"/>
        <n v="0.8553137003841229"/>
        <n v="1.217391304347826"/>
        <n v="9.934782608695652"/>
        <n v="0.9613333333333334"/>
        <n v="1.6332622601279316"/>
        <n v="1.0"/>
        <n v="2.3142857142857145"/>
        <n v="1.437125748502994"/>
        <n v="17.444444444444443"/>
        <n v="3.9023255813953495"/>
        <n v="1.5664893617021276"/>
        <n v="9.196721311475411"/>
        <n v="0.263716814159292"/>
        <n v="1.9587301587301587"/>
        <n v="4.178899082568806"/>
        <n v="267.3333333333333"/>
        <n v="1.402777777777778"/>
        <n v="0.3658170914542729"/>
        <n v="1.3386075949367089"/>
        <n v="0.6873614190687362"/>
        <n v="2.10989010989011"/>
        <n v="1.2489959839357427"/>
        <n v="42.8"/>
        <n v="1.547314578005115"/>
        <n v="0.9611650485436893"/>
        <n v="0.4870748299319728"/>
        <n v="0.6098360655737706"/>
        <n v="1.4754901960784312"/>
        <n v="0.23012552301255232"/>
        <n v="0.13611859838274934"/>
        <n v="2.64576802507837"/>
        <n v="3.9098039215686278"/>
        <n v="1.0619718309859156"/>
        <n v="2.923076923076923"/>
        <n v="2.788990825688073"/>
        <n v="14.772727272727272"/>
        <n v="1.2284866468842728"/>
        <n v="76.25"/>
        <n v="0.4542815674891147"/>
        <n v="0.31301939058171746"/>
        <n v="39.666666666666664"/>
        <n v="2.02803738317757"/>
        <n v="0.8053691275167785"/>
        <n v="1.988"/>
        <n v="0.48802946593001845"/>
        <n v="1.8974358974358976"/>
        <n v="7.5"/>
        <n v="1.1161904761904762"/>
        <n v="0.25667655786350146"/>
        <n v="1.371527777777778"/>
        <n v="0.9427710843373495"/>
        <n v="1.1125"/>
        <n v="1.2151898734177216"/>
        <n v="2.294573643410853"/>
        <n v="84.45454545454545"/>
        <n v="1.3703703703703705"/>
        <n v="1.2324037184594951"/>
        <n v="0.3244274809160305"/>
        <n v="1.1297297297297295"/>
        <n v="4.920398009950249"/>
        <n v="1.4450402144772116"/>
        <n v="0.43732590529247917"/>
        <n v="6.608333333333333"/>
        <n v="0.5113464447806354"/>
        <n v="3.236051502145923"/>
        <n v="1.3199381761978362"/>
        <n v="1.0951086956521738"/>
        <n v="1.0146198830409356"/>
        <n v="1.5787671232876714"/>
        <n v="0.735202492211838"/>
        <n v="1.2783018867924527"/>
        <n v="0.4580291970802919"/>
        <n v="1.0180722891566265"/>
        <n v="4.590163934426229"/>
        <n v="0.856508875739645"/>
        <n v="5.337579617834395"/>
        <n v="0.7587131367292226"/>
        <n v="1.54"/>
        <n v="1.1873935264054514"/>
        <n v="3.5877192982456143"/>
        <n v="1.5236220472440944"/>
        <n v="2.7459677419354835"/>
        <n v="0.38795986622073575"/>
        <n v="0.9168539325842696"/>
        <n v="1.3002832861189801"/>
        <n v="3.7398373983739837"/>
        <n v="1.115523465703971"/>
        <n v="1.2159468438538208"/>
        <n v="7.181818181818182"/>
        <n v="3.009375"/>
        <n v="1.4015544041450778"/>
        <n v="2.1228070175438596"/>
        <n v="1.8372093023255813"/>
        <n v="0.30054644808743164"/>
        <n v="2.7803468208092483"/>
        <n v="1.4295774647887323"/>
        <n v="1.1016042780748663"/>
        <n v="1.997787610619469"/>
        <n v="0.29856850715746425"/>
        <n v="10.436363636363636"/>
        <n v="0.2846820809248555"/>
        <n v="1.2324561403508774"/>
        <n v="1.8495934959349594"/>
        <n v="0.6985951468710089"/>
        <n v="1.6449579831932775"/>
        <n v="0.2724137931034483"/>
        <n v="1.3342696629213482"/>
        <n v="14.729166666666668"/>
        <n v="0.3448275862068966"/>
        <n v="14.035714285714285"/>
        <n v="0.2816399286987522"/>
        <n v="38.111111111111114"/>
        <n v="1.4115942028985506"/>
        <n v="6.698412698412698"/>
        <n v="2.3771289537712894"/>
        <n v="1.801255230125523"/>
        <n v="2.3770491803278686"/>
        <n v="2.2673992673992673"/>
        <n v="1.5133689839572193"/>
        <n v="1.8714859437751004"/>
        <n v="2.3885714285714283"/>
        <n v="0.9198606271777003"/>
        <n v="0.3333333333333333"/>
        <n v="5.015789473684211"/>
        <n v="0.1302149178255373"/>
        <n v="2.4413965087281793"/>
        <n v="4.877419354838709"/>
        <n v="1.036649214659686"/>
        <n v="1.0505050505050506"/>
        <n v="49.17647058823529"/>
        <n v="0.5900735294117646"/>
        <n v="1.812785388127854"/>
        <n v="6.0588235294117645"/>
        <n v="0.4954128440366973"/>
        <n v="0.4677966101694915"/>
        <n v="1.2085106382978723"/>
        <n v="0.4238310708898944"/>
        <n v="0.3111545988258317"/>
        <n v="1.0472878998609179"/>
        <n v="0.876984126984127"/>
        <n v="1.5109612141652615"/>
        <n v="0.4887892376681614"/>
        <n v="11.545454545454545"/>
        <n v="1.0869565217391304"/>
        <n v="1.8126272912423624"/>
        <n v="10.214285714285714"/>
        <n v="1.0712530712530712"/>
        <n v="13.333333333333334"/>
        <n v="0.6434634974533108"/>
        <n v="0.3913043478260869"/>
        <n v="0.6566186107470511"/>
        <n v="5.4897959183673475"/>
        <n v="0.2639175257731959"/>
        <n v="3.710059171597633"/>
        <n v="1.2932790224032586"/>
        <n v="1.6193771626297577"/>
        <n v="0.6193771626297577"/>
        <n v="0.5383435582822086"/>
        <n v="0.726207906295754"/>
        <n v="6.790322580645161"/>
        <n v="2.7745454545454544"/>
        <n v="1.2327272727272727"/>
        <n v="1.962406015037594"/>
        <n v="5.477124183006536"/>
        <n v="2.1063348416289593"/>
        <n v="1.4969325153374233"/>
        <n v="3.16025641025641"/>
        <n v="0.45370370370370366"/>
        <n v="2.2791411042944785"/>
        <n v="27.666666666666664"/>
        <n v="18.152173913043477"/>
        <n v="0.7722627737226277"/>
        <n v="1.0494791666666667"/>
        <n v="1.7005444646098002"/>
        <n v="2.608247422680412"/>
        <n v="1.0625832223701732"/>
        <n v="0.30188679245283023"/>
        <n v="0.4207407407407407"/>
        <n v="1.5938009787928222"/>
        <n v="2.3894389438943895"/>
        <n v="1.5796344647519582"/>
        <n v="2.8859060402684564"/>
        <n v="0.5982905982905983"/>
        <n v="0.6934189406099518"/>
        <n v="0.7678321678321678"/>
        <n v="0.5"/>
        <n v="0.6881720430107526"/>
        <n v="8.08695652173913"/>
        <n v="13.630434782608694"/>
        <n v="1.0568561872909699"/>
        <n v="1.6954177897574125"/>
        <n v="1.868583162217659"/>
        <n v="105.19999999999999"/>
        <n v="1.101010101010101"/>
        <n v="3.213058419243986"/>
        <n v="0.26991150442477874"/>
        <n v="0.43457943925233644"/>
        <n v="5.076923076923077"/>
        <n v="0.9858934169278997"/>
        <n v="0.8503521126760564"/>
        <n v="0.9336492890995262"/>
        <n v="1.6432038834951455"/>
        <n v="1.4571428571428573"/>
        <n v="1.8495238095238098"/>
        <n v="0.4238683127572016"/>
        <n v="12.333333333333334"/>
        <n v="0.9383886255924171"/>
        <n v="0.43490304709141275"/>
        <n v="1.3700440528634361"/>
        <n v="1.9063097514340344"/>
        <n v="0.24299065420560748"/>
        <n v="1.4171907756813418"/>
        <n v="2.6516516516516515"/>
        <n v="2.9375"/>
        <n v="10.923076923076922"/>
        <n v="1.6168067226890754"/>
        <n v="1.5142378559463985"/>
        <n v="0.9143389199255121"/>
        <n v="1.196116504854369"/>
        <n v="4.9794871794871804"/>
        <n v="54.66666666666667"/>
        <n v="0.7805255023183926"/>
        <n v="2.1959287531806617"/>
        <n v="1.5183673469387755"/>
        <n v="5.304878048780488"/>
        <n v="4.96"/>
        <n v="1.032258064516129"/>
        <n v="1.0729813664596273"/>
        <n v="0.7619047619047619"/>
        <n v="0.4295676429567643"/>
        <n v="0.6290760869565217"/>
        <n v="0.6005509641873279"/>
        <n v="2.3436018957345977"/>
        <n v="4.931818181818182"/>
        <n v="0.7037617554858935"/>
        <n v="5.397660818713451"/>
        <n v="1.9065420560747663"/>
        <n v="3.748663101604278"/>
        <n v="2.3543689320388346"/>
        <n v="1.754863813229572"/>
        <n v="5.788617886178862"/>
        <n v="1.0082644628099173"/>
        <n v="0.4864091559370529"/>
        <n v="1.3530701754385965"/>
        <n v="1.395448079658606"/>
        <n v="3.235668789808917"/>
        <n v="7.044776119402984"/>
        <n v="2.006521739130435"/>
        <n v="0.8840970350404312"/>
        <n v="0.875"/>
        <n v="1.0676100628930818"/>
        <n v="0.9417637271214643"/>
        <n v="0.24668435013262602"/>
        <n v="3.115987460815047"/>
        <n v="4.709090909090909"/>
        <n v="1.1201814058956916"/>
        <n v="7.370786516853932"/>
        <n v="0.7748917748917749"/>
        <n v="3.289156626506024"/>
        <n v="2.958990536277603"/>
        <n v="10.191011235955056"/>
        <n v="16.16"/>
        <n v="1.100952380952381"/>
        <n v="1.4918032786885247"/>
        <n v="0.7160493827160493"/>
        <n v="0.29924242424242425"/>
        <n v="6.0989010989010985"/>
        <n v="2.7510729613733904"/>
        <n v="1.0096153846153846"/>
        <n v="0.27596439169139464"/>
        <n v="0.47993311036789293"/>
        <n v="2.5652173913043477"/>
        <n v="2.15018315018315"/>
        <n v="0.47089262613195343"/>
        <n v="0.7347368421052632"/>
        <n v="1.3759750390015602"/>
        <n v="1.0896226415094339"/>
        <n v="3.25"/>
        <n v="1.5279106858054228"/>
        <n v="1.2076502732240437"/>
        <n v="1.3669724770642202"/>
        <n v="1.1040723981900453"/>
        <n v="0.2616407982261641"/>
        <n v="1.1578947368421053"/>
        <n v="3.0972222222222223"/>
        <n v="0.7056737588652483"/>
        <n v="0.7403156384505022"/>
        <n v="3.740890688259109"/>
        <n v="0.6521739130434783"/>
        <n v="0.9163701067615658"/>
        <n v="0.64375"/>
        <n v="2.385057471264368"/>
        <n v="2.4619883040935675"/>
        <n v="1.161721068249258"/>
        <n v="0.6661490683229814"/>
        <n v="0.28205128205128205"/>
        <n v="1.1185983827493262"/>
        <n v="2.7490347490347493"/>
        <n v="1.5030800821355237"/>
        <n v="1.3823109843081312"/>
        <n v="0.7185289957567185"/>
        <n v="7.689655172413794"/>
        <n v="1.705539358600583"/>
        <n v="0.6344086021505375"/>
        <n v="0.6585677749360614"/>
        <n v="1.0885608856088562"/>
        <n v="2.9325153374233133"/>
        <n v="20.476190476190474"/>
        <n v="2.172566371681416"/>
        <n v="7.636363636363636"/>
        <n v="0.4760479041916168"/>
        <n v="0.451827242524917"/>
        <n v="0.6195652173913042"/>
        <n v="1.4810495626822158"/>
        <n v="0.1671309192200557"/>
        <n v="2.1688311688311686"/>
        <n v="4.974874371859297"/>
        <n v="0.9360852197070573"/>
        <n v="1.2117465224111283"/>
        <n v="0.3150684931506849"/>
        <n v="3.3717948717948714"/>
        <n v="3.11304347826087"/>
        <n v="43.0952380952381"/>
        <n v="1.3842105263157896"/>
        <n v="0.8287560581583198"/>
        <n v="3.276041666666667"/>
        <n v="0.9656946826758147"/>
        <n v="4.193069306930694"/>
        <n v="0.9746835443037974"/>
        <n v="0.5590851334180432"/>
        <n v="4.1479591836734695"/>
        <n v="1.9102990033222593"/>
        <n v="1.91701244813278"/>
        <n v="1.4318181818181819"/>
        <n v="1.9846938775510206"/>
        <n v="3.217821782178218"/>
        <n v="1.1834532374100721"/>
        <n v="1.331804281345566"/>
        <n v="1.2988505747126438"/>
        <n v="11.884615384615383"/>
        <n v="0.22828282828282825"/>
        <n v="15.636363636363637"/>
        <n v="1.1034482758620692"/>
        <n v="1.4671532846715325"/>
        <n v="4.5886075949367084"/>
        <n v="1.5099236641221376"/>
        <n v="0.766803840877915"/>
        <n v="0.7446153846153846"/>
        <n v="1.4672131147540983"/>
        <n v="1.1279317697228144"/>
        <n v="1.210382513661202"/>
        <n v="0.5369649805447471"/>
        <n v="1.4939024390243905"/>
        <n v="124.24999999999999"/>
        <n v="212.66666666666666"/>
        <n v="0.6546052631578947"/>
        <n v="0.49425287356321834"/>
        <n v="0.5530903328050714"/>
        <n v="0.19489247311827956"/>
        <n v="5.617021276595746"/>
        <n v="0.8172043010752688"/>
        <n v="1.0331950207468878"/>
        <n v="3.0633802816901405"/>
        <n v="0.510989010989011"/>
        <n v="1.3915094339622642"/>
        <n v="14.567164179104477"/>
        <n v="3.18421052631579"/>
        <n v="1.3052884615384615"/>
        <n v="1.1715542521994136"/>
        <n v="1.3498233215547701"/>
        <n v="1.8132530120481924"/>
        <n v="0.7153652392947103"/>
        <n v="3.6527196652719667"/>
        <n v="3.905263157894737"/>
        <n v="2.8960244648318043"/>
        <n v="15.34782608695652"/>
        <n v="5.5266272189349115"/>
        <n v="2.7947976878612715"/>
        <n v="0.6895522388059702"/>
        <n v="27.914285714285715"/>
        <n v="0.37579617834394907"/>
        <n v="0.675"/>
        <n v="8.064516129032258"/>
        <n v="1.3165562913907285"/>
        <n v="6.75"/>
        <n v="0.8698830409356726"/>
        <n v="1.3753541076487255"/>
        <n v="50.3125"/>
        <n v="0.4983498349834984"/>
        <n v="1.2906574394463668"/>
        <n v="0.31810490693739424"/>
        <n v="2.1183800623052957"/>
        <n v="4.614035087719299"/>
        <n v="0.5407166123778502"/>
        <n v="15.771929824561406"/>
        <n v="0.5338753387533876"/>
        <n v="14.878048780487806"/>
        <n v="1.195822454308094"/>
        <n v="0.2889273356401384"/>
        <n v="1.3555555555555554"/>
        <n v="2.6839080459770113"/>
        <n v="1.4925864909390445"/>
        <n v="0.6251993620414673"/>
        <n v="0.5975609756097561"/>
        <n v="2.674418604651163"/>
        <n v="1.9333333333333333"/>
        <n v="2.810996563573883"/>
        <n v="4.650485436893204"/>
        <n v="1.3577371048252913"/>
        <n v="1.7169117647058822"/>
        <n v="2.446064139941691"/>
        <n v="1.7275541795665634"/>
        <n v="0.6140350877192983"/>
        <n v="0.5081743869209809"/>
        <n v="0.5647279549718573"/>
        <n v="0.6100795755968169"/>
        <n v="0.42696629213483145"/>
        <n v="0.30604288499025345"/>
        <n v="18.75"/>
        <n v="12.181818181818183"/>
        <n v="20.933333333333334"/>
        <n v="2.345205479452055"/>
        <n v="0.4009077155824508"/>
        <n v="3.6479999999999997"/>
        <n v="1.8110749185667752"/>
        <n v="0.21978021978021978"/>
        <n v="0.33880597014925373"/>
        <n v="0.7105263157894736"/>
        <n v="0.6525821596244131"/>
        <n v="4.0212765957446805"/>
        <n v="11.846153846153847"/>
        <n v="3.6279069767441863"/>
        <n v="1.448717948717949"/>
        <n v="2.256235827664399"/>
        <n v="6.11764705882353"/>
        <n v="2.8899082568807337"/>
        <n v="4.951724137931034"/>
        <n v="1.7252964426877473"/>
        <n v="0.9087221095334687"/>
        <n v="2.0136054421768708"/>
        <n v="2.03"/>
        <n v="0.9326599326599326"/>
        <n v="5.155844155844156"/>
        <n v="3.5801104972375692"/>
        <n v="0.5988857938718662"/>
        <n v="0.9005102040816326"/>
        <n v="0.6042471042471043"/>
        <n v="0.9972714870395634"/>
        <n v="0.8035019455252919"/>
        <n v="18.888888888888886"/>
        <n v="0.7553324968632371"/>
        <n v="9.088607594936708"/>
        <n v="0.5769230769230769"/>
        <n v="4.217821782178218"/>
        <n v="2.3885350318471334"/>
        <n v="0.6015473887814313"/>
        <n v="2.7994269340974207"/>
        <n v="3.49"/>
        <n v="1.8917910447761195"/>
        <n v="0.8864468864468864"/>
        <n v="0.7561929595827901"/>
        <n v="0.38810641627543035"/>
        <n v="1.3269754768392372"/>
        <n v="2.925"/>
        <n v="1.152542372881356"/>
        <n v="2.1666666666666665"/>
        <n v="5.0"/>
        <n v="1.3447098976109213"/>
        <n v="0.7102272727272727"/>
        <n v="7.571428571428571"/>
        <n v="6.76530612244898"/>
        <n v="0.9544303797468354"/>
        <n v="2.0271493212669687"/>
        <n v="0.8241758241758242"/>
        <n v="1.7590027700831024"/>
        <n v="1.146551724137931"/>
        <n v="8.366666666666667"/>
        <n v="5.504424778761062"/>
        <n v="0.3515981735159817"/>
        <n v="0.534555712270804"/>
        <n v="1.5904255319148939"/>
        <n v="4.956043956043955"/>
        <n v="13.116279069767442"/>
        <n v="1.141683778234086"/>
        <n v="1.3618881118881119"/>
        <n v="0.9060402684563759"/>
        <n v="1.7499999999999998"/>
        <n v="0.7175438596491227"/>
        <n v="0.4946524064171123"/>
        <n v="13.788461538461538"/>
        <n v="5.357142857142857"/>
        <n v="8.018181818181818"/>
        <n v="1.1123919308357348"/>
        <n v="1.4116719242902207"/>
        <n v="1.7173913043478264"/>
        <n v="1.9552238805970148"/>
        <n v="3.8584474885844746"/>
        <n v="3.3487394957983194"/>
        <n v="1.5634743875278394"/>
        <n v="3.8058252427184462"/>
        <n v="16.913793103448278"/>
        <n v="0.8341880341880342"/>
        <n v="0.6736401673640168"/>
        <n v="1.4226519337016574"/>
        <n v="1.392156862745098"/>
        <n v="0.5685358255451713"/>
        <n v="1.3893805309734515"/>
        <n v="0.5256588072122053"/>
        <n v="1.8106060606060606"/>
        <n v="1.1155378486055778"/>
        <n v="0.6704067321178121"/>
        <n v="1.9739696312364423"/>
        <n v="0.23025435073627845"/>
        <n v="3.317829457364341"/>
        <n v="2.8873720136518775"/>
        <n v="10.833333333333334"/>
        <n v="0.7834394904458599"/>
        <n v="0.6487889273356401"/>
        <n v="1.3408723747980613"/>
        <n v="7.066666666666667"/>
        <n v="1.1183098591549296"/>
        <n v="4.48936170212766"/>
        <n v="0.42452830188679247"/>
        <n v="4.142857142857142"/>
        <n v="1.3817427385892116"/>
        <n v="1.3135135135135136"/>
        <n v="4.090128755364806"/>
        <n v="1.236417033773862"/>
        <n v="2.656675749318801"/>
        <n v="13.789473684210527"/>
        <n v="0.7373737373737373"/>
        <n v="1.691176470588235"/>
        <n v="0.9543147208121827"/>
        <n v="1.4468085106382977"/>
        <n v="1.2682926829268295"/>
        <n v="1.8004434589800442"/>
        <n v="6.049180327868853"/>
        <n v="0.34531249999999997"/>
        <n v="0.6486486486486486"/>
        <n v="0.26"/>
        <n v="1.2344322344322345"/>
        <n v="1.6628352490421456"/>
        <n v="30.96428571428571"/>
        <n v="1.560460652591171"/>
        <n v="1.1635514018691588"/>
        <n v="2.0490463215258856"/>
        <n v="0.8429752066115703"/>
        <n v="3.037313432835821"/>
        <n v="94.125"/>
        <n v="12.11864406779661"/>
        <n v="3.670391061452514"/>
        <n v="24.296296296296294"/>
        <n v="1.7786069651741296"/>
        <n v="1.7768924302788847"/>
        <n v="6.125"/>
        <n v="0.41"/>
        <n v="5.4573170731707314"/>
        <n v="0.7418181818181818"/>
        <n v="0.7634408602150538"/>
        <n v="1.56479217603912"/>
        <n v="0.5863453815261044"/>
        <n v="27.8"/>
        <n v="1.22"/>
        <n v="1.026315789473684"/>
        <n v="0.8021276595744681"/>
        <n v="1.3076923076923077"/>
        <n v="1.4119496855345912"/>
        <n v="1.1875"/>
        <n v="0.9691444600280505"/>
        <n v="18.78787878787879"/>
        <n v="17.35087719298246"/>
        <n v="2.776923076923077"/>
        <n v="5.043010752688172"/>
        <n v="0.9716981132075472"/>
        <n v="0.8757062146892656"/>
        <n v="2.4203821656050954"/>
        <n v="2.144230769230769"/>
        <n v="0.7670682730923696"/>
        <n v="4.930434782608696"/>
        <n v="3.7682926829268295"/>
        <n v="3.9137055837563453"/>
        <n v="1.3056300268096515"/>
        <n v="1.4710743801652895"/>
        <n v="0.3275316455696202"/>
        <n v="4.821428571428571"/>
        <n v="0.4932735426008968"/>
        <n v="0.7920489296636085"/>
        <n v="2.8095238095238098"/>
        <n v="1.297180043383948"/>
        <n v="0.4635258358662614"/>
        <n v="1.189406099518459"/>
        <n v="1.0674157303370786"/>
        <n v="0.1601615074024226"/>
        <n v="2.4"/>
        <n v="2.657817109144543"/>
        <n v="47.333333333333336"/>
        <n v="0.5874822190611664"/>
        <n v="2.6451612903225805"/>
        <n v="0.4629898403483309"/>
        <n v="0.7196969696969696"/>
        <n v="2.8338983050847455"/>
        <n v="5.741935483870968"/>
        <n v="1.3854961832061068"/>
        <n v="0.19831223628691982"/>
        <n v="40.14999999999999"/>
        <n v="0.4153846153846154"/>
        <n v="15.08"/>
        <n v="2.074074074074074"/>
        <n v="3.3985507246376816"/>
        <n v="1.7524752475247525"/>
        <n v="0.49572649572649574"/>
        <n v="2.3438395415472777"/>
        <n v="4.461187214611872"/>
        <n v="0.8768577494692145"/>
        <n v="1.1842105263157896"/>
        <n v="0.639423076923077"/>
        <n v="1.791762013729977"/>
        <n v="3.142105263157895"/>
        <n v="1.4825046040515655"/>
        <n v="1.852417302798982"/>
        <n v="1.4838187702265373"/>
        <n v="1.1818181818181819"/>
        <n v="8.698924731182796"/>
        <n v="1.9701492537313432"/>
        <n v="1.47265625"/>
        <n v="4.595041322314049"/>
        <n v="0.8518518518518517"/>
        <n v="1.0674342105263157"/>
        <n v="0.6881443298969072"/>
        <n v="1.6046511627906979"/>
        <n v="10.645833333333334"/>
        <n v="1.481981981981982"/>
        <n v="0.4992101105845182"/>
        <n v="1.0697167755991286"/>
        <n v="1.3632075471698113"/>
        <n v="1.662921348314607"/>
        <n v="1.8650519031141866"/>
        <n v="0.6926605504587156"/>
        <n v="0.3512820512820513"/>
        <n v="2.321311475409836"/>
        <n v="0.5095652173913043"/>
        <n v="1.4016973125884016"/>
        <n v="145.0"/>
        <n v="0.48192771084337355"/>
        <n v="1.6919315403422983"/>
        <n v="0.6203208556149732"/>
        <n v="1.2251461988304095"/>
        <n v="1.0080213903743316"/>
        <n v="1.4805389221556888"/>
        <n v="4.542253521126761"/>
        <n v="6.771653543307086"/>
        <n v="0.3155893536121673"/>
        <n v="0.5933908045977011"/>
        <n v="1.0700280112044818"/>
        <n v="1.3398058252427185"/>
        <n v="0.6547619047619048"/>
        <n v="1.588679245283019"/>
        <n v="0.4298469387755102"/>
        <n v="2.546875"/>
        <n v="0.6890756302521007"/>
        <n v="0.8873239436619719"/>
        <n v="0.5893223819301848"/>
        <n v="1.4857142857142858"/>
        <n v="0.35751295336787564"/>
        <n v="2.113785557986871"/>
        <n v="0.3186666666666667"/>
        <n v="153.66666666666669"/>
        <n v="1.0611353711790394"/>
        <n v="0.7665505226480837"/>
        <n v="0.5167785234899329"/>
        <n v="0.9281767955801105"/>
        <n v="179.25"/>
        <n v="0.39682539682539686"/>
        <n v="40.30434782608695"/>
        <n v="1.258974358974359"/>
        <n v="2.741573033707865"/>
        <n v="1.7248677248677249"/>
        <n v="10.306122448979592"/>
        <n v="0.9330143540669857"/>
        <n v="0.5592105263157895"/>
        <n v="14.166666666666666"/>
        <n v="3.1231343283582085"/>
        <n v="0.36741214057507987"/>
        <n v="0.787878787878788"/>
        <n v="5.379518072289157"/>
        <n v="0.6788990825688073"/>
        <n v="0.3354430379746835"/>
        <n v="1.2539432176656151"/>
        <n v="0.4150943396226415"/>
        <n v="0.352258064516129"/>
        <n v="1.1224489795918369"/>
        <n v="0.8132854578096947"/>
        <n v="10.079545454545453"/>
        <n v="1.8611898016997168"/>
        <n v="0.7187017001545596"/>
        <n v="1.438118811881188"/>
        <n v="1.706405693950178"/>
        <n v="0.33835845896147404"/>
        <n v="1.413793103448276"/>
        <n v="1.378031383737518"/>
        <n v="2.6141304347826084"/>
        <n v="1.5416666666666667"/>
        <n v="0.3338150289017341"/>
        <n v="1.4341317365269461"/>
        <n v="0.24166666666666667"/>
        <n v="1.5730593607305936"/>
        <n v="0.5573770491803279"/>
        <n v="0.2345679012345679"/>
        <n v="1.1474358974358976"/>
        <n v="3.083333333333333"/>
        <n v="5.5"/>
        <n v="0.5879888268156425"/>
        <n v="35.64285714285714"/>
        <n v="0.8379160636758322"/>
        <n v="1.5208333333333333"/>
        <n v="0.8747553816046966"/>
        <n v="0.3726287262872629"/>
        <n v="4.636363636363637"/>
        <n v="1.0903083700440528"/>
        <n v="0.5620915032679739"/>
        <n v="0.4026402640264027"/>
        <n v="0.9026128266033254"/>
        <n v="1.116"/>
        <n v="0.25082508250825086"/>
        <n v="0.35364041604754826"/>
        <n v="1.5648604269293924"/>
        <n v="2.0812720848056534"/>
        <n v="0.19698870765370138"/>
        <n v="2.0804597701149428"/>
        <n v="7.8"/>
        <n v="2.637931034482759"/>
        <n v="7.598039215686274"/>
        <n v="7.072164948453609"/>
        <n v="3.373333333333333"/>
        <n v="4.162790697674419"/>
        <n v="1.368421052631579"/>
        <n v="3.7796610169491527"/>
        <n v="2.4907975460122698"/>
        <n v="12.810810810810812"/>
        <n v="10.843137254901961"/>
        <n v="4.537383177570094"/>
        <n v="0.39301310043668125"/>
        <n v="0.6865284974093264"/>
        <n v="0.22285714285714286"/>
        <n v="0.9514978601997147"/>
        <n v="1.2127659574468086"/>
        <n v="1.2169811320754718"/>
        <n v="5.4590163934426235"/>
        <n v="1.2423756019261636"/>
        <n v="4.428571428571428"/>
        <n v="1.937078651685393"/>
        <n v="1.106060606060606"/>
        <n v="0.676923076923077"/>
        <n v="0.575031525851198"/>
        <n v="1.6214876033057852"/>
        <n v="0.29701492537313434"/>
        <n v="0.4192139737991266"/>
        <n v="1.1133428981348636"/>
        <n v="0.7383720930232558"/>
        <n v="0.9854689564068692"/>
        <n v="1.2444444444444445"/>
        <n v="1.0798319327731092"/>
        <n v="0.6141304347826088"/>
        <n v="1.611464968152866"/>
        <n v="1.125"/>
        <n v="1.0025510204081634"/>
        <n v="1.4278481012658226"/>
        <n v="2.9904153354632586"/>
        <n v="0.8915343915343916"/>
        <n v="0.4633431085043988"/>
        <n v="1.263565891472868"/>
        <n v="18.305555555555557"/>
        <n v="0.32718894009216587"/>
        <n v="46.21428571428571"/>
        <n v="0.7014446227929374"/>
        <n v="2.9391634980988597"/>
        <n v="2.187830687830688"/>
        <n v="0.9342723004694836"/>
        <n v="2.756756756756757"/>
        <n v="5.299212598425197"/>
        <n v="2.4339622641509435"/>
        <n v="1.7608695652173914"/>
        <n v="1.9185185185185183"/>
        <n v="1.2127659574468084"/>
        <n v="0.5575757575757576"/>
        <n v="0.4257425742574257"/>
        <n v="0.38666666666666666"/>
        <n v="2.208791208791209"/>
        <n v="4.012605042016808"/>
        <n v="3.46524064171123"/>
        <n v="0.5617469879518072"/>
        <n v="1.2408088235294117"/>
        <n v="3.502645502645503"/>
        <n v="2.109271523178808"/>
        <n v="0.6000000000000001"/>
        <n v="1.5862884160756499"/>
        <n v="0.6849507735583685"/>
        <n v="0.3848684210526315"/>
        <n v="0.8060522696011005"/>
        <n v="2.804532577903683"/>
        <n v="0.695142378559464"/>
        <n v="1.3024193548387095"/>
        <n v="0.2575757575757576"/>
        <n v="16.5"/>
        <n v="1.2303030303030302"/>
        <n v="0.9057591623036649"/>
        <n v="1.779710144927536"/>
        <n v="1.2358674463937622"/>
        <n v="1.0555555555555556"/>
        <n v="7.266666666666667"/>
        <n v="1.7562326869806095"/>
        <n v="5.980519480519481"/>
        <n v="0.7090909090909091"/>
        <n v="0.39248704663212436"/>
        <n v="0.6422976501305483"/>
        <n v="5.542168674698795"/>
        <n v="1.179936305732484"/>
        <n v="0.24731182795698922"/>
        <n v="0.7605633802816902"/>
        <n v="0.27605633802816903"/>
        <n v="0.8028169014084507"/>
        <n v="0.7152466367713004"/>
        <n v="0.5518763796909492"/>
        <n v="2.659663865546219"/>
        <n v="1.6773504273504274"/>
        <n v="1.1335227272727273"/>
        <n v="2.5619834710743805"/>
        <n v="3.481481481481481"/>
        <n v="4.663366336633663"/>
        <n v="2.550632911392405"/>
        <n v="2.299539170506913"/>
        <n v="2.03950103950104"/>
        <n v="1.6447638603696098"/>
        <n v="0.37942122186495175"/>
        <n v="1.747774480712166"/>
        <n v="0.26686656671664166"/>
        <n v="2.377952755905512"/>
        <n v="1.0265822784810126"/>
        <n v="2.7698863636363638"/>
        <n v="1.2461538461538462"/>
        <n v="14.25"/>
        <n v="1.0841300191204588"/>
        <n v="0.6578560939794421"/>
        <n v="0.6923076923076923"/>
        <n v="0.8421052631578947"/>
        <n v="4.159292035398231"/>
        <n v="1.3826086956521741"/>
        <n v="2.4127423822714684"/>
        <n v="1.9445676274944568"/>
        <n v="4.5"/>
        <n v="0.6029197080291971"/>
        <n v="0.9285714285714285"/>
        <n v="1.3916666666666666"/>
        <n v="0.7723214285714285"/>
        <n v="3.893805309734514"/>
        <n v="1.8190127970749543"/>
        <n v="0.576"/>
        <n v="0.9986263736263735"/>
        <n v="1.595903165735568"/>
        <n v="1.323017408123791"/>
        <n v="1.3683035714285712"/>
        <n v="19.91891891891892"/>
        <n v="0.6514745308310993"/>
        <n v="0.3625498007968128"/>
        <n v="1.2150943396226415"/>
        <n v="1.1372093023255814"/>
        <n v="1.2306338028169015"/>
        <n v="12.844444444444445"/>
        <n v="0.29504950495049503"/>
        <n v="1.5637254901960784"/>
        <n v="1.304975922953451"/>
        <n v="0.37987012987012986"/>
        <n v="5.430939226519337"/>
        <n v="0.9782051282051282"/>
        <n v="0.6595477386934674"/>
        <n v="0.2616822429906542"/>
        <n v="2.603448275862069"/>
        <n v="0.30127041742286753"/>
        <n v="2.185185185185185"/>
        <n v="0.7713178294573643"/>
        <n v="10.950617283950615"/>
        <n v="1.891959798994975"/>
        <n v="0.9502923976608187"/>
        <n v="3.4482758620689657"/>
        <n v="1.193798449612403"/>
        <n v="6.152380952380952"/>
        <n v="0.43979057591623033"/>
        <n v="1.1122448979591837"/>
        <n v="1.4565217391304348"/>
        <n v="1.1584302325581395"/>
        <n v="3.2881944444444446"/>
        <n v="1.4307692307692308"/>
        <n v="2.1135265700483092"/>
        <n v="14.594594594594597"/>
        <n v="0.3280423280423281"/>
        <n v="6.104347826086957"/>
        <n v="0.9916897506925209"/>
        <n v="5.343283582089552"/>
        <n v="0.18996960486322187"/>
        <n v="2.2950819672131146"/>
        <n v="14.838709677419354"/>
        <n v="0.4357638888888889"/>
        <n v="1.2276785714285714"/>
        <n v="0.7902097902097902"/>
        <n v="2.1756756756756754"/>
        <n v="9.057471264367816"/>
        <n v="0.5201072386058981"/>
        <n v="2.6408839779005526"/>
        <n v="1.1581632653061225"/>
        <n v="1.2718204488778055"/>
        <n v="1.0786749482401656"/>
        <n v="1.9421487603305787"/>
        <n v="1.9375"/>
        <n v="1.0322580645161292"/>
        <n v="1.6335227272727273"/>
        <n v="1.8429487179487178"/>
        <n v="1.4609665427509295"/>
        <n v="0.7663043478260871"/>
        <n v="20.135135135135137"/>
        <n v="2.2878228782287824"/>
        <n v="2.9361702127659575"/>
        <n v="5.73076923076923"/>
        <n v="4.8201058201058204"/>
        <n v="20.463414634146343"/>
        <n v="0.8456712672521958"/>
        <n v="1.169779286926995"/>
        <n v="2.5142857142857147"/>
        <n v="59.6875"/>
        <n v="0.3408695652173913"/>
        <n v="1.7293447293447295"/>
        <n v="0.6311605723370429"/>
        <n v="0.6589986468200271"/>
        <n v="1.3549060542797495"/>
        <n v="6.12"/>
        <n v="0.817891373801917"/>
        <n v="1.29281045751634"/>
        <n v="1.3663793103448276"/>
        <n v="0.44688644688644685"/>
        <n v="1.0037037037037035"/>
        <n v="2.4393442622950823"/>
        <n v="0.2465986394557823"/>
        <n v="0.7169811320754718"/>
        <n v="0.46322067594433397"/>
        <n v="0.7753164556962026"/>
        <n v="5.656934306569343"/>
        <n v="3.0176470588235293"/>
        <n v="0.57981220657277"/>
        <n v="2.319148936170213"/>
        <n v="0.8484251968503936"/>
        <n v="0.6995708154506437"/>
        <n v="0.9889415481832543"/>
        <n v="1.001547987616099"/>
        <n v="0.42048517520215634"/>
        <n v="3.1862068965517243"/>
        <n v="0.9148936170212767"/>
        <n v="0.5037783375314862"/>
        <n v="1.2088353413654616"/>
        <n v="14.17241379310345"/>
        <n v="33.92857142857142"/>
        <n v="3.1953125"/>
        <n v="1.5668789808917196"/>
        <n v="1.0107692307692309"/>
        <n v="0.8210059171597633"/>
        <n v="1.8115942028985508"/>
        <n v="2.89272030651341"/>
        <n v="3.1534391534391535"/>
        <n v="0.7290233837689134"/>
        <n v="1.7437810945273633"/>
        <n v="1.5657142857142858"/>
        <n v="2.9367469879518073"/>
        <n v="1.3188118811881189"/>
        <n v="2.8705501618122975"/>
        <n v="0.37132352941176466"/>
        <n v="1.1358267716535433"/>
        <n v="0.6194503171247357"/>
        <n v="0.7872340425531915"/>
        <n v="4.865546218487395"/>
        <n v="2.6169491525423725"/>
        <n v="1.4186746987951808"/>
        <n v="1.3976143141153081"/>
        <n v="0.7390710382513661"/>
        <n v="17.0"/>
        <n v="1.8512820512820514"/>
        <n v="2.8645161290322583"/>
        <n v="1.0323383084577116"/>
        <n v="1.982558139534884"/>
        <n v="0.34991423670668953"/>
        <n v="0.943298969072165"/>
        <n v="1.457983193277311"/>
        <n v="0.8373408769448373"/>
        <n v="0.6680384087791496"/>
        <n v="0.30899608865710565"/>
        <n v="0.7592891760904685"/>
        <n v="1.1186206896551723"/>
        <n v="4.792553191489362"/>
        <n v="4.632911392405063"/>
        <n v="30.8"/>
        <n v="1.2442477876106195"/>
        <n v="0.42266666666666663"/>
        <n v="2.56"/>
        <n v="0.5411764705882353"/>
        <n v="1.3366834170854274"/>
        <n v="0.921832884097035"/>
        <n v="1.2591876208897486"/>
        <n v="0.9033505154639175"/>
        <n v="1.134057971014493"/>
        <n v="1.7857142857142858"/>
        <n v="1.543778801843318"/>
        <n v="2.192182410423453"/>
        <n v="813.0000000000001"/>
        <n v="0.611965811965812"/>
        <n v="1.319467554076539"/>
        <n v="0.8294314381270902"/>
        <n v="2.5471014492753628"/>
        <n v="1.2200956937799043"/>
        <n v="3.3125"/>
        <n v="20.076923076923077"/>
        <n v="1.5733333333333333"/>
        <n v="6.252525252525253"/>
        <n v="3.9843749999999996"/>
        <n v="0.2632450331125828"/>
        <n v="102.37499999999999"/>
        <n v="0.3155149934810952"/>
        <n v="0.6504854368932039"/>
        <n v="1.248091603053435"/>
        <n v="16.217391304347824"/>
        <n v="0.69593147751606"/>
        <n v="2.2652329749103943"/>
        <n v="0.8607407407407407"/>
        <n v="2.9757785467128026"/>
        <n v="3.634615384615384"/>
        <n v="1.2376093294460642"/>
        <n v="0.9666666666666667"/>
        <n v="52.0"/>
        <n v="0.4358974358974359"/>
        <n v="0.30916030534351147"/>
        <n v="3.6551724137931036"/>
        <n v="0.35260115606936415"/>
        <n v="13.822222222222221"/>
        <n v="1.8212765957446808"/>
        <n v="0.7305785123966942"/>
        <n v="0.4229607250755287"/>
        <n v="2.2083333333333335"/>
        <n v="13.197183098591548"/>
        <n v="4.598765432098765"/>
        <n v="5.008064516129032"/>
        <n v="0.7974025974025973"/>
        <n v="0.2695035460992907"/>
        <n v="0.9552042160737813"/>
        <n v="5.220338983050848"/>
        <n v="1.8166666666666669"/>
        <n v="1.2351543942992875"/>
        <n v="1.3995157384987895"/>
        <n v="1.1144492131616595"/>
        <n v="4.884146341463415"/>
        <n v="20.545454545454547"/>
        <n v="1.7565055762081783"/>
        <n v="3.565217391304348"/>
        <n v="67.99999999999999"/>
        <n v="4.18905472636816"/>
        <n v="2.975708502024291"/>
        <n v="1.4137931034482758"/>
        <n v="1.3985507246376812"/>
        <n v="1.0424242424242425"/>
        <n v="0.27202072538860106"/>
        <n v="0.6103542234332425"/>
        <n v="0.6354300385109114"/>
        <n v="6.444444444444445"/>
        <n v="1.1971090670170828"/>
        <n v="1.7703862660944205"/>
        <n v="0.2574568288854003"/>
        <n v="0.9418604651162792"/>
        <n v="2.305785123966942"/>
        <n v="1.170697012802276"/>
        <n v="1.3263598326359833"/>
        <n v="5.225130890052356"/>
        <n v="6.157232704402515"/>
        <n v="1.1813602015113351"/>
        <n v="0.4513888888888889"/>
        <n v="3.0348837209302326"/>
        <n v="0.7068965517241379"/>
        <n v="1.4567901234567902"/>
        <n v="0.9325842696629212"/>
        <n v="1.8070953436807098"/>
        <n v="1.0807453416149067"/>
        <n v="0.7196382428940569"/>
        <n v="1.243353783231084"/>
        <n v="1.6277873070325901"/>
        <n v="1.2318840579710146"/>
        <n v="1.7593283582089552"/>
        <n v="4.0"/>
        <n v="3.86734693877551"/>
        <n v="1.4125874125874127"/>
        <n v="1.5467625899280577"/>
        <n v="0.5850091407678245"/>
        <n v="1.2546296296296295"/>
        <n v="1.8371607515657622"/>
        <n v="2.1211267605633806"/>
        <n v="0.610878661087866"/>
        <n v="2.8068669527896994"/>
        <n v="0.8793706293706295"/>
        <n v="0.37674418604651166"/>
        <n v="2.7836538461538463"/>
        <n v="1.4708333333333332"/>
        <n v="0.3534971644612477"/>
        <n v="0.9352517985611511"/>
        <n v="1.1207815275310835"/>
        <n v="0.26007326007326004"/>
        <n v="1.4713375796178343"/>
        <n v="1.050632911392405"/>
        <n v="0.6274509803921569"/>
        <n v="1.704"/>
        <n v="0.40613718411552346"/>
        <n v="3.533333333333333"/>
        <n v="1.0973333333333335"/>
        <n v="0.7503782148260212"/>
        <n v="0.33819241982507287"/>
        <n v="0.26206896551724135"/>
        <n v="1.1253822629969419"/>
        <n v="1.2082717872968982"/>
        <n v="3.396825396825397"/>
        <n v="14.352941176470587"/>
        <n v="0.7388535031847133"/>
        <n v="10.0"/>
        <n v="0.16055625790139064"/>
        <n v="1.2314814814814814"/>
        <n v="0.7562189054726367"/>
        <n v="0.5532994923857868"/>
        <n v="1.3116883116883118"/>
        <n v="21.171428571428574"/>
        <n v="0.9940298507462687"/>
        <n v="3.0"/>
        <n v="1.0340501792114694"/>
        <n v="2.488888888888889"/>
        <n v="13.29090909090909"/>
        <n v="1.6233766233766234"/>
        <n v="1.2888888888888888"/>
        <n v="1.1626712328767124"/>
        <n v="3.78421052631579"/>
        <n v="1.5839416058394158"/>
        <n v="1.9559471365638768"/>
        <n v="3.767543859649123"/>
        <n v="0.8543046357615894"/>
        <n v="1.4018404907975461"/>
        <n v="3.4755244755244754"/>
        <n v="11.378787878787877"/>
        <n v="3.167300380228137"/>
        <n v="1.6323529411764706"/>
        <n v="1.0576036866359446"/>
        <n v="3.1006711409395975"/>
        <n v="0.4873417721518987"/>
        <n v="10.67741935483871"/>
        <n v="1.2318840579710144"/>
        <n v="2.8562091503267975"/>
        <n v="1.8243243243243243"/>
        <n v="0.3855109961190168"/>
        <n v="2.1495098039215685"/>
        <n v="0.420253164556962"/>
        <n v="4.024793388429752"/>
        <n v="25.52"/>
        <n v="0.7969924812030075"/>
        <n v="0.41455696202531644"/>
        <n v="0.9209486166007906"/>
        <n v="3.4487179487179485"/>
        <n v="2.286127167630058"/>
        <n v="1.111111111111111"/>
        <n v="9.918367346938776"/>
        <n v="2.839662447257384"/>
        <n v="1.0197461212976024"/>
        <n v="1.2231404958677685"/>
        <n v="1.5814360770577933"/>
        <n v="1.430612244897959"/>
        <n v="2.567251461988304"/>
        <n v="5.031413612565445"/>
        <n v="0.7220338983050847"/>
        <n v="0.39451476793248946"/>
        <n v="2.928825622775801"/>
        <n v="5.116279069767442"/>
        <n v="6.720430107526881"/>
        <n v="0.609375"/>
        <n v="1.9517045454545454"/>
        <n v="0.75"/>
        <n v="0.8035714285714286"/>
        <n v="0.7722063037249283"/>
        <n v="0.6735159817351599"/>
        <n v="1.3896103896103895"/>
        <n v="1.2986486486486486"/>
        <n v="1.4861111111111112"/>
        <n v="10.640449438202248"/>
        <n v="5.816901408450704"/>
        <n v="0.6650793650793652"/>
        <n v="1.242152466367713"/>
        <n v="2.135321100917431"/>
        <n v="2.144144144144144"/>
        <n v="1.4130434782608698"/>
        <n v="0.8262108262108262"/>
        <n v="0.25"/>
        <n v="2.6666666666666665"/>
        <n v="1.260078023407022"/>
        <n v="0.86"/>
        <n v="1.7207920792079208"/>
        <n v="2.0513833992094863"/>
        <n v="5.387596899224806"/>
        <n v="0.3730886850152905"/>
        <n v="0.6143667296786389"/>
        <n v="0.972386587771203"/>
        <n v="2.183006535947712"/>
        <n v="0.5173116089613035"/>
        <n v="1.2104454685099846"/>
        <n v="20.380952380952383"/>
        <n v="2.322222222222222"/>
        <n v="0.30971993410214166"/>
        <n v="1.6292906178489703"/>
        <n v="0.6986564299424185"/>
        <n v="1.9757869249394675"/>
        <n v="0.5825977301387137"/>
        <n v="15.886363636363637"/>
        <n v="2.3944020356234095"/>
        <n v="1.63013698630137"/>
        <n v="0.859375"/>
        <n v="2.591503267973856"/>
        <n v="0.47211413748378733"/>
        <n v="0.7199471598414795"/>
        <n v="0.5130111524163569"/>
        <n v="0.533203125"/>
        <n v="1.1288056206088994"/>
        <n v="1.3052147239263805"/>
        <n v="1.059760956175299"/>
        <n v="1.4500818330605563"/>
        <n v="0.6331658291457286"/>
        <n v="1.7916666666666665"/>
        <n v="1.2132963988919667"/>
        <n v="0.3878954607977992"/>
        <n v="1.0047732696897373"/>
        <n v="2.0205761316872426"/>
        <n v="1.2358845671267251"/>
        <n v="1.2594142259414225"/>
        <n v="0.6153846153846154"/>
        <n v="2.356164383561644"/>
        <n v="0.6387726638772664"/>
        <n v="0.8338926174496644"/>
        <n v="7.729411764705883"/>
        <n v="1.1592356687898089"/>
        <n v="0.6786324786324787"/>
        <n v="1.272058823529412"/>
        <n v="4.717948717948718"/>
        <n v="0.34158415841584155"/>
        <n v="0.9910554561717353"/>
        <n v="0.3548387096774194"/>
        <n v="0.849906191369606"/>
        <n v="1.3868501529051989"/>
        <n v="1.060200668896321"/>
        <n v="1.0824742268041236"/>
        <n v="2.8615384615384616"/>
        <n v="0.6451612903225806"/>
        <n v="17.17142857142857"/>
        <n v="2.914383561643836"/>
        <n v="1.542763157894737"/>
        <n v="1.0186335403726707"/>
        <n v="1.7399617590822178"/>
        <n v="2.3237822349570196"/>
        <n v="0.5249042145593871"/>
        <n v="18.095238095238095"/>
        <n v="3.833333333333333"/>
        <n v="1.5358565737051795"/>
        <n v="1.0623781676413255"/>
        <n v="0.3473344103392568"/>
        <n v="1.903726708074534"/>
        <n v="0.9394463667820069"/>
        <n v="1.0347349177330896"/>
        <n v="1.1556420233463036"/>
        <n v="5.261627906976745"/>
        <n v="1.1519274376417232"/>
        <n v="1.0602910602910602"/>
        <n v="0.7058823529411764"/>
        <n v="3.5279503105590058"/>
        <n v="2.279236276849642"/>
        <n v="2.4693140794223827"/>
        <n v="0.831353919239905"/>
        <n v="3.10752688172043"/>
        <n v="17.5"/>
        <n v="1.4759825327510916"/>
        <n v="2.3308550185873607"/>
        <n v="1.7808219178082192"/>
        <n v="0.5019305019305019"/>
        <n v="10.35897435897436"/>
        <n v="0.638157894736842"/>
        <n v="0.3354838709677419"/>
        <n v="1.2776073619631902"/>
        <n v="1.21301775147929"/>
        <n v="1.2752420470262793"/>
        <n v="0.6175710594315246"/>
        <n v="0.32897603485838783"/>
        <n v="1.3587786259541983"/>
        <n v="0.4599659284497445"/>
        <n v="2.0838852097130243"/>
        <n v="0.5023041474654378"/>
        <n v="4.060344827586207"/>
        <n v="1.9257731958762887"/>
        <n v="1.1406649616368285"/>
        <n v="2.3896103896103895"/>
        <n v="1.180379746835443"/>
        <n v="1.3300970873786409"/>
        <n v="0.4033232628398791"/>
        <n v="8.524590163934427"/>
        <n v="3.0573476702508957"/>
        <n v="1.344984802431611"/>
        <n v="0.2774566473988439"/>
        <n v="1.0560344827586208"/>
        <n v="0.514792899408284"/>
        <n v="1.6075949367088607"/>
        <n v="1.0651629072681703"/>
        <n v="1.1011523687580025"/>
        <n v="0.9828496042216359"/>
        <n v="0.6620209059233448"/>
        <n v="5.910714285714286"/>
        <n v="0.7739463601532568"/>
        <n v="13.75"/>
        <n v="15.294117647058822"/>
        <n v="0.810126582278481"/>
        <n v="0.8698539176626825"/>
        <n v="0.8708751793400288"/>
        <n v="0.6308068459657702"/>
        <n v="2.192477876106195"/>
        <n v="95.99999999999999"/>
        <n v="1.0872093023255816"/>
        <n v="10.45"/>
        <n v="1.0364238410596025"/>
        <n v="8.384615384615385"/>
        <n v="0.8848920863309353"/>
        <n v="1.8524271844660192"/>
        <n v="2.717391304347826"/>
        <n v="3.9047619047619047"/>
        <n v="1.0956175298804782"/>
        <n v="1.0097087378640777"/>
        <n v="0.7495652173913043"/>
        <n v="0.2680851063829787"/>
        <n v="1.9919678714859437"/>
        <n v="0.7008760951188986"/>
        <n v="1.0784641068447411"/>
        <n v="0.7073170731707317"/>
        <n v="1.430678466076696"/>
        <n v="1.082828282828283"/>
        <n v="2.63003663003663"/>
        <n v="34.608695652173914"/>
        <n v="2.4177215189873418"/>
        <n v="0.5470430107526881"/>
        <n v="1.9960079840319362"/>
        <n v="12.895522388059701"/>
        <n v="0.4717514124293785"/>
        <n v="1.283720930232558"/>
        <n v="1.9641025641025642"/>
        <n v="2.1302521008403366"/>
        <n v="1.8744588744588744"/>
        <n v="1.837155963302752"/>
        <n v="2.203562340966921"/>
        <n v="0.6010452961672474"/>
        <n v="2.505928853754941"/>
        <n v="0.5670926517571885"/>
        <n v="1.4142857142857144"/>
        <n v="1.1437699680511182"/>
        <n v="0.43126177024482115"/>
        <n v="1.2815356489945156"/>
        <n v="1.774025974025974"/>
        <n v="1.5524344569288389"/>
        <n v="3.5312499999999996"/>
        <n v="1.18208516886931"/>
        <n v="22.704545454545453"/>
        <n v="7.277310924369749"/>
        <n v="1.6854663774403469"/>
        <n v="1.1756756756756757"/>
        <n v="7.868852459016393"/>
        <n v="1.0271370420624153"/>
        <n v="0.9653401797175866"/>
        <n v="1.377319587628866"/>
        <n v="2.122077922077922"/>
        <n v="0.8499156829679596"/>
        <n v="0.7946768060836502"/>
        <n v="1.5265822784810126"/>
        <n v="0.46248294679399726"/>
        <n v="0.5830065359477123"/>
        <n v="0.1563342318059299"/>
        <n v="2.119047619047619"/>
        <n v="4.451612903225806"/>
        <n v="2.4705882352941178"/>
        <n v="0.30878186968838534"/>
        <n v="2.0836653386454187"/>
        <n v="1.2107023411371236"/>
        <n v="1.0663983903420524"/>
        <n v="0.760655737704918"/>
        <n v="1.5969387755102042"/>
        <n v="0.2101226993865031"/>
        <n v="27.5"/>
        <n v="22.789473684210527"/>
        <n v="1.52373417721519"/>
        <n v="0.6103286384976526"/>
        <n v="1.2483801295896328"/>
        <n v="3.3095238095238093"/>
        <n v="2.6911764705882355"/>
        <n v="0.41682974559686886"/>
        <n v="1.2430858806404657"/>
        <n v="0.27520435967302453"/>
        <n v="1.405"/>
        <n v="1.305045871559633"/>
        <n v="1.4624624624624625"/>
        <n v="1.6023255813953488"/>
        <n v="0.8692493946731235"/>
        <n v="0.4378453038674033"/>
        <n v="0.3401898734177215"/>
        <n v="1.0742778541953233"/>
        <n v="4.1257142857142854"/>
        <n v="1.5452380952380953"/>
        <n v="0.2032640949554896"/>
        <n v="8.842696629213483"/>
        <n v="1.0660377358490567"/>
        <n v="6.623287671232877"/>
        <n v="0.9721362229102167"/>
        <n v="0.7632653061224489"/>
        <n v="2.858064516129032"/>
        <n v="0.6807387862796834"/>
        <n v="1.3754578754578755"/>
        <n v="1.4536489151873766"/>
        <n v="0.8216374269005848"/>
        <n v="0.3379694019471488"/>
        <n v="0.40722891566265057"/>
        <n v="2.2740740740740746"/>
        <n v="6.2"/>
        <n v="0.5555555555555555"/>
        <n v="2.47887323943662"/>
        <n v="1.1158392434988178"/>
        <n v="1.1555209953343701"/>
        <n v="5.1395348837209305"/>
        <n v="0.6255924170616114"/>
        <n v="3.7202072538860103"/>
        <n v="0.6858552631578947"/>
        <n v="2.1773835920177387"/>
        <n v="0.5386861313868614"/>
        <n v="0.14804469273743018"/>
        <n v="1.0867052023121386"/>
        <n v="0.4068965517241379"/>
        <n v="0.31890660592255127"/>
        <n v="2.3636363636363638"/>
        <n v="1.4652509652509653"/>
        <n v="0.7083906464924348"/>
        <n v="2.129129129129129"/>
        <n v="2.317460317460317"/>
        <n v="2.144694533762058"/>
        <n v="1.8304597701149425"/>
        <n v="11.847457627118645"/>
        <n v="0.7017543859649122"/>
        <n v="0.8658227848101265"/>
        <n v="1.0530785562632696"/>
        <n v="1.7310344827586206"/>
        <n v="1.6265306122448977"/>
        <n v="0.6130867709815078"/>
        <n v="0.32198952879581155"/>
        <n v="0.6980728051391862"/>
        <n v="8.617647058823529"/>
        <n v="0.9780645161290322"/>
        <n v="0.9256637168141593"/>
        <n v="2.7434944237918217"/>
        <n v="4.02542372881356"/>
        <n v="7.834782608695653"/>
        <n v="7.3507462686567155"/>
        <n v="19.52777777777778"/>
        <n v="1.2146814404432134"/>
        <n v="1.2863741339491916"/>
        <n v="1.6803571428571429"/>
        <n v="1.2809667673716012"/>
        <n v="1.5687203791469193"/>
        <n v="0.9362606232294619"/>
        <n v="1.0348837209302324"/>
        <n v="1.6780626780626782"/>
        <n v="0.43815789473684214"/>
        <n v="0.7236614853195165"/>
        <n v="15.877192982456142"/>
        <n v="0.27522935779816515"/>
        <n v="1.151183970856102"/>
        <n v="0.6"/>
        <n v="1.5033557046979866"/>
        <n v="1.9145299145299148"/>
        <n v="86.8"/>
        <n v="2.4022556390977443"/>
        <n v="6.92"/>
        <n v="1.2661870503597124"/>
        <n v="0.7140672782874617"/>
        <n v="2.533333333333333"/>
        <n v="0.45734597156398105"/>
        <n v="3.6134969325153374"/>
        <n v="3.8350515463917527"/>
        <n v="1.6992665036674817"/>
        <n v="6.142857142857143"/>
        <n v="1.0382978723404255"/>
        <n v="5.88"/>
        <n v="11.68235294117647"/>
        <n v="1.2659090909090909"/>
        <n v="0.25792811839323465"/>
        <n v="25.52173913043478"/>
        <n v="1.9237472766884531"/>
        <n v="1.1847988077496274"/>
        <n v="1.2647058823529411"/>
        <n v="2.1523809523809523"/>
        <n v="1.459915611814346"/>
        <n v="1.4684014869888478"/>
        <n v="20.500000000000004"/>
        <n v="1.3201754385964912"/>
        <n v="0.4813793103448276"/>
        <n v="0.46764705882352947"/>
        <n v="1.337878787878788"/>
        <n v="1.1124161073825503"/>
        <n v="0.1992110453648915"/>
        <n v="0.7697974217311234"/>
        <n v="1.3519379844961241"/>
        <n v="0.2358490566037736"/>
        <n v="0.3931297709923664"/>
        <n v="1.1727574750830565"/>
        <n v="1.285515320334262"/>
        <n v="65.07142857142856"/>
        <n v="1.0143112701252237"/>
        <n v="0.7827225130890053"/>
        <n v="0.7061946902654868"/>
        <n v="0.4012578616352201"/>
        <n v="1.5163636363636364"/>
        <n v="7.259259259259259"/>
        <n v="0.8141993957703927"/>
        <n v="2.942982456140351"/>
        <n v="0.5406162464985994"/>
        <n v="2.272"/>
        <n v="2.8837209302325584"/>
        <n v="2.2260869565217387"/>
        <n v="1.0264026402640265"/>
        <n v="0.717948717948718"/>
        <n v="0.9416282642089094"/>
        <n v="4.138655462184874"/>
        <n v="1.7309941520467838"/>
        <n v="1.848314606741573"/>
        <n v="1.386194029850746"/>
        <n v="1.1692094313453536"/>
        <n v="13.923076923076923"/>
        <n v="0.5425219941348973"/>
        <n v="0.3645083932853717"/>
        <n v="0.8732394366197184"/>
        <n v="13.465753424657535"/>
        <n v="0.5635838150289018"/>
        <n v="3.3296703296703294"/>
        <n v="0.5172413793103449"/>
        <n v="1.8387096774193548"/>
        <n v="0.42615384615384616"/>
        <n v="0.36470588235294116"/>
        <n v="0.8520084566596194"/>
        <n v="1.837962962962963"/>
        <n v="0.5730994152046783"/>
        <n v="0.3946015424164524"/>
        <n v="0.24107142857142858"/>
        <n v="4.788177339901479"/>
        <n v="3.4402173913043477"/>
        <n v="1.5296523517382414"/>
        <n v="1.641148325358852"/>
        <n v="38.33333333333333"/>
        <n v="0.9563253012048193"/>
        <n v="0.38721136767317943"/>
        <n v="0.8714555765595464"/>
        <n v="11.127272727272727"/>
        <n v="2.0793103448275865"/>
        <n v="0.27673796791443844"/>
        <n v="0.18985507246376812"/>
        <n v="5.976190476190476"/>
        <n v="0.48467966573816157"/>
        <n v="0.7543859649122806"/>
        <n v="1.6538461538461537"/>
        <n v="1.0245795601552392"/>
        <n v="3.437931034482759"/>
        <n v="6.58"/>
        <n v="0.7506963788300836"/>
        <n v="10.433333333333334"/>
        <n v="0.8674540682414699"/>
        <n v="0.38345864661654133"/>
        <n v="0.28552456839309426"/>
        <n v="1.0312499999999998"/>
        <n v="21.939393939393938"/>
        <n v="1.39386189258312"/>
        <n v="1.822222222222222"/>
        <n v="3.3622641509433966"/>
        <n v="0.78419452887538"/>
        <n v="1.8638941398865783"/>
        <n v="3.930769230769231"/>
        <n v="0.34241908006814303"/>
        <n v="1.7061855670103092"/>
        <n v="0.3558823529411765"/>
        <n v="0.8040540540540541"/>
        <n v="2.820895522388059"/>
        <n v="2.5841121495327104"/>
        <n v="11.823529411764707"/>
        <n v="0.4968553459119497"/>
        <n v="1.2092555331991952"/>
        <n v="3.0952380952380953"/>
        <n v="2.595419847328244"/>
        <n v="13.90625"/>
        <n v="2.56390977443609"/>
        <n v="2.3112947658402208"/>
        <n v="3.797979797979798"/>
        <n v="4.270531400966184"/>
        <n v="0.3614285714285714"/>
        <n v="0.4029126213592233"/>
        <n v="0.3550600343053173"/>
        <n v="8.448275862068966"/>
        <n v="1.9863013698630136"/>
        <n v="2.5430809399477807"/>
        <n v="2.832214765100671"/>
        <n v="10.031250000000002"/>
        <n v="0.19252873563218392"/>
        <n v="1.2420212765957448"/>
        <n v="4.174603174603174"/>
        <n v="3.3010752688172045"/>
        <n v="0.196870925684485"/>
        <n v="14.223880597014924"/>
        <n v="0.545631067961165"/>
        <n v="0.4781491002570694"/>
        <n v="0.6922094508301405"/>
        <n v="1.1750663129973473"/>
        <n v="5.392307692307692"/>
        <n v="6.030864197530864"/>
        <n v="0.9073033707865168"/>
        <n v="1.027434842249657"/>
        <n v="0.3683127572016461"/>
        <n v="1.0848287112561175"/>
        <n v="0.8581081081081081"/>
        <n v="1.6956521739130437"/>
        <n v="0.6782477341389729"/>
        <n v="1.2992700729927007"/>
        <n v="0.7142857142857143"/>
        <n v="1.7526315789473685"/>
        <n v="0.7378151260504201"/>
        <n v="0.9868073878627969"/>
        <n v="1.3898305084745763"/>
        <n v="0.22585669781931464"/>
        <n v="1.5314183123877916"/>
        <n v="0.21066666666666667"/>
        <n v="6.8106060606060606"/>
        <n v="0.4104046242774566"/>
        <n v="0.8153846153846155"/>
        <n v="0.8395573997233748"/>
        <n v="6.8999999999999995"/>
        <n v="1.0323809523809524"/>
        <n v="0.9747235387045813"/>
        <n v="1.2605633802816902"/>
        <n v="0.9134993446920052"/>
        <n v="0.8105726872246696"/>
        <n v="1.6991525423728813"/>
        <n v="140.66666666666666"/>
        <n v="3.1856540084388185"/>
        <n v="2.017777777777778"/>
        <n v="1.2120786516853934"/>
        <n v="1.1989664082687337"/>
        <n v="10.410714285714285"/>
        <n v="0.7771883289124669"/>
        <n v="2.1047835990888384"/>
        <n v="3.6621621621621623"/>
        <n v="0.4768211920529801"/>
        <n v="1.5551181102362206"/>
        <n v="1.7575757575757576"/>
        <n v="1.7599243856332705"/>
        <n v="1.197158081705151"/>
        <n v="8.779816513761467"/>
        <n v="0.28153846153846157"/>
        <n v="0.28545119705340705"/>
        <n v="0.9057665260196905"/>
        <n v="2.701949860724234"/>
        <n v="0.7720279720279719"/>
        <n v="0.2106782106782107"/>
        <n v="0.851851851851852"/>
        <n v="1.0491803278688525"/>
        <n v="0.5415549597855228"/>
        <n v="0.243006993006993"/>
        <n v="1.230148048452221"/>
        <n v="0.8840125391849529"/>
        <n v="1.4455852156057494"/>
        <n v="1.7204301075268817"/>
        <n v="0.6394849785407725"/>
        <n v="0.8103225806451613"/>
        <n v="3.51171875"/>
        <n v="7.68"/>
        <n v="1.5724381625441697"/>
        <n v="1.41396933560477"/>
        <n v="0.736842105263158"/>
        <n v="1.184873949579832"/>
        <n v="1.8453333333333333"/>
        <n v="29.352941176470587"/>
        <n v="0.5736925515055468"/>
        <n v="1.8779527559055116"/>
        <n v="0.733528550512445"/>
        <n v="1.4314641744548287"/>
        <n v="0.3648393194706994"/>
        <n v="1.3538461538461537"/>
        <n v="1.414043583535109"/>
        <n v="2.044943820224719"/>
        <n v="2.4649446494464944"/>
        <n v="1.394698085419735"/>
        <n v="2.108527131782946"/>
        <n v="0.9024024024024023"/>
        <n v="3.4880952380952386"/>
        <n v="4.477876106194691"/>
        <n v="0.9258312020460358"/>
        <n v="1.8170212765957445"/>
        <n v="2.3627450980392157"/>
        <n v="1.539379474940334"/>
        <n v="3.3372093023255816"/>
        <n v="0.2017391304347826"/>
        <n v="2.426470588235294"/>
        <n v="0.5228758169934641"/>
        <n v="0.3260393873085339"/>
        <n v="0.6306429548563612"/>
        <n v="0.9572446555819478"/>
        <n v="6.127272727272727"/>
        <n v="1.2707423580786026"/>
        <n v="8.712328767123289"/>
        <n v="3.2208588957055215"/>
        <n v="14.0"/>
        <n v="2.3309002433090025"/>
        <n v="2.6176470588235294"/>
        <n v="2.5132978723404253"/>
        <n v="0.5093833780160858"/>
        <n v="0.9739583333333334"/>
        <n v="3.193548387096774"/>
        <n v="0.9162011173184357"/>
        <n v="0.9035250463821893"/>
        <n v="1.0726256983240223"/>
        <n v="13.153846153846153"/>
        <n v="0.9323076923076923"/>
        <n v="0.7817371937639197"/>
        <n v="1.0297482837528604"/>
        <n v="1.454849498327759"/>
        <n v="0.8294117647058823"/>
        <n v="1.109540636042403"/>
        <n v="0.6185101580135441"/>
        <n v="1.9491869918699187"/>
        <n v="1.0972762645914398"/>
        <n v="1.8135964912280702"/>
        <n v="2.285714285714286"/>
        <n v="8.582608695652175"/>
        <n v="1.4414715719063542"/>
        <n v="0.7038917089678511"/>
        <n v="0.9195088676671215"/>
        <n v="2.6366120218579234"/>
        <n v="1.904669260700389"/>
        <n v="8.975609756097562"/>
        <n v="1.0759668508287292"/>
        <n v="1.3340659340659342"/>
        <n v="1.25"/>
        <n v="1.3742138364779874"/>
        <n v="2.6195121951219513"/>
        <n v="1.5555555555555554"/>
        <n v="0.7604166666666666"/>
        <n v="8.416666666666666"/>
        <n v="1.65018315018315"/>
        <n v="0.5454545454545454"/>
        <n v="1.1958333333333335"/>
        <n v="0.7416545718432511"/>
        <n v="0.38420348058902276"/>
        <n v="0.9180602006688963"/>
        <n v="4.935135135135135"/>
        <n v="2.4569288389513106"/>
        <n v="30.0"/>
        <n v="0.37593984962406013"/>
        <n v="1.339705882352941"/>
        <n v="1.2687747035573123"/>
        <n v="0.45744680851063835"/>
        <n v="10.98360655737705"/>
        <n v="1.5880398671096347"/>
        <n v="0.2943201376936317"/>
        <n v="0.8547945205479452"/>
        <n v="1.582191780821918"/>
        <n v="0.16440422322775267"/>
        <n v="1.11892797319933"/>
        <n v="1.0435643564356436"/>
        <n v="1.2046783625730995"/>
        <n v="0.9210526315789475"/>
        <n v="0.2821497120921305"/>
        <n v="2.438871473354232"/>
        <n v="1.5522388059701493"/>
        <n v="1.613733905579399"/>
        <n v="1.2735632183908048"/>
        <n v="1.9864253393665157"/>
        <n v="2.1299435028248586"/>
        <n v="2.0094786729857823"/>
        <n v="6.919117647058823"/>
        <n v="1.384375"/>
        <n v="1.4728682170542635"/>
        <n v="1.9520697167755994"/>
        <n v="7.872881355932203"/>
        <n v="1.7999999999999998"/>
        <n v="1.0823170731707317"/>
        <n v="0.29057187017001546"/>
        <n v="0.8620129870129869"/>
        <n v="5.348314606741573"/>
        <n v="1.2271805273833671"/>
        <n v="3.594871794871795"/>
        <n v="0.2553729456384324"/>
        <n v="0.3005249343832021"/>
        <n v="1.1485587583148558"/>
        <n v="1.710196779964222"/>
        <n v="0.6630265210608424"/>
        <n v="1.5424610051993068"/>
        <n v="0.37142857142857144"/>
        <n v="0.8539765319426337"/>
        <n v="1.3438155136268346"/>
        <n v="1.7170923379174854"/>
        <n v="0.1516936671575847"/>
        <n v="0.5055970149253731"/>
        <n v="0.5085324232081911"/>
        <n v="5.106951871657754"/>
        <n v="0.8013468013468013"/>
        <n v="1.1271186440677967"/>
        <n v="1.4345679012345678"/>
        <n v="1.5780821917808219"/>
        <n v="1.0776942355889723"/>
        <n v="1.950920245398773"/>
        <n v="0.9300476947535771"/>
        <n v="3.5093632958801497"/>
        <n v="1.132330827067669"/>
        <n v="0.6869918699186992"/>
        <n v="1.6774193548387095"/>
        <n v="2.9703389830508473"/>
        <n v="1.0774487471526197"/>
        <n v="1.4043392504930965"/>
        <n v="0.9787685774946923"/>
        <n v="0.2773224043715847"/>
        <n v="1.03894297635605"/>
        <n v="1.0836550836550838"/>
        <n v="1.4157303370786516"/>
        <n v="0.39331619537275064"/>
        <n v="1.4429429429429428"/>
        <n v="0.5668202764976958"/>
        <n v="1.1666666666666667"/>
        <n v="1.7486910994764397"/>
        <n v="47.666666666666664"/>
        <n v="3.1"/>
        <n v="220.33333333333334"/>
        <n v="1.5520833333333333"/>
        <n v="2.9147058823529415"/>
        <n v="3.308"/>
        <n v="0.8571428571428571"/>
        <n v="1.1276276276276276"/>
        <n v="1.1012820512820514"/>
        <n v="1.0097276264591442"/>
        <n v="2.186991869918699"/>
        <n v="2.1885245901639343"/>
        <n v="2.51685393258427"/>
        <n v="3.370588235294118"/>
        <n v="2.165137614678899"/>
        <n v="0.9508196721311476"/>
        <n v="421.0"/>
        <n v="3.8860759493670884"/>
        <n v="6.086092715231787"/>
        <n v="1.705574912891986"/>
        <n v="1.0815602836879432"/>
        <n v="0.7486338797814208"/>
        <n v="5.957983193277311"/>
        <n v="1.4598765432098766"/>
        <n v="1.4698795180722892"/>
        <n v="0.9671361502347419"/>
        <n v="10.58974358974359"/>
        <n v="1.2943037974683542"/>
        <n v="1.2030905077262692"/>
        <n v="0.9067357512953368"/>
        <n v="1.8567164179104476"/>
        <n v="0.9737704918032788"/>
        <n v="7.253164556962026"/>
        <n v="0.26252983293556087"/>
        <n v="1.2815533980582525"/>
        <n v="1.0748663101604277"/>
        <n v="1.1942567567567568"/>
        <n v="1.0135135135135136"/>
        <n v="0.7371048252911814"/>
        <n v="0.9304347826086958"/>
        <n v="0.6566265060240963"/>
        <n v="10.46875"/>
        <n v="0.29676258992805754"/>
        <n v="0.6459016393442624"/>
        <n v="6.433962264150943"/>
        <n v="1.1304347826086956"/>
        <n v="0.7922606924643585"/>
        <n v="1.904929577464789"/>
        <n v="38.04"/>
        <n v="2.2116279069767444"/>
        <n v="0.510148849797023"/>
        <n v="1.7379454926624738"/>
        <n v="0.8172458172458172"/>
        <n v="8.972477064220183"/>
        <n v="1.164835164835165"/>
        <n v="1.2472613458528952"/>
        <n v="1.8833333333333333"/>
        <n v="7.506849315068494"/>
        <n v="1.7510729613733906"/>
        <n v="0.6850715746421269"/>
        <n v="0.3602058319039451"/>
        <n v="0.7931034482758621"/>
        <n v="1.5380875202593194"/>
        <n v="1.0376647834274952"/>
        <n v="3.884393063583815"/>
        <n v="2.0495356037151704"/>
        <n v="0.3526570048309179"/>
        <n v="0.5910878112712975"/>
        <n v="11.682539682539684"/>
        <n v="2.27803738317757"/>
        <n v="1.004"/>
        <n v="2.6055555555555556"/>
        <n v="0.4592592592592593"/>
        <n v="0.6556701030927836"/>
        <n v="54.87499999999999"/>
        <n v="0.9407051282051282"/>
        <n v="0.46951219512195125"/>
        <n v="0.3950777202072539"/>
        <n v="5.517241379310345"/>
        <n v="2.0294117647058827"/>
        <n v="1.1466275659824048"/>
        <n v="2.6828358208955225"/>
        <n v="0.7328918322295805"/>
        <n v="1.4936102236421724"/>
        <n v="39.22222222222222"/>
        <n v="1.059278350515464"/>
        <n v="0.2222222222222222"/>
        <n v="1.0632279534109816"/>
        <n v="0.9457236842105263"/>
        <n v="1.1704180064308682"/>
        <n v="0.5590682196339434"/>
        <n v="2.01294498381877"/>
        <n v="1.023643949930459"/>
        <n v="0.915492957746479"/>
        <n v="2.6111111111111116"/>
        <n v="0.5736961451247165"/>
        <n v="0.8862745098039215"/>
        <n v="1.9498525073746313"/>
        <n v="0.9644670050761421"/>
        <n v="0.7255474452554744"/>
        <n v="1.0119331742243436"/>
        <n v="2.3586206896551722"/>
        <n v="2.6414141414141414"/>
        <n v="2.9571865443425076"/>
        <n v="1.0096852300242132"/>
        <n v="1.2830820770519265"/>
        <n v="3.422680412371134"/>
        <n v="3.152542372881356"/>
        <n v="1.963815789473684"/>
        <n v="1.375"/>
        <n v="1.6773162939297126"/>
        <n v="0.552755905511811"/>
        <n v="0.40540540540540543"/>
        <n v="0.7313432835820897"/>
        <n v="1.4629258517034067"/>
        <n v="4.268817204301075"/>
        <n v="0.6121739130434782"/>
        <n v="1.0662100456621004"/>
        <n v="0.37535014005602246"/>
        <n v="0.4830246913580246"/>
        <n v="4.107692307692307"/>
        <n v="0.9123055162659123"/>
        <n v="0.6347438752783964"/>
        <n v="0.6817248459958932"/>
        <n v="1.1928571428571428"/>
        <n v="0.4403669724770642"/>
        <n v="0.8336798336798337"/>
        <n v="1.1575456053067994"/>
        <n v="1.7435158501440922"/>
        <n v="1.175799086757991"/>
        <n v="18.2"/>
        <n v="4.138888888888889"/>
        <n v="1.155120481927711"/>
        <n v="5.062500000000001"/>
        <n v="4.8088235294117645"/>
        <n v="1.3877551020408163"/>
        <n v="512.0"/>
        <n v="3.3274336283185844"/>
        <n v="1.7944325481798717"/>
        <n v="0.4663865546218488"/>
        <n v="1.1816720257234727"/>
        <n v="2.291358024691358"/>
        <n v="1.5171568627450982"/>
        <n v="0.4620689655172414"/>
        <n v="0.5363408521303258"/>
        <n v="0.6858316221765913"/>
        <n v="0.26880222841225626"/>
        <n v="1.750778816199377"/>
        <n v="0.5292207792207791"/>
        <n v="100.33333333333333"/>
        <n v="1.010183299389002"/>
        <n v="21.958333333333332"/>
        <n v="1.511166253101737"/>
        <n v="1.1430793157076204"/>
        <n v="0.32499999999999996"/>
        <n v="0.8009259259259258"/>
        <n v="0.246422893481717"/>
        <n v="2.2268518518518516"/>
        <n v="0.23549488054607506"/>
        <n v="1.5799180327868854"/>
        <n v="2.2132352941176467"/>
        <n v="1.3052486187845302"/>
        <n v="3.341614906832298"/>
        <n v="0.6338383838383838"/>
        <n v="133.66666666666666"/>
        <n v="3.5165876777251186"/>
        <n v="4.043749999999999"/>
        <n v="85.63636363636364"/>
        <n v="0.8191126279863481"/>
        <n v="1.4918918918918918"/>
        <n v="0.6971608832807571"/>
        <n v="4.170731707317074"/>
        <n v="0.9408450704225352"/>
        <n v="0.6831119544592031"/>
        <n v="2.0170454545454546"/>
        <n v="0.521505376344086"/>
        <n v="0.6035502958579881"/>
        <n v="4.076086956521739"/>
        <n v="1.1376"/>
        <n v="1.5597920277296362"/>
        <n v="1.3466666666666667"/>
        <n v="6.814516129032257"/>
        <n v="2.7523364485981303"/>
        <n v="0.5142857142857143"/>
        <n v="0.8482142857142856"/>
        <n v="3.291208791208791"/>
        <n v="0.6133540372670807"/>
        <n v="0.5851272015655578"/>
        <n v="1.1504424778761064"/>
        <n v="3.867403314917127"/>
        <n v="0.6076294277929155"/>
        <n v="5.372549019607844"/>
        <n v="1.2028301886792452"/>
        <n v="0.9844760672703752"/>
        <n v="1.6958762886597936"/>
        <n v="0.4609571788413098"/>
        <n v="1.3051823416506718"/>
        <n v="3.815950920245399"/>
        <n v="3.119230769230769"/>
        <n v="78.83333333333334"/>
        <n v="1.1577981651376146"/>
        <n v="0.6976744186046512"/>
        <n v="1.5138036809815951"/>
        <n v="2.8571428571428568"/>
        <n v="2.296875"/>
        <n v="0.9379042690815006"/>
        <n v="1.3762886597938144"/>
        <n v="0.22183708838821492"/>
        <n v="1.4536423841059603"/>
        <n v="2.5819209039548023"/>
        <n v="0.8403990024937656"/>
        <n v="2.164285714285714"/>
        <n v="0.7750809061488674"/>
        <n v="1.3775100401606426"/>
        <n v="1.4041994750656166"/>
        <n v="1.1685393258426966"/>
        <n v="4.617021276595745"/>
        <n v="0.4577114427860696"/>
        <n v="0.5722543352601156"/>
        <n v="0.701280227596017"/>
        <n v="1.5406698564593302"/>
        <n v="1.315950920245399"/>
        <n v="0.5643312101910828"/>
        <n v="2.263157894736842"/>
        <n v="0.933463796477495"/>
        <n v="7.410852713178294"/>
        <n v="1.1543367346938778"/>
        <n v="0.9982238010657194"/>
        <n v="1.1276948590381426"/>
        <n v="2.8679245283018866"/>
        <n v="1.188216039279869"/>
        <n v="1.1870967741935483"/>
        <n v="0.787709497206704"/>
        <n v="1.2735042735042736"/>
        <n v="2.357142857142857"/>
        <n v="1.8249336870026525"/>
        <n v="0.6666666666666667"/>
        <n v="1.6953405017921148"/>
        <n v="6.43076923076923"/>
        <n v="2.4402173913043477"/>
        <n v="10.540983606557377"/>
        <n v="0.39266304347826086"/>
        <n v="1.1202830188679245"/>
        <n v="2.949526813880126"/>
        <n v="1.4252336448598129"/>
        <n v="1.813121272365805"/>
        <n v="1.235772357723577"/>
        <n v="6.643356643356643"/>
        <n v="3.838983050847458"/>
        <n v="0.13188220230473752"/>
        <n v="3.1683501683501682"/>
        <n v="12.444444444444446"/>
        <n v="7.142857142857143"/>
        <n v="0.5227272727272727"/>
        <n v="2.9551569506726456"/>
        <n v="0.6251691474966171"/>
        <n v="0.15432873274780426"/>
        <n v="1.1020833333333333"/>
        <n v="18.444444444444446"/>
        <n v="12.015384615384614"/>
        <n v="0.9142857142857143"/>
        <n v="0.9107692307692308"/>
        <n v="0.6804123711340206"/>
        <n v="1.0626780626780628"/>
        <n v="0.8554216867469879"/>
        <n v="1.2242990654205608"/>
        <n v="0.7261261261261261"/>
        <n v="0.6094839609483961"/>
        <n v="3.7094017094017095"/>
        <n v="5.298913043478261"/>
        <n v="3.604651162790698"/>
        <n v="7.464285714285713"/>
        <n v="1.7975609756097564"/>
        <n v="0.40856031128404674"/>
        <n v="2.9321533923303833"/>
        <n v="0.9936386768447836"/>
        <n v="5.712"/>
        <n v="1.073903002309469"/>
        <n v="7.594936708860759"/>
        <n v="1.2862745098039217"/>
        <n v="0.3127962085308057"/>
        <n v="1.1254953764861293"/>
        <n v="2.8977635782747604"/>
        <n v="4.730769230769231"/>
        <n v="2.5980707395498395"/>
        <n v="6.555555555555556"/>
        <n v="1.4184782608695652"/>
        <n v="0.9716599190283399"/>
        <n v="8.888888888888888"/>
        <n v="2.10752688172043"/>
        <n v="0.5489614243323442"/>
        <n v="40.46666666666667"/>
        <n v="0.9974619289340102"/>
        <n v="2.748299319727891"/>
        <n v="0.3739967897271268"/>
        <n v="2.195402298850575"/>
        <n v="2.2947368421052636"/>
        <n v="1.2443729903536977"/>
        <n v="1.7627737226277371"/>
        <n v="48.470588235294116"/>
        <n v="0.625"/>
        <n v="1.2275280898876404"/>
        <n v="0.6884057971014493"/>
        <n v="0.8706896551724138"/>
        <n v="0.657505285412262"/>
        <n v="0.25350140056022413"/>
        <n v="0.32678571428571435"/>
        <n v="6.084033613445379"/>
        <n v="0.42219020172910665"/>
        <n v="3.904564315352697"/>
        <n v="1.556473829201102"/>
        <n v="1.2209026128266032"/>
        <n v="0.7220588235294118"/>
        <n v="0.9704697986577182"/>
        <n v="0.6814516129032258"/>
        <n v="36.00000000000001"/>
        <n v="1.2086720867208671"/>
        <n v="11.045454545454547"/>
        <n v="0.784037558685446"/>
        <n v="1.3980582524271843"/>
        <n v="1.7786458333333335"/>
        <n v="0.71900826446281"/>
        <n v="2.1354166666666665"/>
        <n v="0.9398395721925134"/>
        <n v="3.5677083333333335"/>
        <n v="2.1872146118721463"/>
        <n v="1.310719131614654"/>
        <n v="5.688524590163935"/>
        <n v="1.2704918032786885"/>
        <n v="0.6935779816513761"/>
        <n v="1.9059405940594059"/>
        <n v="0.25765765765765763"/>
        <n v="1.0217391304347827"/>
        <n v="1.217008797653959"/>
        <n v="4.383928571428571"/>
        <n v="1.2679127725856698"/>
        <n v="10.783333333333333"/>
        <n v="1.6788990825688073"/>
        <n v="0.5242537313432836"/>
        <n v="0.35458167330677287"/>
        <n v="1.6277495769881556"/>
        <n v="1.4572748267898383"/>
        <n v="0.6045576407506702"/>
        <n v="2.143603133159269"/>
        <n v="1.2761692650334076"/>
        <n v="0.6645702306079665"/>
        <n v="0.8719512195121951"/>
        <n v="0.6810730253353204"/>
        <n v="5.905405405405405"/>
        <n v="0.3490990990990991"/>
        <n v="0.513840830449827"/>
        <n v="1.2503457814661132"/>
        <n v="0.297029702970297"/>
        <n v="1.6388206388206388"/>
        <n v="0.5669902912621358"/>
        <n v="1.1866666666666668"/>
        <n v="0.26482758620689656"/>
        <n v="0.8375838926174497"/>
        <n v="0.9986033519553073"/>
        <n v="6.414414414414414"/>
        <n v="0.9897058823529412"/>
        <n v="0.7246376811594203"/>
        <n v="1.9653979238754324"/>
        <n v="1.6192771084337347"/>
        <n v="1.1573033707865168"/>
        <n v="1.531111111111111"/>
        <n v="0.789937106918239"/>
        <n v="0.6575342465753424"/>
        <n v="0.5078809106830122"/>
        <n v="0.5268138801261829"/>
        <n v="2.3493670886075946"/>
        <n v="1.1413994169096209"/>
        <n v="0.9939209726443768"/>
        <n v="2.3255813953488373"/>
        <n v="2.8857142857142857"/>
        <n v="1.5383304940374785"/>
        <n v="0.27137042062415195"/>
        <n v="4.064676616915423"/>
        <n v="1.7676056338028168"/>
        <n v="3.186991869918699"/>
        <n v="1.383363471971067"/>
        <n v="0.8502604166666667"/>
        <n v="1.5633528265107213"/>
        <n v="0.3380566801619433"/>
        <n v="0.8735891647855532"/>
        <n v="5.450704225352113"/>
        <n v="0.6797945205479452"/>
        <n v="1.1452282157676348"/>
        <n v="0.6710775047258979"/>
        <n v="0.6954102920723226"/>
        <n v="0.6874003189792663"/>
        <n v="1.2192"/>
        <n v="0.866576819407008"/>
        <n v="0.8686868686868687"/>
        <n v="0.6236559139784945"/>
        <n v="4.517241379310345"/>
        <n v="0.3242506811989101"/>
        <n v="0.3142857142857143"/>
        <n v="15.40909090909091"/>
        <n v="3.4565217391304346"/>
        <n v="11.888888888888888"/>
        <n v="1.7059829059829061"/>
        <n v="0.47630922693266836"/>
        <n v="2.8440677966101697"/>
        <n v="2.464285714285714"/>
        <n v="1.1996587030716723"/>
        <n v="2.6420233463035023"/>
        <n v="4.301886792452829"/>
        <n v="0.3888888888888889"/>
        <n v="0.8590604026845637"/>
        <n v="0.6275862068965518"/>
        <n v="0.9103313840155945"/>
        <n v="4.239631336405529"/>
        <n v="1.262578616352201"/>
        <n v="4.103825136612022"/>
        <n v="4.566929133858268"/>
        <n v="1.4297124600638977"/>
        <n v="0.8904593639575972"/>
        <n v="1.6095890410958904"/>
        <n v="9.18279569892473"/>
        <n v="0.5245901639344263"/>
        <n v="0.23832528180354268"/>
        <n v="0.8129770992366412"/>
        <n v="1.2296015180265656"/>
        <n v="6.525252525252525"/>
        <n v="0.8226600985221675"/>
        <n v="50.266666666666666"/>
        <n v="2.5431309904153356"/>
        <n v="15.466666666666667"/>
        <n v="1.6473684210526316"/>
        <n v="2.376854599406528"/>
        <n v="2.1853932584269664"/>
        <n v="9.222222222222221"/>
        <n v="1.3114186851211072"/>
        <n v="0.8776859504132231"/>
        <n v="0.3966101694915254"/>
        <n v="0.6433566433566434"/>
        <n v="1.777027027027027"/>
        <n v="0.5811209439528023"/>
        <n v="0.47450110864745015"/>
        <n v="0.6793692509855453"/>
        <n v="8.71264367816092"/>
        <n v="32.69230769230769"/>
        <n v="1.2181069958847737"/>
        <n v="0.6943346508563899"/>
        <n v="0.5631313131313131"/>
        <n v="0.7080103359173127"/>
        <n v="1.5755813953488373"/>
        <n v="1.1662921348314608"/>
        <n v="1.5996055226824455"/>
        <n v="1.050071530758226"/>
        <n v="0.46063651591289784"/>
        <n v="1.4045226130653266"/>
        <n v="1.3550135501355014"/>
        <n v="0.9394531249999999"/>
        <n v="1.610958904109589"/>
        <n v="2.6885245901639343"/>
        <n v="64.0"/>
        <n v="6.568345323741008"/>
        <n v="0.3248081841432225"/>
        <n v="0.34346504559270513"/>
        <n v="0.789237668161435"/>
        <n v="0.80622009569378"/>
        <n v="1.8043478260869568"/>
        <n v="8.071428571428571"/>
        <n v="0.7183833116036505"/>
        <n v="1.334795321637427"/>
        <n v="15.015873015873018"/>
        <n v="0.4288194444444445"/>
        <n v="3.1223021582733814"/>
        <n v="0.6708542713567839"/>
        <n v="2.0991735537190084"/>
        <n v="4.219895287958115"/>
        <n v="0.40528634361233484"/>
        <n v="1.3383233532934131"/>
        <n v="4.571428571428571"/>
        <n v="1.563380281690141"/>
        <n v="20.30612244897959"/>
        <n v="0.7700680272108844"/>
        <n v="2.830769230769231"/>
        <n v="0.34199726402188785"/>
        <n v="0.9949109414758269"/>
        <n v="0.5391061452513967"/>
        <n v="1.0706033376123234"/>
        <n v="0.4633838383838384"/>
        <n v="1.8807692307692305"/>
        <n v="7.176470588235294"/>
        <n v="0.6320987654320988"/>
        <n v="1.24822695035461"/>
        <n v="1.2621359223300972"/>
        <n v="1.1907894736842106"/>
        <n v="38.800000000000004"/>
        <n v="0.22495606326889278"/>
        <n v="1.2596491228070175"/>
        <n v="5.8478260869565215"/>
        <n v="1.780701754385965"/>
        <n v="1.8329670329670331"/>
        <n v="0.5622710622710623"/>
        <n v="2.117647058823529"/>
        <n v="1.4630738522954092"/>
        <n v="4.355555555555556"/>
        <n v="1.2364532019704433"/>
        <n v="0.5395799676898222"/>
        <n v="0.4265486725663717"/>
        <n v="3.778947368421053"/>
        <n v="0.8350951374207187"/>
        <n v="0.6206451612903225"/>
        <n v="5.5200000000000005"/>
        <n v="0.5073313782991202"/>
        <n v="0.2597864768683274"/>
        <n v="0.7043618739903069"/>
        <n v="3.849557522123894"/>
        <n v="2.3869565217391306"/>
        <n v="1.3351724137931034"/>
        <n v="1.920138888888889"/>
        <n v="6.96"/>
        <n v="0.5708333333333334"/>
        <n v="7.25"/>
        <n v="0.9152276295133438"/>
        <n v="1.2553606237816766"/>
        <n v="1.1142857142857143"/>
        <n v="1.1990445859872612"/>
        <n v="1.5444444444444443"/>
        <n v="2.695081967213115"/>
        <n v="0.9338709677419355"/>
        <n v="1.3562874251497008"/>
        <n v="0.7506426735218509"/>
        <n v="1.105263157894737"/>
        <n v="19.583333333333336"/>
        <n v="0.6761363636363636"/>
        <n v="4.962962962962962"/>
        <n v="3.705357142857143"/>
        <n v="0.30952380952380953"/>
        <n v="0.5734265734265734"/>
        <n v="1.8874458874458875"/>
        <n v="3.220640569395018"/>
        <n v="1.0401459854014599"/>
        <n v="1.8199233716475096"/>
        <n v="1.958762886597938"/>
        <n v="1.6611909650924024"/>
        <n v="0.20138888888888887"/>
        <n v="1.1260162601626016"/>
        <n v="1.9463087248322146"/>
        <n v="1.481371087928465"/>
        <n v="1.0354131534569984"/>
        <n v="0.30201342281879195"/>
        <n v="2.6136363636363638"/>
        <n v="2.1826086956521737"/>
        <n v="0.489607390300231"/>
        <n v="1.660569105691057"/>
        <n v="1.421875"/>
        <n v="1.394572025052192"/>
        <n v="2.763888888888889"/>
        <n v="1.5572916666666667"/>
        <n v="0.6311787072243346"/>
        <n v="1.0895953757225434"/>
        <n v="1.2628676470588234"/>
        <n v="0.6509695290858726"/>
        <n v="2.453183520599251"/>
        <n v="3.567901234567901"/>
        <n v="0.6322188449848024"/>
        <n v="50.44444444444445"/>
        <n v="0.32149532710280376"/>
        <n v="0.6124260355029586"/>
        <n v="2.285211267605634"/>
        <n v="16.2972972972973"/>
        <n v="0.23700887198986062"/>
        <n v="3.881516587677725"/>
        <n v="9.663366336633663"/>
        <n v="0.8885135135135135"/>
        <n v="1.5329949238578682"/>
        <n v="2.557446808510638"/>
        <n v="2.0478260869565217"/>
        <n v="0.7771084337349398"/>
        <n v="8.648936170212767"/>
        <n v="0.5833333333333334"/>
        <n v="1.543103448275862"/>
        <n v="1.4428571428571428"/>
        <n v="4.510416666666667"/>
        <n v="2.068702290076336"/>
        <n v="1.627680311890838"/>
        <n v="0.9877112135176651"/>
        <n v="1.5142857142857145"/>
        <n v="1.0483193277310925"/>
        <n v="6.1605839416058386"/>
        <n v="1.6265060240963853"/>
        <n v="11.3125"/>
        <n v="1.4959349593495932"/>
        <n v="1.398753894080997"/>
        <n v="0.6339969372128637"/>
        <n v="0.5008818342151675"/>
        <n v="1.3695324283559578"/>
        <n v="1.2925764192139737"/>
        <n v="4.547297297297297"/>
        <n v="1.147814910025707"/>
        <n v="0.22822299651567945"/>
        <n v="1.2683658170914545"/>
        <n v="42.72727272727273"/>
        <n v="2.4366197183098595"/>
        <n v="0.7323232323232323"/>
        <n v="11.709677419354838"/>
        <n v="0.724669603524229"/>
        <n v="0.3498542274052478"/>
        <n v="68.07142857142856"/>
        <n v="0.6084656084656085"/>
        <n v="3.692982456140351"/>
        <n v="2.831460674157303"/>
        <n v="0.8970297029702972"/>
        <n v="4.3298969072164954"/>
        <n v="1.2837837837837838"/>
        <n v="1.2225312934631432"/>
        <n v="1.46524064171123"/>
        <n v="1.3694267515923566"/>
        <n v="1.2020725388601037"/>
        <n v="0.5590659340659341"/>
        <n v="20.65"/>
        <n v="2.116991643454039"/>
        <n v="0.7750511247443763"/>
        <n v="1.1019607843137256"/>
        <n v="1.338187702265372"/>
        <n v="1.0617760617760619"/>
        <n v="0.7258278145695365"/>
        <n v="2.694835680751174"/>
        <n v="4.011049723756906"/>
        <n v="0.7284595300261096"/>
        <n v="1.2942779291553135"/>
        <n v="5.958083832335329"/>
        <n v="0.411660777385159"/>
        <n v="2.7763157894736845"/>
        <n v="4.191588785046729"/>
        <n v="1.0213371266002844"/>
        <n v="6.869230769230769"/>
        <n v="7.75"/>
        <n v="1.7818930041152263"/>
        <n v="4.642857142857142"/>
        <n v="1.9602122015915118"/>
        <n v="0.46414342629482075"/>
        <n v="1.1487481590574373"/>
        <n v="3.2282608695652173"/>
        <n v="0.5229357798165137"/>
        <n v="2.898936170212766"/>
        <n v="1.343807763401109"/>
        <n v="0.32173913043478264"/>
        <n v="7.326086956521739"/>
        <n v="1.0280210157618215"/>
        <n v="1.7126436781609196"/>
        <n v="5.517730496453901"/>
        <n v="1.2996515679442509"/>
        <n v="0.6673040152963671"/>
        <n v="2.802139037433155"/>
        <n v="4.8231292517006805"/>
        <n v="116.99999999999999"/>
        <n v="0.6021220159151194"/>
        <n v="1.3323615160349855"/>
        <n v="0.8556149732620321"/>
        <n v="18.209302325581397"/>
        <n v="1.466472303206997"/>
        <n v="1.1664025356576864"/>
        <n v="0.6818181818181819"/>
        <n v="1.2481857764876634"/>
        <n v="72.625"/>
        <n v="1.2276843467011642"/>
        <n v="0.6263736263736264"/>
        <n v="0.7108585858585859"/>
        <n v="3.910891089108911"/>
        <n v="1.6976127320954908"/>
        <n v="0.4275618374558304"/>
        <n v="3.4210526315789473"/>
        <n v="0.5459940652818991"/>
        <n v="0.542713567839196"/>
        <n v="0.6763224181360201"/>
        <n v="1.1975560081466394"/>
        <n v="2.129380053908356"/>
        <n v="6.305555555555556"/>
        <n v="0.6223337515683814"/>
        <n v="1.3174603174603172"/>
        <n v="0.8125"/>
        <n v="2.8400000000000003"/>
        <n v="1.9771689497716896"/>
        <n v="0.6750663129973474"/>
        <n v="0.7518796992481203"/>
        <n v="3.893162393162393"/>
        <n v="1.737704918032787"/>
        <n v="0.5047318611987383"/>
        <n v="4.74"/>
        <n v="4.030769230769231"/>
        <n v="3.4435146443514646"/>
        <n v="1.5133819951338199"/>
        <n v="2.9538461538461536"/>
        <n v="8.555555555555555"/>
        <n v="0.7010443864229765"/>
        <n v="1.2860892388451444"/>
        <n v="3.7847533632286994"/>
        <n v="1.2923076923076924"/>
        <n v="0.5831533477321815"/>
        <n v="4.1684210526315795"/>
        <n v="1.9666666666666666"/>
        <n v="1.4681933842239183"/>
        <n v="1.9343283582089552"/>
        <n v="2.7811158798283264"/>
        <n v="1.1671826625386996"/>
        <n v="1.8077922077922077"/>
        <n v="3.390728476821192"/>
        <n v="1.6346604215456677"/>
        <n v="1.4409448818897639"/>
        <n v="0.9073634204275535"/>
        <n v="0.3392"/>
        <n v="0.7756097560975609"/>
        <n v="3.4911660777385163"/>
        <n v="0.6432432432432432"/>
        <n v="0.7675962815405046"/>
        <n v="1.534930139720559"/>
        <n v="0.9411764705882354"/>
        <n v="1.6727941176470587"/>
        <n v="5.333333333333334"/>
        <n v="1.2636103151862463"/>
        <n v="0.3268765133171913"/>
        <n v="8.478260869565217"/>
        <n v="1.3475409836065575"/>
        <n v="1.1936376210235131"/>
        <n v="6.470588235294118"/>
        <n v="1.781578947368421"/>
        <n v="0.29261744966442954"/>
        <n v="2.661392405063291"/>
        <n v="2.335276967930029"/>
        <n v="1.187904967602592"/>
        <n v="0.7864864864864864"/>
        <n v="4.97037037037037"/>
        <n v="16.06666666666667"/>
        <n v="0.555327868852459"/>
        <n v="0.9009497964721844"/>
        <n v="11.670588235294117"/>
        <n v="5.337278106508876"/>
        <n v="2.1418918918918917"/>
        <n v="0.9041731066460588"/>
        <n v="4.646511627906977"/>
        <n v="0.839943342776204"/>
        <n v="10.863636363636363"/>
        <n v="1.2204515272244354"/>
        <n v="0.6926503340757237"/>
        <n v="0.3567362428842505"/>
        <n v="2.2823129251700682"/>
        <n v="0.29712460063897767"/>
        <n v="3.2781954887218046"/>
        <n v="12.333333333333332"/>
        <n v="1.8765822784810124"/>
        <n v="1.452415812591508"/>
        <n v="0.4950331125827815"/>
        <n v="1.0579710144927537"/>
        <n v="0.4781659388646288"/>
        <n v="6.221153846153846"/>
        <n v="1.1218424962852898"/>
        <n v="0.8476190476190476"/>
        <n v="0.6114285714285714"/>
        <n v="1.7667560321715818"/>
        <n v="0.7577720207253886"/>
        <n v="0.3613086770981508"/>
        <n v="0.9011627906976745"/>
        <n v="1.6565656565656564"/>
        <n v="1.991902834008097"/>
        <n v="1.8782608695652177"/>
        <n v="2.415873015873016"/>
        <n v="3.6734693877551017"/>
        <n v="2.337423312883436"/>
        <n v="1.9891067538126364"/>
        <n v="0.434402332361516"/>
        <n v="2.4170616113744074"/>
        <n v="1.2676518883415435"/>
        <n v="1.4705882352941178"/>
        <n v="4.777777777777778"/>
        <n v="1.3762711864406778"/>
        <n v="0.5451977401129944"/>
        <n v="0.554635761589404"/>
        <n v="1.579150579150579"/>
        <n v="0.7496671105193076"/>
        <n v="14.245901639344261"/>
        <n v="0.9986996098829648"/>
        <n v="4.324873096446701"/>
        <n v="127.85714285714283"/>
        <n v="1.3688760806916427"/>
        <n v="1.4320557491289199"/>
        <n v="0.3526682134570766"/>
        <n v="1.4709576138147564"/>
        <n v="0.23590504451038577"/>
        <n v="2.3894080996884735"/>
        <n v="1.2790697674418605"/>
        <n v="8.016806722689076"/>
        <n v="12.578947368421053"/>
        <n v="6.8076923076923075"/>
        <n v="0.6286201022146507"/>
        <n v="1.4756380510440836"/>
        <n v="6.276729559748428"/>
        <n v="1.3101851851851851"/>
        <n v="6.458904109589041"/>
        <n v="2.301994301994302"/>
        <n v="1.275"/>
        <n v="1.3297297297297297"/>
        <n v="3.7647058823529416"/>
        <n v="0.47150259067357514"/>
        <n v="6.496644295302013"/>
        <n v="1.6294416243654823"/>
        <n v="2.0156657963446474"/>
        <n v="1.0110192837465566"/>
        <n v="0.4713656387665198"/>
        <n v="1.746031746031746"/>
        <n v="6.153846153846154"/>
        <n v="3.6244725738396624"/>
        <n v="0.6025824964131995"/>
        <n v="31.799999999999997"/>
        <n v="1.9472477064220182"/>
        <n v="0.3127147766323024"/>
        <n v="0.8430583501006037"/>
        <n v="1.574013157894737"/>
        <n v="1.2547332185886404"/>
        <n v="1.4061371841155235"/>
        <n v="1.1902587519025876"/>
        <n v="0.2998065764023211"/>
        <n v="0.8788819875776397"/>
        <n v="1.433862433862434"/>
        <n v="0.7521815008726003"/>
        <n v="0.6704707560627675"/>
        <n v="3.6834862385321094"/>
        <n v="0.41240875912408753"/>
        <n v="0.9315436241610738"/>
        <n v="0.2159827213822894"/>
        <n v="1.097902097902098"/>
        <n v="0.8794726930320151"/>
        <n v="1.0807061790668349"/>
        <n v="0.3490136570561457"/>
        <n v="1.003350083752094"/>
        <n v="4.283132530120482"/>
        <n v="0.43794579172610554"/>
        <n v="1.332541567695962"/>
        <n v="1.2939521800281293"/>
        <n v="2.125"/>
        <n v="4.84"/>
        <n v="1.7454068241469818"/>
        <n v="2.9305555555555554"/>
        <n v="0.2167832167832168"/>
        <n v="0.23759791122715404"/>
        <n v="0.43580470162748647"/>
        <n v="0.31408450704225355"/>
        <n v="0.9226519337016574"/>
        <n v="0.8249594813614263"/>
        <n v="0.64540059347181"/>
        <n v="1.5852372583479788"/>
        <n v="1.6034482758620692"/>
        <n v="1.7744510978043915"/>
        <n v="1.0250000000000001"/>
        <n v="0.8960396039603961"/>
        <n v="0.7978395061728395"/>
        <n v="0.739247311827957"/>
        <n v="0.3244206773618538"/>
        <n v="0.6711864406779661"/>
        <n v="0.8490566037735849"/>
        <n v="0.8584474885844748"/>
        <n v="0.3148936170212766"/>
        <n v="0.9080779944289693"/>
        <n v="14.571428571428571"/>
        <n v="0.6612426035502958"/>
        <n v="1.241187384044527"/>
        <n v="0.8586156111929308"/>
        <n v="5.351351351351351"/>
        <n v="12.96"/>
        <n v="0.7617135207496654"/>
        <n v="1.0254237288135593"/>
        <n v="0.7546296296296295"/>
        <n v="0.9332321699544766"/>
        <n v="0.46560846560846564"/>
        <n v="3.1523809523809523"/>
        <n v="0.5580524344569289"/>
        <n v="0.23066104078762303"/>
        <n v="1.214705882352941"/>
        <n v="2.963746223564955"/>
        <n v="1.1807909604519773"/>
        <n v="7.787878787878787"/>
        <n v="0.9635854341736695"/>
        <n v="0.9841726618705036"/>
        <n v="1.1967418546365916"/>
        <n v="1.8632478632478635"/>
        <n v="1.356073211314476"/>
        <n v="5.901234567901234"/>
        <n v="0.5767790262172285"/>
        <n v="1.2596153846153846"/>
        <n v="1.245492371705964"/>
        <n v="0.9954887218045112"/>
        <n v="1.3049267643142477"/>
        <n v="0.27338129496402874"/>
        <n v="0.7122302158273381"/>
        <n v="19.215686274509807"/>
        <n v="0.6528803545051699"/>
        <n v="1.5761316872427982"/>
        <n v="0.41776315789473684"/>
        <n v="16.11111111111111"/>
        <n v="1.7361623616236164"/>
        <n v="1.6882129277566542"/>
        <n v="0.3181818181818182"/>
        <n v="0.2293577981651376"/>
        <n v="1.2386831275720163"/>
        <n v="1.1363636363636365"/>
        <n v="0.5444444444444444"/>
        <n v="0.4806451612903226"/>
        <n v="4.291666666666667"/>
        <n v="2.7818791946308723"/>
        <n v="2.337078651685393"/>
        <n v="0.4774774774774775"/>
        <n v="1.747276688453159"/>
        <n v="5.61764705882353"/>
        <n v="3.4078014184397163"/>
        <n v="1.21689497716895"/>
        <n v="1.6643192488262912"/>
        <n v="19.96428571428571"/>
        <n v="1.2470433639947438"/>
        <n v="2.086363636363636"/>
        <n v="23.615384615384613"/>
        <n v="6.459016393442623"/>
        <n v="1.8685344827586208"/>
        <n v="4.9818181818181815"/>
        <n v="12.696969696969697"/>
        <n v="1.9407894736842106"/>
        <n v="0.44176706827309237"/>
        <n v="1.1797752808988764"/>
        <n v="1.406374501992032"/>
        <n v="1.9311377245508983"/>
        <n v="5.7890625"/>
        <n v="2.0839506172839504"/>
        <n v="13.735294117647058"/>
        <n v="12.72972972972973"/>
        <n v="1.8413461538461537"/>
        <n v="0.8434343434343434"/>
        <n v="2.0"/>
        <n v="0.6253687315634219"/>
        <n v="0.6885245901639344"/>
        <n v="0.5008635578583764"/>
        <n v="0.549079754601227"/>
        <n v="0.9785100286532951"/>
        <n v="0.5437017994858612"/>
        <n v="0.9852700490998362"/>
        <n v="0.9671457905544147"/>
        <n v="0.863013698630137"/>
        <n v="1.1517241379310346"/>
        <n v="0.5701275045537341"/>
        <n v="0.19095477386934673"/>
        <n v="1.7566844919786095"/>
        <n v="1.4093264248704664"/>
        <n v="1.025252525252525"/>
        <n v="1.294797687861272"/>
        <n v="2.5457317073170733"/>
        <n v="0.7425742574257426"/>
        <n v="0.7040816326530612"/>
        <n v="0.9198664440734556"/>
        <n v="0.9756795422031473"/>
        <n v="0.906515580736544"/>
        <n v="4.076923076923077"/>
        <n v="0.2105997210599721"/>
        <n v="1.7765567765567765"/>
        <n v="1.2753036437246963"/>
        <n v="1.3476764199655766"/>
        <n v="3.6270491803278686"/>
        <n v="8.404761904761905"/>
        <n v="0.6220735785953178"/>
        <n v="0.5684575389948007"/>
        <n v="0.7404580152671755"/>
        <n v="0.7738095238095238"/>
        <n v="1.6626916524701874"/>
        <n v="0.6392757660167131"/>
        <n v="0.861271676300578"/>
        <n v="1.8796992481203008"/>
        <n v="1.003921568627451"/>
        <n v="0.7890173410404624"/>
        <n v="1.3765323992994747"/>
        <n v="15.5"/>
        <n v="3.9446640316205537"/>
        <n v="0.9134615384615384"/>
        <n v="1.0986964618249535"/>
        <n v="0.7213675213675214"/>
        <n v="1.110939907550077"/>
        <n v="0.8357256778309411"/>
        <n v="0.7252747252747253"/>
        <n v="0.9630681818181819"/>
        <n v="1.1855146124523508"/>
        <n v="0.7956043956043957"/>
        <n v="3.0432098765432096"/>
        <n v="1.7735042735042739"/>
        <n v="0.3207207207207207"/>
        <n v="0.3608108108108108"/>
        <n v="1.8951048951048952"/>
        <n v="10.969696969696969"/>
        <n v="0.6609929078014185"/>
        <n v="1.0983606557377048"/>
        <n v="3.339366515837104"/>
        <n v="0.9039735099337748"/>
        <n v="1.1496212121212122"/>
        <n v="2.912878787878788"/>
        <n v="0.9544159544159545"/>
        <n v="7.44186046511628"/>
        <n v="25.533333333333335"/>
        <n v="0.9041916167664671"/>
        <n v="3.3100436681222707"/>
        <n v="3.8333333333333335"/>
        <n v="11.60377358490566"/>
        <n v="0.5264900662251656"/>
        <n v="6.526717557251908"/>
        <n v="0.7291381668946649"/>
        <n v="2.3095238095238098"/>
        <n v="1.5205223880597014"/>
        <n v="5.033333333333333"/>
        <n v="3.953125"/>
        <n v="0.5086956521739131"/>
        <n v="1.9354120267260577"/>
        <n v="1.0682926829268293"/>
        <n v="1.070957095709571"/>
        <n v="1.7299813780260707"/>
        <n v="0.902506963788301"/>
        <n v="0.44319775596072936"/>
        <n v="1.1285140562248994"/>
        <n v="0.9797979797979798"/>
        <n v="0.76793893129771"/>
        <n v="19.17142857142857"/>
        <n v="1.98046875"/>
        <n v="1.4170305676855894"/>
        <n v="1.4558058925476605"/>
        <n v="0.5954545454545455"/>
        <n v="1.1542130365659777"/>
        <n v="3.5796460176991154"/>
        <n v="3.4149659863945576"/>
        <n v="9.093023255813954"/>
        <n v="0.24400871459694992"/>
        <n v="1.4827586206896552"/>
        <n v="1.5134099616858239"/>
        <n v="0.8594704684317718"/>
        <n v="9.571428571428571"/>
        <n v="6.949367088607595"/>
        <n v="1.3048128342245988"/>
        <n v="2.7040816326530615"/>
        <n v="0.8435754189944135"/>
        <n v="1.0481203007518796"/>
        <n v="1.098240469208211"/>
        <n v="2.6594202898550727"/>
        <n v="0.48071979434447304"/>
        <n v="1.5417376490630326"/>
        <n v="1.1453957996768982"/>
        <n v="1.0875796178343948"/>
        <n v="0.8360655737704917"/>
        <n v="5.428571428571428"/>
        <n v="1.2902542372881356"/>
        <n v="1.45531197301855"/>
        <n v="3.831372549019608"/>
        <n v="11.44047619047619"/>
        <n v="1.5183246073298426"/>
        <n v="0.45833333333333337"/>
        <n v="6.7443609022556394"/>
        <n v="1.423728813559322"/>
        <n v="3.4365079365079367"/>
        <n v="0.7426160337552742"/>
        <n v="2.2613240418118465"/>
        <n v="7.88235294117647"/>
        <n v="10.179487179487179"/>
        <n v="0.8663793103448275"/>
        <n v="0.8901515151515151"/>
        <n v="10.582278481012658"/>
        <n v="1.6169265033407572"/>
        <n v="1.09375"/>
        <n v="2.739644970414201"/>
        <n v="13.074074074074073"/>
        <n v="1.8100558659217878"/>
        <n v="1.8598382749326148"/>
        <n v="0.4541353383458646"/>
        <n v="5.3164556962025316"/>
        <n v="8.439655172413794"/>
        <n v="1.2326530612244897"/>
        <n v="0.9869494290375204"/>
        <n v="1.877551020408163"/>
        <n v="2.4189602446483183"/>
        <n v="3.6556016597510372"/>
        <n v="6.359375"/>
        <n v="0.922872340425532"/>
        <n v="1.3530751708428248"/>
        <n v="0.5571428571428572"/>
        <n v="0.6546489563567364"/>
        <n v="1.4233576642335763"/>
        <n v="3.3194444444444446"/>
        <n v="1.614785992217899"/>
        <n v="1.306451612903226"/>
        <n v="0.5572289156626506"/>
        <n v="0.8111332007952285"/>
        <n v="0.329073482428115"/>
        <n v="0.9635036496350364"/>
        <n v="0.8566108007448788"/>
        <n v="6.302521008403362"/>
        <n v="3.4584837545126352"/>
        <n v="22.88235294117647"/>
        <n v="0.45486111111111116"/>
        <n v="1.236220472440945"/>
        <n v="2.146919431279621"/>
        <n v="7.5285714285714285"/>
        <n v="1.2605263157894737"/>
        <n v="0.5138686131386861"/>
        <n v="2.049773755656109"/>
        <n v="10.783783783783784"/>
        <n v="0.7971758664955071"/>
        <n v="0.4766214177978884"/>
        <n v="7.7904761904761894"/>
        <n v="1.0814111261872454"/>
        <n v="1.0166204986149585"/>
        <n v="2.3926174496644297"/>
        <n v="1.986449864498645"/>
        <n v="0.907185628742515"/>
        <n v="1.2140151515151514"/>
        <n v="13.127659574468085"/>
        <n v="0.22715404699738903"/>
        <n v="5.957627118644068"/>
        <n v="0.87751677852349"/>
        <n v="0.9724950884086445"/>
        <n v="5.826666666666667"/>
        <n v="0.8832116788321167"/>
        <n v="0.4683908045977011"/>
        <n v="0.6220238095238095"/>
        <n v="0.25190839694656486"/>
        <n v="0.8635235732009925"/>
        <n v="1.7010309278350515"/>
        <n v="0.8955613577023499"/>
        <n v="3.0304347826086957"/>
        <n v="0.7079037800687286"/>
        <n v="0.9344978165938864"/>
        <n v="2.6363636363636362"/>
        <n v="1.1537433155080214"/>
        <n v="1.566718995290424"/>
        <n v="0.47309136420525655"/>
        <n v="1.2697841726618706"/>
        <n v="6.71875"/>
        <n v="1.336842105263158"/>
        <n v="0.9151624548736462"/>
        <n v="0.6201923076923077"/>
        <n v="1.8586387434554974"/>
        <n v="4.247572815533981"/>
        <n v="1.9471544715447155"/>
        <n v="0.8472803347280334"/>
        <n v="4.693430656934306"/>
        <n v="3.5783132530120487"/>
        <n v="0.565377532228361"/>
        <n v="0.9117174959871588"/>
        <n v="1.167082294264339"/>
        <n v="1.254295532646048"/>
        <n v="0.430635838150289"/>
        <n v="1.829581993569132"/>
        <n v="1.0872395833333333"/>
        <n v="1.4104234527687298"/>
        <n v="1.8795180722891567"/>
        <n v="2.0846905537459284"/>
        <n v="0.9551020408163264"/>
        <n v="2.504"/>
        <n v="1.4089506172839505"/>
        <n v="0.4674267100977199"/>
        <n v="0.8242574257425742"/>
        <n v="0.3830409356725146"/>
        <n v="0.45923460898502494"/>
        <n v="1.4719101123595504"/>
        <n v="1.2261437908496733"/>
        <n v="0.6901408450704225"/>
        <n v="2.962616822429906"/>
        <n v="0.8551336146272854"/>
        <n v="0.7297734627831716"/>
        <n v="0.9028340080971661"/>
        <n v="18.68627450980392"/>
        <n v="0.5039840637450199"/>
        <n v="1.7931034482758623"/>
        <n v="0.3225806451612903"/>
        <n v="3.4159999999999995"/>
        <n v="3.9607843137254903"/>
        <n v="48.8"/>
        <n v="1.0972222222222223"/>
        <n v="2.724738675958188"/>
        <n v="5.392857142857143"/>
        <n v="1.5426356589147285"/>
        <n v="6.251851851851851"/>
        <n v="1.1487383798140771"/>
        <n v="1.20703125"/>
        <n v="1.4344569288389515"/>
        <n v="1.2544642857142858"/>
        <n v="0.3301158301158301"/>
        <n v="0.6919014084507042"/>
        <n v="0.9901768172888016"/>
        <n v="0.35402906208718626"/>
        <n v="1.5783132530120483"/>
        <n v="0.6093552465233881"/>
        <n v="1.1714285714285713"/>
        <n v="1.8174097664543525"/>
        <n v="1.8509433962264152"/>
        <n v="0.3217726396917148"/>
        <n v="6.276595744680852"/>
        <n v="4.488505747126436"/>
        <n v="0.7633289986996099"/>
        <n v="0.9250585480093678"/>
        <n v="0.9405940594059407"/>
        <n v="0.5770491803278689"/>
        <n v="1.1571428571428573"/>
        <n v="23.545454545454543"/>
        <n v="1.6434634974533107"/>
        <n v="0.3361774744027303"/>
        <n v="7.477272727272727"/>
        <n v="1.1215686274509804"/>
        <n v="2.6871508379888267"/>
        <n v="2.092896174863388"/>
        <n v="7.652173913043478"/>
        <n v="0.6045548654244306"/>
        <n v="1.3499999999999999"/>
        <n v="1.9858657243816253"/>
        <n v="1.0181268882175227"/>
        <n v="73.625"/>
        <n v="0.8244514106583072"/>
        <n v="1.0919037199124726"/>
        <n v="0.6945500633713563"/>
        <n v="1.0402542372881356"/>
        <n v="13.340909090909092"/>
        <n v="21.926829268292686"/>
        <n v="0.9476661951909476"/>
        <n v="1.1144130757800892"/>
        <n v="2.303249097472924"/>
        <n v="1.3744939271255059"/>
        <n v="1.5841836734693877"/>
        <n v="0.16020671834625322"/>
        <n v="1.3157894736842106"/>
        <n v="0.16518424396442186"/>
        <n v="0.6580086580086579"/>
        <n v="0.26785714285714285"/>
        <n v="1.0747126436781609"/>
        <n v="1.2240601503759398"/>
        <n v="0.8518518518518519"/>
        <n v="1.0662337662337664"/>
        <n v="0.7571115973741793"/>
        <n v="4.867647058823529"/>
        <n v="0.6820083682008368"/>
        <n v="1.1930783242258651"/>
        <n v="4.732954545454546"/>
        <n v="1.6095238095238096"/>
        <n v="0.9206680584551148"/>
        <n v="3.264214046822742"/>
        <n v="0.6833333333333332"/>
        <n v="5.0754716981132075"/>
        <n v="0.6215139442231075"/>
        <n v="0.3133333333333333"/>
        <n v="341.0"/>
        <n v="0.20588235294117646"/>
        <n v="1.5016891891891893"/>
        <n v="80.875"/>
        <n v="2.8175675675675675"/>
        <n v="1.17319587628866"/>
        <n v="1.7679558011049725"/>
        <n v="1.17524115755627"/>
        <n v="2.697058823529412"/>
        <n v="1.4878048780487805"/>
        <n v="0.5096030729833547"/>
        <n v="3.8041237113402064"/>
        <n v="1.6777003484320558"/>
        <n v="8.547826086956523"/>
        <n v="2.5627376425855517"/>
        <n v="0.7740112994350283"/>
        <n v="1.344155844155844"/>
        <n v="2.6416666666666666"/>
        <n v="3.8968253968253967"/>
        <n v="0.6152125279642059"/>
        <n v="1.7721280602636535"/>
        <n v="3.88"/>
        <n v="1.0860832137733143"/>
        <n v="4.47972972972973"/>
        <n v="0.9944444444444445"/>
        <n v="0.7655954631379962"/>
        <n v="0.6266666666666667"/>
        <n v="1.61"/>
        <n v="5.135922330097087"/>
        <n v="0.16124031007751938"/>
        <n v="1.9797570850202426"/>
        <n v="3.8425925925925926"/>
        <n v="1.1103678929765886"/>
        <n v="0.4629629629629629"/>
        <n v="0.5340659340659342"/>
        <n v="11.482758620689655"/>
        <n v="1.2281879194630874"/>
        <n v="2.3969072164948457"/>
        <n v="2.135265700483092"/>
        <n v="1.0044444444444445"/>
        <n v="1.2378223495702005"/>
        <n v="2.6167146974063398"/>
        <n v="1.0704419889502763"/>
        <n v="0.6616052060737526"/>
        <n v="1.498896247240618"/>
        <n v="4.428571428571429"/>
        <n v="1.1255144032921809"/>
        <n v="1.6485900216919738"/>
        <n v="3.0725552050473186"/>
        <n v="0.9092055485498108"/>
        <n v="0.2719546742209632"/>
        <n v="0.5333333333333333"/>
        <n v="1.4790697674418607"/>
        <n v="0.9405405405405405"/>
        <n v="6.499999999999999"/>
        <n v="1.8979591836734695"/>
        <n v="0.8271405492730209"/>
        <n v="2.0137741046831956"/>
        <n v="0.8101983002832861"/>
        <n v="3.7627118644067803"/>
        <n v="0.41523341523341517"/>
        <n v="1.2297297297297298"/>
        <n v="2.13317191283293"/>
        <n v="1.0084388185654007"/>
        <n v="0.5593434343434344"/>
        <n v="2.311827956989247"/>
        <n v="8.028846153846153"/>
        <n v="9.115384615384615"/>
        <n v="0.8238532110091743"/>
        <n v="2.536912751677852"/>
        <n v="0.8006814310051108"/>
        <n v="1.7037037037037035"/>
        <n v="1.699203187250996"/>
        <n v="0.28409090909090906"/>
        <n v="1.3143507972665147"/>
        <n v="0.6782407407407407"/>
        <n v="5.718309859154929"/>
        <n v="2.066869300911854"/>
        <n v="0.2860411899313501"/>
        <n v="1.7135135135135133"/>
        <n v="0.492371705963939"/>
        <n v="0.9696551724137932"/>
        <n v="0.34498480243161095"/>
        <n v="2.54"/>
        <n v="1.1864111498257839"/>
        <n v="3.0822784810126582"/>
        <n v="4.946236559139784"/>
        <n v="1.2956204379562042"/>
        <n v="2.192982456140351"/>
        <n v="2.6037735849056607"/>
        <n v="1.7425474254742548"/>
        <n v="0.1636125654450262"/>
        <n v="0.8366533864541834"/>
        <n v="0.8670360110803325"/>
        <n v="5.032786885245902"/>
        <n v="5.9869281045751634"/>
        <n v="0.5686746987951806"/>
        <n v="0.828996282527881"/>
        <n v="3.9714285714285715"/>
        <n v="2.949152542372881"/>
        <n v="2.1315068493150684"/>
        <n v="3.060377358490566"/>
        <n v="0.9631578947368421"/>
        <n v="0.45476772616136923"/>
        <n v="3.4609374999999996"/>
        <n v="1.3114525139664805"/>
        <n v="1.311965811965812"/>
        <n v="0.6632478632478632"/>
        <n v="1.237179487179487"/>
        <n v="0.9857328145265888"/>
        <n v="2.3082706766917296"/>
        <n v="0.9107505070993915"/>
        <n v="2.1007462686567164"/>
        <n v="0.9594843462246777"/>
        <n v="2.5202156334231804"/>
        <n v="2.262857142857143"/>
        <n v="1.2397660818713452"/>
        <n v="1.1515580736543911"/>
        <n v="0.718475073313783"/>
        <n v="0.29876543209876544"/>
        <n v="0.39285714285714285"/>
        <n v="2.4567474048442905"/>
        <n v="0.5471698113207547"/>
        <n v="9.898876404494382"/>
        <n v="1.6122881355932206"/>
        <n v="0.2201834862385321"/>
        <n v="0.9611780455153949"/>
        <n v="0.4375"/>
        <n v="0.9320388349514562"/>
        <n v="7.118279569892473"/>
        <n v="2.9598662207357855"/>
        <n v="4.594594594594594"/>
        <n v="1.174468085106383"/>
        <n v="1.3416666666666668"/>
        <n v="0.7805280528052807"/>
        <n v="1.7980295566502464"/>
        <n v="1.0666666666666667"/>
        <n v="3.4166666666666665"/>
        <n v="7.209090909090908"/>
        <n v="0.5586206896551724"/>
        <n v="7.6796875"/>
        <n v="0.4644128113879003"/>
        <n v="1.6660649819494586"/>
        <n v="1.0681198910081744"/>
        <n v="7.287037037037036"/>
        <n v="2.0277777777777777"/>
        <n v="2.98046875"/>
        <n v="0.4285714285714286"/>
        <n v="3.769230769230769"/>
        <n v="0.2865761689291101"/>
        <n v="1.4433497536945812"/>
        <n v="2.4630872483221475"/>
        <n v="1.2608695652173914"/>
        <n v="1.5663551401869162"/>
        <n v="1.523411371237458"/>
        <n v="1.2980132450331126"/>
        <n v="7.174603174603174"/>
        <n v="1.470899470899471"/>
        <n v="2.6040955631399316"/>
        <n v="1.1905511811023621"/>
        <n v="0.18305084745762712"/>
        <n v="0.4040540540540541"/>
        <n v="11.553191489361701"/>
        <n v="53.111111111111114"/>
        <n v="1.658318425760286"/>
        <n v="1.9013452914798208"/>
        <n v="3.5318352059925093"/>
        <n v="1.1739130434782608"/>
        <n v="11.804878048780488"/>
        <n v="1.4863813229571985"/>
        <n v="3.2538461538461543"/>
        <n v="0.383399209486166"/>
        <n v="0.9415292353823089"/>
        <n v="1.6642335766423355"/>
        <n v="0.49395973154362416"/>
        <n v="1.555294117647059"/>
        <n v="1.0216802168021681"/>
        <n v="0.8132530120481929"/>
        <n v="1.194214876033058"/>
        <n v="1.8854489164086687"/>
        <n v="0.2762520193861066"/>
        <n v="1.136082474226804"/>
        <n v="1.8737373737373737"/>
        <n v="0.20273972602739726"/>
        <n v="2.596026490066225"/>
        <n v="3.5170454545454546"/>
        <n v="1.7489711934156378"/>
        <n v="0.5931863727454909"/>
        <n v="2.421652421652422"/>
        <n v="0.4755784061696658"/>
        <n v="0.6028645833333334"/>
        <n v="0.477815699658703"/>
        <n v="10.090909090909092"/>
        <n v="4.317647058823529"/>
        <n v="0.1576923076923077"/>
        <n v="0.18760757314974186"/>
        <n v="0.49453551912568305"/>
        <n v="0.9423868312757201"/>
        <n v="1.1247892074198989"/>
        <n v="1.2206654991243433"/>
        <n v="4.016949152542373"/>
        <n v="2.1700680272108843"/>
        <n v="1.3804780876494025"/>
        <n v="0.2727272727272727"/>
        <n v="0.6389728096676738"/>
        <n v="0.8438438438438438"/>
        <n v="0.8073529411764706"/>
        <n v="2.471794871794872"/>
        <n v="2.9409836065573773"/>
        <n v="0.29774436090225564"/>
        <n v="0.864795918367347"/>
        <n v="4.314720812182741"/>
        <n v="2.073891625615764"/>
        <n v="3.0796460176991154"/>
        <n v="1.3707052441229657"/>
        <n v="2.620817843866171"/>
        <n v="2.5167464114832536"/>
        <n v="0.36732026143790847"/>
        <n v="1.4469453376205788"/>
        <n v="1.126984126984127"/>
        <n v="0.5050100200400801"/>
        <n v="1.0938897168405366"/>
        <n v="1.2635914332784184"/>
        <n v="1.8747390396659709"/>
        <n v="0.3914174252275682"/>
        <n v="0.31523178807947017"/>
        <n v="1.9968847352024923"/>
        <n v="1.6335697399527185"/>
        <n v="4.86734693877551"/>
        <n v="1.222222222222222"/>
        <n v="1.8445807770961145"/>
        <n v="0.8533834586466165"/>
        <n v="0.7012820512820512"/>
        <n v="0.2794307891332471"/>
        <n v="0.3835125448028674"/>
        <n v="0.26733921815889033"/>
        <n v="2.64010989010989"/>
        <n v="1.15712187958884"/>
        <n v="5.606936416184971"/>
        <n v="0.32592592592592595"/>
        <n v="0.9210866752910737"/>
        <n v="0.18469656992084432"/>
        <n v="1.469835466179159"/>
        <n v="0.6943573667711599"/>
        <n v="1.319148936170213"/>
        <n v="1.0589254766031198"/>
        <n v="0.7125506072874493"/>
        <n v="9.506849315068495"/>
        <n v="7.604395604395604"/>
        <n v="8.448275862068964"/>
        <n v="1.7150259067357512"/>
        <n v="3.9646017699115053"/>
        <n v="1.3877005347593583"/>
        <n v="2.8811188811188813"/>
        <n v="1.4113636363636362"/>
        <n v="0.23716814159292035"/>
        <n v="1.5675182481751824"/>
        <n v="0.35436893203883496"/>
        <n v="0.6846361185983828"/>
        <n v="0.6037735849056604"/>
        <n v="0.24637681159420288"/>
        <n v="0.4641509433962264"/>
        <n v="0.7246376811594204"/>
        <n v="0.8369747899159664"/>
        <n v="1.1388888888888888"/>
        <n v="0.31563421828908556"/>
        <n v="2.645038167938931"/>
        <n v="0.5409252669039146"/>
        <n v="1.5487012987012985"/>
        <n v="1.3781818181818182"/>
        <n v="0.5926493108728943"/>
        <n v="0.6472868217054263"/>
        <n v="1.9024390243902438"/>
        <n v="0.9924242424242424"/>
        <n v="1.6857142857142857"/>
        <n v="0.7312661498708011"/>
        <n v="0.8089368258859784"/>
        <n v="4.709677419354839"/>
        <n v="1.3660245183887916"/>
        <n v="0.5303738317757009"/>
        <n v="41.69230769230769"/>
        <n v="2.383084577114428"/>
        <n v="0.9389416553595658"/>
        <n v="1.2496626180836707"/>
        <n v="1.489827856025039"/>
        <n v="0.3197452229299363"/>
        <n v="0.5209302325581395"/>
        <n v="103.75"/>
        <n v="2.4608695652173918"/>
        <n v="21.166666666666668"/>
        <n v="9.866666666666667"/>
        <n v="3.6685714285714286"/>
        <n v="2.4168734491315136"/>
        <n v="0.9233038348082595"/>
        <n v="0.7521739130434782"/>
        <n v="1.1947261663286004"/>
        <n v="1.1144010767160162"/>
        <n v="1.6275"/>
        <n v="0.9592123769338959"/>
        <n v="2.6831955922865016"/>
        <n v="2.959459459459459"/>
        <n v="0.6030013642564802"/>
        <n v="2.329032258064516"/>
        <n v="1.7220843672456576"/>
        <n v="0.4258555133079848"/>
        <n v="0.9830188679245283"/>
        <n v="0.9660804020100503"/>
        <n v="27.45"/>
        <n v="1.1138888888888887"/>
        <n v="168.66666666666666"/>
        <n v="3.38487972508591"/>
        <n v="2.696296296296296"/>
        <n v="0.301980198019802"/>
        <n v="12.174999999999999"/>
        <n v="1.327313769751693"/>
        <n v="1.7542372881355932"/>
        <n v="2.97196261682243"/>
        <n v="1.1426256077795787"/>
        <n v="2.522988505747126"/>
        <n v="3.7318435754189943"/>
        <n v="3.6409090909090907"/>
        <n v="1.673773987206823"/>
        <n v="0.8295454545454545"/>
        <n v="43.64285714285714"/>
        <n v="2.616580310880829"/>
        <n v="2.56231884057971"/>
        <n v="3.3496240601503757"/>
        <n v="0.5785007072135785"/>
        <n v="0.2904761904761905"/>
        <n v="0.500998003992016"/>
        <n v="1.5925925925925923"/>
        <n v="1.0837789661319073"/>
        <n v="1.0237037037037038"/>
        <n v="0.8361344537815126"/>
        <n v="1.1162420382165605"/>
        <n v="1.5759599332220366"/>
        <n v="1.5032822757111597"/>
        <n v="0.9720000000000001"/>
        <n v="1.0418760469011725"/>
        <n v="3.563636363636364"/>
        <n v="1.4166666666666665"/>
        <n v="0.6444099378881988"/>
        <n v="0.7310030395136777"/>
        <n v="1.6904761904761905"/>
        <n v="3.714285714285714"/>
        <n v="9.337499999999999"/>
        <n v="0.2285714285714286"/>
        <n v="0.8561354019746122"/>
        <n v="0.4030710172744722"/>
        <n v="3.339130434782609"/>
        <n v="0.9291443850267379"/>
        <n v="0.3059418457648546"/>
        <n v="1.089337175792507"/>
        <n v="1.5399159663865547"/>
        <n v="1.1028938906752412"/>
        <n v="0.30899830220713076"/>
        <n v="0.8010335917312662"/>
        <n v="2.532608695652174"/>
        <n v="0.7032258064516128"/>
        <n v="0.9259927797833934"/>
        <n v="0.27808988764044945"/>
        <n v="1.4220314735336193"/>
        <n v="0.3184143222506394"/>
        <n v="1.9585365853658536"/>
        <n v="1.2736842105263158"/>
        <n v="2.9093567251461985"/>
        <n v="1.4378698224852073"/>
        <n v="4.369458128078818"/>
        <n v="1.4687022900763358"/>
        <n v="0.32446134347275035"/>
        <n v="2.5902439024390245"/>
        <n v="3.422222222222222"/>
        <n v="1.0107361963190185"/>
        <n v="1.2560483870967742"/>
        <n v="0.3697916666666667"/>
        <n v="4.0495049504950495"/>
        <n v="2.3508771929824563"/>
        <n v="2.0964467005076144"/>
        <n v="1.8235294117647058"/>
        <n v="3.30622009569378"/>
        <n v="1.693069306930693"/>
        <n v="1.8212290502793294"/>
        <n v="8.823529411764707"/>
        <n v="0.4613368283093054"/>
        <n v="2.5112107623318383"/>
        <n v="2.602816901408451"/>
        <n v="0.20166898470097355"/>
        <n v="1.5313653136531367"/>
        <n v="0.32186234817813764"/>
        <n v="0.3794326241134752"/>
        <n v="0.31221719457013575"/>
        <n v="1.4173789173789173"/>
        <n v="0.509727626459144"/>
        <n v="1.273876404494382"/>
        <n v="2.317757009345794"/>
        <n v="2.0045045045045042"/>
        <n v="0.9488636363636364"/>
        <n v="1.8498845265588915"/>
        <n v="0.6248275862068966"/>
        <n v="7.6875"/>
        <n v="1.5408805031446542"/>
        <n v="1.0488126649076517"/>
        <n v="4.015"/>
        <n v="0.4077025232403718"/>
        <n v="0.3368283093053735"/>
        <n v="1.3158640226628895"/>
        <n v="0.31042128603104213"/>
        <n v="1.4691119691119692"/>
        <n v="0.20402298850574713"/>
        <n v="1.3752012882447664"/>
        <n v="1.8154761904761905"/>
        <n v="0.4681933842239186"/>
        <n v="0.3041894353369763"/>
        <n v="0.6833333333333333"/>
        <n v="8.021739130434781"/>
        <n v="4.279279279279279"/>
        <n v="1.9335180055401664"/>
        <n v="0.9383116883116883"/>
        <n v="0.6725239616613419"/>
        <n v="6.281249999999999"/>
        <n v="0.8693982074263765"/>
        <n v="1.5634920634920635"/>
        <n v="2.0349854227405246"/>
        <n v="3.586363636363636"/>
        <n v="1.367170626349892"/>
        <n v="6.723404255319149"/>
        <n v="0.8333333333333334"/>
        <n v="1.3785594639866"/>
        <n v="5.6375838926174495"/>
        <n v="3.8723404255319154"/>
        <n v="0.2665615141955836"/>
        <n v="8.36"/>
        <n v="2.3971428571428572"/>
        <n v="25.055555555555554"/>
        <n v="1.003610108303249"/>
        <n v="1.1252236135957066"/>
        <n v="11.722222222222221"/>
        <n v="0.20253164556962025"/>
        <n v="8.083333333333334"/>
        <n v="0.8095838587641867"/>
        <n v="2.8781512605042017"/>
        <n v="9.970149253731343"/>
        <n v="54.25"/>
        <n v="0.9510703363914372"/>
        <n v="1.3035714285714286"/>
        <n v="0.4360902255639097"/>
        <n v="1.0029895366218236"/>
        <n v="1.219895287958115"/>
        <n v="1.0868824531516184"/>
        <n v="0.7726063829787234"/>
        <n v="4.527027027027027"/>
        <n v="2.110204081632653"/>
        <n v="2.477088948787062"/>
        <n v="1.2160804020100502"/>
        <n v="1.5368663594470047"/>
        <n v="0.5477178423236514"/>
        <n v="0.31835205992509363"/>
        <n v="0.33527131782945735"/>
        <n v="1.7316017316017316"/>
        <n v="4.560439560439561"/>
        <n v="0.7984293193717278"/>
        <n v="2.712280701754386"/>
        <n v="0.643765903307888"/>
        <n v="0.4369063772048847"/>
        <n v="1.2708333333333333"/>
        <n v="36.18181818181818"/>
        <n v="1.7863247863247864"/>
        <n v="0.6149162861491628"/>
        <n v="0.7275641025641025"/>
        <n v="2.1338199513381992"/>
        <n v="4.48"/>
        <n v="2.2715053763440856"/>
        <n v="1.9467849223946785"/>
        <n v="0.76625"/>
        <n v="1.3242718446601942"/>
        <n v="1.082882882882883"/>
        <n v="2.053435114503817"/>
        <n v="2.098591549295775"/>
        <n v="0.3076923076923077"/>
        <n v="2.0934343434343434"/>
        <n v="0.986180904522613"/>
        <n v="2.289617486338798"/>
        <n v="5.018518518518518"/>
        <n v="0.63003663003663"/>
        <n v="9.891891891891893"/>
        <n v="2.785"/>
        <n v="0.7773851590106008"/>
        <n v="0.7550675675675675"/>
        <n v="0.6683544303797468"/>
        <n v="14.695652173913043"/>
        <n v="1.49290060851927"/>
        <n v="2.641337386018237"/>
        <n v="0.16417910447761194"/>
        <n v="1.5225"/>
        <n v="0.23280423280423282"/>
        <n v="1.0114285714285713"/>
        <n v="1.206896551724138"/>
        <n v="1.320623916811092"/>
        <n v="1.152143845089903"/>
        <n v="19.518518518518515"/>
        <n v="2.441340782122905"/>
        <n v="0.46040515653775327"/>
        <n v="4.276315789473684"/>
        <n v="0.6737804878048781"/>
        <n v="1.0848806366047745"/>
        <n v="0.8767908309455587"/>
        <n v="0.3045685279187817"/>
        <n v="14.68888888888889"/>
        <n v="0.2944250871080139"/>
        <n v="0.30107526881720426"/>
        <n v="0.49"/>
        <n v="0.1287001287001287"/>
        <n v="6.990384615384615"/>
        <n v="0.8451882845188284"/>
        <n v="0.5226039783001808"/>
        <n v="1.4975845410628021"/>
        <n v="1.1511789181692096"/>
        <n v="1.6093294460641396"/>
        <n v="1.1198156682027651"/>
        <n v="1.6302250803858522"/>
        <n v="0.4610866372980911"/>
        <n v="1.9115913555992143"/>
        <n v="5.389380530973452"/>
        <n v="0.41923076923076924"/>
        <n v="3.03921568627451"/>
        <n v="1.2"/>
        <n v="2.1544117647058822"/>
        <n v="52.22222222222223"/>
        <n v="5.252941176470588"/>
        <n v="0.6503496503496503"/>
        <n v="1.0831168831168831"/>
        <n v="1.9600997506234417"/>
        <n v="1.4545454545454546"/>
        <n v="1.1532846715328466"/>
        <n v="1.2966252220248669"/>
        <n v="2.409090909090909"/>
        <n v="1.043971631205674"/>
        <n v="1.429126213592233"/>
        <n v="1.6982456140350877"/>
        <n v="1.8558558558558558"/>
        <n v="0.17341040462427745"/>
        <n v="0.5455927051671732"/>
        <n v="2.294314381270903"/>
        <n v="0.3610586011342155"/>
        <n v="1.6494252873563218"/>
        <n v="0.991279069767442"/>
        <n v="2.1598837209302326"/>
        <n v="11.23076923076923"/>
        <n v="2.2275641025641026"/>
        <n v="10.583333333333334"/>
        <n v="1.2127955493741307"/>
        <n v="1.7985781990521328"/>
        <n v="0.6485294117647059"/>
        <n v="8.25"/>
        <n v="2.9230769230769234"/>
        <n v="4.230769230769231"/>
        <n v="1.058252427184466"/>
        <n v="0.29750778816199375"/>
        <n v="2.8414239482200645"/>
        <n v="0.7560975609756098"/>
        <n v="17.69230769230769"/>
        <n v="5.859375"/>
        <n v="0.9161184210526316"/>
        <n v="0.6151685393258427"/>
        <n v="1.5697074010327021"/>
        <n v="1.4194139194139195"/>
        <n v="8.62962962962963"/>
        <n v="6.271929824561404"/>
        <n v="0.4403973509933775"/>
        <n v="0.6533795493934142"/>
        <n v="1.781456953642384"/>
        <n v="10.435483870967742"/>
        <n v="93.39999999999999"/>
        <n v="1.9307359307359306"/>
        <n v="104.71428571428571"/>
        <n v="5.244565217391305"/>
        <n v="0.7053571428571429"/>
        <n v="9.030927835051546"/>
        <n v="5.771084337349398"/>
        <n v="1.0585774058577406"/>
        <n v="0.7777777777777779"/>
        <n v="0.5360962566844919"/>
        <n v="0.44765342960288806"/>
        <n v="1.7970479704797049"/>
        <n v="5.073170731707317"/>
        <n v="0.37373737373737376"/>
        <n v="9.615384615384615"/>
        <n v="322.5"/>
        <n v="1.1651006711409395"/>
        <n v="0.36036036036036034"/>
        <n v="0.6078167115902965"/>
        <n v="2.6329588014981273"/>
        <n v="0.748091603053435"/>
        <n v="1.6822429906542058"/>
        <n v="0.8814159292035398"/>
        <n v="0.6490066225165563"/>
        <n v="48.49999999999999"/>
        <n v="0.634920634920635"/>
        <n v="4.048611111111112"/>
        <n v="1.7254901960784315"/>
        <n v="1.863861386138614"/>
        <n v="7.081818181818181"/>
        <n v="0.8209876543209876"/>
        <n v="1.3883792048929664"/>
        <n v="2.437308868501529"/>
        <n v="3.598425196850394"/>
        <n v="5.394957983193278"/>
        <n v="49.0"/>
        <n v="0.5889175257731959"/>
        <n v="0.22119205298013245"/>
        <n v="0.19723618090452263"/>
        <n v="0.4953617810760668"/>
        <n v="8.636363636363635"/>
        <n v="5.48936170212766"/>
        <n v="0.635743519781719"/>
        <n v="1.0257936507936507"/>
        <n v="1.0992592592592592"/>
        <n v="0.6008344923504868"/>
        <n v="1.6564245810055864"/>
        <n v="9.564102564102564"/>
        <n v="2.7682119205298013"/>
        <n v="12.301886792452828"/>
        <n v="3.5827814569536423"/>
        <n v="2.2896341463414633"/>
        <n v="6.3578947368421055"/>
        <n v="6.18796992481203"/>
        <n v="1.3977591036414567"/>
        <n v="1.9926470588235292"/>
        <n v="1.8796791443850267"/>
        <n v="0.8717201166180758"/>
        <n v="0.8662790697674417"/>
        <n v="0.8826666666666667"/>
        <n v="1.4651162790697674"/>
        <n v="6.240506329113924"/>
        <n v="0.9369501466275659"/>
        <n v="2.397530864197531"/>
        <n v="1.4502446982055466"/>
        <n v="2.052325581395349"/>
        <n v="0.8386123680241326"/>
        <n v="0.2043301759133965"/>
        <n v="0.6240157480314961"/>
        <n v="9.376470588235295"/>
        <n v="0.29469273743016755"/>
        <n v="0.5236593059936908"/>
        <n v="1.5806988352745426"/>
        <n v="29.000000000000004"/>
        <n v="1.2582159624413145"/>
        <n v="7.981818181818181"/>
        <n v="4.353932584269663"/>
        <n v="0.45238095238095233"/>
        <n v="2.6650943396226414"/>
        <n v="0.945179584120983"/>
        <n v="0.7818930041152262"/>
        <n v="9.781609195402298"/>
        <n v="0.9866666666666666"/>
        <n v="0.2083897158322057"/>
        <n v="2.689922480620155"/>
        <n v="0.6401673640167364"/>
        <n v="3.2930402930402933"/>
        <n v="1.8559782608695652"/>
        <n v="2.6260869565217395"/>
        <n v="1.9646643109540634"/>
        <n v="29.782608695652172"/>
        <n v="0.9923566878980892"/>
        <n v="1.198"/>
        <n v="2.3541147132169575"/>
        <n v="3.188925081433225"/>
        <n v="2.310904872389792"/>
        <n v="2.3092105263157894"/>
        <n v="3.260416666666667"/>
        <n v="1.2506738544474392"/>
        <n v="3.9547511312217196"/>
        <n v="6.375"/>
        <n v="2.053932584269663"/>
        <n v="1.258160237388724"/>
        <n v="3.819672131147541"/>
        <n v="9.346153846153847"/>
        <n v="2.035532994923858"/>
        <n v="1.0089285714285714"/>
        <n v="0.4675716440422323"/>
        <n v="1.1111111111111112"/>
        <n v="0.819650067294751"/>
        <n v="1.8061797752808988"/>
        <n v="1.1969504447268107"/>
        <n v="2.932489451476793"/>
        <n v="4.208333333333334"/>
        <n v="1.223529411764706"/>
        <n v="2.8052805280528053"/>
        <n v="0.6726546906187625"/>
        <n v="1.1844262295081969"/>
        <n v="1.8906882591093115"/>
        <n v="3.2760180995475117"/>
        <n v="17.170731707317074"/>
        <n v="0.7136986301369863"/>
        <n v="0.6209335219236208"/>
        <n v="0.7722007722007722"/>
        <n v="0.3647469458987783"/>
        <n v="0.9322344322344323"/>
        <n v="1.1409395973154361"/>
        <n v="5.792079207920792"/>
        <n v="4.443708609271523"/>
        <n v="4.146551724137931"/>
        <n v="0.9648876404494382"/>
        <n v="6.4855072463768115"/>
        <n v="0.8143631436314362"/>
        <n v="1.5885167464114833"/>
        <n v="0.28496503496503495"/>
        <n v="2.5"/>
        <n v="2.8930232558139535"/>
        <n v="0.5945241199478487"/>
        <n v="3.845070422535211"/>
        <n v="2.485232067510548"/>
        <n v="5.658227848101265"/>
        <n v="9.466019417475728"/>
        <n v="1.245989304812834"/>
        <n v="0.8852140077821012"/>
        <n v="1.9175824175824177"/>
        <n v="0.8465011286681716"/>
        <n v="3.4693877551020407"/>
        <n v="1.29595015576324"/>
        <n v="1.5661881977671452"/>
        <n v="46.8235294117647"/>
        <n v="1.8599348534201956"/>
        <n v="9.054545454545455"/>
        <n v="0.9242902208201893"/>
        <n v="0.8762711864406779"/>
        <n v="0.7659279778393352"/>
        <n v="1.4973544973544974"/>
        <n v="2.501369863013699"/>
        <n v="5.263513513513514"/>
        <n v="2.4006734006734005"/>
        <n v="2.2846889952153115"/>
        <n v="8.279069767441861"/>
        <n v="0.30244755244755245"/>
        <n v="1.9402298850574713"/>
        <n v="1.506787330316742"/>
        <n v="2.8617511520737327"/>
        <n v="0.21161825726141079"/>
        <n v="1.0037546933667083"/>
        <n v="0.22585034013605443"/>
        <n v="0.942122186495177"/>
        <n v="0.5384615384615384"/>
        <n v="2.0130718954248366"/>
        <n v="3.328947368421052"/>
        <n v="1.6771217712177122"/>
        <n v="0.6473684210526316"/>
        <n v="0.5697969543147209"/>
        <n v="2.1986143187066975"/>
        <n v="1.294930875576037"/>
        <n v="1.1352833638025595"/>
        <n v="0.5739795918367347"/>
        <n v="5.612676056338028"/>
        <n v="0.8275862068965518"/>
        <n v="1.1359447004608294"/>
        <n v="5.360294117647059"/>
        <n v="25.88888888888889"/>
        <n v="0.5666666666666667"/>
        <n v="1.0621387283236994"/>
        <n v="15.800000000000002"/>
        <n v="0.3206997084548105"/>
        <n v="1.0672131147540984"/>
        <n v="1.2162516382699868"/>
        <n v="0.25380710659898476"/>
        <n v="1.8698224852071008"/>
        <n v="0.9947368421052631"/>
        <n v="5.857142857142856"/>
        <n v="0.20100502512562815"/>
        <n v="1.0077821011673151"/>
        <n v="4.06"/>
        <n v="0.6034482758620691"/>
        <n v="8.201923076923077"/>
        <n v="0.9913916786226686"/>
        <n v="1.3951048951048952"/>
        <n v="1.125748502994012"/>
        <n v="7.6299212598425195"/>
        <n v="1.787878787878788"/>
        <n v="0.6926952141057934"/>
        <n v="1.0996677740863787"/>
        <n v="0.29090909090909095"/>
        <n v="0.5864978902953586"/>
        <n v="0.8484848484848485"/>
        <n v="0.9751243781094528"/>
        <n v="0.4217171717171717"/>
        <n v="5.878571428571429"/>
        <n v="1.7001703577512777"/>
        <n v="0.5363321799307958"/>
        <n v="3.2818791946308723"/>
        <n v="0.46240601503759393"/>
        <n v="0.49002217294900224"/>
        <n v="0.6729776247848538"/>
        <n v="1.1761658031088082"/>
        <n v="2.2523809523809524"/>
        <n v="4.108108108108107"/>
        <n v="0.7472677595628414"/>
        <n v="0.43203230148048455"/>
        <n v="0.18281535648994515"/>
        <n v="64.92857142857142"/>
        <n v="0.4046511627906977"/>
        <n v="1.9244532803180914"/>
        <n v="0.27386934673366836"/>
        <n v="0.808030112923463"/>
        <n v="1.4562682215743439"/>
        <n v="4.411764705882353"/>
        <n v="0.6317169069462648"/>
        <n v="1.6367346938775509"/>
        <n v="0.20124804992199688"/>
        <n v="2.2116564417177917"/>
        <n v="0.671875"/>
        <n v="0.84366576819407"/>
        <n v="2.0854700854700856"/>
        <n v="3.2062937062937062"/>
        <n v="0.3819241982507289"/>
        <n v="4.533333333333334"/>
        <n v="5.198347107438017"/>
        <n v="4.12"/>
        <n v="1.4440993788819876"/>
        <n v="0.25939849624060146"/>
        <n v="5.561151079136692"/>
        <n v="5.525862068965518"/>
        <n v="0.5846994535519126"/>
        <n v="0.3597733711048159"/>
        <n v="24.384615384615383"/>
        <n v="1.3327787021630615"/>
        <n v="0.7270992366412213"/>
        <n v="0.2003257328990228"/>
        <n v="0.73989898989899"/>
        <n v="0.9003783102143758"/>
        <n v="28.28571428571429"/>
        <n v="0.5989304812834225"/>
        <n v="1.1861198738170347"/>
        <n v="0.43333333333333335"/>
        <n v="0.5223880597014925"/>
        <n v="1.0379464285714286"/>
        <n v="25.805555555555554"/>
        <n v="0.5306748466257669"/>
        <n v="2.3993993993993996"/>
        <n v="0.5906735751295337"/>
        <n v="1.7327766179540711"/>
        <n v="1.1041257367387034"/>
        <n v="0.2364273204903678"/>
        <n v="1.5454545454545454"/>
        <n v="0.3425196850393701"/>
        <n v="3.3578947368421055"/>
        <n v="1.2732474964234621"/>
        <n v="0.2935153583617747"/>
        <n v="1.0101180438448567"/>
        <n v="1.056461731493099"/>
        <n v="1.5389408099688475"/>
        <n v="1.134238310708899"/>
        <n v="0.46123521681997365"/>
        <n v="6.033057851239669"/>
        <n v="1.8467336683417084"/>
        <n v="1.5732758620689655"/>
        <n v="3.3041825095057034"/>
        <n v="0.2663690476190476"/>
        <n v="0.32459016393442625"/>
        <n v="1.173310225303293"/>
        <n v="1.200501253132832"/>
        <n v="2.495192307692308"/>
        <n v="1.6411564625850341"/>
        <n v="2.1405895691609977"/>
        <n v="3.652"/>
        <n v="7.179687499999999"/>
        <n v="1.2663877266387726"/>
        <n v="1.7605042016806725"/>
        <n v="1.0984848484848486"/>
        <n v="0.2798165137614679"/>
        <n v="1.2443181818181819"/>
        <n v="0.8185185185185184"/>
        <n v="0.39672131147540984"/>
        <n v="0.2634961439588689"/>
        <n v="185.59999999999997"/>
        <n v="0.8833967046894804"/>
        <n v="0.48596938775510207"/>
        <n v="1.0213299874529487"/>
        <n v="1.4173228346456694"/>
        <n v="0.2957198443579766"/>
        <n v="2.8354430379746836"/>
        <n v="19.285714285714285"/>
        <n v="4.072625698324022"/>
        <n v="0.4788359788359789"/>
        <n v="50.0"/>
        <n v="1.9107551487414187"/>
        <n v="4.0166666666666675"/>
        <n v="4.279475982532752"/>
        <n v="2.3285714285714287"/>
        <n v="0.8444767441860465"/>
        <n v="1.9534883720930232"/>
        <n v="1.317174515235457"/>
        <n v="0.5607985480943739"/>
        <n v="0.296010296010296"/>
        <n v="1.8431372549019607"/>
        <n v="0.2700587084148728"/>
        <n v="1.1648590021691974"/>
        <n v="2.111111111111111"/>
        <n v="0.8921713441654358"/>
        <n v="0.5213178294573643"/>
        <n v="0.8393135725429017"/>
        <n v="1.476947535771065"/>
        <n v="4.281045751633987"/>
        <n v="1.4403846153846154"/>
        <n v="2.51875"/>
        <n v="0.5781584582441114"/>
        <n v="0.6088560885608856"/>
        <n v="0.7268170426065163"/>
        <n v="14.666666666666668"/>
        <n v="8.054794520547945"/>
        <n v="11.887096774193548"/>
        <n v="2.3855799373040756"/>
        <n v="0.3774733637747336"/>
        <n v="1.1481481481481481"/>
        <n v="1.194915254237288"/>
        <n v="0.15459610027855156"/>
        <n v="0.5930232558139534"/>
        <n v="9.605633802816902"/>
        <n v="9.46808510638298"/>
        <n v="0.3387096774193548"/>
        <n v="0.23972602739726026"/>
        <n v="0.4347048300536673"/>
        <n v="3.5367647058823524"/>
        <n v="2.4835526315789473"/>
        <n v="0.7506527415143603"/>
        <n v="18.568627450980394"/>
        <n v="1.061389337641357"/>
        <n v="3.0362903225806455"/>
        <n v="11.419354838709678"/>
        <n v="1.0606060606060606"/>
        <n v="0.8641509433962264"/>
        <n v="0.8027681660899653"/>
        <n v="0.22968197879858657"/>
        <n v="0.6892523364485982"/>
        <n v="0.2684887459807074"/>
        <n v="0.9655913978494624"/>
        <n v="3.7510917030567685"/>
        <n v="0.7495741056218058"/>
        <n v="1.8004246284501062"/>
        <n v="69.1"/>
        <n v="0.7753120665742025"/>
        <n v="0.7162471395881006"/>
        <n v="1.3381294964028778"/>
        <n v="0.21104815864022664"/>
        <n v="2.0224719101123596"/>
        <n v="1.623152709359606"/>
        <n v="1.4924924924924925"/>
        <n v="0.8777777777777778"/>
        <n v="0.6815642458100558"/>
        <n v="1.4025356576862125"/>
        <n v="8.445544554455445"/>
        <n v="1.9405737704918034"/>
        <n v="0.47302383939774156"/>
        <n v="0.1860095389507154"/>
        <n v="1.5430894308943088"/>
        <n v="1.562289562289562"/>
        <n v="1.5837651122625216"/>
        <n v="1.435"/>
        <n v="1.337719298245614"/>
        <n v="0.45438596491228067"/>
        <n v="0.8826366559485531"/>
        <n v="4.267281105990784"/>
        <n v="5.153846153846154"/>
        <n v="1.4163090128755365"/>
        <n v="0.3152709359605912"/>
        <n v="1.4708029197080292"/>
        <n v="1.3516483516483517"/>
        <n v="3.2093023255813953"/>
        <n v="1.590686274509804"/>
        <n v="1.9421768707482994"/>
        <n v="1.8808411214953271"/>
        <n v="0.3727810650887574"/>
        <n v="3.5374449339207046"/>
        <n v="0.7869986168741355"/>
        <n v="2.925675675675676"/>
        <n v="1.7779816513761466"/>
        <n v="0.3297297297297297"/>
        <n v="1.3619489559164735"/>
        <n v="0.5549215406562055"/>
        <n v="5.75"/>
        <n v="1.511392405063291"/>
        <n v="115.83333333333334"/>
        <n v="1.8901408450704227"/>
        <n v="2.6881355932203386"/>
        <n v="0.33955223880597013"/>
        <n v="0.4900133155792277"/>
        <n v="9.927536231884059"/>
        <n v="0.8511450381679388"/>
        <n v="0.42032967032967034"/>
        <n v="0.646774193548387"/>
        <n v="2.428169014084507"/>
        <n v="36.22727272727273"/>
        <n v="1.1971830985915493"/>
        <n v="1.247175141242938"/>
        <n v="1.7956204379562042"/>
        <n v="1.2193548387096773"/>
        <n v="7.553846153846154"/>
        <n v="4.096045197740113"/>
        <n v="3.409574468085107"/>
        <n v="1.3565217391304347"/>
        <n v="1.2274562584118438"/>
        <n v="0.8776978417266188"/>
        <n v="0.7012987012987013"/>
        <n v="1.3004694835680752"/>
        <n v="0.6482084690553747"/>
        <n v="0.7755511022044088"/>
        <n v="2.3948863636363638"/>
        <n v="2.1847133757961785"/>
        <n v="0.5575221238938054"/>
        <n v="4.196891191709844"/>
        <n v="8.793650793650794"/>
        <n v="28.05"/>
        <n v="2.1194029850746268"/>
        <n v="12.027397260273972"/>
        <n v="1.4349442379182156"/>
        <n v="0.29935275080906154"/>
        <n v="0.6492146596858639"/>
        <n v="1.521472392638037"/>
        <n v="1.0146627565982405"/>
        <n v="1.190265486725664"/>
        <n v="0.28389830508474573"/>
        <n v="2.1786833855799372"/>
        <n v="2.208722741433022"/>
        <n v="1.3271604938271604"/>
        <n v="11.012820512820513"/>
        <n v="1.2564102564102566"/>
        <n v="2.5675675675675675"/>
        <n v="0.411764705882353"/>
        <n v="12.366666666666667"/>
        <n v="3.8770491803278695"/>
        <n v="7.611111111111112"/>
        <n v="3.3205128205128207"/>
        <n v="1.197691197691198"/>
        <n v="0.7352941176470588"/>
        <n v="1.3838383838383839"/>
        <n v="0.7756286266924565"/>
        <n v="0.8318695106649937"/>
        <n v="4.376344086021505"/>
        <n v="2.6383928571428568"/>
        <n v="0.8018018018018019"/>
        <n v="5.734265734265734"/>
        <n v="1.4083129584352079"/>
        <n v="3.385416666666667"/>
        <n v="0.757372654155496"/>
        <n v="1.1363057324840764"/>
        <n v="0.47852760736196326"/>
        <n v="1.3412698412698412"/>
        <n v="0.6656346749226006"/>
        <n v="4.31958762886598"/>
        <n v="0.6605890603085554"/>
        <n v="0.5642076502732241"/>
        <n v="2.934328358208955"/>
        <n v="1.779047619047619"/>
        <n v="7.386363636363636"/>
        <n v="0.6551724137931034"/>
        <n v="1.7861386138613862"/>
        <n v="1.2857142857142856"/>
        <n v="0.3881118881118882"/>
        <n v="451.99999999999994"/>
        <n v="0.8678071539657854"/>
        <n v="0.2770745428973277"/>
        <n v="0.7525773195876289"/>
        <n v="1.4573913043478262"/>
        <n v="1.0022779043280183"/>
        <n v="1.9395348837209303"/>
        <n v="0.506883604505632"/>
        <n v="1.9724576271186443"/>
        <n v="0.2642201834862385"/>
        <n v="0.9175824175824175"/>
        <n v="112.99999999999999"/>
        <n v="1.0568181818181819"/>
        <n v="0.8834586466165414"/>
        <n v="0.6508379888268156"/>
        <n v="1.6423357664233575"/>
        <n v="0.8882175226586102"/>
        <n v="2.352941176470588"/>
        <n v="0.37457627118644066"/>
        <n v="1.6172006745362564"/>
        <n v="1.3045267489711934"/>
        <n v="2.8497854077253217"/>
        <n v="0.6621621621621622"/>
        <n v="0.9230769230769231"/>
        <n v="0.46044303797468356"/>
        <n v="3.7660818713450297"/>
        <n v="3.4872727272727273"/>
        <n v="0.6057142857142858"/>
        <n v="22.374999999999996"/>
        <n v="0.5707317073170732"/>
        <n v="2.449350649350649"/>
        <n v="0.6905158069883528"/>
        <n v="1.9557522123893807"/>
        <n v="2.954285714285714"/>
        <n v="1.0067476383265856"/>
        <n v="1.636761487964989"/>
        <n v="6.333333333333334"/>
        <n v="3.707792207792208"/>
        <n v="0.15894868585732164"/>
        <n v="2.3974358974358974"/>
        <n v="0.8422131147540984"/>
        <n v="1.7946428571428572"/>
        <n v="0.8502824858757061"/>
        <n v="1.2235099337748343"/>
        <n v="1.5585774058577406"/>
        <n v="34.66666666666667"/>
        <n v="1.1264204545454546"/>
        <n v="0.33146067415730335"/>
        <n v="0.48484848484848486"/>
        <n v="1.363963963963964"/>
        <n v="0.8288590604026846"/>
        <n v="2.6740740740740736"/>
        <n v="0.4733096085409253"/>
        <n v="3.168421052631579"/>
        <n v="5.598290598290599"/>
        <n v="5.7852348993288585"/>
        <n v="1.6844106463878326"/>
        <n v="0.46638655462184875"/>
        <n v="1.9220338983050846"/>
        <n v="1.1398963730569946"/>
        <n v="7.242424242424242"/>
        <n v="1.879492600422833"/>
        <n v="1.4792746113989639"/>
        <n v="0.16879795396419436"/>
        <n v="0.4446085672082718"/>
        <n v="1.39010989010989"/>
        <n v="1.1741935483870969"/>
        <n v="1.935064935064935"/>
        <n v="2.1755555555555555"/>
        <n v="6.45"/>
        <n v="2.0827338129496407"/>
        <n v="0.6464088397790054"/>
        <n v="1.5582608695652176"/>
        <n v="2.066326530612245"/>
        <n v="2.2815533980582523"/>
        <n v="5.565217391304348"/>
        <n v="1.229591836734694"/>
        <n v="1.2548725637181408"/>
        <n v="1.0608575380359613"/>
        <n v="2.021834061135371"/>
        <n v="1.4560530679933663"/>
        <n v="1.6528239202657806"/>
        <n v="2.112"/>
        <n v="2.854961832061069"/>
        <n v="11.80701754385965"/>
        <n v="2.96875"/>
        <n v="1.5329815303430079"/>
        <n v="0.20927318295739347"/>
        <n v="2.4840579710144928"/>
        <n v="1.6609294320137695"/>
        <n v="0.8378378378378379"/>
        <n v="1.8414634146341464"/>
        <n v="2.4893617021276597"/>
        <n v="0.7185354691075515"/>
        <n v="1.1514392991239049"/>
        <n v="0.6411149825783972"/>
        <n v="0.8340306834030684"/>
        <n v="2.372549019607843"/>
        <n v="0.6322463768115942"/>
        <n v="1.279749478079332"/>
        <n v="17.714285714285715"/>
        <n v="13.555555555555554"/>
        <n v="29.823529411764707"/>
        <n v="2.6026936026936025"/>
        <n v="0.6231155778894473"/>
        <n v="2.1159420289855073"/>
        <n v="0.554639175257732"/>
        <n v="1.8311688311688312"/>
        <n v="0.20689655172413796"/>
        <n v="0.5555555555555556"/>
        <n v="1.1080645161290323"/>
        <n v="1.6261904761904762"/>
        <n v="0.7280701754385965"/>
        <n v="0.5540123456790123"/>
        <n v="4.114093959731544"/>
        <n v="1.6681034482758623"/>
        <n v="3.238095238095238"/>
        <n v="1.3766233766233766"/>
        <n v="0.19672131147540983"/>
        <n v="0.6685823754789273"/>
        <n v="0.6867469879518072"/>
        <n v="2.6874999999999996"/>
        <n v="1.3209876543209877"/>
        <n v="1.0812807881773399"/>
        <n v="1.7607361963190187"/>
        <n v="1.613588110403397"/>
        <n v="2.990566037735849"/>
        <n v="2.6203703703703702"/>
        <n v="4.813186813186813"/>
        <n v="2.235897435897436"/>
        <n v="0.6120448179271709"/>
        <n v="1.8376470588235294"/>
        <n v="0.9457364341085271"/>
        <n v="0.3713768115942029"/>
        <n v="0.4362680683311432"/>
        <n v="4.988888888888889"/>
        <n v="0.22038980509745126"/>
        <n v="1.1370449678800856"/>
        <n v="6.547008547008548"/>
        <n v="2.361344537815126"/>
        <n v="0.427461139896373"/>
        <n v="0.8969258589511754"/>
        <n v="0.35514018691588783"/>
        <n v="0.28102189781021897"/>
        <n v="1.2089136490250696"/>
        <n v="0.39855072463768115"/>
        <n v="1.3520114942528736"/>
        <n v="1.6525198938992043"/>
        <n v="0.46143958868894597"/>
        <n v="12.233333333333334"/>
        <n v="145.66666666666669"/>
        <n v="0.718032786885246"/>
        <n v="0.6528066528066528"/>
        <n v="1.3479125248508945"/>
        <n v="0.3858267716535433"/>
        <n v="3.45"/>
        <n v="2.110294117647059"/>
        <n v="0.41202346041055715"/>
        <n v="1.0288184438040344"/>
        <n v="1.5640074211502784"/>
        <n v="1.401129943502825"/>
        <n v="1.4246861924686192"/>
        <n v="5.709876543209877"/>
        <n v="0.446064139941691"/>
        <n v="0.45062836624775576"/>
        <n v="1.1"/>
        <n v="29.0"/>
        <n v="0.6238532110091743"/>
        <n v="0.4230769230769231"/>
        <n v="1.1298076923076923"/>
        <n v="1.13184584178499"/>
        <n v="1.2652232746955345"/>
        <n v="5.883116883116883"/>
        <n v="0.345771144278607"/>
        <n v="2.0164383561643837"/>
        <n v="1.103658536585366"/>
        <n v="0.48053892215568866"/>
        <n v="1.2852459016393443"/>
        <n v="14.72549019607843"/>
        <n v="15.792452830188678"/>
        <n v="18.5"/>
        <n v="1.1926605504587156"/>
        <n v="0.6591304347826087"/>
        <n v="1.3006134969325154"/>
        <n v="1.8181818181818183"/>
        <n v="1.2254545454545456"/>
        <n v="0.6078431372549019"/>
        <n v="1.45"/>
        <n v="0.9160583941605838"/>
        <n v="2.613941018766756"/>
        <n v="3.111524163568773"/>
        <n v="0.5131313131313131"/>
        <n v="0.9565217391304348"/>
        <n v="1.5747800586510263"/>
        <n v="0.8562300319488819"/>
        <n v="1.9649595687331536"/>
        <n v="9.721311475409836"/>
        <n v="0.2866817155756208"/>
        <n v="2.593155893536122"/>
        <n v="6.917525773195877"/>
        <n v="0.6166219839142091"/>
        <n v="138.0"/>
        <n v="1.953271028037383"/>
        <n v="2.6470588235294117"/>
        <n v="45.63157894736842"/>
        <n v="0.1893939393939394"/>
        <n v="0.2633015006821282"/>
        <n v="1.2289156626506026"/>
        <n v="1.3341067285382833"/>
        <n v="2.963963963963964"/>
        <n v="1.1721518987341772"/>
        <n v="1.0315186246418337"/>
        <n v="3.8511627906976744"/>
        <n v="0.28750000000000003"/>
        <n v="3.485148514851485"/>
        <n v="3.2142857142857144"/>
        <n v="0.18403908794788273"/>
        <n v="0.7842401500938085"/>
        <n v="0.6892230576441103"/>
        <n v="0.9144385026737967"/>
        <n v="2.1080402010050254"/>
        <n v="0.7057142857142857"/>
        <n v="2.5541401273885347"/>
        <n v="1.77"/>
        <n v="0.9314420803782505"/>
        <n v="1.068592057761733"/>
        <n v="0.8787346221441125"/>
        <n v="0.7152317880794702"/>
        <n v="2.7673716012084593"/>
        <n v="2.0501672240802673"/>
        <n v="2.079254079254079"/>
        <n v="2.316804407713499"/>
        <n v="0.24157303370786515"/>
        <n v="0.5152603231597845"/>
        <n v="0.32127955493741306"/>
        <n v="1.4955908289241624"/>
        <n v="1.1274131274131274"/>
        <n v="1.1296660117878192"/>
        <n v="0.251621271076524"/>
        <n v="1.7480314960629924"/>
        <n v="19.80952380952381"/>
        <n v="2.021598272138229"/>
        <n v="0.35578144853875476"/>
        <n v="0.3293413173652695"/>
        <n v="2.3411764705882354"/>
        <n v="0.30455635491606714"/>
        <n v="1.6281310211946047"/>
        <n v="2.1507936507936507"/>
        <n v="1.1853146853146854"/>
        <n v="0.6025641025641026"/>
        <n v="0.5724233983286908"/>
        <n v="1.2875536480686696"/>
        <n v="3.0383141762452106"/>
        <n v="2.444444444444444"/>
        <n v="1.3449367088607593"/>
        <n v="4.8625"/>
        <n v="0.1655737704918033"/>
        <n v="0.5376712328767124"/>
        <n v="0.9389204545454546"/>
        <n v="0.7587601078167115"/>
        <n v="24.55"/>
        <n v="1.0682680151706698"/>
        <n v="0.9753521126760564"/>
        <n v="1.0721153846153846"/>
        <n v="0.7852564102564102"/>
        <n v="2.021686746987952"/>
        <n v="2.3807692307692307"/>
        <n v="0.36746987951807225"/>
        <n v="9.243243243243244"/>
        <n v="0.971830985915493"/>
        <n v="3.772727272727273"/>
        <n v="66.21428571428571"/>
        <n v="1.4479638009049776"/>
        <n v="1.6371490280777539"/>
        <n v="0.44281524926686217"/>
        <n v="10.413793103448276"/>
        <n v="1.0909090909090908"/>
        <n v="1.1186094069529653"/>
        <n v="6.817204301075268"/>
        <n v="2.2224938875305624"/>
        <n v="0.6984924623115577"/>
        <n v="3.9166666666666665"/>
        <n v="1.488659793814433"/>
        <n v="1.2998454404945905"/>
        <n v="1.4440734557595993"/>
        <n v="4.179012345679012"/>
        <n v="2.6678832116788316"/>
        <n v="0.23645970937912814"/>
        <n v="0.6709511568123393"/>
        <n v="0.6548117154811715"/>
        <n v="2.297979797979798"/>
        <n v="0.6207455429497569"/>
        <n v="0.7749003984063746"/>
        <n v="18.0"/>
        <n v="0.7474332648870636"/>
        <n v="0.3002544529262086"/>
        <n v="3.3503184713375793"/>
        <n v="0.9937264742785445"/>
        <n v="1.2200557103064067"/>
        <n v="3.581196581196582"/>
        <n v="1.0969976905311778"/>
        <n v="2.9920948616600795"/>
        <n v="0.5790322580645161"/>
        <n v="0.20161290322580644"/>
        <n v="2.4668989547038325"/>
        <n v="1.062111801242236"/>
        <n v="2.0576441102756893"/>
        <n v="2.0630914826498423"/>
        <n v="0.3209054593874834"/>
        <n v="2.127450980392157"/>
        <n v="1.7780748663101604"/>
        <n v="1.537174721189591"/>
        <n v="3.813397129186603"/>
        <n v="1.4153846153846155"/>
        <n v="0.22386058981233242"/>
        <n v="0.47697974217311234"/>
        <n v="0.2783661119515885"/>
        <n v="1.4700460829493087"/>
        <n v="1.181609195402299"/>
        <n v="1.178893178893179"/>
        <n v="3.4705882352941178"/>
        <n v="5.8359375"/>
        <n v="0.2982885085574572"/>
        <n v="1.3129032258064517"/>
        <n v="5.578125"/>
        <n v="0.3037974683544304"/>
        <n v="1.0353089533417403"/>
        <n v="2.028571428571429"/>
        <n v="0.6758064516129033"/>
        <n v="1.0698689956331877"/>
        <n v="0.41532976827094475"/>
        <n v="20.62857142857143"/>
        <n v="0.9444444444444444"/>
        <n v="4.140350877192983"/>
        <n v="92.375"/>
        <n v="3.024489795918367"/>
        <n v="2.1560509554140124"/>
        <n v="2.7461139896373057"/>
        <n v="13.596153846153847"/>
        <n v="1.8773584905660377"/>
        <n v="4.429223744292237"/>
        <n v="1.41287284144427"/>
        <n v="135.83333333333334"/>
        <n v="1.07566765578635"/>
        <n v="0.8075916230366492"/>
        <n v="0.42419080068143106"/>
        <n v="1.1218206157965196"/>
        <n v="4.928143712574851"/>
        <n v="0.8203517587939699"/>
        <n v="0.7996768982229402"/>
        <n v="0.2117039586919105"/>
        <n v="1.3633217993079585"/>
        <n v="1.0961098398169336"/>
        <n v="1.0267686424474187"/>
        <n v="1.8870967741935483"/>
        <n v="0.35106382978723405"/>
        <n v="8.59090909090909"/>
        <n v="1.5122807017543858"/>
        <n v="2.855907780979827"/>
        <n v="4.1913875598086126"/>
        <n v="3.586956521739131"/>
        <n v="9.009009009009008"/>
        <n v="1.9215017064846416"/>
        <n v="0.6329113924050632"/>
        <n v="0.40158520475561427"/>
        <n v="1.0996732026143792"/>
        <n v="1.6136752136752137"/>
        <n v="5.855072463768116"/>
        <n v="0.7163561076604554"/>
        <n v="0.865566037735849"/>
        <n v="0.20610687022900764"/>
        <n v="0.5969899665551839"/>
        <n v="0.3969631236442516"/>
        <n v="0.8076358296622614"/>
        <n v="5.951612903225806"/>
        <n v="64.66666666666667"/>
        <n v="0.27898550724637683"/>
        <n v="5.139240506329113"/>
        <n v="3.902173913043478"/>
        <n v="0.32550335570469796"/>
        <n v="1.972222222222222"/>
        <n v="0.7335984095427435"/>
        <n v="0.9141689373297003"/>
        <n v="3.5375494071146245"/>
        <n v="2.925287356321839"/>
        <n v="9.08235294117647"/>
        <n v="2.2211538461538463"/>
        <n v="18.1"/>
        <n v="3.385714285714286"/>
        <n v="0.7626459143968872"/>
        <n v="0.6707964601769911"/>
        <n v="0.8577586206896551"/>
        <n v="1.5748407643312101"/>
        <n v="1.915294117647059"/>
        <n v="5.390243902439025"/>
        <n v="1.0880281690140845"/>
        <n v="2.279310344827586"/>
        <n v="12.173913043478262"/>
        <n v="1.132047477744807"/>
        <n v="2.2583025830258303"/>
        <n v="4.011428571428572"/>
        <n v="1.1061692969870875"/>
        <n v="0.30470914127423826"/>
        <n v="1.033210332103321"/>
        <n v="2.535211267605634"/>
        <n v="1.8642241379310347"/>
        <n v="0.797274275979557"/>
        <n v="19.254901960784313"/>
        <n v="0.6189473684210526"/>
        <n v="0.6233595800524935"/>
        <n v="2.1"/>
        <n v="1.2888583218707015"/>
        <n v="0.4697368421052632"/>
        <n v="2.4372093023255816"/>
        <n v="0.44610281923714756"/>
        <n v="2.979057591623037"/>
        <n v="1.4779661016949153"/>
        <n v="0.5862068965517242"/>
        <n v="4.191919191919192"/>
        <n v="1.6055846422338567"/>
        <n v="0.2553846153846154"/>
        <n v="2.7212543554006965"/>
        <n v="2.462686567164179"/>
        <n v="3.4864864864864864"/>
        <n v="1.3934782608695653"/>
        <n v="0.9398976982097186"/>
        <n v="0.6914893617021276"/>
        <n v="0.3868194842406877"/>
        <n v="2.1398601398601396"/>
        <n v="3.383928571428571"/>
        <n v="2.6538461538461537"/>
        <n v="1.4170984455958548"/>
        <n v="0.33692722371967654"/>
        <n v="0.9688995215311005"/>
        <n v="0.7480314960629921"/>
        <n v="1.1718426501035197"/>
        <n v="0.5917525773195877"/>
        <n v="7.833333333333333"/>
        <n v="0.4629861982434128"/>
        <n v="1.006472491909385"/>
        <n v="0.49002849002849"/>
        <n v="1.459214501510574"/>
        <n v="0.7139303482587066"/>
        <n v="1.6028708133971294"/>
        <n v="3.1161290322580646"/>
        <n v="0.20833333333333334"/>
        <n v="0.1731301939058172"/>
        <n v="3.8405797101449277"/>
        <n v="1.0609137055837563"/>
        <n v="2.132420091324201"/>
        <n v="1.3807615230460921"/>
        <n v="1.718132854578097"/>
        <n v="2.2325581395348837"/>
        <n v="1.24079754601227"/>
        <n v="1.768181818181818"/>
        <n v="0.4795417348608838"/>
        <n v="1.2158273381294962"/>
        <n v="57.1875"/>
        <n v="2.3230769230769233"/>
        <n v="5.305555555555555"/>
        <n v="2.7033898305084745"/>
        <n v="0.9339887640449439"/>
        <n v="1.1844919786096255"/>
        <n v="1.1955882352941178"/>
        <n v="1.4274809160305344"/>
        <n v="0.952205882352941"/>
        <n v="0.8240223463687151"/>
        <n v="1.788856304985337"/>
        <n v="1.3338607594936709"/>
        <n v="2.703703703703704"/>
        <n v="1.0974967061923584"/>
        <n v="0.8260869565217391"/>
        <n v="1.0181219110378912"/>
        <n v="1.134517766497462"/>
        <n v="1.2094313453536756"/>
        <n v="0.4188034188034188"/>
        <n v="22.405405405405403"/>
        <n v="1.4609053497942386"/>
        <n v="0.36901408450704226"/>
        <n v="1.4420289855072466"/>
        <n v="1.3202054794520548"/>
        <n v="2.27027027027027"/>
        <n v="2.487364620938628"/>
        <n v="1.3728813559322035"/>
        <n v="1.0647668393782384"/>
        <n v="0.8917089678510998"/>
        <n v="0.6020806241872562"/>
        <n v="10.247311827956988"/>
        <n v="0.6830985915492958"/>
        <n v="1.4402173913043477"/>
        <n v="1.2921686746987953"/>
        <n v="27.03846153846154"/>
        <n v="6.678899082568807"/>
        <n v="3.640625"/>
        <n v="3.262773722627737"/>
        <n v="0.49861111111111106"/>
        <n v="0.8600337268128162"/>
        <n v="0.993573264781491"/>
        <n v="1.9311064718162838"/>
        <n v="2.0880829015544045"/>
        <n v="1.9083969465648853"/>
        <n v="3.5546875"/>
        <n v="1.620689655172414"/>
        <n v="0.9888475836431228"/>
        <n v="2.150588235294118"/>
        <n v="2.668831168831169"/>
        <n v="2.6806722689075633"/>
        <n v="21.77777777777778"/>
        <n v="10.709302325581396"/>
        <n v="1.5907643312101911"/>
        <n v="8.855555555555554"/>
        <n v="0.92573402417962"/>
        <n v="0.3527508090614887"/>
        <n v="12.338983050847459"/>
        <n v="1.4439655172413794"/>
        <n v="3.417989417989418"/>
        <n v="0.744413407821229"/>
        <n v="26.38888888888889"/>
        <n v="0.7515527950310559"/>
        <n v="1.2308970099667775"/>
        <n v="0.8257042253521127"/>
        <n v="3.212121212121212"/>
        <n v="14.16"/>
        <n v="0.1588921282798834"/>
        <n v="1.4223107569721116"/>
        <n v="1.7197452229299364"/>
        <n v="0.6053268765133172"/>
        <n v="1.0384615384615383"/>
        <n v="9.02857142857143"/>
        <n v="0.8597063621533442"/>
        <n v="0.703056768558952"/>
        <n v="1.8294117647058823"/>
        <n v="1.2588235294117647"/>
        <n v="0.5148771021992238"/>
        <n v="3.513661202185792"/>
        <n v="7.321739130434783"/>
        <n v="0.2534246575342466"/>
        <n v="1.383177570093458"/>
        <n v="1.1171428571428572"/>
        <n v="0.4575163398692811"/>
        <n v="0.9916107382550335"/>
        <n v="0.49190938511326865"/>
        <n v="1.139945652173913"/>
        <n v="0.407624633431085"/>
        <n v="0.8042553191489361"/>
        <n v="1.111328125"/>
        <n v="1.8918918918918919"/>
        <n v="1.5903361344537816"/>
        <n v="0.9910714285714286"/>
        <n v="7.032786885245902"/>
        <n v="2.547872340425532"/>
        <n v="0.9927667269439421"/>
        <n v="1.2269170579029733"/>
        <n v="1.4481012658227848"/>
        <n v="1.2348484848484846"/>
        <n v="1.1867469879518073"/>
        <n v="0.2845786963434022"/>
        <n v="3.0000000000000004"/>
        <n v="0.5493716337522442"/>
        <n v="1.6551724137931036"/>
        <n v="1.844559585492228"/>
        <n v="1.0800627943485086"/>
        <n v="4.313432835820896"/>
        <n v="1.9214285714285715"/>
        <n v="1.1976047904191618"/>
        <n v="16.77777777777778"/>
        <n v="2.1293532338308463"/>
        <n v="1.7775"/>
        <n v="0.284452296819788"/>
        <n v="0.4832214765100671"/>
        <n v="1.5"/>
        <n v="0.6402439024390244"/>
        <n v="0.4752475247524752"/>
        <n v="1.277056277056277"/>
        <n v="1.0296735905044512"/>
        <n v="0.6276150627615062"/>
        <n v="0.8153034300791556"/>
        <n v="2.8246753246753245"/>
        <n v="0.31310344827586206"/>
        <n v="13.511627906976743"/>
        <n v="1.8137651821862348"/>
        <n v="3.2943722943722946"/>
        <n v="0.38323353293413176"/>
        <n v="6.276190476190476"/>
        <n v="0.6983002832861189"/>
        <n v="0.7013574660633485"/>
        <n v="0.5919540229885057"/>
        <n v="0.3460490463215259"/>
        <n v="1.1568364611260056"/>
        <n v="0.5924812030075187"/>
        <n v="1.7869674185463658"/>
        <n v="1.6987522281639926"/>
        <n v="1.3392070484581498"/>
        <n v="0.9723404255319149"/>
        <n v="1.2867924528301888"/>
        <n v="2.5432432432432432"/>
        <n v="11.516129032258064"/>
        <n v="2.444055944055944"/>
        <n v="0.8689407540394972"/>
        <n v="1.128440366972477"/>
        <n v="0.9636363636363636"/>
        <n v="0.797752808988764"/>
        <n v="1.3195876288659796"/>
        <n v="3.2684563758389262"/>
        <n v="0.19064748201438853"/>
        <n v="14.508771929824562"/>
        <n v="0.9254385964912281"/>
        <n v="1.0448598130841122"/>
        <n v="1.6250000000000002"/>
        <n v="10.2"/>
        <n v="4.020161290322581"/>
        <n v="9.36"/>
        <n v="4.4"/>
        <n v="3.2437810945273635"/>
        <n v="2.204225352112676"/>
        <n v="0.31502423263327944"/>
        <n v="0.5642023346303502"/>
        <n v="0.18788819875776397"/>
        <n v="3.510791366906475"/>
        <n v="1.2284263959390862"/>
        <n v="0.4854545454545454"/>
        <n v="1.5440613026819925"/>
        <n v="0.44906444906444914"/>
        <n v="1.2486486486486486"/>
        <n v="3.4371584699453552"/>
        <n v="0.3164556962025316"/>
        <n v="1.3677510608203678"/>
        <n v="6.080645161290323"/>
        <n v="11.222222222222221"/>
        <n v="1.9037433155080212"/>
        <n v="1.4940711462450593"/>
        <n v="2.581730769230769"/>
        <n v="1.4407894736842104"/>
        <n v="0.5286103542234333"/>
        <n v="1.5336048879837068"/>
        <n v="1.5728643216080402"/>
        <n v="0.9294605809128631"/>
        <n v="1.1181262729124237"/>
        <n v="1.0858652575957728"/>
        <n v="0.6499999999999999"/>
        <n v="0.5575079872204474"/>
        <n v="2.9010238907849826"/>
        <n v="1.0688073394495412"/>
        <n v="1.8044077134986225"/>
        <n v="1.4860681114551084"/>
        <n v="2.3479452054794523"/>
        <n v="0.23042836041358938"/>
        <n v="0.4905183312262958"/>
        <n v="3.9310344827586206"/>
        <n v="26.5"/>
        <n v="8.225"/>
        <n v="1.013029315960912"/>
        <n v="6.695238095238095"/>
        <n v="1.229555236728838"/>
        <n v="16.315789473684212"/>
        <n v="1.0632411067193677"/>
        <n v="0.7432432432432433"/>
        <n v="0.6322147651006711"/>
        <n v="1.6958955223880596"/>
        <n v="1.2506849315068496"/>
        <n v="0.27634961439588684"/>
        <n v="0.7135678391959799"/>
        <n v="2.497326203208556"/>
        <n v="5.180645161290322"/>
        <n v="3.657303370786517"/>
        <n v="0.9911816578483246"/>
        <n v="19.78125"/>
        <n v="4.560975609756098"/>
        <n v="1.0882956878850103"/>
        <n v="1.9319066147859922"/>
        <n v="0.3383458646616541"/>
        <n v="1.9026845637583893"/>
        <n v="0.5674418604651162"/>
        <n v="1.3723653395784545"/>
        <n v="7.333333333333334"/>
        <n v="0.9717868338557994"/>
        <n v="1.1377952755905512"/>
        <n v="9.395833333333334"/>
        <n v="1.8051118210862622"/>
        <n v="0.2820512820512821"/>
        <n v="6.931623931623932"/>
        <n v="0.48126801152737747"/>
        <n v="3.6784140969162995"/>
        <n v="0.5415335463258786"/>
        <n v="0.2048417132216015"/>
        <n v="6.409090909090908"/>
        <n v="2.1920903954802258"/>
        <n v="5.2105263157894735"/>
        <n v="1.072538860103627"/>
        <n v="1.3731884057971016"/>
        <n v="0.20089955022488756"/>
        <n v="1.911262798634812"/>
        <n v="0.4834437086092715"/>
        <n v="1.6107954545454546"/>
        <n v="0.3614649681528662"/>
        <n v="0.6235595390524968"/>
        <n v="3.3229166666666665"/>
        <n v="0.22608695652173913"/>
        <n v="0.9235412474849095"/>
        <n v="0.5688073394495413"/>
        <n v="0.6065259117082534"/>
        <n v="1.8997050147492627"/>
        <n v="3.4615384615384612"/>
        <n v="11.928571428571427"/>
        <n v="0.5677570093457944"/>
        <n v="0.45075757575757575"/>
        <n v="0.48983050847457626"/>
        <n v="2.236641221374046"/>
        <n v="0.7779456193353474"/>
        <n v="0.6455284552845528"/>
        <n v="3.586666666666667"/>
        <n v="16.81818181818182"/>
        <n v="10.284210526315789"/>
        <n v="0.292022792022792"/>
        <n v="1.1898355754857997"/>
        <n v="1.826271186440678"/>
        <n v="3.8552631578947367"/>
        <n v="0.26340694006309145"/>
        <n v="0.5826666666666667"/>
        <n v="0.6452648475120384"/>
        <n v="2.053719008264463"/>
        <n v="5.087628865979381"/>
        <n v="0.6437054631828979"/>
        <n v="3.566844919786096"/>
        <n v="0.9009287925696595"/>
        <n v="0.7709677419354839"/>
        <n v="0.376311844077961"/>
        <n v="3.245901639344263"/>
        <n v="0.7693474962063733"/>
        <n v="0.8323863636363636"/>
        <n v="0.6951219512195121"/>
        <n v="9.999999999999998"/>
        <n v="0.5296442687747035"/>
        <n v="0.6157635467980296"/>
        <n v="0.5863095238095238"/>
        <n v="0.2352092352092352"/>
        <n v="2.1555023923444976"/>
        <n v="0.37601078167115903"/>
        <n v="15.019230769230768"/>
        <n v="1.1048218029350105"/>
        <n v="1.2791519434628975"/>
        <n v="1.9595687331536387"/>
        <n v="3.282442748091603"/>
        <n v="1.1049382716049383"/>
        <n v="0.4832826747720365"/>
        <n v="1.5010526315789474"/>
        <n v="0.3458646616541353"/>
        <n v="1.073015873015873"/>
        <n v="0.8447488584474886"/>
        <n v="3.118483412322275"/>
        <n v="2.089219330855019"/>
        <n v="0.3007407407407407"/>
        <n v="31.09090909090909"/>
        <n v="2.728260869565217"/>
        <n v="0.4074585635359116"/>
        <n v="0.8164062499999999"/>
        <n v="2.9999999999999996"/>
        <n v="1.04"/>
        <n v="1.3942028985507244"/>
        <n v="0.9776223776223776"/>
        <n v="0.9365853658536586"/>
        <n v="2.5029761904761907"/>
        <n v="0.5838323353293413"/>
        <n v="1.032414910858995"/>
        <n v="0.5360983102918587"/>
        <n v="1.831325301204819"/>
        <n v="1.0301783264746227"/>
        <n v="2.2873563218390807"/>
        <n v="2.536"/>
        <n v="0.5784832451499118"/>
        <n v="1.0324825986078887"/>
        <n v="0.33771929824561403"/>
        <n v="6.2153846153846155"/>
        <n v="1.0607407407407408"/>
        <n v="3.608510638297872"/>
        <n v="0.7614503816793893"/>
        <n v="9.6875"/>
        <n v="1.7397540983606559"/>
        <n v="1.5714285714285714"/>
        <n v="1.5898305084745763"/>
        <n v="0.7209302325581396"/>
        <n v="1.686046511627907"/>
        <n v="1.2083958020989507"/>
        <n v="0.44787644787644787"/>
        <n v="3.1485148514851486"/>
        <n v="2.8251121076233185"/>
        <n v="0.5810276679841897"/>
        <n v="2.700348432055749"/>
        <n v="161.66666666666666"/>
        <n v="1.1344"/>
        <n v="1.0107334525939178"/>
        <n v="3.145631067961165"/>
        <n v="0.8197969543147208"/>
        <n v="1.5699588477366253"/>
        <n v="2.43640897755611"/>
        <n v="1.4444444444444444"/>
        <n v="0.21974965229485396"/>
        <n v="5.071794871794872"/>
        <n v="2.88646288209607"/>
        <n v="9.714285714285714"/>
        <n v="0.3179571663920922"/>
        <n v="0.8571428571428572"/>
        <n v="0.4537987679671458"/>
        <n v="4.868571428571428"/>
        <n v="1.7120921305182342"/>
        <n v="0.9003267973856208"/>
        <n v="0.9370629370629372"/>
        <n v="0.3338533541341654"/>
        <n v="2.2544802867383513"/>
        <n v="0.915980230642504"/>
        <n v="26.85185185185185"/>
        <n v="0.8503401360544217"/>
        <n v="0.595360824742268"/>
        <n v="0.15159235668789808"/>
        <n v="2.8844444444444446"/>
        <n v="1.3626062322946175"/>
        <n v="18.56"/>
        <n v="0.9699570815450644"/>
        <n v="1.0087912087912088"/>
        <n v="1.094155844155844"/>
        <n v="10.166666666666666"/>
        <n v="0.15191545574636722"/>
        <n v="0.9292452830188679"/>
        <n v="4.1991150442477885"/>
        <n v="2.460714285714286"/>
        <n v="2.6682027649769586"/>
        <n v="0.5883575883575884"/>
        <n v="1.1424731182795698"/>
        <n v="0.4145985401459854"/>
        <n v="0.8777173913043478"/>
        <n v="0.4130105900151286"/>
        <n v="0.7159763313609467"/>
        <n v="4.742574257425742"/>
        <n v="0.8157560355781448"/>
        <n v="2.7736625514403292"/>
        <n v="3.7027027027027026"/>
        <n v="0.9813084112149533"/>
        <n v="1.050986842105263"/>
        <n v="0.7436582109479306"/>
        <n v="1.2958435207823962"/>
        <n v="78.0"/>
        <n v="1.6966666666666665"/>
        <n v="4.033707865168539"/>
        <n v="1.042042042042042"/>
        <n v="0.47468354430379744"/>
        <n v="1.136752136752137"/>
        <n v="1.2080924855491328"/>
        <n v="0.8494382022471909"/>
        <n v="2.1096774193548384"/>
        <n v="1.3708029197080294"/>
        <n v="2.497975708502024"/>
        <n v="1.4961948249619481"/>
        <n v="2.1898454746136866"/>
        <n v="1.7500000000000002"/>
        <n v="2.1228813559322033"/>
        <n v="3.332179930795848"/>
        <n v="1.3012048192771084"/>
        <n v="1.5783783783783782"/>
        <n v="0.9782608695652174"/>
        <n v="0.6195652173913044"/>
        <n v="0.5502717391304347"/>
        <n v="8.243243243243242"/>
        <n v="1.167883211678832"/>
        <n v="5.777777777777779"/>
        <n v="4.0963302752293576"/>
        <n v="0.5304347826086957"/>
        <n v="6.137931034482759"/>
        <n v="0.5100286532951289"/>
        <n v="6.382978723404256"/>
        <n v="2.984984984984985"/>
        <n v="0.3442622950819672"/>
        <n v="0.38152610441767065"/>
        <n v="0.838709677419355"/>
        <n v="2.175627240143369"/>
        <n v="0.4828042328042328"/>
        <n v="0.6560846560846562"/>
        <n v="1.4302670623145401"/>
        <n v="1.1231671554252198"/>
        <n v="1.2571428571428573"/>
        <n v="0.299349240780911"/>
        <n v="0.5504424778761061"/>
        <n v="2.4790419161676644"/>
        <n v="4.754189944134078"/>
        <n v="0.3454231433506045"/>
        <n v="2.008230452674897"/>
        <n v="1.805486284289277"/>
        <n v="0.6913827655310621"/>
        <n v="3.053892215568862"/>
        <n v="0.5779527559055119"/>
        <n v="0.3096179183135705"/>
        <n v="0.5077138849929874"/>
        <n v="2.4202334630350193"/>
        <n v="2.5938461538461537"/>
        <n v="0.6599690880989181"/>
        <n v="0.8676470588235294"/>
        <n v="1.1894977168949772"/>
        <n v="0.9176788124156545"/>
        <n v="1.808857808857809"/>
        <n v="0.9563106796116504"/>
        <n v="18.470588235294116"/>
        <n v="8.035714285714285"/>
        <n v="124.16666666666667"/>
        <n v="0.3392612859097127"/>
        <n v="1.0122324159021407"/>
        <n v="1.288"/>
        <n v="1.3313609467455623"/>
        <n v="1.264887063655031"/>
        <n v="1.985655737704918"/>
        <n v="0.8143459915611814"/>
        <n v="0.7706146926536731"/>
        <n v="3.5864661654135332"/>
        <n v="14.88372093023256"/>
        <n v="5.431372549019608"/>
        <n v="4.0046728971962615"/>
        <n v="3.110619469026549"/>
        <n v="1.263059701492537"/>
        <n v="5.482758620689655"/>
        <n v="0.822550831792976"/>
        <n v="11.643835616438356"/>
        <n v="1.3316953316953315"/>
        <n v="1.024390243902439"/>
        <n v="0.6380813953488371"/>
        <n v="0.31354838709677424"/>
        <n v="1.2076923076923076"/>
        <n v="0.512014787430684"/>
        <n v="1.024"/>
        <n v="1.7791164658634535"/>
        <n v="0.29195402298850576"/>
        <n v="2.090614886731392"/>
        <n v="1.1242937853107344"/>
        <n v="1.1360381861575177"/>
        <n v="4.514563106796117"/>
        <n v="0.6180555555555556"/>
        <n v="2.019607843137255"/>
        <n v="1.159438775510204"/>
        <n v="3.1157894736842104"/>
        <n v="2.3333333333333335"/>
        <n v="1.367461430575035"/>
        <n v="2.186528497409326"/>
        <n v="1.8073394495412842"/>
        <n v="1.8175895765472314"/>
        <n v="8.13978494623656"/>
        <n v="4.5562499999999995"/>
        <n v="18.69047619047619"/>
        <n v="1.4586894586894588"/>
        <n v="0.4"/>
        <n v="1.1044776119402984"/>
        <n v="1.4082474226804125"/>
        <n v="4.05"/>
        <n v="0.5927272727272727"/>
        <n v="0.2337278106508876"/>
        <n v="13.842857142857143"/>
        <n v="0.3454810495626822"/>
        <n v="0.9431524547803617"/>
        <n v="1.180597014925373"/>
        <n v="1.8464566929133859"/>
        <n v="0.9704797047970479"/>
        <n v="0.8668885191347754"/>
        <n v="0.9745222929936306"/>
        <n v="2.755434782608696"/>
        <n v="1.191516709511568"/>
        <n v="5.235294117647059"/>
        <n v="12.636363636363635"/>
        <n v="0.4222689075630252"/>
        <n v="0.7837370242214533"/>
        <n v="0.9973992197659297"/>
        <n v="0.9320987654320987"/>
        <n v="31.549999999999997"/>
        <n v="0.4937759336099585"/>
        <n v="1.6502890173410405"/>
        <n v="1.8107416879795395"/>
        <n v="3.8846153846153846"/>
        <n v="2.3804627249357324"/>
        <n v="0.8885630498533723"/>
        <n v="0.3649122807017544"/>
        <n v="1.7094594594594594"/>
        <n v="1.103030303030303"/>
        <n v="4.069651741293533"/>
        <n v="3.8181818181818183"/>
        <n v="0.8555133079847909"/>
        <n v="1.2010050251256281"/>
        <n v="0.8314176245210728"/>
        <n v="0.5154639175257733"/>
        <n v="1.0579268292682928"/>
        <n v="1.26"/>
        <n v="0.7530864197530864"/>
        <n v="0.4670967741935484"/>
        <n v="1.4206549118387908"/>
        <n v="3.0258620689655173"/>
        <n v="1.2987012987012987"/>
        <n v="6.971698113207546"/>
        <n v="0.46568627450980393"/>
        <n v="0.3114503816793893"/>
        <n v="0.3572343149807939"/>
        <n v="0.2233502538071066"/>
        <n v="0.7663551401869159"/>
        <n v="0.9924433249370277"/>
        <n v="3.964467005076142"/>
        <n v="0.8218884120171673"/>
        <n v="2.919642857142857"/>
        <n v="4.745454545454546"/>
        <n v="0.44837758112094395"/>
        <n v="1.0508474576271187"/>
        <n v="10.631578947368421"/>
        <n v="2.7191011235955056"/>
        <n v="39.14285714285714"/>
        <n v="0.8916666666666666"/>
        <n v="0.8401559454191032"/>
        <n v="6.88"/>
        <n v="1.233160621761658"/>
        <n v="21.444444444444443"/>
        <n v="0.33262711864406785"/>
        <n v="0.4041867954911433"/>
        <n v="1.3841269841269843"/>
        <n v="23.25925925925926"/>
        <n v="1.1048275862068966"/>
        <n v="1.126530612244898"/>
        <n v="1.8730512249443207"/>
        <n v="1.544041450777202"/>
        <n v="7.194444444444445"/>
        <n v="0.5177777777777778"/>
        <n v="1.8810975609756098"/>
        <n v="0.6957928802588996"/>
        <n v="1.8637770897832817"/>
        <n v="1.003656307129799"/>
        <n v="7.925925925925926"/>
        <n v="1.1607142857142856"/>
        <n v="20.805555555555557"/>
        <n v="0.6327944572748269"/>
        <n v="1.0818897637795277"/>
        <n v="1.2131147540983607"/>
        <n v="2.139130434782609"/>
        <n v="1.566176470588235"/>
        <n v="1.7352941176470587"/>
        <n v="2.2586206896551726"/>
        <n v="0.8207171314741036"/>
        <n v="0.7859649122807018"/>
        <n v="5.891472868217054"/>
        <n v="65.99999999999999"/>
        <n v="1.1236897274633126"/>
        <n v="0.34350132625994695"/>
        <n v="1.6864754098360657"/>
        <n v="0.5527156549520766"/>
        <n v="1.5576208178438664"/>
        <n v="1.6331658291457287"/>
        <n v="0.7565217391304347"/>
        <n v="0.20789074355083462"/>
        <n v="1.7166666666666666"/>
        <n v="3.345724907063197"/>
        <n v="4.670391061452514"/>
        <n v="1.7044198895027625"/>
        <n v="0.7344632768361582"/>
        <n v="2.4710144927536235"/>
        <n v="1.7333333333333334"/>
        <n v="0.9883720930232558"/>
        <n v="0.9150485436893203"/>
        <n v="1.9976635514018692"/>
        <n v="1.0624092888243832"/>
        <n v="1.0127551020408163"/>
        <n v="1.5559633027522937"/>
        <n v="7.811594202898551"/>
        <n v="1.797202797202797"/>
        <n v="0.5246913580246914"/>
        <n v="1.8434343434343434"/>
        <n v="1.1371280724450192"/>
        <n v="1.0643500643500643"/>
        <n v="1.013215859030837"/>
        <n v="0.9007936507936508"/>
        <n v="0.23994811932555124"/>
        <n v="0.7459165154264974"/>
        <n v="2.767515923566879"/>
        <n v="1.7219251336898396"/>
        <n v="6.717948717948719"/>
        <n v="0.9277108433734941"/>
        <n v="2.0240549828178693"/>
        <n v="2.0573566084788033"/>
        <n v="0.48204419889502764"/>
        <n v="1.798019801980198"/>
        <n v="0.9811912225705329"/>
        <n v="1.7604166666666667"/>
        <n v="1.0893997445721584"/>
        <n v="1.3599999999999999"/>
        <n v="2.1671087533156497"/>
        <n v="1.4486215538847118"/>
        <n v="0.7538896746817538"/>
        <n v="1.7101449275362317"/>
        <n v="0.8666666666666666"/>
        <n v="2.6346153846153846"/>
        <n v="8.304347826086955"/>
        <n v="0.9033557046979867"/>
        <n v="0.9644268774703558"/>
        <n v="1.1976284584980237"/>
        <n v="0.9877300613496933"/>
        <n v="0.8941605839416058"/>
        <n v="0.6568047337278107"/>
        <n v="0.4083333333333333"/>
        <n v="2.0654205607476634"/>
        <n v="2.7252396166134183"/>
        <n v="0.9974259974259975"/>
        <n v="1.5800711743772242"/>
        <n v="1.219020172910663"/>
        <n v="2.3066666666666666"/>
        <n v="2.4794007490636707"/>
        <n v="3.135231316725979"/>
        <n v="20.853658536585368"/>
        <n v="4.589473684210527"/>
        <n v="4.974193548387096"/>
        <n v="0.7238805970149254"/>
        <n v="16.784313725490197"/>
        <n v="2.418410041841004"/>
        <n v="98.5"/>
        <n v="0.3070017953321364"/>
        <n v="1.2721774193548387"/>
        <n v="1.1531007751937985"/>
        <n v="2.1633333333333336"/>
        <n v="4.347305389221557"/>
        <n v="1.6076388888888888"/>
        <n v="1.2434514637904468"/>
        <n v="2.6846846846846844"/>
        <n v="2.1670951156812337"/>
        <n v="1.0552763819095479"/>
        <n v="4.925373134328358"/>
        <n v="1.522998296422487"/>
        <n v="0.4441860465116279"/>
        <n v="3.3024193548387095"/>
        <n v="0.7153945666235446"/>
        <n v="0.5567010309278351"/>
        <n v="0.6605113636363636"/>
        <n v="2.641304347826087"/>
        <n v="0.565130260521042"/>
        <n v="2.0664451827242525"/>
        <n v="2.8225806451612905"/>
        <n v="0.9221183800623053"/>
        <n v="1.656842105263158"/>
        <n v="1.6173913043478263"/>
        <n v="1.4557522123893805"/>
        <n v="4.553719008264463"/>
        <n v="1.9217687074829934"/>
        <n v="1.33"/>
        <n v="2.966049382716049"/>
        <n v="8.03125"/>
        <n v="2.68348623853211"/>
        <n v="1.4205607476635513"/>
        <n v="1.237597911227154"/>
        <n v="1.5609195402298852"/>
        <n v="3.1636363636363636"/>
        <n v="0.5717703349282297"/>
        <n v="1.3513513513513513"/>
        <n v="3.205533596837945"/>
        <n v="0.7515060240963856"/>
        <n v="0.5697940503432495"/>
        <n v="1.4360902255639096"/>
        <n v="0.38390501319261217"/>
        <n v="0.3150887573964497"/>
        <n v="0.5597964376590331"/>
        <n v="1.05956678700361"/>
        <n v="0.5445544554455446"/>
        <n v="2.8577777777777778"/>
        <n v="1.871939736346516"/>
        <n v="1.2331210191082802"/>
        <n v="1.6886227544910182"/>
        <n v="0.48226950354609927"/>
        <n v="0.45627376425855515"/>
        <n v="2.607361963190184"/>
        <n v="0.20689655172413793"/>
        <n v="0.4710743801652893"/>
        <n v="0.7515923566878981"/>
        <n v="0.42096774193548386"/>
        <n v="2.367688022284123"/>
        <n v="1.8800000000000001"/>
        <n v="1.0833333333333333"/>
        <n v="1.893424036281179"/>
        <n v="1.4607843137254901"/>
        <n v="2.172413793103448"/>
        <n v="1.016949152542373"/>
        <n v="9.09090909090909"/>
        <n v="0.35294117647058826"/>
        <n v="3.009259259259259"/>
        <n v="0.21583850931677015"/>
        <n v="0.4919786096256684"/>
        <n v="0.31305637982195844"/>
        <n v="0.47258485639686687"/>
        <n v="4.916666666666667"/>
        <n v="16.967741935483872"/>
        <n v="0.7679083094555874"/>
        <n v="1.2375415282392028"/>
        <n v="2.290322580645161"/>
        <n v="0.5304568527918782"/>
        <n v="1.9427860696517414"/>
        <n v="1.0538764783180026"/>
        <n v="0.2797029702970297"/>
        <n v="0.6074270557029178"/>
        <n v="0.8133704735376045"/>
        <n v="0.8477751756440283"/>
        <n v="1.9392265193370164"/>
        <n v="29.137931034482758"/>
        <n v="1.3125"/>
        <n v="3.570588235294118"/>
        <n v="0.6210374639769451"/>
        <n v="1.1586638830897704"/>
        <n v="1.0785597381342062"/>
        <n v="1.1816993464052286"/>
        <n v="0.5300970873786407"/>
        <n v="0.22646310432569974"/>
        <n v="3.053691275167785"/>
        <n v="0.7647058823529412"/>
        <n v="0.5437665782493368"/>
        <n v="0.8421787709497207"/>
        <n v="0.8258928571428571"/>
        <n v="4.264957264957266"/>
        <n v="0.7828282828282829"/>
        <n v="0.7185185185185186"/>
        <n v="5.123076923076923"/>
        <n v="0.6941431670281996"/>
        <n v="0.7475994513031551"/>
        <n v="0.7922848664688427"/>
        <n v="1.0831556503198294"/>
        <n v="2.7019867549668874"/>
        <n v="4.214285714285714"/>
        <n v="2.4308510638297873"/>
        <n v="1.3488372093023255"/>
        <n v="1.3888888888888888"/>
        <n v="1.398936170212766"/>
        <n v="0.47248322147651006"/>
        <n v="0.6073059360730594"/>
        <n v="1.1761252446183952"/>
        <n v="1.3027522935779814"/>
        <n v="7.956896551724139"/>
        <n v="2.2771084337349397"/>
        <n v="0.7119675456389453"/>
        <n v="2.152173913043478"/>
        <n v="0.49109792284866466"/>
        <n v="1.0755667506297228"/>
        <n v="2.2320819112627985"/>
        <n v="0.8402203856749311"/>
        <n v="1.5553602811950789"/>
        <n v="1.0946666666666667"/>
        <n v="1.088111888111888"/>
        <n v="18.76086956521739"/>
        <n v="4.874074074074074"/>
        <n v="0.912251655629139"/>
        <n v="2.8130841121495322"/>
        <n v="1.4975124378109452"/>
        <n v="1.4416"/>
        <n v="3.6285714285714286"/>
        <n v="1.3314203730272596"/>
        <n v="10.023809523809524"/>
        <n v="1.159744408945687"/>
        <n v="1.387423935091278"/>
        <n v="2.7896825396825395"/>
        <n v="1.1802426343154246"/>
        <n v="0.4776357827476039"/>
        <n v="0.3065595716198126"/>
        <n v="3.3367346938775513"/>
        <n v="0.2568306010928961"/>
        <n v="1.0809128630705394"/>
        <n v="1.15"/>
        <n v="0.5955056179775281"/>
        <n v="268.0"/>
        <n v="3.4115044247787614"/>
        <n v="2.122969837587007"/>
        <n v="3.1888111888111887"/>
        <n v="0.837465564738292"/>
        <n v="1.7432432432432432"/>
        <n v="2.602094240837696"/>
        <n v="1.4907975460122702"/>
        <n v="2.066481994459834"/>
        <n v="0.5123042505592842"/>
        <n v="60.5"/>
        <n v="2.8771331058020477"/>
        <n v="7.7207207207207205"/>
        <n v="2.804979253112033"/>
        <n v="1.0294117647058822"/>
        <n v="3.011904761904762"/>
        <n v="21.44186046511628"/>
        <n v="0.44942196531791906"/>
        <n v="1.5158924205378974"/>
        <n v="0.8585858585858586"/>
        <n v="2.8801652892561984"/>
        <n v="0.7865459249676584"/>
        <n v="4.142222222222222"/>
        <n v="0.40552016985138"/>
        <n v="0.37610062893081764"/>
        <n v="1.1205673758865249"/>
        <n v="1.006993006993007"/>
        <n v="0.31439393939393945"/>
        <n v="0.9857397504456328"/>
        <n v="4.113772455089821"/>
        <n v="0.4320987654320987"/>
        <n v="1.3507462686567164"/>
        <n v="3.0109090909090908"/>
        <n v="0.9342105263157894"/>
        <n v="0.2826552462526767"/>
        <n v="11.8"/>
        <n v="0.9615384615384616"/>
        <n v="1.1772151898734178"/>
        <n v="1.0588972431077692"/>
        <n v="0.9292267365661862"/>
        <n v="0.696808510638298"/>
        <n v="2.5738636363636367"/>
        <n v="0.7323943661971831"/>
        <n v="3.88268156424581"/>
        <n v="2.9615384615384617"/>
        <n v="0.8220858895705521"/>
        <n v="12.393939393939393"/>
        <n v="0.5902061855670103"/>
        <n v="0.49251700680272115"/>
        <n v="2.422950819672131"/>
        <n v="1.6650485436893203"/>
        <n v="1.3324396782841823"/>
        <n v="0.6487252124645893"/>
        <n v="0.7785843920145191"/>
        <n v="1.599099099099099"/>
        <n v="0.4957983193277311"/>
        <n v="0.9941690962099126"/>
        <n v="0.5071707953063885"/>
        <n v="4.235714285714286"/>
        <n v="11.055555555555555"/>
        <n v="0.6477272727272727"/>
        <n v="1.3249651324965133"/>
        <n v="1.2123385939741749"/>
        <n v="2.410757946210269"/>
        <n v="1.6837121212121213"/>
        <n v="1.4523281596452329"/>
        <n v="11.410714285714285"/>
        <n v="0.45492662473794554"/>
        <n v="68.18181818181819"/>
        <n v="2.4615384615384617"/>
        <n v="0.745308310991957"/>
        <n v="2.979423868312757"/>
        <n v="0.6648936170212766"/>
        <n v="2.855"/>
        <n v="1.8214285714285714"/>
        <n v="1.4831013916500992"/>
        <n v="1.4597701149425288"/>
        <n v="2.1371571072319204"/>
        <n v="1.143059490084986"/>
        <n v="3.5000000000000004"/>
        <n v="1.2479674796747968"/>
        <n v="2.210191082802548"/>
        <n v="1.2715700141442716"/>
        <n v="0.8629283489096573"/>
        <n v="0.7447447447447447"/>
        <n v="1.441340782122905"/>
        <n v="4.794326241134752"/>
        <n v="0.6457765667574932"/>
        <n v="3.6275510204081636"/>
        <n v="3.0461538461538464"/>
        <n v="0.5345622119815668"/>
        <n v="8.023529411764706"/>
        <n v="1.595505617977528"/>
        <n v="1.7990074441687345"/>
        <n v="0.15512048192771086"/>
        <n v="5.033898305084747"/>
        <n v="1.0525114155251143"/>
        <n v="0.6555360281195078"/>
        <n v="0.8197674418604651"/>
        <n v="0.9104278074866309"/>
        <n v="1.5429936305732483"/>
        <n v="1.628352490421456"/>
        <n v="2.1469740634005765"/>
        <n v="5.8999999999999995"/>
        <n v="0.7975352112676057"/>
        <n v="0.1624685138539043"/>
        <n v="0.7181663837011886"/>
        <n v="66.46153846153847"/>
        <n v="1.123425692695214"/>
        <n v="1.046747967479675"/>
        <n v="0.6250000000000001"/>
        <n v="0.6024305555555556"/>
        <n v="0.34977578475336324"/>
        <n v="3.6424581005586587"/>
        <n v="0.6671087533156499"/>
        <n v="1.1579892280071813"/>
        <n v="3.1322751322751325"/>
        <n v="3.1744186046511627"/>
        <n v="1.051490514905149"/>
        <n v="1.6944444444444444"/>
        <n v="13.483870967741934"/>
        <n v="24.102564102564102"/>
        <n v="0.6563876651982379"/>
        <n v="0.4711729622266402"/>
        <n v="1.02355460385439"/>
        <n v="1.2879684418145956"/>
        <n v="0.18641114982578397"/>
        <n v="49.8"/>
        <n v="7.178571428571429"/>
        <n v="1.8611111111111114"/>
        <n v="3.879032258064516"/>
        <n v="9.466666666666667"/>
        <n v="0.4795321637426901"/>
        <n v="0.30368098159509205"/>
        <n v="0.5996677740863787"/>
        <n v="1.1299694189602445"/>
        <n v="1.1801125703564728"/>
        <n v="0.9047619047619049"/>
        <n v="2.8294930875576036"/>
        <n v="0.7594458438287154"/>
        <n v="2.5578231292517004"/>
        <n v="1.0930232558139534"/>
        <n v="3.9264069264069263"/>
        <n v="0.8205128205128206"/>
        <n v="0.9203539823008849"/>
        <n v="0.8144654088050314"/>
        <n v="1.5526838966202783"/>
        <n v="1.5048076923076923"/>
        <n v="0.1907216494845361"/>
        <n v="1.6205035971223023"/>
        <n v="0.49603174603174605"/>
        <n v="0.8853754940711464"/>
        <n v="0.6704119850187267"/>
        <n v="1.0935672514619883"/>
        <n v="6.116666666666667"/>
        <n v="0.964332892998679"/>
        <n v="2.2758620689655173"/>
        <n v="0.5587044534412955"/>
        <n v="2.2490706319702602"/>
        <n v="1.1483420593368237"/>
        <n v="2.5440414507772022"/>
        <n v="0.7604790419161677"/>
        <n v="2.384615384615384"/>
        <n v="0.3023255813953488"/>
        <n v="1.4223826714801444"/>
        <n v="3.333333333333334"/>
        <n v="1.146978021978022"/>
        <n v="0.5361702127659574"/>
        <n v="0.5723905723905723"/>
        <n v="1.9878048780487805"/>
        <n v="0.8805555555555555"/>
        <n v="2.8078602620087336"/>
        <n v="4.420289855072464"/>
        <n v="0.7078804347826086"/>
        <n v="2.5575221238938055"/>
        <n v="0.17398373983739837"/>
        <n v="1.0945205479452056"/>
        <n v="13.238095238095237"/>
        <n v="1.5121212121212122"/>
        <n v="1.0753424657534247"/>
        <n v="0.21869158878504674"/>
        <n v="0.7893401015228426"/>
        <n v="1.1272401433691757"/>
        <n v="35.77777777777778"/>
        <n v="0.3163934426229508"/>
        <n v="7.74074074074074"/>
        <n v="2.010989010989011"/>
        <n v="5.785123966942149"/>
        <n v="0.4931714719271624"/>
        <n v="3.3147410358565743"/>
        <n v="0.5950413223140496"/>
        <n v="2.7201166180758016"/>
        <n v="0.45469255663430425"/>
        <n v="0.44935064935064933"/>
        <n v="0.6434231378763867"/>
        <n v="4.559322033898305"/>
        <n v="3.7516339869281046"/>
        <n v="1.6281179138321995"/>
        <n v="0.7150395778364116"/>
        <n v="11.583333333333334"/>
        <n v="12.588235294117647"/>
        <n v="1.9044834307992202"/>
        <n v="2.623824451410658"/>
        <n v="0.2515151515151515"/>
        <n v="8.689655172413794"/>
        <n v="4.280254777070064"/>
        <n v="1.1333333333333335"/>
        <n v="1.2375249500998005"/>
        <n v="1.0583941605839415"/>
        <n v="2.8989898989898992"/>
        <n v="0.30066225165562915"/>
        <n v="2.868131868131868"/>
        <n v="0.6830122591943958"/>
        <n v="0.7637231503579952"/>
        <n v="4.2921348314606735"/>
        <n v="1.1255539143279174"/>
        <n v="0.5328244274809161"/>
        <n v="2.7917981072555205"/>
        <n v="1.526539278131635"/>
        <n v="1.9951456310679612"/>
        <n v="0.8786231884057971"/>
        <n v="3.052631578947368"/>
        <n v="0.42962962962962964"/>
        <n v="57.333333333333336"/>
        <n v="2.7255813953488373"/>
        <n v="4.228758169934641"/>
        <n v="1.4545454545454544"/>
        <n v="1.7116564417177915"/>
        <n v="0.76759410801964"/>
        <n v="1.4169611307420493"/>
        <n v="1.488120950323974"/>
        <n v="0.6134347275031685"/>
        <n v="1.22125"/>
        <n v="0.28304597701149425"/>
        <n v="0.47039473684210525"/>
        <n v="1.3171521035598708"/>
        <n v="0.5074626865671642"/>
        <n v="7.157894736842105"/>
        <n v="0.6046511627906977"/>
        <n v="2.0919540229885056"/>
        <n v="1.6031390134529149"/>
        <n v="2.380697050938338"/>
        <n v="1.776572668112798"/>
        <n v="0.5986394557823129"/>
        <n v="0.79296875"/>
        <n v="0.2873303167420815"/>
        <n v="0.5598227474150665"/>
        <n v="3.22265625"/>
        <n v="1.4600000000000002"/>
        <n v="2.219730941704036"/>
        <n v="0.9144736842105262"/>
        <n v="0.9478079331941545"/>
        <n v="1.1616379310344829"/>
        <n v="0.8153241650294697"/>
        <n v="3.355871886120996"/>
        <n v="2.3952569169960474"/>
        <n v="1.7566462167689163"/>
        <n v="7.4056603773584895"/>
        <n v="3.4405940594059405"/>
        <n v="16.088235294117645"/>
        <n v="1.7586206896551726"/>
        <n v="3.3435897435897433"/>
        <n v="26.25"/>
        <n v="1.0510204081632653"/>
        <n v="0.9541984732824427"/>
        <n v="15.551020408163266"/>
        <n v="2.767908309455587"/>
        <n v="0.5986301369863014"/>
        <n v="0.928909952606635"/>
        <n v="3.5491803278688527"/>
        <n v="0.5418918918918918"/>
        <n v="0.8636363636363635"/>
        <n v="6.103448275862069"/>
        <n v="1.1433962264150943"/>
        <n v="0.34913793103448276"/>
        <n v="1.061662198391421"/>
        <n v="0.9718574108818011"/>
        <n v="1.605214152700186"/>
        <n v="6.051282051282051"/>
        <n v="3.01875"/>
        <n v="2.4973404255319154"/>
        <n v="0.33607681755829905"/>
        <n v="30.125"/>
        <n v="1.523961661341853"/>
        <n v="12.152173913043477"/>
        <n v="0.6971279373368146"/>
        <n v="1.0568627450980392"/>
        <n v="1.4663023679417122"/>
        <n v="17.95744680851064"/>
        <n v="2.6208955223880595"/>
        <n v="1.3126338329764453"/>
        <n v="16.60377358490566"/>
        <n v="5.175925925925926"/>
        <n v="1.216572504708098"/>
        <n v="1.8776978417266188"/>
        <n v="3.744186046511628"/>
        <n v="0.38785046728971956"/>
        <n v="0.5684931506849316"/>
        <n v="55.16666666666667"/>
        <n v="0.5311284046692607"/>
        <n v="3.9661016949152543"/>
        <n v="72.8"/>
        <n v="1.0661157024793388"/>
        <n v="2.275147928994083"/>
        <n v="0.5186915887850467"/>
        <n v="0.9422222222222223"/>
        <n v="1.4550898203592815"/>
        <n v="2.6109422492401215"/>
        <n v="0.6310160427807486"/>
        <n v="0.754257907542579"/>
        <n v="1.4905956112852665"/>
        <n v="0.6711711711711711"/>
        <n v="1.395864106351551"/>
        <n v="1.2804428044280445"/>
        <n v="0.46614173228346456"/>
        <n v="1.723529411764706"/>
        <n v="0.29949238578680204"/>
        <n v="1.1949934123847168"/>
        <n v="89.27272727272728"/>
        <n v="2.7244318181818183"/>
        <n v="1.6737451737451738"/>
        <n v="1.5365418894830658"/>
        <n v="4.929078014184397"/>
        <n v="1.0848329048843186"/>
        <n v="0.5853658536585366"/>
        <n v="3.427480916030534"/>
        <n v="42.3125"/>
        <n v="1.4146730462519936"/>
        <n v="10.84375"/>
        <n v="7.566371681415931"/>
        <n v="1.1456521739130434"/>
        <n v="1.5445134575569357"/>
        <n v="1.7854545454545454"/>
        <n v="0.7555555555555555"/>
        <n v="1.5088852988691437"/>
        <n v="0.7317073170731707"/>
        <n v="3.1290322580645165"/>
        <n v="1.5836298932384343"/>
        <n v="0.6312247644683715"/>
        <n v="0.8688524590163933"/>
        <n v="1.0532110091743119"/>
        <n v="0.653631284916201"/>
        <n v="1.27803738317757"/>
        <n v="0.8044444444444445"/>
        <n v="1.6696428571428572"/>
        <n v="0.2245922208281054"/>
        <n v="19.0"/>
        <n v="18.326923076923077"/>
        <n v="14.693548387096774"/>
        <n v="1.2306397306397305"/>
        <n v="5.779816513761467"/>
        <n v="0.7088353413654618"/>
        <n v="4.664739884393064"/>
        <n v="0.5642135642135643"/>
        <n v="1.4946695095948825"/>
        <n v="0.5582010582010581"/>
        <n v="1.126086956521739"/>
        <n v="6.0606060606060606"/>
        <n v="6.0"/>
        <n v="0.3666245259165613"/>
        <n v="0.7913793103448276"/>
        <n v="5.564102564102564"/>
        <n v="0.2984014209591474"/>
        <n v="1.9515151515151516"/>
        <n v="1.0975609756097562"/>
        <n v="1.2520325203252034"/>
        <n v="1.3497023809523812"/>
        <n v="11.392156862745097"/>
        <n v="0.9525862068965518"/>
        <n v="0.6040816326530611"/>
        <n v="1.6124031007751938"/>
        <n v="1.2874692874692875"/>
        <n v="2.809128630705394"/>
        <n v="0.3078982597054886"/>
        <n v="2.7016129032258065"/>
        <n v="1.6111111111111112"/>
        <n v="1.366754617414248"/>
        <n v="1.8285077951002229"/>
        <n v="0.616692426584235"/>
        <n v="1.526315789473684"/>
        <n v="1.2711621233859398"/>
        <n v="0.48019801980198024"/>
        <n v="0.6314878892733563"/>
        <n v="10.666666666666668"/>
        <n v="1.726315789473684"/>
        <n v="0.3835021707670043"/>
        <n v="0.8910256410256411"/>
        <n v="1.2456140350877192"/>
        <n v="8.152777777777779"/>
        <n v="0.6482142857142857"/>
        <n v="1.247833622183709"/>
        <n v="6.695652173913043"/>
        <n v="1.4954128440366972"/>
        <n v="2.0643776824034332"/>
        <n v="1.5964601769911502"/>
        <n v="1.5354938271604937"/>
        <n v="0.9733606557377049"/>
        <n v="0.6868131868131868"/>
        <n v="0.8996188055908513"/>
        <n v="0.30662983425414364"/>
        <n v="0.5308464849354376"/>
        <n v="0.6239669421487604"/>
        <n v="0.8768718801996672"/>
        <n v="0.42290748898678415"/>
        <n v="0.3351749539594844"/>
        <n v="2.35"/>
        <n v="0.54521625163827"/>
        <n v="1.6177285318559558"/>
        <n v="7.4423076923076925"/>
        <n v="2.2840909090909087"/>
        <n v="1.5675675675675675"/>
        <n v="0.35428571428571426"/>
        <n v="6.565789473684211"/>
        <n v="1.0625"/>
        <n v="1.5039123630672926"/>
        <n v="1.063793103448276"/>
        <n v="1.0253623188405798"/>
        <n v="50.666666666666664"/>
        <n v="2.1762295081967213"/>
        <n v="0.8683385579937304"/>
        <n v="0.8248502994011976"/>
        <n v="0.7532051282051282"/>
        <n v="85.55555555555556"/>
        <n v="2.25177304964539"/>
        <n v="0.42857142857142855"/>
        <n v="1.1870882740447959"/>
        <n v="2.6482758620689655"/>
        <n v="0.9527027027027026"/>
        <n v="5.106870229007634"/>
        <n v="0.6909667194928686"/>
        <n v="183.39999999999998"/>
        <n v="1.2843137254901962"/>
        <n v="0.3139534883720931"/>
        <n v="4.8181818181818175"/>
        <n v="13.08108108108108"/>
        <n v="0.4340277777777778"/>
        <n v="3.397260273972603"/>
        <n v="0.7310513447432764"/>
        <n v="0.933588761174968"/>
        <n v="8.90909090909091"/>
        <n v="0.6409395973154363"/>
        <n v="0.4222520107238606"/>
        <n v="0.17403708987161198"/>
        <n v="0.44126984126984126"/>
        <n v="0.22719141323792488"/>
        <n v="11.728571428571431"/>
        <n v="0.6456140350877193"/>
        <n v="0.699228791773779"/>
        <n v="1.8813953488372093"/>
        <n v="1.3659147869674184"/>
        <n v="3.24"/>
        <n v="0.21696252465483234"/>
        <n v="1.294491525423729"/>
        <n v="0.40613026819923376"/>
        <n v="37.523809523809526"/>
        <n v="0.7562642369020501"/>
        <n v="1.4852941176470589"/>
        <n v="4.1084337349397595"/>
        <n v="3.9221556886227544"/>
        <n v="1.5384615384615385"/>
        <n v="0.5975395430579964"/>
        <n v="1.8082474226804124"/>
        <n v="0.16543574593796162"/>
        <n v="1.109704641350211"/>
        <n v="0.889041095890411"/>
        <n v="1.403361344537815"/>
        <n v="9.052631578947368"/>
        <n v="2.9174757281553396"/>
        <n v="0.2065359477124183"/>
        <n v="2.661290322580645"/>
        <n v="3.1553030303030303"/>
        <n v="6.532894736842105"/>
        <n v="0.19689922480620156"/>
        <n v="3.14027149321267"/>
        <n v="1.7916666666666667"/>
        <n v="0.32930513595166166"/>
        <n v="1.8818443804034581"/>
        <n v="0.6382978723404256"/>
        <n v="1.0942928039702233"/>
        <n v="0.5138036809815951"/>
        <n v="0.648854961832061"/>
        <n v="0.8497652582159625"/>
        <n v="5.222222222222222"/>
        <n v="0.9328124999999999"/>
        <n v="3.28125"/>
        <n v="6.72"/>
        <n v="1.1451187335092348"/>
        <n v="0.4603658536585366"/>
        <n v="1.2601809954751133"/>
        <n v="0.9771428571428571"/>
        <n v="0.7686472819216182"/>
        <n v="0.8773006134969326"/>
        <n v="1.383673469387755"/>
        <n v="0.20695364238410596"/>
        <n v="2.3279569892473115"/>
        <n v="4.320895522388059"/>
        <n v="0.1957236842105263"/>
        <n v="2.018115942028986"/>
        <n v="6.379629629629629"/>
        <n v="3.107142857142857"/>
        <n v="0.7038327526132404"/>
        <n v="1.2849740932642488"/>
        <n v="1.157706093189964"/>
        <n v="1.0047058823529411"/>
        <n v="0.4180645161290323"/>
        <n v="0.8520055325034578"/>
        <n v="2.180487804878049"/>
        <n v="0.7848275862068966"/>
        <n v="2.151702786377709"/>
        <n v="2.293478260869565"/>
        <n v="2.413978494623656"/>
        <n v="0.6754716981132076"/>
        <n v="1.832917705735661"/>
        <n v="0.8026565464895637"/>
        <n v="0.49544626593806923"/>
        <n v="24.000000000000004"/>
        <n v="20.186046511627907"/>
        <n v="1.7934272300469483"/>
        <n v="2.6209150326797386"/>
        <n v="1.8102766798418974"/>
        <n v="0.3778280542986425"/>
        <n v="0.30916844349680167"/>
        <n v="0.8884297520661157"/>
        <n v="0.40039062499999994"/>
        <n v="0.26957831325301207"/>
        <n v="0.8709273182957393"/>
        <n v="0.955290611028316"/>
        <n v="1.531390134529148"/>
        <n v="4.645161290322581"/>
        <n v="1.4330275229357796"/>
        <n v="0.3813333333333333"/>
        <n v="3.905325443786982"/>
        <n v="3.0341463414634147"/>
        <n v="7.9747899159663875"/>
        <n v="0.5246179966044142"/>
        <n v="0.4707692307692308"/>
        <n v="13.76"/>
        <n v="1.0942857142857143"/>
        <n v="0.7959641255605381"/>
        <n v="2.3169811320754716"/>
        <n v="0.56"/>
        <n v="4.155172413793104"/>
        <n v="0.5467032967032966"/>
        <n v="0.5962962962962963"/>
        <n v="0.319634703196347"/>
        <n v="0.7835218093699514"/>
        <n v="0.34629629629629627"/>
        <n v="3.26271186440678"/>
        <n v="2.1489361702127656"/>
        <n v="0.49702380952380953"/>
        <n v="12.109090909090908"/>
        <n v="2.1904761904761902"/>
        <n v="1.006741573033708"/>
        <n v="0.7123287671232876"/>
        <n v="1.8106508875739646"/>
        <n v="0.4197292069632495"/>
        <n v="1.1840324763193506"/>
        <n v="5.17037037037037"/>
        <n v="1.2312811980033278"/>
        <n v="14.059701492537313"/>
        <n v="2.097345132743363"/>
        <n v="1.3484162895927603"/>
        <n v="1.7556270096463023"/>
        <n v="0.5946745562130177"/>
        <n v="248.00000000000003"/>
        <n v="1.4038461538461537"/>
        <n v="5.402298850574713"/>
        <n v="0.5294117647058824"/>
        <n v="11.147058823529411"/>
        <n v="0.5774436090225563"/>
        <n v="1.2313432835820894"/>
        <n v="0.28378378378378377"/>
        <n v="4.1803278688524586"/>
        <n v="0.9623015873015872"/>
        <n v="15.09090909090909"/>
        <n v="0.6932153392330384"/>
        <n v="0.972318339100346"/>
        <n v="0.37411764705882355"/>
        <n v="0.9571917808219178"/>
        <n v="12.840000000000002"/>
        <n v="2.3191489361702127"/>
        <n v="2.484978540772532"/>
        <n v="0.7249357326478149"/>
        <n v="0.520408163265306"/>
        <n v="1.698466780238501"/>
        <n v="0.46452476572958507"/>
        <n v="1.8339350180505416"/>
        <n v="0.14285714285714285"/>
        <n v="1.5923076923076922"/>
        <n v="0.2798634812286689"/>
        <n v="1.305602716468591"/>
        <n v="40.333333333333336"/>
        <n v="2.1280276816608996"/>
        <n v="22.375"/>
        <n v="1.043859649122807"/>
        <n v="0.9216589861751152"/>
        <n v="1.0981012658227849"/>
        <n v="5.695652173913043"/>
        <n v="0.8015463917525774"/>
        <n v="1.2078189300411522"/>
        <n v="4.5625"/>
        <n v="1.423756019261637"/>
        <n v="0.606694560669456"/>
        <n v="2.85207100591716"/>
        <n v="0.5906040268456376"/>
        <n v="0.3628048780487805"/>
        <n v="0.3152173913043478"/>
        <n v="1.3906249999999998"/>
        <n v="0.7571059431524548"/>
        <n v="3.282229965156794"/>
        <n v="1.0961538461538463"/>
        <n v="4.383177570093458"/>
        <n v="1.580275229357798"/>
        <n v="0.3136645962732919"/>
        <n v="2.5060240963855422"/>
        <n v="2.5460526315789473"/>
        <n v="1.1710526315789476"/>
        <n v="9.018181818181818"/>
        <n v="0.855614973262032"/>
        <n v="1.6819277108433734"/>
        <n v="1.994962216624685"/>
        <n v="1.6500000000000001"/>
        <n v="1.287292817679558"/>
        <n v="13.125"/>
        <n v="0.19683908045977014"/>
        <n v="0.3754152823920266"/>
        <n v="0.6860795454545454"/>
        <n v="1.0840480274442539"/>
        <n v="4.216867469879518"/>
        <n v="0.5007518796992481"/>
        <n v="1.3021978021978022"/>
        <n v="24.69230769230769"/>
        <n v="2.336448598130841"/>
        <n v="1.7603143418467586"/>
        <n v="1.3433962264150945"/>
        <n v="1.2413194444444446"/>
        <n v="0.3806818181818181"/>
        <n v="0.8499184339314845"/>
        <n v="0.5478260869565218"/>
        <n v="0.6555023923444977"/>
        <n v="0.5534246575342466"/>
        <n v="15.733333333333333"/>
        <n v="2.2866894197952217"/>
        <n v="1.2126929674099485"/>
        <n v="0.6842105263157895"/>
        <n v="6.1"/>
        <n v="15.358490566037736"/>
        <n v="0.19653179190751444"/>
        <n v="0.5310880829015544"/>
        <n v="1.2358276643990929"/>
        <n v="2.0666666666666664"/>
        <n v="3.3529411764705888"/>
        <n v="3.6682926829268294"/>
        <n v="18.941176470588236"/>
        <n v="3.4311926605504586"/>
        <n v="0.8969359331476324"/>
        <n v="1.8544303797468356"/>
        <n v="8.457142857142857"/>
        <n v="1.2386759581881532"/>
        <n v="0.20670391061452514"/>
        <n v="0.205607476635514"/>
        <n v="1.631578947368421"/>
        <n v="20.80952380952381"/>
        <n v="1.0860033726812817"/>
        <n v="5.522727272727273"/>
        <n v="1.6063432835820894"/>
        <n v="1.2134831460674156"/>
        <n v="1.0705679862306368"/>
        <n v="0.5091863517060368"/>
        <n v="0.47038917089678506"/>
        <n v="0.8594594594594595"/>
        <n v="1.7129186602870814"/>
        <n v="0.5472972972972973"/>
        <n v="0.34806629834254144"/>
        <n v="3.304"/>
        <n v="0.8063540090771558"/>
        <n v="385.5"/>
        <n v="0.8063063063063063"/>
        <n v="2.0238095238095237"/>
        <n v="0.7443502824858756"/>
        <n v="1.562386980108499"/>
        <n v="1.8592870544090057"/>
        <n v="2.287671232876712"/>
        <n v="16.958333333333336"/>
        <n v="0.17018072289156624"/>
        <n v="6.510948905109489"/>
        <n v="3.2181208053691277"/>
        <n v="1.2875"/>
        <n v="2.0155440414507773"/>
        <n v="3.5283018867924527"/>
        <n v="3.196428571428571"/>
        <n v="8.757575757575758"/>
        <n v="0.9231884057971014"/>
        <n v="24.84"/>
        <n v="0.8861892583120204"/>
        <n v="5.471698113207546"/>
        <n v="8.625"/>
        <n v="0.6277056277056277"/>
        <n v="8.125"/>
        <n v="2.037344398340249"/>
        <n v="0.8795888399412629"/>
        <n v="24.842105263157894"/>
        <n v="1.3"/>
        <n v="2.212025316455696"/>
        <n v="3.2343749999999996"/>
        <n v="2.6524822695035466"/>
        <n v="0.9238095238095239"/>
        <n v="5.556818181818182"/>
        <n v="1.8022988505747128"/>
        <n v="12.290322580645162"/>
        <n v="1.967741935483871"/>
        <n v="1.207161125319693"/>
        <n v="1.3168604651162792"/>
        <n v="4.416666666666667"/>
        <n v="0.4931318681318681"/>
        <n v="0.6159527326440177"/>
        <n v="0.5167548500881834"/>
        <n v="0.9021406727828747"/>
        <n v="0.535632183908046"/>
        <n v="1.548148148148148"/>
        <n v="0.6763392857142856"/>
        <n v="2.2464788732394365"/>
        <n v="0.46813186813186813"/>
        <n v="4.762135922330097"/>
        <n v="1.4460227272727273"/>
        <n v="3.7333333333333334"/>
        <n v="8.081632653061224"/>
        <n v="2.88715953307393"/>
        <n v="1.2390029325513194"/>
        <n v="0.6229508196721312"/>
        <n v="1.1889632107023411"/>
        <n v="2.4214285714285717"/>
        <n v="2.373529411764706"/>
        <n v="10.445652173913043"/>
        <n v="8.207207207207206"/>
        <n v="0.41093117408906876"/>
        <n v="0.8909465020576132"/>
        <n v="2.502923976608187"/>
        <n v="0.5526315789473685"/>
        <n v="0.2720694645441389"/>
        <n v="3.20863309352518"/>
        <n v="66.2"/>
        <n v="1.1724137931034484"/>
        <n v="15.348837209302324"/>
        <n v="0.6683673469387755"/>
        <n v="1.4262295081967213"/>
        <n v="2.5558510638297873"/>
        <n v="1.8313953488372092"/>
        <n v="0.3471615720524018"/>
        <n v="7.555555555555556"/>
        <n v="1.3346774193548385"/>
        <n v="0.8962075848303394"/>
        <n v="4.312925170068027"/>
        <n v="0.43555555555555553"/>
        <n v="2.1214953271028034"/>
        <n v="63.35714285714285"/>
        <n v="0.7341269841269842"/>
        <n v="0.722543352601156"/>
        <n v="0.9593147751605997"/>
        <n v="6.598639455782313"/>
        <n v="0.36438923395445133"/>
        <n v="18.599999999999998"/>
        <n v="0.8357289527720739"/>
        <n v="1.9525959367945827"/>
        <n v="1.8950381679389312"/>
        <n v="0.5782122905027932"/>
        <n v="0.31764705882352945"/>
        <n v="0.2929936305732484"/>
        <n v="1.002560819462228"/>
        <n v="0.372168284789644"/>
        <n v="0.43660130718954243"/>
        <n v="0.40922190201729103"/>
        <n v="0.7216494845360825"/>
        <n v="2.783333333333333"/>
        <n v="22.333333333333336"/>
        <n v="1.3044776119402985"/>
        <n v="1.2040816326530612"/>
        <n v="0.9984662576687117"/>
        <n v="2.712"/>
        <n v="1.0160714285714287"/>
        <n v="0.7636612021857923"/>
        <n v="9.542857142857143"/>
        <n v="1.0638606676342526"/>
        <n v="0.6498422712933755"/>
        <n v="1.5753968253968256"/>
        <n v="1.2077464788732395"/>
        <n v="16.054054054054056"/>
        <n v="32.61538461538461"/>
        <n v="1.5340314136125657"/>
        <n v="6.11842105263158"/>
        <n v="5.503225806451613"/>
        <n v="0.24519940915805022"/>
        <n v="1.3457330415754922"/>
        <n v="1.2189349112426033"/>
        <n v="2.966666666666667"/>
        <n v="0.722473604826546"/>
        <n v="1.1815561959654177"/>
        <n v="0.8424821002386633"/>
        <n v="1.210958904109589"/>
        <n v="1.341715976331361"/>
        <n v="1.1726495726495727"/>
        <n v="1.3560477001703577"/>
        <n v="7.761904761904762"/>
        <n v="2.6405529953917055"/>
        <n v="18.301886792452827"/>
        <n v="50.57142857142857"/>
        <n v="1.8818897637795275"/>
        <n v="0.5099431818181818"/>
        <n v="3.401041666666667"/>
        <n v="0.3440721649484536"/>
        <n v="1.920502092050209"/>
        <n v="2.473684210526316"/>
        <n v="2.1733668341708543"/>
        <n v="1.8514285714285716"/>
        <n v="0.48538754764930114"/>
        <n v="0.22566371681415928"/>
        <n v="15.80952380952381"/>
        <n v="0.7137203166226913"/>
        <n v="1.6499133448873484"/>
        <n v="6.8181818181818175"/>
        <n v="1.2588454376163873"/>
        <n v="0.9362934362934363"/>
        <n v="0.8114285714285714"/>
        <n v="0.9110378912685337"/>
        <n v="2.271428571428572"/>
        <n v="2.2831632653061225"/>
        <n v="97.25"/>
        <n v="0.5690322580645162"/>
        <n v="1.1247920133111482"/>
        <n v="1.5826771653543306"/>
        <n v="2.6813186813186816"/>
        <n v="6.5625"/>
        <n v="1.370309951060359"/>
        <n v="7.574468085106384"/>
        <n v="0.5014880952380952"/>
        <n v="0.7546419098143237"/>
        <n v="1.7948243992606285"/>
        <n v="5.458823529411765"/>
        <n v="1.4722222222222223"/>
        <n v="2.099476439790576"/>
        <n v="1.9194214876033058"/>
        <n v="0.6261682242990655"/>
        <n v="1.9119638826185104"/>
        <n v="1.2135231316725978"/>
        <n v="0.573632538569425"/>
        <n v="4.292307692307692"/>
        <n v="1.490616621983914"/>
        <n v="1.385483870967742"/>
        <n v="11.73469387755102"/>
        <n v="0.374113475177305"/>
        <n v="0.4984756097560976"/>
        <n v="1.1474480151228734"/>
        <n v="62.5"/>
        <n v="4.298611111111112"/>
        <n v="0.6167883211678832"/>
        <n v="4.160427807486631"/>
        <n v="1.192207792207792"/>
        <n v="1.072936660268714"/>
        <n v="3.138655462184874"/>
        <n v="1.2405913978494623"/>
        <n v="1.1452702702702704"/>
        <n v="3.1008771929824563"/>
        <n v="2.471947194719472"/>
        <n v="2.0875"/>
        <n v="0.8030888030888031"/>
        <n v="2.0724637681159424"/>
        <n v="0.5118549511854951"/>
        <n v="3.2743682310469313"/>
        <n v="0.9550072568940494"/>
        <n v="11.186046511627906"/>
        <n v="0.8409669211195929"/>
        <n v="0.6328767123287672"/>
        <n v="2.934707903780068"/>
        <n v="0.8612903225806451"/>
        <n v="1.5132890365448506"/>
        <n v="2.821138211382114"/>
        <n v="2.682795698924731"/>
        <n v="0.3352601156069364"/>
        <n v="1.2247191011235954"/>
        <n v="1.2629246676514034"/>
        <n v="16.763157894736842"/>
        <n v="1.5079872204472844"/>
        <n v="5.327272727272727"/>
        <n v="0.7292576419213973"/>
        <n v="0.5670886075949367"/>
        <n v="1.7805555555555554"/>
        <n v="1.3605769230769231"/>
        <n v="0.5779816513761468"/>
        <n v="0.8150943396226416"/>
        <n v="4.342857142857143"/>
        <n v="0.23414634146341462"/>
        <n v="2.76875"/>
        <n v="2.039506172839506"/>
        <n v="1.5639534883720931"/>
        <n v="0.15659340659340656"/>
        <n v="0.2526501766784452"/>
        <n v="16.52777777777778"/>
        <n v="1.4828614008941876"/>
        <n v="0.515802781289507"/>
        <n v="1.0846560846560847"/>
        <n v="0.2847938144329897"/>
        <n v="1.6141552511415527"/>
        <n v="1.8532608695652173"/>
        <n v="0.720754716981132"/>
        <n v="0.9904942965779469"/>
        <n v="3.8043478260869565"/>
        <n v="6.476190476190477"/>
        <n v="32.13636363636364"/>
        <n v="3.5683760683760686"/>
        <n v="2.2618296529968456"/>
        <n v="1.4819004524886878"/>
        <n v="1.1575603557814484"/>
        <n v="1.9313304721030042"/>
        <n v="0.7252124645892352"/>
        <n v="10.072289156626505"/>
        <n v="1.3971291866028708"/>
        <n v="23.999999999999996"/>
        <n v="0.2700892857142857"/>
        <n v="1.545757071547421"/>
        <n v="4.012738853503184"/>
        <n v="2.7108843537414966"/>
        <n v="35.30769230769231"/>
        <n v="1.4776785714285714"/>
        <n v="0.4887820512820512"/>
        <n v="6.627450980392156"/>
        <n v="1.2382198952879582"/>
        <n v="1.6242038216560508"/>
        <n v="1.6793349168646081"/>
        <n v="2.5316901408450705"/>
        <n v="1.859538784067086"/>
        <n v="0.8914431673052363"/>
        <n v="0.7593984962406014"/>
        <n v="1.1919354838709677"/>
        <n v="2.4024767801857583"/>
        <n v="0.6742424242424242"/>
        <n v="0.6982456140350877"/>
        <n v="0.21192893401015228"/>
        <n v="0.7720848056537103"/>
        <n v="1.5264623955431758"/>
        <n v="65.39999999999999"/>
        <n v="2.3124999999999996"/>
        <n v="0.5057179161372299"/>
        <n v="1.8779904306220097"/>
        <n v="3.9589041095890414"/>
        <n v="16.555555555555557"/>
        <n v="2.302816901408451"/>
        <n v="1.3197278911564625"/>
        <n v="0.26599749058971145"/>
        <n v="0.7367724867724869"/>
        <n v="0.8702460850111857"/>
        <n v="1.3932346723044395"/>
        <n v="1.9883990719257543"/>
        <n v="1.3374558303886925"/>
        <n v="1.543283582089552"/>
        <n v="1.7158878504672899"/>
        <n v="3.6572769953051645"/>
        <n v="0.787742899850523"/>
        <n v="1.2572614107883817"/>
        <n v="1.8979118329466358"/>
        <n v="36.44"/>
        <n v="0.3948787061994609"/>
        <n v="1.2473309608540926"/>
        <n v="2.311178247734139"/>
        <n v="1.603340292275574"/>
        <n v="1.6104651162790697"/>
        <n v="0.2956989247311828"/>
        <n v="0.4724964739069112"/>
        <n v="3.0310077519379846"/>
        <n v="10.44578313253012"/>
        <n v="428.5"/>
        <n v="0.7729083665338646"/>
        <n v="8.093220338983052"/>
        <n v="52.555555555555564"/>
        <n v="1.6153846153846152"/>
        <n v="3.2857142857142856"/>
        <n v="30.96"/>
        <n v="0.8600823045267488"/>
        <n v="1.5692307692307692"/>
        <n v="3.41025641025641"/>
        <n v="0.9327731092436976"/>
        <n v="0.5494367959949937"/>
        <n v="0.4153439153439154"/>
        <n v="444.5"/>
        <n v="1.1179245283018868"/>
        <n v="1.243816254416961"/>
        <n v="6.235294117647059"/>
        <n v="0.4894514767932489"/>
        <n v="1.6031128404669261"/>
        <n v="1.369928400954654"/>
        <n v="0.6616257088846881"/>
        <n v="1.2186978297161937"/>
        <n v="2.3908629441624365"/>
        <n v="1.4980544747081714"/>
        <n v="3.8259109311740884"/>
        <n v="1.1620689655172414"/>
        <n v="0.5725"/>
        <n v="0.7138263665594856"/>
        <n v="0.4064102564102564"/>
        <n v="0.5342960288808665"/>
        <n v="1.1446153846153846"/>
        <n v="2.814102564102564"/>
        <n v="2.020460358056266"/>
        <n v="2.141141141141141"/>
        <n v="0.770739064856712"/>
        <n v="1.4973118279569892"/>
        <n v="1.4406779661016949"/>
        <n v="0.2693548387096774"/>
        <n v="0.5818713450292398"/>
        <n v="1.625"/>
        <n v="0.28464419475655434"/>
        <n v="3.808510638297873"/>
        <n v="0.7948113207547169"/>
        <n v="11.944444444444445"/>
        <n v="19.73913043478261"/>
        <n v="0.4204081632653061"/>
        <n v="1.2469135802469133"/>
        <n v="0.5639730639730639"/>
        <n v="0.22454672245467225"/>
        <n v="3.508928571428571"/>
        <n v="0.28448275862068967"/>
        <n v="1.779126213592233"/>
        <n v="4.966666666666666"/>
        <n v="0.7562380038387716"/>
        <n v="0.43852459016393447"/>
        <n v="0.7360774818401937"/>
        <n v="0.41700404858299595"/>
        <n v="2.366906474820144"/>
        <n v="1.0757575757575757"/>
        <n v="0.28009828009828003"/>
        <n v="7.043010752688171"/>
        <n v="0.8776595744680851"/>
        <n v="1.3287671232876712"/>
        <n v="1.5376569037656902"/>
        <n v="0.39279279279279283"/>
        <n v="1.3306666666666667"/>
        <n v="8.576923076923077"/>
        <n v="1.5973333333333335"/>
        <n v="15.076923076923077"/>
        <n v="1.478021978021978"/>
        <n v="1.2610759493670884"/>
        <n v="0.9075630252100841"/>
        <n v="1.7863849765258217"/>
        <n v="2.202643171806167"/>
        <n v="0.6300813008130082"/>
        <n v="1.9661354581673307"/>
        <n v="1.9655172413793103"/>
        <n v="1.0515759312320916"/>
        <n v="0.4847328244274809"/>
        <n v="0.942857142857143"/>
        <n v="1.1840579710144927"/>
        <n v="2.8263888888888893"/>
        <n v="1.2036793692509855"/>
        <n v="12.553191489361703"/>
        <n v="0.659466327827192"/>
        <n v="1.1778425655976676"/>
        <n v="0.3617424242424242"/>
        <n v="1.3537414965986394"/>
        <n v="10.696969696969695"/>
        <n v="7.901234567901234"/>
        <n v="13.028571428571428"/>
        <n v="1.4178082191780823"/>
        <n v="3.9767441860465116"/>
        <n v="1.1613372093023255"/>
        <n v="0.9327731092436975"/>
        <n v="1.5197841726618704"/>
        <n v="0.9118773946360154"/>
        <n v="1.0078125"/>
        <n v="2.1282051282051286"/>
        <n v="1.1751824817518248"/>
        <n v="0.4803767660910518"/>
        <n v="0.7547974413646055"/>
        <n v="1.2955665024630543"/>
        <n v="1.0718654434250765"/>
        <n v="14.136363636363635"/>
        <n v="1.223613595706619"/>
        <n v="1.1652421652421652"/>
        <n v="1.3555555555555556"/>
        <n v="0.29245283018867924"/>
        <n v="1.0233333333333332"/>
        <n v="0.983050847457627"/>
        <n v="4.75206611570248"/>
        <n v="0.6062015503875969"/>
        <n v="2.1978319783197833"/>
        <n v="15.033333333333333"/>
        <n v="1.3356521739130434"/>
        <n v="1.1072961373390557"/>
        <n v="8.897435897435898"/>
        <n v="1.2839335180055402"/>
        <n v="1.27720207253886"/>
        <n v="4.20888888888889"/>
        <n v="0.7905759162303665"/>
        <n v="1.3497884344146687"/>
        <n v="1.261818181818182"/>
        <n v="0.17589576547231273"/>
        <n v="2.738095238095238"/>
        <n v="2.346938775510204"/>
        <n v="12.63380281690141"/>
        <n v="0.45058626465661644"/>
        <n v="0.6769911504424778"/>
        <n v="9.793103448275861"/>
        <n v="0.9494640122511485"/>
        <n v="1.3987034035656403"/>
        <n v="3.035971223021583"/>
        <n v="1.6612318840579712"/>
        <n v="0.3100671140939597"/>
        <n v="0.3977272727272727"/>
        <n v="1.8991935483870968"/>
        <n v="0.9924812030075187"/>
        <n v="0.3518930957683742"/>
        <n v="0.5678832116788322"/>
        <n v="0.8524590163934427"/>
        <n v="1.1418732782369145"/>
        <n v="1.6351931330472103"/>
        <n v="5.255474452554744"/>
        <n v="0.16415868673050615"/>
        <n v="1.6880733944954127"/>
        <n v="0.5259391771019678"/>
        <n v="0.8451776649746193"/>
        <n v="2.6"/>
        <n v="0.5043731778425655"/>
        <n v="0.5706806282722514"/>
        <n v="1.2083333333333333"/>
        <n v="1.0325581395348837"/>
        <n v="0.1875808538163001"/>
        <n v="0.9917582417582417"/>
        <n v="1.3767885532591415"/>
        <n v="0.26021798365122617"/>
        <n v="0.5393053016453383"/>
        <n v="2.484536082474227"/>
        <n v="1.765432098765432"/>
        <n v="0.42396907216494845"/>
        <n v="1.2620253164556963"/>
        <n v="0.8171206225680935"/>
        <n v="0.6309859154929578"/>
        <n v="3.6142131979695433"/>
        <n v="0.4186351706036745"/>
        <n v="6.166666666666666"/>
        <n v="1.9673202614379084"/>
        <n v="1.336309523809524"/>
        <n v="1.8453389830508478"/>
        <n v="1.5838509316770186"/>
        <n v="1.0213675213675215"/>
        <n v="0.8790760869565216"/>
        <n v="0.9098360655737705"/>
        <n v="0.5796178343949044"/>
        <n v="1.4956772334293948"/>
        <n v="0.5960854092526691"/>
        <n v="0.9811320754716982"/>
        <n v="2.611111111111111"/>
        <n v="0.7311178247734139"/>
        <n v="0.7589928057553957"/>
        <n v="1.819148936170213"/>
        <n v="2.6076294277929155"/>
        <n v="1.4080145719489983"/>
        <n v="0.19865319865319864"/>
        <n v="0.7399678972712681"/>
        <n v="1.1066666666666667"/>
        <n v="1.1013071895424837"/>
        <n v="102.6"/>
        <n v="2.5340314136125657"/>
        <n v="0.4677165354330709"/>
        <n v="1.248015873015873"/>
        <n v="1.9261213720316621"/>
        <n v="1.633720930232558"/>
        <n v="0.6418732782369146"/>
        <n v="1.584988962472406"/>
        <n v="0.5828125"/>
        <n v="0.6267515923566879"/>
        <n v="1.6063829787234045"/>
        <n v="2.0806100217864927"/>
        <n v="24.9"/>
        <n v="1.4566666666666668"/>
        <n v="1.853982300884956"/>
        <n v="0.19278996865203762"/>
        <n v="0.5485714285714286"/>
        <n v="0.9049479166666667"/>
        <n v="1.6682027649769586"/>
        <n v="1.604026845637584"/>
        <n v="1.4686567164179103"/>
        <n v="1.2493573264781492"/>
        <n v="1.1059190031152648"/>
        <n v="3.3375527426160336"/>
        <n v="6.857142857142858"/>
        <n v="0.7043269230769231"/>
        <n v="1.8817966903073284"/>
        <n v="0.6081504702194357"/>
        <n v="0.3329032258064516"/>
        <n v="15.181818181818182"/>
        <n v="0.38266384778012685"/>
        <n v="1.7871559633027523"/>
        <n v="0.8479087452471483"/>
        <n v="1.3090185676392572"/>
        <n v="0.7105263157894737"/>
        <n v="2.3357314148681056"/>
        <n v="1.7906976744186047"/>
        <n v="0.4462540716612378"/>
        <n v="0.2777777777777778"/>
        <n v="0.8931034482758621"/>
        <n v="0.34448818897637795"/>
        <n v="0.9824868651488617"/>
        <n v="1.151603498542274"/>
        <n v="0.690721649484536"/>
        <n v="5.843478260869565"/>
        <n v="1.9000000000000001"/>
        <n v="6.076923076923077"/>
        <n v="0.8751753155680225"/>
        <n v="15.131147540983607"/>
        <n v="0.6677067082683308"/>
        <n v="5.262032085561497"/>
        <n v="1.648"/>
        <n v="1.3315143246930423"/>
        <n v="0.26439232409381663"/>
        <n v="4.4940476190476195"/>
        <n v="0.2010869565217391"/>
        <n v="1.8157894736842106"/>
        <n v="1.748936170212766"/>
        <n v="1.6440217391304346"/>
        <n v="0.5181518151815182"/>
        <n v="4.044692737430168"/>
        <n v="0.28233151183970856"/>
        <n v="1.4539130434782608"/>
        <n v="0.6318181818181817"/>
        <n v="0.35499207606973066"/>
        <n v="0.5087719298245614"/>
        <n v="0.9090909090909091"/>
        <n v="7.589147286821705"/>
        <n v="0.8477366255144032"/>
        <n v="0.3313953488372093"/>
        <n v="2.7169811320754715"/>
        <n v="284.3333333333333"/>
        <n v="0.7474892395982784"/>
        <n v="1.4904214559386975"/>
        <n v="1.822289156626506"/>
        <n v="0.9355742296918768"/>
        <n v="0.678939617083947"/>
        <n v="1.4777777777777779"/>
        <n v="1.15406162464986"/>
        <n v="1.8866396761133601"/>
        <n v="1.8578199052132702"/>
        <n v="1.9038461538461537"/>
        <n v="2.841025641025641"/>
        <n v="0.42685370741482964"/>
        <n v="2.1564245810055866"/>
        <n v="2.3206106870229006"/>
        <n v="0.687041564792176"/>
        <n v="2.354354354354354"/>
        <n v="1.1347068145800319"/>
        <n v="0.9970588235294118"/>
        <n v="3.26046511627907"/>
        <n v="1.3507246376811595"/>
        <n v="1.9433962264150944"/>
        <n v="1.5813953488372092"/>
        <n v="0.29243353783231085"/>
        <n v="1.5391304347826087"/>
        <n v="2.768"/>
        <n v="14.037037037037036"/>
        <n v="0.4151234567901234"/>
        <n v="1.9902912621359221"/>
        <n v="0.2512998266897747"/>
        <n v="11.803030303030303"/>
        <n v="2.44"/>
        <n v="1.0956937799043063"/>
        <n v="1.0210325047801145"/>
        <n v="1.8394160583941606"/>
        <n v="0.47138047138047134"/>
        <n v="0.3629032258064516"/>
        <n v="2.0084745762711864"/>
        <n v="0.27102803738317754"/>
        <n v="0.8086253369272237"/>
        <n v="0.2978177150192554"/>
        <n v="0.3838664812239221"/>
        <n v="1.7874015748031495"/>
        <n v="0.24805194805194802"/>
        <n v="0.39384615384615385"/>
        <n v="0.617910447761194"/>
        <n v="33.083333333333336"/>
        <n v="1.0144167758846658"/>
        <n v="1.4234527687296419"/>
        <n v="12.846153846153845"/>
        <n v="4.241935483870967"/>
        <n v="0.49090909090909085"/>
        <n v="2.0972568578553616"/>
        <n v="0.8333333333333333"/>
        <n v="0.3154761904761905"/>
        <n v="2.8293413173652695"/>
        <n v="1.2524916943521596"/>
        <n v="3.3071428571428574"/>
        <n v="1.402439024390244"/>
        <n v="5.458333333333334"/>
        <n v="6.623188405797102"/>
        <n v="1.818359375"/>
        <n v="0.7432065217391304"/>
        <n v="2.1597051597051595"/>
        <n v="4.0168067226890765"/>
        <n v="3.0866141732283463"/>
        <n v="0.7183734939759036"/>
        <n v="0.9613899613899614"/>
        <n v="1.3261648745519714"/>
        <n v="3.3390557939914163"/>
        <n v="0.3471933471933472"/>
        <n v="0.9209677419354838"/>
        <n v="0.576923076923077"/>
        <n v="0.7222222222222222"/>
        <n v="0.581151832460733"/>
        <n v="1.1132812500000002"/>
        <n v="2.0757575757575757"/>
        <n v="1.0375939849624058"/>
        <n v="2.5955414012738856"/>
        <n v="0.9481865284974094"/>
        <n v="0.6768558951965066"/>
        <n v="0.781491002570694"/>
        <n v="0.9283154121863799"/>
        <n v="0.3406940063091483"/>
        <n v="5.7227722772277225"/>
        <n v="2.4501278772378514"/>
        <n v="3.802469135802469"/>
        <n v="1.2914438502673797"/>
        <n v="4.802197802197802"/>
        <n v="2.6452599388379205"/>
        <n v="6.774193548387097"/>
        <n v="0.881118881118881"/>
        <n v="3.6666666666666665"/>
        <n v="2.421994884910486"/>
        <n v="3.033333333333333"/>
        <n v="9.74418604651163"/>
        <n v="0.7592295345104334"/>
        <n v="0.7816764132553606"/>
        <n v="1.065934065934066"/>
        <n v="17.289473684210527"/>
        <n v="0.8757225433526011"/>
        <n v="3.7941176470588234"/>
        <n v="0.24966442953020135"/>
        <n v="2.133159268929504"/>
        <n v="0.9448529411764705"/>
        <n v="0.342327150084317"/>
        <n v="0.942938659058488"/>
        <n v="0.47239263803680986"/>
        <n v="1.2103746397694524"/>
        <n v="1.0772357723577237"/>
        <n v="1.1805054151624548"/>
        <n v="2.1565656565656566"/>
        <n v="1.8445945945945945"/>
        <n v="3.6358695652173916"/>
        <n v="4.260663507109005"/>
        <n v="3.7065217391304346"/>
        <n v="1.5787476280834916"/>
        <n v="6.118279569892473"/>
        <n v="2.4064516129032256"/>
        <n v="1.814"/>
        <n v="3.4163090128755362"/>
        <n v="17.67307692307692"/>
        <n v="7.507692307692308"/>
        <n v="9.04950495049505"/>
        <n v="0.9850523168908818"/>
        <n v="1.6787072243346008"/>
        <n v="2.5961538461538463"/>
        <n v="2.2108626198083066"/>
        <n v="3.869955156950673"/>
        <n v="0.5562770562770563"/>
        <n v="1.6650717703349283"/>
        <n v="2.187012987012987"/>
        <n v="1.4246031746031744"/>
        <n v="4.2272727272727275"/>
        <n v="1.031986531986532"/>
        <n v="0.8053977272727273"/>
        <n v="0.17880794701986757"/>
        <n v="0.32094594594594594"/>
        <n v="0.5783132530120482"/>
        <n v="0.4234828496042216"/>
        <n v="3.801980198019802"/>
        <n v="1.0353535353535352"/>
        <n v="17.90909090909091"/>
        <n v="0.3227722772277228"/>
        <n v="1.9110320284697508"/>
        <n v="0.6357723577235772"/>
        <n v="1.251808972503618"/>
        <n v="2.5239726027397262"/>
        <n v="1.5106382978723405"/>
        <n v="2.2425149700598803"/>
        <n v="2.027681660899654"/>
        <n v="5.773972602739726"/>
        <n v="0.7765363128491619"/>
        <n v="4.966101694915254"/>
        <n v="0.2888015717092338"/>
        <n v="0.9859550561797752"/>
        <n v="0.473972602739726"/>
        <n v="0.1858267716535433"/>
        <n v="1.1347517730496455"/>
        <n v="1.4709480122324157"/>
        <n v="1.8597285067873306"/>
        <n v="1.1937669376693767"/>
        <n v="1.7001763668430336"/>
        <n v="1.5111464968152866"/>
        <n v="13.14705882352941"/>
        <n v="1.94206008583691"/>
        <n v="0.547945205479452"/>
        <n v="0.34252539912917274"/>
        <n v="29.34782608695652"/>
        <n v="0.7177097203728362"/>
        <n v="5.4"/>
        <n v="1.443089430894309"/>
        <n v="1.0936936936936938"/>
        <n v="10.19767441860465"/>
        <n v="17.05263157894737"/>
        <n v="0.982484076433121"/>
        <n v="1.6136363636363635"/>
        <n v="6.011627906976744"/>
        <n v="1.5721311475409836"/>
        <n v="0.33136966126656847"/>
        <n v="1.0680851063829786"/>
        <n v="5.348837209302325"/>
        <n v="40.833333333333336"/>
        <n v="0.6327985739750445"/>
        <n v="0.8159090909090908"/>
        <n v="0.5950095969289827"/>
        <n v="0.6298003072196621"/>
        <n v="2.55043227665706"/>
        <n v="5.55"/>
        <n v="0.42021276595744683"/>
        <n v="1.0229357798165137"/>
        <n v="0.39634146341463417"/>
        <n v="1.2235609103078984"/>
        <n v="0.6268456375838926"/>
        <n v="2.14410480349345"/>
        <n v="1.7352941176470589"/>
        <n v="1.0689223057644108"/>
        <n v="0.6073394495412844"/>
        <n v="0.5168195718654434"/>
        <n v="0.28794642857142855"/>
        <n v="1.93993993993994"/>
        <n v="0.5344585091420534"/>
        <n v="1.2927461139896375"/>
        <n v="1.2701062215477996"/>
        <n v="0.4806547619047619"/>
        <n v="0.5735963581183612"/>
        <n v="1.4896193771626296"/>
        <n v="0.793859649122807"/>
        <n v="2.725806451612903"/>
        <n v="4.75"/>
        <n v="0.6810089020771513"/>
        <n v="0.6265664160401002"/>
        <n v="9.068627450980392"/>
        <n v="9.858695652173912"/>
        <n v="7.763779527559055"/>
        <n v="0.7687188019966723"/>
        <n v="1.471001757469244"/>
        <n v="2.9018404907975466"/>
        <n v="0.7507374631268436"/>
        <n v="3.764444444444445"/>
        <n v="0.41009463722397477"/>
        <n v="0.7621483375959079"/>
        <n v="0.6547008547008547"/>
        <n v="2.652459016393443"/>
        <n v="1.564748201438849"/>
        <n v="0.62704309063893"/>
        <n v="35.67857142857142"/>
        <n v="0.5705128205128206"/>
        <n v="0.6223506743737958"/>
        <n v="1.9104046242774568"/>
        <n v="1.6374501992031876"/>
        <n v="1.663265306122449"/>
        <n v="1.5985401459854014"/>
        <n v="0.16751269035532995"/>
        <n v="3.0531914893617023"/>
        <n v="0.5726643598615917"/>
        <n v="1.0804597701149425"/>
        <n v="0.996168582375479"/>
        <n v="5.695121951219512"/>
        <n v="1.968085106382979"/>
        <n v="1.2028061224489797"/>
        <n v="4.448717948717949"/>
        <n v="0.2082514734774067"/>
        <n v="0.7369565217391305"/>
        <n v="2.024336283185841"/>
        <n v="1.3800813008130082"/>
        <n v="2.4452736318407964"/>
        <n v="17.142857142857142"/>
        <n v="0.5097222222222222"/>
        <n v="0.6435045317220544"/>
        <n v="2.8345323741007196"/>
        <n v="0.9879154078549849"/>
        <n v="0.810064935064935"/>
        <n v="0.4993429697766097"/>
        <n v="0.23922114047287898"/>
        <n v="5.8110236220472435"/>
        <n v="0.7008196721311475"/>
        <n v="0.8549075391180654"/>
        <n v="1.6887417218543046"/>
        <n v="2.85126582278481"/>
        <n v="1.638586956521739"/>
        <n v="1.7733333333333334"/>
        <n v="2.6794258373205744"/>
        <n v="20.166666666666668"/>
        <n v="3.716814159292036"/>
        <n v="1.6193181818181819"/>
        <n v="2.5530973451327434"/>
        <n v="1.1748366013071896"/>
        <n v="3.5529411764705885"/>
        <n v="0.944141689373297"/>
        <n v="1.1187150837988826"/>
        <n v="0.9752407152682256"/>
        <n v="0.902027027027027"/>
        <n v="11.546511627906977"/>
        <n v="1.3219373219373218"/>
        <n v="1.8666666666666665"/>
        <n v="1.0620253164556963"/>
        <n v="1.093984962406015"/>
        <n v="1.5854700854700856"/>
        <n v="0.4182692307692307"/>
        <n v="0.15624999999999997"/>
        <n v="0.40397350993377484"/>
        <n v="0.8129629629629629"/>
        <n v="0.5254691689008043"/>
        <n v="0.5743801652892562"/>
        <n v="10.506666666666666"/>
        <n v="1.1216407355021216"/>
        <n v="1.92183908045977"/>
        <n v="26.78125"/>
        <n v="0.6494565217391305"/>
        <n v="2.2531969309462916"/>
        <n v="0.8244604316546763"/>
        <n v="0.7638483965014577"/>
        <n v="1.1439509954058191"/>
        <n v="5.959183673469388"/>
        <n v="4.095959595959596"/>
        <n v="0.6957142857142857"/>
        <n v="0.2990264255910987"/>
        <n v="0.5655737704918032"/>
        <n v="0.7045454545454546"/>
        <n v="6.442857142857143"/>
        <n v="1.28"/>
        <n v="0.5614366729678639"/>
        <n v="4.335051546391753"/>
        <n v="0.38348868175765644"/>
        <n v="103.55555555555556"/>
        <n v="140.2"/>
        <n v="2.245049504950495"/>
        <n v="1.535897435897436"/>
        <n v="5.5114503816793885"/>
        <n v="1.6616161616161615"/>
        <n v="2.5775075987841944"/>
        <n v="1.196629213483146"/>
        <n v="90.14285714285712"/>
        <n v="0.856594110115237"/>
        <n v="1.86"/>
        <n v="7.743801652892562"/>
        <n v="18.864864864864867"/>
        <n v="0.2488372093023256"/>
        <n v="1.0319148936170213"/>
        <n v="3.6182572614107884"/>
        <n v="0.8979591836734694"/>
        <n v="0.5615384615384615"/>
        <n v="0.6930022573363431"/>
        <n v="10.322580645161292"/>
        <n v="1.4703087885985748"/>
        <n v="0.5687203791469194"/>
        <n v="4.415384615384616"/>
        <n v="1.1067415730337078"/>
        <n v="2.0345572354211665"/>
        <n v="0.19473684210526315"/>
        <n v="1.8487394957983196"/>
        <n v="0.8528301886792453"/>
        <n v="1.5999999999999999"/>
        <n v="1.7885462555066078"/>
        <n v="1.8155339805825244"/>
        <n v="47.31578947368421"/>
        <n v="0.39361702127659576"/>
        <n v="0.38252427184466015"/>
        <n v="8.95890410958904"/>
        <n v="49.411764705882355"/>
        <n v="15.219512195121952"/>
        <n v="1.9815573770491803"/>
        <n v="1.6619144602851323"/>
        <n v="1.8275"/>
        <n v="0.6285714285714286"/>
        <n v="0.46352941176470586"/>
        <n v="1.9515738498789348"/>
        <n v="17.375"/>
        <n v="21.3953488372093"/>
        <n v="1.2527777777777778"/>
        <n v="0.5120689655172415"/>
        <n v="1.0062735257214555"/>
        <n v="0.5909090909090909"/>
        <n v="0.5078236130867709"/>
        <n v="1.3713692946058091"/>
        <n v="2.1680440771349865"/>
        <n v="0.6123595505617978"/>
        <n v="0.6666666666666666"/>
        <n v="0.40525587828492393"/>
        <n v="5.3138297872340425"/>
        <n v="5.028571428571429"/>
        <n v="0.8348294434470377"/>
        <n v="0.21483375959079282"/>
        <n v="1.065"/>
        <n v="2.9736842105263164"/>
        <n v="2.4851190476190474"/>
        <n v="1.1726384364820848"/>
        <n v="1.4413489736070382"/>
        <n v="0.8038897893030794"/>
        <n v="0.7770700636942676"/>
        <n v="1.8818181818181816"/>
        <n v="0.7573333333333333"/>
        <n v="1.803059273422562"/>
        <n v="0.981958762886598"/>
        <n v="1.3340517241379313"/>
        <n v="0.37595129375951297"/>
        <n v="0.36"/>
        <n v="2.0444444444444443"/>
        <n v="0.980544747081712"/>
        <n v="43.111111111111114"/>
        <n v="0.49268292682926823"/>
        <n v="0.24611398963730569"/>
        <n v="1.6457564575645756"/>
        <n v="1.7876447876447876"/>
        <n v="1.3133333333333335"/>
        <n v="0.6371100164203612"/>
        <n v="0.454356846473029"/>
        <n v="0.8055130168453292"/>
        <n v="3.2479999999999998"/>
        <n v="5.311475409836066"/>
        <n v="1.5971014492753621"/>
        <n v="0.4612546125461255"/>
        <n v="4.766666666666667"/>
        <n v="1.4356617647058822"/>
        <n v="0.5238095238095238"/>
        <n v="1.360062893081761"/>
        <n v="29.172413793103452"/>
        <n v="0.9831460674157304"/>
        <n v="1.1615384615384614"/>
        <n v="0.9853917662682603"/>
        <n v="1.2416812609457093"/>
        <n v="0.18053375196232338"/>
        <n v="0.2900552486187845"/>
        <n v="0.4555555555555555"/>
        <n v="3.3620689655172415"/>
        <n v="0.7126436781609196"/>
        <n v="0.9882943143812709"/>
        <n v="2.338235294117647"/>
        <n v="0.716549295774648"/>
        <n v="1.1152737752161384"/>
        <n v="0.6376440460947504"/>
        <n v="0.5761154855643044"/>
        <n v="1.5384615384615383"/>
        <n v="2.8724035608308602"/>
        <n v="9.03409090909091"/>
        <n v="0.5959595959595959"/>
        <n v="2.7612456747404845"/>
        <n v="0.47177419354838707"/>
        <n v="0.3170731707317073"/>
        <n v="0.6032"/>
        <n v="4.534246575342466"/>
        <n v="2.6844262295081966"/>
        <n v="0.9693593314763231"/>
        <n v="1.715753424657534"/>
        <n v="0.3702290076335878"/>
        <n v="0.218562874251497"/>
        <n v="1.4713541666666667"/>
        <n v="0.5860597439544808"/>
        <n v="2.118705035971223"/>
        <n v="1.5135135135135134"/>
        <n v="1.2793296089385475"/>
        <n v="0.1650485436893204"/>
        <n v="0.46301369863013697"/>
        <n v="3.360730593607306"/>
        <n v="1.934782608695652"/>
        <n v="0.9098497495826378"/>
        <n v="7.224137931034484"/>
        <n v="0.7178030303030303"/>
        <n v="0.7661431064572425"/>
        <n v="1.2428298279158698"/>
        <n v="0.4121510673234811"/>
        <n v="5.552447552447553"/>
        <n v="1.3148936170212764"/>
        <n v="0.4541832669322709"/>
        <n v="1.1267893660531698"/>
        <n v="1.9775051124744378"/>
        <n v="0.200339558573854"/>
        <n v="1.048689138576779"/>
        <n v="0.9"/>
        <n v="0.9208731241473397"/>
        <n v="32.333333333333336"/>
        <n v="1.3477011494252875"/>
        <n v="3.8742857142857146"/>
        <n v="2.4383561643835616"/>
        <n v="0.5806451612903225"/>
        <n v="1.283763277693475"/>
        <n v="0.6162464985994398"/>
        <n v="0.43484042553191493"/>
        <n v="2.5698324022346366"/>
        <n v="0.3485714285714286"/>
        <n v="3.0416666666666665"/>
        <n v="1.8256227758007118"/>
        <n v="2.878260869565217"/>
        <n v="0.9865319865319865"/>
        <n v="1.950124688279302"/>
        <n v="0.16282642089093705"/>
        <n v="0.9177852348993288"/>
        <n v="47.75"/>
        <n v="1.5972222222222223"/>
        <n v="0.6934097421203438"/>
        <n v="1.306849315068493"/>
        <n v="0.7282442748091602"/>
        <n v="0.4406392694063927"/>
        <n v="0.7048022598870056"/>
        <n v="1.4491228070175437"/>
        <n v="0.8371040723981901"/>
        <n v="0.8096026490066225"/>
        <n v="31.129032258064516"/>
        <n v="5.863636363636364"/>
        <n v="9.432835820895523"/>
        <n v="2.197142857142857"/>
        <n v="4.175531914893617"/>
        <n v="0.9453621346886912"/>
        <n v="1.7373271889400923"/>
        <n v="0.28867924528301886"/>
        <n v="2.6053811659192823"/>
        <n v="3.1322957198443584"/>
        <n v="0.6902985074626865"/>
        <n v="0.19856887298747766"/>
        <n v="2.1978891820580473"/>
        <n v="1.7898550724637683"/>
        <n v="0.9936708860759493"/>
        <n v="1.5382113821138212"/>
        <n v="10.972222222222223"/>
        <n v="1.5636070853462158"/>
        <n v="2.0753880266075386"/>
        <n v="0.9962616822429907"/>
        <n v="2.9732824427480913"/>
        <n v="2.1402439024390243"/>
        <n v="4.486486486486487"/>
        <n v="1.0332056194125159"/>
        <n v="0.5979899497487436"/>
        <n v="0.3889585947302384"/>
        <n v="4.7556818181818175"/>
        <n v="2.0443349753694586"/>
        <n v="17.0625"/>
        <n v="0.8604972375690608"/>
        <n v="1.2885496183206107"/>
        <n v="0.6557659208261618"/>
        <n v="0.29713114754098363"/>
        <n v="1.1508620689655173"/>
        <n v="1.1568381430363865"/>
        <n v="3.6531531531531525"/>
        <n v="0.6891025641025641"/>
        <n v="0.33978494623655914"/>
        <n v="0.8617157490396928"/>
        <n v="1.2854984894259818"/>
        <n v="0.8735919899874844"/>
        <n v="1.0254777070063694"/>
        <n v="1.2865853658536586"/>
        <n v="2.2828784119106698"/>
        <n v="0.6115992970123022"/>
        <n v="0.48788368336025845"/>
        <n v="2.4331683168316833"/>
        <n v="3.691489361702128"/>
        <n v="0.9457142857142857"/>
        <n v="3.1721311475409837"/>
        <n v="0.22138836772983114"/>
        <n v="1.2816901408450705"/>
        <n v="2.196491228070175"/>
        <n v="0.31382978723404253"/>
        <n v="4.661458333333333"/>
        <n v="3.539473684210526"/>
        <n v="10.363636363636363"/>
        <n v="1.3886138613861387"/>
        <n v="1.5076335877862594"/>
        <n v="1.605072463768116"/>
        <n v="10.204081632653061"/>
        <n v="1.064139941690962"/>
        <n v="1.029096477794793"/>
        <n v="0.26015228426395937"/>
        <n v="0.8811748998664886"/>
        <n v="2.0912280701754384"/>
        <n v="2.8495297805642634"/>
        <n v="1.4958123953098827"/>
        <n v="2.205607476635514"/>
        <n v="0.6932270916334662"/>
        <n v="3.8421052631578947"/>
        <n v="2.7142857142857144"/>
        <n v="0.2692307692307692"/>
        <n v="4.177514792899408"/>
        <n v="30.85714285714286"/>
        <n v="1.1860869565217391"/>
        <n v="0.3902439024390244"/>
        <n v="2.7570621468926553"/>
        <n v="0.35028248587570626"/>
        <n v="0.47988505747126436"/>
        <n v="3.7500000000000004"/>
        <n v="1.6296296296296298"/>
        <n v="1.1089588377723971"/>
        <n v="0.5321637426900585"/>
        <n v="0.6552901023890785"/>
        <n v="4.555555555555555"/>
        <n v="2.81437125748503"/>
        <n v="1.1320000000000001"/>
        <n v="7.827956989247312"/>
        <n v="0.5792349726775956"/>
        <n v="1.2109275730622617"/>
        <n v="0.4393203883495146"/>
        <n v="1.5976430976430975"/>
        <n v="1.5567765567765568"/>
        <n v="1.048529411764706"/>
        <n v="5.323699421965318"/>
        <n v="0.3731343283582089"/>
        <n v="0.36737588652482267"/>
        <n v="2.386861313868613"/>
        <n v="1.1552346570397112"/>
        <n v="0.4896907216494845"/>
        <n v="0.9887999999999999"/>
        <n v="0.5530973451327434"/>
        <n v="0.984478935698448"/>
        <n v="0.9969040247678019"/>
        <n v="1.6479591836734695"/>
        <n v="3.475352112676056"/>
        <n v="2.5381165919282513"/>
        <n v="0.8944444444444444"/>
        <n v="0.6918138041733546"/>
        <n v="1.1530758226037197"/>
        <n v="1.3306451612903225"/>
        <n v="1.4650455927051673"/>
        <n v="2.333333333333333"/>
        <n v="1.1169590643274854"/>
        <n v="1.3550624133148403"/>
        <n v="2.5879120879120876"/>
        <n v="4.291139240506329"/>
        <n v="0.9140624999999999"/>
        <n v="0.659016393442623"/>
        <n v="0.5626566416040101"/>
        <n v="0.38571428571428573"/>
        <n v="0.8133903133903134"/>
        <n v="1.2876254180602007"/>
        <n v="0.4832402234636871"/>
        <n v="15.491803278688524"/>
        <n v="0.3696236559139785"/>
        <n v="0.9226594301221166"/>
        <n v="14.16393442622951"/>
        <n v="1.674825174825175"/>
        <n v="1.34125636672326"/>
        <n v="0.3508771929824561"/>
        <n v="1.5934959349593496"/>
        <n v="3.0294117647058822"/>
        <n v="0.5538116591928252"/>
        <n v="2.0580204778156994"/>
        <n v="3.821656050955414"/>
        <n v="2.5025125628140708"/>
        <n v="5.539325842696629"/>
        <n v="0.3507972665148064"/>
        <n v="0.9158620689655173"/>
        <n v="0.3904109589041096"/>
        <n v="13.068181818181818"/>
        <n v="12.531249999999998"/>
        <n v="1.642857142857143"/>
        <n v="2.2254901960784315"/>
        <n v="2.5241157556270095"/>
        <n v="1.3085106382978724"/>
        <n v="0.6479481641468683"/>
        <n v="1.110344827586207"/>
        <n v="2.940959409594096"/>
        <n v="1.4831858407079646"/>
        <n v="0.48411497730711045"/>
        <n v="2.512635379061372"/>
        <n v="2.735294117647059"/>
        <n v="0.510548523206751"/>
        <n v="0.8074866310160428"/>
        <n v="1.3679999999999999"/>
        <n v="2.045945945945946"/>
        <n v="3.0960451977401133"/>
        <n v="1.3824027072758036"/>
        <n v="31.72727272727273"/>
        <n v="1.704954954954955"/>
        <n v="2.7720588235294117"/>
        <n v="337.0"/>
        <n v="0.9223021582733812"/>
        <n v="0.521415270018622"/>
        <n v="10.556962025316455"/>
        <n v="1.0753295668549907"/>
        <n v="0.621676891615542"/>
        <n v="1.7493403693931397"/>
        <n v="2.8388059701492536"/>
        <n v="0.24507042253521127"/>
        <n v="1.010204081632653"/>
        <n v="2.6927899686520376"/>
        <n v="0.7566539923954373"/>
        <n v="0.2188006482982172"/>
        <n v="0.56343792633015"/>
        <n v="0.9592476489028213"/>
        <n v="0.7059569074778201"/>
        <n v="1.6523297491039428"/>
        <n v="1.3178036605657237"/>
        <n v="1.253180661577608"/>
        <n v="88.16666666666667"/>
        <n v="0.34714003944773175"/>
        <n v="1.6243654822335025"/>
        <n v="0.14168937329700274"/>
        <n v="1.1287128712871288"/>
        <n v="0.18991097922848665"/>
        <n v="1.0369881109643329"/>
        <n v="2.1953488372093024"/>
        <n v="75.0"/>
        <n v="35.22222222222222"/>
        <n v="0.6972477064220183"/>
        <n v="1.5603448275862069"/>
        <n v="0.703601108033241"/>
        <n v="2.20625"/>
        <n v="0.5885558583106267"/>
        <n v="1.362369337979094"/>
        <n v="0.7518248175182483"/>
        <n v="0.814404432132964"/>
        <n v="0.57"/>
        <n v="2.058659217877095"/>
        <n v="1.469622331691297"/>
        <n v="0.6183745583038869"/>
        <n v="0.9961977186311788"/>
        <n v="9.560975609756097"/>
        <n v="1.3047619047619048"/>
        <n v="2.783898305084746"/>
        <n v="1.5119617224880384"/>
        <n v="1.286649214659686"/>
        <n v="0.6612021857923497"/>
        <n v="1.232118758434548"/>
        <n v="0.41467304625199364"/>
        <n v="1.438144329896907"/>
        <n v="1.6676737160120845"/>
        <n v="0.6576923076923077"/>
        <n v="1.122599704579025"/>
        <n v="1.2472375690607733"/>
        <n v="0.6823204419889503"/>
        <n v="107.57142857142857"/>
        <n v="0.7902208201892744"/>
        <n v="3.4122807017543866"/>
        <n v="92.875"/>
        <n v="0.19254658385093165"/>
        <n v="0.6304347826086957"/>
        <n v="0.9562043795620437"/>
        <n v="1.284153005464481"/>
        <n v="0.9422632794457275"/>
        <n v="1.6526054590570718"/>
        <n v="0.47639484978540775"/>
        <n v="3.0327868852459017"/>
        <n v="1.009419152276295"/>
        <n v="2.072423398328691"/>
        <n v="6.977099236641221"/>
        <n v="0.8862433862433863"/>
        <n v="2.67741935483871"/>
        <n v="0.4608030592734226"/>
        <n v="1.986737400530504"/>
        <n v="6.547826086956523"/>
        <n v="1.7610837438423648"/>
        <n v="0.42068965517241375"/>
        <n v="1.2681159420289856"/>
        <n v="0.5642105263157895"/>
        <n v="1.1602671118530885"/>
        <n v="4.525"/>
        <n v="0.5949535192563081"/>
        <n v="0.7444668008048291"/>
        <n v="1.4056047197640116"/>
        <n v="2.8274111675126905"/>
        <n v="1.0219594594594594"/>
        <n v="1.5263999999999998"/>
        <n v="2.1635220125786163"/>
        <n v="3.1335504885993486"/>
        <n v="0.3726235741444867"/>
        <n v="11.493333333333332"/>
        <n v="0.6836734693877551"/>
        <n v="24.382352941176467"/>
        <n v="5.723684210526315"/>
        <n v="0.647834274952919"/>
        <n v="5.924050632911392"/>
        <n v="0.9691119691119692"/>
        <n v="0.2719424460431654"/>
        <n v="1.5568862275449102"/>
        <n v="0.30381679389312977"/>
        <n v="1.6778846153846154"/>
        <n v="0.9088235294117647"/>
        <n v="1.3141025641025639"/>
        <n v="1.0362537764350455"/>
        <n v="1.0380313199105144"/>
        <n v="0.9422066549912435"/>
        <n v="4.166666666666667"/>
        <n v="3.8793103448275863"/>
        <n v="0.21971252566735114"/>
        <n v="2.7832167832167833"/>
        <n v="0.8451612903225807"/>
        <n v="1.0959692898272553"/>
        <n v="1.5265957446808511"/>
        <n v="5.52991452991453"/>
        <n v="1.1610337972166997"/>
        <n v="0.6888888888888889"/>
        <n v="2.325925925925926"/>
        <n v="0.6130268199233717"/>
        <n v="0.6611570247933884"/>
        <n v="1.2873563218390807"/>
        <n v="0.680365296803653"/>
        <n v="1.165302782324059"/>
        <n v="0.8369565217391305"/>
        <n v="0.6172465960665658"/>
        <n v="2.1470588235294117"/>
        <n v="1.7758620689655171"/>
        <n v="0.8360655737704918"/>
        <n v="1.310536044362292"/>
        <n v="1.3770197486535007"/>
        <n v="1.0737564322469981"/>
        <n v="0.6679462571976967"/>
        <n v="7.44"/>
        <n v="0.5881294964028777"/>
        <n v="1.574137931034483"/>
        <n v="0.9937106918238994"/>
        <n v="0.9801801801801803"/>
        <n v="1.7650273224043713"/>
        <n v="1.4368932038834952"/>
        <n v="0.5706051873198847"/>
        <n v="0.23337515683814306"/>
        <n v="0.9454253611556981"/>
        <n v="1.783673469387755"/>
        <n v="13.96825396825397"/>
        <n v="1.1084337349397593"/>
        <n v="0.8007054673721341"/>
        <n v="1.1048387096774193"/>
        <n v="7.86"/>
        <n v="0.8986615678776291"/>
        <n v="2.2320675105485233"/>
        <n v="1.1726973684210527"/>
        <n v="4.630208333333334"/>
        <n v="1.4844606946983545"/>
        <n v="0.5084745762711864"/>
        <n v="30.285714285714285"/>
        <n v="1.7120315581854042"/>
        <n v="9.340659340659341"/>
        <n v="0.8538899430740039"/>
        <n v="0.8459459459459459"/>
        <n v="1.1806451612903226"/>
        <n v="4.867724867724868"/>
        <n v="1.2442040185471408"/>
        <n v="1.0212014134275618"/>
        <n v="1.051388888888889"/>
        <n v="0.30317460317460315"/>
        <n v="15.33898305084746"/>
        <n v="0.7177914110429447"/>
        <n v="2.5777777777777775"/>
        <n v="1.03343949044586"/>
        <n v="2.4359756097560976"/>
        <n v="1.0875912408759123"/>
        <n v="0.31950207468879666"/>
        <n v="0.941101152368758"/>
        <n v="0.5933333333333334"/>
        <n v="1.1345029239766082"/>
        <n v="0.950301204819277"/>
        <n v="1.0292072322670376"/>
        <n v="3.2768595041322315"/>
        <n v="3.0351562499999996"/>
        <n v="1.985632183908046"/>
        <n v="7.392592592592592"/>
        <n v="1.2947103274559193"/>
        <n v="1.386064030131827"/>
        <n v="2.0552763819095476"/>
        <n v="0.8217636022514071"/>
        <n v="9.641509433962264"/>
        <n v="1.3865905848787448"/>
        <n v="0.17177097203728364"/>
        <n v="0.8137651821862346"/>
        <n v="0.7631205673758865"/>
        <n v="0.9619047619047618"/>
        <n v="1.4247648902821317"/>
        <n v="3.768421052631579"/>
        <n v="1.0184049079754602"/>
        <n v="3.235521235521236"/>
        <n v="0.7478632478632479"/>
        <n v="2.871369294605809"/>
        <n v="1.6450980392156864"/>
        <n v="2.76530612244898"/>
        <n v="1.1669085631349783"/>
        <n v="0.35502958579881655"/>
        <n v="1.3977695167286246"/>
        <n v="0.19469026548672566"/>
        <n v="1.7799352750809063"/>
        <n v="1.1579961464354527"/>
        <n v="1.3273381294964028"/>
        <n v="2.2851063829787233"/>
        <n v="1.055263157894737"/>
        <n v="1.6046511627906976"/>
        <n v="3.013215859030837"/>
        <n v="14.12"/>
        <n v="3.4814814814814814"/>
        <n v="3.45136186770428"/>
        <n v="0.954486345903771"/>
        <n v="1.523305084745763"/>
        <n v="0.2396825396825397"/>
        <n v="5.527777777777778"/>
        <n v="9.776470588235295"/>
        <n v="0.47546012269938653"/>
        <n v="0.8416833667334669"/>
        <n v="1.5098039215686274"/>
        <n v="1.8515081206496522"/>
        <n v="0.49777777777777776"/>
        <n v="10.5"/>
        <n v="0.49685534591194974"/>
        <n v="1.2369337979094075"/>
        <n v="0.9654731457800511"/>
        <n v="0.6594427244582043"/>
        <n v="3.647058823529412"/>
        <n v="0.5563380281690141"/>
        <n v="1.1833060556464812"/>
        <n v="1.2962328767123288"/>
        <n v="1.481707317073171"/>
        <n v="0.42738589211618255"/>
        <n v="2.329113924050633"/>
        <n v="4.011904761904762"/>
        <n v="0.3312401883830455"/>
        <n v="1.2524752475247525"/>
        <n v="8.53191489361702"/>
        <n v="1.4735202492211839"/>
        <n v="1.3917682926829271"/>
        <n v="2.7326732673267324"/>
        <n v="1.8156424581005586"/>
        <n v="276.3333333333333"/>
        <n v="10.147727272727272"/>
        <n v="3.3309608540925266"/>
        <n v="11.611940298507463"/>
        <n v="1.1964549483013294"/>
        <n v="0.7149059334298119"/>
        <n v="0.9254966887417219"/>
        <n v="4.840206185567011"/>
        <n v="1.0501193317422435"/>
        <n v="0.9387755102040816"/>
        <n v="3.4933333333333336"/>
        <n v="1.4915254237288136"/>
        <n v="1.4166666666666667"/>
        <n v="2.2105263157894735"/>
        <n v="2.780590717299578"/>
        <n v="2.6618075801749272"/>
        <n v="0.26498002663115844"/>
        <n v="1.0832282471626735"/>
        <n v="0.4275534441805226"/>
        <n v="0.5347826086956522"/>
        <n v="0.49289099526066354"/>
        <n v="3.149606299212598"/>
        <n v="3.287128712871287"/>
        <n v="0.3487261146496815"/>
        <n v="1.4236311239193085"/>
        <n v="1.7639751552795029"/>
        <n v="1.6698656429942418"/>
        <n v="0.2389078498293515"/>
        <n v="4.2"/>
        <n v="3.0090090090090085"/>
        <n v="5.2090395480225995"/>
        <n v="2.898026315789474"/>
        <n v="1.4828150572831424"/>
        <n v="0.27495621716287216"/>
        <n v="1.616981132075472"/>
        <n v="160.39999999999998"/>
        <n v="8.0"/>
        <n v="2.1229050279329607"/>
        <n v="4.224770642201835"/>
        <n v="3.948717948717949"/>
        <n v="2.0457317073170733"/>
        <n v="8.033333333333335"/>
        <n v="0.8083333333333332"/>
        <n v="0.9396825396825397"/>
        <n v="0.9150326797385622"/>
        <n v="11.291666666666668"/>
        <n v="0.9410112359550562"/>
        <n v="0.9327296248382924"/>
        <n v="1.9012345679012346"/>
        <n v="1.7251773049645391"/>
        <n v="0.6412037037037037"/>
        <n v="2.9922779922779923"/>
        <n v="0.6684073107049608"/>
        <n v="0.38292682926829275"/>
        <n v="1.7912772585669783"/>
        <n v="0.8037634408602151"/>
        <n v="0.453781512605042"/>
        <n v="2.145077720207254"/>
        <n v="2.032051282051282"/>
        <n v="0.647912885662432"/>
        <n v="2.142857142857143"/>
        <n v="3.45993031358885"/>
        <n v="0.5138121546961326"/>
        <n v="1.5682819383259912"/>
        <n v="1.7701149425287357"/>
        <n v="6.071428571428572"/>
        <n v="1.0795180722891566"/>
        <n v="2.2031963470319638"/>
        <n v="1.828358208955224"/>
        <n v="1.242063492063492"/>
        <n v="17.27272727272727"/>
        <n v="8.53448275862069"/>
        <n v="0.43707093821510296"/>
        <n v="17.36734693877551"/>
        <n v="0.6297872340425532"/>
        <n v="5.5701754385964914"/>
        <n v="0.8126159554730984"/>
        <n v="1.4728434504792334"/>
        <n v="0.759375"/>
        <n v="1.0049019607843137"/>
        <n v="1.48"/>
        <n v="0.4647160068846816"/>
        <n v="1.4554455445544554"/>
        <n v="2.0590717299578056"/>
        <n v="1.2200328407224958"/>
        <n v="1.096707818930041"/>
        <n v="1.878048780487805"/>
        <n v="0.9793977812995246"/>
        <n v="0.29249011857707513"/>
        <n v="1.9700996677740865"/>
        <n v="0.5692640692640693"/>
        <n v="11.46376811594203"/>
        <n v="3.3797909407665503"/>
        <n v="1.2878787878787878"/>
        <n v="0.7350299401197605"/>
        <n v="1.1654501216545012"/>
        <n v="0.6102564102564103"/>
        <n v="54.333333333333336"/>
        <n v="1.7634408602150535"/>
        <n v="0.21914008321775313"/>
        <n v="4.776536312849163"/>
        <n v="10.72"/>
        <n v="2.8270893371757926"/>
        <n v="0.7783687943262412"/>
        <n v="1.7994505494505493"/>
        <n v="0.4619565217391304"/>
        <n v="0.7649253731343283"/>
        <n v="4.029411764705882"/>
        <n v="0.8787375415282392"/>
        <n v="7.491803278688526"/>
        <n v="1.949526813880126"/>
        <n v="1.7828571428571427"/>
        <n v="1.4841628959276019"/>
        <n v="0.8041074249605055"/>
        <n v="1.0554592720970537"/>
        <n v="2.965156794425087"/>
        <n v="3.0510204081632657"/>
        <n v="5.057803468208093"/>
      </sharedItems>
    </cacheField>
    <cacheField name="performance_group" numFmtId="49">
      <sharedItems>
        <s v="Alto"/>
        <s v="Bajo"/>
        <s v="Medio"/>
      </sharedItems>
    </cacheField>
    <cacheField name="rendimiento_alto" numFmtId="49">
      <sharedItems>
        <s v="Alto"/>
        <s v="Normal"/>
        <s v=""/>
      </sharedItems>
    </cacheField>
    <cacheField name="nivel_gaming" numFmtId="49">
      <sharedItems>
        <s v="Gamer intensivo"/>
        <s v="Gamer casual"/>
        <s v="Gamer moderad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isis" cacheId="0" dataCaption="" compact="0" compactData="0">
  <location ref="B2:C6" firstHeaderRow="0" firstDataRow="1"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name="age" compact="0" outline="0" multipleItemSelectionAllowed="1" showAll="0">
      <items>
        <item x="0"/>
        <item x="1"/>
        <item x="2"/>
        <item x="3"/>
        <item x="4"/>
        <item x="5"/>
        <item x="6"/>
        <item x="7"/>
        <item x="8"/>
        <item t="default"/>
      </items>
    </pivotField>
    <pivotField name="gender" compact="0" outline="0" multipleItemSelectionAllowed="1" showAll="0">
      <items>
        <item x="0"/>
        <item x="1"/>
        <item x="2"/>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attend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t="default"/>
      </items>
    </pivotField>
    <pivotField name="gaming_genre" axis="axisRow" compact="0" outline="0" multipleItemSelectionAllowed="1" showAll="0" sortType="ascending">
      <items>
        <item x="1"/>
        <item x="0"/>
        <item x="2"/>
        <item t="default"/>
      </items>
    </pivotField>
    <pivotField name="social_activ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device_us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t="default"/>
      </items>
    </pivotField>
    <pivotField name="reaction_time_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t="default"/>
      </items>
    </pivotField>
    <pivotField name="addi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t="default"/>
      </items>
    </pivotField>
    <pivotField name="stress_level" compact="0" outline="0" multipleItemSelectionAllowed="1" showAll="0">
      <items>
        <item x="0"/>
        <item x="1"/>
        <item x="2"/>
        <item t="default"/>
      </items>
    </pivotField>
    <pivotField name="grad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t="default"/>
      </items>
    </pivotField>
    <pivotField name="grades_clea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t="default"/>
      </items>
    </pivotField>
    <pivotField name="total_scree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t="default"/>
      </items>
    </pivotField>
    <pivotField name="hours_rat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t="default"/>
      </items>
    </pivotField>
    <pivotField name="performance_group" compact="0" numFmtId="49" outline="0" multipleItemSelectionAllowed="1" showAll="0">
      <items>
        <item x="0"/>
        <item x="1"/>
        <item x="2"/>
        <item t="default"/>
      </items>
    </pivotField>
    <pivotField name="rendimiento_alto" compact="0" numFmtId="49" outline="0" multipleItemSelectionAllowed="1" showAll="0">
      <items>
        <item x="0"/>
        <item x="1"/>
        <item x="2"/>
        <item t="default"/>
      </items>
    </pivotField>
    <pivotField name="nivel_gaming" compact="0" numFmtId="49" outline="0" multipleItemSelectionAllowed="1" showAll="0">
      <items>
        <item x="0"/>
        <item x="1"/>
        <item x="2"/>
        <item t="default"/>
      </items>
    </pivotField>
  </pivotFields>
  <rowFields>
    <field x="7"/>
  </rowFields>
  <dataFields>
    <dataField name="AVERAGE of grades_clean" fld="14" subtotal="average" baseField="0"/>
  </dataFields>
</pivotTableDefinition>
</file>

<file path=xl/pivotTables/pivotTable2.xml><?xml version="1.0" encoding="utf-8"?>
<pivotTableDefinition xmlns="http://schemas.openxmlformats.org/spreadsheetml/2006/main" name="Analisis 2" cacheId="0" dataCaption="" compact="0" compactData="0">
  <location ref="F2:J7" firstHeaderRow="0" firstDataRow="1" firstDataCol="1"/>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t="default"/>
      </items>
    </pivotField>
    <pivotField name="age" compact="0" outline="0" multipleItemSelectionAllowed="1" showAll="0">
      <items>
        <item x="0"/>
        <item x="1"/>
        <item x="2"/>
        <item x="3"/>
        <item x="4"/>
        <item x="5"/>
        <item x="6"/>
        <item x="7"/>
        <item x="8"/>
        <item t="default"/>
      </items>
    </pivotField>
    <pivotField name="gender" compact="0" outline="0" multipleItemSelectionAllowed="1" showAll="0">
      <items>
        <item x="0"/>
        <item x="1"/>
        <item x="2"/>
        <item t="default"/>
      </items>
    </pivotField>
    <pivotField name="gaming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t="default"/>
      </items>
    </pivotField>
    <pivotField name="study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attend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t="default"/>
      </items>
    </pivotField>
    <pivotField name="gaming_genre" axis="axisCol" compact="0" outline="0" multipleItemSelectionAllowed="1" showAll="0" sortType="ascending">
      <items>
        <item x="1"/>
        <item x="0"/>
        <item x="2"/>
        <item t="default"/>
      </items>
    </pivotField>
    <pivotField name="social_activ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device_us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t="default"/>
      </items>
    </pivotField>
    <pivotField name="reaction_time_m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t="default"/>
      </items>
    </pivotField>
    <pivotField name="addiction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t="default"/>
      </items>
    </pivotField>
    <pivotField name="Nivel de estrés" axis="axisRow" compact="0" outline="0" multipleItemSelectionAllowed="1" showAll="0" sortType="ascending">
      <items>
        <item x="2"/>
        <item x="0"/>
        <item x="1"/>
        <item t="default"/>
      </items>
    </pivotField>
    <pivotField name="grad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t="default"/>
      </items>
    </pivotField>
    <pivotField name="grades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t="default"/>
      </items>
    </pivotField>
    <pivotField name="total_scree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t="default"/>
      </items>
    </pivotField>
    <pivotField name="hours_rat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t="default"/>
      </items>
    </pivotField>
    <pivotField name="performance_group" compact="0" numFmtId="49" outline="0" multipleItemSelectionAllowed="1" showAll="0">
      <items>
        <item x="0"/>
        <item x="1"/>
        <item x="2"/>
        <item t="default"/>
      </items>
    </pivotField>
    <pivotField name="rendimiento_alto" compact="0" numFmtId="49" outline="0" multipleItemSelectionAllowed="1" showAll="0">
      <items>
        <item x="0"/>
        <item x="1"/>
        <item x="2"/>
        <item t="default"/>
      </items>
    </pivotField>
    <pivotField name="nivel_gaming" compact="0" numFmtId="49" outline="0" multipleItemSelectionAllowed="1" showAll="0">
      <items>
        <item x="0"/>
        <item x="1"/>
        <item x="2"/>
        <item t="default"/>
      </items>
    </pivotField>
  </pivotFields>
  <rowFields>
    <field x="12"/>
  </rowFields>
  <colFields>
    <field x="7"/>
  </colFields>
  <dataFields>
    <dataField name="AVERAGE of grades" fld="13" subtotal="average" baseField="0"/>
  </dataFields>
</pivotTableDefinition>
</file>

<file path=xl/tables/table1.xml><?xml version="1.0" encoding="utf-8"?>
<table xmlns="http://schemas.openxmlformats.org/spreadsheetml/2006/main" ref="B11:D17" displayName="TOP_5_" name="TOP_5_" id="1">
  <tableColumns count="3">
    <tableColumn name="Column 1" id="1"/>
    <tableColumn name="_x000a_Student ID_x000a_" id="2"/>
    <tableColumn name="Nota" id="3"/>
  </tableColumns>
  <tableStyleInfo name="Analisis-style" showColumnStripes="0" showFirstColumn="1" showLastColumn="1" showRowStripes="1"/>
</table>
</file>

<file path=xl/tables/table2.xml><?xml version="1.0" encoding="utf-8"?>
<table xmlns="http://schemas.openxmlformats.org/spreadsheetml/2006/main" ref="B20:C23" displayName="Nota_promedio_por_genero" name="Nota_promedio_por_genero" id="2">
  <tableColumns count="2">
    <tableColumn name="Genero" id="1"/>
    <tableColumn name="Nota promedio por genero" id="2"/>
  </tableColumns>
  <tableStyleInfo name="Analisis-style 2" showColumnStripes="0" showFirstColumn="1" showLastColumn="1" showRowStripes="1"/>
</table>
</file>

<file path=xl/tables/table3.xml><?xml version="1.0" encoding="utf-8"?>
<table xmlns="http://schemas.openxmlformats.org/spreadsheetml/2006/main" headerRowCount="0" ref="A4:B7" displayName="Table_1" name="Table_1" id="3">
  <tableColumns count="2">
    <tableColumn name="Column1" id="1"/>
    <tableColumn name="Column2" id="2"/>
  </tableColumns>
  <tableStyleInfo name="Dashboar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 Id="rId6" Type="http://schemas.openxmlformats.org/officeDocument/2006/relationships/table" Target="../tables/table1.xml"/><Relationship Id="rId7"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25"/>
    <col customWidth="1" min="2" max="2" width="14.63"/>
    <col customWidth="1" min="3" max="3" width="26.13"/>
  </cols>
  <sheetData>
    <row r="1">
      <c r="A1" s="1" t="s">
        <v>0</v>
      </c>
    </row>
    <row r="2">
      <c r="A2" s="2"/>
    </row>
    <row r="3">
      <c r="A3" s="3"/>
    </row>
    <row r="5">
      <c r="A5" s="4" t="s">
        <v>1</v>
      </c>
      <c r="B5" s="5"/>
      <c r="C5" s="5"/>
      <c r="D5" s="5"/>
      <c r="E5" s="5"/>
      <c r="F5" s="5"/>
      <c r="G5" s="5"/>
      <c r="H5" s="5"/>
      <c r="I5" s="5"/>
      <c r="J5" s="5"/>
      <c r="K5" s="5"/>
      <c r="L5" s="5"/>
      <c r="M5" s="5"/>
      <c r="N5" s="5"/>
      <c r="O5" s="5"/>
      <c r="P5" s="5"/>
      <c r="Q5" s="5"/>
      <c r="R5" s="5"/>
      <c r="S5" s="5"/>
      <c r="T5" s="5"/>
      <c r="U5" s="5"/>
      <c r="V5" s="5"/>
      <c r="W5" s="5"/>
      <c r="X5" s="5"/>
      <c r="Y5" s="5"/>
      <c r="Z5" s="6"/>
    </row>
    <row r="6">
      <c r="A6" s="7"/>
      <c r="Z6" s="8"/>
    </row>
    <row r="7">
      <c r="A7" s="9" t="s">
        <v>2</v>
      </c>
      <c r="Z7" s="8"/>
    </row>
    <row r="8">
      <c r="A8" s="7"/>
      <c r="Z8" s="8"/>
    </row>
    <row r="9">
      <c r="A9" s="10" t="s">
        <v>3</v>
      </c>
      <c r="B9" s="11"/>
      <c r="C9" s="12"/>
      <c r="D9" s="13"/>
      <c r="E9" s="13"/>
      <c r="F9" s="13"/>
      <c r="G9" s="13"/>
      <c r="H9" s="13"/>
      <c r="I9" s="13"/>
      <c r="J9" s="13"/>
      <c r="K9" s="13"/>
      <c r="L9" s="13"/>
      <c r="M9" s="13"/>
      <c r="N9" s="13"/>
      <c r="O9" s="13"/>
      <c r="P9" s="13"/>
      <c r="Q9" s="13"/>
      <c r="R9" s="13"/>
      <c r="S9" s="13"/>
      <c r="T9" s="13"/>
      <c r="U9" s="13"/>
      <c r="V9" s="13"/>
      <c r="W9" s="13"/>
      <c r="X9" s="13"/>
      <c r="Y9" s="13"/>
      <c r="Z9" s="14"/>
    </row>
    <row r="10">
      <c r="A10" s="15" t="s">
        <v>4</v>
      </c>
      <c r="B10" s="15" t="s">
        <v>5</v>
      </c>
      <c r="C10" s="15" t="s">
        <v>6</v>
      </c>
    </row>
    <row r="11">
      <c r="A11" s="16" t="s">
        <v>7</v>
      </c>
      <c r="B11" s="17" t="s">
        <v>8</v>
      </c>
      <c r="C11" s="18" t="s">
        <v>9</v>
      </c>
    </row>
    <row r="12">
      <c r="A12" s="16" t="s">
        <v>10</v>
      </c>
      <c r="B12" s="17" t="s">
        <v>8</v>
      </c>
      <c r="C12" s="18" t="s">
        <v>11</v>
      </c>
    </row>
    <row r="13">
      <c r="A13" s="16" t="s">
        <v>12</v>
      </c>
      <c r="B13" s="17" t="s">
        <v>13</v>
      </c>
      <c r="C13" s="18" t="s">
        <v>14</v>
      </c>
    </row>
    <row r="14">
      <c r="A14" s="16" t="s">
        <v>15</v>
      </c>
      <c r="B14" s="17" t="s">
        <v>16</v>
      </c>
      <c r="C14" s="18" t="s">
        <v>17</v>
      </c>
    </row>
    <row r="15">
      <c r="A15" s="16" t="s">
        <v>18</v>
      </c>
      <c r="B15" s="17" t="s">
        <v>16</v>
      </c>
      <c r="C15" s="18" t="s">
        <v>19</v>
      </c>
    </row>
    <row r="16">
      <c r="A16" s="16" t="s">
        <v>20</v>
      </c>
      <c r="B16" s="17" t="s">
        <v>16</v>
      </c>
      <c r="C16" s="18" t="s">
        <v>21</v>
      </c>
    </row>
    <row r="17">
      <c r="A17" s="16" t="s">
        <v>22</v>
      </c>
      <c r="B17" s="17" t="s">
        <v>16</v>
      </c>
      <c r="C17" s="18" t="s">
        <v>23</v>
      </c>
    </row>
    <row r="18">
      <c r="A18" s="16" t="s">
        <v>24</v>
      </c>
      <c r="B18" s="17" t="s">
        <v>13</v>
      </c>
      <c r="C18" s="18" t="s">
        <v>25</v>
      </c>
    </row>
    <row r="19">
      <c r="A19" s="16" t="s">
        <v>26</v>
      </c>
      <c r="B19" s="17" t="s">
        <v>16</v>
      </c>
      <c r="C19" s="18" t="s">
        <v>27</v>
      </c>
    </row>
    <row r="20">
      <c r="A20" s="19" t="s">
        <v>28</v>
      </c>
      <c r="B20" s="17" t="s">
        <v>16</v>
      </c>
      <c r="C20" s="18" t="s">
        <v>27</v>
      </c>
    </row>
    <row r="21">
      <c r="A21" s="16" t="s">
        <v>29</v>
      </c>
      <c r="B21" s="17" t="s">
        <v>16</v>
      </c>
      <c r="C21" s="18" t="s">
        <v>30</v>
      </c>
    </row>
    <row r="22">
      <c r="A22" s="16" t="s">
        <v>31</v>
      </c>
      <c r="B22" s="17" t="s">
        <v>16</v>
      </c>
      <c r="C22" s="18" t="s">
        <v>32</v>
      </c>
    </row>
    <row r="23">
      <c r="A23" s="16" t="s">
        <v>33</v>
      </c>
      <c r="B23" s="17" t="s">
        <v>13</v>
      </c>
      <c r="C23" s="18" t="s">
        <v>34</v>
      </c>
    </row>
    <row r="24">
      <c r="A24" s="20" t="s">
        <v>35</v>
      </c>
      <c r="B24" s="21" t="s">
        <v>16</v>
      </c>
      <c r="C24" s="22" t="s">
        <v>36</v>
      </c>
    </row>
    <row r="26">
      <c r="A26" s="23" t="s">
        <v>37</v>
      </c>
    </row>
    <row r="27">
      <c r="A27" s="2"/>
    </row>
    <row r="28">
      <c r="A28" s="2"/>
    </row>
    <row r="29">
      <c r="A29" s="2"/>
    </row>
    <row r="30">
      <c r="A30" s="2"/>
    </row>
    <row r="31">
      <c r="A31" s="3"/>
    </row>
    <row r="33">
      <c r="A33" s="24" t="s">
        <v>38</v>
      </c>
    </row>
    <row r="34">
      <c r="A34" s="2"/>
    </row>
    <row r="35">
      <c r="A35" s="2"/>
    </row>
    <row r="36">
      <c r="A36" s="2"/>
    </row>
    <row r="37">
      <c r="A37" s="3"/>
    </row>
    <row r="39">
      <c r="A39" s="25" t="s">
        <v>39</v>
      </c>
    </row>
    <row r="40">
      <c r="A40" s="2"/>
    </row>
    <row r="41">
      <c r="A41" s="2"/>
    </row>
    <row r="42">
      <c r="A42" s="3"/>
    </row>
    <row r="44">
      <c r="A44" s="26" t="s">
        <v>40</v>
      </c>
    </row>
    <row r="45">
      <c r="A45" s="2"/>
    </row>
    <row r="46">
      <c r="A46" s="3"/>
    </row>
    <row r="48">
      <c r="A48" s="27" t="s">
        <v>41</v>
      </c>
    </row>
    <row r="49">
      <c r="A49" s="2"/>
    </row>
    <row r="50">
      <c r="A50" s="2"/>
    </row>
    <row r="51">
      <c r="A51" s="3"/>
    </row>
    <row r="53">
      <c r="A53" s="27" t="s">
        <v>42</v>
      </c>
    </row>
    <row r="54">
      <c r="A54" s="2"/>
    </row>
    <row r="55">
      <c r="A55" s="2"/>
    </row>
    <row r="56">
      <c r="A56" s="2"/>
    </row>
    <row r="57">
      <c r="A57" s="3"/>
    </row>
  </sheetData>
  <mergeCells count="7">
    <mergeCell ref="A1:A3"/>
    <mergeCell ref="A26:A31"/>
    <mergeCell ref="A33:A37"/>
    <mergeCell ref="A39:A42"/>
    <mergeCell ref="A44:A46"/>
    <mergeCell ref="A48:A51"/>
    <mergeCell ref="A53:A5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13"/>
  </cols>
  <sheetData>
    <row r="1">
      <c r="A1" s="28" t="s">
        <v>7</v>
      </c>
      <c r="B1" s="28" t="s">
        <v>10</v>
      </c>
      <c r="C1" s="28" t="s">
        <v>12</v>
      </c>
      <c r="D1" s="28" t="s">
        <v>15</v>
      </c>
      <c r="E1" s="28" t="s">
        <v>18</v>
      </c>
      <c r="F1" s="28" t="s">
        <v>20</v>
      </c>
      <c r="G1" s="28" t="s">
        <v>22</v>
      </c>
      <c r="H1" s="28" t="s">
        <v>24</v>
      </c>
      <c r="I1" s="28" t="s">
        <v>26</v>
      </c>
      <c r="J1" s="28" t="s">
        <v>43</v>
      </c>
      <c r="K1" s="28" t="s">
        <v>29</v>
      </c>
      <c r="L1" s="28" t="s">
        <v>31</v>
      </c>
      <c r="M1" s="28" t="s">
        <v>33</v>
      </c>
      <c r="N1" s="28" t="s">
        <v>35</v>
      </c>
    </row>
    <row r="2">
      <c r="A2" s="28">
        <v>1.0</v>
      </c>
      <c r="B2" s="28">
        <v>22.0</v>
      </c>
      <c r="C2" s="28" t="s">
        <v>44</v>
      </c>
      <c r="D2" s="28">
        <v>7.23</v>
      </c>
      <c r="E2" s="28">
        <v>8.78</v>
      </c>
      <c r="F2" s="28">
        <v>6.96</v>
      </c>
      <c r="G2" s="28">
        <v>91.44</v>
      </c>
      <c r="H2" s="28" t="s">
        <v>45</v>
      </c>
      <c r="I2" s="28">
        <v>3.25</v>
      </c>
      <c r="J2" s="28">
        <v>9.36</v>
      </c>
      <c r="K2" s="28">
        <v>235.84</v>
      </c>
      <c r="L2" s="28">
        <v>14.69</v>
      </c>
      <c r="M2" s="28" t="s">
        <v>46</v>
      </c>
      <c r="N2" s="28">
        <v>86.4595546633376</v>
      </c>
    </row>
    <row r="3">
      <c r="A3" s="28">
        <v>2.0</v>
      </c>
      <c r="B3" s="28">
        <v>19.0</v>
      </c>
      <c r="C3" s="28" t="s">
        <v>44</v>
      </c>
      <c r="D3" s="28">
        <v>0.07</v>
      </c>
      <c r="E3" s="28">
        <v>8.72</v>
      </c>
      <c r="F3" s="28">
        <v>7.63</v>
      </c>
      <c r="G3" s="28">
        <v>63.63</v>
      </c>
      <c r="H3" s="28" t="s">
        <v>47</v>
      </c>
      <c r="I3" s="28">
        <v>1.02</v>
      </c>
      <c r="J3" s="28">
        <v>3.21</v>
      </c>
      <c r="K3" s="28">
        <v>328.71</v>
      </c>
      <c r="L3" s="28">
        <v>2.47</v>
      </c>
      <c r="M3" s="28" t="s">
        <v>48</v>
      </c>
      <c r="N3" s="28">
        <v>98.23</v>
      </c>
    </row>
    <row r="4">
      <c r="A4" s="28">
        <v>3.0</v>
      </c>
      <c r="B4" s="28">
        <v>23.0</v>
      </c>
      <c r="C4" s="28" t="s">
        <v>49</v>
      </c>
      <c r="D4" s="28">
        <v>1.73</v>
      </c>
      <c r="E4" s="28">
        <v>9.56</v>
      </c>
      <c r="F4" s="28">
        <v>4.4</v>
      </c>
      <c r="G4" s="28">
        <v>83.26</v>
      </c>
      <c r="H4" s="28" t="s">
        <v>47</v>
      </c>
      <c r="I4" s="28">
        <v>3.46</v>
      </c>
      <c r="J4" s="28">
        <v>5.56</v>
      </c>
      <c r="K4" s="28">
        <v>313.61</v>
      </c>
      <c r="L4" s="28">
        <v>4.73</v>
      </c>
      <c r="M4" s="28" t="s">
        <v>50</v>
      </c>
      <c r="N4" s="28">
        <v>90.56</v>
      </c>
    </row>
    <row r="5">
      <c r="A5" s="28">
        <v>4.0</v>
      </c>
      <c r="B5" s="28">
        <v>20.0</v>
      </c>
      <c r="C5" s="28" t="s">
        <v>49</v>
      </c>
      <c r="D5" s="28">
        <v>6.62</v>
      </c>
      <c r="E5" s="28">
        <v>1.68</v>
      </c>
      <c r="F5" s="28">
        <v>7.83</v>
      </c>
      <c r="G5" s="28">
        <v>75.04</v>
      </c>
      <c r="H5" s="28" t="s">
        <v>51</v>
      </c>
      <c r="I5" s="28">
        <v>1.46</v>
      </c>
      <c r="J5" s="28">
        <v>11.78</v>
      </c>
      <c r="K5" s="28">
        <v>241.84</v>
      </c>
      <c r="L5" s="28">
        <v>14.54</v>
      </c>
      <c r="M5" s="28" t="s">
        <v>46</v>
      </c>
      <c r="N5" s="28">
        <v>32.67</v>
      </c>
    </row>
    <row r="6">
      <c r="A6" s="28">
        <v>5.0</v>
      </c>
      <c r="B6" s="28">
        <v>22.0</v>
      </c>
      <c r="C6" s="28" t="s">
        <v>49</v>
      </c>
      <c r="D6" s="28">
        <v>5.36</v>
      </c>
      <c r="E6" s="28">
        <v>5.83</v>
      </c>
      <c r="F6" s="28">
        <v>5.55</v>
      </c>
      <c r="G6" s="28">
        <v>65.57</v>
      </c>
      <c r="H6" s="28" t="s">
        <v>45</v>
      </c>
      <c r="I6" s="28">
        <v>1.01</v>
      </c>
      <c r="J6" s="28">
        <v>8.23</v>
      </c>
      <c r="K6" s="28">
        <v>249.31</v>
      </c>
      <c r="L6" s="28">
        <v>12.48</v>
      </c>
      <c r="M6" s="28" t="s">
        <v>46</v>
      </c>
      <c r="N6" s="28">
        <v>58.71</v>
      </c>
    </row>
    <row r="7">
      <c r="A7" s="28">
        <v>6.0</v>
      </c>
      <c r="B7" s="28">
        <v>18.0</v>
      </c>
      <c r="C7" s="28" t="s">
        <v>44</v>
      </c>
      <c r="D7" s="28">
        <v>7.16</v>
      </c>
      <c r="E7" s="28">
        <v>6.84</v>
      </c>
      <c r="F7" s="28">
        <v>8.03</v>
      </c>
      <c r="G7" s="28">
        <v>68.11</v>
      </c>
      <c r="H7" s="28" t="s">
        <v>51</v>
      </c>
      <c r="I7" s="28">
        <v>3.74</v>
      </c>
      <c r="J7" s="28">
        <v>10.9</v>
      </c>
      <c r="K7" s="28">
        <v>242.75</v>
      </c>
      <c r="L7" s="28">
        <v>18.75</v>
      </c>
      <c r="M7" s="28" t="s">
        <v>46</v>
      </c>
      <c r="N7" s="28">
        <v>57.52</v>
      </c>
    </row>
    <row r="8">
      <c r="A8" s="28">
        <v>7.0</v>
      </c>
      <c r="B8" s="28">
        <v>22.0</v>
      </c>
      <c r="C8" s="28" t="s">
        <v>49</v>
      </c>
      <c r="D8" s="28">
        <v>0.46</v>
      </c>
      <c r="E8" s="28">
        <v>7.4</v>
      </c>
      <c r="F8" s="28">
        <v>6.55</v>
      </c>
      <c r="G8" s="28">
        <v>91.25</v>
      </c>
      <c r="H8" s="28" t="s">
        <v>47</v>
      </c>
      <c r="I8" s="28">
        <v>1.81</v>
      </c>
      <c r="J8" s="28">
        <v>2.86</v>
      </c>
      <c r="K8" s="28">
        <v>320.2</v>
      </c>
      <c r="L8" s="28">
        <v>1.74</v>
      </c>
      <c r="M8" s="28" t="s">
        <v>48</v>
      </c>
      <c r="N8" s="28">
        <v>94.0</v>
      </c>
    </row>
    <row r="9">
      <c r="A9" s="28">
        <v>8.0</v>
      </c>
      <c r="B9" s="28">
        <v>23.0</v>
      </c>
      <c r="C9" s="28" t="s">
        <v>49</v>
      </c>
      <c r="D9" s="28">
        <v>4.78</v>
      </c>
      <c r="E9" s="28">
        <v>6.79</v>
      </c>
      <c r="F9" s="28">
        <v>5.37</v>
      </c>
      <c r="G9" s="28">
        <v>66.46</v>
      </c>
      <c r="H9" s="28" t="s">
        <v>45</v>
      </c>
      <c r="I9" s="28">
        <v>2.85</v>
      </c>
      <c r="J9" s="28">
        <v>9.96</v>
      </c>
      <c r="K9" s="28">
        <v>271.21</v>
      </c>
      <c r="L9" s="28">
        <v>11.75</v>
      </c>
      <c r="M9" s="28" t="s">
        <v>48</v>
      </c>
      <c r="N9" s="28">
        <v>62.11</v>
      </c>
    </row>
    <row r="10">
      <c r="A10" s="28">
        <v>9.0</v>
      </c>
      <c r="B10" s="28">
        <v>20.0</v>
      </c>
      <c r="C10" s="28" t="s">
        <v>49</v>
      </c>
      <c r="D10" s="28">
        <v>4.55</v>
      </c>
      <c r="E10" s="28">
        <v>7.93</v>
      </c>
      <c r="F10" s="28">
        <v>8.76</v>
      </c>
      <c r="G10" s="28">
        <v>72.5</v>
      </c>
      <c r="H10" s="28" t="s">
        <v>45</v>
      </c>
      <c r="I10" s="28">
        <v>1.0</v>
      </c>
      <c r="J10" s="28">
        <v>9.48</v>
      </c>
      <c r="K10" s="28">
        <v>272.39</v>
      </c>
      <c r="L10" s="28">
        <v>11.04</v>
      </c>
      <c r="M10" s="28" t="s">
        <v>48</v>
      </c>
      <c r="N10" s="28">
        <v>80.94</v>
      </c>
    </row>
    <row r="11">
      <c r="A11" s="28">
        <v>10.0</v>
      </c>
      <c r="B11" s="28">
        <v>19.0</v>
      </c>
      <c r="C11" s="28" t="s">
        <v>44</v>
      </c>
      <c r="D11" s="28">
        <v>0.29</v>
      </c>
      <c r="E11" s="28">
        <v>4.24</v>
      </c>
      <c r="F11" s="28">
        <v>7.83</v>
      </c>
      <c r="G11" s="28">
        <v>71.39</v>
      </c>
      <c r="H11" s="28" t="s">
        <v>47</v>
      </c>
      <c r="I11" s="28">
        <v>3.07</v>
      </c>
      <c r="J11" s="28">
        <v>5.39</v>
      </c>
      <c r="K11" s="28">
        <v>318.59</v>
      </c>
      <c r="L11" s="28">
        <v>4.72</v>
      </c>
      <c r="M11" s="28" t="s">
        <v>48</v>
      </c>
      <c r="N11" s="28">
        <v>82.3492354962017</v>
      </c>
    </row>
    <row r="12">
      <c r="A12" s="28">
        <v>11.0</v>
      </c>
      <c r="B12" s="28">
        <v>23.0</v>
      </c>
      <c r="C12" s="28" t="s">
        <v>49</v>
      </c>
      <c r="D12" s="28">
        <v>4.11</v>
      </c>
      <c r="E12" s="28">
        <v>2.61</v>
      </c>
      <c r="F12" s="28">
        <v>8.93</v>
      </c>
      <c r="G12" s="28">
        <v>61.95</v>
      </c>
      <c r="H12" s="28" t="s">
        <v>51</v>
      </c>
      <c r="I12" s="28">
        <v>1.04</v>
      </c>
      <c r="J12" s="28">
        <v>5.4</v>
      </c>
      <c r="K12" s="28">
        <v>273.33</v>
      </c>
      <c r="L12" s="28">
        <v>10.57</v>
      </c>
      <c r="M12" s="28" t="s">
        <v>48</v>
      </c>
      <c r="N12" s="28">
        <v>52.31</v>
      </c>
    </row>
    <row r="13">
      <c r="A13" s="28">
        <v>12.0</v>
      </c>
      <c r="B13" s="28">
        <v>23.0</v>
      </c>
      <c r="C13" s="28" t="s">
        <v>49</v>
      </c>
      <c r="D13" s="28">
        <v>4.88</v>
      </c>
      <c r="E13" s="28">
        <v>2.84</v>
      </c>
      <c r="F13" s="28">
        <v>5.82</v>
      </c>
      <c r="G13" s="28">
        <v>78.49</v>
      </c>
      <c r="H13" s="28" t="s">
        <v>51</v>
      </c>
      <c r="I13" s="28">
        <v>0.83</v>
      </c>
      <c r="J13" s="28">
        <v>8.31</v>
      </c>
      <c r="K13" s="28">
        <v>268.46</v>
      </c>
      <c r="L13" s="28">
        <v>9.32</v>
      </c>
      <c r="M13" s="28" t="s">
        <v>48</v>
      </c>
      <c r="N13" s="28">
        <v>42.02</v>
      </c>
    </row>
    <row r="14">
      <c r="A14" s="28">
        <v>13.0</v>
      </c>
      <c r="B14" s="28">
        <v>18.0</v>
      </c>
      <c r="C14" s="28" t="s">
        <v>44</v>
      </c>
      <c r="D14" s="28">
        <v>1.53</v>
      </c>
      <c r="E14" s="28">
        <v>1.11</v>
      </c>
      <c r="F14" s="28">
        <v>7.25</v>
      </c>
      <c r="G14" s="28">
        <v>90.64</v>
      </c>
      <c r="H14" s="28" t="s">
        <v>45</v>
      </c>
      <c r="I14" s="28">
        <v>1.93</v>
      </c>
      <c r="J14" s="28">
        <v>3.21</v>
      </c>
      <c r="K14" s="28">
        <v>287.14</v>
      </c>
      <c r="L14" s="28">
        <v>3.55</v>
      </c>
      <c r="M14" s="28" t="s">
        <v>48</v>
      </c>
      <c r="N14" s="28">
        <v>63.05</v>
      </c>
    </row>
    <row r="15">
      <c r="A15" s="28">
        <v>14.0</v>
      </c>
      <c r="B15" s="28">
        <v>21.0</v>
      </c>
      <c r="C15" s="28" t="s">
        <v>49</v>
      </c>
      <c r="D15" s="28">
        <v>2.19</v>
      </c>
      <c r="E15" s="28">
        <v>4.15</v>
      </c>
      <c r="F15" s="28">
        <v>7.06</v>
      </c>
      <c r="G15" s="28">
        <v>60.89</v>
      </c>
      <c r="H15" s="28" t="s">
        <v>47</v>
      </c>
      <c r="I15" s="28">
        <v>3.95</v>
      </c>
      <c r="J15" s="28">
        <v>6.56</v>
      </c>
      <c r="K15" s="28">
        <v>307.02</v>
      </c>
      <c r="L15" s="28">
        <v>8.78</v>
      </c>
      <c r="M15" s="28" t="s">
        <v>48</v>
      </c>
      <c r="N15" s="28">
        <v>73.28</v>
      </c>
    </row>
    <row r="16">
      <c r="A16" s="28">
        <v>15.0</v>
      </c>
      <c r="B16" s="28">
        <v>20.0</v>
      </c>
      <c r="C16" s="28" t="s">
        <v>44</v>
      </c>
      <c r="D16" s="28">
        <v>5.12</v>
      </c>
      <c r="E16" s="28">
        <v>1.83</v>
      </c>
      <c r="F16" s="28">
        <v>7.44</v>
      </c>
      <c r="G16" s="28">
        <v>64.5</v>
      </c>
      <c r="H16" s="28" t="s">
        <v>45</v>
      </c>
      <c r="I16" s="28">
        <v>0.88</v>
      </c>
      <c r="J16" s="28">
        <v>7.68</v>
      </c>
      <c r="K16" s="28">
        <v>263.06</v>
      </c>
      <c r="L16" s="28">
        <v>10.85</v>
      </c>
      <c r="M16" s="28" t="s">
        <v>46</v>
      </c>
      <c r="N16" s="28">
        <v>37.13</v>
      </c>
    </row>
    <row r="17">
      <c r="A17" s="28">
        <v>16.0</v>
      </c>
      <c r="B17" s="28">
        <v>17.0</v>
      </c>
      <c r="C17" s="28" t="s">
        <v>44</v>
      </c>
      <c r="D17" s="28">
        <v>3.75</v>
      </c>
      <c r="E17" s="28">
        <v>3.89</v>
      </c>
      <c r="F17" s="28">
        <v>4.19</v>
      </c>
      <c r="G17" s="28">
        <v>88.81</v>
      </c>
      <c r="H17" s="28" t="s">
        <v>47</v>
      </c>
      <c r="I17" s="28">
        <v>0.59</v>
      </c>
      <c r="J17" s="28">
        <v>8.62</v>
      </c>
      <c r="K17" s="28">
        <v>266.54</v>
      </c>
      <c r="L17" s="28">
        <v>12.72</v>
      </c>
      <c r="M17" s="28" t="s">
        <v>48</v>
      </c>
      <c r="N17" s="28">
        <v>57.02</v>
      </c>
    </row>
    <row r="18">
      <c r="A18" s="28">
        <v>17.0</v>
      </c>
      <c r="B18" s="28">
        <v>23.0</v>
      </c>
      <c r="C18" s="28" t="s">
        <v>44</v>
      </c>
      <c r="D18" s="28">
        <v>6.86</v>
      </c>
      <c r="E18" s="28">
        <v>6.65</v>
      </c>
      <c r="F18" s="28">
        <v>5.46</v>
      </c>
      <c r="G18" s="28">
        <v>83.74</v>
      </c>
      <c r="H18" s="28" t="s">
        <v>45</v>
      </c>
      <c r="I18" s="28">
        <v>0.16</v>
      </c>
      <c r="J18" s="28">
        <v>8.19</v>
      </c>
      <c r="K18" s="28">
        <v>239.53</v>
      </c>
      <c r="L18" s="28">
        <v>15.76</v>
      </c>
      <c r="M18" s="28" t="s">
        <v>46</v>
      </c>
      <c r="N18" s="28">
        <v>62.09</v>
      </c>
    </row>
    <row r="19">
      <c r="A19" s="28">
        <v>18.0</v>
      </c>
      <c r="B19" s="28">
        <v>21.0</v>
      </c>
      <c r="C19" s="28" t="s">
        <v>49</v>
      </c>
      <c r="D19" s="28">
        <v>2.74</v>
      </c>
      <c r="E19" s="28">
        <v>9.05</v>
      </c>
      <c r="F19" s="28">
        <v>8.55</v>
      </c>
      <c r="G19" s="28">
        <v>88.61</v>
      </c>
      <c r="H19" s="28" t="s">
        <v>47</v>
      </c>
      <c r="I19" s="28">
        <v>2.08</v>
      </c>
      <c r="J19" s="28">
        <v>6.31</v>
      </c>
      <c r="K19" s="28">
        <v>300.31</v>
      </c>
      <c r="L19" s="28">
        <v>10.78</v>
      </c>
      <c r="M19" s="28" t="s">
        <v>48</v>
      </c>
      <c r="N19" s="28">
        <v>100.0</v>
      </c>
    </row>
    <row r="20">
      <c r="A20" s="28">
        <v>19.0</v>
      </c>
      <c r="B20" s="28">
        <v>17.0</v>
      </c>
      <c r="C20" s="28" t="s">
        <v>44</v>
      </c>
      <c r="D20" s="28">
        <v>2.13</v>
      </c>
      <c r="E20" s="28">
        <v>8.56</v>
      </c>
      <c r="F20" s="28">
        <v>6.12</v>
      </c>
      <c r="G20" s="28">
        <v>69.2</v>
      </c>
      <c r="H20" s="28" t="s">
        <v>45</v>
      </c>
      <c r="I20" s="28">
        <v>1.41</v>
      </c>
      <c r="J20" s="28">
        <v>3.75</v>
      </c>
      <c r="K20" s="28">
        <v>297.34</v>
      </c>
      <c r="L20" s="28">
        <v>4.45</v>
      </c>
      <c r="M20" s="28" t="s">
        <v>48</v>
      </c>
      <c r="N20" s="28">
        <v>91.13</v>
      </c>
    </row>
    <row r="21">
      <c r="A21" s="28">
        <v>20.0</v>
      </c>
      <c r="B21" s="28">
        <v>20.0</v>
      </c>
      <c r="C21" s="28" t="s">
        <v>44</v>
      </c>
      <c r="D21" s="28">
        <v>7.88</v>
      </c>
      <c r="E21" s="28">
        <v>3.27</v>
      </c>
      <c r="F21" s="28">
        <v>8.8</v>
      </c>
      <c r="G21" s="28">
        <v>92.15</v>
      </c>
      <c r="H21" s="28" t="s">
        <v>51</v>
      </c>
      <c r="I21" s="28">
        <v>1.46</v>
      </c>
      <c r="J21" s="28">
        <v>11.67</v>
      </c>
      <c r="K21" s="28">
        <v>218.12</v>
      </c>
      <c r="L21" s="28">
        <v>19.06</v>
      </c>
      <c r="M21" s="28" t="s">
        <v>46</v>
      </c>
      <c r="N21" s="28">
        <v>42.31</v>
      </c>
    </row>
    <row r="22">
      <c r="A22" s="28">
        <v>21.0</v>
      </c>
      <c r="B22" s="28">
        <v>16.0</v>
      </c>
      <c r="C22" s="28" t="s">
        <v>49</v>
      </c>
      <c r="D22" s="28">
        <v>7.29</v>
      </c>
      <c r="E22" s="28">
        <v>2.21</v>
      </c>
      <c r="F22" s="28">
        <v>5.07</v>
      </c>
      <c r="G22" s="28">
        <v>79.19</v>
      </c>
      <c r="H22" s="28" t="s">
        <v>47</v>
      </c>
      <c r="I22" s="28">
        <v>4.91</v>
      </c>
      <c r="J22" s="28">
        <v>11.33</v>
      </c>
      <c r="K22" s="28">
        <v>219.78</v>
      </c>
      <c r="L22" s="28">
        <v>18.07</v>
      </c>
      <c r="M22" s="28" t="s">
        <v>46</v>
      </c>
      <c r="N22" s="28">
        <v>18.54</v>
      </c>
    </row>
    <row r="23">
      <c r="A23" s="28">
        <v>22.0</v>
      </c>
      <c r="B23" s="28">
        <v>21.0</v>
      </c>
      <c r="C23" s="28" t="s">
        <v>44</v>
      </c>
      <c r="D23" s="28">
        <v>0.23</v>
      </c>
      <c r="E23" s="28">
        <v>2.74</v>
      </c>
      <c r="F23" s="28">
        <v>8.99</v>
      </c>
      <c r="G23" s="28">
        <v>84.41</v>
      </c>
      <c r="H23" s="28" t="s">
        <v>45</v>
      </c>
      <c r="I23" s="28">
        <v>0.97</v>
      </c>
      <c r="J23" s="28">
        <v>3.54</v>
      </c>
      <c r="K23" s="28">
        <v>341.89</v>
      </c>
      <c r="L23" s="28">
        <v>4.27</v>
      </c>
      <c r="M23" s="28" t="s">
        <v>48</v>
      </c>
      <c r="N23" s="28">
        <v>76.12</v>
      </c>
    </row>
    <row r="24">
      <c r="A24" s="28">
        <v>23.0</v>
      </c>
      <c r="B24" s="28">
        <v>24.0</v>
      </c>
      <c r="C24" s="28" t="s">
        <v>49</v>
      </c>
      <c r="D24" s="28">
        <v>6.17</v>
      </c>
      <c r="E24" s="28">
        <v>9.74</v>
      </c>
      <c r="F24" s="28">
        <v>7.49</v>
      </c>
      <c r="G24" s="28">
        <v>63.69</v>
      </c>
      <c r="H24" s="28" t="s">
        <v>45</v>
      </c>
      <c r="I24" s="28">
        <v>2.29</v>
      </c>
      <c r="J24" s="28">
        <v>8.57</v>
      </c>
      <c r="K24" s="28">
        <v>228.57</v>
      </c>
      <c r="L24" s="28">
        <v>14.25</v>
      </c>
      <c r="M24" s="28" t="s">
        <v>46</v>
      </c>
      <c r="N24" s="28">
        <v>100.815075272058</v>
      </c>
    </row>
    <row r="25">
      <c r="A25" s="28">
        <v>24.0</v>
      </c>
      <c r="B25" s="28">
        <v>16.0</v>
      </c>
      <c r="C25" s="28" t="s">
        <v>49</v>
      </c>
      <c r="D25" s="28">
        <v>0.88</v>
      </c>
      <c r="E25" s="28">
        <v>5.95</v>
      </c>
      <c r="F25" s="28">
        <v>7.88</v>
      </c>
      <c r="G25" s="28">
        <v>68.2</v>
      </c>
      <c r="H25" s="28" t="s">
        <v>47</v>
      </c>
      <c r="I25" s="28">
        <v>4.93</v>
      </c>
      <c r="J25" s="28">
        <v>2.04</v>
      </c>
      <c r="K25" s="28">
        <v>312.81</v>
      </c>
      <c r="L25" s="28">
        <v>4.57</v>
      </c>
      <c r="M25" s="28" t="s">
        <v>48</v>
      </c>
      <c r="N25" s="28">
        <v>92.02</v>
      </c>
    </row>
    <row r="26">
      <c r="A26" s="28">
        <v>25.0</v>
      </c>
      <c r="B26" s="28">
        <v>18.0</v>
      </c>
      <c r="C26" s="28" t="s">
        <v>49</v>
      </c>
      <c r="D26" s="28">
        <v>0.22</v>
      </c>
      <c r="E26" s="28">
        <v>2.64</v>
      </c>
      <c r="F26" s="28">
        <v>5.98</v>
      </c>
      <c r="G26" s="28">
        <v>90.93</v>
      </c>
      <c r="H26" s="28" t="s">
        <v>45</v>
      </c>
      <c r="I26" s="28">
        <v>0.15</v>
      </c>
      <c r="J26" s="28">
        <v>4.53</v>
      </c>
      <c r="K26" s="28">
        <v>311.49</v>
      </c>
      <c r="L26" s="28">
        <v>1.33</v>
      </c>
      <c r="M26" s="28" t="s">
        <v>48</v>
      </c>
      <c r="N26" s="28">
        <v>56.32</v>
      </c>
    </row>
    <row r="27">
      <c r="A27" s="28">
        <v>26.0</v>
      </c>
      <c r="B27" s="28">
        <v>22.0</v>
      </c>
      <c r="C27" s="28" t="s">
        <v>49</v>
      </c>
      <c r="D27" s="28">
        <v>2.19</v>
      </c>
      <c r="E27" s="28">
        <v>8.57</v>
      </c>
      <c r="F27" s="28">
        <v>8.54</v>
      </c>
      <c r="G27" s="28">
        <v>68.96</v>
      </c>
      <c r="H27" s="28" t="s">
        <v>47</v>
      </c>
      <c r="I27" s="28">
        <v>3.48</v>
      </c>
      <c r="J27" s="28">
        <v>7.54</v>
      </c>
      <c r="K27" s="28">
        <v>304.14</v>
      </c>
      <c r="L27" s="28">
        <v>6.94</v>
      </c>
      <c r="M27" s="28" t="s">
        <v>48</v>
      </c>
      <c r="N27" s="28">
        <v>100.0</v>
      </c>
    </row>
    <row r="28">
      <c r="A28" s="28">
        <v>27.0</v>
      </c>
      <c r="B28" s="28">
        <v>19.0</v>
      </c>
      <c r="C28" s="28" t="s">
        <v>49</v>
      </c>
      <c r="D28" s="28">
        <v>2.15</v>
      </c>
      <c r="E28" s="28">
        <v>4.56</v>
      </c>
      <c r="F28" s="28">
        <v>6.73</v>
      </c>
      <c r="G28" s="28">
        <v>63.7</v>
      </c>
      <c r="H28" s="28" t="s">
        <v>45</v>
      </c>
      <c r="I28" s="28">
        <v>1.86</v>
      </c>
      <c r="J28" s="28">
        <v>6.82</v>
      </c>
      <c r="K28" s="28">
        <v>282.04</v>
      </c>
      <c r="L28" s="28">
        <v>3.66</v>
      </c>
      <c r="M28" s="28" t="s">
        <v>48</v>
      </c>
      <c r="N28" s="28">
        <v>75.09</v>
      </c>
    </row>
    <row r="29">
      <c r="A29" s="28">
        <v>28.0</v>
      </c>
      <c r="B29" s="28">
        <v>24.0</v>
      </c>
      <c r="C29" s="28" t="s">
        <v>44</v>
      </c>
      <c r="D29" s="28">
        <v>6.55</v>
      </c>
      <c r="E29" s="28">
        <v>9.09</v>
      </c>
      <c r="F29" s="28">
        <v>7.4</v>
      </c>
      <c r="G29" s="28">
        <v>83.89</v>
      </c>
      <c r="H29" s="28" t="s">
        <v>51</v>
      </c>
      <c r="I29" s="28">
        <v>4.53</v>
      </c>
      <c r="J29" s="28">
        <v>12.02</v>
      </c>
      <c r="K29" s="28">
        <v>257.48</v>
      </c>
      <c r="L29" s="28">
        <v>15.3</v>
      </c>
      <c r="M29" s="28" t="s">
        <v>46</v>
      </c>
      <c r="N29" s="28">
        <v>88.4265290167642</v>
      </c>
    </row>
    <row r="30">
      <c r="A30" s="28">
        <v>29.0</v>
      </c>
      <c r="B30" s="28">
        <v>18.0</v>
      </c>
      <c r="C30" s="28" t="s">
        <v>49</v>
      </c>
      <c r="D30" s="28">
        <v>5.69</v>
      </c>
      <c r="E30" s="28">
        <v>3.35</v>
      </c>
      <c r="F30" s="28">
        <v>4.47</v>
      </c>
      <c r="G30" s="28">
        <v>81.92</v>
      </c>
      <c r="H30" s="28" t="s">
        <v>45</v>
      </c>
      <c r="I30" s="28">
        <v>4.56</v>
      </c>
      <c r="J30" s="28">
        <v>11.34</v>
      </c>
      <c r="K30" s="28">
        <v>250.47</v>
      </c>
      <c r="L30" s="28">
        <v>12.5</v>
      </c>
      <c r="M30" s="28" t="s">
        <v>46</v>
      </c>
      <c r="N30" s="28">
        <v>39.16</v>
      </c>
    </row>
    <row r="31">
      <c r="A31" s="28">
        <v>30.0</v>
      </c>
      <c r="B31" s="28">
        <v>20.0</v>
      </c>
      <c r="C31" s="28" t="s">
        <v>44</v>
      </c>
      <c r="D31" s="28">
        <v>7.85</v>
      </c>
      <c r="E31" s="28">
        <v>4.54</v>
      </c>
      <c r="F31" s="28">
        <v>7.16</v>
      </c>
      <c r="G31" s="28">
        <v>84.32</v>
      </c>
      <c r="H31" s="28" t="s">
        <v>47</v>
      </c>
      <c r="I31" s="28">
        <v>1.94</v>
      </c>
      <c r="J31" s="28">
        <v>11.1</v>
      </c>
      <c r="K31" s="28">
        <v>223.6</v>
      </c>
      <c r="L31" s="28">
        <v>17.99</v>
      </c>
      <c r="M31" s="28" t="s">
        <v>46</v>
      </c>
      <c r="N31" s="28">
        <v>44.94</v>
      </c>
    </row>
    <row r="32">
      <c r="A32" s="28">
        <v>31.0</v>
      </c>
      <c r="B32" s="28">
        <v>18.0</v>
      </c>
      <c r="C32" s="28" t="s">
        <v>49</v>
      </c>
      <c r="D32" s="28">
        <v>5.69</v>
      </c>
      <c r="E32" s="28">
        <v>5.54</v>
      </c>
      <c r="F32" s="28">
        <v>8.4</v>
      </c>
      <c r="G32" s="28">
        <v>84.73</v>
      </c>
      <c r="H32" s="28" t="s">
        <v>45</v>
      </c>
      <c r="I32" s="28">
        <v>1.11</v>
      </c>
      <c r="J32" s="28">
        <v>10.18</v>
      </c>
      <c r="K32" s="28">
        <v>248.59</v>
      </c>
      <c r="L32" s="28">
        <v>15.6</v>
      </c>
      <c r="M32" s="28" t="s">
        <v>46</v>
      </c>
      <c r="N32" s="28">
        <v>69.53</v>
      </c>
    </row>
    <row r="33">
      <c r="A33" s="28">
        <v>32.0</v>
      </c>
      <c r="B33" s="28">
        <v>22.0</v>
      </c>
      <c r="C33" s="28" t="s">
        <v>44</v>
      </c>
      <c r="D33" s="28">
        <v>3.35</v>
      </c>
      <c r="E33" s="28">
        <v>9.03</v>
      </c>
      <c r="F33" s="28">
        <v>4.89</v>
      </c>
      <c r="G33" s="28">
        <v>80.01</v>
      </c>
      <c r="H33" s="28" t="s">
        <v>51</v>
      </c>
      <c r="I33" s="28">
        <v>2.14</v>
      </c>
      <c r="J33" s="28">
        <v>6.34</v>
      </c>
      <c r="K33" s="28">
        <v>273.87</v>
      </c>
      <c r="L33" s="28">
        <v>9.32</v>
      </c>
      <c r="M33" s="28" t="s">
        <v>50</v>
      </c>
      <c r="N33" s="28">
        <v>88.37</v>
      </c>
    </row>
    <row r="34">
      <c r="A34" s="28">
        <v>33.0</v>
      </c>
      <c r="B34" s="28">
        <v>20.0</v>
      </c>
      <c r="C34" s="28" t="s">
        <v>49</v>
      </c>
      <c r="D34" s="28">
        <v>5.59</v>
      </c>
      <c r="E34" s="28">
        <v>8.82</v>
      </c>
      <c r="F34" s="28">
        <v>7.69</v>
      </c>
      <c r="G34" s="28">
        <v>79.75</v>
      </c>
      <c r="H34" s="28" t="s">
        <v>45</v>
      </c>
      <c r="I34" s="28">
        <v>4.83</v>
      </c>
      <c r="J34" s="28">
        <v>11.19</v>
      </c>
      <c r="K34" s="28">
        <v>249.23</v>
      </c>
      <c r="L34" s="28">
        <v>15.54</v>
      </c>
      <c r="M34" s="28" t="s">
        <v>46</v>
      </c>
      <c r="N34" s="28">
        <v>88.7882886743088</v>
      </c>
    </row>
    <row r="35">
      <c r="A35" s="28">
        <v>34.0</v>
      </c>
      <c r="B35" s="28">
        <v>24.0</v>
      </c>
      <c r="C35" s="28" t="s">
        <v>49</v>
      </c>
      <c r="D35" s="28">
        <v>8.0</v>
      </c>
      <c r="E35" s="28">
        <v>6.17</v>
      </c>
      <c r="F35" s="28">
        <v>4.13</v>
      </c>
      <c r="G35" s="28">
        <v>96.97</v>
      </c>
      <c r="H35" s="28" t="s">
        <v>51</v>
      </c>
      <c r="I35" s="28">
        <v>1.41</v>
      </c>
      <c r="J35" s="28">
        <v>11.81</v>
      </c>
      <c r="K35" s="28">
        <v>231.18</v>
      </c>
      <c r="L35" s="28">
        <v>18.1</v>
      </c>
      <c r="M35" s="28" t="s">
        <v>46</v>
      </c>
      <c r="N35" s="28">
        <v>40.9276112318173</v>
      </c>
    </row>
    <row r="36">
      <c r="A36" s="28">
        <v>35.0</v>
      </c>
      <c r="B36" s="28">
        <v>22.0</v>
      </c>
      <c r="C36" s="28" t="s">
        <v>49</v>
      </c>
      <c r="D36" s="28">
        <v>5.68</v>
      </c>
      <c r="E36" s="28">
        <v>3.0</v>
      </c>
      <c r="F36" s="28">
        <v>8.63</v>
      </c>
      <c r="G36" s="28">
        <v>81.36</v>
      </c>
      <c r="H36" s="28" t="s">
        <v>45</v>
      </c>
      <c r="I36" s="28">
        <v>4.91</v>
      </c>
      <c r="J36" s="28">
        <v>10.44</v>
      </c>
      <c r="K36" s="28">
        <v>234.62</v>
      </c>
      <c r="L36" s="28">
        <v>13.46</v>
      </c>
      <c r="M36" s="28" t="s">
        <v>46</v>
      </c>
      <c r="N36" s="28">
        <v>42.99</v>
      </c>
    </row>
    <row r="37">
      <c r="A37" s="28">
        <v>36.0</v>
      </c>
      <c r="B37" s="28">
        <v>17.0</v>
      </c>
      <c r="C37" s="28" t="s">
        <v>44</v>
      </c>
      <c r="D37" s="28">
        <v>6.09</v>
      </c>
      <c r="E37" s="28">
        <v>4.63</v>
      </c>
      <c r="F37" s="28">
        <v>8.91</v>
      </c>
      <c r="G37" s="28">
        <v>84.69</v>
      </c>
      <c r="H37" s="28" t="s">
        <v>45</v>
      </c>
      <c r="I37" s="28">
        <v>4.1</v>
      </c>
      <c r="J37" s="28">
        <v>7.16</v>
      </c>
      <c r="K37" s="28">
        <v>239.43</v>
      </c>
      <c r="L37" s="28">
        <v>10.37</v>
      </c>
      <c r="M37" s="28" t="s">
        <v>46</v>
      </c>
      <c r="N37" s="28">
        <v>62.63</v>
      </c>
    </row>
    <row r="38">
      <c r="A38" s="28">
        <v>37.0</v>
      </c>
      <c r="B38" s="28">
        <v>19.0</v>
      </c>
      <c r="C38" s="28" t="s">
        <v>44</v>
      </c>
      <c r="D38" s="28">
        <v>7.51</v>
      </c>
      <c r="E38" s="28">
        <v>9.78</v>
      </c>
      <c r="F38" s="28">
        <v>5.77</v>
      </c>
      <c r="G38" s="28">
        <v>70.68</v>
      </c>
      <c r="H38" s="28" t="s">
        <v>51</v>
      </c>
      <c r="I38" s="28">
        <v>1.34</v>
      </c>
      <c r="J38" s="28">
        <v>11.39</v>
      </c>
      <c r="K38" s="28">
        <v>244.83</v>
      </c>
      <c r="L38" s="28">
        <v>13.11</v>
      </c>
      <c r="M38" s="28" t="s">
        <v>50</v>
      </c>
      <c r="N38" s="28">
        <v>71.67337105144</v>
      </c>
    </row>
    <row r="39">
      <c r="A39" s="28">
        <v>38.0</v>
      </c>
      <c r="B39" s="28">
        <v>24.0</v>
      </c>
      <c r="C39" s="28" t="s">
        <v>49</v>
      </c>
      <c r="D39" s="28">
        <v>0.91</v>
      </c>
      <c r="E39" s="28">
        <v>6.47</v>
      </c>
      <c r="F39" s="28">
        <v>4.54</v>
      </c>
      <c r="G39" s="28">
        <v>94.84</v>
      </c>
      <c r="H39" s="28" t="s">
        <v>45</v>
      </c>
      <c r="I39" s="28">
        <v>3.96</v>
      </c>
      <c r="J39" s="28">
        <v>5.62</v>
      </c>
      <c r="K39" s="28">
        <v>308.18</v>
      </c>
      <c r="L39" s="28">
        <v>1.16</v>
      </c>
      <c r="M39" s="28" t="s">
        <v>48</v>
      </c>
      <c r="N39" s="28">
        <v>83.48</v>
      </c>
    </row>
    <row r="40">
      <c r="A40" s="28">
        <v>39.0</v>
      </c>
      <c r="B40" s="28">
        <v>17.0</v>
      </c>
      <c r="C40" s="28" t="s">
        <v>49</v>
      </c>
      <c r="D40" s="28">
        <v>5.64</v>
      </c>
      <c r="E40" s="28">
        <v>8.03</v>
      </c>
      <c r="F40" s="28">
        <v>7.29</v>
      </c>
      <c r="G40" s="28">
        <v>60.97</v>
      </c>
      <c r="H40" s="28" t="s">
        <v>47</v>
      </c>
      <c r="I40" s="28">
        <v>0.25</v>
      </c>
      <c r="J40" s="28">
        <v>7.93</v>
      </c>
      <c r="K40" s="28">
        <v>246.6</v>
      </c>
      <c r="L40" s="28">
        <v>11.1</v>
      </c>
      <c r="M40" s="28" t="s">
        <v>46</v>
      </c>
      <c r="N40" s="28">
        <v>74.5468554003909</v>
      </c>
    </row>
    <row r="41">
      <c r="A41" s="28">
        <v>40.0</v>
      </c>
      <c r="B41" s="28">
        <v>24.0</v>
      </c>
      <c r="C41" s="28" t="s">
        <v>44</v>
      </c>
      <c r="D41" s="28">
        <v>6.81</v>
      </c>
      <c r="E41" s="28">
        <v>5.05</v>
      </c>
      <c r="F41" s="28">
        <v>4.15</v>
      </c>
      <c r="G41" s="28">
        <v>82.29</v>
      </c>
      <c r="H41" s="28" t="s">
        <v>47</v>
      </c>
      <c r="I41" s="28">
        <v>2.74</v>
      </c>
      <c r="J41" s="28">
        <v>7.88</v>
      </c>
      <c r="K41" s="28">
        <v>225.53</v>
      </c>
      <c r="L41" s="28">
        <v>15.98</v>
      </c>
      <c r="M41" s="28" t="s">
        <v>46</v>
      </c>
      <c r="N41" s="28">
        <v>30.39</v>
      </c>
    </row>
    <row r="42">
      <c r="A42" s="28">
        <v>41.0</v>
      </c>
      <c r="B42" s="28">
        <v>20.0</v>
      </c>
      <c r="C42" s="28" t="s">
        <v>52</v>
      </c>
      <c r="D42" s="28">
        <v>7.64</v>
      </c>
      <c r="E42" s="28">
        <v>5.79</v>
      </c>
      <c r="F42" s="28">
        <v>6.41</v>
      </c>
      <c r="G42" s="28">
        <v>75.35</v>
      </c>
      <c r="H42" s="28" t="s">
        <v>51</v>
      </c>
      <c r="I42" s="28">
        <v>1.79</v>
      </c>
      <c r="J42" s="28">
        <v>12.36</v>
      </c>
      <c r="K42" s="28">
        <v>216.62</v>
      </c>
      <c r="L42" s="28">
        <v>15.18</v>
      </c>
      <c r="M42" s="28" t="s">
        <v>46</v>
      </c>
      <c r="N42" s="28">
        <v>38.94</v>
      </c>
    </row>
    <row r="43">
      <c r="A43" s="28">
        <v>42.0</v>
      </c>
      <c r="B43" s="28">
        <v>17.0</v>
      </c>
      <c r="C43" s="28" t="s">
        <v>49</v>
      </c>
      <c r="D43" s="28">
        <v>1.69</v>
      </c>
      <c r="E43" s="28">
        <v>4.86</v>
      </c>
      <c r="F43" s="28">
        <v>5.36</v>
      </c>
      <c r="G43" s="28">
        <v>84.16</v>
      </c>
      <c r="H43" s="28" t="s">
        <v>45</v>
      </c>
      <c r="I43" s="28">
        <v>2.13</v>
      </c>
      <c r="J43" s="28">
        <v>4.38</v>
      </c>
      <c r="K43" s="28">
        <v>309.54</v>
      </c>
      <c r="L43" s="28">
        <v>3.08</v>
      </c>
      <c r="M43" s="28" t="s">
        <v>48</v>
      </c>
      <c r="N43" s="28">
        <v>79.96</v>
      </c>
    </row>
    <row r="44">
      <c r="A44" s="28">
        <v>43.0</v>
      </c>
      <c r="B44" s="28">
        <v>19.0</v>
      </c>
      <c r="C44" s="28" t="s">
        <v>44</v>
      </c>
      <c r="D44" s="28">
        <v>4.03</v>
      </c>
      <c r="E44" s="28">
        <v>7.33</v>
      </c>
      <c r="F44" s="28">
        <v>6.37</v>
      </c>
      <c r="G44" s="28">
        <v>74.41</v>
      </c>
      <c r="H44" s="28" t="s">
        <v>51</v>
      </c>
      <c r="I44" s="28">
        <v>2.36</v>
      </c>
      <c r="J44" s="28">
        <v>7.17</v>
      </c>
      <c r="K44" s="28">
        <v>263.41</v>
      </c>
      <c r="L44" s="28">
        <v>8.69</v>
      </c>
      <c r="M44" s="28" t="s">
        <v>48</v>
      </c>
      <c r="N44" s="28">
        <v>86.79</v>
      </c>
    </row>
    <row r="45">
      <c r="A45" s="28">
        <v>44.0</v>
      </c>
      <c r="B45" s="28">
        <v>22.0</v>
      </c>
      <c r="C45" s="28" t="s">
        <v>49</v>
      </c>
      <c r="D45" s="28">
        <v>5.44</v>
      </c>
      <c r="E45" s="28">
        <v>8.66</v>
      </c>
      <c r="F45" s="28">
        <v>4.09</v>
      </c>
      <c r="G45" s="28">
        <v>88.71</v>
      </c>
      <c r="H45" s="28" t="s">
        <v>45</v>
      </c>
      <c r="I45" s="28">
        <v>2.51</v>
      </c>
      <c r="J45" s="28">
        <v>9.25</v>
      </c>
      <c r="K45" s="28">
        <v>262.77</v>
      </c>
      <c r="L45" s="28">
        <v>15.36</v>
      </c>
      <c r="M45" s="28" t="s">
        <v>50</v>
      </c>
      <c r="N45" s="28">
        <v>77.6456270607162</v>
      </c>
    </row>
    <row r="46">
      <c r="A46" s="28">
        <v>45.0</v>
      </c>
      <c r="B46" s="28">
        <v>23.0</v>
      </c>
      <c r="C46" s="28" t="s">
        <v>49</v>
      </c>
      <c r="D46" s="28">
        <v>1.98</v>
      </c>
      <c r="E46" s="28">
        <v>5.57</v>
      </c>
      <c r="F46" s="28">
        <v>4.26</v>
      </c>
      <c r="G46" s="28">
        <v>60.81</v>
      </c>
      <c r="H46" s="28" t="s">
        <v>47</v>
      </c>
      <c r="I46" s="28">
        <v>3.28</v>
      </c>
      <c r="J46" s="28">
        <v>3.53</v>
      </c>
      <c r="K46" s="28">
        <v>286.43</v>
      </c>
      <c r="L46" s="28">
        <v>4.66</v>
      </c>
      <c r="M46" s="28" t="s">
        <v>48</v>
      </c>
      <c r="N46" s="28">
        <v>69.57</v>
      </c>
    </row>
    <row r="47">
      <c r="A47" s="28">
        <v>46.0</v>
      </c>
      <c r="B47" s="28">
        <v>18.0</v>
      </c>
      <c r="C47" s="28" t="s">
        <v>44</v>
      </c>
      <c r="D47" s="28">
        <v>4.8</v>
      </c>
      <c r="E47" s="28">
        <v>5.33</v>
      </c>
      <c r="F47" s="28">
        <v>4.08</v>
      </c>
      <c r="G47" s="28">
        <v>76.24</v>
      </c>
      <c r="H47" s="28" t="s">
        <v>45</v>
      </c>
      <c r="I47" s="28">
        <v>3.48</v>
      </c>
      <c r="J47" s="28">
        <v>6.32</v>
      </c>
      <c r="K47" s="28">
        <v>261.14</v>
      </c>
      <c r="L47" s="28">
        <v>10.63</v>
      </c>
      <c r="M47" s="28" t="s">
        <v>48</v>
      </c>
      <c r="N47" s="28">
        <v>55.77</v>
      </c>
    </row>
    <row r="48">
      <c r="A48" s="28">
        <v>47.0</v>
      </c>
      <c r="B48" s="28">
        <v>16.0</v>
      </c>
      <c r="C48" s="28" t="s">
        <v>44</v>
      </c>
      <c r="D48" s="28">
        <v>2.06</v>
      </c>
      <c r="E48" s="28">
        <v>4.06</v>
      </c>
      <c r="F48" s="28">
        <v>7.1</v>
      </c>
      <c r="G48" s="28">
        <v>93.25</v>
      </c>
      <c r="H48" s="28" t="s">
        <v>45</v>
      </c>
      <c r="I48" s="28">
        <v>4.88</v>
      </c>
      <c r="J48" s="28">
        <v>7.86</v>
      </c>
      <c r="K48" s="28">
        <v>294.59</v>
      </c>
      <c r="L48" s="28">
        <v>7.84</v>
      </c>
      <c r="M48" s="28" t="s">
        <v>48</v>
      </c>
      <c r="N48" s="28">
        <v>74.5</v>
      </c>
    </row>
    <row r="49">
      <c r="A49" s="28">
        <v>48.0</v>
      </c>
      <c r="B49" s="28">
        <v>19.0</v>
      </c>
      <c r="C49" s="28" t="s">
        <v>49</v>
      </c>
      <c r="D49" s="28">
        <v>2.67</v>
      </c>
      <c r="E49" s="28">
        <v>2.59</v>
      </c>
      <c r="F49" s="28">
        <v>6.8</v>
      </c>
      <c r="G49" s="28">
        <v>70.01</v>
      </c>
      <c r="H49" s="28" t="s">
        <v>45</v>
      </c>
      <c r="I49" s="28">
        <v>3.81</v>
      </c>
      <c r="J49" s="28">
        <v>5.36</v>
      </c>
      <c r="K49" s="28">
        <v>280.42</v>
      </c>
      <c r="L49" s="28">
        <v>9.47</v>
      </c>
      <c r="M49" s="28" t="s">
        <v>48</v>
      </c>
      <c r="N49" s="28">
        <v>56.86</v>
      </c>
    </row>
    <row r="50">
      <c r="A50" s="28">
        <v>49.0</v>
      </c>
      <c r="B50" s="28">
        <v>17.0</v>
      </c>
      <c r="C50" s="28" t="s">
        <v>49</v>
      </c>
      <c r="D50" s="28">
        <v>3.53</v>
      </c>
      <c r="E50" s="28">
        <v>9.45</v>
      </c>
      <c r="F50" s="28">
        <v>5.17</v>
      </c>
      <c r="G50" s="28">
        <v>62.11</v>
      </c>
      <c r="H50" s="28" t="s">
        <v>47</v>
      </c>
      <c r="I50" s="28">
        <v>3.44</v>
      </c>
      <c r="J50" s="28">
        <v>5.81</v>
      </c>
      <c r="K50" s="28">
        <v>278.41</v>
      </c>
      <c r="L50" s="28">
        <v>8.37</v>
      </c>
      <c r="M50" s="28" t="s">
        <v>50</v>
      </c>
      <c r="N50" s="28">
        <v>86.86</v>
      </c>
    </row>
    <row r="51">
      <c r="A51" s="28">
        <v>50.0</v>
      </c>
      <c r="B51" s="28">
        <v>23.0</v>
      </c>
      <c r="C51" s="28" t="s">
        <v>44</v>
      </c>
      <c r="D51" s="28">
        <v>4.23</v>
      </c>
      <c r="E51" s="28">
        <v>3.84</v>
      </c>
      <c r="F51" s="28">
        <v>7.23</v>
      </c>
      <c r="G51" s="28">
        <v>79.86</v>
      </c>
      <c r="H51" s="28" t="s">
        <v>47</v>
      </c>
      <c r="I51" s="28">
        <v>1.96</v>
      </c>
      <c r="J51" s="28">
        <v>5.47</v>
      </c>
      <c r="K51" s="28">
        <v>248.08</v>
      </c>
      <c r="L51" s="28">
        <v>5.55</v>
      </c>
      <c r="M51" s="28" t="s">
        <v>48</v>
      </c>
      <c r="N51" s="28">
        <v>64.03</v>
      </c>
    </row>
    <row r="52">
      <c r="A52" s="28">
        <v>51.0</v>
      </c>
      <c r="B52" s="28">
        <v>19.0</v>
      </c>
      <c r="C52" s="28" t="s">
        <v>49</v>
      </c>
      <c r="D52" s="28">
        <v>3.59</v>
      </c>
      <c r="E52" s="28">
        <v>8.21</v>
      </c>
      <c r="F52" s="28">
        <v>8.42</v>
      </c>
      <c r="G52" s="28">
        <v>99.06</v>
      </c>
      <c r="H52" s="28" t="s">
        <v>45</v>
      </c>
      <c r="I52" s="28">
        <v>0.59</v>
      </c>
      <c r="J52" s="28">
        <v>5.46</v>
      </c>
      <c r="K52" s="28">
        <v>276.03</v>
      </c>
      <c r="L52" s="28">
        <v>8.37</v>
      </c>
      <c r="M52" s="28" t="s">
        <v>48</v>
      </c>
      <c r="N52" s="28">
        <v>99.32</v>
      </c>
    </row>
    <row r="53">
      <c r="A53" s="28">
        <v>52.0</v>
      </c>
      <c r="B53" s="28">
        <v>17.0</v>
      </c>
      <c r="C53" s="28" t="s">
        <v>49</v>
      </c>
      <c r="D53" s="28">
        <v>3.95</v>
      </c>
      <c r="E53" s="28">
        <v>7.44</v>
      </c>
      <c r="F53" s="28">
        <v>5.39</v>
      </c>
      <c r="G53" s="28">
        <v>62.57</v>
      </c>
      <c r="H53" s="28" t="s">
        <v>47</v>
      </c>
      <c r="I53" s="28">
        <v>0.29</v>
      </c>
      <c r="J53" s="28">
        <v>7.1</v>
      </c>
      <c r="K53" s="28">
        <v>277.05</v>
      </c>
      <c r="L53" s="28">
        <v>12.36</v>
      </c>
      <c r="M53" s="28" t="s">
        <v>50</v>
      </c>
      <c r="N53" s="28">
        <v>66.87</v>
      </c>
    </row>
    <row r="54">
      <c r="A54" s="28">
        <v>53.0</v>
      </c>
      <c r="B54" s="28">
        <v>21.0</v>
      </c>
      <c r="C54" s="28" t="s">
        <v>49</v>
      </c>
      <c r="D54" s="28">
        <v>2.39</v>
      </c>
      <c r="E54" s="28">
        <v>8.12</v>
      </c>
      <c r="F54" s="28">
        <v>8.16</v>
      </c>
      <c r="G54" s="28">
        <v>62.8</v>
      </c>
      <c r="H54" s="28" t="s">
        <v>45</v>
      </c>
      <c r="I54" s="28">
        <v>2.39</v>
      </c>
      <c r="J54" s="28">
        <v>5.1</v>
      </c>
      <c r="K54" s="28">
        <v>282.97</v>
      </c>
      <c r="L54" s="28">
        <v>7.42</v>
      </c>
      <c r="M54" s="28" t="s">
        <v>48</v>
      </c>
      <c r="N54" s="28">
        <v>93.83</v>
      </c>
    </row>
    <row r="55">
      <c r="A55" s="28">
        <v>54.0</v>
      </c>
      <c r="B55" s="28">
        <v>21.0</v>
      </c>
      <c r="C55" s="28" t="s">
        <v>44</v>
      </c>
      <c r="D55" s="28">
        <v>1.27</v>
      </c>
      <c r="E55" s="28">
        <v>9.43</v>
      </c>
      <c r="F55" s="28">
        <v>7.31</v>
      </c>
      <c r="G55" s="28">
        <v>83.8</v>
      </c>
      <c r="H55" s="28" t="s">
        <v>47</v>
      </c>
      <c r="I55" s="28">
        <v>3.34</v>
      </c>
      <c r="J55" s="28">
        <v>4.39</v>
      </c>
      <c r="K55" s="28">
        <v>306.89</v>
      </c>
      <c r="L55" s="28">
        <v>4.53</v>
      </c>
      <c r="M55" s="28" t="s">
        <v>48</v>
      </c>
      <c r="N55" s="28">
        <v>100.0</v>
      </c>
    </row>
    <row r="56">
      <c r="A56" s="28">
        <v>55.0</v>
      </c>
      <c r="B56" s="28">
        <v>19.0</v>
      </c>
      <c r="C56" s="28" t="s">
        <v>49</v>
      </c>
      <c r="D56" s="28">
        <v>0.38</v>
      </c>
      <c r="E56" s="28">
        <v>6.61</v>
      </c>
      <c r="F56" s="28">
        <v>4.17</v>
      </c>
      <c r="G56" s="28">
        <v>70.0</v>
      </c>
      <c r="H56" s="28" t="s">
        <v>51</v>
      </c>
      <c r="I56" s="28">
        <v>3.25</v>
      </c>
      <c r="J56" s="28">
        <v>4.9</v>
      </c>
      <c r="K56" s="28">
        <v>316.97</v>
      </c>
      <c r="L56" s="28">
        <v>3.73</v>
      </c>
      <c r="M56" s="28" t="s">
        <v>48</v>
      </c>
      <c r="N56" s="28">
        <v>78.34</v>
      </c>
    </row>
    <row r="57">
      <c r="A57" s="28">
        <v>56.0</v>
      </c>
      <c r="B57" s="28">
        <v>21.0</v>
      </c>
      <c r="C57" s="28" t="s">
        <v>44</v>
      </c>
      <c r="D57" s="28">
        <v>1.57</v>
      </c>
      <c r="E57" s="28">
        <v>9.08</v>
      </c>
      <c r="F57" s="28">
        <v>5.88</v>
      </c>
      <c r="G57" s="28">
        <v>76.41</v>
      </c>
      <c r="H57" s="28" t="s">
        <v>47</v>
      </c>
      <c r="I57" s="28">
        <v>4.76</v>
      </c>
      <c r="J57" s="28">
        <v>5.78</v>
      </c>
      <c r="K57" s="28">
        <v>303.1</v>
      </c>
      <c r="L57" s="28">
        <v>1.57</v>
      </c>
      <c r="M57" s="28" t="s">
        <v>50</v>
      </c>
      <c r="N57" s="28">
        <v>100.0</v>
      </c>
    </row>
    <row r="58">
      <c r="A58" s="28">
        <v>57.0</v>
      </c>
      <c r="B58" s="28">
        <v>17.0</v>
      </c>
      <c r="C58" s="28" t="s">
        <v>44</v>
      </c>
      <c r="D58" s="28">
        <v>4.66</v>
      </c>
      <c r="E58" s="28">
        <v>2.51</v>
      </c>
      <c r="F58" s="28">
        <v>6.54</v>
      </c>
      <c r="G58" s="28">
        <v>93.22</v>
      </c>
      <c r="H58" s="28" t="s">
        <v>45</v>
      </c>
      <c r="I58" s="28">
        <v>1.91</v>
      </c>
      <c r="J58" s="28">
        <v>8.13</v>
      </c>
      <c r="K58" s="28">
        <v>250.63</v>
      </c>
      <c r="L58" s="28">
        <v>7.1</v>
      </c>
      <c r="M58" s="28" t="s">
        <v>48</v>
      </c>
      <c r="N58" s="28">
        <v>57.56</v>
      </c>
    </row>
    <row r="59">
      <c r="A59" s="28">
        <v>58.0</v>
      </c>
      <c r="B59" s="28">
        <v>17.0</v>
      </c>
      <c r="C59" s="28" t="s">
        <v>44</v>
      </c>
      <c r="D59" s="28">
        <v>6.29</v>
      </c>
      <c r="E59" s="28">
        <v>6.64</v>
      </c>
      <c r="F59" s="28">
        <v>7.66</v>
      </c>
      <c r="G59" s="28">
        <v>67.95</v>
      </c>
      <c r="H59" s="28" t="s">
        <v>51</v>
      </c>
      <c r="I59" s="28">
        <v>3.14</v>
      </c>
      <c r="J59" s="28">
        <v>11.36</v>
      </c>
      <c r="K59" s="28">
        <v>245.47</v>
      </c>
      <c r="L59" s="28">
        <v>16.9</v>
      </c>
      <c r="M59" s="28" t="s">
        <v>46</v>
      </c>
      <c r="N59" s="28">
        <v>63.94</v>
      </c>
    </row>
    <row r="60">
      <c r="A60" s="28">
        <v>59.0</v>
      </c>
      <c r="B60" s="28">
        <v>19.0</v>
      </c>
      <c r="C60" s="28" t="s">
        <v>49</v>
      </c>
      <c r="D60" s="28">
        <v>1.35</v>
      </c>
      <c r="E60" s="28">
        <v>7.95</v>
      </c>
      <c r="F60" s="28">
        <v>5.44</v>
      </c>
      <c r="G60" s="28">
        <v>88.77</v>
      </c>
      <c r="H60" s="28" t="s">
        <v>51</v>
      </c>
      <c r="I60" s="28">
        <v>4.44</v>
      </c>
      <c r="J60" s="28">
        <v>6.64</v>
      </c>
      <c r="K60" s="28">
        <v>286.58</v>
      </c>
      <c r="L60" s="28">
        <v>7.92</v>
      </c>
      <c r="M60" s="28" t="s">
        <v>50</v>
      </c>
      <c r="N60" s="28">
        <v>85.12</v>
      </c>
    </row>
    <row r="61">
      <c r="A61" s="28">
        <v>60.0</v>
      </c>
      <c r="B61" s="28">
        <v>23.0</v>
      </c>
      <c r="C61" s="28" t="s">
        <v>49</v>
      </c>
      <c r="D61" s="28">
        <v>0.87</v>
      </c>
      <c r="E61" s="28">
        <v>3.44</v>
      </c>
      <c r="F61" s="28">
        <v>8.91</v>
      </c>
      <c r="G61" s="28">
        <v>80.18</v>
      </c>
      <c r="H61" s="28" t="s">
        <v>45</v>
      </c>
      <c r="I61" s="28">
        <v>2.02</v>
      </c>
      <c r="J61" s="28">
        <v>4.82</v>
      </c>
      <c r="K61" s="28">
        <v>303.27</v>
      </c>
      <c r="L61" s="28">
        <v>2.46</v>
      </c>
      <c r="M61" s="28" t="s">
        <v>48</v>
      </c>
      <c r="N61" s="28">
        <v>85.67</v>
      </c>
    </row>
    <row r="62">
      <c r="A62" s="28">
        <v>61.0</v>
      </c>
      <c r="B62" s="28">
        <v>22.0</v>
      </c>
      <c r="C62" s="28" t="s">
        <v>44</v>
      </c>
      <c r="D62" s="28">
        <v>5.99</v>
      </c>
      <c r="E62" s="28">
        <v>7.67</v>
      </c>
      <c r="F62" s="28">
        <v>7.42</v>
      </c>
      <c r="G62" s="28">
        <v>96.2</v>
      </c>
      <c r="H62" s="28" t="s">
        <v>45</v>
      </c>
      <c r="I62" s="28">
        <v>2.39</v>
      </c>
      <c r="J62" s="28">
        <v>7.58</v>
      </c>
      <c r="K62" s="28">
        <v>248.08</v>
      </c>
      <c r="L62" s="28">
        <v>13.16</v>
      </c>
      <c r="M62" s="28" t="s">
        <v>46</v>
      </c>
      <c r="N62" s="28">
        <v>96.5712203289953</v>
      </c>
    </row>
    <row r="63">
      <c r="A63" s="28">
        <v>62.0</v>
      </c>
      <c r="B63" s="28">
        <v>24.0</v>
      </c>
      <c r="C63" s="28" t="s">
        <v>49</v>
      </c>
      <c r="D63" s="28">
        <v>2.44</v>
      </c>
      <c r="E63" s="28">
        <v>8.01</v>
      </c>
      <c r="F63" s="28">
        <v>5.86</v>
      </c>
      <c r="G63" s="28">
        <v>98.92</v>
      </c>
      <c r="H63" s="28" t="s">
        <v>47</v>
      </c>
      <c r="I63" s="28">
        <v>4.61</v>
      </c>
      <c r="J63" s="28">
        <v>5.47</v>
      </c>
      <c r="K63" s="28">
        <v>292.8</v>
      </c>
      <c r="L63" s="28">
        <v>7.64</v>
      </c>
      <c r="M63" s="28" t="s">
        <v>50</v>
      </c>
      <c r="N63" s="28">
        <v>88.95</v>
      </c>
    </row>
    <row r="64">
      <c r="A64" s="28">
        <v>63.0</v>
      </c>
      <c r="B64" s="28">
        <v>23.0</v>
      </c>
      <c r="C64" s="28" t="s">
        <v>44</v>
      </c>
      <c r="D64" s="28">
        <v>7.61</v>
      </c>
      <c r="E64" s="28">
        <v>8.48</v>
      </c>
      <c r="F64" s="28">
        <v>4.49</v>
      </c>
      <c r="G64" s="28">
        <v>79.4</v>
      </c>
      <c r="H64" s="28" t="s">
        <v>51</v>
      </c>
      <c r="I64" s="28">
        <v>2.75</v>
      </c>
      <c r="J64" s="28">
        <v>11.78</v>
      </c>
      <c r="K64" s="28">
        <v>216.59</v>
      </c>
      <c r="L64" s="28">
        <v>20.63</v>
      </c>
      <c r="M64" s="28" t="s">
        <v>50</v>
      </c>
      <c r="N64" s="28">
        <v>54.036507269305</v>
      </c>
    </row>
    <row r="65">
      <c r="A65" s="28">
        <v>64.0</v>
      </c>
      <c r="B65" s="28">
        <v>20.0</v>
      </c>
      <c r="C65" s="28" t="s">
        <v>44</v>
      </c>
      <c r="D65" s="28">
        <v>5.71</v>
      </c>
      <c r="E65" s="28">
        <v>3.82</v>
      </c>
      <c r="F65" s="28">
        <v>4.91</v>
      </c>
      <c r="G65" s="28">
        <v>83.39</v>
      </c>
      <c r="H65" s="28" t="s">
        <v>51</v>
      </c>
      <c r="I65" s="28">
        <v>4.0</v>
      </c>
      <c r="J65" s="28">
        <v>7.02</v>
      </c>
      <c r="K65" s="28">
        <v>248.64</v>
      </c>
      <c r="L65" s="28">
        <v>11.92</v>
      </c>
      <c r="M65" s="28" t="s">
        <v>46</v>
      </c>
      <c r="N65" s="28">
        <v>47.48</v>
      </c>
    </row>
    <row r="66">
      <c r="A66" s="28">
        <v>65.0</v>
      </c>
      <c r="B66" s="28">
        <v>17.0</v>
      </c>
      <c r="C66" s="28" t="s">
        <v>52</v>
      </c>
      <c r="D66" s="28">
        <v>2.61</v>
      </c>
      <c r="E66" s="28">
        <v>7.13</v>
      </c>
      <c r="F66" s="28">
        <v>6.44</v>
      </c>
      <c r="G66" s="28">
        <v>89.83</v>
      </c>
      <c r="H66" s="28" t="s">
        <v>45</v>
      </c>
      <c r="I66" s="28">
        <v>4.68</v>
      </c>
      <c r="J66" s="28">
        <v>3.71</v>
      </c>
      <c r="K66" s="28">
        <v>296.63</v>
      </c>
      <c r="L66" s="28">
        <v>7.25</v>
      </c>
      <c r="M66" s="28" t="s">
        <v>48</v>
      </c>
      <c r="N66" s="28">
        <v>87.33</v>
      </c>
    </row>
    <row r="67">
      <c r="A67" s="28">
        <v>66.0</v>
      </c>
      <c r="B67" s="28">
        <v>20.0</v>
      </c>
      <c r="C67" s="28" t="s">
        <v>49</v>
      </c>
      <c r="D67" s="28">
        <v>2.32</v>
      </c>
      <c r="E67" s="28">
        <v>3.74</v>
      </c>
      <c r="F67" s="28">
        <v>6.47</v>
      </c>
      <c r="G67" s="28">
        <v>72.75</v>
      </c>
      <c r="H67" s="28" t="s">
        <v>45</v>
      </c>
      <c r="I67" s="28">
        <v>2.86</v>
      </c>
      <c r="J67" s="28">
        <v>8.06</v>
      </c>
      <c r="K67" s="28">
        <v>282.36</v>
      </c>
      <c r="L67" s="28">
        <v>11.5</v>
      </c>
      <c r="M67" s="28" t="s">
        <v>48</v>
      </c>
      <c r="N67" s="28">
        <v>60.14</v>
      </c>
    </row>
    <row r="68">
      <c r="A68" s="28">
        <v>67.0</v>
      </c>
      <c r="B68" s="28">
        <v>23.0</v>
      </c>
      <c r="C68" s="28" t="s">
        <v>44</v>
      </c>
      <c r="D68" s="28">
        <v>4.19</v>
      </c>
      <c r="E68" s="28">
        <v>7.65</v>
      </c>
      <c r="F68" s="28">
        <v>7.84</v>
      </c>
      <c r="G68" s="28">
        <v>69.07</v>
      </c>
      <c r="H68" s="28" t="s">
        <v>47</v>
      </c>
      <c r="I68" s="28">
        <v>0.55</v>
      </c>
      <c r="J68" s="28">
        <v>8.84</v>
      </c>
      <c r="K68" s="28">
        <v>248.18</v>
      </c>
      <c r="L68" s="28">
        <v>10.14</v>
      </c>
      <c r="M68" s="28" t="s">
        <v>48</v>
      </c>
      <c r="N68" s="28">
        <v>77.07</v>
      </c>
    </row>
    <row r="69">
      <c r="A69" s="28">
        <v>68.0</v>
      </c>
      <c r="B69" s="28">
        <v>24.0</v>
      </c>
      <c r="C69" s="28" t="s">
        <v>49</v>
      </c>
      <c r="D69" s="28">
        <v>0.63</v>
      </c>
      <c r="E69" s="28">
        <v>5.17</v>
      </c>
      <c r="F69" s="28">
        <v>7.63</v>
      </c>
      <c r="G69" s="28">
        <v>98.59</v>
      </c>
      <c r="H69" s="28" t="s">
        <v>47</v>
      </c>
      <c r="I69" s="28">
        <v>4.11</v>
      </c>
      <c r="J69" s="28">
        <v>2.4</v>
      </c>
      <c r="K69" s="28">
        <v>317.74</v>
      </c>
      <c r="L69" s="28">
        <v>2.27</v>
      </c>
      <c r="M69" s="28" t="s">
        <v>48</v>
      </c>
      <c r="N69" s="28">
        <v>100.0</v>
      </c>
    </row>
    <row r="70">
      <c r="A70" s="28">
        <v>69.0</v>
      </c>
      <c r="B70" s="28">
        <v>24.0</v>
      </c>
      <c r="C70" s="28" t="s">
        <v>44</v>
      </c>
      <c r="D70" s="28">
        <v>0.94</v>
      </c>
      <c r="E70" s="28">
        <v>6.38</v>
      </c>
      <c r="F70" s="28">
        <v>5.01</v>
      </c>
      <c r="G70" s="28">
        <v>77.3</v>
      </c>
      <c r="H70" s="28" t="s">
        <v>47</v>
      </c>
      <c r="I70" s="28">
        <v>4.09</v>
      </c>
      <c r="J70" s="28">
        <v>4.17</v>
      </c>
      <c r="K70" s="28">
        <v>299.3</v>
      </c>
      <c r="L70" s="28">
        <v>1.28</v>
      </c>
      <c r="M70" s="28" t="s">
        <v>48</v>
      </c>
      <c r="N70" s="28">
        <v>83.62</v>
      </c>
    </row>
    <row r="71">
      <c r="A71" s="28">
        <v>70.0</v>
      </c>
      <c r="B71" s="28">
        <v>16.0</v>
      </c>
      <c r="C71" s="28" t="s">
        <v>44</v>
      </c>
      <c r="D71" s="28">
        <v>1.41</v>
      </c>
      <c r="E71" s="28">
        <v>4.74</v>
      </c>
      <c r="F71" s="28">
        <v>6.97</v>
      </c>
      <c r="G71" s="28">
        <v>60.06</v>
      </c>
      <c r="H71" s="28" t="s">
        <v>47</v>
      </c>
      <c r="I71" s="28">
        <v>0.57</v>
      </c>
      <c r="J71" s="28">
        <v>3.38</v>
      </c>
      <c r="K71" s="28">
        <v>296.69</v>
      </c>
      <c r="L71" s="28">
        <v>1.69</v>
      </c>
      <c r="M71" s="28" t="s">
        <v>48</v>
      </c>
      <c r="N71" s="28">
        <v>74.6</v>
      </c>
    </row>
    <row r="72">
      <c r="A72" s="28">
        <v>71.0</v>
      </c>
      <c r="B72" s="28">
        <v>24.0</v>
      </c>
      <c r="C72" s="28" t="s">
        <v>49</v>
      </c>
      <c r="D72" s="28">
        <v>6.2</v>
      </c>
      <c r="E72" s="28">
        <v>2.46</v>
      </c>
      <c r="F72" s="28">
        <v>4.1</v>
      </c>
      <c r="G72" s="28">
        <v>93.51</v>
      </c>
      <c r="H72" s="28" t="s">
        <v>47</v>
      </c>
      <c r="I72" s="28">
        <v>2.74</v>
      </c>
      <c r="J72" s="28">
        <v>7.25</v>
      </c>
      <c r="K72" s="28">
        <v>246.91</v>
      </c>
      <c r="L72" s="28">
        <v>14.68</v>
      </c>
      <c r="M72" s="28" t="s">
        <v>46</v>
      </c>
      <c r="N72" s="28">
        <v>35.48</v>
      </c>
    </row>
    <row r="73">
      <c r="A73" s="28">
        <v>72.0</v>
      </c>
      <c r="B73" s="28">
        <v>22.0</v>
      </c>
      <c r="C73" s="28" t="s">
        <v>49</v>
      </c>
      <c r="D73" s="28">
        <v>4.11</v>
      </c>
      <c r="E73" s="28">
        <v>2.6</v>
      </c>
      <c r="F73" s="28">
        <v>5.99</v>
      </c>
      <c r="G73" s="28">
        <v>83.99</v>
      </c>
      <c r="H73" s="28" t="s">
        <v>45</v>
      </c>
      <c r="I73" s="28">
        <v>2.44</v>
      </c>
      <c r="J73" s="28">
        <v>7.07</v>
      </c>
      <c r="K73" s="28">
        <v>271.45</v>
      </c>
      <c r="L73" s="28">
        <v>12.09</v>
      </c>
      <c r="M73" s="28" t="s">
        <v>48</v>
      </c>
      <c r="N73" s="28">
        <v>47.64</v>
      </c>
    </row>
    <row r="74">
      <c r="A74" s="28">
        <v>73.0</v>
      </c>
      <c r="B74" s="28">
        <v>24.0</v>
      </c>
      <c r="C74" s="28" t="s">
        <v>44</v>
      </c>
      <c r="D74" s="28">
        <v>0.08</v>
      </c>
      <c r="E74" s="28">
        <v>1.7</v>
      </c>
      <c r="F74" s="28">
        <v>7.82</v>
      </c>
      <c r="G74" s="28">
        <v>66.74</v>
      </c>
      <c r="H74" s="28" t="s">
        <v>45</v>
      </c>
      <c r="I74" s="28">
        <v>4.24</v>
      </c>
      <c r="J74" s="28">
        <v>4.32</v>
      </c>
      <c r="K74" s="28">
        <v>329.26</v>
      </c>
      <c r="L74" s="28">
        <v>4.61</v>
      </c>
      <c r="M74" s="28" t="s">
        <v>48</v>
      </c>
      <c r="N74" s="28">
        <v>67.51</v>
      </c>
    </row>
    <row r="75">
      <c r="A75" s="28">
        <v>74.0</v>
      </c>
      <c r="B75" s="28">
        <v>23.0</v>
      </c>
      <c r="C75" s="28" t="s">
        <v>49</v>
      </c>
      <c r="D75" s="28">
        <v>5.39</v>
      </c>
      <c r="E75" s="28">
        <v>6.56</v>
      </c>
      <c r="F75" s="28">
        <v>6.0</v>
      </c>
      <c r="G75" s="28">
        <v>61.21</v>
      </c>
      <c r="H75" s="28" t="s">
        <v>47</v>
      </c>
      <c r="I75" s="28">
        <v>1.37</v>
      </c>
      <c r="J75" s="28">
        <v>11.16</v>
      </c>
      <c r="K75" s="28">
        <v>252.9</v>
      </c>
      <c r="L75" s="28">
        <v>11.6</v>
      </c>
      <c r="M75" s="28" t="s">
        <v>46</v>
      </c>
      <c r="N75" s="28">
        <v>59.6</v>
      </c>
    </row>
    <row r="76">
      <c r="A76" s="28">
        <v>75.0</v>
      </c>
      <c r="B76" s="28">
        <v>16.0</v>
      </c>
      <c r="C76" s="28" t="s">
        <v>49</v>
      </c>
      <c r="D76" s="28">
        <v>3.39</v>
      </c>
      <c r="E76" s="28">
        <v>8.64</v>
      </c>
      <c r="F76" s="28">
        <v>8.18</v>
      </c>
      <c r="G76" s="28">
        <v>71.66</v>
      </c>
      <c r="H76" s="28" t="s">
        <v>45</v>
      </c>
      <c r="I76" s="28">
        <v>2.13</v>
      </c>
      <c r="J76" s="28">
        <v>8.24</v>
      </c>
      <c r="K76" s="28">
        <v>280.0</v>
      </c>
      <c r="L76" s="28">
        <v>8.79</v>
      </c>
      <c r="M76" s="28" t="s">
        <v>48</v>
      </c>
      <c r="N76" s="28">
        <v>91.88</v>
      </c>
    </row>
    <row r="77">
      <c r="A77" s="28">
        <v>76.0</v>
      </c>
      <c r="B77" s="28">
        <v>23.0</v>
      </c>
      <c r="C77" s="28" t="s">
        <v>44</v>
      </c>
      <c r="D77" s="28">
        <v>4.09</v>
      </c>
      <c r="E77" s="28">
        <v>1.19</v>
      </c>
      <c r="F77" s="28">
        <v>8.88</v>
      </c>
      <c r="G77" s="28">
        <v>97.12</v>
      </c>
      <c r="H77" s="28" t="s">
        <v>47</v>
      </c>
      <c r="I77" s="28">
        <v>3.02</v>
      </c>
      <c r="J77" s="28">
        <v>6.24</v>
      </c>
      <c r="K77" s="28">
        <v>253.99</v>
      </c>
      <c r="L77" s="28">
        <v>10.21</v>
      </c>
      <c r="M77" s="28" t="s">
        <v>48</v>
      </c>
      <c r="N77" s="28">
        <v>66.6718819051621</v>
      </c>
    </row>
    <row r="78">
      <c r="A78" s="28">
        <v>77.0</v>
      </c>
      <c r="B78" s="28">
        <v>23.0</v>
      </c>
      <c r="C78" s="28" t="s">
        <v>49</v>
      </c>
      <c r="D78" s="28">
        <v>1.71</v>
      </c>
      <c r="E78" s="28">
        <v>1.6</v>
      </c>
      <c r="F78" s="28">
        <v>7.04</v>
      </c>
      <c r="G78" s="28">
        <v>97.34</v>
      </c>
      <c r="H78" s="28" t="s">
        <v>47</v>
      </c>
      <c r="I78" s="28">
        <v>2.59</v>
      </c>
      <c r="J78" s="28">
        <v>4.39</v>
      </c>
      <c r="K78" s="28">
        <v>305.76</v>
      </c>
      <c r="L78" s="28">
        <v>0.21</v>
      </c>
      <c r="M78" s="28" t="s">
        <v>48</v>
      </c>
      <c r="N78" s="28">
        <v>70.18</v>
      </c>
    </row>
    <row r="79">
      <c r="A79" s="28">
        <v>78.0</v>
      </c>
      <c r="B79" s="28">
        <v>18.0</v>
      </c>
      <c r="C79" s="28" t="s">
        <v>49</v>
      </c>
      <c r="D79" s="28">
        <v>4.41</v>
      </c>
      <c r="E79" s="28">
        <v>5.12</v>
      </c>
      <c r="F79" s="28">
        <v>4.73</v>
      </c>
      <c r="G79" s="28">
        <v>72.44</v>
      </c>
      <c r="H79" s="28" t="s">
        <v>51</v>
      </c>
      <c r="I79" s="28">
        <v>4.78</v>
      </c>
      <c r="J79" s="28">
        <v>8.01</v>
      </c>
      <c r="K79" s="28">
        <v>260.17</v>
      </c>
      <c r="L79" s="28">
        <v>11.53</v>
      </c>
      <c r="M79" s="28" t="s">
        <v>48</v>
      </c>
      <c r="N79" s="28">
        <v>56.85</v>
      </c>
    </row>
    <row r="80">
      <c r="A80" s="28">
        <v>79.0</v>
      </c>
      <c r="B80" s="28">
        <v>16.0</v>
      </c>
      <c r="C80" s="28" t="s">
        <v>49</v>
      </c>
      <c r="D80" s="28">
        <v>7.83</v>
      </c>
      <c r="E80" s="28">
        <v>7.64</v>
      </c>
      <c r="F80" s="28">
        <v>5.9</v>
      </c>
      <c r="G80" s="28">
        <v>93.44</v>
      </c>
      <c r="H80" s="28" t="s">
        <v>45</v>
      </c>
      <c r="I80" s="28">
        <v>4.8</v>
      </c>
      <c r="J80" s="28">
        <v>9.79</v>
      </c>
      <c r="K80" s="28">
        <v>258.35</v>
      </c>
      <c r="L80" s="28">
        <v>20.4</v>
      </c>
      <c r="M80" s="28" t="s">
        <v>50</v>
      </c>
      <c r="N80" s="28">
        <v>70.0308286503125</v>
      </c>
    </row>
    <row r="81">
      <c r="A81" s="28">
        <v>80.0</v>
      </c>
      <c r="B81" s="28">
        <v>23.0</v>
      </c>
      <c r="C81" s="28" t="s">
        <v>49</v>
      </c>
      <c r="D81" s="28">
        <v>0.59</v>
      </c>
      <c r="E81" s="28">
        <v>2.42</v>
      </c>
      <c r="F81" s="28">
        <v>4.05</v>
      </c>
      <c r="G81" s="28">
        <v>77.67</v>
      </c>
      <c r="H81" s="28" t="s">
        <v>51</v>
      </c>
      <c r="I81" s="28">
        <v>0.41</v>
      </c>
      <c r="J81" s="28">
        <v>5.75</v>
      </c>
      <c r="K81" s="28">
        <v>310.78</v>
      </c>
      <c r="L81" s="28">
        <v>6.03</v>
      </c>
      <c r="M81" s="28" t="s">
        <v>48</v>
      </c>
      <c r="N81" s="28">
        <v>72.4799481587955</v>
      </c>
    </row>
    <row r="82">
      <c r="A82" s="28">
        <v>81.0</v>
      </c>
      <c r="B82" s="28">
        <v>18.0</v>
      </c>
      <c r="C82" s="28" t="s">
        <v>49</v>
      </c>
      <c r="D82" s="28">
        <v>2.27</v>
      </c>
      <c r="E82" s="28">
        <v>3.44</v>
      </c>
      <c r="F82" s="28">
        <v>7.01</v>
      </c>
      <c r="G82" s="28">
        <v>86.17</v>
      </c>
      <c r="H82" s="28" t="s">
        <v>47</v>
      </c>
      <c r="I82" s="28">
        <v>1.49</v>
      </c>
      <c r="J82" s="28">
        <v>4.11</v>
      </c>
      <c r="K82" s="28">
        <v>297.0</v>
      </c>
      <c r="L82" s="28">
        <v>0.64</v>
      </c>
      <c r="M82" s="28" t="s">
        <v>48</v>
      </c>
      <c r="N82" s="28">
        <v>69.75</v>
      </c>
    </row>
    <row r="83">
      <c r="A83" s="28">
        <v>82.0</v>
      </c>
      <c r="B83" s="28">
        <v>18.0</v>
      </c>
      <c r="C83" s="28" t="s">
        <v>44</v>
      </c>
      <c r="D83" s="28">
        <v>1.94</v>
      </c>
      <c r="E83" s="28">
        <v>3.09</v>
      </c>
      <c r="F83" s="28">
        <v>8.11</v>
      </c>
      <c r="G83" s="28">
        <v>73.38</v>
      </c>
      <c r="H83" s="28" t="s">
        <v>47</v>
      </c>
      <c r="I83" s="28">
        <v>0.04</v>
      </c>
      <c r="J83" s="28">
        <v>4.39</v>
      </c>
      <c r="K83" s="28">
        <v>303.1</v>
      </c>
      <c r="L83" s="28">
        <v>5.9</v>
      </c>
      <c r="M83" s="28" t="s">
        <v>48</v>
      </c>
      <c r="N83" s="28">
        <v>63.05</v>
      </c>
    </row>
    <row r="84">
      <c r="A84" s="28">
        <v>83.0</v>
      </c>
      <c r="B84" s="28">
        <v>16.0</v>
      </c>
      <c r="C84" s="28" t="s">
        <v>49</v>
      </c>
      <c r="D84" s="28">
        <v>1.99</v>
      </c>
      <c r="E84" s="28">
        <v>4.59</v>
      </c>
      <c r="F84" s="28">
        <v>7.15</v>
      </c>
      <c r="G84" s="28">
        <v>80.64</v>
      </c>
      <c r="H84" s="28" t="s">
        <v>45</v>
      </c>
      <c r="I84" s="28">
        <v>2.09</v>
      </c>
      <c r="J84" s="28">
        <v>5.88</v>
      </c>
      <c r="K84" s="28">
        <v>295.23</v>
      </c>
      <c r="L84" s="28">
        <v>6.36</v>
      </c>
      <c r="M84" s="28" t="s">
        <v>48</v>
      </c>
      <c r="N84" s="28">
        <v>84.1</v>
      </c>
    </row>
    <row r="85">
      <c r="A85" s="28">
        <v>84.0</v>
      </c>
      <c r="B85" s="28">
        <v>20.0</v>
      </c>
      <c r="C85" s="28" t="s">
        <v>49</v>
      </c>
      <c r="D85" s="28">
        <v>3.03</v>
      </c>
      <c r="E85" s="28">
        <v>3.02</v>
      </c>
      <c r="F85" s="28">
        <v>7.93</v>
      </c>
      <c r="G85" s="28">
        <v>71.75</v>
      </c>
      <c r="H85" s="28" t="s">
        <v>47</v>
      </c>
      <c r="I85" s="28">
        <v>3.31</v>
      </c>
      <c r="J85" s="28">
        <v>4.65</v>
      </c>
      <c r="K85" s="28">
        <v>288.01</v>
      </c>
      <c r="L85" s="28">
        <v>7.41</v>
      </c>
      <c r="M85" s="28" t="s">
        <v>48</v>
      </c>
      <c r="N85" s="28">
        <v>59.51</v>
      </c>
    </row>
    <row r="86">
      <c r="A86" s="28">
        <v>85.0</v>
      </c>
      <c r="B86" s="28">
        <v>22.0</v>
      </c>
      <c r="C86" s="28" t="s">
        <v>44</v>
      </c>
      <c r="D86" s="28">
        <v>6.54</v>
      </c>
      <c r="E86" s="28">
        <v>4.17</v>
      </c>
      <c r="F86" s="28">
        <v>8.0</v>
      </c>
      <c r="G86" s="28">
        <v>62.44</v>
      </c>
      <c r="H86" s="28" t="s">
        <v>51</v>
      </c>
      <c r="I86" s="28">
        <v>2.36</v>
      </c>
      <c r="J86" s="28">
        <v>10.66</v>
      </c>
      <c r="K86" s="28">
        <v>264.07</v>
      </c>
      <c r="L86" s="28">
        <v>15.35</v>
      </c>
      <c r="M86" s="28" t="s">
        <v>46</v>
      </c>
      <c r="N86" s="28">
        <v>33.85</v>
      </c>
    </row>
    <row r="87">
      <c r="A87" s="28">
        <v>86.0</v>
      </c>
      <c r="B87" s="28">
        <v>24.0</v>
      </c>
      <c r="C87" s="28" t="s">
        <v>49</v>
      </c>
      <c r="D87" s="28">
        <v>7.3</v>
      </c>
      <c r="E87" s="28">
        <v>7.56</v>
      </c>
      <c r="F87" s="28">
        <v>8.26</v>
      </c>
      <c r="G87" s="28">
        <v>65.58</v>
      </c>
      <c r="H87" s="28" t="s">
        <v>45</v>
      </c>
      <c r="I87" s="28">
        <v>0.34</v>
      </c>
      <c r="J87" s="28">
        <v>13.02</v>
      </c>
      <c r="K87" s="28">
        <v>224.86</v>
      </c>
      <c r="L87" s="28">
        <v>16.81</v>
      </c>
      <c r="M87" s="28" t="s">
        <v>46</v>
      </c>
      <c r="N87" s="28">
        <v>75.8402110315308</v>
      </c>
    </row>
    <row r="88">
      <c r="A88" s="28">
        <v>87.0</v>
      </c>
      <c r="B88" s="28">
        <v>22.0</v>
      </c>
      <c r="C88" s="28" t="s">
        <v>49</v>
      </c>
      <c r="D88" s="28">
        <v>1.62</v>
      </c>
      <c r="E88" s="28">
        <v>6.5</v>
      </c>
      <c r="F88" s="28">
        <v>5.33</v>
      </c>
      <c r="G88" s="28">
        <v>71.63</v>
      </c>
      <c r="H88" s="28" t="s">
        <v>45</v>
      </c>
      <c r="I88" s="28">
        <v>0.98</v>
      </c>
      <c r="J88" s="28">
        <v>6.08</v>
      </c>
      <c r="K88" s="28">
        <v>278.13</v>
      </c>
      <c r="L88" s="28">
        <v>0.82</v>
      </c>
      <c r="M88" s="28" t="s">
        <v>48</v>
      </c>
      <c r="N88" s="28">
        <v>84.88</v>
      </c>
    </row>
    <row r="89">
      <c r="A89" s="28">
        <v>88.0</v>
      </c>
      <c r="B89" s="28">
        <v>24.0</v>
      </c>
      <c r="C89" s="28" t="s">
        <v>49</v>
      </c>
      <c r="D89" s="28">
        <v>4.34</v>
      </c>
      <c r="E89" s="28">
        <v>1.73</v>
      </c>
      <c r="F89" s="28">
        <v>8.36</v>
      </c>
      <c r="G89" s="28">
        <v>99.05</v>
      </c>
      <c r="H89" s="28" t="s">
        <v>51</v>
      </c>
      <c r="I89" s="28">
        <v>0.87</v>
      </c>
      <c r="J89" s="28">
        <v>9.4</v>
      </c>
      <c r="K89" s="28">
        <v>254.89</v>
      </c>
      <c r="L89" s="28">
        <v>11.83</v>
      </c>
      <c r="M89" s="28" t="s">
        <v>48</v>
      </c>
      <c r="N89" s="28">
        <v>51.42</v>
      </c>
    </row>
    <row r="90">
      <c r="A90" s="28">
        <v>89.0</v>
      </c>
      <c r="B90" s="28">
        <v>23.0</v>
      </c>
      <c r="C90" s="28" t="s">
        <v>44</v>
      </c>
      <c r="D90" s="28">
        <v>5.1</v>
      </c>
      <c r="E90" s="28">
        <v>6.74</v>
      </c>
      <c r="F90" s="28">
        <v>7.27</v>
      </c>
      <c r="G90" s="28">
        <v>98.63</v>
      </c>
      <c r="H90" s="28" t="s">
        <v>45</v>
      </c>
      <c r="I90" s="28">
        <v>2.56</v>
      </c>
      <c r="J90" s="28">
        <v>8.29</v>
      </c>
      <c r="K90" s="28">
        <v>268.77</v>
      </c>
      <c r="L90" s="28">
        <v>13.05</v>
      </c>
      <c r="M90" s="28" t="s">
        <v>46</v>
      </c>
      <c r="N90" s="28">
        <v>70.14</v>
      </c>
    </row>
    <row r="91">
      <c r="A91" s="28">
        <v>90.0</v>
      </c>
      <c r="B91" s="28">
        <v>17.0</v>
      </c>
      <c r="C91" s="28" t="s">
        <v>44</v>
      </c>
      <c r="D91" s="28">
        <v>4.17</v>
      </c>
      <c r="E91" s="28">
        <v>5.29</v>
      </c>
      <c r="F91" s="28">
        <v>5.45</v>
      </c>
      <c r="G91" s="28">
        <v>93.11</v>
      </c>
      <c r="H91" s="28" t="s">
        <v>45</v>
      </c>
      <c r="I91" s="28">
        <v>3.39</v>
      </c>
      <c r="J91" s="28">
        <v>7.0</v>
      </c>
      <c r="K91" s="28">
        <v>265.17</v>
      </c>
      <c r="L91" s="28">
        <v>8.64</v>
      </c>
      <c r="M91" s="28" t="s">
        <v>48</v>
      </c>
      <c r="N91" s="28">
        <v>71.42</v>
      </c>
    </row>
    <row r="92">
      <c r="A92" s="28">
        <v>91.0</v>
      </c>
      <c r="B92" s="28">
        <v>16.0</v>
      </c>
      <c r="C92" s="28" t="s">
        <v>49</v>
      </c>
      <c r="D92" s="28">
        <v>3.47</v>
      </c>
      <c r="E92" s="28">
        <v>9.41</v>
      </c>
      <c r="F92" s="28">
        <v>8.94</v>
      </c>
      <c r="G92" s="28">
        <v>69.3</v>
      </c>
      <c r="H92" s="28" t="s">
        <v>45</v>
      </c>
      <c r="I92" s="28">
        <v>1.58</v>
      </c>
      <c r="J92" s="28">
        <v>6.11</v>
      </c>
      <c r="K92" s="28">
        <v>301.68</v>
      </c>
      <c r="L92" s="28">
        <v>10.78</v>
      </c>
      <c r="M92" s="28" t="s">
        <v>48</v>
      </c>
      <c r="N92" s="28">
        <v>108.773228256663</v>
      </c>
    </row>
    <row r="93">
      <c r="A93" s="28">
        <v>92.0</v>
      </c>
      <c r="B93" s="28">
        <v>22.0</v>
      </c>
      <c r="C93" s="28" t="s">
        <v>44</v>
      </c>
      <c r="D93" s="28">
        <v>1.54</v>
      </c>
      <c r="E93" s="28">
        <v>3.6</v>
      </c>
      <c r="F93" s="28">
        <v>8.75</v>
      </c>
      <c r="G93" s="28">
        <v>77.66</v>
      </c>
      <c r="H93" s="28" t="s">
        <v>47</v>
      </c>
      <c r="I93" s="28">
        <v>0.65</v>
      </c>
      <c r="J93" s="28">
        <v>5.84</v>
      </c>
      <c r="K93" s="28">
        <v>308.79</v>
      </c>
      <c r="L93" s="28">
        <v>1.95</v>
      </c>
      <c r="M93" s="28" t="s">
        <v>48</v>
      </c>
      <c r="N93" s="28">
        <v>77.12</v>
      </c>
    </row>
    <row r="94">
      <c r="A94" s="28">
        <v>93.0</v>
      </c>
      <c r="B94" s="28">
        <v>22.0</v>
      </c>
      <c r="C94" s="28" t="s">
        <v>49</v>
      </c>
      <c r="D94" s="28">
        <v>3.91</v>
      </c>
      <c r="E94" s="28">
        <v>7.54</v>
      </c>
      <c r="F94" s="28">
        <v>6.87</v>
      </c>
      <c r="G94" s="28">
        <v>77.59</v>
      </c>
      <c r="H94" s="28" t="s">
        <v>45</v>
      </c>
      <c r="I94" s="28">
        <v>3.99</v>
      </c>
      <c r="J94" s="28">
        <v>7.5</v>
      </c>
      <c r="K94" s="28">
        <v>266.55</v>
      </c>
      <c r="L94" s="28">
        <v>6.16</v>
      </c>
      <c r="M94" s="28" t="s">
        <v>48</v>
      </c>
      <c r="N94" s="28">
        <v>83.85</v>
      </c>
    </row>
    <row r="95">
      <c r="A95" s="28">
        <v>94.0</v>
      </c>
      <c r="B95" s="28">
        <v>23.0</v>
      </c>
      <c r="C95" s="28" t="s">
        <v>44</v>
      </c>
      <c r="D95" s="28">
        <v>3.21</v>
      </c>
      <c r="E95" s="28">
        <v>7.58</v>
      </c>
      <c r="F95" s="28">
        <v>8.22</v>
      </c>
      <c r="G95" s="28">
        <v>75.48</v>
      </c>
      <c r="H95" s="28" t="s">
        <v>45</v>
      </c>
      <c r="I95" s="28">
        <v>4.29</v>
      </c>
      <c r="J95" s="28">
        <v>6.57</v>
      </c>
      <c r="K95" s="28">
        <v>273.69</v>
      </c>
      <c r="L95" s="28">
        <v>8.27</v>
      </c>
      <c r="M95" s="28" t="s">
        <v>48</v>
      </c>
      <c r="N95" s="28">
        <v>87.4</v>
      </c>
    </row>
    <row r="96">
      <c r="A96" s="28">
        <v>95.0</v>
      </c>
      <c r="B96" s="28">
        <v>20.0</v>
      </c>
      <c r="C96" s="28" t="s">
        <v>44</v>
      </c>
      <c r="D96" s="28">
        <v>6.36</v>
      </c>
      <c r="E96" s="28">
        <v>2.99</v>
      </c>
      <c r="F96" s="28">
        <v>5.31</v>
      </c>
      <c r="G96" s="28">
        <v>61.8</v>
      </c>
      <c r="H96" s="28" t="s">
        <v>45</v>
      </c>
      <c r="I96" s="28">
        <v>1.38</v>
      </c>
      <c r="J96" s="28">
        <v>7.86</v>
      </c>
      <c r="K96" s="28">
        <v>239.22</v>
      </c>
      <c r="L96" s="28">
        <v>12.11</v>
      </c>
      <c r="M96" s="28" t="s">
        <v>46</v>
      </c>
      <c r="N96" s="28">
        <v>28.37</v>
      </c>
    </row>
    <row r="97">
      <c r="A97" s="28">
        <v>96.0</v>
      </c>
      <c r="B97" s="28">
        <v>18.0</v>
      </c>
      <c r="C97" s="28" t="s">
        <v>44</v>
      </c>
      <c r="D97" s="28">
        <v>6.11</v>
      </c>
      <c r="E97" s="28">
        <v>9.13</v>
      </c>
      <c r="F97" s="28">
        <v>6.08</v>
      </c>
      <c r="G97" s="28">
        <v>81.38</v>
      </c>
      <c r="H97" s="28" t="s">
        <v>47</v>
      </c>
      <c r="I97" s="28">
        <v>2.1</v>
      </c>
      <c r="J97" s="28">
        <v>10.48</v>
      </c>
      <c r="K97" s="28">
        <v>226.04</v>
      </c>
      <c r="L97" s="28">
        <v>16.35</v>
      </c>
      <c r="M97" s="28" t="s">
        <v>46</v>
      </c>
      <c r="N97" s="28">
        <v>89.8699436673395</v>
      </c>
    </row>
    <row r="98">
      <c r="A98" s="28">
        <v>97.0</v>
      </c>
      <c r="B98" s="28">
        <v>23.0</v>
      </c>
      <c r="C98" s="28" t="s">
        <v>44</v>
      </c>
      <c r="D98" s="28">
        <v>1.07</v>
      </c>
      <c r="E98" s="28">
        <v>5.42</v>
      </c>
      <c r="F98" s="28">
        <v>4.92</v>
      </c>
      <c r="G98" s="28">
        <v>62.91</v>
      </c>
      <c r="H98" s="28" t="s">
        <v>47</v>
      </c>
      <c r="I98" s="28">
        <v>0.41</v>
      </c>
      <c r="J98" s="28">
        <v>5.7</v>
      </c>
      <c r="K98" s="28">
        <v>309.94</v>
      </c>
      <c r="L98" s="28">
        <v>3.6</v>
      </c>
      <c r="M98" s="28" t="s">
        <v>48</v>
      </c>
      <c r="N98" s="28">
        <v>61.04</v>
      </c>
    </row>
    <row r="99">
      <c r="A99" s="28">
        <v>98.0</v>
      </c>
      <c r="B99" s="28">
        <v>21.0</v>
      </c>
      <c r="C99" s="28" t="s">
        <v>49</v>
      </c>
      <c r="D99" s="28">
        <v>0.71</v>
      </c>
      <c r="E99" s="28">
        <v>7.11</v>
      </c>
      <c r="F99" s="28">
        <v>6.6</v>
      </c>
      <c r="G99" s="28">
        <v>92.08</v>
      </c>
      <c r="H99" s="28" t="s">
        <v>47</v>
      </c>
      <c r="I99" s="28">
        <v>1.14</v>
      </c>
      <c r="J99" s="28">
        <v>2.69</v>
      </c>
      <c r="K99" s="28">
        <v>318.42</v>
      </c>
      <c r="L99" s="28">
        <v>5.13</v>
      </c>
      <c r="M99" s="28" t="s">
        <v>48</v>
      </c>
      <c r="N99" s="28">
        <v>96.03</v>
      </c>
    </row>
    <row r="100">
      <c r="A100" s="28">
        <v>99.0</v>
      </c>
      <c r="B100" s="28">
        <v>18.0</v>
      </c>
      <c r="C100" s="28" t="s">
        <v>44</v>
      </c>
      <c r="D100" s="28">
        <v>7.27</v>
      </c>
      <c r="E100" s="28">
        <v>2.31</v>
      </c>
      <c r="F100" s="28">
        <v>6.48</v>
      </c>
      <c r="G100" s="28">
        <v>87.65</v>
      </c>
      <c r="H100" s="28" t="s">
        <v>51</v>
      </c>
      <c r="I100" s="28">
        <v>3.84</v>
      </c>
      <c r="J100" s="28">
        <v>12.07</v>
      </c>
      <c r="K100" s="28">
        <v>223.09</v>
      </c>
      <c r="L100" s="28">
        <v>15.5</v>
      </c>
      <c r="M100" s="28" t="s">
        <v>46</v>
      </c>
      <c r="N100" s="28">
        <v>26.04</v>
      </c>
    </row>
    <row r="101">
      <c r="A101" s="28">
        <v>100.0</v>
      </c>
      <c r="B101" s="28">
        <v>16.0</v>
      </c>
      <c r="C101" s="28" t="s">
        <v>44</v>
      </c>
      <c r="D101" s="28">
        <v>4.28</v>
      </c>
      <c r="E101" s="28">
        <v>3.32</v>
      </c>
      <c r="F101" s="28">
        <v>5.06</v>
      </c>
      <c r="G101" s="28">
        <v>74.11</v>
      </c>
      <c r="H101" s="28" t="s">
        <v>51</v>
      </c>
      <c r="I101" s="28">
        <v>1.83</v>
      </c>
      <c r="J101" s="28">
        <v>9.68</v>
      </c>
      <c r="K101" s="28">
        <v>253.12</v>
      </c>
      <c r="L101" s="28">
        <v>11.55</v>
      </c>
      <c r="M101" s="28" t="s">
        <v>48</v>
      </c>
      <c r="N101" s="28">
        <v>40.98</v>
      </c>
    </row>
    <row r="102">
      <c r="A102" s="28">
        <v>101.0</v>
      </c>
      <c r="B102" s="28">
        <v>18.0</v>
      </c>
      <c r="C102" s="28" t="s">
        <v>44</v>
      </c>
      <c r="D102" s="28">
        <v>6.86</v>
      </c>
      <c r="E102" s="28">
        <v>6.27</v>
      </c>
      <c r="F102" s="28">
        <v>7.36</v>
      </c>
      <c r="G102" s="28">
        <v>85.89</v>
      </c>
      <c r="H102" s="28" t="s">
        <v>51</v>
      </c>
      <c r="I102" s="28">
        <v>3.02</v>
      </c>
      <c r="J102" s="28">
        <v>8.73</v>
      </c>
      <c r="K102" s="28">
        <v>228.57</v>
      </c>
      <c r="L102" s="28">
        <v>10.69</v>
      </c>
      <c r="M102" s="28" t="s">
        <v>46</v>
      </c>
      <c r="N102" s="28">
        <v>50.57</v>
      </c>
    </row>
    <row r="103">
      <c r="A103" s="28">
        <v>102.0</v>
      </c>
      <c r="B103" s="28">
        <v>20.0</v>
      </c>
      <c r="C103" s="28" t="s">
        <v>49</v>
      </c>
      <c r="D103" s="28">
        <v>0.47</v>
      </c>
      <c r="E103" s="28">
        <v>3.87</v>
      </c>
      <c r="F103" s="28">
        <v>4.59</v>
      </c>
      <c r="G103" s="28">
        <v>69.32</v>
      </c>
      <c r="H103" s="28" t="s">
        <v>51</v>
      </c>
      <c r="I103" s="28">
        <v>4.73</v>
      </c>
      <c r="J103" s="28">
        <v>3.73</v>
      </c>
      <c r="K103" s="28">
        <v>324.33</v>
      </c>
      <c r="L103" s="28">
        <v>2.46</v>
      </c>
      <c r="M103" s="28" t="s">
        <v>48</v>
      </c>
      <c r="N103" s="28">
        <v>60.64</v>
      </c>
    </row>
    <row r="104">
      <c r="A104" s="28">
        <v>103.0</v>
      </c>
      <c r="B104" s="28">
        <v>18.0</v>
      </c>
      <c r="C104" s="28" t="s">
        <v>44</v>
      </c>
      <c r="D104" s="28">
        <v>4.21</v>
      </c>
      <c r="E104" s="28">
        <v>5.5</v>
      </c>
      <c r="F104" s="28">
        <v>4.31</v>
      </c>
      <c r="G104" s="28">
        <v>70.61</v>
      </c>
      <c r="H104" s="28" t="s">
        <v>45</v>
      </c>
      <c r="I104" s="28">
        <v>3.62</v>
      </c>
      <c r="J104" s="28">
        <v>9.59</v>
      </c>
      <c r="K104" s="28">
        <v>277.51</v>
      </c>
      <c r="L104" s="28">
        <v>11.26</v>
      </c>
      <c r="M104" s="28" t="s">
        <v>48</v>
      </c>
      <c r="N104" s="28">
        <v>52.38</v>
      </c>
    </row>
    <row r="105">
      <c r="A105" s="28">
        <v>104.0</v>
      </c>
      <c r="B105" s="28">
        <v>16.0</v>
      </c>
      <c r="C105" s="28" t="s">
        <v>49</v>
      </c>
      <c r="D105" s="28">
        <v>4.32</v>
      </c>
      <c r="E105" s="28">
        <v>4.37</v>
      </c>
      <c r="F105" s="28">
        <v>5.92</v>
      </c>
      <c r="G105" s="28">
        <v>72.57</v>
      </c>
      <c r="H105" s="28" t="s">
        <v>51</v>
      </c>
      <c r="I105" s="28">
        <v>2.27</v>
      </c>
      <c r="J105" s="28">
        <v>7.76</v>
      </c>
      <c r="K105" s="28">
        <v>270.31</v>
      </c>
      <c r="L105" s="28">
        <v>12.78</v>
      </c>
      <c r="M105" s="28" t="s">
        <v>48</v>
      </c>
      <c r="N105" s="28">
        <v>56.97</v>
      </c>
    </row>
    <row r="106">
      <c r="A106" s="28">
        <v>105.0</v>
      </c>
      <c r="B106" s="28">
        <v>20.0</v>
      </c>
      <c r="C106" s="28" t="s">
        <v>49</v>
      </c>
      <c r="D106" s="28">
        <v>6.89</v>
      </c>
      <c r="E106" s="28">
        <v>6.76</v>
      </c>
      <c r="F106" s="28">
        <v>6.05</v>
      </c>
      <c r="G106" s="28">
        <v>91.88</v>
      </c>
      <c r="H106" s="28" t="s">
        <v>45</v>
      </c>
      <c r="I106" s="28">
        <v>1.83</v>
      </c>
      <c r="J106" s="28">
        <v>11.97</v>
      </c>
      <c r="K106" s="28">
        <v>253.74</v>
      </c>
      <c r="L106" s="28">
        <v>13.3</v>
      </c>
      <c r="M106" s="28" t="s">
        <v>46</v>
      </c>
      <c r="N106" s="28">
        <v>55.43</v>
      </c>
    </row>
    <row r="107">
      <c r="A107" s="28">
        <v>106.0</v>
      </c>
      <c r="B107" s="28">
        <v>22.0</v>
      </c>
      <c r="C107" s="28" t="s">
        <v>49</v>
      </c>
      <c r="D107" s="28">
        <v>0.78</v>
      </c>
      <c r="E107" s="28">
        <v>5.38</v>
      </c>
      <c r="F107" s="28">
        <v>5.6</v>
      </c>
      <c r="G107" s="28">
        <v>68.43</v>
      </c>
      <c r="H107" s="28" t="s">
        <v>47</v>
      </c>
      <c r="I107" s="28">
        <v>0.95</v>
      </c>
      <c r="J107" s="28">
        <v>2.86</v>
      </c>
      <c r="K107" s="28">
        <v>293.75</v>
      </c>
      <c r="L107" s="28">
        <v>2.03</v>
      </c>
      <c r="M107" s="28" t="s">
        <v>48</v>
      </c>
      <c r="N107" s="28">
        <v>74.27</v>
      </c>
    </row>
    <row r="108">
      <c r="A108" s="28">
        <v>107.0</v>
      </c>
      <c r="B108" s="28">
        <v>22.0</v>
      </c>
      <c r="C108" s="28" t="s">
        <v>49</v>
      </c>
      <c r="D108" s="28">
        <v>1.92</v>
      </c>
      <c r="E108" s="28">
        <v>1.04</v>
      </c>
      <c r="F108" s="28">
        <v>5.29</v>
      </c>
      <c r="G108" s="28">
        <v>82.51</v>
      </c>
      <c r="H108" s="28" t="s">
        <v>51</v>
      </c>
      <c r="I108" s="28">
        <v>3.78</v>
      </c>
      <c r="J108" s="28">
        <v>3.24</v>
      </c>
      <c r="K108" s="28">
        <v>294.88</v>
      </c>
      <c r="L108" s="28">
        <v>7.41</v>
      </c>
      <c r="M108" s="28" t="s">
        <v>48</v>
      </c>
      <c r="N108" s="28">
        <v>53.47</v>
      </c>
    </row>
    <row r="109">
      <c r="A109" s="28">
        <v>108.0</v>
      </c>
      <c r="B109" s="28">
        <v>24.0</v>
      </c>
      <c r="C109" s="28" t="s">
        <v>49</v>
      </c>
      <c r="D109" s="28">
        <v>3.25</v>
      </c>
      <c r="E109" s="28">
        <v>6.85</v>
      </c>
      <c r="F109" s="28">
        <v>5.69</v>
      </c>
      <c r="G109" s="28">
        <v>68.02</v>
      </c>
      <c r="H109" s="28" t="s">
        <v>51</v>
      </c>
      <c r="I109" s="28">
        <v>0.56</v>
      </c>
      <c r="J109" s="28">
        <v>4.55</v>
      </c>
      <c r="K109" s="28">
        <v>286.6</v>
      </c>
      <c r="L109" s="28">
        <v>10.32</v>
      </c>
      <c r="M109" s="28" t="s">
        <v>48</v>
      </c>
      <c r="N109" s="28">
        <v>70.23</v>
      </c>
    </row>
    <row r="110">
      <c r="A110" s="28">
        <v>109.0</v>
      </c>
      <c r="B110" s="28">
        <v>18.0</v>
      </c>
      <c r="C110" s="28" t="s">
        <v>49</v>
      </c>
      <c r="D110" s="28">
        <v>6.93</v>
      </c>
      <c r="E110" s="28">
        <v>4.8</v>
      </c>
      <c r="F110" s="28">
        <v>4.82</v>
      </c>
      <c r="G110" s="28">
        <v>71.4</v>
      </c>
      <c r="H110" s="28" t="s">
        <v>51</v>
      </c>
      <c r="I110" s="28">
        <v>0.31</v>
      </c>
      <c r="J110" s="28">
        <v>12.79</v>
      </c>
      <c r="K110" s="28">
        <v>244.74</v>
      </c>
      <c r="L110" s="28">
        <v>15.12</v>
      </c>
      <c r="M110" s="28" t="s">
        <v>46</v>
      </c>
      <c r="N110" s="28">
        <v>28.03</v>
      </c>
    </row>
    <row r="111">
      <c r="A111" s="28">
        <v>110.0</v>
      </c>
      <c r="B111" s="28">
        <v>22.0</v>
      </c>
      <c r="C111" s="28" t="s">
        <v>44</v>
      </c>
      <c r="D111" s="28">
        <v>7.51</v>
      </c>
      <c r="E111" s="28">
        <v>4.08</v>
      </c>
      <c r="F111" s="28">
        <v>6.02</v>
      </c>
      <c r="G111" s="28">
        <v>69.42</v>
      </c>
      <c r="H111" s="28" t="s">
        <v>47</v>
      </c>
      <c r="I111" s="28">
        <v>0.52</v>
      </c>
      <c r="J111" s="28">
        <v>9.33</v>
      </c>
      <c r="K111" s="28">
        <v>237.92</v>
      </c>
      <c r="L111" s="28">
        <v>14.56</v>
      </c>
      <c r="M111" s="28" t="s">
        <v>46</v>
      </c>
      <c r="N111" s="28">
        <v>39.29</v>
      </c>
    </row>
    <row r="112">
      <c r="A112" s="28">
        <v>111.0</v>
      </c>
      <c r="B112" s="28">
        <v>16.0</v>
      </c>
      <c r="C112" s="28" t="s">
        <v>44</v>
      </c>
      <c r="D112" s="28">
        <v>7.94</v>
      </c>
      <c r="E112" s="28">
        <v>1.85</v>
      </c>
      <c r="F112" s="28">
        <v>8.52</v>
      </c>
      <c r="G112" s="28">
        <v>85.8</v>
      </c>
      <c r="H112" s="28" t="s">
        <v>51</v>
      </c>
      <c r="I112" s="28">
        <v>1.21</v>
      </c>
      <c r="J112" s="28">
        <v>13.26</v>
      </c>
      <c r="K112" s="28">
        <v>231.96</v>
      </c>
      <c r="L112" s="28">
        <v>15.14</v>
      </c>
      <c r="M112" s="28" t="s">
        <v>46</v>
      </c>
      <c r="N112" s="28">
        <v>25.78</v>
      </c>
    </row>
    <row r="113">
      <c r="A113" s="28">
        <v>112.0</v>
      </c>
      <c r="B113" s="28">
        <v>19.0</v>
      </c>
      <c r="C113" s="28" t="s">
        <v>44</v>
      </c>
      <c r="D113" s="28">
        <v>7.67</v>
      </c>
      <c r="E113" s="28">
        <v>2.98</v>
      </c>
      <c r="F113" s="28">
        <v>5.12</v>
      </c>
      <c r="G113" s="28">
        <v>81.07</v>
      </c>
      <c r="H113" s="28" t="s">
        <v>51</v>
      </c>
      <c r="I113" s="28">
        <v>3.14</v>
      </c>
      <c r="J113" s="28">
        <v>10.25</v>
      </c>
      <c r="K113" s="28">
        <v>241.15</v>
      </c>
      <c r="L113" s="28">
        <v>12.38</v>
      </c>
      <c r="M113" s="28" t="s">
        <v>46</v>
      </c>
      <c r="N113" s="28">
        <v>19.15</v>
      </c>
    </row>
    <row r="114">
      <c r="A114" s="28">
        <v>113.0</v>
      </c>
      <c r="B114" s="28">
        <v>19.0</v>
      </c>
      <c r="C114" s="28" t="s">
        <v>49</v>
      </c>
      <c r="D114" s="28">
        <v>0.05</v>
      </c>
      <c r="E114" s="28">
        <v>3.01</v>
      </c>
      <c r="F114" s="28">
        <v>7.42</v>
      </c>
      <c r="G114" s="28">
        <v>88.85</v>
      </c>
      <c r="H114" s="28" t="s">
        <v>45</v>
      </c>
      <c r="I114" s="28">
        <v>4.31</v>
      </c>
      <c r="J114" s="28">
        <v>1.25</v>
      </c>
      <c r="K114" s="28">
        <v>327.01</v>
      </c>
      <c r="L114" s="28">
        <v>-0.08</v>
      </c>
      <c r="M114" s="28" t="s">
        <v>48</v>
      </c>
      <c r="N114" s="28">
        <v>81.44</v>
      </c>
    </row>
    <row r="115">
      <c r="A115" s="28">
        <v>114.0</v>
      </c>
      <c r="B115" s="28">
        <v>20.0</v>
      </c>
      <c r="C115" s="28" t="s">
        <v>52</v>
      </c>
      <c r="D115" s="28">
        <v>0.38</v>
      </c>
      <c r="E115" s="28">
        <v>9.42</v>
      </c>
      <c r="F115" s="28">
        <v>4.71</v>
      </c>
      <c r="G115" s="28">
        <v>68.8</v>
      </c>
      <c r="H115" s="28" t="s">
        <v>45</v>
      </c>
      <c r="I115" s="28">
        <v>4.96</v>
      </c>
      <c r="J115" s="28">
        <v>2.58</v>
      </c>
      <c r="K115" s="28">
        <v>303.9</v>
      </c>
      <c r="L115" s="28">
        <v>0.57</v>
      </c>
      <c r="M115" s="28" t="s">
        <v>50</v>
      </c>
      <c r="N115" s="28">
        <v>100.0</v>
      </c>
    </row>
    <row r="116">
      <c r="A116" s="28">
        <v>115.0</v>
      </c>
      <c r="B116" s="28">
        <v>22.0</v>
      </c>
      <c r="C116" s="28" t="s">
        <v>49</v>
      </c>
      <c r="D116" s="28">
        <v>1.18</v>
      </c>
      <c r="E116" s="28">
        <v>4.89</v>
      </c>
      <c r="F116" s="28">
        <v>5.77</v>
      </c>
      <c r="G116" s="28">
        <v>60.37</v>
      </c>
      <c r="H116" s="28" t="s">
        <v>45</v>
      </c>
      <c r="I116" s="28">
        <v>3.66</v>
      </c>
      <c r="J116" s="28">
        <v>4.71</v>
      </c>
      <c r="K116" s="28">
        <v>301.29</v>
      </c>
      <c r="L116" s="28">
        <v>8.25</v>
      </c>
      <c r="M116" s="28" t="s">
        <v>48</v>
      </c>
      <c r="N116" s="28">
        <v>87.7929048115807</v>
      </c>
    </row>
    <row r="117">
      <c r="A117" s="28">
        <v>116.0</v>
      </c>
      <c r="B117" s="28">
        <v>22.0</v>
      </c>
      <c r="C117" s="28" t="s">
        <v>44</v>
      </c>
      <c r="D117" s="28">
        <v>2.79</v>
      </c>
      <c r="E117" s="28">
        <v>1.38</v>
      </c>
      <c r="F117" s="28">
        <v>5.61</v>
      </c>
      <c r="G117" s="28">
        <v>87.22</v>
      </c>
      <c r="H117" s="28" t="s">
        <v>45</v>
      </c>
      <c r="I117" s="28">
        <v>0.73</v>
      </c>
      <c r="J117" s="28">
        <v>4.32</v>
      </c>
      <c r="K117" s="28">
        <v>269.57</v>
      </c>
      <c r="L117" s="28">
        <v>7.04</v>
      </c>
      <c r="M117" s="28" t="s">
        <v>48</v>
      </c>
      <c r="N117" s="28">
        <v>45.61</v>
      </c>
    </row>
    <row r="118">
      <c r="A118" s="28">
        <v>117.0</v>
      </c>
      <c r="B118" s="28">
        <v>19.0</v>
      </c>
      <c r="C118" s="28" t="s">
        <v>49</v>
      </c>
      <c r="D118" s="28">
        <v>6.64</v>
      </c>
      <c r="E118" s="28">
        <v>2.25</v>
      </c>
      <c r="F118" s="28">
        <v>8.69</v>
      </c>
      <c r="G118" s="28">
        <v>64.59</v>
      </c>
      <c r="H118" s="28" t="s">
        <v>47</v>
      </c>
      <c r="I118" s="28">
        <v>1.39</v>
      </c>
      <c r="J118" s="28">
        <v>12.25</v>
      </c>
      <c r="K118" s="28">
        <v>250.28</v>
      </c>
      <c r="L118" s="28">
        <v>15.67</v>
      </c>
      <c r="M118" s="28" t="s">
        <v>46</v>
      </c>
      <c r="N118" s="28">
        <v>41.8302857919189</v>
      </c>
    </row>
    <row r="119">
      <c r="A119" s="28">
        <v>118.0</v>
      </c>
      <c r="B119" s="28">
        <v>22.0</v>
      </c>
      <c r="C119" s="28" t="s">
        <v>44</v>
      </c>
      <c r="D119" s="28">
        <v>7.14</v>
      </c>
      <c r="E119" s="28">
        <v>1.71</v>
      </c>
      <c r="F119" s="28">
        <v>6.14</v>
      </c>
      <c r="G119" s="28">
        <v>69.85</v>
      </c>
      <c r="H119" s="28" t="s">
        <v>47</v>
      </c>
      <c r="I119" s="28">
        <v>0.66</v>
      </c>
      <c r="J119" s="28">
        <v>12.64</v>
      </c>
      <c r="K119" s="28">
        <v>246.27</v>
      </c>
      <c r="L119" s="28">
        <v>18.34</v>
      </c>
      <c r="M119" s="28" t="s">
        <v>46</v>
      </c>
      <c r="N119" s="28">
        <v>20.54</v>
      </c>
    </row>
    <row r="120">
      <c r="A120" s="28">
        <v>119.0</v>
      </c>
      <c r="B120" s="28">
        <v>18.0</v>
      </c>
      <c r="C120" s="28" t="s">
        <v>44</v>
      </c>
      <c r="D120" s="28">
        <v>1.49</v>
      </c>
      <c r="E120" s="28">
        <v>6.3</v>
      </c>
      <c r="F120" s="28">
        <v>7.45</v>
      </c>
      <c r="G120" s="28">
        <v>72.23</v>
      </c>
      <c r="H120" s="28" t="s">
        <v>45</v>
      </c>
      <c r="I120" s="28">
        <v>0.58</v>
      </c>
      <c r="J120" s="28">
        <v>3.24</v>
      </c>
      <c r="K120" s="28">
        <v>289.92</v>
      </c>
      <c r="L120" s="28">
        <v>5.91</v>
      </c>
      <c r="M120" s="28" t="s">
        <v>48</v>
      </c>
      <c r="N120" s="28">
        <v>100.0</v>
      </c>
    </row>
    <row r="121">
      <c r="A121" s="28">
        <v>120.0</v>
      </c>
      <c r="B121" s="28">
        <v>21.0</v>
      </c>
      <c r="C121" s="28" t="s">
        <v>44</v>
      </c>
      <c r="D121" s="28">
        <v>4.96</v>
      </c>
      <c r="E121" s="28">
        <v>2.68</v>
      </c>
      <c r="F121" s="28">
        <v>7.01</v>
      </c>
      <c r="G121" s="28">
        <v>89.87</v>
      </c>
      <c r="H121" s="28" t="s">
        <v>45</v>
      </c>
      <c r="I121" s="28">
        <v>2.84</v>
      </c>
      <c r="J121" s="28">
        <v>9.65</v>
      </c>
      <c r="K121" s="28">
        <v>256.68</v>
      </c>
      <c r="L121" s="28">
        <v>14.69</v>
      </c>
      <c r="M121" s="28" t="s">
        <v>48</v>
      </c>
      <c r="N121" s="28">
        <v>51.09</v>
      </c>
    </row>
    <row r="122">
      <c r="A122" s="28">
        <v>121.0</v>
      </c>
      <c r="B122" s="28">
        <v>17.0</v>
      </c>
      <c r="C122" s="28" t="s">
        <v>44</v>
      </c>
      <c r="D122" s="28">
        <v>7.34</v>
      </c>
      <c r="E122" s="28">
        <v>5.49</v>
      </c>
      <c r="F122" s="28">
        <v>4.71</v>
      </c>
      <c r="G122" s="28">
        <v>85.04</v>
      </c>
      <c r="H122" s="28" t="s">
        <v>51</v>
      </c>
      <c r="I122" s="28">
        <v>4.53</v>
      </c>
      <c r="J122" s="28">
        <v>10.64</v>
      </c>
      <c r="K122" s="28">
        <v>214.37</v>
      </c>
      <c r="L122" s="28">
        <v>16.85</v>
      </c>
      <c r="M122" s="28" t="s">
        <v>46</v>
      </c>
      <c r="N122" s="28">
        <v>39.84</v>
      </c>
    </row>
    <row r="123">
      <c r="A123" s="28">
        <v>122.0</v>
      </c>
      <c r="B123" s="28">
        <v>24.0</v>
      </c>
      <c r="C123" s="28" t="s">
        <v>49</v>
      </c>
      <c r="D123" s="28">
        <v>3.71</v>
      </c>
      <c r="E123" s="28">
        <v>4.33</v>
      </c>
      <c r="F123" s="28">
        <v>8.7</v>
      </c>
      <c r="G123" s="28">
        <v>67.37</v>
      </c>
      <c r="H123" s="28" t="s">
        <v>51</v>
      </c>
      <c r="I123" s="28">
        <v>3.42</v>
      </c>
      <c r="J123" s="28">
        <v>9.62</v>
      </c>
      <c r="K123" s="28">
        <v>274.27</v>
      </c>
      <c r="L123" s="28">
        <v>10.33</v>
      </c>
      <c r="M123" s="28" t="s">
        <v>48</v>
      </c>
      <c r="N123" s="28">
        <v>61.63</v>
      </c>
    </row>
    <row r="124">
      <c r="A124" s="28">
        <v>123.0</v>
      </c>
      <c r="B124" s="28">
        <v>20.0</v>
      </c>
      <c r="C124" s="28" t="s">
        <v>44</v>
      </c>
      <c r="D124" s="28">
        <v>0.83</v>
      </c>
      <c r="E124" s="28">
        <v>8.23</v>
      </c>
      <c r="F124" s="28">
        <v>5.73</v>
      </c>
      <c r="G124" s="28">
        <v>83.92</v>
      </c>
      <c r="H124" s="28" t="s">
        <v>47</v>
      </c>
      <c r="I124" s="28">
        <v>4.0</v>
      </c>
      <c r="J124" s="28">
        <v>2.11</v>
      </c>
      <c r="K124" s="28">
        <v>301.77</v>
      </c>
      <c r="L124" s="28">
        <v>2.62</v>
      </c>
      <c r="M124" s="28" t="s">
        <v>50</v>
      </c>
      <c r="N124" s="28">
        <v>95.8073412726119</v>
      </c>
    </row>
    <row r="125">
      <c r="A125" s="28">
        <v>124.0</v>
      </c>
      <c r="B125" s="28">
        <v>21.0</v>
      </c>
      <c r="C125" s="28" t="s">
        <v>44</v>
      </c>
      <c r="D125" s="28">
        <v>3.66</v>
      </c>
      <c r="E125" s="28">
        <v>3.88</v>
      </c>
      <c r="F125" s="28">
        <v>4.22</v>
      </c>
      <c r="G125" s="28">
        <v>88.33</v>
      </c>
      <c r="H125" s="28" t="s">
        <v>51</v>
      </c>
      <c r="I125" s="28">
        <v>2.54</v>
      </c>
      <c r="J125" s="28">
        <v>7.02</v>
      </c>
      <c r="K125" s="28">
        <v>264.4</v>
      </c>
      <c r="L125" s="28">
        <v>8.88</v>
      </c>
      <c r="M125" s="28" t="s">
        <v>48</v>
      </c>
      <c r="N125" s="28">
        <v>59.43</v>
      </c>
    </row>
    <row r="126">
      <c r="A126" s="28">
        <v>125.0</v>
      </c>
      <c r="B126" s="28">
        <v>19.0</v>
      </c>
      <c r="C126" s="28" t="s">
        <v>49</v>
      </c>
      <c r="D126" s="28">
        <v>3.01</v>
      </c>
      <c r="E126" s="28">
        <v>5.12</v>
      </c>
      <c r="F126" s="28">
        <v>5.5</v>
      </c>
      <c r="G126" s="28">
        <v>75.56</v>
      </c>
      <c r="H126" s="28" t="s">
        <v>47</v>
      </c>
      <c r="I126" s="28">
        <v>2.38</v>
      </c>
      <c r="J126" s="28">
        <v>5.44</v>
      </c>
      <c r="K126" s="28">
        <v>283.63</v>
      </c>
      <c r="L126" s="28">
        <v>6.18</v>
      </c>
      <c r="M126" s="28" t="s">
        <v>48</v>
      </c>
      <c r="N126" s="28">
        <v>66.67</v>
      </c>
    </row>
    <row r="127">
      <c r="A127" s="28">
        <v>126.0</v>
      </c>
      <c r="B127" s="28">
        <v>22.0</v>
      </c>
      <c r="C127" s="28" t="s">
        <v>49</v>
      </c>
      <c r="D127" s="28">
        <v>4.62</v>
      </c>
      <c r="E127" s="28">
        <v>7.49</v>
      </c>
      <c r="F127" s="28">
        <v>5.68</v>
      </c>
      <c r="G127" s="28">
        <v>69.84</v>
      </c>
      <c r="H127" s="28" t="s">
        <v>45</v>
      </c>
      <c r="I127" s="28">
        <v>4.69</v>
      </c>
      <c r="J127" s="28">
        <v>9.25</v>
      </c>
      <c r="K127" s="28">
        <v>283.38</v>
      </c>
      <c r="L127" s="28">
        <v>13.64</v>
      </c>
      <c r="M127" s="28" t="s">
        <v>50</v>
      </c>
      <c r="N127" s="28">
        <v>70.99</v>
      </c>
    </row>
    <row r="128">
      <c r="A128" s="28">
        <v>127.0</v>
      </c>
      <c r="B128" s="28">
        <v>24.0</v>
      </c>
      <c r="C128" s="28" t="s">
        <v>49</v>
      </c>
      <c r="D128" s="28">
        <v>3.51</v>
      </c>
      <c r="E128" s="28">
        <v>4.9</v>
      </c>
      <c r="F128" s="28">
        <v>4.46</v>
      </c>
      <c r="G128" s="28">
        <v>87.16</v>
      </c>
      <c r="H128" s="28" t="s">
        <v>45</v>
      </c>
      <c r="I128" s="28">
        <v>3.61</v>
      </c>
      <c r="J128" s="28">
        <v>5.07</v>
      </c>
      <c r="K128" s="28">
        <v>285.83</v>
      </c>
      <c r="L128" s="28">
        <v>7.41</v>
      </c>
      <c r="M128" s="28" t="s">
        <v>48</v>
      </c>
      <c r="N128" s="28">
        <v>65.6</v>
      </c>
    </row>
    <row r="129">
      <c r="A129" s="28">
        <v>128.0</v>
      </c>
      <c r="B129" s="28">
        <v>22.0</v>
      </c>
      <c r="C129" s="28" t="s">
        <v>44</v>
      </c>
      <c r="D129" s="28">
        <v>0.14</v>
      </c>
      <c r="E129" s="28">
        <v>8.14</v>
      </c>
      <c r="F129" s="28">
        <v>7.1</v>
      </c>
      <c r="G129" s="28">
        <v>84.44</v>
      </c>
      <c r="H129" s="28" t="s">
        <v>47</v>
      </c>
      <c r="I129" s="28">
        <v>2.3</v>
      </c>
      <c r="J129" s="28">
        <v>4.28</v>
      </c>
      <c r="K129" s="28">
        <v>315.8</v>
      </c>
      <c r="L129" s="28">
        <v>0.32</v>
      </c>
      <c r="M129" s="28" t="s">
        <v>48</v>
      </c>
      <c r="N129" s="28">
        <v>109.084736304888</v>
      </c>
    </row>
    <row r="130">
      <c r="A130" s="28">
        <v>129.0</v>
      </c>
      <c r="B130" s="28">
        <v>16.0</v>
      </c>
      <c r="C130" s="28" t="s">
        <v>49</v>
      </c>
      <c r="D130" s="28">
        <v>7.95</v>
      </c>
      <c r="E130" s="28">
        <v>6.96</v>
      </c>
      <c r="F130" s="28">
        <v>5.73</v>
      </c>
      <c r="G130" s="28">
        <v>63.12</v>
      </c>
      <c r="H130" s="28" t="s">
        <v>45</v>
      </c>
      <c r="I130" s="28">
        <v>1.66</v>
      </c>
      <c r="J130" s="28">
        <v>13.69</v>
      </c>
      <c r="K130" s="28">
        <v>224.11</v>
      </c>
      <c r="L130" s="28">
        <v>18.81</v>
      </c>
      <c r="M130" s="28" t="s">
        <v>46</v>
      </c>
      <c r="N130" s="28">
        <v>42.39</v>
      </c>
    </row>
    <row r="131">
      <c r="A131" s="28">
        <v>130.0</v>
      </c>
      <c r="B131" s="28">
        <v>16.0</v>
      </c>
      <c r="C131" s="28" t="s">
        <v>49</v>
      </c>
      <c r="D131" s="28">
        <v>4.35</v>
      </c>
      <c r="E131" s="28">
        <v>4.69</v>
      </c>
      <c r="F131" s="28">
        <v>7.15</v>
      </c>
      <c r="G131" s="28">
        <v>86.67</v>
      </c>
      <c r="H131" s="28" t="s">
        <v>45</v>
      </c>
      <c r="I131" s="28">
        <v>0.47</v>
      </c>
      <c r="J131" s="28">
        <v>7.62</v>
      </c>
      <c r="K131" s="28">
        <v>286.58</v>
      </c>
      <c r="L131" s="28">
        <v>11.77</v>
      </c>
      <c r="M131" s="28" t="s">
        <v>48</v>
      </c>
      <c r="N131" s="28">
        <v>67.78</v>
      </c>
    </row>
    <row r="132">
      <c r="A132" s="28">
        <v>131.0</v>
      </c>
      <c r="B132" s="28">
        <v>24.0</v>
      </c>
      <c r="C132" s="28" t="s">
        <v>44</v>
      </c>
      <c r="D132" s="28">
        <v>3.79</v>
      </c>
      <c r="E132" s="28">
        <v>5.54</v>
      </c>
      <c r="F132" s="28">
        <v>4.03</v>
      </c>
      <c r="G132" s="28">
        <v>79.54</v>
      </c>
      <c r="H132" s="28" t="s">
        <v>45</v>
      </c>
      <c r="I132" s="28">
        <v>4.1</v>
      </c>
      <c r="J132" s="28">
        <v>7.06</v>
      </c>
      <c r="K132" s="28">
        <v>287.11</v>
      </c>
      <c r="L132" s="28">
        <v>6.3</v>
      </c>
      <c r="M132" s="28" t="s">
        <v>48</v>
      </c>
      <c r="N132" s="28">
        <v>59.16</v>
      </c>
    </row>
    <row r="133">
      <c r="A133" s="28">
        <v>132.0</v>
      </c>
      <c r="B133" s="28">
        <v>24.0</v>
      </c>
      <c r="C133" s="28" t="s">
        <v>49</v>
      </c>
      <c r="D133" s="28">
        <v>7.64</v>
      </c>
      <c r="E133" s="28">
        <v>9.7</v>
      </c>
      <c r="F133" s="28">
        <v>8.91</v>
      </c>
      <c r="G133" s="28">
        <v>90.13</v>
      </c>
      <c r="H133" s="28" t="s">
        <v>51</v>
      </c>
      <c r="I133" s="28">
        <v>0.85</v>
      </c>
      <c r="J133" s="28">
        <v>11.12</v>
      </c>
      <c r="K133" s="28">
        <v>225.21</v>
      </c>
      <c r="L133" s="28">
        <v>16.48</v>
      </c>
      <c r="M133" s="28" t="s">
        <v>46</v>
      </c>
      <c r="N133" s="28">
        <v>91.9201799688559</v>
      </c>
    </row>
    <row r="134">
      <c r="A134" s="28">
        <v>133.0</v>
      </c>
      <c r="B134" s="28">
        <v>19.0</v>
      </c>
      <c r="C134" s="28" t="s">
        <v>44</v>
      </c>
      <c r="D134" s="28">
        <v>1.25</v>
      </c>
      <c r="E134" s="28">
        <v>6.95</v>
      </c>
      <c r="F134" s="28">
        <v>4.85</v>
      </c>
      <c r="G134" s="28">
        <v>67.63</v>
      </c>
      <c r="H134" s="28" t="s">
        <v>45</v>
      </c>
      <c r="I134" s="28">
        <v>2.58</v>
      </c>
      <c r="J134" s="28">
        <v>4.33</v>
      </c>
      <c r="K134" s="28">
        <v>310.01</v>
      </c>
      <c r="L134" s="28">
        <v>2.44</v>
      </c>
      <c r="M134" s="28" t="s">
        <v>48</v>
      </c>
      <c r="N134" s="28">
        <v>88.17</v>
      </c>
    </row>
    <row r="135">
      <c r="A135" s="28">
        <v>134.0</v>
      </c>
      <c r="B135" s="28">
        <v>24.0</v>
      </c>
      <c r="C135" s="28" t="s">
        <v>44</v>
      </c>
      <c r="D135" s="28">
        <v>1.51</v>
      </c>
      <c r="E135" s="28">
        <v>9.14</v>
      </c>
      <c r="F135" s="28">
        <v>7.3</v>
      </c>
      <c r="G135" s="28">
        <v>70.33</v>
      </c>
      <c r="H135" s="28" t="s">
        <v>47</v>
      </c>
      <c r="I135" s="28">
        <v>3.19</v>
      </c>
      <c r="J135" s="28">
        <v>4.75</v>
      </c>
      <c r="K135" s="28">
        <v>291.89</v>
      </c>
      <c r="L135" s="28">
        <v>9.01</v>
      </c>
      <c r="M135" s="28" t="s">
        <v>48</v>
      </c>
      <c r="N135" s="28">
        <v>100.0</v>
      </c>
    </row>
    <row r="136">
      <c r="A136" s="28">
        <v>135.0</v>
      </c>
      <c r="B136" s="28">
        <v>18.0</v>
      </c>
      <c r="C136" s="28" t="s">
        <v>49</v>
      </c>
      <c r="D136" s="28">
        <v>6.46</v>
      </c>
      <c r="E136" s="28">
        <v>2.61</v>
      </c>
      <c r="F136" s="28">
        <v>7.58</v>
      </c>
      <c r="G136" s="28">
        <v>81.73</v>
      </c>
      <c r="H136" s="28" t="s">
        <v>47</v>
      </c>
      <c r="I136" s="28">
        <v>3.72</v>
      </c>
      <c r="J136" s="28">
        <v>9.78</v>
      </c>
      <c r="K136" s="28">
        <v>242.73</v>
      </c>
      <c r="L136" s="28">
        <v>14.76</v>
      </c>
      <c r="M136" s="28" t="s">
        <v>46</v>
      </c>
      <c r="N136" s="28">
        <v>32.41</v>
      </c>
    </row>
    <row r="137">
      <c r="A137" s="28">
        <v>136.0</v>
      </c>
      <c r="B137" s="28">
        <v>22.0</v>
      </c>
      <c r="C137" s="28" t="s">
        <v>49</v>
      </c>
      <c r="D137" s="28">
        <v>2.09</v>
      </c>
      <c r="E137" s="28">
        <v>5.35</v>
      </c>
      <c r="F137" s="28">
        <v>4.86</v>
      </c>
      <c r="G137" s="28">
        <v>79.27</v>
      </c>
      <c r="H137" s="28" t="s">
        <v>47</v>
      </c>
      <c r="I137" s="28">
        <v>0.42</v>
      </c>
      <c r="J137" s="28">
        <v>8.08</v>
      </c>
      <c r="K137" s="28">
        <v>302.56</v>
      </c>
      <c r="L137" s="28">
        <v>10.28</v>
      </c>
      <c r="M137" s="28" t="s">
        <v>48</v>
      </c>
      <c r="N137" s="28">
        <v>69.69</v>
      </c>
    </row>
    <row r="138">
      <c r="A138" s="28">
        <v>137.0</v>
      </c>
      <c r="B138" s="28">
        <v>21.0</v>
      </c>
      <c r="C138" s="28" t="s">
        <v>44</v>
      </c>
      <c r="D138" s="28">
        <v>6.39</v>
      </c>
      <c r="E138" s="28">
        <v>9.18</v>
      </c>
      <c r="F138" s="28">
        <v>4.56</v>
      </c>
      <c r="G138" s="28">
        <v>75.45</v>
      </c>
      <c r="H138" s="28" t="s">
        <v>45</v>
      </c>
      <c r="I138" s="28">
        <v>0.05</v>
      </c>
      <c r="J138" s="28">
        <v>7.97</v>
      </c>
      <c r="K138" s="28">
        <v>253.52</v>
      </c>
      <c r="L138" s="28">
        <v>14.06</v>
      </c>
      <c r="M138" s="28" t="s">
        <v>50</v>
      </c>
      <c r="N138" s="28">
        <v>78.3966765239208</v>
      </c>
    </row>
    <row r="139">
      <c r="A139" s="28">
        <v>138.0</v>
      </c>
      <c r="B139" s="28">
        <v>23.0</v>
      </c>
      <c r="C139" s="28" t="s">
        <v>49</v>
      </c>
      <c r="D139" s="28">
        <v>2.17</v>
      </c>
      <c r="E139" s="28">
        <v>3.9</v>
      </c>
      <c r="F139" s="28">
        <v>4.76</v>
      </c>
      <c r="G139" s="28">
        <v>89.84</v>
      </c>
      <c r="H139" s="28" t="s">
        <v>47</v>
      </c>
      <c r="I139" s="28">
        <v>3.53</v>
      </c>
      <c r="J139" s="28">
        <v>4.6</v>
      </c>
      <c r="K139" s="28">
        <v>287.56</v>
      </c>
      <c r="L139" s="28">
        <v>6.22</v>
      </c>
      <c r="M139" s="28" t="s">
        <v>48</v>
      </c>
      <c r="N139" s="28">
        <v>66.62</v>
      </c>
    </row>
    <row r="140">
      <c r="A140" s="28">
        <v>139.0</v>
      </c>
      <c r="B140" s="28">
        <v>24.0</v>
      </c>
      <c r="C140" s="28" t="s">
        <v>49</v>
      </c>
      <c r="D140" s="28">
        <v>0.27</v>
      </c>
      <c r="E140" s="28">
        <v>9.71</v>
      </c>
      <c r="F140" s="28">
        <v>5.23</v>
      </c>
      <c r="G140" s="28">
        <v>82.59</v>
      </c>
      <c r="H140" s="28" t="s">
        <v>47</v>
      </c>
      <c r="I140" s="28">
        <v>2.27</v>
      </c>
      <c r="J140" s="28">
        <v>2.32</v>
      </c>
      <c r="K140" s="28">
        <v>326.78</v>
      </c>
      <c r="L140" s="28">
        <v>1.44</v>
      </c>
      <c r="M140" s="28" t="s">
        <v>50</v>
      </c>
      <c r="N140" s="28">
        <v>105.986461788553</v>
      </c>
    </row>
    <row r="141">
      <c r="A141" s="28">
        <v>140.0</v>
      </c>
      <c r="B141" s="28">
        <v>20.0</v>
      </c>
      <c r="C141" s="28" t="s">
        <v>49</v>
      </c>
      <c r="D141" s="28">
        <v>4.14</v>
      </c>
      <c r="E141" s="28">
        <v>1.87</v>
      </c>
      <c r="F141" s="28">
        <v>4.84</v>
      </c>
      <c r="G141" s="28">
        <v>88.41</v>
      </c>
      <c r="H141" s="28" t="s">
        <v>45</v>
      </c>
      <c r="I141" s="28">
        <v>0.91</v>
      </c>
      <c r="J141" s="28">
        <v>7.86</v>
      </c>
      <c r="K141" s="28">
        <v>271.8</v>
      </c>
      <c r="L141" s="28">
        <v>9.69</v>
      </c>
      <c r="M141" s="28" t="s">
        <v>48</v>
      </c>
      <c r="N141" s="28">
        <v>36.37</v>
      </c>
    </row>
    <row r="142">
      <c r="A142" s="28">
        <v>141.0</v>
      </c>
      <c r="B142" s="28">
        <v>16.0</v>
      </c>
      <c r="C142" s="28" t="s">
        <v>44</v>
      </c>
      <c r="D142" s="28">
        <v>1.57</v>
      </c>
      <c r="E142" s="28">
        <v>9.12</v>
      </c>
      <c r="F142" s="28">
        <v>7.37</v>
      </c>
      <c r="G142" s="28">
        <v>66.13</v>
      </c>
      <c r="H142" s="28" t="s">
        <v>45</v>
      </c>
      <c r="I142" s="28">
        <v>4.91</v>
      </c>
      <c r="J142" s="28">
        <v>2.58</v>
      </c>
      <c r="K142" s="28">
        <v>298.27</v>
      </c>
      <c r="L142" s="28">
        <v>3.5</v>
      </c>
      <c r="M142" s="28" t="s">
        <v>48</v>
      </c>
      <c r="N142" s="28">
        <v>100.0</v>
      </c>
    </row>
    <row r="143">
      <c r="A143" s="28">
        <v>142.0</v>
      </c>
      <c r="B143" s="28">
        <v>18.0</v>
      </c>
      <c r="C143" s="28" t="s">
        <v>49</v>
      </c>
      <c r="D143" s="28">
        <v>6.06</v>
      </c>
      <c r="E143" s="28">
        <v>5.01</v>
      </c>
      <c r="F143" s="28">
        <v>6.1</v>
      </c>
      <c r="G143" s="28">
        <v>89.16</v>
      </c>
      <c r="H143" s="28" t="s">
        <v>51</v>
      </c>
      <c r="I143" s="28">
        <v>3.96</v>
      </c>
      <c r="J143" s="28">
        <v>11.67</v>
      </c>
      <c r="K143" s="28">
        <v>266.37</v>
      </c>
      <c r="L143" s="28">
        <v>13.61</v>
      </c>
      <c r="M143" s="28" t="s">
        <v>46</v>
      </c>
      <c r="N143" s="28">
        <v>58.11</v>
      </c>
    </row>
    <row r="144">
      <c r="A144" s="28">
        <v>143.0</v>
      </c>
      <c r="B144" s="28">
        <v>23.0</v>
      </c>
      <c r="C144" s="28" t="s">
        <v>44</v>
      </c>
      <c r="D144" s="28">
        <v>5.13</v>
      </c>
      <c r="E144" s="28">
        <v>1.66</v>
      </c>
      <c r="F144" s="28">
        <v>6.69</v>
      </c>
      <c r="G144" s="28">
        <v>78.46</v>
      </c>
      <c r="H144" s="28" t="s">
        <v>47</v>
      </c>
      <c r="I144" s="28">
        <v>2.89</v>
      </c>
      <c r="J144" s="28">
        <v>8.79</v>
      </c>
      <c r="K144" s="28">
        <v>254.84</v>
      </c>
      <c r="L144" s="28">
        <v>12.07</v>
      </c>
      <c r="M144" s="28" t="s">
        <v>46</v>
      </c>
      <c r="N144" s="28">
        <v>38.84</v>
      </c>
    </row>
    <row r="145">
      <c r="A145" s="28">
        <v>144.0</v>
      </c>
      <c r="B145" s="28">
        <v>21.0</v>
      </c>
      <c r="C145" s="28" t="s">
        <v>49</v>
      </c>
      <c r="D145" s="28">
        <v>7.39</v>
      </c>
      <c r="E145" s="28">
        <v>8.92</v>
      </c>
      <c r="F145" s="28">
        <v>4.24</v>
      </c>
      <c r="G145" s="28">
        <v>61.35</v>
      </c>
      <c r="H145" s="28" t="s">
        <v>45</v>
      </c>
      <c r="I145" s="28">
        <v>3.51</v>
      </c>
      <c r="J145" s="28">
        <v>12.87</v>
      </c>
      <c r="K145" s="28">
        <v>220.24</v>
      </c>
      <c r="L145" s="28">
        <v>14.27</v>
      </c>
      <c r="M145" s="28" t="s">
        <v>50</v>
      </c>
      <c r="N145" s="28">
        <v>46.6012417873633</v>
      </c>
    </row>
    <row r="146">
      <c r="A146" s="28">
        <v>145.0</v>
      </c>
      <c r="B146" s="28">
        <v>23.0</v>
      </c>
      <c r="C146" s="28" t="s">
        <v>44</v>
      </c>
      <c r="D146" s="28">
        <v>6.26</v>
      </c>
      <c r="E146" s="28">
        <v>3.27</v>
      </c>
      <c r="F146" s="28">
        <v>8.31</v>
      </c>
      <c r="G146" s="28">
        <v>69.38</v>
      </c>
      <c r="H146" s="28" t="s">
        <v>51</v>
      </c>
      <c r="I146" s="28">
        <v>0.78</v>
      </c>
      <c r="J146" s="28">
        <v>8.98</v>
      </c>
      <c r="K146" s="28">
        <v>238.16</v>
      </c>
      <c r="L146" s="28">
        <v>14.23</v>
      </c>
      <c r="M146" s="28" t="s">
        <v>46</v>
      </c>
      <c r="N146" s="28">
        <v>43.73</v>
      </c>
    </row>
    <row r="147">
      <c r="A147" s="28">
        <v>146.0</v>
      </c>
      <c r="B147" s="28">
        <v>24.0</v>
      </c>
      <c r="C147" s="28" t="s">
        <v>44</v>
      </c>
      <c r="D147" s="28">
        <v>1.45</v>
      </c>
      <c r="E147" s="28">
        <v>1.2</v>
      </c>
      <c r="F147" s="28">
        <v>4.85</v>
      </c>
      <c r="G147" s="28">
        <v>61.03</v>
      </c>
      <c r="H147" s="28" t="s">
        <v>47</v>
      </c>
      <c r="I147" s="28">
        <v>4.81</v>
      </c>
      <c r="J147" s="28">
        <v>3.2</v>
      </c>
      <c r="K147" s="28">
        <v>309.86</v>
      </c>
      <c r="L147" s="28">
        <v>1.37</v>
      </c>
      <c r="M147" s="28" t="s">
        <v>48</v>
      </c>
      <c r="N147" s="28">
        <v>36.76</v>
      </c>
    </row>
    <row r="148">
      <c r="A148" s="28">
        <v>147.0</v>
      </c>
      <c r="B148" s="28">
        <v>19.0</v>
      </c>
      <c r="C148" s="28" t="s">
        <v>49</v>
      </c>
      <c r="D148" s="28">
        <v>6.4</v>
      </c>
      <c r="E148" s="28">
        <v>2.22</v>
      </c>
      <c r="F148" s="28">
        <v>5.8</v>
      </c>
      <c r="G148" s="28">
        <v>78.27</v>
      </c>
      <c r="H148" s="28" t="s">
        <v>45</v>
      </c>
      <c r="I148" s="28">
        <v>4.98</v>
      </c>
      <c r="J148" s="28">
        <v>8.36</v>
      </c>
      <c r="K148" s="28">
        <v>233.33</v>
      </c>
      <c r="L148" s="28">
        <v>13.97</v>
      </c>
      <c r="M148" s="28" t="s">
        <v>46</v>
      </c>
      <c r="N148" s="28">
        <v>27.41</v>
      </c>
    </row>
    <row r="149">
      <c r="A149" s="28">
        <v>148.0</v>
      </c>
      <c r="B149" s="28">
        <v>16.0</v>
      </c>
      <c r="C149" s="28" t="s">
        <v>44</v>
      </c>
      <c r="D149" s="28">
        <v>5.13</v>
      </c>
      <c r="E149" s="28">
        <v>6.93</v>
      </c>
      <c r="F149" s="28">
        <v>4.36</v>
      </c>
      <c r="G149" s="28">
        <v>73.04</v>
      </c>
      <c r="H149" s="28" t="s">
        <v>45</v>
      </c>
      <c r="I149" s="28">
        <v>3.24</v>
      </c>
      <c r="J149" s="28">
        <v>8.48</v>
      </c>
      <c r="K149" s="28">
        <v>266.73</v>
      </c>
      <c r="L149" s="28">
        <v>12.58</v>
      </c>
      <c r="M149" s="28" t="s">
        <v>46</v>
      </c>
      <c r="N149" s="28">
        <v>47.64</v>
      </c>
    </row>
    <row r="150">
      <c r="A150" s="28">
        <v>149.0</v>
      </c>
      <c r="B150" s="28">
        <v>16.0</v>
      </c>
      <c r="C150" s="28" t="s">
        <v>44</v>
      </c>
      <c r="D150" s="28">
        <v>5.35</v>
      </c>
      <c r="E150" s="28">
        <v>9.8</v>
      </c>
      <c r="F150" s="28">
        <v>4.68</v>
      </c>
      <c r="G150" s="28">
        <v>99.5</v>
      </c>
      <c r="H150" s="28" t="s">
        <v>47</v>
      </c>
      <c r="I150" s="28">
        <v>3.34</v>
      </c>
      <c r="J150" s="28">
        <v>6.55</v>
      </c>
      <c r="K150" s="28">
        <v>247.27</v>
      </c>
      <c r="L150" s="28">
        <v>14.13</v>
      </c>
      <c r="M150" s="28" t="s">
        <v>50</v>
      </c>
      <c r="N150" s="28">
        <v>93.1874744469935</v>
      </c>
    </row>
    <row r="151">
      <c r="A151" s="28">
        <v>150.0</v>
      </c>
      <c r="B151" s="28">
        <v>19.0</v>
      </c>
      <c r="C151" s="28" t="s">
        <v>44</v>
      </c>
      <c r="D151" s="28">
        <v>6.66</v>
      </c>
      <c r="E151" s="28">
        <v>2.0</v>
      </c>
      <c r="F151" s="28">
        <v>7.33</v>
      </c>
      <c r="G151" s="28">
        <v>94.74</v>
      </c>
      <c r="H151" s="28" t="s">
        <v>45</v>
      </c>
      <c r="I151" s="28">
        <v>3.52</v>
      </c>
      <c r="J151" s="28">
        <v>11.57</v>
      </c>
      <c r="K151" s="28">
        <v>239.33</v>
      </c>
      <c r="L151" s="28">
        <v>16.41</v>
      </c>
      <c r="M151" s="28" t="s">
        <v>46</v>
      </c>
      <c r="N151" s="28">
        <v>37.92</v>
      </c>
    </row>
    <row r="152">
      <c r="A152" s="28">
        <v>151.0</v>
      </c>
      <c r="B152" s="28">
        <v>22.0</v>
      </c>
      <c r="C152" s="28" t="s">
        <v>49</v>
      </c>
      <c r="D152" s="28">
        <v>4.59</v>
      </c>
      <c r="E152" s="28">
        <v>5.16</v>
      </c>
      <c r="F152" s="28">
        <v>7.46</v>
      </c>
      <c r="G152" s="28">
        <v>93.03</v>
      </c>
      <c r="H152" s="28" t="s">
        <v>47</v>
      </c>
      <c r="I152" s="28">
        <v>3.33</v>
      </c>
      <c r="J152" s="28">
        <v>9.54</v>
      </c>
      <c r="K152" s="28">
        <v>287.02</v>
      </c>
      <c r="L152" s="28">
        <v>11.12</v>
      </c>
      <c r="M152" s="28" t="s">
        <v>48</v>
      </c>
      <c r="N152" s="28">
        <v>67.61</v>
      </c>
    </row>
    <row r="153">
      <c r="A153" s="28">
        <v>152.0</v>
      </c>
      <c r="B153" s="28">
        <v>17.0</v>
      </c>
      <c r="C153" s="28" t="s">
        <v>44</v>
      </c>
      <c r="D153" s="28">
        <v>3.73</v>
      </c>
      <c r="E153" s="28">
        <v>2.63</v>
      </c>
      <c r="F153" s="28">
        <v>7.38</v>
      </c>
      <c r="G153" s="28">
        <v>80.04</v>
      </c>
      <c r="H153" s="28" t="s">
        <v>47</v>
      </c>
      <c r="I153" s="28">
        <v>2.19</v>
      </c>
      <c r="J153" s="28">
        <v>8.24</v>
      </c>
      <c r="K153" s="28">
        <v>266.41</v>
      </c>
      <c r="L153" s="28">
        <v>8.46</v>
      </c>
      <c r="M153" s="28" t="s">
        <v>48</v>
      </c>
      <c r="N153" s="28">
        <v>60.65</v>
      </c>
    </row>
    <row r="154">
      <c r="A154" s="28">
        <v>153.0</v>
      </c>
      <c r="B154" s="28">
        <v>18.0</v>
      </c>
      <c r="C154" s="28" t="s">
        <v>49</v>
      </c>
      <c r="D154" s="28">
        <v>5.09</v>
      </c>
      <c r="E154" s="28">
        <v>7.71</v>
      </c>
      <c r="F154" s="28">
        <v>6.76</v>
      </c>
      <c r="G154" s="28">
        <v>92.28</v>
      </c>
      <c r="H154" s="28" t="s">
        <v>45</v>
      </c>
      <c r="I154" s="28">
        <v>2.7</v>
      </c>
      <c r="J154" s="28">
        <v>10.57</v>
      </c>
      <c r="K154" s="28">
        <v>238.72</v>
      </c>
      <c r="L154" s="28">
        <v>14.35</v>
      </c>
      <c r="M154" s="28" t="s">
        <v>46</v>
      </c>
      <c r="N154" s="28">
        <v>88.7262573650906</v>
      </c>
    </row>
    <row r="155">
      <c r="A155" s="28">
        <v>154.0</v>
      </c>
      <c r="B155" s="28">
        <v>16.0</v>
      </c>
      <c r="C155" s="28" t="s">
        <v>44</v>
      </c>
      <c r="D155" s="28">
        <v>2.38</v>
      </c>
      <c r="E155" s="28">
        <v>2.06</v>
      </c>
      <c r="F155" s="28">
        <v>8.76</v>
      </c>
      <c r="G155" s="28">
        <v>70.67</v>
      </c>
      <c r="H155" s="28" t="s">
        <v>45</v>
      </c>
      <c r="I155" s="28">
        <v>1.41</v>
      </c>
      <c r="J155" s="28">
        <v>6.13</v>
      </c>
      <c r="K155" s="28">
        <v>305.11</v>
      </c>
      <c r="L155" s="28">
        <v>6.44</v>
      </c>
      <c r="M155" s="28" t="s">
        <v>48</v>
      </c>
      <c r="N155" s="28">
        <v>55.64</v>
      </c>
    </row>
    <row r="156">
      <c r="A156" s="28">
        <v>155.0</v>
      </c>
      <c r="B156" s="28">
        <v>20.0</v>
      </c>
      <c r="C156" s="28" t="s">
        <v>44</v>
      </c>
      <c r="D156" s="28">
        <v>1.46</v>
      </c>
      <c r="E156" s="28">
        <v>3.16</v>
      </c>
      <c r="F156" s="28">
        <v>6.54</v>
      </c>
      <c r="G156" s="28">
        <v>82.43</v>
      </c>
      <c r="H156" s="28" t="s">
        <v>45</v>
      </c>
      <c r="I156" s="28">
        <v>2.23</v>
      </c>
      <c r="J156" s="28">
        <v>4.86</v>
      </c>
      <c r="K156" s="28">
        <v>288.48</v>
      </c>
      <c r="L156" s="28">
        <v>3.12</v>
      </c>
      <c r="M156" s="28" t="s">
        <v>48</v>
      </c>
      <c r="N156" s="28">
        <v>75.82</v>
      </c>
    </row>
    <row r="157">
      <c r="A157" s="28">
        <v>156.0</v>
      </c>
      <c r="B157" s="28">
        <v>16.0</v>
      </c>
      <c r="C157" s="28" t="s">
        <v>44</v>
      </c>
      <c r="D157" s="28">
        <v>4.93</v>
      </c>
      <c r="E157" s="28">
        <v>2.77</v>
      </c>
      <c r="F157" s="28">
        <v>6.25</v>
      </c>
      <c r="G157" s="28">
        <v>75.72</v>
      </c>
      <c r="H157" s="28" t="s">
        <v>45</v>
      </c>
      <c r="I157" s="28">
        <v>2.18</v>
      </c>
      <c r="J157" s="28">
        <v>8.58</v>
      </c>
      <c r="K157" s="28">
        <v>252.72</v>
      </c>
      <c r="L157" s="28">
        <v>11.99</v>
      </c>
      <c r="M157" s="28" t="s">
        <v>48</v>
      </c>
      <c r="N157" s="28">
        <v>45.89</v>
      </c>
    </row>
    <row r="158">
      <c r="A158" s="28">
        <v>157.0</v>
      </c>
      <c r="B158" s="28">
        <v>23.0</v>
      </c>
      <c r="C158" s="28" t="s">
        <v>49</v>
      </c>
      <c r="D158" s="28">
        <v>1.87</v>
      </c>
      <c r="E158" s="28">
        <v>5.97</v>
      </c>
      <c r="F158" s="28">
        <v>5.24</v>
      </c>
      <c r="G158" s="28">
        <v>66.85</v>
      </c>
      <c r="H158" s="28" t="s">
        <v>47</v>
      </c>
      <c r="I158" s="28">
        <v>1.44</v>
      </c>
      <c r="J158" s="28">
        <v>3.78</v>
      </c>
      <c r="K158" s="28">
        <v>304.85</v>
      </c>
      <c r="L158" s="28">
        <v>0.98</v>
      </c>
      <c r="M158" s="28" t="s">
        <v>48</v>
      </c>
      <c r="N158" s="28">
        <v>89.3617602971484</v>
      </c>
    </row>
    <row r="159">
      <c r="A159" s="28">
        <v>158.0</v>
      </c>
      <c r="B159" s="28">
        <v>16.0</v>
      </c>
      <c r="C159" s="28" t="s">
        <v>44</v>
      </c>
      <c r="D159" s="28">
        <v>0.64</v>
      </c>
      <c r="E159" s="28">
        <v>8.86</v>
      </c>
      <c r="F159" s="28">
        <v>4.49</v>
      </c>
      <c r="G159" s="28">
        <v>62.9</v>
      </c>
      <c r="H159" s="28" t="s">
        <v>51</v>
      </c>
      <c r="I159" s="28">
        <v>3.93</v>
      </c>
      <c r="J159" s="28">
        <v>4.2</v>
      </c>
      <c r="K159" s="28">
        <v>319.21</v>
      </c>
      <c r="L159" s="28">
        <v>3.22</v>
      </c>
      <c r="M159" s="28" t="s">
        <v>50</v>
      </c>
      <c r="N159" s="28">
        <v>92.51</v>
      </c>
    </row>
    <row r="160">
      <c r="A160" s="28">
        <v>159.0</v>
      </c>
      <c r="B160" s="28">
        <v>16.0</v>
      </c>
      <c r="C160" s="28" t="s">
        <v>44</v>
      </c>
      <c r="D160" s="28">
        <v>0.0</v>
      </c>
      <c r="E160" s="28">
        <v>5.6</v>
      </c>
      <c r="F160" s="28">
        <v>6.74</v>
      </c>
      <c r="G160" s="28">
        <v>82.33</v>
      </c>
      <c r="H160" s="28" t="s">
        <v>47</v>
      </c>
      <c r="I160" s="28">
        <v>2.05</v>
      </c>
      <c r="J160" s="28">
        <v>3.71</v>
      </c>
      <c r="K160" s="28">
        <v>296.26</v>
      </c>
      <c r="L160" s="28">
        <v>0.29</v>
      </c>
      <c r="M160" s="28" t="s">
        <v>48</v>
      </c>
      <c r="N160" s="28">
        <v>87.61</v>
      </c>
    </row>
    <row r="161">
      <c r="A161" s="28">
        <v>160.0</v>
      </c>
      <c r="B161" s="28">
        <v>17.0</v>
      </c>
      <c r="C161" s="28" t="s">
        <v>52</v>
      </c>
      <c r="D161" s="28">
        <v>4.87</v>
      </c>
      <c r="E161" s="28">
        <v>1.52</v>
      </c>
      <c r="F161" s="28">
        <v>5.57</v>
      </c>
      <c r="G161" s="28">
        <v>63.91</v>
      </c>
      <c r="H161" s="28" t="s">
        <v>51</v>
      </c>
      <c r="I161" s="28">
        <v>2.76</v>
      </c>
      <c r="J161" s="28">
        <v>9.69</v>
      </c>
      <c r="K161" s="28">
        <v>258.13</v>
      </c>
      <c r="L161" s="28">
        <v>11.5</v>
      </c>
      <c r="M161" s="28" t="s">
        <v>48</v>
      </c>
      <c r="N161" s="28">
        <v>24.11</v>
      </c>
    </row>
    <row r="162">
      <c r="A162" s="28">
        <v>161.0</v>
      </c>
      <c r="B162" s="28">
        <v>17.0</v>
      </c>
      <c r="C162" s="28" t="s">
        <v>49</v>
      </c>
      <c r="D162" s="28">
        <v>2.9</v>
      </c>
      <c r="E162" s="28">
        <v>6.07</v>
      </c>
      <c r="F162" s="28">
        <v>6.62</v>
      </c>
      <c r="G162" s="28">
        <v>88.72</v>
      </c>
      <c r="H162" s="28" t="s">
        <v>51</v>
      </c>
      <c r="I162" s="28">
        <v>0.78</v>
      </c>
      <c r="J162" s="28">
        <v>5.64</v>
      </c>
      <c r="K162" s="28">
        <v>293.72</v>
      </c>
      <c r="L162" s="28">
        <v>11.16</v>
      </c>
      <c r="M162" s="28" t="s">
        <v>48</v>
      </c>
      <c r="N162" s="28">
        <v>83.7</v>
      </c>
    </row>
    <row r="163">
      <c r="A163" s="28">
        <v>162.0</v>
      </c>
      <c r="B163" s="28">
        <v>21.0</v>
      </c>
      <c r="C163" s="28" t="s">
        <v>44</v>
      </c>
      <c r="D163" s="28">
        <v>6.02</v>
      </c>
      <c r="E163" s="28">
        <v>8.18</v>
      </c>
      <c r="F163" s="28">
        <v>5.03</v>
      </c>
      <c r="G163" s="28">
        <v>96.86</v>
      </c>
      <c r="H163" s="28" t="s">
        <v>47</v>
      </c>
      <c r="I163" s="28">
        <v>2.37</v>
      </c>
      <c r="J163" s="28">
        <v>7.48</v>
      </c>
      <c r="K163" s="28">
        <v>268.05</v>
      </c>
      <c r="L163" s="28">
        <v>11.8</v>
      </c>
      <c r="M163" s="28" t="s">
        <v>50</v>
      </c>
      <c r="N163" s="28">
        <v>79.8843306443515</v>
      </c>
    </row>
    <row r="164">
      <c r="A164" s="28">
        <v>163.0</v>
      </c>
      <c r="B164" s="28">
        <v>22.0</v>
      </c>
      <c r="C164" s="28" t="s">
        <v>44</v>
      </c>
      <c r="D164" s="28">
        <v>3.0</v>
      </c>
      <c r="E164" s="28">
        <v>2.19</v>
      </c>
      <c r="F164" s="28">
        <v>8.19</v>
      </c>
      <c r="G164" s="28">
        <v>66.48</v>
      </c>
      <c r="H164" s="28" t="s">
        <v>47</v>
      </c>
      <c r="I164" s="28">
        <v>3.81</v>
      </c>
      <c r="J164" s="28">
        <v>6.99</v>
      </c>
      <c r="K164" s="28">
        <v>271.61</v>
      </c>
      <c r="L164" s="28">
        <v>9.57</v>
      </c>
      <c r="M164" s="28" t="s">
        <v>48</v>
      </c>
      <c r="N164" s="28">
        <v>65.0034853956595</v>
      </c>
    </row>
    <row r="165">
      <c r="A165" s="28">
        <v>164.0</v>
      </c>
      <c r="B165" s="28">
        <v>20.0</v>
      </c>
      <c r="C165" s="28" t="s">
        <v>49</v>
      </c>
      <c r="D165" s="28">
        <v>3.89</v>
      </c>
      <c r="E165" s="28">
        <v>1.65</v>
      </c>
      <c r="F165" s="28">
        <v>9.0</v>
      </c>
      <c r="G165" s="28">
        <v>78.84</v>
      </c>
      <c r="H165" s="28" t="s">
        <v>47</v>
      </c>
      <c r="I165" s="28">
        <v>2.22</v>
      </c>
      <c r="J165" s="28">
        <v>8.83</v>
      </c>
      <c r="K165" s="28">
        <v>284.0</v>
      </c>
      <c r="L165" s="28">
        <v>12.35</v>
      </c>
      <c r="M165" s="28" t="s">
        <v>48</v>
      </c>
      <c r="N165" s="28">
        <v>65.36</v>
      </c>
    </row>
    <row r="166">
      <c r="A166" s="28">
        <v>165.0</v>
      </c>
      <c r="B166" s="28">
        <v>16.0</v>
      </c>
      <c r="C166" s="28" t="s">
        <v>44</v>
      </c>
      <c r="D166" s="28">
        <v>3.26</v>
      </c>
      <c r="E166" s="28">
        <v>2.69</v>
      </c>
      <c r="F166" s="28">
        <v>5.61</v>
      </c>
      <c r="G166" s="28">
        <v>89.55</v>
      </c>
      <c r="H166" s="28" t="s">
        <v>45</v>
      </c>
      <c r="I166" s="28">
        <v>2.79</v>
      </c>
      <c r="J166" s="28">
        <v>9.11</v>
      </c>
      <c r="K166" s="28">
        <v>274.26</v>
      </c>
      <c r="L166" s="28">
        <v>11.15</v>
      </c>
      <c r="M166" s="28" t="s">
        <v>48</v>
      </c>
      <c r="N166" s="28">
        <v>59.71</v>
      </c>
    </row>
    <row r="167">
      <c r="A167" s="28">
        <v>166.0</v>
      </c>
      <c r="B167" s="28">
        <v>16.0</v>
      </c>
      <c r="C167" s="28" t="s">
        <v>44</v>
      </c>
      <c r="D167" s="28">
        <v>5.2</v>
      </c>
      <c r="E167" s="28">
        <v>7.71</v>
      </c>
      <c r="F167" s="28">
        <v>8.21</v>
      </c>
      <c r="G167" s="28">
        <v>71.47</v>
      </c>
      <c r="H167" s="28" t="s">
        <v>47</v>
      </c>
      <c r="I167" s="28">
        <v>3.51</v>
      </c>
      <c r="J167" s="28">
        <v>6.65</v>
      </c>
      <c r="K167" s="28">
        <v>268.02</v>
      </c>
      <c r="L167" s="28">
        <v>11.87</v>
      </c>
      <c r="M167" s="28" t="s">
        <v>46</v>
      </c>
      <c r="N167" s="28">
        <v>87.5496015427852</v>
      </c>
    </row>
    <row r="168">
      <c r="A168" s="28">
        <v>167.0</v>
      </c>
      <c r="B168" s="28">
        <v>18.0</v>
      </c>
      <c r="C168" s="28" t="s">
        <v>49</v>
      </c>
      <c r="D168" s="28">
        <v>2.85</v>
      </c>
      <c r="E168" s="28">
        <v>6.33</v>
      </c>
      <c r="F168" s="28">
        <v>8.36</v>
      </c>
      <c r="G168" s="28">
        <v>96.83</v>
      </c>
      <c r="H168" s="28" t="s">
        <v>51</v>
      </c>
      <c r="I168" s="28">
        <v>1.94</v>
      </c>
      <c r="J168" s="28">
        <v>7.58</v>
      </c>
      <c r="K168" s="28">
        <v>275.4</v>
      </c>
      <c r="L168" s="28">
        <v>5.85</v>
      </c>
      <c r="M168" s="28" t="s">
        <v>48</v>
      </c>
      <c r="N168" s="28">
        <v>91.21</v>
      </c>
    </row>
    <row r="169">
      <c r="A169" s="28">
        <v>168.0</v>
      </c>
      <c r="B169" s="28">
        <v>17.0</v>
      </c>
      <c r="C169" s="28" t="s">
        <v>49</v>
      </c>
      <c r="D169" s="28">
        <v>7.71</v>
      </c>
      <c r="E169" s="28">
        <v>5.87</v>
      </c>
      <c r="F169" s="28">
        <v>8.98</v>
      </c>
      <c r="G169" s="28">
        <v>95.54</v>
      </c>
      <c r="H169" s="28" t="s">
        <v>47</v>
      </c>
      <c r="I169" s="28">
        <v>1.77</v>
      </c>
      <c r="J169" s="28">
        <v>11.69</v>
      </c>
      <c r="K169" s="28">
        <v>225.18</v>
      </c>
      <c r="L169" s="28">
        <v>16.11</v>
      </c>
      <c r="M169" s="28" t="s">
        <v>46</v>
      </c>
      <c r="N169" s="28">
        <v>54.9</v>
      </c>
    </row>
    <row r="170">
      <c r="A170" s="28">
        <v>169.0</v>
      </c>
      <c r="B170" s="28">
        <v>20.0</v>
      </c>
      <c r="C170" s="28" t="s">
        <v>49</v>
      </c>
      <c r="D170" s="28">
        <v>7.49</v>
      </c>
      <c r="E170" s="28">
        <v>3.25</v>
      </c>
      <c r="F170" s="28">
        <v>5.71</v>
      </c>
      <c r="G170" s="28">
        <v>64.15</v>
      </c>
      <c r="H170" s="28" t="s">
        <v>51</v>
      </c>
      <c r="I170" s="28">
        <v>0.43</v>
      </c>
      <c r="J170" s="28">
        <v>8.57</v>
      </c>
      <c r="K170" s="28">
        <v>233.99</v>
      </c>
      <c r="L170" s="28">
        <v>13.19</v>
      </c>
      <c r="M170" s="28" t="s">
        <v>46</v>
      </c>
      <c r="N170" s="28">
        <v>8.97</v>
      </c>
    </row>
    <row r="171">
      <c r="A171" s="28">
        <v>170.0</v>
      </c>
      <c r="B171" s="28">
        <v>21.0</v>
      </c>
      <c r="C171" s="28" t="s">
        <v>44</v>
      </c>
      <c r="D171" s="28">
        <v>6.78</v>
      </c>
      <c r="E171" s="28">
        <v>3.99</v>
      </c>
      <c r="F171" s="28">
        <v>7.78</v>
      </c>
      <c r="G171" s="28">
        <v>61.1</v>
      </c>
      <c r="H171" s="28" t="s">
        <v>45</v>
      </c>
      <c r="I171" s="28">
        <v>2.91</v>
      </c>
      <c r="J171" s="28">
        <v>11.37</v>
      </c>
      <c r="K171" s="28">
        <v>248.18</v>
      </c>
      <c r="L171" s="28">
        <v>15.15</v>
      </c>
      <c r="M171" s="28" t="s">
        <v>46</v>
      </c>
      <c r="N171" s="28">
        <v>38.31</v>
      </c>
    </row>
    <row r="172">
      <c r="A172" s="28">
        <v>171.0</v>
      </c>
      <c r="B172" s="28">
        <v>22.0</v>
      </c>
      <c r="C172" s="28" t="s">
        <v>44</v>
      </c>
      <c r="D172" s="28">
        <v>7.36</v>
      </c>
      <c r="E172" s="28">
        <v>9.69</v>
      </c>
      <c r="F172" s="28">
        <v>5.14</v>
      </c>
      <c r="G172" s="28">
        <v>99.06</v>
      </c>
      <c r="H172" s="28" t="s">
        <v>45</v>
      </c>
      <c r="I172" s="28">
        <v>3.53</v>
      </c>
      <c r="J172" s="28">
        <v>8.49</v>
      </c>
      <c r="K172" s="28">
        <v>237.38</v>
      </c>
      <c r="L172" s="28">
        <v>14.6</v>
      </c>
      <c r="M172" s="28" t="s">
        <v>50</v>
      </c>
      <c r="N172" s="28">
        <v>76.6030952109623</v>
      </c>
    </row>
    <row r="173">
      <c r="A173" s="28">
        <v>172.0</v>
      </c>
      <c r="B173" s="28">
        <v>19.0</v>
      </c>
      <c r="C173" s="28" t="s">
        <v>49</v>
      </c>
      <c r="D173" s="28">
        <v>3.59</v>
      </c>
      <c r="E173" s="28">
        <v>3.17</v>
      </c>
      <c r="F173" s="28">
        <v>7.12</v>
      </c>
      <c r="G173" s="28">
        <v>98.26</v>
      </c>
      <c r="H173" s="28" t="s">
        <v>45</v>
      </c>
      <c r="I173" s="28">
        <v>2.91</v>
      </c>
      <c r="J173" s="28">
        <v>8.52</v>
      </c>
      <c r="K173" s="28">
        <v>272.63</v>
      </c>
      <c r="L173" s="28">
        <v>7.82</v>
      </c>
      <c r="M173" s="28" t="s">
        <v>48</v>
      </c>
      <c r="N173" s="28">
        <v>64.98</v>
      </c>
    </row>
    <row r="174">
      <c r="A174" s="28">
        <v>173.0</v>
      </c>
      <c r="B174" s="28">
        <v>22.0</v>
      </c>
      <c r="C174" s="28" t="s">
        <v>44</v>
      </c>
      <c r="D174" s="28">
        <v>4.29</v>
      </c>
      <c r="E174" s="28">
        <v>9.11</v>
      </c>
      <c r="F174" s="28">
        <v>7.52</v>
      </c>
      <c r="G174" s="28">
        <v>76.89</v>
      </c>
      <c r="H174" s="28" t="s">
        <v>45</v>
      </c>
      <c r="I174" s="28">
        <v>1.42</v>
      </c>
      <c r="J174" s="28">
        <v>8.9</v>
      </c>
      <c r="K174" s="28">
        <v>263.5</v>
      </c>
      <c r="L174" s="28">
        <v>11.98</v>
      </c>
      <c r="M174" s="28" t="s">
        <v>48</v>
      </c>
      <c r="N174" s="28">
        <v>87.45</v>
      </c>
    </row>
    <row r="175">
      <c r="A175" s="28">
        <v>174.0</v>
      </c>
      <c r="B175" s="28">
        <v>23.0</v>
      </c>
      <c r="C175" s="28" t="s">
        <v>49</v>
      </c>
      <c r="D175" s="28">
        <v>5.94</v>
      </c>
      <c r="E175" s="28">
        <v>6.22</v>
      </c>
      <c r="F175" s="28">
        <v>7.71</v>
      </c>
      <c r="G175" s="28">
        <v>62.02</v>
      </c>
      <c r="H175" s="28" t="s">
        <v>51</v>
      </c>
      <c r="I175" s="28">
        <v>1.31</v>
      </c>
      <c r="J175" s="28">
        <v>10.38</v>
      </c>
      <c r="K175" s="28">
        <v>266.51</v>
      </c>
      <c r="L175" s="28">
        <v>13.11</v>
      </c>
      <c r="M175" s="28" t="s">
        <v>46</v>
      </c>
      <c r="N175" s="28">
        <v>58.92</v>
      </c>
    </row>
    <row r="176">
      <c r="A176" s="28">
        <v>175.0</v>
      </c>
      <c r="B176" s="28">
        <v>16.0</v>
      </c>
      <c r="C176" s="28" t="s">
        <v>49</v>
      </c>
      <c r="D176" s="28">
        <v>5.57</v>
      </c>
      <c r="E176" s="28">
        <v>2.11</v>
      </c>
      <c r="F176" s="28">
        <v>5.04</v>
      </c>
      <c r="G176" s="28">
        <v>84.76</v>
      </c>
      <c r="H176" s="28" t="s">
        <v>47</v>
      </c>
      <c r="I176" s="28">
        <v>0.8</v>
      </c>
      <c r="J176" s="28">
        <v>7.17</v>
      </c>
      <c r="K176" s="28">
        <v>255.93</v>
      </c>
      <c r="L176" s="28">
        <v>11.21</v>
      </c>
      <c r="M176" s="28" t="s">
        <v>46</v>
      </c>
      <c r="N176" s="28">
        <v>38.19</v>
      </c>
    </row>
    <row r="177">
      <c r="A177" s="28">
        <v>176.0</v>
      </c>
      <c r="B177" s="28">
        <v>21.0</v>
      </c>
      <c r="C177" s="28" t="s">
        <v>44</v>
      </c>
      <c r="D177" s="28">
        <v>7.13</v>
      </c>
      <c r="E177" s="28">
        <v>5.21</v>
      </c>
      <c r="F177" s="28">
        <v>8.24</v>
      </c>
      <c r="G177" s="28">
        <v>71.74</v>
      </c>
      <c r="H177" s="28" t="s">
        <v>45</v>
      </c>
      <c r="I177" s="28">
        <v>0.23</v>
      </c>
      <c r="J177" s="28">
        <v>12.73</v>
      </c>
      <c r="K177" s="28">
        <v>229.69</v>
      </c>
      <c r="L177" s="28">
        <v>13.92</v>
      </c>
      <c r="M177" s="28" t="s">
        <v>46</v>
      </c>
      <c r="N177" s="28">
        <v>48.45</v>
      </c>
    </row>
    <row r="178">
      <c r="A178" s="28">
        <v>177.0</v>
      </c>
      <c r="B178" s="28">
        <v>23.0</v>
      </c>
      <c r="C178" s="28" t="s">
        <v>49</v>
      </c>
      <c r="D178" s="28">
        <v>5.73</v>
      </c>
      <c r="E178" s="28">
        <v>9.54</v>
      </c>
      <c r="F178" s="28">
        <v>6.1</v>
      </c>
      <c r="G178" s="28">
        <v>97.47</v>
      </c>
      <c r="H178" s="28" t="s">
        <v>45</v>
      </c>
      <c r="I178" s="28">
        <v>2.13</v>
      </c>
      <c r="J178" s="28">
        <v>11.22</v>
      </c>
      <c r="K178" s="28">
        <v>256.62</v>
      </c>
      <c r="L178" s="28">
        <v>14.34</v>
      </c>
      <c r="M178" s="28" t="s">
        <v>46</v>
      </c>
      <c r="N178" s="28">
        <v>85.6199900584634</v>
      </c>
    </row>
    <row r="179">
      <c r="A179" s="28">
        <v>178.0</v>
      </c>
      <c r="B179" s="28">
        <v>20.0</v>
      </c>
      <c r="C179" s="28" t="s">
        <v>49</v>
      </c>
      <c r="D179" s="28">
        <v>7.98</v>
      </c>
      <c r="E179" s="28">
        <v>4.77</v>
      </c>
      <c r="F179" s="28">
        <v>5.08</v>
      </c>
      <c r="G179" s="28">
        <v>91.79</v>
      </c>
      <c r="H179" s="28" t="s">
        <v>47</v>
      </c>
      <c r="I179" s="28">
        <v>0.8</v>
      </c>
      <c r="J179" s="28">
        <v>13.48</v>
      </c>
      <c r="K179" s="28">
        <v>230.47</v>
      </c>
      <c r="L179" s="28">
        <v>18.52</v>
      </c>
      <c r="M179" s="28" t="s">
        <v>46</v>
      </c>
      <c r="N179" s="28">
        <v>27.24</v>
      </c>
    </row>
    <row r="180">
      <c r="A180" s="28">
        <v>179.0</v>
      </c>
      <c r="B180" s="28">
        <v>19.0</v>
      </c>
      <c r="C180" s="28" t="s">
        <v>49</v>
      </c>
      <c r="D180" s="28">
        <v>2.79</v>
      </c>
      <c r="E180" s="28">
        <v>8.77</v>
      </c>
      <c r="F180" s="28">
        <v>6.71</v>
      </c>
      <c r="G180" s="28">
        <v>85.98</v>
      </c>
      <c r="H180" s="28" t="s">
        <v>45</v>
      </c>
      <c r="I180" s="28">
        <v>3.45</v>
      </c>
      <c r="J180" s="28">
        <v>5.59</v>
      </c>
      <c r="K180" s="28">
        <v>272.99</v>
      </c>
      <c r="L180" s="28">
        <v>5.78</v>
      </c>
      <c r="M180" s="28" t="s">
        <v>48</v>
      </c>
      <c r="N180" s="28">
        <v>99.39</v>
      </c>
    </row>
    <row r="181">
      <c r="A181" s="28">
        <v>180.0</v>
      </c>
      <c r="B181" s="28">
        <v>17.0</v>
      </c>
      <c r="C181" s="28" t="s">
        <v>44</v>
      </c>
      <c r="D181" s="28">
        <v>6.66</v>
      </c>
      <c r="E181" s="28">
        <v>3.31</v>
      </c>
      <c r="F181" s="28">
        <v>8.32</v>
      </c>
      <c r="G181" s="28">
        <v>71.38</v>
      </c>
      <c r="H181" s="28" t="s">
        <v>47</v>
      </c>
      <c r="I181" s="28">
        <v>4.81</v>
      </c>
      <c r="J181" s="28">
        <v>10.12</v>
      </c>
      <c r="K181" s="28">
        <v>244.94</v>
      </c>
      <c r="L181" s="28">
        <v>15.81</v>
      </c>
      <c r="M181" s="28" t="s">
        <v>46</v>
      </c>
      <c r="N181" s="28">
        <v>43.94</v>
      </c>
    </row>
    <row r="182">
      <c r="A182" s="28">
        <v>181.0</v>
      </c>
      <c r="B182" s="28">
        <v>21.0</v>
      </c>
      <c r="C182" s="28" t="s">
        <v>44</v>
      </c>
      <c r="D182" s="28">
        <v>5.58</v>
      </c>
      <c r="E182" s="28">
        <v>6.14</v>
      </c>
      <c r="F182" s="28">
        <v>8.84</v>
      </c>
      <c r="G182" s="28">
        <v>88.05</v>
      </c>
      <c r="H182" s="28" t="s">
        <v>45</v>
      </c>
      <c r="I182" s="28">
        <v>0.37</v>
      </c>
      <c r="J182" s="28">
        <v>7.15</v>
      </c>
      <c r="K182" s="28">
        <v>237.98</v>
      </c>
      <c r="L182" s="28">
        <v>12.18</v>
      </c>
      <c r="M182" s="28" t="s">
        <v>46</v>
      </c>
      <c r="N182" s="28">
        <v>76.8165965307675</v>
      </c>
    </row>
    <row r="183">
      <c r="A183" s="28">
        <v>182.0</v>
      </c>
      <c r="B183" s="28">
        <v>21.0</v>
      </c>
      <c r="C183" s="28" t="s">
        <v>49</v>
      </c>
      <c r="D183" s="28">
        <v>5.53</v>
      </c>
      <c r="E183" s="28">
        <v>8.59</v>
      </c>
      <c r="F183" s="28">
        <v>7.74</v>
      </c>
      <c r="G183" s="28">
        <v>71.57</v>
      </c>
      <c r="H183" s="28" t="s">
        <v>51</v>
      </c>
      <c r="I183" s="28">
        <v>4.46</v>
      </c>
      <c r="J183" s="28">
        <v>6.79</v>
      </c>
      <c r="K183" s="28">
        <v>247.19</v>
      </c>
      <c r="L183" s="28">
        <v>12.87</v>
      </c>
      <c r="M183" s="28" t="s">
        <v>46</v>
      </c>
      <c r="N183" s="28">
        <v>88.5609535265387</v>
      </c>
    </row>
    <row r="184">
      <c r="A184" s="28">
        <v>183.0</v>
      </c>
      <c r="B184" s="28">
        <v>16.0</v>
      </c>
      <c r="C184" s="28" t="s">
        <v>44</v>
      </c>
      <c r="D184" s="28">
        <v>2.61</v>
      </c>
      <c r="E184" s="28">
        <v>9.29</v>
      </c>
      <c r="F184" s="28">
        <v>4.03</v>
      </c>
      <c r="G184" s="28">
        <v>61.51</v>
      </c>
      <c r="H184" s="28" t="s">
        <v>45</v>
      </c>
      <c r="I184" s="28">
        <v>3.29</v>
      </c>
      <c r="J184" s="28">
        <v>3.9</v>
      </c>
      <c r="K184" s="28">
        <v>278.82</v>
      </c>
      <c r="L184" s="28">
        <v>7.13</v>
      </c>
      <c r="M184" s="28" t="s">
        <v>50</v>
      </c>
      <c r="N184" s="28">
        <v>86.4</v>
      </c>
    </row>
    <row r="185">
      <c r="A185" s="28">
        <v>184.0</v>
      </c>
      <c r="B185" s="28">
        <v>24.0</v>
      </c>
      <c r="C185" s="28" t="s">
        <v>52</v>
      </c>
      <c r="D185" s="28">
        <v>6.28</v>
      </c>
      <c r="E185" s="28">
        <v>5.37</v>
      </c>
      <c r="F185" s="28">
        <v>4.67</v>
      </c>
      <c r="G185" s="28">
        <v>80.34</v>
      </c>
      <c r="H185" s="28" t="s">
        <v>47</v>
      </c>
      <c r="I185" s="28">
        <v>4.3</v>
      </c>
      <c r="J185" s="28">
        <v>10.12</v>
      </c>
      <c r="K185" s="28">
        <v>243.35</v>
      </c>
      <c r="L185" s="28">
        <v>15.91</v>
      </c>
      <c r="M185" s="28" t="s">
        <v>46</v>
      </c>
      <c r="N185" s="28">
        <v>52.13</v>
      </c>
    </row>
    <row r="186">
      <c r="A186" s="28">
        <v>185.0</v>
      </c>
      <c r="B186" s="28">
        <v>21.0</v>
      </c>
      <c r="C186" s="28" t="s">
        <v>44</v>
      </c>
      <c r="D186" s="28">
        <v>7.2</v>
      </c>
      <c r="E186" s="28">
        <v>6.76</v>
      </c>
      <c r="F186" s="28">
        <v>4.38</v>
      </c>
      <c r="G186" s="28">
        <v>79.55</v>
      </c>
      <c r="H186" s="28" t="s">
        <v>47</v>
      </c>
      <c r="I186" s="28">
        <v>0.77</v>
      </c>
      <c r="J186" s="28">
        <v>9.81</v>
      </c>
      <c r="K186" s="28">
        <v>229.23</v>
      </c>
      <c r="L186" s="28">
        <v>19.04</v>
      </c>
      <c r="M186" s="28" t="s">
        <v>46</v>
      </c>
      <c r="N186" s="28">
        <v>44.19</v>
      </c>
    </row>
    <row r="187">
      <c r="A187" s="28">
        <v>186.0</v>
      </c>
      <c r="B187" s="28">
        <v>18.0</v>
      </c>
      <c r="C187" s="28" t="s">
        <v>49</v>
      </c>
      <c r="D187" s="28">
        <v>1.75</v>
      </c>
      <c r="E187" s="28">
        <v>1.03</v>
      </c>
      <c r="F187" s="28">
        <v>4.51</v>
      </c>
      <c r="G187" s="28">
        <v>90.52</v>
      </c>
      <c r="H187" s="28" t="s">
        <v>47</v>
      </c>
      <c r="I187" s="28">
        <v>4.53</v>
      </c>
      <c r="J187" s="28">
        <v>5.65</v>
      </c>
      <c r="K187" s="28">
        <v>297.0</v>
      </c>
      <c r="L187" s="28">
        <v>5.71</v>
      </c>
      <c r="M187" s="28" t="s">
        <v>48</v>
      </c>
      <c r="N187" s="28">
        <v>58.8446127916556</v>
      </c>
    </row>
    <row r="188">
      <c r="A188" s="28">
        <v>187.0</v>
      </c>
      <c r="B188" s="28">
        <v>19.0</v>
      </c>
      <c r="C188" s="28" t="s">
        <v>44</v>
      </c>
      <c r="D188" s="28">
        <v>5.0</v>
      </c>
      <c r="E188" s="28">
        <v>3.28</v>
      </c>
      <c r="F188" s="28">
        <v>5.92</v>
      </c>
      <c r="G188" s="28">
        <v>94.63</v>
      </c>
      <c r="H188" s="28" t="s">
        <v>45</v>
      </c>
      <c r="I188" s="28">
        <v>4.79</v>
      </c>
      <c r="J188" s="28">
        <v>8.96</v>
      </c>
      <c r="K188" s="28">
        <v>241.05</v>
      </c>
      <c r="L188" s="28">
        <v>10.09</v>
      </c>
      <c r="M188" s="28" t="s">
        <v>48</v>
      </c>
      <c r="N188" s="28">
        <v>47.54</v>
      </c>
    </row>
    <row r="189">
      <c r="A189" s="28">
        <v>188.0</v>
      </c>
      <c r="B189" s="28">
        <v>19.0</v>
      </c>
      <c r="C189" s="28" t="s">
        <v>49</v>
      </c>
      <c r="D189" s="28">
        <v>3.14</v>
      </c>
      <c r="E189" s="28">
        <v>3.51</v>
      </c>
      <c r="F189" s="28">
        <v>5.69</v>
      </c>
      <c r="G189" s="28">
        <v>74.18</v>
      </c>
      <c r="H189" s="28" t="s">
        <v>47</v>
      </c>
      <c r="I189" s="28">
        <v>4.53</v>
      </c>
      <c r="J189" s="28">
        <v>8.68</v>
      </c>
      <c r="K189" s="28">
        <v>281.56</v>
      </c>
      <c r="L189" s="28">
        <v>8.19</v>
      </c>
      <c r="M189" s="28" t="s">
        <v>48</v>
      </c>
      <c r="N189" s="28">
        <v>55.66</v>
      </c>
    </row>
    <row r="190">
      <c r="A190" s="28">
        <v>189.0</v>
      </c>
      <c r="B190" s="28">
        <v>18.0</v>
      </c>
      <c r="C190" s="28" t="s">
        <v>44</v>
      </c>
      <c r="D190" s="28">
        <v>7.92</v>
      </c>
      <c r="E190" s="28">
        <v>1.84</v>
      </c>
      <c r="F190" s="28">
        <v>4.57</v>
      </c>
      <c r="G190" s="28">
        <v>77.98</v>
      </c>
      <c r="H190" s="28" t="s">
        <v>47</v>
      </c>
      <c r="I190" s="28">
        <v>3.93</v>
      </c>
      <c r="J190" s="28">
        <v>13.33</v>
      </c>
      <c r="K190" s="28">
        <v>213.95</v>
      </c>
      <c r="L190" s="28">
        <v>17.74</v>
      </c>
      <c r="M190" s="28" t="s">
        <v>46</v>
      </c>
      <c r="N190" s="28">
        <v>15.08</v>
      </c>
    </row>
    <row r="191">
      <c r="A191" s="28">
        <v>190.0</v>
      </c>
      <c r="B191" s="28">
        <v>18.0</v>
      </c>
      <c r="C191" s="28" t="s">
        <v>44</v>
      </c>
      <c r="D191" s="28">
        <v>3.83</v>
      </c>
      <c r="E191" s="28">
        <v>3.52</v>
      </c>
      <c r="F191" s="28">
        <v>8.41</v>
      </c>
      <c r="G191" s="28">
        <v>78.82</v>
      </c>
      <c r="H191" s="28" t="s">
        <v>51</v>
      </c>
      <c r="I191" s="28">
        <v>0.45</v>
      </c>
      <c r="J191" s="28">
        <v>8.42</v>
      </c>
      <c r="K191" s="28">
        <v>296.88</v>
      </c>
      <c r="L191" s="28">
        <v>8.12</v>
      </c>
      <c r="M191" s="28" t="s">
        <v>48</v>
      </c>
      <c r="N191" s="28">
        <v>64.14</v>
      </c>
    </row>
    <row r="192">
      <c r="A192" s="28">
        <v>191.0</v>
      </c>
      <c r="B192" s="28">
        <v>18.0</v>
      </c>
      <c r="C192" s="28" t="s">
        <v>44</v>
      </c>
      <c r="D192" s="28">
        <v>1.83</v>
      </c>
      <c r="E192" s="28">
        <v>3.89</v>
      </c>
      <c r="F192" s="28">
        <v>7.08</v>
      </c>
      <c r="G192" s="28">
        <v>72.97</v>
      </c>
      <c r="H192" s="28" t="s">
        <v>51</v>
      </c>
      <c r="I192" s="28">
        <v>1.1</v>
      </c>
      <c r="J192" s="28">
        <v>6.92</v>
      </c>
      <c r="K192" s="28">
        <v>294.04</v>
      </c>
      <c r="L192" s="28">
        <v>1.18</v>
      </c>
      <c r="M192" s="28" t="s">
        <v>48</v>
      </c>
      <c r="N192" s="28">
        <v>76.1</v>
      </c>
    </row>
    <row r="193">
      <c r="A193" s="28">
        <v>192.0</v>
      </c>
      <c r="B193" s="28">
        <v>19.0</v>
      </c>
      <c r="C193" s="28" t="s">
        <v>49</v>
      </c>
      <c r="D193" s="28">
        <v>3.05</v>
      </c>
      <c r="E193" s="28">
        <v>9.72</v>
      </c>
      <c r="F193" s="28">
        <v>7.98</v>
      </c>
      <c r="G193" s="28">
        <v>89.74</v>
      </c>
      <c r="H193" s="28" t="s">
        <v>47</v>
      </c>
      <c r="I193" s="28">
        <v>4.57</v>
      </c>
      <c r="J193" s="28">
        <v>4.07</v>
      </c>
      <c r="K193" s="28">
        <v>280.82</v>
      </c>
      <c r="L193" s="28">
        <v>7.07</v>
      </c>
      <c r="M193" s="28" t="s">
        <v>48</v>
      </c>
      <c r="N193" s="28">
        <v>99.4</v>
      </c>
    </row>
    <row r="194">
      <c r="A194" s="28">
        <v>193.0</v>
      </c>
      <c r="B194" s="28">
        <v>22.0</v>
      </c>
      <c r="C194" s="28" t="s">
        <v>44</v>
      </c>
      <c r="D194" s="28">
        <v>5.23</v>
      </c>
      <c r="E194" s="28">
        <v>7.02</v>
      </c>
      <c r="F194" s="28">
        <v>5.86</v>
      </c>
      <c r="G194" s="28">
        <v>80.88</v>
      </c>
      <c r="H194" s="28" t="s">
        <v>51</v>
      </c>
      <c r="I194" s="28">
        <v>1.15</v>
      </c>
      <c r="J194" s="28">
        <v>6.31</v>
      </c>
      <c r="K194" s="28">
        <v>264.19</v>
      </c>
      <c r="L194" s="28">
        <v>11.07</v>
      </c>
      <c r="M194" s="28" t="s">
        <v>50</v>
      </c>
      <c r="N194" s="28">
        <v>81.7781666101207</v>
      </c>
    </row>
    <row r="195">
      <c r="A195" s="28">
        <v>194.0</v>
      </c>
      <c r="B195" s="28">
        <v>19.0</v>
      </c>
      <c r="C195" s="28" t="s">
        <v>49</v>
      </c>
      <c r="D195" s="28">
        <v>0.61</v>
      </c>
      <c r="E195" s="28">
        <v>4.83</v>
      </c>
      <c r="F195" s="28">
        <v>6.05</v>
      </c>
      <c r="G195" s="28">
        <v>96.56</v>
      </c>
      <c r="H195" s="28" t="s">
        <v>45</v>
      </c>
      <c r="I195" s="28">
        <v>1.74</v>
      </c>
      <c r="J195" s="28">
        <v>3.9</v>
      </c>
      <c r="K195" s="28">
        <v>325.9</v>
      </c>
      <c r="L195" s="28">
        <v>6.69</v>
      </c>
      <c r="M195" s="28" t="s">
        <v>48</v>
      </c>
      <c r="N195" s="28">
        <v>87.88</v>
      </c>
    </row>
    <row r="196">
      <c r="A196" s="28">
        <v>195.0</v>
      </c>
      <c r="B196" s="28">
        <v>24.0</v>
      </c>
      <c r="C196" s="28" t="s">
        <v>49</v>
      </c>
      <c r="D196" s="28">
        <v>4.83</v>
      </c>
      <c r="E196" s="28">
        <v>9.89</v>
      </c>
      <c r="F196" s="28">
        <v>5.59</v>
      </c>
      <c r="G196" s="28">
        <v>86.01</v>
      </c>
      <c r="H196" s="28" t="s">
        <v>47</v>
      </c>
      <c r="I196" s="28">
        <v>0.25</v>
      </c>
      <c r="J196" s="28">
        <v>9.1</v>
      </c>
      <c r="K196" s="28">
        <v>250.26</v>
      </c>
      <c r="L196" s="28">
        <v>15.5</v>
      </c>
      <c r="M196" s="28" t="s">
        <v>50</v>
      </c>
      <c r="N196" s="28">
        <v>84.79</v>
      </c>
    </row>
    <row r="197">
      <c r="A197" s="28">
        <v>196.0</v>
      </c>
      <c r="B197" s="28">
        <v>16.0</v>
      </c>
      <c r="C197" s="28" t="s">
        <v>44</v>
      </c>
      <c r="D197" s="28">
        <v>7.45</v>
      </c>
      <c r="E197" s="28">
        <v>2.38</v>
      </c>
      <c r="F197" s="28">
        <v>6.19</v>
      </c>
      <c r="G197" s="28">
        <v>68.48</v>
      </c>
      <c r="H197" s="28" t="s">
        <v>51</v>
      </c>
      <c r="I197" s="28">
        <v>3.14</v>
      </c>
      <c r="J197" s="28">
        <v>12.42</v>
      </c>
      <c r="K197" s="28">
        <v>236.33</v>
      </c>
      <c r="L197" s="28">
        <v>18.74</v>
      </c>
      <c r="M197" s="28" t="s">
        <v>46</v>
      </c>
      <c r="N197" s="28">
        <v>25.109089330088</v>
      </c>
    </row>
    <row r="198">
      <c r="A198" s="28">
        <v>197.0</v>
      </c>
      <c r="B198" s="28">
        <v>23.0</v>
      </c>
      <c r="C198" s="28" t="s">
        <v>49</v>
      </c>
      <c r="D198" s="28">
        <v>6.8</v>
      </c>
      <c r="E198" s="28">
        <v>5.28</v>
      </c>
      <c r="F198" s="28">
        <v>7.05</v>
      </c>
      <c r="G198" s="28">
        <v>66.59</v>
      </c>
      <c r="H198" s="28" t="s">
        <v>47</v>
      </c>
      <c r="I198" s="28">
        <v>2.82</v>
      </c>
      <c r="J198" s="28">
        <v>10.04</v>
      </c>
      <c r="K198" s="28">
        <v>248.06</v>
      </c>
      <c r="L198" s="28">
        <v>16.35</v>
      </c>
      <c r="M198" s="28" t="s">
        <v>46</v>
      </c>
      <c r="N198" s="28">
        <v>50.29</v>
      </c>
    </row>
    <row r="199">
      <c r="A199" s="28">
        <v>198.0</v>
      </c>
      <c r="B199" s="28">
        <v>22.0</v>
      </c>
      <c r="C199" s="28" t="s">
        <v>44</v>
      </c>
      <c r="D199" s="28">
        <v>0.54</v>
      </c>
      <c r="E199" s="28">
        <v>6.82</v>
      </c>
      <c r="F199" s="28">
        <v>6.46</v>
      </c>
      <c r="G199" s="28">
        <v>74.9</v>
      </c>
      <c r="H199" s="28" t="s">
        <v>51</v>
      </c>
      <c r="I199" s="28">
        <v>4.81</v>
      </c>
      <c r="J199" s="28">
        <v>6.24</v>
      </c>
      <c r="K199" s="28">
        <v>315.37</v>
      </c>
      <c r="L199" s="28">
        <v>2.27</v>
      </c>
      <c r="M199" s="28" t="s">
        <v>48</v>
      </c>
      <c r="N199" s="28">
        <v>100.0</v>
      </c>
    </row>
    <row r="200">
      <c r="A200" s="28">
        <v>199.0</v>
      </c>
      <c r="B200" s="28">
        <v>17.0</v>
      </c>
      <c r="C200" s="28" t="s">
        <v>52</v>
      </c>
      <c r="D200" s="28">
        <v>7.95</v>
      </c>
      <c r="E200" s="28">
        <v>1.5</v>
      </c>
      <c r="F200" s="28">
        <v>8.19</v>
      </c>
      <c r="G200" s="28">
        <v>73.88</v>
      </c>
      <c r="H200" s="28" t="s">
        <v>45</v>
      </c>
      <c r="I200" s="28">
        <v>4.46</v>
      </c>
      <c r="J200" s="28">
        <v>13.02</v>
      </c>
      <c r="K200" s="28">
        <v>226.25</v>
      </c>
      <c r="L200" s="28">
        <v>18.81</v>
      </c>
      <c r="M200" s="28" t="s">
        <v>46</v>
      </c>
      <c r="N200" s="28">
        <v>10.67</v>
      </c>
    </row>
    <row r="201">
      <c r="A201" s="28">
        <v>200.0</v>
      </c>
      <c r="B201" s="28">
        <v>23.0</v>
      </c>
      <c r="C201" s="28" t="s">
        <v>49</v>
      </c>
      <c r="D201" s="28">
        <v>5.59</v>
      </c>
      <c r="E201" s="28">
        <v>7.45</v>
      </c>
      <c r="F201" s="28">
        <v>8.5</v>
      </c>
      <c r="G201" s="28">
        <v>76.29</v>
      </c>
      <c r="H201" s="28" t="s">
        <v>51</v>
      </c>
      <c r="I201" s="28">
        <v>2.53</v>
      </c>
      <c r="J201" s="28">
        <v>7.1</v>
      </c>
      <c r="K201" s="28">
        <v>247.8</v>
      </c>
      <c r="L201" s="28">
        <v>11.7</v>
      </c>
      <c r="M201" s="28" t="s">
        <v>46</v>
      </c>
      <c r="N201" s="28">
        <v>80.4025060847157</v>
      </c>
    </row>
    <row r="202">
      <c r="A202" s="28">
        <v>201.0</v>
      </c>
      <c r="B202" s="28">
        <v>16.0</v>
      </c>
      <c r="C202" s="28" t="s">
        <v>44</v>
      </c>
      <c r="D202" s="28">
        <v>1.3</v>
      </c>
      <c r="E202" s="28">
        <v>1.9</v>
      </c>
      <c r="F202" s="28">
        <v>6.35</v>
      </c>
      <c r="G202" s="28">
        <v>67.34</v>
      </c>
      <c r="H202" s="28" t="s">
        <v>47</v>
      </c>
      <c r="I202" s="28">
        <v>3.05</v>
      </c>
      <c r="J202" s="28">
        <v>4.5</v>
      </c>
      <c r="K202" s="28">
        <v>301.18</v>
      </c>
      <c r="L202" s="28">
        <v>4.49</v>
      </c>
      <c r="M202" s="28" t="s">
        <v>48</v>
      </c>
      <c r="N202" s="28">
        <v>57.07</v>
      </c>
    </row>
    <row r="203">
      <c r="A203" s="28">
        <v>202.0</v>
      </c>
      <c r="B203" s="28">
        <v>24.0</v>
      </c>
      <c r="C203" s="28" t="s">
        <v>44</v>
      </c>
      <c r="D203" s="28">
        <v>0.1</v>
      </c>
      <c r="E203" s="28">
        <v>2.26</v>
      </c>
      <c r="F203" s="28">
        <v>5.2</v>
      </c>
      <c r="G203" s="28">
        <v>99.13</v>
      </c>
      <c r="H203" s="28" t="s">
        <v>45</v>
      </c>
      <c r="I203" s="28">
        <v>2.07</v>
      </c>
      <c r="J203" s="28">
        <v>6.07</v>
      </c>
      <c r="K203" s="28">
        <v>317.72</v>
      </c>
      <c r="L203" s="28">
        <v>1.65</v>
      </c>
      <c r="M203" s="28" t="s">
        <v>48</v>
      </c>
      <c r="N203" s="28">
        <v>69.24</v>
      </c>
    </row>
    <row r="204">
      <c r="A204" s="28">
        <v>203.0</v>
      </c>
      <c r="B204" s="28">
        <v>24.0</v>
      </c>
      <c r="C204" s="28" t="s">
        <v>44</v>
      </c>
      <c r="D204" s="28">
        <v>1.37</v>
      </c>
      <c r="E204" s="28">
        <v>2.44</v>
      </c>
      <c r="F204" s="28">
        <v>8.73</v>
      </c>
      <c r="G204" s="28">
        <v>65.83</v>
      </c>
      <c r="H204" s="28" t="s">
        <v>51</v>
      </c>
      <c r="I204" s="28">
        <v>0.66</v>
      </c>
      <c r="J204" s="28">
        <v>4.42</v>
      </c>
      <c r="K204" s="28">
        <v>299.3</v>
      </c>
      <c r="L204" s="28">
        <v>5.1</v>
      </c>
      <c r="M204" s="28" t="s">
        <v>48</v>
      </c>
      <c r="N204" s="28">
        <v>72.87</v>
      </c>
    </row>
    <row r="205">
      <c r="A205" s="28">
        <v>204.0</v>
      </c>
      <c r="B205" s="28">
        <v>17.0</v>
      </c>
      <c r="C205" s="28" t="s">
        <v>52</v>
      </c>
      <c r="D205" s="28">
        <v>6.71</v>
      </c>
      <c r="E205" s="28">
        <v>9.36</v>
      </c>
      <c r="F205" s="28">
        <v>7.68</v>
      </c>
      <c r="G205" s="28">
        <v>86.11</v>
      </c>
      <c r="H205" s="28" t="s">
        <v>45</v>
      </c>
      <c r="I205" s="28">
        <v>4.34</v>
      </c>
      <c r="J205" s="28">
        <v>9.64</v>
      </c>
      <c r="K205" s="28">
        <v>248.36</v>
      </c>
      <c r="L205" s="28">
        <v>12.15</v>
      </c>
      <c r="M205" s="28" t="s">
        <v>46</v>
      </c>
      <c r="N205" s="28">
        <v>83.661148023296</v>
      </c>
    </row>
    <row r="206">
      <c r="A206" s="28">
        <v>205.0</v>
      </c>
      <c r="B206" s="28">
        <v>22.0</v>
      </c>
      <c r="C206" s="28" t="s">
        <v>44</v>
      </c>
      <c r="D206" s="28">
        <v>0.17</v>
      </c>
      <c r="E206" s="28">
        <v>7.15</v>
      </c>
      <c r="F206" s="28">
        <v>7.2</v>
      </c>
      <c r="G206" s="28">
        <v>60.52</v>
      </c>
      <c r="H206" s="28" t="s">
        <v>51</v>
      </c>
      <c r="I206" s="28">
        <v>2.75</v>
      </c>
      <c r="J206" s="28">
        <v>2.64</v>
      </c>
      <c r="K206" s="28">
        <v>309.24</v>
      </c>
      <c r="L206" s="28">
        <v>7.65</v>
      </c>
      <c r="M206" s="28" t="s">
        <v>48</v>
      </c>
      <c r="N206" s="28">
        <v>82.63</v>
      </c>
    </row>
    <row r="207">
      <c r="A207" s="28">
        <v>206.0</v>
      </c>
      <c r="B207" s="28">
        <v>18.0</v>
      </c>
      <c r="C207" s="28" t="s">
        <v>49</v>
      </c>
      <c r="D207" s="28">
        <v>1.87</v>
      </c>
      <c r="E207" s="28">
        <v>6.9</v>
      </c>
      <c r="F207" s="28">
        <v>7.73</v>
      </c>
      <c r="G207" s="28">
        <v>76.28</v>
      </c>
      <c r="H207" s="28" t="s">
        <v>47</v>
      </c>
      <c r="I207" s="28">
        <v>2.13</v>
      </c>
      <c r="J207" s="28">
        <v>5.3</v>
      </c>
      <c r="K207" s="28">
        <v>306.11</v>
      </c>
      <c r="L207" s="28">
        <v>8.35</v>
      </c>
      <c r="M207" s="28" t="s">
        <v>48</v>
      </c>
      <c r="N207" s="28">
        <v>108.899315947956</v>
      </c>
    </row>
    <row r="208">
      <c r="A208" s="28">
        <v>207.0</v>
      </c>
      <c r="B208" s="28">
        <v>22.0</v>
      </c>
      <c r="C208" s="28" t="s">
        <v>44</v>
      </c>
      <c r="D208" s="28">
        <v>6.06</v>
      </c>
      <c r="E208" s="28">
        <v>6.0</v>
      </c>
      <c r="F208" s="28">
        <v>4.38</v>
      </c>
      <c r="G208" s="28">
        <v>72.37</v>
      </c>
      <c r="H208" s="28" t="s">
        <v>51</v>
      </c>
      <c r="I208" s="28">
        <v>0.34</v>
      </c>
      <c r="J208" s="28">
        <v>10.71</v>
      </c>
      <c r="K208" s="28">
        <v>260.56</v>
      </c>
      <c r="L208" s="28">
        <v>17.1</v>
      </c>
      <c r="M208" s="28" t="s">
        <v>46</v>
      </c>
      <c r="N208" s="28">
        <v>44.39</v>
      </c>
    </row>
    <row r="209">
      <c r="A209" s="28">
        <v>208.0</v>
      </c>
      <c r="B209" s="28">
        <v>24.0</v>
      </c>
      <c r="C209" s="28" t="s">
        <v>49</v>
      </c>
      <c r="D209" s="28">
        <v>4.69</v>
      </c>
      <c r="E209" s="28">
        <v>3.64</v>
      </c>
      <c r="F209" s="28">
        <v>4.34</v>
      </c>
      <c r="G209" s="28">
        <v>75.28</v>
      </c>
      <c r="H209" s="28" t="s">
        <v>51</v>
      </c>
      <c r="I209" s="28">
        <v>3.33</v>
      </c>
      <c r="J209" s="28">
        <v>5.93</v>
      </c>
      <c r="K209" s="28">
        <v>267.42</v>
      </c>
      <c r="L209" s="28">
        <v>7.45</v>
      </c>
      <c r="M209" s="28" t="s">
        <v>48</v>
      </c>
      <c r="N209" s="28">
        <v>35.68</v>
      </c>
    </row>
    <row r="210">
      <c r="A210" s="28">
        <v>209.0</v>
      </c>
      <c r="B210" s="28">
        <v>19.0</v>
      </c>
      <c r="C210" s="28" t="s">
        <v>44</v>
      </c>
      <c r="D210" s="28">
        <v>6.26</v>
      </c>
      <c r="E210" s="28">
        <v>6.59</v>
      </c>
      <c r="F210" s="28">
        <v>4.77</v>
      </c>
      <c r="G210" s="28">
        <v>79.92</v>
      </c>
      <c r="H210" s="28" t="s">
        <v>45</v>
      </c>
      <c r="I210" s="28">
        <v>2.0</v>
      </c>
      <c r="J210" s="28">
        <v>11.44</v>
      </c>
      <c r="K210" s="28">
        <v>226.99</v>
      </c>
      <c r="L210" s="28">
        <v>11.87</v>
      </c>
      <c r="M210" s="28" t="s">
        <v>46</v>
      </c>
      <c r="N210" s="28">
        <v>47.86</v>
      </c>
    </row>
    <row r="211">
      <c r="A211" s="28">
        <v>210.0</v>
      </c>
      <c r="B211" s="28">
        <v>16.0</v>
      </c>
      <c r="C211" s="28" t="s">
        <v>49</v>
      </c>
      <c r="D211" s="28">
        <v>5.97</v>
      </c>
      <c r="E211" s="28">
        <v>4.69</v>
      </c>
      <c r="F211" s="28">
        <v>4.74</v>
      </c>
      <c r="G211" s="28">
        <v>84.02</v>
      </c>
      <c r="H211" s="28" t="s">
        <v>51</v>
      </c>
      <c r="I211" s="28">
        <v>1.27</v>
      </c>
      <c r="J211" s="28">
        <v>11.56</v>
      </c>
      <c r="K211" s="28">
        <v>254.48</v>
      </c>
      <c r="L211" s="28">
        <v>15.28</v>
      </c>
      <c r="M211" s="28" t="s">
        <v>46</v>
      </c>
      <c r="N211" s="28">
        <v>41.01</v>
      </c>
    </row>
    <row r="212">
      <c r="A212" s="28">
        <v>211.0</v>
      </c>
      <c r="B212" s="28">
        <v>17.0</v>
      </c>
      <c r="C212" s="28" t="s">
        <v>49</v>
      </c>
      <c r="D212" s="28">
        <v>0.4</v>
      </c>
      <c r="E212" s="28">
        <v>2.31</v>
      </c>
      <c r="F212" s="28">
        <v>6.1</v>
      </c>
      <c r="G212" s="28">
        <v>83.34</v>
      </c>
      <c r="H212" s="28" t="s">
        <v>51</v>
      </c>
      <c r="I212" s="28">
        <v>4.38</v>
      </c>
      <c r="J212" s="28">
        <v>5.31</v>
      </c>
      <c r="K212" s="28">
        <v>308.76</v>
      </c>
      <c r="L212" s="28">
        <v>2.65</v>
      </c>
      <c r="M212" s="28" t="s">
        <v>48</v>
      </c>
      <c r="N212" s="28">
        <v>61.26</v>
      </c>
    </row>
    <row r="213">
      <c r="A213" s="28">
        <v>212.0</v>
      </c>
      <c r="B213" s="28">
        <v>16.0</v>
      </c>
      <c r="C213" s="28" t="s">
        <v>49</v>
      </c>
      <c r="D213" s="28">
        <v>7.14</v>
      </c>
      <c r="E213" s="28">
        <v>7.21</v>
      </c>
      <c r="F213" s="28">
        <v>4.79</v>
      </c>
      <c r="G213" s="28">
        <v>85.23</v>
      </c>
      <c r="H213" s="28" t="s">
        <v>47</v>
      </c>
      <c r="I213" s="28">
        <v>0.92</v>
      </c>
      <c r="J213" s="28">
        <v>12.72</v>
      </c>
      <c r="K213" s="28">
        <v>229.04</v>
      </c>
      <c r="L213" s="28">
        <v>20.77</v>
      </c>
      <c r="M213" s="28" t="s">
        <v>50</v>
      </c>
      <c r="N213" s="28">
        <v>51.6176563775141</v>
      </c>
    </row>
    <row r="214">
      <c r="A214" s="28">
        <v>213.0</v>
      </c>
      <c r="B214" s="28">
        <v>20.0</v>
      </c>
      <c r="C214" s="28" t="s">
        <v>44</v>
      </c>
      <c r="D214" s="28">
        <v>1.82</v>
      </c>
      <c r="E214" s="28">
        <v>2.17</v>
      </c>
      <c r="F214" s="28">
        <v>8.27</v>
      </c>
      <c r="G214" s="28">
        <v>93.78</v>
      </c>
      <c r="H214" s="28" t="s">
        <v>47</v>
      </c>
      <c r="I214" s="28">
        <v>2.58</v>
      </c>
      <c r="J214" s="28">
        <v>3.29</v>
      </c>
      <c r="K214" s="28">
        <v>301.78</v>
      </c>
      <c r="L214" s="28">
        <v>5.63</v>
      </c>
      <c r="M214" s="28" t="s">
        <v>48</v>
      </c>
      <c r="N214" s="28">
        <v>75.9497551972092</v>
      </c>
    </row>
    <row r="215">
      <c r="A215" s="28">
        <v>214.0</v>
      </c>
      <c r="B215" s="28">
        <v>20.0</v>
      </c>
      <c r="C215" s="28" t="s">
        <v>44</v>
      </c>
      <c r="D215" s="28">
        <v>4.43</v>
      </c>
      <c r="E215" s="28">
        <v>2.72</v>
      </c>
      <c r="F215" s="28">
        <v>6.89</v>
      </c>
      <c r="G215" s="28">
        <v>95.47</v>
      </c>
      <c r="H215" s="28" t="s">
        <v>51</v>
      </c>
      <c r="I215" s="28">
        <v>3.98</v>
      </c>
      <c r="J215" s="28">
        <v>7.68</v>
      </c>
      <c r="K215" s="28">
        <v>277.89</v>
      </c>
      <c r="L215" s="28">
        <v>10.4</v>
      </c>
      <c r="M215" s="28" t="s">
        <v>48</v>
      </c>
      <c r="N215" s="28">
        <v>65.72</v>
      </c>
    </row>
    <row r="216">
      <c r="A216" s="28">
        <v>215.0</v>
      </c>
      <c r="B216" s="28">
        <v>22.0</v>
      </c>
      <c r="C216" s="28" t="s">
        <v>44</v>
      </c>
      <c r="D216" s="28">
        <v>5.15</v>
      </c>
      <c r="E216" s="28">
        <v>8.36</v>
      </c>
      <c r="F216" s="28">
        <v>5.84</v>
      </c>
      <c r="G216" s="28">
        <v>89.49</v>
      </c>
      <c r="H216" s="28" t="s">
        <v>47</v>
      </c>
      <c r="I216" s="28">
        <v>4.25</v>
      </c>
      <c r="J216" s="28">
        <v>6.51</v>
      </c>
      <c r="K216" s="28">
        <v>241.59</v>
      </c>
      <c r="L216" s="28">
        <v>13.94</v>
      </c>
      <c r="M216" s="28" t="s">
        <v>50</v>
      </c>
      <c r="N216" s="28">
        <v>85.8675160582299</v>
      </c>
    </row>
    <row r="217">
      <c r="A217" s="28">
        <v>216.0</v>
      </c>
      <c r="B217" s="28">
        <v>24.0</v>
      </c>
      <c r="C217" s="28" t="s">
        <v>49</v>
      </c>
      <c r="D217" s="28">
        <v>1.35</v>
      </c>
      <c r="E217" s="28">
        <v>6.94</v>
      </c>
      <c r="F217" s="28">
        <v>4.35</v>
      </c>
      <c r="G217" s="28">
        <v>63.16</v>
      </c>
      <c r="H217" s="28" t="s">
        <v>47</v>
      </c>
      <c r="I217" s="28">
        <v>4.09</v>
      </c>
      <c r="J217" s="28">
        <v>6.53</v>
      </c>
      <c r="K217" s="28">
        <v>304.38</v>
      </c>
      <c r="L217" s="28">
        <v>5.65</v>
      </c>
      <c r="M217" s="28" t="s">
        <v>48</v>
      </c>
      <c r="N217" s="28">
        <v>77.79</v>
      </c>
    </row>
    <row r="218">
      <c r="A218" s="28">
        <v>217.0</v>
      </c>
      <c r="B218" s="28">
        <v>24.0</v>
      </c>
      <c r="C218" s="28" t="s">
        <v>44</v>
      </c>
      <c r="D218" s="28">
        <v>7.81</v>
      </c>
      <c r="E218" s="28">
        <v>6.68</v>
      </c>
      <c r="F218" s="28">
        <v>6.96</v>
      </c>
      <c r="G218" s="28">
        <v>98.45</v>
      </c>
      <c r="H218" s="28" t="s">
        <v>45</v>
      </c>
      <c r="I218" s="28">
        <v>4.48</v>
      </c>
      <c r="J218" s="28">
        <v>13.57</v>
      </c>
      <c r="K218" s="28">
        <v>246.2</v>
      </c>
      <c r="L218" s="28">
        <v>18.96</v>
      </c>
      <c r="M218" s="28" t="s">
        <v>46</v>
      </c>
      <c r="N218" s="28">
        <v>55.69</v>
      </c>
    </row>
    <row r="219">
      <c r="A219" s="28">
        <v>218.0</v>
      </c>
      <c r="B219" s="28">
        <v>18.0</v>
      </c>
      <c r="C219" s="28" t="s">
        <v>49</v>
      </c>
      <c r="D219" s="28">
        <v>3.91</v>
      </c>
      <c r="E219" s="28">
        <v>4.76</v>
      </c>
      <c r="F219" s="28">
        <v>4.58</v>
      </c>
      <c r="G219" s="28">
        <v>97.9</v>
      </c>
      <c r="H219" s="28" t="s">
        <v>51</v>
      </c>
      <c r="I219" s="28">
        <v>0.71</v>
      </c>
      <c r="J219" s="28">
        <v>6.4</v>
      </c>
      <c r="K219" s="28">
        <v>262.09</v>
      </c>
      <c r="L219" s="28">
        <v>11.15</v>
      </c>
      <c r="M219" s="28" t="s">
        <v>48</v>
      </c>
      <c r="N219" s="28">
        <v>61.59</v>
      </c>
    </row>
    <row r="220">
      <c r="A220" s="28">
        <v>219.0</v>
      </c>
      <c r="B220" s="28">
        <v>18.0</v>
      </c>
      <c r="C220" s="28" t="s">
        <v>44</v>
      </c>
      <c r="D220" s="28">
        <v>0.46</v>
      </c>
      <c r="E220" s="28">
        <v>4.57</v>
      </c>
      <c r="F220" s="28">
        <v>7.72</v>
      </c>
      <c r="G220" s="28">
        <v>88.47</v>
      </c>
      <c r="H220" s="28" t="s">
        <v>47</v>
      </c>
      <c r="I220" s="28">
        <v>4.7</v>
      </c>
      <c r="J220" s="28">
        <v>4.14</v>
      </c>
      <c r="K220" s="28">
        <v>312.48</v>
      </c>
      <c r="L220" s="28">
        <v>1.41</v>
      </c>
      <c r="M220" s="28" t="s">
        <v>48</v>
      </c>
      <c r="N220" s="28">
        <v>79.68</v>
      </c>
    </row>
    <row r="221">
      <c r="A221" s="28">
        <v>220.0</v>
      </c>
      <c r="B221" s="28">
        <v>18.0</v>
      </c>
      <c r="C221" s="28" t="s">
        <v>49</v>
      </c>
      <c r="D221" s="28">
        <v>7.5</v>
      </c>
      <c r="E221" s="28">
        <v>7.21</v>
      </c>
      <c r="F221" s="28">
        <v>8.01</v>
      </c>
      <c r="G221" s="28">
        <v>80.7</v>
      </c>
      <c r="H221" s="28" t="s">
        <v>47</v>
      </c>
      <c r="I221" s="28">
        <v>0.05</v>
      </c>
      <c r="J221" s="28">
        <v>9.99</v>
      </c>
      <c r="K221" s="28">
        <v>223.84</v>
      </c>
      <c r="L221" s="28">
        <v>18.28</v>
      </c>
      <c r="M221" s="28" t="s">
        <v>46</v>
      </c>
      <c r="N221" s="28">
        <v>63.1652450086278</v>
      </c>
    </row>
    <row r="222">
      <c r="A222" s="28">
        <v>221.0</v>
      </c>
      <c r="B222" s="28">
        <v>19.0</v>
      </c>
      <c r="C222" s="28" t="s">
        <v>49</v>
      </c>
      <c r="D222" s="28">
        <v>4.69</v>
      </c>
      <c r="E222" s="28">
        <v>7.66</v>
      </c>
      <c r="F222" s="28">
        <v>6.72</v>
      </c>
      <c r="G222" s="28">
        <v>70.02</v>
      </c>
      <c r="H222" s="28" t="s">
        <v>45</v>
      </c>
      <c r="I222" s="28">
        <v>1.28</v>
      </c>
      <c r="J222" s="28">
        <v>7.58</v>
      </c>
      <c r="K222" s="28">
        <v>270.75</v>
      </c>
      <c r="L222" s="28">
        <v>11.96</v>
      </c>
      <c r="M222" s="28" t="s">
        <v>48</v>
      </c>
      <c r="N222" s="28">
        <v>70.88</v>
      </c>
    </row>
    <row r="223">
      <c r="A223" s="28">
        <v>222.0</v>
      </c>
      <c r="B223" s="28">
        <v>23.0</v>
      </c>
      <c r="C223" s="28" t="s">
        <v>49</v>
      </c>
      <c r="D223" s="28">
        <v>5.59</v>
      </c>
      <c r="E223" s="28">
        <v>5.59</v>
      </c>
      <c r="F223" s="28">
        <v>4.75</v>
      </c>
      <c r="G223" s="28">
        <v>90.25</v>
      </c>
      <c r="H223" s="28" t="s">
        <v>47</v>
      </c>
      <c r="I223" s="28">
        <v>0.42</v>
      </c>
      <c r="J223" s="28">
        <v>8.97</v>
      </c>
      <c r="K223" s="28">
        <v>240.42</v>
      </c>
      <c r="L223" s="28">
        <v>11.03</v>
      </c>
      <c r="M223" s="28" t="s">
        <v>46</v>
      </c>
      <c r="N223" s="28">
        <v>52.27</v>
      </c>
    </row>
    <row r="224">
      <c r="A224" s="28">
        <v>223.0</v>
      </c>
      <c r="B224" s="28">
        <v>21.0</v>
      </c>
      <c r="C224" s="28" t="s">
        <v>44</v>
      </c>
      <c r="D224" s="28">
        <v>4.2</v>
      </c>
      <c r="E224" s="28">
        <v>9.72</v>
      </c>
      <c r="F224" s="28">
        <v>7.93</v>
      </c>
      <c r="G224" s="28">
        <v>95.11</v>
      </c>
      <c r="H224" s="28" t="s">
        <v>51</v>
      </c>
      <c r="I224" s="28">
        <v>4.73</v>
      </c>
      <c r="J224" s="28">
        <v>9.15</v>
      </c>
      <c r="K224" s="28">
        <v>253.9</v>
      </c>
      <c r="L224" s="28">
        <v>14.79</v>
      </c>
      <c r="M224" s="28" t="s">
        <v>48</v>
      </c>
      <c r="N224" s="28">
        <v>108.061396066768</v>
      </c>
    </row>
    <row r="225">
      <c r="A225" s="28">
        <v>224.0</v>
      </c>
      <c r="B225" s="28">
        <v>23.0</v>
      </c>
      <c r="C225" s="28" t="s">
        <v>44</v>
      </c>
      <c r="D225" s="28">
        <v>6.68</v>
      </c>
      <c r="E225" s="28">
        <v>9.6</v>
      </c>
      <c r="F225" s="28">
        <v>5.54</v>
      </c>
      <c r="G225" s="28">
        <v>86.61</v>
      </c>
      <c r="H225" s="28" t="s">
        <v>45</v>
      </c>
      <c r="I225" s="28">
        <v>2.12</v>
      </c>
      <c r="J225" s="28">
        <v>8.41</v>
      </c>
      <c r="K225" s="28">
        <v>248.16</v>
      </c>
      <c r="L225" s="28">
        <v>13.31</v>
      </c>
      <c r="M225" s="28" t="s">
        <v>50</v>
      </c>
      <c r="N225" s="28">
        <v>71.6045471136111</v>
      </c>
    </row>
    <row r="226">
      <c r="A226" s="28">
        <v>225.0</v>
      </c>
      <c r="B226" s="28">
        <v>16.0</v>
      </c>
      <c r="C226" s="28" t="s">
        <v>44</v>
      </c>
      <c r="D226" s="28">
        <v>0.27</v>
      </c>
      <c r="E226" s="28">
        <v>4.71</v>
      </c>
      <c r="F226" s="28">
        <v>5.11</v>
      </c>
      <c r="G226" s="28">
        <v>85.16</v>
      </c>
      <c r="H226" s="28" t="s">
        <v>47</v>
      </c>
      <c r="I226" s="28">
        <v>1.58</v>
      </c>
      <c r="J226" s="28">
        <v>2.06</v>
      </c>
      <c r="K226" s="28">
        <v>319.15</v>
      </c>
      <c r="L226" s="28">
        <v>-1.83</v>
      </c>
      <c r="M226" s="28" t="s">
        <v>48</v>
      </c>
      <c r="N226" s="28">
        <v>86.37</v>
      </c>
    </row>
    <row r="227">
      <c r="A227" s="28">
        <v>226.0</v>
      </c>
      <c r="B227" s="28">
        <v>23.0</v>
      </c>
      <c r="C227" s="28" t="s">
        <v>44</v>
      </c>
      <c r="D227" s="28">
        <v>2.15</v>
      </c>
      <c r="E227" s="28">
        <v>8.39</v>
      </c>
      <c r="F227" s="28">
        <v>6.35</v>
      </c>
      <c r="G227" s="28">
        <v>67.72</v>
      </c>
      <c r="H227" s="28" t="s">
        <v>47</v>
      </c>
      <c r="I227" s="28">
        <v>0.84</v>
      </c>
      <c r="J227" s="28">
        <v>4.16</v>
      </c>
      <c r="K227" s="28">
        <v>282.34</v>
      </c>
      <c r="L227" s="28">
        <v>3.75</v>
      </c>
      <c r="M227" s="28" t="s">
        <v>48</v>
      </c>
      <c r="N227" s="28">
        <v>100.0</v>
      </c>
    </row>
    <row r="228">
      <c r="A228" s="28">
        <v>227.0</v>
      </c>
      <c r="B228" s="28">
        <v>19.0</v>
      </c>
      <c r="C228" s="28" t="s">
        <v>49</v>
      </c>
      <c r="D228" s="28">
        <v>3.76</v>
      </c>
      <c r="E228" s="28">
        <v>5.89</v>
      </c>
      <c r="F228" s="28">
        <v>8.61</v>
      </c>
      <c r="G228" s="28">
        <v>74.31</v>
      </c>
      <c r="H228" s="28" t="s">
        <v>51</v>
      </c>
      <c r="I228" s="28">
        <v>0.78</v>
      </c>
      <c r="J228" s="28">
        <v>5.03</v>
      </c>
      <c r="K228" s="28">
        <v>274.2</v>
      </c>
      <c r="L228" s="28">
        <v>6.08</v>
      </c>
      <c r="M228" s="28" t="s">
        <v>48</v>
      </c>
      <c r="N228" s="28">
        <v>79.72</v>
      </c>
    </row>
    <row r="229">
      <c r="A229" s="28">
        <v>228.0</v>
      </c>
      <c r="B229" s="28">
        <v>16.0</v>
      </c>
      <c r="C229" s="28" t="s">
        <v>49</v>
      </c>
      <c r="D229" s="28">
        <v>0.61</v>
      </c>
      <c r="E229" s="28">
        <v>5.61</v>
      </c>
      <c r="F229" s="28">
        <v>5.49</v>
      </c>
      <c r="G229" s="28">
        <v>88.93</v>
      </c>
      <c r="H229" s="28" t="s">
        <v>45</v>
      </c>
      <c r="I229" s="28">
        <v>3.07</v>
      </c>
      <c r="J229" s="28">
        <v>4.83</v>
      </c>
      <c r="K229" s="28">
        <v>299.86</v>
      </c>
      <c r="L229" s="28">
        <v>3.72</v>
      </c>
      <c r="M229" s="28" t="s">
        <v>48</v>
      </c>
      <c r="N229" s="28">
        <v>81.47</v>
      </c>
    </row>
    <row r="230">
      <c r="A230" s="28">
        <v>229.0</v>
      </c>
      <c r="B230" s="28">
        <v>23.0</v>
      </c>
      <c r="C230" s="28" t="s">
        <v>49</v>
      </c>
      <c r="D230" s="28">
        <v>5.65</v>
      </c>
      <c r="E230" s="28">
        <v>1.49</v>
      </c>
      <c r="F230" s="28">
        <v>8.53</v>
      </c>
      <c r="G230" s="28">
        <v>60.68</v>
      </c>
      <c r="H230" s="28" t="s">
        <v>47</v>
      </c>
      <c r="I230" s="28">
        <v>0.24</v>
      </c>
      <c r="J230" s="28">
        <v>7.6</v>
      </c>
      <c r="K230" s="28">
        <v>261.42</v>
      </c>
      <c r="L230" s="28">
        <v>15.52</v>
      </c>
      <c r="M230" s="28" t="s">
        <v>46</v>
      </c>
      <c r="N230" s="28">
        <v>31.58</v>
      </c>
    </row>
    <row r="231">
      <c r="A231" s="28">
        <v>230.0</v>
      </c>
      <c r="B231" s="28">
        <v>19.0</v>
      </c>
      <c r="C231" s="28" t="s">
        <v>44</v>
      </c>
      <c r="D231" s="28">
        <v>3.15</v>
      </c>
      <c r="E231" s="28">
        <v>6.17</v>
      </c>
      <c r="F231" s="28">
        <v>4.27</v>
      </c>
      <c r="G231" s="28">
        <v>85.65</v>
      </c>
      <c r="H231" s="28" t="s">
        <v>51</v>
      </c>
      <c r="I231" s="28">
        <v>2.97</v>
      </c>
      <c r="J231" s="28">
        <v>6.34</v>
      </c>
      <c r="K231" s="28">
        <v>284.98</v>
      </c>
      <c r="L231" s="28">
        <v>8.39</v>
      </c>
      <c r="M231" s="28" t="s">
        <v>48</v>
      </c>
      <c r="N231" s="28">
        <v>71.51</v>
      </c>
    </row>
    <row r="232">
      <c r="A232" s="28">
        <v>231.0</v>
      </c>
      <c r="B232" s="28">
        <v>21.0</v>
      </c>
      <c r="C232" s="28" t="s">
        <v>49</v>
      </c>
      <c r="D232" s="28">
        <v>2.18</v>
      </c>
      <c r="E232" s="28">
        <v>9.11</v>
      </c>
      <c r="F232" s="28">
        <v>4.42</v>
      </c>
      <c r="G232" s="28">
        <v>90.67</v>
      </c>
      <c r="H232" s="28" t="s">
        <v>45</v>
      </c>
      <c r="I232" s="28">
        <v>3.87</v>
      </c>
      <c r="J232" s="28">
        <v>6.61</v>
      </c>
      <c r="K232" s="28">
        <v>286.69</v>
      </c>
      <c r="L232" s="28">
        <v>9.75</v>
      </c>
      <c r="M232" s="28" t="s">
        <v>50</v>
      </c>
      <c r="N232" s="28">
        <v>92.52</v>
      </c>
    </row>
    <row r="233">
      <c r="A233" s="28">
        <v>232.0</v>
      </c>
      <c r="B233" s="28">
        <v>23.0</v>
      </c>
      <c r="C233" s="28" t="s">
        <v>49</v>
      </c>
      <c r="D233" s="28">
        <v>0.03</v>
      </c>
      <c r="E233" s="28">
        <v>8.02</v>
      </c>
      <c r="F233" s="28">
        <v>7.49</v>
      </c>
      <c r="G233" s="28">
        <v>73.39</v>
      </c>
      <c r="H233" s="28" t="s">
        <v>45</v>
      </c>
      <c r="I233" s="28">
        <v>3.01</v>
      </c>
      <c r="J233" s="28">
        <v>3.27</v>
      </c>
      <c r="K233" s="28">
        <v>313.84</v>
      </c>
      <c r="L233" s="28">
        <v>3.81</v>
      </c>
      <c r="M233" s="28" t="s">
        <v>48</v>
      </c>
      <c r="N233" s="28">
        <v>100.0</v>
      </c>
    </row>
    <row r="234">
      <c r="A234" s="28">
        <v>233.0</v>
      </c>
      <c r="B234" s="28">
        <v>19.0</v>
      </c>
      <c r="C234" s="28" t="s">
        <v>49</v>
      </c>
      <c r="D234" s="28">
        <v>5.76</v>
      </c>
      <c r="E234" s="28">
        <v>8.08</v>
      </c>
      <c r="F234" s="28">
        <v>4.95</v>
      </c>
      <c r="G234" s="28">
        <v>63.05</v>
      </c>
      <c r="H234" s="28" t="s">
        <v>45</v>
      </c>
      <c r="I234" s="28">
        <v>4.13</v>
      </c>
      <c r="J234" s="28">
        <v>11.29</v>
      </c>
      <c r="K234" s="28">
        <v>246.29</v>
      </c>
      <c r="L234" s="28">
        <v>8.95</v>
      </c>
      <c r="M234" s="28" t="s">
        <v>50</v>
      </c>
      <c r="N234" s="28">
        <v>75.2614139675436</v>
      </c>
    </row>
    <row r="235">
      <c r="A235" s="28">
        <v>234.0</v>
      </c>
      <c r="B235" s="28">
        <v>18.0</v>
      </c>
      <c r="C235" s="28" t="s">
        <v>44</v>
      </c>
      <c r="D235" s="28">
        <v>6.67</v>
      </c>
      <c r="E235" s="28">
        <v>2.44</v>
      </c>
      <c r="F235" s="28">
        <v>5.58</v>
      </c>
      <c r="G235" s="28">
        <v>92.76</v>
      </c>
      <c r="H235" s="28" t="s">
        <v>51</v>
      </c>
      <c r="I235" s="28">
        <v>1.33</v>
      </c>
      <c r="J235" s="28">
        <v>11.52</v>
      </c>
      <c r="K235" s="28">
        <v>229.21</v>
      </c>
      <c r="L235" s="28">
        <v>17.56</v>
      </c>
      <c r="M235" s="28" t="s">
        <v>46</v>
      </c>
      <c r="N235" s="28">
        <v>26.08</v>
      </c>
    </row>
    <row r="236">
      <c r="A236" s="28">
        <v>235.0</v>
      </c>
      <c r="B236" s="28">
        <v>24.0</v>
      </c>
      <c r="C236" s="28" t="s">
        <v>44</v>
      </c>
      <c r="D236" s="28">
        <v>3.16</v>
      </c>
      <c r="E236" s="28">
        <v>4.23</v>
      </c>
      <c r="F236" s="28">
        <v>4.68</v>
      </c>
      <c r="G236" s="28">
        <v>65.67</v>
      </c>
      <c r="H236" s="28" t="s">
        <v>45</v>
      </c>
      <c r="I236" s="28">
        <v>0.39</v>
      </c>
      <c r="J236" s="28">
        <v>5.53</v>
      </c>
      <c r="K236" s="28">
        <v>295.48</v>
      </c>
      <c r="L236" s="28">
        <v>6.34</v>
      </c>
      <c r="M236" s="28" t="s">
        <v>48</v>
      </c>
      <c r="N236" s="28">
        <v>49.13</v>
      </c>
    </row>
    <row r="237">
      <c r="A237" s="28">
        <v>236.0</v>
      </c>
      <c r="B237" s="28">
        <v>18.0</v>
      </c>
      <c r="C237" s="28" t="s">
        <v>44</v>
      </c>
      <c r="D237" s="28">
        <v>4.51</v>
      </c>
      <c r="E237" s="28">
        <v>3.1</v>
      </c>
      <c r="F237" s="28">
        <v>5.66</v>
      </c>
      <c r="G237" s="28">
        <v>74.83</v>
      </c>
      <c r="H237" s="28" t="s">
        <v>45</v>
      </c>
      <c r="I237" s="28">
        <v>3.6</v>
      </c>
      <c r="J237" s="28">
        <v>6.16</v>
      </c>
      <c r="K237" s="28">
        <v>277.51</v>
      </c>
      <c r="L237" s="28">
        <v>10.87</v>
      </c>
      <c r="M237" s="28" t="s">
        <v>48</v>
      </c>
      <c r="N237" s="28">
        <v>49.38</v>
      </c>
    </row>
    <row r="238">
      <c r="A238" s="28">
        <v>237.0</v>
      </c>
      <c r="B238" s="28">
        <v>24.0</v>
      </c>
      <c r="C238" s="28" t="s">
        <v>49</v>
      </c>
      <c r="D238" s="28">
        <v>1.82</v>
      </c>
      <c r="E238" s="28">
        <v>3.84</v>
      </c>
      <c r="F238" s="28">
        <v>5.4</v>
      </c>
      <c r="G238" s="28">
        <v>88.29</v>
      </c>
      <c r="H238" s="28" t="s">
        <v>47</v>
      </c>
      <c r="I238" s="28">
        <v>4.14</v>
      </c>
      <c r="J238" s="28">
        <v>7.29</v>
      </c>
      <c r="K238" s="28">
        <v>294.15</v>
      </c>
      <c r="L238" s="28">
        <v>6.26</v>
      </c>
      <c r="M238" s="28" t="s">
        <v>48</v>
      </c>
      <c r="N238" s="28">
        <v>74.69</v>
      </c>
    </row>
    <row r="239">
      <c r="A239" s="28">
        <v>238.0</v>
      </c>
      <c r="B239" s="28">
        <v>17.0</v>
      </c>
      <c r="C239" s="28" t="s">
        <v>49</v>
      </c>
      <c r="D239" s="28">
        <v>4.98</v>
      </c>
      <c r="E239" s="28">
        <v>6.22</v>
      </c>
      <c r="F239" s="28">
        <v>7.68</v>
      </c>
      <c r="G239" s="28">
        <v>92.68</v>
      </c>
      <c r="H239" s="28" t="s">
        <v>47</v>
      </c>
      <c r="I239" s="28">
        <v>2.51</v>
      </c>
      <c r="J239" s="28">
        <v>7.96</v>
      </c>
      <c r="K239" s="28">
        <v>257.09</v>
      </c>
      <c r="L239" s="28">
        <v>17.02</v>
      </c>
      <c r="M239" s="28" t="s">
        <v>48</v>
      </c>
      <c r="N239" s="28">
        <v>68.05</v>
      </c>
    </row>
    <row r="240">
      <c r="A240" s="28">
        <v>239.0</v>
      </c>
      <c r="B240" s="28">
        <v>17.0</v>
      </c>
      <c r="C240" s="28" t="s">
        <v>44</v>
      </c>
      <c r="D240" s="28">
        <v>0.1</v>
      </c>
      <c r="E240" s="28">
        <v>4.28</v>
      </c>
      <c r="F240" s="28">
        <v>7.51</v>
      </c>
      <c r="G240" s="28">
        <v>94.5</v>
      </c>
      <c r="H240" s="28" t="s">
        <v>45</v>
      </c>
      <c r="I240" s="28">
        <v>4.1</v>
      </c>
      <c r="J240" s="28">
        <v>3.01</v>
      </c>
      <c r="K240" s="28">
        <v>307.57</v>
      </c>
      <c r="L240" s="28">
        <v>2.53</v>
      </c>
      <c r="M240" s="28" t="s">
        <v>48</v>
      </c>
      <c r="N240" s="28">
        <v>81.72</v>
      </c>
    </row>
    <row r="241">
      <c r="A241" s="28">
        <v>240.0</v>
      </c>
      <c r="B241" s="28">
        <v>17.0</v>
      </c>
      <c r="C241" s="28" t="s">
        <v>44</v>
      </c>
      <c r="D241" s="28">
        <v>3.91</v>
      </c>
      <c r="E241" s="28">
        <v>6.05</v>
      </c>
      <c r="F241" s="28">
        <v>8.77</v>
      </c>
      <c r="G241" s="28">
        <v>81.22</v>
      </c>
      <c r="H241" s="28" t="s">
        <v>45</v>
      </c>
      <c r="I241" s="28">
        <v>2.29</v>
      </c>
      <c r="J241" s="28">
        <v>8.96</v>
      </c>
      <c r="K241" s="28">
        <v>271.47</v>
      </c>
      <c r="L241" s="28">
        <v>11.51</v>
      </c>
      <c r="M241" s="28" t="s">
        <v>48</v>
      </c>
      <c r="N241" s="28">
        <v>79.51</v>
      </c>
    </row>
    <row r="242">
      <c r="A242" s="28">
        <v>241.0</v>
      </c>
      <c r="B242" s="28">
        <v>21.0</v>
      </c>
      <c r="C242" s="28" t="s">
        <v>49</v>
      </c>
      <c r="D242" s="28">
        <v>5.15</v>
      </c>
      <c r="E242" s="28">
        <v>4.95</v>
      </c>
      <c r="F242" s="28">
        <v>7.62</v>
      </c>
      <c r="G242" s="28">
        <v>79.03</v>
      </c>
      <c r="H242" s="28" t="s">
        <v>51</v>
      </c>
      <c r="I242" s="28">
        <v>0.99</v>
      </c>
      <c r="J242" s="28">
        <v>6.2</v>
      </c>
      <c r="K242" s="28">
        <v>263.09</v>
      </c>
      <c r="L242" s="28">
        <v>12.98</v>
      </c>
      <c r="M242" s="28" t="s">
        <v>46</v>
      </c>
      <c r="N242" s="28">
        <v>60.33</v>
      </c>
    </row>
    <row r="243">
      <c r="A243" s="28">
        <v>242.0</v>
      </c>
      <c r="B243" s="28">
        <v>18.0</v>
      </c>
      <c r="C243" s="28" t="s">
        <v>49</v>
      </c>
      <c r="D243" s="28">
        <v>7.35</v>
      </c>
      <c r="E243" s="28">
        <v>3.58</v>
      </c>
      <c r="F243" s="28">
        <v>7.47</v>
      </c>
      <c r="G243" s="28">
        <v>93.93</v>
      </c>
      <c r="H243" s="28" t="s">
        <v>45</v>
      </c>
      <c r="I243" s="28">
        <v>2.37</v>
      </c>
      <c r="J243" s="28">
        <v>10.61</v>
      </c>
      <c r="K243" s="28">
        <v>243.61</v>
      </c>
      <c r="L243" s="28">
        <v>13.35</v>
      </c>
      <c r="M243" s="28" t="s">
        <v>46</v>
      </c>
      <c r="N243" s="28">
        <v>39.33</v>
      </c>
    </row>
    <row r="244">
      <c r="A244" s="28">
        <v>243.0</v>
      </c>
      <c r="B244" s="28">
        <v>24.0</v>
      </c>
      <c r="C244" s="28" t="s">
        <v>44</v>
      </c>
      <c r="D244" s="28">
        <v>3.05</v>
      </c>
      <c r="E244" s="28">
        <v>1.86</v>
      </c>
      <c r="F244" s="28">
        <v>7.47</v>
      </c>
      <c r="G244" s="28">
        <v>82.52</v>
      </c>
      <c r="H244" s="28" t="s">
        <v>45</v>
      </c>
      <c r="I244" s="28">
        <v>1.08</v>
      </c>
      <c r="J244" s="28">
        <v>7.62</v>
      </c>
      <c r="K244" s="28">
        <v>274.44</v>
      </c>
      <c r="L244" s="28">
        <v>10.55</v>
      </c>
      <c r="M244" s="28" t="s">
        <v>48</v>
      </c>
      <c r="N244" s="28">
        <v>59.64</v>
      </c>
    </row>
    <row r="245">
      <c r="A245" s="28">
        <v>244.0</v>
      </c>
      <c r="B245" s="28">
        <v>19.0</v>
      </c>
      <c r="C245" s="28" t="s">
        <v>49</v>
      </c>
      <c r="D245" s="28">
        <v>6.12</v>
      </c>
      <c r="E245" s="28">
        <v>9.03</v>
      </c>
      <c r="F245" s="28">
        <v>8.41</v>
      </c>
      <c r="G245" s="28">
        <v>83.15</v>
      </c>
      <c r="H245" s="28" t="s">
        <v>45</v>
      </c>
      <c r="I245" s="28">
        <v>2.36</v>
      </c>
      <c r="J245" s="28">
        <v>11.36</v>
      </c>
      <c r="K245" s="28">
        <v>229.71</v>
      </c>
      <c r="L245" s="28">
        <v>14.43</v>
      </c>
      <c r="M245" s="28" t="s">
        <v>46</v>
      </c>
      <c r="N245" s="28">
        <v>93.9276860215919</v>
      </c>
    </row>
    <row r="246">
      <c r="A246" s="28">
        <v>245.0</v>
      </c>
      <c r="B246" s="28">
        <v>16.0</v>
      </c>
      <c r="C246" s="28" t="s">
        <v>52</v>
      </c>
      <c r="D246" s="28">
        <v>4.78</v>
      </c>
      <c r="E246" s="28">
        <v>1.1</v>
      </c>
      <c r="F246" s="28">
        <v>5.48</v>
      </c>
      <c r="G246" s="28">
        <v>77.36</v>
      </c>
      <c r="H246" s="28" t="s">
        <v>47</v>
      </c>
      <c r="I246" s="28">
        <v>0.74</v>
      </c>
      <c r="J246" s="28">
        <v>10.21</v>
      </c>
      <c r="K246" s="28">
        <v>252.57</v>
      </c>
      <c r="L246" s="28">
        <v>10.89</v>
      </c>
      <c r="M246" s="28" t="s">
        <v>48</v>
      </c>
      <c r="N246" s="28">
        <v>31.23</v>
      </c>
    </row>
    <row r="247">
      <c r="A247" s="28">
        <v>246.0</v>
      </c>
      <c r="B247" s="28">
        <v>19.0</v>
      </c>
      <c r="C247" s="28" t="s">
        <v>49</v>
      </c>
      <c r="D247" s="28">
        <v>7.42</v>
      </c>
      <c r="E247" s="28">
        <v>1.01</v>
      </c>
      <c r="F247" s="28">
        <v>5.5</v>
      </c>
      <c r="G247" s="28">
        <v>74.91</v>
      </c>
      <c r="H247" s="28" t="s">
        <v>47</v>
      </c>
      <c r="I247" s="28">
        <v>0.93</v>
      </c>
      <c r="J247" s="28">
        <v>10.75</v>
      </c>
      <c r="K247" s="28">
        <v>236.52</v>
      </c>
      <c r="L247" s="28">
        <v>18.15</v>
      </c>
      <c r="M247" s="28" t="s">
        <v>46</v>
      </c>
      <c r="N247" s="28">
        <v>6.33</v>
      </c>
    </row>
    <row r="248">
      <c r="A248" s="28">
        <v>247.0</v>
      </c>
      <c r="B248" s="28">
        <v>16.0</v>
      </c>
      <c r="C248" s="28" t="s">
        <v>44</v>
      </c>
      <c r="D248" s="28">
        <v>3.19</v>
      </c>
      <c r="E248" s="28">
        <v>8.44</v>
      </c>
      <c r="F248" s="28">
        <v>7.71</v>
      </c>
      <c r="G248" s="28">
        <v>79.22</v>
      </c>
      <c r="H248" s="28" t="s">
        <v>47</v>
      </c>
      <c r="I248" s="28">
        <v>4.41</v>
      </c>
      <c r="J248" s="28">
        <v>8.43</v>
      </c>
      <c r="K248" s="28">
        <v>281.28</v>
      </c>
      <c r="L248" s="28">
        <v>6.02</v>
      </c>
      <c r="M248" s="28" t="s">
        <v>48</v>
      </c>
      <c r="N248" s="28">
        <v>94.69</v>
      </c>
    </row>
    <row r="249">
      <c r="A249" s="28">
        <v>248.0</v>
      </c>
      <c r="B249" s="28">
        <v>20.0</v>
      </c>
      <c r="C249" s="28" t="s">
        <v>49</v>
      </c>
      <c r="D249" s="28">
        <v>2.55</v>
      </c>
      <c r="E249" s="28">
        <v>9.97</v>
      </c>
      <c r="F249" s="28">
        <v>5.14</v>
      </c>
      <c r="G249" s="28">
        <v>74.59</v>
      </c>
      <c r="H249" s="28" t="s">
        <v>51</v>
      </c>
      <c r="I249" s="28">
        <v>0.58</v>
      </c>
      <c r="J249" s="28">
        <v>3.73</v>
      </c>
      <c r="K249" s="28">
        <v>299.32</v>
      </c>
      <c r="L249" s="28">
        <v>7.57</v>
      </c>
      <c r="M249" s="28" t="s">
        <v>50</v>
      </c>
      <c r="N249" s="28">
        <v>94.47</v>
      </c>
    </row>
    <row r="250">
      <c r="A250" s="28">
        <v>249.0</v>
      </c>
      <c r="B250" s="28">
        <v>19.0</v>
      </c>
      <c r="C250" s="28" t="s">
        <v>49</v>
      </c>
      <c r="D250" s="28">
        <v>7.1</v>
      </c>
      <c r="E250" s="28">
        <v>7.54</v>
      </c>
      <c r="F250" s="28">
        <v>8.56</v>
      </c>
      <c r="G250" s="28">
        <v>73.74</v>
      </c>
      <c r="H250" s="28" t="s">
        <v>47</v>
      </c>
      <c r="I250" s="28">
        <v>1.12</v>
      </c>
      <c r="J250" s="28">
        <v>9.63</v>
      </c>
      <c r="K250" s="28">
        <v>235.22</v>
      </c>
      <c r="L250" s="28">
        <v>15.15</v>
      </c>
      <c r="M250" s="28" t="s">
        <v>46</v>
      </c>
      <c r="N250" s="28">
        <v>77.5696939170881</v>
      </c>
    </row>
    <row r="251">
      <c r="A251" s="28">
        <v>250.0</v>
      </c>
      <c r="B251" s="28">
        <v>23.0</v>
      </c>
      <c r="C251" s="28" t="s">
        <v>44</v>
      </c>
      <c r="D251" s="28">
        <v>0.39</v>
      </c>
      <c r="E251" s="28">
        <v>1.14</v>
      </c>
      <c r="F251" s="28">
        <v>6.67</v>
      </c>
      <c r="G251" s="28">
        <v>99.75</v>
      </c>
      <c r="H251" s="28" t="s">
        <v>51</v>
      </c>
      <c r="I251" s="28">
        <v>4.98</v>
      </c>
      <c r="J251" s="28">
        <v>1.44</v>
      </c>
      <c r="K251" s="28">
        <v>331.48</v>
      </c>
      <c r="L251" s="28">
        <v>1.1</v>
      </c>
      <c r="M251" s="28" t="s">
        <v>48</v>
      </c>
      <c r="N251" s="28">
        <v>57.2</v>
      </c>
    </row>
    <row r="252">
      <c r="A252" s="28">
        <v>251.0</v>
      </c>
      <c r="B252" s="28">
        <v>23.0</v>
      </c>
      <c r="C252" s="28" t="s">
        <v>49</v>
      </c>
      <c r="D252" s="28">
        <v>1.09</v>
      </c>
      <c r="E252" s="28">
        <v>3.04</v>
      </c>
      <c r="F252" s="28">
        <v>5.5</v>
      </c>
      <c r="G252" s="28">
        <v>73.45</v>
      </c>
      <c r="H252" s="28" t="s">
        <v>51</v>
      </c>
      <c r="I252" s="28">
        <v>2.88</v>
      </c>
      <c r="J252" s="28">
        <v>2.92</v>
      </c>
      <c r="K252" s="28">
        <v>291.06</v>
      </c>
      <c r="L252" s="28">
        <v>-1.39</v>
      </c>
      <c r="M252" s="28" t="s">
        <v>48</v>
      </c>
      <c r="N252" s="28">
        <v>71.38</v>
      </c>
    </row>
    <row r="253">
      <c r="A253" s="28">
        <v>252.0</v>
      </c>
      <c r="B253" s="28">
        <v>22.0</v>
      </c>
      <c r="C253" s="28" t="s">
        <v>49</v>
      </c>
      <c r="D253" s="28">
        <v>0.66</v>
      </c>
      <c r="E253" s="28">
        <v>9.75</v>
      </c>
      <c r="F253" s="28">
        <v>7.88</v>
      </c>
      <c r="G253" s="28">
        <v>70.26</v>
      </c>
      <c r="H253" s="28" t="s">
        <v>51</v>
      </c>
      <c r="I253" s="28">
        <v>2.93</v>
      </c>
      <c r="J253" s="28">
        <v>5.28</v>
      </c>
      <c r="K253" s="28">
        <v>287.18</v>
      </c>
      <c r="L253" s="28">
        <v>5.43</v>
      </c>
      <c r="M253" s="28" t="s">
        <v>48</v>
      </c>
      <c r="N253" s="28">
        <v>100.0</v>
      </c>
    </row>
    <row r="254">
      <c r="A254" s="28">
        <v>253.0</v>
      </c>
      <c r="B254" s="28">
        <v>18.0</v>
      </c>
      <c r="C254" s="28" t="s">
        <v>49</v>
      </c>
      <c r="D254" s="28">
        <v>6.74</v>
      </c>
      <c r="E254" s="28">
        <v>8.28</v>
      </c>
      <c r="F254" s="28">
        <v>5.56</v>
      </c>
      <c r="G254" s="28">
        <v>74.16</v>
      </c>
      <c r="H254" s="28" t="s">
        <v>47</v>
      </c>
      <c r="I254" s="28">
        <v>4.22</v>
      </c>
      <c r="J254" s="28">
        <v>7.76</v>
      </c>
      <c r="K254" s="28">
        <v>252.65</v>
      </c>
      <c r="L254" s="28">
        <v>14.49</v>
      </c>
      <c r="M254" s="28" t="s">
        <v>50</v>
      </c>
      <c r="N254" s="28">
        <v>65.3917851487062</v>
      </c>
    </row>
    <row r="255">
      <c r="A255" s="28">
        <v>254.0</v>
      </c>
      <c r="B255" s="28">
        <v>16.0</v>
      </c>
      <c r="C255" s="28" t="s">
        <v>44</v>
      </c>
      <c r="D255" s="28">
        <v>0.08</v>
      </c>
      <c r="E255" s="28">
        <v>6.1</v>
      </c>
      <c r="F255" s="28">
        <v>8.82</v>
      </c>
      <c r="G255" s="28">
        <v>83.63</v>
      </c>
      <c r="H255" s="28" t="s">
        <v>45</v>
      </c>
      <c r="I255" s="28">
        <v>2.62</v>
      </c>
      <c r="J255" s="28">
        <v>3.7</v>
      </c>
      <c r="K255" s="28">
        <v>311.08</v>
      </c>
      <c r="L255" s="28">
        <v>1.04</v>
      </c>
      <c r="M255" s="28" t="s">
        <v>48</v>
      </c>
      <c r="N255" s="28">
        <v>100.0</v>
      </c>
    </row>
    <row r="256">
      <c r="A256" s="28">
        <v>255.0</v>
      </c>
      <c r="B256" s="28">
        <v>16.0</v>
      </c>
      <c r="C256" s="28" t="s">
        <v>49</v>
      </c>
      <c r="D256" s="28">
        <v>6.89</v>
      </c>
      <c r="E256" s="28">
        <v>3.13</v>
      </c>
      <c r="F256" s="28">
        <v>8.91</v>
      </c>
      <c r="G256" s="28">
        <v>96.44</v>
      </c>
      <c r="H256" s="28" t="s">
        <v>45</v>
      </c>
      <c r="I256" s="28">
        <v>1.11</v>
      </c>
      <c r="J256" s="28">
        <v>9.96</v>
      </c>
      <c r="K256" s="28">
        <v>238.7</v>
      </c>
      <c r="L256" s="28">
        <v>13.46</v>
      </c>
      <c r="M256" s="28" t="s">
        <v>46</v>
      </c>
      <c r="N256" s="28">
        <v>48.33</v>
      </c>
    </row>
    <row r="257">
      <c r="A257" s="28">
        <v>256.0</v>
      </c>
      <c r="B257" s="28">
        <v>18.0</v>
      </c>
      <c r="C257" s="28" t="s">
        <v>49</v>
      </c>
      <c r="D257" s="28">
        <v>3.61</v>
      </c>
      <c r="E257" s="28">
        <v>1.13</v>
      </c>
      <c r="F257" s="28">
        <v>7.33</v>
      </c>
      <c r="G257" s="28">
        <v>91.51</v>
      </c>
      <c r="H257" s="28" t="s">
        <v>47</v>
      </c>
      <c r="I257" s="28">
        <v>2.11</v>
      </c>
      <c r="J257" s="28">
        <v>5.22</v>
      </c>
      <c r="K257" s="28">
        <v>278.02</v>
      </c>
      <c r="L257" s="28">
        <v>9.59</v>
      </c>
      <c r="M257" s="28" t="s">
        <v>48</v>
      </c>
      <c r="N257" s="28">
        <v>42.9</v>
      </c>
    </row>
    <row r="258">
      <c r="A258" s="28">
        <v>257.0</v>
      </c>
      <c r="B258" s="28">
        <v>21.0</v>
      </c>
      <c r="C258" s="28" t="s">
        <v>44</v>
      </c>
      <c r="D258" s="28">
        <v>0.03</v>
      </c>
      <c r="E258" s="28">
        <v>1.19</v>
      </c>
      <c r="F258" s="28">
        <v>4.57</v>
      </c>
      <c r="G258" s="28">
        <v>93.69</v>
      </c>
      <c r="H258" s="28" t="s">
        <v>45</v>
      </c>
      <c r="I258" s="28">
        <v>3.78</v>
      </c>
      <c r="J258" s="28">
        <v>4.46</v>
      </c>
      <c r="K258" s="28">
        <v>322.91</v>
      </c>
      <c r="L258" s="28">
        <v>2.97</v>
      </c>
      <c r="M258" s="28" t="s">
        <v>48</v>
      </c>
      <c r="N258" s="28">
        <v>55.02</v>
      </c>
    </row>
    <row r="259">
      <c r="A259" s="28">
        <v>258.0</v>
      </c>
      <c r="B259" s="28">
        <v>22.0</v>
      </c>
      <c r="C259" s="28" t="s">
        <v>49</v>
      </c>
      <c r="D259" s="28">
        <v>3.21</v>
      </c>
      <c r="E259" s="28">
        <v>6.51</v>
      </c>
      <c r="F259" s="28">
        <v>5.32</v>
      </c>
      <c r="G259" s="28">
        <v>94.36</v>
      </c>
      <c r="H259" s="28" t="s">
        <v>45</v>
      </c>
      <c r="I259" s="28">
        <v>4.36</v>
      </c>
      <c r="J259" s="28">
        <v>7.68</v>
      </c>
      <c r="K259" s="28">
        <v>276.74</v>
      </c>
      <c r="L259" s="28">
        <v>8.67</v>
      </c>
      <c r="M259" s="28" t="s">
        <v>48</v>
      </c>
      <c r="N259" s="28">
        <v>75.45</v>
      </c>
    </row>
    <row r="260">
      <c r="A260" s="28">
        <v>259.0</v>
      </c>
      <c r="B260" s="28">
        <v>21.0</v>
      </c>
      <c r="C260" s="28" t="s">
        <v>49</v>
      </c>
      <c r="D260" s="28">
        <v>1.49</v>
      </c>
      <c r="E260" s="28">
        <v>1.2</v>
      </c>
      <c r="F260" s="28">
        <v>6.58</v>
      </c>
      <c r="G260" s="28">
        <v>96.82</v>
      </c>
      <c r="H260" s="28" t="s">
        <v>51</v>
      </c>
      <c r="I260" s="28">
        <v>1.37</v>
      </c>
      <c r="J260" s="28">
        <v>6.12</v>
      </c>
      <c r="K260" s="28">
        <v>292.6</v>
      </c>
      <c r="L260" s="28">
        <v>3.32</v>
      </c>
      <c r="M260" s="28" t="s">
        <v>48</v>
      </c>
      <c r="N260" s="28">
        <v>66.31</v>
      </c>
    </row>
    <row r="261">
      <c r="A261" s="28">
        <v>260.0</v>
      </c>
      <c r="B261" s="28">
        <v>21.0</v>
      </c>
      <c r="C261" s="28" t="s">
        <v>49</v>
      </c>
      <c r="D261" s="28">
        <v>5.0</v>
      </c>
      <c r="E261" s="28">
        <v>9.94</v>
      </c>
      <c r="F261" s="28">
        <v>8.26</v>
      </c>
      <c r="G261" s="28">
        <v>69.4</v>
      </c>
      <c r="H261" s="28" t="s">
        <v>45</v>
      </c>
      <c r="I261" s="28">
        <v>1.31</v>
      </c>
      <c r="J261" s="28">
        <v>9.83</v>
      </c>
      <c r="K261" s="28">
        <v>249.68</v>
      </c>
      <c r="L261" s="28">
        <v>13.02</v>
      </c>
      <c r="M261" s="28" t="s">
        <v>48</v>
      </c>
      <c r="N261" s="28">
        <v>98.99</v>
      </c>
    </row>
    <row r="262">
      <c r="A262" s="28">
        <v>261.0</v>
      </c>
      <c r="B262" s="28">
        <v>21.0</v>
      </c>
      <c r="C262" s="28" t="s">
        <v>44</v>
      </c>
      <c r="D262" s="28">
        <v>5.43</v>
      </c>
      <c r="E262" s="28">
        <v>2.65</v>
      </c>
      <c r="F262" s="28">
        <v>4.92</v>
      </c>
      <c r="G262" s="28">
        <v>78.33</v>
      </c>
      <c r="H262" s="28" t="s">
        <v>45</v>
      </c>
      <c r="I262" s="28">
        <v>1.64</v>
      </c>
      <c r="J262" s="28">
        <v>8.0</v>
      </c>
      <c r="K262" s="28">
        <v>260.88</v>
      </c>
      <c r="L262" s="28">
        <v>12.63</v>
      </c>
      <c r="M262" s="28" t="s">
        <v>46</v>
      </c>
      <c r="N262" s="28">
        <v>31.24</v>
      </c>
    </row>
    <row r="263">
      <c r="A263" s="28">
        <v>262.0</v>
      </c>
      <c r="B263" s="28">
        <v>18.0</v>
      </c>
      <c r="C263" s="28" t="s">
        <v>49</v>
      </c>
      <c r="D263" s="28">
        <v>3.9</v>
      </c>
      <c r="E263" s="28">
        <v>7.4</v>
      </c>
      <c r="F263" s="28">
        <v>4.52</v>
      </c>
      <c r="G263" s="28">
        <v>75.41</v>
      </c>
      <c r="H263" s="28" t="s">
        <v>45</v>
      </c>
      <c r="I263" s="28">
        <v>2.98</v>
      </c>
      <c r="J263" s="28">
        <v>9.87</v>
      </c>
      <c r="K263" s="28">
        <v>280.91</v>
      </c>
      <c r="L263" s="28">
        <v>13.42</v>
      </c>
      <c r="M263" s="28" t="s">
        <v>50</v>
      </c>
      <c r="N263" s="28">
        <v>71.64</v>
      </c>
    </row>
    <row r="264">
      <c r="A264" s="28">
        <v>263.0</v>
      </c>
      <c r="B264" s="28">
        <v>21.0</v>
      </c>
      <c r="C264" s="28" t="s">
        <v>44</v>
      </c>
      <c r="D264" s="28">
        <v>0.32</v>
      </c>
      <c r="E264" s="28">
        <v>2.4</v>
      </c>
      <c r="F264" s="28">
        <v>4.37</v>
      </c>
      <c r="G264" s="28">
        <v>75.28</v>
      </c>
      <c r="H264" s="28" t="s">
        <v>51</v>
      </c>
      <c r="I264" s="28">
        <v>1.39</v>
      </c>
      <c r="J264" s="28">
        <v>1.68</v>
      </c>
      <c r="K264" s="28">
        <v>313.66</v>
      </c>
      <c r="L264" s="28">
        <v>-1.07</v>
      </c>
      <c r="M264" s="28" t="s">
        <v>48</v>
      </c>
      <c r="N264" s="28">
        <v>58.41</v>
      </c>
    </row>
    <row r="265">
      <c r="A265" s="28">
        <v>264.0</v>
      </c>
      <c r="B265" s="28">
        <v>23.0</v>
      </c>
      <c r="C265" s="28" t="s">
        <v>44</v>
      </c>
      <c r="D265" s="28">
        <v>5.25</v>
      </c>
      <c r="E265" s="28">
        <v>5.86</v>
      </c>
      <c r="F265" s="28">
        <v>6.53</v>
      </c>
      <c r="G265" s="28">
        <v>86.09</v>
      </c>
      <c r="H265" s="28" t="s">
        <v>45</v>
      </c>
      <c r="I265" s="28">
        <v>4.47</v>
      </c>
      <c r="J265" s="28">
        <v>9.49</v>
      </c>
      <c r="K265" s="28">
        <v>251.03</v>
      </c>
      <c r="L265" s="28">
        <v>11.19</v>
      </c>
      <c r="M265" s="28" t="s">
        <v>46</v>
      </c>
      <c r="N265" s="28">
        <v>69.82</v>
      </c>
    </row>
    <row r="266">
      <c r="A266" s="28">
        <v>265.0</v>
      </c>
      <c r="B266" s="28">
        <v>17.0</v>
      </c>
      <c r="C266" s="28" t="s">
        <v>49</v>
      </c>
      <c r="D266" s="28">
        <v>6.74</v>
      </c>
      <c r="E266" s="28">
        <v>1.73</v>
      </c>
      <c r="F266" s="28">
        <v>8.42</v>
      </c>
      <c r="G266" s="28">
        <v>76.07</v>
      </c>
      <c r="H266" s="28" t="s">
        <v>51</v>
      </c>
      <c r="I266" s="28">
        <v>4.89</v>
      </c>
      <c r="J266" s="28">
        <v>12.59</v>
      </c>
      <c r="K266" s="28">
        <v>244.81</v>
      </c>
      <c r="L266" s="28">
        <v>20.29</v>
      </c>
      <c r="M266" s="28" t="s">
        <v>46</v>
      </c>
      <c r="N266" s="28">
        <v>45.5472340424976</v>
      </c>
    </row>
    <row r="267">
      <c r="A267" s="28">
        <v>266.0</v>
      </c>
      <c r="B267" s="28">
        <v>20.0</v>
      </c>
      <c r="C267" s="28" t="s">
        <v>44</v>
      </c>
      <c r="D267" s="28">
        <v>5.76</v>
      </c>
      <c r="E267" s="28">
        <v>7.9</v>
      </c>
      <c r="F267" s="28">
        <v>4.21</v>
      </c>
      <c r="G267" s="28">
        <v>84.65</v>
      </c>
      <c r="H267" s="28" t="s">
        <v>45</v>
      </c>
      <c r="I267" s="28">
        <v>3.4</v>
      </c>
      <c r="J267" s="28">
        <v>7.88</v>
      </c>
      <c r="K267" s="28">
        <v>236.06</v>
      </c>
      <c r="L267" s="28">
        <v>12.96</v>
      </c>
      <c r="M267" s="28" t="s">
        <v>50</v>
      </c>
      <c r="N267" s="28">
        <v>62.4532960563155</v>
      </c>
    </row>
    <row r="268">
      <c r="A268" s="28">
        <v>267.0</v>
      </c>
      <c r="B268" s="28">
        <v>16.0</v>
      </c>
      <c r="C268" s="28" t="s">
        <v>49</v>
      </c>
      <c r="D268" s="28">
        <v>6.64</v>
      </c>
      <c r="E268" s="28">
        <v>6.26</v>
      </c>
      <c r="F268" s="28">
        <v>5.06</v>
      </c>
      <c r="G268" s="28">
        <v>75.29</v>
      </c>
      <c r="H268" s="28" t="s">
        <v>45</v>
      </c>
      <c r="I268" s="28">
        <v>4.85</v>
      </c>
      <c r="J268" s="28">
        <v>9.03</v>
      </c>
      <c r="K268" s="28">
        <v>259.82</v>
      </c>
      <c r="L268" s="28">
        <v>14.98</v>
      </c>
      <c r="M268" s="28" t="s">
        <v>46</v>
      </c>
      <c r="N268" s="28">
        <v>40.59</v>
      </c>
    </row>
    <row r="269">
      <c r="A269" s="28">
        <v>268.0</v>
      </c>
      <c r="B269" s="28">
        <v>16.0</v>
      </c>
      <c r="C269" s="28" t="s">
        <v>44</v>
      </c>
      <c r="D269" s="28">
        <v>1.6</v>
      </c>
      <c r="E269" s="28">
        <v>1.78</v>
      </c>
      <c r="F269" s="28">
        <v>7.47</v>
      </c>
      <c r="G269" s="28">
        <v>72.45</v>
      </c>
      <c r="H269" s="28" t="s">
        <v>47</v>
      </c>
      <c r="I269" s="28">
        <v>1.44</v>
      </c>
      <c r="J269" s="28">
        <v>5.48</v>
      </c>
      <c r="K269" s="28">
        <v>305.32</v>
      </c>
      <c r="L269" s="28">
        <v>7.07</v>
      </c>
      <c r="M269" s="28" t="s">
        <v>48</v>
      </c>
      <c r="N269" s="28">
        <v>73.3660763813559</v>
      </c>
    </row>
    <row r="270">
      <c r="A270" s="28">
        <v>269.0</v>
      </c>
      <c r="B270" s="28">
        <v>20.0</v>
      </c>
      <c r="C270" s="28" t="s">
        <v>44</v>
      </c>
      <c r="D270" s="28">
        <v>7.11</v>
      </c>
      <c r="E270" s="28">
        <v>8.64</v>
      </c>
      <c r="F270" s="28">
        <v>8.13</v>
      </c>
      <c r="G270" s="28">
        <v>74.12</v>
      </c>
      <c r="H270" s="28" t="s">
        <v>47</v>
      </c>
      <c r="I270" s="28">
        <v>4.08</v>
      </c>
      <c r="J270" s="28">
        <v>12.02</v>
      </c>
      <c r="K270" s="28">
        <v>233.09</v>
      </c>
      <c r="L270" s="28">
        <v>20.3</v>
      </c>
      <c r="M270" s="28" t="s">
        <v>46</v>
      </c>
      <c r="N270" s="28">
        <v>80.0678313620971</v>
      </c>
    </row>
    <row r="271">
      <c r="A271" s="28">
        <v>270.0</v>
      </c>
      <c r="B271" s="28">
        <v>18.0</v>
      </c>
      <c r="C271" s="28" t="s">
        <v>44</v>
      </c>
      <c r="D271" s="28">
        <v>2.58</v>
      </c>
      <c r="E271" s="28">
        <v>5.92</v>
      </c>
      <c r="F271" s="28">
        <v>8.04</v>
      </c>
      <c r="G271" s="28">
        <v>92.15</v>
      </c>
      <c r="H271" s="28" t="s">
        <v>51</v>
      </c>
      <c r="I271" s="28">
        <v>3.39</v>
      </c>
      <c r="J271" s="28">
        <v>5.22</v>
      </c>
      <c r="K271" s="28">
        <v>297.34</v>
      </c>
      <c r="L271" s="28">
        <v>4.16</v>
      </c>
      <c r="M271" s="28" t="s">
        <v>48</v>
      </c>
      <c r="N271" s="28">
        <v>82.12</v>
      </c>
    </row>
    <row r="272">
      <c r="A272" s="28">
        <v>271.0</v>
      </c>
      <c r="B272" s="28">
        <v>19.0</v>
      </c>
      <c r="C272" s="28" t="s">
        <v>52</v>
      </c>
      <c r="D272" s="28">
        <v>0.11</v>
      </c>
      <c r="E272" s="28">
        <v>9.29</v>
      </c>
      <c r="F272" s="28">
        <v>7.93</v>
      </c>
      <c r="G272" s="28">
        <v>84.04</v>
      </c>
      <c r="H272" s="28" t="s">
        <v>45</v>
      </c>
      <c r="I272" s="28">
        <v>1.32</v>
      </c>
      <c r="J272" s="28">
        <v>5.29</v>
      </c>
      <c r="K272" s="28">
        <v>324.99</v>
      </c>
      <c r="L272" s="28">
        <v>7.17</v>
      </c>
      <c r="M272" s="28" t="s">
        <v>48</v>
      </c>
      <c r="N272" s="28">
        <v>100.0</v>
      </c>
    </row>
    <row r="273">
      <c r="A273" s="28">
        <v>272.0</v>
      </c>
      <c r="B273" s="28">
        <v>18.0</v>
      </c>
      <c r="C273" s="28" t="s">
        <v>49</v>
      </c>
      <c r="D273" s="28">
        <v>6.75</v>
      </c>
      <c r="E273" s="28">
        <v>9.25</v>
      </c>
      <c r="F273" s="28">
        <v>4.65</v>
      </c>
      <c r="G273" s="28">
        <v>98.96</v>
      </c>
      <c r="H273" s="28" t="s">
        <v>45</v>
      </c>
      <c r="I273" s="28">
        <v>1.59</v>
      </c>
      <c r="J273" s="28">
        <v>8.96</v>
      </c>
      <c r="K273" s="28">
        <v>241.35</v>
      </c>
      <c r="L273" s="28">
        <v>14.52</v>
      </c>
      <c r="M273" s="28" t="s">
        <v>50</v>
      </c>
      <c r="N273" s="28">
        <v>72.963538622208</v>
      </c>
    </row>
    <row r="274">
      <c r="A274" s="28">
        <v>273.0</v>
      </c>
      <c r="B274" s="28">
        <v>16.0</v>
      </c>
      <c r="C274" s="28" t="s">
        <v>49</v>
      </c>
      <c r="D274" s="28">
        <v>7.53</v>
      </c>
      <c r="E274" s="28">
        <v>9.28</v>
      </c>
      <c r="F274" s="28">
        <v>5.99</v>
      </c>
      <c r="G274" s="28">
        <v>93.31</v>
      </c>
      <c r="H274" s="28" t="s">
        <v>47</v>
      </c>
      <c r="I274" s="28">
        <v>2.44</v>
      </c>
      <c r="J274" s="28">
        <v>12.9</v>
      </c>
      <c r="K274" s="28">
        <v>210.74</v>
      </c>
      <c r="L274" s="28">
        <v>18.27</v>
      </c>
      <c r="M274" s="28" t="s">
        <v>50</v>
      </c>
      <c r="N274" s="28">
        <v>81.5276491754453</v>
      </c>
    </row>
    <row r="275">
      <c r="A275" s="28">
        <v>274.0</v>
      </c>
      <c r="B275" s="28">
        <v>16.0</v>
      </c>
      <c r="C275" s="28" t="s">
        <v>44</v>
      </c>
      <c r="D275" s="28">
        <v>5.24</v>
      </c>
      <c r="E275" s="28">
        <v>1.7</v>
      </c>
      <c r="F275" s="28">
        <v>8.92</v>
      </c>
      <c r="G275" s="28">
        <v>79.43</v>
      </c>
      <c r="H275" s="28" t="s">
        <v>45</v>
      </c>
      <c r="I275" s="28">
        <v>3.96</v>
      </c>
      <c r="J275" s="28">
        <v>7.5</v>
      </c>
      <c r="K275" s="28">
        <v>261.23</v>
      </c>
      <c r="L275" s="28">
        <v>11.73</v>
      </c>
      <c r="M275" s="28" t="s">
        <v>46</v>
      </c>
      <c r="N275" s="28">
        <v>43.52</v>
      </c>
    </row>
    <row r="276">
      <c r="A276" s="28">
        <v>275.0</v>
      </c>
      <c r="B276" s="28">
        <v>20.0</v>
      </c>
      <c r="C276" s="28" t="s">
        <v>44</v>
      </c>
      <c r="D276" s="28">
        <v>1.85</v>
      </c>
      <c r="E276" s="28">
        <v>2.09</v>
      </c>
      <c r="F276" s="28">
        <v>8.94</v>
      </c>
      <c r="G276" s="28">
        <v>69.7</v>
      </c>
      <c r="H276" s="28" t="s">
        <v>47</v>
      </c>
      <c r="I276" s="28">
        <v>4.36</v>
      </c>
      <c r="J276" s="28">
        <v>5.94</v>
      </c>
      <c r="K276" s="28">
        <v>312.36</v>
      </c>
      <c r="L276" s="28">
        <v>8.74</v>
      </c>
      <c r="M276" s="28" t="s">
        <v>48</v>
      </c>
      <c r="N276" s="28">
        <v>74.4676142500425</v>
      </c>
    </row>
    <row r="277">
      <c r="A277" s="28">
        <v>276.0</v>
      </c>
      <c r="B277" s="28">
        <v>21.0</v>
      </c>
      <c r="C277" s="28" t="s">
        <v>52</v>
      </c>
      <c r="D277" s="28">
        <v>2.01</v>
      </c>
      <c r="E277" s="28">
        <v>9.89</v>
      </c>
      <c r="F277" s="28">
        <v>7.01</v>
      </c>
      <c r="G277" s="28">
        <v>86.96</v>
      </c>
      <c r="H277" s="28" t="s">
        <v>51</v>
      </c>
      <c r="I277" s="28">
        <v>3.17</v>
      </c>
      <c r="J277" s="28">
        <v>4.8</v>
      </c>
      <c r="K277" s="28">
        <v>290.33</v>
      </c>
      <c r="L277" s="28">
        <v>7.33</v>
      </c>
      <c r="M277" s="28" t="s">
        <v>48</v>
      </c>
      <c r="N277" s="28">
        <v>106.275711022919</v>
      </c>
    </row>
    <row r="278">
      <c r="A278" s="28">
        <v>277.0</v>
      </c>
      <c r="B278" s="28">
        <v>18.0</v>
      </c>
      <c r="C278" s="28" t="s">
        <v>44</v>
      </c>
      <c r="D278" s="28">
        <v>3.73</v>
      </c>
      <c r="E278" s="28">
        <v>5.39</v>
      </c>
      <c r="F278" s="28">
        <v>7.55</v>
      </c>
      <c r="G278" s="28">
        <v>89.07</v>
      </c>
      <c r="H278" s="28" t="s">
        <v>47</v>
      </c>
      <c r="I278" s="28">
        <v>3.61</v>
      </c>
      <c r="J278" s="28">
        <v>6.34</v>
      </c>
      <c r="K278" s="28">
        <v>284.83</v>
      </c>
      <c r="L278" s="28">
        <v>8.48</v>
      </c>
      <c r="M278" s="28" t="s">
        <v>48</v>
      </c>
      <c r="N278" s="28">
        <v>78.64</v>
      </c>
    </row>
    <row r="279">
      <c r="A279" s="28">
        <v>278.0</v>
      </c>
      <c r="B279" s="28">
        <v>24.0</v>
      </c>
      <c r="C279" s="28" t="s">
        <v>44</v>
      </c>
      <c r="D279" s="28">
        <v>7.18</v>
      </c>
      <c r="E279" s="28">
        <v>3.14</v>
      </c>
      <c r="F279" s="28">
        <v>8.76</v>
      </c>
      <c r="G279" s="28">
        <v>78.57</v>
      </c>
      <c r="H279" s="28" t="s">
        <v>51</v>
      </c>
      <c r="I279" s="28">
        <v>1.32</v>
      </c>
      <c r="J279" s="28">
        <v>9.95</v>
      </c>
      <c r="K279" s="28">
        <v>242.33</v>
      </c>
      <c r="L279" s="28">
        <v>13.49</v>
      </c>
      <c r="M279" s="28" t="s">
        <v>46</v>
      </c>
      <c r="N279" s="28">
        <v>40.44</v>
      </c>
    </row>
    <row r="280">
      <c r="A280" s="28">
        <v>279.0</v>
      </c>
      <c r="B280" s="28">
        <v>20.0</v>
      </c>
      <c r="C280" s="28" t="s">
        <v>49</v>
      </c>
      <c r="D280" s="28">
        <v>1.2</v>
      </c>
      <c r="E280" s="28">
        <v>7.93</v>
      </c>
      <c r="F280" s="28">
        <v>6.25</v>
      </c>
      <c r="G280" s="28">
        <v>69.2</v>
      </c>
      <c r="H280" s="28" t="s">
        <v>51</v>
      </c>
      <c r="I280" s="28">
        <v>3.71</v>
      </c>
      <c r="J280" s="28">
        <v>4.7</v>
      </c>
      <c r="K280" s="28">
        <v>308.54</v>
      </c>
      <c r="L280" s="28">
        <v>3.66</v>
      </c>
      <c r="M280" s="28" t="s">
        <v>48</v>
      </c>
      <c r="N280" s="28">
        <v>100.0</v>
      </c>
    </row>
    <row r="281">
      <c r="A281" s="28">
        <v>280.0</v>
      </c>
      <c r="B281" s="28">
        <v>23.0</v>
      </c>
      <c r="C281" s="28" t="s">
        <v>44</v>
      </c>
      <c r="D281" s="28">
        <v>6.61</v>
      </c>
      <c r="E281" s="28">
        <v>3.38</v>
      </c>
      <c r="F281" s="28">
        <v>4.68</v>
      </c>
      <c r="G281" s="28">
        <v>82.29</v>
      </c>
      <c r="H281" s="28" t="s">
        <v>45</v>
      </c>
      <c r="I281" s="28">
        <v>3.02</v>
      </c>
      <c r="J281" s="28">
        <v>11.84</v>
      </c>
      <c r="K281" s="28">
        <v>242.38</v>
      </c>
      <c r="L281" s="28">
        <v>13.16</v>
      </c>
      <c r="M281" s="28" t="s">
        <v>46</v>
      </c>
      <c r="N281" s="28">
        <v>30.56</v>
      </c>
    </row>
    <row r="282">
      <c r="A282" s="28">
        <v>281.0</v>
      </c>
      <c r="B282" s="28">
        <v>16.0</v>
      </c>
      <c r="C282" s="28" t="s">
        <v>49</v>
      </c>
      <c r="D282" s="28">
        <v>2.33</v>
      </c>
      <c r="E282" s="28">
        <v>7.54</v>
      </c>
      <c r="F282" s="28">
        <v>7.34</v>
      </c>
      <c r="G282" s="28">
        <v>70.15</v>
      </c>
      <c r="H282" s="28" t="s">
        <v>51</v>
      </c>
      <c r="I282" s="28">
        <v>1.11</v>
      </c>
      <c r="J282" s="28">
        <v>7.13</v>
      </c>
      <c r="K282" s="28">
        <v>297.64</v>
      </c>
      <c r="L282" s="28">
        <v>8.84</v>
      </c>
      <c r="M282" s="28" t="s">
        <v>48</v>
      </c>
      <c r="N282" s="28">
        <v>87.65</v>
      </c>
    </row>
    <row r="283">
      <c r="A283" s="28">
        <v>282.0</v>
      </c>
      <c r="B283" s="28">
        <v>20.0</v>
      </c>
      <c r="C283" s="28" t="s">
        <v>49</v>
      </c>
      <c r="D283" s="28">
        <v>6.47</v>
      </c>
      <c r="E283" s="28">
        <v>8.54</v>
      </c>
      <c r="F283" s="28">
        <v>8.8</v>
      </c>
      <c r="G283" s="28">
        <v>97.6</v>
      </c>
      <c r="H283" s="28" t="s">
        <v>47</v>
      </c>
      <c r="I283" s="28">
        <v>4.75</v>
      </c>
      <c r="J283" s="28">
        <v>9.72</v>
      </c>
      <c r="K283" s="28">
        <v>246.52</v>
      </c>
      <c r="L283" s="28">
        <v>13.21</v>
      </c>
      <c r="M283" s="28" t="s">
        <v>46</v>
      </c>
      <c r="N283" s="28">
        <v>104.478245947834</v>
      </c>
    </row>
    <row r="284">
      <c r="A284" s="28">
        <v>283.0</v>
      </c>
      <c r="B284" s="28">
        <v>18.0</v>
      </c>
      <c r="C284" s="28" t="s">
        <v>44</v>
      </c>
      <c r="D284" s="28">
        <v>7.36</v>
      </c>
      <c r="E284" s="28">
        <v>8.06</v>
      </c>
      <c r="F284" s="28">
        <v>7.49</v>
      </c>
      <c r="G284" s="28">
        <v>85.16</v>
      </c>
      <c r="H284" s="28" t="s">
        <v>45</v>
      </c>
      <c r="I284" s="28">
        <v>2.56</v>
      </c>
      <c r="J284" s="28">
        <v>9.77</v>
      </c>
      <c r="K284" s="28">
        <v>250.59</v>
      </c>
      <c r="L284" s="28">
        <v>15.72</v>
      </c>
      <c r="M284" s="28" t="s">
        <v>46</v>
      </c>
      <c r="N284" s="28">
        <v>79.9881605231023</v>
      </c>
    </row>
    <row r="285">
      <c r="A285" s="28">
        <v>284.0</v>
      </c>
      <c r="B285" s="28">
        <v>16.0</v>
      </c>
      <c r="C285" s="28" t="s">
        <v>44</v>
      </c>
      <c r="D285" s="28">
        <v>3.42</v>
      </c>
      <c r="E285" s="28">
        <v>3.47</v>
      </c>
      <c r="F285" s="28">
        <v>8.02</v>
      </c>
      <c r="G285" s="28">
        <v>71.68</v>
      </c>
      <c r="H285" s="28" t="s">
        <v>45</v>
      </c>
      <c r="I285" s="28">
        <v>3.97</v>
      </c>
      <c r="J285" s="28">
        <v>8.69</v>
      </c>
      <c r="K285" s="28">
        <v>288.63</v>
      </c>
      <c r="L285" s="28">
        <v>11.82</v>
      </c>
      <c r="M285" s="28" t="s">
        <v>48</v>
      </c>
      <c r="N285" s="28">
        <v>59.69</v>
      </c>
    </row>
    <row r="286">
      <c r="A286" s="28">
        <v>285.0</v>
      </c>
      <c r="B286" s="28">
        <v>19.0</v>
      </c>
      <c r="C286" s="28" t="s">
        <v>44</v>
      </c>
      <c r="D286" s="28">
        <v>2.92</v>
      </c>
      <c r="E286" s="28">
        <v>4.61</v>
      </c>
      <c r="F286" s="28">
        <v>6.11</v>
      </c>
      <c r="G286" s="28">
        <v>68.63</v>
      </c>
      <c r="H286" s="28" t="s">
        <v>45</v>
      </c>
      <c r="I286" s="28">
        <v>2.63</v>
      </c>
      <c r="J286" s="28">
        <v>8.27</v>
      </c>
      <c r="K286" s="28">
        <v>292.03</v>
      </c>
      <c r="L286" s="28">
        <v>10.13</v>
      </c>
      <c r="M286" s="28" t="s">
        <v>48</v>
      </c>
      <c r="N286" s="28">
        <v>70.3880198608261</v>
      </c>
    </row>
    <row r="287">
      <c r="A287" s="28">
        <v>286.0</v>
      </c>
      <c r="B287" s="28">
        <v>20.0</v>
      </c>
      <c r="C287" s="28" t="s">
        <v>49</v>
      </c>
      <c r="D287" s="28">
        <v>6.42</v>
      </c>
      <c r="E287" s="28">
        <v>4.72</v>
      </c>
      <c r="F287" s="28">
        <v>4.48</v>
      </c>
      <c r="G287" s="28">
        <v>88.67</v>
      </c>
      <c r="H287" s="28" t="s">
        <v>51</v>
      </c>
      <c r="I287" s="28">
        <v>4.66</v>
      </c>
      <c r="J287" s="28">
        <v>9.69</v>
      </c>
      <c r="K287" s="28">
        <v>253.53</v>
      </c>
      <c r="L287" s="28">
        <v>15.24</v>
      </c>
      <c r="M287" s="28" t="s">
        <v>46</v>
      </c>
      <c r="N287" s="28">
        <v>41.4</v>
      </c>
    </row>
    <row r="288">
      <c r="A288" s="28">
        <v>287.0</v>
      </c>
      <c r="B288" s="28">
        <v>22.0</v>
      </c>
      <c r="C288" s="28" t="s">
        <v>49</v>
      </c>
      <c r="D288" s="28">
        <v>4.24</v>
      </c>
      <c r="E288" s="28">
        <v>5.42</v>
      </c>
      <c r="F288" s="28">
        <v>4.84</v>
      </c>
      <c r="G288" s="28">
        <v>88.31</v>
      </c>
      <c r="H288" s="28" t="s">
        <v>45</v>
      </c>
      <c r="I288" s="28">
        <v>0.71</v>
      </c>
      <c r="J288" s="28">
        <v>8.72</v>
      </c>
      <c r="K288" s="28">
        <v>276.2</v>
      </c>
      <c r="L288" s="28">
        <v>9.13</v>
      </c>
      <c r="M288" s="28" t="s">
        <v>48</v>
      </c>
      <c r="N288" s="28">
        <v>59.88</v>
      </c>
    </row>
    <row r="289">
      <c r="A289" s="28">
        <v>288.0</v>
      </c>
      <c r="B289" s="28">
        <v>16.0</v>
      </c>
      <c r="C289" s="28" t="s">
        <v>44</v>
      </c>
      <c r="D289" s="28">
        <v>5.48</v>
      </c>
      <c r="E289" s="28">
        <v>2.51</v>
      </c>
      <c r="F289" s="28">
        <v>8.91</v>
      </c>
      <c r="G289" s="28">
        <v>83.89</v>
      </c>
      <c r="H289" s="28" t="s">
        <v>47</v>
      </c>
      <c r="I289" s="28">
        <v>2.73</v>
      </c>
      <c r="J289" s="28">
        <v>8.33</v>
      </c>
      <c r="K289" s="28">
        <v>233.43</v>
      </c>
      <c r="L289" s="28">
        <v>13.36</v>
      </c>
      <c r="M289" s="28" t="s">
        <v>46</v>
      </c>
      <c r="N289" s="28">
        <v>51.12</v>
      </c>
    </row>
    <row r="290">
      <c r="A290" s="28">
        <v>289.0</v>
      </c>
      <c r="B290" s="28">
        <v>18.0</v>
      </c>
      <c r="C290" s="28" t="s">
        <v>44</v>
      </c>
      <c r="D290" s="28">
        <v>4.98</v>
      </c>
      <c r="E290" s="28">
        <v>5.07</v>
      </c>
      <c r="F290" s="28">
        <v>6.47</v>
      </c>
      <c r="G290" s="28">
        <v>84.57</v>
      </c>
      <c r="H290" s="28" t="s">
        <v>51</v>
      </c>
      <c r="I290" s="28">
        <v>0.13</v>
      </c>
      <c r="J290" s="28">
        <v>6.73</v>
      </c>
      <c r="K290" s="28">
        <v>259.07</v>
      </c>
      <c r="L290" s="28">
        <v>9.24</v>
      </c>
      <c r="M290" s="28" t="s">
        <v>48</v>
      </c>
      <c r="N290" s="28">
        <v>53.01</v>
      </c>
    </row>
    <row r="291">
      <c r="A291" s="28">
        <v>290.0</v>
      </c>
      <c r="B291" s="28">
        <v>17.0</v>
      </c>
      <c r="C291" s="28" t="s">
        <v>49</v>
      </c>
      <c r="D291" s="28">
        <v>1.22</v>
      </c>
      <c r="E291" s="28">
        <v>5.6</v>
      </c>
      <c r="F291" s="28">
        <v>4.06</v>
      </c>
      <c r="G291" s="28">
        <v>84.15</v>
      </c>
      <c r="H291" s="28" t="s">
        <v>47</v>
      </c>
      <c r="I291" s="28">
        <v>0.99</v>
      </c>
      <c r="J291" s="28">
        <v>3.83</v>
      </c>
      <c r="K291" s="28">
        <v>299.16</v>
      </c>
      <c r="L291" s="28">
        <v>4.73</v>
      </c>
      <c r="M291" s="28" t="s">
        <v>48</v>
      </c>
      <c r="N291" s="28">
        <v>75.61</v>
      </c>
    </row>
    <row r="292">
      <c r="A292" s="28">
        <v>291.0</v>
      </c>
      <c r="B292" s="28">
        <v>24.0</v>
      </c>
      <c r="C292" s="28" t="s">
        <v>49</v>
      </c>
      <c r="D292" s="28">
        <v>6.76</v>
      </c>
      <c r="E292" s="28">
        <v>5.79</v>
      </c>
      <c r="F292" s="28">
        <v>8.78</v>
      </c>
      <c r="G292" s="28">
        <v>74.4</v>
      </c>
      <c r="H292" s="28" t="s">
        <v>47</v>
      </c>
      <c r="I292" s="28">
        <v>1.41</v>
      </c>
      <c r="J292" s="28">
        <v>11.17</v>
      </c>
      <c r="K292" s="28">
        <v>242.16</v>
      </c>
      <c r="L292" s="28">
        <v>13.11</v>
      </c>
      <c r="M292" s="28" t="s">
        <v>46</v>
      </c>
      <c r="N292" s="28">
        <v>59.18</v>
      </c>
    </row>
    <row r="293">
      <c r="A293" s="28">
        <v>292.0</v>
      </c>
      <c r="B293" s="28">
        <v>21.0</v>
      </c>
      <c r="C293" s="28" t="s">
        <v>44</v>
      </c>
      <c r="D293" s="28">
        <v>1.57</v>
      </c>
      <c r="E293" s="28">
        <v>8.38</v>
      </c>
      <c r="F293" s="28">
        <v>6.49</v>
      </c>
      <c r="G293" s="28">
        <v>97.5</v>
      </c>
      <c r="H293" s="28" t="s">
        <v>45</v>
      </c>
      <c r="I293" s="28">
        <v>2.36</v>
      </c>
      <c r="J293" s="28">
        <v>6.42</v>
      </c>
      <c r="K293" s="28">
        <v>295.59</v>
      </c>
      <c r="L293" s="28">
        <v>7.98</v>
      </c>
      <c r="M293" s="28" t="s">
        <v>48</v>
      </c>
      <c r="N293" s="28">
        <v>100.0</v>
      </c>
    </row>
    <row r="294">
      <c r="A294" s="28">
        <v>293.0</v>
      </c>
      <c r="B294" s="28">
        <v>18.0</v>
      </c>
      <c r="C294" s="28" t="s">
        <v>44</v>
      </c>
      <c r="D294" s="28">
        <v>7.46</v>
      </c>
      <c r="E294" s="28">
        <v>5.66</v>
      </c>
      <c r="F294" s="28">
        <v>8.18</v>
      </c>
      <c r="G294" s="28">
        <v>79.17</v>
      </c>
      <c r="H294" s="28" t="s">
        <v>45</v>
      </c>
      <c r="I294" s="28">
        <v>4.1</v>
      </c>
      <c r="J294" s="28">
        <v>12.72</v>
      </c>
      <c r="K294" s="28">
        <v>236.39</v>
      </c>
      <c r="L294" s="28">
        <v>17.95</v>
      </c>
      <c r="M294" s="28" t="s">
        <v>46</v>
      </c>
      <c r="N294" s="28">
        <v>45.22</v>
      </c>
    </row>
    <row r="295">
      <c r="A295" s="28">
        <v>294.0</v>
      </c>
      <c r="B295" s="28">
        <v>23.0</v>
      </c>
      <c r="C295" s="28" t="s">
        <v>44</v>
      </c>
      <c r="D295" s="28">
        <v>2.0</v>
      </c>
      <c r="E295" s="28">
        <v>3.08</v>
      </c>
      <c r="F295" s="28">
        <v>6.74</v>
      </c>
      <c r="G295" s="28">
        <v>60.81</v>
      </c>
      <c r="H295" s="28" t="s">
        <v>47</v>
      </c>
      <c r="I295" s="28">
        <v>2.33</v>
      </c>
      <c r="J295" s="28">
        <v>3.09</v>
      </c>
      <c r="K295" s="28">
        <v>291.79</v>
      </c>
      <c r="L295" s="28">
        <v>4.52</v>
      </c>
      <c r="M295" s="28" t="s">
        <v>48</v>
      </c>
      <c r="N295" s="28">
        <v>62.82</v>
      </c>
    </row>
    <row r="296">
      <c r="A296" s="28">
        <v>295.0</v>
      </c>
      <c r="B296" s="28">
        <v>23.0</v>
      </c>
      <c r="C296" s="28" t="s">
        <v>49</v>
      </c>
      <c r="D296" s="28">
        <v>5.87</v>
      </c>
      <c r="E296" s="28">
        <v>6.97</v>
      </c>
      <c r="F296" s="28">
        <v>4.51</v>
      </c>
      <c r="G296" s="28">
        <v>73.93</v>
      </c>
      <c r="H296" s="28" t="s">
        <v>51</v>
      </c>
      <c r="I296" s="28">
        <v>2.81</v>
      </c>
      <c r="J296" s="28">
        <v>9.3</v>
      </c>
      <c r="K296" s="28">
        <v>266.54</v>
      </c>
      <c r="L296" s="28">
        <v>14.24</v>
      </c>
      <c r="M296" s="28" t="s">
        <v>46</v>
      </c>
      <c r="N296" s="28">
        <v>51.23</v>
      </c>
    </row>
    <row r="297">
      <c r="A297" s="28">
        <v>296.0</v>
      </c>
      <c r="B297" s="28">
        <v>17.0</v>
      </c>
      <c r="C297" s="28" t="s">
        <v>52</v>
      </c>
      <c r="D297" s="28">
        <v>2.28</v>
      </c>
      <c r="E297" s="28">
        <v>8.18</v>
      </c>
      <c r="F297" s="28">
        <v>7.08</v>
      </c>
      <c r="G297" s="28">
        <v>65.21</v>
      </c>
      <c r="H297" s="28" t="s">
        <v>45</v>
      </c>
      <c r="I297" s="28">
        <v>4.62</v>
      </c>
      <c r="J297" s="28">
        <v>4.65</v>
      </c>
      <c r="K297" s="28">
        <v>309.14</v>
      </c>
      <c r="L297" s="28">
        <v>5.51</v>
      </c>
      <c r="M297" s="28" t="s">
        <v>48</v>
      </c>
      <c r="N297" s="28">
        <v>83.47</v>
      </c>
    </row>
    <row r="298">
      <c r="A298" s="28">
        <v>297.0</v>
      </c>
      <c r="B298" s="28">
        <v>21.0</v>
      </c>
      <c r="C298" s="28" t="s">
        <v>44</v>
      </c>
      <c r="D298" s="28">
        <v>2.54</v>
      </c>
      <c r="E298" s="28">
        <v>3.87</v>
      </c>
      <c r="F298" s="28">
        <v>8.99</v>
      </c>
      <c r="G298" s="28">
        <v>74.54</v>
      </c>
      <c r="H298" s="28" t="s">
        <v>47</v>
      </c>
      <c r="I298" s="28">
        <v>3.78</v>
      </c>
      <c r="J298" s="28">
        <v>6.96</v>
      </c>
      <c r="K298" s="28">
        <v>275.05</v>
      </c>
      <c r="L298" s="28">
        <v>7.43</v>
      </c>
      <c r="M298" s="28" t="s">
        <v>48</v>
      </c>
      <c r="N298" s="28">
        <v>66.96</v>
      </c>
    </row>
    <row r="299">
      <c r="A299" s="28">
        <v>298.0</v>
      </c>
      <c r="B299" s="28">
        <v>22.0</v>
      </c>
      <c r="C299" s="28" t="s">
        <v>49</v>
      </c>
      <c r="D299" s="28">
        <v>2.48</v>
      </c>
      <c r="E299" s="28">
        <v>6.81</v>
      </c>
      <c r="F299" s="28">
        <v>4.17</v>
      </c>
      <c r="G299" s="28">
        <v>84.33</v>
      </c>
      <c r="H299" s="28" t="s">
        <v>51</v>
      </c>
      <c r="I299" s="28">
        <v>0.25</v>
      </c>
      <c r="J299" s="28">
        <v>4.71</v>
      </c>
      <c r="K299" s="28">
        <v>293.47</v>
      </c>
      <c r="L299" s="28">
        <v>8.66</v>
      </c>
      <c r="M299" s="28" t="s">
        <v>48</v>
      </c>
      <c r="N299" s="28">
        <v>77.07</v>
      </c>
    </row>
    <row r="300">
      <c r="A300" s="28">
        <v>299.0</v>
      </c>
      <c r="B300" s="28">
        <v>17.0</v>
      </c>
      <c r="C300" s="28" t="s">
        <v>44</v>
      </c>
      <c r="D300" s="28">
        <v>5.98</v>
      </c>
      <c r="E300" s="28">
        <v>2.32</v>
      </c>
      <c r="F300" s="28">
        <v>8.21</v>
      </c>
      <c r="G300" s="28">
        <v>60.91</v>
      </c>
      <c r="H300" s="28" t="s">
        <v>45</v>
      </c>
      <c r="I300" s="28">
        <v>0.88</v>
      </c>
      <c r="J300" s="28">
        <v>9.81</v>
      </c>
      <c r="K300" s="28">
        <v>243.62</v>
      </c>
      <c r="L300" s="28">
        <v>15.99</v>
      </c>
      <c r="M300" s="28" t="s">
        <v>46</v>
      </c>
      <c r="N300" s="28">
        <v>36.24</v>
      </c>
    </row>
    <row r="301">
      <c r="A301" s="28">
        <v>300.0</v>
      </c>
      <c r="B301" s="28">
        <v>17.0</v>
      </c>
      <c r="C301" s="28" t="s">
        <v>44</v>
      </c>
      <c r="D301" s="28">
        <v>4.45</v>
      </c>
      <c r="E301" s="28">
        <v>4.08</v>
      </c>
      <c r="F301" s="28">
        <v>5.18</v>
      </c>
      <c r="G301" s="28">
        <v>94.81</v>
      </c>
      <c r="H301" s="28" t="s">
        <v>51</v>
      </c>
      <c r="I301" s="28">
        <v>0.19</v>
      </c>
      <c r="J301" s="28">
        <v>9.01</v>
      </c>
      <c r="K301" s="28">
        <v>269.12</v>
      </c>
      <c r="L301" s="28">
        <v>12.61</v>
      </c>
      <c r="M301" s="28" t="s">
        <v>48</v>
      </c>
      <c r="N301" s="28">
        <v>56.44</v>
      </c>
    </row>
    <row r="302">
      <c r="A302" s="28">
        <v>301.0</v>
      </c>
      <c r="B302" s="28">
        <v>16.0</v>
      </c>
      <c r="C302" s="28" t="s">
        <v>44</v>
      </c>
      <c r="D302" s="28">
        <v>7.06</v>
      </c>
      <c r="E302" s="28">
        <v>9.18</v>
      </c>
      <c r="F302" s="28">
        <v>5.97</v>
      </c>
      <c r="G302" s="28">
        <v>84.41</v>
      </c>
      <c r="H302" s="28" t="s">
        <v>47</v>
      </c>
      <c r="I302" s="28">
        <v>0.35</v>
      </c>
      <c r="J302" s="28">
        <v>11.91</v>
      </c>
      <c r="K302" s="28">
        <v>241.15</v>
      </c>
      <c r="L302" s="28">
        <v>17.05</v>
      </c>
      <c r="M302" s="28" t="s">
        <v>50</v>
      </c>
      <c r="N302" s="28">
        <v>70.8027444032739</v>
      </c>
    </row>
    <row r="303">
      <c r="A303" s="28">
        <v>302.0</v>
      </c>
      <c r="B303" s="28">
        <v>23.0</v>
      </c>
      <c r="C303" s="28" t="s">
        <v>49</v>
      </c>
      <c r="D303" s="28">
        <v>2.46</v>
      </c>
      <c r="E303" s="28">
        <v>9.2</v>
      </c>
      <c r="F303" s="28">
        <v>5.86</v>
      </c>
      <c r="G303" s="28">
        <v>71.81</v>
      </c>
      <c r="H303" s="28" t="s">
        <v>45</v>
      </c>
      <c r="I303" s="28">
        <v>1.69</v>
      </c>
      <c r="J303" s="28">
        <v>4.81</v>
      </c>
      <c r="K303" s="28">
        <v>277.69</v>
      </c>
      <c r="L303" s="28">
        <v>5.46</v>
      </c>
      <c r="M303" s="28" t="s">
        <v>50</v>
      </c>
      <c r="N303" s="28">
        <v>94.34447456224</v>
      </c>
    </row>
    <row r="304">
      <c r="A304" s="28">
        <v>303.0</v>
      </c>
      <c r="B304" s="28">
        <v>16.0</v>
      </c>
      <c r="C304" s="28" t="s">
        <v>49</v>
      </c>
      <c r="D304" s="28">
        <v>5.54</v>
      </c>
      <c r="E304" s="28">
        <v>6.18</v>
      </c>
      <c r="F304" s="28">
        <v>8.49</v>
      </c>
      <c r="G304" s="28">
        <v>72.45</v>
      </c>
      <c r="H304" s="28" t="s">
        <v>45</v>
      </c>
      <c r="I304" s="28">
        <v>3.64</v>
      </c>
      <c r="J304" s="28">
        <v>6.98</v>
      </c>
      <c r="K304" s="28">
        <v>243.78</v>
      </c>
      <c r="L304" s="28">
        <v>13.95</v>
      </c>
      <c r="M304" s="28" t="s">
        <v>46</v>
      </c>
      <c r="N304" s="28">
        <v>62.33</v>
      </c>
    </row>
    <row r="305">
      <c r="A305" s="28">
        <v>304.0</v>
      </c>
      <c r="B305" s="28">
        <v>24.0</v>
      </c>
      <c r="C305" s="28" t="s">
        <v>49</v>
      </c>
      <c r="D305" s="28">
        <v>6.02</v>
      </c>
      <c r="E305" s="28">
        <v>7.32</v>
      </c>
      <c r="F305" s="28">
        <v>6.52</v>
      </c>
      <c r="G305" s="28">
        <v>78.63</v>
      </c>
      <c r="H305" s="28" t="s">
        <v>45</v>
      </c>
      <c r="I305" s="28">
        <v>1.22</v>
      </c>
      <c r="J305" s="28">
        <v>8.11</v>
      </c>
      <c r="K305" s="28">
        <v>239.27</v>
      </c>
      <c r="L305" s="28">
        <v>11.26</v>
      </c>
      <c r="M305" s="28" t="s">
        <v>46</v>
      </c>
      <c r="N305" s="28">
        <v>73.8745403047272</v>
      </c>
    </row>
    <row r="306">
      <c r="A306" s="28">
        <v>305.0</v>
      </c>
      <c r="B306" s="28">
        <v>21.0</v>
      </c>
      <c r="C306" s="28" t="s">
        <v>44</v>
      </c>
      <c r="D306" s="28">
        <v>1.21</v>
      </c>
      <c r="E306" s="28">
        <v>8.69</v>
      </c>
      <c r="F306" s="28">
        <v>6.24</v>
      </c>
      <c r="G306" s="28">
        <v>69.92</v>
      </c>
      <c r="H306" s="28" t="s">
        <v>47</v>
      </c>
      <c r="I306" s="28">
        <v>1.96</v>
      </c>
      <c r="J306" s="28">
        <v>5.21</v>
      </c>
      <c r="K306" s="28">
        <v>299.97</v>
      </c>
      <c r="L306" s="28">
        <v>7.99</v>
      </c>
      <c r="M306" s="28" t="s">
        <v>48</v>
      </c>
      <c r="N306" s="28">
        <v>107.247164226961</v>
      </c>
    </row>
    <row r="307">
      <c r="A307" s="28">
        <v>306.0</v>
      </c>
      <c r="B307" s="28">
        <v>22.0</v>
      </c>
      <c r="C307" s="28" t="s">
        <v>44</v>
      </c>
      <c r="D307" s="28">
        <v>3.2</v>
      </c>
      <c r="E307" s="28">
        <v>9.63</v>
      </c>
      <c r="F307" s="28">
        <v>8.09</v>
      </c>
      <c r="G307" s="28">
        <v>60.17</v>
      </c>
      <c r="H307" s="28" t="s">
        <v>47</v>
      </c>
      <c r="I307" s="28">
        <v>1.97</v>
      </c>
      <c r="J307" s="28">
        <v>4.4</v>
      </c>
      <c r="K307" s="28">
        <v>276.38</v>
      </c>
      <c r="L307" s="28">
        <v>8.42</v>
      </c>
      <c r="M307" s="28" t="s">
        <v>48</v>
      </c>
      <c r="N307" s="28">
        <v>88.0</v>
      </c>
    </row>
    <row r="308">
      <c r="A308" s="28">
        <v>307.0</v>
      </c>
      <c r="B308" s="28">
        <v>22.0</v>
      </c>
      <c r="C308" s="28" t="s">
        <v>44</v>
      </c>
      <c r="D308" s="28">
        <v>3.86</v>
      </c>
      <c r="E308" s="28">
        <v>5.41</v>
      </c>
      <c r="F308" s="28">
        <v>4.24</v>
      </c>
      <c r="G308" s="28">
        <v>61.06</v>
      </c>
      <c r="H308" s="28" t="s">
        <v>51</v>
      </c>
      <c r="I308" s="28">
        <v>2.95</v>
      </c>
      <c r="J308" s="28">
        <v>5.65</v>
      </c>
      <c r="K308" s="28">
        <v>281.65</v>
      </c>
      <c r="L308" s="28">
        <v>10.98</v>
      </c>
      <c r="M308" s="28" t="s">
        <v>48</v>
      </c>
      <c r="N308" s="28">
        <v>41.01</v>
      </c>
    </row>
    <row r="309">
      <c r="A309" s="28">
        <v>308.0</v>
      </c>
      <c r="B309" s="28">
        <v>18.0</v>
      </c>
      <c r="C309" s="28" t="s">
        <v>49</v>
      </c>
      <c r="D309" s="28">
        <v>2.85</v>
      </c>
      <c r="E309" s="28">
        <v>6.05</v>
      </c>
      <c r="F309" s="28">
        <v>4.43</v>
      </c>
      <c r="G309" s="28">
        <v>74.31</v>
      </c>
      <c r="H309" s="28" t="s">
        <v>51</v>
      </c>
      <c r="I309" s="28">
        <v>4.46</v>
      </c>
      <c r="J309" s="28">
        <v>8.83</v>
      </c>
      <c r="K309" s="28">
        <v>288.02</v>
      </c>
      <c r="L309" s="28">
        <v>9.63</v>
      </c>
      <c r="M309" s="28" t="s">
        <v>48</v>
      </c>
      <c r="N309" s="28">
        <v>73.93</v>
      </c>
    </row>
    <row r="310">
      <c r="A310" s="28">
        <v>309.0</v>
      </c>
      <c r="B310" s="28">
        <v>17.0</v>
      </c>
      <c r="C310" s="28" t="s">
        <v>44</v>
      </c>
      <c r="D310" s="28">
        <v>2.58</v>
      </c>
      <c r="E310" s="28">
        <v>4.74</v>
      </c>
      <c r="F310" s="28">
        <v>4.11</v>
      </c>
      <c r="G310" s="28">
        <v>64.97</v>
      </c>
      <c r="H310" s="28" t="s">
        <v>45</v>
      </c>
      <c r="I310" s="28">
        <v>4.92</v>
      </c>
      <c r="J310" s="28">
        <v>5.49</v>
      </c>
      <c r="K310" s="28">
        <v>280.33</v>
      </c>
      <c r="L310" s="28">
        <v>6.37</v>
      </c>
      <c r="M310" s="28" t="s">
        <v>48</v>
      </c>
      <c r="N310" s="28">
        <v>59.07</v>
      </c>
    </row>
    <row r="311">
      <c r="A311" s="28">
        <v>310.0</v>
      </c>
      <c r="B311" s="28">
        <v>24.0</v>
      </c>
      <c r="C311" s="28" t="s">
        <v>49</v>
      </c>
      <c r="D311" s="28">
        <v>5.49</v>
      </c>
      <c r="E311" s="28">
        <v>1.65</v>
      </c>
      <c r="F311" s="28">
        <v>7.44</v>
      </c>
      <c r="G311" s="28">
        <v>60.89</v>
      </c>
      <c r="H311" s="28" t="s">
        <v>51</v>
      </c>
      <c r="I311" s="28">
        <v>3.02</v>
      </c>
      <c r="J311" s="28">
        <v>8.97</v>
      </c>
      <c r="K311" s="28">
        <v>250.92</v>
      </c>
      <c r="L311" s="28">
        <v>14.62</v>
      </c>
      <c r="M311" s="28" t="s">
        <v>46</v>
      </c>
      <c r="N311" s="28">
        <v>27.82</v>
      </c>
    </row>
    <row r="312">
      <c r="A312" s="28">
        <v>311.0</v>
      </c>
      <c r="B312" s="28">
        <v>23.0</v>
      </c>
      <c r="C312" s="28" t="s">
        <v>44</v>
      </c>
      <c r="D312" s="28">
        <v>1.73</v>
      </c>
      <c r="E312" s="28">
        <v>4.81</v>
      </c>
      <c r="F312" s="28">
        <v>6.63</v>
      </c>
      <c r="G312" s="28">
        <v>94.37</v>
      </c>
      <c r="H312" s="28" t="s">
        <v>47</v>
      </c>
      <c r="I312" s="28">
        <v>2.53</v>
      </c>
      <c r="J312" s="28">
        <v>2.79</v>
      </c>
      <c r="K312" s="28">
        <v>275.54</v>
      </c>
      <c r="L312" s="28">
        <v>1.18</v>
      </c>
      <c r="M312" s="28" t="s">
        <v>48</v>
      </c>
      <c r="N312" s="28">
        <v>82.97</v>
      </c>
    </row>
    <row r="313">
      <c r="A313" s="28">
        <v>312.0</v>
      </c>
      <c r="B313" s="28">
        <v>22.0</v>
      </c>
      <c r="C313" s="28" t="s">
        <v>44</v>
      </c>
      <c r="D313" s="28">
        <v>5.68</v>
      </c>
      <c r="E313" s="28">
        <v>8.12</v>
      </c>
      <c r="F313" s="28">
        <v>8.38</v>
      </c>
      <c r="G313" s="28">
        <v>70.97</v>
      </c>
      <c r="H313" s="28" t="s">
        <v>51</v>
      </c>
      <c r="I313" s="28">
        <v>3.41</v>
      </c>
      <c r="J313" s="28">
        <v>9.64</v>
      </c>
      <c r="K313" s="28">
        <v>272.04</v>
      </c>
      <c r="L313" s="28">
        <v>12.16</v>
      </c>
      <c r="M313" s="28" t="s">
        <v>46</v>
      </c>
      <c r="N313" s="28">
        <v>84.5068255801133</v>
      </c>
    </row>
    <row r="314">
      <c r="A314" s="28">
        <v>313.0</v>
      </c>
      <c r="B314" s="28">
        <v>24.0</v>
      </c>
      <c r="C314" s="28" t="s">
        <v>44</v>
      </c>
      <c r="D314" s="28">
        <v>7.48</v>
      </c>
      <c r="E314" s="28">
        <v>8.24</v>
      </c>
      <c r="F314" s="28">
        <v>6.49</v>
      </c>
      <c r="G314" s="28">
        <v>80.12</v>
      </c>
      <c r="H314" s="28" t="s">
        <v>47</v>
      </c>
      <c r="I314" s="28">
        <v>3.34</v>
      </c>
      <c r="J314" s="28">
        <v>10.11</v>
      </c>
      <c r="K314" s="28">
        <v>230.42</v>
      </c>
      <c r="L314" s="28">
        <v>15.89</v>
      </c>
      <c r="M314" s="28" t="s">
        <v>46</v>
      </c>
      <c r="N314" s="28">
        <v>68.619063117143</v>
      </c>
    </row>
    <row r="315">
      <c r="A315" s="28">
        <v>314.0</v>
      </c>
      <c r="B315" s="28">
        <v>19.0</v>
      </c>
      <c r="C315" s="28" t="s">
        <v>44</v>
      </c>
      <c r="D315" s="28">
        <v>4.52</v>
      </c>
      <c r="E315" s="28">
        <v>9.03</v>
      </c>
      <c r="F315" s="28">
        <v>5.11</v>
      </c>
      <c r="G315" s="28">
        <v>67.18</v>
      </c>
      <c r="H315" s="28" t="s">
        <v>47</v>
      </c>
      <c r="I315" s="28">
        <v>2.62</v>
      </c>
      <c r="J315" s="28">
        <v>8.17</v>
      </c>
      <c r="K315" s="28">
        <v>275.69</v>
      </c>
      <c r="L315" s="28">
        <v>8.1</v>
      </c>
      <c r="M315" s="28" t="s">
        <v>50</v>
      </c>
      <c r="N315" s="28">
        <v>73.02</v>
      </c>
    </row>
    <row r="316">
      <c r="A316" s="28">
        <v>315.0</v>
      </c>
      <c r="B316" s="28">
        <v>19.0</v>
      </c>
      <c r="C316" s="28" t="s">
        <v>44</v>
      </c>
      <c r="D316" s="28">
        <v>4.89</v>
      </c>
      <c r="E316" s="28">
        <v>1.46</v>
      </c>
      <c r="F316" s="28">
        <v>8.03</v>
      </c>
      <c r="G316" s="28">
        <v>61.87</v>
      </c>
      <c r="H316" s="28" t="s">
        <v>45</v>
      </c>
      <c r="I316" s="28">
        <v>3.68</v>
      </c>
      <c r="J316" s="28">
        <v>8.52</v>
      </c>
      <c r="K316" s="28">
        <v>269.25</v>
      </c>
      <c r="L316" s="28">
        <v>12.87</v>
      </c>
      <c r="M316" s="28" t="s">
        <v>48</v>
      </c>
      <c r="N316" s="28">
        <v>32.07</v>
      </c>
    </row>
    <row r="317">
      <c r="A317" s="28">
        <v>316.0</v>
      </c>
      <c r="B317" s="28">
        <v>16.0</v>
      </c>
      <c r="C317" s="28" t="s">
        <v>44</v>
      </c>
      <c r="D317" s="28">
        <v>0.55</v>
      </c>
      <c r="E317" s="28">
        <v>5.74</v>
      </c>
      <c r="F317" s="28">
        <v>5.47</v>
      </c>
      <c r="G317" s="28">
        <v>89.79</v>
      </c>
      <c r="H317" s="28" t="s">
        <v>47</v>
      </c>
      <c r="I317" s="28">
        <v>2.46</v>
      </c>
      <c r="J317" s="28">
        <v>6.39</v>
      </c>
      <c r="K317" s="28">
        <v>313.04</v>
      </c>
      <c r="L317" s="28">
        <v>6.55</v>
      </c>
      <c r="M317" s="28" t="s">
        <v>48</v>
      </c>
      <c r="N317" s="28">
        <v>84.89</v>
      </c>
    </row>
    <row r="318">
      <c r="A318" s="28">
        <v>317.0</v>
      </c>
      <c r="B318" s="28">
        <v>23.0</v>
      </c>
      <c r="C318" s="28" t="s">
        <v>49</v>
      </c>
      <c r="D318" s="28">
        <v>6.92</v>
      </c>
      <c r="E318" s="28">
        <v>1.97</v>
      </c>
      <c r="F318" s="28">
        <v>8.68</v>
      </c>
      <c r="G318" s="28">
        <v>65.0</v>
      </c>
      <c r="H318" s="28" t="s">
        <v>45</v>
      </c>
      <c r="I318" s="28">
        <v>4.98</v>
      </c>
      <c r="J318" s="28">
        <v>9.26</v>
      </c>
      <c r="K318" s="28">
        <v>213.14</v>
      </c>
      <c r="L318" s="28">
        <v>11.59</v>
      </c>
      <c r="M318" s="28" t="s">
        <v>46</v>
      </c>
      <c r="N318" s="28">
        <v>48.53101538539</v>
      </c>
    </row>
    <row r="319">
      <c r="A319" s="28">
        <v>318.0</v>
      </c>
      <c r="B319" s="28">
        <v>18.0</v>
      </c>
      <c r="C319" s="28" t="s">
        <v>49</v>
      </c>
      <c r="D319" s="28">
        <v>2.28</v>
      </c>
      <c r="E319" s="28">
        <v>2.81</v>
      </c>
      <c r="F319" s="28">
        <v>5.25</v>
      </c>
      <c r="G319" s="28">
        <v>61.03</v>
      </c>
      <c r="H319" s="28" t="s">
        <v>51</v>
      </c>
      <c r="I319" s="28">
        <v>0.24</v>
      </c>
      <c r="J319" s="28">
        <v>6.13</v>
      </c>
      <c r="K319" s="28">
        <v>287.06</v>
      </c>
      <c r="L319" s="28">
        <v>5.65</v>
      </c>
      <c r="M319" s="28" t="s">
        <v>48</v>
      </c>
      <c r="N319" s="28">
        <v>51.93</v>
      </c>
    </row>
    <row r="320">
      <c r="A320" s="28">
        <v>319.0</v>
      </c>
      <c r="B320" s="28">
        <v>22.0</v>
      </c>
      <c r="C320" s="28" t="s">
        <v>44</v>
      </c>
      <c r="D320" s="28">
        <v>4.92</v>
      </c>
      <c r="E320" s="28">
        <v>9.1</v>
      </c>
      <c r="F320" s="28">
        <v>4.84</v>
      </c>
      <c r="G320" s="28">
        <v>83.49</v>
      </c>
      <c r="H320" s="28" t="s">
        <v>51</v>
      </c>
      <c r="I320" s="28">
        <v>2.22</v>
      </c>
      <c r="J320" s="28">
        <v>7.83</v>
      </c>
      <c r="K320" s="28">
        <v>264.5</v>
      </c>
      <c r="L320" s="28">
        <v>10.96</v>
      </c>
      <c r="M320" s="28" t="s">
        <v>50</v>
      </c>
      <c r="N320" s="28">
        <v>77.56</v>
      </c>
    </row>
    <row r="321">
      <c r="A321" s="28">
        <v>320.0</v>
      </c>
      <c r="B321" s="28">
        <v>17.0</v>
      </c>
      <c r="C321" s="28" t="s">
        <v>44</v>
      </c>
      <c r="D321" s="28">
        <v>7.83</v>
      </c>
      <c r="E321" s="28">
        <v>5.47</v>
      </c>
      <c r="F321" s="28">
        <v>6.47</v>
      </c>
      <c r="G321" s="28">
        <v>60.54</v>
      </c>
      <c r="H321" s="28" t="s">
        <v>47</v>
      </c>
      <c r="I321" s="28">
        <v>1.99</v>
      </c>
      <c r="J321" s="28">
        <v>10.94</v>
      </c>
      <c r="K321" s="28">
        <v>226.65</v>
      </c>
      <c r="L321" s="28">
        <v>17.86</v>
      </c>
      <c r="M321" s="28" t="s">
        <v>46</v>
      </c>
      <c r="N321" s="28">
        <v>39.6602618355258</v>
      </c>
    </row>
    <row r="322">
      <c r="A322" s="28">
        <v>321.0</v>
      </c>
      <c r="B322" s="28">
        <v>17.0</v>
      </c>
      <c r="C322" s="28" t="s">
        <v>44</v>
      </c>
      <c r="D322" s="28">
        <v>4.76</v>
      </c>
      <c r="E322" s="28">
        <v>7.83</v>
      </c>
      <c r="F322" s="28">
        <v>4.25</v>
      </c>
      <c r="G322" s="28">
        <v>77.45</v>
      </c>
      <c r="H322" s="28" t="s">
        <v>45</v>
      </c>
      <c r="I322" s="28">
        <v>3.85</v>
      </c>
      <c r="J322" s="28">
        <v>6.04</v>
      </c>
      <c r="K322" s="28">
        <v>273.28</v>
      </c>
      <c r="L322" s="28">
        <v>11.87</v>
      </c>
      <c r="M322" s="28" t="s">
        <v>50</v>
      </c>
      <c r="N322" s="28">
        <v>62.5</v>
      </c>
    </row>
    <row r="323">
      <c r="A323" s="28">
        <v>322.0</v>
      </c>
      <c r="B323" s="28">
        <v>22.0</v>
      </c>
      <c r="C323" s="28" t="s">
        <v>44</v>
      </c>
      <c r="D323" s="28">
        <v>5.8</v>
      </c>
      <c r="E323" s="28">
        <v>1.58</v>
      </c>
      <c r="F323" s="28">
        <v>4.18</v>
      </c>
      <c r="G323" s="28">
        <v>71.55</v>
      </c>
      <c r="H323" s="28" t="s">
        <v>47</v>
      </c>
      <c r="I323" s="28">
        <v>0.95</v>
      </c>
      <c r="J323" s="28">
        <v>10.24</v>
      </c>
      <c r="K323" s="28">
        <v>250.38</v>
      </c>
      <c r="L323" s="28">
        <v>13.26</v>
      </c>
      <c r="M323" s="28" t="s">
        <v>46</v>
      </c>
      <c r="N323" s="28">
        <v>17.69</v>
      </c>
    </row>
    <row r="324">
      <c r="A324" s="28">
        <v>323.0</v>
      </c>
      <c r="B324" s="28">
        <v>21.0</v>
      </c>
      <c r="C324" s="28" t="s">
        <v>44</v>
      </c>
      <c r="D324" s="28">
        <v>3.56</v>
      </c>
      <c r="E324" s="28">
        <v>4.75</v>
      </c>
      <c r="F324" s="28">
        <v>6.48</v>
      </c>
      <c r="G324" s="28">
        <v>72.78</v>
      </c>
      <c r="H324" s="28" t="s">
        <v>47</v>
      </c>
      <c r="I324" s="28">
        <v>2.17</v>
      </c>
      <c r="J324" s="28">
        <v>5.54</v>
      </c>
      <c r="K324" s="28">
        <v>295.7</v>
      </c>
      <c r="L324" s="28">
        <v>9.99</v>
      </c>
      <c r="M324" s="28" t="s">
        <v>48</v>
      </c>
      <c r="N324" s="28">
        <v>64.78</v>
      </c>
    </row>
    <row r="325">
      <c r="A325" s="28">
        <v>324.0</v>
      </c>
      <c r="B325" s="28">
        <v>18.0</v>
      </c>
      <c r="C325" s="28" t="s">
        <v>49</v>
      </c>
      <c r="D325" s="28">
        <v>0.48</v>
      </c>
      <c r="E325" s="28">
        <v>7.07</v>
      </c>
      <c r="F325" s="28">
        <v>5.08</v>
      </c>
      <c r="G325" s="28">
        <v>60.16</v>
      </c>
      <c r="H325" s="28" t="s">
        <v>45</v>
      </c>
      <c r="I325" s="28">
        <v>3.49</v>
      </c>
      <c r="J325" s="28">
        <v>3.82</v>
      </c>
      <c r="K325" s="28">
        <v>303.64</v>
      </c>
      <c r="L325" s="28">
        <v>2.81</v>
      </c>
      <c r="M325" s="28" t="s">
        <v>50</v>
      </c>
      <c r="N325" s="28">
        <v>86.06</v>
      </c>
    </row>
    <row r="326">
      <c r="A326" s="28">
        <v>325.0</v>
      </c>
      <c r="B326" s="28">
        <v>24.0</v>
      </c>
      <c r="C326" s="28" t="s">
        <v>44</v>
      </c>
      <c r="D326" s="28">
        <v>6.38</v>
      </c>
      <c r="E326" s="28">
        <v>2.2</v>
      </c>
      <c r="F326" s="28">
        <v>4.05</v>
      </c>
      <c r="G326" s="28">
        <v>98.57</v>
      </c>
      <c r="H326" s="28" t="s">
        <v>47</v>
      </c>
      <c r="I326" s="28">
        <v>3.02</v>
      </c>
      <c r="J326" s="28">
        <v>9.55</v>
      </c>
      <c r="K326" s="28">
        <v>248.62</v>
      </c>
      <c r="L326" s="28">
        <v>13.14</v>
      </c>
      <c r="M326" s="28" t="s">
        <v>46</v>
      </c>
      <c r="N326" s="28">
        <v>32.9</v>
      </c>
    </row>
    <row r="327">
      <c r="A327" s="28">
        <v>326.0</v>
      </c>
      <c r="B327" s="28">
        <v>21.0</v>
      </c>
      <c r="C327" s="28" t="s">
        <v>44</v>
      </c>
      <c r="D327" s="28">
        <v>0.28</v>
      </c>
      <c r="E327" s="28">
        <v>3.93</v>
      </c>
      <c r="F327" s="28">
        <v>5.48</v>
      </c>
      <c r="G327" s="28">
        <v>80.68</v>
      </c>
      <c r="H327" s="28" t="s">
        <v>45</v>
      </c>
      <c r="I327" s="28">
        <v>2.73</v>
      </c>
      <c r="J327" s="28">
        <v>3.62</v>
      </c>
      <c r="K327" s="28">
        <v>306.35</v>
      </c>
      <c r="L327" s="28">
        <v>2.69</v>
      </c>
      <c r="M327" s="28" t="s">
        <v>48</v>
      </c>
      <c r="N327" s="28">
        <v>70.26</v>
      </c>
    </row>
    <row r="328">
      <c r="A328" s="28">
        <v>327.0</v>
      </c>
      <c r="B328" s="28">
        <v>21.0</v>
      </c>
      <c r="C328" s="28" t="s">
        <v>44</v>
      </c>
      <c r="D328" s="28">
        <v>5.61</v>
      </c>
      <c r="E328" s="28">
        <v>1.58</v>
      </c>
      <c r="F328" s="28">
        <v>6.39</v>
      </c>
      <c r="G328" s="28">
        <v>82.9</v>
      </c>
      <c r="H328" s="28" t="s">
        <v>45</v>
      </c>
      <c r="I328" s="28">
        <v>2.17</v>
      </c>
      <c r="J328" s="28">
        <v>8.49</v>
      </c>
      <c r="K328" s="28">
        <v>261.82</v>
      </c>
      <c r="L328" s="28">
        <v>10.13</v>
      </c>
      <c r="M328" s="28" t="s">
        <v>46</v>
      </c>
      <c r="N328" s="28">
        <v>41.9698027975695</v>
      </c>
    </row>
    <row r="329">
      <c r="A329" s="28">
        <v>328.0</v>
      </c>
      <c r="B329" s="28">
        <v>16.0</v>
      </c>
      <c r="C329" s="28" t="s">
        <v>44</v>
      </c>
      <c r="D329" s="28">
        <v>0.18</v>
      </c>
      <c r="E329" s="28">
        <v>6.86</v>
      </c>
      <c r="F329" s="28">
        <v>5.97</v>
      </c>
      <c r="G329" s="28">
        <v>86.64</v>
      </c>
      <c r="H329" s="28" t="s">
        <v>47</v>
      </c>
      <c r="I329" s="28">
        <v>3.76</v>
      </c>
      <c r="J329" s="28">
        <v>2.39</v>
      </c>
      <c r="K329" s="28">
        <v>310.31</v>
      </c>
      <c r="L329" s="28">
        <v>0.96</v>
      </c>
      <c r="M329" s="28" t="s">
        <v>48</v>
      </c>
      <c r="N329" s="28">
        <v>91.14</v>
      </c>
    </row>
    <row r="330">
      <c r="A330" s="28">
        <v>329.0</v>
      </c>
      <c r="B330" s="28">
        <v>19.0</v>
      </c>
      <c r="C330" s="28" t="s">
        <v>49</v>
      </c>
      <c r="D330" s="28">
        <v>6.9</v>
      </c>
      <c r="E330" s="28">
        <v>9.74</v>
      </c>
      <c r="F330" s="28">
        <v>4.68</v>
      </c>
      <c r="G330" s="28">
        <v>91.9</v>
      </c>
      <c r="H330" s="28" t="s">
        <v>45</v>
      </c>
      <c r="I330" s="28">
        <v>3.23</v>
      </c>
      <c r="J330" s="28">
        <v>10.14</v>
      </c>
      <c r="K330" s="28">
        <v>219.63</v>
      </c>
      <c r="L330" s="28">
        <v>15.07</v>
      </c>
      <c r="M330" s="28" t="s">
        <v>50</v>
      </c>
      <c r="N330" s="28">
        <v>81.3159084881795</v>
      </c>
    </row>
    <row r="331">
      <c r="A331" s="28">
        <v>330.0</v>
      </c>
      <c r="B331" s="28">
        <v>21.0</v>
      </c>
      <c r="C331" s="28" t="s">
        <v>44</v>
      </c>
      <c r="D331" s="28">
        <v>1.26</v>
      </c>
      <c r="E331" s="28">
        <v>8.44</v>
      </c>
      <c r="F331" s="28">
        <v>6.9</v>
      </c>
      <c r="G331" s="28">
        <v>84.32</v>
      </c>
      <c r="H331" s="28" t="s">
        <v>51</v>
      </c>
      <c r="I331" s="28">
        <v>4.37</v>
      </c>
      <c r="J331" s="28">
        <v>2.49</v>
      </c>
      <c r="K331" s="28">
        <v>290.02</v>
      </c>
      <c r="L331" s="28">
        <v>1.93</v>
      </c>
      <c r="M331" s="28" t="s">
        <v>48</v>
      </c>
      <c r="N331" s="28">
        <v>100.0</v>
      </c>
    </row>
    <row r="332">
      <c r="A332" s="28">
        <v>331.0</v>
      </c>
      <c r="B332" s="28">
        <v>21.0</v>
      </c>
      <c r="C332" s="28" t="s">
        <v>44</v>
      </c>
      <c r="D332" s="28">
        <v>4.11</v>
      </c>
      <c r="E332" s="28">
        <v>9.77</v>
      </c>
      <c r="F332" s="28">
        <v>7.55</v>
      </c>
      <c r="G332" s="28">
        <v>90.49</v>
      </c>
      <c r="H332" s="28" t="s">
        <v>51</v>
      </c>
      <c r="I332" s="28">
        <v>3.66</v>
      </c>
      <c r="J332" s="28">
        <v>6.32</v>
      </c>
      <c r="K332" s="28">
        <v>265.96</v>
      </c>
      <c r="L332" s="28">
        <v>14.39</v>
      </c>
      <c r="M332" s="28" t="s">
        <v>48</v>
      </c>
      <c r="N332" s="28">
        <v>99.62</v>
      </c>
    </row>
    <row r="333">
      <c r="A333" s="28">
        <v>332.0</v>
      </c>
      <c r="B333" s="28">
        <v>20.0</v>
      </c>
      <c r="C333" s="28" t="s">
        <v>49</v>
      </c>
      <c r="D333" s="28">
        <v>4.78</v>
      </c>
      <c r="E333" s="28">
        <v>8.61</v>
      </c>
      <c r="F333" s="28">
        <v>7.38</v>
      </c>
      <c r="G333" s="28">
        <v>77.95</v>
      </c>
      <c r="H333" s="28" t="s">
        <v>45</v>
      </c>
      <c r="I333" s="28">
        <v>0.7</v>
      </c>
      <c r="J333" s="28">
        <v>9.7</v>
      </c>
      <c r="K333" s="28">
        <v>278.23</v>
      </c>
      <c r="L333" s="28">
        <v>14.62</v>
      </c>
      <c r="M333" s="28" t="s">
        <v>48</v>
      </c>
      <c r="N333" s="28">
        <v>79.36</v>
      </c>
    </row>
    <row r="334">
      <c r="A334" s="28">
        <v>333.0</v>
      </c>
      <c r="B334" s="28">
        <v>16.0</v>
      </c>
      <c r="C334" s="28" t="s">
        <v>44</v>
      </c>
      <c r="D334" s="28">
        <v>3.66</v>
      </c>
      <c r="E334" s="28">
        <v>8.7</v>
      </c>
      <c r="F334" s="28">
        <v>5.97</v>
      </c>
      <c r="G334" s="28">
        <v>74.85</v>
      </c>
      <c r="H334" s="28" t="s">
        <v>51</v>
      </c>
      <c r="I334" s="28">
        <v>3.1</v>
      </c>
      <c r="J334" s="28">
        <v>8.87</v>
      </c>
      <c r="K334" s="28">
        <v>283.49</v>
      </c>
      <c r="L334" s="28">
        <v>10.32</v>
      </c>
      <c r="M334" s="28" t="s">
        <v>50</v>
      </c>
      <c r="N334" s="28">
        <v>80.11</v>
      </c>
    </row>
    <row r="335">
      <c r="A335" s="28">
        <v>334.0</v>
      </c>
      <c r="B335" s="28">
        <v>23.0</v>
      </c>
      <c r="C335" s="28" t="s">
        <v>49</v>
      </c>
      <c r="D335" s="28">
        <v>2.73</v>
      </c>
      <c r="E335" s="28">
        <v>6.19</v>
      </c>
      <c r="F335" s="28">
        <v>4.69</v>
      </c>
      <c r="G335" s="28">
        <v>92.93</v>
      </c>
      <c r="H335" s="28" t="s">
        <v>45</v>
      </c>
      <c r="I335" s="28">
        <v>0.22</v>
      </c>
      <c r="J335" s="28">
        <v>7.31</v>
      </c>
      <c r="K335" s="28">
        <v>291.71</v>
      </c>
      <c r="L335" s="28">
        <v>8.61</v>
      </c>
      <c r="M335" s="28" t="s">
        <v>48</v>
      </c>
      <c r="N335" s="28">
        <v>79.1540559011646</v>
      </c>
    </row>
    <row r="336">
      <c r="A336" s="28">
        <v>335.0</v>
      </c>
      <c r="B336" s="28">
        <v>20.0</v>
      </c>
      <c r="C336" s="28" t="s">
        <v>49</v>
      </c>
      <c r="D336" s="28">
        <v>3.74</v>
      </c>
      <c r="E336" s="28">
        <v>5.66</v>
      </c>
      <c r="F336" s="28">
        <v>6.5</v>
      </c>
      <c r="G336" s="28">
        <v>94.61</v>
      </c>
      <c r="H336" s="28" t="s">
        <v>45</v>
      </c>
      <c r="I336" s="28">
        <v>1.94</v>
      </c>
      <c r="J336" s="28">
        <v>7.9</v>
      </c>
      <c r="K336" s="28">
        <v>274.47</v>
      </c>
      <c r="L336" s="28">
        <v>10.59</v>
      </c>
      <c r="M336" s="28" t="s">
        <v>48</v>
      </c>
      <c r="N336" s="28">
        <v>75.08</v>
      </c>
    </row>
    <row r="337">
      <c r="A337" s="28">
        <v>336.0</v>
      </c>
      <c r="B337" s="28">
        <v>20.0</v>
      </c>
      <c r="C337" s="28" t="s">
        <v>44</v>
      </c>
      <c r="D337" s="28">
        <v>2.49</v>
      </c>
      <c r="E337" s="28">
        <v>4.66</v>
      </c>
      <c r="F337" s="28">
        <v>8.45</v>
      </c>
      <c r="G337" s="28">
        <v>65.51</v>
      </c>
      <c r="H337" s="28" t="s">
        <v>47</v>
      </c>
      <c r="I337" s="28">
        <v>2.06</v>
      </c>
      <c r="J337" s="28">
        <v>7.55</v>
      </c>
      <c r="K337" s="28">
        <v>278.86</v>
      </c>
      <c r="L337" s="28">
        <v>8.76</v>
      </c>
      <c r="M337" s="28" t="s">
        <v>48</v>
      </c>
      <c r="N337" s="28">
        <v>77.7200001270759</v>
      </c>
    </row>
    <row r="338">
      <c r="A338" s="28">
        <v>337.0</v>
      </c>
      <c r="B338" s="28">
        <v>22.0</v>
      </c>
      <c r="C338" s="28" t="s">
        <v>49</v>
      </c>
      <c r="D338" s="28">
        <v>3.5</v>
      </c>
      <c r="E338" s="28">
        <v>8.36</v>
      </c>
      <c r="F338" s="28">
        <v>6.34</v>
      </c>
      <c r="G338" s="28">
        <v>81.71</v>
      </c>
      <c r="H338" s="28" t="s">
        <v>47</v>
      </c>
      <c r="I338" s="28">
        <v>4.27</v>
      </c>
      <c r="J338" s="28">
        <v>5.14</v>
      </c>
      <c r="K338" s="28">
        <v>268.67</v>
      </c>
      <c r="L338" s="28">
        <v>10.94</v>
      </c>
      <c r="M338" s="28" t="s">
        <v>48</v>
      </c>
      <c r="N338" s="28">
        <v>99.85</v>
      </c>
    </row>
    <row r="339">
      <c r="A339" s="28">
        <v>338.0</v>
      </c>
      <c r="B339" s="28">
        <v>19.0</v>
      </c>
      <c r="C339" s="28" t="s">
        <v>44</v>
      </c>
      <c r="D339" s="28">
        <v>2.87</v>
      </c>
      <c r="E339" s="28">
        <v>2.64</v>
      </c>
      <c r="F339" s="28">
        <v>4.98</v>
      </c>
      <c r="G339" s="28">
        <v>87.35</v>
      </c>
      <c r="H339" s="28" t="s">
        <v>51</v>
      </c>
      <c r="I339" s="28">
        <v>0.9</v>
      </c>
      <c r="J339" s="28">
        <v>6.5</v>
      </c>
      <c r="K339" s="28">
        <v>280.04</v>
      </c>
      <c r="L339" s="28">
        <v>9.41</v>
      </c>
      <c r="M339" s="28" t="s">
        <v>48</v>
      </c>
      <c r="N339" s="28">
        <v>54.18</v>
      </c>
    </row>
    <row r="340">
      <c r="A340" s="28">
        <v>339.0</v>
      </c>
      <c r="B340" s="28">
        <v>21.0</v>
      </c>
      <c r="C340" s="28" t="s">
        <v>49</v>
      </c>
      <c r="D340" s="28">
        <v>4.53</v>
      </c>
      <c r="E340" s="28">
        <v>1.51</v>
      </c>
      <c r="F340" s="28">
        <v>4.47</v>
      </c>
      <c r="G340" s="28">
        <v>63.34</v>
      </c>
      <c r="H340" s="28" t="s">
        <v>45</v>
      </c>
      <c r="I340" s="28">
        <v>3.22</v>
      </c>
      <c r="J340" s="28">
        <v>6.11</v>
      </c>
      <c r="K340" s="28">
        <v>259.22</v>
      </c>
      <c r="L340" s="28">
        <v>5.88</v>
      </c>
      <c r="M340" s="28" t="s">
        <v>48</v>
      </c>
      <c r="N340" s="28">
        <v>43.7503381488647</v>
      </c>
    </row>
    <row r="341">
      <c r="A341" s="28">
        <v>340.0</v>
      </c>
      <c r="B341" s="28">
        <v>19.0</v>
      </c>
      <c r="C341" s="28" t="s">
        <v>44</v>
      </c>
      <c r="D341" s="28">
        <v>1.9</v>
      </c>
      <c r="E341" s="28">
        <v>9.53</v>
      </c>
      <c r="F341" s="28">
        <v>8.72</v>
      </c>
      <c r="G341" s="28">
        <v>97.18</v>
      </c>
      <c r="H341" s="28" t="s">
        <v>51</v>
      </c>
      <c r="I341" s="28">
        <v>0.96</v>
      </c>
      <c r="J341" s="28">
        <v>6.79</v>
      </c>
      <c r="K341" s="28">
        <v>290.63</v>
      </c>
      <c r="L341" s="28">
        <v>7.91</v>
      </c>
      <c r="M341" s="28" t="s">
        <v>48</v>
      </c>
      <c r="N341" s="28">
        <v>100.0</v>
      </c>
    </row>
    <row r="342">
      <c r="A342" s="28">
        <v>341.0</v>
      </c>
      <c r="B342" s="28">
        <v>18.0</v>
      </c>
      <c r="C342" s="28" t="s">
        <v>44</v>
      </c>
      <c r="D342" s="28">
        <v>7.91</v>
      </c>
      <c r="E342" s="28">
        <v>1.03</v>
      </c>
      <c r="F342" s="28">
        <v>7.72</v>
      </c>
      <c r="G342" s="28">
        <v>80.8</v>
      </c>
      <c r="H342" s="28" t="s">
        <v>47</v>
      </c>
      <c r="I342" s="28">
        <v>4.74</v>
      </c>
      <c r="J342" s="28">
        <v>11.51</v>
      </c>
      <c r="K342" s="28">
        <v>215.57</v>
      </c>
      <c r="L342" s="28">
        <v>15.95</v>
      </c>
      <c r="M342" s="28" t="s">
        <v>46</v>
      </c>
      <c r="N342" s="28">
        <v>18.93</v>
      </c>
    </row>
    <row r="343">
      <c r="A343" s="28">
        <v>342.0</v>
      </c>
      <c r="B343" s="28">
        <v>22.0</v>
      </c>
      <c r="C343" s="28" t="s">
        <v>49</v>
      </c>
      <c r="D343" s="28">
        <v>4.01</v>
      </c>
      <c r="E343" s="28">
        <v>9.79</v>
      </c>
      <c r="F343" s="28">
        <v>5.56</v>
      </c>
      <c r="G343" s="28">
        <v>85.82</v>
      </c>
      <c r="H343" s="28" t="s">
        <v>45</v>
      </c>
      <c r="I343" s="28">
        <v>2.65</v>
      </c>
      <c r="J343" s="28">
        <v>9.06</v>
      </c>
      <c r="K343" s="28">
        <v>271.94</v>
      </c>
      <c r="L343" s="28">
        <v>9.44</v>
      </c>
      <c r="M343" s="28" t="s">
        <v>50</v>
      </c>
      <c r="N343" s="28">
        <v>90.46</v>
      </c>
    </row>
    <row r="344">
      <c r="A344" s="28">
        <v>343.0</v>
      </c>
      <c r="B344" s="28">
        <v>23.0</v>
      </c>
      <c r="C344" s="28" t="s">
        <v>49</v>
      </c>
      <c r="D344" s="28">
        <v>1.55</v>
      </c>
      <c r="E344" s="28">
        <v>7.56</v>
      </c>
      <c r="F344" s="28">
        <v>5.48</v>
      </c>
      <c r="G344" s="28">
        <v>67.13</v>
      </c>
      <c r="H344" s="28" t="s">
        <v>45</v>
      </c>
      <c r="I344" s="28">
        <v>3.54</v>
      </c>
      <c r="J344" s="28">
        <v>6.55</v>
      </c>
      <c r="K344" s="28">
        <v>293.89</v>
      </c>
      <c r="L344" s="28">
        <v>7.56</v>
      </c>
      <c r="M344" s="28" t="s">
        <v>50</v>
      </c>
      <c r="N344" s="28">
        <v>84.06</v>
      </c>
    </row>
    <row r="345">
      <c r="A345" s="28">
        <v>344.0</v>
      </c>
      <c r="B345" s="28">
        <v>19.0</v>
      </c>
      <c r="C345" s="28" t="s">
        <v>52</v>
      </c>
      <c r="D345" s="28">
        <v>3.82</v>
      </c>
      <c r="E345" s="28">
        <v>3.96</v>
      </c>
      <c r="F345" s="28">
        <v>8.48</v>
      </c>
      <c r="G345" s="28">
        <v>70.58</v>
      </c>
      <c r="H345" s="28" t="s">
        <v>47</v>
      </c>
      <c r="I345" s="28">
        <v>3.23</v>
      </c>
      <c r="J345" s="28">
        <v>7.15</v>
      </c>
      <c r="K345" s="28">
        <v>285.48</v>
      </c>
      <c r="L345" s="28">
        <v>5.58</v>
      </c>
      <c r="M345" s="28" t="s">
        <v>48</v>
      </c>
      <c r="N345" s="28">
        <v>60.91</v>
      </c>
    </row>
    <row r="346">
      <c r="A346" s="28">
        <v>345.0</v>
      </c>
      <c r="B346" s="28">
        <v>17.0</v>
      </c>
      <c r="C346" s="28" t="s">
        <v>49</v>
      </c>
      <c r="D346" s="28">
        <v>6.93</v>
      </c>
      <c r="E346" s="28">
        <v>7.28</v>
      </c>
      <c r="F346" s="28">
        <v>4.89</v>
      </c>
      <c r="G346" s="28">
        <v>64.84</v>
      </c>
      <c r="H346" s="28" t="s">
        <v>51</v>
      </c>
      <c r="I346" s="28">
        <v>1.52</v>
      </c>
      <c r="J346" s="28">
        <v>10.41</v>
      </c>
      <c r="K346" s="28">
        <v>248.06</v>
      </c>
      <c r="L346" s="28">
        <v>19.03</v>
      </c>
      <c r="M346" s="28" t="s">
        <v>50</v>
      </c>
      <c r="N346" s="28">
        <v>56.9205295939777</v>
      </c>
    </row>
    <row r="347">
      <c r="A347" s="28">
        <v>346.0</v>
      </c>
      <c r="B347" s="28">
        <v>18.0</v>
      </c>
      <c r="C347" s="28" t="s">
        <v>44</v>
      </c>
      <c r="D347" s="28">
        <v>0.17</v>
      </c>
      <c r="E347" s="28">
        <v>8.36</v>
      </c>
      <c r="F347" s="28">
        <v>6.68</v>
      </c>
      <c r="G347" s="28">
        <v>70.56</v>
      </c>
      <c r="H347" s="28" t="s">
        <v>45</v>
      </c>
      <c r="I347" s="28">
        <v>4.51</v>
      </c>
      <c r="J347" s="28">
        <v>1.31</v>
      </c>
      <c r="K347" s="28">
        <v>323.97</v>
      </c>
      <c r="L347" s="28">
        <v>2.54</v>
      </c>
      <c r="M347" s="28" t="s">
        <v>48</v>
      </c>
      <c r="N347" s="28">
        <v>99.26</v>
      </c>
    </row>
    <row r="348">
      <c r="A348" s="28">
        <v>347.0</v>
      </c>
      <c r="B348" s="28">
        <v>16.0</v>
      </c>
      <c r="C348" s="28" t="s">
        <v>44</v>
      </c>
      <c r="D348" s="28">
        <v>5.44</v>
      </c>
      <c r="E348" s="28">
        <v>3.21</v>
      </c>
      <c r="F348" s="28">
        <v>7.57</v>
      </c>
      <c r="G348" s="28">
        <v>79.7</v>
      </c>
      <c r="H348" s="28" t="s">
        <v>45</v>
      </c>
      <c r="I348" s="28">
        <v>3.14</v>
      </c>
      <c r="J348" s="28">
        <v>9.06</v>
      </c>
      <c r="K348" s="28">
        <v>259.58</v>
      </c>
      <c r="L348" s="28">
        <v>13.36</v>
      </c>
      <c r="M348" s="28" t="s">
        <v>46</v>
      </c>
      <c r="N348" s="28">
        <v>44.86</v>
      </c>
    </row>
    <row r="349">
      <c r="A349" s="28">
        <v>348.0</v>
      </c>
      <c r="B349" s="28">
        <v>23.0</v>
      </c>
      <c r="C349" s="28" t="s">
        <v>44</v>
      </c>
      <c r="D349" s="28">
        <v>4.38</v>
      </c>
      <c r="E349" s="28">
        <v>7.94</v>
      </c>
      <c r="F349" s="28">
        <v>5.98</v>
      </c>
      <c r="G349" s="28">
        <v>93.35</v>
      </c>
      <c r="H349" s="28" t="s">
        <v>47</v>
      </c>
      <c r="I349" s="28">
        <v>2.55</v>
      </c>
      <c r="J349" s="28">
        <v>8.77</v>
      </c>
      <c r="K349" s="28">
        <v>251.92</v>
      </c>
      <c r="L349" s="28">
        <v>12.62</v>
      </c>
      <c r="M349" s="28" t="s">
        <v>50</v>
      </c>
      <c r="N349" s="28">
        <v>80.19</v>
      </c>
    </row>
    <row r="350">
      <c r="A350" s="28">
        <v>349.0</v>
      </c>
      <c r="B350" s="28">
        <v>18.0</v>
      </c>
      <c r="C350" s="28" t="s">
        <v>44</v>
      </c>
      <c r="D350" s="28">
        <v>1.36</v>
      </c>
      <c r="E350" s="28">
        <v>8.24</v>
      </c>
      <c r="F350" s="28">
        <v>4.2</v>
      </c>
      <c r="G350" s="28">
        <v>81.35</v>
      </c>
      <c r="H350" s="28" t="s">
        <v>51</v>
      </c>
      <c r="I350" s="28">
        <v>2.64</v>
      </c>
      <c r="J350" s="28">
        <v>3.53</v>
      </c>
      <c r="K350" s="28">
        <v>326.59</v>
      </c>
      <c r="L350" s="28">
        <v>6.1</v>
      </c>
      <c r="M350" s="28" t="s">
        <v>50</v>
      </c>
      <c r="N350" s="28">
        <v>94.12</v>
      </c>
    </row>
    <row r="351">
      <c r="A351" s="28">
        <v>350.0</v>
      </c>
      <c r="B351" s="28">
        <v>22.0</v>
      </c>
      <c r="C351" s="28" t="s">
        <v>44</v>
      </c>
      <c r="D351" s="28">
        <v>6.54</v>
      </c>
      <c r="E351" s="28">
        <v>3.24</v>
      </c>
      <c r="F351" s="28">
        <v>5.14</v>
      </c>
      <c r="G351" s="28">
        <v>69.78</v>
      </c>
      <c r="H351" s="28" t="s">
        <v>45</v>
      </c>
      <c r="I351" s="28">
        <v>4.45</v>
      </c>
      <c r="J351" s="28">
        <v>12.47</v>
      </c>
      <c r="K351" s="28">
        <v>238.7</v>
      </c>
      <c r="L351" s="28">
        <v>16.49</v>
      </c>
      <c r="M351" s="28" t="s">
        <v>46</v>
      </c>
      <c r="N351" s="28">
        <v>27.61</v>
      </c>
    </row>
    <row r="352">
      <c r="A352" s="28">
        <v>351.0</v>
      </c>
      <c r="B352" s="28">
        <v>20.0</v>
      </c>
      <c r="C352" s="28" t="s">
        <v>49</v>
      </c>
      <c r="D352" s="28">
        <v>2.95</v>
      </c>
      <c r="E352" s="28">
        <v>1.38</v>
      </c>
      <c r="F352" s="28">
        <v>8.51</v>
      </c>
      <c r="G352" s="28">
        <v>61.78</v>
      </c>
      <c r="H352" s="28" t="s">
        <v>47</v>
      </c>
      <c r="I352" s="28">
        <v>0.3</v>
      </c>
      <c r="J352" s="28">
        <v>8.82</v>
      </c>
      <c r="K352" s="28">
        <v>292.54</v>
      </c>
      <c r="L352" s="28">
        <v>10.38</v>
      </c>
      <c r="M352" s="28" t="s">
        <v>48</v>
      </c>
      <c r="N352" s="28">
        <v>49.53</v>
      </c>
    </row>
    <row r="353">
      <c r="A353" s="28">
        <v>352.0</v>
      </c>
      <c r="B353" s="28">
        <v>20.0</v>
      </c>
      <c r="C353" s="28" t="s">
        <v>44</v>
      </c>
      <c r="D353" s="28">
        <v>2.35</v>
      </c>
      <c r="E353" s="28">
        <v>2.84</v>
      </c>
      <c r="F353" s="28">
        <v>6.62</v>
      </c>
      <c r="G353" s="28">
        <v>84.88</v>
      </c>
      <c r="H353" s="28" t="s">
        <v>47</v>
      </c>
      <c r="I353" s="28">
        <v>1.95</v>
      </c>
      <c r="J353" s="28">
        <v>4.76</v>
      </c>
      <c r="K353" s="28">
        <v>300.13</v>
      </c>
      <c r="L353" s="28">
        <v>3.95</v>
      </c>
      <c r="M353" s="28" t="s">
        <v>48</v>
      </c>
      <c r="N353" s="28">
        <v>61.51</v>
      </c>
    </row>
    <row r="354">
      <c r="A354" s="28">
        <v>353.0</v>
      </c>
      <c r="B354" s="28">
        <v>22.0</v>
      </c>
      <c r="C354" s="28" t="s">
        <v>44</v>
      </c>
      <c r="D354" s="28">
        <v>6.63</v>
      </c>
      <c r="E354" s="28">
        <v>2.81</v>
      </c>
      <c r="F354" s="28">
        <v>8.08</v>
      </c>
      <c r="G354" s="28">
        <v>76.81</v>
      </c>
      <c r="H354" s="28" t="s">
        <v>45</v>
      </c>
      <c r="I354" s="28">
        <v>4.21</v>
      </c>
      <c r="J354" s="28">
        <v>11.19</v>
      </c>
      <c r="K354" s="28">
        <v>230.03</v>
      </c>
      <c r="L354" s="28">
        <v>17.16</v>
      </c>
      <c r="M354" s="28" t="s">
        <v>46</v>
      </c>
      <c r="N354" s="28">
        <v>26.0</v>
      </c>
    </row>
    <row r="355">
      <c r="A355" s="28">
        <v>354.0</v>
      </c>
      <c r="B355" s="28">
        <v>24.0</v>
      </c>
      <c r="C355" s="28" t="s">
        <v>44</v>
      </c>
      <c r="D355" s="28">
        <v>5.11</v>
      </c>
      <c r="E355" s="28">
        <v>1.59</v>
      </c>
      <c r="F355" s="28">
        <v>6.78</v>
      </c>
      <c r="G355" s="28">
        <v>99.37</v>
      </c>
      <c r="H355" s="28" t="s">
        <v>51</v>
      </c>
      <c r="I355" s="28">
        <v>0.19</v>
      </c>
      <c r="J355" s="28">
        <v>6.26</v>
      </c>
      <c r="K355" s="28">
        <v>252.4</v>
      </c>
      <c r="L355" s="28">
        <v>12.01</v>
      </c>
      <c r="M355" s="28" t="s">
        <v>46</v>
      </c>
      <c r="N355" s="28">
        <v>43.46</v>
      </c>
    </row>
    <row r="356">
      <c r="A356" s="28">
        <v>355.0</v>
      </c>
      <c r="B356" s="28">
        <v>20.0</v>
      </c>
      <c r="C356" s="28" t="s">
        <v>49</v>
      </c>
      <c r="D356" s="28">
        <v>7.19</v>
      </c>
      <c r="E356" s="28">
        <v>7.53</v>
      </c>
      <c r="F356" s="28">
        <v>8.72</v>
      </c>
      <c r="G356" s="28">
        <v>91.19</v>
      </c>
      <c r="H356" s="28" t="s">
        <v>45</v>
      </c>
      <c r="I356" s="28">
        <v>3.2</v>
      </c>
      <c r="J356" s="28">
        <v>11.52</v>
      </c>
      <c r="K356" s="28">
        <v>237.7</v>
      </c>
      <c r="L356" s="28">
        <v>19.42</v>
      </c>
      <c r="M356" s="28" t="s">
        <v>46</v>
      </c>
      <c r="N356" s="28">
        <v>78.1177548003947</v>
      </c>
    </row>
    <row r="357">
      <c r="A357" s="28">
        <v>356.0</v>
      </c>
      <c r="B357" s="28">
        <v>16.0</v>
      </c>
      <c r="C357" s="28" t="s">
        <v>49</v>
      </c>
      <c r="D357" s="28">
        <v>5.04</v>
      </c>
      <c r="E357" s="28">
        <v>4.42</v>
      </c>
      <c r="F357" s="28">
        <v>8.55</v>
      </c>
      <c r="G357" s="28">
        <v>92.33</v>
      </c>
      <c r="H357" s="28" t="s">
        <v>51</v>
      </c>
      <c r="I357" s="28">
        <v>2.02</v>
      </c>
      <c r="J357" s="28">
        <v>9.16</v>
      </c>
      <c r="K357" s="28">
        <v>244.06</v>
      </c>
      <c r="L357" s="28">
        <v>12.49</v>
      </c>
      <c r="M357" s="28" t="s">
        <v>46</v>
      </c>
      <c r="N357" s="28">
        <v>67.61</v>
      </c>
    </row>
    <row r="358">
      <c r="A358" s="28">
        <v>357.0</v>
      </c>
      <c r="B358" s="28">
        <v>16.0</v>
      </c>
      <c r="C358" s="28" t="s">
        <v>49</v>
      </c>
      <c r="D358" s="28">
        <v>5.93</v>
      </c>
      <c r="E358" s="28">
        <v>8.96</v>
      </c>
      <c r="F358" s="28">
        <v>6.41</v>
      </c>
      <c r="G358" s="28">
        <v>60.49</v>
      </c>
      <c r="H358" s="28" t="s">
        <v>45</v>
      </c>
      <c r="I358" s="28">
        <v>1.02</v>
      </c>
      <c r="J358" s="28">
        <v>11.04</v>
      </c>
      <c r="K358" s="28">
        <v>247.95</v>
      </c>
      <c r="L358" s="28">
        <v>15.03</v>
      </c>
      <c r="M358" s="28" t="s">
        <v>46</v>
      </c>
      <c r="N358" s="28">
        <v>76.0549386238747</v>
      </c>
    </row>
    <row r="359">
      <c r="A359" s="28">
        <v>358.0</v>
      </c>
      <c r="B359" s="28">
        <v>17.0</v>
      </c>
      <c r="C359" s="28" t="s">
        <v>44</v>
      </c>
      <c r="D359" s="28">
        <v>6.69</v>
      </c>
      <c r="E359" s="28">
        <v>3.27</v>
      </c>
      <c r="F359" s="28">
        <v>5.59</v>
      </c>
      <c r="G359" s="28">
        <v>91.11</v>
      </c>
      <c r="H359" s="28" t="s">
        <v>45</v>
      </c>
      <c r="I359" s="28">
        <v>3.06</v>
      </c>
      <c r="J359" s="28">
        <v>9.21</v>
      </c>
      <c r="K359" s="28">
        <v>215.77</v>
      </c>
      <c r="L359" s="28">
        <v>12.79</v>
      </c>
      <c r="M359" s="28" t="s">
        <v>46</v>
      </c>
      <c r="N359" s="28">
        <v>45.794811833166</v>
      </c>
    </row>
    <row r="360">
      <c r="A360" s="28">
        <v>359.0</v>
      </c>
      <c r="B360" s="28">
        <v>21.0</v>
      </c>
      <c r="C360" s="28" t="s">
        <v>49</v>
      </c>
      <c r="D360" s="28">
        <v>0.44</v>
      </c>
      <c r="E360" s="28">
        <v>5.08</v>
      </c>
      <c r="F360" s="28">
        <v>7.01</v>
      </c>
      <c r="G360" s="28">
        <v>67.78</v>
      </c>
      <c r="H360" s="28" t="s">
        <v>51</v>
      </c>
      <c r="I360" s="28">
        <v>4.16</v>
      </c>
      <c r="J360" s="28">
        <v>5.83</v>
      </c>
      <c r="K360" s="28">
        <v>314.82</v>
      </c>
      <c r="L360" s="28">
        <v>3.57</v>
      </c>
      <c r="M360" s="28" t="s">
        <v>48</v>
      </c>
      <c r="N360" s="28">
        <v>82.06</v>
      </c>
    </row>
    <row r="361">
      <c r="A361" s="28">
        <v>360.0</v>
      </c>
      <c r="B361" s="28">
        <v>24.0</v>
      </c>
      <c r="C361" s="28" t="s">
        <v>44</v>
      </c>
      <c r="D361" s="28">
        <v>6.21</v>
      </c>
      <c r="E361" s="28">
        <v>6.75</v>
      </c>
      <c r="F361" s="28">
        <v>7.37</v>
      </c>
      <c r="G361" s="28">
        <v>83.43</v>
      </c>
      <c r="H361" s="28" t="s">
        <v>51</v>
      </c>
      <c r="I361" s="28">
        <v>2.34</v>
      </c>
      <c r="J361" s="28">
        <v>11.5</v>
      </c>
      <c r="K361" s="28">
        <v>259.23</v>
      </c>
      <c r="L361" s="28">
        <v>16.29</v>
      </c>
      <c r="M361" s="28" t="s">
        <v>46</v>
      </c>
      <c r="N361" s="28">
        <v>72.66</v>
      </c>
    </row>
    <row r="362">
      <c r="A362" s="28">
        <v>361.0</v>
      </c>
      <c r="B362" s="28">
        <v>23.0</v>
      </c>
      <c r="C362" s="28" t="s">
        <v>49</v>
      </c>
      <c r="D362" s="28">
        <v>4.91</v>
      </c>
      <c r="E362" s="28">
        <v>8.9</v>
      </c>
      <c r="F362" s="28">
        <v>6.49</v>
      </c>
      <c r="G362" s="28">
        <v>77.9</v>
      </c>
      <c r="H362" s="28" t="s">
        <v>45</v>
      </c>
      <c r="I362" s="28">
        <v>0.73</v>
      </c>
      <c r="J362" s="28">
        <v>9.26</v>
      </c>
      <c r="K362" s="28">
        <v>261.06</v>
      </c>
      <c r="L362" s="28">
        <v>13.41</v>
      </c>
      <c r="M362" s="28" t="s">
        <v>48</v>
      </c>
      <c r="N362" s="28">
        <v>71.05</v>
      </c>
    </row>
    <row r="363">
      <c r="A363" s="28">
        <v>362.0</v>
      </c>
      <c r="B363" s="28">
        <v>20.0</v>
      </c>
      <c r="C363" s="28" t="s">
        <v>49</v>
      </c>
      <c r="D363" s="28">
        <v>0.56</v>
      </c>
      <c r="E363" s="28">
        <v>5.72</v>
      </c>
      <c r="F363" s="28">
        <v>8.11</v>
      </c>
      <c r="G363" s="28">
        <v>82.86</v>
      </c>
      <c r="H363" s="28" t="s">
        <v>45</v>
      </c>
      <c r="I363" s="28">
        <v>1.53</v>
      </c>
      <c r="J363" s="28">
        <v>3.92</v>
      </c>
      <c r="K363" s="28">
        <v>298.65</v>
      </c>
      <c r="L363" s="28">
        <v>6.23</v>
      </c>
      <c r="M363" s="28" t="s">
        <v>48</v>
      </c>
      <c r="N363" s="28">
        <v>90.15</v>
      </c>
    </row>
    <row r="364">
      <c r="A364" s="28">
        <v>363.0</v>
      </c>
      <c r="B364" s="28">
        <v>16.0</v>
      </c>
      <c r="C364" s="28" t="s">
        <v>44</v>
      </c>
      <c r="D364" s="28">
        <v>4.07</v>
      </c>
      <c r="E364" s="28">
        <v>4.36</v>
      </c>
      <c r="F364" s="28">
        <v>4.92</v>
      </c>
      <c r="G364" s="28">
        <v>65.34</v>
      </c>
      <c r="H364" s="28" t="s">
        <v>47</v>
      </c>
      <c r="I364" s="28">
        <v>4.91</v>
      </c>
      <c r="J364" s="28">
        <v>8.16</v>
      </c>
      <c r="K364" s="28">
        <v>265.63</v>
      </c>
      <c r="L364" s="28">
        <v>11.11</v>
      </c>
      <c r="M364" s="28" t="s">
        <v>48</v>
      </c>
      <c r="N364" s="28">
        <v>38.82</v>
      </c>
    </row>
    <row r="365">
      <c r="A365" s="28">
        <v>364.0</v>
      </c>
      <c r="B365" s="28">
        <v>22.0</v>
      </c>
      <c r="C365" s="28" t="s">
        <v>49</v>
      </c>
      <c r="D365" s="28">
        <v>0.66</v>
      </c>
      <c r="E365" s="28">
        <v>8.8</v>
      </c>
      <c r="F365" s="28">
        <v>5.67</v>
      </c>
      <c r="G365" s="28">
        <v>78.28</v>
      </c>
      <c r="H365" s="28" t="s">
        <v>45</v>
      </c>
      <c r="I365" s="28">
        <v>0.56</v>
      </c>
      <c r="J365" s="28">
        <v>5.31</v>
      </c>
      <c r="K365" s="28">
        <v>318.23</v>
      </c>
      <c r="L365" s="28">
        <v>3.46</v>
      </c>
      <c r="M365" s="28" t="s">
        <v>50</v>
      </c>
      <c r="N365" s="28">
        <v>100.0</v>
      </c>
    </row>
    <row r="366">
      <c r="A366" s="28">
        <v>365.0</v>
      </c>
      <c r="B366" s="28">
        <v>20.0</v>
      </c>
      <c r="C366" s="28" t="s">
        <v>49</v>
      </c>
      <c r="D366" s="28">
        <v>5.89</v>
      </c>
      <c r="E366" s="28">
        <v>3.79</v>
      </c>
      <c r="F366" s="28">
        <v>7.43</v>
      </c>
      <c r="G366" s="28">
        <v>61.48</v>
      </c>
      <c r="H366" s="28" t="s">
        <v>51</v>
      </c>
      <c r="I366" s="28">
        <v>0.8</v>
      </c>
      <c r="J366" s="28">
        <v>11.77</v>
      </c>
      <c r="K366" s="28">
        <v>250.99</v>
      </c>
      <c r="L366" s="28">
        <v>15.83</v>
      </c>
      <c r="M366" s="28" t="s">
        <v>46</v>
      </c>
      <c r="N366" s="28">
        <v>41.48</v>
      </c>
    </row>
    <row r="367">
      <c r="A367" s="28">
        <v>366.0</v>
      </c>
      <c r="B367" s="28">
        <v>21.0</v>
      </c>
      <c r="C367" s="28" t="s">
        <v>44</v>
      </c>
      <c r="D367" s="28">
        <v>4.37</v>
      </c>
      <c r="E367" s="28">
        <v>1.71</v>
      </c>
      <c r="F367" s="28">
        <v>5.23</v>
      </c>
      <c r="G367" s="28">
        <v>61.64</v>
      </c>
      <c r="H367" s="28" t="s">
        <v>45</v>
      </c>
      <c r="I367" s="28">
        <v>4.95</v>
      </c>
      <c r="J367" s="28">
        <v>5.98</v>
      </c>
      <c r="K367" s="28">
        <v>272.08</v>
      </c>
      <c r="L367" s="28">
        <v>8.43</v>
      </c>
      <c r="M367" s="28" t="s">
        <v>48</v>
      </c>
      <c r="N367" s="28">
        <v>29.05</v>
      </c>
    </row>
    <row r="368">
      <c r="A368" s="28">
        <v>367.0</v>
      </c>
      <c r="B368" s="28">
        <v>22.0</v>
      </c>
      <c r="C368" s="28" t="s">
        <v>49</v>
      </c>
      <c r="D368" s="28">
        <v>7.63</v>
      </c>
      <c r="E368" s="28">
        <v>5.01</v>
      </c>
      <c r="F368" s="28">
        <v>6.2</v>
      </c>
      <c r="G368" s="28">
        <v>86.31</v>
      </c>
      <c r="H368" s="28" t="s">
        <v>51</v>
      </c>
      <c r="I368" s="28">
        <v>4.41</v>
      </c>
      <c r="J368" s="28">
        <v>10.2</v>
      </c>
      <c r="K368" s="28">
        <v>226.72</v>
      </c>
      <c r="L368" s="28">
        <v>19.2</v>
      </c>
      <c r="M368" s="28" t="s">
        <v>46</v>
      </c>
      <c r="N368" s="28">
        <v>39.94</v>
      </c>
    </row>
    <row r="369">
      <c r="A369" s="28">
        <v>368.0</v>
      </c>
      <c r="B369" s="28">
        <v>18.0</v>
      </c>
      <c r="C369" s="28" t="s">
        <v>44</v>
      </c>
      <c r="D369" s="28">
        <v>1.47</v>
      </c>
      <c r="E369" s="28">
        <v>8.07</v>
      </c>
      <c r="F369" s="28">
        <v>8.82</v>
      </c>
      <c r="G369" s="28">
        <v>98.07</v>
      </c>
      <c r="H369" s="28" t="s">
        <v>45</v>
      </c>
      <c r="I369" s="28">
        <v>3.54</v>
      </c>
      <c r="J369" s="28">
        <v>6.37</v>
      </c>
      <c r="K369" s="28">
        <v>294.7</v>
      </c>
      <c r="L369" s="28">
        <v>4.0</v>
      </c>
      <c r="M369" s="28" t="s">
        <v>48</v>
      </c>
      <c r="N369" s="28">
        <v>100.0</v>
      </c>
    </row>
    <row r="370">
      <c r="A370" s="28">
        <v>369.0</v>
      </c>
      <c r="B370" s="28">
        <v>18.0</v>
      </c>
      <c r="C370" s="28" t="s">
        <v>44</v>
      </c>
      <c r="D370" s="28">
        <v>4.85</v>
      </c>
      <c r="E370" s="28">
        <v>1.28</v>
      </c>
      <c r="F370" s="28">
        <v>7.13</v>
      </c>
      <c r="G370" s="28">
        <v>91.1</v>
      </c>
      <c r="H370" s="28" t="s">
        <v>45</v>
      </c>
      <c r="I370" s="28">
        <v>0.75</v>
      </c>
      <c r="J370" s="28">
        <v>7.9</v>
      </c>
      <c r="K370" s="28">
        <v>263.05</v>
      </c>
      <c r="L370" s="28">
        <v>10.41</v>
      </c>
      <c r="M370" s="28" t="s">
        <v>48</v>
      </c>
      <c r="N370" s="28">
        <v>51.41</v>
      </c>
    </row>
    <row r="371">
      <c r="A371" s="28">
        <v>370.0</v>
      </c>
      <c r="B371" s="28">
        <v>20.0</v>
      </c>
      <c r="C371" s="28" t="s">
        <v>44</v>
      </c>
      <c r="D371" s="28">
        <v>1.69</v>
      </c>
      <c r="E371" s="28">
        <v>6.27</v>
      </c>
      <c r="F371" s="28">
        <v>8.75</v>
      </c>
      <c r="G371" s="28">
        <v>78.77</v>
      </c>
      <c r="H371" s="28" t="s">
        <v>51</v>
      </c>
      <c r="I371" s="28">
        <v>1.2</v>
      </c>
      <c r="J371" s="28">
        <v>6.05</v>
      </c>
      <c r="K371" s="28">
        <v>300.4</v>
      </c>
      <c r="L371" s="28">
        <v>3.41</v>
      </c>
      <c r="M371" s="28" t="s">
        <v>48</v>
      </c>
      <c r="N371" s="28">
        <v>95.63</v>
      </c>
    </row>
    <row r="372">
      <c r="A372" s="28">
        <v>371.0</v>
      </c>
      <c r="B372" s="28">
        <v>21.0</v>
      </c>
      <c r="C372" s="28" t="s">
        <v>44</v>
      </c>
      <c r="D372" s="28">
        <v>4.91</v>
      </c>
      <c r="E372" s="28">
        <v>6.35</v>
      </c>
      <c r="F372" s="28">
        <v>7.61</v>
      </c>
      <c r="G372" s="28">
        <v>62.23</v>
      </c>
      <c r="H372" s="28" t="s">
        <v>45</v>
      </c>
      <c r="I372" s="28">
        <v>0.9</v>
      </c>
      <c r="J372" s="28">
        <v>6.58</v>
      </c>
      <c r="K372" s="28">
        <v>271.35</v>
      </c>
      <c r="L372" s="28">
        <v>10.82</v>
      </c>
      <c r="M372" s="28" t="s">
        <v>48</v>
      </c>
      <c r="N372" s="28">
        <v>65.83</v>
      </c>
    </row>
    <row r="373">
      <c r="A373" s="28">
        <v>372.0</v>
      </c>
      <c r="B373" s="28">
        <v>24.0</v>
      </c>
      <c r="C373" s="28" t="s">
        <v>49</v>
      </c>
      <c r="D373" s="28">
        <v>5.78</v>
      </c>
      <c r="E373" s="28">
        <v>9.36</v>
      </c>
      <c r="F373" s="28">
        <v>7.62</v>
      </c>
      <c r="G373" s="28">
        <v>61.8</v>
      </c>
      <c r="H373" s="28" t="s">
        <v>51</v>
      </c>
      <c r="I373" s="28">
        <v>3.15</v>
      </c>
      <c r="J373" s="28">
        <v>10.33</v>
      </c>
      <c r="K373" s="28">
        <v>245.94</v>
      </c>
      <c r="L373" s="28">
        <v>15.13</v>
      </c>
      <c r="M373" s="28" t="s">
        <v>46</v>
      </c>
      <c r="N373" s="28">
        <v>83.6109287658458</v>
      </c>
    </row>
    <row r="374">
      <c r="A374" s="28">
        <v>373.0</v>
      </c>
      <c r="B374" s="28">
        <v>20.0</v>
      </c>
      <c r="C374" s="28" t="s">
        <v>44</v>
      </c>
      <c r="D374" s="28">
        <v>5.78</v>
      </c>
      <c r="E374" s="28">
        <v>3.58</v>
      </c>
      <c r="F374" s="28">
        <v>6.96</v>
      </c>
      <c r="G374" s="28">
        <v>66.32</v>
      </c>
      <c r="H374" s="28" t="s">
        <v>45</v>
      </c>
      <c r="I374" s="28">
        <v>1.99</v>
      </c>
      <c r="J374" s="28">
        <v>10.15</v>
      </c>
      <c r="K374" s="28">
        <v>251.13</v>
      </c>
      <c r="L374" s="28">
        <v>17.05</v>
      </c>
      <c r="M374" s="28" t="s">
        <v>46</v>
      </c>
      <c r="N374" s="28">
        <v>46.04</v>
      </c>
    </row>
    <row r="375">
      <c r="A375" s="28">
        <v>374.0</v>
      </c>
      <c r="B375" s="28">
        <v>16.0</v>
      </c>
      <c r="C375" s="28" t="s">
        <v>49</v>
      </c>
      <c r="D375" s="28">
        <v>6.52</v>
      </c>
      <c r="E375" s="28">
        <v>3.51</v>
      </c>
      <c r="F375" s="28">
        <v>4.71</v>
      </c>
      <c r="G375" s="28">
        <v>99.03</v>
      </c>
      <c r="H375" s="28" t="s">
        <v>45</v>
      </c>
      <c r="I375" s="28">
        <v>0.24</v>
      </c>
      <c r="J375" s="28">
        <v>10.45</v>
      </c>
      <c r="K375" s="28">
        <v>240.31</v>
      </c>
      <c r="L375" s="28">
        <v>14.89</v>
      </c>
      <c r="M375" s="28" t="s">
        <v>46</v>
      </c>
      <c r="N375" s="28">
        <v>30.3</v>
      </c>
    </row>
    <row r="376">
      <c r="A376" s="28">
        <v>375.0</v>
      </c>
      <c r="B376" s="28">
        <v>19.0</v>
      </c>
      <c r="C376" s="28" t="s">
        <v>44</v>
      </c>
      <c r="D376" s="28">
        <v>6.83</v>
      </c>
      <c r="E376" s="28">
        <v>4.96</v>
      </c>
      <c r="F376" s="28">
        <v>6.6</v>
      </c>
      <c r="G376" s="28">
        <v>75.95</v>
      </c>
      <c r="H376" s="28" t="s">
        <v>47</v>
      </c>
      <c r="I376" s="28">
        <v>1.46</v>
      </c>
      <c r="J376" s="28">
        <v>11.66</v>
      </c>
      <c r="K376" s="28">
        <v>260.78</v>
      </c>
      <c r="L376" s="28">
        <v>15.63</v>
      </c>
      <c r="M376" s="28" t="s">
        <v>46</v>
      </c>
      <c r="N376" s="28">
        <v>47.39</v>
      </c>
    </row>
    <row r="377">
      <c r="A377" s="28">
        <v>376.0</v>
      </c>
      <c r="B377" s="28">
        <v>20.0</v>
      </c>
      <c r="C377" s="28" t="s">
        <v>52</v>
      </c>
      <c r="D377" s="28">
        <v>0.62</v>
      </c>
      <c r="E377" s="28">
        <v>4.21</v>
      </c>
      <c r="F377" s="28">
        <v>5.26</v>
      </c>
      <c r="G377" s="28">
        <v>93.74</v>
      </c>
      <c r="H377" s="28" t="s">
        <v>45</v>
      </c>
      <c r="I377" s="28">
        <v>4.3</v>
      </c>
      <c r="J377" s="28">
        <v>6.02</v>
      </c>
      <c r="K377" s="28">
        <v>305.03</v>
      </c>
      <c r="L377" s="28">
        <v>-1.4</v>
      </c>
      <c r="M377" s="28" t="s">
        <v>48</v>
      </c>
      <c r="N377" s="28">
        <v>70.85</v>
      </c>
    </row>
    <row r="378">
      <c r="A378" s="28">
        <v>377.0</v>
      </c>
      <c r="B378" s="28">
        <v>20.0</v>
      </c>
      <c r="C378" s="28" t="s">
        <v>49</v>
      </c>
      <c r="D378" s="28">
        <v>2.75</v>
      </c>
      <c r="E378" s="28">
        <v>7.63</v>
      </c>
      <c r="F378" s="28">
        <v>8.99</v>
      </c>
      <c r="G378" s="28">
        <v>88.21</v>
      </c>
      <c r="H378" s="28" t="s">
        <v>45</v>
      </c>
      <c r="I378" s="28">
        <v>3.98</v>
      </c>
      <c r="J378" s="28">
        <v>7.9</v>
      </c>
      <c r="K378" s="28">
        <v>283.15</v>
      </c>
      <c r="L378" s="28">
        <v>8.52</v>
      </c>
      <c r="M378" s="28" t="s">
        <v>48</v>
      </c>
      <c r="N378" s="28">
        <v>96.53</v>
      </c>
    </row>
    <row r="379">
      <c r="A379" s="28">
        <v>378.0</v>
      </c>
      <c r="B379" s="28">
        <v>22.0</v>
      </c>
      <c r="C379" s="28" t="s">
        <v>49</v>
      </c>
      <c r="D379" s="28">
        <v>5.5</v>
      </c>
      <c r="E379" s="28">
        <v>6.78</v>
      </c>
      <c r="F379" s="28">
        <v>5.33</v>
      </c>
      <c r="G379" s="28">
        <v>84.22</v>
      </c>
      <c r="H379" s="28" t="s">
        <v>45</v>
      </c>
      <c r="I379" s="28">
        <v>3.22</v>
      </c>
      <c r="J379" s="28">
        <v>7.14</v>
      </c>
      <c r="K379" s="28">
        <v>244.43</v>
      </c>
      <c r="L379" s="28">
        <v>11.88</v>
      </c>
      <c r="M379" s="28" t="s">
        <v>46</v>
      </c>
      <c r="N379" s="28">
        <v>65.87</v>
      </c>
    </row>
    <row r="380">
      <c r="A380" s="28">
        <v>379.0</v>
      </c>
      <c r="B380" s="28">
        <v>19.0</v>
      </c>
      <c r="C380" s="28" t="s">
        <v>44</v>
      </c>
      <c r="D380" s="28">
        <v>3.99</v>
      </c>
      <c r="E380" s="28">
        <v>7.83</v>
      </c>
      <c r="F380" s="28">
        <v>5.15</v>
      </c>
      <c r="G380" s="28">
        <v>97.91</v>
      </c>
      <c r="H380" s="28" t="s">
        <v>45</v>
      </c>
      <c r="I380" s="28">
        <v>0.43</v>
      </c>
      <c r="J380" s="28">
        <v>8.71</v>
      </c>
      <c r="K380" s="28">
        <v>285.16</v>
      </c>
      <c r="L380" s="28">
        <v>10.37</v>
      </c>
      <c r="M380" s="28" t="s">
        <v>50</v>
      </c>
      <c r="N380" s="28">
        <v>79.67</v>
      </c>
    </row>
    <row r="381">
      <c r="A381" s="28">
        <v>380.0</v>
      </c>
      <c r="B381" s="28">
        <v>16.0</v>
      </c>
      <c r="C381" s="28" t="s">
        <v>44</v>
      </c>
      <c r="D381" s="28">
        <v>1.53</v>
      </c>
      <c r="E381" s="28">
        <v>8.38</v>
      </c>
      <c r="F381" s="28">
        <v>7.12</v>
      </c>
      <c r="G381" s="28">
        <v>69.22</v>
      </c>
      <c r="H381" s="28" t="s">
        <v>45</v>
      </c>
      <c r="I381" s="28">
        <v>4.41</v>
      </c>
      <c r="J381" s="28">
        <v>4.78</v>
      </c>
      <c r="K381" s="28">
        <v>315.42</v>
      </c>
      <c r="L381" s="28">
        <v>7.7</v>
      </c>
      <c r="M381" s="28" t="s">
        <v>48</v>
      </c>
      <c r="N381" s="28">
        <v>100.0</v>
      </c>
    </row>
    <row r="382">
      <c r="A382" s="28">
        <v>381.0</v>
      </c>
      <c r="B382" s="28">
        <v>20.0</v>
      </c>
      <c r="C382" s="28" t="s">
        <v>44</v>
      </c>
      <c r="D382" s="28">
        <v>4.42</v>
      </c>
      <c r="E382" s="28">
        <v>9.31</v>
      </c>
      <c r="F382" s="28">
        <v>6.55</v>
      </c>
      <c r="G382" s="28">
        <v>78.2</v>
      </c>
      <c r="H382" s="28" t="s">
        <v>45</v>
      </c>
      <c r="I382" s="28">
        <v>2.67</v>
      </c>
      <c r="J382" s="28">
        <v>7.09</v>
      </c>
      <c r="K382" s="28">
        <v>264.79</v>
      </c>
      <c r="L382" s="28">
        <v>11.27</v>
      </c>
      <c r="M382" s="28" t="s">
        <v>48</v>
      </c>
      <c r="N382" s="28">
        <v>90.1</v>
      </c>
    </row>
    <row r="383">
      <c r="A383" s="28">
        <v>382.0</v>
      </c>
      <c r="B383" s="28">
        <v>22.0</v>
      </c>
      <c r="C383" s="28" t="s">
        <v>49</v>
      </c>
      <c r="D383" s="28">
        <v>3.26</v>
      </c>
      <c r="E383" s="28">
        <v>4.88</v>
      </c>
      <c r="F383" s="28">
        <v>4.11</v>
      </c>
      <c r="G383" s="28">
        <v>94.59</v>
      </c>
      <c r="H383" s="28" t="s">
        <v>45</v>
      </c>
      <c r="I383" s="28">
        <v>2.47</v>
      </c>
      <c r="J383" s="28">
        <v>8.66</v>
      </c>
      <c r="K383" s="28">
        <v>292.74</v>
      </c>
      <c r="L383" s="28">
        <v>8.39</v>
      </c>
      <c r="M383" s="28" t="s">
        <v>48</v>
      </c>
      <c r="N383" s="28">
        <v>60.58</v>
      </c>
    </row>
    <row r="384">
      <c r="A384" s="28">
        <v>383.0</v>
      </c>
      <c r="B384" s="28">
        <v>21.0</v>
      </c>
      <c r="C384" s="28" t="s">
        <v>49</v>
      </c>
      <c r="D384" s="28">
        <v>3.12</v>
      </c>
      <c r="E384" s="28">
        <v>9.86</v>
      </c>
      <c r="F384" s="28">
        <v>4.65</v>
      </c>
      <c r="G384" s="28">
        <v>82.07</v>
      </c>
      <c r="H384" s="28" t="s">
        <v>47</v>
      </c>
      <c r="I384" s="28">
        <v>4.67</v>
      </c>
      <c r="J384" s="28">
        <v>6.92</v>
      </c>
      <c r="K384" s="28">
        <v>285.84</v>
      </c>
      <c r="L384" s="28">
        <v>6.33</v>
      </c>
      <c r="M384" s="28" t="s">
        <v>50</v>
      </c>
      <c r="N384" s="28">
        <v>92.52</v>
      </c>
    </row>
    <row r="385">
      <c r="A385" s="28">
        <v>384.0</v>
      </c>
      <c r="B385" s="28">
        <v>20.0</v>
      </c>
      <c r="C385" s="28" t="s">
        <v>44</v>
      </c>
      <c r="D385" s="28">
        <v>6.48</v>
      </c>
      <c r="E385" s="28">
        <v>2.94</v>
      </c>
      <c r="F385" s="28">
        <v>8.06</v>
      </c>
      <c r="G385" s="28">
        <v>69.86</v>
      </c>
      <c r="H385" s="28" t="s">
        <v>45</v>
      </c>
      <c r="I385" s="28">
        <v>0.04</v>
      </c>
      <c r="J385" s="28">
        <v>9.99</v>
      </c>
      <c r="K385" s="28">
        <v>249.26</v>
      </c>
      <c r="L385" s="28">
        <v>12.4</v>
      </c>
      <c r="M385" s="28" t="s">
        <v>46</v>
      </c>
      <c r="N385" s="28">
        <v>35.43</v>
      </c>
    </row>
    <row r="386">
      <c r="A386" s="28">
        <v>385.0</v>
      </c>
      <c r="B386" s="28">
        <v>19.0</v>
      </c>
      <c r="C386" s="28" t="s">
        <v>44</v>
      </c>
      <c r="D386" s="28">
        <v>3.26</v>
      </c>
      <c r="E386" s="28">
        <v>7.43</v>
      </c>
      <c r="F386" s="28">
        <v>6.42</v>
      </c>
      <c r="G386" s="28">
        <v>68.36</v>
      </c>
      <c r="H386" s="28" t="s">
        <v>47</v>
      </c>
      <c r="I386" s="28">
        <v>2.78</v>
      </c>
      <c r="J386" s="28">
        <v>8.18</v>
      </c>
      <c r="K386" s="28">
        <v>270.93</v>
      </c>
      <c r="L386" s="28">
        <v>8.09</v>
      </c>
      <c r="M386" s="28" t="s">
        <v>48</v>
      </c>
      <c r="N386" s="28">
        <v>78.9</v>
      </c>
    </row>
    <row r="387">
      <c r="A387" s="28">
        <v>386.0</v>
      </c>
      <c r="B387" s="28">
        <v>17.0</v>
      </c>
      <c r="C387" s="28" t="s">
        <v>49</v>
      </c>
      <c r="D387" s="28">
        <v>0.21</v>
      </c>
      <c r="E387" s="28">
        <v>5.81</v>
      </c>
      <c r="F387" s="28">
        <v>4.73</v>
      </c>
      <c r="G387" s="28">
        <v>90.12</v>
      </c>
      <c r="H387" s="28" t="s">
        <v>47</v>
      </c>
      <c r="I387" s="28">
        <v>3.96</v>
      </c>
      <c r="J387" s="28">
        <v>3.98</v>
      </c>
      <c r="K387" s="28">
        <v>319.09</v>
      </c>
      <c r="L387" s="28">
        <v>3.05</v>
      </c>
      <c r="M387" s="28" t="s">
        <v>48</v>
      </c>
      <c r="N387" s="28">
        <v>82.99</v>
      </c>
    </row>
    <row r="388">
      <c r="A388" s="28">
        <v>387.0</v>
      </c>
      <c r="B388" s="28">
        <v>19.0</v>
      </c>
      <c r="C388" s="28" t="s">
        <v>44</v>
      </c>
      <c r="D388" s="28">
        <v>0.46</v>
      </c>
      <c r="E388" s="28">
        <v>8.35</v>
      </c>
      <c r="F388" s="28">
        <v>6.33</v>
      </c>
      <c r="G388" s="28">
        <v>60.51</v>
      </c>
      <c r="H388" s="28" t="s">
        <v>45</v>
      </c>
      <c r="I388" s="28">
        <v>0.32</v>
      </c>
      <c r="J388" s="28">
        <v>5.75</v>
      </c>
      <c r="K388" s="28">
        <v>333.2</v>
      </c>
      <c r="L388" s="28">
        <v>-0.65</v>
      </c>
      <c r="M388" s="28" t="s">
        <v>48</v>
      </c>
      <c r="N388" s="28">
        <v>88.17</v>
      </c>
    </row>
    <row r="389">
      <c r="A389" s="28">
        <v>388.0</v>
      </c>
      <c r="B389" s="28">
        <v>18.0</v>
      </c>
      <c r="C389" s="28" t="s">
        <v>49</v>
      </c>
      <c r="D389" s="28">
        <v>6.85</v>
      </c>
      <c r="E389" s="28">
        <v>5.29</v>
      </c>
      <c r="F389" s="28">
        <v>5.27</v>
      </c>
      <c r="G389" s="28">
        <v>96.57</v>
      </c>
      <c r="H389" s="28" t="s">
        <v>45</v>
      </c>
      <c r="I389" s="28">
        <v>1.79</v>
      </c>
      <c r="J389" s="28">
        <v>8.36</v>
      </c>
      <c r="K389" s="28">
        <v>252.57</v>
      </c>
      <c r="L389" s="28">
        <v>14.18</v>
      </c>
      <c r="M389" s="28" t="s">
        <v>46</v>
      </c>
      <c r="N389" s="28">
        <v>48.14</v>
      </c>
    </row>
    <row r="390">
      <c r="A390" s="28">
        <v>389.0</v>
      </c>
      <c r="B390" s="28">
        <v>16.0</v>
      </c>
      <c r="C390" s="28" t="s">
        <v>49</v>
      </c>
      <c r="D390" s="28">
        <v>7.68</v>
      </c>
      <c r="E390" s="28">
        <v>8.06</v>
      </c>
      <c r="F390" s="28">
        <v>5.12</v>
      </c>
      <c r="G390" s="28">
        <v>60.74</v>
      </c>
      <c r="H390" s="28" t="s">
        <v>45</v>
      </c>
      <c r="I390" s="28">
        <v>4.89</v>
      </c>
      <c r="J390" s="28">
        <v>12.56</v>
      </c>
      <c r="K390" s="28">
        <v>235.89</v>
      </c>
      <c r="L390" s="28">
        <v>19.4</v>
      </c>
      <c r="M390" s="28" t="s">
        <v>50</v>
      </c>
      <c r="N390" s="28">
        <v>54.7684373259089</v>
      </c>
    </row>
    <row r="391">
      <c r="A391" s="28">
        <v>390.0</v>
      </c>
      <c r="B391" s="28">
        <v>23.0</v>
      </c>
      <c r="C391" s="28" t="s">
        <v>49</v>
      </c>
      <c r="D391" s="28">
        <v>5.51</v>
      </c>
      <c r="E391" s="28">
        <v>9.37</v>
      </c>
      <c r="F391" s="28">
        <v>8.79</v>
      </c>
      <c r="G391" s="28">
        <v>85.24</v>
      </c>
      <c r="H391" s="28" t="s">
        <v>51</v>
      </c>
      <c r="I391" s="28">
        <v>1.06</v>
      </c>
      <c r="J391" s="28">
        <v>7.33</v>
      </c>
      <c r="K391" s="28">
        <v>263.39</v>
      </c>
      <c r="L391" s="28">
        <v>9.86</v>
      </c>
      <c r="M391" s="28" t="s">
        <v>46</v>
      </c>
      <c r="N391" s="28">
        <v>90.7659170538225</v>
      </c>
    </row>
    <row r="392">
      <c r="A392" s="28">
        <v>391.0</v>
      </c>
      <c r="B392" s="28">
        <v>20.0</v>
      </c>
      <c r="C392" s="28" t="s">
        <v>44</v>
      </c>
      <c r="D392" s="28">
        <v>2.91</v>
      </c>
      <c r="E392" s="28">
        <v>7.59</v>
      </c>
      <c r="F392" s="28">
        <v>5.81</v>
      </c>
      <c r="G392" s="28">
        <v>84.19</v>
      </c>
      <c r="H392" s="28" t="s">
        <v>51</v>
      </c>
      <c r="I392" s="28">
        <v>2.66</v>
      </c>
      <c r="J392" s="28">
        <v>5.04</v>
      </c>
      <c r="K392" s="28">
        <v>309.41</v>
      </c>
      <c r="L392" s="28">
        <v>6.53</v>
      </c>
      <c r="M392" s="28" t="s">
        <v>50</v>
      </c>
      <c r="N392" s="28">
        <v>80.38</v>
      </c>
    </row>
    <row r="393">
      <c r="A393" s="28">
        <v>392.0</v>
      </c>
      <c r="B393" s="28">
        <v>19.0</v>
      </c>
      <c r="C393" s="28" t="s">
        <v>44</v>
      </c>
      <c r="D393" s="28">
        <v>7.51</v>
      </c>
      <c r="E393" s="28">
        <v>7.98</v>
      </c>
      <c r="F393" s="28">
        <v>4.23</v>
      </c>
      <c r="G393" s="28">
        <v>83.14</v>
      </c>
      <c r="H393" s="28" t="s">
        <v>51</v>
      </c>
      <c r="I393" s="28">
        <v>3.73</v>
      </c>
      <c r="J393" s="28">
        <v>9.41</v>
      </c>
      <c r="K393" s="28">
        <v>237.74</v>
      </c>
      <c r="L393" s="28">
        <v>13.99</v>
      </c>
      <c r="M393" s="28" t="s">
        <v>50</v>
      </c>
      <c r="N393" s="28">
        <v>53.2484964199661</v>
      </c>
    </row>
    <row r="394">
      <c r="A394" s="28">
        <v>393.0</v>
      </c>
      <c r="B394" s="28">
        <v>23.0</v>
      </c>
      <c r="C394" s="28" t="s">
        <v>49</v>
      </c>
      <c r="D394" s="28">
        <v>5.3</v>
      </c>
      <c r="E394" s="28">
        <v>1.6</v>
      </c>
      <c r="F394" s="28">
        <v>8.85</v>
      </c>
      <c r="G394" s="28">
        <v>78.97</v>
      </c>
      <c r="H394" s="28" t="s">
        <v>51</v>
      </c>
      <c r="I394" s="28">
        <v>1.95</v>
      </c>
      <c r="J394" s="28">
        <v>7.49</v>
      </c>
      <c r="K394" s="28">
        <v>249.78</v>
      </c>
      <c r="L394" s="28">
        <v>6.28</v>
      </c>
      <c r="M394" s="28" t="s">
        <v>46</v>
      </c>
      <c r="N394" s="28">
        <v>42.07</v>
      </c>
    </row>
    <row r="395">
      <c r="A395" s="28">
        <v>394.0</v>
      </c>
      <c r="B395" s="28">
        <v>22.0</v>
      </c>
      <c r="C395" s="28" t="s">
        <v>49</v>
      </c>
      <c r="D395" s="28">
        <v>6.75</v>
      </c>
      <c r="E395" s="28">
        <v>2.84</v>
      </c>
      <c r="F395" s="28">
        <v>7.97</v>
      </c>
      <c r="G395" s="28">
        <v>94.1</v>
      </c>
      <c r="H395" s="28" t="s">
        <v>45</v>
      </c>
      <c r="I395" s="28">
        <v>2.04</v>
      </c>
      <c r="J395" s="28">
        <v>11.41</v>
      </c>
      <c r="K395" s="28">
        <v>251.13</v>
      </c>
      <c r="L395" s="28">
        <v>14.23</v>
      </c>
      <c r="M395" s="28" t="s">
        <v>46</v>
      </c>
      <c r="N395" s="28">
        <v>37.3</v>
      </c>
    </row>
    <row r="396">
      <c r="A396" s="28">
        <v>395.0</v>
      </c>
      <c r="B396" s="28">
        <v>17.0</v>
      </c>
      <c r="C396" s="28" t="s">
        <v>44</v>
      </c>
      <c r="D396" s="28">
        <v>6.13</v>
      </c>
      <c r="E396" s="28">
        <v>9.77</v>
      </c>
      <c r="F396" s="28">
        <v>5.27</v>
      </c>
      <c r="G396" s="28">
        <v>86.37</v>
      </c>
      <c r="H396" s="28" t="s">
        <v>47</v>
      </c>
      <c r="I396" s="28">
        <v>0.32</v>
      </c>
      <c r="J396" s="28">
        <v>10.41</v>
      </c>
      <c r="K396" s="28">
        <v>245.7</v>
      </c>
      <c r="L396" s="28">
        <v>12.27</v>
      </c>
      <c r="M396" s="28" t="s">
        <v>50</v>
      </c>
      <c r="N396" s="28">
        <v>85.3485053331711</v>
      </c>
    </row>
    <row r="397">
      <c r="A397" s="28">
        <v>396.0</v>
      </c>
      <c r="B397" s="28">
        <v>16.0</v>
      </c>
      <c r="C397" s="28" t="s">
        <v>44</v>
      </c>
      <c r="D397" s="28">
        <v>3.03</v>
      </c>
      <c r="E397" s="28">
        <v>7.24</v>
      </c>
      <c r="F397" s="28">
        <v>6.04</v>
      </c>
      <c r="G397" s="28">
        <v>91.27</v>
      </c>
      <c r="H397" s="28" t="s">
        <v>45</v>
      </c>
      <c r="I397" s="28">
        <v>0.95</v>
      </c>
      <c r="J397" s="28">
        <v>5.18</v>
      </c>
      <c r="K397" s="28">
        <v>288.53</v>
      </c>
      <c r="L397" s="28">
        <v>8.69</v>
      </c>
      <c r="M397" s="28" t="s">
        <v>48</v>
      </c>
      <c r="N397" s="28">
        <v>89.74</v>
      </c>
    </row>
    <row r="398">
      <c r="A398" s="28">
        <v>397.0</v>
      </c>
      <c r="B398" s="28">
        <v>19.0</v>
      </c>
      <c r="C398" s="28" t="s">
        <v>49</v>
      </c>
      <c r="D398" s="28">
        <v>3.83</v>
      </c>
      <c r="E398" s="28">
        <v>6.05</v>
      </c>
      <c r="F398" s="28">
        <v>8.31</v>
      </c>
      <c r="G398" s="28">
        <v>64.62</v>
      </c>
      <c r="H398" s="28" t="s">
        <v>47</v>
      </c>
      <c r="I398" s="28">
        <v>4.4</v>
      </c>
      <c r="J398" s="28">
        <v>6.18</v>
      </c>
      <c r="K398" s="28">
        <v>275.22</v>
      </c>
      <c r="L398" s="28">
        <v>9.8</v>
      </c>
      <c r="M398" s="28" t="s">
        <v>48</v>
      </c>
      <c r="N398" s="28">
        <v>70.0</v>
      </c>
    </row>
    <row r="399">
      <c r="A399" s="28">
        <v>398.0</v>
      </c>
      <c r="B399" s="28">
        <v>23.0</v>
      </c>
      <c r="C399" s="28" t="s">
        <v>49</v>
      </c>
      <c r="D399" s="28">
        <v>1.49</v>
      </c>
      <c r="E399" s="28">
        <v>4.3</v>
      </c>
      <c r="F399" s="28">
        <v>5.79</v>
      </c>
      <c r="G399" s="28">
        <v>62.0</v>
      </c>
      <c r="H399" s="28" t="s">
        <v>45</v>
      </c>
      <c r="I399" s="28">
        <v>4.09</v>
      </c>
      <c r="J399" s="28">
        <v>2.99</v>
      </c>
      <c r="K399" s="28">
        <v>295.03</v>
      </c>
      <c r="L399" s="28">
        <v>1.65</v>
      </c>
      <c r="M399" s="28" t="s">
        <v>48</v>
      </c>
      <c r="N399" s="28">
        <v>63.15</v>
      </c>
    </row>
    <row r="400">
      <c r="A400" s="28">
        <v>399.0</v>
      </c>
      <c r="B400" s="28">
        <v>17.0</v>
      </c>
      <c r="C400" s="28" t="s">
        <v>49</v>
      </c>
      <c r="D400" s="28">
        <v>2.34</v>
      </c>
      <c r="E400" s="28">
        <v>1.4</v>
      </c>
      <c r="F400" s="28">
        <v>6.84</v>
      </c>
      <c r="G400" s="28">
        <v>61.14</v>
      </c>
      <c r="H400" s="28" t="s">
        <v>45</v>
      </c>
      <c r="I400" s="28">
        <v>1.52</v>
      </c>
      <c r="J400" s="28">
        <v>5.41</v>
      </c>
      <c r="K400" s="28">
        <v>295.01</v>
      </c>
      <c r="L400" s="28">
        <v>8.8</v>
      </c>
      <c r="M400" s="28" t="s">
        <v>48</v>
      </c>
      <c r="N400" s="28">
        <v>46.88</v>
      </c>
    </row>
    <row r="401">
      <c r="A401" s="28">
        <v>400.0</v>
      </c>
      <c r="B401" s="28">
        <v>18.0</v>
      </c>
      <c r="C401" s="28" t="s">
        <v>52</v>
      </c>
      <c r="D401" s="28">
        <v>6.23</v>
      </c>
      <c r="E401" s="28">
        <v>4.32</v>
      </c>
      <c r="F401" s="28">
        <v>6.67</v>
      </c>
      <c r="G401" s="28">
        <v>65.89</v>
      </c>
      <c r="H401" s="28" t="s">
        <v>47</v>
      </c>
      <c r="I401" s="28">
        <v>1.91</v>
      </c>
      <c r="J401" s="28">
        <v>9.12</v>
      </c>
      <c r="K401" s="28">
        <v>254.91</v>
      </c>
      <c r="L401" s="28">
        <v>15.36</v>
      </c>
      <c r="M401" s="28" t="s">
        <v>46</v>
      </c>
      <c r="N401" s="28">
        <v>47.92</v>
      </c>
    </row>
    <row r="402">
      <c r="A402" s="28">
        <v>401.0</v>
      </c>
      <c r="B402" s="28">
        <v>16.0</v>
      </c>
      <c r="C402" s="28" t="s">
        <v>44</v>
      </c>
      <c r="D402" s="28">
        <v>7.15</v>
      </c>
      <c r="E402" s="28">
        <v>5.49</v>
      </c>
      <c r="F402" s="28">
        <v>6.01</v>
      </c>
      <c r="G402" s="28">
        <v>86.68</v>
      </c>
      <c r="H402" s="28" t="s">
        <v>51</v>
      </c>
      <c r="I402" s="28">
        <v>2.2</v>
      </c>
      <c r="J402" s="28">
        <v>8.88</v>
      </c>
      <c r="K402" s="28">
        <v>241.59</v>
      </c>
      <c r="L402" s="28">
        <v>14.65</v>
      </c>
      <c r="M402" s="28" t="s">
        <v>46</v>
      </c>
      <c r="N402" s="28">
        <v>55.52</v>
      </c>
    </row>
    <row r="403">
      <c r="A403" s="28">
        <v>402.0</v>
      </c>
      <c r="B403" s="28">
        <v>16.0</v>
      </c>
      <c r="C403" s="28" t="s">
        <v>44</v>
      </c>
      <c r="D403" s="28">
        <v>5.8</v>
      </c>
      <c r="E403" s="28">
        <v>2.9</v>
      </c>
      <c r="F403" s="28">
        <v>7.2</v>
      </c>
      <c r="G403" s="28">
        <v>79.76</v>
      </c>
      <c r="H403" s="28" t="s">
        <v>47</v>
      </c>
      <c r="I403" s="28">
        <v>1.73</v>
      </c>
      <c r="J403" s="28">
        <v>10.97</v>
      </c>
      <c r="K403" s="28">
        <v>255.2</v>
      </c>
      <c r="L403" s="28">
        <v>14.85</v>
      </c>
      <c r="M403" s="28" t="s">
        <v>46</v>
      </c>
      <c r="N403" s="28">
        <v>38.82</v>
      </c>
    </row>
    <row r="404">
      <c r="A404" s="28">
        <v>403.0</v>
      </c>
      <c r="B404" s="28">
        <v>18.0</v>
      </c>
      <c r="C404" s="28" t="s">
        <v>49</v>
      </c>
      <c r="D404" s="28">
        <v>3.72</v>
      </c>
      <c r="E404" s="28">
        <v>2.56</v>
      </c>
      <c r="F404" s="28">
        <v>6.37</v>
      </c>
      <c r="G404" s="28">
        <v>90.09</v>
      </c>
      <c r="H404" s="28" t="s">
        <v>51</v>
      </c>
      <c r="I404" s="28">
        <v>3.27</v>
      </c>
      <c r="J404" s="28">
        <v>8.98</v>
      </c>
      <c r="K404" s="28">
        <v>273.35</v>
      </c>
      <c r="L404" s="28">
        <v>8.18</v>
      </c>
      <c r="M404" s="28" t="s">
        <v>48</v>
      </c>
      <c r="N404" s="28">
        <v>42.14</v>
      </c>
    </row>
    <row r="405">
      <c r="A405" s="28">
        <v>404.0</v>
      </c>
      <c r="B405" s="28">
        <v>20.0</v>
      </c>
      <c r="C405" s="28" t="s">
        <v>49</v>
      </c>
      <c r="D405" s="28">
        <v>0.69</v>
      </c>
      <c r="E405" s="28">
        <v>5.58</v>
      </c>
      <c r="F405" s="28">
        <v>4.11</v>
      </c>
      <c r="G405" s="28">
        <v>67.67</v>
      </c>
      <c r="H405" s="28" t="s">
        <v>47</v>
      </c>
      <c r="I405" s="28">
        <v>0.06</v>
      </c>
      <c r="J405" s="28">
        <v>2.24</v>
      </c>
      <c r="K405" s="28">
        <v>295.13</v>
      </c>
      <c r="L405" s="28">
        <v>-2.77</v>
      </c>
      <c r="M405" s="28" t="s">
        <v>48</v>
      </c>
      <c r="N405" s="28">
        <v>61.64</v>
      </c>
    </row>
    <row r="406">
      <c r="A406" s="28">
        <v>405.0</v>
      </c>
      <c r="B406" s="28">
        <v>18.0</v>
      </c>
      <c r="C406" s="28" t="s">
        <v>44</v>
      </c>
      <c r="D406" s="28">
        <v>0.46</v>
      </c>
      <c r="E406" s="28">
        <v>6.27</v>
      </c>
      <c r="F406" s="28">
        <v>8.07</v>
      </c>
      <c r="G406" s="28">
        <v>74.68</v>
      </c>
      <c r="H406" s="28" t="s">
        <v>47</v>
      </c>
      <c r="I406" s="28">
        <v>4.4</v>
      </c>
      <c r="J406" s="28">
        <v>2.79</v>
      </c>
      <c r="K406" s="28">
        <v>314.01</v>
      </c>
      <c r="L406" s="28">
        <v>2.27</v>
      </c>
      <c r="M406" s="28" t="s">
        <v>48</v>
      </c>
      <c r="N406" s="28">
        <v>82.77</v>
      </c>
    </row>
    <row r="407">
      <c r="A407" s="28">
        <v>406.0</v>
      </c>
      <c r="B407" s="28">
        <v>16.0</v>
      </c>
      <c r="C407" s="28" t="s">
        <v>44</v>
      </c>
      <c r="D407" s="28">
        <v>2.99</v>
      </c>
      <c r="E407" s="28">
        <v>3.16</v>
      </c>
      <c r="F407" s="28">
        <v>4.57</v>
      </c>
      <c r="G407" s="28">
        <v>95.54</v>
      </c>
      <c r="H407" s="28" t="s">
        <v>51</v>
      </c>
      <c r="I407" s="28">
        <v>1.5</v>
      </c>
      <c r="J407" s="28">
        <v>7.67</v>
      </c>
      <c r="K407" s="28">
        <v>289.66</v>
      </c>
      <c r="L407" s="28">
        <v>5.59</v>
      </c>
      <c r="M407" s="28" t="s">
        <v>48</v>
      </c>
      <c r="N407" s="28">
        <v>57.65</v>
      </c>
    </row>
    <row r="408">
      <c r="A408" s="28">
        <v>407.0</v>
      </c>
      <c r="B408" s="28">
        <v>16.0</v>
      </c>
      <c r="C408" s="28" t="s">
        <v>49</v>
      </c>
      <c r="D408" s="28">
        <v>3.71</v>
      </c>
      <c r="E408" s="28">
        <v>6.29</v>
      </c>
      <c r="F408" s="28">
        <v>6.32</v>
      </c>
      <c r="G408" s="28">
        <v>97.43</v>
      </c>
      <c r="H408" s="28" t="s">
        <v>45</v>
      </c>
      <c r="I408" s="28">
        <v>4.36</v>
      </c>
      <c r="J408" s="28">
        <v>9.06</v>
      </c>
      <c r="K408" s="28">
        <v>253.89</v>
      </c>
      <c r="L408" s="28">
        <v>9.64</v>
      </c>
      <c r="M408" s="28" t="s">
        <v>48</v>
      </c>
      <c r="N408" s="28">
        <v>78.44</v>
      </c>
    </row>
    <row r="409">
      <c r="A409" s="28">
        <v>408.0</v>
      </c>
      <c r="B409" s="28">
        <v>23.0</v>
      </c>
      <c r="C409" s="28" t="s">
        <v>44</v>
      </c>
      <c r="D409" s="28">
        <v>4.87</v>
      </c>
      <c r="E409" s="28">
        <v>9.1</v>
      </c>
      <c r="F409" s="28">
        <v>6.9</v>
      </c>
      <c r="G409" s="28">
        <v>96.87</v>
      </c>
      <c r="H409" s="28" t="s">
        <v>51</v>
      </c>
      <c r="I409" s="28">
        <v>2.27</v>
      </c>
      <c r="J409" s="28">
        <v>6.23</v>
      </c>
      <c r="K409" s="28">
        <v>260.89</v>
      </c>
      <c r="L409" s="28">
        <v>11.24</v>
      </c>
      <c r="M409" s="28" t="s">
        <v>48</v>
      </c>
      <c r="N409" s="28">
        <v>90.85</v>
      </c>
    </row>
    <row r="410">
      <c r="A410" s="28">
        <v>409.0</v>
      </c>
      <c r="B410" s="28">
        <v>17.0</v>
      </c>
      <c r="C410" s="28" t="s">
        <v>44</v>
      </c>
      <c r="D410" s="28">
        <v>0.05</v>
      </c>
      <c r="E410" s="28">
        <v>5.26</v>
      </c>
      <c r="F410" s="28">
        <v>7.53</v>
      </c>
      <c r="G410" s="28">
        <v>92.73</v>
      </c>
      <c r="H410" s="28" t="s">
        <v>47</v>
      </c>
      <c r="I410" s="28">
        <v>3.88</v>
      </c>
      <c r="J410" s="28">
        <v>5.56</v>
      </c>
      <c r="K410" s="28">
        <v>318.45</v>
      </c>
      <c r="L410" s="28">
        <v>-1.03</v>
      </c>
      <c r="M410" s="28" t="s">
        <v>48</v>
      </c>
      <c r="N410" s="28">
        <v>101.012408787147</v>
      </c>
    </row>
    <row r="411">
      <c r="A411" s="28">
        <v>410.0</v>
      </c>
      <c r="B411" s="28">
        <v>18.0</v>
      </c>
      <c r="C411" s="28" t="s">
        <v>49</v>
      </c>
      <c r="D411" s="28">
        <v>7.92</v>
      </c>
      <c r="E411" s="28">
        <v>8.72</v>
      </c>
      <c r="F411" s="28">
        <v>6.05</v>
      </c>
      <c r="G411" s="28">
        <v>87.53</v>
      </c>
      <c r="H411" s="28" t="s">
        <v>51</v>
      </c>
      <c r="I411" s="28">
        <v>4.13</v>
      </c>
      <c r="J411" s="28">
        <v>9.23</v>
      </c>
      <c r="K411" s="28">
        <v>215.81</v>
      </c>
      <c r="L411" s="28">
        <v>16.91</v>
      </c>
      <c r="M411" s="28" t="s">
        <v>46</v>
      </c>
      <c r="N411" s="28">
        <v>77.4927549373388</v>
      </c>
    </row>
    <row r="412">
      <c r="A412" s="28">
        <v>411.0</v>
      </c>
      <c r="B412" s="28">
        <v>17.0</v>
      </c>
      <c r="C412" s="28" t="s">
        <v>49</v>
      </c>
      <c r="D412" s="28">
        <v>2.91</v>
      </c>
      <c r="E412" s="28">
        <v>9.35</v>
      </c>
      <c r="F412" s="28">
        <v>7.68</v>
      </c>
      <c r="G412" s="28">
        <v>96.55</v>
      </c>
      <c r="H412" s="28" t="s">
        <v>47</v>
      </c>
      <c r="I412" s="28">
        <v>1.51</v>
      </c>
      <c r="J412" s="28">
        <v>7.08</v>
      </c>
      <c r="K412" s="28">
        <v>292.68</v>
      </c>
      <c r="L412" s="28">
        <v>9.56</v>
      </c>
      <c r="M412" s="28" t="s">
        <v>48</v>
      </c>
      <c r="N412" s="28">
        <v>100.0</v>
      </c>
    </row>
    <row r="413">
      <c r="A413" s="28">
        <v>412.0</v>
      </c>
      <c r="B413" s="28">
        <v>18.0</v>
      </c>
      <c r="C413" s="28" t="s">
        <v>49</v>
      </c>
      <c r="D413" s="28">
        <v>6.78</v>
      </c>
      <c r="E413" s="28">
        <v>1.83</v>
      </c>
      <c r="F413" s="28">
        <v>4.66</v>
      </c>
      <c r="G413" s="28">
        <v>88.57</v>
      </c>
      <c r="H413" s="28" t="s">
        <v>45</v>
      </c>
      <c r="I413" s="28">
        <v>3.2</v>
      </c>
      <c r="J413" s="28">
        <v>7.89</v>
      </c>
      <c r="K413" s="28">
        <v>248.08</v>
      </c>
      <c r="L413" s="28">
        <v>9.96</v>
      </c>
      <c r="M413" s="28" t="s">
        <v>46</v>
      </c>
      <c r="N413" s="28">
        <v>24.56</v>
      </c>
    </row>
    <row r="414">
      <c r="A414" s="28">
        <v>413.0</v>
      </c>
      <c r="B414" s="28">
        <v>22.0</v>
      </c>
      <c r="C414" s="28" t="s">
        <v>44</v>
      </c>
      <c r="D414" s="28">
        <v>4.28</v>
      </c>
      <c r="E414" s="28">
        <v>1.86</v>
      </c>
      <c r="F414" s="28">
        <v>7.27</v>
      </c>
      <c r="G414" s="28">
        <v>98.16</v>
      </c>
      <c r="H414" s="28" t="s">
        <v>47</v>
      </c>
      <c r="I414" s="28">
        <v>3.04</v>
      </c>
      <c r="J414" s="28">
        <v>9.92</v>
      </c>
      <c r="K414" s="28">
        <v>286.78</v>
      </c>
      <c r="L414" s="28">
        <v>12.79</v>
      </c>
      <c r="M414" s="28" t="s">
        <v>48</v>
      </c>
      <c r="N414" s="28">
        <v>44.61</v>
      </c>
    </row>
    <row r="415">
      <c r="A415" s="28">
        <v>414.0</v>
      </c>
      <c r="B415" s="28">
        <v>16.0</v>
      </c>
      <c r="C415" s="28" t="s">
        <v>49</v>
      </c>
      <c r="D415" s="28">
        <v>1.04</v>
      </c>
      <c r="E415" s="28">
        <v>5.28</v>
      </c>
      <c r="F415" s="28">
        <v>8.13</v>
      </c>
      <c r="G415" s="28">
        <v>60.99</v>
      </c>
      <c r="H415" s="28" t="s">
        <v>45</v>
      </c>
      <c r="I415" s="28">
        <v>2.38</v>
      </c>
      <c r="J415" s="28">
        <v>3.81</v>
      </c>
      <c r="K415" s="28">
        <v>307.24</v>
      </c>
      <c r="L415" s="28">
        <v>7.26</v>
      </c>
      <c r="M415" s="28" t="s">
        <v>48</v>
      </c>
      <c r="N415" s="28">
        <v>82.83</v>
      </c>
    </row>
    <row r="416">
      <c r="A416" s="28">
        <v>415.0</v>
      </c>
      <c r="B416" s="28">
        <v>23.0</v>
      </c>
      <c r="C416" s="28" t="s">
        <v>49</v>
      </c>
      <c r="D416" s="28">
        <v>6.38</v>
      </c>
      <c r="E416" s="28">
        <v>6.29</v>
      </c>
      <c r="F416" s="28">
        <v>8.45</v>
      </c>
      <c r="G416" s="28">
        <v>96.87</v>
      </c>
      <c r="H416" s="28" t="s">
        <v>45</v>
      </c>
      <c r="I416" s="28">
        <v>2.35</v>
      </c>
      <c r="J416" s="28">
        <v>10.62</v>
      </c>
      <c r="K416" s="28">
        <v>256.36</v>
      </c>
      <c r="L416" s="28">
        <v>14.37</v>
      </c>
      <c r="M416" s="28" t="s">
        <v>46</v>
      </c>
      <c r="N416" s="28">
        <v>75.3</v>
      </c>
    </row>
    <row r="417">
      <c r="A417" s="28">
        <v>416.0</v>
      </c>
      <c r="B417" s="28">
        <v>17.0</v>
      </c>
      <c r="C417" s="28" t="s">
        <v>49</v>
      </c>
      <c r="D417" s="28">
        <v>5.68</v>
      </c>
      <c r="E417" s="28">
        <v>4.83</v>
      </c>
      <c r="F417" s="28">
        <v>6.9</v>
      </c>
      <c r="G417" s="28">
        <v>82.23</v>
      </c>
      <c r="H417" s="28" t="s">
        <v>51</v>
      </c>
      <c r="I417" s="28">
        <v>1.53</v>
      </c>
      <c r="J417" s="28">
        <v>7.6</v>
      </c>
      <c r="K417" s="28">
        <v>243.65</v>
      </c>
      <c r="L417" s="28">
        <v>13.8</v>
      </c>
      <c r="M417" s="28" t="s">
        <v>46</v>
      </c>
      <c r="N417" s="28">
        <v>51.43</v>
      </c>
    </row>
    <row r="418">
      <c r="A418" s="28">
        <v>417.0</v>
      </c>
      <c r="B418" s="28">
        <v>18.0</v>
      </c>
      <c r="C418" s="28" t="s">
        <v>49</v>
      </c>
      <c r="D418" s="28">
        <v>4.22</v>
      </c>
      <c r="E418" s="28">
        <v>3.94</v>
      </c>
      <c r="F418" s="28">
        <v>5.56</v>
      </c>
      <c r="G418" s="28">
        <v>64.47</v>
      </c>
      <c r="H418" s="28" t="s">
        <v>51</v>
      </c>
      <c r="I418" s="28">
        <v>1.55</v>
      </c>
      <c r="J418" s="28">
        <v>6.83</v>
      </c>
      <c r="K418" s="28">
        <v>265.65</v>
      </c>
      <c r="L418" s="28">
        <v>7.74</v>
      </c>
      <c r="M418" s="28" t="s">
        <v>48</v>
      </c>
      <c r="N418" s="28">
        <v>53.41</v>
      </c>
    </row>
    <row r="419">
      <c r="A419" s="28">
        <v>418.0</v>
      </c>
      <c r="B419" s="28">
        <v>24.0</v>
      </c>
      <c r="C419" s="28" t="s">
        <v>44</v>
      </c>
      <c r="D419" s="28">
        <v>4.12</v>
      </c>
      <c r="E419" s="28">
        <v>6.77</v>
      </c>
      <c r="F419" s="28">
        <v>4.82</v>
      </c>
      <c r="G419" s="28">
        <v>68.6</v>
      </c>
      <c r="H419" s="28" t="s">
        <v>45</v>
      </c>
      <c r="I419" s="28">
        <v>2.74</v>
      </c>
      <c r="J419" s="28">
        <v>8.86</v>
      </c>
      <c r="K419" s="28">
        <v>277.35</v>
      </c>
      <c r="L419" s="28">
        <v>12.45</v>
      </c>
      <c r="M419" s="28" t="s">
        <v>48</v>
      </c>
      <c r="N419" s="28">
        <v>64.37</v>
      </c>
    </row>
    <row r="420">
      <c r="A420" s="28">
        <v>419.0</v>
      </c>
      <c r="B420" s="28">
        <v>22.0</v>
      </c>
      <c r="C420" s="28" t="s">
        <v>44</v>
      </c>
      <c r="D420" s="28">
        <v>0.7</v>
      </c>
      <c r="E420" s="28">
        <v>1.02</v>
      </c>
      <c r="F420" s="28">
        <v>5.73</v>
      </c>
      <c r="G420" s="28">
        <v>94.09</v>
      </c>
      <c r="H420" s="28" t="s">
        <v>47</v>
      </c>
      <c r="I420" s="28">
        <v>0.16</v>
      </c>
      <c r="J420" s="28">
        <v>6.56</v>
      </c>
      <c r="K420" s="28">
        <v>305.04</v>
      </c>
      <c r="L420" s="28">
        <v>5.35</v>
      </c>
      <c r="M420" s="28" t="s">
        <v>48</v>
      </c>
      <c r="N420" s="28">
        <v>60.01</v>
      </c>
    </row>
    <row r="421">
      <c r="A421" s="28">
        <v>420.0</v>
      </c>
      <c r="B421" s="28">
        <v>19.0</v>
      </c>
      <c r="C421" s="28" t="s">
        <v>44</v>
      </c>
      <c r="D421" s="28">
        <v>5.25</v>
      </c>
      <c r="E421" s="28">
        <v>9.71</v>
      </c>
      <c r="F421" s="28">
        <v>6.7</v>
      </c>
      <c r="G421" s="28">
        <v>80.24</v>
      </c>
      <c r="H421" s="28" t="s">
        <v>47</v>
      </c>
      <c r="I421" s="28">
        <v>4.67</v>
      </c>
      <c r="J421" s="28">
        <v>11.21</v>
      </c>
      <c r="K421" s="28">
        <v>255.38</v>
      </c>
      <c r="L421" s="28">
        <v>13.92</v>
      </c>
      <c r="M421" s="28" t="s">
        <v>46</v>
      </c>
      <c r="N421" s="28">
        <v>88.1212132278758</v>
      </c>
    </row>
    <row r="422">
      <c r="A422" s="28">
        <v>421.0</v>
      </c>
      <c r="B422" s="28">
        <v>20.0</v>
      </c>
      <c r="C422" s="28" t="s">
        <v>44</v>
      </c>
      <c r="D422" s="28">
        <v>7.29</v>
      </c>
      <c r="E422" s="28">
        <v>3.09</v>
      </c>
      <c r="F422" s="28">
        <v>4.98</v>
      </c>
      <c r="G422" s="28">
        <v>99.31</v>
      </c>
      <c r="H422" s="28" t="s">
        <v>47</v>
      </c>
      <c r="I422" s="28">
        <v>3.25</v>
      </c>
      <c r="J422" s="28">
        <v>12.34</v>
      </c>
      <c r="K422" s="28">
        <v>240.92</v>
      </c>
      <c r="L422" s="28">
        <v>17.43</v>
      </c>
      <c r="M422" s="28" t="s">
        <v>46</v>
      </c>
      <c r="N422" s="28">
        <v>32.7</v>
      </c>
    </row>
    <row r="423">
      <c r="A423" s="28">
        <v>422.0</v>
      </c>
      <c r="B423" s="28">
        <v>17.0</v>
      </c>
      <c r="C423" s="28" t="s">
        <v>49</v>
      </c>
      <c r="D423" s="28">
        <v>0.75</v>
      </c>
      <c r="E423" s="28">
        <v>9.25</v>
      </c>
      <c r="F423" s="28">
        <v>8.76</v>
      </c>
      <c r="G423" s="28">
        <v>64.7</v>
      </c>
      <c r="H423" s="28" t="s">
        <v>45</v>
      </c>
      <c r="I423" s="28">
        <v>2.22</v>
      </c>
      <c r="J423" s="28">
        <v>5.99</v>
      </c>
      <c r="K423" s="28">
        <v>310.94</v>
      </c>
      <c r="L423" s="28">
        <v>4.91</v>
      </c>
      <c r="M423" s="28" t="s">
        <v>48</v>
      </c>
      <c r="N423" s="28">
        <v>100.0</v>
      </c>
    </row>
    <row r="424">
      <c r="A424" s="28">
        <v>423.0</v>
      </c>
      <c r="B424" s="28">
        <v>23.0</v>
      </c>
      <c r="C424" s="28" t="s">
        <v>49</v>
      </c>
      <c r="D424" s="28">
        <v>2.11</v>
      </c>
      <c r="E424" s="28">
        <v>1.98</v>
      </c>
      <c r="F424" s="28">
        <v>8.49</v>
      </c>
      <c r="G424" s="28">
        <v>76.5</v>
      </c>
      <c r="H424" s="28" t="s">
        <v>45</v>
      </c>
      <c r="I424" s="28">
        <v>0.31</v>
      </c>
      <c r="J424" s="28">
        <v>7.96</v>
      </c>
      <c r="K424" s="28">
        <v>285.48</v>
      </c>
      <c r="L424" s="28">
        <v>7.02</v>
      </c>
      <c r="M424" s="28" t="s">
        <v>48</v>
      </c>
      <c r="N424" s="28">
        <v>63.81</v>
      </c>
    </row>
    <row r="425">
      <c r="A425" s="28">
        <v>424.0</v>
      </c>
      <c r="B425" s="28">
        <v>19.0</v>
      </c>
      <c r="C425" s="28" t="s">
        <v>49</v>
      </c>
      <c r="D425" s="28">
        <v>7.22</v>
      </c>
      <c r="E425" s="28">
        <v>3.14</v>
      </c>
      <c r="F425" s="28">
        <v>4.16</v>
      </c>
      <c r="G425" s="28">
        <v>73.27</v>
      </c>
      <c r="H425" s="28" t="s">
        <v>51</v>
      </c>
      <c r="I425" s="28">
        <v>3.15</v>
      </c>
      <c r="J425" s="28">
        <v>8.42</v>
      </c>
      <c r="K425" s="28">
        <v>227.46</v>
      </c>
      <c r="L425" s="28">
        <v>13.09</v>
      </c>
      <c r="M425" s="28" t="s">
        <v>46</v>
      </c>
      <c r="N425" s="28">
        <v>18.52</v>
      </c>
    </row>
    <row r="426">
      <c r="A426" s="28">
        <v>425.0</v>
      </c>
      <c r="B426" s="28">
        <v>24.0</v>
      </c>
      <c r="C426" s="28" t="s">
        <v>49</v>
      </c>
      <c r="D426" s="28">
        <v>2.27</v>
      </c>
      <c r="E426" s="28">
        <v>3.11</v>
      </c>
      <c r="F426" s="28">
        <v>6.81</v>
      </c>
      <c r="G426" s="28">
        <v>80.65</v>
      </c>
      <c r="H426" s="28" t="s">
        <v>47</v>
      </c>
      <c r="I426" s="28">
        <v>0.09</v>
      </c>
      <c r="J426" s="28">
        <v>4.12</v>
      </c>
      <c r="K426" s="28">
        <v>290.03</v>
      </c>
      <c r="L426" s="28">
        <v>5.17</v>
      </c>
      <c r="M426" s="28" t="s">
        <v>48</v>
      </c>
      <c r="N426" s="28">
        <v>69.21</v>
      </c>
    </row>
    <row r="427">
      <c r="A427" s="28">
        <v>426.0</v>
      </c>
      <c r="B427" s="28">
        <v>20.0</v>
      </c>
      <c r="C427" s="28" t="s">
        <v>44</v>
      </c>
      <c r="D427" s="28">
        <v>5.23</v>
      </c>
      <c r="E427" s="28">
        <v>9.97</v>
      </c>
      <c r="F427" s="28">
        <v>7.95</v>
      </c>
      <c r="G427" s="28">
        <v>85.34</v>
      </c>
      <c r="H427" s="28" t="s">
        <v>45</v>
      </c>
      <c r="I427" s="28">
        <v>3.4</v>
      </c>
      <c r="J427" s="28">
        <v>6.49</v>
      </c>
      <c r="K427" s="28">
        <v>263.12</v>
      </c>
      <c r="L427" s="28">
        <v>10.99</v>
      </c>
      <c r="M427" s="28" t="s">
        <v>46</v>
      </c>
      <c r="N427" s="28">
        <v>112.169774152215</v>
      </c>
    </row>
    <row r="428">
      <c r="A428" s="28">
        <v>427.0</v>
      </c>
      <c r="B428" s="28">
        <v>24.0</v>
      </c>
      <c r="C428" s="28" t="s">
        <v>44</v>
      </c>
      <c r="D428" s="28">
        <v>4.28</v>
      </c>
      <c r="E428" s="28">
        <v>1.04</v>
      </c>
      <c r="F428" s="28">
        <v>5.23</v>
      </c>
      <c r="G428" s="28">
        <v>86.47</v>
      </c>
      <c r="H428" s="28" t="s">
        <v>51</v>
      </c>
      <c r="I428" s="28">
        <v>0.36</v>
      </c>
      <c r="J428" s="28">
        <v>7.79</v>
      </c>
      <c r="K428" s="28">
        <v>265.39</v>
      </c>
      <c r="L428" s="28">
        <v>7.97</v>
      </c>
      <c r="M428" s="28" t="s">
        <v>48</v>
      </c>
      <c r="N428" s="28">
        <v>26.56</v>
      </c>
    </row>
    <row r="429">
      <c r="A429" s="28">
        <v>428.0</v>
      </c>
      <c r="B429" s="28">
        <v>19.0</v>
      </c>
      <c r="C429" s="28" t="s">
        <v>44</v>
      </c>
      <c r="D429" s="28">
        <v>4.77</v>
      </c>
      <c r="E429" s="28">
        <v>6.76</v>
      </c>
      <c r="F429" s="28">
        <v>6.62</v>
      </c>
      <c r="G429" s="28">
        <v>60.05</v>
      </c>
      <c r="H429" s="28" t="s">
        <v>51</v>
      </c>
      <c r="I429" s="28">
        <v>3.28</v>
      </c>
      <c r="J429" s="28">
        <v>10.56</v>
      </c>
      <c r="K429" s="28">
        <v>238.27</v>
      </c>
      <c r="L429" s="28">
        <v>12.21</v>
      </c>
      <c r="M429" s="28" t="s">
        <v>48</v>
      </c>
      <c r="N429" s="28">
        <v>60.17</v>
      </c>
    </row>
    <row r="430">
      <c r="A430" s="28">
        <v>429.0</v>
      </c>
      <c r="B430" s="28">
        <v>20.0</v>
      </c>
      <c r="C430" s="28" t="s">
        <v>44</v>
      </c>
      <c r="D430" s="28">
        <v>3.33</v>
      </c>
      <c r="E430" s="28">
        <v>8.83</v>
      </c>
      <c r="F430" s="28">
        <v>6.03</v>
      </c>
      <c r="G430" s="28">
        <v>63.56</v>
      </c>
      <c r="H430" s="28" t="s">
        <v>47</v>
      </c>
      <c r="I430" s="28">
        <v>2.03</v>
      </c>
      <c r="J430" s="28">
        <v>7.24</v>
      </c>
      <c r="K430" s="28">
        <v>287.9</v>
      </c>
      <c r="L430" s="28">
        <v>8.49</v>
      </c>
      <c r="M430" s="28" t="s">
        <v>48</v>
      </c>
      <c r="N430" s="28">
        <v>80.84</v>
      </c>
    </row>
    <row r="431">
      <c r="A431" s="28">
        <v>430.0</v>
      </c>
      <c r="B431" s="28">
        <v>24.0</v>
      </c>
      <c r="C431" s="28" t="s">
        <v>44</v>
      </c>
      <c r="D431" s="28">
        <v>2.4</v>
      </c>
      <c r="E431" s="28">
        <v>7.05</v>
      </c>
      <c r="F431" s="28">
        <v>4.98</v>
      </c>
      <c r="G431" s="28">
        <v>61.4</v>
      </c>
      <c r="H431" s="28" t="s">
        <v>51</v>
      </c>
      <c r="I431" s="28">
        <v>3.31</v>
      </c>
      <c r="J431" s="28">
        <v>6.18</v>
      </c>
      <c r="K431" s="28">
        <v>297.65</v>
      </c>
      <c r="L431" s="28">
        <v>5.65</v>
      </c>
      <c r="M431" s="28" t="s">
        <v>50</v>
      </c>
      <c r="N431" s="28">
        <v>76.66</v>
      </c>
    </row>
    <row r="432">
      <c r="A432" s="28">
        <v>431.0</v>
      </c>
      <c r="B432" s="28">
        <v>23.0</v>
      </c>
      <c r="C432" s="28" t="s">
        <v>49</v>
      </c>
      <c r="D432" s="28">
        <v>0.39</v>
      </c>
      <c r="E432" s="28">
        <v>4.26</v>
      </c>
      <c r="F432" s="28">
        <v>7.07</v>
      </c>
      <c r="G432" s="28">
        <v>94.58</v>
      </c>
      <c r="H432" s="28" t="s">
        <v>51</v>
      </c>
      <c r="I432" s="28">
        <v>0.69</v>
      </c>
      <c r="J432" s="28">
        <v>5.52</v>
      </c>
      <c r="K432" s="28">
        <v>304.66</v>
      </c>
      <c r="L432" s="28">
        <v>4.05</v>
      </c>
      <c r="M432" s="28" t="s">
        <v>48</v>
      </c>
      <c r="N432" s="28">
        <v>79.25</v>
      </c>
    </row>
    <row r="433">
      <c r="A433" s="28">
        <v>432.0</v>
      </c>
      <c r="B433" s="28">
        <v>18.0</v>
      </c>
      <c r="C433" s="28" t="s">
        <v>52</v>
      </c>
      <c r="D433" s="28">
        <v>5.95</v>
      </c>
      <c r="E433" s="28">
        <v>9.62</v>
      </c>
      <c r="F433" s="28">
        <v>8.97</v>
      </c>
      <c r="G433" s="28">
        <v>72.53</v>
      </c>
      <c r="H433" s="28" t="s">
        <v>45</v>
      </c>
      <c r="I433" s="28">
        <v>0.59</v>
      </c>
      <c r="J433" s="28">
        <v>11.59</v>
      </c>
      <c r="K433" s="28">
        <v>237.27</v>
      </c>
      <c r="L433" s="28">
        <v>15.9</v>
      </c>
      <c r="M433" s="28" t="s">
        <v>46</v>
      </c>
      <c r="N433" s="28">
        <v>87.0220571842218</v>
      </c>
    </row>
    <row r="434">
      <c r="A434" s="28">
        <v>433.0</v>
      </c>
      <c r="B434" s="28">
        <v>16.0</v>
      </c>
      <c r="C434" s="28" t="s">
        <v>44</v>
      </c>
      <c r="D434" s="28">
        <v>5.97</v>
      </c>
      <c r="E434" s="28">
        <v>9.04</v>
      </c>
      <c r="F434" s="28">
        <v>5.83</v>
      </c>
      <c r="G434" s="28">
        <v>74.68</v>
      </c>
      <c r="H434" s="28" t="s">
        <v>45</v>
      </c>
      <c r="I434" s="28">
        <v>1.24</v>
      </c>
      <c r="J434" s="28">
        <v>10.46</v>
      </c>
      <c r="K434" s="28">
        <v>261.87</v>
      </c>
      <c r="L434" s="28">
        <v>12.86</v>
      </c>
      <c r="M434" s="28" t="s">
        <v>50</v>
      </c>
      <c r="N434" s="28">
        <v>69.7432878857068</v>
      </c>
    </row>
    <row r="435">
      <c r="A435" s="28">
        <v>434.0</v>
      </c>
      <c r="B435" s="28">
        <v>18.0</v>
      </c>
      <c r="C435" s="28" t="s">
        <v>44</v>
      </c>
      <c r="D435" s="28">
        <v>5.37</v>
      </c>
      <c r="E435" s="28">
        <v>4.91</v>
      </c>
      <c r="F435" s="28">
        <v>6.76</v>
      </c>
      <c r="G435" s="28">
        <v>78.01</v>
      </c>
      <c r="H435" s="28" t="s">
        <v>47</v>
      </c>
      <c r="I435" s="28">
        <v>2.06</v>
      </c>
      <c r="J435" s="28">
        <v>10.85</v>
      </c>
      <c r="K435" s="28">
        <v>253.15</v>
      </c>
      <c r="L435" s="28">
        <v>13.78</v>
      </c>
      <c r="M435" s="28" t="s">
        <v>46</v>
      </c>
      <c r="N435" s="28">
        <v>58.65</v>
      </c>
    </row>
    <row r="436">
      <c r="A436" s="28">
        <v>435.0</v>
      </c>
      <c r="B436" s="28">
        <v>19.0</v>
      </c>
      <c r="C436" s="28" t="s">
        <v>49</v>
      </c>
      <c r="D436" s="28">
        <v>5.15</v>
      </c>
      <c r="E436" s="28">
        <v>6.16</v>
      </c>
      <c r="F436" s="28">
        <v>5.64</v>
      </c>
      <c r="G436" s="28">
        <v>93.97</v>
      </c>
      <c r="H436" s="28" t="s">
        <v>45</v>
      </c>
      <c r="I436" s="28">
        <v>1.27</v>
      </c>
      <c r="J436" s="28">
        <v>7.03</v>
      </c>
      <c r="K436" s="28">
        <v>265.74</v>
      </c>
      <c r="L436" s="28">
        <v>13.06</v>
      </c>
      <c r="M436" s="28" t="s">
        <v>46</v>
      </c>
      <c r="N436" s="28">
        <v>53.97</v>
      </c>
    </row>
    <row r="437">
      <c r="A437" s="28">
        <v>436.0</v>
      </c>
      <c r="B437" s="28">
        <v>17.0</v>
      </c>
      <c r="C437" s="28" t="s">
        <v>44</v>
      </c>
      <c r="D437" s="28">
        <v>1.95</v>
      </c>
      <c r="E437" s="28">
        <v>9.71</v>
      </c>
      <c r="F437" s="28">
        <v>8.38</v>
      </c>
      <c r="G437" s="28">
        <v>60.57</v>
      </c>
      <c r="H437" s="28" t="s">
        <v>47</v>
      </c>
      <c r="I437" s="28">
        <v>0.41</v>
      </c>
      <c r="J437" s="28">
        <v>5.47</v>
      </c>
      <c r="K437" s="28">
        <v>289.66</v>
      </c>
      <c r="L437" s="28">
        <v>3.64</v>
      </c>
      <c r="M437" s="28" t="s">
        <v>48</v>
      </c>
      <c r="N437" s="28">
        <v>100.0</v>
      </c>
    </row>
    <row r="438">
      <c r="A438" s="28">
        <v>437.0</v>
      </c>
      <c r="B438" s="28">
        <v>16.0</v>
      </c>
      <c r="C438" s="28" t="s">
        <v>49</v>
      </c>
      <c r="D438" s="28">
        <v>0.18</v>
      </c>
      <c r="E438" s="28">
        <v>9.84</v>
      </c>
      <c r="F438" s="28">
        <v>8.32</v>
      </c>
      <c r="G438" s="28">
        <v>64.74</v>
      </c>
      <c r="H438" s="28" t="s">
        <v>45</v>
      </c>
      <c r="I438" s="28">
        <v>1.63</v>
      </c>
      <c r="J438" s="28">
        <v>3.0</v>
      </c>
      <c r="K438" s="28">
        <v>324.39</v>
      </c>
      <c r="L438" s="28">
        <v>-1.56</v>
      </c>
      <c r="M438" s="28" t="s">
        <v>48</v>
      </c>
      <c r="N438" s="28">
        <v>100.0</v>
      </c>
    </row>
    <row r="439">
      <c r="A439" s="28">
        <v>438.0</v>
      </c>
      <c r="B439" s="28">
        <v>22.0</v>
      </c>
      <c r="C439" s="28" t="s">
        <v>49</v>
      </c>
      <c r="D439" s="28">
        <v>6.47</v>
      </c>
      <c r="E439" s="28">
        <v>5.05</v>
      </c>
      <c r="F439" s="28">
        <v>4.89</v>
      </c>
      <c r="G439" s="28">
        <v>87.41</v>
      </c>
      <c r="H439" s="28" t="s">
        <v>51</v>
      </c>
      <c r="I439" s="28">
        <v>3.53</v>
      </c>
      <c r="J439" s="28">
        <v>9.13</v>
      </c>
      <c r="K439" s="28">
        <v>233.13</v>
      </c>
      <c r="L439" s="28">
        <v>12.39</v>
      </c>
      <c r="M439" s="28" t="s">
        <v>46</v>
      </c>
      <c r="N439" s="28">
        <v>40.93</v>
      </c>
    </row>
    <row r="440">
      <c r="A440" s="28">
        <v>439.0</v>
      </c>
      <c r="B440" s="28">
        <v>23.0</v>
      </c>
      <c r="C440" s="28" t="s">
        <v>49</v>
      </c>
      <c r="D440" s="28">
        <v>3.93</v>
      </c>
      <c r="E440" s="28">
        <v>8.63</v>
      </c>
      <c r="F440" s="28">
        <v>8.5</v>
      </c>
      <c r="G440" s="28">
        <v>98.56</v>
      </c>
      <c r="H440" s="28" t="s">
        <v>45</v>
      </c>
      <c r="I440" s="28">
        <v>2.92</v>
      </c>
      <c r="J440" s="28">
        <v>6.0</v>
      </c>
      <c r="K440" s="28">
        <v>277.06</v>
      </c>
      <c r="L440" s="28">
        <v>9.95</v>
      </c>
      <c r="M440" s="28" t="s">
        <v>48</v>
      </c>
      <c r="N440" s="28">
        <v>93.92</v>
      </c>
    </row>
    <row r="441">
      <c r="A441" s="28">
        <v>440.0</v>
      </c>
      <c r="B441" s="28">
        <v>22.0</v>
      </c>
      <c r="C441" s="28" t="s">
        <v>44</v>
      </c>
      <c r="D441" s="28">
        <v>2.45</v>
      </c>
      <c r="E441" s="28">
        <v>3.72</v>
      </c>
      <c r="F441" s="28">
        <v>4.76</v>
      </c>
      <c r="G441" s="28">
        <v>85.71</v>
      </c>
      <c r="H441" s="28" t="s">
        <v>47</v>
      </c>
      <c r="I441" s="28">
        <v>4.82</v>
      </c>
      <c r="J441" s="28">
        <v>7.92</v>
      </c>
      <c r="K441" s="28">
        <v>294.17</v>
      </c>
      <c r="L441" s="28">
        <v>6.72</v>
      </c>
      <c r="M441" s="28" t="s">
        <v>48</v>
      </c>
      <c r="N441" s="28">
        <v>54.81</v>
      </c>
    </row>
    <row r="442">
      <c r="A442" s="28">
        <v>441.0</v>
      </c>
      <c r="B442" s="28">
        <v>20.0</v>
      </c>
      <c r="C442" s="28" t="s">
        <v>49</v>
      </c>
      <c r="D442" s="28">
        <v>0.82</v>
      </c>
      <c r="E442" s="28">
        <v>4.35</v>
      </c>
      <c r="F442" s="28">
        <v>4.48</v>
      </c>
      <c r="G442" s="28">
        <v>70.44</v>
      </c>
      <c r="H442" s="28" t="s">
        <v>47</v>
      </c>
      <c r="I442" s="28">
        <v>2.18</v>
      </c>
      <c r="J442" s="28">
        <v>4.07</v>
      </c>
      <c r="K442" s="28">
        <v>289.51</v>
      </c>
      <c r="L442" s="28">
        <v>0.79</v>
      </c>
      <c r="M442" s="28" t="s">
        <v>48</v>
      </c>
      <c r="N442" s="28">
        <v>62.55</v>
      </c>
    </row>
    <row r="443">
      <c r="A443" s="28">
        <v>442.0</v>
      </c>
      <c r="B443" s="28">
        <v>16.0</v>
      </c>
      <c r="C443" s="28" t="s">
        <v>44</v>
      </c>
      <c r="D443" s="28">
        <v>0.5</v>
      </c>
      <c r="E443" s="28">
        <v>2.48</v>
      </c>
      <c r="F443" s="28">
        <v>7.26</v>
      </c>
      <c r="G443" s="28">
        <v>80.79</v>
      </c>
      <c r="H443" s="28" t="s">
        <v>45</v>
      </c>
      <c r="I443" s="28">
        <v>1.66</v>
      </c>
      <c r="J443" s="28">
        <v>4.15</v>
      </c>
      <c r="K443" s="28">
        <v>315.24</v>
      </c>
      <c r="L443" s="28">
        <v>5.36</v>
      </c>
      <c r="M443" s="28" t="s">
        <v>48</v>
      </c>
      <c r="N443" s="28">
        <v>66.77</v>
      </c>
    </row>
    <row r="444">
      <c r="A444" s="28">
        <v>443.0</v>
      </c>
      <c r="B444" s="28">
        <v>22.0</v>
      </c>
      <c r="C444" s="28" t="s">
        <v>49</v>
      </c>
      <c r="D444" s="28">
        <v>2.79</v>
      </c>
      <c r="E444" s="28">
        <v>2.88</v>
      </c>
      <c r="F444" s="28">
        <v>5.93</v>
      </c>
      <c r="G444" s="28">
        <v>99.0</v>
      </c>
      <c r="H444" s="28" t="s">
        <v>45</v>
      </c>
      <c r="I444" s="28">
        <v>3.47</v>
      </c>
      <c r="J444" s="28">
        <v>5.17</v>
      </c>
      <c r="K444" s="28">
        <v>279.33</v>
      </c>
      <c r="L444" s="28">
        <v>4.41</v>
      </c>
      <c r="M444" s="28" t="s">
        <v>48</v>
      </c>
      <c r="N444" s="28">
        <v>53.65</v>
      </c>
    </row>
    <row r="445">
      <c r="A445" s="28">
        <v>444.0</v>
      </c>
      <c r="B445" s="28">
        <v>22.0</v>
      </c>
      <c r="C445" s="28" t="s">
        <v>44</v>
      </c>
      <c r="D445" s="28">
        <v>6.44</v>
      </c>
      <c r="E445" s="28">
        <v>6.91</v>
      </c>
      <c r="F445" s="28">
        <v>6.65</v>
      </c>
      <c r="G445" s="28">
        <v>81.12</v>
      </c>
      <c r="H445" s="28" t="s">
        <v>47</v>
      </c>
      <c r="I445" s="28">
        <v>2.06</v>
      </c>
      <c r="J445" s="28">
        <v>12.25</v>
      </c>
      <c r="K445" s="28">
        <v>253.65</v>
      </c>
      <c r="L445" s="28">
        <v>15.44</v>
      </c>
      <c r="M445" s="28" t="s">
        <v>46</v>
      </c>
      <c r="N445" s="28">
        <v>57.68</v>
      </c>
    </row>
    <row r="446">
      <c r="A446" s="28">
        <v>445.0</v>
      </c>
      <c r="B446" s="28">
        <v>24.0</v>
      </c>
      <c r="C446" s="28" t="s">
        <v>44</v>
      </c>
      <c r="D446" s="28">
        <v>7.35</v>
      </c>
      <c r="E446" s="28">
        <v>5.6</v>
      </c>
      <c r="F446" s="28">
        <v>7.26</v>
      </c>
      <c r="G446" s="28">
        <v>74.94</v>
      </c>
      <c r="H446" s="28" t="s">
        <v>47</v>
      </c>
      <c r="I446" s="28">
        <v>3.09</v>
      </c>
      <c r="J446" s="28">
        <v>11.41</v>
      </c>
      <c r="K446" s="28">
        <v>234.15</v>
      </c>
      <c r="L446" s="28">
        <v>18.2</v>
      </c>
      <c r="M446" s="28" t="s">
        <v>46</v>
      </c>
      <c r="N446" s="28">
        <v>45.79</v>
      </c>
    </row>
    <row r="447">
      <c r="A447" s="28">
        <v>446.0</v>
      </c>
      <c r="B447" s="28">
        <v>18.0</v>
      </c>
      <c r="C447" s="28" t="s">
        <v>49</v>
      </c>
      <c r="D447" s="28">
        <v>7.17</v>
      </c>
      <c r="E447" s="28">
        <v>3.08</v>
      </c>
      <c r="F447" s="28">
        <v>4.26</v>
      </c>
      <c r="G447" s="28">
        <v>75.34</v>
      </c>
      <c r="H447" s="28" t="s">
        <v>51</v>
      </c>
      <c r="I447" s="28">
        <v>4.73</v>
      </c>
      <c r="J447" s="28">
        <v>8.17</v>
      </c>
      <c r="K447" s="28">
        <v>231.49</v>
      </c>
      <c r="L447" s="28">
        <v>16.18</v>
      </c>
      <c r="M447" s="28" t="s">
        <v>46</v>
      </c>
      <c r="N447" s="28">
        <v>22.06</v>
      </c>
    </row>
    <row r="448">
      <c r="A448" s="28">
        <v>447.0</v>
      </c>
      <c r="B448" s="28">
        <v>24.0</v>
      </c>
      <c r="C448" s="28" t="s">
        <v>49</v>
      </c>
      <c r="D448" s="28">
        <v>7.36</v>
      </c>
      <c r="E448" s="28">
        <v>4.63</v>
      </c>
      <c r="F448" s="28">
        <v>5.46</v>
      </c>
      <c r="G448" s="28">
        <v>98.68</v>
      </c>
      <c r="H448" s="28" t="s">
        <v>47</v>
      </c>
      <c r="I448" s="28">
        <v>2.5</v>
      </c>
      <c r="J448" s="28">
        <v>9.7</v>
      </c>
      <c r="K448" s="28">
        <v>246.87</v>
      </c>
      <c r="L448" s="28">
        <v>16.72</v>
      </c>
      <c r="M448" s="28" t="s">
        <v>46</v>
      </c>
      <c r="N448" s="28">
        <v>29.08</v>
      </c>
    </row>
    <row r="449">
      <c r="A449" s="28">
        <v>448.0</v>
      </c>
      <c r="B449" s="28">
        <v>16.0</v>
      </c>
      <c r="C449" s="28" t="s">
        <v>49</v>
      </c>
      <c r="D449" s="28">
        <v>7.26</v>
      </c>
      <c r="E449" s="28">
        <v>4.36</v>
      </c>
      <c r="F449" s="28">
        <v>6.3</v>
      </c>
      <c r="G449" s="28">
        <v>88.76</v>
      </c>
      <c r="H449" s="28" t="s">
        <v>45</v>
      </c>
      <c r="I449" s="28">
        <v>2.49</v>
      </c>
      <c r="J449" s="28">
        <v>13.26</v>
      </c>
      <c r="K449" s="28">
        <v>213.85</v>
      </c>
      <c r="L449" s="28">
        <v>16.18</v>
      </c>
      <c r="M449" s="28" t="s">
        <v>46</v>
      </c>
      <c r="N449" s="28">
        <v>36.47</v>
      </c>
    </row>
    <row r="450">
      <c r="A450" s="28">
        <v>449.0</v>
      </c>
      <c r="B450" s="28">
        <v>16.0</v>
      </c>
      <c r="C450" s="28" t="s">
        <v>49</v>
      </c>
      <c r="D450" s="28">
        <v>4.22</v>
      </c>
      <c r="E450" s="28">
        <v>9.89</v>
      </c>
      <c r="F450" s="28">
        <v>5.33</v>
      </c>
      <c r="G450" s="28">
        <v>87.49</v>
      </c>
      <c r="H450" s="28" t="s">
        <v>51</v>
      </c>
      <c r="I450" s="28">
        <v>3.88</v>
      </c>
      <c r="J450" s="28">
        <v>10.09</v>
      </c>
      <c r="K450" s="28">
        <v>288.63</v>
      </c>
      <c r="L450" s="28">
        <v>12.49</v>
      </c>
      <c r="M450" s="28" t="s">
        <v>50</v>
      </c>
      <c r="N450" s="28">
        <v>79.3</v>
      </c>
    </row>
    <row r="451">
      <c r="A451" s="28">
        <v>450.0</v>
      </c>
      <c r="B451" s="28">
        <v>19.0</v>
      </c>
      <c r="C451" s="28" t="s">
        <v>49</v>
      </c>
      <c r="D451" s="28">
        <v>1.76</v>
      </c>
      <c r="E451" s="28">
        <v>8.68</v>
      </c>
      <c r="F451" s="28">
        <v>4.24</v>
      </c>
      <c r="G451" s="28">
        <v>69.28</v>
      </c>
      <c r="H451" s="28" t="s">
        <v>47</v>
      </c>
      <c r="I451" s="28">
        <v>3.78</v>
      </c>
      <c r="J451" s="28">
        <v>5.48</v>
      </c>
      <c r="K451" s="28">
        <v>317.63</v>
      </c>
      <c r="L451" s="28">
        <v>5.41</v>
      </c>
      <c r="M451" s="28" t="s">
        <v>50</v>
      </c>
      <c r="N451" s="28">
        <v>87.61</v>
      </c>
    </row>
    <row r="452">
      <c r="A452" s="28">
        <v>451.0</v>
      </c>
      <c r="B452" s="28">
        <v>24.0</v>
      </c>
      <c r="C452" s="28" t="s">
        <v>44</v>
      </c>
      <c r="D452" s="28">
        <v>6.38</v>
      </c>
      <c r="E452" s="28">
        <v>4.49</v>
      </c>
      <c r="F452" s="28">
        <v>4.43</v>
      </c>
      <c r="G452" s="28">
        <v>82.38</v>
      </c>
      <c r="H452" s="28" t="s">
        <v>45</v>
      </c>
      <c r="I452" s="28">
        <v>2.58</v>
      </c>
      <c r="J452" s="28">
        <v>10.2</v>
      </c>
      <c r="K452" s="28">
        <v>239.54</v>
      </c>
      <c r="L452" s="28">
        <v>15.48</v>
      </c>
      <c r="M452" s="28" t="s">
        <v>46</v>
      </c>
      <c r="N452" s="28">
        <v>34.99</v>
      </c>
    </row>
    <row r="453">
      <c r="A453" s="28">
        <v>452.0</v>
      </c>
      <c r="B453" s="28">
        <v>21.0</v>
      </c>
      <c r="C453" s="28" t="s">
        <v>49</v>
      </c>
      <c r="D453" s="28">
        <v>1.71</v>
      </c>
      <c r="E453" s="28">
        <v>9.23</v>
      </c>
      <c r="F453" s="28">
        <v>8.01</v>
      </c>
      <c r="G453" s="28">
        <v>74.27</v>
      </c>
      <c r="H453" s="28" t="s">
        <v>47</v>
      </c>
      <c r="I453" s="28">
        <v>0.32</v>
      </c>
      <c r="J453" s="28">
        <v>7.22</v>
      </c>
      <c r="K453" s="28">
        <v>308.36</v>
      </c>
      <c r="L453" s="28">
        <v>8.92</v>
      </c>
      <c r="M453" s="28" t="s">
        <v>48</v>
      </c>
      <c r="N453" s="28">
        <v>100.0</v>
      </c>
    </row>
    <row r="454">
      <c r="A454" s="28">
        <v>453.0</v>
      </c>
      <c r="B454" s="28">
        <v>18.0</v>
      </c>
      <c r="C454" s="28" t="s">
        <v>49</v>
      </c>
      <c r="D454" s="28">
        <v>2.14</v>
      </c>
      <c r="E454" s="28">
        <v>4.08</v>
      </c>
      <c r="F454" s="28">
        <v>8.56</v>
      </c>
      <c r="G454" s="28">
        <v>69.61</v>
      </c>
      <c r="H454" s="28" t="s">
        <v>47</v>
      </c>
      <c r="I454" s="28">
        <v>4.9</v>
      </c>
      <c r="J454" s="28">
        <v>6.68</v>
      </c>
      <c r="K454" s="28">
        <v>299.17</v>
      </c>
      <c r="L454" s="28">
        <v>4.16</v>
      </c>
      <c r="M454" s="28" t="s">
        <v>48</v>
      </c>
      <c r="N454" s="28">
        <v>78.21</v>
      </c>
    </row>
    <row r="455">
      <c r="A455" s="28">
        <v>454.0</v>
      </c>
      <c r="B455" s="28">
        <v>16.0</v>
      </c>
      <c r="C455" s="28" t="s">
        <v>49</v>
      </c>
      <c r="D455" s="28">
        <v>1.87</v>
      </c>
      <c r="E455" s="28">
        <v>7.01</v>
      </c>
      <c r="F455" s="28">
        <v>4.76</v>
      </c>
      <c r="G455" s="28">
        <v>95.82</v>
      </c>
      <c r="H455" s="28" t="s">
        <v>47</v>
      </c>
      <c r="I455" s="28">
        <v>1.89</v>
      </c>
      <c r="J455" s="28">
        <v>7.53</v>
      </c>
      <c r="K455" s="28">
        <v>272.71</v>
      </c>
      <c r="L455" s="28">
        <v>7.34</v>
      </c>
      <c r="M455" s="28" t="s">
        <v>50</v>
      </c>
      <c r="N455" s="28">
        <v>84.62</v>
      </c>
    </row>
    <row r="456">
      <c r="A456" s="28">
        <v>455.0</v>
      </c>
      <c r="B456" s="28">
        <v>19.0</v>
      </c>
      <c r="C456" s="28" t="s">
        <v>49</v>
      </c>
      <c r="D456" s="28">
        <v>4.12</v>
      </c>
      <c r="E456" s="28">
        <v>9.7</v>
      </c>
      <c r="F456" s="28">
        <v>5.25</v>
      </c>
      <c r="G456" s="28">
        <v>75.33</v>
      </c>
      <c r="H456" s="28" t="s">
        <v>45</v>
      </c>
      <c r="I456" s="28">
        <v>1.58</v>
      </c>
      <c r="J456" s="28">
        <v>7.52</v>
      </c>
      <c r="K456" s="28">
        <v>269.44</v>
      </c>
      <c r="L456" s="28">
        <v>10.22</v>
      </c>
      <c r="M456" s="28" t="s">
        <v>50</v>
      </c>
      <c r="N456" s="28">
        <v>86.54</v>
      </c>
    </row>
    <row r="457">
      <c r="A457" s="28">
        <v>456.0</v>
      </c>
      <c r="B457" s="28">
        <v>24.0</v>
      </c>
      <c r="C457" s="28" t="s">
        <v>44</v>
      </c>
      <c r="D457" s="28">
        <v>2.57</v>
      </c>
      <c r="E457" s="28">
        <v>4.51</v>
      </c>
      <c r="F457" s="28">
        <v>7.26</v>
      </c>
      <c r="G457" s="28">
        <v>71.31</v>
      </c>
      <c r="H457" s="28" t="s">
        <v>45</v>
      </c>
      <c r="I457" s="28">
        <v>4.91</v>
      </c>
      <c r="J457" s="28">
        <v>8.45</v>
      </c>
      <c r="K457" s="28">
        <v>276.51</v>
      </c>
      <c r="L457" s="28">
        <v>9.97</v>
      </c>
      <c r="M457" s="28" t="s">
        <v>48</v>
      </c>
      <c r="N457" s="28">
        <v>72.53</v>
      </c>
    </row>
    <row r="458">
      <c r="A458" s="28">
        <v>457.0</v>
      </c>
      <c r="B458" s="28">
        <v>18.0</v>
      </c>
      <c r="C458" s="28" t="s">
        <v>49</v>
      </c>
      <c r="D458" s="28">
        <v>1.23</v>
      </c>
      <c r="E458" s="28">
        <v>7.12</v>
      </c>
      <c r="F458" s="28">
        <v>8.77</v>
      </c>
      <c r="G458" s="28">
        <v>97.27</v>
      </c>
      <c r="H458" s="28" t="s">
        <v>51</v>
      </c>
      <c r="I458" s="28">
        <v>4.36</v>
      </c>
      <c r="J458" s="28">
        <v>4.93</v>
      </c>
      <c r="K458" s="28">
        <v>291.68</v>
      </c>
      <c r="L458" s="28">
        <v>7.87</v>
      </c>
      <c r="M458" s="28" t="s">
        <v>48</v>
      </c>
      <c r="N458" s="28">
        <v>107.068977842858</v>
      </c>
    </row>
    <row r="459">
      <c r="A459" s="28">
        <v>458.0</v>
      </c>
      <c r="B459" s="28">
        <v>24.0</v>
      </c>
      <c r="C459" s="28" t="s">
        <v>44</v>
      </c>
      <c r="D459" s="28">
        <v>3.63</v>
      </c>
      <c r="E459" s="28">
        <v>3.66</v>
      </c>
      <c r="F459" s="28">
        <v>5.5</v>
      </c>
      <c r="G459" s="28">
        <v>67.89</v>
      </c>
      <c r="H459" s="28" t="s">
        <v>45</v>
      </c>
      <c r="I459" s="28">
        <v>1.65</v>
      </c>
      <c r="J459" s="28">
        <v>7.85</v>
      </c>
      <c r="K459" s="28">
        <v>273.58</v>
      </c>
      <c r="L459" s="28">
        <v>12.86</v>
      </c>
      <c r="M459" s="28" t="s">
        <v>48</v>
      </c>
      <c r="N459" s="28">
        <v>54.36</v>
      </c>
    </row>
    <row r="460">
      <c r="A460" s="28">
        <v>459.0</v>
      </c>
      <c r="B460" s="28">
        <v>22.0</v>
      </c>
      <c r="C460" s="28" t="s">
        <v>44</v>
      </c>
      <c r="D460" s="28">
        <v>6.99</v>
      </c>
      <c r="E460" s="28">
        <v>3.4</v>
      </c>
      <c r="F460" s="28">
        <v>8.28</v>
      </c>
      <c r="G460" s="28">
        <v>89.82</v>
      </c>
      <c r="H460" s="28" t="s">
        <v>47</v>
      </c>
      <c r="I460" s="28">
        <v>1.54</v>
      </c>
      <c r="J460" s="28">
        <v>8.4</v>
      </c>
      <c r="K460" s="28">
        <v>233.6</v>
      </c>
      <c r="L460" s="28">
        <v>16.36</v>
      </c>
      <c r="M460" s="28" t="s">
        <v>46</v>
      </c>
      <c r="N460" s="28">
        <v>44.18</v>
      </c>
    </row>
    <row r="461">
      <c r="A461" s="28">
        <v>460.0</v>
      </c>
      <c r="B461" s="28">
        <v>19.0</v>
      </c>
      <c r="C461" s="28" t="s">
        <v>49</v>
      </c>
      <c r="D461" s="28">
        <v>4.56</v>
      </c>
      <c r="E461" s="28">
        <v>6.17</v>
      </c>
      <c r="F461" s="28">
        <v>6.53</v>
      </c>
      <c r="G461" s="28">
        <v>86.11</v>
      </c>
      <c r="H461" s="28" t="s">
        <v>45</v>
      </c>
      <c r="I461" s="28">
        <v>3.6</v>
      </c>
      <c r="J461" s="28">
        <v>8.62</v>
      </c>
      <c r="K461" s="28">
        <v>277.44</v>
      </c>
      <c r="L461" s="28">
        <v>9.95</v>
      </c>
      <c r="M461" s="28" t="s">
        <v>48</v>
      </c>
      <c r="N461" s="28">
        <v>68.13</v>
      </c>
    </row>
    <row r="462">
      <c r="A462" s="28">
        <v>461.0</v>
      </c>
      <c r="B462" s="28">
        <v>18.0</v>
      </c>
      <c r="C462" s="28" t="s">
        <v>44</v>
      </c>
      <c r="D462" s="28">
        <v>7.03</v>
      </c>
      <c r="E462" s="28">
        <v>9.81</v>
      </c>
      <c r="F462" s="28">
        <v>8.78</v>
      </c>
      <c r="G462" s="28">
        <v>96.82</v>
      </c>
      <c r="H462" s="28" t="s">
        <v>47</v>
      </c>
      <c r="I462" s="28">
        <v>1.67</v>
      </c>
      <c r="J462" s="28">
        <v>11.87</v>
      </c>
      <c r="K462" s="28">
        <v>228.12</v>
      </c>
      <c r="L462" s="28">
        <v>15.64</v>
      </c>
      <c r="M462" s="28" t="s">
        <v>46</v>
      </c>
      <c r="N462" s="28">
        <v>93.2021459674101</v>
      </c>
    </row>
    <row r="463">
      <c r="A463" s="28">
        <v>462.0</v>
      </c>
      <c r="B463" s="28">
        <v>20.0</v>
      </c>
      <c r="C463" s="28" t="s">
        <v>49</v>
      </c>
      <c r="D463" s="28">
        <v>1.57</v>
      </c>
      <c r="E463" s="28">
        <v>5.08</v>
      </c>
      <c r="F463" s="28">
        <v>4.68</v>
      </c>
      <c r="G463" s="28">
        <v>93.28</v>
      </c>
      <c r="H463" s="28" t="s">
        <v>45</v>
      </c>
      <c r="I463" s="28">
        <v>1.26</v>
      </c>
      <c r="J463" s="28">
        <v>4.77</v>
      </c>
      <c r="K463" s="28">
        <v>297.21</v>
      </c>
      <c r="L463" s="28">
        <v>6.18</v>
      </c>
      <c r="M463" s="28" t="s">
        <v>48</v>
      </c>
      <c r="N463" s="28">
        <v>70.35</v>
      </c>
    </row>
    <row r="464">
      <c r="A464" s="28">
        <v>463.0</v>
      </c>
      <c r="B464" s="28">
        <v>20.0</v>
      </c>
      <c r="C464" s="28" t="s">
        <v>44</v>
      </c>
      <c r="D464" s="28">
        <v>1.34</v>
      </c>
      <c r="E464" s="28">
        <v>9.44</v>
      </c>
      <c r="F464" s="28">
        <v>8.87</v>
      </c>
      <c r="G464" s="28">
        <v>88.21</v>
      </c>
      <c r="H464" s="28" t="s">
        <v>51</v>
      </c>
      <c r="I464" s="28">
        <v>4.9</v>
      </c>
      <c r="J464" s="28">
        <v>4.85</v>
      </c>
      <c r="K464" s="28">
        <v>317.59</v>
      </c>
      <c r="L464" s="28">
        <v>1.86</v>
      </c>
      <c r="M464" s="28" t="s">
        <v>48</v>
      </c>
      <c r="N464" s="28">
        <v>100.0</v>
      </c>
    </row>
    <row r="465">
      <c r="A465" s="28">
        <v>464.0</v>
      </c>
      <c r="B465" s="28">
        <v>18.0</v>
      </c>
      <c r="C465" s="28" t="s">
        <v>44</v>
      </c>
      <c r="D465" s="28">
        <v>4.6</v>
      </c>
      <c r="E465" s="28">
        <v>9.23</v>
      </c>
      <c r="F465" s="28">
        <v>6.2</v>
      </c>
      <c r="G465" s="28">
        <v>72.58</v>
      </c>
      <c r="H465" s="28" t="s">
        <v>45</v>
      </c>
      <c r="I465" s="28">
        <v>2.83</v>
      </c>
      <c r="J465" s="28">
        <v>7.57</v>
      </c>
      <c r="K465" s="28">
        <v>262.96</v>
      </c>
      <c r="L465" s="28">
        <v>10.22</v>
      </c>
      <c r="M465" s="28" t="s">
        <v>48</v>
      </c>
      <c r="N465" s="28">
        <v>77.99</v>
      </c>
    </row>
    <row r="466">
      <c r="A466" s="28">
        <v>465.0</v>
      </c>
      <c r="B466" s="28">
        <v>24.0</v>
      </c>
      <c r="C466" s="28" t="s">
        <v>49</v>
      </c>
      <c r="D466" s="28">
        <v>3.71</v>
      </c>
      <c r="E466" s="28">
        <v>3.28</v>
      </c>
      <c r="F466" s="28">
        <v>8.76</v>
      </c>
      <c r="G466" s="28">
        <v>79.82</v>
      </c>
      <c r="H466" s="28" t="s">
        <v>45</v>
      </c>
      <c r="I466" s="28">
        <v>3.81</v>
      </c>
      <c r="J466" s="28">
        <v>9.56</v>
      </c>
      <c r="K466" s="28">
        <v>270.35</v>
      </c>
      <c r="L466" s="28">
        <v>8.87</v>
      </c>
      <c r="M466" s="28" t="s">
        <v>48</v>
      </c>
      <c r="N466" s="28">
        <v>64.52</v>
      </c>
    </row>
    <row r="467">
      <c r="A467" s="28">
        <v>466.0</v>
      </c>
      <c r="B467" s="28">
        <v>19.0</v>
      </c>
      <c r="C467" s="28" t="s">
        <v>49</v>
      </c>
      <c r="D467" s="28">
        <v>5.28</v>
      </c>
      <c r="E467" s="28">
        <v>4.62</v>
      </c>
      <c r="F467" s="28">
        <v>6.29</v>
      </c>
      <c r="G467" s="28">
        <v>97.78</v>
      </c>
      <c r="H467" s="28" t="s">
        <v>51</v>
      </c>
      <c r="I467" s="28">
        <v>3.57</v>
      </c>
      <c r="J467" s="28">
        <v>8.66</v>
      </c>
      <c r="K467" s="28">
        <v>265.21</v>
      </c>
      <c r="L467" s="28">
        <v>9.9</v>
      </c>
      <c r="M467" s="28" t="s">
        <v>46</v>
      </c>
      <c r="N467" s="28">
        <v>55.92</v>
      </c>
    </row>
    <row r="468">
      <c r="A468" s="28">
        <v>467.0</v>
      </c>
      <c r="B468" s="28">
        <v>20.0</v>
      </c>
      <c r="C468" s="28" t="s">
        <v>49</v>
      </c>
      <c r="D468" s="28">
        <v>6.36</v>
      </c>
      <c r="E468" s="28">
        <v>6.79</v>
      </c>
      <c r="F468" s="28">
        <v>6.65</v>
      </c>
      <c r="G468" s="28">
        <v>60.93</v>
      </c>
      <c r="H468" s="28" t="s">
        <v>51</v>
      </c>
      <c r="I468" s="28">
        <v>3.78</v>
      </c>
      <c r="J468" s="28">
        <v>7.99</v>
      </c>
      <c r="K468" s="28">
        <v>248.99</v>
      </c>
      <c r="L468" s="28">
        <v>14.03</v>
      </c>
      <c r="M468" s="28" t="s">
        <v>46</v>
      </c>
      <c r="N468" s="28">
        <v>54.98</v>
      </c>
    </row>
    <row r="469">
      <c r="A469" s="28">
        <v>468.0</v>
      </c>
      <c r="B469" s="28">
        <v>19.0</v>
      </c>
      <c r="C469" s="28" t="s">
        <v>49</v>
      </c>
      <c r="D469" s="28">
        <v>6.01</v>
      </c>
      <c r="E469" s="28">
        <v>5.66</v>
      </c>
      <c r="F469" s="28">
        <v>8.02</v>
      </c>
      <c r="G469" s="28">
        <v>91.77</v>
      </c>
      <c r="H469" s="28" t="s">
        <v>47</v>
      </c>
      <c r="I469" s="28">
        <v>4.52</v>
      </c>
      <c r="J469" s="28">
        <v>7.15</v>
      </c>
      <c r="K469" s="28">
        <v>248.88</v>
      </c>
      <c r="L469" s="28">
        <v>14.17</v>
      </c>
      <c r="M469" s="28" t="s">
        <v>46</v>
      </c>
      <c r="N469" s="28">
        <v>70.06</v>
      </c>
    </row>
    <row r="470">
      <c r="A470" s="28">
        <v>469.0</v>
      </c>
      <c r="B470" s="28">
        <v>20.0</v>
      </c>
      <c r="C470" s="28" t="s">
        <v>49</v>
      </c>
      <c r="D470" s="28">
        <v>7.54</v>
      </c>
      <c r="E470" s="28">
        <v>1.86</v>
      </c>
      <c r="F470" s="28">
        <v>7.61</v>
      </c>
      <c r="G470" s="28">
        <v>70.07</v>
      </c>
      <c r="H470" s="28" t="s">
        <v>45</v>
      </c>
      <c r="I470" s="28">
        <v>2.5</v>
      </c>
      <c r="J470" s="28">
        <v>12.4</v>
      </c>
      <c r="K470" s="28">
        <v>238.76</v>
      </c>
      <c r="L470" s="28">
        <v>18.71</v>
      </c>
      <c r="M470" s="28" t="s">
        <v>46</v>
      </c>
      <c r="N470" s="28">
        <v>21.85</v>
      </c>
    </row>
    <row r="471">
      <c r="A471" s="28">
        <v>470.0</v>
      </c>
      <c r="B471" s="28">
        <v>22.0</v>
      </c>
      <c r="C471" s="28" t="s">
        <v>44</v>
      </c>
      <c r="D471" s="28">
        <v>3.19</v>
      </c>
      <c r="E471" s="28">
        <v>9.94</v>
      </c>
      <c r="F471" s="28">
        <v>7.1</v>
      </c>
      <c r="G471" s="28">
        <v>67.4</v>
      </c>
      <c r="H471" s="28" t="s">
        <v>45</v>
      </c>
      <c r="I471" s="28">
        <v>3.77</v>
      </c>
      <c r="J471" s="28">
        <v>6.93</v>
      </c>
      <c r="K471" s="28">
        <v>269.24</v>
      </c>
      <c r="L471" s="28">
        <v>8.49</v>
      </c>
      <c r="M471" s="28" t="s">
        <v>48</v>
      </c>
      <c r="N471" s="28">
        <v>100.0</v>
      </c>
    </row>
    <row r="472">
      <c r="A472" s="28">
        <v>471.0</v>
      </c>
      <c r="B472" s="28">
        <v>24.0</v>
      </c>
      <c r="C472" s="28" t="s">
        <v>44</v>
      </c>
      <c r="D472" s="28">
        <v>1.65</v>
      </c>
      <c r="E472" s="28">
        <v>7.77</v>
      </c>
      <c r="F472" s="28">
        <v>6.08</v>
      </c>
      <c r="G472" s="28">
        <v>69.29</v>
      </c>
      <c r="H472" s="28" t="s">
        <v>47</v>
      </c>
      <c r="I472" s="28">
        <v>3.98</v>
      </c>
      <c r="J472" s="28">
        <v>2.66</v>
      </c>
      <c r="K472" s="28">
        <v>294.38</v>
      </c>
      <c r="L472" s="28">
        <v>3.1</v>
      </c>
      <c r="M472" s="28" t="s">
        <v>48</v>
      </c>
      <c r="N472" s="28">
        <v>87.37</v>
      </c>
    </row>
    <row r="473">
      <c r="A473" s="28">
        <v>472.0</v>
      </c>
      <c r="B473" s="28">
        <v>22.0</v>
      </c>
      <c r="C473" s="28" t="s">
        <v>44</v>
      </c>
      <c r="D473" s="28">
        <v>4.41</v>
      </c>
      <c r="E473" s="28">
        <v>4.94</v>
      </c>
      <c r="F473" s="28">
        <v>7.96</v>
      </c>
      <c r="G473" s="28">
        <v>62.39</v>
      </c>
      <c r="H473" s="28" t="s">
        <v>47</v>
      </c>
      <c r="I473" s="28">
        <v>4.73</v>
      </c>
      <c r="J473" s="28">
        <v>7.32</v>
      </c>
      <c r="K473" s="28">
        <v>287.06</v>
      </c>
      <c r="L473" s="28">
        <v>9.23</v>
      </c>
      <c r="M473" s="28" t="s">
        <v>48</v>
      </c>
      <c r="N473" s="28">
        <v>68.84</v>
      </c>
    </row>
    <row r="474">
      <c r="A474" s="28">
        <v>473.0</v>
      </c>
      <c r="B474" s="28">
        <v>20.0</v>
      </c>
      <c r="C474" s="28" t="s">
        <v>49</v>
      </c>
      <c r="D474" s="28">
        <v>0.89</v>
      </c>
      <c r="E474" s="28">
        <v>6.56</v>
      </c>
      <c r="F474" s="28">
        <v>8.74</v>
      </c>
      <c r="G474" s="28">
        <v>99.68</v>
      </c>
      <c r="H474" s="28" t="s">
        <v>45</v>
      </c>
      <c r="I474" s="28">
        <v>3.57</v>
      </c>
      <c r="J474" s="28">
        <v>6.46</v>
      </c>
      <c r="K474" s="28">
        <v>278.98</v>
      </c>
      <c r="L474" s="28">
        <v>6.31</v>
      </c>
      <c r="M474" s="28" t="s">
        <v>48</v>
      </c>
      <c r="N474" s="28">
        <v>97.48</v>
      </c>
    </row>
    <row r="475">
      <c r="A475" s="28">
        <v>474.0</v>
      </c>
      <c r="B475" s="28">
        <v>22.0</v>
      </c>
      <c r="C475" s="28" t="s">
        <v>49</v>
      </c>
      <c r="D475" s="28">
        <v>2.31</v>
      </c>
      <c r="E475" s="28">
        <v>1.79</v>
      </c>
      <c r="F475" s="28">
        <v>4.05</v>
      </c>
      <c r="G475" s="28">
        <v>94.79</v>
      </c>
      <c r="H475" s="28" t="s">
        <v>45</v>
      </c>
      <c r="I475" s="28">
        <v>4.46</v>
      </c>
      <c r="J475" s="28">
        <v>8.05</v>
      </c>
      <c r="K475" s="28">
        <v>285.55</v>
      </c>
      <c r="L475" s="28">
        <v>6.47</v>
      </c>
      <c r="M475" s="28" t="s">
        <v>48</v>
      </c>
      <c r="N475" s="28">
        <v>42.09</v>
      </c>
    </row>
    <row r="476">
      <c r="A476" s="28">
        <v>475.0</v>
      </c>
      <c r="B476" s="28">
        <v>20.0</v>
      </c>
      <c r="C476" s="28" t="s">
        <v>44</v>
      </c>
      <c r="D476" s="28">
        <v>1.66</v>
      </c>
      <c r="E476" s="28">
        <v>5.46</v>
      </c>
      <c r="F476" s="28">
        <v>6.94</v>
      </c>
      <c r="G476" s="28">
        <v>80.84</v>
      </c>
      <c r="H476" s="28" t="s">
        <v>45</v>
      </c>
      <c r="I476" s="28">
        <v>0.48</v>
      </c>
      <c r="J476" s="28">
        <v>2.93</v>
      </c>
      <c r="K476" s="28">
        <v>288.25</v>
      </c>
      <c r="L476" s="28">
        <v>2.87</v>
      </c>
      <c r="M476" s="28" t="s">
        <v>48</v>
      </c>
      <c r="N476" s="28">
        <v>84.12</v>
      </c>
    </row>
    <row r="477">
      <c r="A477" s="28">
        <v>476.0</v>
      </c>
      <c r="B477" s="28">
        <v>18.0</v>
      </c>
      <c r="C477" s="28" t="s">
        <v>49</v>
      </c>
      <c r="D477" s="28">
        <v>3.17</v>
      </c>
      <c r="E477" s="28">
        <v>9.38</v>
      </c>
      <c r="F477" s="28">
        <v>8.33</v>
      </c>
      <c r="G477" s="28">
        <v>88.6</v>
      </c>
      <c r="H477" s="28" t="s">
        <v>45</v>
      </c>
      <c r="I477" s="28">
        <v>0.63</v>
      </c>
      <c r="J477" s="28">
        <v>4.79</v>
      </c>
      <c r="K477" s="28">
        <v>282.67</v>
      </c>
      <c r="L477" s="28">
        <v>7.97</v>
      </c>
      <c r="M477" s="28" t="s">
        <v>48</v>
      </c>
      <c r="N477" s="28">
        <v>100.0</v>
      </c>
    </row>
    <row r="478">
      <c r="A478" s="28">
        <v>477.0</v>
      </c>
      <c r="B478" s="28">
        <v>22.0</v>
      </c>
      <c r="C478" s="28" t="s">
        <v>49</v>
      </c>
      <c r="D478" s="28">
        <v>0.89</v>
      </c>
      <c r="E478" s="28">
        <v>9.07</v>
      </c>
      <c r="F478" s="28">
        <v>7.27</v>
      </c>
      <c r="G478" s="28">
        <v>82.26</v>
      </c>
      <c r="H478" s="28" t="s">
        <v>45</v>
      </c>
      <c r="I478" s="28">
        <v>0.79</v>
      </c>
      <c r="J478" s="28">
        <v>1.91</v>
      </c>
      <c r="K478" s="28">
        <v>315.37</v>
      </c>
      <c r="L478" s="28">
        <v>0.33</v>
      </c>
      <c r="M478" s="28" t="s">
        <v>48</v>
      </c>
      <c r="N478" s="28">
        <v>98.59</v>
      </c>
    </row>
    <row r="479">
      <c r="A479" s="28">
        <v>478.0</v>
      </c>
      <c r="B479" s="28">
        <v>17.0</v>
      </c>
      <c r="C479" s="28" t="s">
        <v>44</v>
      </c>
      <c r="D479" s="28">
        <v>0.25</v>
      </c>
      <c r="E479" s="28">
        <v>4.04</v>
      </c>
      <c r="F479" s="28">
        <v>8.0</v>
      </c>
      <c r="G479" s="28">
        <v>92.46</v>
      </c>
      <c r="H479" s="28" t="s">
        <v>51</v>
      </c>
      <c r="I479" s="28">
        <v>0.72</v>
      </c>
      <c r="J479" s="28">
        <v>5.59</v>
      </c>
      <c r="K479" s="28">
        <v>328.07</v>
      </c>
      <c r="L479" s="28">
        <v>3.34</v>
      </c>
      <c r="M479" s="28" t="s">
        <v>48</v>
      </c>
      <c r="N479" s="28">
        <v>78.09</v>
      </c>
    </row>
    <row r="480">
      <c r="A480" s="28">
        <v>479.0</v>
      </c>
      <c r="B480" s="28">
        <v>24.0</v>
      </c>
      <c r="C480" s="28" t="s">
        <v>44</v>
      </c>
      <c r="D480" s="28">
        <v>5.25</v>
      </c>
      <c r="E480" s="28">
        <v>5.78</v>
      </c>
      <c r="F480" s="28">
        <v>8.48</v>
      </c>
      <c r="G480" s="28">
        <v>93.79</v>
      </c>
      <c r="H480" s="28" t="s">
        <v>47</v>
      </c>
      <c r="I480" s="28">
        <v>0.44</v>
      </c>
      <c r="J480" s="28">
        <v>6.6</v>
      </c>
      <c r="K480" s="28">
        <v>252.9</v>
      </c>
      <c r="L480" s="28">
        <v>10.12</v>
      </c>
      <c r="M480" s="28" t="s">
        <v>46</v>
      </c>
      <c r="N480" s="28">
        <v>63.6331031125571</v>
      </c>
    </row>
    <row r="481">
      <c r="A481" s="28">
        <v>480.0</v>
      </c>
      <c r="B481" s="28">
        <v>16.0</v>
      </c>
      <c r="C481" s="28" t="s">
        <v>49</v>
      </c>
      <c r="D481" s="28">
        <v>4.88</v>
      </c>
      <c r="E481" s="28">
        <v>7.28</v>
      </c>
      <c r="F481" s="28">
        <v>7.75</v>
      </c>
      <c r="G481" s="28">
        <v>69.31</v>
      </c>
      <c r="H481" s="28" t="s">
        <v>45</v>
      </c>
      <c r="I481" s="28">
        <v>0.61</v>
      </c>
      <c r="J481" s="28">
        <v>6.42</v>
      </c>
      <c r="K481" s="28">
        <v>252.21</v>
      </c>
      <c r="L481" s="28">
        <v>9.19</v>
      </c>
      <c r="M481" s="28" t="s">
        <v>48</v>
      </c>
      <c r="N481" s="28">
        <v>67.16</v>
      </c>
    </row>
    <row r="482">
      <c r="A482" s="28">
        <v>481.0</v>
      </c>
      <c r="B482" s="28">
        <v>21.0</v>
      </c>
      <c r="C482" s="28" t="s">
        <v>49</v>
      </c>
      <c r="D482" s="28">
        <v>5.67</v>
      </c>
      <c r="E482" s="28">
        <v>4.06</v>
      </c>
      <c r="F482" s="28">
        <v>7.59</v>
      </c>
      <c r="G482" s="28">
        <v>78.39</v>
      </c>
      <c r="H482" s="28" t="s">
        <v>47</v>
      </c>
      <c r="I482" s="28">
        <v>4.98</v>
      </c>
      <c r="J482" s="28">
        <v>7.81</v>
      </c>
      <c r="K482" s="28">
        <v>237.45</v>
      </c>
      <c r="L482" s="28">
        <v>11.91</v>
      </c>
      <c r="M482" s="28" t="s">
        <v>46</v>
      </c>
      <c r="N482" s="28">
        <v>47.94</v>
      </c>
    </row>
    <row r="483">
      <c r="A483" s="28">
        <v>482.0</v>
      </c>
      <c r="B483" s="28">
        <v>22.0</v>
      </c>
      <c r="C483" s="28" t="s">
        <v>49</v>
      </c>
      <c r="D483" s="28">
        <v>5.28</v>
      </c>
      <c r="E483" s="28">
        <v>1.58</v>
      </c>
      <c r="F483" s="28">
        <v>8.82</v>
      </c>
      <c r="G483" s="28">
        <v>85.39</v>
      </c>
      <c r="H483" s="28" t="s">
        <v>51</v>
      </c>
      <c r="I483" s="28">
        <v>1.36</v>
      </c>
      <c r="J483" s="28">
        <v>10.87</v>
      </c>
      <c r="K483" s="28">
        <v>257.12</v>
      </c>
      <c r="L483" s="28">
        <v>14.86</v>
      </c>
      <c r="M483" s="28" t="s">
        <v>46</v>
      </c>
      <c r="N483" s="28">
        <v>53.56</v>
      </c>
    </row>
    <row r="484">
      <c r="A484" s="28">
        <v>483.0</v>
      </c>
      <c r="B484" s="28">
        <v>23.0</v>
      </c>
      <c r="C484" s="28" t="s">
        <v>44</v>
      </c>
      <c r="D484" s="28">
        <v>0.91</v>
      </c>
      <c r="E484" s="28">
        <v>5.55</v>
      </c>
      <c r="F484" s="28">
        <v>8.32</v>
      </c>
      <c r="G484" s="28">
        <v>99.14</v>
      </c>
      <c r="H484" s="28" t="s">
        <v>47</v>
      </c>
      <c r="I484" s="28">
        <v>2.39</v>
      </c>
      <c r="J484" s="28">
        <v>5.35</v>
      </c>
      <c r="K484" s="28">
        <v>330.35</v>
      </c>
      <c r="L484" s="28">
        <v>4.39</v>
      </c>
      <c r="M484" s="28" t="s">
        <v>48</v>
      </c>
      <c r="N484" s="28">
        <v>98.15</v>
      </c>
    </row>
    <row r="485">
      <c r="A485" s="28">
        <v>484.0</v>
      </c>
      <c r="B485" s="28">
        <v>24.0</v>
      </c>
      <c r="C485" s="28" t="s">
        <v>52</v>
      </c>
      <c r="D485" s="28">
        <v>2.33</v>
      </c>
      <c r="E485" s="28">
        <v>6.41</v>
      </c>
      <c r="F485" s="28">
        <v>8.08</v>
      </c>
      <c r="G485" s="28">
        <v>87.31</v>
      </c>
      <c r="H485" s="28" t="s">
        <v>47</v>
      </c>
      <c r="I485" s="28">
        <v>4.11</v>
      </c>
      <c r="J485" s="28">
        <v>6.41</v>
      </c>
      <c r="K485" s="28">
        <v>286.16</v>
      </c>
      <c r="L485" s="28">
        <v>7.29</v>
      </c>
      <c r="M485" s="28" t="s">
        <v>48</v>
      </c>
      <c r="N485" s="28">
        <v>91.48</v>
      </c>
    </row>
    <row r="486">
      <c r="A486" s="28">
        <v>485.0</v>
      </c>
      <c r="B486" s="28">
        <v>17.0</v>
      </c>
      <c r="C486" s="28" t="s">
        <v>44</v>
      </c>
      <c r="D486" s="28">
        <v>1.04</v>
      </c>
      <c r="E486" s="28">
        <v>1.05</v>
      </c>
      <c r="F486" s="28">
        <v>4.43</v>
      </c>
      <c r="G486" s="28">
        <v>95.91</v>
      </c>
      <c r="H486" s="28" t="s">
        <v>47</v>
      </c>
      <c r="I486" s="28">
        <v>0.59</v>
      </c>
      <c r="J486" s="28">
        <v>5.96</v>
      </c>
      <c r="K486" s="28">
        <v>306.8</v>
      </c>
      <c r="L486" s="28">
        <v>6.06</v>
      </c>
      <c r="M486" s="28" t="s">
        <v>48</v>
      </c>
      <c r="N486" s="28">
        <v>66.5</v>
      </c>
    </row>
    <row r="487">
      <c r="A487" s="28">
        <v>486.0</v>
      </c>
      <c r="B487" s="28">
        <v>17.0</v>
      </c>
      <c r="C487" s="28" t="s">
        <v>44</v>
      </c>
      <c r="D487" s="28">
        <v>6.74</v>
      </c>
      <c r="E487" s="28">
        <v>1.86</v>
      </c>
      <c r="F487" s="28">
        <v>5.2</v>
      </c>
      <c r="G487" s="28">
        <v>93.84</v>
      </c>
      <c r="H487" s="28" t="s">
        <v>51</v>
      </c>
      <c r="I487" s="28">
        <v>1.59</v>
      </c>
      <c r="J487" s="28">
        <v>11.21</v>
      </c>
      <c r="K487" s="28">
        <v>240.48</v>
      </c>
      <c r="L487" s="28">
        <v>16.96</v>
      </c>
      <c r="M487" s="28" t="s">
        <v>46</v>
      </c>
      <c r="N487" s="28">
        <v>16.15</v>
      </c>
    </row>
    <row r="488">
      <c r="A488" s="28">
        <v>487.0</v>
      </c>
      <c r="B488" s="28">
        <v>20.0</v>
      </c>
      <c r="C488" s="28" t="s">
        <v>52</v>
      </c>
      <c r="D488" s="28">
        <v>5.98</v>
      </c>
      <c r="E488" s="28">
        <v>2.87</v>
      </c>
      <c r="F488" s="28">
        <v>6.78</v>
      </c>
      <c r="G488" s="28">
        <v>83.28</v>
      </c>
      <c r="H488" s="28" t="s">
        <v>47</v>
      </c>
      <c r="I488" s="28">
        <v>0.8</v>
      </c>
      <c r="J488" s="28">
        <v>10.71</v>
      </c>
      <c r="K488" s="28">
        <v>244.01</v>
      </c>
      <c r="L488" s="28">
        <v>13.97</v>
      </c>
      <c r="M488" s="28" t="s">
        <v>46</v>
      </c>
      <c r="N488" s="28">
        <v>39.74</v>
      </c>
    </row>
    <row r="489">
      <c r="A489" s="28">
        <v>488.0</v>
      </c>
      <c r="B489" s="28">
        <v>20.0</v>
      </c>
      <c r="C489" s="28" t="s">
        <v>44</v>
      </c>
      <c r="D489" s="28">
        <v>1.61</v>
      </c>
      <c r="E489" s="28">
        <v>4.13</v>
      </c>
      <c r="F489" s="28">
        <v>7.55</v>
      </c>
      <c r="G489" s="28">
        <v>95.75</v>
      </c>
      <c r="H489" s="28" t="s">
        <v>45</v>
      </c>
      <c r="I489" s="28">
        <v>0.31</v>
      </c>
      <c r="J489" s="28">
        <v>2.98</v>
      </c>
      <c r="K489" s="28">
        <v>314.91</v>
      </c>
      <c r="L489" s="28">
        <v>5.02</v>
      </c>
      <c r="M489" s="28" t="s">
        <v>48</v>
      </c>
      <c r="N489" s="28">
        <v>94.8</v>
      </c>
    </row>
    <row r="490">
      <c r="A490" s="28">
        <v>489.0</v>
      </c>
      <c r="B490" s="28">
        <v>21.0</v>
      </c>
      <c r="C490" s="28" t="s">
        <v>49</v>
      </c>
      <c r="D490" s="28">
        <v>2.73</v>
      </c>
      <c r="E490" s="28">
        <v>5.87</v>
      </c>
      <c r="F490" s="28">
        <v>5.52</v>
      </c>
      <c r="G490" s="28">
        <v>75.1</v>
      </c>
      <c r="H490" s="28" t="s">
        <v>45</v>
      </c>
      <c r="I490" s="28">
        <v>4.8</v>
      </c>
      <c r="J490" s="28">
        <v>6.68</v>
      </c>
      <c r="K490" s="28">
        <v>299.33</v>
      </c>
      <c r="L490" s="28">
        <v>7.1</v>
      </c>
      <c r="M490" s="28" t="s">
        <v>48</v>
      </c>
      <c r="N490" s="28">
        <v>68.27</v>
      </c>
    </row>
    <row r="491">
      <c r="A491" s="28">
        <v>490.0</v>
      </c>
      <c r="B491" s="28">
        <v>18.0</v>
      </c>
      <c r="C491" s="28" t="s">
        <v>44</v>
      </c>
      <c r="D491" s="28">
        <v>7.73</v>
      </c>
      <c r="E491" s="28">
        <v>3.64</v>
      </c>
      <c r="F491" s="28">
        <v>4.47</v>
      </c>
      <c r="G491" s="28">
        <v>75.17</v>
      </c>
      <c r="H491" s="28" t="s">
        <v>47</v>
      </c>
      <c r="I491" s="28">
        <v>4.29</v>
      </c>
      <c r="J491" s="28">
        <v>12.5</v>
      </c>
      <c r="K491" s="28">
        <v>235.42</v>
      </c>
      <c r="L491" s="28">
        <v>18.72</v>
      </c>
      <c r="M491" s="28" t="s">
        <v>46</v>
      </c>
      <c r="N491" s="28">
        <v>15.15</v>
      </c>
    </row>
    <row r="492">
      <c r="A492" s="28">
        <v>491.0</v>
      </c>
      <c r="B492" s="28">
        <v>23.0</v>
      </c>
      <c r="C492" s="28" t="s">
        <v>49</v>
      </c>
      <c r="D492" s="28">
        <v>4.75</v>
      </c>
      <c r="E492" s="28">
        <v>3.49</v>
      </c>
      <c r="F492" s="28">
        <v>5.56</v>
      </c>
      <c r="G492" s="28">
        <v>91.24</v>
      </c>
      <c r="H492" s="28" t="s">
        <v>47</v>
      </c>
      <c r="I492" s="28">
        <v>4.4</v>
      </c>
      <c r="J492" s="28">
        <v>8.58</v>
      </c>
      <c r="K492" s="28">
        <v>272.61</v>
      </c>
      <c r="L492" s="28">
        <v>13.5</v>
      </c>
      <c r="M492" s="28" t="s">
        <v>48</v>
      </c>
      <c r="N492" s="28">
        <v>53.93</v>
      </c>
    </row>
    <row r="493">
      <c r="A493" s="28">
        <v>492.0</v>
      </c>
      <c r="B493" s="28">
        <v>16.0</v>
      </c>
      <c r="C493" s="28" t="s">
        <v>49</v>
      </c>
      <c r="D493" s="28">
        <v>6.41</v>
      </c>
      <c r="E493" s="28">
        <v>8.82</v>
      </c>
      <c r="F493" s="28">
        <v>7.86</v>
      </c>
      <c r="G493" s="28">
        <v>65.38</v>
      </c>
      <c r="H493" s="28" t="s">
        <v>45</v>
      </c>
      <c r="I493" s="28">
        <v>4.34</v>
      </c>
      <c r="J493" s="28">
        <v>7.47</v>
      </c>
      <c r="K493" s="28">
        <v>236.23</v>
      </c>
      <c r="L493" s="28">
        <v>14.39</v>
      </c>
      <c r="M493" s="28" t="s">
        <v>46</v>
      </c>
      <c r="N493" s="28">
        <v>79.1544355176166</v>
      </c>
    </row>
    <row r="494">
      <c r="A494" s="28">
        <v>493.0</v>
      </c>
      <c r="B494" s="28">
        <v>21.0</v>
      </c>
      <c r="C494" s="28" t="s">
        <v>44</v>
      </c>
      <c r="D494" s="28">
        <v>2.12</v>
      </c>
      <c r="E494" s="28">
        <v>2.31</v>
      </c>
      <c r="F494" s="28">
        <v>8.39</v>
      </c>
      <c r="G494" s="28">
        <v>72.23</v>
      </c>
      <c r="H494" s="28" t="s">
        <v>47</v>
      </c>
      <c r="I494" s="28">
        <v>0.77</v>
      </c>
      <c r="J494" s="28">
        <v>4.18</v>
      </c>
      <c r="K494" s="28">
        <v>283.08</v>
      </c>
      <c r="L494" s="28">
        <v>2.78</v>
      </c>
      <c r="M494" s="28" t="s">
        <v>48</v>
      </c>
      <c r="N494" s="28">
        <v>69.21</v>
      </c>
    </row>
    <row r="495">
      <c r="A495" s="28">
        <v>494.0</v>
      </c>
      <c r="B495" s="28">
        <v>19.0</v>
      </c>
      <c r="C495" s="28" t="s">
        <v>49</v>
      </c>
      <c r="D495" s="28">
        <v>1.68</v>
      </c>
      <c r="E495" s="28">
        <v>5.46</v>
      </c>
      <c r="F495" s="28">
        <v>8.56</v>
      </c>
      <c r="G495" s="28">
        <v>84.34</v>
      </c>
      <c r="H495" s="28" t="s">
        <v>45</v>
      </c>
      <c r="I495" s="28">
        <v>3.92</v>
      </c>
      <c r="J495" s="28">
        <v>7.49</v>
      </c>
      <c r="K495" s="28">
        <v>293.07</v>
      </c>
      <c r="L495" s="28">
        <v>5.27</v>
      </c>
      <c r="M495" s="28" t="s">
        <v>48</v>
      </c>
      <c r="N495" s="28">
        <v>97.1</v>
      </c>
    </row>
    <row r="496">
      <c r="A496" s="28">
        <v>495.0</v>
      </c>
      <c r="B496" s="28">
        <v>16.0</v>
      </c>
      <c r="C496" s="28" t="s">
        <v>44</v>
      </c>
      <c r="D496" s="28">
        <v>6.27</v>
      </c>
      <c r="E496" s="28">
        <v>9.58</v>
      </c>
      <c r="F496" s="28">
        <v>5.89</v>
      </c>
      <c r="G496" s="28">
        <v>76.8</v>
      </c>
      <c r="H496" s="28" t="s">
        <v>45</v>
      </c>
      <c r="I496" s="28">
        <v>3.64</v>
      </c>
      <c r="J496" s="28">
        <v>10.79</v>
      </c>
      <c r="K496" s="28">
        <v>247.56</v>
      </c>
      <c r="L496" s="28">
        <v>16.1</v>
      </c>
      <c r="M496" s="28" t="s">
        <v>50</v>
      </c>
      <c r="N496" s="28">
        <v>84.2048807656223</v>
      </c>
    </row>
    <row r="497">
      <c r="A497" s="28">
        <v>496.0</v>
      </c>
      <c r="B497" s="28">
        <v>22.0</v>
      </c>
      <c r="C497" s="28" t="s">
        <v>49</v>
      </c>
      <c r="D497" s="28">
        <v>5.49</v>
      </c>
      <c r="E497" s="28">
        <v>6.63</v>
      </c>
      <c r="F497" s="28">
        <v>5.86</v>
      </c>
      <c r="G497" s="28">
        <v>97.63</v>
      </c>
      <c r="H497" s="28" t="s">
        <v>51</v>
      </c>
      <c r="I497" s="28">
        <v>4.63</v>
      </c>
      <c r="J497" s="28">
        <v>9.93</v>
      </c>
      <c r="K497" s="28">
        <v>250.87</v>
      </c>
      <c r="L497" s="28">
        <v>8.89</v>
      </c>
      <c r="M497" s="28" t="s">
        <v>46</v>
      </c>
      <c r="N497" s="28">
        <v>71.68</v>
      </c>
    </row>
    <row r="498">
      <c r="A498" s="28">
        <v>497.0</v>
      </c>
      <c r="B498" s="28">
        <v>24.0</v>
      </c>
      <c r="C498" s="28" t="s">
        <v>44</v>
      </c>
      <c r="D498" s="28">
        <v>5.45</v>
      </c>
      <c r="E498" s="28">
        <v>7.45</v>
      </c>
      <c r="F498" s="28">
        <v>6.03</v>
      </c>
      <c r="G498" s="28">
        <v>98.34</v>
      </c>
      <c r="H498" s="28" t="s">
        <v>51</v>
      </c>
      <c r="I498" s="28">
        <v>1.1</v>
      </c>
      <c r="J498" s="28">
        <v>9.75</v>
      </c>
      <c r="K498" s="28">
        <v>260.29</v>
      </c>
      <c r="L498" s="28">
        <v>13.7</v>
      </c>
      <c r="M498" s="28" t="s">
        <v>46</v>
      </c>
      <c r="N498" s="28">
        <v>82.2905747090448</v>
      </c>
    </row>
    <row r="499">
      <c r="A499" s="28">
        <v>498.0</v>
      </c>
      <c r="B499" s="28">
        <v>19.0</v>
      </c>
      <c r="C499" s="28" t="s">
        <v>44</v>
      </c>
      <c r="D499" s="28">
        <v>4.42</v>
      </c>
      <c r="E499" s="28">
        <v>4.88</v>
      </c>
      <c r="F499" s="28">
        <v>5.88</v>
      </c>
      <c r="G499" s="28">
        <v>80.1</v>
      </c>
      <c r="H499" s="28" t="s">
        <v>51</v>
      </c>
      <c r="I499" s="28">
        <v>2.07</v>
      </c>
      <c r="J499" s="28">
        <v>6.06</v>
      </c>
      <c r="K499" s="28">
        <v>268.04</v>
      </c>
      <c r="L499" s="28">
        <v>10.19</v>
      </c>
      <c r="M499" s="28" t="s">
        <v>48</v>
      </c>
      <c r="N499" s="28">
        <v>58.91</v>
      </c>
    </row>
    <row r="500">
      <c r="A500" s="28">
        <v>499.0</v>
      </c>
      <c r="B500" s="28">
        <v>19.0</v>
      </c>
      <c r="C500" s="28" t="s">
        <v>44</v>
      </c>
      <c r="D500" s="28">
        <v>4.51</v>
      </c>
      <c r="E500" s="28">
        <v>1.18</v>
      </c>
      <c r="F500" s="28">
        <v>7.33</v>
      </c>
      <c r="G500" s="28">
        <v>81.56</v>
      </c>
      <c r="H500" s="28" t="s">
        <v>45</v>
      </c>
      <c r="I500" s="28">
        <v>1.47</v>
      </c>
      <c r="J500" s="28">
        <v>5.53</v>
      </c>
      <c r="K500" s="28">
        <v>252.49</v>
      </c>
      <c r="L500" s="28">
        <v>14.98</v>
      </c>
      <c r="M500" s="28" t="s">
        <v>48</v>
      </c>
      <c r="N500" s="28">
        <v>44.64</v>
      </c>
    </row>
    <row r="501">
      <c r="A501" s="28">
        <v>500.0</v>
      </c>
      <c r="B501" s="28">
        <v>21.0</v>
      </c>
      <c r="C501" s="28" t="s">
        <v>44</v>
      </c>
      <c r="D501" s="28">
        <v>5.89</v>
      </c>
      <c r="E501" s="28">
        <v>6.82</v>
      </c>
      <c r="F501" s="28">
        <v>5.79</v>
      </c>
      <c r="G501" s="28">
        <v>88.99</v>
      </c>
      <c r="H501" s="28" t="s">
        <v>47</v>
      </c>
      <c r="I501" s="28">
        <v>1.29</v>
      </c>
      <c r="J501" s="28">
        <v>9.09</v>
      </c>
      <c r="K501" s="28">
        <v>261.73</v>
      </c>
      <c r="L501" s="28">
        <v>14.24</v>
      </c>
      <c r="M501" s="28" t="s">
        <v>46</v>
      </c>
      <c r="N501" s="28">
        <v>60.24</v>
      </c>
    </row>
    <row r="502">
      <c r="A502" s="28">
        <v>501.0</v>
      </c>
      <c r="B502" s="28">
        <v>18.0</v>
      </c>
      <c r="C502" s="28" t="s">
        <v>49</v>
      </c>
      <c r="D502" s="28">
        <v>2.16</v>
      </c>
      <c r="E502" s="28">
        <v>6.69</v>
      </c>
      <c r="F502" s="28">
        <v>4.1</v>
      </c>
      <c r="G502" s="28">
        <v>78.29</v>
      </c>
      <c r="H502" s="28" t="s">
        <v>47</v>
      </c>
      <c r="I502" s="28">
        <v>3.26</v>
      </c>
      <c r="J502" s="28">
        <v>5.38</v>
      </c>
      <c r="K502" s="28">
        <v>288.97</v>
      </c>
      <c r="L502" s="28">
        <v>5.71</v>
      </c>
      <c r="M502" s="28" t="s">
        <v>48</v>
      </c>
      <c r="N502" s="28">
        <v>81.23</v>
      </c>
    </row>
    <row r="503">
      <c r="A503" s="28">
        <v>502.0</v>
      </c>
      <c r="B503" s="28">
        <v>21.0</v>
      </c>
      <c r="C503" s="28" t="s">
        <v>44</v>
      </c>
      <c r="D503" s="28">
        <v>2.82</v>
      </c>
      <c r="E503" s="28">
        <v>1.99</v>
      </c>
      <c r="F503" s="28">
        <v>6.2</v>
      </c>
      <c r="G503" s="28">
        <v>67.6</v>
      </c>
      <c r="H503" s="28" t="s">
        <v>45</v>
      </c>
      <c r="I503" s="28">
        <v>0.82</v>
      </c>
      <c r="J503" s="28">
        <v>7.88</v>
      </c>
      <c r="K503" s="28">
        <v>294.02</v>
      </c>
      <c r="L503" s="28">
        <v>10.5</v>
      </c>
      <c r="M503" s="28" t="s">
        <v>48</v>
      </c>
      <c r="N503" s="28">
        <v>47.9</v>
      </c>
    </row>
    <row r="504">
      <c r="A504" s="28">
        <v>503.0</v>
      </c>
      <c r="B504" s="28">
        <v>22.0</v>
      </c>
      <c r="C504" s="28" t="s">
        <v>44</v>
      </c>
      <c r="D504" s="28">
        <v>6.97</v>
      </c>
      <c r="E504" s="28">
        <v>5.16</v>
      </c>
      <c r="F504" s="28">
        <v>5.12</v>
      </c>
      <c r="G504" s="28">
        <v>89.88</v>
      </c>
      <c r="H504" s="28" t="s">
        <v>45</v>
      </c>
      <c r="I504" s="28">
        <v>2.32</v>
      </c>
      <c r="J504" s="28">
        <v>8.88</v>
      </c>
      <c r="K504" s="28">
        <v>227.88</v>
      </c>
      <c r="L504" s="28">
        <v>14.21</v>
      </c>
      <c r="M504" s="28" t="s">
        <v>46</v>
      </c>
      <c r="N504" s="28">
        <v>43.05</v>
      </c>
    </row>
    <row r="505">
      <c r="A505" s="28">
        <v>504.0</v>
      </c>
      <c r="B505" s="28">
        <v>18.0</v>
      </c>
      <c r="C505" s="28" t="s">
        <v>44</v>
      </c>
      <c r="D505" s="28">
        <v>2.47</v>
      </c>
      <c r="E505" s="28">
        <v>9.24</v>
      </c>
      <c r="F505" s="28">
        <v>4.14</v>
      </c>
      <c r="G505" s="28">
        <v>89.51</v>
      </c>
      <c r="H505" s="28" t="s">
        <v>45</v>
      </c>
      <c r="I505" s="28">
        <v>3.23</v>
      </c>
      <c r="J505" s="28">
        <v>4.85</v>
      </c>
      <c r="K505" s="28">
        <v>281.55</v>
      </c>
      <c r="L505" s="28">
        <v>6.21</v>
      </c>
      <c r="M505" s="28" t="s">
        <v>50</v>
      </c>
      <c r="N505" s="28">
        <v>84.51</v>
      </c>
    </row>
    <row r="506">
      <c r="A506" s="28">
        <v>505.0</v>
      </c>
      <c r="B506" s="28">
        <v>22.0</v>
      </c>
      <c r="C506" s="28" t="s">
        <v>44</v>
      </c>
      <c r="D506" s="28">
        <v>4.37</v>
      </c>
      <c r="E506" s="28">
        <v>2.85</v>
      </c>
      <c r="F506" s="28">
        <v>6.35</v>
      </c>
      <c r="G506" s="28">
        <v>69.8</v>
      </c>
      <c r="H506" s="28" t="s">
        <v>47</v>
      </c>
      <c r="I506" s="28">
        <v>0.65</v>
      </c>
      <c r="J506" s="28">
        <v>5.76</v>
      </c>
      <c r="K506" s="28">
        <v>258.27</v>
      </c>
      <c r="L506" s="28">
        <v>9.61</v>
      </c>
      <c r="M506" s="28" t="s">
        <v>48</v>
      </c>
      <c r="N506" s="28">
        <v>41.95</v>
      </c>
    </row>
    <row r="507">
      <c r="A507" s="28">
        <v>506.0</v>
      </c>
      <c r="B507" s="28">
        <v>18.0</v>
      </c>
      <c r="C507" s="28" t="s">
        <v>49</v>
      </c>
      <c r="D507" s="28">
        <v>5.62</v>
      </c>
      <c r="E507" s="28">
        <v>5.15</v>
      </c>
      <c r="F507" s="28">
        <v>5.03</v>
      </c>
      <c r="G507" s="28">
        <v>93.32</v>
      </c>
      <c r="H507" s="28" t="s">
        <v>47</v>
      </c>
      <c r="I507" s="28">
        <v>1.28</v>
      </c>
      <c r="J507" s="28">
        <v>8.62</v>
      </c>
      <c r="K507" s="28">
        <v>238.24</v>
      </c>
      <c r="L507" s="28">
        <v>13.94</v>
      </c>
      <c r="M507" s="28" t="s">
        <v>46</v>
      </c>
      <c r="N507" s="28">
        <v>53.18</v>
      </c>
    </row>
    <row r="508">
      <c r="A508" s="28">
        <v>507.0</v>
      </c>
      <c r="B508" s="28">
        <v>17.0</v>
      </c>
      <c r="C508" s="28" t="s">
        <v>52</v>
      </c>
      <c r="D508" s="28">
        <v>8.0</v>
      </c>
      <c r="E508" s="28">
        <v>5.15</v>
      </c>
      <c r="F508" s="28">
        <v>6.26</v>
      </c>
      <c r="G508" s="28">
        <v>84.55</v>
      </c>
      <c r="H508" s="28" t="s">
        <v>51</v>
      </c>
      <c r="I508" s="28">
        <v>4.84</v>
      </c>
      <c r="J508" s="28">
        <v>10.28</v>
      </c>
      <c r="K508" s="28">
        <v>209.92</v>
      </c>
      <c r="L508" s="28">
        <v>15.29</v>
      </c>
      <c r="M508" s="28" t="s">
        <v>46</v>
      </c>
      <c r="N508" s="28">
        <v>40.39</v>
      </c>
    </row>
    <row r="509">
      <c r="A509" s="28">
        <v>508.0</v>
      </c>
      <c r="B509" s="28">
        <v>19.0</v>
      </c>
      <c r="C509" s="28" t="s">
        <v>44</v>
      </c>
      <c r="D509" s="28">
        <v>3.48</v>
      </c>
      <c r="E509" s="28">
        <v>8.3</v>
      </c>
      <c r="F509" s="28">
        <v>5.39</v>
      </c>
      <c r="G509" s="28">
        <v>69.45</v>
      </c>
      <c r="H509" s="28" t="s">
        <v>47</v>
      </c>
      <c r="I509" s="28">
        <v>3.98</v>
      </c>
      <c r="J509" s="28">
        <v>5.79</v>
      </c>
      <c r="K509" s="28">
        <v>282.05</v>
      </c>
      <c r="L509" s="28">
        <v>9.78</v>
      </c>
      <c r="M509" s="28" t="s">
        <v>50</v>
      </c>
      <c r="N509" s="28">
        <v>86.28</v>
      </c>
    </row>
    <row r="510">
      <c r="A510" s="28">
        <v>509.0</v>
      </c>
      <c r="B510" s="28">
        <v>23.0</v>
      </c>
      <c r="C510" s="28" t="s">
        <v>49</v>
      </c>
      <c r="D510" s="28">
        <v>3.42</v>
      </c>
      <c r="E510" s="28">
        <v>8.42</v>
      </c>
      <c r="F510" s="28">
        <v>7.02</v>
      </c>
      <c r="G510" s="28">
        <v>86.08</v>
      </c>
      <c r="H510" s="28" t="s">
        <v>47</v>
      </c>
      <c r="I510" s="28">
        <v>3.38</v>
      </c>
      <c r="J510" s="28">
        <v>5.69</v>
      </c>
      <c r="K510" s="28">
        <v>269.68</v>
      </c>
      <c r="L510" s="28">
        <v>6.92</v>
      </c>
      <c r="M510" s="28" t="s">
        <v>48</v>
      </c>
      <c r="N510" s="28">
        <v>86.47</v>
      </c>
    </row>
    <row r="511">
      <c r="A511" s="28">
        <v>510.0</v>
      </c>
      <c r="B511" s="28">
        <v>24.0</v>
      </c>
      <c r="C511" s="28" t="s">
        <v>49</v>
      </c>
      <c r="D511" s="28">
        <v>6.74</v>
      </c>
      <c r="E511" s="28">
        <v>7.83</v>
      </c>
      <c r="F511" s="28">
        <v>8.95</v>
      </c>
      <c r="G511" s="28">
        <v>69.34</v>
      </c>
      <c r="H511" s="28" t="s">
        <v>51</v>
      </c>
      <c r="I511" s="28">
        <v>4.28</v>
      </c>
      <c r="J511" s="28">
        <v>8.9</v>
      </c>
      <c r="K511" s="28">
        <v>242.58</v>
      </c>
      <c r="L511" s="28">
        <v>18.68</v>
      </c>
      <c r="M511" s="28" t="s">
        <v>46</v>
      </c>
      <c r="N511" s="28">
        <v>78.0536800088129</v>
      </c>
    </row>
    <row r="512">
      <c r="A512" s="28">
        <v>511.0</v>
      </c>
      <c r="B512" s="28">
        <v>22.0</v>
      </c>
      <c r="C512" s="28" t="s">
        <v>44</v>
      </c>
      <c r="D512" s="28">
        <v>6.44</v>
      </c>
      <c r="E512" s="28">
        <v>4.29</v>
      </c>
      <c r="F512" s="28">
        <v>6.74</v>
      </c>
      <c r="G512" s="28">
        <v>70.61</v>
      </c>
      <c r="H512" s="28" t="s">
        <v>45</v>
      </c>
      <c r="I512" s="28">
        <v>0.07</v>
      </c>
      <c r="J512" s="28">
        <v>9.04</v>
      </c>
      <c r="K512" s="28">
        <v>243.74</v>
      </c>
      <c r="L512" s="28">
        <v>11.15</v>
      </c>
      <c r="M512" s="28" t="s">
        <v>46</v>
      </c>
      <c r="N512" s="28">
        <v>35.05</v>
      </c>
    </row>
    <row r="513">
      <c r="A513" s="28">
        <v>512.0</v>
      </c>
      <c r="B513" s="28">
        <v>16.0</v>
      </c>
      <c r="C513" s="28" t="s">
        <v>49</v>
      </c>
      <c r="D513" s="28">
        <v>5.85</v>
      </c>
      <c r="E513" s="28">
        <v>1.65</v>
      </c>
      <c r="F513" s="28">
        <v>7.23</v>
      </c>
      <c r="G513" s="28">
        <v>93.92</v>
      </c>
      <c r="H513" s="28" t="s">
        <v>45</v>
      </c>
      <c r="I513" s="28">
        <v>0.03</v>
      </c>
      <c r="J513" s="28">
        <v>9.53</v>
      </c>
      <c r="K513" s="28">
        <v>258.6</v>
      </c>
      <c r="L513" s="28">
        <v>12.03</v>
      </c>
      <c r="M513" s="28" t="s">
        <v>46</v>
      </c>
      <c r="N513" s="28">
        <v>41.17</v>
      </c>
    </row>
    <row r="514">
      <c r="A514" s="28">
        <v>513.0</v>
      </c>
      <c r="B514" s="28">
        <v>18.0</v>
      </c>
      <c r="C514" s="28" t="s">
        <v>49</v>
      </c>
      <c r="D514" s="28">
        <v>3.71</v>
      </c>
      <c r="E514" s="28">
        <v>4.15</v>
      </c>
      <c r="F514" s="28">
        <v>8.6</v>
      </c>
      <c r="G514" s="28">
        <v>97.18</v>
      </c>
      <c r="H514" s="28" t="s">
        <v>45</v>
      </c>
      <c r="I514" s="28">
        <v>0.77</v>
      </c>
      <c r="J514" s="28">
        <v>6.9</v>
      </c>
      <c r="K514" s="28">
        <v>265.3</v>
      </c>
      <c r="L514" s="28">
        <v>4.96</v>
      </c>
      <c r="M514" s="28" t="s">
        <v>48</v>
      </c>
      <c r="N514" s="28">
        <v>88.4649354059533</v>
      </c>
    </row>
    <row r="515">
      <c r="A515" s="28">
        <v>514.0</v>
      </c>
      <c r="B515" s="28">
        <v>24.0</v>
      </c>
      <c r="C515" s="28" t="s">
        <v>49</v>
      </c>
      <c r="D515" s="28">
        <v>2.59</v>
      </c>
      <c r="E515" s="28">
        <v>7.12</v>
      </c>
      <c r="F515" s="28">
        <v>5.87</v>
      </c>
      <c r="G515" s="28">
        <v>70.28</v>
      </c>
      <c r="H515" s="28" t="s">
        <v>51</v>
      </c>
      <c r="I515" s="28">
        <v>2.48</v>
      </c>
      <c r="J515" s="28">
        <v>3.91</v>
      </c>
      <c r="K515" s="28">
        <v>299.53</v>
      </c>
      <c r="L515" s="28">
        <v>11.77</v>
      </c>
      <c r="M515" s="28" t="s">
        <v>50</v>
      </c>
      <c r="N515" s="28">
        <v>78.16</v>
      </c>
    </row>
    <row r="516">
      <c r="A516" s="28">
        <v>515.0</v>
      </c>
      <c r="B516" s="28">
        <v>16.0</v>
      </c>
      <c r="C516" s="28" t="s">
        <v>49</v>
      </c>
      <c r="D516" s="28">
        <v>4.87</v>
      </c>
      <c r="E516" s="28">
        <v>7.32</v>
      </c>
      <c r="F516" s="28">
        <v>4.83</v>
      </c>
      <c r="G516" s="28">
        <v>97.12</v>
      </c>
      <c r="H516" s="28" t="s">
        <v>45</v>
      </c>
      <c r="I516" s="28">
        <v>2.85</v>
      </c>
      <c r="J516" s="28">
        <v>8.0</v>
      </c>
      <c r="K516" s="28">
        <v>252.5</v>
      </c>
      <c r="L516" s="28">
        <v>8.85</v>
      </c>
      <c r="M516" s="28" t="s">
        <v>50</v>
      </c>
      <c r="N516" s="28">
        <v>71.17</v>
      </c>
    </row>
    <row r="517">
      <c r="A517" s="28">
        <v>516.0</v>
      </c>
      <c r="B517" s="28">
        <v>24.0</v>
      </c>
      <c r="C517" s="28" t="s">
        <v>44</v>
      </c>
      <c r="D517" s="28">
        <v>7.01</v>
      </c>
      <c r="E517" s="28">
        <v>9.69</v>
      </c>
      <c r="F517" s="28">
        <v>5.41</v>
      </c>
      <c r="G517" s="28">
        <v>69.55</v>
      </c>
      <c r="H517" s="28" t="s">
        <v>45</v>
      </c>
      <c r="I517" s="28">
        <v>0.57</v>
      </c>
      <c r="J517" s="28">
        <v>12.24</v>
      </c>
      <c r="K517" s="28">
        <v>208.46</v>
      </c>
      <c r="L517" s="28">
        <v>18.16</v>
      </c>
      <c r="M517" s="28" t="s">
        <v>50</v>
      </c>
      <c r="N517" s="28">
        <v>75.1256622346253</v>
      </c>
    </row>
    <row r="518">
      <c r="A518" s="28">
        <v>517.0</v>
      </c>
      <c r="B518" s="28">
        <v>23.0</v>
      </c>
      <c r="C518" s="28" t="s">
        <v>49</v>
      </c>
      <c r="D518" s="28">
        <v>7.07</v>
      </c>
      <c r="E518" s="28">
        <v>5.08</v>
      </c>
      <c r="F518" s="28">
        <v>6.01</v>
      </c>
      <c r="G518" s="28">
        <v>64.69</v>
      </c>
      <c r="H518" s="28" t="s">
        <v>45</v>
      </c>
      <c r="I518" s="28">
        <v>0.36</v>
      </c>
      <c r="J518" s="28">
        <v>8.57</v>
      </c>
      <c r="K518" s="28">
        <v>237.06</v>
      </c>
      <c r="L518" s="28">
        <v>16.34</v>
      </c>
      <c r="M518" s="28" t="s">
        <v>46</v>
      </c>
      <c r="N518" s="28">
        <v>33.98</v>
      </c>
    </row>
    <row r="519">
      <c r="A519" s="28">
        <v>518.0</v>
      </c>
      <c r="B519" s="28">
        <v>16.0</v>
      </c>
      <c r="C519" s="28" t="s">
        <v>49</v>
      </c>
      <c r="D519" s="28">
        <v>0.87</v>
      </c>
      <c r="E519" s="28">
        <v>6.69</v>
      </c>
      <c r="F519" s="28">
        <v>7.23</v>
      </c>
      <c r="G519" s="28">
        <v>62.33</v>
      </c>
      <c r="H519" s="28" t="s">
        <v>51</v>
      </c>
      <c r="I519" s="28">
        <v>4.14</v>
      </c>
      <c r="J519" s="28">
        <v>6.59</v>
      </c>
      <c r="K519" s="28">
        <v>300.81</v>
      </c>
      <c r="L519" s="28">
        <v>2.79</v>
      </c>
      <c r="M519" s="28" t="s">
        <v>48</v>
      </c>
      <c r="N519" s="28">
        <v>80.03</v>
      </c>
    </row>
    <row r="520">
      <c r="A520" s="28">
        <v>519.0</v>
      </c>
      <c r="B520" s="28">
        <v>21.0</v>
      </c>
      <c r="C520" s="28" t="s">
        <v>49</v>
      </c>
      <c r="D520" s="28">
        <v>3.43</v>
      </c>
      <c r="E520" s="28">
        <v>5.85</v>
      </c>
      <c r="F520" s="28">
        <v>4.02</v>
      </c>
      <c r="G520" s="28">
        <v>69.68</v>
      </c>
      <c r="H520" s="28" t="s">
        <v>47</v>
      </c>
      <c r="I520" s="28">
        <v>2.32</v>
      </c>
      <c r="J520" s="28">
        <v>5.97</v>
      </c>
      <c r="K520" s="28">
        <v>293.84</v>
      </c>
      <c r="L520" s="28">
        <v>9.68</v>
      </c>
      <c r="M520" s="28" t="s">
        <v>48</v>
      </c>
      <c r="N520" s="28">
        <v>64.68</v>
      </c>
    </row>
    <row r="521">
      <c r="A521" s="28">
        <v>520.0</v>
      </c>
      <c r="B521" s="28">
        <v>20.0</v>
      </c>
      <c r="C521" s="28" t="s">
        <v>49</v>
      </c>
      <c r="D521" s="28">
        <v>3.72</v>
      </c>
      <c r="E521" s="28">
        <v>2.36</v>
      </c>
      <c r="F521" s="28">
        <v>8.27</v>
      </c>
      <c r="G521" s="28">
        <v>75.41</v>
      </c>
      <c r="H521" s="28" t="s">
        <v>47</v>
      </c>
      <c r="I521" s="28">
        <v>4.96</v>
      </c>
      <c r="J521" s="28">
        <v>4.79</v>
      </c>
      <c r="K521" s="28">
        <v>278.37</v>
      </c>
      <c r="L521" s="28">
        <v>5.84</v>
      </c>
      <c r="M521" s="28" t="s">
        <v>48</v>
      </c>
      <c r="N521" s="28">
        <v>63.0735481153149</v>
      </c>
    </row>
    <row r="522">
      <c r="A522" s="28">
        <v>521.0</v>
      </c>
      <c r="B522" s="28">
        <v>21.0</v>
      </c>
      <c r="C522" s="28" t="s">
        <v>44</v>
      </c>
      <c r="D522" s="28">
        <v>7.82</v>
      </c>
      <c r="E522" s="28">
        <v>5.15</v>
      </c>
      <c r="F522" s="28">
        <v>4.38</v>
      </c>
      <c r="G522" s="28">
        <v>97.1</v>
      </c>
      <c r="H522" s="28" t="s">
        <v>47</v>
      </c>
      <c r="I522" s="28">
        <v>1.15</v>
      </c>
      <c r="J522" s="28">
        <v>10.09</v>
      </c>
      <c r="K522" s="28">
        <v>225.31</v>
      </c>
      <c r="L522" s="28">
        <v>15.15</v>
      </c>
      <c r="M522" s="28" t="s">
        <v>46</v>
      </c>
      <c r="N522" s="28">
        <v>31.07</v>
      </c>
    </row>
    <row r="523">
      <c r="A523" s="28">
        <v>522.0</v>
      </c>
      <c r="B523" s="28">
        <v>20.0</v>
      </c>
      <c r="C523" s="28" t="s">
        <v>52</v>
      </c>
      <c r="D523" s="28">
        <v>5.42</v>
      </c>
      <c r="E523" s="28">
        <v>5.9</v>
      </c>
      <c r="F523" s="28">
        <v>8.5</v>
      </c>
      <c r="G523" s="28">
        <v>69.69</v>
      </c>
      <c r="H523" s="28" t="s">
        <v>47</v>
      </c>
      <c r="I523" s="28">
        <v>3.24</v>
      </c>
      <c r="J523" s="28">
        <v>6.77</v>
      </c>
      <c r="K523" s="28">
        <v>256.98</v>
      </c>
      <c r="L523" s="28">
        <v>8.39</v>
      </c>
      <c r="M523" s="28" t="s">
        <v>46</v>
      </c>
      <c r="N523" s="28">
        <v>80.1</v>
      </c>
    </row>
    <row r="524">
      <c r="A524" s="28">
        <v>523.0</v>
      </c>
      <c r="B524" s="28">
        <v>21.0</v>
      </c>
      <c r="C524" s="28" t="s">
        <v>49</v>
      </c>
      <c r="D524" s="28">
        <v>3.26</v>
      </c>
      <c r="E524" s="28">
        <v>9.56</v>
      </c>
      <c r="F524" s="28">
        <v>8.75</v>
      </c>
      <c r="G524" s="28">
        <v>74.62</v>
      </c>
      <c r="H524" s="28" t="s">
        <v>51</v>
      </c>
      <c r="I524" s="28">
        <v>4.02</v>
      </c>
      <c r="J524" s="28">
        <v>7.09</v>
      </c>
      <c r="K524" s="28">
        <v>275.91</v>
      </c>
      <c r="L524" s="28">
        <v>9.77</v>
      </c>
      <c r="M524" s="28" t="s">
        <v>48</v>
      </c>
      <c r="N524" s="28">
        <v>100.0</v>
      </c>
    </row>
    <row r="525">
      <c r="A525" s="28">
        <v>524.0</v>
      </c>
      <c r="B525" s="28">
        <v>20.0</v>
      </c>
      <c r="C525" s="28" t="s">
        <v>44</v>
      </c>
      <c r="D525" s="28">
        <v>0.21</v>
      </c>
      <c r="E525" s="28">
        <v>4.3</v>
      </c>
      <c r="F525" s="28">
        <v>8.95</v>
      </c>
      <c r="G525" s="28">
        <v>89.37</v>
      </c>
      <c r="H525" s="28" t="s">
        <v>45</v>
      </c>
      <c r="I525" s="28">
        <v>4.36</v>
      </c>
      <c r="J525" s="28">
        <v>2.79</v>
      </c>
      <c r="K525" s="28">
        <v>334.32</v>
      </c>
      <c r="L525" s="28">
        <v>-2.21</v>
      </c>
      <c r="M525" s="28" t="s">
        <v>48</v>
      </c>
      <c r="N525" s="28">
        <v>79.66</v>
      </c>
    </row>
    <row r="526">
      <c r="A526" s="28">
        <v>525.0</v>
      </c>
      <c r="B526" s="28">
        <v>20.0</v>
      </c>
      <c r="C526" s="28" t="s">
        <v>44</v>
      </c>
      <c r="D526" s="28">
        <v>4.52</v>
      </c>
      <c r="E526" s="28">
        <v>9.82</v>
      </c>
      <c r="F526" s="28">
        <v>8.05</v>
      </c>
      <c r="G526" s="28">
        <v>72.08</v>
      </c>
      <c r="H526" s="28" t="s">
        <v>45</v>
      </c>
      <c r="I526" s="28">
        <v>1.53</v>
      </c>
      <c r="J526" s="28">
        <v>9.55</v>
      </c>
      <c r="K526" s="28">
        <v>260.28</v>
      </c>
      <c r="L526" s="28">
        <v>12.34</v>
      </c>
      <c r="M526" s="28" t="s">
        <v>48</v>
      </c>
      <c r="N526" s="28">
        <v>96.8</v>
      </c>
    </row>
    <row r="527">
      <c r="A527" s="28">
        <v>526.0</v>
      </c>
      <c r="B527" s="28">
        <v>19.0</v>
      </c>
      <c r="C527" s="28" t="s">
        <v>49</v>
      </c>
      <c r="D527" s="28">
        <v>0.77</v>
      </c>
      <c r="E527" s="28">
        <v>5.88</v>
      </c>
      <c r="F527" s="28">
        <v>4.71</v>
      </c>
      <c r="G527" s="28">
        <v>87.37</v>
      </c>
      <c r="H527" s="28" t="s">
        <v>45</v>
      </c>
      <c r="I527" s="28">
        <v>0.97</v>
      </c>
      <c r="J527" s="28">
        <v>5.43</v>
      </c>
      <c r="K527" s="28">
        <v>315.39</v>
      </c>
      <c r="L527" s="28">
        <v>3.62</v>
      </c>
      <c r="M527" s="28" t="s">
        <v>48</v>
      </c>
      <c r="N527" s="28">
        <v>69.77</v>
      </c>
    </row>
    <row r="528">
      <c r="A528" s="28">
        <v>527.0</v>
      </c>
      <c r="B528" s="28">
        <v>18.0</v>
      </c>
      <c r="C528" s="28" t="s">
        <v>44</v>
      </c>
      <c r="D528" s="28">
        <v>6.68</v>
      </c>
      <c r="E528" s="28">
        <v>3.18</v>
      </c>
      <c r="F528" s="28">
        <v>7.53</v>
      </c>
      <c r="G528" s="28">
        <v>77.28</v>
      </c>
      <c r="H528" s="28" t="s">
        <v>51</v>
      </c>
      <c r="I528" s="28">
        <v>1.13</v>
      </c>
      <c r="J528" s="28">
        <v>10.02</v>
      </c>
      <c r="K528" s="28">
        <v>231.65</v>
      </c>
      <c r="L528" s="28">
        <v>18.52</v>
      </c>
      <c r="M528" s="28" t="s">
        <v>46</v>
      </c>
      <c r="N528" s="28">
        <v>40.18</v>
      </c>
    </row>
    <row r="529">
      <c r="A529" s="28">
        <v>528.0</v>
      </c>
      <c r="B529" s="28">
        <v>18.0</v>
      </c>
      <c r="C529" s="28" t="s">
        <v>44</v>
      </c>
      <c r="D529" s="28">
        <v>6.02</v>
      </c>
      <c r="E529" s="28">
        <v>2.72</v>
      </c>
      <c r="F529" s="28">
        <v>5.02</v>
      </c>
      <c r="G529" s="28">
        <v>67.86</v>
      </c>
      <c r="H529" s="28" t="s">
        <v>45</v>
      </c>
      <c r="I529" s="28">
        <v>3.33</v>
      </c>
      <c r="J529" s="28">
        <v>9.82</v>
      </c>
      <c r="K529" s="28">
        <v>247.78</v>
      </c>
      <c r="L529" s="28">
        <v>14.01</v>
      </c>
      <c r="M529" s="28" t="s">
        <v>46</v>
      </c>
      <c r="N529" s="28">
        <v>29.41</v>
      </c>
    </row>
    <row r="530">
      <c r="A530" s="28">
        <v>529.0</v>
      </c>
      <c r="B530" s="28">
        <v>19.0</v>
      </c>
      <c r="C530" s="28" t="s">
        <v>44</v>
      </c>
      <c r="D530" s="28">
        <v>3.68</v>
      </c>
      <c r="E530" s="28">
        <v>2.28</v>
      </c>
      <c r="F530" s="28">
        <v>8.49</v>
      </c>
      <c r="G530" s="28">
        <v>89.36</v>
      </c>
      <c r="H530" s="28" t="s">
        <v>47</v>
      </c>
      <c r="I530" s="28">
        <v>2.61</v>
      </c>
      <c r="J530" s="28">
        <v>7.72</v>
      </c>
      <c r="K530" s="28">
        <v>263.47</v>
      </c>
      <c r="L530" s="28">
        <v>11.08</v>
      </c>
      <c r="M530" s="28" t="s">
        <v>48</v>
      </c>
      <c r="N530" s="28">
        <v>67.23</v>
      </c>
    </row>
    <row r="531">
      <c r="A531" s="28">
        <v>530.0</v>
      </c>
      <c r="B531" s="28">
        <v>24.0</v>
      </c>
      <c r="C531" s="28" t="s">
        <v>44</v>
      </c>
      <c r="D531" s="28">
        <v>3.43</v>
      </c>
      <c r="E531" s="28">
        <v>5.08</v>
      </c>
      <c r="F531" s="28">
        <v>5.58</v>
      </c>
      <c r="G531" s="28">
        <v>61.08</v>
      </c>
      <c r="H531" s="28" t="s">
        <v>45</v>
      </c>
      <c r="I531" s="28">
        <v>2.99</v>
      </c>
      <c r="J531" s="28">
        <v>5.78</v>
      </c>
      <c r="K531" s="28">
        <v>281.13</v>
      </c>
      <c r="L531" s="28">
        <v>9.06</v>
      </c>
      <c r="M531" s="28" t="s">
        <v>48</v>
      </c>
      <c r="N531" s="28">
        <v>53.41</v>
      </c>
    </row>
    <row r="532">
      <c r="A532" s="28">
        <v>531.0</v>
      </c>
      <c r="B532" s="28">
        <v>17.0</v>
      </c>
      <c r="C532" s="28" t="s">
        <v>44</v>
      </c>
      <c r="D532" s="28">
        <v>7.18</v>
      </c>
      <c r="E532" s="28">
        <v>1.2</v>
      </c>
      <c r="F532" s="28">
        <v>5.63</v>
      </c>
      <c r="G532" s="28">
        <v>71.69</v>
      </c>
      <c r="H532" s="28" t="s">
        <v>45</v>
      </c>
      <c r="I532" s="28">
        <v>0.1</v>
      </c>
      <c r="J532" s="28">
        <v>8.88</v>
      </c>
      <c r="K532" s="28">
        <v>234.49</v>
      </c>
      <c r="L532" s="28">
        <v>15.0</v>
      </c>
      <c r="M532" s="28" t="s">
        <v>46</v>
      </c>
      <c r="N532" s="28">
        <v>11.28</v>
      </c>
    </row>
    <row r="533">
      <c r="A533" s="28">
        <v>532.0</v>
      </c>
      <c r="B533" s="28">
        <v>24.0</v>
      </c>
      <c r="C533" s="28" t="s">
        <v>44</v>
      </c>
      <c r="D533" s="28">
        <v>2.31</v>
      </c>
      <c r="E533" s="28">
        <v>5.01</v>
      </c>
      <c r="F533" s="28">
        <v>8.59</v>
      </c>
      <c r="G533" s="28">
        <v>74.25</v>
      </c>
      <c r="H533" s="28" t="s">
        <v>47</v>
      </c>
      <c r="I533" s="28">
        <v>1.95</v>
      </c>
      <c r="J533" s="28">
        <v>5.19</v>
      </c>
      <c r="K533" s="28">
        <v>297.77</v>
      </c>
      <c r="L533" s="28">
        <v>8.29</v>
      </c>
      <c r="M533" s="28" t="s">
        <v>48</v>
      </c>
      <c r="N533" s="28">
        <v>79.33</v>
      </c>
    </row>
    <row r="534">
      <c r="A534" s="28">
        <v>533.0</v>
      </c>
      <c r="B534" s="28">
        <v>16.0</v>
      </c>
      <c r="C534" s="28" t="s">
        <v>44</v>
      </c>
      <c r="D534" s="28">
        <v>1.99</v>
      </c>
      <c r="E534" s="28">
        <v>9.9</v>
      </c>
      <c r="F534" s="28">
        <v>4.07</v>
      </c>
      <c r="G534" s="28">
        <v>78.33</v>
      </c>
      <c r="H534" s="28" t="s">
        <v>45</v>
      </c>
      <c r="I534" s="28">
        <v>1.55</v>
      </c>
      <c r="J534" s="28">
        <v>3.46</v>
      </c>
      <c r="K534" s="28">
        <v>300.8</v>
      </c>
      <c r="L534" s="28">
        <v>5.47</v>
      </c>
      <c r="M534" s="28" t="s">
        <v>50</v>
      </c>
      <c r="N534" s="28">
        <v>100.0</v>
      </c>
    </row>
    <row r="535">
      <c r="A535" s="28">
        <v>534.0</v>
      </c>
      <c r="B535" s="28">
        <v>16.0</v>
      </c>
      <c r="C535" s="28" t="s">
        <v>49</v>
      </c>
      <c r="D535" s="28">
        <v>7.51</v>
      </c>
      <c r="E535" s="28">
        <v>7.03</v>
      </c>
      <c r="F535" s="28">
        <v>4.97</v>
      </c>
      <c r="G535" s="28">
        <v>87.19</v>
      </c>
      <c r="H535" s="28" t="s">
        <v>51</v>
      </c>
      <c r="I535" s="28">
        <v>4.32</v>
      </c>
      <c r="J535" s="28">
        <v>10.08</v>
      </c>
      <c r="K535" s="28">
        <v>230.17</v>
      </c>
      <c r="L535" s="28">
        <v>18.1</v>
      </c>
      <c r="M535" s="28" t="s">
        <v>50</v>
      </c>
      <c r="N535" s="28">
        <v>55.615772473063</v>
      </c>
    </row>
    <row r="536">
      <c r="A536" s="28">
        <v>535.0</v>
      </c>
      <c r="B536" s="28">
        <v>20.0</v>
      </c>
      <c r="C536" s="28" t="s">
        <v>49</v>
      </c>
      <c r="D536" s="28">
        <v>6.47</v>
      </c>
      <c r="E536" s="28">
        <v>7.84</v>
      </c>
      <c r="F536" s="28">
        <v>6.11</v>
      </c>
      <c r="G536" s="28">
        <v>78.38</v>
      </c>
      <c r="H536" s="28" t="s">
        <v>45</v>
      </c>
      <c r="I536" s="28">
        <v>3.88</v>
      </c>
      <c r="J536" s="28">
        <v>10.23</v>
      </c>
      <c r="K536" s="28">
        <v>262.75</v>
      </c>
      <c r="L536" s="28">
        <v>12.96</v>
      </c>
      <c r="M536" s="28" t="s">
        <v>46</v>
      </c>
      <c r="N536" s="28">
        <v>71.526740687114</v>
      </c>
    </row>
    <row r="537">
      <c r="A537" s="28">
        <v>536.0</v>
      </c>
      <c r="B537" s="28">
        <v>21.0</v>
      </c>
      <c r="C537" s="28" t="s">
        <v>44</v>
      </c>
      <c r="D537" s="28">
        <v>6.57</v>
      </c>
      <c r="E537" s="28">
        <v>2.07</v>
      </c>
      <c r="F537" s="28">
        <v>7.5</v>
      </c>
      <c r="G537" s="28">
        <v>83.77</v>
      </c>
      <c r="H537" s="28" t="s">
        <v>45</v>
      </c>
      <c r="I537" s="28">
        <v>2.15</v>
      </c>
      <c r="J537" s="28">
        <v>10.27</v>
      </c>
      <c r="K537" s="28">
        <v>240.98</v>
      </c>
      <c r="L537" s="28">
        <v>16.05</v>
      </c>
      <c r="M537" s="28" t="s">
        <v>46</v>
      </c>
      <c r="N537" s="28">
        <v>39.96</v>
      </c>
    </row>
    <row r="538">
      <c r="A538" s="28">
        <v>537.0</v>
      </c>
      <c r="B538" s="28">
        <v>21.0</v>
      </c>
      <c r="C538" s="28" t="s">
        <v>44</v>
      </c>
      <c r="D538" s="28">
        <v>1.56</v>
      </c>
      <c r="E538" s="28">
        <v>5.26</v>
      </c>
      <c r="F538" s="28">
        <v>7.24</v>
      </c>
      <c r="G538" s="28">
        <v>83.83</v>
      </c>
      <c r="H538" s="28" t="s">
        <v>51</v>
      </c>
      <c r="I538" s="28">
        <v>3.15</v>
      </c>
      <c r="J538" s="28">
        <v>3.16</v>
      </c>
      <c r="K538" s="28">
        <v>301.67</v>
      </c>
      <c r="L538" s="28">
        <v>5.52</v>
      </c>
      <c r="M538" s="28" t="s">
        <v>48</v>
      </c>
      <c r="N538" s="28">
        <v>85.66</v>
      </c>
    </row>
    <row r="539">
      <c r="A539" s="28">
        <v>538.0</v>
      </c>
      <c r="B539" s="28">
        <v>18.0</v>
      </c>
      <c r="C539" s="28" t="s">
        <v>49</v>
      </c>
      <c r="D539" s="28">
        <v>1.15</v>
      </c>
      <c r="E539" s="28">
        <v>3.58</v>
      </c>
      <c r="F539" s="28">
        <v>7.35</v>
      </c>
      <c r="G539" s="28">
        <v>74.93</v>
      </c>
      <c r="H539" s="28" t="s">
        <v>51</v>
      </c>
      <c r="I539" s="28">
        <v>0.24</v>
      </c>
      <c r="J539" s="28">
        <v>2.19</v>
      </c>
      <c r="K539" s="28">
        <v>305.35</v>
      </c>
      <c r="L539" s="28">
        <v>0.64</v>
      </c>
      <c r="M539" s="28" t="s">
        <v>48</v>
      </c>
      <c r="N539" s="28">
        <v>83.21</v>
      </c>
    </row>
    <row r="540">
      <c r="A540" s="28">
        <v>539.0</v>
      </c>
      <c r="B540" s="28">
        <v>22.0</v>
      </c>
      <c r="C540" s="28" t="s">
        <v>44</v>
      </c>
      <c r="D540" s="28">
        <v>0.21</v>
      </c>
      <c r="E540" s="28">
        <v>9.05</v>
      </c>
      <c r="F540" s="28">
        <v>8.4</v>
      </c>
      <c r="G540" s="28">
        <v>97.36</v>
      </c>
      <c r="H540" s="28" t="s">
        <v>45</v>
      </c>
      <c r="I540" s="28">
        <v>3.19</v>
      </c>
      <c r="J540" s="28">
        <v>1.65</v>
      </c>
      <c r="K540" s="28">
        <v>319.51</v>
      </c>
      <c r="L540" s="28">
        <v>0.99</v>
      </c>
      <c r="M540" s="28" t="s">
        <v>48</v>
      </c>
      <c r="N540" s="28">
        <v>100.0</v>
      </c>
    </row>
    <row r="541">
      <c r="A541" s="28">
        <v>540.0</v>
      </c>
      <c r="B541" s="28">
        <v>24.0</v>
      </c>
      <c r="C541" s="28" t="s">
        <v>44</v>
      </c>
      <c r="D541" s="28">
        <v>1.9</v>
      </c>
      <c r="E541" s="28">
        <v>2.63</v>
      </c>
      <c r="F541" s="28">
        <v>4.61</v>
      </c>
      <c r="G541" s="28">
        <v>98.23</v>
      </c>
      <c r="H541" s="28" t="s">
        <v>47</v>
      </c>
      <c r="I541" s="28">
        <v>0.49</v>
      </c>
      <c r="J541" s="28">
        <v>3.08</v>
      </c>
      <c r="K541" s="28">
        <v>294.34</v>
      </c>
      <c r="L541" s="28">
        <v>0.91</v>
      </c>
      <c r="M541" s="28" t="s">
        <v>48</v>
      </c>
      <c r="N541" s="28">
        <v>67.93</v>
      </c>
    </row>
    <row r="542">
      <c r="A542" s="28">
        <v>541.0</v>
      </c>
      <c r="B542" s="28">
        <v>23.0</v>
      </c>
      <c r="C542" s="28" t="s">
        <v>44</v>
      </c>
      <c r="D542" s="28">
        <v>6.19</v>
      </c>
      <c r="E542" s="28">
        <v>5.13</v>
      </c>
      <c r="F542" s="28">
        <v>6.61</v>
      </c>
      <c r="G542" s="28">
        <v>83.27</v>
      </c>
      <c r="H542" s="28" t="s">
        <v>47</v>
      </c>
      <c r="I542" s="28">
        <v>3.57</v>
      </c>
      <c r="J542" s="28">
        <v>9.19</v>
      </c>
      <c r="K542" s="28">
        <v>242.04</v>
      </c>
      <c r="L542" s="28">
        <v>10.71</v>
      </c>
      <c r="M542" s="28" t="s">
        <v>46</v>
      </c>
      <c r="N542" s="28">
        <v>48.92</v>
      </c>
    </row>
    <row r="543">
      <c r="A543" s="28">
        <v>542.0</v>
      </c>
      <c r="B543" s="28">
        <v>21.0</v>
      </c>
      <c r="C543" s="28" t="s">
        <v>49</v>
      </c>
      <c r="D543" s="28">
        <v>1.92</v>
      </c>
      <c r="E543" s="28">
        <v>6.29</v>
      </c>
      <c r="F543" s="28">
        <v>7.63</v>
      </c>
      <c r="G543" s="28">
        <v>62.87</v>
      </c>
      <c r="H543" s="28" t="s">
        <v>45</v>
      </c>
      <c r="I543" s="28">
        <v>2.87</v>
      </c>
      <c r="J543" s="28">
        <v>4.87</v>
      </c>
      <c r="K543" s="28">
        <v>304.48</v>
      </c>
      <c r="L543" s="28">
        <v>5.2</v>
      </c>
      <c r="M543" s="28" t="s">
        <v>48</v>
      </c>
      <c r="N543" s="28">
        <v>89.78</v>
      </c>
    </row>
    <row r="544">
      <c r="A544" s="28">
        <v>543.0</v>
      </c>
      <c r="B544" s="28">
        <v>23.0</v>
      </c>
      <c r="C544" s="28" t="s">
        <v>49</v>
      </c>
      <c r="D544" s="28">
        <v>5.83</v>
      </c>
      <c r="E544" s="28">
        <v>5.63</v>
      </c>
      <c r="F544" s="28">
        <v>7.18</v>
      </c>
      <c r="G544" s="28">
        <v>79.65</v>
      </c>
      <c r="H544" s="28" t="s">
        <v>45</v>
      </c>
      <c r="I544" s="28">
        <v>1.5</v>
      </c>
      <c r="J544" s="28">
        <v>8.04</v>
      </c>
      <c r="K544" s="28">
        <v>249.56</v>
      </c>
      <c r="L544" s="28">
        <v>16.37</v>
      </c>
      <c r="M544" s="28" t="s">
        <v>46</v>
      </c>
      <c r="N544" s="28">
        <v>64.03</v>
      </c>
    </row>
    <row r="545">
      <c r="A545" s="28">
        <v>544.0</v>
      </c>
      <c r="B545" s="28">
        <v>20.0</v>
      </c>
      <c r="C545" s="28" t="s">
        <v>49</v>
      </c>
      <c r="D545" s="28">
        <v>2.02</v>
      </c>
      <c r="E545" s="28">
        <v>8.47</v>
      </c>
      <c r="F545" s="28">
        <v>6.24</v>
      </c>
      <c r="G545" s="28">
        <v>67.38</v>
      </c>
      <c r="H545" s="28" t="s">
        <v>47</v>
      </c>
      <c r="I545" s="28">
        <v>1.85</v>
      </c>
      <c r="J545" s="28">
        <v>4.1</v>
      </c>
      <c r="K545" s="28">
        <v>306.3</v>
      </c>
      <c r="L545" s="28">
        <v>8.84</v>
      </c>
      <c r="M545" s="28" t="s">
        <v>48</v>
      </c>
      <c r="N545" s="28">
        <v>84.84</v>
      </c>
    </row>
    <row r="546">
      <c r="A546" s="28">
        <v>545.0</v>
      </c>
      <c r="B546" s="28">
        <v>23.0</v>
      </c>
      <c r="C546" s="28" t="s">
        <v>49</v>
      </c>
      <c r="D546" s="28">
        <v>3.16</v>
      </c>
      <c r="E546" s="28">
        <v>3.08</v>
      </c>
      <c r="F546" s="28">
        <v>4.09</v>
      </c>
      <c r="G546" s="28">
        <v>79.33</v>
      </c>
      <c r="H546" s="28" t="s">
        <v>47</v>
      </c>
      <c r="I546" s="28">
        <v>0.45</v>
      </c>
      <c r="J546" s="28">
        <v>6.14</v>
      </c>
      <c r="K546" s="28">
        <v>263.14</v>
      </c>
      <c r="L546" s="28">
        <v>7.2</v>
      </c>
      <c r="M546" s="28" t="s">
        <v>48</v>
      </c>
      <c r="N546" s="28">
        <v>52.13</v>
      </c>
    </row>
    <row r="547">
      <c r="A547" s="28">
        <v>546.0</v>
      </c>
      <c r="B547" s="28">
        <v>19.0</v>
      </c>
      <c r="C547" s="28" t="s">
        <v>49</v>
      </c>
      <c r="D547" s="28">
        <v>7.87</v>
      </c>
      <c r="E547" s="28">
        <v>4.4</v>
      </c>
      <c r="F547" s="28">
        <v>4.3</v>
      </c>
      <c r="G547" s="28">
        <v>67.54</v>
      </c>
      <c r="H547" s="28" t="s">
        <v>45</v>
      </c>
      <c r="I547" s="28">
        <v>1.61</v>
      </c>
      <c r="J547" s="28">
        <v>9.3</v>
      </c>
      <c r="K547" s="28">
        <v>240.79</v>
      </c>
      <c r="L547" s="28">
        <v>14.55</v>
      </c>
      <c r="M547" s="28" t="s">
        <v>46</v>
      </c>
      <c r="N547" s="28">
        <v>27.4856767375559</v>
      </c>
    </row>
    <row r="548">
      <c r="A548" s="28">
        <v>547.0</v>
      </c>
      <c r="B548" s="28">
        <v>23.0</v>
      </c>
      <c r="C548" s="28" t="s">
        <v>44</v>
      </c>
      <c r="D548" s="28">
        <v>1.96</v>
      </c>
      <c r="E548" s="28">
        <v>8.13</v>
      </c>
      <c r="F548" s="28">
        <v>4.59</v>
      </c>
      <c r="G548" s="28">
        <v>88.15</v>
      </c>
      <c r="H548" s="28" t="s">
        <v>45</v>
      </c>
      <c r="I548" s="28">
        <v>4.83</v>
      </c>
      <c r="J548" s="28">
        <v>4.03</v>
      </c>
      <c r="K548" s="28">
        <v>305.43</v>
      </c>
      <c r="L548" s="28">
        <v>6.81</v>
      </c>
      <c r="M548" s="28" t="s">
        <v>50</v>
      </c>
      <c r="N548" s="28">
        <v>100.0</v>
      </c>
    </row>
    <row r="549">
      <c r="A549" s="28">
        <v>548.0</v>
      </c>
      <c r="B549" s="28">
        <v>17.0</v>
      </c>
      <c r="C549" s="28" t="s">
        <v>49</v>
      </c>
      <c r="D549" s="28">
        <v>3.01</v>
      </c>
      <c r="E549" s="28">
        <v>5.75</v>
      </c>
      <c r="F549" s="28">
        <v>5.72</v>
      </c>
      <c r="G549" s="28">
        <v>63.22</v>
      </c>
      <c r="H549" s="28" t="s">
        <v>45</v>
      </c>
      <c r="I549" s="28">
        <v>2.43</v>
      </c>
      <c r="J549" s="28">
        <v>6.04</v>
      </c>
      <c r="K549" s="28">
        <v>283.37</v>
      </c>
      <c r="L549" s="28">
        <v>3.53</v>
      </c>
      <c r="M549" s="28" t="s">
        <v>48</v>
      </c>
      <c r="N549" s="28">
        <v>64.58</v>
      </c>
    </row>
    <row r="550">
      <c r="A550" s="28">
        <v>549.0</v>
      </c>
      <c r="B550" s="28">
        <v>20.0</v>
      </c>
      <c r="C550" s="28" t="s">
        <v>44</v>
      </c>
      <c r="D550" s="28">
        <v>2.41</v>
      </c>
      <c r="E550" s="28">
        <v>4.62</v>
      </c>
      <c r="F550" s="28">
        <v>4.59</v>
      </c>
      <c r="G550" s="28">
        <v>98.13</v>
      </c>
      <c r="H550" s="28" t="s">
        <v>45</v>
      </c>
      <c r="I550" s="28">
        <v>2.37</v>
      </c>
      <c r="J550" s="28">
        <v>3.88</v>
      </c>
      <c r="K550" s="28">
        <v>290.3</v>
      </c>
      <c r="L550" s="28">
        <v>4.75</v>
      </c>
      <c r="M550" s="28" t="s">
        <v>48</v>
      </c>
      <c r="N550" s="28">
        <v>69.5</v>
      </c>
    </row>
    <row r="551">
      <c r="A551" s="28">
        <v>550.0</v>
      </c>
      <c r="B551" s="28">
        <v>24.0</v>
      </c>
      <c r="C551" s="28" t="s">
        <v>49</v>
      </c>
      <c r="D551" s="28">
        <v>0.88</v>
      </c>
      <c r="E551" s="28">
        <v>1.26</v>
      </c>
      <c r="F551" s="28">
        <v>6.13</v>
      </c>
      <c r="G551" s="28">
        <v>67.82</v>
      </c>
      <c r="H551" s="28" t="s">
        <v>45</v>
      </c>
      <c r="I551" s="28">
        <v>3.15</v>
      </c>
      <c r="J551" s="28">
        <v>6.08</v>
      </c>
      <c r="K551" s="28">
        <v>315.85</v>
      </c>
      <c r="L551" s="28">
        <v>2.86</v>
      </c>
      <c r="M551" s="28" t="s">
        <v>48</v>
      </c>
      <c r="N551" s="28">
        <v>49.99</v>
      </c>
    </row>
    <row r="552">
      <c r="A552" s="28">
        <v>551.0</v>
      </c>
      <c r="B552" s="28">
        <v>19.0</v>
      </c>
      <c r="C552" s="28" t="s">
        <v>49</v>
      </c>
      <c r="D552" s="28">
        <v>3.92</v>
      </c>
      <c r="E552" s="28">
        <v>7.78</v>
      </c>
      <c r="F552" s="28">
        <v>4.89</v>
      </c>
      <c r="G552" s="28">
        <v>86.43</v>
      </c>
      <c r="H552" s="28" t="s">
        <v>47</v>
      </c>
      <c r="I552" s="28">
        <v>2.42</v>
      </c>
      <c r="J552" s="28">
        <v>8.3</v>
      </c>
      <c r="K552" s="28">
        <v>262.7</v>
      </c>
      <c r="L552" s="28">
        <v>9.86</v>
      </c>
      <c r="M552" s="28" t="s">
        <v>50</v>
      </c>
      <c r="N552" s="28">
        <v>87.8451086930511</v>
      </c>
    </row>
    <row r="553">
      <c r="A553" s="28">
        <v>552.0</v>
      </c>
      <c r="B553" s="28">
        <v>21.0</v>
      </c>
      <c r="C553" s="28" t="s">
        <v>49</v>
      </c>
      <c r="D553" s="28">
        <v>3.03</v>
      </c>
      <c r="E553" s="28">
        <v>9.75</v>
      </c>
      <c r="F553" s="28">
        <v>7.9</v>
      </c>
      <c r="G553" s="28">
        <v>96.68</v>
      </c>
      <c r="H553" s="28" t="s">
        <v>47</v>
      </c>
      <c r="I553" s="28">
        <v>1.78</v>
      </c>
      <c r="J553" s="28">
        <v>5.95</v>
      </c>
      <c r="K553" s="28">
        <v>284.02</v>
      </c>
      <c r="L553" s="28">
        <v>10.27</v>
      </c>
      <c r="M553" s="28" t="s">
        <v>48</v>
      </c>
      <c r="N553" s="28">
        <v>97.64</v>
      </c>
    </row>
    <row r="554">
      <c r="A554" s="28">
        <v>553.0</v>
      </c>
      <c r="B554" s="28">
        <v>16.0</v>
      </c>
      <c r="C554" s="28" t="s">
        <v>44</v>
      </c>
      <c r="D554" s="28">
        <v>5.56</v>
      </c>
      <c r="E554" s="28">
        <v>6.58</v>
      </c>
      <c r="F554" s="28">
        <v>8.36</v>
      </c>
      <c r="G554" s="28">
        <v>69.92</v>
      </c>
      <c r="H554" s="28" t="s">
        <v>47</v>
      </c>
      <c r="I554" s="28">
        <v>0.7</v>
      </c>
      <c r="J554" s="28">
        <v>7.31</v>
      </c>
      <c r="K554" s="28">
        <v>254.83</v>
      </c>
      <c r="L554" s="28">
        <v>6.82</v>
      </c>
      <c r="M554" s="28" t="s">
        <v>46</v>
      </c>
      <c r="N554" s="28">
        <v>60.62</v>
      </c>
    </row>
    <row r="555">
      <c r="A555" s="28">
        <v>554.0</v>
      </c>
      <c r="B555" s="28">
        <v>24.0</v>
      </c>
      <c r="C555" s="28" t="s">
        <v>44</v>
      </c>
      <c r="D555" s="28">
        <v>6.54</v>
      </c>
      <c r="E555" s="28">
        <v>8.71</v>
      </c>
      <c r="F555" s="28">
        <v>5.95</v>
      </c>
      <c r="G555" s="28">
        <v>97.37</v>
      </c>
      <c r="H555" s="28" t="s">
        <v>45</v>
      </c>
      <c r="I555" s="28">
        <v>3.15</v>
      </c>
      <c r="J555" s="28">
        <v>8.51</v>
      </c>
      <c r="K555" s="28">
        <v>221.08</v>
      </c>
      <c r="L555" s="28">
        <v>14.69</v>
      </c>
      <c r="M555" s="28" t="s">
        <v>50</v>
      </c>
      <c r="N555" s="28">
        <v>83.7361733009448</v>
      </c>
    </row>
    <row r="556">
      <c r="A556" s="28">
        <v>555.0</v>
      </c>
      <c r="B556" s="28">
        <v>16.0</v>
      </c>
      <c r="C556" s="28" t="s">
        <v>49</v>
      </c>
      <c r="D556" s="28">
        <v>4.35</v>
      </c>
      <c r="E556" s="28">
        <v>5.65</v>
      </c>
      <c r="F556" s="28">
        <v>6.56</v>
      </c>
      <c r="G556" s="28">
        <v>75.55</v>
      </c>
      <c r="H556" s="28" t="s">
        <v>45</v>
      </c>
      <c r="I556" s="28">
        <v>3.74</v>
      </c>
      <c r="J556" s="28">
        <v>5.95</v>
      </c>
      <c r="K556" s="28">
        <v>271.28</v>
      </c>
      <c r="L556" s="28">
        <v>10.19</v>
      </c>
      <c r="M556" s="28" t="s">
        <v>48</v>
      </c>
      <c r="N556" s="28">
        <v>64.79</v>
      </c>
    </row>
    <row r="557">
      <c r="A557" s="28">
        <v>556.0</v>
      </c>
      <c r="B557" s="28">
        <v>20.0</v>
      </c>
      <c r="C557" s="28" t="s">
        <v>49</v>
      </c>
      <c r="D557" s="28">
        <v>0.26</v>
      </c>
      <c r="E557" s="28">
        <v>3.09</v>
      </c>
      <c r="F557" s="28">
        <v>8.77</v>
      </c>
      <c r="G557" s="28">
        <v>98.42</v>
      </c>
      <c r="H557" s="28" t="s">
        <v>45</v>
      </c>
      <c r="I557" s="28">
        <v>4.62</v>
      </c>
      <c r="J557" s="28">
        <v>2.06</v>
      </c>
      <c r="K557" s="28">
        <v>303.36</v>
      </c>
      <c r="L557" s="28">
        <v>1.3</v>
      </c>
      <c r="M557" s="28" t="s">
        <v>48</v>
      </c>
      <c r="N557" s="28">
        <v>72.86</v>
      </c>
    </row>
    <row r="558">
      <c r="A558" s="28">
        <v>557.0</v>
      </c>
      <c r="B558" s="28">
        <v>19.0</v>
      </c>
      <c r="C558" s="28" t="s">
        <v>49</v>
      </c>
      <c r="D558" s="28">
        <v>4.95</v>
      </c>
      <c r="E558" s="28">
        <v>1.13</v>
      </c>
      <c r="F558" s="28">
        <v>6.68</v>
      </c>
      <c r="G558" s="28">
        <v>98.85</v>
      </c>
      <c r="H558" s="28" t="s">
        <v>51</v>
      </c>
      <c r="I558" s="28">
        <v>0.02</v>
      </c>
      <c r="J558" s="28">
        <v>8.06</v>
      </c>
      <c r="K558" s="28">
        <v>271.43</v>
      </c>
      <c r="L558" s="28">
        <v>12.04</v>
      </c>
      <c r="M558" s="28" t="s">
        <v>48</v>
      </c>
      <c r="N558" s="28">
        <v>37.96</v>
      </c>
    </row>
    <row r="559">
      <c r="A559" s="28">
        <v>558.0</v>
      </c>
      <c r="B559" s="28">
        <v>18.0</v>
      </c>
      <c r="C559" s="28" t="s">
        <v>44</v>
      </c>
      <c r="D559" s="28">
        <v>0.44</v>
      </c>
      <c r="E559" s="28">
        <v>6.88</v>
      </c>
      <c r="F559" s="28">
        <v>8.98</v>
      </c>
      <c r="G559" s="28">
        <v>67.52</v>
      </c>
      <c r="H559" s="28" t="s">
        <v>45</v>
      </c>
      <c r="I559" s="28">
        <v>0.33</v>
      </c>
      <c r="J559" s="28">
        <v>2.67</v>
      </c>
      <c r="K559" s="28">
        <v>328.1</v>
      </c>
      <c r="L559" s="28">
        <v>3.02</v>
      </c>
      <c r="M559" s="28" t="s">
        <v>48</v>
      </c>
      <c r="N559" s="28">
        <v>94.91</v>
      </c>
    </row>
    <row r="560">
      <c r="A560" s="28">
        <v>559.0</v>
      </c>
      <c r="B560" s="28">
        <v>21.0</v>
      </c>
      <c r="C560" s="28" t="s">
        <v>49</v>
      </c>
      <c r="D560" s="28">
        <v>4.93</v>
      </c>
      <c r="E560" s="28">
        <v>5.44</v>
      </c>
      <c r="F560" s="28">
        <v>4.71</v>
      </c>
      <c r="G560" s="28">
        <v>93.24</v>
      </c>
      <c r="H560" s="28" t="s">
        <v>45</v>
      </c>
      <c r="I560" s="28">
        <v>4.5</v>
      </c>
      <c r="J560" s="28">
        <v>10.35</v>
      </c>
      <c r="K560" s="28">
        <v>275.95</v>
      </c>
      <c r="L560" s="28">
        <v>12.89</v>
      </c>
      <c r="M560" s="28" t="s">
        <v>48</v>
      </c>
      <c r="N560" s="28">
        <v>55.13</v>
      </c>
    </row>
    <row r="561">
      <c r="A561" s="28">
        <v>560.0</v>
      </c>
      <c r="B561" s="28">
        <v>17.0</v>
      </c>
      <c r="C561" s="28" t="s">
        <v>49</v>
      </c>
      <c r="D561" s="28">
        <v>5.48</v>
      </c>
      <c r="E561" s="28">
        <v>8.04</v>
      </c>
      <c r="F561" s="28">
        <v>8.31</v>
      </c>
      <c r="G561" s="28">
        <v>67.74</v>
      </c>
      <c r="H561" s="28" t="s">
        <v>45</v>
      </c>
      <c r="I561" s="28">
        <v>3.16</v>
      </c>
      <c r="J561" s="28">
        <v>11.28</v>
      </c>
      <c r="K561" s="28">
        <v>251.02</v>
      </c>
      <c r="L561" s="28">
        <v>9.79</v>
      </c>
      <c r="M561" s="28" t="s">
        <v>46</v>
      </c>
      <c r="N561" s="28">
        <v>95.0002909165001</v>
      </c>
    </row>
    <row r="562">
      <c r="A562" s="28">
        <v>561.0</v>
      </c>
      <c r="B562" s="28">
        <v>18.0</v>
      </c>
      <c r="C562" s="28" t="s">
        <v>49</v>
      </c>
      <c r="D562" s="28">
        <v>1.58</v>
      </c>
      <c r="E562" s="28">
        <v>7.25</v>
      </c>
      <c r="F562" s="28">
        <v>6.49</v>
      </c>
      <c r="G562" s="28">
        <v>69.06</v>
      </c>
      <c r="H562" s="28" t="s">
        <v>47</v>
      </c>
      <c r="I562" s="28">
        <v>4.79</v>
      </c>
      <c r="J562" s="28">
        <v>6.04</v>
      </c>
      <c r="K562" s="28">
        <v>297.68</v>
      </c>
      <c r="L562" s="28">
        <v>3.61</v>
      </c>
      <c r="M562" s="28" t="s">
        <v>48</v>
      </c>
      <c r="N562" s="28">
        <v>97.49</v>
      </c>
    </row>
    <row r="563">
      <c r="A563" s="28">
        <v>562.0</v>
      </c>
      <c r="B563" s="28">
        <v>20.0</v>
      </c>
      <c r="C563" s="28" t="s">
        <v>49</v>
      </c>
      <c r="D563" s="28">
        <v>6.55</v>
      </c>
      <c r="E563" s="28">
        <v>9.89</v>
      </c>
      <c r="F563" s="28">
        <v>4.11</v>
      </c>
      <c r="G563" s="28">
        <v>63.37</v>
      </c>
      <c r="H563" s="28" t="s">
        <v>51</v>
      </c>
      <c r="I563" s="28">
        <v>2.15</v>
      </c>
      <c r="J563" s="28">
        <v>11.59</v>
      </c>
      <c r="K563" s="28">
        <v>221.64</v>
      </c>
      <c r="L563" s="28">
        <v>18.82</v>
      </c>
      <c r="M563" s="28" t="s">
        <v>50</v>
      </c>
      <c r="N563" s="28">
        <v>59.6702346254053</v>
      </c>
    </row>
    <row r="564">
      <c r="A564" s="28">
        <v>563.0</v>
      </c>
      <c r="B564" s="28">
        <v>24.0</v>
      </c>
      <c r="C564" s="28" t="s">
        <v>49</v>
      </c>
      <c r="D564" s="28">
        <v>7.29</v>
      </c>
      <c r="E564" s="28">
        <v>5.59</v>
      </c>
      <c r="F564" s="28">
        <v>8.86</v>
      </c>
      <c r="G564" s="28">
        <v>66.26</v>
      </c>
      <c r="H564" s="28" t="s">
        <v>45</v>
      </c>
      <c r="I564" s="28">
        <v>2.08</v>
      </c>
      <c r="J564" s="28">
        <v>9.57</v>
      </c>
      <c r="K564" s="28">
        <v>239.32</v>
      </c>
      <c r="L564" s="28">
        <v>13.39</v>
      </c>
      <c r="M564" s="28" t="s">
        <v>46</v>
      </c>
      <c r="N564" s="28">
        <v>56.7101753101832</v>
      </c>
    </row>
    <row r="565">
      <c r="A565" s="28">
        <v>564.0</v>
      </c>
      <c r="B565" s="28">
        <v>17.0</v>
      </c>
      <c r="C565" s="28" t="s">
        <v>49</v>
      </c>
      <c r="D565" s="28">
        <v>6.5</v>
      </c>
      <c r="E565" s="28">
        <v>4.84</v>
      </c>
      <c r="F565" s="28">
        <v>8.83</v>
      </c>
      <c r="G565" s="28">
        <v>85.29</v>
      </c>
      <c r="H565" s="28" t="s">
        <v>47</v>
      </c>
      <c r="I565" s="28">
        <v>1.72</v>
      </c>
      <c r="J565" s="28">
        <v>10.83</v>
      </c>
      <c r="K565" s="28">
        <v>226.91</v>
      </c>
      <c r="L565" s="28">
        <v>15.33</v>
      </c>
      <c r="M565" s="28" t="s">
        <v>46</v>
      </c>
      <c r="N565" s="28">
        <v>57.37</v>
      </c>
    </row>
    <row r="566">
      <c r="A566" s="28">
        <v>565.0</v>
      </c>
      <c r="B566" s="28">
        <v>23.0</v>
      </c>
      <c r="C566" s="28" t="s">
        <v>49</v>
      </c>
      <c r="D566" s="28">
        <v>2.44</v>
      </c>
      <c r="E566" s="28">
        <v>3.58</v>
      </c>
      <c r="F566" s="28">
        <v>5.92</v>
      </c>
      <c r="G566" s="28">
        <v>77.97</v>
      </c>
      <c r="H566" s="28" t="s">
        <v>47</v>
      </c>
      <c r="I566" s="28">
        <v>0.71</v>
      </c>
      <c r="J566" s="28">
        <v>3.73</v>
      </c>
      <c r="K566" s="28">
        <v>276.23</v>
      </c>
      <c r="L566" s="28">
        <v>4.08</v>
      </c>
      <c r="M566" s="28" t="s">
        <v>48</v>
      </c>
      <c r="N566" s="28">
        <v>53.52</v>
      </c>
    </row>
    <row r="567">
      <c r="A567" s="28">
        <v>566.0</v>
      </c>
      <c r="B567" s="28">
        <v>17.0</v>
      </c>
      <c r="C567" s="28" t="s">
        <v>52</v>
      </c>
      <c r="D567" s="28">
        <v>4.69</v>
      </c>
      <c r="E567" s="28">
        <v>5.29</v>
      </c>
      <c r="F567" s="28">
        <v>8.77</v>
      </c>
      <c r="G567" s="28">
        <v>91.64</v>
      </c>
      <c r="H567" s="28" t="s">
        <v>45</v>
      </c>
      <c r="I567" s="28">
        <v>1.89</v>
      </c>
      <c r="J567" s="28">
        <v>10.49</v>
      </c>
      <c r="K567" s="28">
        <v>260.68</v>
      </c>
      <c r="L567" s="28">
        <v>13.47</v>
      </c>
      <c r="M567" s="28" t="s">
        <v>48</v>
      </c>
      <c r="N567" s="28">
        <v>80.26</v>
      </c>
    </row>
    <row r="568">
      <c r="A568" s="28">
        <v>567.0</v>
      </c>
      <c r="B568" s="28">
        <v>20.0</v>
      </c>
      <c r="C568" s="28" t="s">
        <v>44</v>
      </c>
      <c r="D568" s="28">
        <v>7.32</v>
      </c>
      <c r="E568" s="28">
        <v>8.86</v>
      </c>
      <c r="F568" s="28">
        <v>4.71</v>
      </c>
      <c r="G568" s="28">
        <v>73.28</v>
      </c>
      <c r="H568" s="28" t="s">
        <v>45</v>
      </c>
      <c r="I568" s="28">
        <v>0.07</v>
      </c>
      <c r="J568" s="28">
        <v>11.67</v>
      </c>
      <c r="K568" s="28">
        <v>221.1</v>
      </c>
      <c r="L568" s="28">
        <v>16.41</v>
      </c>
      <c r="M568" s="28" t="s">
        <v>50</v>
      </c>
      <c r="N568" s="28">
        <v>69.9715172799615</v>
      </c>
    </row>
    <row r="569">
      <c r="A569" s="28">
        <v>568.0</v>
      </c>
      <c r="B569" s="28">
        <v>22.0</v>
      </c>
      <c r="C569" s="28" t="s">
        <v>44</v>
      </c>
      <c r="D569" s="28">
        <v>2.57</v>
      </c>
      <c r="E569" s="28">
        <v>1.38</v>
      </c>
      <c r="F569" s="28">
        <v>7.4</v>
      </c>
      <c r="G569" s="28">
        <v>98.74</v>
      </c>
      <c r="H569" s="28" t="s">
        <v>47</v>
      </c>
      <c r="I569" s="28">
        <v>2.55</v>
      </c>
      <c r="J569" s="28">
        <v>5.15</v>
      </c>
      <c r="K569" s="28">
        <v>279.54</v>
      </c>
      <c r="L569" s="28">
        <v>7.74</v>
      </c>
      <c r="M569" s="28" t="s">
        <v>48</v>
      </c>
      <c r="N569" s="28">
        <v>63.51</v>
      </c>
    </row>
    <row r="570">
      <c r="A570" s="28">
        <v>569.0</v>
      </c>
      <c r="B570" s="28">
        <v>23.0</v>
      </c>
      <c r="C570" s="28" t="s">
        <v>49</v>
      </c>
      <c r="D570" s="28">
        <v>6.56</v>
      </c>
      <c r="E570" s="28">
        <v>9.8</v>
      </c>
      <c r="F570" s="28">
        <v>4.96</v>
      </c>
      <c r="G570" s="28">
        <v>61.99</v>
      </c>
      <c r="H570" s="28" t="s">
        <v>45</v>
      </c>
      <c r="I570" s="28">
        <v>4.24</v>
      </c>
      <c r="J570" s="28">
        <v>11.43</v>
      </c>
      <c r="K570" s="28">
        <v>241.75</v>
      </c>
      <c r="L570" s="28">
        <v>16.32</v>
      </c>
      <c r="M570" s="28" t="s">
        <v>50</v>
      </c>
      <c r="N570" s="28">
        <v>67.1466039956113</v>
      </c>
    </row>
    <row r="571">
      <c r="A571" s="28">
        <v>570.0</v>
      </c>
      <c r="B571" s="28">
        <v>16.0</v>
      </c>
      <c r="C571" s="28" t="s">
        <v>49</v>
      </c>
      <c r="D571" s="28">
        <v>0.08</v>
      </c>
      <c r="E571" s="28">
        <v>9.94</v>
      </c>
      <c r="F571" s="28">
        <v>5.23</v>
      </c>
      <c r="G571" s="28">
        <v>62.52</v>
      </c>
      <c r="H571" s="28" t="s">
        <v>47</v>
      </c>
      <c r="I571" s="28">
        <v>1.61</v>
      </c>
      <c r="J571" s="28">
        <v>1.16</v>
      </c>
      <c r="K571" s="28">
        <v>327.85</v>
      </c>
      <c r="L571" s="28">
        <v>-0.08</v>
      </c>
      <c r="M571" s="28" t="s">
        <v>50</v>
      </c>
      <c r="N571" s="28">
        <v>95.38</v>
      </c>
    </row>
    <row r="572">
      <c r="A572" s="28">
        <v>571.0</v>
      </c>
      <c r="B572" s="28">
        <v>21.0</v>
      </c>
      <c r="C572" s="28" t="s">
        <v>49</v>
      </c>
      <c r="D572" s="28">
        <v>0.03</v>
      </c>
      <c r="E572" s="28">
        <v>6.38</v>
      </c>
      <c r="F572" s="28">
        <v>7.9</v>
      </c>
      <c r="G572" s="28">
        <v>88.05</v>
      </c>
      <c r="H572" s="28" t="s">
        <v>45</v>
      </c>
      <c r="I572" s="28">
        <v>0.47</v>
      </c>
      <c r="J572" s="28">
        <v>2.91</v>
      </c>
      <c r="K572" s="28">
        <v>325.03</v>
      </c>
      <c r="L572" s="28">
        <v>-2.96</v>
      </c>
      <c r="M572" s="28" t="s">
        <v>48</v>
      </c>
      <c r="N572" s="28">
        <v>93.44</v>
      </c>
    </row>
    <row r="573">
      <c r="A573" s="28">
        <v>572.0</v>
      </c>
      <c r="B573" s="28">
        <v>16.0</v>
      </c>
      <c r="C573" s="28" t="s">
        <v>49</v>
      </c>
      <c r="D573" s="28">
        <v>6.08</v>
      </c>
      <c r="E573" s="28">
        <v>3.98</v>
      </c>
      <c r="F573" s="28">
        <v>5.89</v>
      </c>
      <c r="G573" s="28">
        <v>95.5</v>
      </c>
      <c r="H573" s="28" t="s">
        <v>51</v>
      </c>
      <c r="I573" s="28">
        <v>4.87</v>
      </c>
      <c r="J573" s="28">
        <v>11.56</v>
      </c>
      <c r="K573" s="28">
        <v>248.93</v>
      </c>
      <c r="L573" s="28">
        <v>13.17</v>
      </c>
      <c r="M573" s="28" t="s">
        <v>46</v>
      </c>
      <c r="N573" s="28">
        <v>45.56</v>
      </c>
    </row>
    <row r="574">
      <c r="A574" s="28">
        <v>573.0</v>
      </c>
      <c r="B574" s="28">
        <v>17.0</v>
      </c>
      <c r="C574" s="28" t="s">
        <v>44</v>
      </c>
      <c r="D574" s="28">
        <v>6.09</v>
      </c>
      <c r="E574" s="28">
        <v>3.01</v>
      </c>
      <c r="F574" s="28">
        <v>4.04</v>
      </c>
      <c r="G574" s="28">
        <v>91.82</v>
      </c>
      <c r="H574" s="28" t="s">
        <v>45</v>
      </c>
      <c r="I574" s="28">
        <v>0.64</v>
      </c>
      <c r="J574" s="28">
        <v>8.41</v>
      </c>
      <c r="K574" s="28">
        <v>258.39</v>
      </c>
      <c r="L574" s="28">
        <v>10.93</v>
      </c>
      <c r="M574" s="28" t="s">
        <v>46</v>
      </c>
      <c r="N574" s="28">
        <v>29.58</v>
      </c>
    </row>
    <row r="575">
      <c r="A575" s="28">
        <v>574.0</v>
      </c>
      <c r="B575" s="28">
        <v>16.0</v>
      </c>
      <c r="C575" s="28" t="s">
        <v>49</v>
      </c>
      <c r="D575" s="28">
        <v>6.31</v>
      </c>
      <c r="E575" s="28">
        <v>3.49</v>
      </c>
      <c r="F575" s="28">
        <v>6.07</v>
      </c>
      <c r="G575" s="28">
        <v>79.59</v>
      </c>
      <c r="H575" s="28" t="s">
        <v>51</v>
      </c>
      <c r="I575" s="28">
        <v>2.64</v>
      </c>
      <c r="J575" s="28">
        <v>10.65</v>
      </c>
      <c r="K575" s="28">
        <v>245.56</v>
      </c>
      <c r="L575" s="28">
        <v>12.36</v>
      </c>
      <c r="M575" s="28" t="s">
        <v>46</v>
      </c>
      <c r="N575" s="28">
        <v>41.92</v>
      </c>
    </row>
    <row r="576">
      <c r="A576" s="28">
        <v>575.0</v>
      </c>
      <c r="B576" s="28">
        <v>20.0</v>
      </c>
      <c r="C576" s="28" t="s">
        <v>49</v>
      </c>
      <c r="D576" s="28">
        <v>7.44</v>
      </c>
      <c r="E576" s="28">
        <v>1.45</v>
      </c>
      <c r="F576" s="28">
        <v>5.14</v>
      </c>
      <c r="G576" s="28">
        <v>70.79</v>
      </c>
      <c r="H576" s="28" t="s">
        <v>47</v>
      </c>
      <c r="I576" s="28">
        <v>4.05</v>
      </c>
      <c r="J576" s="28">
        <v>10.24</v>
      </c>
      <c r="K576" s="28">
        <v>225.45</v>
      </c>
      <c r="L576" s="28">
        <v>17.29</v>
      </c>
      <c r="M576" s="28" t="s">
        <v>46</v>
      </c>
      <c r="N576" s="28">
        <v>23.24</v>
      </c>
    </row>
    <row r="577">
      <c r="A577" s="28">
        <v>576.0</v>
      </c>
      <c r="B577" s="28">
        <v>24.0</v>
      </c>
      <c r="C577" s="28" t="s">
        <v>44</v>
      </c>
      <c r="D577" s="28">
        <v>0.94</v>
      </c>
      <c r="E577" s="28">
        <v>5.28</v>
      </c>
      <c r="F577" s="28">
        <v>7.42</v>
      </c>
      <c r="G577" s="28">
        <v>60.54</v>
      </c>
      <c r="H577" s="28" t="s">
        <v>51</v>
      </c>
      <c r="I577" s="28">
        <v>1.26</v>
      </c>
      <c r="J577" s="28">
        <v>3.9</v>
      </c>
      <c r="K577" s="28">
        <v>301.02</v>
      </c>
      <c r="L577" s="28">
        <v>7.41</v>
      </c>
      <c r="M577" s="28" t="s">
        <v>48</v>
      </c>
      <c r="N577" s="28">
        <v>80.61</v>
      </c>
    </row>
    <row r="578">
      <c r="A578" s="28">
        <v>577.0</v>
      </c>
      <c r="B578" s="28">
        <v>21.0</v>
      </c>
      <c r="C578" s="28" t="s">
        <v>44</v>
      </c>
      <c r="D578" s="28">
        <v>1.86</v>
      </c>
      <c r="E578" s="28">
        <v>1.52</v>
      </c>
      <c r="F578" s="28">
        <v>4.97</v>
      </c>
      <c r="G578" s="28">
        <v>80.38</v>
      </c>
      <c r="H578" s="28" t="s">
        <v>45</v>
      </c>
      <c r="I578" s="28">
        <v>4.21</v>
      </c>
      <c r="J578" s="28">
        <v>6.59</v>
      </c>
      <c r="K578" s="28">
        <v>303.2</v>
      </c>
      <c r="L578" s="28">
        <v>1.15</v>
      </c>
      <c r="M578" s="28" t="s">
        <v>48</v>
      </c>
      <c r="N578" s="28">
        <v>43.3</v>
      </c>
    </row>
    <row r="579">
      <c r="A579" s="28">
        <v>578.0</v>
      </c>
      <c r="B579" s="28">
        <v>16.0</v>
      </c>
      <c r="C579" s="28" t="s">
        <v>49</v>
      </c>
      <c r="D579" s="28">
        <v>7.23</v>
      </c>
      <c r="E579" s="28">
        <v>7.47</v>
      </c>
      <c r="F579" s="28">
        <v>8.21</v>
      </c>
      <c r="G579" s="28">
        <v>79.03</v>
      </c>
      <c r="H579" s="28" t="s">
        <v>45</v>
      </c>
      <c r="I579" s="28">
        <v>2.79</v>
      </c>
      <c r="J579" s="28">
        <v>12.78</v>
      </c>
      <c r="K579" s="28">
        <v>222.23</v>
      </c>
      <c r="L579" s="28">
        <v>14.22</v>
      </c>
      <c r="M579" s="28" t="s">
        <v>46</v>
      </c>
      <c r="N579" s="28">
        <v>75.1271268204201</v>
      </c>
    </row>
    <row r="580">
      <c r="A580" s="28">
        <v>579.0</v>
      </c>
      <c r="B580" s="28">
        <v>16.0</v>
      </c>
      <c r="C580" s="28" t="s">
        <v>44</v>
      </c>
      <c r="D580" s="28">
        <v>1.42</v>
      </c>
      <c r="E580" s="28">
        <v>4.35</v>
      </c>
      <c r="F580" s="28">
        <v>5.34</v>
      </c>
      <c r="G580" s="28">
        <v>73.77</v>
      </c>
      <c r="H580" s="28" t="s">
        <v>47</v>
      </c>
      <c r="I580" s="28">
        <v>1.66</v>
      </c>
      <c r="J580" s="28">
        <v>3.25</v>
      </c>
      <c r="K580" s="28">
        <v>306.45</v>
      </c>
      <c r="L580" s="28">
        <v>4.22</v>
      </c>
      <c r="M580" s="28" t="s">
        <v>48</v>
      </c>
      <c r="N580" s="28">
        <v>65.27</v>
      </c>
    </row>
    <row r="581">
      <c r="A581" s="28">
        <v>580.0</v>
      </c>
      <c r="B581" s="28">
        <v>17.0</v>
      </c>
      <c r="C581" s="28" t="s">
        <v>49</v>
      </c>
      <c r="D581" s="28">
        <v>5.46</v>
      </c>
      <c r="E581" s="28">
        <v>2.79</v>
      </c>
      <c r="F581" s="28">
        <v>5.97</v>
      </c>
      <c r="G581" s="28">
        <v>83.12</v>
      </c>
      <c r="H581" s="28" t="s">
        <v>47</v>
      </c>
      <c r="I581" s="28">
        <v>4.33</v>
      </c>
      <c r="J581" s="28">
        <v>7.84</v>
      </c>
      <c r="K581" s="28">
        <v>250.2</v>
      </c>
      <c r="L581" s="28">
        <v>11.6</v>
      </c>
      <c r="M581" s="28" t="s">
        <v>46</v>
      </c>
      <c r="N581" s="28">
        <v>47.2699147231356</v>
      </c>
    </row>
    <row r="582">
      <c r="A582" s="28">
        <v>581.0</v>
      </c>
      <c r="B582" s="28">
        <v>24.0</v>
      </c>
      <c r="C582" s="28" t="s">
        <v>44</v>
      </c>
      <c r="D582" s="28">
        <v>4.24</v>
      </c>
      <c r="E582" s="28">
        <v>5.9</v>
      </c>
      <c r="F582" s="28">
        <v>5.49</v>
      </c>
      <c r="G582" s="28">
        <v>89.15</v>
      </c>
      <c r="H582" s="28" t="s">
        <v>45</v>
      </c>
      <c r="I582" s="28">
        <v>3.11</v>
      </c>
      <c r="J582" s="28">
        <v>7.68</v>
      </c>
      <c r="K582" s="28">
        <v>260.74</v>
      </c>
      <c r="L582" s="28">
        <v>11.11</v>
      </c>
      <c r="M582" s="28" t="s">
        <v>48</v>
      </c>
      <c r="N582" s="28">
        <v>66.47</v>
      </c>
    </row>
    <row r="583">
      <c r="A583" s="28">
        <v>582.0</v>
      </c>
      <c r="B583" s="28">
        <v>18.0</v>
      </c>
      <c r="C583" s="28" t="s">
        <v>49</v>
      </c>
      <c r="D583" s="28">
        <v>0.67</v>
      </c>
      <c r="E583" s="28">
        <v>9.76</v>
      </c>
      <c r="F583" s="28">
        <v>7.22</v>
      </c>
      <c r="G583" s="28">
        <v>88.04</v>
      </c>
      <c r="H583" s="28" t="s">
        <v>47</v>
      </c>
      <c r="I583" s="28">
        <v>3.08</v>
      </c>
      <c r="J583" s="28">
        <v>4.74</v>
      </c>
      <c r="K583" s="28">
        <v>303.41</v>
      </c>
      <c r="L583" s="28">
        <v>3.28</v>
      </c>
      <c r="M583" s="28" t="s">
        <v>48</v>
      </c>
      <c r="N583" s="28">
        <v>100.0</v>
      </c>
    </row>
    <row r="584">
      <c r="A584" s="28">
        <v>583.0</v>
      </c>
      <c r="B584" s="28">
        <v>16.0</v>
      </c>
      <c r="C584" s="28" t="s">
        <v>49</v>
      </c>
      <c r="D584" s="28">
        <v>2.28</v>
      </c>
      <c r="E584" s="28">
        <v>7.26</v>
      </c>
      <c r="F584" s="28">
        <v>4.51</v>
      </c>
      <c r="G584" s="28">
        <v>70.53</v>
      </c>
      <c r="H584" s="28" t="s">
        <v>51</v>
      </c>
      <c r="I584" s="28">
        <v>2.52</v>
      </c>
      <c r="J584" s="28">
        <v>5.62</v>
      </c>
      <c r="K584" s="28">
        <v>302.29</v>
      </c>
      <c r="L584" s="28">
        <v>8.87</v>
      </c>
      <c r="M584" s="28" t="s">
        <v>50</v>
      </c>
      <c r="N584" s="28">
        <v>70.7</v>
      </c>
    </row>
    <row r="585">
      <c r="A585" s="28">
        <v>584.0</v>
      </c>
      <c r="B585" s="28">
        <v>20.0</v>
      </c>
      <c r="C585" s="28" t="s">
        <v>49</v>
      </c>
      <c r="D585" s="28">
        <v>4.16</v>
      </c>
      <c r="E585" s="28">
        <v>5.43</v>
      </c>
      <c r="F585" s="28">
        <v>6.39</v>
      </c>
      <c r="G585" s="28">
        <v>83.41</v>
      </c>
      <c r="H585" s="28" t="s">
        <v>45</v>
      </c>
      <c r="I585" s="28">
        <v>1.37</v>
      </c>
      <c r="J585" s="28">
        <v>9.19</v>
      </c>
      <c r="K585" s="28">
        <v>261.5</v>
      </c>
      <c r="L585" s="28">
        <v>11.98</v>
      </c>
      <c r="M585" s="28" t="s">
        <v>48</v>
      </c>
      <c r="N585" s="28">
        <v>68.8</v>
      </c>
    </row>
    <row r="586">
      <c r="A586" s="28">
        <v>585.0</v>
      </c>
      <c r="B586" s="28">
        <v>22.0</v>
      </c>
      <c r="C586" s="28" t="s">
        <v>44</v>
      </c>
      <c r="D586" s="28">
        <v>6.82</v>
      </c>
      <c r="E586" s="28">
        <v>7.99</v>
      </c>
      <c r="F586" s="28">
        <v>5.67</v>
      </c>
      <c r="G586" s="28">
        <v>65.95</v>
      </c>
      <c r="H586" s="28" t="s">
        <v>51</v>
      </c>
      <c r="I586" s="28">
        <v>1.52</v>
      </c>
      <c r="J586" s="28">
        <v>11.66</v>
      </c>
      <c r="K586" s="28">
        <v>235.37</v>
      </c>
      <c r="L586" s="28">
        <v>17.81</v>
      </c>
      <c r="M586" s="28" t="s">
        <v>50</v>
      </c>
      <c r="N586" s="28">
        <v>54.4822006066954</v>
      </c>
    </row>
    <row r="587">
      <c r="A587" s="28">
        <v>586.0</v>
      </c>
      <c r="B587" s="28">
        <v>21.0</v>
      </c>
      <c r="C587" s="28" t="s">
        <v>49</v>
      </c>
      <c r="D587" s="28">
        <v>5.66</v>
      </c>
      <c r="E587" s="28">
        <v>7.64</v>
      </c>
      <c r="F587" s="28">
        <v>8.42</v>
      </c>
      <c r="G587" s="28">
        <v>64.86</v>
      </c>
      <c r="H587" s="28" t="s">
        <v>51</v>
      </c>
      <c r="I587" s="28">
        <v>0.44</v>
      </c>
      <c r="J587" s="28">
        <v>8.69</v>
      </c>
      <c r="K587" s="28">
        <v>247.39</v>
      </c>
      <c r="L587" s="28">
        <v>14.87</v>
      </c>
      <c r="M587" s="28" t="s">
        <v>46</v>
      </c>
      <c r="N587" s="28">
        <v>80.7109176929912</v>
      </c>
    </row>
    <row r="588">
      <c r="A588" s="28">
        <v>587.0</v>
      </c>
      <c r="B588" s="28">
        <v>16.0</v>
      </c>
      <c r="C588" s="28" t="s">
        <v>44</v>
      </c>
      <c r="D588" s="28">
        <v>4.98</v>
      </c>
      <c r="E588" s="28">
        <v>9.03</v>
      </c>
      <c r="F588" s="28">
        <v>4.37</v>
      </c>
      <c r="G588" s="28">
        <v>91.43</v>
      </c>
      <c r="H588" s="28" t="s">
        <v>47</v>
      </c>
      <c r="I588" s="28">
        <v>1.22</v>
      </c>
      <c r="J588" s="28">
        <v>6.18</v>
      </c>
      <c r="K588" s="28">
        <v>270.83</v>
      </c>
      <c r="L588" s="28">
        <v>8.17</v>
      </c>
      <c r="M588" s="28" t="s">
        <v>50</v>
      </c>
      <c r="N588" s="28">
        <v>72.35</v>
      </c>
    </row>
    <row r="589">
      <c r="A589" s="28">
        <v>588.0</v>
      </c>
      <c r="B589" s="28">
        <v>20.0</v>
      </c>
      <c r="C589" s="28" t="s">
        <v>44</v>
      </c>
      <c r="D589" s="28">
        <v>3.97</v>
      </c>
      <c r="E589" s="28">
        <v>2.84</v>
      </c>
      <c r="F589" s="28">
        <v>8.15</v>
      </c>
      <c r="G589" s="28">
        <v>87.75</v>
      </c>
      <c r="H589" s="28" t="s">
        <v>45</v>
      </c>
      <c r="I589" s="28">
        <v>1.39</v>
      </c>
      <c r="J589" s="28">
        <v>5.94</v>
      </c>
      <c r="K589" s="28">
        <v>287.74</v>
      </c>
      <c r="L589" s="28">
        <v>10.1</v>
      </c>
      <c r="M589" s="28" t="s">
        <v>48</v>
      </c>
      <c r="N589" s="28">
        <v>61.54</v>
      </c>
    </row>
    <row r="590">
      <c r="A590" s="28">
        <v>589.0</v>
      </c>
      <c r="B590" s="28">
        <v>20.0</v>
      </c>
      <c r="C590" s="28" t="s">
        <v>52</v>
      </c>
      <c r="D590" s="28">
        <v>2.39</v>
      </c>
      <c r="E590" s="28">
        <v>8.73</v>
      </c>
      <c r="F590" s="28">
        <v>4.84</v>
      </c>
      <c r="G590" s="28">
        <v>90.72</v>
      </c>
      <c r="H590" s="28" t="s">
        <v>47</v>
      </c>
      <c r="I590" s="28">
        <v>0.29</v>
      </c>
      <c r="J590" s="28">
        <v>5.82</v>
      </c>
      <c r="K590" s="28">
        <v>300.41</v>
      </c>
      <c r="L590" s="28">
        <v>7.78</v>
      </c>
      <c r="M590" s="28" t="s">
        <v>50</v>
      </c>
      <c r="N590" s="28">
        <v>93.3485808810223</v>
      </c>
    </row>
    <row r="591">
      <c r="A591" s="28">
        <v>590.0</v>
      </c>
      <c r="B591" s="28">
        <v>21.0</v>
      </c>
      <c r="C591" s="28" t="s">
        <v>49</v>
      </c>
      <c r="D591" s="28">
        <v>0.95</v>
      </c>
      <c r="E591" s="28">
        <v>3.71</v>
      </c>
      <c r="F591" s="28">
        <v>4.44</v>
      </c>
      <c r="G591" s="28">
        <v>66.1</v>
      </c>
      <c r="H591" s="28" t="s">
        <v>47</v>
      </c>
      <c r="I591" s="28">
        <v>0.55</v>
      </c>
      <c r="J591" s="28">
        <v>6.59</v>
      </c>
      <c r="K591" s="28">
        <v>304.84</v>
      </c>
      <c r="L591" s="28">
        <v>4.04</v>
      </c>
      <c r="M591" s="28" t="s">
        <v>48</v>
      </c>
      <c r="N591" s="28">
        <v>59.16</v>
      </c>
    </row>
    <row r="592">
      <c r="A592" s="28">
        <v>591.0</v>
      </c>
      <c r="B592" s="28">
        <v>18.0</v>
      </c>
      <c r="C592" s="28" t="s">
        <v>49</v>
      </c>
      <c r="D592" s="28">
        <v>3.27</v>
      </c>
      <c r="E592" s="28">
        <v>9.47</v>
      </c>
      <c r="F592" s="28">
        <v>5.01</v>
      </c>
      <c r="G592" s="28">
        <v>96.58</v>
      </c>
      <c r="H592" s="28" t="s">
        <v>51</v>
      </c>
      <c r="I592" s="28">
        <v>1.35</v>
      </c>
      <c r="J592" s="28">
        <v>7.11</v>
      </c>
      <c r="K592" s="28">
        <v>284.18</v>
      </c>
      <c r="L592" s="28">
        <v>7.76</v>
      </c>
      <c r="M592" s="28" t="s">
        <v>50</v>
      </c>
      <c r="N592" s="28">
        <v>100.0</v>
      </c>
    </row>
    <row r="593">
      <c r="A593" s="28">
        <v>592.0</v>
      </c>
      <c r="B593" s="28">
        <v>20.0</v>
      </c>
      <c r="C593" s="28" t="s">
        <v>44</v>
      </c>
      <c r="D593" s="28">
        <v>0.23</v>
      </c>
      <c r="E593" s="28">
        <v>3.53</v>
      </c>
      <c r="F593" s="28">
        <v>4.51</v>
      </c>
      <c r="G593" s="28">
        <v>65.32</v>
      </c>
      <c r="H593" s="28" t="s">
        <v>45</v>
      </c>
      <c r="I593" s="28">
        <v>3.39</v>
      </c>
      <c r="J593" s="28">
        <v>3.88</v>
      </c>
      <c r="K593" s="28">
        <v>308.14</v>
      </c>
      <c r="L593" s="28">
        <v>1.64</v>
      </c>
      <c r="M593" s="28" t="s">
        <v>48</v>
      </c>
      <c r="N593" s="28">
        <v>63.5012646404579</v>
      </c>
    </row>
    <row r="594">
      <c r="A594" s="28">
        <v>593.0</v>
      </c>
      <c r="B594" s="28">
        <v>22.0</v>
      </c>
      <c r="C594" s="28" t="s">
        <v>44</v>
      </c>
      <c r="D594" s="28">
        <v>1.69</v>
      </c>
      <c r="E594" s="28">
        <v>9.34</v>
      </c>
      <c r="F594" s="28">
        <v>6.6</v>
      </c>
      <c r="G594" s="28">
        <v>94.8</v>
      </c>
      <c r="H594" s="28" t="s">
        <v>47</v>
      </c>
      <c r="I594" s="28">
        <v>0.92</v>
      </c>
      <c r="J594" s="28">
        <v>6.31</v>
      </c>
      <c r="K594" s="28">
        <v>301.82</v>
      </c>
      <c r="L594" s="28">
        <v>3.93</v>
      </c>
      <c r="M594" s="28" t="s">
        <v>48</v>
      </c>
      <c r="N594" s="28">
        <v>100.0</v>
      </c>
    </row>
    <row r="595">
      <c r="A595" s="28">
        <v>594.0</v>
      </c>
      <c r="B595" s="28">
        <v>20.0</v>
      </c>
      <c r="C595" s="28" t="s">
        <v>44</v>
      </c>
      <c r="D595" s="28">
        <v>3.46</v>
      </c>
      <c r="E595" s="28">
        <v>9.67</v>
      </c>
      <c r="F595" s="28">
        <v>8.94</v>
      </c>
      <c r="G595" s="28">
        <v>74.1</v>
      </c>
      <c r="H595" s="28" t="s">
        <v>51</v>
      </c>
      <c r="I595" s="28">
        <v>2.61</v>
      </c>
      <c r="J595" s="28">
        <v>5.22</v>
      </c>
      <c r="K595" s="28">
        <v>260.91</v>
      </c>
      <c r="L595" s="28">
        <v>5.04</v>
      </c>
      <c r="M595" s="28" t="s">
        <v>48</v>
      </c>
      <c r="N595" s="28">
        <v>100.0</v>
      </c>
    </row>
    <row r="596">
      <c r="A596" s="28">
        <v>595.0</v>
      </c>
      <c r="B596" s="28">
        <v>20.0</v>
      </c>
      <c r="C596" s="28" t="s">
        <v>49</v>
      </c>
      <c r="D596" s="28">
        <v>3.35</v>
      </c>
      <c r="E596" s="28">
        <v>2.31</v>
      </c>
      <c r="F596" s="28">
        <v>4.17</v>
      </c>
      <c r="G596" s="28">
        <v>64.22</v>
      </c>
      <c r="H596" s="28" t="s">
        <v>47</v>
      </c>
      <c r="I596" s="28">
        <v>2.54</v>
      </c>
      <c r="J596" s="28">
        <v>5.08</v>
      </c>
      <c r="K596" s="28">
        <v>282.15</v>
      </c>
      <c r="L596" s="28">
        <v>11.86</v>
      </c>
      <c r="M596" s="28" t="s">
        <v>48</v>
      </c>
      <c r="N596" s="28">
        <v>38.6</v>
      </c>
    </row>
    <row r="597">
      <c r="A597" s="28">
        <v>596.0</v>
      </c>
      <c r="B597" s="28">
        <v>20.0</v>
      </c>
      <c r="C597" s="28" t="s">
        <v>49</v>
      </c>
      <c r="D597" s="28">
        <v>0.35</v>
      </c>
      <c r="E597" s="28">
        <v>9.77</v>
      </c>
      <c r="F597" s="28">
        <v>6.31</v>
      </c>
      <c r="G597" s="28">
        <v>71.47</v>
      </c>
      <c r="H597" s="28" t="s">
        <v>45</v>
      </c>
      <c r="I597" s="28">
        <v>4.17</v>
      </c>
      <c r="J597" s="28">
        <v>3.08</v>
      </c>
      <c r="K597" s="28">
        <v>315.25</v>
      </c>
      <c r="L597" s="28">
        <v>4.23</v>
      </c>
      <c r="M597" s="28" t="s">
        <v>48</v>
      </c>
      <c r="N597" s="28">
        <v>97.98</v>
      </c>
    </row>
    <row r="598">
      <c r="A598" s="28">
        <v>597.0</v>
      </c>
      <c r="B598" s="28">
        <v>18.0</v>
      </c>
      <c r="C598" s="28" t="s">
        <v>49</v>
      </c>
      <c r="D598" s="28">
        <v>4.71</v>
      </c>
      <c r="E598" s="28">
        <v>1.77</v>
      </c>
      <c r="F598" s="28">
        <v>5.93</v>
      </c>
      <c r="G598" s="28">
        <v>67.26</v>
      </c>
      <c r="H598" s="28" t="s">
        <v>47</v>
      </c>
      <c r="I598" s="28">
        <v>3.05</v>
      </c>
      <c r="J598" s="28">
        <v>10.68</v>
      </c>
      <c r="K598" s="28">
        <v>267.89</v>
      </c>
      <c r="L598" s="28">
        <v>12.46</v>
      </c>
      <c r="M598" s="28" t="s">
        <v>48</v>
      </c>
      <c r="N598" s="28">
        <v>39.61</v>
      </c>
    </row>
    <row r="599">
      <c r="A599" s="28">
        <v>598.0</v>
      </c>
      <c r="B599" s="28">
        <v>16.0</v>
      </c>
      <c r="C599" s="28" t="s">
        <v>49</v>
      </c>
      <c r="D599" s="28">
        <v>4.4</v>
      </c>
      <c r="E599" s="28">
        <v>2.97</v>
      </c>
      <c r="F599" s="28">
        <v>5.7</v>
      </c>
      <c r="G599" s="28">
        <v>79.63</v>
      </c>
      <c r="H599" s="28" t="s">
        <v>47</v>
      </c>
      <c r="I599" s="28">
        <v>4.58</v>
      </c>
      <c r="J599" s="28">
        <v>9.78</v>
      </c>
      <c r="K599" s="28">
        <v>267.08</v>
      </c>
      <c r="L599" s="28">
        <v>8.56</v>
      </c>
      <c r="M599" s="28" t="s">
        <v>48</v>
      </c>
      <c r="N599" s="28">
        <v>50.09</v>
      </c>
    </row>
    <row r="600">
      <c r="A600" s="28">
        <v>599.0</v>
      </c>
      <c r="B600" s="28">
        <v>20.0</v>
      </c>
      <c r="C600" s="28" t="s">
        <v>44</v>
      </c>
      <c r="D600" s="28">
        <v>0.62</v>
      </c>
      <c r="E600" s="28">
        <v>5.0</v>
      </c>
      <c r="F600" s="28">
        <v>5.66</v>
      </c>
      <c r="G600" s="28">
        <v>97.99</v>
      </c>
      <c r="H600" s="28" t="s">
        <v>47</v>
      </c>
      <c r="I600" s="28">
        <v>3.14</v>
      </c>
      <c r="J600" s="28">
        <v>5.02</v>
      </c>
      <c r="K600" s="28">
        <v>320.91</v>
      </c>
      <c r="L600" s="28">
        <v>4.53</v>
      </c>
      <c r="M600" s="28" t="s">
        <v>48</v>
      </c>
      <c r="N600" s="28">
        <v>87.47</v>
      </c>
    </row>
    <row r="601">
      <c r="A601" s="28">
        <v>600.0</v>
      </c>
      <c r="B601" s="28">
        <v>24.0</v>
      </c>
      <c r="C601" s="28" t="s">
        <v>44</v>
      </c>
      <c r="D601" s="28">
        <v>7.55</v>
      </c>
      <c r="E601" s="28">
        <v>9.94</v>
      </c>
      <c r="F601" s="28">
        <v>8.48</v>
      </c>
      <c r="G601" s="28">
        <v>73.11</v>
      </c>
      <c r="H601" s="28" t="s">
        <v>45</v>
      </c>
      <c r="I601" s="28">
        <v>0.13</v>
      </c>
      <c r="J601" s="28">
        <v>10.51</v>
      </c>
      <c r="K601" s="28">
        <v>221.77</v>
      </c>
      <c r="L601" s="28">
        <v>15.85</v>
      </c>
      <c r="M601" s="28" t="s">
        <v>46</v>
      </c>
      <c r="N601" s="28">
        <v>92.5246279711659</v>
      </c>
    </row>
    <row r="602">
      <c r="A602" s="28">
        <v>601.0</v>
      </c>
      <c r="B602" s="28">
        <v>16.0</v>
      </c>
      <c r="C602" s="28" t="s">
        <v>44</v>
      </c>
      <c r="D602" s="28">
        <v>0.8</v>
      </c>
      <c r="E602" s="28">
        <v>5.4</v>
      </c>
      <c r="F602" s="28">
        <v>4.09</v>
      </c>
      <c r="G602" s="28">
        <v>84.48</v>
      </c>
      <c r="H602" s="28" t="s">
        <v>51</v>
      </c>
      <c r="I602" s="28">
        <v>1.91</v>
      </c>
      <c r="J602" s="28">
        <v>4.57</v>
      </c>
      <c r="K602" s="28">
        <v>317.96</v>
      </c>
      <c r="L602" s="28">
        <v>3.17</v>
      </c>
      <c r="M602" s="28" t="s">
        <v>48</v>
      </c>
      <c r="N602" s="28">
        <v>82.11</v>
      </c>
    </row>
    <row r="603">
      <c r="A603" s="28">
        <v>602.0</v>
      </c>
      <c r="B603" s="28">
        <v>18.0</v>
      </c>
      <c r="C603" s="28" t="s">
        <v>44</v>
      </c>
      <c r="D603" s="28">
        <v>6.84</v>
      </c>
      <c r="E603" s="28">
        <v>5.95</v>
      </c>
      <c r="F603" s="28">
        <v>7.87</v>
      </c>
      <c r="G603" s="28">
        <v>95.67</v>
      </c>
      <c r="H603" s="28" t="s">
        <v>45</v>
      </c>
      <c r="I603" s="28">
        <v>3.5</v>
      </c>
      <c r="J603" s="28">
        <v>9.36</v>
      </c>
      <c r="K603" s="28">
        <v>242.64</v>
      </c>
      <c r="L603" s="28">
        <v>19.44</v>
      </c>
      <c r="M603" s="28" t="s">
        <v>46</v>
      </c>
      <c r="N603" s="28">
        <v>50.74</v>
      </c>
    </row>
    <row r="604">
      <c r="A604" s="28">
        <v>603.0</v>
      </c>
      <c r="B604" s="28">
        <v>19.0</v>
      </c>
      <c r="C604" s="28" t="s">
        <v>44</v>
      </c>
      <c r="D604" s="28">
        <v>0.0</v>
      </c>
      <c r="E604" s="28">
        <v>7.25</v>
      </c>
      <c r="F604" s="28">
        <v>5.26</v>
      </c>
      <c r="G604" s="28">
        <v>85.2</v>
      </c>
      <c r="H604" s="28" t="s">
        <v>45</v>
      </c>
      <c r="I604" s="28">
        <v>2.38</v>
      </c>
      <c r="J604" s="28">
        <v>4.37</v>
      </c>
      <c r="K604" s="28">
        <v>330.89</v>
      </c>
      <c r="L604" s="28">
        <v>5.98</v>
      </c>
      <c r="M604" s="28" t="s">
        <v>50</v>
      </c>
      <c r="N604" s="28">
        <v>97.72</v>
      </c>
    </row>
    <row r="605">
      <c r="A605" s="28">
        <v>604.0</v>
      </c>
      <c r="B605" s="28">
        <v>16.0</v>
      </c>
      <c r="C605" s="28" t="s">
        <v>49</v>
      </c>
      <c r="D605" s="28">
        <v>7.06</v>
      </c>
      <c r="E605" s="28">
        <v>9.71</v>
      </c>
      <c r="F605" s="28">
        <v>5.92</v>
      </c>
      <c r="G605" s="28">
        <v>74.49</v>
      </c>
      <c r="H605" s="28" t="s">
        <v>45</v>
      </c>
      <c r="I605" s="28">
        <v>2.1</v>
      </c>
      <c r="J605" s="28">
        <v>10.15</v>
      </c>
      <c r="K605" s="28">
        <v>246.85</v>
      </c>
      <c r="L605" s="28">
        <v>10.93</v>
      </c>
      <c r="M605" s="28" t="s">
        <v>50</v>
      </c>
      <c r="N605" s="28">
        <v>72.9728991725786</v>
      </c>
    </row>
    <row r="606">
      <c r="A606" s="28">
        <v>605.0</v>
      </c>
      <c r="B606" s="28">
        <v>16.0</v>
      </c>
      <c r="C606" s="28" t="s">
        <v>44</v>
      </c>
      <c r="D606" s="28">
        <v>0.16</v>
      </c>
      <c r="E606" s="28">
        <v>8.05</v>
      </c>
      <c r="F606" s="28">
        <v>6.1</v>
      </c>
      <c r="G606" s="28">
        <v>99.63</v>
      </c>
      <c r="H606" s="28" t="s">
        <v>47</v>
      </c>
      <c r="I606" s="28">
        <v>3.36</v>
      </c>
      <c r="J606" s="28">
        <v>1.76</v>
      </c>
      <c r="K606" s="28">
        <v>308.56</v>
      </c>
      <c r="L606" s="28">
        <v>1.85</v>
      </c>
      <c r="M606" s="28" t="s">
        <v>48</v>
      </c>
      <c r="N606" s="28">
        <v>99.74</v>
      </c>
    </row>
    <row r="607">
      <c r="A607" s="28">
        <v>606.0</v>
      </c>
      <c r="B607" s="28">
        <v>23.0</v>
      </c>
      <c r="C607" s="28" t="s">
        <v>49</v>
      </c>
      <c r="D607" s="28">
        <v>6.06</v>
      </c>
      <c r="E607" s="28">
        <v>3.02</v>
      </c>
      <c r="F607" s="28">
        <v>5.52</v>
      </c>
      <c r="G607" s="28">
        <v>67.5</v>
      </c>
      <c r="H607" s="28" t="s">
        <v>51</v>
      </c>
      <c r="I607" s="28">
        <v>1.43</v>
      </c>
      <c r="J607" s="28">
        <v>8.14</v>
      </c>
      <c r="K607" s="28">
        <v>252.45</v>
      </c>
      <c r="L607" s="28">
        <v>13.49</v>
      </c>
      <c r="M607" s="28" t="s">
        <v>46</v>
      </c>
      <c r="N607" s="28">
        <v>27.04</v>
      </c>
    </row>
    <row r="608">
      <c r="A608" s="28">
        <v>607.0</v>
      </c>
      <c r="B608" s="28">
        <v>17.0</v>
      </c>
      <c r="C608" s="28" t="s">
        <v>44</v>
      </c>
      <c r="D608" s="28">
        <v>2.89</v>
      </c>
      <c r="E608" s="28">
        <v>3.73</v>
      </c>
      <c r="F608" s="28">
        <v>4.47</v>
      </c>
      <c r="G608" s="28">
        <v>80.93</v>
      </c>
      <c r="H608" s="28" t="s">
        <v>45</v>
      </c>
      <c r="I608" s="28">
        <v>4.54</v>
      </c>
      <c r="J608" s="28">
        <v>6.93</v>
      </c>
      <c r="K608" s="28">
        <v>273.66</v>
      </c>
      <c r="L608" s="28">
        <v>8.51</v>
      </c>
      <c r="M608" s="28" t="s">
        <v>48</v>
      </c>
      <c r="N608" s="28">
        <v>66.5305245331042</v>
      </c>
    </row>
    <row r="609">
      <c r="A609" s="28">
        <v>608.0</v>
      </c>
      <c r="B609" s="28">
        <v>23.0</v>
      </c>
      <c r="C609" s="28" t="s">
        <v>52</v>
      </c>
      <c r="D609" s="28">
        <v>5.91</v>
      </c>
      <c r="E609" s="28">
        <v>1.88</v>
      </c>
      <c r="F609" s="28">
        <v>4.57</v>
      </c>
      <c r="G609" s="28">
        <v>91.87</v>
      </c>
      <c r="H609" s="28" t="s">
        <v>47</v>
      </c>
      <c r="I609" s="28">
        <v>2.07</v>
      </c>
      <c r="J609" s="28">
        <v>10.38</v>
      </c>
      <c r="K609" s="28">
        <v>260.68</v>
      </c>
      <c r="L609" s="28">
        <v>12.94</v>
      </c>
      <c r="M609" s="28" t="s">
        <v>46</v>
      </c>
      <c r="N609" s="28">
        <v>32.39</v>
      </c>
    </row>
    <row r="610">
      <c r="A610" s="28">
        <v>609.0</v>
      </c>
      <c r="B610" s="28">
        <v>22.0</v>
      </c>
      <c r="C610" s="28" t="s">
        <v>49</v>
      </c>
      <c r="D610" s="28">
        <v>3.21</v>
      </c>
      <c r="E610" s="28">
        <v>6.8</v>
      </c>
      <c r="F610" s="28">
        <v>5.49</v>
      </c>
      <c r="G610" s="28">
        <v>60.03</v>
      </c>
      <c r="H610" s="28" t="s">
        <v>47</v>
      </c>
      <c r="I610" s="28">
        <v>3.16</v>
      </c>
      <c r="J610" s="28">
        <v>4.69</v>
      </c>
      <c r="K610" s="28">
        <v>272.95</v>
      </c>
      <c r="L610" s="28">
        <v>7.17</v>
      </c>
      <c r="M610" s="28" t="s">
        <v>48</v>
      </c>
      <c r="N610" s="28">
        <v>72.9988080102105</v>
      </c>
    </row>
    <row r="611">
      <c r="A611" s="28">
        <v>610.0</v>
      </c>
      <c r="B611" s="28">
        <v>17.0</v>
      </c>
      <c r="C611" s="28" t="s">
        <v>49</v>
      </c>
      <c r="D611" s="28">
        <v>0.57</v>
      </c>
      <c r="E611" s="28">
        <v>2.63</v>
      </c>
      <c r="F611" s="28">
        <v>8.11</v>
      </c>
      <c r="G611" s="28">
        <v>88.08</v>
      </c>
      <c r="H611" s="28" t="s">
        <v>47</v>
      </c>
      <c r="I611" s="28">
        <v>4.91</v>
      </c>
      <c r="J611" s="28">
        <v>5.61</v>
      </c>
      <c r="K611" s="28">
        <v>309.36</v>
      </c>
      <c r="L611" s="28">
        <v>1.47</v>
      </c>
      <c r="M611" s="28" t="s">
        <v>48</v>
      </c>
      <c r="N611" s="28">
        <v>75.15</v>
      </c>
    </row>
    <row r="612">
      <c r="A612" s="28">
        <v>611.0</v>
      </c>
      <c r="B612" s="28">
        <v>21.0</v>
      </c>
      <c r="C612" s="28" t="s">
        <v>44</v>
      </c>
      <c r="D612" s="28">
        <v>6.14</v>
      </c>
      <c r="E612" s="28">
        <v>3.32</v>
      </c>
      <c r="F612" s="28">
        <v>4.67</v>
      </c>
      <c r="G612" s="28">
        <v>70.66</v>
      </c>
      <c r="H612" s="28" t="s">
        <v>47</v>
      </c>
      <c r="I612" s="28">
        <v>3.93</v>
      </c>
      <c r="J612" s="28">
        <v>11.26</v>
      </c>
      <c r="K612" s="28">
        <v>248.5</v>
      </c>
      <c r="L612" s="28">
        <v>16.92</v>
      </c>
      <c r="M612" s="28" t="s">
        <v>46</v>
      </c>
      <c r="N612" s="28">
        <v>43.19</v>
      </c>
    </row>
    <row r="613">
      <c r="A613" s="28">
        <v>612.0</v>
      </c>
      <c r="B613" s="28">
        <v>21.0</v>
      </c>
      <c r="C613" s="28" t="s">
        <v>49</v>
      </c>
      <c r="D613" s="28">
        <v>0.57</v>
      </c>
      <c r="E613" s="28">
        <v>8.99</v>
      </c>
      <c r="F613" s="28">
        <v>7.71</v>
      </c>
      <c r="G613" s="28">
        <v>66.79</v>
      </c>
      <c r="H613" s="28" t="s">
        <v>47</v>
      </c>
      <c r="I613" s="28">
        <v>2.66</v>
      </c>
      <c r="J613" s="28">
        <v>5.19</v>
      </c>
      <c r="K613" s="28">
        <v>320.54</v>
      </c>
      <c r="L613" s="28">
        <v>5.46</v>
      </c>
      <c r="M613" s="28" t="s">
        <v>48</v>
      </c>
      <c r="N613" s="28">
        <v>100.0</v>
      </c>
    </row>
    <row r="614">
      <c r="A614" s="28">
        <v>613.0</v>
      </c>
      <c r="B614" s="28">
        <v>18.0</v>
      </c>
      <c r="C614" s="28" t="s">
        <v>49</v>
      </c>
      <c r="D614" s="28">
        <v>7.38</v>
      </c>
      <c r="E614" s="28">
        <v>3.94</v>
      </c>
      <c r="F614" s="28">
        <v>5.44</v>
      </c>
      <c r="G614" s="28">
        <v>70.97</v>
      </c>
      <c r="H614" s="28" t="s">
        <v>45</v>
      </c>
      <c r="I614" s="28">
        <v>4.3</v>
      </c>
      <c r="J614" s="28">
        <v>11.8</v>
      </c>
      <c r="K614" s="28">
        <v>235.15</v>
      </c>
      <c r="L614" s="28">
        <v>20.25</v>
      </c>
      <c r="M614" s="28" t="s">
        <v>46</v>
      </c>
      <c r="N614" s="28">
        <v>24.62</v>
      </c>
    </row>
    <row r="615">
      <c r="A615" s="28">
        <v>614.0</v>
      </c>
      <c r="B615" s="28">
        <v>17.0</v>
      </c>
      <c r="C615" s="28" t="s">
        <v>44</v>
      </c>
      <c r="D615" s="28">
        <v>0.41</v>
      </c>
      <c r="E615" s="28">
        <v>6.1</v>
      </c>
      <c r="F615" s="28">
        <v>8.42</v>
      </c>
      <c r="G615" s="28">
        <v>98.67</v>
      </c>
      <c r="H615" s="28" t="s">
        <v>47</v>
      </c>
      <c r="I615" s="28">
        <v>2.8</v>
      </c>
      <c r="J615" s="28">
        <v>2.57</v>
      </c>
      <c r="K615" s="28">
        <v>322.74</v>
      </c>
      <c r="L615" s="28">
        <v>0.35</v>
      </c>
      <c r="M615" s="28" t="s">
        <v>48</v>
      </c>
      <c r="N615" s="28">
        <v>100.0</v>
      </c>
    </row>
    <row r="616">
      <c r="A616" s="28">
        <v>615.0</v>
      </c>
      <c r="B616" s="28">
        <v>16.0</v>
      </c>
      <c r="C616" s="28" t="s">
        <v>44</v>
      </c>
      <c r="D616" s="28">
        <v>3.83</v>
      </c>
      <c r="E616" s="28">
        <v>4.58</v>
      </c>
      <c r="F616" s="28">
        <v>6.14</v>
      </c>
      <c r="G616" s="28">
        <v>95.68</v>
      </c>
      <c r="H616" s="28" t="s">
        <v>45</v>
      </c>
      <c r="I616" s="28">
        <v>2.21</v>
      </c>
      <c r="J616" s="28">
        <v>9.43</v>
      </c>
      <c r="K616" s="28">
        <v>274.16</v>
      </c>
      <c r="L616" s="28">
        <v>11.0</v>
      </c>
      <c r="M616" s="28" t="s">
        <v>48</v>
      </c>
      <c r="N616" s="28">
        <v>57.88</v>
      </c>
    </row>
    <row r="617">
      <c r="A617" s="28">
        <v>616.0</v>
      </c>
      <c r="B617" s="28">
        <v>21.0</v>
      </c>
      <c r="C617" s="28" t="s">
        <v>44</v>
      </c>
      <c r="D617" s="28">
        <v>5.78</v>
      </c>
      <c r="E617" s="28">
        <v>1.67</v>
      </c>
      <c r="F617" s="28">
        <v>4.86</v>
      </c>
      <c r="G617" s="28">
        <v>68.55</v>
      </c>
      <c r="H617" s="28" t="s">
        <v>51</v>
      </c>
      <c r="I617" s="28">
        <v>4.37</v>
      </c>
      <c r="J617" s="28">
        <v>8.12</v>
      </c>
      <c r="K617" s="28">
        <v>253.08</v>
      </c>
      <c r="L617" s="28">
        <v>16.82</v>
      </c>
      <c r="M617" s="28" t="s">
        <v>46</v>
      </c>
      <c r="N617" s="28">
        <v>23.46</v>
      </c>
    </row>
    <row r="618">
      <c r="A618" s="28">
        <v>617.0</v>
      </c>
      <c r="B618" s="28">
        <v>20.0</v>
      </c>
      <c r="C618" s="28" t="s">
        <v>49</v>
      </c>
      <c r="D618" s="28">
        <v>3.15</v>
      </c>
      <c r="E618" s="28">
        <v>4.27</v>
      </c>
      <c r="F618" s="28">
        <v>8.93</v>
      </c>
      <c r="G618" s="28">
        <v>64.68</v>
      </c>
      <c r="H618" s="28" t="s">
        <v>47</v>
      </c>
      <c r="I618" s="28">
        <v>0.14</v>
      </c>
      <c r="J618" s="28">
        <v>5.06</v>
      </c>
      <c r="K618" s="28">
        <v>264.53</v>
      </c>
      <c r="L618" s="28">
        <v>5.9</v>
      </c>
      <c r="M618" s="28" t="s">
        <v>48</v>
      </c>
      <c r="N618" s="28">
        <v>57.49</v>
      </c>
    </row>
    <row r="619">
      <c r="A619" s="28">
        <v>618.0</v>
      </c>
      <c r="B619" s="28">
        <v>24.0</v>
      </c>
      <c r="C619" s="28" t="s">
        <v>49</v>
      </c>
      <c r="D619" s="28">
        <v>1.74</v>
      </c>
      <c r="E619" s="28">
        <v>4.67</v>
      </c>
      <c r="F619" s="28">
        <v>4.88</v>
      </c>
      <c r="G619" s="28">
        <v>74.57</v>
      </c>
      <c r="H619" s="28" t="s">
        <v>45</v>
      </c>
      <c r="I619" s="28">
        <v>2.04</v>
      </c>
      <c r="J619" s="28">
        <v>5.93</v>
      </c>
      <c r="K619" s="28">
        <v>309.38</v>
      </c>
      <c r="L619" s="28">
        <v>3.56</v>
      </c>
      <c r="M619" s="28" t="s">
        <v>48</v>
      </c>
      <c r="N619" s="28">
        <v>63.42</v>
      </c>
    </row>
    <row r="620">
      <c r="A620" s="28">
        <v>619.0</v>
      </c>
      <c r="B620" s="28">
        <v>16.0</v>
      </c>
      <c r="C620" s="28" t="s">
        <v>49</v>
      </c>
      <c r="D620" s="28">
        <v>6.07</v>
      </c>
      <c r="E620" s="28">
        <v>9.06</v>
      </c>
      <c r="F620" s="28">
        <v>6.84</v>
      </c>
      <c r="G620" s="28">
        <v>83.69</v>
      </c>
      <c r="H620" s="28" t="s">
        <v>51</v>
      </c>
      <c r="I620" s="28">
        <v>1.71</v>
      </c>
      <c r="J620" s="28">
        <v>8.89</v>
      </c>
      <c r="K620" s="28">
        <v>244.25</v>
      </c>
      <c r="L620" s="28">
        <v>14.15</v>
      </c>
      <c r="M620" s="28" t="s">
        <v>46</v>
      </c>
      <c r="N620" s="28">
        <v>84.1760292635079</v>
      </c>
    </row>
    <row r="621">
      <c r="A621" s="28">
        <v>620.0</v>
      </c>
      <c r="B621" s="28">
        <v>22.0</v>
      </c>
      <c r="C621" s="28" t="s">
        <v>44</v>
      </c>
      <c r="D621" s="28">
        <v>6.27</v>
      </c>
      <c r="E621" s="28">
        <v>3.92</v>
      </c>
      <c r="F621" s="28">
        <v>6.85</v>
      </c>
      <c r="G621" s="28">
        <v>94.69</v>
      </c>
      <c r="H621" s="28" t="s">
        <v>45</v>
      </c>
      <c r="I621" s="28">
        <v>3.57</v>
      </c>
      <c r="J621" s="28">
        <v>11.94</v>
      </c>
      <c r="K621" s="28">
        <v>240.46</v>
      </c>
      <c r="L621" s="28">
        <v>17.71</v>
      </c>
      <c r="M621" s="28" t="s">
        <v>46</v>
      </c>
      <c r="N621" s="28">
        <v>43.54</v>
      </c>
    </row>
    <row r="622">
      <c r="A622" s="28">
        <v>621.0</v>
      </c>
      <c r="B622" s="28">
        <v>20.0</v>
      </c>
      <c r="C622" s="28" t="s">
        <v>44</v>
      </c>
      <c r="D622" s="28">
        <v>7.38</v>
      </c>
      <c r="E622" s="28">
        <v>4.41</v>
      </c>
      <c r="F622" s="28">
        <v>5.86</v>
      </c>
      <c r="G622" s="28">
        <v>98.64</v>
      </c>
      <c r="H622" s="28" t="s">
        <v>45</v>
      </c>
      <c r="I622" s="28">
        <v>0.06</v>
      </c>
      <c r="J622" s="28">
        <v>10.68</v>
      </c>
      <c r="K622" s="28">
        <v>250.81</v>
      </c>
      <c r="L622" s="28">
        <v>15.08</v>
      </c>
      <c r="M622" s="28" t="s">
        <v>46</v>
      </c>
      <c r="N622" s="28">
        <v>33.16</v>
      </c>
    </row>
    <row r="623">
      <c r="A623" s="28">
        <v>622.0</v>
      </c>
      <c r="B623" s="28">
        <v>20.0</v>
      </c>
      <c r="C623" s="28" t="s">
        <v>49</v>
      </c>
      <c r="D623" s="28">
        <v>3.01</v>
      </c>
      <c r="E623" s="28">
        <v>8.05</v>
      </c>
      <c r="F623" s="28">
        <v>8.76</v>
      </c>
      <c r="G623" s="28">
        <v>90.05</v>
      </c>
      <c r="H623" s="28" t="s">
        <v>45</v>
      </c>
      <c r="I623" s="28">
        <v>3.3</v>
      </c>
      <c r="J623" s="28">
        <v>4.83</v>
      </c>
      <c r="K623" s="28">
        <v>256.79</v>
      </c>
      <c r="L623" s="28">
        <v>10.8</v>
      </c>
      <c r="M623" s="28" t="s">
        <v>48</v>
      </c>
      <c r="N623" s="28">
        <v>100.0</v>
      </c>
    </row>
    <row r="624">
      <c r="A624" s="28">
        <v>623.0</v>
      </c>
      <c r="B624" s="28">
        <v>17.0</v>
      </c>
      <c r="C624" s="28" t="s">
        <v>44</v>
      </c>
      <c r="D624" s="28">
        <v>4.05</v>
      </c>
      <c r="E624" s="28">
        <v>7.83</v>
      </c>
      <c r="F624" s="28">
        <v>8.22</v>
      </c>
      <c r="G624" s="28">
        <v>83.96</v>
      </c>
      <c r="H624" s="28" t="s">
        <v>47</v>
      </c>
      <c r="I624" s="28">
        <v>1.73</v>
      </c>
      <c r="J624" s="28">
        <v>9.84</v>
      </c>
      <c r="K624" s="28">
        <v>272.35</v>
      </c>
      <c r="L624" s="28">
        <v>9.16</v>
      </c>
      <c r="M624" s="28" t="s">
        <v>48</v>
      </c>
      <c r="N624" s="28">
        <v>95.75</v>
      </c>
    </row>
    <row r="625">
      <c r="A625" s="28">
        <v>624.0</v>
      </c>
      <c r="B625" s="28">
        <v>18.0</v>
      </c>
      <c r="C625" s="28" t="s">
        <v>49</v>
      </c>
      <c r="D625" s="28">
        <v>2.91</v>
      </c>
      <c r="E625" s="28">
        <v>8.18</v>
      </c>
      <c r="F625" s="28">
        <v>8.15</v>
      </c>
      <c r="G625" s="28">
        <v>65.69</v>
      </c>
      <c r="H625" s="28" t="s">
        <v>45</v>
      </c>
      <c r="I625" s="28">
        <v>0.49</v>
      </c>
      <c r="J625" s="28">
        <v>6.49</v>
      </c>
      <c r="K625" s="28">
        <v>262.68</v>
      </c>
      <c r="L625" s="28">
        <v>8.93</v>
      </c>
      <c r="M625" s="28" t="s">
        <v>48</v>
      </c>
      <c r="N625" s="28">
        <v>100.0</v>
      </c>
    </row>
    <row r="626">
      <c r="A626" s="28">
        <v>625.0</v>
      </c>
      <c r="B626" s="28">
        <v>22.0</v>
      </c>
      <c r="C626" s="28" t="s">
        <v>49</v>
      </c>
      <c r="D626" s="28">
        <v>2.06</v>
      </c>
      <c r="E626" s="28">
        <v>9.58</v>
      </c>
      <c r="F626" s="28">
        <v>8.87</v>
      </c>
      <c r="G626" s="28">
        <v>62.96</v>
      </c>
      <c r="H626" s="28" t="s">
        <v>47</v>
      </c>
      <c r="I626" s="28">
        <v>4.9</v>
      </c>
      <c r="J626" s="28">
        <v>5.65</v>
      </c>
      <c r="K626" s="28">
        <v>298.68</v>
      </c>
      <c r="L626" s="28">
        <v>4.56</v>
      </c>
      <c r="M626" s="28" t="s">
        <v>48</v>
      </c>
      <c r="N626" s="28">
        <v>100.0</v>
      </c>
    </row>
    <row r="627">
      <c r="A627" s="28">
        <v>626.0</v>
      </c>
      <c r="B627" s="28">
        <v>21.0</v>
      </c>
      <c r="C627" s="28" t="s">
        <v>44</v>
      </c>
      <c r="D627" s="28">
        <v>6.01</v>
      </c>
      <c r="E627" s="28">
        <v>8.16</v>
      </c>
      <c r="F627" s="28">
        <v>6.29</v>
      </c>
      <c r="G627" s="28">
        <v>83.84</v>
      </c>
      <c r="H627" s="28" t="s">
        <v>51</v>
      </c>
      <c r="I627" s="28">
        <v>1.06</v>
      </c>
      <c r="J627" s="28">
        <v>8.94</v>
      </c>
      <c r="K627" s="28">
        <v>240.89</v>
      </c>
      <c r="L627" s="28">
        <v>12.55</v>
      </c>
      <c r="M627" s="28" t="s">
        <v>46</v>
      </c>
      <c r="N627" s="28">
        <v>84.8560576301674</v>
      </c>
    </row>
    <row r="628">
      <c r="A628" s="28">
        <v>627.0</v>
      </c>
      <c r="B628" s="28">
        <v>17.0</v>
      </c>
      <c r="C628" s="28" t="s">
        <v>49</v>
      </c>
      <c r="D628" s="28">
        <v>2.72</v>
      </c>
      <c r="E628" s="28">
        <v>4.67</v>
      </c>
      <c r="F628" s="28">
        <v>4.49</v>
      </c>
      <c r="G628" s="28">
        <v>81.56</v>
      </c>
      <c r="H628" s="28" t="s">
        <v>51</v>
      </c>
      <c r="I628" s="28">
        <v>1.75</v>
      </c>
      <c r="J628" s="28">
        <v>7.9</v>
      </c>
      <c r="K628" s="28">
        <v>258.02</v>
      </c>
      <c r="L628" s="28">
        <v>9.68</v>
      </c>
      <c r="M628" s="28" t="s">
        <v>48</v>
      </c>
      <c r="N628" s="28">
        <v>67.52</v>
      </c>
    </row>
    <row r="629">
      <c r="A629" s="28">
        <v>628.0</v>
      </c>
      <c r="B629" s="28">
        <v>21.0</v>
      </c>
      <c r="C629" s="28" t="s">
        <v>44</v>
      </c>
      <c r="D629" s="28">
        <v>3.43</v>
      </c>
      <c r="E629" s="28">
        <v>8.39</v>
      </c>
      <c r="F629" s="28">
        <v>7.83</v>
      </c>
      <c r="G629" s="28">
        <v>93.84</v>
      </c>
      <c r="H629" s="28" t="s">
        <v>47</v>
      </c>
      <c r="I629" s="28">
        <v>1.04</v>
      </c>
      <c r="J629" s="28">
        <v>5.87</v>
      </c>
      <c r="K629" s="28">
        <v>289.73</v>
      </c>
      <c r="L629" s="28">
        <v>7.66</v>
      </c>
      <c r="M629" s="28" t="s">
        <v>48</v>
      </c>
      <c r="N629" s="28">
        <v>97.71</v>
      </c>
    </row>
    <row r="630">
      <c r="A630" s="28">
        <v>629.0</v>
      </c>
      <c r="B630" s="28">
        <v>17.0</v>
      </c>
      <c r="C630" s="28" t="s">
        <v>49</v>
      </c>
      <c r="D630" s="28">
        <v>3.23</v>
      </c>
      <c r="E630" s="28">
        <v>5.58</v>
      </c>
      <c r="F630" s="28">
        <v>5.9</v>
      </c>
      <c r="G630" s="28">
        <v>72.9</v>
      </c>
      <c r="H630" s="28" t="s">
        <v>51</v>
      </c>
      <c r="I630" s="28">
        <v>3.31</v>
      </c>
      <c r="J630" s="28">
        <v>4.3</v>
      </c>
      <c r="K630" s="28">
        <v>268.34</v>
      </c>
      <c r="L630" s="28">
        <v>3.96</v>
      </c>
      <c r="M630" s="28" t="s">
        <v>48</v>
      </c>
      <c r="N630" s="28">
        <v>70.88</v>
      </c>
    </row>
    <row r="631">
      <c r="A631" s="28">
        <v>630.0</v>
      </c>
      <c r="B631" s="28">
        <v>17.0</v>
      </c>
      <c r="C631" s="28" t="s">
        <v>44</v>
      </c>
      <c r="D631" s="28">
        <v>5.7</v>
      </c>
      <c r="E631" s="28">
        <v>3.5</v>
      </c>
      <c r="F631" s="28">
        <v>4.95</v>
      </c>
      <c r="G631" s="28">
        <v>61.59</v>
      </c>
      <c r="H631" s="28" t="s">
        <v>45</v>
      </c>
      <c r="I631" s="28">
        <v>3.91</v>
      </c>
      <c r="J631" s="28">
        <v>9.19</v>
      </c>
      <c r="K631" s="28">
        <v>261.09</v>
      </c>
      <c r="L631" s="28">
        <v>11.55</v>
      </c>
      <c r="M631" s="28" t="s">
        <v>46</v>
      </c>
      <c r="N631" s="28">
        <v>34.36</v>
      </c>
    </row>
    <row r="632">
      <c r="A632" s="28">
        <v>631.0</v>
      </c>
      <c r="B632" s="28">
        <v>17.0</v>
      </c>
      <c r="C632" s="28" t="s">
        <v>49</v>
      </c>
      <c r="D632" s="28">
        <v>7.34</v>
      </c>
      <c r="E632" s="28">
        <v>3.73</v>
      </c>
      <c r="F632" s="28">
        <v>6.42</v>
      </c>
      <c r="G632" s="28">
        <v>76.95</v>
      </c>
      <c r="H632" s="28" t="s">
        <v>45</v>
      </c>
      <c r="I632" s="28">
        <v>4.3</v>
      </c>
      <c r="J632" s="28">
        <v>12.97</v>
      </c>
      <c r="K632" s="28">
        <v>222.17</v>
      </c>
      <c r="L632" s="28">
        <v>18.94</v>
      </c>
      <c r="M632" s="28" t="s">
        <v>46</v>
      </c>
      <c r="N632" s="28">
        <v>33.67</v>
      </c>
    </row>
    <row r="633">
      <c r="A633" s="28">
        <v>632.0</v>
      </c>
      <c r="B633" s="28">
        <v>18.0</v>
      </c>
      <c r="C633" s="28" t="s">
        <v>44</v>
      </c>
      <c r="D633" s="28">
        <v>5.33</v>
      </c>
      <c r="E633" s="28">
        <v>3.01</v>
      </c>
      <c r="F633" s="28">
        <v>8.63</v>
      </c>
      <c r="G633" s="28">
        <v>98.77</v>
      </c>
      <c r="H633" s="28" t="s">
        <v>51</v>
      </c>
      <c r="I633" s="28">
        <v>1.55</v>
      </c>
      <c r="J633" s="28">
        <v>7.7</v>
      </c>
      <c r="K633" s="28">
        <v>251.4</v>
      </c>
      <c r="L633" s="28">
        <v>12.64</v>
      </c>
      <c r="M633" s="28" t="s">
        <v>46</v>
      </c>
      <c r="N633" s="28">
        <v>53.92</v>
      </c>
    </row>
    <row r="634">
      <c r="A634" s="28">
        <v>633.0</v>
      </c>
      <c r="B634" s="28">
        <v>17.0</v>
      </c>
      <c r="C634" s="28" t="s">
        <v>44</v>
      </c>
      <c r="D634" s="28">
        <v>3.77</v>
      </c>
      <c r="E634" s="28">
        <v>2.3</v>
      </c>
      <c r="F634" s="28">
        <v>4.86</v>
      </c>
      <c r="G634" s="28">
        <v>91.82</v>
      </c>
      <c r="H634" s="28" t="s">
        <v>51</v>
      </c>
      <c r="I634" s="28">
        <v>2.62</v>
      </c>
      <c r="J634" s="28">
        <v>6.1</v>
      </c>
      <c r="K634" s="28">
        <v>251.92</v>
      </c>
      <c r="L634" s="28">
        <v>10.16</v>
      </c>
      <c r="M634" s="28" t="s">
        <v>48</v>
      </c>
      <c r="N634" s="28">
        <v>42.770674765363</v>
      </c>
    </row>
    <row r="635">
      <c r="A635" s="28">
        <v>634.0</v>
      </c>
      <c r="B635" s="28">
        <v>19.0</v>
      </c>
      <c r="C635" s="28" t="s">
        <v>49</v>
      </c>
      <c r="D635" s="28">
        <v>6.23</v>
      </c>
      <c r="E635" s="28">
        <v>2.66</v>
      </c>
      <c r="F635" s="28">
        <v>8.24</v>
      </c>
      <c r="G635" s="28">
        <v>61.35</v>
      </c>
      <c r="H635" s="28" t="s">
        <v>45</v>
      </c>
      <c r="I635" s="28">
        <v>3.32</v>
      </c>
      <c r="J635" s="28">
        <v>10.92</v>
      </c>
      <c r="K635" s="28">
        <v>249.49</v>
      </c>
      <c r="L635" s="28">
        <v>13.6</v>
      </c>
      <c r="M635" s="28" t="s">
        <v>46</v>
      </c>
      <c r="N635" s="28">
        <v>43.9768365742222</v>
      </c>
    </row>
    <row r="636">
      <c r="A636" s="28">
        <v>635.0</v>
      </c>
      <c r="B636" s="28">
        <v>24.0</v>
      </c>
      <c r="C636" s="28" t="s">
        <v>44</v>
      </c>
      <c r="D636" s="28">
        <v>5.13</v>
      </c>
      <c r="E636" s="28">
        <v>1.57</v>
      </c>
      <c r="F636" s="28">
        <v>6.09</v>
      </c>
      <c r="G636" s="28">
        <v>94.99</v>
      </c>
      <c r="H636" s="28" t="s">
        <v>51</v>
      </c>
      <c r="I636" s="28">
        <v>3.15</v>
      </c>
      <c r="J636" s="28">
        <v>10.01</v>
      </c>
      <c r="K636" s="28">
        <v>252.7</v>
      </c>
      <c r="L636" s="28">
        <v>10.58</v>
      </c>
      <c r="M636" s="28" t="s">
        <v>46</v>
      </c>
      <c r="N636" s="28">
        <v>35.2</v>
      </c>
    </row>
    <row r="637">
      <c r="A637" s="28">
        <v>636.0</v>
      </c>
      <c r="B637" s="28">
        <v>21.0</v>
      </c>
      <c r="C637" s="28" t="s">
        <v>49</v>
      </c>
      <c r="D637" s="28">
        <v>0.48</v>
      </c>
      <c r="E637" s="28">
        <v>9.0</v>
      </c>
      <c r="F637" s="28">
        <v>4.68</v>
      </c>
      <c r="G637" s="28">
        <v>78.87</v>
      </c>
      <c r="H637" s="28" t="s">
        <v>51</v>
      </c>
      <c r="I637" s="28">
        <v>3.58</v>
      </c>
      <c r="J637" s="28">
        <v>3.66</v>
      </c>
      <c r="K637" s="28">
        <v>310.57</v>
      </c>
      <c r="L637" s="28">
        <v>0.91</v>
      </c>
      <c r="M637" s="28" t="s">
        <v>50</v>
      </c>
      <c r="N637" s="28">
        <v>94.33</v>
      </c>
    </row>
    <row r="638">
      <c r="A638" s="28">
        <v>637.0</v>
      </c>
      <c r="B638" s="28">
        <v>16.0</v>
      </c>
      <c r="C638" s="28" t="s">
        <v>44</v>
      </c>
      <c r="D638" s="28">
        <v>0.77</v>
      </c>
      <c r="E638" s="28">
        <v>9.38</v>
      </c>
      <c r="F638" s="28">
        <v>8.24</v>
      </c>
      <c r="G638" s="28">
        <v>74.59</v>
      </c>
      <c r="H638" s="28" t="s">
        <v>47</v>
      </c>
      <c r="I638" s="28">
        <v>3.85</v>
      </c>
      <c r="J638" s="28">
        <v>5.94</v>
      </c>
      <c r="K638" s="28">
        <v>309.81</v>
      </c>
      <c r="L638" s="28">
        <v>2.62</v>
      </c>
      <c r="M638" s="28" t="s">
        <v>48</v>
      </c>
      <c r="N638" s="28">
        <v>100.0</v>
      </c>
    </row>
    <row r="639">
      <c r="A639" s="28">
        <v>638.0</v>
      </c>
      <c r="B639" s="28">
        <v>23.0</v>
      </c>
      <c r="C639" s="28" t="s">
        <v>49</v>
      </c>
      <c r="D639" s="28">
        <v>0.3</v>
      </c>
      <c r="E639" s="28">
        <v>6.28</v>
      </c>
      <c r="F639" s="28">
        <v>8.85</v>
      </c>
      <c r="G639" s="28">
        <v>73.87</v>
      </c>
      <c r="H639" s="28" t="s">
        <v>51</v>
      </c>
      <c r="I639" s="28">
        <v>0.49</v>
      </c>
      <c r="J639" s="28">
        <v>2.16</v>
      </c>
      <c r="K639" s="28">
        <v>299.92</v>
      </c>
      <c r="L639" s="28">
        <v>1.44</v>
      </c>
      <c r="M639" s="28" t="s">
        <v>48</v>
      </c>
      <c r="N639" s="28">
        <v>100.0</v>
      </c>
    </row>
    <row r="640">
      <c r="A640" s="28">
        <v>639.0</v>
      </c>
      <c r="B640" s="28">
        <v>22.0</v>
      </c>
      <c r="C640" s="28" t="s">
        <v>44</v>
      </c>
      <c r="D640" s="28">
        <v>3.65</v>
      </c>
      <c r="E640" s="28">
        <v>8.56</v>
      </c>
      <c r="F640" s="28">
        <v>5.46</v>
      </c>
      <c r="G640" s="28">
        <v>83.81</v>
      </c>
      <c r="H640" s="28" t="s">
        <v>47</v>
      </c>
      <c r="I640" s="28">
        <v>0.84</v>
      </c>
      <c r="J640" s="28">
        <v>6.49</v>
      </c>
      <c r="K640" s="28">
        <v>283.11</v>
      </c>
      <c r="L640" s="28">
        <v>6.35</v>
      </c>
      <c r="M640" s="28" t="s">
        <v>50</v>
      </c>
      <c r="N640" s="28">
        <v>85.15</v>
      </c>
    </row>
    <row r="641">
      <c r="A641" s="28">
        <v>640.0</v>
      </c>
      <c r="B641" s="28">
        <v>18.0</v>
      </c>
      <c r="C641" s="28" t="s">
        <v>49</v>
      </c>
      <c r="D641" s="28">
        <v>6.61</v>
      </c>
      <c r="E641" s="28">
        <v>2.65</v>
      </c>
      <c r="F641" s="28">
        <v>5.52</v>
      </c>
      <c r="G641" s="28">
        <v>81.22</v>
      </c>
      <c r="H641" s="28" t="s">
        <v>51</v>
      </c>
      <c r="I641" s="28">
        <v>3.67</v>
      </c>
      <c r="J641" s="28">
        <v>9.63</v>
      </c>
      <c r="K641" s="28">
        <v>235.04</v>
      </c>
      <c r="L641" s="28">
        <v>16.86</v>
      </c>
      <c r="M641" s="28" t="s">
        <v>46</v>
      </c>
      <c r="N641" s="28">
        <v>29.537818650966</v>
      </c>
    </row>
    <row r="642">
      <c r="A642" s="28">
        <v>641.0</v>
      </c>
      <c r="B642" s="28">
        <v>16.0</v>
      </c>
      <c r="C642" s="28" t="s">
        <v>44</v>
      </c>
      <c r="D642" s="28">
        <v>2.5</v>
      </c>
      <c r="E642" s="28">
        <v>9.12</v>
      </c>
      <c r="F642" s="28">
        <v>5.95</v>
      </c>
      <c r="G642" s="28">
        <v>86.27</v>
      </c>
      <c r="H642" s="28" t="s">
        <v>47</v>
      </c>
      <c r="I642" s="28">
        <v>2.38</v>
      </c>
      <c r="J642" s="28">
        <v>5.06</v>
      </c>
      <c r="K642" s="28">
        <v>312.95</v>
      </c>
      <c r="L642" s="28">
        <v>7.31</v>
      </c>
      <c r="M642" s="28" t="s">
        <v>50</v>
      </c>
      <c r="N642" s="28">
        <v>94.55</v>
      </c>
    </row>
    <row r="643">
      <c r="A643" s="28">
        <v>642.0</v>
      </c>
      <c r="B643" s="28">
        <v>20.0</v>
      </c>
      <c r="C643" s="28" t="s">
        <v>44</v>
      </c>
      <c r="D643" s="28">
        <v>3.07</v>
      </c>
      <c r="E643" s="28">
        <v>5.56</v>
      </c>
      <c r="F643" s="28">
        <v>8.07</v>
      </c>
      <c r="G643" s="28">
        <v>82.95</v>
      </c>
      <c r="H643" s="28" t="s">
        <v>51</v>
      </c>
      <c r="I643" s="28">
        <v>2.14</v>
      </c>
      <c r="J643" s="28">
        <v>5.16</v>
      </c>
      <c r="K643" s="28">
        <v>278.36</v>
      </c>
      <c r="L643" s="28">
        <v>5.46</v>
      </c>
      <c r="M643" s="28" t="s">
        <v>48</v>
      </c>
      <c r="N643" s="28">
        <v>75.9</v>
      </c>
    </row>
    <row r="644">
      <c r="A644" s="28">
        <v>643.0</v>
      </c>
      <c r="B644" s="28">
        <v>19.0</v>
      </c>
      <c r="C644" s="28" t="s">
        <v>44</v>
      </c>
      <c r="D644" s="28">
        <v>7.28</v>
      </c>
      <c r="E644" s="28">
        <v>1.6</v>
      </c>
      <c r="F644" s="28">
        <v>4.05</v>
      </c>
      <c r="G644" s="28">
        <v>65.76</v>
      </c>
      <c r="H644" s="28" t="s">
        <v>51</v>
      </c>
      <c r="I644" s="28">
        <v>2.28</v>
      </c>
      <c r="J644" s="28">
        <v>9.97</v>
      </c>
      <c r="K644" s="28">
        <v>228.74</v>
      </c>
      <c r="L644" s="28">
        <v>15.51</v>
      </c>
      <c r="M644" s="28" t="s">
        <v>46</v>
      </c>
      <c r="N644" s="28">
        <v>6.86</v>
      </c>
    </row>
    <row r="645">
      <c r="A645" s="28">
        <v>644.0</v>
      </c>
      <c r="B645" s="28">
        <v>23.0</v>
      </c>
      <c r="C645" s="28" t="s">
        <v>49</v>
      </c>
      <c r="D645" s="28">
        <v>6.7</v>
      </c>
      <c r="E645" s="28">
        <v>2.27</v>
      </c>
      <c r="F645" s="28">
        <v>5.12</v>
      </c>
      <c r="G645" s="28">
        <v>70.29</v>
      </c>
      <c r="H645" s="28" t="s">
        <v>45</v>
      </c>
      <c r="I645" s="28">
        <v>1.86</v>
      </c>
      <c r="J645" s="28">
        <v>7.79</v>
      </c>
      <c r="K645" s="28">
        <v>226.03</v>
      </c>
      <c r="L645" s="28">
        <v>12.17</v>
      </c>
      <c r="M645" s="28" t="s">
        <v>46</v>
      </c>
      <c r="N645" s="28">
        <v>18.17</v>
      </c>
    </row>
    <row r="646">
      <c r="A646" s="28">
        <v>645.0</v>
      </c>
      <c r="B646" s="28">
        <v>16.0</v>
      </c>
      <c r="C646" s="28" t="s">
        <v>44</v>
      </c>
      <c r="D646" s="28">
        <v>5.32</v>
      </c>
      <c r="E646" s="28">
        <v>3.78</v>
      </c>
      <c r="F646" s="28">
        <v>7.53</v>
      </c>
      <c r="G646" s="28">
        <v>93.64</v>
      </c>
      <c r="H646" s="28" t="s">
        <v>51</v>
      </c>
      <c r="I646" s="28">
        <v>2.96</v>
      </c>
      <c r="J646" s="28">
        <v>9.84</v>
      </c>
      <c r="K646" s="28">
        <v>240.02</v>
      </c>
      <c r="L646" s="28">
        <v>12.6</v>
      </c>
      <c r="M646" s="28" t="s">
        <v>46</v>
      </c>
      <c r="N646" s="28">
        <v>60.86</v>
      </c>
    </row>
    <row r="647">
      <c r="A647" s="28">
        <v>646.0</v>
      </c>
      <c r="B647" s="28">
        <v>16.0</v>
      </c>
      <c r="C647" s="28" t="s">
        <v>49</v>
      </c>
      <c r="D647" s="28">
        <v>2.13</v>
      </c>
      <c r="E647" s="28">
        <v>1.39</v>
      </c>
      <c r="F647" s="28">
        <v>6.03</v>
      </c>
      <c r="G647" s="28">
        <v>86.53</v>
      </c>
      <c r="H647" s="28" t="s">
        <v>47</v>
      </c>
      <c r="I647" s="28">
        <v>1.62</v>
      </c>
      <c r="J647" s="28">
        <v>6.55</v>
      </c>
      <c r="K647" s="28">
        <v>303.22</v>
      </c>
      <c r="L647" s="28">
        <v>4.8</v>
      </c>
      <c r="M647" s="28" t="s">
        <v>48</v>
      </c>
      <c r="N647" s="28">
        <v>47.96</v>
      </c>
    </row>
    <row r="648">
      <c r="A648" s="28">
        <v>647.0</v>
      </c>
      <c r="B648" s="28">
        <v>19.0</v>
      </c>
      <c r="C648" s="28" t="s">
        <v>49</v>
      </c>
      <c r="D648" s="28">
        <v>0.94</v>
      </c>
      <c r="E648" s="28">
        <v>3.78</v>
      </c>
      <c r="F648" s="28">
        <v>5.65</v>
      </c>
      <c r="G648" s="28">
        <v>77.94</v>
      </c>
      <c r="H648" s="28" t="s">
        <v>45</v>
      </c>
      <c r="I648" s="28">
        <v>3.18</v>
      </c>
      <c r="J648" s="28">
        <v>4.19</v>
      </c>
      <c r="K648" s="28">
        <v>319.33</v>
      </c>
      <c r="L648" s="28">
        <v>7.79</v>
      </c>
      <c r="M648" s="28" t="s">
        <v>48</v>
      </c>
      <c r="N648" s="28">
        <v>77.76</v>
      </c>
    </row>
    <row r="649">
      <c r="A649" s="28">
        <v>648.0</v>
      </c>
      <c r="B649" s="28">
        <v>23.0</v>
      </c>
      <c r="C649" s="28" t="s">
        <v>44</v>
      </c>
      <c r="D649" s="28">
        <v>0.13</v>
      </c>
      <c r="E649" s="28">
        <v>1.54</v>
      </c>
      <c r="F649" s="28">
        <v>8.36</v>
      </c>
      <c r="G649" s="28">
        <v>67.3</v>
      </c>
      <c r="H649" s="28" t="s">
        <v>45</v>
      </c>
      <c r="I649" s="28">
        <v>1.01</v>
      </c>
      <c r="J649" s="28">
        <v>2.74</v>
      </c>
      <c r="K649" s="28">
        <v>312.79</v>
      </c>
      <c r="L649" s="28">
        <v>-1.62</v>
      </c>
      <c r="M649" s="28" t="s">
        <v>48</v>
      </c>
      <c r="N649" s="28">
        <v>55.41</v>
      </c>
    </row>
    <row r="650">
      <c r="A650" s="28">
        <v>649.0</v>
      </c>
      <c r="B650" s="28">
        <v>20.0</v>
      </c>
      <c r="C650" s="28" t="s">
        <v>49</v>
      </c>
      <c r="D650" s="28">
        <v>0.86</v>
      </c>
      <c r="E650" s="28">
        <v>3.12</v>
      </c>
      <c r="F650" s="28">
        <v>8.59</v>
      </c>
      <c r="G650" s="28">
        <v>60.31</v>
      </c>
      <c r="H650" s="28" t="s">
        <v>47</v>
      </c>
      <c r="I650" s="28">
        <v>3.79</v>
      </c>
      <c r="J650" s="28">
        <v>4.03</v>
      </c>
      <c r="K650" s="28">
        <v>310.89</v>
      </c>
      <c r="L650" s="28">
        <v>0.77</v>
      </c>
      <c r="M650" s="28" t="s">
        <v>48</v>
      </c>
      <c r="N650" s="28">
        <v>71.11</v>
      </c>
    </row>
    <row r="651">
      <c r="A651" s="28">
        <v>650.0</v>
      </c>
      <c r="B651" s="28">
        <v>17.0</v>
      </c>
      <c r="C651" s="28" t="s">
        <v>44</v>
      </c>
      <c r="D651" s="28">
        <v>2.34</v>
      </c>
      <c r="E651" s="28">
        <v>3.39</v>
      </c>
      <c r="F651" s="28">
        <v>8.74</v>
      </c>
      <c r="G651" s="28">
        <v>72.48</v>
      </c>
      <c r="H651" s="28" t="s">
        <v>51</v>
      </c>
      <c r="I651" s="28">
        <v>3.91</v>
      </c>
      <c r="J651" s="28">
        <v>8.02</v>
      </c>
      <c r="K651" s="28">
        <v>304.34</v>
      </c>
      <c r="L651" s="28">
        <v>7.04</v>
      </c>
      <c r="M651" s="28" t="s">
        <v>48</v>
      </c>
      <c r="N651" s="28">
        <v>61.83</v>
      </c>
    </row>
    <row r="652">
      <c r="A652" s="28">
        <v>651.0</v>
      </c>
      <c r="B652" s="28">
        <v>21.0</v>
      </c>
      <c r="C652" s="28" t="s">
        <v>44</v>
      </c>
      <c r="D652" s="28">
        <v>4.41</v>
      </c>
      <c r="E652" s="28">
        <v>9.95</v>
      </c>
      <c r="F652" s="28">
        <v>5.36</v>
      </c>
      <c r="G652" s="28">
        <v>62.19</v>
      </c>
      <c r="H652" s="28" t="s">
        <v>45</v>
      </c>
      <c r="I652" s="28">
        <v>2.89</v>
      </c>
      <c r="J652" s="28">
        <v>8.43</v>
      </c>
      <c r="K652" s="28">
        <v>269.97</v>
      </c>
      <c r="L652" s="28">
        <v>11.02</v>
      </c>
      <c r="M652" s="28" t="s">
        <v>50</v>
      </c>
      <c r="N652" s="28">
        <v>86.51</v>
      </c>
    </row>
    <row r="653">
      <c r="A653" s="28">
        <v>652.0</v>
      </c>
      <c r="B653" s="28">
        <v>20.0</v>
      </c>
      <c r="C653" s="28" t="s">
        <v>49</v>
      </c>
      <c r="D653" s="28">
        <v>0.51</v>
      </c>
      <c r="E653" s="28">
        <v>3.12</v>
      </c>
      <c r="F653" s="28">
        <v>8.56</v>
      </c>
      <c r="G653" s="28">
        <v>79.29</v>
      </c>
      <c r="H653" s="28" t="s">
        <v>51</v>
      </c>
      <c r="I653" s="28">
        <v>1.85</v>
      </c>
      <c r="J653" s="28">
        <v>5.17</v>
      </c>
      <c r="K653" s="28">
        <v>318.73</v>
      </c>
      <c r="L653" s="28">
        <v>3.55</v>
      </c>
      <c r="M653" s="28" t="s">
        <v>48</v>
      </c>
      <c r="N653" s="28">
        <v>76.25</v>
      </c>
    </row>
    <row r="654">
      <c r="A654" s="28">
        <v>653.0</v>
      </c>
      <c r="B654" s="28">
        <v>17.0</v>
      </c>
      <c r="C654" s="28" t="s">
        <v>49</v>
      </c>
      <c r="D654" s="28">
        <v>1.09</v>
      </c>
      <c r="E654" s="28">
        <v>3.15</v>
      </c>
      <c r="F654" s="28">
        <v>7.68</v>
      </c>
      <c r="G654" s="28">
        <v>92.87</v>
      </c>
      <c r="H654" s="28" t="s">
        <v>51</v>
      </c>
      <c r="I654" s="28">
        <v>0.07</v>
      </c>
      <c r="J654" s="28">
        <v>3.24</v>
      </c>
      <c r="K654" s="28">
        <v>307.79</v>
      </c>
      <c r="L654" s="28">
        <v>5.09</v>
      </c>
      <c r="M654" s="28" t="s">
        <v>48</v>
      </c>
      <c r="N654" s="28">
        <v>81.23</v>
      </c>
    </row>
    <row r="655">
      <c r="A655" s="28">
        <v>654.0</v>
      </c>
      <c r="B655" s="28">
        <v>18.0</v>
      </c>
      <c r="C655" s="28" t="s">
        <v>49</v>
      </c>
      <c r="D655" s="28">
        <v>1.45</v>
      </c>
      <c r="E655" s="28">
        <v>7.18</v>
      </c>
      <c r="F655" s="28">
        <v>4.77</v>
      </c>
      <c r="G655" s="28">
        <v>71.42</v>
      </c>
      <c r="H655" s="28" t="s">
        <v>51</v>
      </c>
      <c r="I655" s="28">
        <v>0.61</v>
      </c>
      <c r="J655" s="28">
        <v>2.92</v>
      </c>
      <c r="K655" s="28">
        <v>296.07</v>
      </c>
      <c r="L655" s="28">
        <v>4.52</v>
      </c>
      <c r="M655" s="28" t="s">
        <v>50</v>
      </c>
      <c r="N655" s="28">
        <v>80.61</v>
      </c>
    </row>
    <row r="656">
      <c r="A656" s="28">
        <v>655.0</v>
      </c>
      <c r="B656" s="28">
        <v>24.0</v>
      </c>
      <c r="C656" s="28" t="s">
        <v>44</v>
      </c>
      <c r="D656" s="28">
        <v>5.06</v>
      </c>
      <c r="E656" s="28">
        <v>8.73</v>
      </c>
      <c r="F656" s="28">
        <v>7.05</v>
      </c>
      <c r="G656" s="28">
        <v>93.91</v>
      </c>
      <c r="H656" s="28" t="s">
        <v>47</v>
      </c>
      <c r="I656" s="28">
        <v>0.4</v>
      </c>
      <c r="J656" s="28">
        <v>6.48</v>
      </c>
      <c r="K656" s="28">
        <v>263.13</v>
      </c>
      <c r="L656" s="28">
        <v>8.99</v>
      </c>
      <c r="M656" s="28" t="s">
        <v>46</v>
      </c>
      <c r="N656" s="28">
        <v>101.040930682348</v>
      </c>
    </row>
    <row r="657">
      <c r="A657" s="28">
        <v>656.0</v>
      </c>
      <c r="B657" s="28">
        <v>22.0</v>
      </c>
      <c r="C657" s="28" t="s">
        <v>44</v>
      </c>
      <c r="D657" s="28">
        <v>4.93</v>
      </c>
      <c r="E657" s="28">
        <v>4.48</v>
      </c>
      <c r="F657" s="28">
        <v>4.13</v>
      </c>
      <c r="G657" s="28">
        <v>88.18</v>
      </c>
      <c r="H657" s="28" t="s">
        <v>45</v>
      </c>
      <c r="I657" s="28">
        <v>0.05</v>
      </c>
      <c r="J657" s="28">
        <v>8.29</v>
      </c>
      <c r="K657" s="28">
        <v>279.49</v>
      </c>
      <c r="L657" s="28">
        <v>13.66</v>
      </c>
      <c r="M657" s="28" t="s">
        <v>48</v>
      </c>
      <c r="N657" s="28">
        <v>51.18</v>
      </c>
    </row>
    <row r="658">
      <c r="A658" s="28">
        <v>657.0</v>
      </c>
      <c r="B658" s="28">
        <v>22.0</v>
      </c>
      <c r="C658" s="28" t="s">
        <v>44</v>
      </c>
      <c r="D658" s="28">
        <v>4.41</v>
      </c>
      <c r="E658" s="28">
        <v>8.88</v>
      </c>
      <c r="F658" s="28">
        <v>7.54</v>
      </c>
      <c r="G658" s="28">
        <v>65.01</v>
      </c>
      <c r="H658" s="28" t="s">
        <v>51</v>
      </c>
      <c r="I658" s="28">
        <v>3.61</v>
      </c>
      <c r="J658" s="28">
        <v>8.99</v>
      </c>
      <c r="K658" s="28">
        <v>261.88</v>
      </c>
      <c r="L658" s="28">
        <v>12.37</v>
      </c>
      <c r="M658" s="28" t="s">
        <v>48</v>
      </c>
      <c r="N658" s="28">
        <v>89.30741638792</v>
      </c>
    </row>
    <row r="659">
      <c r="A659" s="28">
        <v>658.0</v>
      </c>
      <c r="B659" s="28">
        <v>21.0</v>
      </c>
      <c r="C659" s="28" t="s">
        <v>49</v>
      </c>
      <c r="D659" s="28">
        <v>2.0</v>
      </c>
      <c r="E659" s="28">
        <v>4.06</v>
      </c>
      <c r="F659" s="28">
        <v>7.67</v>
      </c>
      <c r="G659" s="28">
        <v>85.78</v>
      </c>
      <c r="H659" s="28" t="s">
        <v>47</v>
      </c>
      <c r="I659" s="28">
        <v>4.78</v>
      </c>
      <c r="J659" s="28">
        <v>6.87</v>
      </c>
      <c r="K659" s="28">
        <v>304.67</v>
      </c>
      <c r="L659" s="28">
        <v>9.21</v>
      </c>
      <c r="M659" s="28" t="s">
        <v>48</v>
      </c>
      <c r="N659" s="28">
        <v>80.03</v>
      </c>
    </row>
    <row r="660">
      <c r="A660" s="28">
        <v>659.0</v>
      </c>
      <c r="B660" s="28">
        <v>23.0</v>
      </c>
      <c r="C660" s="28" t="s">
        <v>49</v>
      </c>
      <c r="D660" s="28">
        <v>2.97</v>
      </c>
      <c r="E660" s="28">
        <v>2.77</v>
      </c>
      <c r="F660" s="28">
        <v>7.95</v>
      </c>
      <c r="G660" s="28">
        <v>66.07</v>
      </c>
      <c r="H660" s="28" t="s">
        <v>47</v>
      </c>
      <c r="I660" s="28">
        <v>0.06</v>
      </c>
      <c r="J660" s="28">
        <v>7.57</v>
      </c>
      <c r="K660" s="28">
        <v>286.17</v>
      </c>
      <c r="L660" s="28">
        <v>8.34</v>
      </c>
      <c r="M660" s="28" t="s">
        <v>48</v>
      </c>
      <c r="N660" s="28">
        <v>53.55</v>
      </c>
    </row>
    <row r="661">
      <c r="A661" s="28">
        <v>660.0</v>
      </c>
      <c r="B661" s="28">
        <v>19.0</v>
      </c>
      <c r="C661" s="28" t="s">
        <v>49</v>
      </c>
      <c r="D661" s="28">
        <v>0.77</v>
      </c>
      <c r="E661" s="28">
        <v>3.97</v>
      </c>
      <c r="F661" s="28">
        <v>4.86</v>
      </c>
      <c r="G661" s="28">
        <v>86.19</v>
      </c>
      <c r="H661" s="28" t="s">
        <v>45</v>
      </c>
      <c r="I661" s="28">
        <v>0.56</v>
      </c>
      <c r="J661" s="28">
        <v>6.33</v>
      </c>
      <c r="K661" s="28">
        <v>304.86</v>
      </c>
      <c r="L661" s="28">
        <v>6.5</v>
      </c>
      <c r="M661" s="28" t="s">
        <v>48</v>
      </c>
      <c r="N661" s="28">
        <v>62.92</v>
      </c>
    </row>
    <row r="662">
      <c r="A662" s="28">
        <v>661.0</v>
      </c>
      <c r="B662" s="28">
        <v>23.0</v>
      </c>
      <c r="C662" s="28" t="s">
        <v>44</v>
      </c>
      <c r="D662" s="28">
        <v>1.81</v>
      </c>
      <c r="E662" s="28">
        <v>6.48</v>
      </c>
      <c r="F662" s="28">
        <v>7.14</v>
      </c>
      <c r="G662" s="28">
        <v>65.71</v>
      </c>
      <c r="H662" s="28" t="s">
        <v>45</v>
      </c>
      <c r="I662" s="28">
        <v>4.3</v>
      </c>
      <c r="J662" s="28">
        <v>3.07</v>
      </c>
      <c r="K662" s="28">
        <v>307.23</v>
      </c>
      <c r="L662" s="28">
        <v>-1.2</v>
      </c>
      <c r="M662" s="28" t="s">
        <v>48</v>
      </c>
      <c r="N662" s="28">
        <v>84.21</v>
      </c>
    </row>
    <row r="663">
      <c r="A663" s="28">
        <v>662.0</v>
      </c>
      <c r="B663" s="28">
        <v>19.0</v>
      </c>
      <c r="C663" s="28" t="s">
        <v>44</v>
      </c>
      <c r="D663" s="28">
        <v>7.18</v>
      </c>
      <c r="E663" s="28">
        <v>4.3</v>
      </c>
      <c r="F663" s="28">
        <v>4.89</v>
      </c>
      <c r="G663" s="28">
        <v>75.7</v>
      </c>
      <c r="H663" s="28" t="s">
        <v>51</v>
      </c>
      <c r="I663" s="28">
        <v>3.44</v>
      </c>
      <c r="J663" s="28">
        <v>12.46</v>
      </c>
      <c r="K663" s="28">
        <v>241.63</v>
      </c>
      <c r="L663" s="28">
        <v>16.03</v>
      </c>
      <c r="M663" s="28" t="s">
        <v>46</v>
      </c>
      <c r="N663" s="28">
        <v>28.22</v>
      </c>
    </row>
    <row r="664">
      <c r="A664" s="28">
        <v>663.0</v>
      </c>
      <c r="B664" s="28">
        <v>23.0</v>
      </c>
      <c r="C664" s="28" t="s">
        <v>44</v>
      </c>
      <c r="D664" s="28">
        <v>7.84</v>
      </c>
      <c r="E664" s="28">
        <v>7.06</v>
      </c>
      <c r="F664" s="28">
        <v>8.73</v>
      </c>
      <c r="G664" s="28">
        <v>82.66</v>
      </c>
      <c r="H664" s="28" t="s">
        <v>47</v>
      </c>
      <c r="I664" s="28">
        <v>2.02</v>
      </c>
      <c r="J664" s="28">
        <v>12.14</v>
      </c>
      <c r="K664" s="28">
        <v>231.72</v>
      </c>
      <c r="L664" s="28">
        <v>16.0</v>
      </c>
      <c r="M664" s="28" t="s">
        <v>46</v>
      </c>
      <c r="N664" s="28">
        <v>80.6828764357898</v>
      </c>
    </row>
    <row r="665">
      <c r="A665" s="28">
        <v>664.0</v>
      </c>
      <c r="B665" s="28">
        <v>24.0</v>
      </c>
      <c r="C665" s="28" t="s">
        <v>44</v>
      </c>
      <c r="D665" s="28">
        <v>5.18</v>
      </c>
      <c r="E665" s="28">
        <v>3.13</v>
      </c>
      <c r="F665" s="28">
        <v>7.38</v>
      </c>
      <c r="G665" s="28">
        <v>62.01</v>
      </c>
      <c r="H665" s="28" t="s">
        <v>47</v>
      </c>
      <c r="I665" s="28">
        <v>4.96</v>
      </c>
      <c r="J665" s="28">
        <v>7.06</v>
      </c>
      <c r="K665" s="28">
        <v>275.33</v>
      </c>
      <c r="L665" s="28">
        <v>12.7</v>
      </c>
      <c r="M665" s="28" t="s">
        <v>46</v>
      </c>
      <c r="N665" s="28">
        <v>43.1</v>
      </c>
    </row>
    <row r="666">
      <c r="A666" s="28">
        <v>665.0</v>
      </c>
      <c r="B666" s="28">
        <v>18.0</v>
      </c>
      <c r="C666" s="28" t="s">
        <v>44</v>
      </c>
      <c r="D666" s="28">
        <v>7.33</v>
      </c>
      <c r="E666" s="28">
        <v>7.31</v>
      </c>
      <c r="F666" s="28">
        <v>4.48</v>
      </c>
      <c r="G666" s="28">
        <v>66.13</v>
      </c>
      <c r="H666" s="28" t="s">
        <v>51</v>
      </c>
      <c r="I666" s="28">
        <v>2.87</v>
      </c>
      <c r="J666" s="28">
        <v>11.74</v>
      </c>
      <c r="K666" s="28">
        <v>250.4</v>
      </c>
      <c r="L666" s="28">
        <v>15.39</v>
      </c>
      <c r="M666" s="28" t="s">
        <v>50</v>
      </c>
      <c r="N666" s="28">
        <v>44.4103178551797</v>
      </c>
    </row>
    <row r="667">
      <c r="A667" s="28">
        <v>666.0</v>
      </c>
      <c r="B667" s="28">
        <v>18.0</v>
      </c>
      <c r="C667" s="28" t="s">
        <v>49</v>
      </c>
      <c r="D667" s="28">
        <v>5.14</v>
      </c>
      <c r="E667" s="28">
        <v>4.13</v>
      </c>
      <c r="F667" s="28">
        <v>4.94</v>
      </c>
      <c r="G667" s="28">
        <v>72.82</v>
      </c>
      <c r="H667" s="28" t="s">
        <v>47</v>
      </c>
      <c r="I667" s="28">
        <v>3.35</v>
      </c>
      <c r="J667" s="28">
        <v>8.7</v>
      </c>
      <c r="K667" s="28">
        <v>258.86</v>
      </c>
      <c r="L667" s="28">
        <v>14.01</v>
      </c>
      <c r="M667" s="28" t="s">
        <v>46</v>
      </c>
      <c r="N667" s="28">
        <v>46.87</v>
      </c>
    </row>
    <row r="668">
      <c r="A668" s="28">
        <v>667.0</v>
      </c>
      <c r="B668" s="28">
        <v>17.0</v>
      </c>
      <c r="C668" s="28" t="s">
        <v>49</v>
      </c>
      <c r="D668" s="28">
        <v>0.27</v>
      </c>
      <c r="E668" s="28">
        <v>5.1</v>
      </c>
      <c r="F668" s="28">
        <v>7.32</v>
      </c>
      <c r="G668" s="28">
        <v>78.49</v>
      </c>
      <c r="H668" s="28" t="s">
        <v>51</v>
      </c>
      <c r="I668" s="28">
        <v>3.27</v>
      </c>
      <c r="J668" s="28">
        <v>3.07</v>
      </c>
      <c r="K668" s="28">
        <v>315.7</v>
      </c>
      <c r="L668" s="28">
        <v>3.51</v>
      </c>
      <c r="M668" s="28" t="s">
        <v>48</v>
      </c>
      <c r="N668" s="28">
        <v>88.59</v>
      </c>
    </row>
    <row r="669">
      <c r="A669" s="28">
        <v>668.0</v>
      </c>
      <c r="B669" s="28">
        <v>18.0</v>
      </c>
      <c r="C669" s="28" t="s">
        <v>49</v>
      </c>
      <c r="D669" s="28">
        <v>7.97</v>
      </c>
      <c r="E669" s="28">
        <v>6.02</v>
      </c>
      <c r="F669" s="28">
        <v>6.38</v>
      </c>
      <c r="G669" s="28">
        <v>94.34</v>
      </c>
      <c r="H669" s="28" t="s">
        <v>47</v>
      </c>
      <c r="I669" s="28">
        <v>1.11</v>
      </c>
      <c r="J669" s="28">
        <v>10.21</v>
      </c>
      <c r="K669" s="28">
        <v>210.09</v>
      </c>
      <c r="L669" s="28">
        <v>15.85</v>
      </c>
      <c r="M669" s="28" t="s">
        <v>46</v>
      </c>
      <c r="N669" s="28">
        <v>49.51</v>
      </c>
    </row>
    <row r="670">
      <c r="A670" s="28">
        <v>669.0</v>
      </c>
      <c r="B670" s="28">
        <v>18.0</v>
      </c>
      <c r="C670" s="28" t="s">
        <v>44</v>
      </c>
      <c r="D670" s="28">
        <v>0.79</v>
      </c>
      <c r="E670" s="28">
        <v>7.18</v>
      </c>
      <c r="F670" s="28">
        <v>7.68</v>
      </c>
      <c r="G670" s="28">
        <v>67.49</v>
      </c>
      <c r="H670" s="28" t="s">
        <v>47</v>
      </c>
      <c r="I670" s="28">
        <v>2.44</v>
      </c>
      <c r="J670" s="28">
        <v>4.11</v>
      </c>
      <c r="K670" s="28">
        <v>325.85</v>
      </c>
      <c r="L670" s="28">
        <v>3.72</v>
      </c>
      <c r="M670" s="28" t="s">
        <v>48</v>
      </c>
      <c r="N670" s="28">
        <v>96.17</v>
      </c>
    </row>
    <row r="671">
      <c r="A671" s="28">
        <v>670.0</v>
      </c>
      <c r="B671" s="28">
        <v>20.0</v>
      </c>
      <c r="C671" s="28" t="s">
        <v>44</v>
      </c>
      <c r="D671" s="28">
        <v>5.46</v>
      </c>
      <c r="E671" s="28">
        <v>3.15</v>
      </c>
      <c r="F671" s="28">
        <v>5.4</v>
      </c>
      <c r="G671" s="28">
        <v>73.9</v>
      </c>
      <c r="H671" s="28" t="s">
        <v>47</v>
      </c>
      <c r="I671" s="28">
        <v>1.08</v>
      </c>
      <c r="J671" s="28">
        <v>7.66</v>
      </c>
      <c r="K671" s="28">
        <v>253.75</v>
      </c>
      <c r="L671" s="28">
        <v>11.59</v>
      </c>
      <c r="M671" s="28" t="s">
        <v>46</v>
      </c>
      <c r="N671" s="28">
        <v>24.64</v>
      </c>
    </row>
    <row r="672">
      <c r="A672" s="28">
        <v>671.0</v>
      </c>
      <c r="B672" s="28">
        <v>20.0</v>
      </c>
      <c r="C672" s="28" t="s">
        <v>49</v>
      </c>
      <c r="D672" s="28">
        <v>2.02</v>
      </c>
      <c r="E672" s="28">
        <v>8.52</v>
      </c>
      <c r="F672" s="28">
        <v>7.29</v>
      </c>
      <c r="G672" s="28">
        <v>79.03</v>
      </c>
      <c r="H672" s="28" t="s">
        <v>47</v>
      </c>
      <c r="I672" s="28">
        <v>2.55</v>
      </c>
      <c r="J672" s="28">
        <v>3.43</v>
      </c>
      <c r="K672" s="28">
        <v>289.67</v>
      </c>
      <c r="L672" s="28">
        <v>4.98</v>
      </c>
      <c r="M672" s="28" t="s">
        <v>48</v>
      </c>
      <c r="N672" s="28">
        <v>93.25</v>
      </c>
    </row>
    <row r="673">
      <c r="A673" s="28">
        <v>672.0</v>
      </c>
      <c r="B673" s="28">
        <v>17.0</v>
      </c>
      <c r="C673" s="28" t="s">
        <v>44</v>
      </c>
      <c r="D673" s="28">
        <v>3.14</v>
      </c>
      <c r="E673" s="28">
        <v>7.5</v>
      </c>
      <c r="F673" s="28">
        <v>4.88</v>
      </c>
      <c r="G673" s="28">
        <v>71.83</v>
      </c>
      <c r="H673" s="28" t="s">
        <v>51</v>
      </c>
      <c r="I673" s="28">
        <v>0.15</v>
      </c>
      <c r="J673" s="28">
        <v>8.37</v>
      </c>
      <c r="K673" s="28">
        <v>272.99</v>
      </c>
      <c r="L673" s="28">
        <v>10.39</v>
      </c>
      <c r="M673" s="28" t="s">
        <v>50</v>
      </c>
      <c r="N673" s="28">
        <v>76.8853455089655</v>
      </c>
    </row>
    <row r="674">
      <c r="A674" s="28">
        <v>673.0</v>
      </c>
      <c r="B674" s="28">
        <v>21.0</v>
      </c>
      <c r="C674" s="28" t="s">
        <v>49</v>
      </c>
      <c r="D674" s="28">
        <v>5.17</v>
      </c>
      <c r="E674" s="28">
        <v>3.11</v>
      </c>
      <c r="F674" s="28">
        <v>6.72</v>
      </c>
      <c r="G674" s="28">
        <v>85.03</v>
      </c>
      <c r="H674" s="28" t="s">
        <v>45</v>
      </c>
      <c r="I674" s="28">
        <v>1.91</v>
      </c>
      <c r="J674" s="28">
        <v>9.13</v>
      </c>
      <c r="K674" s="28">
        <v>248.55</v>
      </c>
      <c r="L674" s="28">
        <v>11.67</v>
      </c>
      <c r="M674" s="28" t="s">
        <v>46</v>
      </c>
      <c r="N674" s="28">
        <v>38.68</v>
      </c>
    </row>
    <row r="675">
      <c r="A675" s="28">
        <v>674.0</v>
      </c>
      <c r="B675" s="28">
        <v>20.0</v>
      </c>
      <c r="C675" s="28" t="s">
        <v>49</v>
      </c>
      <c r="D675" s="28">
        <v>3.49</v>
      </c>
      <c r="E675" s="28">
        <v>9.77</v>
      </c>
      <c r="F675" s="28">
        <v>8.79</v>
      </c>
      <c r="G675" s="28">
        <v>70.26</v>
      </c>
      <c r="H675" s="28" t="s">
        <v>51</v>
      </c>
      <c r="I675" s="28">
        <v>1.86</v>
      </c>
      <c r="J675" s="28">
        <v>6.31</v>
      </c>
      <c r="K675" s="28">
        <v>295.71</v>
      </c>
      <c r="L675" s="28">
        <v>5.08</v>
      </c>
      <c r="M675" s="28" t="s">
        <v>48</v>
      </c>
      <c r="N675" s="28">
        <v>100.0</v>
      </c>
    </row>
    <row r="676">
      <c r="A676" s="28">
        <v>675.0</v>
      </c>
      <c r="B676" s="28">
        <v>21.0</v>
      </c>
      <c r="C676" s="28" t="s">
        <v>44</v>
      </c>
      <c r="D676" s="28">
        <v>2.0</v>
      </c>
      <c r="E676" s="28">
        <v>6.98</v>
      </c>
      <c r="F676" s="28">
        <v>7.14</v>
      </c>
      <c r="G676" s="28">
        <v>90.89</v>
      </c>
      <c r="H676" s="28" t="s">
        <v>47</v>
      </c>
      <c r="I676" s="28">
        <v>1.46</v>
      </c>
      <c r="J676" s="28">
        <v>5.23</v>
      </c>
      <c r="K676" s="28">
        <v>304.98</v>
      </c>
      <c r="L676" s="28">
        <v>6.81</v>
      </c>
      <c r="M676" s="28" t="s">
        <v>48</v>
      </c>
      <c r="N676" s="28">
        <v>100.0</v>
      </c>
    </row>
    <row r="677">
      <c r="A677" s="28">
        <v>676.0</v>
      </c>
      <c r="B677" s="28">
        <v>16.0</v>
      </c>
      <c r="C677" s="28" t="s">
        <v>49</v>
      </c>
      <c r="D677" s="28">
        <v>2.68</v>
      </c>
      <c r="E677" s="28">
        <v>5.07</v>
      </c>
      <c r="F677" s="28">
        <v>4.25</v>
      </c>
      <c r="G677" s="28">
        <v>80.21</v>
      </c>
      <c r="H677" s="28" t="s">
        <v>47</v>
      </c>
      <c r="I677" s="28">
        <v>0.4</v>
      </c>
      <c r="J677" s="28">
        <v>8.0</v>
      </c>
      <c r="K677" s="28">
        <v>272.96</v>
      </c>
      <c r="L677" s="28">
        <v>10.16</v>
      </c>
      <c r="M677" s="28" t="s">
        <v>48</v>
      </c>
      <c r="N677" s="28">
        <v>70.1010993251452</v>
      </c>
    </row>
    <row r="678">
      <c r="A678" s="28">
        <v>677.0</v>
      </c>
      <c r="B678" s="28">
        <v>20.0</v>
      </c>
      <c r="C678" s="28" t="s">
        <v>44</v>
      </c>
      <c r="D678" s="28">
        <v>2.73</v>
      </c>
      <c r="E678" s="28">
        <v>2.42</v>
      </c>
      <c r="F678" s="28">
        <v>8.94</v>
      </c>
      <c r="G678" s="28">
        <v>63.45</v>
      </c>
      <c r="H678" s="28" t="s">
        <v>45</v>
      </c>
      <c r="I678" s="28">
        <v>3.85</v>
      </c>
      <c r="J678" s="28">
        <v>5.33</v>
      </c>
      <c r="K678" s="28">
        <v>272.76</v>
      </c>
      <c r="L678" s="28">
        <v>3.36</v>
      </c>
      <c r="M678" s="28" t="s">
        <v>48</v>
      </c>
      <c r="N678" s="28">
        <v>68.1304069211331</v>
      </c>
    </row>
    <row r="679">
      <c r="A679" s="28">
        <v>678.0</v>
      </c>
      <c r="B679" s="28">
        <v>24.0</v>
      </c>
      <c r="C679" s="28" t="s">
        <v>49</v>
      </c>
      <c r="D679" s="28">
        <v>7.67</v>
      </c>
      <c r="E679" s="28">
        <v>5.8</v>
      </c>
      <c r="F679" s="28">
        <v>4.78</v>
      </c>
      <c r="G679" s="28">
        <v>85.08</v>
      </c>
      <c r="H679" s="28" t="s">
        <v>45</v>
      </c>
      <c r="I679" s="28">
        <v>2.1</v>
      </c>
      <c r="J679" s="28">
        <v>10.57</v>
      </c>
      <c r="K679" s="28">
        <v>229.18</v>
      </c>
      <c r="L679" s="28">
        <v>16.72</v>
      </c>
      <c r="M679" s="28" t="s">
        <v>46</v>
      </c>
      <c r="N679" s="28">
        <v>35.16</v>
      </c>
    </row>
    <row r="680">
      <c r="A680" s="28">
        <v>679.0</v>
      </c>
      <c r="B680" s="28">
        <v>17.0</v>
      </c>
      <c r="C680" s="28" t="s">
        <v>49</v>
      </c>
      <c r="D680" s="28">
        <v>6.39</v>
      </c>
      <c r="E680" s="28">
        <v>2.48</v>
      </c>
      <c r="F680" s="28">
        <v>7.59</v>
      </c>
      <c r="G680" s="28">
        <v>82.77</v>
      </c>
      <c r="H680" s="28" t="s">
        <v>51</v>
      </c>
      <c r="I680" s="28">
        <v>4.07</v>
      </c>
      <c r="J680" s="28">
        <v>11.22</v>
      </c>
      <c r="K680" s="28">
        <v>233.16</v>
      </c>
      <c r="L680" s="28">
        <v>13.33</v>
      </c>
      <c r="M680" s="28" t="s">
        <v>46</v>
      </c>
      <c r="N680" s="28">
        <v>43.61</v>
      </c>
    </row>
    <row r="681">
      <c r="A681" s="28">
        <v>680.0</v>
      </c>
      <c r="B681" s="28">
        <v>16.0</v>
      </c>
      <c r="C681" s="28" t="s">
        <v>44</v>
      </c>
      <c r="D681" s="28">
        <v>3.67</v>
      </c>
      <c r="E681" s="28">
        <v>4.87</v>
      </c>
      <c r="F681" s="28">
        <v>6.66</v>
      </c>
      <c r="G681" s="28">
        <v>73.54</v>
      </c>
      <c r="H681" s="28" t="s">
        <v>51</v>
      </c>
      <c r="I681" s="28">
        <v>4.18</v>
      </c>
      <c r="J681" s="28">
        <v>5.67</v>
      </c>
      <c r="K681" s="28">
        <v>273.44</v>
      </c>
      <c r="L681" s="28">
        <v>10.59</v>
      </c>
      <c r="M681" s="28" t="s">
        <v>48</v>
      </c>
      <c r="N681" s="28">
        <v>71.0417935062919</v>
      </c>
    </row>
    <row r="682">
      <c r="A682" s="28">
        <v>681.0</v>
      </c>
      <c r="B682" s="28">
        <v>24.0</v>
      </c>
      <c r="C682" s="28" t="s">
        <v>44</v>
      </c>
      <c r="D682" s="28">
        <v>1.6</v>
      </c>
      <c r="E682" s="28">
        <v>4.68</v>
      </c>
      <c r="F682" s="28">
        <v>5.47</v>
      </c>
      <c r="G682" s="28">
        <v>60.45</v>
      </c>
      <c r="H682" s="28" t="s">
        <v>45</v>
      </c>
      <c r="I682" s="28">
        <v>1.07</v>
      </c>
      <c r="J682" s="28">
        <v>5.9</v>
      </c>
      <c r="K682" s="28">
        <v>316.33</v>
      </c>
      <c r="L682" s="28">
        <v>7.71</v>
      </c>
      <c r="M682" s="28" t="s">
        <v>48</v>
      </c>
      <c r="N682" s="28">
        <v>66.44</v>
      </c>
    </row>
    <row r="683">
      <c r="A683" s="28">
        <v>682.0</v>
      </c>
      <c r="B683" s="28">
        <v>24.0</v>
      </c>
      <c r="C683" s="28" t="s">
        <v>49</v>
      </c>
      <c r="D683" s="28">
        <v>6.49</v>
      </c>
      <c r="E683" s="28">
        <v>7.48</v>
      </c>
      <c r="F683" s="28">
        <v>4.89</v>
      </c>
      <c r="G683" s="28">
        <v>68.03</v>
      </c>
      <c r="H683" s="28" t="s">
        <v>47</v>
      </c>
      <c r="I683" s="28">
        <v>2.11</v>
      </c>
      <c r="J683" s="28">
        <v>9.66</v>
      </c>
      <c r="K683" s="28">
        <v>252.81</v>
      </c>
      <c r="L683" s="28">
        <v>12.95</v>
      </c>
      <c r="M683" s="28" t="s">
        <v>50</v>
      </c>
      <c r="N683" s="28">
        <v>62.3801135383722</v>
      </c>
    </row>
    <row r="684">
      <c r="A684" s="28">
        <v>683.0</v>
      </c>
      <c r="B684" s="28">
        <v>24.0</v>
      </c>
      <c r="C684" s="28" t="s">
        <v>49</v>
      </c>
      <c r="D684" s="28">
        <v>1.26</v>
      </c>
      <c r="E684" s="28">
        <v>2.73</v>
      </c>
      <c r="F684" s="28">
        <v>4.89</v>
      </c>
      <c r="G684" s="28">
        <v>76.23</v>
      </c>
      <c r="H684" s="28" t="s">
        <v>45</v>
      </c>
      <c r="I684" s="28">
        <v>3.6</v>
      </c>
      <c r="J684" s="28">
        <v>4.76</v>
      </c>
      <c r="K684" s="28">
        <v>287.77</v>
      </c>
      <c r="L684" s="28">
        <v>1.64</v>
      </c>
      <c r="M684" s="28" t="s">
        <v>48</v>
      </c>
      <c r="N684" s="28">
        <v>60.07</v>
      </c>
    </row>
    <row r="685">
      <c r="A685" s="28">
        <v>684.0</v>
      </c>
      <c r="B685" s="28">
        <v>21.0</v>
      </c>
      <c r="C685" s="28" t="s">
        <v>44</v>
      </c>
      <c r="D685" s="28">
        <v>1.68</v>
      </c>
      <c r="E685" s="28">
        <v>8.4</v>
      </c>
      <c r="F685" s="28">
        <v>8.29</v>
      </c>
      <c r="G685" s="28">
        <v>68.0</v>
      </c>
      <c r="H685" s="28" t="s">
        <v>51</v>
      </c>
      <c r="I685" s="28">
        <v>2.5</v>
      </c>
      <c r="J685" s="28">
        <v>6.61</v>
      </c>
      <c r="K685" s="28">
        <v>289.73</v>
      </c>
      <c r="L685" s="28">
        <v>6.31</v>
      </c>
      <c r="M685" s="28" t="s">
        <v>48</v>
      </c>
      <c r="N685" s="28">
        <v>100.0</v>
      </c>
    </row>
    <row r="686">
      <c r="A686" s="28">
        <v>685.0</v>
      </c>
      <c r="B686" s="28">
        <v>23.0</v>
      </c>
      <c r="C686" s="28" t="s">
        <v>49</v>
      </c>
      <c r="D686" s="28">
        <v>2.93</v>
      </c>
      <c r="E686" s="28">
        <v>3.94</v>
      </c>
      <c r="F686" s="28">
        <v>8.36</v>
      </c>
      <c r="G686" s="28">
        <v>83.1</v>
      </c>
      <c r="H686" s="28" t="s">
        <v>45</v>
      </c>
      <c r="I686" s="28">
        <v>4.28</v>
      </c>
      <c r="J686" s="28">
        <v>8.9</v>
      </c>
      <c r="K686" s="28">
        <v>287.3</v>
      </c>
      <c r="L686" s="28">
        <v>6.63</v>
      </c>
      <c r="M686" s="28" t="s">
        <v>48</v>
      </c>
      <c r="N686" s="28">
        <v>75.45</v>
      </c>
    </row>
    <row r="687">
      <c r="A687" s="28">
        <v>686.0</v>
      </c>
      <c r="B687" s="28">
        <v>16.0</v>
      </c>
      <c r="C687" s="28" t="s">
        <v>44</v>
      </c>
      <c r="D687" s="28">
        <v>7.04</v>
      </c>
      <c r="E687" s="28">
        <v>5.0</v>
      </c>
      <c r="F687" s="28">
        <v>6.33</v>
      </c>
      <c r="G687" s="28">
        <v>88.49</v>
      </c>
      <c r="H687" s="28" t="s">
        <v>47</v>
      </c>
      <c r="I687" s="28">
        <v>2.86</v>
      </c>
      <c r="J687" s="28">
        <v>12.2</v>
      </c>
      <c r="K687" s="28">
        <v>246.82</v>
      </c>
      <c r="L687" s="28">
        <v>18.38</v>
      </c>
      <c r="M687" s="28" t="s">
        <v>46</v>
      </c>
      <c r="N687" s="28">
        <v>63.31</v>
      </c>
    </row>
    <row r="688">
      <c r="A688" s="28">
        <v>687.0</v>
      </c>
      <c r="B688" s="28">
        <v>19.0</v>
      </c>
      <c r="C688" s="28" t="s">
        <v>44</v>
      </c>
      <c r="D688" s="28">
        <v>1.05</v>
      </c>
      <c r="E688" s="28">
        <v>7.95</v>
      </c>
      <c r="F688" s="28">
        <v>4.52</v>
      </c>
      <c r="G688" s="28">
        <v>94.24</v>
      </c>
      <c r="H688" s="28" t="s">
        <v>47</v>
      </c>
      <c r="I688" s="28">
        <v>3.15</v>
      </c>
      <c r="J688" s="28">
        <v>2.85</v>
      </c>
      <c r="K688" s="28">
        <v>299.18</v>
      </c>
      <c r="L688" s="28">
        <v>2.74</v>
      </c>
      <c r="M688" s="28" t="s">
        <v>50</v>
      </c>
      <c r="N688" s="28">
        <v>100.0</v>
      </c>
    </row>
    <row r="689">
      <c r="A689" s="28">
        <v>688.0</v>
      </c>
      <c r="B689" s="28">
        <v>16.0</v>
      </c>
      <c r="C689" s="28" t="s">
        <v>44</v>
      </c>
      <c r="D689" s="28">
        <v>0.98</v>
      </c>
      <c r="E689" s="28">
        <v>6.63</v>
      </c>
      <c r="F689" s="28">
        <v>8.42</v>
      </c>
      <c r="G689" s="28">
        <v>85.88</v>
      </c>
      <c r="H689" s="28" t="s">
        <v>45</v>
      </c>
      <c r="I689" s="28">
        <v>3.94</v>
      </c>
      <c r="J689" s="28">
        <v>3.1</v>
      </c>
      <c r="K689" s="28">
        <v>311.93</v>
      </c>
      <c r="L689" s="28">
        <v>6.23</v>
      </c>
      <c r="M689" s="28" t="s">
        <v>48</v>
      </c>
      <c r="N689" s="28">
        <v>98.03</v>
      </c>
    </row>
    <row r="690">
      <c r="A690" s="28">
        <v>689.0</v>
      </c>
      <c r="B690" s="28">
        <v>23.0</v>
      </c>
      <c r="C690" s="28" t="s">
        <v>44</v>
      </c>
      <c r="D690" s="28">
        <v>3.95</v>
      </c>
      <c r="E690" s="28">
        <v>3.77</v>
      </c>
      <c r="F690" s="28">
        <v>6.44</v>
      </c>
      <c r="G690" s="28">
        <v>87.56</v>
      </c>
      <c r="H690" s="28" t="s">
        <v>51</v>
      </c>
      <c r="I690" s="28">
        <v>0.61</v>
      </c>
      <c r="J690" s="28">
        <v>7.0</v>
      </c>
      <c r="K690" s="28">
        <v>268.05</v>
      </c>
      <c r="L690" s="28">
        <v>12.72</v>
      </c>
      <c r="M690" s="28" t="s">
        <v>48</v>
      </c>
      <c r="N690" s="28">
        <v>54.25</v>
      </c>
    </row>
    <row r="691">
      <c r="A691" s="28">
        <v>690.0</v>
      </c>
      <c r="B691" s="28">
        <v>16.0</v>
      </c>
      <c r="C691" s="28" t="s">
        <v>44</v>
      </c>
      <c r="D691" s="28">
        <v>2.21</v>
      </c>
      <c r="E691" s="28">
        <v>4.48</v>
      </c>
      <c r="F691" s="28">
        <v>6.19</v>
      </c>
      <c r="G691" s="28">
        <v>84.34</v>
      </c>
      <c r="H691" s="28" t="s">
        <v>45</v>
      </c>
      <c r="I691" s="28">
        <v>2.92</v>
      </c>
      <c r="J691" s="28">
        <v>6.81</v>
      </c>
      <c r="K691" s="28">
        <v>311.0</v>
      </c>
      <c r="L691" s="28">
        <v>9.82</v>
      </c>
      <c r="M691" s="28" t="s">
        <v>48</v>
      </c>
      <c r="N691" s="28">
        <v>59.1</v>
      </c>
    </row>
    <row r="692">
      <c r="A692" s="28">
        <v>691.0</v>
      </c>
      <c r="B692" s="28">
        <v>18.0</v>
      </c>
      <c r="C692" s="28" t="s">
        <v>52</v>
      </c>
      <c r="D692" s="28">
        <v>4.55</v>
      </c>
      <c r="E692" s="28">
        <v>3.75</v>
      </c>
      <c r="F692" s="28">
        <v>6.04</v>
      </c>
      <c r="G692" s="28">
        <v>99.42</v>
      </c>
      <c r="H692" s="28" t="s">
        <v>47</v>
      </c>
      <c r="I692" s="28">
        <v>0.43</v>
      </c>
      <c r="J692" s="28">
        <v>8.1</v>
      </c>
      <c r="K692" s="28">
        <v>271.62</v>
      </c>
      <c r="L692" s="28">
        <v>11.68</v>
      </c>
      <c r="M692" s="28" t="s">
        <v>48</v>
      </c>
      <c r="N692" s="28">
        <v>63.5</v>
      </c>
    </row>
    <row r="693">
      <c r="A693" s="28">
        <v>692.0</v>
      </c>
      <c r="B693" s="28">
        <v>19.0</v>
      </c>
      <c r="C693" s="28" t="s">
        <v>44</v>
      </c>
      <c r="D693" s="28">
        <v>3.61</v>
      </c>
      <c r="E693" s="28">
        <v>6.35</v>
      </c>
      <c r="F693" s="28">
        <v>5.83</v>
      </c>
      <c r="G693" s="28">
        <v>70.44</v>
      </c>
      <c r="H693" s="28" t="s">
        <v>47</v>
      </c>
      <c r="I693" s="28">
        <v>1.3</v>
      </c>
      <c r="J693" s="28">
        <v>9.12</v>
      </c>
      <c r="K693" s="28">
        <v>274.75</v>
      </c>
      <c r="L693" s="28">
        <v>8.08</v>
      </c>
      <c r="M693" s="28" t="s">
        <v>48</v>
      </c>
      <c r="N693" s="28">
        <v>74.43</v>
      </c>
    </row>
    <row r="694">
      <c r="A694" s="28">
        <v>693.0</v>
      </c>
      <c r="B694" s="28">
        <v>23.0</v>
      </c>
      <c r="C694" s="28" t="s">
        <v>44</v>
      </c>
      <c r="D694" s="28">
        <v>3.48</v>
      </c>
      <c r="E694" s="28">
        <v>3.99</v>
      </c>
      <c r="F694" s="28">
        <v>6.63</v>
      </c>
      <c r="G694" s="28">
        <v>70.65</v>
      </c>
      <c r="H694" s="28" t="s">
        <v>47</v>
      </c>
      <c r="I694" s="28">
        <v>1.06</v>
      </c>
      <c r="J694" s="28">
        <v>4.72</v>
      </c>
      <c r="K694" s="28">
        <v>263.29</v>
      </c>
      <c r="L694" s="28">
        <v>4.61</v>
      </c>
      <c r="M694" s="28" t="s">
        <v>48</v>
      </c>
      <c r="N694" s="28">
        <v>55.53</v>
      </c>
    </row>
    <row r="695">
      <c r="A695" s="28">
        <v>694.0</v>
      </c>
      <c r="B695" s="28">
        <v>21.0</v>
      </c>
      <c r="C695" s="28" t="s">
        <v>44</v>
      </c>
      <c r="D695" s="28">
        <v>0.9</v>
      </c>
      <c r="E695" s="28">
        <v>7.53</v>
      </c>
      <c r="F695" s="28">
        <v>7.02</v>
      </c>
      <c r="G695" s="28">
        <v>65.05</v>
      </c>
      <c r="H695" s="28" t="s">
        <v>45</v>
      </c>
      <c r="I695" s="28">
        <v>2.84</v>
      </c>
      <c r="J695" s="28">
        <v>3.19</v>
      </c>
      <c r="K695" s="28">
        <v>298.59</v>
      </c>
      <c r="L695" s="28">
        <v>4.13</v>
      </c>
      <c r="M695" s="28" t="s">
        <v>48</v>
      </c>
      <c r="N695" s="28">
        <v>90.63</v>
      </c>
    </row>
    <row r="696">
      <c r="A696" s="28">
        <v>695.0</v>
      </c>
      <c r="B696" s="28">
        <v>22.0</v>
      </c>
      <c r="C696" s="28" t="s">
        <v>49</v>
      </c>
      <c r="D696" s="28">
        <v>1.13</v>
      </c>
      <c r="E696" s="28">
        <v>6.22</v>
      </c>
      <c r="F696" s="28">
        <v>6.33</v>
      </c>
      <c r="G696" s="28">
        <v>79.43</v>
      </c>
      <c r="H696" s="28" t="s">
        <v>45</v>
      </c>
      <c r="I696" s="28">
        <v>4.22</v>
      </c>
      <c r="J696" s="28">
        <v>3.23</v>
      </c>
      <c r="K696" s="28">
        <v>281.19</v>
      </c>
      <c r="L696" s="28">
        <v>4.65</v>
      </c>
      <c r="M696" s="28" t="s">
        <v>48</v>
      </c>
      <c r="N696" s="28">
        <v>90.11</v>
      </c>
    </row>
    <row r="697">
      <c r="A697" s="28">
        <v>696.0</v>
      </c>
      <c r="B697" s="28">
        <v>23.0</v>
      </c>
      <c r="C697" s="28" t="s">
        <v>49</v>
      </c>
      <c r="D697" s="28">
        <v>6.57</v>
      </c>
      <c r="E697" s="28">
        <v>2.31</v>
      </c>
      <c r="F697" s="28">
        <v>8.48</v>
      </c>
      <c r="G697" s="28">
        <v>63.85</v>
      </c>
      <c r="H697" s="28" t="s">
        <v>51</v>
      </c>
      <c r="I697" s="28">
        <v>0.66</v>
      </c>
      <c r="J697" s="28">
        <v>11.29</v>
      </c>
      <c r="K697" s="28">
        <v>243.88</v>
      </c>
      <c r="L697" s="28">
        <v>16.02</v>
      </c>
      <c r="M697" s="28" t="s">
        <v>46</v>
      </c>
      <c r="N697" s="28">
        <v>36.22</v>
      </c>
    </row>
    <row r="698">
      <c r="A698" s="28">
        <v>697.0</v>
      </c>
      <c r="B698" s="28">
        <v>17.0</v>
      </c>
      <c r="C698" s="28" t="s">
        <v>44</v>
      </c>
      <c r="D698" s="28">
        <v>7.09</v>
      </c>
      <c r="E698" s="28">
        <v>3.79</v>
      </c>
      <c r="F698" s="28">
        <v>5.59</v>
      </c>
      <c r="G698" s="28">
        <v>70.81</v>
      </c>
      <c r="H698" s="28" t="s">
        <v>45</v>
      </c>
      <c r="I698" s="28">
        <v>3.84</v>
      </c>
      <c r="J698" s="28">
        <v>10.41</v>
      </c>
      <c r="K698" s="28">
        <v>241.58</v>
      </c>
      <c r="L698" s="28">
        <v>13.18</v>
      </c>
      <c r="M698" s="28" t="s">
        <v>46</v>
      </c>
      <c r="N698" s="28">
        <v>44.9647542360002</v>
      </c>
    </row>
    <row r="699">
      <c r="A699" s="28">
        <v>698.0</v>
      </c>
      <c r="B699" s="28">
        <v>23.0</v>
      </c>
      <c r="C699" s="28" t="s">
        <v>44</v>
      </c>
      <c r="D699" s="28">
        <v>1.88</v>
      </c>
      <c r="E699" s="28">
        <v>2.99</v>
      </c>
      <c r="F699" s="28">
        <v>6.89</v>
      </c>
      <c r="G699" s="28">
        <v>79.31</v>
      </c>
      <c r="H699" s="28" t="s">
        <v>47</v>
      </c>
      <c r="I699" s="28">
        <v>0.72</v>
      </c>
      <c r="J699" s="28">
        <v>2.96</v>
      </c>
      <c r="K699" s="28">
        <v>304.6</v>
      </c>
      <c r="L699" s="28">
        <v>2.7</v>
      </c>
      <c r="M699" s="28" t="s">
        <v>48</v>
      </c>
      <c r="N699" s="28">
        <v>62.62</v>
      </c>
    </row>
    <row r="700">
      <c r="A700" s="28">
        <v>699.0</v>
      </c>
      <c r="B700" s="28">
        <v>18.0</v>
      </c>
      <c r="C700" s="28" t="s">
        <v>44</v>
      </c>
      <c r="D700" s="28">
        <v>0.91</v>
      </c>
      <c r="E700" s="28">
        <v>4.51</v>
      </c>
      <c r="F700" s="28">
        <v>5.5</v>
      </c>
      <c r="G700" s="28">
        <v>98.3</v>
      </c>
      <c r="H700" s="28" t="s">
        <v>51</v>
      </c>
      <c r="I700" s="28">
        <v>0.95</v>
      </c>
      <c r="J700" s="28">
        <v>5.78</v>
      </c>
      <c r="K700" s="28">
        <v>302.94</v>
      </c>
      <c r="L700" s="28">
        <v>4.42</v>
      </c>
      <c r="M700" s="28" t="s">
        <v>48</v>
      </c>
      <c r="N700" s="28">
        <v>80.18</v>
      </c>
    </row>
    <row r="701">
      <c r="A701" s="28">
        <v>700.0</v>
      </c>
      <c r="B701" s="28">
        <v>22.0</v>
      </c>
      <c r="C701" s="28" t="s">
        <v>44</v>
      </c>
      <c r="D701" s="28">
        <v>0.43</v>
      </c>
      <c r="E701" s="28">
        <v>5.64</v>
      </c>
      <c r="F701" s="28">
        <v>7.77</v>
      </c>
      <c r="G701" s="28">
        <v>98.55</v>
      </c>
      <c r="H701" s="28" t="s">
        <v>45</v>
      </c>
      <c r="I701" s="28">
        <v>4.58</v>
      </c>
      <c r="J701" s="28">
        <v>3.24</v>
      </c>
      <c r="K701" s="28">
        <v>327.64</v>
      </c>
      <c r="L701" s="28">
        <v>1.04</v>
      </c>
      <c r="M701" s="28" t="s">
        <v>48</v>
      </c>
      <c r="N701" s="28">
        <v>95.02</v>
      </c>
    </row>
    <row r="702">
      <c r="A702" s="28">
        <v>701.0</v>
      </c>
      <c r="B702" s="28">
        <v>18.0</v>
      </c>
      <c r="C702" s="28" t="s">
        <v>44</v>
      </c>
      <c r="D702" s="28">
        <v>4.87</v>
      </c>
      <c r="E702" s="28">
        <v>5.56</v>
      </c>
      <c r="F702" s="28">
        <v>4.51</v>
      </c>
      <c r="G702" s="28">
        <v>89.75</v>
      </c>
      <c r="H702" s="28" t="s">
        <v>45</v>
      </c>
      <c r="I702" s="28">
        <v>0.05</v>
      </c>
      <c r="J702" s="28">
        <v>7.17</v>
      </c>
      <c r="K702" s="28">
        <v>277.4</v>
      </c>
      <c r="L702" s="28">
        <v>9.34</v>
      </c>
      <c r="M702" s="28" t="s">
        <v>48</v>
      </c>
      <c r="N702" s="28">
        <v>54.28</v>
      </c>
    </row>
    <row r="703">
      <c r="A703" s="28">
        <v>702.0</v>
      </c>
      <c r="B703" s="28">
        <v>22.0</v>
      </c>
      <c r="C703" s="28" t="s">
        <v>44</v>
      </c>
      <c r="D703" s="28">
        <v>5.72</v>
      </c>
      <c r="E703" s="28">
        <v>7.79</v>
      </c>
      <c r="F703" s="28">
        <v>4.94</v>
      </c>
      <c r="G703" s="28">
        <v>75.57</v>
      </c>
      <c r="H703" s="28" t="s">
        <v>47</v>
      </c>
      <c r="I703" s="28">
        <v>0.99</v>
      </c>
      <c r="J703" s="28">
        <v>7.63</v>
      </c>
      <c r="K703" s="28">
        <v>244.71</v>
      </c>
      <c r="L703" s="28">
        <v>10.46</v>
      </c>
      <c r="M703" s="28" t="s">
        <v>50</v>
      </c>
      <c r="N703" s="28">
        <v>76.3807145388567</v>
      </c>
    </row>
    <row r="704">
      <c r="A704" s="28">
        <v>703.0</v>
      </c>
      <c r="B704" s="28">
        <v>17.0</v>
      </c>
      <c r="C704" s="28" t="s">
        <v>44</v>
      </c>
      <c r="D704" s="28">
        <v>2.98</v>
      </c>
      <c r="E704" s="28">
        <v>2.7</v>
      </c>
      <c r="F704" s="28">
        <v>8.01</v>
      </c>
      <c r="G704" s="28">
        <v>94.61</v>
      </c>
      <c r="H704" s="28" t="s">
        <v>47</v>
      </c>
      <c r="I704" s="28">
        <v>1.08</v>
      </c>
      <c r="J704" s="28">
        <v>8.71</v>
      </c>
      <c r="K704" s="28">
        <v>296.06</v>
      </c>
      <c r="L704" s="28">
        <v>8.55</v>
      </c>
      <c r="M704" s="28" t="s">
        <v>48</v>
      </c>
      <c r="N704" s="28">
        <v>65.78</v>
      </c>
    </row>
    <row r="705">
      <c r="A705" s="28">
        <v>704.0</v>
      </c>
      <c r="B705" s="28">
        <v>21.0</v>
      </c>
      <c r="C705" s="28" t="s">
        <v>49</v>
      </c>
      <c r="D705" s="28">
        <v>5.44</v>
      </c>
      <c r="E705" s="28">
        <v>9.52</v>
      </c>
      <c r="F705" s="28">
        <v>4.92</v>
      </c>
      <c r="G705" s="28">
        <v>95.02</v>
      </c>
      <c r="H705" s="28" t="s">
        <v>45</v>
      </c>
      <c r="I705" s="28">
        <v>1.41</v>
      </c>
      <c r="J705" s="28">
        <v>11.15</v>
      </c>
      <c r="K705" s="28">
        <v>256.12</v>
      </c>
      <c r="L705" s="28">
        <v>13.32</v>
      </c>
      <c r="M705" s="28" t="s">
        <v>50</v>
      </c>
      <c r="N705" s="28">
        <v>90.4262509121958</v>
      </c>
    </row>
    <row r="706">
      <c r="A706" s="28">
        <v>705.0</v>
      </c>
      <c r="B706" s="28">
        <v>18.0</v>
      </c>
      <c r="C706" s="28" t="s">
        <v>44</v>
      </c>
      <c r="D706" s="28">
        <v>5.7</v>
      </c>
      <c r="E706" s="28">
        <v>4.09</v>
      </c>
      <c r="F706" s="28">
        <v>7.13</v>
      </c>
      <c r="G706" s="28">
        <v>96.41</v>
      </c>
      <c r="H706" s="28" t="s">
        <v>45</v>
      </c>
      <c r="I706" s="28">
        <v>1.82</v>
      </c>
      <c r="J706" s="28">
        <v>7.08</v>
      </c>
      <c r="K706" s="28">
        <v>246.33</v>
      </c>
      <c r="L706" s="28">
        <v>10.44</v>
      </c>
      <c r="M706" s="28" t="s">
        <v>46</v>
      </c>
      <c r="N706" s="28">
        <v>56.33</v>
      </c>
    </row>
    <row r="707">
      <c r="A707" s="28">
        <v>706.0</v>
      </c>
      <c r="B707" s="28">
        <v>18.0</v>
      </c>
      <c r="C707" s="28" t="s">
        <v>49</v>
      </c>
      <c r="D707" s="28">
        <v>7.48</v>
      </c>
      <c r="E707" s="28">
        <v>3.7</v>
      </c>
      <c r="F707" s="28">
        <v>8.85</v>
      </c>
      <c r="G707" s="28">
        <v>85.6</v>
      </c>
      <c r="H707" s="28" t="s">
        <v>45</v>
      </c>
      <c r="I707" s="28">
        <v>0.52</v>
      </c>
      <c r="J707" s="28">
        <v>9.64</v>
      </c>
      <c r="K707" s="28">
        <v>242.55</v>
      </c>
      <c r="L707" s="28">
        <v>16.06</v>
      </c>
      <c r="M707" s="28" t="s">
        <v>46</v>
      </c>
      <c r="N707" s="28">
        <v>40.08</v>
      </c>
    </row>
    <row r="708">
      <c r="A708" s="28">
        <v>707.0</v>
      </c>
      <c r="B708" s="28">
        <v>24.0</v>
      </c>
      <c r="C708" s="28" t="s">
        <v>49</v>
      </c>
      <c r="D708" s="28">
        <v>0.52</v>
      </c>
      <c r="E708" s="28">
        <v>7.17</v>
      </c>
      <c r="F708" s="28">
        <v>6.61</v>
      </c>
      <c r="G708" s="28">
        <v>68.07</v>
      </c>
      <c r="H708" s="28" t="s">
        <v>45</v>
      </c>
      <c r="I708" s="28">
        <v>2.34</v>
      </c>
      <c r="J708" s="28">
        <v>4.75</v>
      </c>
      <c r="K708" s="28">
        <v>301.69</v>
      </c>
      <c r="L708" s="28">
        <v>3.65</v>
      </c>
      <c r="M708" s="28" t="s">
        <v>48</v>
      </c>
      <c r="N708" s="28">
        <v>92.4</v>
      </c>
    </row>
    <row r="709">
      <c r="A709" s="28">
        <v>708.0</v>
      </c>
      <c r="B709" s="28">
        <v>22.0</v>
      </c>
      <c r="C709" s="28" t="s">
        <v>49</v>
      </c>
      <c r="D709" s="28">
        <v>1.54</v>
      </c>
      <c r="E709" s="28">
        <v>8.25</v>
      </c>
      <c r="F709" s="28">
        <v>4.94</v>
      </c>
      <c r="G709" s="28">
        <v>63.64</v>
      </c>
      <c r="H709" s="28" t="s">
        <v>47</v>
      </c>
      <c r="I709" s="28">
        <v>2.0</v>
      </c>
      <c r="J709" s="28">
        <v>5.89</v>
      </c>
      <c r="K709" s="28">
        <v>286.67</v>
      </c>
      <c r="L709" s="28">
        <v>5.96</v>
      </c>
      <c r="M709" s="28" t="s">
        <v>50</v>
      </c>
      <c r="N709" s="28">
        <v>97.3675588151232</v>
      </c>
    </row>
    <row r="710">
      <c r="A710" s="28">
        <v>709.0</v>
      </c>
      <c r="B710" s="28">
        <v>20.0</v>
      </c>
      <c r="C710" s="28" t="s">
        <v>44</v>
      </c>
      <c r="D710" s="28">
        <v>0.55</v>
      </c>
      <c r="E710" s="28">
        <v>4.41</v>
      </c>
      <c r="F710" s="28">
        <v>5.6</v>
      </c>
      <c r="G710" s="28">
        <v>96.59</v>
      </c>
      <c r="H710" s="28" t="s">
        <v>47</v>
      </c>
      <c r="I710" s="28">
        <v>3.12</v>
      </c>
      <c r="J710" s="28">
        <v>3.64</v>
      </c>
      <c r="K710" s="28">
        <v>309.44</v>
      </c>
      <c r="L710" s="28">
        <v>0.73</v>
      </c>
      <c r="M710" s="28" t="s">
        <v>48</v>
      </c>
      <c r="N710" s="28">
        <v>85.47</v>
      </c>
    </row>
    <row r="711">
      <c r="A711" s="28">
        <v>710.0</v>
      </c>
      <c r="B711" s="28">
        <v>22.0</v>
      </c>
      <c r="C711" s="28" t="s">
        <v>44</v>
      </c>
      <c r="D711" s="28">
        <v>6.94</v>
      </c>
      <c r="E711" s="28">
        <v>7.72</v>
      </c>
      <c r="F711" s="28">
        <v>8.12</v>
      </c>
      <c r="G711" s="28">
        <v>62.22</v>
      </c>
      <c r="H711" s="28" t="s">
        <v>47</v>
      </c>
      <c r="I711" s="28">
        <v>4.34</v>
      </c>
      <c r="J711" s="28">
        <v>10.78</v>
      </c>
      <c r="K711" s="28">
        <v>234.43</v>
      </c>
      <c r="L711" s="28">
        <v>15.19</v>
      </c>
      <c r="M711" s="28" t="s">
        <v>46</v>
      </c>
      <c r="N711" s="28">
        <v>70.2493488065286</v>
      </c>
    </row>
    <row r="712">
      <c r="A712" s="28">
        <v>711.0</v>
      </c>
      <c r="B712" s="28">
        <v>24.0</v>
      </c>
      <c r="C712" s="28" t="s">
        <v>44</v>
      </c>
      <c r="D712" s="28">
        <v>6.34</v>
      </c>
      <c r="E712" s="28">
        <v>8.95</v>
      </c>
      <c r="F712" s="28">
        <v>5.76</v>
      </c>
      <c r="G712" s="28">
        <v>71.84</v>
      </c>
      <c r="H712" s="28" t="s">
        <v>47</v>
      </c>
      <c r="I712" s="28">
        <v>1.49</v>
      </c>
      <c r="J712" s="28">
        <v>10.85</v>
      </c>
      <c r="K712" s="28">
        <v>227.49</v>
      </c>
      <c r="L712" s="28">
        <v>14.97</v>
      </c>
      <c r="M712" s="28" t="s">
        <v>50</v>
      </c>
      <c r="N712" s="28">
        <v>73.0530524188838</v>
      </c>
    </row>
    <row r="713">
      <c r="A713" s="28">
        <v>712.0</v>
      </c>
      <c r="B713" s="28">
        <v>16.0</v>
      </c>
      <c r="C713" s="28" t="s">
        <v>49</v>
      </c>
      <c r="D713" s="28">
        <v>4.6</v>
      </c>
      <c r="E713" s="28">
        <v>7.9</v>
      </c>
      <c r="F713" s="28">
        <v>7.62</v>
      </c>
      <c r="G713" s="28">
        <v>79.48</v>
      </c>
      <c r="H713" s="28" t="s">
        <v>47</v>
      </c>
      <c r="I713" s="28">
        <v>2.73</v>
      </c>
      <c r="J713" s="28">
        <v>10.35</v>
      </c>
      <c r="K713" s="28">
        <v>269.71</v>
      </c>
      <c r="L713" s="28">
        <v>12.33</v>
      </c>
      <c r="M713" s="28" t="s">
        <v>48</v>
      </c>
      <c r="N713" s="28">
        <v>83.54</v>
      </c>
    </row>
    <row r="714">
      <c r="A714" s="28">
        <v>713.0</v>
      </c>
      <c r="B714" s="28">
        <v>22.0</v>
      </c>
      <c r="C714" s="28" t="s">
        <v>44</v>
      </c>
      <c r="D714" s="28">
        <v>0.67</v>
      </c>
      <c r="E714" s="28">
        <v>1.31</v>
      </c>
      <c r="F714" s="28">
        <v>7.89</v>
      </c>
      <c r="G714" s="28">
        <v>60.88</v>
      </c>
      <c r="H714" s="28" t="s">
        <v>51</v>
      </c>
      <c r="I714" s="28">
        <v>1.86</v>
      </c>
      <c r="J714" s="28">
        <v>5.3</v>
      </c>
      <c r="K714" s="28">
        <v>304.15</v>
      </c>
      <c r="L714" s="28">
        <v>0.99</v>
      </c>
      <c r="M714" s="28" t="s">
        <v>48</v>
      </c>
      <c r="N714" s="28">
        <v>61.53</v>
      </c>
    </row>
    <row r="715">
      <c r="A715" s="28">
        <v>714.0</v>
      </c>
      <c r="B715" s="28">
        <v>21.0</v>
      </c>
      <c r="C715" s="28" t="s">
        <v>49</v>
      </c>
      <c r="D715" s="28">
        <v>2.19</v>
      </c>
      <c r="E715" s="28">
        <v>8.45</v>
      </c>
      <c r="F715" s="28">
        <v>6.51</v>
      </c>
      <c r="G715" s="28">
        <v>96.28</v>
      </c>
      <c r="H715" s="28" t="s">
        <v>47</v>
      </c>
      <c r="I715" s="28">
        <v>0.2</v>
      </c>
      <c r="J715" s="28">
        <v>3.74</v>
      </c>
      <c r="K715" s="28">
        <v>280.63</v>
      </c>
      <c r="L715" s="28">
        <v>4.47</v>
      </c>
      <c r="M715" s="28" t="s">
        <v>48</v>
      </c>
      <c r="N715" s="28">
        <v>91.27</v>
      </c>
    </row>
    <row r="716">
      <c r="A716" s="28">
        <v>715.0</v>
      </c>
      <c r="B716" s="28">
        <v>24.0</v>
      </c>
      <c r="C716" s="28" t="s">
        <v>49</v>
      </c>
      <c r="D716" s="28">
        <v>2.38</v>
      </c>
      <c r="E716" s="28">
        <v>7.97</v>
      </c>
      <c r="F716" s="28">
        <v>7.92</v>
      </c>
      <c r="G716" s="28">
        <v>71.48</v>
      </c>
      <c r="H716" s="28" t="s">
        <v>51</v>
      </c>
      <c r="I716" s="28">
        <v>4.11</v>
      </c>
      <c r="J716" s="28">
        <v>6.97</v>
      </c>
      <c r="K716" s="28">
        <v>297.94</v>
      </c>
      <c r="L716" s="28">
        <v>8.24</v>
      </c>
      <c r="M716" s="28" t="s">
        <v>48</v>
      </c>
      <c r="N716" s="28">
        <v>99.94</v>
      </c>
    </row>
    <row r="717">
      <c r="A717" s="28">
        <v>716.0</v>
      </c>
      <c r="B717" s="28">
        <v>16.0</v>
      </c>
      <c r="C717" s="28" t="s">
        <v>44</v>
      </c>
      <c r="D717" s="28">
        <v>4.49</v>
      </c>
      <c r="E717" s="28">
        <v>7.02</v>
      </c>
      <c r="F717" s="28">
        <v>5.58</v>
      </c>
      <c r="G717" s="28">
        <v>61.14</v>
      </c>
      <c r="H717" s="28" t="s">
        <v>45</v>
      </c>
      <c r="I717" s="28">
        <v>3.17</v>
      </c>
      <c r="J717" s="28">
        <v>5.83</v>
      </c>
      <c r="K717" s="28">
        <v>261.83</v>
      </c>
      <c r="L717" s="28">
        <v>8.46</v>
      </c>
      <c r="M717" s="28" t="s">
        <v>50</v>
      </c>
      <c r="N717" s="28">
        <v>65.46</v>
      </c>
    </row>
    <row r="718">
      <c r="A718" s="28">
        <v>717.0</v>
      </c>
      <c r="B718" s="28">
        <v>19.0</v>
      </c>
      <c r="C718" s="28" t="s">
        <v>49</v>
      </c>
      <c r="D718" s="28">
        <v>2.06</v>
      </c>
      <c r="E718" s="28">
        <v>7.84</v>
      </c>
      <c r="F718" s="28">
        <v>6.58</v>
      </c>
      <c r="G718" s="28">
        <v>99.74</v>
      </c>
      <c r="H718" s="28" t="s">
        <v>51</v>
      </c>
      <c r="I718" s="28">
        <v>0.01</v>
      </c>
      <c r="J718" s="28">
        <v>5.57</v>
      </c>
      <c r="K718" s="28">
        <v>305.86</v>
      </c>
      <c r="L718" s="28">
        <v>6.59</v>
      </c>
      <c r="M718" s="28" t="s">
        <v>48</v>
      </c>
      <c r="N718" s="28">
        <v>97.22</v>
      </c>
    </row>
    <row r="719">
      <c r="A719" s="28">
        <v>718.0</v>
      </c>
      <c r="B719" s="28">
        <v>24.0</v>
      </c>
      <c r="C719" s="28" t="s">
        <v>44</v>
      </c>
      <c r="D719" s="28">
        <v>0.58</v>
      </c>
      <c r="E719" s="28">
        <v>9.81</v>
      </c>
      <c r="F719" s="28">
        <v>7.43</v>
      </c>
      <c r="G719" s="28">
        <v>72.46</v>
      </c>
      <c r="H719" s="28" t="s">
        <v>51</v>
      </c>
      <c r="I719" s="28">
        <v>1.25</v>
      </c>
      <c r="J719" s="28">
        <v>4.21</v>
      </c>
      <c r="K719" s="28">
        <v>317.63</v>
      </c>
      <c r="L719" s="28">
        <v>3.0</v>
      </c>
      <c r="M719" s="28" t="s">
        <v>48</v>
      </c>
      <c r="N719" s="28">
        <v>109.305715502634</v>
      </c>
    </row>
    <row r="720">
      <c r="A720" s="28">
        <v>719.0</v>
      </c>
      <c r="B720" s="28">
        <v>19.0</v>
      </c>
      <c r="C720" s="28" t="s">
        <v>44</v>
      </c>
      <c r="D720" s="28">
        <v>5.85</v>
      </c>
      <c r="E720" s="28">
        <v>4.88</v>
      </c>
      <c r="F720" s="28">
        <v>4.84</v>
      </c>
      <c r="G720" s="28">
        <v>95.07</v>
      </c>
      <c r="H720" s="28" t="s">
        <v>47</v>
      </c>
      <c r="I720" s="28">
        <v>1.54</v>
      </c>
      <c r="J720" s="28">
        <v>10.74</v>
      </c>
      <c r="K720" s="28">
        <v>247.82</v>
      </c>
      <c r="L720" s="28">
        <v>13.23</v>
      </c>
      <c r="M720" s="28" t="s">
        <v>46</v>
      </c>
      <c r="N720" s="28">
        <v>50.6</v>
      </c>
    </row>
    <row r="721">
      <c r="A721" s="28">
        <v>720.0</v>
      </c>
      <c r="B721" s="28">
        <v>18.0</v>
      </c>
      <c r="C721" s="28" t="s">
        <v>44</v>
      </c>
      <c r="D721" s="28">
        <v>2.39</v>
      </c>
      <c r="E721" s="28">
        <v>1.61</v>
      </c>
      <c r="F721" s="28">
        <v>5.37</v>
      </c>
      <c r="G721" s="28">
        <v>78.14</v>
      </c>
      <c r="H721" s="28" t="s">
        <v>51</v>
      </c>
      <c r="I721" s="28">
        <v>4.06</v>
      </c>
      <c r="J721" s="28">
        <v>3.45</v>
      </c>
      <c r="K721" s="28">
        <v>302.3</v>
      </c>
      <c r="L721" s="28">
        <v>7.83</v>
      </c>
      <c r="M721" s="28" t="s">
        <v>48</v>
      </c>
      <c r="N721" s="28">
        <v>42.77</v>
      </c>
    </row>
    <row r="722">
      <c r="A722" s="28">
        <v>721.0</v>
      </c>
      <c r="B722" s="28">
        <v>24.0</v>
      </c>
      <c r="C722" s="28" t="s">
        <v>44</v>
      </c>
      <c r="D722" s="28">
        <v>3.62</v>
      </c>
      <c r="E722" s="28">
        <v>5.15</v>
      </c>
      <c r="F722" s="28">
        <v>7.26</v>
      </c>
      <c r="G722" s="28">
        <v>86.53</v>
      </c>
      <c r="H722" s="28" t="s">
        <v>45</v>
      </c>
      <c r="I722" s="28">
        <v>3.8</v>
      </c>
      <c r="J722" s="28">
        <v>8.99</v>
      </c>
      <c r="K722" s="28">
        <v>280.76</v>
      </c>
      <c r="L722" s="28">
        <v>9.32</v>
      </c>
      <c r="M722" s="28" t="s">
        <v>48</v>
      </c>
      <c r="N722" s="28">
        <v>62.18</v>
      </c>
    </row>
    <row r="723">
      <c r="A723" s="28">
        <v>722.0</v>
      </c>
      <c r="B723" s="28">
        <v>17.0</v>
      </c>
      <c r="C723" s="28" t="s">
        <v>49</v>
      </c>
      <c r="D723" s="28">
        <v>1.02</v>
      </c>
      <c r="E723" s="28">
        <v>1.42</v>
      </c>
      <c r="F723" s="28">
        <v>7.28</v>
      </c>
      <c r="G723" s="28">
        <v>69.64</v>
      </c>
      <c r="H723" s="28" t="s">
        <v>45</v>
      </c>
      <c r="I723" s="28">
        <v>1.98</v>
      </c>
      <c r="J723" s="28">
        <v>5.34</v>
      </c>
      <c r="K723" s="28">
        <v>307.56</v>
      </c>
      <c r="L723" s="28">
        <v>3.78</v>
      </c>
      <c r="M723" s="28" t="s">
        <v>48</v>
      </c>
      <c r="N723" s="28">
        <v>65.8036139851669</v>
      </c>
    </row>
    <row r="724">
      <c r="A724" s="28">
        <v>723.0</v>
      </c>
      <c r="B724" s="28">
        <v>19.0</v>
      </c>
      <c r="C724" s="28" t="s">
        <v>44</v>
      </c>
      <c r="D724" s="28">
        <v>6.42</v>
      </c>
      <c r="E724" s="28">
        <v>3.65</v>
      </c>
      <c r="F724" s="28">
        <v>6.47</v>
      </c>
      <c r="G724" s="28">
        <v>80.12</v>
      </c>
      <c r="H724" s="28" t="s">
        <v>47</v>
      </c>
      <c r="I724" s="28">
        <v>0.79</v>
      </c>
      <c r="J724" s="28">
        <v>7.58</v>
      </c>
      <c r="K724" s="28">
        <v>248.08</v>
      </c>
      <c r="L724" s="28">
        <v>12.45</v>
      </c>
      <c r="M724" s="28" t="s">
        <v>46</v>
      </c>
      <c r="N724" s="28">
        <v>37.92</v>
      </c>
    </row>
    <row r="725">
      <c r="A725" s="28">
        <v>724.0</v>
      </c>
      <c r="B725" s="28">
        <v>21.0</v>
      </c>
      <c r="C725" s="28" t="s">
        <v>44</v>
      </c>
      <c r="D725" s="28">
        <v>4.52</v>
      </c>
      <c r="E725" s="28">
        <v>6.28</v>
      </c>
      <c r="F725" s="28">
        <v>7.98</v>
      </c>
      <c r="G725" s="28">
        <v>70.31</v>
      </c>
      <c r="H725" s="28" t="s">
        <v>47</v>
      </c>
      <c r="I725" s="28">
        <v>1.93</v>
      </c>
      <c r="J725" s="28">
        <v>6.32</v>
      </c>
      <c r="K725" s="28">
        <v>271.2</v>
      </c>
      <c r="L725" s="28">
        <v>12.9</v>
      </c>
      <c r="M725" s="28" t="s">
        <v>48</v>
      </c>
      <c r="N725" s="28">
        <v>74.54</v>
      </c>
    </row>
    <row r="726">
      <c r="A726" s="28">
        <v>725.0</v>
      </c>
      <c r="B726" s="28">
        <v>17.0</v>
      </c>
      <c r="C726" s="28" t="s">
        <v>49</v>
      </c>
      <c r="D726" s="28">
        <v>7.21</v>
      </c>
      <c r="E726" s="28">
        <v>3.79</v>
      </c>
      <c r="F726" s="28">
        <v>6.41</v>
      </c>
      <c r="G726" s="28">
        <v>98.04</v>
      </c>
      <c r="H726" s="28" t="s">
        <v>47</v>
      </c>
      <c r="I726" s="28">
        <v>4.05</v>
      </c>
      <c r="J726" s="28">
        <v>8.41</v>
      </c>
      <c r="K726" s="28">
        <v>222.54</v>
      </c>
      <c r="L726" s="28">
        <v>17.8</v>
      </c>
      <c r="M726" s="28" t="s">
        <v>46</v>
      </c>
      <c r="N726" s="28">
        <v>37.98</v>
      </c>
    </row>
    <row r="727">
      <c r="A727" s="28">
        <v>726.0</v>
      </c>
      <c r="B727" s="28">
        <v>23.0</v>
      </c>
      <c r="C727" s="28" t="s">
        <v>49</v>
      </c>
      <c r="D727" s="28">
        <v>3.96</v>
      </c>
      <c r="E727" s="28">
        <v>7.17</v>
      </c>
      <c r="F727" s="28">
        <v>8.41</v>
      </c>
      <c r="G727" s="28">
        <v>62.44</v>
      </c>
      <c r="H727" s="28" t="s">
        <v>45</v>
      </c>
      <c r="I727" s="28">
        <v>2.26</v>
      </c>
      <c r="J727" s="28">
        <v>8.79</v>
      </c>
      <c r="K727" s="28">
        <v>296.06</v>
      </c>
      <c r="L727" s="28">
        <v>12.63</v>
      </c>
      <c r="M727" s="28" t="s">
        <v>48</v>
      </c>
      <c r="N727" s="28">
        <v>73.91</v>
      </c>
    </row>
    <row r="728">
      <c r="A728" s="28">
        <v>727.0</v>
      </c>
      <c r="B728" s="28">
        <v>23.0</v>
      </c>
      <c r="C728" s="28" t="s">
        <v>44</v>
      </c>
      <c r="D728" s="28">
        <v>7.53</v>
      </c>
      <c r="E728" s="28">
        <v>8.4</v>
      </c>
      <c r="F728" s="28">
        <v>7.68</v>
      </c>
      <c r="G728" s="28">
        <v>70.99</v>
      </c>
      <c r="H728" s="28" t="s">
        <v>45</v>
      </c>
      <c r="I728" s="28">
        <v>0.58</v>
      </c>
      <c r="J728" s="28">
        <v>9.38</v>
      </c>
      <c r="K728" s="28">
        <v>230.32</v>
      </c>
      <c r="L728" s="28">
        <v>17.72</v>
      </c>
      <c r="M728" s="28" t="s">
        <v>46</v>
      </c>
      <c r="N728" s="28">
        <v>63.989638092387</v>
      </c>
    </row>
    <row r="729">
      <c r="A729" s="28">
        <v>728.0</v>
      </c>
      <c r="B729" s="28">
        <v>16.0</v>
      </c>
      <c r="C729" s="28" t="s">
        <v>49</v>
      </c>
      <c r="D729" s="28">
        <v>7.13</v>
      </c>
      <c r="E729" s="28">
        <v>4.78</v>
      </c>
      <c r="F729" s="28">
        <v>5.57</v>
      </c>
      <c r="G729" s="28">
        <v>95.72</v>
      </c>
      <c r="H729" s="28" t="s">
        <v>51</v>
      </c>
      <c r="I729" s="28">
        <v>0.19</v>
      </c>
      <c r="J729" s="28">
        <v>8.36</v>
      </c>
      <c r="K729" s="28">
        <v>235.32</v>
      </c>
      <c r="L729" s="28">
        <v>13.11</v>
      </c>
      <c r="M729" s="28" t="s">
        <v>46</v>
      </c>
      <c r="N729" s="28">
        <v>41.7</v>
      </c>
    </row>
    <row r="730">
      <c r="A730" s="28">
        <v>729.0</v>
      </c>
      <c r="B730" s="28">
        <v>18.0</v>
      </c>
      <c r="C730" s="28" t="s">
        <v>49</v>
      </c>
      <c r="D730" s="28">
        <v>4.61</v>
      </c>
      <c r="E730" s="28">
        <v>9.1</v>
      </c>
      <c r="F730" s="28">
        <v>5.98</v>
      </c>
      <c r="G730" s="28">
        <v>79.2</v>
      </c>
      <c r="H730" s="28" t="s">
        <v>47</v>
      </c>
      <c r="I730" s="28">
        <v>1.67</v>
      </c>
      <c r="J730" s="28">
        <v>6.3</v>
      </c>
      <c r="K730" s="28">
        <v>247.11</v>
      </c>
      <c r="L730" s="28">
        <v>9.17</v>
      </c>
      <c r="M730" s="28" t="s">
        <v>50</v>
      </c>
      <c r="N730" s="28">
        <v>85.71</v>
      </c>
    </row>
    <row r="731">
      <c r="A731" s="28">
        <v>730.0</v>
      </c>
      <c r="B731" s="28">
        <v>24.0</v>
      </c>
      <c r="C731" s="28" t="s">
        <v>44</v>
      </c>
      <c r="D731" s="28">
        <v>7.47</v>
      </c>
      <c r="E731" s="28">
        <v>1.72</v>
      </c>
      <c r="F731" s="28">
        <v>7.34</v>
      </c>
      <c r="G731" s="28">
        <v>84.0</v>
      </c>
      <c r="H731" s="28" t="s">
        <v>47</v>
      </c>
      <c r="I731" s="28">
        <v>0.74</v>
      </c>
      <c r="J731" s="28">
        <v>11.27</v>
      </c>
      <c r="K731" s="28">
        <v>231.65</v>
      </c>
      <c r="L731" s="28">
        <v>15.3</v>
      </c>
      <c r="M731" s="28" t="s">
        <v>46</v>
      </c>
      <c r="N731" s="28">
        <v>28.11</v>
      </c>
    </row>
    <row r="732">
      <c r="A732" s="28">
        <v>731.0</v>
      </c>
      <c r="B732" s="28">
        <v>20.0</v>
      </c>
      <c r="C732" s="28" t="s">
        <v>44</v>
      </c>
      <c r="D732" s="28">
        <v>2.58</v>
      </c>
      <c r="E732" s="28">
        <v>8.56</v>
      </c>
      <c r="F732" s="28">
        <v>8.47</v>
      </c>
      <c r="G732" s="28">
        <v>86.07</v>
      </c>
      <c r="H732" s="28" t="s">
        <v>47</v>
      </c>
      <c r="I732" s="28">
        <v>3.73</v>
      </c>
      <c r="J732" s="28">
        <v>6.06</v>
      </c>
      <c r="K732" s="28">
        <v>290.76</v>
      </c>
      <c r="L732" s="28">
        <v>8.96</v>
      </c>
      <c r="M732" s="28" t="s">
        <v>48</v>
      </c>
      <c r="N732" s="28">
        <v>95.96</v>
      </c>
    </row>
    <row r="733">
      <c r="A733" s="28">
        <v>732.0</v>
      </c>
      <c r="B733" s="28">
        <v>21.0</v>
      </c>
      <c r="C733" s="28" t="s">
        <v>44</v>
      </c>
      <c r="D733" s="28">
        <v>2.93</v>
      </c>
      <c r="E733" s="28">
        <v>8.46</v>
      </c>
      <c r="F733" s="28">
        <v>4.89</v>
      </c>
      <c r="G733" s="28">
        <v>62.84</v>
      </c>
      <c r="H733" s="28" t="s">
        <v>51</v>
      </c>
      <c r="I733" s="28">
        <v>1.39</v>
      </c>
      <c r="J733" s="28">
        <v>5.16</v>
      </c>
      <c r="K733" s="28">
        <v>273.34</v>
      </c>
      <c r="L733" s="28">
        <v>11.65</v>
      </c>
      <c r="M733" s="28" t="s">
        <v>50</v>
      </c>
      <c r="N733" s="28">
        <v>86.3925211678864</v>
      </c>
    </row>
    <row r="734">
      <c r="A734" s="28">
        <v>733.0</v>
      </c>
      <c r="B734" s="28">
        <v>19.0</v>
      </c>
      <c r="C734" s="28" t="s">
        <v>49</v>
      </c>
      <c r="D734" s="28">
        <v>0.36</v>
      </c>
      <c r="E734" s="28">
        <v>3.9</v>
      </c>
      <c r="F734" s="28">
        <v>6.57</v>
      </c>
      <c r="G734" s="28">
        <v>60.71</v>
      </c>
      <c r="H734" s="28" t="s">
        <v>47</v>
      </c>
      <c r="I734" s="28">
        <v>4.39</v>
      </c>
      <c r="J734" s="28">
        <v>6.07</v>
      </c>
      <c r="K734" s="28">
        <v>305.28</v>
      </c>
      <c r="L734" s="28">
        <v>4.93</v>
      </c>
      <c r="M734" s="28" t="s">
        <v>48</v>
      </c>
      <c r="N734" s="28">
        <v>71.33</v>
      </c>
    </row>
    <row r="735">
      <c r="A735" s="28">
        <v>734.0</v>
      </c>
      <c r="B735" s="28">
        <v>17.0</v>
      </c>
      <c r="C735" s="28" t="s">
        <v>49</v>
      </c>
      <c r="D735" s="28">
        <v>4.71</v>
      </c>
      <c r="E735" s="28">
        <v>3.69</v>
      </c>
      <c r="F735" s="28">
        <v>4.59</v>
      </c>
      <c r="G735" s="28">
        <v>97.51</v>
      </c>
      <c r="H735" s="28" t="s">
        <v>45</v>
      </c>
      <c r="I735" s="28">
        <v>3.09</v>
      </c>
      <c r="J735" s="28">
        <v>9.98</v>
      </c>
      <c r="K735" s="28">
        <v>254.49</v>
      </c>
      <c r="L735" s="28">
        <v>15.41</v>
      </c>
      <c r="M735" s="28" t="s">
        <v>48</v>
      </c>
      <c r="N735" s="28">
        <v>44.94</v>
      </c>
    </row>
    <row r="736">
      <c r="A736" s="28">
        <v>735.0</v>
      </c>
      <c r="B736" s="28">
        <v>23.0</v>
      </c>
      <c r="C736" s="28" t="s">
        <v>49</v>
      </c>
      <c r="D736" s="28">
        <v>5.78</v>
      </c>
      <c r="E736" s="28">
        <v>3.75</v>
      </c>
      <c r="F736" s="28">
        <v>5.4</v>
      </c>
      <c r="G736" s="28">
        <v>70.86</v>
      </c>
      <c r="H736" s="28" t="s">
        <v>45</v>
      </c>
      <c r="I736" s="28">
        <v>1.97</v>
      </c>
      <c r="J736" s="28">
        <v>8.35</v>
      </c>
      <c r="K736" s="28">
        <v>247.69</v>
      </c>
      <c r="L736" s="28">
        <v>13.76</v>
      </c>
      <c r="M736" s="28" t="s">
        <v>46</v>
      </c>
      <c r="N736" s="28">
        <v>46.57</v>
      </c>
    </row>
    <row r="737">
      <c r="A737" s="28">
        <v>736.0</v>
      </c>
      <c r="B737" s="28">
        <v>21.0</v>
      </c>
      <c r="C737" s="28" t="s">
        <v>49</v>
      </c>
      <c r="D737" s="28">
        <v>6.19</v>
      </c>
      <c r="E737" s="28">
        <v>8.3</v>
      </c>
      <c r="F737" s="28">
        <v>7.43</v>
      </c>
      <c r="G737" s="28">
        <v>75.21</v>
      </c>
      <c r="H737" s="28" t="s">
        <v>47</v>
      </c>
      <c r="I737" s="28">
        <v>3.05</v>
      </c>
      <c r="J737" s="28">
        <v>9.56</v>
      </c>
      <c r="K737" s="28">
        <v>247.85</v>
      </c>
      <c r="L737" s="28">
        <v>14.7</v>
      </c>
      <c r="M737" s="28" t="s">
        <v>46</v>
      </c>
      <c r="N737" s="28">
        <v>73.9204818602383</v>
      </c>
    </row>
    <row r="738">
      <c r="A738" s="28">
        <v>737.0</v>
      </c>
      <c r="B738" s="28">
        <v>20.0</v>
      </c>
      <c r="C738" s="28" t="s">
        <v>44</v>
      </c>
      <c r="D738" s="28">
        <v>1.2</v>
      </c>
      <c r="E738" s="28">
        <v>8.48</v>
      </c>
      <c r="F738" s="28">
        <v>4.39</v>
      </c>
      <c r="G738" s="28">
        <v>87.28</v>
      </c>
      <c r="H738" s="28" t="s">
        <v>45</v>
      </c>
      <c r="I738" s="28">
        <v>1.48</v>
      </c>
      <c r="J738" s="28">
        <v>4.78</v>
      </c>
      <c r="K738" s="28">
        <v>303.37</v>
      </c>
      <c r="L738" s="28">
        <v>3.03</v>
      </c>
      <c r="M738" s="28" t="s">
        <v>50</v>
      </c>
      <c r="N738" s="28">
        <v>100.0</v>
      </c>
    </row>
    <row r="739">
      <c r="A739" s="28">
        <v>738.0</v>
      </c>
      <c r="B739" s="28">
        <v>24.0</v>
      </c>
      <c r="C739" s="28" t="s">
        <v>44</v>
      </c>
      <c r="D739" s="28">
        <v>3.55</v>
      </c>
      <c r="E739" s="28">
        <v>3.97</v>
      </c>
      <c r="F739" s="28">
        <v>7.31</v>
      </c>
      <c r="G739" s="28">
        <v>69.45</v>
      </c>
      <c r="H739" s="28" t="s">
        <v>47</v>
      </c>
      <c r="I739" s="28">
        <v>0.71</v>
      </c>
      <c r="J739" s="28">
        <v>8.33</v>
      </c>
      <c r="K739" s="28">
        <v>280.43</v>
      </c>
      <c r="L739" s="28">
        <v>10.72</v>
      </c>
      <c r="M739" s="28" t="s">
        <v>48</v>
      </c>
      <c r="N739" s="28">
        <v>63.97</v>
      </c>
    </row>
    <row r="740">
      <c r="A740" s="28">
        <v>739.0</v>
      </c>
      <c r="B740" s="28">
        <v>16.0</v>
      </c>
      <c r="C740" s="28" t="s">
        <v>44</v>
      </c>
      <c r="D740" s="28">
        <v>1.41</v>
      </c>
      <c r="E740" s="28">
        <v>6.33</v>
      </c>
      <c r="F740" s="28">
        <v>8.5</v>
      </c>
      <c r="G740" s="28">
        <v>89.32</v>
      </c>
      <c r="H740" s="28" t="s">
        <v>51</v>
      </c>
      <c r="I740" s="28">
        <v>4.82</v>
      </c>
      <c r="J740" s="28">
        <v>4.55</v>
      </c>
      <c r="K740" s="28">
        <v>309.83</v>
      </c>
      <c r="L740" s="28">
        <v>6.22</v>
      </c>
      <c r="M740" s="28" t="s">
        <v>48</v>
      </c>
      <c r="N740" s="28">
        <v>96.99</v>
      </c>
    </row>
    <row r="741">
      <c r="A741" s="28">
        <v>740.0</v>
      </c>
      <c r="B741" s="28">
        <v>20.0</v>
      </c>
      <c r="C741" s="28" t="s">
        <v>49</v>
      </c>
      <c r="D741" s="28">
        <v>5.3</v>
      </c>
      <c r="E741" s="28">
        <v>2.25</v>
      </c>
      <c r="F741" s="28">
        <v>8.85</v>
      </c>
      <c r="G741" s="28">
        <v>78.33</v>
      </c>
      <c r="H741" s="28" t="s">
        <v>45</v>
      </c>
      <c r="I741" s="28">
        <v>2.82</v>
      </c>
      <c r="J741" s="28">
        <v>9.03</v>
      </c>
      <c r="K741" s="28">
        <v>261.83</v>
      </c>
      <c r="L741" s="28">
        <v>14.57</v>
      </c>
      <c r="M741" s="28" t="s">
        <v>46</v>
      </c>
      <c r="N741" s="28">
        <v>48.08</v>
      </c>
    </row>
    <row r="742">
      <c r="A742" s="28">
        <v>741.0</v>
      </c>
      <c r="B742" s="28">
        <v>21.0</v>
      </c>
      <c r="C742" s="28" t="s">
        <v>49</v>
      </c>
      <c r="D742" s="28">
        <v>1.26</v>
      </c>
      <c r="E742" s="28">
        <v>5.22</v>
      </c>
      <c r="F742" s="28">
        <v>5.08</v>
      </c>
      <c r="G742" s="28">
        <v>94.26</v>
      </c>
      <c r="H742" s="28" t="s">
        <v>45</v>
      </c>
      <c r="I742" s="28">
        <v>0.04</v>
      </c>
      <c r="J742" s="28">
        <v>4.32</v>
      </c>
      <c r="K742" s="28">
        <v>308.52</v>
      </c>
      <c r="L742" s="28">
        <v>4.26</v>
      </c>
      <c r="M742" s="28" t="s">
        <v>48</v>
      </c>
      <c r="N742" s="28">
        <v>94.8718646989146</v>
      </c>
    </row>
    <row r="743">
      <c r="A743" s="28">
        <v>742.0</v>
      </c>
      <c r="B743" s="28">
        <v>20.0</v>
      </c>
      <c r="C743" s="28" t="s">
        <v>44</v>
      </c>
      <c r="D743" s="28">
        <v>7.23</v>
      </c>
      <c r="E743" s="28">
        <v>9.99</v>
      </c>
      <c r="F743" s="28">
        <v>7.74</v>
      </c>
      <c r="G743" s="28">
        <v>71.14</v>
      </c>
      <c r="H743" s="28" t="s">
        <v>45</v>
      </c>
      <c r="I743" s="28">
        <v>1.55</v>
      </c>
      <c r="J743" s="28">
        <v>12.04</v>
      </c>
      <c r="K743" s="28">
        <v>236.1</v>
      </c>
      <c r="L743" s="28">
        <v>17.26</v>
      </c>
      <c r="M743" s="28" t="s">
        <v>46</v>
      </c>
      <c r="N743" s="28">
        <v>84.7309519726208</v>
      </c>
    </row>
    <row r="744">
      <c r="A744" s="28">
        <v>743.0</v>
      </c>
      <c r="B744" s="28">
        <v>21.0</v>
      </c>
      <c r="C744" s="28" t="s">
        <v>49</v>
      </c>
      <c r="D744" s="28">
        <v>1.85</v>
      </c>
      <c r="E744" s="28">
        <v>2.43</v>
      </c>
      <c r="F744" s="28">
        <v>8.63</v>
      </c>
      <c r="G744" s="28">
        <v>68.15</v>
      </c>
      <c r="H744" s="28" t="s">
        <v>47</v>
      </c>
      <c r="I744" s="28">
        <v>0.8</v>
      </c>
      <c r="J744" s="28">
        <v>5.63</v>
      </c>
      <c r="K744" s="28">
        <v>300.69</v>
      </c>
      <c r="L744" s="28">
        <v>5.47</v>
      </c>
      <c r="M744" s="28" t="s">
        <v>48</v>
      </c>
      <c r="N744" s="28">
        <v>70.4</v>
      </c>
    </row>
    <row r="745">
      <c r="A745" s="28">
        <v>744.0</v>
      </c>
      <c r="B745" s="28">
        <v>21.0</v>
      </c>
      <c r="C745" s="28" t="s">
        <v>44</v>
      </c>
      <c r="D745" s="28">
        <v>2.33</v>
      </c>
      <c r="E745" s="28">
        <v>9.53</v>
      </c>
      <c r="F745" s="28">
        <v>4.46</v>
      </c>
      <c r="G745" s="28">
        <v>93.27</v>
      </c>
      <c r="H745" s="28" t="s">
        <v>45</v>
      </c>
      <c r="I745" s="28">
        <v>1.29</v>
      </c>
      <c r="J745" s="28">
        <v>7.47</v>
      </c>
      <c r="K745" s="28">
        <v>290.57</v>
      </c>
      <c r="L745" s="28">
        <v>6.1</v>
      </c>
      <c r="M745" s="28" t="s">
        <v>50</v>
      </c>
      <c r="N745" s="28">
        <v>88.36</v>
      </c>
    </row>
    <row r="746">
      <c r="A746" s="28">
        <v>745.0</v>
      </c>
      <c r="B746" s="28">
        <v>22.0</v>
      </c>
      <c r="C746" s="28" t="s">
        <v>44</v>
      </c>
      <c r="D746" s="28">
        <v>6.81</v>
      </c>
      <c r="E746" s="28">
        <v>8.42</v>
      </c>
      <c r="F746" s="28">
        <v>6.07</v>
      </c>
      <c r="G746" s="28">
        <v>73.05</v>
      </c>
      <c r="H746" s="28" t="s">
        <v>51</v>
      </c>
      <c r="I746" s="28">
        <v>0.28</v>
      </c>
      <c r="J746" s="28">
        <v>8.08</v>
      </c>
      <c r="K746" s="28">
        <v>231.68</v>
      </c>
      <c r="L746" s="28">
        <v>16.02</v>
      </c>
      <c r="M746" s="28" t="s">
        <v>46</v>
      </c>
      <c r="N746" s="28">
        <v>72.3850338625041</v>
      </c>
    </row>
    <row r="747">
      <c r="A747" s="28">
        <v>746.0</v>
      </c>
      <c r="B747" s="28">
        <v>19.0</v>
      </c>
      <c r="C747" s="28" t="s">
        <v>44</v>
      </c>
      <c r="D747" s="28">
        <v>3.67</v>
      </c>
      <c r="E747" s="28">
        <v>9.75</v>
      </c>
      <c r="F747" s="28">
        <v>8.6</v>
      </c>
      <c r="G747" s="28">
        <v>76.47</v>
      </c>
      <c r="H747" s="28" t="s">
        <v>51</v>
      </c>
      <c r="I747" s="28">
        <v>1.23</v>
      </c>
      <c r="J747" s="28">
        <v>9.19</v>
      </c>
      <c r="K747" s="28">
        <v>275.03</v>
      </c>
      <c r="L747" s="28">
        <v>6.31</v>
      </c>
      <c r="M747" s="28" t="s">
        <v>48</v>
      </c>
      <c r="N747" s="28">
        <v>99.76</v>
      </c>
    </row>
    <row r="748">
      <c r="A748" s="28">
        <v>747.0</v>
      </c>
      <c r="B748" s="28">
        <v>23.0</v>
      </c>
      <c r="C748" s="28" t="s">
        <v>44</v>
      </c>
      <c r="D748" s="28">
        <v>0.19</v>
      </c>
      <c r="E748" s="28">
        <v>2.62</v>
      </c>
      <c r="F748" s="28">
        <v>5.01</v>
      </c>
      <c r="G748" s="28">
        <v>91.75</v>
      </c>
      <c r="H748" s="28" t="s">
        <v>45</v>
      </c>
      <c r="I748" s="28">
        <v>3.42</v>
      </c>
      <c r="J748" s="28">
        <v>5.29</v>
      </c>
      <c r="K748" s="28">
        <v>324.25</v>
      </c>
      <c r="L748" s="28">
        <v>-0.41</v>
      </c>
      <c r="M748" s="28" t="s">
        <v>48</v>
      </c>
      <c r="N748" s="28">
        <v>65.74</v>
      </c>
    </row>
    <row r="749">
      <c r="A749" s="28">
        <v>748.0</v>
      </c>
      <c r="B749" s="28">
        <v>22.0</v>
      </c>
      <c r="C749" s="28" t="s">
        <v>44</v>
      </c>
      <c r="D749" s="28">
        <v>3.96</v>
      </c>
      <c r="E749" s="28">
        <v>2.92</v>
      </c>
      <c r="F749" s="28">
        <v>8.67</v>
      </c>
      <c r="G749" s="28">
        <v>85.42</v>
      </c>
      <c r="H749" s="28" t="s">
        <v>45</v>
      </c>
      <c r="I749" s="28">
        <v>4.1</v>
      </c>
      <c r="J749" s="28">
        <v>9.05</v>
      </c>
      <c r="K749" s="28">
        <v>278.95</v>
      </c>
      <c r="L749" s="28">
        <v>9.37</v>
      </c>
      <c r="M749" s="28" t="s">
        <v>48</v>
      </c>
      <c r="N749" s="28">
        <v>57.84</v>
      </c>
    </row>
    <row r="750">
      <c r="A750" s="28">
        <v>749.0</v>
      </c>
      <c r="B750" s="28">
        <v>24.0</v>
      </c>
      <c r="C750" s="28" t="s">
        <v>44</v>
      </c>
      <c r="D750" s="28">
        <v>0.68</v>
      </c>
      <c r="E750" s="28">
        <v>1.15</v>
      </c>
      <c r="F750" s="28">
        <v>6.64</v>
      </c>
      <c r="G750" s="28">
        <v>77.67</v>
      </c>
      <c r="H750" s="28" t="s">
        <v>45</v>
      </c>
      <c r="I750" s="28">
        <v>1.74</v>
      </c>
      <c r="J750" s="28">
        <v>2.38</v>
      </c>
      <c r="K750" s="28">
        <v>316.92</v>
      </c>
      <c r="L750" s="28">
        <v>-0.34</v>
      </c>
      <c r="M750" s="28" t="s">
        <v>48</v>
      </c>
      <c r="N750" s="28">
        <v>57.24</v>
      </c>
    </row>
    <row r="751">
      <c r="A751" s="28">
        <v>750.0</v>
      </c>
      <c r="B751" s="28">
        <v>22.0</v>
      </c>
      <c r="C751" s="28" t="s">
        <v>44</v>
      </c>
      <c r="D751" s="28">
        <v>7.88</v>
      </c>
      <c r="E751" s="28">
        <v>7.52</v>
      </c>
      <c r="F751" s="28">
        <v>4.5</v>
      </c>
      <c r="G751" s="28">
        <v>70.0</v>
      </c>
      <c r="H751" s="28" t="s">
        <v>45</v>
      </c>
      <c r="I751" s="28">
        <v>2.61</v>
      </c>
      <c r="J751" s="28">
        <v>10.2</v>
      </c>
      <c r="K751" s="28">
        <v>220.69</v>
      </c>
      <c r="L751" s="28">
        <v>19.09</v>
      </c>
      <c r="M751" s="28" t="s">
        <v>50</v>
      </c>
      <c r="N751" s="28">
        <v>45.4406826523436</v>
      </c>
    </row>
    <row r="752">
      <c r="A752" s="28">
        <v>751.0</v>
      </c>
      <c r="B752" s="28">
        <v>18.0</v>
      </c>
      <c r="C752" s="28" t="s">
        <v>44</v>
      </c>
      <c r="D752" s="28">
        <v>4.7</v>
      </c>
      <c r="E752" s="28">
        <v>6.8</v>
      </c>
      <c r="F752" s="28">
        <v>6.25</v>
      </c>
      <c r="G752" s="28">
        <v>90.57</v>
      </c>
      <c r="H752" s="28" t="s">
        <v>51</v>
      </c>
      <c r="I752" s="28">
        <v>0.21</v>
      </c>
      <c r="J752" s="28">
        <v>10.6</v>
      </c>
      <c r="K752" s="28">
        <v>261.44</v>
      </c>
      <c r="L752" s="28">
        <v>11.46</v>
      </c>
      <c r="M752" s="28" t="s">
        <v>48</v>
      </c>
      <c r="N752" s="28">
        <v>59.4</v>
      </c>
    </row>
    <row r="753">
      <c r="A753" s="28">
        <v>752.0</v>
      </c>
      <c r="B753" s="28">
        <v>18.0</v>
      </c>
      <c r="C753" s="28" t="s">
        <v>49</v>
      </c>
      <c r="D753" s="28">
        <v>2.05</v>
      </c>
      <c r="E753" s="28">
        <v>2.6</v>
      </c>
      <c r="F753" s="28">
        <v>5.63</v>
      </c>
      <c r="G753" s="28">
        <v>67.22</v>
      </c>
      <c r="H753" s="28" t="s">
        <v>47</v>
      </c>
      <c r="I753" s="28">
        <v>0.45</v>
      </c>
      <c r="J753" s="28">
        <v>7.8</v>
      </c>
      <c r="K753" s="28">
        <v>293.27</v>
      </c>
      <c r="L753" s="28">
        <v>8.73</v>
      </c>
      <c r="M753" s="28" t="s">
        <v>48</v>
      </c>
      <c r="N753" s="28">
        <v>52.86</v>
      </c>
    </row>
    <row r="754">
      <c r="A754" s="28">
        <v>753.0</v>
      </c>
      <c r="B754" s="28">
        <v>23.0</v>
      </c>
      <c r="C754" s="28" t="s">
        <v>44</v>
      </c>
      <c r="D754" s="28">
        <v>4.51</v>
      </c>
      <c r="E754" s="28">
        <v>8.12</v>
      </c>
      <c r="F754" s="28">
        <v>5.41</v>
      </c>
      <c r="G754" s="28">
        <v>97.13</v>
      </c>
      <c r="H754" s="28" t="s">
        <v>45</v>
      </c>
      <c r="I754" s="28">
        <v>2.76</v>
      </c>
      <c r="J754" s="28">
        <v>6.64</v>
      </c>
      <c r="K754" s="28">
        <v>259.81</v>
      </c>
      <c r="L754" s="28">
        <v>12.69</v>
      </c>
      <c r="M754" s="28" t="s">
        <v>50</v>
      </c>
      <c r="N754" s="28">
        <v>86.65</v>
      </c>
    </row>
    <row r="755">
      <c r="A755" s="28">
        <v>754.0</v>
      </c>
      <c r="B755" s="28">
        <v>20.0</v>
      </c>
      <c r="C755" s="28" t="s">
        <v>52</v>
      </c>
      <c r="D755" s="28">
        <v>0.61</v>
      </c>
      <c r="E755" s="28">
        <v>3.69</v>
      </c>
      <c r="F755" s="28">
        <v>6.71</v>
      </c>
      <c r="G755" s="28">
        <v>66.01</v>
      </c>
      <c r="H755" s="28" t="s">
        <v>47</v>
      </c>
      <c r="I755" s="28">
        <v>4.2</v>
      </c>
      <c r="J755" s="28">
        <v>3.77</v>
      </c>
      <c r="K755" s="28">
        <v>321.62</v>
      </c>
      <c r="L755" s="28">
        <v>2.92</v>
      </c>
      <c r="M755" s="28" t="s">
        <v>48</v>
      </c>
      <c r="N755" s="28">
        <v>69.0322802450423</v>
      </c>
    </row>
    <row r="756">
      <c r="A756" s="28">
        <v>755.0</v>
      </c>
      <c r="B756" s="28">
        <v>19.0</v>
      </c>
      <c r="C756" s="28" t="s">
        <v>44</v>
      </c>
      <c r="D756" s="28">
        <v>6.4</v>
      </c>
      <c r="E756" s="28">
        <v>2.21</v>
      </c>
      <c r="F756" s="28">
        <v>6.42</v>
      </c>
      <c r="G756" s="28">
        <v>92.2</v>
      </c>
      <c r="H756" s="28" t="s">
        <v>51</v>
      </c>
      <c r="I756" s="28">
        <v>0.44</v>
      </c>
      <c r="J756" s="28">
        <v>8.18</v>
      </c>
      <c r="K756" s="28">
        <v>224.79</v>
      </c>
      <c r="L756" s="28">
        <v>14.34</v>
      </c>
      <c r="M756" s="28" t="s">
        <v>46</v>
      </c>
      <c r="N756" s="28">
        <v>31.0</v>
      </c>
    </row>
    <row r="757">
      <c r="A757" s="28">
        <v>756.0</v>
      </c>
      <c r="B757" s="28">
        <v>23.0</v>
      </c>
      <c r="C757" s="28" t="s">
        <v>44</v>
      </c>
      <c r="D757" s="28">
        <v>7.4</v>
      </c>
      <c r="E757" s="28">
        <v>4.8</v>
      </c>
      <c r="F757" s="28">
        <v>6.41</v>
      </c>
      <c r="G757" s="28">
        <v>76.97</v>
      </c>
      <c r="H757" s="28" t="s">
        <v>51</v>
      </c>
      <c r="I757" s="28">
        <v>2.09</v>
      </c>
      <c r="J757" s="28">
        <v>9.71</v>
      </c>
      <c r="K757" s="28">
        <v>251.42</v>
      </c>
      <c r="L757" s="28">
        <v>18.41</v>
      </c>
      <c r="M757" s="28" t="s">
        <v>46</v>
      </c>
      <c r="N757" s="28">
        <v>51.53483496713</v>
      </c>
    </row>
    <row r="758">
      <c r="A758" s="28">
        <v>757.0</v>
      </c>
      <c r="B758" s="28">
        <v>21.0</v>
      </c>
      <c r="C758" s="28" t="s">
        <v>44</v>
      </c>
      <c r="D758" s="28">
        <v>7.0</v>
      </c>
      <c r="E758" s="28">
        <v>1.82</v>
      </c>
      <c r="F758" s="28">
        <v>4.44</v>
      </c>
      <c r="G758" s="28">
        <v>67.44</v>
      </c>
      <c r="H758" s="28" t="s">
        <v>47</v>
      </c>
      <c r="I758" s="28">
        <v>4.85</v>
      </c>
      <c r="J758" s="28">
        <v>8.92</v>
      </c>
      <c r="K758" s="28">
        <v>256.74</v>
      </c>
      <c r="L758" s="28">
        <v>16.96</v>
      </c>
      <c r="M758" s="28" t="s">
        <v>46</v>
      </c>
      <c r="N758" s="28">
        <v>14.65</v>
      </c>
    </row>
    <row r="759">
      <c r="A759" s="28">
        <v>758.0</v>
      </c>
      <c r="B759" s="28">
        <v>17.0</v>
      </c>
      <c r="C759" s="28" t="s">
        <v>44</v>
      </c>
      <c r="D759" s="28">
        <v>2.73</v>
      </c>
      <c r="E759" s="28">
        <v>3.37</v>
      </c>
      <c r="F759" s="28">
        <v>8.01</v>
      </c>
      <c r="G759" s="28">
        <v>76.1</v>
      </c>
      <c r="H759" s="28" t="s">
        <v>51</v>
      </c>
      <c r="I759" s="28">
        <v>3.69</v>
      </c>
      <c r="J759" s="28">
        <v>4.13</v>
      </c>
      <c r="K759" s="28">
        <v>287.74</v>
      </c>
      <c r="L759" s="28">
        <v>2.02</v>
      </c>
      <c r="M759" s="28" t="s">
        <v>48</v>
      </c>
      <c r="N759" s="28">
        <v>70.6650861413673</v>
      </c>
    </row>
    <row r="760">
      <c r="A760" s="28">
        <v>759.0</v>
      </c>
      <c r="B760" s="28">
        <v>19.0</v>
      </c>
      <c r="C760" s="28" t="s">
        <v>49</v>
      </c>
      <c r="D760" s="28">
        <v>2.61</v>
      </c>
      <c r="E760" s="28">
        <v>4.34</v>
      </c>
      <c r="F760" s="28">
        <v>6.41</v>
      </c>
      <c r="G760" s="28">
        <v>68.86</v>
      </c>
      <c r="H760" s="28" t="s">
        <v>45</v>
      </c>
      <c r="I760" s="28">
        <v>0.99</v>
      </c>
      <c r="J760" s="28">
        <v>6.51</v>
      </c>
      <c r="K760" s="28">
        <v>292.73</v>
      </c>
      <c r="L760" s="28">
        <v>6.35</v>
      </c>
      <c r="M760" s="28" t="s">
        <v>48</v>
      </c>
      <c r="N760" s="28">
        <v>65.38</v>
      </c>
    </row>
    <row r="761">
      <c r="A761" s="28">
        <v>760.0</v>
      </c>
      <c r="B761" s="28">
        <v>19.0</v>
      </c>
      <c r="C761" s="28" t="s">
        <v>44</v>
      </c>
      <c r="D761" s="28">
        <v>0.28</v>
      </c>
      <c r="E761" s="28">
        <v>8.67</v>
      </c>
      <c r="F761" s="28">
        <v>8.1</v>
      </c>
      <c r="G761" s="28">
        <v>65.44</v>
      </c>
      <c r="H761" s="28" t="s">
        <v>45</v>
      </c>
      <c r="I761" s="28">
        <v>1.43</v>
      </c>
      <c r="J761" s="28">
        <v>2.48</v>
      </c>
      <c r="K761" s="28">
        <v>325.13</v>
      </c>
      <c r="L761" s="28">
        <v>2.69</v>
      </c>
      <c r="M761" s="28" t="s">
        <v>48</v>
      </c>
      <c r="N761" s="28">
        <v>100.0</v>
      </c>
    </row>
    <row r="762">
      <c r="A762" s="28">
        <v>761.0</v>
      </c>
      <c r="B762" s="28">
        <v>21.0</v>
      </c>
      <c r="C762" s="28" t="s">
        <v>49</v>
      </c>
      <c r="D762" s="28">
        <v>5.21</v>
      </c>
      <c r="E762" s="28">
        <v>8.13</v>
      </c>
      <c r="F762" s="28">
        <v>8.12</v>
      </c>
      <c r="G762" s="28">
        <v>69.57</v>
      </c>
      <c r="H762" s="28" t="s">
        <v>47</v>
      </c>
      <c r="I762" s="28">
        <v>4.74</v>
      </c>
      <c r="J762" s="28">
        <v>11.17</v>
      </c>
      <c r="K762" s="28">
        <v>249.9</v>
      </c>
      <c r="L762" s="28">
        <v>13.83</v>
      </c>
      <c r="M762" s="28" t="s">
        <v>46</v>
      </c>
      <c r="N762" s="28">
        <v>107.635552237287</v>
      </c>
    </row>
    <row r="763">
      <c r="A763" s="28">
        <v>762.0</v>
      </c>
      <c r="B763" s="28">
        <v>21.0</v>
      </c>
      <c r="C763" s="28" t="s">
        <v>49</v>
      </c>
      <c r="D763" s="28">
        <v>4.28</v>
      </c>
      <c r="E763" s="28">
        <v>4.98</v>
      </c>
      <c r="F763" s="28">
        <v>5.59</v>
      </c>
      <c r="G763" s="28">
        <v>94.7</v>
      </c>
      <c r="H763" s="28" t="s">
        <v>45</v>
      </c>
      <c r="I763" s="28">
        <v>1.1</v>
      </c>
      <c r="J763" s="28">
        <v>7.86</v>
      </c>
      <c r="K763" s="28">
        <v>274.32</v>
      </c>
      <c r="L763" s="28">
        <v>8.36</v>
      </c>
      <c r="M763" s="28" t="s">
        <v>48</v>
      </c>
      <c r="N763" s="28">
        <v>67.38</v>
      </c>
    </row>
    <row r="764">
      <c r="A764" s="28">
        <v>763.0</v>
      </c>
      <c r="B764" s="28">
        <v>16.0</v>
      </c>
      <c r="C764" s="28" t="s">
        <v>49</v>
      </c>
      <c r="D764" s="28">
        <v>3.67</v>
      </c>
      <c r="E764" s="28">
        <v>7.52</v>
      </c>
      <c r="F764" s="28">
        <v>4.02</v>
      </c>
      <c r="G764" s="28">
        <v>64.24</v>
      </c>
      <c r="H764" s="28" t="s">
        <v>51</v>
      </c>
      <c r="I764" s="28">
        <v>2.2</v>
      </c>
      <c r="J764" s="28">
        <v>6.47</v>
      </c>
      <c r="K764" s="28">
        <v>289.15</v>
      </c>
      <c r="L764" s="28">
        <v>5.32</v>
      </c>
      <c r="M764" s="28" t="s">
        <v>50</v>
      </c>
      <c r="N764" s="28">
        <v>74.95</v>
      </c>
    </row>
    <row r="765">
      <c r="A765" s="28">
        <v>764.0</v>
      </c>
      <c r="B765" s="28">
        <v>23.0</v>
      </c>
      <c r="C765" s="28" t="s">
        <v>49</v>
      </c>
      <c r="D765" s="28">
        <v>7.26</v>
      </c>
      <c r="E765" s="28">
        <v>6.12</v>
      </c>
      <c r="F765" s="28">
        <v>8.56</v>
      </c>
      <c r="G765" s="28">
        <v>98.9</v>
      </c>
      <c r="H765" s="28" t="s">
        <v>51</v>
      </c>
      <c r="I765" s="28">
        <v>1.78</v>
      </c>
      <c r="J765" s="28">
        <v>12.83</v>
      </c>
      <c r="K765" s="28">
        <v>214.85</v>
      </c>
      <c r="L765" s="28">
        <v>18.53</v>
      </c>
      <c r="M765" s="28" t="s">
        <v>46</v>
      </c>
      <c r="N765" s="28">
        <v>61.97</v>
      </c>
    </row>
    <row r="766">
      <c r="A766" s="28">
        <v>765.0</v>
      </c>
      <c r="B766" s="28">
        <v>21.0</v>
      </c>
      <c r="C766" s="28" t="s">
        <v>49</v>
      </c>
      <c r="D766" s="28">
        <v>1.34</v>
      </c>
      <c r="E766" s="28">
        <v>4.07</v>
      </c>
      <c r="F766" s="28">
        <v>7.8</v>
      </c>
      <c r="G766" s="28">
        <v>60.2</v>
      </c>
      <c r="H766" s="28" t="s">
        <v>45</v>
      </c>
      <c r="I766" s="28">
        <v>2.45</v>
      </c>
      <c r="J766" s="28">
        <v>5.44</v>
      </c>
      <c r="K766" s="28">
        <v>289.51</v>
      </c>
      <c r="L766" s="28">
        <v>3.04</v>
      </c>
      <c r="M766" s="28" t="s">
        <v>48</v>
      </c>
      <c r="N766" s="28">
        <v>69.21</v>
      </c>
    </row>
    <row r="767">
      <c r="A767" s="28">
        <v>766.0</v>
      </c>
      <c r="B767" s="28">
        <v>18.0</v>
      </c>
      <c r="C767" s="28" t="s">
        <v>44</v>
      </c>
      <c r="D767" s="28">
        <v>0.08</v>
      </c>
      <c r="E767" s="28">
        <v>7.53</v>
      </c>
      <c r="F767" s="28">
        <v>4.54</v>
      </c>
      <c r="G767" s="28">
        <v>86.33</v>
      </c>
      <c r="H767" s="28" t="s">
        <v>47</v>
      </c>
      <c r="I767" s="28">
        <v>1.18</v>
      </c>
      <c r="J767" s="28">
        <v>1.72</v>
      </c>
      <c r="K767" s="28">
        <v>326.54</v>
      </c>
      <c r="L767" s="28">
        <v>0.71</v>
      </c>
      <c r="M767" s="28" t="s">
        <v>50</v>
      </c>
      <c r="N767" s="28">
        <v>91.71</v>
      </c>
    </row>
    <row r="768">
      <c r="A768" s="28">
        <v>767.0</v>
      </c>
      <c r="B768" s="28">
        <v>24.0</v>
      </c>
      <c r="C768" s="28" t="s">
        <v>49</v>
      </c>
      <c r="D768" s="28">
        <v>0.59</v>
      </c>
      <c r="E768" s="28">
        <v>7.15</v>
      </c>
      <c r="F768" s="28">
        <v>7.51</v>
      </c>
      <c r="G768" s="28">
        <v>94.26</v>
      </c>
      <c r="H768" s="28" t="s">
        <v>47</v>
      </c>
      <c r="I768" s="28">
        <v>3.34</v>
      </c>
      <c r="J768" s="28">
        <v>4.08</v>
      </c>
      <c r="K768" s="28">
        <v>310.22</v>
      </c>
      <c r="L768" s="28">
        <v>3.21</v>
      </c>
      <c r="M768" s="28" t="s">
        <v>48</v>
      </c>
      <c r="N768" s="28">
        <v>100.0</v>
      </c>
    </row>
    <row r="769">
      <c r="A769" s="28">
        <v>768.0</v>
      </c>
      <c r="B769" s="28">
        <v>17.0</v>
      </c>
      <c r="C769" s="28" t="s">
        <v>44</v>
      </c>
      <c r="D769" s="28">
        <v>1.79</v>
      </c>
      <c r="E769" s="28">
        <v>6.57</v>
      </c>
      <c r="F769" s="28">
        <v>4.1</v>
      </c>
      <c r="G769" s="28">
        <v>97.36</v>
      </c>
      <c r="H769" s="28" t="s">
        <v>51</v>
      </c>
      <c r="I769" s="28">
        <v>1.17</v>
      </c>
      <c r="J769" s="28">
        <v>5.0</v>
      </c>
      <c r="K769" s="28">
        <v>294.65</v>
      </c>
      <c r="L769" s="28">
        <v>4.86</v>
      </c>
      <c r="M769" s="28" t="s">
        <v>48</v>
      </c>
      <c r="N769" s="28">
        <v>91.72</v>
      </c>
    </row>
    <row r="770">
      <c r="A770" s="28">
        <v>769.0</v>
      </c>
      <c r="B770" s="28">
        <v>23.0</v>
      </c>
      <c r="C770" s="28" t="s">
        <v>44</v>
      </c>
      <c r="D770" s="28">
        <v>0.27</v>
      </c>
      <c r="E770" s="28">
        <v>6.56</v>
      </c>
      <c r="F770" s="28">
        <v>4.14</v>
      </c>
      <c r="G770" s="28">
        <v>65.76</v>
      </c>
      <c r="H770" s="28" t="s">
        <v>45</v>
      </c>
      <c r="I770" s="28">
        <v>3.01</v>
      </c>
      <c r="J770" s="28">
        <v>5.1</v>
      </c>
      <c r="K770" s="28">
        <v>313.49</v>
      </c>
      <c r="L770" s="28">
        <v>1.09</v>
      </c>
      <c r="M770" s="28" t="s">
        <v>48</v>
      </c>
      <c r="N770" s="28">
        <v>66.93</v>
      </c>
    </row>
    <row r="771">
      <c r="A771" s="28">
        <v>770.0</v>
      </c>
      <c r="B771" s="28">
        <v>18.0</v>
      </c>
      <c r="C771" s="28" t="s">
        <v>44</v>
      </c>
      <c r="D771" s="28">
        <v>4.02</v>
      </c>
      <c r="E771" s="28">
        <v>7.15</v>
      </c>
      <c r="F771" s="28">
        <v>6.63</v>
      </c>
      <c r="G771" s="28">
        <v>87.93</v>
      </c>
      <c r="H771" s="28" t="s">
        <v>45</v>
      </c>
      <c r="I771" s="28">
        <v>1.79</v>
      </c>
      <c r="J771" s="28">
        <v>8.49</v>
      </c>
      <c r="K771" s="28">
        <v>260.49</v>
      </c>
      <c r="L771" s="28">
        <v>10.11</v>
      </c>
      <c r="M771" s="28" t="s">
        <v>48</v>
      </c>
      <c r="N771" s="28">
        <v>80.74</v>
      </c>
    </row>
    <row r="772">
      <c r="A772" s="28">
        <v>771.0</v>
      </c>
      <c r="B772" s="28">
        <v>20.0</v>
      </c>
      <c r="C772" s="28" t="s">
        <v>49</v>
      </c>
      <c r="D772" s="28">
        <v>2.51</v>
      </c>
      <c r="E772" s="28">
        <v>4.46</v>
      </c>
      <c r="F772" s="28">
        <v>4.48</v>
      </c>
      <c r="G772" s="28">
        <v>64.29</v>
      </c>
      <c r="H772" s="28" t="s">
        <v>51</v>
      </c>
      <c r="I772" s="28">
        <v>1.26</v>
      </c>
      <c r="J772" s="28">
        <v>5.36</v>
      </c>
      <c r="K772" s="28">
        <v>285.78</v>
      </c>
      <c r="L772" s="28">
        <v>5.36</v>
      </c>
      <c r="M772" s="28" t="s">
        <v>48</v>
      </c>
      <c r="N772" s="28">
        <v>48.02</v>
      </c>
    </row>
    <row r="773">
      <c r="A773" s="28">
        <v>772.0</v>
      </c>
      <c r="B773" s="28">
        <v>21.0</v>
      </c>
      <c r="C773" s="28" t="s">
        <v>49</v>
      </c>
      <c r="D773" s="28">
        <v>1.44</v>
      </c>
      <c r="E773" s="28">
        <v>8.82</v>
      </c>
      <c r="F773" s="28">
        <v>8.82</v>
      </c>
      <c r="G773" s="28">
        <v>74.1</v>
      </c>
      <c r="H773" s="28" t="s">
        <v>47</v>
      </c>
      <c r="I773" s="28">
        <v>3.48</v>
      </c>
      <c r="J773" s="28">
        <v>4.79</v>
      </c>
      <c r="K773" s="28">
        <v>289.52</v>
      </c>
      <c r="L773" s="28">
        <v>7.87</v>
      </c>
      <c r="M773" s="28" t="s">
        <v>48</v>
      </c>
      <c r="N773" s="28">
        <v>100.0</v>
      </c>
    </row>
    <row r="774">
      <c r="A774" s="28">
        <v>773.0</v>
      </c>
      <c r="B774" s="28">
        <v>21.0</v>
      </c>
      <c r="C774" s="28" t="s">
        <v>44</v>
      </c>
      <c r="D774" s="28">
        <v>6.0</v>
      </c>
      <c r="E774" s="28">
        <v>2.46</v>
      </c>
      <c r="F774" s="28">
        <v>8.47</v>
      </c>
      <c r="G774" s="28">
        <v>89.28</v>
      </c>
      <c r="H774" s="28" t="s">
        <v>51</v>
      </c>
      <c r="I774" s="28">
        <v>4.83</v>
      </c>
      <c r="J774" s="28">
        <v>9.59</v>
      </c>
      <c r="K774" s="28">
        <v>261.09</v>
      </c>
      <c r="L774" s="28">
        <v>14.22</v>
      </c>
      <c r="M774" s="28" t="s">
        <v>46</v>
      </c>
      <c r="N774" s="28">
        <v>48.96</v>
      </c>
    </row>
    <row r="775">
      <c r="A775" s="28">
        <v>774.0</v>
      </c>
      <c r="B775" s="28">
        <v>19.0</v>
      </c>
      <c r="C775" s="28" t="s">
        <v>49</v>
      </c>
      <c r="D775" s="28">
        <v>1.64</v>
      </c>
      <c r="E775" s="28">
        <v>8.95</v>
      </c>
      <c r="F775" s="28">
        <v>7.25</v>
      </c>
      <c r="G775" s="28">
        <v>73.84</v>
      </c>
      <c r="H775" s="28" t="s">
        <v>47</v>
      </c>
      <c r="I775" s="28">
        <v>4.35</v>
      </c>
      <c r="J775" s="28">
        <v>4.75</v>
      </c>
      <c r="K775" s="28">
        <v>301.65</v>
      </c>
      <c r="L775" s="28">
        <v>9.97</v>
      </c>
      <c r="M775" s="28" t="s">
        <v>48</v>
      </c>
      <c r="N775" s="28">
        <v>100.0</v>
      </c>
    </row>
    <row r="776">
      <c r="A776" s="28">
        <v>775.0</v>
      </c>
      <c r="B776" s="28">
        <v>18.0</v>
      </c>
      <c r="C776" s="28" t="s">
        <v>44</v>
      </c>
      <c r="D776" s="28">
        <v>5.5</v>
      </c>
      <c r="E776" s="28">
        <v>4.08</v>
      </c>
      <c r="F776" s="28">
        <v>4.32</v>
      </c>
      <c r="G776" s="28">
        <v>72.53</v>
      </c>
      <c r="H776" s="28" t="s">
        <v>45</v>
      </c>
      <c r="I776" s="28">
        <v>0.43</v>
      </c>
      <c r="J776" s="28">
        <v>7.04</v>
      </c>
      <c r="K776" s="28">
        <v>255.07</v>
      </c>
      <c r="L776" s="28">
        <v>9.13</v>
      </c>
      <c r="M776" s="28" t="s">
        <v>46</v>
      </c>
      <c r="N776" s="28">
        <v>38.83</v>
      </c>
    </row>
    <row r="777">
      <c r="A777" s="28">
        <v>776.0</v>
      </c>
      <c r="B777" s="28">
        <v>19.0</v>
      </c>
      <c r="C777" s="28" t="s">
        <v>44</v>
      </c>
      <c r="D777" s="28">
        <v>2.79</v>
      </c>
      <c r="E777" s="28">
        <v>2.13</v>
      </c>
      <c r="F777" s="28">
        <v>5.62</v>
      </c>
      <c r="G777" s="28">
        <v>64.64</v>
      </c>
      <c r="H777" s="28" t="s">
        <v>47</v>
      </c>
      <c r="I777" s="28">
        <v>2.27</v>
      </c>
      <c r="J777" s="28">
        <v>8.32</v>
      </c>
      <c r="K777" s="28">
        <v>293.19</v>
      </c>
      <c r="L777" s="28">
        <v>7.74</v>
      </c>
      <c r="M777" s="28" t="s">
        <v>48</v>
      </c>
      <c r="N777" s="28">
        <v>39.59</v>
      </c>
    </row>
    <row r="778">
      <c r="A778" s="28">
        <v>777.0</v>
      </c>
      <c r="B778" s="28">
        <v>16.0</v>
      </c>
      <c r="C778" s="28" t="s">
        <v>44</v>
      </c>
      <c r="D778" s="28">
        <v>4.09</v>
      </c>
      <c r="E778" s="28">
        <v>6.4</v>
      </c>
      <c r="F778" s="28">
        <v>5.86</v>
      </c>
      <c r="G778" s="28">
        <v>62.66</v>
      </c>
      <c r="H778" s="28" t="s">
        <v>51</v>
      </c>
      <c r="I778" s="28">
        <v>3.47</v>
      </c>
      <c r="J778" s="28">
        <v>8.45</v>
      </c>
      <c r="K778" s="28">
        <v>298.82</v>
      </c>
      <c r="L778" s="28">
        <v>9.75</v>
      </c>
      <c r="M778" s="28" t="s">
        <v>48</v>
      </c>
      <c r="N778" s="28">
        <v>67.09</v>
      </c>
    </row>
    <row r="779">
      <c r="A779" s="28">
        <v>778.0</v>
      </c>
      <c r="B779" s="28">
        <v>19.0</v>
      </c>
      <c r="C779" s="28" t="s">
        <v>44</v>
      </c>
      <c r="D779" s="28">
        <v>7.47</v>
      </c>
      <c r="E779" s="28">
        <v>4.38</v>
      </c>
      <c r="F779" s="28">
        <v>6.4</v>
      </c>
      <c r="G779" s="28">
        <v>64.61</v>
      </c>
      <c r="H779" s="28" t="s">
        <v>47</v>
      </c>
      <c r="I779" s="28">
        <v>2.81</v>
      </c>
      <c r="J779" s="28">
        <v>10.82</v>
      </c>
      <c r="K779" s="28">
        <v>219.84</v>
      </c>
      <c r="L779" s="28">
        <v>15.06</v>
      </c>
      <c r="M779" s="28" t="s">
        <v>46</v>
      </c>
      <c r="N779" s="28">
        <v>26.18</v>
      </c>
    </row>
    <row r="780">
      <c r="A780" s="28">
        <v>779.0</v>
      </c>
      <c r="B780" s="28">
        <v>16.0</v>
      </c>
      <c r="C780" s="28" t="s">
        <v>44</v>
      </c>
      <c r="D780" s="28">
        <v>0.3</v>
      </c>
      <c r="E780" s="28">
        <v>8.34</v>
      </c>
      <c r="F780" s="28">
        <v>4.84</v>
      </c>
      <c r="G780" s="28">
        <v>95.02</v>
      </c>
      <c r="H780" s="28" t="s">
        <v>45</v>
      </c>
      <c r="I780" s="28">
        <v>3.63</v>
      </c>
      <c r="J780" s="28">
        <v>4.15</v>
      </c>
      <c r="K780" s="28">
        <v>297.98</v>
      </c>
      <c r="L780" s="28">
        <v>1.82</v>
      </c>
      <c r="M780" s="28" t="s">
        <v>50</v>
      </c>
      <c r="N780" s="28">
        <v>96.12</v>
      </c>
    </row>
    <row r="781">
      <c r="A781" s="28">
        <v>780.0</v>
      </c>
      <c r="B781" s="28">
        <v>16.0</v>
      </c>
      <c r="C781" s="28" t="s">
        <v>49</v>
      </c>
      <c r="D781" s="28">
        <v>4.0</v>
      </c>
      <c r="E781" s="28">
        <v>4.88</v>
      </c>
      <c r="F781" s="28">
        <v>6.89</v>
      </c>
      <c r="G781" s="28">
        <v>60.45</v>
      </c>
      <c r="H781" s="28" t="s">
        <v>51</v>
      </c>
      <c r="I781" s="28">
        <v>4.88</v>
      </c>
      <c r="J781" s="28">
        <v>6.07</v>
      </c>
      <c r="K781" s="28">
        <v>271.69</v>
      </c>
      <c r="L781" s="28">
        <v>8.08</v>
      </c>
      <c r="M781" s="28" t="s">
        <v>48</v>
      </c>
      <c r="N781" s="28">
        <v>59.43</v>
      </c>
    </row>
    <row r="782">
      <c r="A782" s="28">
        <v>781.0</v>
      </c>
      <c r="B782" s="28">
        <v>21.0</v>
      </c>
      <c r="C782" s="28" t="s">
        <v>49</v>
      </c>
      <c r="D782" s="28">
        <v>6.84</v>
      </c>
      <c r="E782" s="28">
        <v>7.02</v>
      </c>
      <c r="F782" s="28">
        <v>6.18</v>
      </c>
      <c r="G782" s="28">
        <v>87.71</v>
      </c>
      <c r="H782" s="28" t="s">
        <v>47</v>
      </c>
      <c r="I782" s="28">
        <v>1.71</v>
      </c>
      <c r="J782" s="28">
        <v>10.49</v>
      </c>
      <c r="K782" s="28">
        <v>219.65</v>
      </c>
      <c r="L782" s="28">
        <v>13.55</v>
      </c>
      <c r="M782" s="28" t="s">
        <v>46</v>
      </c>
      <c r="N782" s="28">
        <v>64.2065512411373</v>
      </c>
    </row>
    <row r="783">
      <c r="A783" s="28">
        <v>782.0</v>
      </c>
      <c r="B783" s="28">
        <v>20.0</v>
      </c>
      <c r="C783" s="28" t="s">
        <v>44</v>
      </c>
      <c r="D783" s="28">
        <v>4.7</v>
      </c>
      <c r="E783" s="28">
        <v>3.77</v>
      </c>
      <c r="F783" s="28">
        <v>8.74</v>
      </c>
      <c r="G783" s="28">
        <v>90.74</v>
      </c>
      <c r="H783" s="28" t="s">
        <v>47</v>
      </c>
      <c r="I783" s="28">
        <v>3.85</v>
      </c>
      <c r="J783" s="28">
        <v>9.43</v>
      </c>
      <c r="K783" s="28">
        <v>260.21</v>
      </c>
      <c r="L783" s="28">
        <v>15.35</v>
      </c>
      <c r="M783" s="28" t="s">
        <v>48</v>
      </c>
      <c r="N783" s="28">
        <v>76.3725351090573</v>
      </c>
    </row>
    <row r="784">
      <c r="A784" s="28">
        <v>783.0</v>
      </c>
      <c r="B784" s="28">
        <v>19.0</v>
      </c>
      <c r="C784" s="28" t="s">
        <v>49</v>
      </c>
      <c r="D784" s="28">
        <v>2.21</v>
      </c>
      <c r="E784" s="28">
        <v>2.89</v>
      </c>
      <c r="F784" s="28">
        <v>8.68</v>
      </c>
      <c r="G784" s="28">
        <v>82.72</v>
      </c>
      <c r="H784" s="28" t="s">
        <v>45</v>
      </c>
      <c r="I784" s="28">
        <v>0.47</v>
      </c>
      <c r="J784" s="28">
        <v>5.88</v>
      </c>
      <c r="K784" s="28">
        <v>302.22</v>
      </c>
      <c r="L784" s="28">
        <v>6.09</v>
      </c>
      <c r="M784" s="28" t="s">
        <v>48</v>
      </c>
      <c r="N784" s="28">
        <v>74.07</v>
      </c>
    </row>
    <row r="785">
      <c r="A785" s="28">
        <v>784.0</v>
      </c>
      <c r="B785" s="28">
        <v>18.0</v>
      </c>
      <c r="C785" s="28" t="s">
        <v>49</v>
      </c>
      <c r="D785" s="28">
        <v>3.18</v>
      </c>
      <c r="E785" s="28">
        <v>4.49</v>
      </c>
      <c r="F785" s="28">
        <v>6.83</v>
      </c>
      <c r="G785" s="28">
        <v>89.23</v>
      </c>
      <c r="H785" s="28" t="s">
        <v>45</v>
      </c>
      <c r="I785" s="28">
        <v>4.35</v>
      </c>
      <c r="J785" s="28">
        <v>6.58</v>
      </c>
      <c r="K785" s="28">
        <v>297.12</v>
      </c>
      <c r="L785" s="28">
        <v>9.91</v>
      </c>
      <c r="M785" s="28" t="s">
        <v>48</v>
      </c>
      <c r="N785" s="28">
        <v>74.83</v>
      </c>
    </row>
    <row r="786">
      <c r="A786" s="28">
        <v>785.0</v>
      </c>
      <c r="B786" s="28">
        <v>16.0</v>
      </c>
      <c r="C786" s="28" t="s">
        <v>49</v>
      </c>
      <c r="D786" s="28">
        <v>5.44</v>
      </c>
      <c r="E786" s="28">
        <v>6.46</v>
      </c>
      <c r="F786" s="28">
        <v>7.22</v>
      </c>
      <c r="G786" s="28">
        <v>86.09</v>
      </c>
      <c r="H786" s="28" t="s">
        <v>51</v>
      </c>
      <c r="I786" s="28">
        <v>3.89</v>
      </c>
      <c r="J786" s="28">
        <v>8.75</v>
      </c>
      <c r="K786" s="28">
        <v>239.06</v>
      </c>
      <c r="L786" s="28">
        <v>14.52</v>
      </c>
      <c r="M786" s="28" t="s">
        <v>46</v>
      </c>
      <c r="N786" s="28">
        <v>81.4569326118244</v>
      </c>
    </row>
    <row r="787">
      <c r="A787" s="28">
        <v>786.0</v>
      </c>
      <c r="B787" s="28">
        <v>21.0</v>
      </c>
      <c r="C787" s="28" t="s">
        <v>49</v>
      </c>
      <c r="D787" s="28">
        <v>7.13</v>
      </c>
      <c r="E787" s="28">
        <v>6.91</v>
      </c>
      <c r="F787" s="28">
        <v>4.69</v>
      </c>
      <c r="G787" s="28">
        <v>78.22</v>
      </c>
      <c r="H787" s="28" t="s">
        <v>47</v>
      </c>
      <c r="I787" s="28">
        <v>2.6</v>
      </c>
      <c r="J787" s="28">
        <v>11.94</v>
      </c>
      <c r="K787" s="28">
        <v>225.01</v>
      </c>
      <c r="L787" s="28">
        <v>19.52</v>
      </c>
      <c r="M787" s="28" t="s">
        <v>46</v>
      </c>
      <c r="N787" s="28">
        <v>44.89</v>
      </c>
    </row>
    <row r="788">
      <c r="A788" s="28">
        <v>787.0</v>
      </c>
      <c r="B788" s="28">
        <v>17.0</v>
      </c>
      <c r="C788" s="28" t="s">
        <v>44</v>
      </c>
      <c r="D788" s="28">
        <v>0.33</v>
      </c>
      <c r="E788" s="28">
        <v>6.2</v>
      </c>
      <c r="F788" s="28">
        <v>5.12</v>
      </c>
      <c r="G788" s="28">
        <v>75.31</v>
      </c>
      <c r="H788" s="28" t="s">
        <v>51</v>
      </c>
      <c r="I788" s="28">
        <v>4.11</v>
      </c>
      <c r="J788" s="28">
        <v>5.1</v>
      </c>
      <c r="K788" s="28">
        <v>319.67</v>
      </c>
      <c r="L788" s="28">
        <v>1.08</v>
      </c>
      <c r="M788" s="28" t="s">
        <v>48</v>
      </c>
      <c r="N788" s="28">
        <v>73.76</v>
      </c>
    </row>
    <row r="789">
      <c r="A789" s="28">
        <v>788.0</v>
      </c>
      <c r="B789" s="28">
        <v>23.0</v>
      </c>
      <c r="C789" s="28" t="s">
        <v>49</v>
      </c>
      <c r="D789" s="28">
        <v>0.57</v>
      </c>
      <c r="E789" s="28">
        <v>9.89</v>
      </c>
      <c r="F789" s="28">
        <v>8.5</v>
      </c>
      <c r="G789" s="28">
        <v>97.65</v>
      </c>
      <c r="H789" s="28" t="s">
        <v>45</v>
      </c>
      <c r="I789" s="28">
        <v>3.33</v>
      </c>
      <c r="J789" s="28">
        <v>5.32</v>
      </c>
      <c r="K789" s="28">
        <v>320.7</v>
      </c>
      <c r="L789" s="28">
        <v>6.05</v>
      </c>
      <c r="M789" s="28" t="s">
        <v>48</v>
      </c>
      <c r="N789" s="28">
        <v>109.810609885052</v>
      </c>
    </row>
    <row r="790">
      <c r="A790" s="28">
        <v>789.0</v>
      </c>
      <c r="B790" s="28">
        <v>20.0</v>
      </c>
      <c r="C790" s="28" t="s">
        <v>49</v>
      </c>
      <c r="D790" s="28">
        <v>2.6</v>
      </c>
      <c r="E790" s="28">
        <v>7.22</v>
      </c>
      <c r="F790" s="28">
        <v>7.5</v>
      </c>
      <c r="G790" s="28">
        <v>98.88</v>
      </c>
      <c r="H790" s="28" t="s">
        <v>47</v>
      </c>
      <c r="I790" s="28">
        <v>2.76</v>
      </c>
      <c r="J790" s="28">
        <v>4.83</v>
      </c>
      <c r="K790" s="28">
        <v>296.91</v>
      </c>
      <c r="L790" s="28">
        <v>6.17</v>
      </c>
      <c r="M790" s="28" t="s">
        <v>48</v>
      </c>
      <c r="N790" s="28">
        <v>100.0</v>
      </c>
    </row>
    <row r="791">
      <c r="A791" s="28">
        <v>790.0</v>
      </c>
      <c r="B791" s="28">
        <v>22.0</v>
      </c>
      <c r="C791" s="28" t="s">
        <v>44</v>
      </c>
      <c r="D791" s="28">
        <v>1.86</v>
      </c>
      <c r="E791" s="28">
        <v>9.38</v>
      </c>
      <c r="F791" s="28">
        <v>4.95</v>
      </c>
      <c r="G791" s="28">
        <v>86.05</v>
      </c>
      <c r="H791" s="28" t="s">
        <v>51</v>
      </c>
      <c r="I791" s="28">
        <v>4.73</v>
      </c>
      <c r="J791" s="28">
        <v>5.95</v>
      </c>
      <c r="K791" s="28">
        <v>312.43</v>
      </c>
      <c r="L791" s="28">
        <v>9.84</v>
      </c>
      <c r="M791" s="28" t="s">
        <v>50</v>
      </c>
      <c r="N791" s="28">
        <v>100.0</v>
      </c>
    </row>
    <row r="792">
      <c r="A792" s="28">
        <v>791.0</v>
      </c>
      <c r="B792" s="28">
        <v>17.0</v>
      </c>
      <c r="C792" s="28" t="s">
        <v>44</v>
      </c>
      <c r="D792" s="28">
        <v>2.12</v>
      </c>
      <c r="E792" s="28">
        <v>2.06</v>
      </c>
      <c r="F792" s="28">
        <v>6.85</v>
      </c>
      <c r="G792" s="28">
        <v>67.89</v>
      </c>
      <c r="H792" s="28" t="s">
        <v>45</v>
      </c>
      <c r="I792" s="28">
        <v>0.65</v>
      </c>
      <c r="J792" s="28">
        <v>7.01</v>
      </c>
      <c r="K792" s="28">
        <v>301.85</v>
      </c>
      <c r="L792" s="28">
        <v>7.73</v>
      </c>
      <c r="M792" s="28" t="s">
        <v>48</v>
      </c>
      <c r="N792" s="28">
        <v>60.65</v>
      </c>
    </row>
    <row r="793">
      <c r="A793" s="28">
        <v>792.0</v>
      </c>
      <c r="B793" s="28">
        <v>23.0</v>
      </c>
      <c r="C793" s="28" t="s">
        <v>49</v>
      </c>
      <c r="D793" s="28">
        <v>1.77</v>
      </c>
      <c r="E793" s="28">
        <v>1.55</v>
      </c>
      <c r="F793" s="28">
        <v>8.67</v>
      </c>
      <c r="G793" s="28">
        <v>77.92</v>
      </c>
      <c r="H793" s="28" t="s">
        <v>45</v>
      </c>
      <c r="I793" s="28">
        <v>4.96</v>
      </c>
      <c r="J793" s="28">
        <v>5.58</v>
      </c>
      <c r="K793" s="28">
        <v>297.56</v>
      </c>
      <c r="L793" s="28">
        <v>3.14</v>
      </c>
      <c r="M793" s="28" t="s">
        <v>48</v>
      </c>
      <c r="N793" s="28">
        <v>64.72</v>
      </c>
    </row>
    <row r="794">
      <c r="A794" s="28">
        <v>793.0</v>
      </c>
      <c r="B794" s="28">
        <v>17.0</v>
      </c>
      <c r="C794" s="28" t="s">
        <v>44</v>
      </c>
      <c r="D794" s="28">
        <v>1.57</v>
      </c>
      <c r="E794" s="28">
        <v>3.8</v>
      </c>
      <c r="F794" s="28">
        <v>5.73</v>
      </c>
      <c r="G794" s="28">
        <v>79.86</v>
      </c>
      <c r="H794" s="28" t="s">
        <v>47</v>
      </c>
      <c r="I794" s="28">
        <v>0.77</v>
      </c>
      <c r="J794" s="28">
        <v>6.46</v>
      </c>
      <c r="K794" s="28">
        <v>311.78</v>
      </c>
      <c r="L794" s="28">
        <v>8.1</v>
      </c>
      <c r="M794" s="28" t="s">
        <v>48</v>
      </c>
      <c r="N794" s="28">
        <v>79.18</v>
      </c>
    </row>
    <row r="795">
      <c r="A795" s="28">
        <v>794.0</v>
      </c>
      <c r="B795" s="28">
        <v>19.0</v>
      </c>
      <c r="C795" s="28" t="s">
        <v>52</v>
      </c>
      <c r="D795" s="28">
        <v>1.04</v>
      </c>
      <c r="E795" s="28">
        <v>2.23</v>
      </c>
      <c r="F795" s="28">
        <v>4.93</v>
      </c>
      <c r="G795" s="28">
        <v>90.32</v>
      </c>
      <c r="H795" s="28" t="s">
        <v>45</v>
      </c>
      <c r="I795" s="28">
        <v>2.4</v>
      </c>
      <c r="J795" s="28">
        <v>6.31</v>
      </c>
      <c r="K795" s="28">
        <v>308.22</v>
      </c>
      <c r="L795" s="28">
        <v>7.03</v>
      </c>
      <c r="M795" s="28" t="s">
        <v>48</v>
      </c>
      <c r="N795" s="28">
        <v>62.23</v>
      </c>
    </row>
    <row r="796">
      <c r="A796" s="28">
        <v>795.0</v>
      </c>
      <c r="B796" s="28">
        <v>16.0</v>
      </c>
      <c r="C796" s="28" t="s">
        <v>44</v>
      </c>
      <c r="D796" s="28">
        <v>7.47</v>
      </c>
      <c r="E796" s="28">
        <v>5.73</v>
      </c>
      <c r="F796" s="28">
        <v>8.71</v>
      </c>
      <c r="G796" s="28">
        <v>86.71</v>
      </c>
      <c r="H796" s="28" t="s">
        <v>45</v>
      </c>
      <c r="I796" s="28">
        <v>1.16</v>
      </c>
      <c r="J796" s="28">
        <v>9.34</v>
      </c>
      <c r="K796" s="28">
        <v>233.11</v>
      </c>
      <c r="L796" s="28">
        <v>13.29</v>
      </c>
      <c r="M796" s="28" t="s">
        <v>46</v>
      </c>
      <c r="N796" s="28">
        <v>56.12</v>
      </c>
    </row>
    <row r="797">
      <c r="A797" s="28">
        <v>796.0</v>
      </c>
      <c r="B797" s="28">
        <v>20.0</v>
      </c>
      <c r="C797" s="28" t="s">
        <v>49</v>
      </c>
      <c r="D797" s="28">
        <v>1.15</v>
      </c>
      <c r="E797" s="28">
        <v>5.67</v>
      </c>
      <c r="F797" s="28">
        <v>6.31</v>
      </c>
      <c r="G797" s="28">
        <v>80.59</v>
      </c>
      <c r="H797" s="28" t="s">
        <v>51</v>
      </c>
      <c r="I797" s="28">
        <v>1.36</v>
      </c>
      <c r="J797" s="28">
        <v>3.68</v>
      </c>
      <c r="K797" s="28">
        <v>301.26</v>
      </c>
      <c r="L797" s="28">
        <v>5.05</v>
      </c>
      <c r="M797" s="28" t="s">
        <v>48</v>
      </c>
      <c r="N797" s="28">
        <v>90.1</v>
      </c>
    </row>
    <row r="798">
      <c r="A798" s="28">
        <v>797.0</v>
      </c>
      <c r="B798" s="28">
        <v>24.0</v>
      </c>
      <c r="C798" s="28" t="s">
        <v>44</v>
      </c>
      <c r="D798" s="28">
        <v>1.64</v>
      </c>
      <c r="E798" s="28">
        <v>6.18</v>
      </c>
      <c r="F798" s="28">
        <v>6.09</v>
      </c>
      <c r="G798" s="28">
        <v>87.21</v>
      </c>
      <c r="H798" s="28" t="s">
        <v>45</v>
      </c>
      <c r="I798" s="28">
        <v>3.16</v>
      </c>
      <c r="J798" s="28">
        <v>5.65</v>
      </c>
      <c r="K798" s="28">
        <v>301.89</v>
      </c>
      <c r="L798" s="28">
        <v>8.49</v>
      </c>
      <c r="M798" s="28" t="s">
        <v>48</v>
      </c>
      <c r="N798" s="28">
        <v>94.71</v>
      </c>
    </row>
    <row r="799">
      <c r="A799" s="28">
        <v>798.0</v>
      </c>
      <c r="B799" s="28">
        <v>16.0</v>
      </c>
      <c r="C799" s="28" t="s">
        <v>49</v>
      </c>
      <c r="D799" s="28">
        <v>1.97</v>
      </c>
      <c r="E799" s="28">
        <v>7.71</v>
      </c>
      <c r="F799" s="28">
        <v>5.34</v>
      </c>
      <c r="G799" s="28">
        <v>60.96</v>
      </c>
      <c r="H799" s="28" t="s">
        <v>45</v>
      </c>
      <c r="I799" s="28">
        <v>0.17</v>
      </c>
      <c r="J799" s="28">
        <v>4.42</v>
      </c>
      <c r="K799" s="28">
        <v>280.06</v>
      </c>
      <c r="L799" s="28">
        <v>6.12</v>
      </c>
      <c r="M799" s="28" t="s">
        <v>50</v>
      </c>
      <c r="N799" s="28">
        <v>88.08</v>
      </c>
    </row>
    <row r="800">
      <c r="A800" s="28">
        <v>799.0</v>
      </c>
      <c r="B800" s="28">
        <v>24.0</v>
      </c>
      <c r="C800" s="28" t="s">
        <v>49</v>
      </c>
      <c r="D800" s="28">
        <v>7.46</v>
      </c>
      <c r="E800" s="28">
        <v>9.74</v>
      </c>
      <c r="F800" s="28">
        <v>8.46</v>
      </c>
      <c r="G800" s="28">
        <v>91.07</v>
      </c>
      <c r="H800" s="28" t="s">
        <v>51</v>
      </c>
      <c r="I800" s="28">
        <v>4.7</v>
      </c>
      <c r="J800" s="28">
        <v>13.17</v>
      </c>
      <c r="K800" s="28">
        <v>240.83</v>
      </c>
      <c r="L800" s="28">
        <v>15.83</v>
      </c>
      <c r="M800" s="28" t="s">
        <v>46</v>
      </c>
      <c r="N800" s="28">
        <v>100.194538437329</v>
      </c>
    </row>
    <row r="801">
      <c r="A801" s="28">
        <v>800.0</v>
      </c>
      <c r="B801" s="28">
        <v>23.0</v>
      </c>
      <c r="C801" s="28" t="s">
        <v>44</v>
      </c>
      <c r="D801" s="28">
        <v>6.05</v>
      </c>
      <c r="E801" s="28">
        <v>8.9</v>
      </c>
      <c r="F801" s="28">
        <v>8.23</v>
      </c>
      <c r="G801" s="28">
        <v>68.47</v>
      </c>
      <c r="H801" s="28" t="s">
        <v>47</v>
      </c>
      <c r="I801" s="28">
        <v>1.4</v>
      </c>
      <c r="J801" s="28">
        <v>8.02</v>
      </c>
      <c r="K801" s="28">
        <v>237.31</v>
      </c>
      <c r="L801" s="28">
        <v>15.11</v>
      </c>
      <c r="M801" s="28" t="s">
        <v>46</v>
      </c>
      <c r="N801" s="28">
        <v>89.3797225098158</v>
      </c>
    </row>
    <row r="802">
      <c r="A802" s="28">
        <v>801.0</v>
      </c>
      <c r="B802" s="28">
        <v>21.0</v>
      </c>
      <c r="C802" s="28" t="s">
        <v>49</v>
      </c>
      <c r="D802" s="28">
        <v>6.32</v>
      </c>
      <c r="E802" s="28">
        <v>2.07</v>
      </c>
      <c r="F802" s="28">
        <v>6.01</v>
      </c>
      <c r="G802" s="28">
        <v>86.26</v>
      </c>
      <c r="H802" s="28" t="s">
        <v>45</v>
      </c>
      <c r="I802" s="28">
        <v>1.36</v>
      </c>
      <c r="J802" s="28">
        <v>9.1</v>
      </c>
      <c r="K802" s="28">
        <v>235.28</v>
      </c>
      <c r="L802" s="28">
        <v>15.36</v>
      </c>
      <c r="M802" s="28" t="s">
        <v>46</v>
      </c>
      <c r="N802" s="28">
        <v>29.55</v>
      </c>
    </row>
    <row r="803">
      <c r="A803" s="28">
        <v>802.0</v>
      </c>
      <c r="B803" s="28">
        <v>22.0</v>
      </c>
      <c r="C803" s="28" t="s">
        <v>44</v>
      </c>
      <c r="D803" s="28">
        <v>0.84</v>
      </c>
      <c r="E803" s="28">
        <v>4.05</v>
      </c>
      <c r="F803" s="28">
        <v>4.15</v>
      </c>
      <c r="G803" s="28">
        <v>64.56</v>
      </c>
      <c r="H803" s="28" t="s">
        <v>45</v>
      </c>
      <c r="I803" s="28">
        <v>4.32</v>
      </c>
      <c r="J803" s="28">
        <v>6.81</v>
      </c>
      <c r="K803" s="28">
        <v>286.65</v>
      </c>
      <c r="L803" s="28">
        <v>4.2</v>
      </c>
      <c r="M803" s="28" t="s">
        <v>48</v>
      </c>
      <c r="N803" s="28">
        <v>57.13</v>
      </c>
    </row>
    <row r="804">
      <c r="A804" s="28">
        <v>803.0</v>
      </c>
      <c r="B804" s="28">
        <v>18.0</v>
      </c>
      <c r="C804" s="28" t="s">
        <v>44</v>
      </c>
      <c r="D804" s="28">
        <v>6.69</v>
      </c>
      <c r="E804" s="28">
        <v>3.3</v>
      </c>
      <c r="F804" s="28">
        <v>6.23</v>
      </c>
      <c r="G804" s="28">
        <v>64.58</v>
      </c>
      <c r="H804" s="28" t="s">
        <v>51</v>
      </c>
      <c r="I804" s="28">
        <v>3.82</v>
      </c>
      <c r="J804" s="28">
        <v>8.64</v>
      </c>
      <c r="K804" s="28">
        <v>231.49</v>
      </c>
      <c r="L804" s="28">
        <v>13.43</v>
      </c>
      <c r="M804" s="28" t="s">
        <v>46</v>
      </c>
      <c r="N804" s="28">
        <v>23.74</v>
      </c>
    </row>
    <row r="805">
      <c r="A805" s="28">
        <v>804.0</v>
      </c>
      <c r="B805" s="28">
        <v>16.0</v>
      </c>
      <c r="C805" s="28" t="s">
        <v>44</v>
      </c>
      <c r="D805" s="28">
        <v>3.27</v>
      </c>
      <c r="E805" s="28">
        <v>2.59</v>
      </c>
      <c r="F805" s="28">
        <v>4.9</v>
      </c>
      <c r="G805" s="28">
        <v>61.43</v>
      </c>
      <c r="H805" s="28" t="s">
        <v>45</v>
      </c>
      <c r="I805" s="28">
        <v>3.36</v>
      </c>
      <c r="J805" s="28">
        <v>6.51</v>
      </c>
      <c r="K805" s="28">
        <v>271.18</v>
      </c>
      <c r="L805" s="28">
        <v>9.48</v>
      </c>
      <c r="M805" s="28" t="s">
        <v>48</v>
      </c>
      <c r="N805" s="28">
        <v>27.75</v>
      </c>
    </row>
    <row r="806">
      <c r="A806" s="28">
        <v>805.0</v>
      </c>
      <c r="B806" s="28">
        <v>20.0</v>
      </c>
      <c r="C806" s="28" t="s">
        <v>49</v>
      </c>
      <c r="D806" s="28">
        <v>2.1</v>
      </c>
      <c r="E806" s="28">
        <v>5.9</v>
      </c>
      <c r="F806" s="28">
        <v>4.71</v>
      </c>
      <c r="G806" s="28">
        <v>96.41</v>
      </c>
      <c r="H806" s="28" t="s">
        <v>51</v>
      </c>
      <c r="I806" s="28">
        <v>0.73</v>
      </c>
      <c r="J806" s="28">
        <v>4.67</v>
      </c>
      <c r="K806" s="28">
        <v>296.97</v>
      </c>
      <c r="L806" s="28">
        <v>3.66</v>
      </c>
      <c r="M806" s="28" t="s">
        <v>48</v>
      </c>
      <c r="N806" s="28">
        <v>82.28</v>
      </c>
    </row>
    <row r="807">
      <c r="A807" s="28">
        <v>806.0</v>
      </c>
      <c r="B807" s="28">
        <v>17.0</v>
      </c>
      <c r="C807" s="28" t="s">
        <v>44</v>
      </c>
      <c r="D807" s="28">
        <v>4.61</v>
      </c>
      <c r="E807" s="28">
        <v>5.98</v>
      </c>
      <c r="F807" s="28">
        <v>5.97</v>
      </c>
      <c r="G807" s="28">
        <v>84.18</v>
      </c>
      <c r="H807" s="28" t="s">
        <v>47</v>
      </c>
      <c r="I807" s="28">
        <v>3.85</v>
      </c>
      <c r="J807" s="28">
        <v>9.66</v>
      </c>
      <c r="K807" s="28">
        <v>251.73</v>
      </c>
      <c r="L807" s="28">
        <v>12.15</v>
      </c>
      <c r="M807" s="28" t="s">
        <v>48</v>
      </c>
      <c r="N807" s="28">
        <v>64.05</v>
      </c>
    </row>
    <row r="808">
      <c r="A808" s="28">
        <v>807.0</v>
      </c>
      <c r="B808" s="28">
        <v>20.0</v>
      </c>
      <c r="C808" s="28" t="s">
        <v>44</v>
      </c>
      <c r="D808" s="28">
        <v>6.58</v>
      </c>
      <c r="E808" s="28">
        <v>3.05</v>
      </c>
      <c r="F808" s="28">
        <v>4.5</v>
      </c>
      <c r="G808" s="28">
        <v>74.48</v>
      </c>
      <c r="H808" s="28" t="s">
        <v>51</v>
      </c>
      <c r="I808" s="28">
        <v>1.8</v>
      </c>
      <c r="J808" s="28">
        <v>9.1</v>
      </c>
      <c r="K808" s="28">
        <v>236.6</v>
      </c>
      <c r="L808" s="28">
        <v>16.82</v>
      </c>
      <c r="M808" s="28" t="s">
        <v>46</v>
      </c>
      <c r="N808" s="28">
        <v>28.6</v>
      </c>
    </row>
    <row r="809">
      <c r="A809" s="28">
        <v>808.0</v>
      </c>
      <c r="B809" s="28">
        <v>23.0</v>
      </c>
      <c r="C809" s="28" t="s">
        <v>44</v>
      </c>
      <c r="D809" s="28">
        <v>6.23</v>
      </c>
      <c r="E809" s="28">
        <v>7.41</v>
      </c>
      <c r="F809" s="28">
        <v>8.79</v>
      </c>
      <c r="G809" s="28">
        <v>91.51</v>
      </c>
      <c r="H809" s="28" t="s">
        <v>45</v>
      </c>
      <c r="I809" s="28">
        <v>4.97</v>
      </c>
      <c r="J809" s="28">
        <v>8.04</v>
      </c>
      <c r="K809" s="28">
        <v>238.44</v>
      </c>
      <c r="L809" s="28">
        <v>16.4</v>
      </c>
      <c r="M809" s="28" t="s">
        <v>46</v>
      </c>
      <c r="N809" s="28">
        <v>93.4418630473577</v>
      </c>
    </row>
    <row r="810">
      <c r="A810" s="28">
        <v>809.0</v>
      </c>
      <c r="B810" s="28">
        <v>24.0</v>
      </c>
      <c r="C810" s="28" t="s">
        <v>49</v>
      </c>
      <c r="D810" s="28">
        <v>7.12</v>
      </c>
      <c r="E810" s="28">
        <v>7.6</v>
      </c>
      <c r="F810" s="28">
        <v>4.24</v>
      </c>
      <c r="G810" s="28">
        <v>85.04</v>
      </c>
      <c r="H810" s="28" t="s">
        <v>45</v>
      </c>
      <c r="I810" s="28">
        <v>3.36</v>
      </c>
      <c r="J810" s="28">
        <v>12.79</v>
      </c>
      <c r="K810" s="28">
        <v>216.96</v>
      </c>
      <c r="L810" s="28">
        <v>16.02</v>
      </c>
      <c r="M810" s="28" t="s">
        <v>50</v>
      </c>
      <c r="N810" s="28">
        <v>63.4550224886712</v>
      </c>
    </row>
    <row r="811">
      <c r="A811" s="28">
        <v>810.0</v>
      </c>
      <c r="B811" s="28">
        <v>17.0</v>
      </c>
      <c r="C811" s="28" t="s">
        <v>49</v>
      </c>
      <c r="D811" s="28">
        <v>7.43</v>
      </c>
      <c r="E811" s="28">
        <v>1.19</v>
      </c>
      <c r="F811" s="28">
        <v>6.01</v>
      </c>
      <c r="G811" s="28">
        <v>84.8</v>
      </c>
      <c r="H811" s="28" t="s">
        <v>45</v>
      </c>
      <c r="I811" s="28">
        <v>4.18</v>
      </c>
      <c r="J811" s="28">
        <v>10.02</v>
      </c>
      <c r="K811" s="28">
        <v>233.22</v>
      </c>
      <c r="L811" s="28">
        <v>12.98</v>
      </c>
      <c r="M811" s="28" t="s">
        <v>46</v>
      </c>
      <c r="N811" s="28">
        <v>20.84</v>
      </c>
    </row>
    <row r="812">
      <c r="A812" s="28">
        <v>811.0</v>
      </c>
      <c r="B812" s="28">
        <v>18.0</v>
      </c>
      <c r="C812" s="28" t="s">
        <v>44</v>
      </c>
      <c r="D812" s="28">
        <v>1.9</v>
      </c>
      <c r="E812" s="28">
        <v>4.56</v>
      </c>
      <c r="F812" s="28">
        <v>4.81</v>
      </c>
      <c r="G812" s="28">
        <v>79.48</v>
      </c>
      <c r="H812" s="28" t="s">
        <v>45</v>
      </c>
      <c r="I812" s="28">
        <v>3.67</v>
      </c>
      <c r="J812" s="28">
        <v>6.61</v>
      </c>
      <c r="K812" s="28">
        <v>295.01</v>
      </c>
      <c r="L812" s="28">
        <v>4.74</v>
      </c>
      <c r="M812" s="28" t="s">
        <v>48</v>
      </c>
      <c r="N812" s="28">
        <v>75.56</v>
      </c>
    </row>
    <row r="813">
      <c r="A813" s="28">
        <v>812.0</v>
      </c>
      <c r="B813" s="28">
        <v>18.0</v>
      </c>
      <c r="C813" s="28" t="s">
        <v>44</v>
      </c>
      <c r="D813" s="28">
        <v>3.39</v>
      </c>
      <c r="E813" s="28">
        <v>9.01</v>
      </c>
      <c r="F813" s="28">
        <v>7.44</v>
      </c>
      <c r="G813" s="28">
        <v>60.32</v>
      </c>
      <c r="H813" s="28" t="s">
        <v>45</v>
      </c>
      <c r="I813" s="28">
        <v>2.97</v>
      </c>
      <c r="J813" s="28">
        <v>5.84</v>
      </c>
      <c r="K813" s="28">
        <v>279.72</v>
      </c>
      <c r="L813" s="28">
        <v>9.64</v>
      </c>
      <c r="M813" s="28" t="s">
        <v>48</v>
      </c>
      <c r="N813" s="28">
        <v>84.67</v>
      </c>
    </row>
    <row r="814">
      <c r="A814" s="28">
        <v>813.0</v>
      </c>
      <c r="B814" s="28">
        <v>16.0</v>
      </c>
      <c r="C814" s="28" t="s">
        <v>49</v>
      </c>
      <c r="D814" s="28">
        <v>0.12</v>
      </c>
      <c r="E814" s="28">
        <v>5.68</v>
      </c>
      <c r="F814" s="28">
        <v>4.39</v>
      </c>
      <c r="G814" s="28">
        <v>70.34</v>
      </c>
      <c r="H814" s="28" t="s">
        <v>45</v>
      </c>
      <c r="I814" s="28">
        <v>3.58</v>
      </c>
      <c r="J814" s="28">
        <v>2.01</v>
      </c>
      <c r="K814" s="28">
        <v>326.86</v>
      </c>
      <c r="L814" s="28">
        <v>-0.3</v>
      </c>
      <c r="M814" s="28" t="s">
        <v>48</v>
      </c>
      <c r="N814" s="28">
        <v>80.32</v>
      </c>
    </row>
    <row r="815">
      <c r="A815" s="28">
        <v>814.0</v>
      </c>
      <c r="B815" s="28">
        <v>23.0</v>
      </c>
      <c r="C815" s="28" t="s">
        <v>44</v>
      </c>
      <c r="D815" s="28">
        <v>7.03</v>
      </c>
      <c r="E815" s="28">
        <v>4.13</v>
      </c>
      <c r="F815" s="28">
        <v>6.73</v>
      </c>
      <c r="G815" s="28">
        <v>64.36</v>
      </c>
      <c r="H815" s="28" t="s">
        <v>47</v>
      </c>
      <c r="I815" s="28">
        <v>2.99</v>
      </c>
      <c r="J815" s="28">
        <v>12.04</v>
      </c>
      <c r="K815" s="28">
        <v>235.72</v>
      </c>
      <c r="L815" s="28">
        <v>18.73</v>
      </c>
      <c r="M815" s="28" t="s">
        <v>46</v>
      </c>
      <c r="N815" s="28">
        <v>38.05</v>
      </c>
    </row>
    <row r="816">
      <c r="A816" s="28">
        <v>815.0</v>
      </c>
      <c r="B816" s="28">
        <v>21.0</v>
      </c>
      <c r="C816" s="28" t="s">
        <v>49</v>
      </c>
      <c r="D816" s="28">
        <v>1.24</v>
      </c>
      <c r="E816" s="28">
        <v>3.28</v>
      </c>
      <c r="F816" s="28">
        <v>7.87</v>
      </c>
      <c r="G816" s="28">
        <v>86.5</v>
      </c>
      <c r="H816" s="28" t="s">
        <v>47</v>
      </c>
      <c r="I816" s="28">
        <v>0.26</v>
      </c>
      <c r="J816" s="28">
        <v>2.52</v>
      </c>
      <c r="K816" s="28">
        <v>301.79</v>
      </c>
      <c r="L816" s="28">
        <v>1.63</v>
      </c>
      <c r="M816" s="28" t="s">
        <v>48</v>
      </c>
      <c r="N816" s="28">
        <v>74.97</v>
      </c>
    </row>
    <row r="817">
      <c r="A817" s="28">
        <v>816.0</v>
      </c>
      <c r="B817" s="28">
        <v>23.0</v>
      </c>
      <c r="C817" s="28" t="s">
        <v>49</v>
      </c>
      <c r="D817" s="28">
        <v>6.89</v>
      </c>
      <c r="E817" s="28">
        <v>3.19</v>
      </c>
      <c r="F817" s="28">
        <v>8.75</v>
      </c>
      <c r="G817" s="28">
        <v>69.94</v>
      </c>
      <c r="H817" s="28" t="s">
        <v>51</v>
      </c>
      <c r="I817" s="28">
        <v>1.73</v>
      </c>
      <c r="J817" s="28">
        <v>9.55</v>
      </c>
      <c r="K817" s="28">
        <v>246.55</v>
      </c>
      <c r="L817" s="28">
        <v>14.0</v>
      </c>
      <c r="M817" s="28" t="s">
        <v>46</v>
      </c>
      <c r="N817" s="28">
        <v>35.71</v>
      </c>
    </row>
    <row r="818">
      <c r="A818" s="28">
        <v>817.0</v>
      </c>
      <c r="B818" s="28">
        <v>24.0</v>
      </c>
      <c r="C818" s="28" t="s">
        <v>49</v>
      </c>
      <c r="D818" s="28">
        <v>2.64</v>
      </c>
      <c r="E818" s="28">
        <v>1.9</v>
      </c>
      <c r="F818" s="28">
        <v>7.49</v>
      </c>
      <c r="G818" s="28">
        <v>78.01</v>
      </c>
      <c r="H818" s="28" t="s">
        <v>45</v>
      </c>
      <c r="I818" s="28">
        <v>1.58</v>
      </c>
      <c r="J818" s="28">
        <v>7.54</v>
      </c>
      <c r="K818" s="28">
        <v>285.06</v>
      </c>
      <c r="L818" s="28">
        <v>7.38</v>
      </c>
      <c r="M818" s="28" t="s">
        <v>48</v>
      </c>
      <c r="N818" s="28">
        <v>59.1879881674693</v>
      </c>
    </row>
    <row r="819">
      <c r="A819" s="28">
        <v>818.0</v>
      </c>
      <c r="B819" s="28">
        <v>20.0</v>
      </c>
      <c r="C819" s="28" t="s">
        <v>44</v>
      </c>
      <c r="D819" s="28">
        <v>2.95</v>
      </c>
      <c r="E819" s="28">
        <v>8.36</v>
      </c>
      <c r="F819" s="28">
        <v>4.5</v>
      </c>
      <c r="G819" s="28">
        <v>74.14</v>
      </c>
      <c r="H819" s="28" t="s">
        <v>47</v>
      </c>
      <c r="I819" s="28">
        <v>3.57</v>
      </c>
      <c r="J819" s="28">
        <v>6.51</v>
      </c>
      <c r="K819" s="28">
        <v>279.55</v>
      </c>
      <c r="L819" s="28">
        <v>9.57</v>
      </c>
      <c r="M819" s="28" t="s">
        <v>50</v>
      </c>
      <c r="N819" s="28">
        <v>83.41</v>
      </c>
    </row>
    <row r="820">
      <c r="A820" s="28">
        <v>819.0</v>
      </c>
      <c r="B820" s="28">
        <v>18.0</v>
      </c>
      <c r="C820" s="28" t="s">
        <v>49</v>
      </c>
      <c r="D820" s="28">
        <v>0.31</v>
      </c>
      <c r="E820" s="28">
        <v>1.78</v>
      </c>
      <c r="F820" s="28">
        <v>4.44</v>
      </c>
      <c r="G820" s="28">
        <v>65.73</v>
      </c>
      <c r="H820" s="28" t="s">
        <v>45</v>
      </c>
      <c r="I820" s="28">
        <v>2.88</v>
      </c>
      <c r="J820" s="28">
        <v>4.76</v>
      </c>
      <c r="K820" s="28">
        <v>322.98</v>
      </c>
      <c r="L820" s="28">
        <v>-0.32</v>
      </c>
      <c r="M820" s="28" t="s">
        <v>48</v>
      </c>
      <c r="N820" s="28">
        <v>46.93</v>
      </c>
    </row>
    <row r="821">
      <c r="A821" s="28">
        <v>820.0</v>
      </c>
      <c r="B821" s="28">
        <v>20.0</v>
      </c>
      <c r="C821" s="28" t="s">
        <v>49</v>
      </c>
      <c r="D821" s="28">
        <v>2.62</v>
      </c>
      <c r="E821" s="28">
        <v>3.63</v>
      </c>
      <c r="F821" s="28">
        <v>7.66</v>
      </c>
      <c r="G821" s="28">
        <v>98.33</v>
      </c>
      <c r="H821" s="28" t="s">
        <v>45</v>
      </c>
      <c r="I821" s="28">
        <v>3.05</v>
      </c>
      <c r="J821" s="28">
        <v>3.95</v>
      </c>
      <c r="K821" s="28">
        <v>280.76</v>
      </c>
      <c r="L821" s="28">
        <v>6.46</v>
      </c>
      <c r="M821" s="28" t="s">
        <v>48</v>
      </c>
      <c r="N821" s="28">
        <v>60.97</v>
      </c>
    </row>
    <row r="822">
      <c r="A822" s="28">
        <v>821.0</v>
      </c>
      <c r="B822" s="28">
        <v>20.0</v>
      </c>
      <c r="C822" s="28" t="s">
        <v>49</v>
      </c>
      <c r="D822" s="28">
        <v>7.11</v>
      </c>
      <c r="E822" s="28">
        <v>1.41</v>
      </c>
      <c r="F822" s="28">
        <v>5.08</v>
      </c>
      <c r="G822" s="28">
        <v>97.34</v>
      </c>
      <c r="H822" s="28" t="s">
        <v>45</v>
      </c>
      <c r="I822" s="28">
        <v>4.23</v>
      </c>
      <c r="J822" s="28">
        <v>11.86</v>
      </c>
      <c r="K822" s="28">
        <v>246.35</v>
      </c>
      <c r="L822" s="28">
        <v>17.12</v>
      </c>
      <c r="M822" s="28" t="s">
        <v>46</v>
      </c>
      <c r="N822" s="28">
        <v>17.29</v>
      </c>
    </row>
    <row r="823">
      <c r="A823" s="28">
        <v>822.0</v>
      </c>
      <c r="B823" s="28">
        <v>20.0</v>
      </c>
      <c r="C823" s="28" t="s">
        <v>44</v>
      </c>
      <c r="D823" s="28">
        <v>0.2</v>
      </c>
      <c r="E823" s="28">
        <v>8.03</v>
      </c>
      <c r="F823" s="28">
        <v>6.24</v>
      </c>
      <c r="G823" s="28">
        <v>63.38</v>
      </c>
      <c r="H823" s="28" t="s">
        <v>51</v>
      </c>
      <c r="I823" s="28">
        <v>2.63</v>
      </c>
      <c r="J823" s="28">
        <v>2.06</v>
      </c>
      <c r="K823" s="28">
        <v>319.2</v>
      </c>
      <c r="L823" s="28">
        <v>-0.65</v>
      </c>
      <c r="M823" s="28" t="s">
        <v>48</v>
      </c>
      <c r="N823" s="28">
        <v>90.07</v>
      </c>
    </row>
    <row r="824">
      <c r="A824" s="28">
        <v>823.0</v>
      </c>
      <c r="B824" s="28">
        <v>18.0</v>
      </c>
      <c r="C824" s="28" t="s">
        <v>44</v>
      </c>
      <c r="D824" s="28">
        <v>3.25</v>
      </c>
      <c r="E824" s="28">
        <v>1.35</v>
      </c>
      <c r="F824" s="28">
        <v>8.88</v>
      </c>
      <c r="G824" s="28">
        <v>93.09</v>
      </c>
      <c r="H824" s="28" t="s">
        <v>45</v>
      </c>
      <c r="I824" s="28">
        <v>1.09</v>
      </c>
      <c r="J824" s="28">
        <v>8.29</v>
      </c>
      <c r="K824" s="28">
        <v>296.69</v>
      </c>
      <c r="L824" s="28">
        <v>9.73</v>
      </c>
      <c r="M824" s="28" t="s">
        <v>48</v>
      </c>
      <c r="N824" s="28">
        <v>60.36</v>
      </c>
    </row>
    <row r="825">
      <c r="A825" s="28">
        <v>824.0</v>
      </c>
      <c r="B825" s="28">
        <v>19.0</v>
      </c>
      <c r="C825" s="28" t="s">
        <v>44</v>
      </c>
      <c r="D825" s="28">
        <v>0.25</v>
      </c>
      <c r="E825" s="28">
        <v>3.77</v>
      </c>
      <c r="F825" s="28">
        <v>8.1</v>
      </c>
      <c r="G825" s="28">
        <v>79.53</v>
      </c>
      <c r="H825" s="28" t="s">
        <v>45</v>
      </c>
      <c r="I825" s="28">
        <v>0.06</v>
      </c>
      <c r="J825" s="28">
        <v>4.07</v>
      </c>
      <c r="K825" s="28">
        <v>316.4</v>
      </c>
      <c r="L825" s="28">
        <v>2.05</v>
      </c>
      <c r="M825" s="28" t="s">
        <v>48</v>
      </c>
      <c r="N825" s="28">
        <v>70.93</v>
      </c>
    </row>
    <row r="826">
      <c r="A826" s="28">
        <v>825.0</v>
      </c>
      <c r="B826" s="28">
        <v>24.0</v>
      </c>
      <c r="C826" s="28" t="s">
        <v>49</v>
      </c>
      <c r="D826" s="28">
        <v>2.97</v>
      </c>
      <c r="E826" s="28">
        <v>6.16</v>
      </c>
      <c r="F826" s="28">
        <v>8.23</v>
      </c>
      <c r="G826" s="28">
        <v>90.95</v>
      </c>
      <c r="H826" s="28" t="s">
        <v>45</v>
      </c>
      <c r="I826" s="28">
        <v>0.8</v>
      </c>
      <c r="J826" s="28">
        <v>7.67</v>
      </c>
      <c r="K826" s="28">
        <v>293.84</v>
      </c>
      <c r="L826" s="28">
        <v>6.03</v>
      </c>
      <c r="M826" s="28" t="s">
        <v>48</v>
      </c>
      <c r="N826" s="28">
        <v>87.51</v>
      </c>
    </row>
    <row r="827">
      <c r="A827" s="28">
        <v>826.0</v>
      </c>
      <c r="B827" s="28">
        <v>24.0</v>
      </c>
      <c r="C827" s="28" t="s">
        <v>49</v>
      </c>
      <c r="D827" s="28">
        <v>1.38</v>
      </c>
      <c r="E827" s="28">
        <v>4.69</v>
      </c>
      <c r="F827" s="28">
        <v>8.3</v>
      </c>
      <c r="G827" s="28">
        <v>66.05</v>
      </c>
      <c r="H827" s="28" t="s">
        <v>47</v>
      </c>
      <c r="I827" s="28">
        <v>0.15</v>
      </c>
      <c r="J827" s="28">
        <v>3.44</v>
      </c>
      <c r="K827" s="28">
        <v>287.05</v>
      </c>
      <c r="L827" s="28">
        <v>3.64</v>
      </c>
      <c r="M827" s="28" t="s">
        <v>48</v>
      </c>
      <c r="N827" s="28">
        <v>90.42</v>
      </c>
    </row>
    <row r="828">
      <c r="A828" s="28">
        <v>827.0</v>
      </c>
      <c r="B828" s="28">
        <v>17.0</v>
      </c>
      <c r="C828" s="28" t="s">
        <v>44</v>
      </c>
      <c r="D828" s="28">
        <v>2.02</v>
      </c>
      <c r="E828" s="28">
        <v>3.54</v>
      </c>
      <c r="F828" s="28">
        <v>7.1</v>
      </c>
      <c r="G828" s="28">
        <v>65.29</v>
      </c>
      <c r="H828" s="28" t="s">
        <v>45</v>
      </c>
      <c r="I828" s="28">
        <v>1.19</v>
      </c>
      <c r="J828" s="28">
        <v>5.0</v>
      </c>
      <c r="K828" s="28">
        <v>308.58</v>
      </c>
      <c r="L828" s="28">
        <v>3.45</v>
      </c>
      <c r="M828" s="28" t="s">
        <v>48</v>
      </c>
      <c r="N828" s="28">
        <v>64.42</v>
      </c>
    </row>
    <row r="829">
      <c r="A829" s="28">
        <v>828.0</v>
      </c>
      <c r="B829" s="28">
        <v>23.0</v>
      </c>
      <c r="C829" s="28" t="s">
        <v>44</v>
      </c>
      <c r="D829" s="28">
        <v>7.02</v>
      </c>
      <c r="E829" s="28">
        <v>3.48</v>
      </c>
      <c r="F829" s="28">
        <v>7.72</v>
      </c>
      <c r="G829" s="28">
        <v>95.63</v>
      </c>
      <c r="H829" s="28" t="s">
        <v>45</v>
      </c>
      <c r="I829" s="28">
        <v>3.17</v>
      </c>
      <c r="J829" s="28">
        <v>12.03</v>
      </c>
      <c r="K829" s="28">
        <v>242.65</v>
      </c>
      <c r="L829" s="28">
        <v>15.26</v>
      </c>
      <c r="M829" s="28" t="s">
        <v>46</v>
      </c>
      <c r="N829" s="28">
        <v>53.3062520391284</v>
      </c>
    </row>
    <row r="830">
      <c r="A830" s="28">
        <v>829.0</v>
      </c>
      <c r="B830" s="28">
        <v>23.0</v>
      </c>
      <c r="C830" s="28" t="s">
        <v>44</v>
      </c>
      <c r="D830" s="28">
        <v>3.49</v>
      </c>
      <c r="E830" s="28">
        <v>8.18</v>
      </c>
      <c r="F830" s="28">
        <v>5.79</v>
      </c>
      <c r="G830" s="28">
        <v>95.91</v>
      </c>
      <c r="H830" s="28" t="s">
        <v>51</v>
      </c>
      <c r="I830" s="28">
        <v>0.76</v>
      </c>
      <c r="J830" s="28">
        <v>9.04</v>
      </c>
      <c r="K830" s="28">
        <v>271.67</v>
      </c>
      <c r="L830" s="28">
        <v>11.51</v>
      </c>
      <c r="M830" s="28" t="s">
        <v>50</v>
      </c>
      <c r="N830" s="28">
        <v>95.79</v>
      </c>
    </row>
    <row r="831">
      <c r="A831" s="28">
        <v>830.0</v>
      </c>
      <c r="B831" s="28">
        <v>22.0</v>
      </c>
      <c r="C831" s="28" t="s">
        <v>49</v>
      </c>
      <c r="D831" s="28">
        <v>2.19</v>
      </c>
      <c r="E831" s="28">
        <v>9.77</v>
      </c>
      <c r="F831" s="28">
        <v>8.99</v>
      </c>
      <c r="G831" s="28">
        <v>78.64</v>
      </c>
      <c r="H831" s="28" t="s">
        <v>45</v>
      </c>
      <c r="I831" s="28">
        <v>0.41</v>
      </c>
      <c r="J831" s="28">
        <v>4.32</v>
      </c>
      <c r="K831" s="28">
        <v>302.37</v>
      </c>
      <c r="L831" s="28">
        <v>4.82</v>
      </c>
      <c r="M831" s="28" t="s">
        <v>48</v>
      </c>
      <c r="N831" s="28">
        <v>100.0</v>
      </c>
    </row>
    <row r="832">
      <c r="A832" s="28">
        <v>831.0</v>
      </c>
      <c r="B832" s="28">
        <v>23.0</v>
      </c>
      <c r="C832" s="28" t="s">
        <v>49</v>
      </c>
      <c r="D832" s="28">
        <v>4.71</v>
      </c>
      <c r="E832" s="28">
        <v>4.13</v>
      </c>
      <c r="F832" s="28">
        <v>5.4</v>
      </c>
      <c r="G832" s="28">
        <v>94.81</v>
      </c>
      <c r="H832" s="28" t="s">
        <v>51</v>
      </c>
      <c r="I832" s="28">
        <v>4.85</v>
      </c>
      <c r="J832" s="28">
        <v>9.68</v>
      </c>
      <c r="K832" s="28">
        <v>250.81</v>
      </c>
      <c r="L832" s="28">
        <v>13.62</v>
      </c>
      <c r="M832" s="28" t="s">
        <v>48</v>
      </c>
      <c r="N832" s="28">
        <v>53.75</v>
      </c>
    </row>
    <row r="833">
      <c r="A833" s="28">
        <v>832.0</v>
      </c>
      <c r="B833" s="28">
        <v>18.0</v>
      </c>
      <c r="C833" s="28" t="s">
        <v>44</v>
      </c>
      <c r="D833" s="28">
        <v>1.14</v>
      </c>
      <c r="E833" s="28">
        <v>1.35</v>
      </c>
      <c r="F833" s="28">
        <v>6.95</v>
      </c>
      <c r="G833" s="28">
        <v>86.7</v>
      </c>
      <c r="H833" s="28" t="s">
        <v>45</v>
      </c>
      <c r="I833" s="28">
        <v>4.98</v>
      </c>
      <c r="J833" s="28">
        <v>2.68</v>
      </c>
      <c r="K833" s="28">
        <v>301.35</v>
      </c>
      <c r="L833" s="28">
        <v>2.74</v>
      </c>
      <c r="M833" s="28" t="s">
        <v>48</v>
      </c>
      <c r="N833" s="28">
        <v>66.2</v>
      </c>
    </row>
    <row r="834">
      <c r="A834" s="28">
        <v>833.0</v>
      </c>
      <c r="B834" s="28">
        <v>21.0</v>
      </c>
      <c r="C834" s="28" t="s">
        <v>44</v>
      </c>
      <c r="D834" s="28">
        <v>2.08</v>
      </c>
      <c r="E834" s="28">
        <v>1.33</v>
      </c>
      <c r="F834" s="28">
        <v>5.41</v>
      </c>
      <c r="G834" s="28">
        <v>67.4</v>
      </c>
      <c r="H834" s="28" t="s">
        <v>51</v>
      </c>
      <c r="I834" s="28">
        <v>3.19</v>
      </c>
      <c r="J834" s="28">
        <v>5.21</v>
      </c>
      <c r="K834" s="28">
        <v>286.53</v>
      </c>
      <c r="L834" s="28">
        <v>3.8</v>
      </c>
      <c r="M834" s="28" t="s">
        <v>48</v>
      </c>
      <c r="N834" s="28">
        <v>39.42</v>
      </c>
    </row>
    <row r="835">
      <c r="A835" s="28">
        <v>834.0</v>
      </c>
      <c r="B835" s="28">
        <v>16.0</v>
      </c>
      <c r="C835" s="28" t="s">
        <v>44</v>
      </c>
      <c r="D835" s="28">
        <v>4.37</v>
      </c>
      <c r="E835" s="28">
        <v>7.83</v>
      </c>
      <c r="F835" s="28">
        <v>4.56</v>
      </c>
      <c r="G835" s="28">
        <v>73.16</v>
      </c>
      <c r="H835" s="28" t="s">
        <v>51</v>
      </c>
      <c r="I835" s="28">
        <v>0.54</v>
      </c>
      <c r="J835" s="28">
        <v>10.06</v>
      </c>
      <c r="K835" s="28">
        <v>276.76</v>
      </c>
      <c r="L835" s="28">
        <v>12.54</v>
      </c>
      <c r="M835" s="28" t="s">
        <v>50</v>
      </c>
      <c r="N835" s="28">
        <v>65.42</v>
      </c>
    </row>
    <row r="836">
      <c r="A836" s="28">
        <v>835.0</v>
      </c>
      <c r="B836" s="28">
        <v>22.0</v>
      </c>
      <c r="C836" s="28" t="s">
        <v>49</v>
      </c>
      <c r="D836" s="28">
        <v>1.9</v>
      </c>
      <c r="E836" s="28">
        <v>5.97</v>
      </c>
      <c r="F836" s="28">
        <v>6.84</v>
      </c>
      <c r="G836" s="28">
        <v>65.44</v>
      </c>
      <c r="H836" s="28" t="s">
        <v>47</v>
      </c>
      <c r="I836" s="28">
        <v>4.11</v>
      </c>
      <c r="J836" s="28">
        <v>7.63</v>
      </c>
      <c r="K836" s="28">
        <v>309.68</v>
      </c>
      <c r="L836" s="28">
        <v>7.79</v>
      </c>
      <c r="M836" s="28" t="s">
        <v>48</v>
      </c>
      <c r="N836" s="28">
        <v>72.38</v>
      </c>
    </row>
    <row r="837">
      <c r="A837" s="28">
        <v>836.0</v>
      </c>
      <c r="B837" s="28">
        <v>16.0</v>
      </c>
      <c r="C837" s="28" t="s">
        <v>49</v>
      </c>
      <c r="D837" s="28">
        <v>5.43</v>
      </c>
      <c r="E837" s="28">
        <v>8.05</v>
      </c>
      <c r="F837" s="28">
        <v>5.77</v>
      </c>
      <c r="G837" s="28">
        <v>90.96</v>
      </c>
      <c r="H837" s="28" t="s">
        <v>45</v>
      </c>
      <c r="I837" s="28">
        <v>2.7</v>
      </c>
      <c r="J837" s="28">
        <v>7.91</v>
      </c>
      <c r="K837" s="28">
        <v>250.35</v>
      </c>
      <c r="L837" s="28">
        <v>9.64</v>
      </c>
      <c r="M837" s="28" t="s">
        <v>50</v>
      </c>
      <c r="N837" s="28">
        <v>91.5827842945518</v>
      </c>
    </row>
    <row r="838">
      <c r="A838" s="28">
        <v>837.0</v>
      </c>
      <c r="B838" s="28">
        <v>24.0</v>
      </c>
      <c r="C838" s="28" t="s">
        <v>49</v>
      </c>
      <c r="D838" s="28">
        <v>3.93</v>
      </c>
      <c r="E838" s="28">
        <v>7.28</v>
      </c>
      <c r="F838" s="28">
        <v>6.92</v>
      </c>
      <c r="G838" s="28">
        <v>99.41</v>
      </c>
      <c r="H838" s="28" t="s">
        <v>51</v>
      </c>
      <c r="I838" s="28">
        <v>0.91</v>
      </c>
      <c r="J838" s="28">
        <v>5.89</v>
      </c>
      <c r="K838" s="28">
        <v>260.13</v>
      </c>
      <c r="L838" s="28">
        <v>11.11</v>
      </c>
      <c r="M838" s="28" t="s">
        <v>48</v>
      </c>
      <c r="N838" s="28">
        <v>89.75</v>
      </c>
    </row>
    <row r="839">
      <c r="A839" s="28">
        <v>838.0</v>
      </c>
      <c r="B839" s="28">
        <v>16.0</v>
      </c>
      <c r="C839" s="28" t="s">
        <v>44</v>
      </c>
      <c r="D839" s="28">
        <v>6.18</v>
      </c>
      <c r="E839" s="28">
        <v>9.17</v>
      </c>
      <c r="F839" s="28">
        <v>6.79</v>
      </c>
      <c r="G839" s="28">
        <v>81.86</v>
      </c>
      <c r="H839" s="28" t="s">
        <v>47</v>
      </c>
      <c r="I839" s="28">
        <v>2.88</v>
      </c>
      <c r="J839" s="28">
        <v>7.93</v>
      </c>
      <c r="K839" s="28">
        <v>236.07</v>
      </c>
      <c r="L839" s="28">
        <v>16.28</v>
      </c>
      <c r="M839" s="28" t="s">
        <v>46</v>
      </c>
      <c r="N839" s="28">
        <v>79.9002178128635</v>
      </c>
    </row>
    <row r="840">
      <c r="A840" s="28">
        <v>839.0</v>
      </c>
      <c r="B840" s="28">
        <v>16.0</v>
      </c>
      <c r="C840" s="28" t="s">
        <v>49</v>
      </c>
      <c r="D840" s="28">
        <v>7.59</v>
      </c>
      <c r="E840" s="28">
        <v>8.97</v>
      </c>
      <c r="F840" s="28">
        <v>6.71</v>
      </c>
      <c r="G840" s="28">
        <v>86.23</v>
      </c>
      <c r="H840" s="28" t="s">
        <v>47</v>
      </c>
      <c r="I840" s="28">
        <v>0.2</v>
      </c>
      <c r="J840" s="28">
        <v>10.99</v>
      </c>
      <c r="K840" s="28">
        <v>229.84</v>
      </c>
      <c r="L840" s="28">
        <v>18.13</v>
      </c>
      <c r="M840" s="28" t="s">
        <v>46</v>
      </c>
      <c r="N840" s="28">
        <v>77.2731465715755</v>
      </c>
    </row>
    <row r="841">
      <c r="A841" s="28">
        <v>840.0</v>
      </c>
      <c r="B841" s="28">
        <v>22.0</v>
      </c>
      <c r="C841" s="28" t="s">
        <v>44</v>
      </c>
      <c r="D841" s="28">
        <v>0.93</v>
      </c>
      <c r="E841" s="28">
        <v>8.09</v>
      </c>
      <c r="F841" s="28">
        <v>4.62</v>
      </c>
      <c r="G841" s="28">
        <v>89.84</v>
      </c>
      <c r="H841" s="28" t="s">
        <v>47</v>
      </c>
      <c r="I841" s="28">
        <v>4.86</v>
      </c>
      <c r="J841" s="28">
        <v>2.39</v>
      </c>
      <c r="K841" s="28">
        <v>309.13</v>
      </c>
      <c r="L841" s="28">
        <v>2.74</v>
      </c>
      <c r="M841" s="28" t="s">
        <v>50</v>
      </c>
      <c r="N841" s="28">
        <v>88.14</v>
      </c>
    </row>
    <row r="842">
      <c r="A842" s="28">
        <v>841.0</v>
      </c>
      <c r="B842" s="28">
        <v>17.0</v>
      </c>
      <c r="C842" s="28" t="s">
        <v>49</v>
      </c>
      <c r="D842" s="28">
        <v>2.68</v>
      </c>
      <c r="E842" s="28">
        <v>5.28</v>
      </c>
      <c r="F842" s="28">
        <v>6.2</v>
      </c>
      <c r="G842" s="28">
        <v>68.97</v>
      </c>
      <c r="H842" s="28" t="s">
        <v>47</v>
      </c>
      <c r="I842" s="28">
        <v>4.13</v>
      </c>
      <c r="J842" s="28">
        <v>5.46</v>
      </c>
      <c r="K842" s="28">
        <v>284.44</v>
      </c>
      <c r="L842" s="28">
        <v>10.77</v>
      </c>
      <c r="M842" s="28" t="s">
        <v>48</v>
      </c>
      <c r="N842" s="28">
        <v>68.74</v>
      </c>
    </row>
    <row r="843">
      <c r="A843" s="28">
        <v>842.0</v>
      </c>
      <c r="B843" s="28">
        <v>20.0</v>
      </c>
      <c r="C843" s="28" t="s">
        <v>44</v>
      </c>
      <c r="D843" s="28">
        <v>2.56</v>
      </c>
      <c r="E843" s="28">
        <v>3.77</v>
      </c>
      <c r="F843" s="28">
        <v>8.06</v>
      </c>
      <c r="G843" s="28">
        <v>73.44</v>
      </c>
      <c r="H843" s="28" t="s">
        <v>51</v>
      </c>
      <c r="I843" s="28">
        <v>1.3</v>
      </c>
      <c r="J843" s="28">
        <v>3.65</v>
      </c>
      <c r="K843" s="28">
        <v>280.98</v>
      </c>
      <c r="L843" s="28">
        <v>6.74</v>
      </c>
      <c r="M843" s="28" t="s">
        <v>48</v>
      </c>
      <c r="N843" s="28">
        <v>69.01</v>
      </c>
    </row>
    <row r="844">
      <c r="A844" s="28">
        <v>843.0</v>
      </c>
      <c r="B844" s="28">
        <v>23.0</v>
      </c>
      <c r="C844" s="28" t="s">
        <v>49</v>
      </c>
      <c r="D844" s="28">
        <v>1.21</v>
      </c>
      <c r="E844" s="28">
        <v>5.56</v>
      </c>
      <c r="F844" s="28">
        <v>5.58</v>
      </c>
      <c r="G844" s="28">
        <v>76.49</v>
      </c>
      <c r="H844" s="28" t="s">
        <v>45</v>
      </c>
      <c r="I844" s="28">
        <v>2.09</v>
      </c>
      <c r="J844" s="28">
        <v>3.51</v>
      </c>
      <c r="K844" s="28">
        <v>321.76</v>
      </c>
      <c r="L844" s="28">
        <v>3.96</v>
      </c>
      <c r="M844" s="28" t="s">
        <v>48</v>
      </c>
      <c r="N844" s="28">
        <v>78.73</v>
      </c>
    </row>
    <row r="845">
      <c r="A845" s="28">
        <v>844.0</v>
      </c>
      <c r="B845" s="28">
        <v>23.0</v>
      </c>
      <c r="C845" s="28" t="s">
        <v>49</v>
      </c>
      <c r="D845" s="28">
        <v>6.48</v>
      </c>
      <c r="E845" s="28">
        <v>5.52</v>
      </c>
      <c r="F845" s="28">
        <v>6.22</v>
      </c>
      <c r="G845" s="28">
        <v>83.78</v>
      </c>
      <c r="H845" s="28" t="s">
        <v>47</v>
      </c>
      <c r="I845" s="28">
        <v>1.98</v>
      </c>
      <c r="J845" s="28">
        <v>11.98</v>
      </c>
      <c r="K845" s="28">
        <v>236.04</v>
      </c>
      <c r="L845" s="28">
        <v>19.11</v>
      </c>
      <c r="M845" s="28" t="s">
        <v>46</v>
      </c>
      <c r="N845" s="28">
        <v>46.08</v>
      </c>
    </row>
    <row r="846">
      <c r="A846" s="28">
        <v>845.0</v>
      </c>
      <c r="B846" s="28">
        <v>18.0</v>
      </c>
      <c r="C846" s="28" t="s">
        <v>49</v>
      </c>
      <c r="D846" s="28">
        <v>6.08</v>
      </c>
      <c r="E846" s="28">
        <v>6.49</v>
      </c>
      <c r="F846" s="28">
        <v>6.47</v>
      </c>
      <c r="G846" s="28">
        <v>94.02</v>
      </c>
      <c r="H846" s="28" t="s">
        <v>51</v>
      </c>
      <c r="I846" s="28">
        <v>4.31</v>
      </c>
      <c r="J846" s="28">
        <v>9.31</v>
      </c>
      <c r="K846" s="28">
        <v>238.71</v>
      </c>
      <c r="L846" s="28">
        <v>16.98</v>
      </c>
      <c r="M846" s="28" t="s">
        <v>46</v>
      </c>
      <c r="N846" s="28">
        <v>69.09</v>
      </c>
    </row>
    <row r="847">
      <c r="A847" s="28">
        <v>846.0</v>
      </c>
      <c r="B847" s="28">
        <v>22.0</v>
      </c>
      <c r="C847" s="28" t="s">
        <v>49</v>
      </c>
      <c r="D847" s="28">
        <v>3.88</v>
      </c>
      <c r="E847" s="28">
        <v>2.67</v>
      </c>
      <c r="F847" s="28">
        <v>8.31</v>
      </c>
      <c r="G847" s="28">
        <v>70.17</v>
      </c>
      <c r="H847" s="28" t="s">
        <v>51</v>
      </c>
      <c r="I847" s="28">
        <v>1.77</v>
      </c>
      <c r="J847" s="28">
        <v>5.25</v>
      </c>
      <c r="K847" s="28">
        <v>284.91</v>
      </c>
      <c r="L847" s="28">
        <v>5.57</v>
      </c>
      <c r="M847" s="28" t="s">
        <v>48</v>
      </c>
      <c r="N847" s="28">
        <v>55.45</v>
      </c>
    </row>
    <row r="848">
      <c r="A848" s="28">
        <v>847.0</v>
      </c>
      <c r="B848" s="28">
        <v>18.0</v>
      </c>
      <c r="C848" s="28" t="s">
        <v>44</v>
      </c>
      <c r="D848" s="28">
        <v>4.3</v>
      </c>
      <c r="E848" s="28">
        <v>6.9</v>
      </c>
      <c r="F848" s="28">
        <v>7.28</v>
      </c>
      <c r="G848" s="28">
        <v>78.84</v>
      </c>
      <c r="H848" s="28" t="s">
        <v>51</v>
      </c>
      <c r="I848" s="28">
        <v>0.24</v>
      </c>
      <c r="J848" s="28">
        <v>8.53</v>
      </c>
      <c r="K848" s="28">
        <v>265.58</v>
      </c>
      <c r="L848" s="28">
        <v>9.71</v>
      </c>
      <c r="M848" s="28" t="s">
        <v>48</v>
      </c>
      <c r="N848" s="28">
        <v>84.75</v>
      </c>
    </row>
    <row r="849">
      <c r="A849" s="28">
        <v>848.0</v>
      </c>
      <c r="B849" s="28">
        <v>21.0</v>
      </c>
      <c r="C849" s="28" t="s">
        <v>44</v>
      </c>
      <c r="D849" s="28">
        <v>0.48</v>
      </c>
      <c r="E849" s="28">
        <v>5.11</v>
      </c>
      <c r="F849" s="28">
        <v>4.5</v>
      </c>
      <c r="G849" s="28">
        <v>90.06</v>
      </c>
      <c r="H849" s="28" t="s">
        <v>51</v>
      </c>
      <c r="I849" s="28">
        <v>1.07</v>
      </c>
      <c r="J849" s="28">
        <v>6.26</v>
      </c>
      <c r="K849" s="28">
        <v>319.36</v>
      </c>
      <c r="L849" s="28">
        <v>5.02</v>
      </c>
      <c r="M849" s="28" t="s">
        <v>48</v>
      </c>
      <c r="N849" s="28">
        <v>78.5689113960445</v>
      </c>
    </row>
    <row r="850">
      <c r="A850" s="28">
        <v>849.0</v>
      </c>
      <c r="B850" s="28">
        <v>21.0</v>
      </c>
      <c r="C850" s="28" t="s">
        <v>49</v>
      </c>
      <c r="D850" s="28">
        <v>4.44</v>
      </c>
      <c r="E850" s="28">
        <v>6.58</v>
      </c>
      <c r="F850" s="28">
        <v>8.33</v>
      </c>
      <c r="G850" s="28">
        <v>63.5</v>
      </c>
      <c r="H850" s="28" t="s">
        <v>51</v>
      </c>
      <c r="I850" s="28">
        <v>1.08</v>
      </c>
      <c r="J850" s="28">
        <v>7.76</v>
      </c>
      <c r="K850" s="28">
        <v>257.97</v>
      </c>
      <c r="L850" s="28">
        <v>12.99</v>
      </c>
      <c r="M850" s="28" t="s">
        <v>48</v>
      </c>
      <c r="N850" s="28">
        <v>70.77</v>
      </c>
    </row>
    <row r="851">
      <c r="A851" s="28">
        <v>850.0</v>
      </c>
      <c r="B851" s="28">
        <v>18.0</v>
      </c>
      <c r="C851" s="28" t="s">
        <v>44</v>
      </c>
      <c r="D851" s="28">
        <v>6.33</v>
      </c>
      <c r="E851" s="28">
        <v>3.16</v>
      </c>
      <c r="F851" s="28">
        <v>8.16</v>
      </c>
      <c r="G851" s="28">
        <v>80.52</v>
      </c>
      <c r="H851" s="28" t="s">
        <v>51</v>
      </c>
      <c r="I851" s="28">
        <v>4.75</v>
      </c>
      <c r="J851" s="28">
        <v>10.45</v>
      </c>
      <c r="K851" s="28">
        <v>249.1</v>
      </c>
      <c r="L851" s="28">
        <v>12.39</v>
      </c>
      <c r="M851" s="28" t="s">
        <v>46</v>
      </c>
      <c r="N851" s="28">
        <v>43.68</v>
      </c>
    </row>
    <row r="852">
      <c r="A852" s="28">
        <v>851.0</v>
      </c>
      <c r="B852" s="28">
        <v>22.0</v>
      </c>
      <c r="C852" s="28" t="s">
        <v>44</v>
      </c>
      <c r="D852" s="28">
        <v>4.59</v>
      </c>
      <c r="E852" s="28">
        <v>4.91</v>
      </c>
      <c r="F852" s="28">
        <v>7.77</v>
      </c>
      <c r="G852" s="28">
        <v>65.78</v>
      </c>
      <c r="H852" s="28" t="s">
        <v>45</v>
      </c>
      <c r="I852" s="28">
        <v>4.62</v>
      </c>
      <c r="J852" s="28">
        <v>10.19</v>
      </c>
      <c r="K852" s="28">
        <v>272.27</v>
      </c>
      <c r="L852" s="28">
        <v>13.8</v>
      </c>
      <c r="M852" s="28" t="s">
        <v>48</v>
      </c>
      <c r="N852" s="28">
        <v>66.12</v>
      </c>
    </row>
    <row r="853">
      <c r="A853" s="28">
        <v>852.0</v>
      </c>
      <c r="B853" s="28">
        <v>18.0</v>
      </c>
      <c r="C853" s="28" t="s">
        <v>44</v>
      </c>
      <c r="D853" s="28">
        <v>2.12</v>
      </c>
      <c r="E853" s="28">
        <v>2.89</v>
      </c>
      <c r="F853" s="28">
        <v>6.33</v>
      </c>
      <c r="G853" s="28">
        <v>81.57</v>
      </c>
      <c r="H853" s="28" t="s">
        <v>47</v>
      </c>
      <c r="I853" s="28">
        <v>1.5</v>
      </c>
      <c r="J853" s="28">
        <v>5.22</v>
      </c>
      <c r="K853" s="28">
        <v>283.4</v>
      </c>
      <c r="L853" s="28">
        <v>4.98</v>
      </c>
      <c r="M853" s="28" t="s">
        <v>48</v>
      </c>
      <c r="N853" s="28">
        <v>57.01</v>
      </c>
    </row>
    <row r="854">
      <c r="A854" s="28">
        <v>853.0</v>
      </c>
      <c r="B854" s="28">
        <v>23.0</v>
      </c>
      <c r="C854" s="28" t="s">
        <v>49</v>
      </c>
      <c r="D854" s="28">
        <v>5.34</v>
      </c>
      <c r="E854" s="28">
        <v>8.88</v>
      </c>
      <c r="F854" s="28">
        <v>7.79</v>
      </c>
      <c r="G854" s="28">
        <v>90.71</v>
      </c>
      <c r="H854" s="28" t="s">
        <v>47</v>
      </c>
      <c r="I854" s="28">
        <v>0.01</v>
      </c>
      <c r="J854" s="28">
        <v>9.66</v>
      </c>
      <c r="K854" s="28">
        <v>250.58</v>
      </c>
      <c r="L854" s="28">
        <v>14.27</v>
      </c>
      <c r="M854" s="28" t="s">
        <v>46</v>
      </c>
      <c r="N854" s="28">
        <v>111.02209619766</v>
      </c>
    </row>
    <row r="855">
      <c r="A855" s="28">
        <v>854.0</v>
      </c>
      <c r="B855" s="28">
        <v>19.0</v>
      </c>
      <c r="C855" s="28" t="s">
        <v>44</v>
      </c>
      <c r="D855" s="28">
        <v>2.89</v>
      </c>
      <c r="E855" s="28">
        <v>5.39</v>
      </c>
      <c r="F855" s="28">
        <v>6.39</v>
      </c>
      <c r="G855" s="28">
        <v>69.48</v>
      </c>
      <c r="H855" s="28" t="s">
        <v>51</v>
      </c>
      <c r="I855" s="28">
        <v>2.58</v>
      </c>
      <c r="J855" s="28">
        <v>6.09</v>
      </c>
      <c r="K855" s="28">
        <v>276.27</v>
      </c>
      <c r="L855" s="28">
        <v>6.25</v>
      </c>
      <c r="M855" s="28" t="s">
        <v>48</v>
      </c>
      <c r="N855" s="28">
        <v>70.63</v>
      </c>
    </row>
    <row r="856">
      <c r="A856" s="28">
        <v>855.0</v>
      </c>
      <c r="B856" s="28">
        <v>16.0</v>
      </c>
      <c r="C856" s="28" t="s">
        <v>44</v>
      </c>
      <c r="D856" s="28">
        <v>4.36</v>
      </c>
      <c r="E856" s="28">
        <v>3.02</v>
      </c>
      <c r="F856" s="28">
        <v>7.68</v>
      </c>
      <c r="G856" s="28">
        <v>93.98</v>
      </c>
      <c r="H856" s="28" t="s">
        <v>45</v>
      </c>
      <c r="I856" s="28">
        <v>3.99</v>
      </c>
      <c r="J856" s="28">
        <v>10.17</v>
      </c>
      <c r="K856" s="28">
        <v>262.4</v>
      </c>
      <c r="L856" s="28">
        <v>6.96</v>
      </c>
      <c r="M856" s="28" t="s">
        <v>48</v>
      </c>
      <c r="N856" s="28">
        <v>65.97</v>
      </c>
    </row>
    <row r="857">
      <c r="A857" s="28">
        <v>856.0</v>
      </c>
      <c r="B857" s="28">
        <v>19.0</v>
      </c>
      <c r="C857" s="28" t="s">
        <v>44</v>
      </c>
      <c r="D857" s="28">
        <v>3.9</v>
      </c>
      <c r="E857" s="28">
        <v>1.37</v>
      </c>
      <c r="F857" s="28">
        <v>8.4</v>
      </c>
      <c r="G857" s="28">
        <v>73.39</v>
      </c>
      <c r="H857" s="28" t="s">
        <v>45</v>
      </c>
      <c r="I857" s="28">
        <v>1.34</v>
      </c>
      <c r="J857" s="28">
        <v>7.42</v>
      </c>
      <c r="K857" s="28">
        <v>289.21</v>
      </c>
      <c r="L857" s="28">
        <v>6.02</v>
      </c>
      <c r="M857" s="28" t="s">
        <v>48</v>
      </c>
      <c r="N857" s="28">
        <v>50.92</v>
      </c>
    </row>
    <row r="858">
      <c r="A858" s="28">
        <v>857.0</v>
      </c>
      <c r="B858" s="28">
        <v>22.0</v>
      </c>
      <c r="C858" s="28" t="s">
        <v>44</v>
      </c>
      <c r="D858" s="28">
        <v>3.05</v>
      </c>
      <c r="E858" s="28">
        <v>7.08</v>
      </c>
      <c r="F858" s="28">
        <v>8.45</v>
      </c>
      <c r="G858" s="28">
        <v>67.63</v>
      </c>
      <c r="H858" s="28" t="s">
        <v>45</v>
      </c>
      <c r="I858" s="28">
        <v>2.2</v>
      </c>
      <c r="J858" s="28">
        <v>8.48</v>
      </c>
      <c r="K858" s="28">
        <v>285.97</v>
      </c>
      <c r="L858" s="28">
        <v>6.56</v>
      </c>
      <c r="M858" s="28" t="s">
        <v>48</v>
      </c>
      <c r="N858" s="28">
        <v>76.93</v>
      </c>
    </row>
    <row r="859">
      <c r="A859" s="28">
        <v>858.0</v>
      </c>
      <c r="B859" s="28">
        <v>19.0</v>
      </c>
      <c r="C859" s="28" t="s">
        <v>49</v>
      </c>
      <c r="D859" s="28">
        <v>5.75</v>
      </c>
      <c r="E859" s="28">
        <v>2.93</v>
      </c>
      <c r="F859" s="28">
        <v>6.27</v>
      </c>
      <c r="G859" s="28">
        <v>78.61</v>
      </c>
      <c r="H859" s="28" t="s">
        <v>45</v>
      </c>
      <c r="I859" s="28">
        <v>0.86</v>
      </c>
      <c r="J859" s="28">
        <v>9.29</v>
      </c>
      <c r="K859" s="28">
        <v>270.48</v>
      </c>
      <c r="L859" s="28">
        <v>12.09</v>
      </c>
      <c r="M859" s="28" t="s">
        <v>46</v>
      </c>
      <c r="N859" s="28">
        <v>33.6</v>
      </c>
    </row>
    <row r="860">
      <c r="A860" s="28">
        <v>859.0</v>
      </c>
      <c r="B860" s="28">
        <v>21.0</v>
      </c>
      <c r="C860" s="28" t="s">
        <v>52</v>
      </c>
      <c r="D860" s="28">
        <v>7.07</v>
      </c>
      <c r="E860" s="28">
        <v>9.91</v>
      </c>
      <c r="F860" s="28">
        <v>8.3</v>
      </c>
      <c r="G860" s="28">
        <v>95.04</v>
      </c>
      <c r="H860" s="28" t="s">
        <v>45</v>
      </c>
      <c r="I860" s="28">
        <v>1.64</v>
      </c>
      <c r="J860" s="28">
        <v>11.41</v>
      </c>
      <c r="K860" s="28">
        <v>249.99</v>
      </c>
      <c r="L860" s="28">
        <v>16.3</v>
      </c>
      <c r="M860" s="28" t="s">
        <v>46</v>
      </c>
      <c r="N860" s="28">
        <v>85.4718747079851</v>
      </c>
    </row>
    <row r="861">
      <c r="A861" s="28">
        <v>860.0</v>
      </c>
      <c r="B861" s="28">
        <v>24.0</v>
      </c>
      <c r="C861" s="28" t="s">
        <v>49</v>
      </c>
      <c r="D861" s="28">
        <v>0.04</v>
      </c>
      <c r="E861" s="28">
        <v>5.8</v>
      </c>
      <c r="F861" s="28">
        <v>4.51</v>
      </c>
      <c r="G861" s="28">
        <v>62.76</v>
      </c>
      <c r="H861" s="28" t="s">
        <v>45</v>
      </c>
      <c r="I861" s="28">
        <v>3.79</v>
      </c>
      <c r="J861" s="28">
        <v>2.97</v>
      </c>
      <c r="K861" s="28">
        <v>330.83</v>
      </c>
      <c r="L861" s="28">
        <v>0.51</v>
      </c>
      <c r="M861" s="28" t="s">
        <v>48</v>
      </c>
      <c r="N861" s="28">
        <v>69.39</v>
      </c>
    </row>
    <row r="862">
      <c r="A862" s="28">
        <v>861.0</v>
      </c>
      <c r="B862" s="28">
        <v>16.0</v>
      </c>
      <c r="C862" s="28" t="s">
        <v>44</v>
      </c>
      <c r="D862" s="28">
        <v>7.47</v>
      </c>
      <c r="E862" s="28">
        <v>3.6</v>
      </c>
      <c r="F862" s="28">
        <v>4.51</v>
      </c>
      <c r="G862" s="28">
        <v>73.1</v>
      </c>
      <c r="H862" s="28" t="s">
        <v>45</v>
      </c>
      <c r="I862" s="28">
        <v>2.14</v>
      </c>
      <c r="J862" s="28">
        <v>13.06</v>
      </c>
      <c r="K862" s="28">
        <v>244.9</v>
      </c>
      <c r="L862" s="28">
        <v>17.64</v>
      </c>
      <c r="M862" s="28" t="s">
        <v>46</v>
      </c>
      <c r="N862" s="28">
        <v>27.36</v>
      </c>
    </row>
    <row r="863">
      <c r="A863" s="28">
        <v>862.0</v>
      </c>
      <c r="B863" s="28">
        <v>20.0</v>
      </c>
      <c r="C863" s="28" t="s">
        <v>49</v>
      </c>
      <c r="D863" s="28">
        <v>4.09</v>
      </c>
      <c r="E863" s="28">
        <v>6.92</v>
      </c>
      <c r="F863" s="28">
        <v>6.74</v>
      </c>
      <c r="G863" s="28">
        <v>86.13</v>
      </c>
      <c r="H863" s="28" t="s">
        <v>51</v>
      </c>
      <c r="I863" s="28">
        <v>2.24</v>
      </c>
      <c r="J863" s="28">
        <v>8.32</v>
      </c>
      <c r="K863" s="28">
        <v>282.52</v>
      </c>
      <c r="L863" s="28">
        <v>9.3</v>
      </c>
      <c r="M863" s="28" t="s">
        <v>48</v>
      </c>
      <c r="N863" s="28">
        <v>76.45</v>
      </c>
    </row>
    <row r="864">
      <c r="A864" s="28">
        <v>863.0</v>
      </c>
      <c r="B864" s="28">
        <v>22.0</v>
      </c>
      <c r="C864" s="28" t="s">
        <v>49</v>
      </c>
      <c r="D864" s="28">
        <v>5.61</v>
      </c>
      <c r="E864" s="28">
        <v>3.48</v>
      </c>
      <c r="F864" s="28">
        <v>7.26</v>
      </c>
      <c r="G864" s="28">
        <v>74.3</v>
      </c>
      <c r="H864" s="28" t="s">
        <v>47</v>
      </c>
      <c r="I864" s="28">
        <v>3.95</v>
      </c>
      <c r="J864" s="28">
        <v>6.71</v>
      </c>
      <c r="K864" s="28">
        <v>269.73</v>
      </c>
      <c r="L864" s="28">
        <v>11.76</v>
      </c>
      <c r="M864" s="28" t="s">
        <v>46</v>
      </c>
      <c r="N864" s="28">
        <v>45.81</v>
      </c>
    </row>
    <row r="865">
      <c r="A865" s="28">
        <v>864.0</v>
      </c>
      <c r="B865" s="28">
        <v>16.0</v>
      </c>
      <c r="C865" s="28" t="s">
        <v>44</v>
      </c>
      <c r="D865" s="28">
        <v>6.84</v>
      </c>
      <c r="E865" s="28">
        <v>8.38</v>
      </c>
      <c r="F865" s="28">
        <v>4.76</v>
      </c>
      <c r="G865" s="28">
        <v>62.83</v>
      </c>
      <c r="H865" s="28" t="s">
        <v>45</v>
      </c>
      <c r="I865" s="28">
        <v>3.81</v>
      </c>
      <c r="J865" s="28">
        <v>7.92</v>
      </c>
      <c r="K865" s="28">
        <v>243.37</v>
      </c>
      <c r="L865" s="28">
        <v>16.08</v>
      </c>
      <c r="M865" s="28" t="s">
        <v>50</v>
      </c>
      <c r="N865" s="28">
        <v>57.9693882326396</v>
      </c>
    </row>
    <row r="866">
      <c r="A866" s="28">
        <v>865.0</v>
      </c>
      <c r="B866" s="28">
        <v>19.0</v>
      </c>
      <c r="C866" s="28" t="s">
        <v>49</v>
      </c>
      <c r="D866" s="28">
        <v>3.74</v>
      </c>
      <c r="E866" s="28">
        <v>3.77</v>
      </c>
      <c r="F866" s="28">
        <v>6.36</v>
      </c>
      <c r="G866" s="28">
        <v>73.28</v>
      </c>
      <c r="H866" s="28" t="s">
        <v>51</v>
      </c>
      <c r="I866" s="28">
        <v>0.94</v>
      </c>
      <c r="J866" s="28">
        <v>8.12</v>
      </c>
      <c r="K866" s="28">
        <v>281.98</v>
      </c>
      <c r="L866" s="28">
        <v>9.64</v>
      </c>
      <c r="M866" s="28" t="s">
        <v>48</v>
      </c>
      <c r="N866" s="28">
        <v>58.27</v>
      </c>
    </row>
    <row r="867">
      <c r="A867" s="28">
        <v>866.0</v>
      </c>
      <c r="B867" s="28">
        <v>21.0</v>
      </c>
      <c r="C867" s="28" t="s">
        <v>49</v>
      </c>
      <c r="D867" s="28">
        <v>6.68</v>
      </c>
      <c r="E867" s="28">
        <v>9.89</v>
      </c>
      <c r="F867" s="28">
        <v>4.47</v>
      </c>
      <c r="G867" s="28">
        <v>92.84</v>
      </c>
      <c r="H867" s="28" t="s">
        <v>47</v>
      </c>
      <c r="I867" s="28">
        <v>2.08</v>
      </c>
      <c r="J867" s="28">
        <v>8.25</v>
      </c>
      <c r="K867" s="28">
        <v>246.42</v>
      </c>
      <c r="L867" s="28">
        <v>15.23</v>
      </c>
      <c r="M867" s="28" t="s">
        <v>50</v>
      </c>
      <c r="N867" s="28">
        <v>76.806401379358</v>
      </c>
    </row>
    <row r="868">
      <c r="A868" s="28">
        <v>867.0</v>
      </c>
      <c r="B868" s="28">
        <v>17.0</v>
      </c>
      <c r="C868" s="28" t="s">
        <v>49</v>
      </c>
      <c r="D868" s="28">
        <v>1.42</v>
      </c>
      <c r="E868" s="28">
        <v>6.45</v>
      </c>
      <c r="F868" s="28">
        <v>7.01</v>
      </c>
      <c r="G868" s="28">
        <v>98.72</v>
      </c>
      <c r="H868" s="28" t="s">
        <v>47</v>
      </c>
      <c r="I868" s="28">
        <v>4.24</v>
      </c>
      <c r="J868" s="28">
        <v>6.0</v>
      </c>
      <c r="K868" s="28">
        <v>298.57</v>
      </c>
      <c r="L868" s="28">
        <v>6.56</v>
      </c>
      <c r="M868" s="28" t="s">
        <v>48</v>
      </c>
      <c r="N868" s="28">
        <v>104.448037906508</v>
      </c>
    </row>
    <row r="869">
      <c r="A869" s="28">
        <v>868.0</v>
      </c>
      <c r="B869" s="28">
        <v>20.0</v>
      </c>
      <c r="C869" s="28" t="s">
        <v>49</v>
      </c>
      <c r="D869" s="28">
        <v>1.27</v>
      </c>
      <c r="E869" s="28">
        <v>8.6</v>
      </c>
      <c r="F869" s="28">
        <v>8.28</v>
      </c>
      <c r="G869" s="28">
        <v>61.59</v>
      </c>
      <c r="H869" s="28" t="s">
        <v>45</v>
      </c>
      <c r="I869" s="28">
        <v>2.28</v>
      </c>
      <c r="J869" s="28">
        <v>3.88</v>
      </c>
      <c r="K869" s="28">
        <v>313.22</v>
      </c>
      <c r="L869" s="28">
        <v>3.53</v>
      </c>
      <c r="M869" s="28" t="s">
        <v>48</v>
      </c>
      <c r="N869" s="28">
        <v>100.0</v>
      </c>
    </row>
    <row r="870">
      <c r="A870" s="28">
        <v>869.0</v>
      </c>
      <c r="B870" s="28">
        <v>16.0</v>
      </c>
      <c r="C870" s="28" t="s">
        <v>44</v>
      </c>
      <c r="D870" s="28">
        <v>5.26</v>
      </c>
      <c r="E870" s="28">
        <v>1.66</v>
      </c>
      <c r="F870" s="28">
        <v>7.69</v>
      </c>
      <c r="G870" s="28">
        <v>82.77</v>
      </c>
      <c r="H870" s="28" t="s">
        <v>45</v>
      </c>
      <c r="I870" s="28">
        <v>3.31</v>
      </c>
      <c r="J870" s="28">
        <v>8.95</v>
      </c>
      <c r="K870" s="28">
        <v>269.46</v>
      </c>
      <c r="L870" s="28">
        <v>8.78</v>
      </c>
      <c r="M870" s="28" t="s">
        <v>46</v>
      </c>
      <c r="N870" s="28">
        <v>41.07</v>
      </c>
    </row>
    <row r="871">
      <c r="A871" s="28">
        <v>870.0</v>
      </c>
      <c r="B871" s="28">
        <v>21.0</v>
      </c>
      <c r="C871" s="28" t="s">
        <v>44</v>
      </c>
      <c r="D871" s="28">
        <v>6.96</v>
      </c>
      <c r="E871" s="28">
        <v>4.13</v>
      </c>
      <c r="F871" s="28">
        <v>5.89</v>
      </c>
      <c r="G871" s="28">
        <v>64.21</v>
      </c>
      <c r="H871" s="28" t="s">
        <v>45</v>
      </c>
      <c r="I871" s="28">
        <v>1.53</v>
      </c>
      <c r="J871" s="28">
        <v>8.83</v>
      </c>
      <c r="K871" s="28">
        <v>230.48</v>
      </c>
      <c r="L871" s="28">
        <v>15.36</v>
      </c>
      <c r="M871" s="28" t="s">
        <v>46</v>
      </c>
      <c r="N871" s="28">
        <v>28.05</v>
      </c>
    </row>
    <row r="872">
      <c r="A872" s="28">
        <v>871.0</v>
      </c>
      <c r="B872" s="28">
        <v>21.0</v>
      </c>
      <c r="C872" s="28" t="s">
        <v>49</v>
      </c>
      <c r="D872" s="28">
        <v>7.14</v>
      </c>
      <c r="E872" s="28">
        <v>7.64</v>
      </c>
      <c r="F872" s="28">
        <v>8.97</v>
      </c>
      <c r="G872" s="28">
        <v>87.22</v>
      </c>
      <c r="H872" s="28" t="s">
        <v>45</v>
      </c>
      <c r="I872" s="28">
        <v>0.3</v>
      </c>
      <c r="J872" s="28">
        <v>9.37</v>
      </c>
      <c r="K872" s="28">
        <v>225.75</v>
      </c>
      <c r="L872" s="28">
        <v>14.05</v>
      </c>
      <c r="M872" s="28" t="s">
        <v>46</v>
      </c>
      <c r="N872" s="28">
        <v>75.0189593257478</v>
      </c>
    </row>
    <row r="873">
      <c r="A873" s="28">
        <v>872.0</v>
      </c>
      <c r="B873" s="28">
        <v>19.0</v>
      </c>
      <c r="C873" s="28" t="s">
        <v>44</v>
      </c>
      <c r="D873" s="28">
        <v>5.15</v>
      </c>
      <c r="E873" s="28">
        <v>6.9</v>
      </c>
      <c r="F873" s="28">
        <v>7.31</v>
      </c>
      <c r="G873" s="28">
        <v>60.32</v>
      </c>
      <c r="H873" s="28" t="s">
        <v>51</v>
      </c>
      <c r="I873" s="28">
        <v>0.82</v>
      </c>
      <c r="J873" s="28">
        <v>8.33</v>
      </c>
      <c r="K873" s="28">
        <v>252.69</v>
      </c>
      <c r="L873" s="28">
        <v>13.61</v>
      </c>
      <c r="M873" s="28" t="s">
        <v>46</v>
      </c>
      <c r="N873" s="28">
        <v>70.02</v>
      </c>
    </row>
    <row r="874">
      <c r="A874" s="28">
        <v>873.0</v>
      </c>
      <c r="B874" s="28">
        <v>23.0</v>
      </c>
      <c r="C874" s="28" t="s">
        <v>44</v>
      </c>
      <c r="D874" s="28">
        <v>4.2</v>
      </c>
      <c r="E874" s="28">
        <v>2.75</v>
      </c>
      <c r="F874" s="28">
        <v>8.08</v>
      </c>
      <c r="G874" s="28">
        <v>60.59</v>
      </c>
      <c r="H874" s="28" t="s">
        <v>45</v>
      </c>
      <c r="I874" s="28">
        <v>2.01</v>
      </c>
      <c r="J874" s="28">
        <v>8.53</v>
      </c>
      <c r="K874" s="28">
        <v>283.17</v>
      </c>
      <c r="L874" s="28">
        <v>13.3</v>
      </c>
      <c r="M874" s="28" t="s">
        <v>48</v>
      </c>
      <c r="N874" s="28">
        <v>49.2</v>
      </c>
    </row>
    <row r="875">
      <c r="A875" s="28">
        <v>874.0</v>
      </c>
      <c r="B875" s="28">
        <v>19.0</v>
      </c>
      <c r="C875" s="28" t="s">
        <v>49</v>
      </c>
      <c r="D875" s="28">
        <v>2.65</v>
      </c>
      <c r="E875" s="28">
        <v>4.21</v>
      </c>
      <c r="F875" s="28">
        <v>7.35</v>
      </c>
      <c r="G875" s="28">
        <v>91.08</v>
      </c>
      <c r="H875" s="28" t="s">
        <v>47</v>
      </c>
      <c r="I875" s="28">
        <v>1.77</v>
      </c>
      <c r="J875" s="28">
        <v>4.43</v>
      </c>
      <c r="K875" s="28">
        <v>285.83</v>
      </c>
      <c r="L875" s="28">
        <v>5.67</v>
      </c>
      <c r="M875" s="28" t="s">
        <v>48</v>
      </c>
      <c r="N875" s="28">
        <v>79.0</v>
      </c>
    </row>
    <row r="876">
      <c r="A876" s="28">
        <v>875.0</v>
      </c>
      <c r="B876" s="28">
        <v>23.0</v>
      </c>
      <c r="C876" s="28" t="s">
        <v>49</v>
      </c>
      <c r="D876" s="28">
        <v>7.84</v>
      </c>
      <c r="E876" s="28">
        <v>3.37</v>
      </c>
      <c r="F876" s="28">
        <v>8.95</v>
      </c>
      <c r="G876" s="28">
        <v>62.98</v>
      </c>
      <c r="H876" s="28" t="s">
        <v>45</v>
      </c>
      <c r="I876" s="28">
        <v>4.48</v>
      </c>
      <c r="J876" s="28">
        <v>10.25</v>
      </c>
      <c r="K876" s="28">
        <v>214.88</v>
      </c>
      <c r="L876" s="28">
        <v>17.21</v>
      </c>
      <c r="M876" s="28" t="s">
        <v>46</v>
      </c>
      <c r="N876" s="28">
        <v>33.41</v>
      </c>
    </row>
    <row r="877">
      <c r="A877" s="28">
        <v>876.0</v>
      </c>
      <c r="B877" s="28">
        <v>23.0</v>
      </c>
      <c r="C877" s="28" t="s">
        <v>44</v>
      </c>
      <c r="D877" s="28">
        <v>2.56</v>
      </c>
      <c r="E877" s="28">
        <v>6.52</v>
      </c>
      <c r="F877" s="28">
        <v>8.11</v>
      </c>
      <c r="G877" s="28">
        <v>72.21</v>
      </c>
      <c r="H877" s="28" t="s">
        <v>47</v>
      </c>
      <c r="I877" s="28">
        <v>2.73</v>
      </c>
      <c r="J877" s="28">
        <v>4.59</v>
      </c>
      <c r="K877" s="28">
        <v>278.89</v>
      </c>
      <c r="L877" s="28">
        <v>7.47</v>
      </c>
      <c r="M877" s="28" t="s">
        <v>48</v>
      </c>
      <c r="N877" s="28">
        <v>87.6</v>
      </c>
    </row>
    <row r="878">
      <c r="A878" s="28">
        <v>877.0</v>
      </c>
      <c r="B878" s="28">
        <v>20.0</v>
      </c>
      <c r="C878" s="28" t="s">
        <v>49</v>
      </c>
      <c r="D878" s="28">
        <v>5.95</v>
      </c>
      <c r="E878" s="28">
        <v>4.1</v>
      </c>
      <c r="F878" s="28">
        <v>6.6</v>
      </c>
      <c r="G878" s="28">
        <v>98.32</v>
      </c>
      <c r="H878" s="28" t="s">
        <v>45</v>
      </c>
      <c r="I878" s="28">
        <v>3.14</v>
      </c>
      <c r="J878" s="28">
        <v>11.26</v>
      </c>
      <c r="K878" s="28">
        <v>239.56</v>
      </c>
      <c r="L878" s="28">
        <v>12.93</v>
      </c>
      <c r="M878" s="28" t="s">
        <v>46</v>
      </c>
      <c r="N878" s="28">
        <v>57.12</v>
      </c>
    </row>
    <row r="879">
      <c r="A879" s="28">
        <v>878.0</v>
      </c>
      <c r="B879" s="28">
        <v>19.0</v>
      </c>
      <c r="C879" s="28" t="s">
        <v>49</v>
      </c>
      <c r="D879" s="28">
        <v>4.26</v>
      </c>
      <c r="E879" s="28">
        <v>3.78</v>
      </c>
      <c r="F879" s="28">
        <v>5.83</v>
      </c>
      <c r="G879" s="28">
        <v>99.41</v>
      </c>
      <c r="H879" s="28" t="s">
        <v>51</v>
      </c>
      <c r="I879" s="28">
        <v>3.44</v>
      </c>
      <c r="J879" s="28">
        <v>8.5</v>
      </c>
      <c r="K879" s="28">
        <v>261.75</v>
      </c>
      <c r="L879" s="28">
        <v>10.66</v>
      </c>
      <c r="M879" s="28" t="s">
        <v>48</v>
      </c>
      <c r="N879" s="28">
        <v>80.5512030847191</v>
      </c>
    </row>
    <row r="880">
      <c r="A880" s="28">
        <v>879.0</v>
      </c>
      <c r="B880" s="28">
        <v>17.0</v>
      </c>
      <c r="C880" s="28" t="s">
        <v>49</v>
      </c>
      <c r="D880" s="28">
        <v>4.87</v>
      </c>
      <c r="E880" s="28">
        <v>2.87</v>
      </c>
      <c r="F880" s="28">
        <v>7.41</v>
      </c>
      <c r="G880" s="28">
        <v>66.46</v>
      </c>
      <c r="H880" s="28" t="s">
        <v>51</v>
      </c>
      <c r="I880" s="28">
        <v>2.66</v>
      </c>
      <c r="J880" s="28">
        <v>8.21</v>
      </c>
      <c r="K880" s="28">
        <v>247.57</v>
      </c>
      <c r="L880" s="28">
        <v>8.31</v>
      </c>
      <c r="M880" s="28" t="s">
        <v>48</v>
      </c>
      <c r="N880" s="28">
        <v>51.82</v>
      </c>
    </row>
    <row r="881">
      <c r="A881" s="28">
        <v>880.0</v>
      </c>
      <c r="B881" s="28">
        <v>18.0</v>
      </c>
      <c r="C881" s="28" t="s">
        <v>44</v>
      </c>
      <c r="D881" s="28">
        <v>3.15</v>
      </c>
      <c r="E881" s="28">
        <v>4.68</v>
      </c>
      <c r="F881" s="28">
        <v>6.95</v>
      </c>
      <c r="G881" s="28">
        <v>82.44</v>
      </c>
      <c r="H881" s="28" t="s">
        <v>51</v>
      </c>
      <c r="I881" s="28">
        <v>3.85</v>
      </c>
      <c r="J881" s="28">
        <v>8.88</v>
      </c>
      <c r="K881" s="28">
        <v>288.26</v>
      </c>
      <c r="L881" s="28">
        <v>11.25</v>
      </c>
      <c r="M881" s="28" t="s">
        <v>48</v>
      </c>
      <c r="N881" s="28">
        <v>73.86</v>
      </c>
    </row>
    <row r="882">
      <c r="A882" s="28">
        <v>881.0</v>
      </c>
      <c r="B882" s="28">
        <v>18.0</v>
      </c>
      <c r="C882" s="28" t="s">
        <v>44</v>
      </c>
      <c r="D882" s="28">
        <v>7.72</v>
      </c>
      <c r="E882" s="28">
        <v>2.76</v>
      </c>
      <c r="F882" s="28">
        <v>7.15</v>
      </c>
      <c r="G882" s="28">
        <v>82.37</v>
      </c>
      <c r="H882" s="28" t="s">
        <v>45</v>
      </c>
      <c r="I882" s="28">
        <v>3.92</v>
      </c>
      <c r="J882" s="28">
        <v>12.4</v>
      </c>
      <c r="K882" s="28">
        <v>225.47</v>
      </c>
      <c r="L882" s="28">
        <v>21.15</v>
      </c>
      <c r="M882" s="28" t="s">
        <v>46</v>
      </c>
      <c r="N882" s="28">
        <v>28.43</v>
      </c>
    </row>
    <row r="883">
      <c r="A883" s="28">
        <v>882.0</v>
      </c>
      <c r="B883" s="28">
        <v>19.0</v>
      </c>
      <c r="C883" s="28" t="s">
        <v>44</v>
      </c>
      <c r="D883" s="28">
        <v>4.57</v>
      </c>
      <c r="E883" s="28">
        <v>9.66</v>
      </c>
      <c r="F883" s="28">
        <v>5.72</v>
      </c>
      <c r="G883" s="28">
        <v>78.1</v>
      </c>
      <c r="H883" s="28" t="s">
        <v>45</v>
      </c>
      <c r="I883" s="28">
        <v>1.76</v>
      </c>
      <c r="J883" s="28">
        <v>10.23</v>
      </c>
      <c r="K883" s="28">
        <v>270.5</v>
      </c>
      <c r="L883" s="28">
        <v>12.17</v>
      </c>
      <c r="M883" s="28" t="s">
        <v>50</v>
      </c>
      <c r="N883" s="28">
        <v>91.02</v>
      </c>
    </row>
    <row r="884">
      <c r="A884" s="28">
        <v>883.0</v>
      </c>
      <c r="B884" s="28">
        <v>19.0</v>
      </c>
      <c r="C884" s="28" t="s">
        <v>44</v>
      </c>
      <c r="D884" s="28">
        <v>7.5</v>
      </c>
      <c r="E884" s="28">
        <v>2.39</v>
      </c>
      <c r="F884" s="28">
        <v>6.14</v>
      </c>
      <c r="G884" s="28">
        <v>96.99</v>
      </c>
      <c r="H884" s="28" t="s">
        <v>45</v>
      </c>
      <c r="I884" s="28">
        <v>0.42</v>
      </c>
      <c r="J884" s="28">
        <v>11.49</v>
      </c>
      <c r="K884" s="28">
        <v>207.03</v>
      </c>
      <c r="L884" s="28">
        <v>15.49</v>
      </c>
      <c r="M884" s="28" t="s">
        <v>46</v>
      </c>
      <c r="N884" s="28">
        <v>23.19</v>
      </c>
    </row>
    <row r="885">
      <c r="A885" s="28">
        <v>884.0</v>
      </c>
      <c r="B885" s="28">
        <v>20.0</v>
      </c>
      <c r="C885" s="28" t="s">
        <v>44</v>
      </c>
      <c r="D885" s="28">
        <v>0.06</v>
      </c>
      <c r="E885" s="28">
        <v>9.22</v>
      </c>
      <c r="F885" s="28">
        <v>6.79</v>
      </c>
      <c r="G885" s="28">
        <v>90.16</v>
      </c>
      <c r="H885" s="28" t="s">
        <v>51</v>
      </c>
      <c r="I885" s="28">
        <v>4.93</v>
      </c>
      <c r="J885" s="28">
        <v>1.75</v>
      </c>
      <c r="K885" s="28">
        <v>330.0</v>
      </c>
      <c r="L885" s="28">
        <v>1.49</v>
      </c>
      <c r="M885" s="28" t="s">
        <v>48</v>
      </c>
      <c r="N885" s="28">
        <v>100.0</v>
      </c>
    </row>
    <row r="886">
      <c r="A886" s="28">
        <v>885.0</v>
      </c>
      <c r="B886" s="28">
        <v>19.0</v>
      </c>
      <c r="C886" s="28" t="s">
        <v>44</v>
      </c>
      <c r="D886" s="28">
        <v>4.58</v>
      </c>
      <c r="E886" s="28">
        <v>4.86</v>
      </c>
      <c r="F886" s="28">
        <v>8.2</v>
      </c>
      <c r="G886" s="28">
        <v>90.58</v>
      </c>
      <c r="H886" s="28" t="s">
        <v>45</v>
      </c>
      <c r="I886" s="28">
        <v>3.21</v>
      </c>
      <c r="J886" s="28">
        <v>8.96</v>
      </c>
      <c r="K886" s="28">
        <v>264.22</v>
      </c>
      <c r="L886" s="28">
        <v>8.8</v>
      </c>
      <c r="M886" s="28" t="s">
        <v>48</v>
      </c>
      <c r="N886" s="28">
        <v>75.92</v>
      </c>
    </row>
    <row r="887">
      <c r="A887" s="28">
        <v>886.0</v>
      </c>
      <c r="B887" s="28">
        <v>23.0</v>
      </c>
      <c r="C887" s="28" t="s">
        <v>44</v>
      </c>
      <c r="D887" s="28">
        <v>5.74</v>
      </c>
      <c r="E887" s="28">
        <v>4.4</v>
      </c>
      <c r="F887" s="28">
        <v>7.81</v>
      </c>
      <c r="G887" s="28">
        <v>70.78</v>
      </c>
      <c r="H887" s="28" t="s">
        <v>51</v>
      </c>
      <c r="I887" s="28">
        <v>3.54</v>
      </c>
      <c r="J887" s="28">
        <v>7.75</v>
      </c>
      <c r="K887" s="28">
        <v>256.12</v>
      </c>
      <c r="L887" s="28">
        <v>11.61</v>
      </c>
      <c r="M887" s="28" t="s">
        <v>46</v>
      </c>
      <c r="N887" s="28">
        <v>56.13</v>
      </c>
    </row>
    <row r="888">
      <c r="A888" s="28">
        <v>887.0</v>
      </c>
      <c r="B888" s="28">
        <v>21.0</v>
      </c>
      <c r="C888" s="28" t="s">
        <v>49</v>
      </c>
      <c r="D888" s="28">
        <v>5.96</v>
      </c>
      <c r="E888" s="28">
        <v>3.08</v>
      </c>
      <c r="F888" s="28">
        <v>4.59</v>
      </c>
      <c r="G888" s="28">
        <v>77.37</v>
      </c>
      <c r="H888" s="28" t="s">
        <v>45</v>
      </c>
      <c r="I888" s="28">
        <v>3.78</v>
      </c>
      <c r="J888" s="28">
        <v>8.69</v>
      </c>
      <c r="K888" s="28">
        <v>263.69</v>
      </c>
      <c r="L888" s="28">
        <v>12.45</v>
      </c>
      <c r="M888" s="28" t="s">
        <v>46</v>
      </c>
      <c r="N888" s="28">
        <v>35.6658345795999</v>
      </c>
    </row>
    <row r="889">
      <c r="A889" s="28">
        <v>888.0</v>
      </c>
      <c r="B889" s="28">
        <v>21.0</v>
      </c>
      <c r="C889" s="28" t="s">
        <v>44</v>
      </c>
      <c r="D889" s="28">
        <v>7.24</v>
      </c>
      <c r="E889" s="28">
        <v>6.72</v>
      </c>
      <c r="F889" s="28">
        <v>5.23</v>
      </c>
      <c r="G889" s="28">
        <v>79.5</v>
      </c>
      <c r="H889" s="28" t="s">
        <v>45</v>
      </c>
      <c r="I889" s="28">
        <v>3.06</v>
      </c>
      <c r="J889" s="28">
        <v>10.79</v>
      </c>
      <c r="K889" s="28">
        <v>236.8</v>
      </c>
      <c r="L889" s="28">
        <v>15.21</v>
      </c>
      <c r="M889" s="28" t="s">
        <v>46</v>
      </c>
      <c r="N889" s="28">
        <v>48.41</v>
      </c>
    </row>
    <row r="890">
      <c r="A890" s="28">
        <v>889.0</v>
      </c>
      <c r="B890" s="28">
        <v>23.0</v>
      </c>
      <c r="C890" s="28" t="s">
        <v>49</v>
      </c>
      <c r="D890" s="28">
        <v>0.04</v>
      </c>
      <c r="E890" s="28">
        <v>7.17</v>
      </c>
      <c r="F890" s="28">
        <v>4.13</v>
      </c>
      <c r="G890" s="28">
        <v>71.96</v>
      </c>
      <c r="H890" s="28" t="s">
        <v>51</v>
      </c>
      <c r="I890" s="28">
        <v>2.35</v>
      </c>
      <c r="J890" s="28">
        <v>1.83</v>
      </c>
      <c r="K890" s="28">
        <v>340.64</v>
      </c>
      <c r="L890" s="28">
        <v>1.41</v>
      </c>
      <c r="M890" s="28" t="s">
        <v>50</v>
      </c>
      <c r="N890" s="28">
        <v>79.47</v>
      </c>
    </row>
    <row r="891">
      <c r="A891" s="28">
        <v>890.0</v>
      </c>
      <c r="B891" s="28">
        <v>22.0</v>
      </c>
      <c r="C891" s="28" t="s">
        <v>49</v>
      </c>
      <c r="D891" s="28">
        <v>0.0</v>
      </c>
      <c r="E891" s="28">
        <v>5.21</v>
      </c>
      <c r="F891" s="28">
        <v>4.04</v>
      </c>
      <c r="G891" s="28">
        <v>63.79</v>
      </c>
      <c r="H891" s="28" t="s">
        <v>51</v>
      </c>
      <c r="I891" s="28">
        <v>4.92</v>
      </c>
      <c r="J891" s="28">
        <v>1.1</v>
      </c>
      <c r="K891" s="28">
        <v>301.2</v>
      </c>
      <c r="L891" s="28">
        <v>1.42</v>
      </c>
      <c r="M891" s="28" t="s">
        <v>48</v>
      </c>
      <c r="N891" s="28">
        <v>62.72</v>
      </c>
    </row>
    <row r="892">
      <c r="A892" s="28">
        <v>891.0</v>
      </c>
      <c r="B892" s="28">
        <v>23.0</v>
      </c>
      <c r="C892" s="28" t="s">
        <v>44</v>
      </c>
      <c r="D892" s="28">
        <v>3.78</v>
      </c>
      <c r="E892" s="28">
        <v>1.5</v>
      </c>
      <c r="F892" s="28">
        <v>5.12</v>
      </c>
      <c r="G892" s="28">
        <v>65.05</v>
      </c>
      <c r="H892" s="28" t="s">
        <v>45</v>
      </c>
      <c r="I892" s="28">
        <v>3.64</v>
      </c>
      <c r="J892" s="28">
        <v>6.42</v>
      </c>
      <c r="K892" s="28">
        <v>271.46</v>
      </c>
      <c r="L892" s="28">
        <v>8.91</v>
      </c>
      <c r="M892" s="28" t="s">
        <v>48</v>
      </c>
      <c r="N892" s="28">
        <v>41.55</v>
      </c>
    </row>
    <row r="893">
      <c r="A893" s="28">
        <v>892.0</v>
      </c>
      <c r="B893" s="28">
        <v>17.0</v>
      </c>
      <c r="C893" s="28" t="s">
        <v>49</v>
      </c>
      <c r="D893" s="28">
        <v>0.23</v>
      </c>
      <c r="E893" s="28">
        <v>9.27</v>
      </c>
      <c r="F893" s="28">
        <v>8.0</v>
      </c>
      <c r="G893" s="28">
        <v>67.23</v>
      </c>
      <c r="H893" s="28" t="s">
        <v>51</v>
      </c>
      <c r="I893" s="28">
        <v>4.23</v>
      </c>
      <c r="J893" s="28">
        <v>5.35</v>
      </c>
      <c r="K893" s="28">
        <v>299.21</v>
      </c>
      <c r="L893" s="28">
        <v>4.82</v>
      </c>
      <c r="M893" s="28" t="s">
        <v>48</v>
      </c>
      <c r="N893" s="28">
        <v>100.0</v>
      </c>
    </row>
    <row r="894">
      <c r="A894" s="28">
        <v>893.0</v>
      </c>
      <c r="B894" s="28">
        <v>24.0</v>
      </c>
      <c r="C894" s="28" t="s">
        <v>49</v>
      </c>
      <c r="D894" s="28">
        <v>7.8</v>
      </c>
      <c r="E894" s="28">
        <v>9.82</v>
      </c>
      <c r="F894" s="28">
        <v>8.52</v>
      </c>
      <c r="G894" s="28">
        <v>68.15</v>
      </c>
      <c r="H894" s="28" t="s">
        <v>47</v>
      </c>
      <c r="I894" s="28">
        <v>2.2</v>
      </c>
      <c r="J894" s="28">
        <v>8.88</v>
      </c>
      <c r="K894" s="28">
        <v>229.54</v>
      </c>
      <c r="L894" s="28">
        <v>16.92</v>
      </c>
      <c r="M894" s="28" t="s">
        <v>46</v>
      </c>
      <c r="N894" s="28">
        <v>76.4528721142134</v>
      </c>
    </row>
    <row r="895">
      <c r="A895" s="28">
        <v>894.0</v>
      </c>
      <c r="B895" s="28">
        <v>16.0</v>
      </c>
      <c r="C895" s="28" t="s">
        <v>44</v>
      </c>
      <c r="D895" s="28">
        <v>1.78</v>
      </c>
      <c r="E895" s="28">
        <v>4.88</v>
      </c>
      <c r="F895" s="28">
        <v>5.96</v>
      </c>
      <c r="G895" s="28">
        <v>69.69</v>
      </c>
      <c r="H895" s="28" t="s">
        <v>45</v>
      </c>
      <c r="I895" s="28">
        <v>4.52</v>
      </c>
      <c r="J895" s="28">
        <v>3.33</v>
      </c>
      <c r="K895" s="28">
        <v>299.41</v>
      </c>
      <c r="L895" s="28">
        <v>3.35</v>
      </c>
      <c r="M895" s="28" t="s">
        <v>48</v>
      </c>
      <c r="N895" s="28">
        <v>72.17</v>
      </c>
    </row>
    <row r="896">
      <c r="A896" s="28">
        <v>895.0</v>
      </c>
      <c r="B896" s="28">
        <v>23.0</v>
      </c>
      <c r="C896" s="28" t="s">
        <v>49</v>
      </c>
      <c r="D896" s="28">
        <v>3.78</v>
      </c>
      <c r="E896" s="28">
        <v>6.52</v>
      </c>
      <c r="F896" s="28">
        <v>6.82</v>
      </c>
      <c r="G896" s="28">
        <v>70.22</v>
      </c>
      <c r="H896" s="28" t="s">
        <v>45</v>
      </c>
      <c r="I896" s="28">
        <v>3.66</v>
      </c>
      <c r="J896" s="28">
        <v>8.81</v>
      </c>
      <c r="K896" s="28">
        <v>263.72</v>
      </c>
      <c r="L896" s="28">
        <v>9.86</v>
      </c>
      <c r="M896" s="28" t="s">
        <v>48</v>
      </c>
      <c r="N896" s="28">
        <v>69.29</v>
      </c>
    </row>
    <row r="897">
      <c r="A897" s="28">
        <v>896.0</v>
      </c>
      <c r="B897" s="28">
        <v>19.0</v>
      </c>
      <c r="C897" s="28" t="s">
        <v>44</v>
      </c>
      <c r="D897" s="28">
        <v>0.49</v>
      </c>
      <c r="E897" s="28">
        <v>5.05</v>
      </c>
      <c r="F897" s="28">
        <v>7.53</v>
      </c>
      <c r="G897" s="28">
        <v>78.23</v>
      </c>
      <c r="H897" s="28" t="s">
        <v>51</v>
      </c>
      <c r="I897" s="28">
        <v>3.73</v>
      </c>
      <c r="J897" s="28">
        <v>3.02</v>
      </c>
      <c r="K897" s="28">
        <v>335.86</v>
      </c>
      <c r="L897" s="28">
        <v>2.08</v>
      </c>
      <c r="M897" s="28" t="s">
        <v>48</v>
      </c>
      <c r="N897" s="28">
        <v>79.58</v>
      </c>
    </row>
    <row r="898">
      <c r="A898" s="28">
        <v>897.0</v>
      </c>
      <c r="B898" s="28">
        <v>19.0</v>
      </c>
      <c r="C898" s="28" t="s">
        <v>49</v>
      </c>
      <c r="D898" s="28">
        <v>4.18</v>
      </c>
      <c r="E898" s="28">
        <v>3.9</v>
      </c>
      <c r="F898" s="28">
        <v>8.76</v>
      </c>
      <c r="G898" s="28">
        <v>80.38</v>
      </c>
      <c r="H898" s="28" t="s">
        <v>47</v>
      </c>
      <c r="I898" s="28">
        <v>0.43</v>
      </c>
      <c r="J898" s="28">
        <v>9.87</v>
      </c>
      <c r="K898" s="28">
        <v>266.25</v>
      </c>
      <c r="L898" s="28">
        <v>10.44</v>
      </c>
      <c r="M898" s="28" t="s">
        <v>48</v>
      </c>
      <c r="N898" s="28">
        <v>56.84</v>
      </c>
    </row>
    <row r="899">
      <c r="A899" s="28">
        <v>898.0</v>
      </c>
      <c r="B899" s="28">
        <v>20.0</v>
      </c>
      <c r="C899" s="28" t="s">
        <v>44</v>
      </c>
      <c r="D899" s="28">
        <v>3.04</v>
      </c>
      <c r="E899" s="28">
        <v>1.7</v>
      </c>
      <c r="F899" s="28">
        <v>8.56</v>
      </c>
      <c r="G899" s="28">
        <v>72.36</v>
      </c>
      <c r="H899" s="28" t="s">
        <v>45</v>
      </c>
      <c r="I899" s="28">
        <v>3.09</v>
      </c>
      <c r="J899" s="28">
        <v>5.94</v>
      </c>
      <c r="K899" s="28">
        <v>261.46</v>
      </c>
      <c r="L899" s="28">
        <v>8.55</v>
      </c>
      <c r="M899" s="28" t="s">
        <v>48</v>
      </c>
      <c r="N899" s="28">
        <v>47.79</v>
      </c>
    </row>
    <row r="900">
      <c r="A900" s="28">
        <v>899.0</v>
      </c>
      <c r="B900" s="28">
        <v>23.0</v>
      </c>
      <c r="C900" s="28" t="s">
        <v>49</v>
      </c>
      <c r="D900" s="28">
        <v>0.36</v>
      </c>
      <c r="E900" s="28">
        <v>5.1</v>
      </c>
      <c r="F900" s="28">
        <v>4.29</v>
      </c>
      <c r="G900" s="28">
        <v>96.29</v>
      </c>
      <c r="H900" s="28" t="s">
        <v>51</v>
      </c>
      <c r="I900" s="28">
        <v>1.68</v>
      </c>
      <c r="J900" s="28">
        <v>5.34</v>
      </c>
      <c r="K900" s="28">
        <v>322.48</v>
      </c>
      <c r="L900" s="28">
        <v>-1.05</v>
      </c>
      <c r="M900" s="28" t="s">
        <v>48</v>
      </c>
      <c r="N900" s="28">
        <v>75.25</v>
      </c>
    </row>
    <row r="901">
      <c r="A901" s="28">
        <v>900.0</v>
      </c>
      <c r="B901" s="28">
        <v>20.0</v>
      </c>
      <c r="C901" s="28" t="s">
        <v>44</v>
      </c>
      <c r="D901" s="28">
        <v>2.68</v>
      </c>
      <c r="E901" s="28">
        <v>8.37</v>
      </c>
      <c r="F901" s="28">
        <v>5.24</v>
      </c>
      <c r="G901" s="28">
        <v>82.13</v>
      </c>
      <c r="H901" s="28" t="s">
        <v>47</v>
      </c>
      <c r="I901" s="28">
        <v>3.35</v>
      </c>
      <c r="J901" s="28">
        <v>4.97</v>
      </c>
      <c r="K901" s="28">
        <v>294.8</v>
      </c>
      <c r="L901" s="28">
        <v>6.57</v>
      </c>
      <c r="M901" s="28" t="s">
        <v>50</v>
      </c>
      <c r="N901" s="28">
        <v>89.33</v>
      </c>
    </row>
    <row r="902">
      <c r="A902" s="28">
        <v>901.0</v>
      </c>
      <c r="B902" s="28">
        <v>23.0</v>
      </c>
      <c r="C902" s="28" t="s">
        <v>49</v>
      </c>
      <c r="D902" s="28">
        <v>3.13</v>
      </c>
      <c r="E902" s="28">
        <v>1.15</v>
      </c>
      <c r="F902" s="28">
        <v>4.25</v>
      </c>
      <c r="G902" s="28">
        <v>91.5</v>
      </c>
      <c r="H902" s="28" t="s">
        <v>51</v>
      </c>
      <c r="I902" s="28">
        <v>2.84</v>
      </c>
      <c r="J902" s="28">
        <v>4.44</v>
      </c>
      <c r="K902" s="28">
        <v>277.65</v>
      </c>
      <c r="L902" s="28">
        <v>7.53</v>
      </c>
      <c r="M902" s="28" t="s">
        <v>48</v>
      </c>
      <c r="N902" s="28">
        <v>31.89</v>
      </c>
    </row>
    <row r="903">
      <c r="A903" s="28">
        <v>902.0</v>
      </c>
      <c r="B903" s="28">
        <v>16.0</v>
      </c>
      <c r="C903" s="28" t="s">
        <v>44</v>
      </c>
      <c r="D903" s="28">
        <v>7.92</v>
      </c>
      <c r="E903" s="28">
        <v>6.24</v>
      </c>
      <c r="F903" s="28">
        <v>7.08</v>
      </c>
      <c r="G903" s="28">
        <v>96.97</v>
      </c>
      <c r="H903" s="28" t="s">
        <v>45</v>
      </c>
      <c r="I903" s="28">
        <v>0.56</v>
      </c>
      <c r="J903" s="28">
        <v>13.33</v>
      </c>
      <c r="K903" s="28">
        <v>232.84</v>
      </c>
      <c r="L903" s="28">
        <v>19.74</v>
      </c>
      <c r="M903" s="28" t="s">
        <v>46</v>
      </c>
      <c r="N903" s="28">
        <v>51.18</v>
      </c>
    </row>
    <row r="904">
      <c r="A904" s="28">
        <v>903.0</v>
      </c>
      <c r="B904" s="28">
        <v>24.0</v>
      </c>
      <c r="C904" s="28" t="s">
        <v>49</v>
      </c>
      <c r="D904" s="28">
        <v>1.66</v>
      </c>
      <c r="E904" s="28">
        <v>8.93</v>
      </c>
      <c r="F904" s="28">
        <v>7.55</v>
      </c>
      <c r="G904" s="28">
        <v>66.53</v>
      </c>
      <c r="H904" s="28" t="s">
        <v>51</v>
      </c>
      <c r="I904" s="28">
        <v>2.65</v>
      </c>
      <c r="J904" s="28">
        <v>7.3</v>
      </c>
      <c r="K904" s="28">
        <v>290.58</v>
      </c>
      <c r="L904" s="28">
        <v>8.36</v>
      </c>
      <c r="M904" s="28" t="s">
        <v>48</v>
      </c>
      <c r="N904" s="28">
        <v>100.0</v>
      </c>
    </row>
    <row r="905">
      <c r="A905" s="28">
        <v>904.0</v>
      </c>
      <c r="B905" s="28">
        <v>21.0</v>
      </c>
      <c r="C905" s="28" t="s">
        <v>49</v>
      </c>
      <c r="D905" s="28">
        <v>4.36</v>
      </c>
      <c r="E905" s="28">
        <v>2.96</v>
      </c>
      <c r="F905" s="28">
        <v>5.54</v>
      </c>
      <c r="G905" s="28">
        <v>77.11</v>
      </c>
      <c r="H905" s="28" t="s">
        <v>45</v>
      </c>
      <c r="I905" s="28">
        <v>2.26</v>
      </c>
      <c r="J905" s="28">
        <v>8.9</v>
      </c>
      <c r="K905" s="28">
        <v>263.51</v>
      </c>
      <c r="L905" s="28">
        <v>10.71</v>
      </c>
      <c r="M905" s="28" t="s">
        <v>48</v>
      </c>
      <c r="N905" s="28">
        <v>42.49</v>
      </c>
    </row>
    <row r="906">
      <c r="A906" s="28">
        <v>905.0</v>
      </c>
      <c r="B906" s="28">
        <v>18.0</v>
      </c>
      <c r="C906" s="28" t="s">
        <v>44</v>
      </c>
      <c r="D906" s="28">
        <v>7.9</v>
      </c>
      <c r="E906" s="28">
        <v>2.65</v>
      </c>
      <c r="F906" s="28">
        <v>8.27</v>
      </c>
      <c r="G906" s="28">
        <v>77.33</v>
      </c>
      <c r="H906" s="28" t="s">
        <v>45</v>
      </c>
      <c r="I906" s="28">
        <v>3.88</v>
      </c>
      <c r="J906" s="28">
        <v>12.75</v>
      </c>
      <c r="K906" s="28">
        <v>229.14</v>
      </c>
      <c r="L906" s="28">
        <v>19.89</v>
      </c>
      <c r="M906" s="28" t="s">
        <v>46</v>
      </c>
      <c r="N906" s="28">
        <v>22.82</v>
      </c>
    </row>
    <row r="907">
      <c r="A907" s="28">
        <v>906.0</v>
      </c>
      <c r="B907" s="28">
        <v>23.0</v>
      </c>
      <c r="C907" s="28" t="s">
        <v>49</v>
      </c>
      <c r="D907" s="28">
        <v>6.34</v>
      </c>
      <c r="E907" s="28">
        <v>7.95</v>
      </c>
      <c r="F907" s="28">
        <v>6.26</v>
      </c>
      <c r="G907" s="28">
        <v>74.18</v>
      </c>
      <c r="H907" s="28" t="s">
        <v>45</v>
      </c>
      <c r="I907" s="28">
        <v>2.51</v>
      </c>
      <c r="J907" s="28">
        <v>7.38</v>
      </c>
      <c r="K907" s="28">
        <v>253.16</v>
      </c>
      <c r="L907" s="28">
        <v>14.42</v>
      </c>
      <c r="M907" s="28" t="s">
        <v>46</v>
      </c>
      <c r="N907" s="28">
        <v>73.8654377221147</v>
      </c>
    </row>
    <row r="908">
      <c r="A908" s="28">
        <v>907.0</v>
      </c>
      <c r="B908" s="28">
        <v>24.0</v>
      </c>
      <c r="C908" s="28" t="s">
        <v>44</v>
      </c>
      <c r="D908" s="28">
        <v>7.95</v>
      </c>
      <c r="E908" s="28">
        <v>3.3</v>
      </c>
      <c r="F908" s="28">
        <v>8.99</v>
      </c>
      <c r="G908" s="28">
        <v>60.36</v>
      </c>
      <c r="H908" s="28" t="s">
        <v>45</v>
      </c>
      <c r="I908" s="28">
        <v>2.41</v>
      </c>
      <c r="J908" s="28">
        <v>12.72</v>
      </c>
      <c r="K908" s="28">
        <v>222.36</v>
      </c>
      <c r="L908" s="28">
        <v>18.81</v>
      </c>
      <c r="M908" s="28" t="s">
        <v>46</v>
      </c>
      <c r="N908" s="28">
        <v>31.63</v>
      </c>
    </row>
    <row r="909">
      <c r="A909" s="28">
        <v>908.0</v>
      </c>
      <c r="B909" s="28">
        <v>21.0</v>
      </c>
      <c r="C909" s="28" t="s">
        <v>49</v>
      </c>
      <c r="D909" s="28">
        <v>7.75</v>
      </c>
      <c r="E909" s="28">
        <v>2.73</v>
      </c>
      <c r="F909" s="28">
        <v>4.0</v>
      </c>
      <c r="G909" s="28">
        <v>92.64</v>
      </c>
      <c r="H909" s="28" t="s">
        <v>45</v>
      </c>
      <c r="I909" s="28">
        <v>3.6</v>
      </c>
      <c r="J909" s="28">
        <v>11.11</v>
      </c>
      <c r="K909" s="28">
        <v>222.18</v>
      </c>
      <c r="L909" s="28">
        <v>14.4</v>
      </c>
      <c r="M909" s="28" t="s">
        <v>46</v>
      </c>
      <c r="N909" s="28">
        <v>23.8250536974755</v>
      </c>
    </row>
    <row r="910">
      <c r="A910" s="28">
        <v>909.0</v>
      </c>
      <c r="B910" s="28">
        <v>22.0</v>
      </c>
      <c r="C910" s="28" t="s">
        <v>49</v>
      </c>
      <c r="D910" s="28">
        <v>3.92</v>
      </c>
      <c r="E910" s="28">
        <v>4.4</v>
      </c>
      <c r="F910" s="28">
        <v>4.55</v>
      </c>
      <c r="G910" s="28">
        <v>64.46</v>
      </c>
      <c r="H910" s="28" t="s">
        <v>47</v>
      </c>
      <c r="I910" s="28">
        <v>3.34</v>
      </c>
      <c r="J910" s="28">
        <v>7.18</v>
      </c>
      <c r="K910" s="28">
        <v>272.55</v>
      </c>
      <c r="L910" s="28">
        <v>11.65</v>
      </c>
      <c r="M910" s="28" t="s">
        <v>48</v>
      </c>
      <c r="N910" s="28">
        <v>53.18</v>
      </c>
    </row>
    <row r="911">
      <c r="A911" s="28">
        <v>910.0</v>
      </c>
      <c r="B911" s="28">
        <v>16.0</v>
      </c>
      <c r="C911" s="28" t="s">
        <v>49</v>
      </c>
      <c r="D911" s="28">
        <v>5.57</v>
      </c>
      <c r="E911" s="28">
        <v>4.53</v>
      </c>
      <c r="F911" s="28">
        <v>5.51</v>
      </c>
      <c r="G911" s="28">
        <v>99.82</v>
      </c>
      <c r="H911" s="28" t="s">
        <v>47</v>
      </c>
      <c r="I911" s="28">
        <v>4.96</v>
      </c>
      <c r="J911" s="28">
        <v>9.27</v>
      </c>
      <c r="K911" s="28">
        <v>232.7</v>
      </c>
      <c r="L911" s="28">
        <v>13.18</v>
      </c>
      <c r="M911" s="28" t="s">
        <v>46</v>
      </c>
      <c r="N911" s="28">
        <v>55.22</v>
      </c>
    </row>
    <row r="912">
      <c r="A912" s="28">
        <v>911.0</v>
      </c>
      <c r="B912" s="28">
        <v>20.0</v>
      </c>
      <c r="C912" s="28" t="s">
        <v>49</v>
      </c>
      <c r="D912" s="28">
        <v>0.88</v>
      </c>
      <c r="E912" s="28">
        <v>8.87</v>
      </c>
      <c r="F912" s="28">
        <v>4.13</v>
      </c>
      <c r="G912" s="28">
        <v>90.92</v>
      </c>
      <c r="H912" s="28" t="s">
        <v>45</v>
      </c>
      <c r="I912" s="28">
        <v>1.76</v>
      </c>
      <c r="J912" s="28">
        <v>3.24</v>
      </c>
      <c r="K912" s="28">
        <v>306.64</v>
      </c>
      <c r="L912" s="28">
        <v>2.44</v>
      </c>
      <c r="M912" s="28" t="s">
        <v>50</v>
      </c>
      <c r="N912" s="28">
        <v>100.0</v>
      </c>
    </row>
    <row r="913">
      <c r="A913" s="28">
        <v>912.0</v>
      </c>
      <c r="B913" s="28">
        <v>20.0</v>
      </c>
      <c r="C913" s="28" t="s">
        <v>44</v>
      </c>
      <c r="D913" s="28">
        <v>3.53</v>
      </c>
      <c r="E913" s="28">
        <v>6.57</v>
      </c>
      <c r="F913" s="28">
        <v>7.91</v>
      </c>
      <c r="G913" s="28">
        <v>83.2</v>
      </c>
      <c r="H913" s="28" t="s">
        <v>45</v>
      </c>
      <c r="I913" s="28">
        <v>3.44</v>
      </c>
      <c r="J913" s="28">
        <v>8.01</v>
      </c>
      <c r="K913" s="28">
        <v>257.83</v>
      </c>
      <c r="L913" s="28">
        <v>6.99</v>
      </c>
      <c r="M913" s="28" t="s">
        <v>48</v>
      </c>
      <c r="N913" s="28">
        <v>74.35</v>
      </c>
    </row>
    <row r="914">
      <c r="A914" s="28">
        <v>913.0</v>
      </c>
      <c r="B914" s="28">
        <v>19.0</v>
      </c>
      <c r="C914" s="28" t="s">
        <v>44</v>
      </c>
      <c r="D914" s="28">
        <v>6.47</v>
      </c>
      <c r="E914" s="28">
        <v>4.65</v>
      </c>
      <c r="F914" s="28">
        <v>4.26</v>
      </c>
      <c r="G914" s="28">
        <v>66.18</v>
      </c>
      <c r="H914" s="28" t="s">
        <v>47</v>
      </c>
      <c r="I914" s="28">
        <v>0.84</v>
      </c>
      <c r="J914" s="28">
        <v>8.95</v>
      </c>
      <c r="K914" s="28">
        <v>233.94</v>
      </c>
      <c r="L914" s="28">
        <v>9.29</v>
      </c>
      <c r="M914" s="28" t="s">
        <v>46</v>
      </c>
      <c r="N914" s="28">
        <v>24.82</v>
      </c>
    </row>
    <row r="915">
      <c r="A915" s="28">
        <v>914.0</v>
      </c>
      <c r="B915" s="28">
        <v>21.0</v>
      </c>
      <c r="C915" s="28" t="s">
        <v>44</v>
      </c>
      <c r="D915" s="28">
        <v>4.04</v>
      </c>
      <c r="E915" s="28">
        <v>5.81</v>
      </c>
      <c r="F915" s="28">
        <v>7.74</v>
      </c>
      <c r="G915" s="28">
        <v>80.62</v>
      </c>
      <c r="H915" s="28" t="s">
        <v>51</v>
      </c>
      <c r="I915" s="28">
        <v>4.02</v>
      </c>
      <c r="J915" s="28">
        <v>7.83</v>
      </c>
      <c r="K915" s="28">
        <v>257.3</v>
      </c>
      <c r="L915" s="28">
        <v>13.78</v>
      </c>
      <c r="M915" s="28" t="s">
        <v>48</v>
      </c>
      <c r="N915" s="28">
        <v>71.67</v>
      </c>
    </row>
    <row r="916">
      <c r="A916" s="28">
        <v>915.0</v>
      </c>
      <c r="B916" s="28">
        <v>22.0</v>
      </c>
      <c r="C916" s="28" t="s">
        <v>49</v>
      </c>
      <c r="D916" s="28">
        <v>5.62</v>
      </c>
      <c r="E916" s="28">
        <v>9.59</v>
      </c>
      <c r="F916" s="28">
        <v>4.26</v>
      </c>
      <c r="G916" s="28">
        <v>70.44</v>
      </c>
      <c r="H916" s="28" t="s">
        <v>47</v>
      </c>
      <c r="I916" s="28">
        <v>3.93</v>
      </c>
      <c r="J916" s="28">
        <v>7.3</v>
      </c>
      <c r="K916" s="28">
        <v>257.84</v>
      </c>
      <c r="L916" s="28">
        <v>12.69</v>
      </c>
      <c r="M916" s="28" t="s">
        <v>50</v>
      </c>
      <c r="N916" s="28">
        <v>83.7979350841828</v>
      </c>
    </row>
    <row r="917">
      <c r="A917" s="28">
        <v>916.0</v>
      </c>
      <c r="B917" s="28">
        <v>24.0</v>
      </c>
      <c r="C917" s="28" t="s">
        <v>44</v>
      </c>
      <c r="D917" s="28">
        <v>5.97</v>
      </c>
      <c r="E917" s="28">
        <v>2.02</v>
      </c>
      <c r="F917" s="28">
        <v>5.26</v>
      </c>
      <c r="G917" s="28">
        <v>70.09</v>
      </c>
      <c r="H917" s="28" t="s">
        <v>51</v>
      </c>
      <c r="I917" s="28">
        <v>3.63</v>
      </c>
      <c r="J917" s="28">
        <v>10.35</v>
      </c>
      <c r="K917" s="28">
        <v>241.05</v>
      </c>
      <c r="L917" s="28">
        <v>11.92</v>
      </c>
      <c r="M917" s="28" t="s">
        <v>46</v>
      </c>
      <c r="N917" s="28">
        <v>32.88</v>
      </c>
    </row>
    <row r="918">
      <c r="A918" s="28">
        <v>917.0</v>
      </c>
      <c r="B918" s="28">
        <v>16.0</v>
      </c>
      <c r="C918" s="28" t="s">
        <v>49</v>
      </c>
      <c r="D918" s="28">
        <v>2.03</v>
      </c>
      <c r="E918" s="28">
        <v>2.87</v>
      </c>
      <c r="F918" s="28">
        <v>8.21</v>
      </c>
      <c r="G918" s="28">
        <v>93.18</v>
      </c>
      <c r="H918" s="28" t="s">
        <v>47</v>
      </c>
      <c r="I918" s="28">
        <v>0.6</v>
      </c>
      <c r="J918" s="28">
        <v>3.98</v>
      </c>
      <c r="K918" s="28">
        <v>308.02</v>
      </c>
      <c r="L918" s="28">
        <v>2.51</v>
      </c>
      <c r="M918" s="28" t="s">
        <v>48</v>
      </c>
      <c r="N918" s="28">
        <v>82.4112997455468</v>
      </c>
    </row>
    <row r="919">
      <c r="A919" s="28">
        <v>918.0</v>
      </c>
      <c r="B919" s="28">
        <v>21.0</v>
      </c>
      <c r="C919" s="28" t="s">
        <v>49</v>
      </c>
      <c r="D919" s="28">
        <v>7.01</v>
      </c>
      <c r="E919" s="28">
        <v>9.66</v>
      </c>
      <c r="F919" s="28">
        <v>8.76</v>
      </c>
      <c r="G919" s="28">
        <v>75.23</v>
      </c>
      <c r="H919" s="28" t="s">
        <v>45</v>
      </c>
      <c r="I919" s="28">
        <v>4.94</v>
      </c>
      <c r="J919" s="28">
        <v>8.86</v>
      </c>
      <c r="K919" s="28">
        <v>217.41</v>
      </c>
      <c r="L919" s="28">
        <v>14.39</v>
      </c>
      <c r="M919" s="28" t="s">
        <v>46</v>
      </c>
      <c r="N919" s="28">
        <v>91.2544047853572</v>
      </c>
    </row>
    <row r="920">
      <c r="A920" s="28">
        <v>919.0</v>
      </c>
      <c r="B920" s="28">
        <v>22.0</v>
      </c>
      <c r="C920" s="28" t="s">
        <v>44</v>
      </c>
      <c r="D920" s="28">
        <v>3.68</v>
      </c>
      <c r="E920" s="28">
        <v>9.62</v>
      </c>
      <c r="F920" s="28">
        <v>6.07</v>
      </c>
      <c r="G920" s="28">
        <v>78.03</v>
      </c>
      <c r="H920" s="28" t="s">
        <v>45</v>
      </c>
      <c r="I920" s="28">
        <v>4.71</v>
      </c>
      <c r="J920" s="28">
        <v>4.8</v>
      </c>
      <c r="K920" s="28">
        <v>273.4</v>
      </c>
      <c r="L920" s="28">
        <v>9.54</v>
      </c>
      <c r="M920" s="28" t="s">
        <v>48</v>
      </c>
      <c r="N920" s="28">
        <v>99.06</v>
      </c>
    </row>
    <row r="921">
      <c r="A921" s="28">
        <v>920.0</v>
      </c>
      <c r="B921" s="28">
        <v>18.0</v>
      </c>
      <c r="C921" s="28" t="s">
        <v>49</v>
      </c>
      <c r="D921" s="28">
        <v>1.68</v>
      </c>
      <c r="E921" s="28">
        <v>2.59</v>
      </c>
      <c r="F921" s="28">
        <v>8.85</v>
      </c>
      <c r="G921" s="28">
        <v>93.72</v>
      </c>
      <c r="H921" s="28" t="s">
        <v>45</v>
      </c>
      <c r="I921" s="28">
        <v>1.85</v>
      </c>
      <c r="J921" s="28">
        <v>3.29</v>
      </c>
      <c r="K921" s="28">
        <v>300.69</v>
      </c>
      <c r="L921" s="28">
        <v>5.43</v>
      </c>
      <c r="M921" s="28" t="s">
        <v>48</v>
      </c>
      <c r="N921" s="28">
        <v>81.16</v>
      </c>
    </row>
    <row r="922">
      <c r="A922" s="28">
        <v>921.0</v>
      </c>
      <c r="B922" s="28">
        <v>23.0</v>
      </c>
      <c r="C922" s="28" t="s">
        <v>44</v>
      </c>
      <c r="D922" s="28">
        <v>6.92</v>
      </c>
      <c r="E922" s="28">
        <v>2.31</v>
      </c>
      <c r="F922" s="28">
        <v>7.13</v>
      </c>
      <c r="G922" s="28">
        <v>63.51</v>
      </c>
      <c r="H922" s="28" t="s">
        <v>51</v>
      </c>
      <c r="I922" s="28">
        <v>2.89</v>
      </c>
      <c r="J922" s="28">
        <v>9.08</v>
      </c>
      <c r="K922" s="28">
        <v>241.86</v>
      </c>
      <c r="L922" s="28">
        <v>16.28</v>
      </c>
      <c r="M922" s="28" t="s">
        <v>46</v>
      </c>
      <c r="N922" s="28">
        <v>23.98</v>
      </c>
    </row>
    <row r="923">
      <c r="A923" s="28">
        <v>922.0</v>
      </c>
      <c r="B923" s="28">
        <v>20.0</v>
      </c>
      <c r="C923" s="28" t="s">
        <v>44</v>
      </c>
      <c r="D923" s="28">
        <v>3.34</v>
      </c>
      <c r="E923" s="28">
        <v>4.79</v>
      </c>
      <c r="F923" s="28">
        <v>6.08</v>
      </c>
      <c r="G923" s="28">
        <v>83.78</v>
      </c>
      <c r="H923" s="28" t="s">
        <v>47</v>
      </c>
      <c r="I923" s="28">
        <v>4.44</v>
      </c>
      <c r="J923" s="28">
        <v>5.45</v>
      </c>
      <c r="K923" s="28">
        <v>301.46</v>
      </c>
      <c r="L923" s="28">
        <v>5.96</v>
      </c>
      <c r="M923" s="28" t="s">
        <v>48</v>
      </c>
      <c r="N923" s="28">
        <v>62.08</v>
      </c>
    </row>
    <row r="924">
      <c r="A924" s="28">
        <v>923.0</v>
      </c>
      <c r="B924" s="28">
        <v>24.0</v>
      </c>
      <c r="C924" s="28" t="s">
        <v>49</v>
      </c>
      <c r="D924" s="28">
        <v>6.0</v>
      </c>
      <c r="E924" s="28">
        <v>1.45</v>
      </c>
      <c r="F924" s="28">
        <v>8.01</v>
      </c>
      <c r="G924" s="28">
        <v>83.13</v>
      </c>
      <c r="H924" s="28" t="s">
        <v>47</v>
      </c>
      <c r="I924" s="28">
        <v>2.47</v>
      </c>
      <c r="J924" s="28">
        <v>8.64</v>
      </c>
      <c r="K924" s="28">
        <v>228.33</v>
      </c>
      <c r="L924" s="28">
        <v>12.96</v>
      </c>
      <c r="M924" s="28" t="s">
        <v>46</v>
      </c>
      <c r="N924" s="28">
        <v>39.06</v>
      </c>
    </row>
    <row r="925">
      <c r="A925" s="28">
        <v>924.0</v>
      </c>
      <c r="B925" s="28">
        <v>20.0</v>
      </c>
      <c r="C925" s="28" t="s">
        <v>44</v>
      </c>
      <c r="D925" s="28">
        <v>4.38</v>
      </c>
      <c r="E925" s="28">
        <v>6.89</v>
      </c>
      <c r="F925" s="28">
        <v>5.48</v>
      </c>
      <c r="G925" s="28">
        <v>77.01</v>
      </c>
      <c r="H925" s="28" t="s">
        <v>47</v>
      </c>
      <c r="I925" s="28">
        <v>3.0</v>
      </c>
      <c r="J925" s="28">
        <v>5.65</v>
      </c>
      <c r="K925" s="28">
        <v>259.86</v>
      </c>
      <c r="L925" s="28">
        <v>9.65</v>
      </c>
      <c r="M925" s="28" t="s">
        <v>48</v>
      </c>
      <c r="N925" s="28">
        <v>70.64</v>
      </c>
    </row>
    <row r="926">
      <c r="A926" s="28">
        <v>925.0</v>
      </c>
      <c r="B926" s="28">
        <v>24.0</v>
      </c>
      <c r="C926" s="28" t="s">
        <v>44</v>
      </c>
      <c r="D926" s="28">
        <v>3.05</v>
      </c>
      <c r="E926" s="28">
        <v>1.7</v>
      </c>
      <c r="F926" s="28">
        <v>5.33</v>
      </c>
      <c r="G926" s="28">
        <v>93.19</v>
      </c>
      <c r="H926" s="28" t="s">
        <v>45</v>
      </c>
      <c r="I926" s="28">
        <v>3.02</v>
      </c>
      <c r="J926" s="28">
        <v>8.73</v>
      </c>
      <c r="K926" s="28">
        <v>303.37</v>
      </c>
      <c r="L926" s="28">
        <v>8.83</v>
      </c>
      <c r="M926" s="28" t="s">
        <v>48</v>
      </c>
      <c r="N926" s="28">
        <v>58.8653001705989</v>
      </c>
    </row>
    <row r="927">
      <c r="A927" s="28">
        <v>926.0</v>
      </c>
      <c r="B927" s="28">
        <v>19.0</v>
      </c>
      <c r="C927" s="28" t="s">
        <v>49</v>
      </c>
      <c r="D927" s="28">
        <v>6.48</v>
      </c>
      <c r="E927" s="28">
        <v>1.52</v>
      </c>
      <c r="F927" s="28">
        <v>7.28</v>
      </c>
      <c r="G927" s="28">
        <v>97.72</v>
      </c>
      <c r="H927" s="28" t="s">
        <v>47</v>
      </c>
      <c r="I927" s="28">
        <v>3.25</v>
      </c>
      <c r="J927" s="28">
        <v>8.08</v>
      </c>
      <c r="K927" s="28">
        <v>233.03</v>
      </c>
      <c r="L927" s="28">
        <v>14.85</v>
      </c>
      <c r="M927" s="28" t="s">
        <v>46</v>
      </c>
      <c r="N927" s="28">
        <v>38.6</v>
      </c>
    </row>
    <row r="928">
      <c r="A928" s="28">
        <v>927.0</v>
      </c>
      <c r="B928" s="28">
        <v>24.0</v>
      </c>
      <c r="C928" s="28" t="s">
        <v>44</v>
      </c>
      <c r="D928" s="28">
        <v>4.68</v>
      </c>
      <c r="E928" s="28">
        <v>5.37</v>
      </c>
      <c r="F928" s="28">
        <v>5.95</v>
      </c>
      <c r="G928" s="28">
        <v>78.61</v>
      </c>
      <c r="H928" s="28" t="s">
        <v>45</v>
      </c>
      <c r="I928" s="28">
        <v>2.88</v>
      </c>
      <c r="J928" s="28">
        <v>9.19</v>
      </c>
      <c r="K928" s="28">
        <v>268.26</v>
      </c>
      <c r="L928" s="28">
        <v>14.76</v>
      </c>
      <c r="M928" s="28" t="s">
        <v>48</v>
      </c>
      <c r="N928" s="28">
        <v>74.2327718436283</v>
      </c>
    </row>
    <row r="929">
      <c r="A929" s="28">
        <v>928.0</v>
      </c>
      <c r="B929" s="28">
        <v>20.0</v>
      </c>
      <c r="C929" s="28" t="s">
        <v>52</v>
      </c>
      <c r="D929" s="28">
        <v>3.12</v>
      </c>
      <c r="E929" s="28">
        <v>9.62</v>
      </c>
      <c r="F929" s="28">
        <v>4.68</v>
      </c>
      <c r="G929" s="28">
        <v>78.25</v>
      </c>
      <c r="H929" s="28" t="s">
        <v>47</v>
      </c>
      <c r="I929" s="28">
        <v>2.03</v>
      </c>
      <c r="J929" s="28">
        <v>6.8</v>
      </c>
      <c r="K929" s="28">
        <v>273.16</v>
      </c>
      <c r="L929" s="28">
        <v>8.5</v>
      </c>
      <c r="M929" s="28" t="s">
        <v>50</v>
      </c>
      <c r="N929" s="28">
        <v>84.75</v>
      </c>
    </row>
    <row r="930">
      <c r="A930" s="28">
        <v>929.0</v>
      </c>
      <c r="B930" s="28">
        <v>24.0</v>
      </c>
      <c r="C930" s="28" t="s">
        <v>52</v>
      </c>
      <c r="D930" s="28">
        <v>0.88</v>
      </c>
      <c r="E930" s="28">
        <v>4.84</v>
      </c>
      <c r="F930" s="28">
        <v>4.33</v>
      </c>
      <c r="G930" s="28">
        <v>80.08</v>
      </c>
      <c r="H930" s="28" t="s">
        <v>45</v>
      </c>
      <c r="I930" s="28">
        <v>2.7</v>
      </c>
      <c r="J930" s="28">
        <v>4.64</v>
      </c>
      <c r="K930" s="28">
        <v>295.5</v>
      </c>
      <c r="L930" s="28">
        <v>2.47</v>
      </c>
      <c r="M930" s="28" t="s">
        <v>48</v>
      </c>
      <c r="N930" s="28">
        <v>79.92</v>
      </c>
    </row>
    <row r="931">
      <c r="A931" s="28">
        <v>930.0</v>
      </c>
      <c r="B931" s="28">
        <v>18.0</v>
      </c>
      <c r="C931" s="28" t="s">
        <v>44</v>
      </c>
      <c r="D931" s="28">
        <v>7.16</v>
      </c>
      <c r="E931" s="28">
        <v>4.21</v>
      </c>
      <c r="F931" s="28">
        <v>7.94</v>
      </c>
      <c r="G931" s="28">
        <v>88.92</v>
      </c>
      <c r="H931" s="28" t="s">
        <v>45</v>
      </c>
      <c r="I931" s="28">
        <v>4.36</v>
      </c>
      <c r="J931" s="28">
        <v>8.69</v>
      </c>
      <c r="K931" s="28">
        <v>225.92</v>
      </c>
      <c r="L931" s="28">
        <v>12.18</v>
      </c>
      <c r="M931" s="28" t="s">
        <v>46</v>
      </c>
      <c r="N931" s="28">
        <v>54.38</v>
      </c>
    </row>
    <row r="932">
      <c r="A932" s="28">
        <v>931.0</v>
      </c>
      <c r="B932" s="28">
        <v>19.0</v>
      </c>
      <c r="C932" s="28" t="s">
        <v>44</v>
      </c>
      <c r="D932" s="28">
        <v>0.28</v>
      </c>
      <c r="E932" s="28">
        <v>9.98</v>
      </c>
      <c r="F932" s="28">
        <v>7.38</v>
      </c>
      <c r="G932" s="28">
        <v>86.72</v>
      </c>
      <c r="H932" s="28" t="s">
        <v>47</v>
      </c>
      <c r="I932" s="28">
        <v>4.32</v>
      </c>
      <c r="J932" s="28">
        <v>2.5</v>
      </c>
      <c r="K932" s="28">
        <v>336.42</v>
      </c>
      <c r="L932" s="28">
        <v>2.02</v>
      </c>
      <c r="M932" s="28" t="s">
        <v>48</v>
      </c>
      <c r="N932" s="28">
        <v>100.0</v>
      </c>
    </row>
    <row r="933">
      <c r="A933" s="28">
        <v>932.0</v>
      </c>
      <c r="B933" s="28">
        <v>24.0</v>
      </c>
      <c r="C933" s="28" t="s">
        <v>49</v>
      </c>
      <c r="D933" s="28">
        <v>6.91</v>
      </c>
      <c r="E933" s="28">
        <v>5.79</v>
      </c>
      <c r="F933" s="28">
        <v>6.06</v>
      </c>
      <c r="G933" s="28">
        <v>68.91</v>
      </c>
      <c r="H933" s="28" t="s">
        <v>47</v>
      </c>
      <c r="I933" s="28">
        <v>3.86</v>
      </c>
      <c r="J933" s="28">
        <v>11.81</v>
      </c>
      <c r="K933" s="28">
        <v>225.41</v>
      </c>
      <c r="L933" s="28">
        <v>14.95</v>
      </c>
      <c r="M933" s="28" t="s">
        <v>46</v>
      </c>
      <c r="N933" s="28">
        <v>49.5075914659307</v>
      </c>
    </row>
    <row r="934">
      <c r="A934" s="28">
        <v>933.0</v>
      </c>
      <c r="B934" s="28">
        <v>21.0</v>
      </c>
      <c r="C934" s="28" t="s">
        <v>44</v>
      </c>
      <c r="D934" s="28">
        <v>2.88</v>
      </c>
      <c r="E934" s="28">
        <v>4.38</v>
      </c>
      <c r="F934" s="28">
        <v>8.48</v>
      </c>
      <c r="G934" s="28">
        <v>62.56</v>
      </c>
      <c r="H934" s="28" t="s">
        <v>47</v>
      </c>
      <c r="I934" s="28">
        <v>2.07</v>
      </c>
      <c r="J934" s="28">
        <v>6.2</v>
      </c>
      <c r="K934" s="28">
        <v>282.46</v>
      </c>
      <c r="L934" s="28">
        <v>8.28</v>
      </c>
      <c r="M934" s="28" t="s">
        <v>48</v>
      </c>
      <c r="N934" s="28">
        <v>75.2850101279784</v>
      </c>
    </row>
    <row r="935">
      <c r="A935" s="28">
        <v>934.0</v>
      </c>
      <c r="B935" s="28">
        <v>17.0</v>
      </c>
      <c r="C935" s="28" t="s">
        <v>44</v>
      </c>
      <c r="D935" s="28">
        <v>5.11</v>
      </c>
      <c r="E935" s="28">
        <v>4.47</v>
      </c>
      <c r="F935" s="28">
        <v>6.05</v>
      </c>
      <c r="G935" s="28">
        <v>97.97</v>
      </c>
      <c r="H935" s="28" t="s">
        <v>45</v>
      </c>
      <c r="I935" s="28">
        <v>3.93</v>
      </c>
      <c r="J935" s="28">
        <v>8.4</v>
      </c>
      <c r="K935" s="28">
        <v>256.13</v>
      </c>
      <c r="L935" s="28">
        <v>12.59</v>
      </c>
      <c r="M935" s="28" t="s">
        <v>46</v>
      </c>
      <c r="N935" s="28">
        <v>57.83</v>
      </c>
    </row>
    <row r="936">
      <c r="A936" s="28">
        <v>935.0</v>
      </c>
      <c r="B936" s="28">
        <v>22.0</v>
      </c>
      <c r="C936" s="28" t="s">
        <v>49</v>
      </c>
      <c r="D936" s="28">
        <v>7.38</v>
      </c>
      <c r="E936" s="28">
        <v>2.75</v>
      </c>
      <c r="F936" s="28">
        <v>7.55</v>
      </c>
      <c r="G936" s="28">
        <v>70.44</v>
      </c>
      <c r="H936" s="28" t="s">
        <v>47</v>
      </c>
      <c r="I936" s="28">
        <v>1.94</v>
      </c>
      <c r="J936" s="28">
        <v>11.11</v>
      </c>
      <c r="K936" s="28">
        <v>240.6</v>
      </c>
      <c r="L936" s="28">
        <v>19.75</v>
      </c>
      <c r="M936" s="28" t="s">
        <v>46</v>
      </c>
      <c r="N936" s="28">
        <v>29.15</v>
      </c>
    </row>
    <row r="937">
      <c r="A937" s="28">
        <v>936.0</v>
      </c>
      <c r="B937" s="28">
        <v>17.0</v>
      </c>
      <c r="C937" s="28" t="s">
        <v>44</v>
      </c>
      <c r="D937" s="28">
        <v>1.21</v>
      </c>
      <c r="E937" s="28">
        <v>5.61</v>
      </c>
      <c r="F937" s="28">
        <v>8.55</v>
      </c>
      <c r="G937" s="28">
        <v>85.54</v>
      </c>
      <c r="H937" s="28" t="s">
        <v>51</v>
      </c>
      <c r="I937" s="28">
        <v>3.32</v>
      </c>
      <c r="J937" s="28">
        <v>4.38</v>
      </c>
      <c r="K937" s="28">
        <v>316.77</v>
      </c>
      <c r="L937" s="28">
        <v>4.43</v>
      </c>
      <c r="M937" s="28" t="s">
        <v>48</v>
      </c>
      <c r="N937" s="28">
        <v>100.0</v>
      </c>
    </row>
    <row r="938">
      <c r="A938" s="28">
        <v>937.0</v>
      </c>
      <c r="B938" s="28">
        <v>17.0</v>
      </c>
      <c r="C938" s="28" t="s">
        <v>49</v>
      </c>
      <c r="D938" s="28">
        <v>4.54</v>
      </c>
      <c r="E938" s="28">
        <v>4.95</v>
      </c>
      <c r="F938" s="28">
        <v>8.2</v>
      </c>
      <c r="G938" s="28">
        <v>93.14</v>
      </c>
      <c r="H938" s="28" t="s">
        <v>51</v>
      </c>
      <c r="I938" s="28">
        <v>2.84</v>
      </c>
      <c r="J938" s="28">
        <v>9.57</v>
      </c>
      <c r="K938" s="28">
        <v>266.6</v>
      </c>
      <c r="L938" s="28">
        <v>12.51</v>
      </c>
      <c r="M938" s="28" t="s">
        <v>48</v>
      </c>
      <c r="N938" s="28">
        <v>70.27</v>
      </c>
    </row>
    <row r="939">
      <c r="A939" s="28">
        <v>938.0</v>
      </c>
      <c r="B939" s="28">
        <v>16.0</v>
      </c>
      <c r="C939" s="28" t="s">
        <v>44</v>
      </c>
      <c r="D939" s="28">
        <v>6.12</v>
      </c>
      <c r="E939" s="28">
        <v>3.44</v>
      </c>
      <c r="F939" s="28">
        <v>6.56</v>
      </c>
      <c r="G939" s="28">
        <v>72.01</v>
      </c>
      <c r="H939" s="28" t="s">
        <v>51</v>
      </c>
      <c r="I939" s="28">
        <v>1.5</v>
      </c>
      <c r="J939" s="28">
        <v>10.86</v>
      </c>
      <c r="K939" s="28">
        <v>214.66</v>
      </c>
      <c r="L939" s="28">
        <v>13.3</v>
      </c>
      <c r="M939" s="28" t="s">
        <v>46</v>
      </c>
      <c r="N939" s="28">
        <v>42.81</v>
      </c>
    </row>
    <row r="940">
      <c r="A940" s="28">
        <v>939.0</v>
      </c>
      <c r="B940" s="28">
        <v>18.0</v>
      </c>
      <c r="C940" s="28" t="s">
        <v>44</v>
      </c>
      <c r="D940" s="28">
        <v>6.06</v>
      </c>
      <c r="E940" s="28">
        <v>2.44</v>
      </c>
      <c r="F940" s="28">
        <v>7.4</v>
      </c>
      <c r="G940" s="28">
        <v>85.42</v>
      </c>
      <c r="H940" s="28" t="s">
        <v>47</v>
      </c>
      <c r="I940" s="28">
        <v>2.26</v>
      </c>
      <c r="J940" s="28">
        <v>8.65</v>
      </c>
      <c r="K940" s="28">
        <v>238.39</v>
      </c>
      <c r="L940" s="28">
        <v>10.55</v>
      </c>
      <c r="M940" s="28" t="s">
        <v>46</v>
      </c>
      <c r="N940" s="28">
        <v>38.29</v>
      </c>
    </row>
    <row r="941">
      <c r="A941" s="28">
        <v>940.0</v>
      </c>
      <c r="B941" s="28">
        <v>21.0</v>
      </c>
      <c r="C941" s="28" t="s">
        <v>44</v>
      </c>
      <c r="D941" s="28">
        <v>4.21</v>
      </c>
      <c r="E941" s="28">
        <v>3.8</v>
      </c>
      <c r="F941" s="28">
        <v>6.07</v>
      </c>
      <c r="G941" s="28">
        <v>64.32</v>
      </c>
      <c r="H941" s="28" t="s">
        <v>51</v>
      </c>
      <c r="I941" s="28">
        <v>4.15</v>
      </c>
      <c r="J941" s="28">
        <v>9.27</v>
      </c>
      <c r="K941" s="28">
        <v>257.5</v>
      </c>
      <c r="L941" s="28">
        <v>13.1</v>
      </c>
      <c r="M941" s="28" t="s">
        <v>48</v>
      </c>
      <c r="N941" s="28">
        <v>49.34</v>
      </c>
    </row>
    <row r="942">
      <c r="A942" s="28">
        <v>941.0</v>
      </c>
      <c r="B942" s="28">
        <v>23.0</v>
      </c>
      <c r="C942" s="28" t="s">
        <v>52</v>
      </c>
      <c r="D942" s="28">
        <v>5.0</v>
      </c>
      <c r="E942" s="28">
        <v>5.58</v>
      </c>
      <c r="F942" s="28">
        <v>7.24</v>
      </c>
      <c r="G942" s="28">
        <v>98.8</v>
      </c>
      <c r="H942" s="28" t="s">
        <v>45</v>
      </c>
      <c r="I942" s="28">
        <v>4.56</v>
      </c>
      <c r="J942" s="28">
        <v>8.59</v>
      </c>
      <c r="K942" s="28">
        <v>271.59</v>
      </c>
      <c r="L942" s="28">
        <v>14.21</v>
      </c>
      <c r="M942" s="28" t="s">
        <v>48</v>
      </c>
      <c r="N942" s="28">
        <v>73.33</v>
      </c>
    </row>
    <row r="943">
      <c r="A943" s="28">
        <v>942.0</v>
      </c>
      <c r="B943" s="28">
        <v>24.0</v>
      </c>
      <c r="C943" s="28" t="s">
        <v>49</v>
      </c>
      <c r="D943" s="28">
        <v>6.06</v>
      </c>
      <c r="E943" s="28">
        <v>1.52</v>
      </c>
      <c r="F943" s="28">
        <v>5.29</v>
      </c>
      <c r="G943" s="28">
        <v>62.33</v>
      </c>
      <c r="H943" s="28" t="s">
        <v>51</v>
      </c>
      <c r="I943" s="28">
        <v>1.03</v>
      </c>
      <c r="J943" s="28">
        <v>10.2</v>
      </c>
      <c r="K943" s="28">
        <v>238.07</v>
      </c>
      <c r="L943" s="28">
        <v>13.53</v>
      </c>
      <c r="M943" s="28" t="s">
        <v>46</v>
      </c>
      <c r="N943" s="28">
        <v>19.75</v>
      </c>
    </row>
    <row r="944">
      <c r="A944" s="28">
        <v>943.0</v>
      </c>
      <c r="B944" s="28">
        <v>22.0</v>
      </c>
      <c r="C944" s="28" t="s">
        <v>49</v>
      </c>
      <c r="D944" s="28">
        <v>6.73</v>
      </c>
      <c r="E944" s="28">
        <v>2.38</v>
      </c>
      <c r="F944" s="28">
        <v>6.17</v>
      </c>
      <c r="G944" s="28">
        <v>77.53</v>
      </c>
      <c r="H944" s="28" t="s">
        <v>47</v>
      </c>
      <c r="I944" s="28">
        <v>2.28</v>
      </c>
      <c r="J944" s="28">
        <v>12.06</v>
      </c>
      <c r="K944" s="28">
        <v>256.07</v>
      </c>
      <c r="L944" s="28">
        <v>12.26</v>
      </c>
      <c r="M944" s="28" t="s">
        <v>46</v>
      </c>
      <c r="N944" s="28">
        <v>23.92</v>
      </c>
    </row>
    <row r="945">
      <c r="A945" s="28">
        <v>944.0</v>
      </c>
      <c r="B945" s="28">
        <v>19.0</v>
      </c>
      <c r="C945" s="28" t="s">
        <v>44</v>
      </c>
      <c r="D945" s="28">
        <v>6.09</v>
      </c>
      <c r="E945" s="28">
        <v>9.53</v>
      </c>
      <c r="F945" s="28">
        <v>5.05</v>
      </c>
      <c r="G945" s="28">
        <v>81.47</v>
      </c>
      <c r="H945" s="28" t="s">
        <v>45</v>
      </c>
      <c r="I945" s="28">
        <v>2.17</v>
      </c>
      <c r="J945" s="28">
        <v>9.47</v>
      </c>
      <c r="K945" s="28">
        <v>251.0</v>
      </c>
      <c r="L945" s="28">
        <v>16.59</v>
      </c>
      <c r="M945" s="28" t="s">
        <v>50</v>
      </c>
      <c r="N945" s="28">
        <v>80.3549230714362</v>
      </c>
    </row>
    <row r="946">
      <c r="A946" s="28">
        <v>945.0</v>
      </c>
      <c r="B946" s="28">
        <v>21.0</v>
      </c>
      <c r="C946" s="28" t="s">
        <v>44</v>
      </c>
      <c r="D946" s="28">
        <v>2.83</v>
      </c>
      <c r="E946" s="28">
        <v>5.89</v>
      </c>
      <c r="F946" s="28">
        <v>4.19</v>
      </c>
      <c r="G946" s="28">
        <v>91.62</v>
      </c>
      <c r="H946" s="28" t="s">
        <v>45</v>
      </c>
      <c r="I946" s="28">
        <v>2.45</v>
      </c>
      <c r="J946" s="28">
        <v>7.61</v>
      </c>
      <c r="K946" s="28">
        <v>297.39</v>
      </c>
      <c r="L946" s="28">
        <v>10.43</v>
      </c>
      <c r="M946" s="28" t="s">
        <v>48</v>
      </c>
      <c r="N946" s="28">
        <v>75.39</v>
      </c>
    </row>
    <row r="947">
      <c r="A947" s="28">
        <v>946.0</v>
      </c>
      <c r="B947" s="28">
        <v>20.0</v>
      </c>
      <c r="C947" s="28" t="s">
        <v>44</v>
      </c>
      <c r="D947" s="28">
        <v>7.97</v>
      </c>
      <c r="E947" s="28">
        <v>1.57</v>
      </c>
      <c r="F947" s="28">
        <v>6.94</v>
      </c>
      <c r="G947" s="28">
        <v>64.85</v>
      </c>
      <c r="H947" s="28" t="s">
        <v>51</v>
      </c>
      <c r="I947" s="28">
        <v>4.88</v>
      </c>
      <c r="J947" s="28">
        <v>12.11</v>
      </c>
      <c r="K947" s="28">
        <v>246.92</v>
      </c>
      <c r="L947" s="28">
        <v>17.78</v>
      </c>
      <c r="M947" s="28" t="s">
        <v>46</v>
      </c>
      <c r="N947" s="28">
        <v>14.12</v>
      </c>
    </row>
    <row r="948">
      <c r="A948" s="28">
        <v>947.0</v>
      </c>
      <c r="B948" s="28">
        <v>23.0</v>
      </c>
      <c r="C948" s="28" t="s">
        <v>49</v>
      </c>
      <c r="D948" s="28">
        <v>3.48</v>
      </c>
      <c r="E948" s="28">
        <v>7.24</v>
      </c>
      <c r="F948" s="28">
        <v>8.32</v>
      </c>
      <c r="G948" s="28">
        <v>77.63</v>
      </c>
      <c r="H948" s="28" t="s">
        <v>45</v>
      </c>
      <c r="I948" s="28">
        <v>2.59</v>
      </c>
      <c r="J948" s="28">
        <v>6.61</v>
      </c>
      <c r="K948" s="28">
        <v>268.8</v>
      </c>
      <c r="L948" s="28">
        <v>10.66</v>
      </c>
      <c r="M948" s="28" t="s">
        <v>48</v>
      </c>
      <c r="N948" s="28">
        <v>103.457467995232</v>
      </c>
    </row>
    <row r="949">
      <c r="A949" s="28">
        <v>948.0</v>
      </c>
      <c r="B949" s="28">
        <v>16.0</v>
      </c>
      <c r="C949" s="28" t="s">
        <v>49</v>
      </c>
      <c r="D949" s="28">
        <v>0.2</v>
      </c>
      <c r="E949" s="28">
        <v>1.56</v>
      </c>
      <c r="F949" s="28">
        <v>4.13</v>
      </c>
      <c r="G949" s="28">
        <v>71.99</v>
      </c>
      <c r="H949" s="28" t="s">
        <v>45</v>
      </c>
      <c r="I949" s="28">
        <v>4.15</v>
      </c>
      <c r="J949" s="28">
        <v>5.15</v>
      </c>
      <c r="K949" s="28">
        <v>301.4</v>
      </c>
      <c r="L949" s="28">
        <v>2.79</v>
      </c>
      <c r="M949" s="28" t="s">
        <v>48</v>
      </c>
      <c r="N949" s="28">
        <v>58.6747271876822</v>
      </c>
    </row>
    <row r="950">
      <c r="A950" s="28">
        <v>949.0</v>
      </c>
      <c r="B950" s="28">
        <v>16.0</v>
      </c>
      <c r="C950" s="28" t="s">
        <v>49</v>
      </c>
      <c r="D950" s="28">
        <v>2.9</v>
      </c>
      <c r="E950" s="28">
        <v>7.65</v>
      </c>
      <c r="F950" s="28">
        <v>4.98</v>
      </c>
      <c r="G950" s="28">
        <v>72.48</v>
      </c>
      <c r="H950" s="28" t="s">
        <v>47</v>
      </c>
      <c r="I950" s="28">
        <v>3.32</v>
      </c>
      <c r="J950" s="28">
        <v>4.43</v>
      </c>
      <c r="K950" s="28">
        <v>287.07</v>
      </c>
      <c r="L950" s="28">
        <v>7.0</v>
      </c>
      <c r="M950" s="28" t="s">
        <v>50</v>
      </c>
      <c r="N950" s="28">
        <v>76.28</v>
      </c>
    </row>
    <row r="951">
      <c r="A951" s="28">
        <v>950.0</v>
      </c>
      <c r="B951" s="28">
        <v>21.0</v>
      </c>
      <c r="C951" s="28" t="s">
        <v>44</v>
      </c>
      <c r="D951" s="28">
        <v>1.02</v>
      </c>
      <c r="E951" s="28">
        <v>7.75</v>
      </c>
      <c r="F951" s="28">
        <v>6.3</v>
      </c>
      <c r="G951" s="28">
        <v>91.15</v>
      </c>
      <c r="H951" s="28" t="s">
        <v>45</v>
      </c>
      <c r="I951" s="28">
        <v>0.54</v>
      </c>
      <c r="J951" s="28">
        <v>4.93</v>
      </c>
      <c r="K951" s="28">
        <v>317.3</v>
      </c>
      <c r="L951" s="28">
        <v>0.74</v>
      </c>
      <c r="M951" s="28" t="s">
        <v>48</v>
      </c>
      <c r="N951" s="28">
        <v>100.0</v>
      </c>
    </row>
    <row r="952">
      <c r="A952" s="28">
        <v>951.0</v>
      </c>
      <c r="B952" s="28">
        <v>17.0</v>
      </c>
      <c r="C952" s="28" t="s">
        <v>49</v>
      </c>
      <c r="D952" s="28">
        <v>0.97</v>
      </c>
      <c r="E952" s="28">
        <v>6.86</v>
      </c>
      <c r="F952" s="28">
        <v>7.33</v>
      </c>
      <c r="G952" s="28">
        <v>60.22</v>
      </c>
      <c r="H952" s="28" t="s">
        <v>45</v>
      </c>
      <c r="I952" s="28">
        <v>3.48</v>
      </c>
      <c r="J952" s="28">
        <v>2.2</v>
      </c>
      <c r="K952" s="28">
        <v>301.71</v>
      </c>
      <c r="L952" s="28">
        <v>5.0</v>
      </c>
      <c r="M952" s="28" t="s">
        <v>48</v>
      </c>
      <c r="N952" s="28">
        <v>88.4</v>
      </c>
    </row>
    <row r="953">
      <c r="A953" s="28">
        <v>952.0</v>
      </c>
      <c r="B953" s="28">
        <v>20.0</v>
      </c>
      <c r="C953" s="28" t="s">
        <v>44</v>
      </c>
      <c r="D953" s="28">
        <v>2.25</v>
      </c>
      <c r="E953" s="28">
        <v>7.59</v>
      </c>
      <c r="F953" s="28">
        <v>4.86</v>
      </c>
      <c r="G953" s="28">
        <v>89.96</v>
      </c>
      <c r="H953" s="28" t="s">
        <v>51</v>
      </c>
      <c r="I953" s="28">
        <v>3.24</v>
      </c>
      <c r="J953" s="28">
        <v>4.03</v>
      </c>
      <c r="K953" s="28">
        <v>293.36</v>
      </c>
      <c r="L953" s="28">
        <v>1.88</v>
      </c>
      <c r="M953" s="28" t="s">
        <v>50</v>
      </c>
      <c r="N953" s="28">
        <v>84.65</v>
      </c>
    </row>
    <row r="954">
      <c r="A954" s="28">
        <v>953.0</v>
      </c>
      <c r="B954" s="28">
        <v>16.0</v>
      </c>
      <c r="C954" s="28" t="s">
        <v>52</v>
      </c>
      <c r="D954" s="28">
        <v>0.43</v>
      </c>
      <c r="E954" s="28">
        <v>1.79</v>
      </c>
      <c r="F954" s="28">
        <v>4.28</v>
      </c>
      <c r="G954" s="28">
        <v>92.42</v>
      </c>
      <c r="H954" s="28" t="s">
        <v>51</v>
      </c>
      <c r="I954" s="28">
        <v>3.79</v>
      </c>
      <c r="J954" s="28">
        <v>4.42</v>
      </c>
      <c r="K954" s="28">
        <v>327.01</v>
      </c>
      <c r="L954" s="28">
        <v>6.3</v>
      </c>
      <c r="M954" s="28" t="s">
        <v>48</v>
      </c>
      <c r="N954" s="28">
        <v>68.27</v>
      </c>
    </row>
    <row r="955">
      <c r="A955" s="28">
        <v>954.0</v>
      </c>
      <c r="B955" s="28">
        <v>22.0</v>
      </c>
      <c r="C955" s="28" t="s">
        <v>44</v>
      </c>
      <c r="D955" s="28">
        <v>5.51</v>
      </c>
      <c r="E955" s="28">
        <v>7.54</v>
      </c>
      <c r="F955" s="28">
        <v>6.6</v>
      </c>
      <c r="G955" s="28">
        <v>96.05</v>
      </c>
      <c r="H955" s="28" t="s">
        <v>45</v>
      </c>
      <c r="I955" s="28">
        <v>0.37</v>
      </c>
      <c r="J955" s="28">
        <v>8.05</v>
      </c>
      <c r="K955" s="28">
        <v>265.06</v>
      </c>
      <c r="L955" s="28">
        <v>15.94</v>
      </c>
      <c r="M955" s="28" t="s">
        <v>46</v>
      </c>
      <c r="N955" s="28">
        <v>99.7208876156021</v>
      </c>
    </row>
    <row r="956">
      <c r="A956" s="28">
        <v>955.0</v>
      </c>
      <c r="B956" s="28">
        <v>16.0</v>
      </c>
      <c r="C956" s="28" t="s">
        <v>49</v>
      </c>
      <c r="D956" s="28">
        <v>0.59</v>
      </c>
      <c r="E956" s="28">
        <v>2.23</v>
      </c>
      <c r="F956" s="28">
        <v>8.09</v>
      </c>
      <c r="G956" s="28">
        <v>85.08</v>
      </c>
      <c r="H956" s="28" t="s">
        <v>47</v>
      </c>
      <c r="I956" s="28">
        <v>1.21</v>
      </c>
      <c r="J956" s="28">
        <v>2.9</v>
      </c>
      <c r="K956" s="28">
        <v>307.1</v>
      </c>
      <c r="L956" s="28">
        <v>-2.77</v>
      </c>
      <c r="M956" s="28" t="s">
        <v>48</v>
      </c>
      <c r="N956" s="28">
        <v>73.61</v>
      </c>
    </row>
    <row r="957">
      <c r="A957" s="28">
        <v>956.0</v>
      </c>
      <c r="B957" s="28">
        <v>19.0</v>
      </c>
      <c r="C957" s="28" t="s">
        <v>44</v>
      </c>
      <c r="D957" s="28">
        <v>1.63</v>
      </c>
      <c r="E957" s="28">
        <v>4.06</v>
      </c>
      <c r="F957" s="28">
        <v>4.18</v>
      </c>
      <c r="G957" s="28">
        <v>73.34</v>
      </c>
      <c r="H957" s="28" t="s">
        <v>51</v>
      </c>
      <c r="I957" s="28">
        <v>3.85</v>
      </c>
      <c r="J957" s="28">
        <v>7.41</v>
      </c>
      <c r="K957" s="28">
        <v>303.15</v>
      </c>
      <c r="L957" s="28">
        <v>9.26</v>
      </c>
      <c r="M957" s="28" t="s">
        <v>48</v>
      </c>
      <c r="N957" s="28">
        <v>59.67</v>
      </c>
    </row>
    <row r="958">
      <c r="A958" s="28">
        <v>957.0</v>
      </c>
      <c r="B958" s="28">
        <v>24.0</v>
      </c>
      <c r="C958" s="28" t="s">
        <v>44</v>
      </c>
      <c r="D958" s="28">
        <v>0.74</v>
      </c>
      <c r="E958" s="28">
        <v>9.48</v>
      </c>
      <c r="F958" s="28">
        <v>5.75</v>
      </c>
      <c r="G958" s="28">
        <v>77.09</v>
      </c>
      <c r="H958" s="28" t="s">
        <v>45</v>
      </c>
      <c r="I958" s="28">
        <v>1.85</v>
      </c>
      <c r="J958" s="28">
        <v>3.57</v>
      </c>
      <c r="K958" s="28">
        <v>301.76</v>
      </c>
      <c r="L958" s="28">
        <v>2.42</v>
      </c>
      <c r="M958" s="28" t="s">
        <v>50</v>
      </c>
      <c r="N958" s="28">
        <v>99.34</v>
      </c>
    </row>
    <row r="959">
      <c r="A959" s="28">
        <v>958.0</v>
      </c>
      <c r="B959" s="28">
        <v>16.0</v>
      </c>
      <c r="C959" s="28" t="s">
        <v>49</v>
      </c>
      <c r="D959" s="28">
        <v>0.51</v>
      </c>
      <c r="E959" s="28">
        <v>5.53</v>
      </c>
      <c r="F959" s="28">
        <v>7.32</v>
      </c>
      <c r="G959" s="28">
        <v>98.79</v>
      </c>
      <c r="H959" s="28" t="s">
        <v>45</v>
      </c>
      <c r="I959" s="28">
        <v>4.55</v>
      </c>
      <c r="J959" s="28">
        <v>4.33</v>
      </c>
      <c r="K959" s="28">
        <v>299.38</v>
      </c>
      <c r="L959" s="28">
        <v>3.77</v>
      </c>
      <c r="M959" s="28" t="s">
        <v>48</v>
      </c>
      <c r="N959" s="28">
        <v>88.66</v>
      </c>
    </row>
    <row r="960">
      <c r="A960" s="28">
        <v>959.0</v>
      </c>
      <c r="B960" s="28">
        <v>19.0</v>
      </c>
      <c r="C960" s="28" t="s">
        <v>44</v>
      </c>
      <c r="D960" s="28">
        <v>2.14</v>
      </c>
      <c r="E960" s="28">
        <v>9.71</v>
      </c>
      <c r="F960" s="28">
        <v>4.65</v>
      </c>
      <c r="G960" s="28">
        <v>95.25</v>
      </c>
      <c r="H960" s="28" t="s">
        <v>51</v>
      </c>
      <c r="I960" s="28">
        <v>2.59</v>
      </c>
      <c r="J960" s="28">
        <v>5.81</v>
      </c>
      <c r="K960" s="28">
        <v>307.9</v>
      </c>
      <c r="L960" s="28">
        <v>3.29</v>
      </c>
      <c r="M960" s="28" t="s">
        <v>50</v>
      </c>
      <c r="N960" s="28">
        <v>100.0</v>
      </c>
    </row>
    <row r="961">
      <c r="A961" s="28">
        <v>960.0</v>
      </c>
      <c r="B961" s="28">
        <v>21.0</v>
      </c>
      <c r="C961" s="28" t="s">
        <v>44</v>
      </c>
      <c r="D961" s="28">
        <v>4.58</v>
      </c>
      <c r="E961" s="28">
        <v>1.8</v>
      </c>
      <c r="F961" s="28">
        <v>5.18</v>
      </c>
      <c r="G961" s="28">
        <v>78.54</v>
      </c>
      <c r="H961" s="28" t="s">
        <v>45</v>
      </c>
      <c r="I961" s="28">
        <v>0.01</v>
      </c>
      <c r="J961" s="28">
        <v>5.89</v>
      </c>
      <c r="K961" s="28">
        <v>243.71</v>
      </c>
      <c r="L961" s="28">
        <v>9.17</v>
      </c>
      <c r="M961" s="28" t="s">
        <v>48</v>
      </c>
      <c r="N961" s="28">
        <v>37.4</v>
      </c>
    </row>
    <row r="962">
      <c r="A962" s="28">
        <v>961.0</v>
      </c>
      <c r="B962" s="28">
        <v>21.0</v>
      </c>
      <c r="C962" s="28" t="s">
        <v>49</v>
      </c>
      <c r="D962" s="28">
        <v>7.72</v>
      </c>
      <c r="E962" s="28">
        <v>5.3</v>
      </c>
      <c r="F962" s="28">
        <v>6.68</v>
      </c>
      <c r="G962" s="28">
        <v>97.72</v>
      </c>
      <c r="H962" s="28" t="s">
        <v>47</v>
      </c>
      <c r="I962" s="28">
        <v>3.49</v>
      </c>
      <c r="J962" s="28">
        <v>12.09</v>
      </c>
      <c r="K962" s="28">
        <v>229.27</v>
      </c>
      <c r="L962" s="28">
        <v>15.26</v>
      </c>
      <c r="M962" s="28" t="s">
        <v>46</v>
      </c>
      <c r="N962" s="28">
        <v>43.37</v>
      </c>
    </row>
    <row r="963">
      <c r="A963" s="28">
        <v>962.0</v>
      </c>
      <c r="B963" s="28">
        <v>23.0</v>
      </c>
      <c r="C963" s="28" t="s">
        <v>49</v>
      </c>
      <c r="D963" s="28">
        <v>7.0</v>
      </c>
      <c r="E963" s="28">
        <v>1.56</v>
      </c>
      <c r="F963" s="28">
        <v>8.77</v>
      </c>
      <c r="G963" s="28">
        <v>92.92</v>
      </c>
      <c r="H963" s="28" t="s">
        <v>45</v>
      </c>
      <c r="I963" s="28">
        <v>2.57</v>
      </c>
      <c r="J963" s="28">
        <v>10.56</v>
      </c>
      <c r="K963" s="28">
        <v>232.3</v>
      </c>
      <c r="L963" s="28">
        <v>14.2</v>
      </c>
      <c r="M963" s="28" t="s">
        <v>46</v>
      </c>
      <c r="N963" s="28">
        <v>51.9178310834512</v>
      </c>
    </row>
    <row r="964">
      <c r="A964" s="28">
        <v>963.0</v>
      </c>
      <c r="B964" s="28">
        <v>16.0</v>
      </c>
      <c r="C964" s="28" t="s">
        <v>49</v>
      </c>
      <c r="D964" s="28">
        <v>7.01</v>
      </c>
      <c r="E964" s="28">
        <v>6.67</v>
      </c>
      <c r="F964" s="28">
        <v>5.44</v>
      </c>
      <c r="G964" s="28">
        <v>96.04</v>
      </c>
      <c r="H964" s="28" t="s">
        <v>51</v>
      </c>
      <c r="I964" s="28">
        <v>1.59</v>
      </c>
      <c r="J964" s="28">
        <v>9.92</v>
      </c>
      <c r="K964" s="28">
        <v>241.37</v>
      </c>
      <c r="L964" s="28">
        <v>17.92</v>
      </c>
      <c r="M964" s="28" t="s">
        <v>46</v>
      </c>
      <c r="N964" s="28">
        <v>58.6383624935705</v>
      </c>
    </row>
    <row r="965">
      <c r="A965" s="28">
        <v>964.0</v>
      </c>
      <c r="B965" s="28">
        <v>22.0</v>
      </c>
      <c r="C965" s="28" t="s">
        <v>44</v>
      </c>
      <c r="D965" s="28">
        <v>1.41</v>
      </c>
      <c r="E965" s="28">
        <v>1.71</v>
      </c>
      <c r="F965" s="28">
        <v>6.44</v>
      </c>
      <c r="G965" s="28">
        <v>87.32</v>
      </c>
      <c r="H965" s="28" t="s">
        <v>47</v>
      </c>
      <c r="I965" s="28">
        <v>0.1</v>
      </c>
      <c r="J965" s="28">
        <v>2.74</v>
      </c>
      <c r="K965" s="28">
        <v>296.23</v>
      </c>
      <c r="L965" s="28">
        <v>5.48</v>
      </c>
      <c r="M965" s="28" t="s">
        <v>48</v>
      </c>
      <c r="N965" s="28">
        <v>73.19</v>
      </c>
    </row>
    <row r="966">
      <c r="A966" s="28">
        <v>965.0</v>
      </c>
      <c r="B966" s="28">
        <v>16.0</v>
      </c>
      <c r="C966" s="28" t="s">
        <v>49</v>
      </c>
      <c r="D966" s="28">
        <v>2.12</v>
      </c>
      <c r="E966" s="28">
        <v>2.58</v>
      </c>
      <c r="F966" s="28">
        <v>6.0</v>
      </c>
      <c r="G966" s="28">
        <v>94.31</v>
      </c>
      <c r="H966" s="28" t="s">
        <v>47</v>
      </c>
      <c r="I966" s="28">
        <v>0.99</v>
      </c>
      <c r="J966" s="28">
        <v>4.59</v>
      </c>
      <c r="K966" s="28">
        <v>305.98</v>
      </c>
      <c r="L966" s="28">
        <v>7.12</v>
      </c>
      <c r="M966" s="28" t="s">
        <v>48</v>
      </c>
      <c r="N966" s="28">
        <v>67.45</v>
      </c>
    </row>
    <row r="967">
      <c r="A967" s="28">
        <v>966.0</v>
      </c>
      <c r="B967" s="28">
        <v>22.0</v>
      </c>
      <c r="C967" s="28" t="s">
        <v>49</v>
      </c>
      <c r="D967" s="28">
        <v>0.61</v>
      </c>
      <c r="E967" s="28">
        <v>3.33</v>
      </c>
      <c r="F967" s="28">
        <v>8.49</v>
      </c>
      <c r="G967" s="28">
        <v>95.67</v>
      </c>
      <c r="H967" s="28" t="s">
        <v>45</v>
      </c>
      <c r="I967" s="28">
        <v>0.81</v>
      </c>
      <c r="J967" s="28">
        <v>6.03</v>
      </c>
      <c r="K967" s="28">
        <v>310.46</v>
      </c>
      <c r="L967" s="28">
        <v>2.85</v>
      </c>
      <c r="M967" s="28" t="s">
        <v>48</v>
      </c>
      <c r="N967" s="28">
        <v>84.91</v>
      </c>
    </row>
    <row r="968">
      <c r="A968" s="28">
        <v>967.0</v>
      </c>
      <c r="B968" s="28">
        <v>18.0</v>
      </c>
      <c r="C968" s="28" t="s">
        <v>44</v>
      </c>
      <c r="D968" s="28">
        <v>6.23</v>
      </c>
      <c r="E968" s="28">
        <v>7.74</v>
      </c>
      <c r="F968" s="28">
        <v>4.36</v>
      </c>
      <c r="G968" s="28">
        <v>63.68</v>
      </c>
      <c r="H968" s="28" t="s">
        <v>51</v>
      </c>
      <c r="I968" s="28">
        <v>2.91</v>
      </c>
      <c r="J968" s="28">
        <v>8.1</v>
      </c>
      <c r="K968" s="28">
        <v>259.75</v>
      </c>
      <c r="L968" s="28">
        <v>12.01</v>
      </c>
      <c r="M968" s="28" t="s">
        <v>50</v>
      </c>
      <c r="N968" s="28">
        <v>61.4690375170789</v>
      </c>
    </row>
    <row r="969">
      <c r="A969" s="28">
        <v>968.0</v>
      </c>
      <c r="B969" s="28">
        <v>23.0</v>
      </c>
      <c r="C969" s="28" t="s">
        <v>49</v>
      </c>
      <c r="D969" s="28">
        <v>0.56</v>
      </c>
      <c r="E969" s="28">
        <v>2.48</v>
      </c>
      <c r="F969" s="28">
        <v>6.83</v>
      </c>
      <c r="G969" s="28">
        <v>98.61</v>
      </c>
      <c r="H969" s="28" t="s">
        <v>45</v>
      </c>
      <c r="I969" s="28">
        <v>3.85</v>
      </c>
      <c r="J969" s="28">
        <v>2.66</v>
      </c>
      <c r="K969" s="28">
        <v>315.47</v>
      </c>
      <c r="L969" s="28">
        <v>-1.13</v>
      </c>
      <c r="M969" s="28" t="s">
        <v>48</v>
      </c>
      <c r="N969" s="28">
        <v>88.1353876770564</v>
      </c>
    </row>
    <row r="970">
      <c r="A970" s="28">
        <v>969.0</v>
      </c>
      <c r="B970" s="28">
        <v>18.0</v>
      </c>
      <c r="C970" s="28" t="s">
        <v>44</v>
      </c>
      <c r="D970" s="28">
        <v>4.45</v>
      </c>
      <c r="E970" s="28">
        <v>8.62</v>
      </c>
      <c r="F970" s="28">
        <v>8.23</v>
      </c>
      <c r="G970" s="28">
        <v>73.34</v>
      </c>
      <c r="H970" s="28" t="s">
        <v>47</v>
      </c>
      <c r="I970" s="28">
        <v>1.17</v>
      </c>
      <c r="J970" s="28">
        <v>6.48</v>
      </c>
      <c r="K970" s="28">
        <v>256.1</v>
      </c>
      <c r="L970" s="28">
        <v>11.27</v>
      </c>
      <c r="M970" s="28" t="s">
        <v>48</v>
      </c>
      <c r="N970" s="28">
        <v>97.73</v>
      </c>
    </row>
    <row r="971">
      <c r="A971" s="28">
        <v>970.0</v>
      </c>
      <c r="B971" s="28">
        <v>16.0</v>
      </c>
      <c r="C971" s="28" t="s">
        <v>44</v>
      </c>
      <c r="D971" s="28">
        <v>1.98</v>
      </c>
      <c r="E971" s="28">
        <v>2.19</v>
      </c>
      <c r="F971" s="28">
        <v>8.94</v>
      </c>
      <c r="G971" s="28">
        <v>77.6</v>
      </c>
      <c r="H971" s="28" t="s">
        <v>51</v>
      </c>
      <c r="I971" s="28">
        <v>3.49</v>
      </c>
      <c r="J971" s="28">
        <v>7.43</v>
      </c>
      <c r="K971" s="28">
        <v>301.67</v>
      </c>
      <c r="L971" s="28">
        <v>10.56</v>
      </c>
      <c r="M971" s="28" t="s">
        <v>48</v>
      </c>
      <c r="N971" s="28">
        <v>72.79</v>
      </c>
    </row>
    <row r="972">
      <c r="A972" s="28">
        <v>971.0</v>
      </c>
      <c r="B972" s="28">
        <v>23.0</v>
      </c>
      <c r="C972" s="28" t="s">
        <v>44</v>
      </c>
      <c r="D972" s="28">
        <v>1.95</v>
      </c>
      <c r="E972" s="28">
        <v>1.32</v>
      </c>
      <c r="F972" s="28">
        <v>7.49</v>
      </c>
      <c r="G972" s="28">
        <v>91.68</v>
      </c>
      <c r="H972" s="28" t="s">
        <v>45</v>
      </c>
      <c r="I972" s="28">
        <v>4.5</v>
      </c>
      <c r="J972" s="28">
        <v>6.45</v>
      </c>
      <c r="K972" s="28">
        <v>300.78</v>
      </c>
      <c r="L972" s="28">
        <v>9.06</v>
      </c>
      <c r="M972" s="28" t="s">
        <v>48</v>
      </c>
      <c r="N972" s="28">
        <v>71.18</v>
      </c>
    </row>
    <row r="973">
      <c r="A973" s="28">
        <v>972.0</v>
      </c>
      <c r="B973" s="28">
        <v>18.0</v>
      </c>
      <c r="C973" s="28" t="s">
        <v>44</v>
      </c>
      <c r="D973" s="28">
        <v>7.93</v>
      </c>
      <c r="E973" s="28">
        <v>4.56</v>
      </c>
      <c r="F973" s="28">
        <v>5.9</v>
      </c>
      <c r="G973" s="28">
        <v>86.6</v>
      </c>
      <c r="H973" s="28" t="s">
        <v>47</v>
      </c>
      <c r="I973" s="28">
        <v>3.11</v>
      </c>
      <c r="J973" s="28">
        <v>13.34</v>
      </c>
      <c r="K973" s="28">
        <v>223.77</v>
      </c>
      <c r="L973" s="28">
        <v>18.63</v>
      </c>
      <c r="M973" s="28" t="s">
        <v>46</v>
      </c>
      <c r="N973" s="28">
        <v>32.77</v>
      </c>
    </row>
    <row r="974">
      <c r="A974" s="28">
        <v>973.0</v>
      </c>
      <c r="B974" s="28">
        <v>17.0</v>
      </c>
      <c r="C974" s="28" t="s">
        <v>49</v>
      </c>
      <c r="D974" s="28">
        <v>6.05</v>
      </c>
      <c r="E974" s="28">
        <v>9.81</v>
      </c>
      <c r="F974" s="28">
        <v>6.06</v>
      </c>
      <c r="G974" s="28">
        <v>95.72</v>
      </c>
      <c r="H974" s="28" t="s">
        <v>45</v>
      </c>
      <c r="I974" s="28">
        <v>3.88</v>
      </c>
      <c r="J974" s="28">
        <v>11.62</v>
      </c>
      <c r="K974" s="28">
        <v>239.92</v>
      </c>
      <c r="L974" s="28">
        <v>15.87</v>
      </c>
      <c r="M974" s="28" t="s">
        <v>46</v>
      </c>
      <c r="N974" s="28">
        <v>102.17504784722</v>
      </c>
    </row>
    <row r="975">
      <c r="A975" s="28">
        <v>974.0</v>
      </c>
      <c r="B975" s="28">
        <v>16.0</v>
      </c>
      <c r="C975" s="28" t="s">
        <v>49</v>
      </c>
      <c r="D975" s="28">
        <v>6.7</v>
      </c>
      <c r="E975" s="28">
        <v>1.99</v>
      </c>
      <c r="F975" s="28">
        <v>5.76</v>
      </c>
      <c r="G975" s="28">
        <v>76.02</v>
      </c>
      <c r="H975" s="28" t="s">
        <v>45</v>
      </c>
      <c r="I975" s="28">
        <v>1.02</v>
      </c>
      <c r="J975" s="28">
        <v>12.34</v>
      </c>
      <c r="K975" s="28">
        <v>248.21</v>
      </c>
      <c r="L975" s="28">
        <v>16.71</v>
      </c>
      <c r="M975" s="28" t="s">
        <v>46</v>
      </c>
      <c r="N975" s="28">
        <v>18.36</v>
      </c>
    </row>
    <row r="976">
      <c r="A976" s="28">
        <v>975.0</v>
      </c>
      <c r="B976" s="28">
        <v>18.0</v>
      </c>
      <c r="C976" s="28" t="s">
        <v>49</v>
      </c>
      <c r="D976" s="28">
        <v>4.58</v>
      </c>
      <c r="E976" s="28">
        <v>1.92</v>
      </c>
      <c r="F976" s="28">
        <v>7.02</v>
      </c>
      <c r="G976" s="28">
        <v>74.93</v>
      </c>
      <c r="H976" s="28" t="s">
        <v>51</v>
      </c>
      <c r="I976" s="28">
        <v>0.37</v>
      </c>
      <c r="J976" s="28">
        <v>8.01</v>
      </c>
      <c r="K976" s="28">
        <v>255.39</v>
      </c>
      <c r="L976" s="28">
        <v>12.69</v>
      </c>
      <c r="M976" s="28" t="s">
        <v>48</v>
      </c>
      <c r="N976" s="28">
        <v>47.42</v>
      </c>
    </row>
    <row r="977">
      <c r="A977" s="28">
        <v>976.0</v>
      </c>
      <c r="B977" s="28">
        <v>17.0</v>
      </c>
      <c r="C977" s="28" t="s">
        <v>49</v>
      </c>
      <c r="D977" s="28">
        <v>6.97</v>
      </c>
      <c r="E977" s="28">
        <v>7.76</v>
      </c>
      <c r="F977" s="28">
        <v>7.7</v>
      </c>
      <c r="G977" s="28">
        <v>61.27</v>
      </c>
      <c r="H977" s="28" t="s">
        <v>45</v>
      </c>
      <c r="I977" s="28">
        <v>1.83</v>
      </c>
      <c r="J977" s="28">
        <v>10.35</v>
      </c>
      <c r="K977" s="28">
        <v>227.76</v>
      </c>
      <c r="L977" s="28">
        <v>19.11</v>
      </c>
      <c r="M977" s="28" t="s">
        <v>46</v>
      </c>
      <c r="N977" s="28">
        <v>69.1121550333739</v>
      </c>
    </row>
    <row r="978">
      <c r="A978" s="28">
        <v>977.0</v>
      </c>
      <c r="B978" s="28">
        <v>17.0</v>
      </c>
      <c r="C978" s="28" t="s">
        <v>44</v>
      </c>
      <c r="D978" s="28">
        <v>5.16</v>
      </c>
      <c r="E978" s="28">
        <v>3.81</v>
      </c>
      <c r="F978" s="28">
        <v>8.1</v>
      </c>
      <c r="G978" s="28">
        <v>78.51</v>
      </c>
      <c r="H978" s="28" t="s">
        <v>47</v>
      </c>
      <c r="I978" s="28">
        <v>3.55</v>
      </c>
      <c r="J978" s="28">
        <v>10.3</v>
      </c>
      <c r="K978" s="28">
        <v>263.35</v>
      </c>
      <c r="L978" s="28">
        <v>11.75</v>
      </c>
      <c r="M978" s="28" t="s">
        <v>46</v>
      </c>
      <c r="N978" s="28">
        <v>49.52</v>
      </c>
    </row>
    <row r="979">
      <c r="A979" s="28">
        <v>978.0</v>
      </c>
      <c r="B979" s="28">
        <v>21.0</v>
      </c>
      <c r="C979" s="28" t="s">
        <v>49</v>
      </c>
      <c r="D979" s="28">
        <v>7.57</v>
      </c>
      <c r="E979" s="28">
        <v>7.46</v>
      </c>
      <c r="F979" s="28">
        <v>6.08</v>
      </c>
      <c r="G979" s="28">
        <v>88.96</v>
      </c>
      <c r="H979" s="28" t="s">
        <v>45</v>
      </c>
      <c r="I979" s="28">
        <v>3.43</v>
      </c>
      <c r="J979" s="28">
        <v>10.23</v>
      </c>
      <c r="K979" s="28">
        <v>227.05</v>
      </c>
      <c r="L979" s="28">
        <v>15.41</v>
      </c>
      <c r="M979" s="28" t="s">
        <v>46</v>
      </c>
      <c r="N979" s="28">
        <v>54.5766592758857</v>
      </c>
    </row>
    <row r="980">
      <c r="A980" s="28">
        <v>979.0</v>
      </c>
      <c r="B980" s="28">
        <v>16.0</v>
      </c>
      <c r="C980" s="28" t="s">
        <v>49</v>
      </c>
      <c r="D980" s="28">
        <v>2.25</v>
      </c>
      <c r="E980" s="28">
        <v>2.8</v>
      </c>
      <c r="F980" s="28">
        <v>7.58</v>
      </c>
      <c r="G980" s="28">
        <v>72.05</v>
      </c>
      <c r="H980" s="28" t="s">
        <v>51</v>
      </c>
      <c r="I980" s="28">
        <v>4.78</v>
      </c>
      <c r="J980" s="28">
        <v>3.36</v>
      </c>
      <c r="K980" s="28">
        <v>273.35</v>
      </c>
      <c r="L980" s="28">
        <v>4.48</v>
      </c>
      <c r="M980" s="28" t="s">
        <v>48</v>
      </c>
      <c r="N980" s="28">
        <v>62.05</v>
      </c>
    </row>
    <row r="981">
      <c r="A981" s="28">
        <v>980.0</v>
      </c>
      <c r="B981" s="28">
        <v>17.0</v>
      </c>
      <c r="C981" s="28" t="s">
        <v>44</v>
      </c>
      <c r="D981" s="28">
        <v>4.76</v>
      </c>
      <c r="E981" s="28">
        <v>5.14</v>
      </c>
      <c r="F981" s="28">
        <v>8.58</v>
      </c>
      <c r="G981" s="28">
        <v>78.51</v>
      </c>
      <c r="H981" s="28" t="s">
        <v>47</v>
      </c>
      <c r="I981" s="28">
        <v>3.15</v>
      </c>
      <c r="J981" s="28">
        <v>7.42</v>
      </c>
      <c r="K981" s="28">
        <v>253.26</v>
      </c>
      <c r="L981" s="28">
        <v>10.78</v>
      </c>
      <c r="M981" s="28" t="s">
        <v>48</v>
      </c>
      <c r="N981" s="28">
        <v>63.52</v>
      </c>
    </row>
    <row r="982">
      <c r="A982" s="28">
        <v>981.0</v>
      </c>
      <c r="B982" s="28">
        <v>21.0</v>
      </c>
      <c r="C982" s="28" t="s">
        <v>49</v>
      </c>
      <c r="D982" s="28">
        <v>5.52</v>
      </c>
      <c r="E982" s="28">
        <v>3.39</v>
      </c>
      <c r="F982" s="28">
        <v>8.6</v>
      </c>
      <c r="G982" s="28">
        <v>68.78</v>
      </c>
      <c r="H982" s="28" t="s">
        <v>45</v>
      </c>
      <c r="I982" s="28">
        <v>2.06</v>
      </c>
      <c r="J982" s="28">
        <v>10.1</v>
      </c>
      <c r="K982" s="28">
        <v>257.82</v>
      </c>
      <c r="L982" s="28">
        <v>14.79</v>
      </c>
      <c r="M982" s="28" t="s">
        <v>46</v>
      </c>
      <c r="N982" s="28">
        <v>52.2446952622495</v>
      </c>
    </row>
    <row r="983">
      <c r="A983" s="28">
        <v>982.0</v>
      </c>
      <c r="B983" s="28">
        <v>18.0</v>
      </c>
      <c r="C983" s="28" t="s">
        <v>52</v>
      </c>
      <c r="D983" s="28">
        <v>3.14</v>
      </c>
      <c r="E983" s="28">
        <v>5.06</v>
      </c>
      <c r="F983" s="28">
        <v>7.52</v>
      </c>
      <c r="G983" s="28">
        <v>90.91</v>
      </c>
      <c r="H983" s="28" t="s">
        <v>45</v>
      </c>
      <c r="I983" s="28">
        <v>3.99</v>
      </c>
      <c r="J983" s="28">
        <v>4.76</v>
      </c>
      <c r="K983" s="28">
        <v>279.62</v>
      </c>
      <c r="L983" s="28">
        <v>6.96</v>
      </c>
      <c r="M983" s="28" t="s">
        <v>48</v>
      </c>
      <c r="N983" s="28">
        <v>82.7662641460459</v>
      </c>
    </row>
    <row r="984">
      <c r="A984" s="28">
        <v>983.0</v>
      </c>
      <c r="B984" s="28">
        <v>19.0</v>
      </c>
      <c r="C984" s="28" t="s">
        <v>49</v>
      </c>
      <c r="D984" s="28">
        <v>7.04</v>
      </c>
      <c r="E984" s="28">
        <v>7.92</v>
      </c>
      <c r="F984" s="28">
        <v>7.18</v>
      </c>
      <c r="G984" s="28">
        <v>62.42</v>
      </c>
      <c r="H984" s="28" t="s">
        <v>45</v>
      </c>
      <c r="I984" s="28">
        <v>0.77</v>
      </c>
      <c r="J984" s="28">
        <v>11.96</v>
      </c>
      <c r="K984" s="28">
        <v>234.51</v>
      </c>
      <c r="L984" s="28">
        <v>14.83</v>
      </c>
      <c r="M984" s="28" t="s">
        <v>46</v>
      </c>
      <c r="N984" s="28">
        <v>62.5160524700681</v>
      </c>
    </row>
    <row r="985">
      <c r="A985" s="28">
        <v>984.0</v>
      </c>
      <c r="B985" s="28">
        <v>16.0</v>
      </c>
      <c r="C985" s="28" t="s">
        <v>49</v>
      </c>
      <c r="D985" s="28">
        <v>7.84</v>
      </c>
      <c r="E985" s="28">
        <v>7.86</v>
      </c>
      <c r="F985" s="28">
        <v>6.66</v>
      </c>
      <c r="G985" s="28">
        <v>88.22</v>
      </c>
      <c r="H985" s="28" t="s">
        <v>47</v>
      </c>
      <c r="I985" s="28">
        <v>4.07</v>
      </c>
      <c r="J985" s="28">
        <v>12.92</v>
      </c>
      <c r="K985" s="28">
        <v>228.54</v>
      </c>
      <c r="L985" s="28">
        <v>16.54</v>
      </c>
      <c r="M985" s="28" t="s">
        <v>46</v>
      </c>
      <c r="N985" s="28">
        <v>56.3523280536725</v>
      </c>
    </row>
    <row r="986">
      <c r="A986" s="28">
        <v>985.0</v>
      </c>
      <c r="B986" s="28">
        <v>23.0</v>
      </c>
      <c r="C986" s="28" t="s">
        <v>44</v>
      </c>
      <c r="D986" s="28">
        <v>3.95</v>
      </c>
      <c r="E986" s="28">
        <v>5.64</v>
      </c>
      <c r="F986" s="28">
        <v>4.92</v>
      </c>
      <c r="G986" s="28">
        <v>75.16</v>
      </c>
      <c r="H986" s="28" t="s">
        <v>47</v>
      </c>
      <c r="I986" s="28">
        <v>1.83</v>
      </c>
      <c r="J986" s="28">
        <v>5.45</v>
      </c>
      <c r="K986" s="28">
        <v>277.16</v>
      </c>
      <c r="L986" s="28">
        <v>6.3</v>
      </c>
      <c r="M986" s="28" t="s">
        <v>48</v>
      </c>
      <c r="N986" s="28">
        <v>53.65</v>
      </c>
    </row>
    <row r="987">
      <c r="A987" s="28">
        <v>986.0</v>
      </c>
      <c r="B987" s="28">
        <v>22.0</v>
      </c>
      <c r="C987" s="28" t="s">
        <v>44</v>
      </c>
      <c r="D987" s="28">
        <v>3.13</v>
      </c>
      <c r="E987" s="28">
        <v>9.36</v>
      </c>
      <c r="F987" s="28">
        <v>4.62</v>
      </c>
      <c r="G987" s="28">
        <v>61.66</v>
      </c>
      <c r="H987" s="28" t="s">
        <v>45</v>
      </c>
      <c r="I987" s="28">
        <v>0.77</v>
      </c>
      <c r="J987" s="28">
        <v>4.62</v>
      </c>
      <c r="K987" s="28">
        <v>283.6</v>
      </c>
      <c r="L987" s="28">
        <v>6.79</v>
      </c>
      <c r="M987" s="28" t="s">
        <v>50</v>
      </c>
      <c r="N987" s="28">
        <v>77.81</v>
      </c>
    </row>
    <row r="988">
      <c r="A988" s="28">
        <v>987.0</v>
      </c>
      <c r="B988" s="28">
        <v>22.0</v>
      </c>
      <c r="C988" s="28" t="s">
        <v>44</v>
      </c>
      <c r="D988" s="28">
        <v>3.78</v>
      </c>
      <c r="E988" s="28">
        <v>3.37</v>
      </c>
      <c r="F988" s="28">
        <v>6.43</v>
      </c>
      <c r="G988" s="28">
        <v>94.14</v>
      </c>
      <c r="H988" s="28" t="s">
        <v>45</v>
      </c>
      <c r="I988" s="28">
        <v>0.81</v>
      </c>
      <c r="J988" s="28">
        <v>5.77</v>
      </c>
      <c r="K988" s="28">
        <v>241.36</v>
      </c>
      <c r="L988" s="28">
        <v>10.62</v>
      </c>
      <c r="M988" s="28" t="s">
        <v>48</v>
      </c>
      <c r="N988" s="28">
        <v>64.49</v>
      </c>
    </row>
    <row r="989">
      <c r="A989" s="28">
        <v>988.0</v>
      </c>
      <c r="B989" s="28">
        <v>18.0</v>
      </c>
      <c r="C989" s="28" t="s">
        <v>49</v>
      </c>
      <c r="D989" s="28">
        <v>6.82</v>
      </c>
      <c r="E989" s="28">
        <v>3.16</v>
      </c>
      <c r="F989" s="28">
        <v>4.8</v>
      </c>
      <c r="G989" s="28">
        <v>79.51</v>
      </c>
      <c r="H989" s="28" t="s">
        <v>47</v>
      </c>
      <c r="I989" s="28">
        <v>4.92</v>
      </c>
      <c r="J989" s="28">
        <v>9.6</v>
      </c>
      <c r="K989" s="28">
        <v>237.61</v>
      </c>
      <c r="L989" s="28">
        <v>15.87</v>
      </c>
      <c r="M989" s="28" t="s">
        <v>46</v>
      </c>
      <c r="N989" s="28">
        <v>47.8090175786221</v>
      </c>
    </row>
    <row r="990">
      <c r="A990" s="28">
        <v>989.0</v>
      </c>
      <c r="B990" s="28">
        <v>18.0</v>
      </c>
      <c r="C990" s="28" t="s">
        <v>49</v>
      </c>
      <c r="D990" s="28">
        <v>5.16</v>
      </c>
      <c r="E990" s="28">
        <v>6.52</v>
      </c>
      <c r="F990" s="28">
        <v>6.88</v>
      </c>
      <c r="G990" s="28">
        <v>83.97</v>
      </c>
      <c r="H990" s="28" t="s">
        <v>51</v>
      </c>
      <c r="I990" s="28">
        <v>3.12</v>
      </c>
      <c r="J990" s="28">
        <v>8.82</v>
      </c>
      <c r="K990" s="28">
        <v>252.92</v>
      </c>
      <c r="L990" s="28">
        <v>13.28</v>
      </c>
      <c r="M990" s="28" t="s">
        <v>46</v>
      </c>
      <c r="N990" s="28">
        <v>75.69</v>
      </c>
    </row>
    <row r="991">
      <c r="A991" s="28">
        <v>990.0</v>
      </c>
      <c r="B991" s="28">
        <v>17.0</v>
      </c>
      <c r="C991" s="28" t="s">
        <v>52</v>
      </c>
      <c r="D991" s="28">
        <v>0.36</v>
      </c>
      <c r="E991" s="28">
        <v>6.59</v>
      </c>
      <c r="F991" s="28">
        <v>7.23</v>
      </c>
      <c r="G991" s="28">
        <v>89.28</v>
      </c>
      <c r="H991" s="28" t="s">
        <v>51</v>
      </c>
      <c r="I991" s="28">
        <v>0.87</v>
      </c>
      <c r="J991" s="28">
        <v>3.79</v>
      </c>
      <c r="K991" s="28">
        <v>315.99</v>
      </c>
      <c r="L991" s="28">
        <v>0.27</v>
      </c>
      <c r="M991" s="28" t="s">
        <v>48</v>
      </c>
      <c r="N991" s="28">
        <v>93.03</v>
      </c>
    </row>
    <row r="992">
      <c r="A992" s="28">
        <v>991.0</v>
      </c>
      <c r="B992" s="28">
        <v>16.0</v>
      </c>
      <c r="C992" s="28" t="s">
        <v>44</v>
      </c>
      <c r="D992" s="28">
        <v>4.34</v>
      </c>
      <c r="E992" s="28">
        <v>1.42</v>
      </c>
      <c r="F992" s="28">
        <v>6.63</v>
      </c>
      <c r="G992" s="28">
        <v>86.2</v>
      </c>
      <c r="H992" s="28" t="s">
        <v>51</v>
      </c>
      <c r="I992" s="28">
        <v>1.34</v>
      </c>
      <c r="J992" s="28">
        <v>9.61</v>
      </c>
      <c r="K992" s="28">
        <v>278.6</v>
      </c>
      <c r="L992" s="28">
        <v>8.97</v>
      </c>
      <c r="M992" s="28" t="s">
        <v>48</v>
      </c>
      <c r="N992" s="28">
        <v>44.9</v>
      </c>
    </row>
    <row r="993">
      <c r="A993" s="28">
        <v>992.0</v>
      </c>
      <c r="B993" s="28">
        <v>22.0</v>
      </c>
      <c r="C993" s="28" t="s">
        <v>44</v>
      </c>
      <c r="D993" s="28">
        <v>0.14</v>
      </c>
      <c r="E993" s="28">
        <v>6.47</v>
      </c>
      <c r="F993" s="28">
        <v>4.18</v>
      </c>
      <c r="G993" s="28">
        <v>89.23</v>
      </c>
      <c r="H993" s="28" t="s">
        <v>47</v>
      </c>
      <c r="I993" s="28">
        <v>1.86</v>
      </c>
      <c r="J993" s="28">
        <v>1.85</v>
      </c>
      <c r="K993" s="28">
        <v>307.6</v>
      </c>
      <c r="L993" s="28">
        <v>1.49</v>
      </c>
      <c r="M993" s="28" t="s">
        <v>48</v>
      </c>
      <c r="N993" s="28">
        <v>82.2</v>
      </c>
    </row>
    <row r="994">
      <c r="A994" s="28">
        <v>993.0</v>
      </c>
      <c r="B994" s="28">
        <v>22.0</v>
      </c>
      <c r="C994" s="28" t="s">
        <v>49</v>
      </c>
      <c r="D994" s="28">
        <v>6.23</v>
      </c>
      <c r="E994" s="28">
        <v>4.37</v>
      </c>
      <c r="F994" s="28">
        <v>4.29</v>
      </c>
      <c r="G994" s="28">
        <v>90.49</v>
      </c>
      <c r="H994" s="28" t="s">
        <v>47</v>
      </c>
      <c r="I994" s="28">
        <v>0.28</v>
      </c>
      <c r="J994" s="28">
        <v>10.72</v>
      </c>
      <c r="K994" s="28">
        <v>245.94</v>
      </c>
      <c r="L994" s="28">
        <v>17.2</v>
      </c>
      <c r="M994" s="28" t="s">
        <v>46</v>
      </c>
      <c r="N994" s="28">
        <v>38.71</v>
      </c>
    </row>
    <row r="995">
      <c r="A995" s="28">
        <v>994.0</v>
      </c>
      <c r="B995" s="28">
        <v>17.0</v>
      </c>
      <c r="C995" s="28" t="s">
        <v>49</v>
      </c>
      <c r="D995" s="28">
        <v>2.63</v>
      </c>
      <c r="E995" s="28">
        <v>7.73</v>
      </c>
      <c r="F995" s="28">
        <v>4.57</v>
      </c>
      <c r="G995" s="28">
        <v>83.57</v>
      </c>
      <c r="H995" s="28" t="s">
        <v>47</v>
      </c>
      <c r="I995" s="28">
        <v>0.54</v>
      </c>
      <c r="J995" s="28">
        <v>6.37</v>
      </c>
      <c r="K995" s="28">
        <v>293.21</v>
      </c>
      <c r="L995" s="28">
        <v>8.82</v>
      </c>
      <c r="M995" s="28" t="s">
        <v>50</v>
      </c>
      <c r="N995" s="28">
        <v>81.75</v>
      </c>
    </row>
    <row r="996">
      <c r="A996" s="28">
        <v>995.0</v>
      </c>
      <c r="B996" s="28">
        <v>22.0</v>
      </c>
      <c r="C996" s="28" t="s">
        <v>44</v>
      </c>
      <c r="D996" s="28">
        <v>3.78</v>
      </c>
      <c r="E996" s="28">
        <v>8.27</v>
      </c>
      <c r="F996" s="28">
        <v>4.77</v>
      </c>
      <c r="G996" s="28">
        <v>74.63</v>
      </c>
      <c r="H996" s="28" t="s">
        <v>47</v>
      </c>
      <c r="I996" s="28">
        <v>3.81</v>
      </c>
      <c r="J996" s="28">
        <v>8.46</v>
      </c>
      <c r="K996" s="28">
        <v>271.54</v>
      </c>
      <c r="L996" s="28">
        <v>8.55</v>
      </c>
      <c r="M996" s="28" t="s">
        <v>50</v>
      </c>
      <c r="N996" s="28">
        <v>77.78</v>
      </c>
    </row>
    <row r="997">
      <c r="A997" s="28">
        <v>996.0</v>
      </c>
      <c r="B997" s="28">
        <v>23.0</v>
      </c>
      <c r="C997" s="28" t="s">
        <v>49</v>
      </c>
      <c r="D997" s="28">
        <v>6.39</v>
      </c>
      <c r="E997" s="28">
        <v>5.97</v>
      </c>
      <c r="F997" s="28">
        <v>8.95</v>
      </c>
      <c r="G997" s="28">
        <v>69.73</v>
      </c>
      <c r="H997" s="28" t="s">
        <v>47</v>
      </c>
      <c r="I997" s="28">
        <v>3.93</v>
      </c>
      <c r="J997" s="28">
        <v>9.1</v>
      </c>
      <c r="K997" s="28">
        <v>230.23</v>
      </c>
      <c r="L997" s="28">
        <v>18.72</v>
      </c>
      <c r="M997" s="28" t="s">
        <v>46</v>
      </c>
      <c r="N997" s="28">
        <v>51.5</v>
      </c>
    </row>
    <row r="998">
      <c r="A998" s="28">
        <v>997.0</v>
      </c>
      <c r="B998" s="28">
        <v>16.0</v>
      </c>
      <c r="C998" s="28" t="s">
        <v>49</v>
      </c>
      <c r="D998" s="28">
        <v>0.37</v>
      </c>
      <c r="E998" s="28">
        <v>1.02</v>
      </c>
      <c r="F998" s="28">
        <v>5.72</v>
      </c>
      <c r="G998" s="28">
        <v>96.12</v>
      </c>
      <c r="H998" s="28" t="s">
        <v>45</v>
      </c>
      <c r="I998" s="28">
        <v>4.94</v>
      </c>
      <c r="J998" s="28">
        <v>3.73</v>
      </c>
      <c r="K998" s="28">
        <v>303.52</v>
      </c>
      <c r="L998" s="28">
        <v>-1.64</v>
      </c>
      <c r="M998" s="28" t="s">
        <v>48</v>
      </c>
      <c r="N998" s="28">
        <v>54.29</v>
      </c>
    </row>
    <row r="999">
      <c r="A999" s="28">
        <v>998.0</v>
      </c>
      <c r="B999" s="28">
        <v>24.0</v>
      </c>
      <c r="C999" s="28" t="s">
        <v>49</v>
      </c>
      <c r="D999" s="28">
        <v>1.27</v>
      </c>
      <c r="E999" s="28">
        <v>6.73</v>
      </c>
      <c r="F999" s="28">
        <v>5.46</v>
      </c>
      <c r="G999" s="28">
        <v>98.8</v>
      </c>
      <c r="H999" s="28" t="s">
        <v>45</v>
      </c>
      <c r="I999" s="28">
        <v>0.34</v>
      </c>
      <c r="J999" s="28">
        <v>2.41</v>
      </c>
      <c r="K999" s="28">
        <v>304.41</v>
      </c>
      <c r="L999" s="28">
        <v>3.17</v>
      </c>
      <c r="M999" s="28" t="s">
        <v>48</v>
      </c>
      <c r="N999" s="28">
        <v>93.78</v>
      </c>
    </row>
    <row r="1000">
      <c r="A1000" s="28">
        <v>999.0</v>
      </c>
      <c r="B1000" s="28">
        <v>22.0</v>
      </c>
      <c r="C1000" s="28" t="s">
        <v>49</v>
      </c>
      <c r="D1000" s="28">
        <v>3.18</v>
      </c>
      <c r="E1000" s="28">
        <v>7.74</v>
      </c>
      <c r="F1000" s="28">
        <v>4.26</v>
      </c>
      <c r="G1000" s="28">
        <v>74.31</v>
      </c>
      <c r="H1000" s="28" t="s">
        <v>47</v>
      </c>
      <c r="I1000" s="28">
        <v>4.45</v>
      </c>
      <c r="J1000" s="28">
        <v>4.76</v>
      </c>
      <c r="K1000" s="28">
        <v>275.64</v>
      </c>
      <c r="L1000" s="28">
        <v>7.36</v>
      </c>
      <c r="M1000" s="28" t="s">
        <v>50</v>
      </c>
      <c r="N1000" s="28">
        <v>86.35</v>
      </c>
    </row>
    <row r="1001">
      <c r="A1001" s="28">
        <v>1000.0</v>
      </c>
      <c r="B1001" s="28">
        <v>18.0</v>
      </c>
      <c r="C1001" s="28" t="s">
        <v>44</v>
      </c>
      <c r="D1001" s="28">
        <v>1.84</v>
      </c>
      <c r="E1001" s="28">
        <v>3.24</v>
      </c>
      <c r="F1001" s="28">
        <v>7.18</v>
      </c>
      <c r="G1001" s="28">
        <v>64.49</v>
      </c>
      <c r="H1001" s="28" t="s">
        <v>45</v>
      </c>
      <c r="I1001" s="28">
        <v>1.59</v>
      </c>
      <c r="J1001" s="28">
        <v>4.71</v>
      </c>
      <c r="K1001" s="28">
        <v>278.64</v>
      </c>
      <c r="L1001" s="28">
        <v>4.7</v>
      </c>
      <c r="M1001" s="28" t="s">
        <v>48</v>
      </c>
      <c r="N1001" s="28">
        <v>70.7</v>
      </c>
    </row>
    <row r="1002">
      <c r="A1002" s="28">
        <v>1001.0</v>
      </c>
      <c r="B1002" s="28">
        <v>23.0</v>
      </c>
      <c r="C1002" s="28" t="s">
        <v>52</v>
      </c>
      <c r="D1002" s="28">
        <v>2.7</v>
      </c>
      <c r="E1002" s="28">
        <v>5.18</v>
      </c>
      <c r="F1002" s="28">
        <v>7.26</v>
      </c>
      <c r="G1002" s="28">
        <v>68.9</v>
      </c>
      <c r="H1002" s="28" t="s">
        <v>47</v>
      </c>
      <c r="I1002" s="28">
        <v>1.64</v>
      </c>
      <c r="J1002" s="28">
        <v>6.11</v>
      </c>
      <c r="K1002" s="28">
        <v>279.62</v>
      </c>
      <c r="L1002" s="28">
        <v>8.16</v>
      </c>
      <c r="M1002" s="28" t="s">
        <v>48</v>
      </c>
      <c r="N1002" s="28">
        <v>77.43</v>
      </c>
    </row>
    <row r="1003">
      <c r="A1003" s="28">
        <v>1002.0</v>
      </c>
      <c r="B1003" s="28">
        <v>22.0</v>
      </c>
      <c r="C1003" s="28" t="s">
        <v>49</v>
      </c>
      <c r="D1003" s="28">
        <v>7.99</v>
      </c>
      <c r="E1003" s="28">
        <v>9.69</v>
      </c>
      <c r="F1003" s="28">
        <v>4.88</v>
      </c>
      <c r="G1003" s="28">
        <v>86.83</v>
      </c>
      <c r="H1003" s="28" t="s">
        <v>47</v>
      </c>
      <c r="I1003" s="28">
        <v>0.64</v>
      </c>
      <c r="J1003" s="28">
        <v>9.42</v>
      </c>
      <c r="K1003" s="28">
        <v>211.11</v>
      </c>
      <c r="L1003" s="28">
        <v>16.29</v>
      </c>
      <c r="M1003" s="28" t="s">
        <v>50</v>
      </c>
      <c r="N1003" s="28">
        <v>78.1829831258854</v>
      </c>
    </row>
    <row r="1004">
      <c r="A1004" s="28">
        <v>1003.0</v>
      </c>
      <c r="B1004" s="28">
        <v>23.0</v>
      </c>
      <c r="C1004" s="28" t="s">
        <v>44</v>
      </c>
      <c r="D1004" s="28">
        <v>6.6</v>
      </c>
      <c r="E1004" s="28">
        <v>3.68</v>
      </c>
      <c r="F1004" s="28">
        <v>8.6</v>
      </c>
      <c r="G1004" s="28">
        <v>66.92</v>
      </c>
      <c r="H1004" s="28" t="s">
        <v>51</v>
      </c>
      <c r="I1004" s="28">
        <v>4.93</v>
      </c>
      <c r="J1004" s="28">
        <v>11.72</v>
      </c>
      <c r="K1004" s="28">
        <v>248.28</v>
      </c>
      <c r="L1004" s="28">
        <v>12.77</v>
      </c>
      <c r="M1004" s="28" t="s">
        <v>46</v>
      </c>
      <c r="N1004" s="28">
        <v>49.84</v>
      </c>
    </row>
    <row r="1005">
      <c r="A1005" s="28">
        <v>1004.0</v>
      </c>
      <c r="B1005" s="28">
        <v>21.0</v>
      </c>
      <c r="C1005" s="28" t="s">
        <v>44</v>
      </c>
      <c r="D1005" s="28">
        <v>7.07</v>
      </c>
      <c r="E1005" s="28">
        <v>3.01</v>
      </c>
      <c r="F1005" s="28">
        <v>8.0</v>
      </c>
      <c r="G1005" s="28">
        <v>91.2</v>
      </c>
      <c r="H1005" s="28" t="s">
        <v>45</v>
      </c>
      <c r="I1005" s="28">
        <v>4.9</v>
      </c>
      <c r="J1005" s="28">
        <v>12.8</v>
      </c>
      <c r="K1005" s="28">
        <v>220.32</v>
      </c>
      <c r="L1005" s="28">
        <v>16.83</v>
      </c>
      <c r="M1005" s="28" t="s">
        <v>46</v>
      </c>
      <c r="N1005" s="28">
        <v>41.24</v>
      </c>
    </row>
    <row r="1006">
      <c r="A1006" s="28">
        <v>1005.0</v>
      </c>
      <c r="B1006" s="28">
        <v>24.0</v>
      </c>
      <c r="C1006" s="28" t="s">
        <v>49</v>
      </c>
      <c r="D1006" s="28">
        <v>7.5</v>
      </c>
      <c r="E1006" s="28">
        <v>2.9</v>
      </c>
      <c r="F1006" s="28">
        <v>5.15</v>
      </c>
      <c r="G1006" s="28">
        <v>96.92</v>
      </c>
      <c r="H1006" s="28" t="s">
        <v>45</v>
      </c>
      <c r="I1006" s="28">
        <v>4.32</v>
      </c>
      <c r="J1006" s="28">
        <v>11.48</v>
      </c>
      <c r="K1006" s="28">
        <v>244.2</v>
      </c>
      <c r="L1006" s="28">
        <v>17.32</v>
      </c>
      <c r="M1006" s="28" t="s">
        <v>46</v>
      </c>
      <c r="N1006" s="28">
        <v>30.13</v>
      </c>
    </row>
    <row r="1007">
      <c r="A1007" s="28">
        <v>1006.0</v>
      </c>
      <c r="B1007" s="28">
        <v>20.0</v>
      </c>
      <c r="C1007" s="28" t="s">
        <v>44</v>
      </c>
      <c r="D1007" s="28">
        <v>2.73</v>
      </c>
      <c r="E1007" s="28">
        <v>6.03</v>
      </c>
      <c r="F1007" s="28">
        <v>6.43</v>
      </c>
      <c r="G1007" s="28">
        <v>98.55</v>
      </c>
      <c r="H1007" s="28" t="s">
        <v>45</v>
      </c>
      <c r="I1007" s="28">
        <v>0.45</v>
      </c>
      <c r="J1007" s="28">
        <v>4.0</v>
      </c>
      <c r="K1007" s="28">
        <v>308.84</v>
      </c>
      <c r="L1007" s="28">
        <v>7.92</v>
      </c>
      <c r="M1007" s="28" t="s">
        <v>48</v>
      </c>
      <c r="N1007" s="28">
        <v>83.32</v>
      </c>
    </row>
    <row r="1008">
      <c r="A1008" s="28">
        <v>1007.0</v>
      </c>
      <c r="B1008" s="28">
        <v>18.0</v>
      </c>
      <c r="C1008" s="28" t="s">
        <v>44</v>
      </c>
      <c r="D1008" s="28">
        <v>2.38</v>
      </c>
      <c r="E1008" s="28">
        <v>9.55</v>
      </c>
      <c r="F1008" s="28">
        <v>6.29</v>
      </c>
      <c r="G1008" s="28">
        <v>60.37</v>
      </c>
      <c r="H1008" s="28" t="s">
        <v>47</v>
      </c>
      <c r="I1008" s="28">
        <v>4.21</v>
      </c>
      <c r="J1008" s="28">
        <v>7.07</v>
      </c>
      <c r="K1008" s="28">
        <v>284.03</v>
      </c>
      <c r="L1008" s="28">
        <v>9.94</v>
      </c>
      <c r="M1008" s="28" t="s">
        <v>48</v>
      </c>
      <c r="N1008" s="28">
        <v>95.99</v>
      </c>
    </row>
    <row r="1009">
      <c r="A1009" s="28">
        <v>1008.0</v>
      </c>
      <c r="B1009" s="28">
        <v>18.0</v>
      </c>
      <c r="C1009" s="28" t="s">
        <v>49</v>
      </c>
      <c r="D1009" s="28">
        <v>1.87</v>
      </c>
      <c r="E1009" s="28">
        <v>6.48</v>
      </c>
      <c r="F1009" s="28">
        <v>5.74</v>
      </c>
      <c r="G1009" s="28">
        <v>98.33</v>
      </c>
      <c r="H1009" s="28" t="s">
        <v>45</v>
      </c>
      <c r="I1009" s="28">
        <v>3.17</v>
      </c>
      <c r="J1009" s="28">
        <v>3.96</v>
      </c>
      <c r="K1009" s="28">
        <v>291.42</v>
      </c>
      <c r="L1009" s="28">
        <v>3.07</v>
      </c>
      <c r="M1009" s="28" t="s">
        <v>48</v>
      </c>
      <c r="N1009" s="28">
        <v>88.85</v>
      </c>
    </row>
    <row r="1010">
      <c r="A1010" s="28">
        <v>1009.0</v>
      </c>
      <c r="B1010" s="28">
        <v>16.0</v>
      </c>
      <c r="C1010" s="28" t="s">
        <v>44</v>
      </c>
      <c r="D1010" s="28">
        <v>6.64</v>
      </c>
      <c r="E1010" s="28">
        <v>3.73</v>
      </c>
      <c r="F1010" s="28">
        <v>8.09</v>
      </c>
      <c r="G1010" s="28">
        <v>89.61</v>
      </c>
      <c r="H1010" s="28" t="s">
        <v>47</v>
      </c>
      <c r="I1010" s="28">
        <v>0.64</v>
      </c>
      <c r="J1010" s="28">
        <v>11.31</v>
      </c>
      <c r="K1010" s="28">
        <v>249.76</v>
      </c>
      <c r="L1010" s="28">
        <v>18.96</v>
      </c>
      <c r="M1010" s="28" t="s">
        <v>46</v>
      </c>
      <c r="N1010" s="28">
        <v>56.55</v>
      </c>
    </row>
    <row r="1011">
      <c r="A1011" s="28">
        <v>1010.0</v>
      </c>
      <c r="B1011" s="28">
        <v>23.0</v>
      </c>
      <c r="C1011" s="28" t="s">
        <v>49</v>
      </c>
      <c r="D1011" s="28">
        <v>5.44</v>
      </c>
      <c r="E1011" s="28">
        <v>6.75</v>
      </c>
      <c r="F1011" s="28">
        <v>4.55</v>
      </c>
      <c r="G1011" s="28">
        <v>63.36</v>
      </c>
      <c r="H1011" s="28" t="s">
        <v>45</v>
      </c>
      <c r="I1011" s="28">
        <v>1.31</v>
      </c>
      <c r="J1011" s="28">
        <v>8.61</v>
      </c>
      <c r="K1011" s="28">
        <v>265.56</v>
      </c>
      <c r="L1011" s="28">
        <v>11.61</v>
      </c>
      <c r="M1011" s="28" t="s">
        <v>46</v>
      </c>
      <c r="N1011" s="28">
        <v>49.92</v>
      </c>
    </row>
    <row r="1012">
      <c r="A1012" s="28">
        <v>1011.0</v>
      </c>
      <c r="B1012" s="28">
        <v>17.0</v>
      </c>
      <c r="C1012" s="28" t="s">
        <v>44</v>
      </c>
      <c r="D1012" s="28">
        <v>1.89</v>
      </c>
      <c r="E1012" s="28">
        <v>6.62</v>
      </c>
      <c r="F1012" s="28">
        <v>6.08</v>
      </c>
      <c r="G1012" s="28">
        <v>76.61</v>
      </c>
      <c r="H1012" s="28" t="s">
        <v>47</v>
      </c>
      <c r="I1012" s="28">
        <v>3.45</v>
      </c>
      <c r="J1012" s="28">
        <v>3.16</v>
      </c>
      <c r="K1012" s="28">
        <v>292.4</v>
      </c>
      <c r="L1012" s="28">
        <v>3.39</v>
      </c>
      <c r="M1012" s="28" t="s">
        <v>48</v>
      </c>
      <c r="N1012" s="28">
        <v>82.08</v>
      </c>
    </row>
    <row r="1013">
      <c r="A1013" s="28">
        <v>1012.0</v>
      </c>
      <c r="B1013" s="28">
        <v>18.0</v>
      </c>
      <c r="C1013" s="28" t="s">
        <v>49</v>
      </c>
      <c r="D1013" s="28">
        <v>3.02</v>
      </c>
      <c r="E1013" s="28">
        <v>6.37</v>
      </c>
      <c r="F1013" s="28">
        <v>6.14</v>
      </c>
      <c r="G1013" s="28">
        <v>88.0</v>
      </c>
      <c r="H1013" s="28" t="s">
        <v>45</v>
      </c>
      <c r="I1013" s="28">
        <v>4.02</v>
      </c>
      <c r="J1013" s="28">
        <v>5.41</v>
      </c>
      <c r="K1013" s="28">
        <v>279.36</v>
      </c>
      <c r="L1013" s="28">
        <v>6.41</v>
      </c>
      <c r="M1013" s="28" t="s">
        <v>48</v>
      </c>
      <c r="N1013" s="28">
        <v>79.49</v>
      </c>
    </row>
    <row r="1014">
      <c r="A1014" s="28">
        <v>1013.0</v>
      </c>
      <c r="B1014" s="28">
        <v>23.0</v>
      </c>
      <c r="C1014" s="28" t="s">
        <v>44</v>
      </c>
      <c r="D1014" s="28">
        <v>4.05</v>
      </c>
      <c r="E1014" s="28">
        <v>2.43</v>
      </c>
      <c r="F1014" s="28">
        <v>6.34</v>
      </c>
      <c r="G1014" s="28">
        <v>98.27</v>
      </c>
      <c r="H1014" s="28" t="s">
        <v>51</v>
      </c>
      <c r="I1014" s="28">
        <v>4.24</v>
      </c>
      <c r="J1014" s="28">
        <v>7.19</v>
      </c>
      <c r="K1014" s="28">
        <v>267.08</v>
      </c>
      <c r="L1014" s="28">
        <v>5.77</v>
      </c>
      <c r="M1014" s="28" t="s">
        <v>48</v>
      </c>
      <c r="N1014" s="28">
        <v>62.49</v>
      </c>
    </row>
    <row r="1015">
      <c r="A1015" s="28">
        <v>1014.0</v>
      </c>
      <c r="B1015" s="28">
        <v>23.0</v>
      </c>
      <c r="C1015" s="28" t="s">
        <v>44</v>
      </c>
      <c r="D1015" s="28">
        <v>4.23</v>
      </c>
      <c r="E1015" s="28">
        <v>6.71</v>
      </c>
      <c r="F1015" s="28">
        <v>8.31</v>
      </c>
      <c r="G1015" s="28">
        <v>66.57</v>
      </c>
      <c r="H1015" s="28" t="s">
        <v>45</v>
      </c>
      <c r="I1015" s="28">
        <v>2.72</v>
      </c>
      <c r="J1015" s="28">
        <v>8.91</v>
      </c>
      <c r="K1015" s="28">
        <v>260.72</v>
      </c>
      <c r="L1015" s="28">
        <v>9.95</v>
      </c>
      <c r="M1015" s="28" t="s">
        <v>48</v>
      </c>
      <c r="N1015" s="28">
        <v>72.66</v>
      </c>
    </row>
    <row r="1016">
      <c r="A1016" s="28">
        <v>1015.0</v>
      </c>
      <c r="B1016" s="28">
        <v>19.0</v>
      </c>
      <c r="C1016" s="28" t="s">
        <v>44</v>
      </c>
      <c r="D1016" s="28">
        <v>7.11</v>
      </c>
      <c r="E1016" s="28">
        <v>4.87</v>
      </c>
      <c r="F1016" s="28">
        <v>5.09</v>
      </c>
      <c r="G1016" s="28">
        <v>65.11</v>
      </c>
      <c r="H1016" s="28" t="s">
        <v>45</v>
      </c>
      <c r="I1016" s="28">
        <v>2.67</v>
      </c>
      <c r="J1016" s="28">
        <v>8.78</v>
      </c>
      <c r="K1016" s="28">
        <v>243.79</v>
      </c>
      <c r="L1016" s="28">
        <v>17.68</v>
      </c>
      <c r="M1016" s="28" t="s">
        <v>46</v>
      </c>
      <c r="N1016" s="28">
        <v>30.29</v>
      </c>
    </row>
    <row r="1017">
      <c r="A1017" s="28">
        <v>1016.0</v>
      </c>
      <c r="B1017" s="28">
        <v>19.0</v>
      </c>
      <c r="C1017" s="28" t="s">
        <v>49</v>
      </c>
      <c r="D1017" s="28">
        <v>3.04</v>
      </c>
      <c r="E1017" s="28">
        <v>1.17</v>
      </c>
      <c r="F1017" s="28">
        <v>4.51</v>
      </c>
      <c r="G1017" s="28">
        <v>78.89</v>
      </c>
      <c r="H1017" s="28" t="s">
        <v>51</v>
      </c>
      <c r="I1017" s="28">
        <v>3.42</v>
      </c>
      <c r="J1017" s="28">
        <v>5.48</v>
      </c>
      <c r="K1017" s="28">
        <v>285.07</v>
      </c>
      <c r="L1017" s="28">
        <v>8.25</v>
      </c>
      <c r="M1017" s="28" t="s">
        <v>48</v>
      </c>
      <c r="N1017" s="28">
        <v>39.41</v>
      </c>
    </row>
    <row r="1018">
      <c r="A1018" s="28">
        <v>1017.0</v>
      </c>
      <c r="B1018" s="28">
        <v>20.0</v>
      </c>
      <c r="C1018" s="28" t="s">
        <v>49</v>
      </c>
      <c r="D1018" s="28">
        <v>7.27</v>
      </c>
      <c r="E1018" s="28">
        <v>5.86</v>
      </c>
      <c r="F1018" s="28">
        <v>7.09</v>
      </c>
      <c r="G1018" s="28">
        <v>98.72</v>
      </c>
      <c r="H1018" s="28" t="s">
        <v>47</v>
      </c>
      <c r="I1018" s="28">
        <v>3.89</v>
      </c>
      <c r="J1018" s="28">
        <v>8.69</v>
      </c>
      <c r="K1018" s="28">
        <v>225.51</v>
      </c>
      <c r="L1018" s="28">
        <v>15.71</v>
      </c>
      <c r="M1018" s="28" t="s">
        <v>46</v>
      </c>
      <c r="N1018" s="28">
        <v>47.31</v>
      </c>
    </row>
    <row r="1019">
      <c r="A1019" s="28">
        <v>1018.0</v>
      </c>
      <c r="B1019" s="28">
        <v>21.0</v>
      </c>
      <c r="C1019" s="28" t="s">
        <v>44</v>
      </c>
      <c r="D1019" s="28">
        <v>3.53</v>
      </c>
      <c r="E1019" s="28">
        <v>9.9</v>
      </c>
      <c r="F1019" s="28">
        <v>4.87</v>
      </c>
      <c r="G1019" s="28">
        <v>98.86</v>
      </c>
      <c r="H1019" s="28" t="s">
        <v>45</v>
      </c>
      <c r="I1019" s="28">
        <v>0.85</v>
      </c>
      <c r="J1019" s="28">
        <v>7.61</v>
      </c>
      <c r="K1019" s="28">
        <v>278.29</v>
      </c>
      <c r="L1019" s="28">
        <v>9.8</v>
      </c>
      <c r="M1019" s="28" t="s">
        <v>50</v>
      </c>
      <c r="N1019" s="28">
        <v>88.4</v>
      </c>
    </row>
    <row r="1020">
      <c r="A1020" s="28">
        <v>1019.0</v>
      </c>
      <c r="B1020" s="28">
        <v>20.0</v>
      </c>
      <c r="C1020" s="28" t="s">
        <v>49</v>
      </c>
      <c r="D1020" s="28">
        <v>5.97</v>
      </c>
      <c r="E1020" s="28">
        <v>4.15</v>
      </c>
      <c r="F1020" s="28">
        <v>4.37</v>
      </c>
      <c r="G1020" s="28">
        <v>69.12</v>
      </c>
      <c r="H1020" s="28" t="s">
        <v>45</v>
      </c>
      <c r="I1020" s="28">
        <v>3.7</v>
      </c>
      <c r="J1020" s="28">
        <v>9.34</v>
      </c>
      <c r="K1020" s="28">
        <v>244.58</v>
      </c>
      <c r="L1020" s="28">
        <v>16.15</v>
      </c>
      <c r="M1020" s="28" t="s">
        <v>46</v>
      </c>
      <c r="N1020" s="28">
        <v>39.57</v>
      </c>
    </row>
    <row r="1021">
      <c r="A1021" s="28">
        <v>1020.0</v>
      </c>
      <c r="B1021" s="28">
        <v>22.0</v>
      </c>
      <c r="C1021" s="28" t="s">
        <v>49</v>
      </c>
      <c r="D1021" s="28">
        <v>7.44</v>
      </c>
      <c r="E1021" s="28">
        <v>9.69</v>
      </c>
      <c r="F1021" s="28">
        <v>6.13</v>
      </c>
      <c r="G1021" s="28">
        <v>72.77</v>
      </c>
      <c r="H1021" s="28" t="s">
        <v>47</v>
      </c>
      <c r="I1021" s="28">
        <v>1.71</v>
      </c>
      <c r="J1021" s="28">
        <v>13.09</v>
      </c>
      <c r="K1021" s="28">
        <v>255.75</v>
      </c>
      <c r="L1021" s="28">
        <v>15.95</v>
      </c>
      <c r="M1021" s="28" t="s">
        <v>46</v>
      </c>
      <c r="N1021" s="28">
        <v>71.6924166634529</v>
      </c>
    </row>
    <row r="1022">
      <c r="A1022" s="28">
        <v>1021.0</v>
      </c>
      <c r="B1022" s="28">
        <v>17.0</v>
      </c>
      <c r="C1022" s="28" t="s">
        <v>52</v>
      </c>
      <c r="D1022" s="28">
        <v>7.26</v>
      </c>
      <c r="E1022" s="28">
        <v>1.87</v>
      </c>
      <c r="F1022" s="28">
        <v>5.1</v>
      </c>
      <c r="G1022" s="28">
        <v>96.32</v>
      </c>
      <c r="H1022" s="28" t="s">
        <v>47</v>
      </c>
      <c r="I1022" s="28">
        <v>1.92</v>
      </c>
      <c r="J1022" s="28">
        <v>11.96</v>
      </c>
      <c r="K1022" s="28">
        <v>230.39</v>
      </c>
      <c r="L1022" s="28">
        <v>18.68</v>
      </c>
      <c r="M1022" s="28" t="s">
        <v>46</v>
      </c>
      <c r="N1022" s="28">
        <v>16.09</v>
      </c>
    </row>
    <row r="1023">
      <c r="A1023" s="28">
        <v>1022.0</v>
      </c>
      <c r="B1023" s="28">
        <v>22.0</v>
      </c>
      <c r="C1023" s="28" t="s">
        <v>44</v>
      </c>
      <c r="D1023" s="28">
        <v>0.46</v>
      </c>
      <c r="E1023" s="28">
        <v>7.59</v>
      </c>
      <c r="F1023" s="28">
        <v>5.81</v>
      </c>
      <c r="G1023" s="28">
        <v>89.39</v>
      </c>
      <c r="H1023" s="28" t="s">
        <v>45</v>
      </c>
      <c r="I1023" s="28">
        <v>0.39</v>
      </c>
      <c r="J1023" s="28">
        <v>5.35</v>
      </c>
      <c r="K1023" s="28">
        <v>321.88</v>
      </c>
      <c r="L1023" s="28">
        <v>3.5</v>
      </c>
      <c r="M1023" s="28" t="s">
        <v>50</v>
      </c>
      <c r="N1023" s="28">
        <v>98.9839242766319</v>
      </c>
    </row>
    <row r="1024">
      <c r="A1024" s="28">
        <v>1023.0</v>
      </c>
      <c r="B1024" s="28">
        <v>22.0</v>
      </c>
      <c r="C1024" s="28" t="s">
        <v>49</v>
      </c>
      <c r="D1024" s="28">
        <v>1.65</v>
      </c>
      <c r="E1024" s="28">
        <v>2.03</v>
      </c>
      <c r="F1024" s="28">
        <v>5.3</v>
      </c>
      <c r="G1024" s="28">
        <v>98.89</v>
      </c>
      <c r="H1024" s="28" t="s">
        <v>45</v>
      </c>
      <c r="I1024" s="28">
        <v>2.94</v>
      </c>
      <c r="J1024" s="28">
        <v>3.47</v>
      </c>
      <c r="K1024" s="28">
        <v>304.55</v>
      </c>
      <c r="L1024" s="28">
        <v>2.64</v>
      </c>
      <c r="M1024" s="28" t="s">
        <v>48</v>
      </c>
      <c r="N1024" s="28">
        <v>61.01</v>
      </c>
    </row>
    <row r="1025">
      <c r="A1025" s="28">
        <v>1024.0</v>
      </c>
      <c r="B1025" s="28">
        <v>16.0</v>
      </c>
      <c r="C1025" s="28" t="s">
        <v>44</v>
      </c>
      <c r="D1025" s="28">
        <v>3.82</v>
      </c>
      <c r="E1025" s="28">
        <v>3.46</v>
      </c>
      <c r="F1025" s="28">
        <v>4.46</v>
      </c>
      <c r="G1025" s="28">
        <v>95.73</v>
      </c>
      <c r="H1025" s="28" t="s">
        <v>45</v>
      </c>
      <c r="I1025" s="28">
        <v>0.47</v>
      </c>
      <c r="J1025" s="28">
        <v>6.15</v>
      </c>
      <c r="K1025" s="28">
        <v>272.65</v>
      </c>
      <c r="L1025" s="28">
        <v>9.73</v>
      </c>
      <c r="M1025" s="28" t="s">
        <v>48</v>
      </c>
      <c r="N1025" s="28">
        <v>52.43</v>
      </c>
    </row>
    <row r="1026">
      <c r="A1026" s="28">
        <v>1025.0</v>
      </c>
      <c r="B1026" s="28">
        <v>22.0</v>
      </c>
      <c r="C1026" s="28" t="s">
        <v>44</v>
      </c>
      <c r="D1026" s="28">
        <v>3.45</v>
      </c>
      <c r="E1026" s="28">
        <v>6.14</v>
      </c>
      <c r="F1026" s="28">
        <v>6.8</v>
      </c>
      <c r="G1026" s="28">
        <v>68.6</v>
      </c>
      <c r="H1026" s="28" t="s">
        <v>45</v>
      </c>
      <c r="I1026" s="28">
        <v>4.57</v>
      </c>
      <c r="J1026" s="28">
        <v>7.02</v>
      </c>
      <c r="K1026" s="28">
        <v>283.0</v>
      </c>
      <c r="L1026" s="28">
        <v>8.85</v>
      </c>
      <c r="M1026" s="28" t="s">
        <v>48</v>
      </c>
      <c r="N1026" s="28">
        <v>79.4756658489438</v>
      </c>
    </row>
    <row r="1027">
      <c r="A1027" s="28">
        <v>1026.0</v>
      </c>
      <c r="B1027" s="28">
        <v>20.0</v>
      </c>
      <c r="C1027" s="28" t="s">
        <v>52</v>
      </c>
      <c r="D1027" s="28">
        <v>5.13</v>
      </c>
      <c r="E1027" s="28">
        <v>6.34</v>
      </c>
      <c r="F1027" s="28">
        <v>4.14</v>
      </c>
      <c r="G1027" s="28">
        <v>90.39</v>
      </c>
      <c r="H1027" s="28" t="s">
        <v>45</v>
      </c>
      <c r="I1027" s="28">
        <v>3.1</v>
      </c>
      <c r="J1027" s="28">
        <v>6.2</v>
      </c>
      <c r="K1027" s="28">
        <v>260.54</v>
      </c>
      <c r="L1027" s="28">
        <v>9.18</v>
      </c>
      <c r="M1027" s="28" t="s">
        <v>46</v>
      </c>
      <c r="N1027" s="28">
        <v>47.74</v>
      </c>
    </row>
    <row r="1028">
      <c r="A1028" s="28">
        <v>1027.0</v>
      </c>
      <c r="B1028" s="28">
        <v>18.0</v>
      </c>
      <c r="C1028" s="28" t="s">
        <v>49</v>
      </c>
      <c r="D1028" s="28">
        <v>7.56</v>
      </c>
      <c r="E1028" s="28">
        <v>7.98</v>
      </c>
      <c r="F1028" s="28">
        <v>8.83</v>
      </c>
      <c r="G1028" s="28">
        <v>61.94</v>
      </c>
      <c r="H1028" s="28" t="s">
        <v>45</v>
      </c>
      <c r="I1028" s="28">
        <v>4.95</v>
      </c>
      <c r="J1028" s="28">
        <v>12.91</v>
      </c>
      <c r="K1028" s="28">
        <v>254.15</v>
      </c>
      <c r="L1028" s="28">
        <v>15.66</v>
      </c>
      <c r="M1028" s="28" t="s">
        <v>46</v>
      </c>
      <c r="N1028" s="28">
        <v>72.1616804189061</v>
      </c>
    </row>
    <row r="1029">
      <c r="A1029" s="28">
        <v>1028.0</v>
      </c>
      <c r="B1029" s="28">
        <v>18.0</v>
      </c>
      <c r="C1029" s="28" t="s">
        <v>44</v>
      </c>
      <c r="D1029" s="28">
        <v>0.9</v>
      </c>
      <c r="E1029" s="28">
        <v>6.54</v>
      </c>
      <c r="F1029" s="28">
        <v>5.71</v>
      </c>
      <c r="G1029" s="28">
        <v>92.71</v>
      </c>
      <c r="H1029" s="28" t="s">
        <v>51</v>
      </c>
      <c r="I1029" s="28">
        <v>1.23</v>
      </c>
      <c r="J1029" s="28">
        <v>5.79</v>
      </c>
      <c r="K1029" s="28">
        <v>308.23</v>
      </c>
      <c r="L1029" s="28">
        <v>3.38</v>
      </c>
      <c r="M1029" s="28" t="s">
        <v>48</v>
      </c>
      <c r="N1029" s="28">
        <v>88.55</v>
      </c>
    </row>
    <row r="1030">
      <c r="A1030" s="28">
        <v>1029.0</v>
      </c>
      <c r="B1030" s="28">
        <v>19.0</v>
      </c>
      <c r="C1030" s="28" t="s">
        <v>44</v>
      </c>
      <c r="D1030" s="28">
        <v>3.61</v>
      </c>
      <c r="E1030" s="28">
        <v>6.34</v>
      </c>
      <c r="F1030" s="28">
        <v>7.48</v>
      </c>
      <c r="G1030" s="28">
        <v>84.06</v>
      </c>
      <c r="H1030" s="28" t="s">
        <v>51</v>
      </c>
      <c r="I1030" s="28">
        <v>3.4</v>
      </c>
      <c r="J1030" s="28">
        <v>4.9</v>
      </c>
      <c r="K1030" s="28">
        <v>250.61</v>
      </c>
      <c r="L1030" s="28">
        <v>6.84</v>
      </c>
      <c r="M1030" s="28" t="s">
        <v>48</v>
      </c>
      <c r="N1030" s="28">
        <v>76.27</v>
      </c>
    </row>
    <row r="1031">
      <c r="A1031" s="28">
        <v>1030.0</v>
      </c>
      <c r="B1031" s="28">
        <v>17.0</v>
      </c>
      <c r="C1031" s="28" t="s">
        <v>49</v>
      </c>
      <c r="D1031" s="28">
        <v>1.54</v>
      </c>
      <c r="E1031" s="28">
        <v>9.21</v>
      </c>
      <c r="F1031" s="28">
        <v>8.05</v>
      </c>
      <c r="G1031" s="28">
        <v>98.24</v>
      </c>
      <c r="H1031" s="28" t="s">
        <v>45</v>
      </c>
      <c r="I1031" s="28">
        <v>4.82</v>
      </c>
      <c r="J1031" s="28">
        <v>6.79</v>
      </c>
      <c r="K1031" s="28">
        <v>323.41</v>
      </c>
      <c r="L1031" s="28">
        <v>8.15</v>
      </c>
      <c r="M1031" s="28" t="s">
        <v>48</v>
      </c>
      <c r="N1031" s="28">
        <v>100.0</v>
      </c>
    </row>
    <row r="1032">
      <c r="A1032" s="28">
        <v>1031.0</v>
      </c>
      <c r="B1032" s="28">
        <v>17.0</v>
      </c>
      <c r="C1032" s="28" t="s">
        <v>49</v>
      </c>
      <c r="D1032" s="28">
        <v>7.15</v>
      </c>
      <c r="E1032" s="28">
        <v>5.07</v>
      </c>
      <c r="F1032" s="28">
        <v>5.4</v>
      </c>
      <c r="G1032" s="28">
        <v>98.4</v>
      </c>
      <c r="H1032" s="28" t="s">
        <v>51</v>
      </c>
      <c r="I1032" s="28">
        <v>1.49</v>
      </c>
      <c r="J1032" s="28">
        <v>8.17</v>
      </c>
      <c r="K1032" s="28">
        <v>229.1</v>
      </c>
      <c r="L1032" s="28">
        <v>14.38</v>
      </c>
      <c r="M1032" s="28" t="s">
        <v>46</v>
      </c>
      <c r="N1032" s="28">
        <v>38.13</v>
      </c>
    </row>
    <row r="1033">
      <c r="A1033" s="28">
        <v>1032.0</v>
      </c>
      <c r="B1033" s="28">
        <v>16.0</v>
      </c>
      <c r="C1033" s="28" t="s">
        <v>44</v>
      </c>
      <c r="D1033" s="28">
        <v>7.72</v>
      </c>
      <c r="E1033" s="28">
        <v>3.03</v>
      </c>
      <c r="F1033" s="28">
        <v>7.74</v>
      </c>
      <c r="G1033" s="28">
        <v>62.03</v>
      </c>
      <c r="H1033" s="28" t="s">
        <v>45</v>
      </c>
      <c r="I1033" s="28">
        <v>0.48</v>
      </c>
      <c r="J1033" s="28">
        <v>9.29</v>
      </c>
      <c r="K1033" s="28">
        <v>228.22</v>
      </c>
      <c r="L1033" s="28">
        <v>15.48</v>
      </c>
      <c r="M1033" s="28" t="s">
        <v>46</v>
      </c>
      <c r="N1033" s="28">
        <v>23.28</v>
      </c>
    </row>
    <row r="1034">
      <c r="A1034" s="28">
        <v>1033.0</v>
      </c>
      <c r="B1034" s="28">
        <v>20.0</v>
      </c>
      <c r="C1034" s="28" t="s">
        <v>49</v>
      </c>
      <c r="D1034" s="28">
        <v>3.83</v>
      </c>
      <c r="E1034" s="28">
        <v>2.46</v>
      </c>
      <c r="F1034" s="28">
        <v>8.16</v>
      </c>
      <c r="G1034" s="28">
        <v>66.42</v>
      </c>
      <c r="H1034" s="28" t="s">
        <v>45</v>
      </c>
      <c r="I1034" s="28">
        <v>3.17</v>
      </c>
      <c r="J1034" s="28">
        <v>5.11</v>
      </c>
      <c r="K1034" s="28">
        <v>268.6</v>
      </c>
      <c r="L1034" s="28">
        <v>10.56</v>
      </c>
      <c r="M1034" s="28" t="s">
        <v>48</v>
      </c>
      <c r="N1034" s="28">
        <v>46.25</v>
      </c>
    </row>
    <row r="1035">
      <c r="A1035" s="28">
        <v>1034.0</v>
      </c>
      <c r="B1035" s="28">
        <v>19.0</v>
      </c>
      <c r="C1035" s="28" t="s">
        <v>44</v>
      </c>
      <c r="D1035" s="28">
        <v>0.83</v>
      </c>
      <c r="E1035" s="28">
        <v>4.6</v>
      </c>
      <c r="F1035" s="28">
        <v>5.21</v>
      </c>
      <c r="G1035" s="28">
        <v>79.37</v>
      </c>
      <c r="H1035" s="28" t="s">
        <v>45</v>
      </c>
      <c r="I1035" s="28">
        <v>1.83</v>
      </c>
      <c r="J1035" s="28">
        <v>4.23</v>
      </c>
      <c r="K1035" s="28">
        <v>304.05</v>
      </c>
      <c r="L1035" s="28">
        <v>6.06</v>
      </c>
      <c r="M1035" s="28" t="s">
        <v>48</v>
      </c>
      <c r="N1035" s="28">
        <v>74.46</v>
      </c>
    </row>
    <row r="1036">
      <c r="A1036" s="28">
        <v>1035.0</v>
      </c>
      <c r="B1036" s="28">
        <v>17.0</v>
      </c>
      <c r="C1036" s="28" t="s">
        <v>44</v>
      </c>
      <c r="D1036" s="28">
        <v>6.28</v>
      </c>
      <c r="E1036" s="28">
        <v>7.41</v>
      </c>
      <c r="F1036" s="28">
        <v>8.96</v>
      </c>
      <c r="G1036" s="28">
        <v>95.18</v>
      </c>
      <c r="H1036" s="28" t="s">
        <v>45</v>
      </c>
      <c r="I1036" s="28">
        <v>1.37</v>
      </c>
      <c r="J1036" s="28">
        <v>11.2</v>
      </c>
      <c r="K1036" s="28">
        <v>233.45</v>
      </c>
      <c r="L1036" s="28">
        <v>13.36</v>
      </c>
      <c r="M1036" s="28" t="s">
        <v>46</v>
      </c>
      <c r="N1036" s="28">
        <v>89.1157372065126</v>
      </c>
    </row>
    <row r="1037">
      <c r="A1037" s="28">
        <v>1036.0</v>
      </c>
      <c r="B1037" s="28">
        <v>18.0</v>
      </c>
      <c r="C1037" s="28" t="s">
        <v>49</v>
      </c>
      <c r="D1037" s="28">
        <v>5.58</v>
      </c>
      <c r="E1037" s="28">
        <v>1.38</v>
      </c>
      <c r="F1037" s="28">
        <v>4.1</v>
      </c>
      <c r="G1037" s="28">
        <v>92.58</v>
      </c>
      <c r="H1037" s="28" t="s">
        <v>47</v>
      </c>
      <c r="I1037" s="28">
        <v>4.97</v>
      </c>
      <c r="J1037" s="28">
        <v>7.47</v>
      </c>
      <c r="K1037" s="28">
        <v>233.02</v>
      </c>
      <c r="L1037" s="28">
        <v>9.62</v>
      </c>
      <c r="M1037" s="28" t="s">
        <v>46</v>
      </c>
      <c r="N1037" s="28">
        <v>37.4560145770673</v>
      </c>
    </row>
    <row r="1038">
      <c r="A1038" s="28">
        <v>1037.0</v>
      </c>
      <c r="B1038" s="28">
        <v>22.0</v>
      </c>
      <c r="C1038" s="28" t="s">
        <v>44</v>
      </c>
      <c r="D1038" s="28">
        <v>2.84</v>
      </c>
      <c r="E1038" s="28">
        <v>2.16</v>
      </c>
      <c r="F1038" s="28">
        <v>5.09</v>
      </c>
      <c r="G1038" s="28">
        <v>98.57</v>
      </c>
      <c r="H1038" s="28" t="s">
        <v>45</v>
      </c>
      <c r="I1038" s="28">
        <v>3.77</v>
      </c>
      <c r="J1038" s="28">
        <v>7.7</v>
      </c>
      <c r="K1038" s="28">
        <v>278.75</v>
      </c>
      <c r="L1038" s="28">
        <v>9.14</v>
      </c>
      <c r="M1038" s="28" t="s">
        <v>48</v>
      </c>
      <c r="N1038" s="28">
        <v>52.37</v>
      </c>
    </row>
    <row r="1039">
      <c r="A1039" s="28">
        <v>1038.0</v>
      </c>
      <c r="B1039" s="28">
        <v>22.0</v>
      </c>
      <c r="C1039" s="28" t="s">
        <v>44</v>
      </c>
      <c r="D1039" s="28">
        <v>7.1</v>
      </c>
      <c r="E1039" s="28">
        <v>1.96</v>
      </c>
      <c r="F1039" s="28">
        <v>7.9</v>
      </c>
      <c r="G1039" s="28">
        <v>84.72</v>
      </c>
      <c r="H1039" s="28" t="s">
        <v>47</v>
      </c>
      <c r="I1039" s="28">
        <v>2.43</v>
      </c>
      <c r="J1039" s="28">
        <v>9.02</v>
      </c>
      <c r="K1039" s="28">
        <v>239.94</v>
      </c>
      <c r="L1039" s="28">
        <v>14.75</v>
      </c>
      <c r="M1039" s="28" t="s">
        <v>46</v>
      </c>
      <c r="N1039" s="28">
        <v>24.56</v>
      </c>
    </row>
    <row r="1040">
      <c r="A1040" s="28">
        <v>1039.0</v>
      </c>
      <c r="B1040" s="28">
        <v>19.0</v>
      </c>
      <c r="C1040" s="28" t="s">
        <v>49</v>
      </c>
      <c r="D1040" s="28">
        <v>7.81</v>
      </c>
      <c r="E1040" s="28">
        <v>6.27</v>
      </c>
      <c r="F1040" s="28">
        <v>4.97</v>
      </c>
      <c r="G1040" s="28">
        <v>70.26</v>
      </c>
      <c r="H1040" s="28" t="s">
        <v>51</v>
      </c>
      <c r="I1040" s="28">
        <v>0.25</v>
      </c>
      <c r="J1040" s="28">
        <v>13.76</v>
      </c>
      <c r="K1040" s="28">
        <v>209.82</v>
      </c>
      <c r="L1040" s="28">
        <v>17.5</v>
      </c>
      <c r="M1040" s="28" t="s">
        <v>46</v>
      </c>
      <c r="N1040" s="28">
        <v>32.64</v>
      </c>
    </row>
    <row r="1041">
      <c r="A1041" s="28">
        <v>1040.0</v>
      </c>
      <c r="B1041" s="28">
        <v>20.0</v>
      </c>
      <c r="C1041" s="28" t="s">
        <v>49</v>
      </c>
      <c r="D1041" s="28">
        <v>4.46</v>
      </c>
      <c r="E1041" s="28">
        <v>3.19</v>
      </c>
      <c r="F1041" s="28">
        <v>7.49</v>
      </c>
      <c r="G1041" s="28">
        <v>61.0</v>
      </c>
      <c r="H1041" s="28" t="s">
        <v>51</v>
      </c>
      <c r="I1041" s="28">
        <v>0.96</v>
      </c>
      <c r="J1041" s="28">
        <v>9.73</v>
      </c>
      <c r="K1041" s="28">
        <v>271.53</v>
      </c>
      <c r="L1041" s="28">
        <v>13.63</v>
      </c>
      <c r="M1041" s="28" t="s">
        <v>48</v>
      </c>
      <c r="N1041" s="28">
        <v>49.72</v>
      </c>
    </row>
    <row r="1042">
      <c r="A1042" s="28">
        <v>1041.0</v>
      </c>
      <c r="B1042" s="28">
        <v>20.0</v>
      </c>
      <c r="C1042" s="28" t="s">
        <v>44</v>
      </c>
      <c r="D1042" s="28">
        <v>4.53</v>
      </c>
      <c r="E1042" s="28">
        <v>2.5</v>
      </c>
      <c r="F1042" s="28">
        <v>8.28</v>
      </c>
      <c r="G1042" s="28">
        <v>68.92</v>
      </c>
      <c r="H1042" s="28" t="s">
        <v>51</v>
      </c>
      <c r="I1042" s="28">
        <v>1.49</v>
      </c>
      <c r="J1042" s="28">
        <v>9.22</v>
      </c>
      <c r="K1042" s="28">
        <v>288.84</v>
      </c>
      <c r="L1042" s="28">
        <v>10.88</v>
      </c>
      <c r="M1042" s="28" t="s">
        <v>48</v>
      </c>
      <c r="N1042" s="28">
        <v>46.64</v>
      </c>
    </row>
    <row r="1043">
      <c r="A1043" s="28">
        <v>1042.0</v>
      </c>
      <c r="B1043" s="28">
        <v>21.0</v>
      </c>
      <c r="C1043" s="28" t="s">
        <v>49</v>
      </c>
      <c r="D1043" s="28">
        <v>2.38</v>
      </c>
      <c r="E1043" s="28">
        <v>6.33</v>
      </c>
      <c r="F1043" s="28">
        <v>8.8</v>
      </c>
      <c r="G1043" s="28">
        <v>87.01</v>
      </c>
      <c r="H1043" s="28" t="s">
        <v>45</v>
      </c>
      <c r="I1043" s="28">
        <v>2.44</v>
      </c>
      <c r="J1043" s="28">
        <v>6.34</v>
      </c>
      <c r="K1043" s="28">
        <v>294.31</v>
      </c>
      <c r="L1043" s="28">
        <v>10.58</v>
      </c>
      <c r="M1043" s="28" t="s">
        <v>48</v>
      </c>
      <c r="N1043" s="28">
        <v>89.67</v>
      </c>
    </row>
    <row r="1044">
      <c r="A1044" s="28">
        <v>1043.0</v>
      </c>
      <c r="B1044" s="28">
        <v>24.0</v>
      </c>
      <c r="C1044" s="28" t="s">
        <v>49</v>
      </c>
      <c r="D1044" s="28">
        <v>4.68</v>
      </c>
      <c r="E1044" s="28">
        <v>7.85</v>
      </c>
      <c r="F1044" s="28">
        <v>6.37</v>
      </c>
      <c r="G1044" s="28">
        <v>97.05</v>
      </c>
      <c r="H1044" s="28" t="s">
        <v>45</v>
      </c>
      <c r="I1044" s="28">
        <v>2.49</v>
      </c>
      <c r="J1044" s="28">
        <v>6.89</v>
      </c>
      <c r="K1044" s="28">
        <v>249.95</v>
      </c>
      <c r="L1044" s="28">
        <v>10.56</v>
      </c>
      <c r="M1044" s="28" t="s">
        <v>48</v>
      </c>
      <c r="N1044" s="28">
        <v>75.84</v>
      </c>
    </row>
    <row r="1045">
      <c r="A1045" s="28">
        <v>1044.0</v>
      </c>
      <c r="B1045" s="28">
        <v>17.0</v>
      </c>
      <c r="C1045" s="28" t="s">
        <v>44</v>
      </c>
      <c r="D1045" s="28">
        <v>3.52</v>
      </c>
      <c r="E1045" s="28">
        <v>3.99</v>
      </c>
      <c r="F1045" s="28">
        <v>8.86</v>
      </c>
      <c r="G1045" s="28">
        <v>72.84</v>
      </c>
      <c r="H1045" s="28" t="s">
        <v>45</v>
      </c>
      <c r="I1045" s="28">
        <v>0.12</v>
      </c>
      <c r="J1045" s="28">
        <v>5.12</v>
      </c>
      <c r="K1045" s="28">
        <v>281.79</v>
      </c>
      <c r="L1045" s="28">
        <v>8.17</v>
      </c>
      <c r="M1045" s="28" t="s">
        <v>48</v>
      </c>
      <c r="N1045" s="28">
        <v>64.31</v>
      </c>
    </row>
    <row r="1046">
      <c r="A1046" s="28">
        <v>1045.0</v>
      </c>
      <c r="B1046" s="28">
        <v>20.0</v>
      </c>
      <c r="C1046" s="28" t="s">
        <v>49</v>
      </c>
      <c r="D1046" s="28">
        <v>2.42</v>
      </c>
      <c r="E1046" s="28">
        <v>6.2</v>
      </c>
      <c r="F1046" s="28">
        <v>6.06</v>
      </c>
      <c r="G1046" s="28">
        <v>95.03</v>
      </c>
      <c r="H1046" s="28" t="s">
        <v>51</v>
      </c>
      <c r="I1046" s="28">
        <v>4.72</v>
      </c>
      <c r="J1046" s="28">
        <v>5.72</v>
      </c>
      <c r="K1046" s="28">
        <v>300.54</v>
      </c>
      <c r="L1046" s="28">
        <v>10.97</v>
      </c>
      <c r="M1046" s="28" t="s">
        <v>48</v>
      </c>
      <c r="N1046" s="28">
        <v>75.09</v>
      </c>
    </row>
    <row r="1047">
      <c r="A1047" s="28">
        <v>1046.0</v>
      </c>
      <c r="B1047" s="28">
        <v>18.0</v>
      </c>
      <c r="C1047" s="28" t="s">
        <v>44</v>
      </c>
      <c r="D1047" s="28">
        <v>0.54</v>
      </c>
      <c r="E1047" s="28">
        <v>1.88</v>
      </c>
      <c r="F1047" s="28">
        <v>5.09</v>
      </c>
      <c r="G1047" s="28">
        <v>75.8</v>
      </c>
      <c r="H1047" s="28" t="s">
        <v>51</v>
      </c>
      <c r="I1047" s="28">
        <v>2.71</v>
      </c>
      <c r="J1047" s="28">
        <v>3.55</v>
      </c>
      <c r="K1047" s="28">
        <v>326.56</v>
      </c>
      <c r="L1047" s="28">
        <v>3.2</v>
      </c>
      <c r="M1047" s="28" t="s">
        <v>48</v>
      </c>
      <c r="N1047" s="28">
        <v>54.97</v>
      </c>
    </row>
    <row r="1048">
      <c r="A1048" s="28">
        <v>1047.0</v>
      </c>
      <c r="B1048" s="28">
        <v>19.0</v>
      </c>
      <c r="C1048" s="28" t="s">
        <v>44</v>
      </c>
      <c r="D1048" s="28">
        <v>2.02</v>
      </c>
      <c r="E1048" s="28">
        <v>9.42</v>
      </c>
      <c r="F1048" s="28">
        <v>6.57</v>
      </c>
      <c r="G1048" s="28">
        <v>72.33</v>
      </c>
      <c r="H1048" s="28" t="s">
        <v>51</v>
      </c>
      <c r="I1048" s="28">
        <v>0.1</v>
      </c>
      <c r="J1048" s="28">
        <v>6.39</v>
      </c>
      <c r="K1048" s="28">
        <v>297.64</v>
      </c>
      <c r="L1048" s="28">
        <v>4.81</v>
      </c>
      <c r="M1048" s="28" t="s">
        <v>48</v>
      </c>
      <c r="N1048" s="28">
        <v>99.01</v>
      </c>
    </row>
    <row r="1049">
      <c r="A1049" s="28">
        <v>1048.0</v>
      </c>
      <c r="B1049" s="28">
        <v>21.0</v>
      </c>
      <c r="C1049" s="28" t="s">
        <v>49</v>
      </c>
      <c r="D1049" s="28">
        <v>1.58</v>
      </c>
      <c r="E1049" s="28">
        <v>4.03</v>
      </c>
      <c r="F1049" s="28">
        <v>7.25</v>
      </c>
      <c r="G1049" s="28">
        <v>80.35</v>
      </c>
      <c r="H1049" s="28" t="s">
        <v>45</v>
      </c>
      <c r="I1049" s="28">
        <v>3.51</v>
      </c>
      <c r="J1049" s="28">
        <v>3.43</v>
      </c>
      <c r="K1049" s="28">
        <v>307.08</v>
      </c>
      <c r="L1049" s="28">
        <v>2.04</v>
      </c>
      <c r="M1049" s="28" t="s">
        <v>48</v>
      </c>
      <c r="N1049" s="28">
        <v>78.79</v>
      </c>
    </row>
    <row r="1050">
      <c r="A1050" s="28">
        <v>1049.0</v>
      </c>
      <c r="B1050" s="28">
        <v>23.0</v>
      </c>
      <c r="C1050" s="28" t="s">
        <v>52</v>
      </c>
      <c r="D1050" s="28">
        <v>4.34</v>
      </c>
      <c r="E1050" s="28">
        <v>9.98</v>
      </c>
      <c r="F1050" s="28">
        <v>6.29</v>
      </c>
      <c r="G1050" s="28">
        <v>77.69</v>
      </c>
      <c r="H1050" s="28" t="s">
        <v>47</v>
      </c>
      <c r="I1050" s="28">
        <v>0.36</v>
      </c>
      <c r="J1050" s="28">
        <v>8.15</v>
      </c>
      <c r="K1050" s="28">
        <v>276.42</v>
      </c>
      <c r="L1050" s="28">
        <v>9.66</v>
      </c>
      <c r="M1050" s="28" t="s">
        <v>48</v>
      </c>
      <c r="N1050" s="28">
        <v>88.46</v>
      </c>
    </row>
    <row r="1051">
      <c r="A1051" s="28">
        <v>1050.0</v>
      </c>
      <c r="B1051" s="28">
        <v>16.0</v>
      </c>
      <c r="C1051" s="28" t="s">
        <v>44</v>
      </c>
      <c r="D1051" s="28">
        <v>4.81</v>
      </c>
      <c r="E1051" s="28">
        <v>9.81</v>
      </c>
      <c r="F1051" s="28">
        <v>6.83</v>
      </c>
      <c r="G1051" s="28">
        <v>96.55</v>
      </c>
      <c r="H1051" s="28" t="s">
        <v>45</v>
      </c>
      <c r="I1051" s="28">
        <v>3.61</v>
      </c>
      <c r="J1051" s="28">
        <v>9.28</v>
      </c>
      <c r="K1051" s="28">
        <v>268.3</v>
      </c>
      <c r="L1051" s="28">
        <v>12.33</v>
      </c>
      <c r="M1051" s="28" t="s">
        <v>48</v>
      </c>
      <c r="N1051" s="28">
        <v>91.09</v>
      </c>
    </row>
    <row r="1052">
      <c r="A1052" s="28">
        <v>1051.0</v>
      </c>
      <c r="B1052" s="28">
        <v>23.0</v>
      </c>
      <c r="C1052" s="28" t="s">
        <v>44</v>
      </c>
      <c r="D1052" s="28">
        <v>4.87</v>
      </c>
      <c r="E1052" s="28">
        <v>8.01</v>
      </c>
      <c r="F1052" s="28">
        <v>6.08</v>
      </c>
      <c r="G1052" s="28">
        <v>78.73</v>
      </c>
      <c r="H1052" s="28" t="s">
        <v>45</v>
      </c>
      <c r="I1052" s="28">
        <v>3.51</v>
      </c>
      <c r="J1052" s="28">
        <v>7.36</v>
      </c>
      <c r="K1052" s="28">
        <v>264.74</v>
      </c>
      <c r="L1052" s="28">
        <v>12.81</v>
      </c>
      <c r="M1052" s="28" t="s">
        <v>48</v>
      </c>
      <c r="N1052" s="28">
        <v>73.02</v>
      </c>
    </row>
    <row r="1053">
      <c r="A1053" s="28">
        <v>1052.0</v>
      </c>
      <c r="B1053" s="28">
        <v>22.0</v>
      </c>
      <c r="C1053" s="28" t="s">
        <v>49</v>
      </c>
      <c r="D1053" s="28">
        <v>3.11</v>
      </c>
      <c r="E1053" s="28">
        <v>1.18</v>
      </c>
      <c r="F1053" s="28">
        <v>6.62</v>
      </c>
      <c r="G1053" s="28">
        <v>71.09</v>
      </c>
      <c r="H1053" s="28" t="s">
        <v>47</v>
      </c>
      <c r="I1053" s="28">
        <v>4.92</v>
      </c>
      <c r="J1053" s="28">
        <v>8.01</v>
      </c>
      <c r="K1053" s="28">
        <v>276.29</v>
      </c>
      <c r="L1053" s="28">
        <v>5.66</v>
      </c>
      <c r="M1053" s="28" t="s">
        <v>48</v>
      </c>
      <c r="N1053" s="28">
        <v>41.79</v>
      </c>
    </row>
    <row r="1054">
      <c r="A1054" s="28">
        <v>1053.0</v>
      </c>
      <c r="B1054" s="28">
        <v>16.0</v>
      </c>
      <c r="C1054" s="28" t="s">
        <v>44</v>
      </c>
      <c r="D1054" s="28">
        <v>3.37</v>
      </c>
      <c r="E1054" s="28">
        <v>5.89</v>
      </c>
      <c r="F1054" s="28">
        <v>8.76</v>
      </c>
      <c r="G1054" s="28">
        <v>93.7</v>
      </c>
      <c r="H1054" s="28" t="s">
        <v>45</v>
      </c>
      <c r="I1054" s="28">
        <v>1.71</v>
      </c>
      <c r="J1054" s="28">
        <v>6.53</v>
      </c>
      <c r="K1054" s="28">
        <v>289.1</v>
      </c>
      <c r="L1054" s="28">
        <v>8.33</v>
      </c>
      <c r="M1054" s="28" t="s">
        <v>48</v>
      </c>
      <c r="N1054" s="28">
        <v>86.88</v>
      </c>
    </row>
    <row r="1055">
      <c r="A1055" s="28">
        <v>1054.0</v>
      </c>
      <c r="B1055" s="28">
        <v>17.0</v>
      </c>
      <c r="C1055" s="28" t="s">
        <v>44</v>
      </c>
      <c r="D1055" s="28">
        <v>6.67</v>
      </c>
      <c r="E1055" s="28">
        <v>1.78</v>
      </c>
      <c r="F1055" s="28">
        <v>6.5</v>
      </c>
      <c r="G1055" s="28">
        <v>99.95</v>
      </c>
      <c r="H1055" s="28" t="s">
        <v>47</v>
      </c>
      <c r="I1055" s="28">
        <v>0.72</v>
      </c>
      <c r="J1055" s="28">
        <v>8.48</v>
      </c>
      <c r="K1055" s="28">
        <v>234.6</v>
      </c>
      <c r="L1055" s="28">
        <v>16.8</v>
      </c>
      <c r="M1055" s="28" t="s">
        <v>46</v>
      </c>
      <c r="N1055" s="28">
        <v>41.38</v>
      </c>
    </row>
    <row r="1056">
      <c r="A1056" s="28">
        <v>1055.0</v>
      </c>
      <c r="B1056" s="28">
        <v>18.0</v>
      </c>
      <c r="C1056" s="28" t="s">
        <v>44</v>
      </c>
      <c r="D1056" s="28">
        <v>3.81</v>
      </c>
      <c r="E1056" s="28">
        <v>9.06</v>
      </c>
      <c r="F1056" s="28">
        <v>5.27</v>
      </c>
      <c r="G1056" s="28">
        <v>85.93</v>
      </c>
      <c r="H1056" s="28" t="s">
        <v>45</v>
      </c>
      <c r="I1056" s="28">
        <v>0.46</v>
      </c>
      <c r="J1056" s="28">
        <v>5.78</v>
      </c>
      <c r="K1056" s="28">
        <v>300.3</v>
      </c>
      <c r="L1056" s="28">
        <v>9.13</v>
      </c>
      <c r="M1056" s="28" t="s">
        <v>50</v>
      </c>
      <c r="N1056" s="28">
        <v>85.4</v>
      </c>
    </row>
    <row r="1057">
      <c r="A1057" s="28">
        <v>1056.0</v>
      </c>
      <c r="B1057" s="28">
        <v>16.0</v>
      </c>
      <c r="C1057" s="28" t="s">
        <v>49</v>
      </c>
      <c r="D1057" s="28">
        <v>7.9</v>
      </c>
      <c r="E1057" s="28">
        <v>8.11</v>
      </c>
      <c r="F1057" s="28">
        <v>7.79</v>
      </c>
      <c r="G1057" s="28">
        <v>70.02</v>
      </c>
      <c r="H1057" s="28" t="s">
        <v>45</v>
      </c>
      <c r="I1057" s="28">
        <v>0.36</v>
      </c>
      <c r="J1057" s="28">
        <v>10.29</v>
      </c>
      <c r="K1057" s="28">
        <v>218.8</v>
      </c>
      <c r="L1057" s="28">
        <v>19.71</v>
      </c>
      <c r="M1057" s="28" t="s">
        <v>46</v>
      </c>
      <c r="N1057" s="28">
        <v>59.1452584021329</v>
      </c>
    </row>
    <row r="1058">
      <c r="A1058" s="28">
        <v>1057.0</v>
      </c>
      <c r="B1058" s="28">
        <v>24.0</v>
      </c>
      <c r="C1058" s="28" t="s">
        <v>44</v>
      </c>
      <c r="D1058" s="28">
        <v>3.52</v>
      </c>
      <c r="E1058" s="28">
        <v>9.75</v>
      </c>
      <c r="F1058" s="28">
        <v>5.69</v>
      </c>
      <c r="G1058" s="28">
        <v>69.55</v>
      </c>
      <c r="H1058" s="28" t="s">
        <v>45</v>
      </c>
      <c r="I1058" s="28">
        <v>4.05</v>
      </c>
      <c r="J1058" s="28">
        <v>5.31</v>
      </c>
      <c r="K1058" s="28">
        <v>285.79</v>
      </c>
      <c r="L1058" s="28">
        <v>4.92</v>
      </c>
      <c r="M1058" s="28" t="s">
        <v>50</v>
      </c>
      <c r="N1058" s="28">
        <v>87.67</v>
      </c>
    </row>
    <row r="1059">
      <c r="A1059" s="28">
        <v>1058.0</v>
      </c>
      <c r="B1059" s="28">
        <v>23.0</v>
      </c>
      <c r="C1059" s="28" t="s">
        <v>44</v>
      </c>
      <c r="D1059" s="28">
        <v>5.2</v>
      </c>
      <c r="E1059" s="28">
        <v>6.48</v>
      </c>
      <c r="F1059" s="28">
        <v>8.08</v>
      </c>
      <c r="G1059" s="28">
        <v>62.31</v>
      </c>
      <c r="H1059" s="28" t="s">
        <v>51</v>
      </c>
      <c r="I1059" s="28">
        <v>3.59</v>
      </c>
      <c r="J1059" s="28">
        <v>9.01</v>
      </c>
      <c r="K1059" s="28">
        <v>244.82</v>
      </c>
      <c r="L1059" s="28">
        <v>11.85</v>
      </c>
      <c r="M1059" s="28" t="s">
        <v>46</v>
      </c>
      <c r="N1059" s="28">
        <v>63.72</v>
      </c>
    </row>
    <row r="1060">
      <c r="A1060" s="28">
        <v>1059.0</v>
      </c>
      <c r="B1060" s="28">
        <v>17.0</v>
      </c>
      <c r="C1060" s="28" t="s">
        <v>49</v>
      </c>
      <c r="D1060" s="28">
        <v>0.4</v>
      </c>
      <c r="E1060" s="28">
        <v>5.7</v>
      </c>
      <c r="F1060" s="28">
        <v>4.28</v>
      </c>
      <c r="G1060" s="28">
        <v>63.09</v>
      </c>
      <c r="H1060" s="28" t="s">
        <v>51</v>
      </c>
      <c r="I1060" s="28">
        <v>4.88</v>
      </c>
      <c r="J1060" s="28">
        <v>6.15</v>
      </c>
      <c r="K1060" s="28">
        <v>310.43</v>
      </c>
      <c r="L1060" s="28">
        <v>3.92</v>
      </c>
      <c r="M1060" s="28" t="s">
        <v>48</v>
      </c>
      <c r="N1060" s="28">
        <v>67.26</v>
      </c>
    </row>
    <row r="1061">
      <c r="A1061" s="28">
        <v>1060.0</v>
      </c>
      <c r="B1061" s="28">
        <v>24.0</v>
      </c>
      <c r="C1061" s="28" t="s">
        <v>49</v>
      </c>
      <c r="D1061" s="28">
        <v>5.23</v>
      </c>
      <c r="E1061" s="28">
        <v>5.67</v>
      </c>
      <c r="F1061" s="28">
        <v>5.66</v>
      </c>
      <c r="G1061" s="28">
        <v>96.6</v>
      </c>
      <c r="H1061" s="28" t="s">
        <v>45</v>
      </c>
      <c r="I1061" s="28">
        <v>1.55</v>
      </c>
      <c r="J1061" s="28">
        <v>10.71</v>
      </c>
      <c r="K1061" s="28">
        <v>251.35</v>
      </c>
      <c r="L1061" s="28">
        <v>14.31</v>
      </c>
      <c r="M1061" s="28" t="s">
        <v>46</v>
      </c>
      <c r="N1061" s="28">
        <v>66.9667122371146</v>
      </c>
    </row>
    <row r="1062">
      <c r="A1062" s="28">
        <v>1061.0</v>
      </c>
      <c r="B1062" s="28">
        <v>22.0</v>
      </c>
      <c r="C1062" s="28" t="s">
        <v>49</v>
      </c>
      <c r="D1062" s="28">
        <v>6.81</v>
      </c>
      <c r="E1062" s="28">
        <v>4.48</v>
      </c>
      <c r="F1062" s="28">
        <v>4.47</v>
      </c>
      <c r="G1062" s="28">
        <v>63.86</v>
      </c>
      <c r="H1062" s="28" t="s">
        <v>45</v>
      </c>
      <c r="I1062" s="28">
        <v>4.02</v>
      </c>
      <c r="J1062" s="28">
        <v>9.43</v>
      </c>
      <c r="K1062" s="28">
        <v>224.61</v>
      </c>
      <c r="L1062" s="28">
        <v>13.23</v>
      </c>
      <c r="M1062" s="28" t="s">
        <v>46</v>
      </c>
      <c r="N1062" s="28">
        <v>37.4057259019578</v>
      </c>
    </row>
    <row r="1063">
      <c r="A1063" s="28">
        <v>1062.0</v>
      </c>
      <c r="B1063" s="28">
        <v>24.0</v>
      </c>
      <c r="C1063" s="28" t="s">
        <v>44</v>
      </c>
      <c r="D1063" s="28">
        <v>7.54</v>
      </c>
      <c r="E1063" s="28">
        <v>5.22</v>
      </c>
      <c r="F1063" s="28">
        <v>4.43</v>
      </c>
      <c r="G1063" s="28">
        <v>79.37</v>
      </c>
      <c r="H1063" s="28" t="s">
        <v>45</v>
      </c>
      <c r="I1063" s="28">
        <v>0.47</v>
      </c>
      <c r="J1063" s="28">
        <v>12.86</v>
      </c>
      <c r="K1063" s="28">
        <v>223.78</v>
      </c>
      <c r="L1063" s="28">
        <v>18.57</v>
      </c>
      <c r="M1063" s="28" t="s">
        <v>46</v>
      </c>
      <c r="N1063" s="28">
        <v>34.8</v>
      </c>
    </row>
    <row r="1064">
      <c r="A1064" s="28">
        <v>1063.0</v>
      </c>
      <c r="B1064" s="28">
        <v>21.0</v>
      </c>
      <c r="C1064" s="28" t="s">
        <v>49</v>
      </c>
      <c r="D1064" s="28">
        <v>7.98</v>
      </c>
      <c r="E1064" s="28">
        <v>6.72</v>
      </c>
      <c r="F1064" s="28">
        <v>7.29</v>
      </c>
      <c r="G1064" s="28">
        <v>87.92</v>
      </c>
      <c r="H1064" s="28" t="s">
        <v>45</v>
      </c>
      <c r="I1064" s="28">
        <v>4.52</v>
      </c>
      <c r="J1064" s="28">
        <v>13.75</v>
      </c>
      <c r="K1064" s="28">
        <v>227.84</v>
      </c>
      <c r="L1064" s="28">
        <v>19.83</v>
      </c>
      <c r="M1064" s="28" t="s">
        <v>46</v>
      </c>
      <c r="N1064" s="28">
        <v>60.7704370232036</v>
      </c>
    </row>
    <row r="1065">
      <c r="A1065" s="28">
        <v>1064.0</v>
      </c>
      <c r="B1065" s="28">
        <v>21.0</v>
      </c>
      <c r="C1065" s="28" t="s">
        <v>44</v>
      </c>
      <c r="D1065" s="28">
        <v>2.26</v>
      </c>
      <c r="E1065" s="28">
        <v>9.4</v>
      </c>
      <c r="F1065" s="28">
        <v>5.93</v>
      </c>
      <c r="G1065" s="28">
        <v>94.01</v>
      </c>
      <c r="H1065" s="28" t="s">
        <v>47</v>
      </c>
      <c r="I1065" s="28">
        <v>0.26</v>
      </c>
      <c r="J1065" s="28">
        <v>4.73</v>
      </c>
      <c r="K1065" s="28">
        <v>290.41</v>
      </c>
      <c r="L1065" s="28">
        <v>5.61</v>
      </c>
      <c r="M1065" s="28" t="s">
        <v>50</v>
      </c>
      <c r="N1065" s="28">
        <v>100.0</v>
      </c>
    </row>
    <row r="1066">
      <c r="A1066" s="28">
        <v>1065.0</v>
      </c>
      <c r="B1066" s="28">
        <v>19.0</v>
      </c>
      <c r="C1066" s="28" t="s">
        <v>44</v>
      </c>
      <c r="D1066" s="28">
        <v>4.6</v>
      </c>
      <c r="E1066" s="28">
        <v>6.36</v>
      </c>
      <c r="F1066" s="28">
        <v>8.36</v>
      </c>
      <c r="G1066" s="28">
        <v>66.85</v>
      </c>
      <c r="H1066" s="28" t="s">
        <v>45</v>
      </c>
      <c r="I1066" s="28">
        <v>3.94</v>
      </c>
      <c r="J1066" s="28">
        <v>10.13</v>
      </c>
      <c r="K1066" s="28">
        <v>276.73</v>
      </c>
      <c r="L1066" s="28">
        <v>12.9</v>
      </c>
      <c r="M1066" s="28" t="s">
        <v>48</v>
      </c>
      <c r="N1066" s="28">
        <v>70.1</v>
      </c>
    </row>
    <row r="1067">
      <c r="A1067" s="28">
        <v>1066.0</v>
      </c>
      <c r="B1067" s="28">
        <v>17.0</v>
      </c>
      <c r="C1067" s="28" t="s">
        <v>49</v>
      </c>
      <c r="D1067" s="28">
        <v>3.61</v>
      </c>
      <c r="E1067" s="28">
        <v>8.71</v>
      </c>
      <c r="F1067" s="28">
        <v>6.58</v>
      </c>
      <c r="G1067" s="28">
        <v>77.51</v>
      </c>
      <c r="H1067" s="28" t="s">
        <v>47</v>
      </c>
      <c r="I1067" s="28">
        <v>1.54</v>
      </c>
      <c r="J1067" s="28">
        <v>9.6</v>
      </c>
      <c r="K1067" s="28">
        <v>267.37</v>
      </c>
      <c r="L1067" s="28">
        <v>10.85</v>
      </c>
      <c r="M1067" s="28" t="s">
        <v>48</v>
      </c>
      <c r="N1067" s="28">
        <v>80.28</v>
      </c>
    </row>
    <row r="1068">
      <c r="A1068" s="28">
        <v>1067.0</v>
      </c>
      <c r="B1068" s="28">
        <v>22.0</v>
      </c>
      <c r="C1068" s="28" t="s">
        <v>44</v>
      </c>
      <c r="D1068" s="28">
        <v>4.51</v>
      </c>
      <c r="E1068" s="28">
        <v>8.77</v>
      </c>
      <c r="F1068" s="28">
        <v>5.48</v>
      </c>
      <c r="G1068" s="28">
        <v>70.06</v>
      </c>
      <c r="H1068" s="28" t="s">
        <v>45</v>
      </c>
      <c r="I1068" s="28">
        <v>0.91</v>
      </c>
      <c r="J1068" s="28">
        <v>9.5</v>
      </c>
      <c r="K1068" s="28">
        <v>272.85</v>
      </c>
      <c r="L1068" s="28">
        <v>10.2</v>
      </c>
      <c r="M1068" s="28" t="s">
        <v>50</v>
      </c>
      <c r="N1068" s="28">
        <v>86.25</v>
      </c>
    </row>
    <row r="1069">
      <c r="A1069" s="28">
        <v>1068.0</v>
      </c>
      <c r="B1069" s="28">
        <v>20.0</v>
      </c>
      <c r="C1069" s="28" t="s">
        <v>44</v>
      </c>
      <c r="D1069" s="28">
        <v>1.26</v>
      </c>
      <c r="E1069" s="28">
        <v>5.67</v>
      </c>
      <c r="F1069" s="28">
        <v>7.6</v>
      </c>
      <c r="G1069" s="28">
        <v>70.23</v>
      </c>
      <c r="H1069" s="28" t="s">
        <v>45</v>
      </c>
      <c r="I1069" s="28">
        <v>3.52</v>
      </c>
      <c r="J1069" s="28">
        <v>4.21</v>
      </c>
      <c r="K1069" s="28">
        <v>298.95</v>
      </c>
      <c r="L1069" s="28">
        <v>3.68</v>
      </c>
      <c r="M1069" s="28" t="s">
        <v>48</v>
      </c>
      <c r="N1069" s="28">
        <v>76.37</v>
      </c>
    </row>
    <row r="1070">
      <c r="A1070" s="28">
        <v>1069.0</v>
      </c>
      <c r="B1070" s="28">
        <v>21.0</v>
      </c>
      <c r="C1070" s="28" t="s">
        <v>44</v>
      </c>
      <c r="D1070" s="28">
        <v>6.85</v>
      </c>
      <c r="E1070" s="28">
        <v>4.13</v>
      </c>
      <c r="F1070" s="28">
        <v>7.12</v>
      </c>
      <c r="G1070" s="28">
        <v>72.15</v>
      </c>
      <c r="H1070" s="28" t="s">
        <v>51</v>
      </c>
      <c r="I1070" s="28">
        <v>4.48</v>
      </c>
      <c r="J1070" s="28">
        <v>10.89</v>
      </c>
      <c r="K1070" s="28">
        <v>249.09</v>
      </c>
      <c r="L1070" s="28">
        <v>13.22</v>
      </c>
      <c r="M1070" s="28" t="s">
        <v>46</v>
      </c>
      <c r="N1070" s="28">
        <v>37.34</v>
      </c>
    </row>
    <row r="1071">
      <c r="A1071" s="28">
        <v>1070.0</v>
      </c>
      <c r="B1071" s="28">
        <v>17.0</v>
      </c>
      <c r="C1071" s="28" t="s">
        <v>44</v>
      </c>
      <c r="D1071" s="28">
        <v>7.28</v>
      </c>
      <c r="E1071" s="28">
        <v>6.76</v>
      </c>
      <c r="F1071" s="28">
        <v>8.0</v>
      </c>
      <c r="G1071" s="28">
        <v>83.48</v>
      </c>
      <c r="H1071" s="28" t="s">
        <v>47</v>
      </c>
      <c r="I1071" s="28">
        <v>3.82</v>
      </c>
      <c r="J1071" s="28">
        <v>10.1</v>
      </c>
      <c r="K1071" s="28">
        <v>240.47</v>
      </c>
      <c r="L1071" s="28">
        <v>12.98</v>
      </c>
      <c r="M1071" s="28" t="s">
        <v>46</v>
      </c>
      <c r="N1071" s="28">
        <v>51.19</v>
      </c>
    </row>
    <row r="1072">
      <c r="A1072" s="28">
        <v>1071.0</v>
      </c>
      <c r="B1072" s="28">
        <v>20.0</v>
      </c>
      <c r="C1072" s="28" t="s">
        <v>44</v>
      </c>
      <c r="D1072" s="28">
        <v>3.6</v>
      </c>
      <c r="E1072" s="28">
        <v>5.01</v>
      </c>
      <c r="F1072" s="28">
        <v>7.22</v>
      </c>
      <c r="G1072" s="28">
        <v>60.66</v>
      </c>
      <c r="H1072" s="28" t="s">
        <v>47</v>
      </c>
      <c r="I1072" s="28">
        <v>1.57</v>
      </c>
      <c r="J1072" s="28">
        <v>9.58</v>
      </c>
      <c r="K1072" s="28">
        <v>286.93</v>
      </c>
      <c r="L1072" s="28">
        <v>10.7</v>
      </c>
      <c r="M1072" s="28" t="s">
        <v>48</v>
      </c>
      <c r="N1072" s="28">
        <v>74.8363266640623</v>
      </c>
    </row>
    <row r="1073">
      <c r="A1073" s="28">
        <v>1072.0</v>
      </c>
      <c r="B1073" s="28">
        <v>19.0</v>
      </c>
      <c r="C1073" s="28" t="s">
        <v>52</v>
      </c>
      <c r="D1073" s="28">
        <v>2.24</v>
      </c>
      <c r="E1073" s="28">
        <v>1.73</v>
      </c>
      <c r="F1073" s="28">
        <v>4.84</v>
      </c>
      <c r="G1073" s="28">
        <v>76.35</v>
      </c>
      <c r="H1073" s="28" t="s">
        <v>51</v>
      </c>
      <c r="I1073" s="28">
        <v>1.77</v>
      </c>
      <c r="J1073" s="28">
        <v>3.58</v>
      </c>
      <c r="K1073" s="28">
        <v>291.51</v>
      </c>
      <c r="L1073" s="28">
        <v>1.36</v>
      </c>
      <c r="M1073" s="28" t="s">
        <v>48</v>
      </c>
      <c r="N1073" s="28">
        <v>41.16</v>
      </c>
    </row>
    <row r="1074">
      <c r="A1074" s="28">
        <v>1073.0</v>
      </c>
      <c r="B1074" s="28">
        <v>24.0</v>
      </c>
      <c r="C1074" s="28" t="s">
        <v>44</v>
      </c>
      <c r="D1074" s="28">
        <v>1.13</v>
      </c>
      <c r="E1074" s="28">
        <v>4.4</v>
      </c>
      <c r="F1074" s="28">
        <v>7.35</v>
      </c>
      <c r="G1074" s="28">
        <v>67.47</v>
      </c>
      <c r="H1074" s="28" t="s">
        <v>45</v>
      </c>
      <c r="I1074" s="28">
        <v>0.95</v>
      </c>
      <c r="J1074" s="28">
        <v>6.6</v>
      </c>
      <c r="K1074" s="28">
        <v>319.73</v>
      </c>
      <c r="L1074" s="28">
        <v>4.51</v>
      </c>
      <c r="M1074" s="28" t="s">
        <v>48</v>
      </c>
      <c r="N1074" s="28">
        <v>84.3</v>
      </c>
    </row>
    <row r="1075">
      <c r="A1075" s="28">
        <v>1074.0</v>
      </c>
      <c r="B1075" s="28">
        <v>21.0</v>
      </c>
      <c r="C1075" s="28" t="s">
        <v>44</v>
      </c>
      <c r="D1075" s="28">
        <v>5.47</v>
      </c>
      <c r="E1075" s="28">
        <v>9.95</v>
      </c>
      <c r="F1075" s="28">
        <v>5.96</v>
      </c>
      <c r="G1075" s="28">
        <v>98.68</v>
      </c>
      <c r="H1075" s="28" t="s">
        <v>45</v>
      </c>
      <c r="I1075" s="28">
        <v>4.12</v>
      </c>
      <c r="J1075" s="28">
        <v>6.84</v>
      </c>
      <c r="K1075" s="28">
        <v>237.76</v>
      </c>
      <c r="L1075" s="28">
        <v>12.45</v>
      </c>
      <c r="M1075" s="28" t="s">
        <v>50</v>
      </c>
      <c r="N1075" s="28">
        <v>99.9951445853756</v>
      </c>
    </row>
    <row r="1076">
      <c r="A1076" s="28">
        <v>1075.0</v>
      </c>
      <c r="B1076" s="28">
        <v>17.0</v>
      </c>
      <c r="C1076" s="28" t="s">
        <v>44</v>
      </c>
      <c r="D1076" s="28">
        <v>2.5</v>
      </c>
      <c r="E1076" s="28">
        <v>1.44</v>
      </c>
      <c r="F1076" s="28">
        <v>6.32</v>
      </c>
      <c r="G1076" s="28">
        <v>83.31</v>
      </c>
      <c r="H1076" s="28" t="s">
        <v>51</v>
      </c>
      <c r="I1076" s="28">
        <v>0.54</v>
      </c>
      <c r="J1076" s="28">
        <v>3.71</v>
      </c>
      <c r="K1076" s="28">
        <v>294.46</v>
      </c>
      <c r="L1076" s="28">
        <v>5.64</v>
      </c>
      <c r="M1076" s="28" t="s">
        <v>48</v>
      </c>
      <c r="N1076" s="28">
        <v>67.0211723770982</v>
      </c>
    </row>
    <row r="1077">
      <c r="A1077" s="28">
        <v>1076.0</v>
      </c>
      <c r="B1077" s="28">
        <v>16.0</v>
      </c>
      <c r="C1077" s="28" t="s">
        <v>49</v>
      </c>
      <c r="D1077" s="28">
        <v>7.28</v>
      </c>
      <c r="E1077" s="28">
        <v>7.27</v>
      </c>
      <c r="F1077" s="28">
        <v>8.61</v>
      </c>
      <c r="G1077" s="28">
        <v>94.72</v>
      </c>
      <c r="H1077" s="28" t="s">
        <v>45</v>
      </c>
      <c r="I1077" s="28">
        <v>4.52</v>
      </c>
      <c r="J1077" s="28">
        <v>12.98</v>
      </c>
      <c r="K1077" s="28">
        <v>234.02</v>
      </c>
      <c r="L1077" s="28">
        <v>21.78</v>
      </c>
      <c r="M1077" s="28" t="s">
        <v>46</v>
      </c>
      <c r="N1077" s="28">
        <v>74.1286088713571</v>
      </c>
    </row>
    <row r="1078">
      <c r="A1078" s="28">
        <v>1077.0</v>
      </c>
      <c r="B1078" s="28">
        <v>20.0</v>
      </c>
      <c r="C1078" s="28" t="s">
        <v>49</v>
      </c>
      <c r="D1078" s="28">
        <v>5.37</v>
      </c>
      <c r="E1078" s="28">
        <v>8.57</v>
      </c>
      <c r="F1078" s="28">
        <v>5.8</v>
      </c>
      <c r="G1078" s="28">
        <v>67.83</v>
      </c>
      <c r="H1078" s="28" t="s">
        <v>47</v>
      </c>
      <c r="I1078" s="28">
        <v>3.01</v>
      </c>
      <c r="J1078" s="28">
        <v>10.71</v>
      </c>
      <c r="K1078" s="28">
        <v>263.9</v>
      </c>
      <c r="L1078" s="28">
        <v>14.26</v>
      </c>
      <c r="M1078" s="28" t="s">
        <v>50</v>
      </c>
      <c r="N1078" s="28">
        <v>89.3374839884727</v>
      </c>
    </row>
    <row r="1079">
      <c r="A1079" s="28">
        <v>1078.0</v>
      </c>
      <c r="B1079" s="28">
        <v>24.0</v>
      </c>
      <c r="C1079" s="28" t="s">
        <v>44</v>
      </c>
      <c r="D1079" s="28">
        <v>5.17</v>
      </c>
      <c r="E1079" s="28">
        <v>6.84</v>
      </c>
      <c r="F1079" s="28">
        <v>7.06</v>
      </c>
      <c r="G1079" s="28">
        <v>92.4</v>
      </c>
      <c r="H1079" s="28" t="s">
        <v>51</v>
      </c>
      <c r="I1079" s="28">
        <v>2.94</v>
      </c>
      <c r="J1079" s="28">
        <v>7.98</v>
      </c>
      <c r="K1079" s="28">
        <v>257.2</v>
      </c>
      <c r="L1079" s="28">
        <v>11.21</v>
      </c>
      <c r="M1079" s="28" t="s">
        <v>46</v>
      </c>
      <c r="N1079" s="28">
        <v>68.06</v>
      </c>
    </row>
    <row r="1080">
      <c r="A1080" s="28">
        <v>1079.0</v>
      </c>
      <c r="B1080" s="28">
        <v>21.0</v>
      </c>
      <c r="C1080" s="28" t="s">
        <v>49</v>
      </c>
      <c r="D1080" s="28">
        <v>4.48</v>
      </c>
      <c r="E1080" s="28">
        <v>6.13</v>
      </c>
      <c r="F1080" s="28">
        <v>5.82</v>
      </c>
      <c r="G1080" s="28">
        <v>76.59</v>
      </c>
      <c r="H1080" s="28" t="s">
        <v>47</v>
      </c>
      <c r="I1080" s="28">
        <v>4.19</v>
      </c>
      <c r="J1080" s="28">
        <v>10.27</v>
      </c>
      <c r="K1080" s="28">
        <v>256.4</v>
      </c>
      <c r="L1080" s="28">
        <v>13.07</v>
      </c>
      <c r="M1080" s="28" t="s">
        <v>48</v>
      </c>
      <c r="N1080" s="28">
        <v>69.0</v>
      </c>
    </row>
    <row r="1081">
      <c r="A1081" s="28">
        <v>1080.0</v>
      </c>
      <c r="B1081" s="28">
        <v>22.0</v>
      </c>
      <c r="C1081" s="28" t="s">
        <v>44</v>
      </c>
      <c r="D1081" s="28">
        <v>0.37</v>
      </c>
      <c r="E1081" s="28">
        <v>7.37</v>
      </c>
      <c r="F1081" s="28">
        <v>4.47</v>
      </c>
      <c r="G1081" s="28">
        <v>67.11</v>
      </c>
      <c r="H1081" s="28" t="s">
        <v>51</v>
      </c>
      <c r="I1081" s="28">
        <v>3.34</v>
      </c>
      <c r="J1081" s="28">
        <v>5.68</v>
      </c>
      <c r="K1081" s="28">
        <v>304.64</v>
      </c>
      <c r="L1081" s="28">
        <v>0.77</v>
      </c>
      <c r="M1081" s="28" t="s">
        <v>50</v>
      </c>
      <c r="N1081" s="28">
        <v>81.11</v>
      </c>
    </row>
    <row r="1082">
      <c r="A1082" s="28">
        <v>1081.0</v>
      </c>
      <c r="B1082" s="28">
        <v>20.0</v>
      </c>
      <c r="C1082" s="28" t="s">
        <v>44</v>
      </c>
      <c r="D1082" s="28">
        <v>7.46</v>
      </c>
      <c r="E1082" s="28">
        <v>4.86</v>
      </c>
      <c r="F1082" s="28">
        <v>6.27</v>
      </c>
      <c r="G1082" s="28">
        <v>90.45</v>
      </c>
      <c r="H1082" s="28" t="s">
        <v>47</v>
      </c>
      <c r="I1082" s="28">
        <v>1.52</v>
      </c>
      <c r="J1082" s="28">
        <v>12.97</v>
      </c>
      <c r="K1082" s="28">
        <v>230.36</v>
      </c>
      <c r="L1082" s="28">
        <v>19.68</v>
      </c>
      <c r="M1082" s="28" t="s">
        <v>46</v>
      </c>
      <c r="N1082" s="28">
        <v>41.81</v>
      </c>
    </row>
    <row r="1083">
      <c r="A1083" s="28">
        <v>1082.0</v>
      </c>
      <c r="B1083" s="28">
        <v>21.0</v>
      </c>
      <c r="C1083" s="28" t="s">
        <v>44</v>
      </c>
      <c r="D1083" s="28">
        <v>5.02</v>
      </c>
      <c r="E1083" s="28">
        <v>1.82</v>
      </c>
      <c r="F1083" s="28">
        <v>6.99</v>
      </c>
      <c r="G1083" s="28">
        <v>90.48</v>
      </c>
      <c r="H1083" s="28" t="s">
        <v>45</v>
      </c>
      <c r="I1083" s="28">
        <v>1.75</v>
      </c>
      <c r="J1083" s="28">
        <v>9.0</v>
      </c>
      <c r="K1083" s="28">
        <v>257.16</v>
      </c>
      <c r="L1083" s="28">
        <v>11.02</v>
      </c>
      <c r="M1083" s="28" t="s">
        <v>46</v>
      </c>
      <c r="N1083" s="28">
        <v>48.17</v>
      </c>
    </row>
    <row r="1084">
      <c r="A1084" s="28">
        <v>1083.0</v>
      </c>
      <c r="B1084" s="28">
        <v>20.0</v>
      </c>
      <c r="C1084" s="28" t="s">
        <v>44</v>
      </c>
      <c r="D1084" s="28">
        <v>7.95</v>
      </c>
      <c r="E1084" s="28">
        <v>9.66</v>
      </c>
      <c r="F1084" s="28">
        <v>6.04</v>
      </c>
      <c r="G1084" s="28">
        <v>99.84</v>
      </c>
      <c r="H1084" s="28" t="s">
        <v>51</v>
      </c>
      <c r="I1084" s="28">
        <v>0.87</v>
      </c>
      <c r="J1084" s="28">
        <v>13.74</v>
      </c>
      <c r="K1084" s="28">
        <v>233.17</v>
      </c>
      <c r="L1084" s="28">
        <v>21.01</v>
      </c>
      <c r="M1084" s="28" t="s">
        <v>46</v>
      </c>
      <c r="N1084" s="28">
        <v>84.0966356383297</v>
      </c>
    </row>
    <row r="1085">
      <c r="A1085" s="28">
        <v>1084.0</v>
      </c>
      <c r="B1085" s="28">
        <v>24.0</v>
      </c>
      <c r="C1085" s="28" t="s">
        <v>44</v>
      </c>
      <c r="D1085" s="28">
        <v>4.3</v>
      </c>
      <c r="E1085" s="28">
        <v>4.89</v>
      </c>
      <c r="F1085" s="28">
        <v>5.95</v>
      </c>
      <c r="G1085" s="28">
        <v>91.24</v>
      </c>
      <c r="H1085" s="28" t="s">
        <v>45</v>
      </c>
      <c r="I1085" s="28">
        <v>2.32</v>
      </c>
      <c r="J1085" s="28">
        <v>9.35</v>
      </c>
      <c r="K1085" s="28">
        <v>277.94</v>
      </c>
      <c r="L1085" s="28">
        <v>11.93</v>
      </c>
      <c r="M1085" s="28" t="s">
        <v>48</v>
      </c>
      <c r="N1085" s="28">
        <v>58.73</v>
      </c>
    </row>
    <row r="1086">
      <c r="A1086" s="28">
        <v>1085.0</v>
      </c>
      <c r="B1086" s="28">
        <v>21.0</v>
      </c>
      <c r="C1086" s="28" t="s">
        <v>49</v>
      </c>
      <c r="D1086" s="28">
        <v>5.68</v>
      </c>
      <c r="E1086" s="28">
        <v>6.99</v>
      </c>
      <c r="F1086" s="28">
        <v>8.1</v>
      </c>
      <c r="G1086" s="28">
        <v>65.81</v>
      </c>
      <c r="H1086" s="28" t="s">
        <v>51</v>
      </c>
      <c r="I1086" s="28">
        <v>0.55</v>
      </c>
      <c r="J1086" s="28">
        <v>11.38</v>
      </c>
      <c r="K1086" s="28">
        <v>252.32</v>
      </c>
      <c r="L1086" s="28">
        <v>15.46</v>
      </c>
      <c r="M1086" s="28" t="s">
        <v>46</v>
      </c>
      <c r="N1086" s="28">
        <v>64.56</v>
      </c>
    </row>
    <row r="1087">
      <c r="A1087" s="28">
        <v>1086.0</v>
      </c>
      <c r="B1087" s="28">
        <v>23.0</v>
      </c>
      <c r="C1087" s="28" t="s">
        <v>44</v>
      </c>
      <c r="D1087" s="28">
        <v>0.45</v>
      </c>
      <c r="E1087" s="28">
        <v>5.78</v>
      </c>
      <c r="F1087" s="28">
        <v>4.15</v>
      </c>
      <c r="G1087" s="28">
        <v>72.9</v>
      </c>
      <c r="H1087" s="28" t="s">
        <v>51</v>
      </c>
      <c r="I1087" s="28">
        <v>3.27</v>
      </c>
      <c r="J1087" s="28">
        <v>2.86</v>
      </c>
      <c r="K1087" s="28">
        <v>314.86</v>
      </c>
      <c r="L1087" s="28">
        <v>1.0</v>
      </c>
      <c r="M1087" s="28" t="s">
        <v>48</v>
      </c>
      <c r="N1087" s="28">
        <v>67.26</v>
      </c>
    </row>
    <row r="1088">
      <c r="A1088" s="28">
        <v>1087.0</v>
      </c>
      <c r="B1088" s="28">
        <v>17.0</v>
      </c>
      <c r="C1088" s="28" t="s">
        <v>49</v>
      </c>
      <c r="D1088" s="28">
        <v>5.05</v>
      </c>
      <c r="E1088" s="28">
        <v>1.49</v>
      </c>
      <c r="F1088" s="28">
        <v>5.48</v>
      </c>
      <c r="G1088" s="28">
        <v>78.07</v>
      </c>
      <c r="H1088" s="28" t="s">
        <v>47</v>
      </c>
      <c r="I1088" s="28">
        <v>0.85</v>
      </c>
      <c r="J1088" s="28">
        <v>8.71</v>
      </c>
      <c r="K1088" s="28">
        <v>270.05</v>
      </c>
      <c r="L1088" s="28">
        <v>9.64</v>
      </c>
      <c r="M1088" s="28" t="s">
        <v>46</v>
      </c>
      <c r="N1088" s="28">
        <v>35.16</v>
      </c>
    </row>
    <row r="1089">
      <c r="A1089" s="28">
        <v>1088.0</v>
      </c>
      <c r="B1089" s="28">
        <v>24.0</v>
      </c>
      <c r="C1089" s="28" t="s">
        <v>44</v>
      </c>
      <c r="D1089" s="28">
        <v>6.12</v>
      </c>
      <c r="E1089" s="28">
        <v>9.57</v>
      </c>
      <c r="F1089" s="28">
        <v>8.06</v>
      </c>
      <c r="G1089" s="28">
        <v>65.07</v>
      </c>
      <c r="H1089" s="28" t="s">
        <v>47</v>
      </c>
      <c r="I1089" s="28">
        <v>4.32</v>
      </c>
      <c r="J1089" s="28">
        <v>11.46</v>
      </c>
      <c r="K1089" s="28">
        <v>244.11</v>
      </c>
      <c r="L1089" s="28">
        <v>12.59</v>
      </c>
      <c r="M1089" s="28" t="s">
        <v>46</v>
      </c>
      <c r="N1089" s="28">
        <v>86.5819178343655</v>
      </c>
    </row>
    <row r="1090">
      <c r="A1090" s="28">
        <v>1089.0</v>
      </c>
      <c r="B1090" s="28">
        <v>20.0</v>
      </c>
      <c r="C1090" s="28" t="s">
        <v>44</v>
      </c>
      <c r="D1090" s="28">
        <v>6.23</v>
      </c>
      <c r="E1090" s="28">
        <v>8.13</v>
      </c>
      <c r="F1090" s="28">
        <v>8.6</v>
      </c>
      <c r="G1090" s="28">
        <v>91.52</v>
      </c>
      <c r="H1090" s="28" t="s">
        <v>51</v>
      </c>
      <c r="I1090" s="28">
        <v>3.5</v>
      </c>
      <c r="J1090" s="28">
        <v>10.13</v>
      </c>
      <c r="K1090" s="28">
        <v>243.2</v>
      </c>
      <c r="L1090" s="28">
        <v>10.98</v>
      </c>
      <c r="M1090" s="28" t="s">
        <v>46</v>
      </c>
      <c r="N1090" s="28">
        <v>87.6663806300583</v>
      </c>
    </row>
    <row r="1091">
      <c r="A1091" s="28">
        <v>1090.0</v>
      </c>
      <c r="B1091" s="28">
        <v>22.0</v>
      </c>
      <c r="C1091" s="28" t="s">
        <v>44</v>
      </c>
      <c r="D1091" s="28">
        <v>6.16</v>
      </c>
      <c r="E1091" s="28">
        <v>2.34</v>
      </c>
      <c r="F1091" s="28">
        <v>6.06</v>
      </c>
      <c r="G1091" s="28">
        <v>81.07</v>
      </c>
      <c r="H1091" s="28" t="s">
        <v>45</v>
      </c>
      <c r="I1091" s="28">
        <v>4.46</v>
      </c>
      <c r="J1091" s="28">
        <v>11.17</v>
      </c>
      <c r="K1091" s="28">
        <v>232.85</v>
      </c>
      <c r="L1091" s="28">
        <v>14.06</v>
      </c>
      <c r="M1091" s="28" t="s">
        <v>46</v>
      </c>
      <c r="N1091" s="28">
        <v>33.04</v>
      </c>
    </row>
    <row r="1092">
      <c r="A1092" s="28">
        <v>1091.0</v>
      </c>
      <c r="B1092" s="28">
        <v>16.0</v>
      </c>
      <c r="C1092" s="28" t="s">
        <v>49</v>
      </c>
      <c r="D1092" s="28">
        <v>1.81</v>
      </c>
      <c r="E1092" s="28">
        <v>9.83</v>
      </c>
      <c r="F1092" s="28">
        <v>8.44</v>
      </c>
      <c r="G1092" s="28">
        <v>97.78</v>
      </c>
      <c r="H1092" s="28" t="s">
        <v>47</v>
      </c>
      <c r="I1092" s="28">
        <v>0.44</v>
      </c>
      <c r="J1092" s="28">
        <v>7.68</v>
      </c>
      <c r="K1092" s="28">
        <v>307.07</v>
      </c>
      <c r="L1092" s="28">
        <v>5.38</v>
      </c>
      <c r="M1092" s="28" t="s">
        <v>48</v>
      </c>
      <c r="N1092" s="28">
        <v>107.215679959139</v>
      </c>
    </row>
    <row r="1093">
      <c r="A1093" s="28">
        <v>1092.0</v>
      </c>
      <c r="B1093" s="28">
        <v>20.0</v>
      </c>
      <c r="C1093" s="28" t="s">
        <v>44</v>
      </c>
      <c r="D1093" s="28">
        <v>7.8</v>
      </c>
      <c r="E1093" s="28">
        <v>7.63</v>
      </c>
      <c r="F1093" s="28">
        <v>4.99</v>
      </c>
      <c r="G1093" s="28">
        <v>83.57</v>
      </c>
      <c r="H1093" s="28" t="s">
        <v>45</v>
      </c>
      <c r="I1093" s="28">
        <v>3.99</v>
      </c>
      <c r="J1093" s="28">
        <v>12.82</v>
      </c>
      <c r="K1093" s="28">
        <v>225.5</v>
      </c>
      <c r="L1093" s="28">
        <v>20.13</v>
      </c>
      <c r="M1093" s="28" t="s">
        <v>50</v>
      </c>
      <c r="N1093" s="28">
        <v>60.6891153956116</v>
      </c>
    </row>
    <row r="1094">
      <c r="A1094" s="28">
        <v>1093.0</v>
      </c>
      <c r="B1094" s="28">
        <v>17.0</v>
      </c>
      <c r="C1094" s="28" t="s">
        <v>49</v>
      </c>
      <c r="D1094" s="28">
        <v>7.96</v>
      </c>
      <c r="E1094" s="28">
        <v>5.25</v>
      </c>
      <c r="F1094" s="28">
        <v>5.11</v>
      </c>
      <c r="G1094" s="28">
        <v>80.92</v>
      </c>
      <c r="H1094" s="28" t="s">
        <v>47</v>
      </c>
      <c r="I1094" s="28">
        <v>4.4</v>
      </c>
      <c r="J1094" s="28">
        <v>10.54</v>
      </c>
      <c r="K1094" s="28">
        <v>235.85</v>
      </c>
      <c r="L1094" s="28">
        <v>15.14</v>
      </c>
      <c r="M1094" s="28" t="s">
        <v>46</v>
      </c>
      <c r="N1094" s="28">
        <v>42.9793990241072</v>
      </c>
    </row>
    <row r="1095">
      <c r="A1095" s="28">
        <v>1094.0</v>
      </c>
      <c r="B1095" s="28">
        <v>21.0</v>
      </c>
      <c r="C1095" s="28" t="s">
        <v>44</v>
      </c>
      <c r="D1095" s="28">
        <v>0.6</v>
      </c>
      <c r="E1095" s="28">
        <v>6.5</v>
      </c>
      <c r="F1095" s="28">
        <v>8.23</v>
      </c>
      <c r="G1095" s="28">
        <v>62.86</v>
      </c>
      <c r="H1095" s="28" t="s">
        <v>51</v>
      </c>
      <c r="I1095" s="28">
        <v>0.22</v>
      </c>
      <c r="J1095" s="28">
        <v>2.19</v>
      </c>
      <c r="K1095" s="28">
        <v>300.73</v>
      </c>
      <c r="L1095" s="28">
        <v>6.38</v>
      </c>
      <c r="M1095" s="28" t="s">
        <v>48</v>
      </c>
      <c r="N1095" s="28">
        <v>93.46</v>
      </c>
    </row>
    <row r="1096">
      <c r="A1096" s="28">
        <v>1095.0</v>
      </c>
      <c r="B1096" s="28">
        <v>16.0</v>
      </c>
      <c r="C1096" s="28" t="s">
        <v>44</v>
      </c>
      <c r="D1096" s="28">
        <v>7.49</v>
      </c>
      <c r="E1096" s="28">
        <v>1.96</v>
      </c>
      <c r="F1096" s="28">
        <v>8.52</v>
      </c>
      <c r="G1096" s="28">
        <v>65.97</v>
      </c>
      <c r="H1096" s="28" t="s">
        <v>47</v>
      </c>
      <c r="I1096" s="28">
        <v>5.0</v>
      </c>
      <c r="J1096" s="28">
        <v>9.85</v>
      </c>
      <c r="K1096" s="28">
        <v>225.21</v>
      </c>
      <c r="L1096" s="28">
        <v>14.16</v>
      </c>
      <c r="M1096" s="28" t="s">
        <v>46</v>
      </c>
      <c r="N1096" s="28">
        <v>22.56</v>
      </c>
    </row>
    <row r="1097">
      <c r="A1097" s="28">
        <v>1096.0</v>
      </c>
      <c r="B1097" s="28">
        <v>18.0</v>
      </c>
      <c r="C1097" s="28" t="s">
        <v>44</v>
      </c>
      <c r="D1097" s="28">
        <v>2.32</v>
      </c>
      <c r="E1097" s="28">
        <v>6.04</v>
      </c>
      <c r="F1097" s="28">
        <v>5.11</v>
      </c>
      <c r="G1097" s="28">
        <v>93.98</v>
      </c>
      <c r="H1097" s="28" t="s">
        <v>51</v>
      </c>
      <c r="I1097" s="28">
        <v>1.5</v>
      </c>
      <c r="J1097" s="28">
        <v>6.63</v>
      </c>
      <c r="K1097" s="28">
        <v>301.62</v>
      </c>
      <c r="L1097" s="28">
        <v>4.98</v>
      </c>
      <c r="M1097" s="28" t="s">
        <v>48</v>
      </c>
      <c r="N1097" s="28">
        <v>81.36</v>
      </c>
    </row>
    <row r="1098">
      <c r="A1098" s="28">
        <v>1097.0</v>
      </c>
      <c r="B1098" s="28">
        <v>20.0</v>
      </c>
      <c r="C1098" s="28" t="s">
        <v>44</v>
      </c>
      <c r="D1098" s="28">
        <v>5.51</v>
      </c>
      <c r="E1098" s="28">
        <v>1.66</v>
      </c>
      <c r="F1098" s="28">
        <v>4.3</v>
      </c>
      <c r="G1098" s="28">
        <v>99.63</v>
      </c>
      <c r="H1098" s="28" t="s">
        <v>51</v>
      </c>
      <c r="I1098" s="28">
        <v>1.06</v>
      </c>
      <c r="J1098" s="28">
        <v>6.56</v>
      </c>
      <c r="K1098" s="28">
        <v>257.14</v>
      </c>
      <c r="L1098" s="28">
        <v>8.58</v>
      </c>
      <c r="M1098" s="28" t="s">
        <v>46</v>
      </c>
      <c r="N1098" s="28">
        <v>33.7</v>
      </c>
    </row>
    <row r="1099">
      <c r="A1099" s="28">
        <v>1098.0</v>
      </c>
      <c r="B1099" s="28">
        <v>19.0</v>
      </c>
      <c r="C1099" s="28" t="s">
        <v>44</v>
      </c>
      <c r="D1099" s="28">
        <v>2.7</v>
      </c>
      <c r="E1099" s="28">
        <v>5.9</v>
      </c>
      <c r="F1099" s="28">
        <v>4.45</v>
      </c>
      <c r="G1099" s="28">
        <v>76.61</v>
      </c>
      <c r="H1099" s="28" t="s">
        <v>45</v>
      </c>
      <c r="I1099" s="28">
        <v>2.07</v>
      </c>
      <c r="J1099" s="28">
        <v>4.65</v>
      </c>
      <c r="K1099" s="28">
        <v>275.77</v>
      </c>
      <c r="L1099" s="28">
        <v>6.39</v>
      </c>
      <c r="M1099" s="28" t="s">
        <v>48</v>
      </c>
      <c r="N1099" s="28">
        <v>61.23</v>
      </c>
    </row>
    <row r="1100">
      <c r="A1100" s="28">
        <v>1099.0</v>
      </c>
      <c r="B1100" s="28">
        <v>18.0</v>
      </c>
      <c r="C1100" s="28" t="s">
        <v>44</v>
      </c>
      <c r="D1100" s="28">
        <v>7.74</v>
      </c>
      <c r="E1100" s="28">
        <v>5.97</v>
      </c>
      <c r="F1100" s="28">
        <v>5.31</v>
      </c>
      <c r="G1100" s="28">
        <v>92.4</v>
      </c>
      <c r="H1100" s="28" t="s">
        <v>47</v>
      </c>
      <c r="I1100" s="28">
        <v>0.04</v>
      </c>
      <c r="J1100" s="28">
        <v>10.37</v>
      </c>
      <c r="K1100" s="28">
        <v>236.35</v>
      </c>
      <c r="L1100" s="28">
        <v>16.15</v>
      </c>
      <c r="M1100" s="28" t="s">
        <v>46</v>
      </c>
      <c r="N1100" s="28">
        <v>40.48</v>
      </c>
    </row>
    <row r="1101">
      <c r="A1101" s="28">
        <v>1100.0</v>
      </c>
      <c r="B1101" s="28">
        <v>20.0</v>
      </c>
      <c r="C1101" s="28" t="s">
        <v>49</v>
      </c>
      <c r="D1101" s="28">
        <v>0.81</v>
      </c>
      <c r="E1101" s="28">
        <v>8.87</v>
      </c>
      <c r="F1101" s="28">
        <v>7.81</v>
      </c>
      <c r="G1101" s="28">
        <v>85.1</v>
      </c>
      <c r="H1101" s="28" t="s">
        <v>45</v>
      </c>
      <c r="I1101" s="28">
        <v>4.43</v>
      </c>
      <c r="J1101" s="28">
        <v>6.19</v>
      </c>
      <c r="K1101" s="28">
        <v>297.23</v>
      </c>
      <c r="L1101" s="28">
        <v>4.09</v>
      </c>
      <c r="M1101" s="28" t="s">
        <v>48</v>
      </c>
      <c r="N1101" s="28">
        <v>106.067363614291</v>
      </c>
    </row>
    <row r="1102">
      <c r="A1102" s="28">
        <v>1101.0</v>
      </c>
      <c r="B1102" s="28">
        <v>23.0</v>
      </c>
      <c r="C1102" s="28" t="s">
        <v>44</v>
      </c>
      <c r="D1102" s="28">
        <v>3.98</v>
      </c>
      <c r="E1102" s="28">
        <v>7.53</v>
      </c>
      <c r="F1102" s="28">
        <v>6.55</v>
      </c>
      <c r="G1102" s="28">
        <v>98.36</v>
      </c>
      <c r="H1102" s="28" t="s">
        <v>47</v>
      </c>
      <c r="I1102" s="28">
        <v>1.34</v>
      </c>
      <c r="J1102" s="28">
        <v>5.24</v>
      </c>
      <c r="K1102" s="28">
        <v>280.52</v>
      </c>
      <c r="L1102" s="28">
        <v>9.4</v>
      </c>
      <c r="M1102" s="28" t="s">
        <v>48</v>
      </c>
      <c r="N1102" s="28">
        <v>92.49</v>
      </c>
    </row>
    <row r="1103">
      <c r="A1103" s="28">
        <v>1102.0</v>
      </c>
      <c r="B1103" s="28">
        <v>19.0</v>
      </c>
      <c r="C1103" s="28" t="s">
        <v>49</v>
      </c>
      <c r="D1103" s="28">
        <v>3.42</v>
      </c>
      <c r="E1103" s="28">
        <v>3.25</v>
      </c>
      <c r="F1103" s="28">
        <v>6.28</v>
      </c>
      <c r="G1103" s="28">
        <v>69.53</v>
      </c>
      <c r="H1103" s="28" t="s">
        <v>45</v>
      </c>
      <c r="I1103" s="28">
        <v>2.61</v>
      </c>
      <c r="J1103" s="28">
        <v>4.67</v>
      </c>
      <c r="K1103" s="28">
        <v>269.16</v>
      </c>
      <c r="L1103" s="28">
        <v>9.43</v>
      </c>
      <c r="M1103" s="28" t="s">
        <v>48</v>
      </c>
      <c r="N1103" s="28">
        <v>50.73</v>
      </c>
    </row>
    <row r="1104">
      <c r="A1104" s="28">
        <v>1103.0</v>
      </c>
      <c r="B1104" s="28">
        <v>16.0</v>
      </c>
      <c r="C1104" s="28" t="s">
        <v>44</v>
      </c>
      <c r="D1104" s="28">
        <v>2.61</v>
      </c>
      <c r="E1104" s="28">
        <v>9.0</v>
      </c>
      <c r="F1104" s="28">
        <v>6.92</v>
      </c>
      <c r="G1104" s="28">
        <v>81.79</v>
      </c>
      <c r="H1104" s="28" t="s">
        <v>47</v>
      </c>
      <c r="I1104" s="28">
        <v>3.12</v>
      </c>
      <c r="J1104" s="28">
        <v>6.37</v>
      </c>
      <c r="K1104" s="28">
        <v>300.79</v>
      </c>
      <c r="L1104" s="28">
        <v>4.76</v>
      </c>
      <c r="M1104" s="28" t="s">
        <v>48</v>
      </c>
      <c r="N1104" s="28">
        <v>108.218505295518</v>
      </c>
    </row>
    <row r="1105">
      <c r="A1105" s="28">
        <v>1104.0</v>
      </c>
      <c r="B1105" s="28">
        <v>22.0</v>
      </c>
      <c r="C1105" s="28" t="s">
        <v>49</v>
      </c>
      <c r="D1105" s="28">
        <v>5.16</v>
      </c>
      <c r="E1105" s="28">
        <v>6.16</v>
      </c>
      <c r="F1105" s="28">
        <v>8.45</v>
      </c>
      <c r="G1105" s="28">
        <v>76.35</v>
      </c>
      <c r="H1105" s="28" t="s">
        <v>45</v>
      </c>
      <c r="I1105" s="28">
        <v>3.96</v>
      </c>
      <c r="J1105" s="28">
        <v>7.05</v>
      </c>
      <c r="K1105" s="28">
        <v>259.21</v>
      </c>
      <c r="L1105" s="28">
        <v>11.3</v>
      </c>
      <c r="M1105" s="28" t="s">
        <v>46</v>
      </c>
      <c r="N1105" s="28">
        <v>76.73</v>
      </c>
    </row>
    <row r="1106">
      <c r="A1106" s="28">
        <v>1105.0</v>
      </c>
      <c r="B1106" s="28">
        <v>23.0</v>
      </c>
      <c r="C1106" s="28" t="s">
        <v>49</v>
      </c>
      <c r="D1106" s="28">
        <v>1.05</v>
      </c>
      <c r="E1106" s="28">
        <v>6.46</v>
      </c>
      <c r="F1106" s="28">
        <v>4.45</v>
      </c>
      <c r="G1106" s="28">
        <v>81.67</v>
      </c>
      <c r="H1106" s="28" t="s">
        <v>45</v>
      </c>
      <c r="I1106" s="28">
        <v>1.25</v>
      </c>
      <c r="J1106" s="28">
        <v>3.26</v>
      </c>
      <c r="K1106" s="28">
        <v>310.84</v>
      </c>
      <c r="L1106" s="28">
        <v>4.92</v>
      </c>
      <c r="M1106" s="28" t="s">
        <v>48</v>
      </c>
      <c r="N1106" s="28">
        <v>79.3</v>
      </c>
    </row>
    <row r="1107">
      <c r="A1107" s="28">
        <v>1106.0</v>
      </c>
      <c r="B1107" s="28">
        <v>18.0</v>
      </c>
      <c r="C1107" s="28" t="s">
        <v>44</v>
      </c>
      <c r="D1107" s="28">
        <v>5.73</v>
      </c>
      <c r="E1107" s="28">
        <v>2.52</v>
      </c>
      <c r="F1107" s="28">
        <v>7.47</v>
      </c>
      <c r="G1107" s="28">
        <v>70.75</v>
      </c>
      <c r="H1107" s="28" t="s">
        <v>47</v>
      </c>
      <c r="I1107" s="28">
        <v>3.59</v>
      </c>
      <c r="J1107" s="28">
        <v>7.65</v>
      </c>
      <c r="K1107" s="28">
        <v>250.43</v>
      </c>
      <c r="L1107" s="28">
        <v>10.23</v>
      </c>
      <c r="M1107" s="28" t="s">
        <v>46</v>
      </c>
      <c r="N1107" s="28">
        <v>40.19</v>
      </c>
    </row>
    <row r="1108">
      <c r="A1108" s="28">
        <v>1107.0</v>
      </c>
      <c r="B1108" s="28">
        <v>21.0</v>
      </c>
      <c r="C1108" s="28" t="s">
        <v>44</v>
      </c>
      <c r="D1108" s="28">
        <v>7.84</v>
      </c>
      <c r="E1108" s="28">
        <v>8.72</v>
      </c>
      <c r="F1108" s="28">
        <v>8.63</v>
      </c>
      <c r="G1108" s="28">
        <v>79.91</v>
      </c>
      <c r="H1108" s="28" t="s">
        <v>47</v>
      </c>
      <c r="I1108" s="28">
        <v>0.59</v>
      </c>
      <c r="J1108" s="28">
        <v>11.75</v>
      </c>
      <c r="K1108" s="28">
        <v>226.8</v>
      </c>
      <c r="L1108" s="28">
        <v>23.16</v>
      </c>
      <c r="M1108" s="28" t="s">
        <v>46</v>
      </c>
      <c r="N1108" s="28">
        <v>94.6915692247217</v>
      </c>
    </row>
    <row r="1109">
      <c r="A1109" s="28">
        <v>1108.0</v>
      </c>
      <c r="B1109" s="28">
        <v>17.0</v>
      </c>
      <c r="C1109" s="28" t="s">
        <v>49</v>
      </c>
      <c r="D1109" s="28">
        <v>6.44</v>
      </c>
      <c r="E1109" s="28">
        <v>9.38</v>
      </c>
      <c r="F1109" s="28">
        <v>5.07</v>
      </c>
      <c r="G1109" s="28">
        <v>84.99</v>
      </c>
      <c r="H1109" s="28" t="s">
        <v>51</v>
      </c>
      <c r="I1109" s="28">
        <v>3.52</v>
      </c>
      <c r="J1109" s="28">
        <v>7.72</v>
      </c>
      <c r="K1109" s="28">
        <v>243.55</v>
      </c>
      <c r="L1109" s="28">
        <v>18.2</v>
      </c>
      <c r="M1109" s="28" t="s">
        <v>50</v>
      </c>
      <c r="N1109" s="28">
        <v>75.6799363668916</v>
      </c>
    </row>
    <row r="1110">
      <c r="A1110" s="28">
        <v>1109.0</v>
      </c>
      <c r="B1110" s="28">
        <v>22.0</v>
      </c>
      <c r="C1110" s="28" t="s">
        <v>49</v>
      </c>
      <c r="D1110" s="28">
        <v>6.88</v>
      </c>
      <c r="E1110" s="28">
        <v>7.97</v>
      </c>
      <c r="F1110" s="28">
        <v>8.19</v>
      </c>
      <c r="G1110" s="28">
        <v>63.25</v>
      </c>
      <c r="H1110" s="28" t="s">
        <v>47</v>
      </c>
      <c r="I1110" s="28">
        <v>4.6</v>
      </c>
      <c r="J1110" s="28">
        <v>12.58</v>
      </c>
      <c r="K1110" s="28">
        <v>244.5</v>
      </c>
      <c r="L1110" s="28">
        <v>16.46</v>
      </c>
      <c r="M1110" s="28" t="s">
        <v>46</v>
      </c>
      <c r="N1110" s="28">
        <v>75.0313450542554</v>
      </c>
    </row>
    <row r="1111">
      <c r="A1111" s="28">
        <v>1110.0</v>
      </c>
      <c r="B1111" s="28">
        <v>23.0</v>
      </c>
      <c r="C1111" s="28" t="s">
        <v>44</v>
      </c>
      <c r="D1111" s="28">
        <v>2.88</v>
      </c>
      <c r="E1111" s="28">
        <v>9.47</v>
      </c>
      <c r="F1111" s="28">
        <v>7.49</v>
      </c>
      <c r="G1111" s="28">
        <v>89.72</v>
      </c>
      <c r="H1111" s="28" t="s">
        <v>45</v>
      </c>
      <c r="I1111" s="28">
        <v>0.43</v>
      </c>
      <c r="J1111" s="28">
        <v>4.5</v>
      </c>
      <c r="K1111" s="28">
        <v>284.81</v>
      </c>
      <c r="L1111" s="28">
        <v>4.36</v>
      </c>
      <c r="M1111" s="28" t="s">
        <v>48</v>
      </c>
      <c r="N1111" s="28">
        <v>100.0</v>
      </c>
    </row>
    <row r="1112">
      <c r="A1112" s="28">
        <v>1111.0</v>
      </c>
      <c r="B1112" s="28">
        <v>21.0</v>
      </c>
      <c r="C1112" s="28" t="s">
        <v>44</v>
      </c>
      <c r="D1112" s="28">
        <v>2.6</v>
      </c>
      <c r="E1112" s="28">
        <v>3.72</v>
      </c>
      <c r="F1112" s="28">
        <v>4.07</v>
      </c>
      <c r="G1112" s="28">
        <v>88.26</v>
      </c>
      <c r="H1112" s="28" t="s">
        <v>45</v>
      </c>
      <c r="I1112" s="28">
        <v>0.58</v>
      </c>
      <c r="J1112" s="28">
        <v>8.36</v>
      </c>
      <c r="K1112" s="28">
        <v>303.42</v>
      </c>
      <c r="L1112" s="28">
        <v>6.12</v>
      </c>
      <c r="M1112" s="28" t="s">
        <v>48</v>
      </c>
      <c r="N1112" s="28">
        <v>58.51</v>
      </c>
    </row>
    <row r="1113">
      <c r="A1113" s="28">
        <v>1112.0</v>
      </c>
      <c r="B1113" s="28">
        <v>21.0</v>
      </c>
      <c r="C1113" s="28" t="s">
        <v>49</v>
      </c>
      <c r="D1113" s="28">
        <v>4.14</v>
      </c>
      <c r="E1113" s="28">
        <v>8.75</v>
      </c>
      <c r="F1113" s="28">
        <v>5.16</v>
      </c>
      <c r="G1113" s="28">
        <v>95.22</v>
      </c>
      <c r="H1113" s="28" t="s">
        <v>45</v>
      </c>
      <c r="I1113" s="28">
        <v>2.79</v>
      </c>
      <c r="J1113" s="28">
        <v>9.03</v>
      </c>
      <c r="K1113" s="28">
        <v>262.96</v>
      </c>
      <c r="L1113" s="28">
        <v>11.19</v>
      </c>
      <c r="M1113" s="28" t="s">
        <v>50</v>
      </c>
      <c r="N1113" s="28">
        <v>85.65</v>
      </c>
    </row>
    <row r="1114">
      <c r="A1114" s="28">
        <v>1113.0</v>
      </c>
      <c r="B1114" s="28">
        <v>20.0</v>
      </c>
      <c r="C1114" s="28" t="s">
        <v>44</v>
      </c>
      <c r="D1114" s="28">
        <v>0.37</v>
      </c>
      <c r="E1114" s="28">
        <v>5.4</v>
      </c>
      <c r="F1114" s="28">
        <v>7.03</v>
      </c>
      <c r="G1114" s="28">
        <v>77.03</v>
      </c>
      <c r="H1114" s="28" t="s">
        <v>45</v>
      </c>
      <c r="I1114" s="28">
        <v>0.23</v>
      </c>
      <c r="J1114" s="28">
        <v>5.51</v>
      </c>
      <c r="K1114" s="28">
        <v>324.17</v>
      </c>
      <c r="L1114" s="28">
        <v>4.59</v>
      </c>
      <c r="M1114" s="28" t="s">
        <v>48</v>
      </c>
      <c r="N1114" s="28">
        <v>85.91</v>
      </c>
    </row>
    <row r="1115">
      <c r="A1115" s="28">
        <v>1114.0</v>
      </c>
      <c r="B1115" s="28">
        <v>23.0</v>
      </c>
      <c r="C1115" s="28" t="s">
        <v>49</v>
      </c>
      <c r="D1115" s="28">
        <v>7.56</v>
      </c>
      <c r="E1115" s="28">
        <v>2.48</v>
      </c>
      <c r="F1115" s="28">
        <v>6.51</v>
      </c>
      <c r="G1115" s="28">
        <v>62.47</v>
      </c>
      <c r="H1115" s="28" t="s">
        <v>45</v>
      </c>
      <c r="I1115" s="28">
        <v>0.94</v>
      </c>
      <c r="J1115" s="28">
        <v>9.42</v>
      </c>
      <c r="K1115" s="28">
        <v>234.92</v>
      </c>
      <c r="L1115" s="28">
        <v>12.37</v>
      </c>
      <c r="M1115" s="28" t="s">
        <v>46</v>
      </c>
      <c r="N1115" s="28">
        <v>24.39</v>
      </c>
    </row>
    <row r="1116">
      <c r="A1116" s="28">
        <v>1115.0</v>
      </c>
      <c r="B1116" s="28">
        <v>16.0</v>
      </c>
      <c r="C1116" s="28" t="s">
        <v>44</v>
      </c>
      <c r="D1116" s="28">
        <v>1.15</v>
      </c>
      <c r="E1116" s="28">
        <v>7.02</v>
      </c>
      <c r="F1116" s="28">
        <v>6.64</v>
      </c>
      <c r="G1116" s="28">
        <v>78.46</v>
      </c>
      <c r="H1116" s="28" t="s">
        <v>51</v>
      </c>
      <c r="I1116" s="28">
        <v>0.95</v>
      </c>
      <c r="J1116" s="28">
        <v>5.5</v>
      </c>
      <c r="K1116" s="28">
        <v>318.53</v>
      </c>
      <c r="L1116" s="28">
        <v>2.58</v>
      </c>
      <c r="M1116" s="28" t="s">
        <v>48</v>
      </c>
      <c r="N1116" s="28">
        <v>95.02</v>
      </c>
    </row>
    <row r="1117">
      <c r="A1117" s="28">
        <v>1116.0</v>
      </c>
      <c r="B1117" s="28">
        <v>19.0</v>
      </c>
      <c r="C1117" s="28" t="s">
        <v>44</v>
      </c>
      <c r="D1117" s="28">
        <v>7.22</v>
      </c>
      <c r="E1117" s="28">
        <v>7.16</v>
      </c>
      <c r="F1117" s="28">
        <v>5.16</v>
      </c>
      <c r="G1117" s="28">
        <v>65.5</v>
      </c>
      <c r="H1117" s="28" t="s">
        <v>45</v>
      </c>
      <c r="I1117" s="28">
        <v>2.41</v>
      </c>
      <c r="J1117" s="28">
        <v>12.31</v>
      </c>
      <c r="K1117" s="28">
        <v>234.57</v>
      </c>
      <c r="L1117" s="28">
        <v>17.27</v>
      </c>
      <c r="M1117" s="28" t="s">
        <v>50</v>
      </c>
      <c r="N1117" s="28">
        <v>58.6118487378</v>
      </c>
    </row>
    <row r="1118">
      <c r="A1118" s="28">
        <v>1117.0</v>
      </c>
      <c r="B1118" s="28">
        <v>19.0</v>
      </c>
      <c r="C1118" s="28" t="s">
        <v>49</v>
      </c>
      <c r="D1118" s="28">
        <v>0.67</v>
      </c>
      <c r="E1118" s="28">
        <v>3.58</v>
      </c>
      <c r="F1118" s="28">
        <v>7.38</v>
      </c>
      <c r="G1118" s="28">
        <v>85.9</v>
      </c>
      <c r="H1118" s="28" t="s">
        <v>45</v>
      </c>
      <c r="I1118" s="28">
        <v>1.24</v>
      </c>
      <c r="J1118" s="28">
        <v>4.46</v>
      </c>
      <c r="K1118" s="28">
        <v>315.25</v>
      </c>
      <c r="L1118" s="28">
        <v>0.43</v>
      </c>
      <c r="M1118" s="28" t="s">
        <v>48</v>
      </c>
      <c r="N1118" s="28">
        <v>78.65</v>
      </c>
    </row>
    <row r="1119">
      <c r="A1119" s="28">
        <v>1118.0</v>
      </c>
      <c r="B1119" s="28">
        <v>18.0</v>
      </c>
      <c r="C1119" s="28" t="s">
        <v>49</v>
      </c>
      <c r="D1119" s="28">
        <v>6.58</v>
      </c>
      <c r="E1119" s="28">
        <v>1.25</v>
      </c>
      <c r="F1119" s="28">
        <v>5.33</v>
      </c>
      <c r="G1119" s="28">
        <v>61.89</v>
      </c>
      <c r="H1119" s="28" t="s">
        <v>51</v>
      </c>
      <c r="I1119" s="28">
        <v>2.38</v>
      </c>
      <c r="J1119" s="28">
        <v>10.34</v>
      </c>
      <c r="K1119" s="28">
        <v>244.22</v>
      </c>
      <c r="L1119" s="28">
        <v>14.45</v>
      </c>
      <c r="M1119" s="28" t="s">
        <v>46</v>
      </c>
      <c r="N1119" s="28">
        <v>29.155526402746</v>
      </c>
    </row>
    <row r="1120">
      <c r="A1120" s="28">
        <v>1119.0</v>
      </c>
      <c r="B1120" s="28">
        <v>18.0</v>
      </c>
      <c r="C1120" s="28" t="s">
        <v>44</v>
      </c>
      <c r="D1120" s="28">
        <v>1.22</v>
      </c>
      <c r="E1120" s="28">
        <v>2.8</v>
      </c>
      <c r="F1120" s="28">
        <v>5.95</v>
      </c>
      <c r="G1120" s="28">
        <v>74.96</v>
      </c>
      <c r="H1120" s="28" t="s">
        <v>45</v>
      </c>
      <c r="I1120" s="28">
        <v>2.61</v>
      </c>
      <c r="J1120" s="28">
        <v>3.02</v>
      </c>
      <c r="K1120" s="28">
        <v>293.2</v>
      </c>
      <c r="L1120" s="28">
        <v>4.2</v>
      </c>
      <c r="M1120" s="28" t="s">
        <v>48</v>
      </c>
      <c r="N1120" s="28">
        <v>68.39</v>
      </c>
    </row>
    <row r="1121">
      <c r="A1121" s="28">
        <v>1120.0</v>
      </c>
      <c r="B1121" s="28">
        <v>19.0</v>
      </c>
      <c r="C1121" s="28" t="s">
        <v>44</v>
      </c>
      <c r="D1121" s="28">
        <v>0.31</v>
      </c>
      <c r="E1121" s="28">
        <v>4.6</v>
      </c>
      <c r="F1121" s="28">
        <v>5.84</v>
      </c>
      <c r="G1121" s="28">
        <v>63.31</v>
      </c>
      <c r="H1121" s="28" t="s">
        <v>45</v>
      </c>
      <c r="I1121" s="28">
        <v>3.65</v>
      </c>
      <c r="J1121" s="28">
        <v>3.38</v>
      </c>
      <c r="K1121" s="28">
        <v>320.22</v>
      </c>
      <c r="L1121" s="28">
        <v>1.83</v>
      </c>
      <c r="M1121" s="28" t="s">
        <v>48</v>
      </c>
      <c r="N1121" s="28">
        <v>74.8</v>
      </c>
    </row>
    <row r="1122">
      <c r="A1122" s="28">
        <v>1121.0</v>
      </c>
      <c r="B1122" s="28">
        <v>16.0</v>
      </c>
      <c r="C1122" s="28" t="s">
        <v>49</v>
      </c>
      <c r="D1122" s="28">
        <v>5.76</v>
      </c>
      <c r="E1122" s="28">
        <v>2.51</v>
      </c>
      <c r="F1122" s="28">
        <v>7.36</v>
      </c>
      <c r="G1122" s="28">
        <v>60.13</v>
      </c>
      <c r="H1122" s="28" t="s">
        <v>45</v>
      </c>
      <c r="I1122" s="28">
        <v>4.73</v>
      </c>
      <c r="J1122" s="28">
        <v>7.51</v>
      </c>
      <c r="K1122" s="28">
        <v>283.58</v>
      </c>
      <c r="L1122" s="28">
        <v>10.93</v>
      </c>
      <c r="M1122" s="28" t="s">
        <v>46</v>
      </c>
      <c r="N1122" s="28">
        <v>27.03</v>
      </c>
    </row>
    <row r="1123">
      <c r="A1123" s="28">
        <v>1122.0</v>
      </c>
      <c r="B1123" s="28">
        <v>17.0</v>
      </c>
      <c r="C1123" s="28" t="s">
        <v>49</v>
      </c>
      <c r="D1123" s="28">
        <v>2.24</v>
      </c>
      <c r="E1123" s="28">
        <v>2.75</v>
      </c>
      <c r="F1123" s="28">
        <v>4.45</v>
      </c>
      <c r="G1123" s="28">
        <v>98.42</v>
      </c>
      <c r="H1123" s="28" t="s">
        <v>47</v>
      </c>
      <c r="I1123" s="28">
        <v>2.52</v>
      </c>
      <c r="J1123" s="28">
        <v>8.1</v>
      </c>
      <c r="K1123" s="28">
        <v>309.21</v>
      </c>
      <c r="L1123" s="28">
        <v>7.58</v>
      </c>
      <c r="M1123" s="28" t="s">
        <v>48</v>
      </c>
      <c r="N1123" s="28">
        <v>56.22</v>
      </c>
    </row>
    <row r="1124">
      <c r="A1124" s="28">
        <v>1123.0</v>
      </c>
      <c r="B1124" s="28">
        <v>24.0</v>
      </c>
      <c r="C1124" s="28" t="s">
        <v>44</v>
      </c>
      <c r="D1124" s="28">
        <v>5.72</v>
      </c>
      <c r="E1124" s="28">
        <v>4.52</v>
      </c>
      <c r="F1124" s="28">
        <v>5.03</v>
      </c>
      <c r="G1124" s="28">
        <v>99.85</v>
      </c>
      <c r="H1124" s="28" t="s">
        <v>45</v>
      </c>
      <c r="I1124" s="28">
        <v>1.78</v>
      </c>
      <c r="J1124" s="28">
        <v>10.14</v>
      </c>
      <c r="K1124" s="28">
        <v>243.56</v>
      </c>
      <c r="L1124" s="28">
        <v>14.66</v>
      </c>
      <c r="M1124" s="28" t="s">
        <v>46</v>
      </c>
      <c r="N1124" s="28">
        <v>43.77</v>
      </c>
    </row>
    <row r="1125">
      <c r="A1125" s="28">
        <v>1124.0</v>
      </c>
      <c r="B1125" s="28">
        <v>17.0</v>
      </c>
      <c r="C1125" s="28" t="s">
        <v>49</v>
      </c>
      <c r="D1125" s="28">
        <v>4.44</v>
      </c>
      <c r="E1125" s="28">
        <v>9.66</v>
      </c>
      <c r="F1125" s="28">
        <v>5.0</v>
      </c>
      <c r="G1125" s="28">
        <v>82.22</v>
      </c>
      <c r="H1125" s="28" t="s">
        <v>47</v>
      </c>
      <c r="I1125" s="28">
        <v>1.29</v>
      </c>
      <c r="J1125" s="28">
        <v>5.68</v>
      </c>
      <c r="K1125" s="28">
        <v>248.71</v>
      </c>
      <c r="L1125" s="28">
        <v>7.66</v>
      </c>
      <c r="M1125" s="28" t="s">
        <v>50</v>
      </c>
      <c r="N1125" s="28">
        <v>83.99</v>
      </c>
    </row>
    <row r="1126">
      <c r="A1126" s="28">
        <v>1125.0</v>
      </c>
      <c r="B1126" s="28">
        <v>20.0</v>
      </c>
      <c r="C1126" s="28" t="s">
        <v>49</v>
      </c>
      <c r="D1126" s="28">
        <v>0.87</v>
      </c>
      <c r="E1126" s="28">
        <v>7.88</v>
      </c>
      <c r="F1126" s="28">
        <v>4.54</v>
      </c>
      <c r="G1126" s="28">
        <v>69.56</v>
      </c>
      <c r="H1126" s="28" t="s">
        <v>51</v>
      </c>
      <c r="I1126" s="28">
        <v>3.17</v>
      </c>
      <c r="J1126" s="28">
        <v>4.25</v>
      </c>
      <c r="K1126" s="28">
        <v>310.08</v>
      </c>
      <c r="L1126" s="28">
        <v>4.12</v>
      </c>
      <c r="M1126" s="28" t="s">
        <v>50</v>
      </c>
      <c r="N1126" s="28">
        <v>91.82</v>
      </c>
    </row>
    <row r="1127">
      <c r="A1127" s="28">
        <v>1126.0</v>
      </c>
      <c r="B1127" s="28">
        <v>24.0</v>
      </c>
      <c r="C1127" s="28" t="s">
        <v>49</v>
      </c>
      <c r="D1127" s="28">
        <v>7.46</v>
      </c>
      <c r="E1127" s="28">
        <v>3.88</v>
      </c>
      <c r="F1127" s="28">
        <v>5.04</v>
      </c>
      <c r="G1127" s="28">
        <v>96.44</v>
      </c>
      <c r="H1127" s="28" t="s">
        <v>45</v>
      </c>
      <c r="I1127" s="28">
        <v>4.71</v>
      </c>
      <c r="J1127" s="28">
        <v>11.65</v>
      </c>
      <c r="K1127" s="28">
        <v>241.31</v>
      </c>
      <c r="L1127" s="28">
        <v>17.66</v>
      </c>
      <c r="M1127" s="28" t="s">
        <v>46</v>
      </c>
      <c r="N1127" s="28">
        <v>25.16</v>
      </c>
    </row>
    <row r="1128">
      <c r="A1128" s="28">
        <v>1127.0</v>
      </c>
      <c r="B1128" s="28">
        <v>24.0</v>
      </c>
      <c r="C1128" s="28" t="s">
        <v>49</v>
      </c>
      <c r="D1128" s="28">
        <v>3.62</v>
      </c>
      <c r="E1128" s="28">
        <v>9.56</v>
      </c>
      <c r="F1128" s="28">
        <v>7.04</v>
      </c>
      <c r="G1128" s="28">
        <v>96.92</v>
      </c>
      <c r="H1128" s="28" t="s">
        <v>45</v>
      </c>
      <c r="I1128" s="28">
        <v>3.82</v>
      </c>
      <c r="J1128" s="28">
        <v>5.1</v>
      </c>
      <c r="K1128" s="28">
        <v>276.17</v>
      </c>
      <c r="L1128" s="28">
        <v>9.02</v>
      </c>
      <c r="M1128" s="28" t="s">
        <v>48</v>
      </c>
      <c r="N1128" s="28">
        <v>100.0</v>
      </c>
    </row>
    <row r="1129">
      <c r="A1129" s="28">
        <v>1128.0</v>
      </c>
      <c r="B1129" s="28">
        <v>23.0</v>
      </c>
      <c r="C1129" s="28" t="s">
        <v>44</v>
      </c>
      <c r="D1129" s="28">
        <v>5.88</v>
      </c>
      <c r="E1129" s="28">
        <v>6.81</v>
      </c>
      <c r="F1129" s="28">
        <v>7.66</v>
      </c>
      <c r="G1129" s="28">
        <v>94.18</v>
      </c>
      <c r="H1129" s="28" t="s">
        <v>51</v>
      </c>
      <c r="I1129" s="28">
        <v>1.03</v>
      </c>
      <c r="J1129" s="28">
        <v>10.2</v>
      </c>
      <c r="K1129" s="28">
        <v>268.33</v>
      </c>
      <c r="L1129" s="28">
        <v>14.45</v>
      </c>
      <c r="M1129" s="28" t="s">
        <v>46</v>
      </c>
      <c r="N1129" s="28">
        <v>71.21</v>
      </c>
    </row>
    <row r="1130">
      <c r="A1130" s="28">
        <v>1129.0</v>
      </c>
      <c r="B1130" s="28">
        <v>16.0</v>
      </c>
      <c r="C1130" s="28" t="s">
        <v>49</v>
      </c>
      <c r="D1130" s="28">
        <v>4.01</v>
      </c>
      <c r="E1130" s="28">
        <v>5.1</v>
      </c>
      <c r="F1130" s="28">
        <v>7.3</v>
      </c>
      <c r="G1130" s="28">
        <v>81.77</v>
      </c>
      <c r="H1130" s="28" t="s">
        <v>47</v>
      </c>
      <c r="I1130" s="28">
        <v>4.47</v>
      </c>
      <c r="J1130" s="28">
        <v>5.9</v>
      </c>
      <c r="K1130" s="28">
        <v>264.08</v>
      </c>
      <c r="L1130" s="28">
        <v>9.23</v>
      </c>
      <c r="M1130" s="28" t="s">
        <v>48</v>
      </c>
      <c r="N1130" s="28">
        <v>72.73</v>
      </c>
    </row>
    <row r="1131">
      <c r="A1131" s="28">
        <v>1130.0</v>
      </c>
      <c r="B1131" s="28">
        <v>16.0</v>
      </c>
      <c r="C1131" s="28" t="s">
        <v>49</v>
      </c>
      <c r="D1131" s="28">
        <v>4.83</v>
      </c>
      <c r="E1131" s="28">
        <v>5.21</v>
      </c>
      <c r="F1131" s="28">
        <v>6.38</v>
      </c>
      <c r="G1131" s="28">
        <v>62.99</v>
      </c>
      <c r="H1131" s="28" t="s">
        <v>45</v>
      </c>
      <c r="I1131" s="28">
        <v>3.68</v>
      </c>
      <c r="J1131" s="28">
        <v>7.87</v>
      </c>
      <c r="K1131" s="28">
        <v>264.29</v>
      </c>
      <c r="L1131" s="28">
        <v>10.87</v>
      </c>
      <c r="M1131" s="28" t="s">
        <v>48</v>
      </c>
      <c r="N1131" s="28">
        <v>59.59</v>
      </c>
    </row>
    <row r="1132">
      <c r="A1132" s="28">
        <v>1131.0</v>
      </c>
      <c r="B1132" s="28">
        <v>24.0</v>
      </c>
      <c r="C1132" s="28" t="s">
        <v>44</v>
      </c>
      <c r="D1132" s="28">
        <v>2.42</v>
      </c>
      <c r="E1132" s="28">
        <v>4.7</v>
      </c>
      <c r="F1132" s="28">
        <v>4.26</v>
      </c>
      <c r="G1132" s="28">
        <v>63.54</v>
      </c>
      <c r="H1132" s="28" t="s">
        <v>45</v>
      </c>
      <c r="I1132" s="28">
        <v>0.64</v>
      </c>
      <c r="J1132" s="28">
        <v>6.55</v>
      </c>
      <c r="K1132" s="28">
        <v>289.87</v>
      </c>
      <c r="L1132" s="28">
        <v>6.31</v>
      </c>
      <c r="M1132" s="28" t="s">
        <v>48</v>
      </c>
      <c r="N1132" s="28">
        <v>66.75</v>
      </c>
    </row>
    <row r="1133">
      <c r="A1133" s="28">
        <v>1132.0</v>
      </c>
      <c r="B1133" s="28">
        <v>23.0</v>
      </c>
      <c r="C1133" s="28" t="s">
        <v>44</v>
      </c>
      <c r="D1133" s="28">
        <v>1.6</v>
      </c>
      <c r="E1133" s="28">
        <v>3.1</v>
      </c>
      <c r="F1133" s="28">
        <v>8.8</v>
      </c>
      <c r="G1133" s="28">
        <v>95.86</v>
      </c>
      <c r="H1133" s="28" t="s">
        <v>45</v>
      </c>
      <c r="I1133" s="28">
        <v>3.56</v>
      </c>
      <c r="J1133" s="28">
        <v>4.43</v>
      </c>
      <c r="K1133" s="28">
        <v>308.11</v>
      </c>
      <c r="L1133" s="28">
        <v>6.06</v>
      </c>
      <c r="M1133" s="28" t="s">
        <v>48</v>
      </c>
      <c r="N1133" s="28">
        <v>86.42</v>
      </c>
    </row>
    <row r="1134">
      <c r="A1134" s="28">
        <v>1133.0</v>
      </c>
      <c r="B1134" s="28">
        <v>24.0</v>
      </c>
      <c r="C1134" s="28" t="s">
        <v>44</v>
      </c>
      <c r="D1134" s="28">
        <v>4.34</v>
      </c>
      <c r="E1134" s="28">
        <v>4.48</v>
      </c>
      <c r="F1134" s="28">
        <v>4.84</v>
      </c>
      <c r="G1134" s="28">
        <v>95.03</v>
      </c>
      <c r="H1134" s="28" t="s">
        <v>45</v>
      </c>
      <c r="I1134" s="28">
        <v>1.45</v>
      </c>
      <c r="J1134" s="28">
        <v>7.24</v>
      </c>
      <c r="K1134" s="28">
        <v>275.92</v>
      </c>
      <c r="L1134" s="28">
        <v>9.94</v>
      </c>
      <c r="M1134" s="28" t="s">
        <v>48</v>
      </c>
      <c r="N1134" s="28">
        <v>52.31</v>
      </c>
    </row>
    <row r="1135">
      <c r="A1135" s="28">
        <v>1134.0</v>
      </c>
      <c r="B1135" s="28">
        <v>22.0</v>
      </c>
      <c r="C1135" s="28" t="s">
        <v>49</v>
      </c>
      <c r="D1135" s="28">
        <v>3.52</v>
      </c>
      <c r="E1135" s="28">
        <v>5.75</v>
      </c>
      <c r="F1135" s="28">
        <v>7.34</v>
      </c>
      <c r="G1135" s="28">
        <v>77.38</v>
      </c>
      <c r="H1135" s="28" t="s">
        <v>47</v>
      </c>
      <c r="I1135" s="28">
        <v>2.46</v>
      </c>
      <c r="J1135" s="28">
        <v>8.74</v>
      </c>
      <c r="K1135" s="28">
        <v>289.65</v>
      </c>
      <c r="L1135" s="28">
        <v>10.72</v>
      </c>
      <c r="M1135" s="28" t="s">
        <v>48</v>
      </c>
      <c r="N1135" s="28">
        <v>78.93</v>
      </c>
    </row>
    <row r="1136">
      <c r="A1136" s="28">
        <v>1135.0</v>
      </c>
      <c r="B1136" s="28">
        <v>18.0</v>
      </c>
      <c r="C1136" s="28" t="s">
        <v>44</v>
      </c>
      <c r="D1136" s="28">
        <v>3.12</v>
      </c>
      <c r="E1136" s="28">
        <v>5.75</v>
      </c>
      <c r="F1136" s="28">
        <v>8.56</v>
      </c>
      <c r="G1136" s="28">
        <v>73.13</v>
      </c>
      <c r="H1136" s="28" t="s">
        <v>51</v>
      </c>
      <c r="I1136" s="28">
        <v>1.5</v>
      </c>
      <c r="J1136" s="28">
        <v>5.67</v>
      </c>
      <c r="K1136" s="28">
        <v>281.32</v>
      </c>
      <c r="L1136" s="28">
        <v>8.55</v>
      </c>
      <c r="M1136" s="28" t="s">
        <v>48</v>
      </c>
      <c r="N1136" s="28">
        <v>66.3</v>
      </c>
    </row>
    <row r="1137">
      <c r="A1137" s="28">
        <v>1136.0</v>
      </c>
      <c r="B1137" s="28">
        <v>18.0</v>
      </c>
      <c r="C1137" s="28" t="s">
        <v>49</v>
      </c>
      <c r="D1137" s="28">
        <v>5.38</v>
      </c>
      <c r="E1137" s="28">
        <v>7.86</v>
      </c>
      <c r="F1137" s="28">
        <v>7.49</v>
      </c>
      <c r="G1137" s="28">
        <v>85.76</v>
      </c>
      <c r="H1137" s="28" t="s">
        <v>45</v>
      </c>
      <c r="I1137" s="28">
        <v>0.42</v>
      </c>
      <c r="J1137" s="28">
        <v>9.66</v>
      </c>
      <c r="K1137" s="28">
        <v>268.02</v>
      </c>
      <c r="L1137" s="28">
        <v>11.02</v>
      </c>
      <c r="M1137" s="28" t="s">
        <v>46</v>
      </c>
      <c r="N1137" s="28">
        <v>80.5635628267074</v>
      </c>
    </row>
    <row r="1138">
      <c r="A1138" s="28">
        <v>1137.0</v>
      </c>
      <c r="B1138" s="28">
        <v>17.0</v>
      </c>
      <c r="C1138" s="28" t="s">
        <v>49</v>
      </c>
      <c r="D1138" s="28">
        <v>5.52</v>
      </c>
      <c r="E1138" s="28">
        <v>4.23</v>
      </c>
      <c r="F1138" s="28">
        <v>5.09</v>
      </c>
      <c r="G1138" s="28">
        <v>92.28</v>
      </c>
      <c r="H1138" s="28" t="s">
        <v>47</v>
      </c>
      <c r="I1138" s="28">
        <v>3.84</v>
      </c>
      <c r="J1138" s="28">
        <v>10.77</v>
      </c>
      <c r="K1138" s="28">
        <v>257.21</v>
      </c>
      <c r="L1138" s="28">
        <v>13.03</v>
      </c>
      <c r="M1138" s="28" t="s">
        <v>46</v>
      </c>
      <c r="N1138" s="28">
        <v>44.58</v>
      </c>
    </row>
    <row r="1139">
      <c r="A1139" s="28">
        <v>1138.0</v>
      </c>
      <c r="B1139" s="28">
        <v>20.0</v>
      </c>
      <c r="C1139" s="28" t="s">
        <v>49</v>
      </c>
      <c r="D1139" s="28">
        <v>0.37</v>
      </c>
      <c r="E1139" s="28">
        <v>7.45</v>
      </c>
      <c r="F1139" s="28">
        <v>5.58</v>
      </c>
      <c r="G1139" s="28">
        <v>89.27</v>
      </c>
      <c r="H1139" s="28" t="s">
        <v>45</v>
      </c>
      <c r="I1139" s="28">
        <v>4.14</v>
      </c>
      <c r="J1139" s="28">
        <v>2.13</v>
      </c>
      <c r="K1139" s="28">
        <v>329.16</v>
      </c>
      <c r="L1139" s="28">
        <v>1.51</v>
      </c>
      <c r="M1139" s="28" t="s">
        <v>50</v>
      </c>
      <c r="N1139" s="28">
        <v>82.83</v>
      </c>
    </row>
    <row r="1140">
      <c r="A1140" s="28">
        <v>1139.0</v>
      </c>
      <c r="B1140" s="28">
        <v>18.0</v>
      </c>
      <c r="C1140" s="28" t="s">
        <v>49</v>
      </c>
      <c r="D1140" s="28">
        <v>2.71</v>
      </c>
      <c r="E1140" s="28">
        <v>6.2</v>
      </c>
      <c r="F1140" s="28">
        <v>4.15</v>
      </c>
      <c r="G1140" s="28">
        <v>84.62</v>
      </c>
      <c r="H1140" s="28" t="s">
        <v>51</v>
      </c>
      <c r="I1140" s="28">
        <v>1.16</v>
      </c>
      <c r="J1140" s="28">
        <v>3.94</v>
      </c>
      <c r="K1140" s="28">
        <v>302.48</v>
      </c>
      <c r="L1140" s="28">
        <v>6.22</v>
      </c>
      <c r="M1140" s="28" t="s">
        <v>48</v>
      </c>
      <c r="N1140" s="28">
        <v>78.68</v>
      </c>
    </row>
    <row r="1141">
      <c r="A1141" s="28">
        <v>1140.0</v>
      </c>
      <c r="B1141" s="28">
        <v>21.0</v>
      </c>
      <c r="C1141" s="28" t="s">
        <v>52</v>
      </c>
      <c r="D1141" s="28">
        <v>3.29</v>
      </c>
      <c r="E1141" s="28">
        <v>9.66</v>
      </c>
      <c r="F1141" s="28">
        <v>7.06</v>
      </c>
      <c r="G1141" s="28">
        <v>69.26</v>
      </c>
      <c r="H1141" s="28" t="s">
        <v>51</v>
      </c>
      <c r="I1141" s="28">
        <v>1.2</v>
      </c>
      <c r="J1141" s="28">
        <v>8.42</v>
      </c>
      <c r="K1141" s="28">
        <v>280.7</v>
      </c>
      <c r="L1141" s="28">
        <v>10.0</v>
      </c>
      <c r="M1141" s="28" t="s">
        <v>48</v>
      </c>
      <c r="N1141" s="28">
        <v>100.0</v>
      </c>
    </row>
    <row r="1142">
      <c r="A1142" s="28">
        <v>1141.0</v>
      </c>
      <c r="B1142" s="28">
        <v>17.0</v>
      </c>
      <c r="C1142" s="28" t="s">
        <v>44</v>
      </c>
      <c r="D1142" s="28">
        <v>0.78</v>
      </c>
      <c r="E1142" s="28">
        <v>4.47</v>
      </c>
      <c r="F1142" s="28">
        <v>7.06</v>
      </c>
      <c r="G1142" s="28">
        <v>70.5</v>
      </c>
      <c r="H1142" s="28" t="s">
        <v>45</v>
      </c>
      <c r="I1142" s="28">
        <v>2.15</v>
      </c>
      <c r="J1142" s="28">
        <v>4.54</v>
      </c>
      <c r="K1142" s="28">
        <v>303.9</v>
      </c>
      <c r="L1142" s="28">
        <v>3.8</v>
      </c>
      <c r="M1142" s="28" t="s">
        <v>48</v>
      </c>
      <c r="N1142" s="28">
        <v>77.09</v>
      </c>
    </row>
    <row r="1143">
      <c r="A1143" s="28">
        <v>1142.0</v>
      </c>
      <c r="B1143" s="28">
        <v>18.0</v>
      </c>
      <c r="C1143" s="28" t="s">
        <v>49</v>
      </c>
      <c r="D1143" s="28">
        <v>1.89</v>
      </c>
      <c r="E1143" s="28">
        <v>9.11</v>
      </c>
      <c r="F1143" s="28">
        <v>7.63</v>
      </c>
      <c r="G1143" s="28">
        <v>88.96</v>
      </c>
      <c r="H1143" s="28" t="s">
        <v>45</v>
      </c>
      <c r="I1143" s="28">
        <v>4.06</v>
      </c>
      <c r="J1143" s="28">
        <v>7.03</v>
      </c>
      <c r="K1143" s="28">
        <v>299.36</v>
      </c>
      <c r="L1143" s="28">
        <v>6.43</v>
      </c>
      <c r="M1143" s="28" t="s">
        <v>48</v>
      </c>
      <c r="N1143" s="28">
        <v>100.0</v>
      </c>
    </row>
    <row r="1144">
      <c r="A1144" s="28">
        <v>1143.0</v>
      </c>
      <c r="B1144" s="28">
        <v>20.0</v>
      </c>
      <c r="C1144" s="28" t="s">
        <v>44</v>
      </c>
      <c r="D1144" s="28">
        <v>0.41</v>
      </c>
      <c r="E1144" s="28">
        <v>8.39</v>
      </c>
      <c r="F1144" s="28">
        <v>4.05</v>
      </c>
      <c r="G1144" s="28">
        <v>92.1</v>
      </c>
      <c r="H1144" s="28" t="s">
        <v>45</v>
      </c>
      <c r="I1144" s="28">
        <v>0.39</v>
      </c>
      <c r="J1144" s="28">
        <v>2.48</v>
      </c>
      <c r="K1144" s="28">
        <v>324.99</v>
      </c>
      <c r="L1144" s="28">
        <v>0.98</v>
      </c>
      <c r="M1144" s="28" t="s">
        <v>50</v>
      </c>
      <c r="N1144" s="28">
        <v>95.48</v>
      </c>
    </row>
    <row r="1145">
      <c r="A1145" s="28">
        <v>1144.0</v>
      </c>
      <c r="B1145" s="28">
        <v>16.0</v>
      </c>
      <c r="C1145" s="28" t="s">
        <v>49</v>
      </c>
      <c r="D1145" s="28">
        <v>7.97</v>
      </c>
      <c r="E1145" s="28">
        <v>6.74</v>
      </c>
      <c r="F1145" s="28">
        <v>8.09</v>
      </c>
      <c r="G1145" s="28">
        <v>64.65</v>
      </c>
      <c r="H1145" s="28" t="s">
        <v>47</v>
      </c>
      <c r="I1145" s="28">
        <v>4.04</v>
      </c>
      <c r="J1145" s="28">
        <v>13.13</v>
      </c>
      <c r="K1145" s="28">
        <v>209.31</v>
      </c>
      <c r="L1145" s="28">
        <v>20.63</v>
      </c>
      <c r="M1145" s="28" t="s">
        <v>46</v>
      </c>
      <c r="N1145" s="28">
        <v>51.51</v>
      </c>
    </row>
    <row r="1146">
      <c r="A1146" s="28">
        <v>1145.0</v>
      </c>
      <c r="B1146" s="28">
        <v>16.0</v>
      </c>
      <c r="C1146" s="28" t="s">
        <v>44</v>
      </c>
      <c r="D1146" s="28">
        <v>5.89</v>
      </c>
      <c r="E1146" s="28">
        <v>6.89</v>
      </c>
      <c r="F1146" s="28">
        <v>7.69</v>
      </c>
      <c r="G1146" s="28">
        <v>67.49</v>
      </c>
      <c r="H1146" s="28" t="s">
        <v>47</v>
      </c>
      <c r="I1146" s="28">
        <v>4.61</v>
      </c>
      <c r="J1146" s="28">
        <v>7.37</v>
      </c>
      <c r="K1146" s="28">
        <v>244.37</v>
      </c>
      <c r="L1146" s="28">
        <v>13.22</v>
      </c>
      <c r="M1146" s="28" t="s">
        <v>46</v>
      </c>
      <c r="N1146" s="28">
        <v>70.07</v>
      </c>
    </row>
    <row r="1147">
      <c r="A1147" s="28">
        <v>1146.0</v>
      </c>
      <c r="B1147" s="28">
        <v>24.0</v>
      </c>
      <c r="C1147" s="28" t="s">
        <v>52</v>
      </c>
      <c r="D1147" s="28">
        <v>0.7</v>
      </c>
      <c r="E1147" s="28">
        <v>1.76</v>
      </c>
      <c r="F1147" s="28">
        <v>4.7</v>
      </c>
      <c r="G1147" s="28">
        <v>87.22</v>
      </c>
      <c r="H1147" s="28" t="s">
        <v>45</v>
      </c>
      <c r="I1147" s="28">
        <v>2.81</v>
      </c>
      <c r="J1147" s="28">
        <v>6.12</v>
      </c>
      <c r="K1147" s="28">
        <v>318.43</v>
      </c>
      <c r="L1147" s="28">
        <v>3.89</v>
      </c>
      <c r="M1147" s="28" t="s">
        <v>48</v>
      </c>
      <c r="N1147" s="28">
        <v>47.12</v>
      </c>
    </row>
    <row r="1148">
      <c r="A1148" s="28">
        <v>1147.0</v>
      </c>
      <c r="B1148" s="28">
        <v>22.0</v>
      </c>
      <c r="C1148" s="28" t="s">
        <v>49</v>
      </c>
      <c r="D1148" s="28">
        <v>0.16</v>
      </c>
      <c r="E1148" s="28">
        <v>9.55</v>
      </c>
      <c r="F1148" s="28">
        <v>5.74</v>
      </c>
      <c r="G1148" s="28">
        <v>75.56</v>
      </c>
      <c r="H1148" s="28" t="s">
        <v>51</v>
      </c>
      <c r="I1148" s="28">
        <v>0.3</v>
      </c>
      <c r="J1148" s="28">
        <v>5.27</v>
      </c>
      <c r="K1148" s="28">
        <v>292.2</v>
      </c>
      <c r="L1148" s="28">
        <v>2.1</v>
      </c>
      <c r="M1148" s="28" t="s">
        <v>50</v>
      </c>
      <c r="N1148" s="28">
        <v>100.0</v>
      </c>
    </row>
    <row r="1149">
      <c r="A1149" s="28">
        <v>1148.0</v>
      </c>
      <c r="B1149" s="28">
        <v>16.0</v>
      </c>
      <c r="C1149" s="28" t="s">
        <v>49</v>
      </c>
      <c r="D1149" s="28">
        <v>5.75</v>
      </c>
      <c r="E1149" s="28">
        <v>1.96</v>
      </c>
      <c r="F1149" s="28">
        <v>7.19</v>
      </c>
      <c r="G1149" s="28">
        <v>82.53</v>
      </c>
      <c r="H1149" s="28" t="s">
        <v>51</v>
      </c>
      <c r="I1149" s="28">
        <v>1.35</v>
      </c>
      <c r="J1149" s="28">
        <v>9.59</v>
      </c>
      <c r="K1149" s="28">
        <v>240.66</v>
      </c>
      <c r="L1149" s="28">
        <v>13.98</v>
      </c>
      <c r="M1149" s="28" t="s">
        <v>46</v>
      </c>
      <c r="N1149" s="28">
        <v>43.35</v>
      </c>
    </row>
    <row r="1150">
      <c r="A1150" s="28">
        <v>1149.0</v>
      </c>
      <c r="B1150" s="28">
        <v>23.0</v>
      </c>
      <c r="C1150" s="28" t="s">
        <v>44</v>
      </c>
      <c r="D1150" s="28">
        <v>3.51</v>
      </c>
      <c r="E1150" s="28">
        <v>6.07</v>
      </c>
      <c r="F1150" s="28">
        <v>6.48</v>
      </c>
      <c r="G1150" s="28">
        <v>84.59</v>
      </c>
      <c r="H1150" s="28" t="s">
        <v>45</v>
      </c>
      <c r="I1150" s="28">
        <v>0.56</v>
      </c>
      <c r="J1150" s="28">
        <v>7.55</v>
      </c>
      <c r="K1150" s="28">
        <v>271.75</v>
      </c>
      <c r="L1150" s="28">
        <v>9.1</v>
      </c>
      <c r="M1150" s="28" t="s">
        <v>48</v>
      </c>
      <c r="N1150" s="28">
        <v>71.61</v>
      </c>
    </row>
    <row r="1151">
      <c r="A1151" s="28">
        <v>1150.0</v>
      </c>
      <c r="B1151" s="28">
        <v>18.0</v>
      </c>
      <c r="C1151" s="28" t="s">
        <v>44</v>
      </c>
      <c r="D1151" s="28">
        <v>6.29</v>
      </c>
      <c r="E1151" s="28">
        <v>3.97</v>
      </c>
      <c r="F1151" s="28">
        <v>4.58</v>
      </c>
      <c r="G1151" s="28">
        <v>91.05</v>
      </c>
      <c r="H1151" s="28" t="s">
        <v>51</v>
      </c>
      <c r="I1151" s="28">
        <v>1.3</v>
      </c>
      <c r="J1151" s="28">
        <v>9.02</v>
      </c>
      <c r="K1151" s="28">
        <v>243.69</v>
      </c>
      <c r="L1151" s="28">
        <v>10.9</v>
      </c>
      <c r="M1151" s="28" t="s">
        <v>46</v>
      </c>
      <c r="N1151" s="28">
        <v>36.75</v>
      </c>
    </row>
    <row r="1152">
      <c r="A1152" s="28">
        <v>1151.0</v>
      </c>
      <c r="B1152" s="28">
        <v>23.0</v>
      </c>
      <c r="C1152" s="28" t="s">
        <v>49</v>
      </c>
      <c r="D1152" s="28">
        <v>7.39</v>
      </c>
      <c r="E1152" s="28">
        <v>4.87</v>
      </c>
      <c r="F1152" s="28">
        <v>4.44</v>
      </c>
      <c r="G1152" s="28">
        <v>92.23</v>
      </c>
      <c r="H1152" s="28" t="s">
        <v>47</v>
      </c>
      <c r="I1152" s="28">
        <v>4.06</v>
      </c>
      <c r="J1152" s="28">
        <v>9.4</v>
      </c>
      <c r="K1152" s="28">
        <v>228.1</v>
      </c>
      <c r="L1152" s="28">
        <v>13.8</v>
      </c>
      <c r="M1152" s="28" t="s">
        <v>46</v>
      </c>
      <c r="N1152" s="28">
        <v>30.59</v>
      </c>
    </row>
    <row r="1153">
      <c r="A1153" s="28">
        <v>1152.0</v>
      </c>
      <c r="B1153" s="28">
        <v>20.0</v>
      </c>
      <c r="C1153" s="28" t="s">
        <v>44</v>
      </c>
      <c r="D1153" s="28">
        <v>4.79</v>
      </c>
      <c r="E1153" s="28">
        <v>6.49</v>
      </c>
      <c r="F1153" s="28">
        <v>7.91</v>
      </c>
      <c r="G1153" s="28">
        <v>71.2</v>
      </c>
      <c r="H1153" s="28" t="s">
        <v>45</v>
      </c>
      <c r="I1153" s="28">
        <v>0.28</v>
      </c>
      <c r="J1153" s="28">
        <v>8.07</v>
      </c>
      <c r="K1153" s="28">
        <v>259.49</v>
      </c>
      <c r="L1153" s="28">
        <v>13.83</v>
      </c>
      <c r="M1153" s="28" t="s">
        <v>48</v>
      </c>
      <c r="N1153" s="28">
        <v>72.53</v>
      </c>
    </row>
    <row r="1154">
      <c r="A1154" s="28">
        <v>1153.0</v>
      </c>
      <c r="B1154" s="28">
        <v>16.0</v>
      </c>
      <c r="C1154" s="28" t="s">
        <v>49</v>
      </c>
      <c r="D1154" s="28">
        <v>1.5</v>
      </c>
      <c r="E1154" s="28">
        <v>9.18</v>
      </c>
      <c r="F1154" s="28">
        <v>4.78</v>
      </c>
      <c r="G1154" s="28">
        <v>81.65</v>
      </c>
      <c r="H1154" s="28" t="s">
        <v>47</v>
      </c>
      <c r="I1154" s="28">
        <v>1.42</v>
      </c>
      <c r="J1154" s="28">
        <v>5.79</v>
      </c>
      <c r="K1154" s="28">
        <v>288.69</v>
      </c>
      <c r="L1154" s="28">
        <v>5.89</v>
      </c>
      <c r="M1154" s="28" t="s">
        <v>50</v>
      </c>
      <c r="N1154" s="28">
        <v>100.0</v>
      </c>
    </row>
    <row r="1155">
      <c r="A1155" s="28">
        <v>1154.0</v>
      </c>
      <c r="B1155" s="28">
        <v>22.0</v>
      </c>
      <c r="C1155" s="28" t="s">
        <v>44</v>
      </c>
      <c r="D1155" s="28">
        <v>6.26</v>
      </c>
      <c r="E1155" s="28">
        <v>5.12</v>
      </c>
      <c r="F1155" s="28">
        <v>4.86</v>
      </c>
      <c r="G1155" s="28">
        <v>64.94</v>
      </c>
      <c r="H1155" s="28" t="s">
        <v>51</v>
      </c>
      <c r="I1155" s="28">
        <v>2.58</v>
      </c>
      <c r="J1155" s="28">
        <v>12.25</v>
      </c>
      <c r="K1155" s="28">
        <v>262.58</v>
      </c>
      <c r="L1155" s="28">
        <v>14.24</v>
      </c>
      <c r="M1155" s="28" t="s">
        <v>46</v>
      </c>
      <c r="N1155" s="28">
        <v>39.3</v>
      </c>
    </row>
    <row r="1156">
      <c r="A1156" s="28">
        <v>1155.0</v>
      </c>
      <c r="B1156" s="28">
        <v>20.0</v>
      </c>
      <c r="C1156" s="28" t="s">
        <v>49</v>
      </c>
      <c r="D1156" s="28">
        <v>7.65</v>
      </c>
      <c r="E1156" s="28">
        <v>9.89</v>
      </c>
      <c r="F1156" s="28">
        <v>8.15</v>
      </c>
      <c r="G1156" s="28">
        <v>93.68</v>
      </c>
      <c r="H1156" s="28" t="s">
        <v>45</v>
      </c>
      <c r="I1156" s="28">
        <v>4.37</v>
      </c>
      <c r="J1156" s="28">
        <v>12.74</v>
      </c>
      <c r="K1156" s="28">
        <v>222.12</v>
      </c>
      <c r="L1156" s="28">
        <v>17.1</v>
      </c>
      <c r="M1156" s="28" t="s">
        <v>46</v>
      </c>
      <c r="N1156" s="28">
        <v>81.5493379555489</v>
      </c>
    </row>
    <row r="1157">
      <c r="A1157" s="28">
        <v>1156.0</v>
      </c>
      <c r="B1157" s="28">
        <v>21.0</v>
      </c>
      <c r="C1157" s="28" t="s">
        <v>44</v>
      </c>
      <c r="D1157" s="28">
        <v>4.64</v>
      </c>
      <c r="E1157" s="28">
        <v>6.34</v>
      </c>
      <c r="F1157" s="28">
        <v>7.06</v>
      </c>
      <c r="G1157" s="28">
        <v>93.82</v>
      </c>
      <c r="H1157" s="28" t="s">
        <v>47</v>
      </c>
      <c r="I1157" s="28">
        <v>1.25</v>
      </c>
      <c r="J1157" s="28">
        <v>7.81</v>
      </c>
      <c r="K1157" s="28">
        <v>245.29</v>
      </c>
      <c r="L1157" s="28">
        <v>9.14</v>
      </c>
      <c r="M1157" s="28" t="s">
        <v>48</v>
      </c>
      <c r="N1157" s="28">
        <v>81.3</v>
      </c>
    </row>
    <row r="1158">
      <c r="A1158" s="28">
        <v>1157.0</v>
      </c>
      <c r="B1158" s="28">
        <v>21.0</v>
      </c>
      <c r="C1158" s="28" t="s">
        <v>49</v>
      </c>
      <c r="D1158" s="28">
        <v>5.46</v>
      </c>
      <c r="E1158" s="28">
        <v>2.44</v>
      </c>
      <c r="F1158" s="28">
        <v>7.02</v>
      </c>
      <c r="G1158" s="28">
        <v>71.98</v>
      </c>
      <c r="H1158" s="28" t="s">
        <v>45</v>
      </c>
      <c r="I1158" s="28">
        <v>3.89</v>
      </c>
      <c r="J1158" s="28">
        <v>10.18</v>
      </c>
      <c r="K1158" s="28">
        <v>265.83</v>
      </c>
      <c r="L1158" s="28">
        <v>12.23</v>
      </c>
      <c r="M1158" s="28" t="s">
        <v>46</v>
      </c>
      <c r="N1158" s="28">
        <v>35.89</v>
      </c>
    </row>
    <row r="1159">
      <c r="A1159" s="28">
        <v>1158.0</v>
      </c>
      <c r="B1159" s="28">
        <v>23.0</v>
      </c>
      <c r="C1159" s="28" t="s">
        <v>49</v>
      </c>
      <c r="D1159" s="28">
        <v>2.7</v>
      </c>
      <c r="E1159" s="28">
        <v>2.71</v>
      </c>
      <c r="F1159" s="28">
        <v>6.4</v>
      </c>
      <c r="G1159" s="28">
        <v>66.42</v>
      </c>
      <c r="H1159" s="28" t="s">
        <v>47</v>
      </c>
      <c r="I1159" s="28">
        <v>2.92</v>
      </c>
      <c r="J1159" s="28">
        <v>4.24</v>
      </c>
      <c r="K1159" s="28">
        <v>279.85</v>
      </c>
      <c r="L1159" s="28">
        <v>8.22</v>
      </c>
      <c r="M1159" s="28" t="s">
        <v>48</v>
      </c>
      <c r="N1159" s="28">
        <v>55.68</v>
      </c>
    </row>
    <row r="1160">
      <c r="A1160" s="28">
        <v>1159.0</v>
      </c>
      <c r="B1160" s="28">
        <v>24.0</v>
      </c>
      <c r="C1160" s="28" t="s">
        <v>44</v>
      </c>
      <c r="D1160" s="28">
        <v>3.05</v>
      </c>
      <c r="E1160" s="28">
        <v>7.44</v>
      </c>
      <c r="F1160" s="28">
        <v>6.84</v>
      </c>
      <c r="G1160" s="28">
        <v>62.8</v>
      </c>
      <c r="H1160" s="28" t="s">
        <v>45</v>
      </c>
      <c r="I1160" s="28">
        <v>3.38</v>
      </c>
      <c r="J1160" s="28">
        <v>6.13</v>
      </c>
      <c r="K1160" s="28">
        <v>271.28</v>
      </c>
      <c r="L1160" s="28">
        <v>7.28</v>
      </c>
      <c r="M1160" s="28" t="s">
        <v>48</v>
      </c>
      <c r="N1160" s="28">
        <v>91.5988815432944</v>
      </c>
    </row>
    <row r="1161">
      <c r="A1161" s="28">
        <v>1160.0</v>
      </c>
      <c r="B1161" s="28">
        <v>17.0</v>
      </c>
      <c r="C1161" s="28" t="s">
        <v>44</v>
      </c>
      <c r="D1161" s="28">
        <v>5.88</v>
      </c>
      <c r="E1161" s="28">
        <v>1.45</v>
      </c>
      <c r="F1161" s="28">
        <v>7.01</v>
      </c>
      <c r="G1161" s="28">
        <v>83.0</v>
      </c>
      <c r="H1161" s="28" t="s">
        <v>51</v>
      </c>
      <c r="I1161" s="28">
        <v>4.31</v>
      </c>
      <c r="J1161" s="28">
        <v>9.0</v>
      </c>
      <c r="K1161" s="28">
        <v>256.22</v>
      </c>
      <c r="L1161" s="28">
        <v>14.99</v>
      </c>
      <c r="M1161" s="28" t="s">
        <v>46</v>
      </c>
      <c r="N1161" s="28">
        <v>24.57</v>
      </c>
    </row>
    <row r="1162">
      <c r="A1162" s="28">
        <v>1161.0</v>
      </c>
      <c r="B1162" s="28">
        <v>24.0</v>
      </c>
      <c r="C1162" s="28" t="s">
        <v>44</v>
      </c>
      <c r="D1162" s="28">
        <v>7.42</v>
      </c>
      <c r="E1162" s="28">
        <v>5.32</v>
      </c>
      <c r="F1162" s="28">
        <v>8.84</v>
      </c>
      <c r="G1162" s="28">
        <v>63.66</v>
      </c>
      <c r="H1162" s="28" t="s">
        <v>47</v>
      </c>
      <c r="I1162" s="28">
        <v>0.13</v>
      </c>
      <c r="J1162" s="28">
        <v>13.41</v>
      </c>
      <c r="K1162" s="28">
        <v>225.77</v>
      </c>
      <c r="L1162" s="28">
        <v>21.09</v>
      </c>
      <c r="M1162" s="28" t="s">
        <v>46</v>
      </c>
      <c r="N1162" s="28">
        <v>47.63</v>
      </c>
    </row>
    <row r="1163">
      <c r="A1163" s="28">
        <v>1162.0</v>
      </c>
      <c r="B1163" s="28">
        <v>24.0</v>
      </c>
      <c r="C1163" s="28" t="s">
        <v>49</v>
      </c>
      <c r="D1163" s="28">
        <v>5.03</v>
      </c>
      <c r="E1163" s="28">
        <v>2.33</v>
      </c>
      <c r="F1163" s="28">
        <v>5.11</v>
      </c>
      <c r="G1163" s="28">
        <v>87.22</v>
      </c>
      <c r="H1163" s="28" t="s">
        <v>45</v>
      </c>
      <c r="I1163" s="28">
        <v>2.65</v>
      </c>
      <c r="J1163" s="28">
        <v>7.99</v>
      </c>
      <c r="K1163" s="28">
        <v>261.32</v>
      </c>
      <c r="L1163" s="28">
        <v>10.75</v>
      </c>
      <c r="M1163" s="28" t="s">
        <v>46</v>
      </c>
      <c r="N1163" s="28">
        <v>44.29</v>
      </c>
    </row>
    <row r="1164">
      <c r="A1164" s="28">
        <v>1163.0</v>
      </c>
      <c r="B1164" s="28">
        <v>22.0</v>
      </c>
      <c r="C1164" s="28" t="s">
        <v>49</v>
      </c>
      <c r="D1164" s="28">
        <v>6.32</v>
      </c>
      <c r="E1164" s="28">
        <v>4.9</v>
      </c>
      <c r="F1164" s="28">
        <v>5.07</v>
      </c>
      <c r="G1164" s="28">
        <v>87.13</v>
      </c>
      <c r="H1164" s="28" t="s">
        <v>45</v>
      </c>
      <c r="I1164" s="28">
        <v>3.74</v>
      </c>
      <c r="J1164" s="28">
        <v>7.74</v>
      </c>
      <c r="K1164" s="28">
        <v>237.82</v>
      </c>
      <c r="L1164" s="28">
        <v>10.76</v>
      </c>
      <c r="M1164" s="28" t="s">
        <v>46</v>
      </c>
      <c r="N1164" s="28">
        <v>43.97</v>
      </c>
    </row>
    <row r="1165">
      <c r="A1165" s="28">
        <v>1164.0</v>
      </c>
      <c r="B1165" s="28">
        <v>16.0</v>
      </c>
      <c r="C1165" s="28" t="s">
        <v>49</v>
      </c>
      <c r="D1165" s="28">
        <v>1.37</v>
      </c>
      <c r="E1165" s="28">
        <v>7.75</v>
      </c>
      <c r="F1165" s="28">
        <v>4.29</v>
      </c>
      <c r="G1165" s="28">
        <v>84.56</v>
      </c>
      <c r="H1165" s="28" t="s">
        <v>51</v>
      </c>
      <c r="I1165" s="28">
        <v>4.42</v>
      </c>
      <c r="J1165" s="28">
        <v>2.71</v>
      </c>
      <c r="K1165" s="28">
        <v>298.93</v>
      </c>
      <c r="L1165" s="28">
        <v>4.28</v>
      </c>
      <c r="M1165" s="28" t="s">
        <v>50</v>
      </c>
      <c r="N1165" s="28">
        <v>95.32</v>
      </c>
    </row>
    <row r="1166">
      <c r="A1166" s="28">
        <v>1165.0</v>
      </c>
      <c r="B1166" s="28">
        <v>22.0</v>
      </c>
      <c r="C1166" s="28" t="s">
        <v>49</v>
      </c>
      <c r="D1166" s="28">
        <v>1.7</v>
      </c>
      <c r="E1166" s="28">
        <v>5.13</v>
      </c>
      <c r="F1166" s="28">
        <v>7.29</v>
      </c>
      <c r="G1166" s="28">
        <v>95.06</v>
      </c>
      <c r="H1166" s="28" t="s">
        <v>51</v>
      </c>
      <c r="I1166" s="28">
        <v>0.66</v>
      </c>
      <c r="J1166" s="28">
        <v>6.19</v>
      </c>
      <c r="K1166" s="28">
        <v>289.67</v>
      </c>
      <c r="L1166" s="28">
        <v>4.0</v>
      </c>
      <c r="M1166" s="28" t="s">
        <v>48</v>
      </c>
      <c r="N1166" s="28">
        <v>85.63</v>
      </c>
    </row>
    <row r="1167">
      <c r="A1167" s="28">
        <v>1166.0</v>
      </c>
      <c r="B1167" s="28">
        <v>20.0</v>
      </c>
      <c r="C1167" s="28" t="s">
        <v>44</v>
      </c>
      <c r="D1167" s="28">
        <v>4.26</v>
      </c>
      <c r="E1167" s="28">
        <v>2.47</v>
      </c>
      <c r="F1167" s="28">
        <v>6.75</v>
      </c>
      <c r="G1167" s="28">
        <v>75.13</v>
      </c>
      <c r="H1167" s="28" t="s">
        <v>45</v>
      </c>
      <c r="I1167" s="28">
        <v>1.71</v>
      </c>
      <c r="J1167" s="28">
        <v>6.71</v>
      </c>
      <c r="K1167" s="28">
        <v>256.74</v>
      </c>
      <c r="L1167" s="28">
        <v>9.75</v>
      </c>
      <c r="M1167" s="28" t="s">
        <v>48</v>
      </c>
      <c r="N1167" s="28">
        <v>52.04</v>
      </c>
    </row>
    <row r="1168">
      <c r="A1168" s="28">
        <v>1167.0</v>
      </c>
      <c r="B1168" s="28">
        <v>21.0</v>
      </c>
      <c r="C1168" s="28" t="s">
        <v>44</v>
      </c>
      <c r="D1168" s="28">
        <v>1.41</v>
      </c>
      <c r="E1168" s="28">
        <v>3.27</v>
      </c>
      <c r="F1168" s="28">
        <v>4.56</v>
      </c>
      <c r="G1168" s="28">
        <v>96.09</v>
      </c>
      <c r="H1168" s="28" t="s">
        <v>47</v>
      </c>
      <c r="I1168" s="28">
        <v>0.39</v>
      </c>
      <c r="J1168" s="28">
        <v>6.75</v>
      </c>
      <c r="K1168" s="28">
        <v>337.8</v>
      </c>
      <c r="L1168" s="28">
        <v>5.83</v>
      </c>
      <c r="M1168" s="28" t="s">
        <v>48</v>
      </c>
      <c r="N1168" s="28">
        <v>62.65</v>
      </c>
    </row>
    <row r="1169">
      <c r="A1169" s="28">
        <v>1168.0</v>
      </c>
      <c r="B1169" s="28">
        <v>22.0</v>
      </c>
      <c r="C1169" s="28" t="s">
        <v>44</v>
      </c>
      <c r="D1169" s="28">
        <v>5.08</v>
      </c>
      <c r="E1169" s="28">
        <v>4.31</v>
      </c>
      <c r="F1169" s="28">
        <v>5.82</v>
      </c>
      <c r="G1169" s="28">
        <v>61.48</v>
      </c>
      <c r="H1169" s="28" t="s">
        <v>47</v>
      </c>
      <c r="I1169" s="28">
        <v>4.17</v>
      </c>
      <c r="J1169" s="28">
        <v>8.49</v>
      </c>
      <c r="K1169" s="28">
        <v>250.76</v>
      </c>
      <c r="L1169" s="28">
        <v>15.58</v>
      </c>
      <c r="M1169" s="28" t="s">
        <v>46</v>
      </c>
      <c r="N1169" s="28">
        <v>44.58</v>
      </c>
    </row>
    <row r="1170">
      <c r="A1170" s="28">
        <v>1169.0</v>
      </c>
      <c r="B1170" s="28">
        <v>20.0</v>
      </c>
      <c r="C1170" s="28" t="s">
        <v>44</v>
      </c>
      <c r="D1170" s="28">
        <v>2.33</v>
      </c>
      <c r="E1170" s="28">
        <v>1.63</v>
      </c>
      <c r="F1170" s="28">
        <v>4.89</v>
      </c>
      <c r="G1170" s="28">
        <v>64.51</v>
      </c>
      <c r="H1170" s="28" t="s">
        <v>45</v>
      </c>
      <c r="I1170" s="28">
        <v>4.29</v>
      </c>
      <c r="J1170" s="28">
        <v>4.98</v>
      </c>
      <c r="K1170" s="28">
        <v>277.41</v>
      </c>
      <c r="L1170" s="28">
        <v>6.63</v>
      </c>
      <c r="M1170" s="28" t="s">
        <v>48</v>
      </c>
      <c r="N1170" s="28">
        <v>47.75</v>
      </c>
    </row>
    <row r="1171">
      <c r="A1171" s="28">
        <v>1170.0</v>
      </c>
      <c r="B1171" s="28">
        <v>22.0</v>
      </c>
      <c r="C1171" s="28" t="s">
        <v>52</v>
      </c>
      <c r="D1171" s="28">
        <v>6.33</v>
      </c>
      <c r="E1171" s="28">
        <v>6.26</v>
      </c>
      <c r="F1171" s="28">
        <v>5.66</v>
      </c>
      <c r="G1171" s="28">
        <v>76.49</v>
      </c>
      <c r="H1171" s="28" t="s">
        <v>51</v>
      </c>
      <c r="I1171" s="28">
        <v>2.42</v>
      </c>
      <c r="J1171" s="28">
        <v>11.13</v>
      </c>
      <c r="K1171" s="28">
        <v>255.34</v>
      </c>
      <c r="L1171" s="28">
        <v>14.15</v>
      </c>
      <c r="M1171" s="28" t="s">
        <v>46</v>
      </c>
      <c r="N1171" s="28">
        <v>57.19</v>
      </c>
    </row>
    <row r="1172">
      <c r="A1172" s="28">
        <v>1171.0</v>
      </c>
      <c r="B1172" s="28">
        <v>24.0</v>
      </c>
      <c r="C1172" s="28" t="s">
        <v>49</v>
      </c>
      <c r="D1172" s="28">
        <v>6.46</v>
      </c>
      <c r="E1172" s="28">
        <v>6.47</v>
      </c>
      <c r="F1172" s="28">
        <v>8.76</v>
      </c>
      <c r="G1172" s="28">
        <v>83.76</v>
      </c>
      <c r="H1172" s="28" t="s">
        <v>51</v>
      </c>
      <c r="I1172" s="28">
        <v>0.1</v>
      </c>
      <c r="J1172" s="28">
        <v>9.55</v>
      </c>
      <c r="K1172" s="28">
        <v>245.15</v>
      </c>
      <c r="L1172" s="28">
        <v>15.72</v>
      </c>
      <c r="M1172" s="28" t="s">
        <v>46</v>
      </c>
      <c r="N1172" s="28">
        <v>59.65</v>
      </c>
    </row>
    <row r="1173">
      <c r="A1173" s="28">
        <v>1172.0</v>
      </c>
      <c r="B1173" s="28">
        <v>18.0</v>
      </c>
      <c r="C1173" s="28" t="s">
        <v>44</v>
      </c>
      <c r="D1173" s="28">
        <v>3.71</v>
      </c>
      <c r="E1173" s="28">
        <v>1.56</v>
      </c>
      <c r="F1173" s="28">
        <v>7.42</v>
      </c>
      <c r="G1173" s="28">
        <v>61.3</v>
      </c>
      <c r="H1173" s="28" t="s">
        <v>47</v>
      </c>
      <c r="I1173" s="28">
        <v>0.51</v>
      </c>
      <c r="J1173" s="28">
        <v>8.4</v>
      </c>
      <c r="K1173" s="28">
        <v>275.65</v>
      </c>
      <c r="L1173" s="28">
        <v>11.4</v>
      </c>
      <c r="M1173" s="28" t="s">
        <v>48</v>
      </c>
      <c r="N1173" s="28">
        <v>42.07</v>
      </c>
    </row>
    <row r="1174">
      <c r="A1174" s="28">
        <v>1173.0</v>
      </c>
      <c r="B1174" s="28">
        <v>23.0</v>
      </c>
      <c r="C1174" s="28" t="s">
        <v>49</v>
      </c>
      <c r="D1174" s="28">
        <v>1.45</v>
      </c>
      <c r="E1174" s="28">
        <v>4.62</v>
      </c>
      <c r="F1174" s="28">
        <v>4.04</v>
      </c>
      <c r="G1174" s="28">
        <v>82.7</v>
      </c>
      <c r="H1174" s="28" t="s">
        <v>45</v>
      </c>
      <c r="I1174" s="28">
        <v>3.12</v>
      </c>
      <c r="J1174" s="28">
        <v>6.02</v>
      </c>
      <c r="K1174" s="28">
        <v>297.72</v>
      </c>
      <c r="L1174" s="28">
        <v>7.59</v>
      </c>
      <c r="M1174" s="28" t="s">
        <v>48</v>
      </c>
      <c r="N1174" s="28">
        <v>67.2</v>
      </c>
    </row>
    <row r="1175">
      <c r="A1175" s="28">
        <v>1174.0</v>
      </c>
      <c r="B1175" s="28">
        <v>17.0</v>
      </c>
      <c r="C1175" s="28" t="s">
        <v>49</v>
      </c>
      <c r="D1175" s="28">
        <v>5.17</v>
      </c>
      <c r="E1175" s="28">
        <v>4.73</v>
      </c>
      <c r="F1175" s="28">
        <v>5.26</v>
      </c>
      <c r="G1175" s="28">
        <v>72.3</v>
      </c>
      <c r="H1175" s="28" t="s">
        <v>45</v>
      </c>
      <c r="I1175" s="28">
        <v>4.91</v>
      </c>
      <c r="J1175" s="28">
        <v>9.79</v>
      </c>
      <c r="K1175" s="28">
        <v>253.89</v>
      </c>
      <c r="L1175" s="28">
        <v>10.8</v>
      </c>
      <c r="M1175" s="28" t="s">
        <v>46</v>
      </c>
      <c r="N1175" s="28">
        <v>53.5</v>
      </c>
    </row>
    <row r="1176">
      <c r="A1176" s="28">
        <v>1175.0</v>
      </c>
      <c r="B1176" s="28">
        <v>22.0</v>
      </c>
      <c r="C1176" s="28" t="s">
        <v>44</v>
      </c>
      <c r="D1176" s="28">
        <v>7.94</v>
      </c>
      <c r="E1176" s="28">
        <v>4.0</v>
      </c>
      <c r="F1176" s="28">
        <v>4.05</v>
      </c>
      <c r="G1176" s="28">
        <v>95.49</v>
      </c>
      <c r="H1176" s="28" t="s">
        <v>45</v>
      </c>
      <c r="I1176" s="28">
        <v>4.19</v>
      </c>
      <c r="J1176" s="28">
        <v>13.23</v>
      </c>
      <c r="K1176" s="28">
        <v>221.75</v>
      </c>
      <c r="L1176" s="28">
        <v>21.11</v>
      </c>
      <c r="M1176" s="28" t="s">
        <v>46</v>
      </c>
      <c r="N1176" s="28">
        <v>23.73</v>
      </c>
    </row>
    <row r="1177">
      <c r="A1177" s="28">
        <v>1176.0</v>
      </c>
      <c r="B1177" s="28">
        <v>17.0</v>
      </c>
      <c r="C1177" s="28" t="s">
        <v>44</v>
      </c>
      <c r="D1177" s="28">
        <v>4.98</v>
      </c>
      <c r="E1177" s="28">
        <v>6.02</v>
      </c>
      <c r="F1177" s="28">
        <v>7.57</v>
      </c>
      <c r="G1177" s="28">
        <v>81.33</v>
      </c>
      <c r="H1177" s="28" t="s">
        <v>47</v>
      </c>
      <c r="I1177" s="28">
        <v>3.99</v>
      </c>
      <c r="J1177" s="28">
        <v>10.22</v>
      </c>
      <c r="K1177" s="28">
        <v>271.61</v>
      </c>
      <c r="L1177" s="28">
        <v>17.15</v>
      </c>
      <c r="M1177" s="28" t="s">
        <v>48</v>
      </c>
      <c r="N1177" s="28">
        <v>69.31</v>
      </c>
    </row>
    <row r="1178">
      <c r="A1178" s="28">
        <v>1177.0</v>
      </c>
      <c r="B1178" s="28">
        <v>19.0</v>
      </c>
      <c r="C1178" s="28" t="s">
        <v>44</v>
      </c>
      <c r="D1178" s="28">
        <v>0.29</v>
      </c>
      <c r="E1178" s="28">
        <v>4.11</v>
      </c>
      <c r="F1178" s="28">
        <v>6.35</v>
      </c>
      <c r="G1178" s="28">
        <v>83.52</v>
      </c>
      <c r="H1178" s="28" t="s">
        <v>45</v>
      </c>
      <c r="I1178" s="28">
        <v>2.09</v>
      </c>
      <c r="J1178" s="28">
        <v>4.61</v>
      </c>
      <c r="K1178" s="28">
        <v>314.04</v>
      </c>
      <c r="L1178" s="28">
        <v>5.28</v>
      </c>
      <c r="M1178" s="28" t="s">
        <v>48</v>
      </c>
      <c r="N1178" s="28">
        <v>77.21</v>
      </c>
    </row>
    <row r="1179">
      <c r="A1179" s="28">
        <v>1178.0</v>
      </c>
      <c r="B1179" s="28">
        <v>22.0</v>
      </c>
      <c r="C1179" s="28" t="s">
        <v>49</v>
      </c>
      <c r="D1179" s="28">
        <v>0.14</v>
      </c>
      <c r="E1179" s="28">
        <v>4.75</v>
      </c>
      <c r="F1179" s="28">
        <v>8.97</v>
      </c>
      <c r="G1179" s="28">
        <v>97.82</v>
      </c>
      <c r="H1179" s="28" t="s">
        <v>45</v>
      </c>
      <c r="I1179" s="28">
        <v>4.93</v>
      </c>
      <c r="J1179" s="28">
        <v>5.92</v>
      </c>
      <c r="K1179" s="28">
        <v>329.76</v>
      </c>
      <c r="L1179" s="28">
        <v>6.07</v>
      </c>
      <c r="M1179" s="28" t="s">
        <v>48</v>
      </c>
      <c r="N1179" s="28">
        <v>87.55</v>
      </c>
    </row>
    <row r="1180">
      <c r="A1180" s="28">
        <v>1179.0</v>
      </c>
      <c r="B1180" s="28">
        <v>18.0</v>
      </c>
      <c r="C1180" s="28" t="s">
        <v>52</v>
      </c>
      <c r="D1180" s="28">
        <v>2.56</v>
      </c>
      <c r="E1180" s="28">
        <v>8.18</v>
      </c>
      <c r="F1180" s="28">
        <v>7.67</v>
      </c>
      <c r="G1180" s="28">
        <v>90.57</v>
      </c>
      <c r="H1180" s="28" t="s">
        <v>51</v>
      </c>
      <c r="I1180" s="28">
        <v>4.12</v>
      </c>
      <c r="J1180" s="28">
        <v>3.66</v>
      </c>
      <c r="K1180" s="28">
        <v>288.74</v>
      </c>
      <c r="L1180" s="28">
        <v>4.8</v>
      </c>
      <c r="M1180" s="28" t="s">
        <v>48</v>
      </c>
      <c r="N1180" s="28">
        <v>100.0</v>
      </c>
    </row>
    <row r="1181">
      <c r="A1181" s="28">
        <v>1180.0</v>
      </c>
      <c r="B1181" s="28">
        <v>17.0</v>
      </c>
      <c r="C1181" s="28" t="s">
        <v>49</v>
      </c>
      <c r="D1181" s="28">
        <v>1.57</v>
      </c>
      <c r="E1181" s="28">
        <v>2.46</v>
      </c>
      <c r="F1181" s="28">
        <v>6.59</v>
      </c>
      <c r="G1181" s="28">
        <v>77.53</v>
      </c>
      <c r="H1181" s="28" t="s">
        <v>45</v>
      </c>
      <c r="I1181" s="28">
        <v>1.68</v>
      </c>
      <c r="J1181" s="28">
        <v>7.22</v>
      </c>
      <c r="K1181" s="28">
        <v>299.11</v>
      </c>
      <c r="L1181" s="28">
        <v>9.34</v>
      </c>
      <c r="M1181" s="28" t="s">
        <v>48</v>
      </c>
      <c r="N1181" s="28">
        <v>60.39</v>
      </c>
    </row>
    <row r="1182">
      <c r="A1182" s="28">
        <v>1181.0</v>
      </c>
      <c r="B1182" s="28">
        <v>22.0</v>
      </c>
      <c r="C1182" s="28" t="s">
        <v>44</v>
      </c>
      <c r="D1182" s="28">
        <v>6.5</v>
      </c>
      <c r="E1182" s="28">
        <v>6.57</v>
      </c>
      <c r="F1182" s="28">
        <v>8.02</v>
      </c>
      <c r="G1182" s="28">
        <v>79.08</v>
      </c>
      <c r="H1182" s="28" t="s">
        <v>45</v>
      </c>
      <c r="I1182" s="28">
        <v>3.74</v>
      </c>
      <c r="J1182" s="28">
        <v>8.24</v>
      </c>
      <c r="K1182" s="28">
        <v>231.79</v>
      </c>
      <c r="L1182" s="28">
        <v>12.92</v>
      </c>
      <c r="M1182" s="28" t="s">
        <v>46</v>
      </c>
      <c r="N1182" s="28">
        <v>59.63</v>
      </c>
    </row>
    <row r="1183">
      <c r="A1183" s="28">
        <v>1182.0</v>
      </c>
      <c r="B1183" s="28">
        <v>16.0</v>
      </c>
      <c r="C1183" s="28" t="s">
        <v>44</v>
      </c>
      <c r="D1183" s="28">
        <v>6.76</v>
      </c>
      <c r="E1183" s="28">
        <v>5.55</v>
      </c>
      <c r="F1183" s="28">
        <v>7.52</v>
      </c>
      <c r="G1183" s="28">
        <v>85.92</v>
      </c>
      <c r="H1183" s="28" t="s">
        <v>51</v>
      </c>
      <c r="I1183" s="28">
        <v>2.16</v>
      </c>
      <c r="J1183" s="28">
        <v>8.82</v>
      </c>
      <c r="K1183" s="28">
        <v>260.33</v>
      </c>
      <c r="L1183" s="28">
        <v>14.47</v>
      </c>
      <c r="M1183" s="28" t="s">
        <v>46</v>
      </c>
      <c r="N1183" s="28">
        <v>51.79</v>
      </c>
    </row>
    <row r="1184">
      <c r="A1184" s="28">
        <v>1183.0</v>
      </c>
      <c r="B1184" s="28">
        <v>23.0</v>
      </c>
      <c r="C1184" s="28" t="s">
        <v>49</v>
      </c>
      <c r="D1184" s="28">
        <v>2.07</v>
      </c>
      <c r="E1184" s="28">
        <v>3.75</v>
      </c>
      <c r="F1184" s="28">
        <v>5.22</v>
      </c>
      <c r="G1184" s="28">
        <v>68.01</v>
      </c>
      <c r="H1184" s="28" t="s">
        <v>45</v>
      </c>
      <c r="I1184" s="28">
        <v>3.3</v>
      </c>
      <c r="J1184" s="28">
        <v>7.16</v>
      </c>
      <c r="K1184" s="28">
        <v>295.31</v>
      </c>
      <c r="L1184" s="28">
        <v>5.76</v>
      </c>
      <c r="M1184" s="28" t="s">
        <v>48</v>
      </c>
      <c r="N1184" s="28">
        <v>60.25</v>
      </c>
    </row>
    <row r="1185">
      <c r="A1185" s="28">
        <v>1184.0</v>
      </c>
      <c r="B1185" s="28">
        <v>18.0</v>
      </c>
      <c r="C1185" s="28" t="s">
        <v>49</v>
      </c>
      <c r="D1185" s="28">
        <v>2.61</v>
      </c>
      <c r="E1185" s="28">
        <v>7.55</v>
      </c>
      <c r="F1185" s="28">
        <v>6.65</v>
      </c>
      <c r="G1185" s="28">
        <v>63.55</v>
      </c>
      <c r="H1185" s="28" t="s">
        <v>51</v>
      </c>
      <c r="I1185" s="28">
        <v>4.85</v>
      </c>
      <c r="J1185" s="28">
        <v>5.61</v>
      </c>
      <c r="K1185" s="28">
        <v>288.67</v>
      </c>
      <c r="L1185" s="28">
        <v>5.56</v>
      </c>
      <c r="M1185" s="28" t="s">
        <v>48</v>
      </c>
      <c r="N1185" s="28">
        <v>78.57</v>
      </c>
    </row>
    <row r="1186">
      <c r="A1186" s="28">
        <v>1185.0</v>
      </c>
      <c r="B1186" s="28">
        <v>17.0</v>
      </c>
      <c r="C1186" s="28" t="s">
        <v>49</v>
      </c>
      <c r="D1186" s="28">
        <v>1.89</v>
      </c>
      <c r="E1186" s="28">
        <v>5.96</v>
      </c>
      <c r="F1186" s="28">
        <v>6.78</v>
      </c>
      <c r="G1186" s="28">
        <v>72.45</v>
      </c>
      <c r="H1186" s="28" t="s">
        <v>45</v>
      </c>
      <c r="I1186" s="28">
        <v>1.23</v>
      </c>
      <c r="J1186" s="28">
        <v>5.02</v>
      </c>
      <c r="K1186" s="28">
        <v>315.91</v>
      </c>
      <c r="L1186" s="28">
        <v>5.33</v>
      </c>
      <c r="M1186" s="28" t="s">
        <v>48</v>
      </c>
      <c r="N1186" s="28">
        <v>88.7108323935397</v>
      </c>
    </row>
    <row r="1187">
      <c r="A1187" s="28">
        <v>1186.0</v>
      </c>
      <c r="B1187" s="28">
        <v>18.0</v>
      </c>
      <c r="C1187" s="28" t="s">
        <v>49</v>
      </c>
      <c r="D1187" s="28">
        <v>7.27</v>
      </c>
      <c r="E1187" s="28">
        <v>5.3</v>
      </c>
      <c r="F1187" s="28">
        <v>6.26</v>
      </c>
      <c r="G1187" s="28">
        <v>91.14</v>
      </c>
      <c r="H1187" s="28" t="s">
        <v>51</v>
      </c>
      <c r="I1187" s="28">
        <v>3.98</v>
      </c>
      <c r="J1187" s="28">
        <v>9.58</v>
      </c>
      <c r="K1187" s="28">
        <v>236.93</v>
      </c>
      <c r="L1187" s="28">
        <v>13.39</v>
      </c>
      <c r="M1187" s="28" t="s">
        <v>46</v>
      </c>
      <c r="N1187" s="28">
        <v>46.6</v>
      </c>
    </row>
    <row r="1188">
      <c r="A1188" s="28">
        <v>1187.0</v>
      </c>
      <c r="B1188" s="28">
        <v>20.0</v>
      </c>
      <c r="C1188" s="28" t="s">
        <v>44</v>
      </c>
      <c r="D1188" s="28">
        <v>4.02</v>
      </c>
      <c r="E1188" s="28">
        <v>7.01</v>
      </c>
      <c r="F1188" s="28">
        <v>4.9</v>
      </c>
      <c r="G1188" s="28">
        <v>70.29</v>
      </c>
      <c r="H1188" s="28" t="s">
        <v>45</v>
      </c>
      <c r="I1188" s="28">
        <v>2.95</v>
      </c>
      <c r="J1188" s="28">
        <v>6.14</v>
      </c>
      <c r="K1188" s="28">
        <v>277.03</v>
      </c>
      <c r="L1188" s="28">
        <v>7.73</v>
      </c>
      <c r="M1188" s="28" t="s">
        <v>50</v>
      </c>
      <c r="N1188" s="28">
        <v>73.55</v>
      </c>
    </row>
    <row r="1189">
      <c r="A1189" s="28">
        <v>1188.0</v>
      </c>
      <c r="B1189" s="28">
        <v>23.0</v>
      </c>
      <c r="C1189" s="28" t="s">
        <v>49</v>
      </c>
      <c r="D1189" s="28">
        <v>5.25</v>
      </c>
      <c r="E1189" s="28">
        <v>8.22</v>
      </c>
      <c r="F1189" s="28">
        <v>5.12</v>
      </c>
      <c r="G1189" s="28">
        <v>65.23</v>
      </c>
      <c r="H1189" s="28" t="s">
        <v>51</v>
      </c>
      <c r="I1189" s="28">
        <v>4.75</v>
      </c>
      <c r="J1189" s="28">
        <v>6.78</v>
      </c>
      <c r="K1189" s="28">
        <v>257.6</v>
      </c>
      <c r="L1189" s="28">
        <v>9.32</v>
      </c>
      <c r="M1189" s="28" t="s">
        <v>50</v>
      </c>
      <c r="N1189" s="28">
        <v>81.6157043225672</v>
      </c>
    </row>
    <row r="1190">
      <c r="A1190" s="28">
        <v>1189.0</v>
      </c>
      <c r="B1190" s="28">
        <v>22.0</v>
      </c>
      <c r="C1190" s="28" t="s">
        <v>49</v>
      </c>
      <c r="D1190" s="28">
        <v>3.32</v>
      </c>
      <c r="E1190" s="28">
        <v>9.75</v>
      </c>
      <c r="F1190" s="28">
        <v>5.41</v>
      </c>
      <c r="G1190" s="28">
        <v>68.76</v>
      </c>
      <c r="H1190" s="28" t="s">
        <v>45</v>
      </c>
      <c r="I1190" s="28">
        <v>0.67</v>
      </c>
      <c r="J1190" s="28">
        <v>5.3</v>
      </c>
      <c r="K1190" s="28">
        <v>272.42</v>
      </c>
      <c r="L1190" s="28">
        <v>10.7</v>
      </c>
      <c r="M1190" s="28" t="s">
        <v>50</v>
      </c>
      <c r="N1190" s="28">
        <v>94.32</v>
      </c>
    </row>
    <row r="1191">
      <c r="A1191" s="28">
        <v>1190.0</v>
      </c>
      <c r="B1191" s="28">
        <v>22.0</v>
      </c>
      <c r="C1191" s="28" t="s">
        <v>44</v>
      </c>
      <c r="D1191" s="28">
        <v>5.05</v>
      </c>
      <c r="E1191" s="28">
        <v>6.66</v>
      </c>
      <c r="F1191" s="28">
        <v>4.05</v>
      </c>
      <c r="G1191" s="28">
        <v>87.16</v>
      </c>
      <c r="H1191" s="28" t="s">
        <v>45</v>
      </c>
      <c r="I1191" s="28">
        <v>3.6</v>
      </c>
      <c r="J1191" s="28">
        <v>8.88</v>
      </c>
      <c r="K1191" s="28">
        <v>271.57</v>
      </c>
      <c r="L1191" s="28">
        <v>15.26</v>
      </c>
      <c r="M1191" s="28" t="s">
        <v>46</v>
      </c>
      <c r="N1191" s="28">
        <v>48.99</v>
      </c>
    </row>
    <row r="1192">
      <c r="A1192" s="28">
        <v>1191.0</v>
      </c>
      <c r="B1192" s="28">
        <v>22.0</v>
      </c>
      <c r="C1192" s="28" t="s">
        <v>49</v>
      </c>
      <c r="D1192" s="28">
        <v>3.09</v>
      </c>
      <c r="E1192" s="28">
        <v>8.87</v>
      </c>
      <c r="F1192" s="28">
        <v>8.58</v>
      </c>
      <c r="G1192" s="28">
        <v>84.56</v>
      </c>
      <c r="H1192" s="28" t="s">
        <v>45</v>
      </c>
      <c r="I1192" s="28">
        <v>0.19</v>
      </c>
      <c r="J1192" s="28">
        <v>7.62</v>
      </c>
      <c r="K1192" s="28">
        <v>268.76</v>
      </c>
      <c r="L1192" s="28">
        <v>13.54</v>
      </c>
      <c r="M1192" s="28" t="s">
        <v>48</v>
      </c>
      <c r="N1192" s="28">
        <v>100.0</v>
      </c>
    </row>
    <row r="1193">
      <c r="A1193" s="28">
        <v>1192.0</v>
      </c>
      <c r="B1193" s="28">
        <v>23.0</v>
      </c>
      <c r="C1193" s="28" t="s">
        <v>44</v>
      </c>
      <c r="D1193" s="28">
        <v>2.72</v>
      </c>
      <c r="E1193" s="28">
        <v>1.01</v>
      </c>
      <c r="F1193" s="28">
        <v>7.43</v>
      </c>
      <c r="G1193" s="28">
        <v>87.53</v>
      </c>
      <c r="H1193" s="28" t="s">
        <v>51</v>
      </c>
      <c r="I1193" s="28">
        <v>1.23</v>
      </c>
      <c r="J1193" s="28">
        <v>7.41</v>
      </c>
      <c r="K1193" s="28">
        <v>277.59</v>
      </c>
      <c r="L1193" s="28">
        <v>7.65</v>
      </c>
      <c r="M1193" s="28" t="s">
        <v>48</v>
      </c>
      <c r="N1193" s="28">
        <v>48.78</v>
      </c>
    </row>
    <row r="1194">
      <c r="A1194" s="28">
        <v>1193.0</v>
      </c>
      <c r="B1194" s="28">
        <v>16.0</v>
      </c>
      <c r="C1194" s="28" t="s">
        <v>44</v>
      </c>
      <c r="D1194" s="28">
        <v>5.08</v>
      </c>
      <c r="E1194" s="28">
        <v>5.77</v>
      </c>
      <c r="F1194" s="28">
        <v>7.45</v>
      </c>
      <c r="G1194" s="28">
        <v>72.88</v>
      </c>
      <c r="H1194" s="28" t="s">
        <v>45</v>
      </c>
      <c r="I1194" s="28">
        <v>1.6</v>
      </c>
      <c r="J1194" s="28">
        <v>7.93</v>
      </c>
      <c r="K1194" s="28">
        <v>251.27</v>
      </c>
      <c r="L1194" s="28">
        <v>11.64</v>
      </c>
      <c r="M1194" s="28" t="s">
        <v>46</v>
      </c>
      <c r="N1194" s="28">
        <v>60.34</v>
      </c>
    </row>
    <row r="1195">
      <c r="A1195" s="28">
        <v>1194.0</v>
      </c>
      <c r="B1195" s="28">
        <v>19.0</v>
      </c>
      <c r="C1195" s="28" t="s">
        <v>44</v>
      </c>
      <c r="D1195" s="28">
        <v>4.73</v>
      </c>
      <c r="E1195" s="28">
        <v>2.93</v>
      </c>
      <c r="F1195" s="28">
        <v>6.86</v>
      </c>
      <c r="G1195" s="28">
        <v>96.03</v>
      </c>
      <c r="H1195" s="28" t="s">
        <v>51</v>
      </c>
      <c r="I1195" s="28">
        <v>2.16</v>
      </c>
      <c r="J1195" s="28">
        <v>10.34</v>
      </c>
      <c r="K1195" s="28">
        <v>265.75</v>
      </c>
      <c r="L1195" s="28">
        <v>13.81</v>
      </c>
      <c r="M1195" s="28" t="s">
        <v>48</v>
      </c>
      <c r="N1195" s="28">
        <v>68.7466006913509</v>
      </c>
    </row>
    <row r="1196">
      <c r="A1196" s="28">
        <v>1195.0</v>
      </c>
      <c r="B1196" s="28">
        <v>21.0</v>
      </c>
      <c r="C1196" s="28" t="s">
        <v>44</v>
      </c>
      <c r="D1196" s="28">
        <v>2.35</v>
      </c>
      <c r="E1196" s="28">
        <v>1.85</v>
      </c>
      <c r="F1196" s="28">
        <v>7.45</v>
      </c>
      <c r="G1196" s="28">
        <v>78.07</v>
      </c>
      <c r="H1196" s="28" t="s">
        <v>51</v>
      </c>
      <c r="I1196" s="28">
        <v>4.83</v>
      </c>
      <c r="J1196" s="28">
        <v>4.99</v>
      </c>
      <c r="K1196" s="28">
        <v>291.64</v>
      </c>
      <c r="L1196" s="28">
        <v>3.47</v>
      </c>
      <c r="M1196" s="28" t="s">
        <v>48</v>
      </c>
      <c r="N1196" s="28">
        <v>57.97</v>
      </c>
    </row>
    <row r="1197">
      <c r="A1197" s="28">
        <v>1196.0</v>
      </c>
      <c r="B1197" s="28">
        <v>24.0</v>
      </c>
      <c r="C1197" s="28" t="s">
        <v>44</v>
      </c>
      <c r="D1197" s="28">
        <v>1.19</v>
      </c>
      <c r="E1197" s="28">
        <v>5.79</v>
      </c>
      <c r="F1197" s="28">
        <v>8.91</v>
      </c>
      <c r="G1197" s="28">
        <v>80.55</v>
      </c>
      <c r="H1197" s="28" t="s">
        <v>51</v>
      </c>
      <c r="I1197" s="28">
        <v>0.34</v>
      </c>
      <c r="J1197" s="28">
        <v>2.75</v>
      </c>
      <c r="K1197" s="28">
        <v>287.09</v>
      </c>
      <c r="L1197" s="28">
        <v>1.2</v>
      </c>
      <c r="M1197" s="28" t="s">
        <v>48</v>
      </c>
      <c r="N1197" s="28">
        <v>93.2</v>
      </c>
    </row>
    <row r="1198">
      <c r="A1198" s="28">
        <v>1197.0</v>
      </c>
      <c r="B1198" s="28">
        <v>17.0</v>
      </c>
      <c r="C1198" s="28" t="s">
        <v>44</v>
      </c>
      <c r="D1198" s="28">
        <v>2.95</v>
      </c>
      <c r="E1198" s="28">
        <v>7.72</v>
      </c>
      <c r="F1198" s="28">
        <v>5.93</v>
      </c>
      <c r="G1198" s="28">
        <v>97.95</v>
      </c>
      <c r="H1198" s="28" t="s">
        <v>45</v>
      </c>
      <c r="I1198" s="28">
        <v>0.84</v>
      </c>
      <c r="J1198" s="28">
        <v>8.68</v>
      </c>
      <c r="K1198" s="28">
        <v>307.77</v>
      </c>
      <c r="L1198" s="28">
        <v>5.57</v>
      </c>
      <c r="M1198" s="28" t="s">
        <v>50</v>
      </c>
      <c r="N1198" s="28">
        <v>92.904455481107</v>
      </c>
    </row>
    <row r="1199">
      <c r="A1199" s="28">
        <v>1198.0</v>
      </c>
      <c r="B1199" s="28">
        <v>16.0</v>
      </c>
      <c r="C1199" s="28" t="s">
        <v>49</v>
      </c>
      <c r="D1199" s="28">
        <v>3.32</v>
      </c>
      <c r="E1199" s="28">
        <v>4.71</v>
      </c>
      <c r="F1199" s="28">
        <v>7.56</v>
      </c>
      <c r="G1199" s="28">
        <v>99.17</v>
      </c>
      <c r="H1199" s="28" t="s">
        <v>51</v>
      </c>
      <c r="I1199" s="28">
        <v>1.02</v>
      </c>
      <c r="J1199" s="28">
        <v>7.02</v>
      </c>
      <c r="K1199" s="28">
        <v>287.76</v>
      </c>
      <c r="L1199" s="28">
        <v>10.16</v>
      </c>
      <c r="M1199" s="28" t="s">
        <v>48</v>
      </c>
      <c r="N1199" s="28">
        <v>69.24</v>
      </c>
    </row>
    <row r="1200">
      <c r="A1200" s="28">
        <v>1199.0</v>
      </c>
      <c r="B1200" s="28">
        <v>17.0</v>
      </c>
      <c r="C1200" s="28" t="s">
        <v>44</v>
      </c>
      <c r="D1200" s="28">
        <v>5.03</v>
      </c>
      <c r="E1200" s="28">
        <v>7.03</v>
      </c>
      <c r="F1200" s="28">
        <v>5.8</v>
      </c>
      <c r="G1200" s="28">
        <v>86.46</v>
      </c>
      <c r="H1200" s="28" t="s">
        <v>47</v>
      </c>
      <c r="I1200" s="28">
        <v>2.12</v>
      </c>
      <c r="J1200" s="28">
        <v>10.89</v>
      </c>
      <c r="K1200" s="28">
        <v>254.73</v>
      </c>
      <c r="L1200" s="28">
        <v>11.27</v>
      </c>
      <c r="M1200" s="28" t="s">
        <v>50</v>
      </c>
      <c r="N1200" s="28">
        <v>88.7332441757057</v>
      </c>
    </row>
    <row r="1201">
      <c r="A1201" s="28">
        <v>1200.0</v>
      </c>
      <c r="B1201" s="28">
        <v>22.0</v>
      </c>
      <c r="C1201" s="28" t="s">
        <v>44</v>
      </c>
      <c r="D1201" s="28">
        <v>7.32</v>
      </c>
      <c r="E1201" s="28">
        <v>5.41</v>
      </c>
      <c r="F1201" s="28">
        <v>8.27</v>
      </c>
      <c r="G1201" s="28">
        <v>97.79</v>
      </c>
      <c r="H1201" s="28" t="s">
        <v>45</v>
      </c>
      <c r="I1201" s="28">
        <v>0.3</v>
      </c>
      <c r="J1201" s="28">
        <v>10.29</v>
      </c>
      <c r="K1201" s="28">
        <v>236.49</v>
      </c>
      <c r="L1201" s="28">
        <v>18.13</v>
      </c>
      <c r="M1201" s="28" t="s">
        <v>46</v>
      </c>
      <c r="N1201" s="28">
        <v>53.59</v>
      </c>
    </row>
    <row r="1202">
      <c r="A1202" s="28">
        <v>1201.0</v>
      </c>
      <c r="B1202" s="28">
        <v>18.0</v>
      </c>
      <c r="C1202" s="28" t="s">
        <v>44</v>
      </c>
      <c r="D1202" s="28">
        <v>0.29</v>
      </c>
      <c r="E1202" s="28">
        <v>4.93</v>
      </c>
      <c r="F1202" s="28">
        <v>8.29</v>
      </c>
      <c r="G1202" s="28">
        <v>81.66</v>
      </c>
      <c r="H1202" s="28" t="s">
        <v>45</v>
      </c>
      <c r="I1202" s="28">
        <v>4.83</v>
      </c>
      <c r="J1202" s="28">
        <v>5.08</v>
      </c>
      <c r="K1202" s="28">
        <v>320.99</v>
      </c>
      <c r="L1202" s="28">
        <v>2.05</v>
      </c>
      <c r="M1202" s="28" t="s">
        <v>48</v>
      </c>
      <c r="N1202" s="28">
        <v>90.27</v>
      </c>
    </row>
    <row r="1203">
      <c r="A1203" s="28">
        <v>1202.0</v>
      </c>
      <c r="B1203" s="28">
        <v>17.0</v>
      </c>
      <c r="C1203" s="28" t="s">
        <v>49</v>
      </c>
      <c r="D1203" s="28">
        <v>1.95</v>
      </c>
      <c r="E1203" s="28">
        <v>3.61</v>
      </c>
      <c r="F1203" s="28">
        <v>8.51</v>
      </c>
      <c r="G1203" s="28">
        <v>72.29</v>
      </c>
      <c r="H1203" s="28" t="s">
        <v>45</v>
      </c>
      <c r="I1203" s="28">
        <v>2.8</v>
      </c>
      <c r="J1203" s="28">
        <v>3.5</v>
      </c>
      <c r="K1203" s="28">
        <v>293.3</v>
      </c>
      <c r="L1203" s="28">
        <v>4.68</v>
      </c>
      <c r="M1203" s="28" t="s">
        <v>48</v>
      </c>
      <c r="N1203" s="28">
        <v>85.54</v>
      </c>
    </row>
    <row r="1204">
      <c r="A1204" s="28">
        <v>1203.0</v>
      </c>
      <c r="B1204" s="28">
        <v>22.0</v>
      </c>
      <c r="C1204" s="28" t="s">
        <v>44</v>
      </c>
      <c r="D1204" s="28">
        <v>1.55</v>
      </c>
      <c r="E1204" s="28">
        <v>4.44</v>
      </c>
      <c r="F1204" s="28">
        <v>4.03</v>
      </c>
      <c r="G1204" s="28">
        <v>72.6</v>
      </c>
      <c r="H1204" s="28" t="s">
        <v>51</v>
      </c>
      <c r="I1204" s="28">
        <v>4.07</v>
      </c>
      <c r="J1204" s="28">
        <v>6.82</v>
      </c>
      <c r="K1204" s="28">
        <v>305.34</v>
      </c>
      <c r="L1204" s="28">
        <v>5.39</v>
      </c>
      <c r="M1204" s="28" t="s">
        <v>48</v>
      </c>
      <c r="N1204" s="28">
        <v>59.41</v>
      </c>
    </row>
    <row r="1205">
      <c r="A1205" s="28">
        <v>1204.0</v>
      </c>
      <c r="B1205" s="28">
        <v>17.0</v>
      </c>
      <c r="C1205" s="28" t="s">
        <v>44</v>
      </c>
      <c r="D1205" s="28">
        <v>4.02</v>
      </c>
      <c r="E1205" s="28">
        <v>4.15</v>
      </c>
      <c r="F1205" s="28">
        <v>5.49</v>
      </c>
      <c r="G1205" s="28">
        <v>82.36</v>
      </c>
      <c r="H1205" s="28" t="s">
        <v>45</v>
      </c>
      <c r="I1205" s="28">
        <v>3.86</v>
      </c>
      <c r="J1205" s="28">
        <v>5.87</v>
      </c>
      <c r="K1205" s="28">
        <v>275.82</v>
      </c>
      <c r="L1205" s="28">
        <v>9.35</v>
      </c>
      <c r="M1205" s="28" t="s">
        <v>48</v>
      </c>
      <c r="N1205" s="28">
        <v>58.43</v>
      </c>
    </row>
    <row r="1206">
      <c r="A1206" s="28">
        <v>1205.0</v>
      </c>
      <c r="B1206" s="28">
        <v>18.0</v>
      </c>
      <c r="C1206" s="28" t="s">
        <v>49</v>
      </c>
      <c r="D1206" s="28">
        <v>3.44</v>
      </c>
      <c r="E1206" s="28">
        <v>6.82</v>
      </c>
      <c r="F1206" s="28">
        <v>4.67</v>
      </c>
      <c r="G1206" s="28">
        <v>84.2</v>
      </c>
      <c r="H1206" s="28" t="s">
        <v>47</v>
      </c>
      <c r="I1206" s="28">
        <v>3.3</v>
      </c>
      <c r="J1206" s="28">
        <v>4.78</v>
      </c>
      <c r="K1206" s="28">
        <v>289.63</v>
      </c>
      <c r="L1206" s="28">
        <v>6.57</v>
      </c>
      <c r="M1206" s="28" t="s">
        <v>48</v>
      </c>
      <c r="N1206" s="28">
        <v>64.43</v>
      </c>
    </row>
    <row r="1207">
      <c r="A1207" s="28">
        <v>1206.0</v>
      </c>
      <c r="B1207" s="28">
        <v>22.0</v>
      </c>
      <c r="C1207" s="28" t="s">
        <v>49</v>
      </c>
      <c r="D1207" s="28">
        <v>5.83</v>
      </c>
      <c r="E1207" s="28">
        <v>2.04</v>
      </c>
      <c r="F1207" s="28">
        <v>6.27</v>
      </c>
      <c r="G1207" s="28">
        <v>77.58</v>
      </c>
      <c r="H1207" s="28" t="s">
        <v>51</v>
      </c>
      <c r="I1207" s="28">
        <v>4.52</v>
      </c>
      <c r="J1207" s="28">
        <v>7.32</v>
      </c>
      <c r="K1207" s="28">
        <v>250.73</v>
      </c>
      <c r="L1207" s="28">
        <v>14.48</v>
      </c>
      <c r="M1207" s="28" t="s">
        <v>46</v>
      </c>
      <c r="N1207" s="28">
        <v>34.61</v>
      </c>
    </row>
    <row r="1208">
      <c r="A1208" s="28">
        <v>1207.0</v>
      </c>
      <c r="B1208" s="28">
        <v>19.0</v>
      </c>
      <c r="C1208" s="28" t="s">
        <v>49</v>
      </c>
      <c r="D1208" s="28">
        <v>1.94</v>
      </c>
      <c r="E1208" s="28">
        <v>1.83</v>
      </c>
      <c r="F1208" s="28">
        <v>6.48</v>
      </c>
      <c r="G1208" s="28">
        <v>95.35</v>
      </c>
      <c r="H1208" s="28" t="s">
        <v>45</v>
      </c>
      <c r="I1208" s="28">
        <v>4.51</v>
      </c>
      <c r="J1208" s="28">
        <v>5.73</v>
      </c>
      <c r="K1208" s="28">
        <v>299.94</v>
      </c>
      <c r="L1208" s="28">
        <v>5.44</v>
      </c>
      <c r="M1208" s="28" t="s">
        <v>48</v>
      </c>
      <c r="N1208" s="28">
        <v>59.23</v>
      </c>
    </row>
    <row r="1209">
      <c r="A1209" s="28">
        <v>1208.0</v>
      </c>
      <c r="B1209" s="28">
        <v>16.0</v>
      </c>
      <c r="C1209" s="28" t="s">
        <v>49</v>
      </c>
      <c r="D1209" s="28">
        <v>4.76</v>
      </c>
      <c r="E1209" s="28">
        <v>6.94</v>
      </c>
      <c r="F1209" s="28">
        <v>5.28</v>
      </c>
      <c r="G1209" s="28">
        <v>77.07</v>
      </c>
      <c r="H1209" s="28" t="s">
        <v>47</v>
      </c>
      <c r="I1209" s="28">
        <v>0.64</v>
      </c>
      <c r="J1209" s="28">
        <v>7.22</v>
      </c>
      <c r="K1209" s="28">
        <v>260.79</v>
      </c>
      <c r="L1209" s="28">
        <v>11.48</v>
      </c>
      <c r="M1209" s="28" t="s">
        <v>48</v>
      </c>
      <c r="N1209" s="28">
        <v>58.38</v>
      </c>
    </row>
    <row r="1210">
      <c r="A1210" s="28">
        <v>1209.0</v>
      </c>
      <c r="B1210" s="28">
        <v>20.0</v>
      </c>
      <c r="C1210" s="28" t="s">
        <v>44</v>
      </c>
      <c r="D1210" s="28">
        <v>7.07</v>
      </c>
      <c r="E1210" s="28">
        <v>5.92</v>
      </c>
      <c r="F1210" s="28">
        <v>7.62</v>
      </c>
      <c r="G1210" s="28">
        <v>70.94</v>
      </c>
      <c r="H1210" s="28" t="s">
        <v>45</v>
      </c>
      <c r="I1210" s="28">
        <v>4.51</v>
      </c>
      <c r="J1210" s="28">
        <v>12.87</v>
      </c>
      <c r="K1210" s="28">
        <v>230.83</v>
      </c>
      <c r="L1210" s="28">
        <v>17.26</v>
      </c>
      <c r="M1210" s="28" t="s">
        <v>46</v>
      </c>
      <c r="N1210" s="28">
        <v>67.5416303123774</v>
      </c>
    </row>
    <row r="1211">
      <c r="A1211" s="28">
        <v>1210.0</v>
      </c>
      <c r="B1211" s="28">
        <v>24.0</v>
      </c>
      <c r="C1211" s="28" t="s">
        <v>49</v>
      </c>
      <c r="D1211" s="28">
        <v>7.29</v>
      </c>
      <c r="E1211" s="28">
        <v>4.87</v>
      </c>
      <c r="F1211" s="28">
        <v>5.35</v>
      </c>
      <c r="G1211" s="28">
        <v>60.32</v>
      </c>
      <c r="H1211" s="28" t="s">
        <v>45</v>
      </c>
      <c r="I1211" s="28">
        <v>2.62</v>
      </c>
      <c r="J1211" s="28">
        <v>12.55</v>
      </c>
      <c r="K1211" s="28">
        <v>224.82</v>
      </c>
      <c r="L1211" s="28">
        <v>15.18</v>
      </c>
      <c r="M1211" s="28" t="s">
        <v>46</v>
      </c>
      <c r="N1211" s="28">
        <v>40.09</v>
      </c>
    </row>
    <row r="1212">
      <c r="A1212" s="28">
        <v>1211.0</v>
      </c>
      <c r="B1212" s="28">
        <v>23.0</v>
      </c>
      <c r="C1212" s="28" t="s">
        <v>44</v>
      </c>
      <c r="D1212" s="28">
        <v>7.67</v>
      </c>
      <c r="E1212" s="28">
        <v>2.37</v>
      </c>
      <c r="F1212" s="28">
        <v>8.27</v>
      </c>
      <c r="G1212" s="28">
        <v>98.82</v>
      </c>
      <c r="H1212" s="28" t="s">
        <v>45</v>
      </c>
      <c r="I1212" s="28">
        <v>1.34</v>
      </c>
      <c r="J1212" s="28">
        <v>12.69</v>
      </c>
      <c r="K1212" s="28">
        <v>219.92</v>
      </c>
      <c r="L1212" s="28">
        <v>20.55</v>
      </c>
      <c r="M1212" s="28" t="s">
        <v>46</v>
      </c>
      <c r="N1212" s="28">
        <v>30.92</v>
      </c>
    </row>
    <row r="1213">
      <c r="A1213" s="28">
        <v>1212.0</v>
      </c>
      <c r="B1213" s="28">
        <v>24.0</v>
      </c>
      <c r="C1213" s="28" t="s">
        <v>44</v>
      </c>
      <c r="D1213" s="28">
        <v>6.19</v>
      </c>
      <c r="E1213" s="28">
        <v>4.7</v>
      </c>
      <c r="F1213" s="28">
        <v>4.89</v>
      </c>
      <c r="G1213" s="28">
        <v>92.97</v>
      </c>
      <c r="H1213" s="28" t="s">
        <v>45</v>
      </c>
      <c r="I1213" s="28">
        <v>3.04</v>
      </c>
      <c r="J1213" s="28">
        <v>11.24</v>
      </c>
      <c r="K1213" s="28">
        <v>241.07</v>
      </c>
      <c r="L1213" s="28">
        <v>13.6</v>
      </c>
      <c r="M1213" s="28" t="s">
        <v>46</v>
      </c>
      <c r="N1213" s="28">
        <v>54.36</v>
      </c>
    </row>
    <row r="1214">
      <c r="A1214" s="28">
        <v>1213.0</v>
      </c>
      <c r="B1214" s="28">
        <v>24.0</v>
      </c>
      <c r="C1214" s="28" t="s">
        <v>44</v>
      </c>
      <c r="D1214" s="28">
        <v>7.25</v>
      </c>
      <c r="E1214" s="28">
        <v>8.11</v>
      </c>
      <c r="F1214" s="28">
        <v>5.84</v>
      </c>
      <c r="G1214" s="28">
        <v>84.62</v>
      </c>
      <c r="H1214" s="28" t="s">
        <v>47</v>
      </c>
      <c r="I1214" s="28">
        <v>1.4</v>
      </c>
      <c r="J1214" s="28">
        <v>12.7</v>
      </c>
      <c r="K1214" s="28">
        <v>230.64</v>
      </c>
      <c r="L1214" s="28">
        <v>18.84</v>
      </c>
      <c r="M1214" s="28" t="s">
        <v>50</v>
      </c>
      <c r="N1214" s="28">
        <v>63.4868955334239</v>
      </c>
    </row>
    <row r="1215">
      <c r="A1215" s="28">
        <v>1214.0</v>
      </c>
      <c r="B1215" s="28">
        <v>22.0</v>
      </c>
      <c r="C1215" s="28" t="s">
        <v>49</v>
      </c>
      <c r="D1215" s="28">
        <v>1.88</v>
      </c>
      <c r="E1215" s="28">
        <v>9.01</v>
      </c>
      <c r="F1215" s="28">
        <v>7.11</v>
      </c>
      <c r="G1215" s="28">
        <v>93.22</v>
      </c>
      <c r="H1215" s="28" t="s">
        <v>45</v>
      </c>
      <c r="I1215" s="28">
        <v>2.4</v>
      </c>
      <c r="J1215" s="28">
        <v>7.21</v>
      </c>
      <c r="K1215" s="28">
        <v>307.5</v>
      </c>
      <c r="L1215" s="28">
        <v>7.88</v>
      </c>
      <c r="M1215" s="28" t="s">
        <v>48</v>
      </c>
      <c r="N1215" s="28">
        <v>100.0</v>
      </c>
    </row>
    <row r="1216">
      <c r="A1216" s="28">
        <v>1215.0</v>
      </c>
      <c r="B1216" s="28">
        <v>19.0</v>
      </c>
      <c r="C1216" s="28" t="s">
        <v>44</v>
      </c>
      <c r="D1216" s="28">
        <v>1.58</v>
      </c>
      <c r="E1216" s="28">
        <v>7.32</v>
      </c>
      <c r="F1216" s="28">
        <v>7.03</v>
      </c>
      <c r="G1216" s="28">
        <v>92.41</v>
      </c>
      <c r="H1216" s="28" t="s">
        <v>47</v>
      </c>
      <c r="I1216" s="28">
        <v>4.08</v>
      </c>
      <c r="J1216" s="28">
        <v>7.22</v>
      </c>
      <c r="K1216" s="28">
        <v>297.25</v>
      </c>
      <c r="L1216" s="28">
        <v>2.98</v>
      </c>
      <c r="M1216" s="28" t="s">
        <v>48</v>
      </c>
      <c r="N1216" s="28">
        <v>100.0</v>
      </c>
    </row>
    <row r="1217">
      <c r="A1217" s="28">
        <v>1216.0</v>
      </c>
      <c r="B1217" s="28">
        <v>20.0</v>
      </c>
      <c r="C1217" s="28" t="s">
        <v>49</v>
      </c>
      <c r="D1217" s="28">
        <v>0.05</v>
      </c>
      <c r="E1217" s="28">
        <v>1.54</v>
      </c>
      <c r="F1217" s="28">
        <v>4.39</v>
      </c>
      <c r="G1217" s="28">
        <v>97.27</v>
      </c>
      <c r="H1217" s="28" t="s">
        <v>47</v>
      </c>
      <c r="I1217" s="28">
        <v>0.16</v>
      </c>
      <c r="J1217" s="28">
        <v>5.72</v>
      </c>
      <c r="K1217" s="28">
        <v>316.07</v>
      </c>
      <c r="L1217" s="28">
        <v>2.58</v>
      </c>
      <c r="M1217" s="28" t="s">
        <v>48</v>
      </c>
      <c r="N1217" s="28">
        <v>68.2956929762645</v>
      </c>
    </row>
    <row r="1218">
      <c r="A1218" s="28">
        <v>1217.0</v>
      </c>
      <c r="B1218" s="28">
        <v>16.0</v>
      </c>
      <c r="C1218" s="28" t="s">
        <v>49</v>
      </c>
      <c r="D1218" s="28">
        <v>5.65</v>
      </c>
      <c r="E1218" s="28">
        <v>7.03</v>
      </c>
      <c r="F1218" s="28">
        <v>8.23</v>
      </c>
      <c r="G1218" s="28">
        <v>75.44</v>
      </c>
      <c r="H1218" s="28" t="s">
        <v>45</v>
      </c>
      <c r="I1218" s="28">
        <v>0.92</v>
      </c>
      <c r="J1218" s="28">
        <v>8.14</v>
      </c>
      <c r="K1218" s="28">
        <v>249.28</v>
      </c>
      <c r="L1218" s="28">
        <v>13.7</v>
      </c>
      <c r="M1218" s="28" t="s">
        <v>46</v>
      </c>
      <c r="N1218" s="28">
        <v>87.6595224598915</v>
      </c>
    </row>
    <row r="1219">
      <c r="A1219" s="28">
        <v>1218.0</v>
      </c>
      <c r="B1219" s="28">
        <v>16.0</v>
      </c>
      <c r="C1219" s="28" t="s">
        <v>44</v>
      </c>
      <c r="D1219" s="28">
        <v>7.5</v>
      </c>
      <c r="E1219" s="28">
        <v>3.17</v>
      </c>
      <c r="F1219" s="28">
        <v>6.99</v>
      </c>
      <c r="G1219" s="28">
        <v>82.19</v>
      </c>
      <c r="H1219" s="28" t="s">
        <v>51</v>
      </c>
      <c r="I1219" s="28">
        <v>4.78</v>
      </c>
      <c r="J1219" s="28">
        <v>9.6</v>
      </c>
      <c r="K1219" s="28">
        <v>229.52</v>
      </c>
      <c r="L1219" s="28">
        <v>15.47</v>
      </c>
      <c r="M1219" s="28" t="s">
        <v>46</v>
      </c>
      <c r="N1219" s="28">
        <v>22.11</v>
      </c>
    </row>
    <row r="1220">
      <c r="A1220" s="28">
        <v>1219.0</v>
      </c>
      <c r="B1220" s="28">
        <v>18.0</v>
      </c>
      <c r="C1220" s="28" t="s">
        <v>49</v>
      </c>
      <c r="D1220" s="28">
        <v>1.5</v>
      </c>
      <c r="E1220" s="28">
        <v>3.84</v>
      </c>
      <c r="F1220" s="28">
        <v>8.35</v>
      </c>
      <c r="G1220" s="28">
        <v>63.95</v>
      </c>
      <c r="H1220" s="28" t="s">
        <v>51</v>
      </c>
      <c r="I1220" s="28">
        <v>2.23</v>
      </c>
      <c r="J1220" s="28">
        <v>5.72</v>
      </c>
      <c r="K1220" s="28">
        <v>318.98</v>
      </c>
      <c r="L1220" s="28">
        <v>4.85</v>
      </c>
      <c r="M1220" s="28" t="s">
        <v>48</v>
      </c>
      <c r="N1220" s="28">
        <v>71.24</v>
      </c>
    </row>
    <row r="1221">
      <c r="A1221" s="28">
        <v>1220.0</v>
      </c>
      <c r="B1221" s="28">
        <v>23.0</v>
      </c>
      <c r="C1221" s="28" t="s">
        <v>49</v>
      </c>
      <c r="D1221" s="28">
        <v>5.1</v>
      </c>
      <c r="E1221" s="28">
        <v>2.76</v>
      </c>
      <c r="F1221" s="28">
        <v>8.34</v>
      </c>
      <c r="G1221" s="28">
        <v>98.61</v>
      </c>
      <c r="H1221" s="28" t="s">
        <v>47</v>
      </c>
      <c r="I1221" s="28">
        <v>1.52</v>
      </c>
      <c r="J1221" s="28">
        <v>6.72</v>
      </c>
      <c r="K1221" s="28">
        <v>255.01</v>
      </c>
      <c r="L1221" s="28">
        <v>11.44</v>
      </c>
      <c r="M1221" s="28" t="s">
        <v>46</v>
      </c>
      <c r="N1221" s="28">
        <v>61.15</v>
      </c>
    </row>
    <row r="1222">
      <c r="A1222" s="28">
        <v>1221.0</v>
      </c>
      <c r="B1222" s="28">
        <v>17.0</v>
      </c>
      <c r="C1222" s="28" t="s">
        <v>49</v>
      </c>
      <c r="D1222" s="28">
        <v>5.97</v>
      </c>
      <c r="E1222" s="28">
        <v>7.98</v>
      </c>
      <c r="F1222" s="28">
        <v>6.73</v>
      </c>
      <c r="G1222" s="28">
        <v>99.41</v>
      </c>
      <c r="H1222" s="28" t="s">
        <v>45</v>
      </c>
      <c r="I1222" s="28">
        <v>4.62</v>
      </c>
      <c r="J1222" s="28">
        <v>8.03</v>
      </c>
      <c r="K1222" s="28">
        <v>253.97</v>
      </c>
      <c r="L1222" s="28">
        <v>12.22</v>
      </c>
      <c r="M1222" s="28" t="s">
        <v>46</v>
      </c>
      <c r="N1222" s="28">
        <v>81.1105281396632</v>
      </c>
    </row>
    <row r="1223">
      <c r="A1223" s="28">
        <v>1222.0</v>
      </c>
      <c r="B1223" s="28">
        <v>19.0</v>
      </c>
      <c r="C1223" s="28" t="s">
        <v>44</v>
      </c>
      <c r="D1223" s="28">
        <v>7.42</v>
      </c>
      <c r="E1223" s="28">
        <v>6.84</v>
      </c>
      <c r="F1223" s="28">
        <v>8.55</v>
      </c>
      <c r="G1223" s="28">
        <v>91.56</v>
      </c>
      <c r="H1223" s="28" t="s">
        <v>45</v>
      </c>
      <c r="I1223" s="28">
        <v>4.56</v>
      </c>
      <c r="J1223" s="28">
        <v>12.28</v>
      </c>
      <c r="K1223" s="28">
        <v>234.46</v>
      </c>
      <c r="L1223" s="28">
        <v>17.98</v>
      </c>
      <c r="M1223" s="28" t="s">
        <v>46</v>
      </c>
      <c r="N1223" s="28">
        <v>67.38</v>
      </c>
    </row>
    <row r="1224">
      <c r="A1224" s="28">
        <v>1223.0</v>
      </c>
      <c r="B1224" s="28">
        <v>17.0</v>
      </c>
      <c r="C1224" s="28" t="s">
        <v>49</v>
      </c>
      <c r="D1224" s="28">
        <v>5.17</v>
      </c>
      <c r="E1224" s="28">
        <v>6.51</v>
      </c>
      <c r="F1224" s="28">
        <v>8.24</v>
      </c>
      <c r="G1224" s="28">
        <v>78.16</v>
      </c>
      <c r="H1224" s="28" t="s">
        <v>47</v>
      </c>
      <c r="I1224" s="28">
        <v>0.22</v>
      </c>
      <c r="J1224" s="28">
        <v>9.42</v>
      </c>
      <c r="K1224" s="28">
        <v>258.58</v>
      </c>
      <c r="L1224" s="28">
        <v>12.55</v>
      </c>
      <c r="M1224" s="28" t="s">
        <v>46</v>
      </c>
      <c r="N1224" s="28">
        <v>70.14</v>
      </c>
    </row>
    <row r="1225">
      <c r="A1225" s="28">
        <v>1224.0</v>
      </c>
      <c r="B1225" s="28">
        <v>20.0</v>
      </c>
      <c r="C1225" s="28" t="s">
        <v>44</v>
      </c>
      <c r="D1225" s="28">
        <v>7.76</v>
      </c>
      <c r="E1225" s="28">
        <v>7.01</v>
      </c>
      <c r="F1225" s="28">
        <v>8.79</v>
      </c>
      <c r="G1225" s="28">
        <v>79.86</v>
      </c>
      <c r="H1225" s="28" t="s">
        <v>45</v>
      </c>
      <c r="I1225" s="28">
        <v>1.81</v>
      </c>
      <c r="J1225" s="28">
        <v>12.01</v>
      </c>
      <c r="K1225" s="28">
        <v>217.3</v>
      </c>
      <c r="L1225" s="28">
        <v>17.25</v>
      </c>
      <c r="M1225" s="28" t="s">
        <v>46</v>
      </c>
      <c r="N1225" s="28">
        <v>62.1506336462651</v>
      </c>
    </row>
    <row r="1226">
      <c r="A1226" s="28">
        <v>1225.0</v>
      </c>
      <c r="B1226" s="28">
        <v>24.0</v>
      </c>
      <c r="C1226" s="28" t="s">
        <v>49</v>
      </c>
      <c r="D1226" s="28">
        <v>2.76</v>
      </c>
      <c r="E1226" s="28">
        <v>3.13</v>
      </c>
      <c r="F1226" s="28">
        <v>8.25</v>
      </c>
      <c r="G1226" s="28">
        <v>77.41</v>
      </c>
      <c r="H1226" s="28" t="s">
        <v>45</v>
      </c>
      <c r="I1226" s="28">
        <v>4.56</v>
      </c>
      <c r="J1226" s="28">
        <v>8.51</v>
      </c>
      <c r="K1226" s="28">
        <v>292.12</v>
      </c>
      <c r="L1226" s="28">
        <v>6.45</v>
      </c>
      <c r="M1226" s="28" t="s">
        <v>48</v>
      </c>
      <c r="N1226" s="28">
        <v>59.24</v>
      </c>
    </row>
    <row r="1227">
      <c r="A1227" s="28">
        <v>1226.0</v>
      </c>
      <c r="B1227" s="28">
        <v>16.0</v>
      </c>
      <c r="C1227" s="28" t="s">
        <v>49</v>
      </c>
      <c r="D1227" s="28">
        <v>2.8</v>
      </c>
      <c r="E1227" s="28">
        <v>5.0</v>
      </c>
      <c r="F1227" s="28">
        <v>8.11</v>
      </c>
      <c r="G1227" s="28">
        <v>71.73</v>
      </c>
      <c r="H1227" s="28" t="s">
        <v>51</v>
      </c>
      <c r="I1227" s="28">
        <v>0.9</v>
      </c>
      <c r="J1227" s="28">
        <v>7.14</v>
      </c>
      <c r="K1227" s="28">
        <v>267.14</v>
      </c>
      <c r="L1227" s="28">
        <v>8.58</v>
      </c>
      <c r="M1227" s="28" t="s">
        <v>48</v>
      </c>
      <c r="N1227" s="28">
        <v>76.86</v>
      </c>
    </row>
    <row r="1228">
      <c r="A1228" s="28">
        <v>1227.0</v>
      </c>
      <c r="B1228" s="28">
        <v>20.0</v>
      </c>
      <c r="C1228" s="28" t="s">
        <v>44</v>
      </c>
      <c r="D1228" s="28">
        <v>4.34</v>
      </c>
      <c r="E1228" s="28">
        <v>6.7</v>
      </c>
      <c r="F1228" s="28">
        <v>6.35</v>
      </c>
      <c r="G1228" s="28">
        <v>81.11</v>
      </c>
      <c r="H1228" s="28" t="s">
        <v>45</v>
      </c>
      <c r="I1228" s="28">
        <v>2.89</v>
      </c>
      <c r="J1228" s="28">
        <v>7.49</v>
      </c>
      <c r="K1228" s="28">
        <v>257.71</v>
      </c>
      <c r="L1228" s="28">
        <v>5.44</v>
      </c>
      <c r="M1228" s="28" t="s">
        <v>48</v>
      </c>
      <c r="N1228" s="28">
        <v>74.36</v>
      </c>
    </row>
    <row r="1229">
      <c r="A1229" s="28">
        <v>1228.0</v>
      </c>
      <c r="B1229" s="28">
        <v>24.0</v>
      </c>
      <c r="C1229" s="28" t="s">
        <v>49</v>
      </c>
      <c r="D1229" s="28">
        <v>3.07</v>
      </c>
      <c r="E1229" s="28">
        <v>6.73</v>
      </c>
      <c r="F1229" s="28">
        <v>5.06</v>
      </c>
      <c r="G1229" s="28">
        <v>62.14</v>
      </c>
      <c r="H1229" s="28" t="s">
        <v>51</v>
      </c>
      <c r="I1229" s="28">
        <v>1.6</v>
      </c>
      <c r="J1229" s="28">
        <v>5.47</v>
      </c>
      <c r="K1229" s="28">
        <v>277.74</v>
      </c>
      <c r="L1229" s="28">
        <v>7.86</v>
      </c>
      <c r="M1229" s="28" t="s">
        <v>48</v>
      </c>
      <c r="N1229" s="28">
        <v>86.2892452275362</v>
      </c>
    </row>
    <row r="1230">
      <c r="A1230" s="28">
        <v>1229.0</v>
      </c>
      <c r="B1230" s="28">
        <v>16.0</v>
      </c>
      <c r="C1230" s="28" t="s">
        <v>49</v>
      </c>
      <c r="D1230" s="28">
        <v>0.01</v>
      </c>
      <c r="E1230" s="28">
        <v>8.13</v>
      </c>
      <c r="F1230" s="28">
        <v>8.55</v>
      </c>
      <c r="G1230" s="28">
        <v>99.68</v>
      </c>
      <c r="H1230" s="28" t="s">
        <v>47</v>
      </c>
      <c r="I1230" s="28">
        <v>3.68</v>
      </c>
      <c r="J1230" s="28">
        <v>2.7</v>
      </c>
      <c r="K1230" s="28">
        <v>317.63</v>
      </c>
      <c r="L1230" s="28">
        <v>1.39</v>
      </c>
      <c r="M1230" s="28" t="s">
        <v>48</v>
      </c>
      <c r="N1230" s="28">
        <v>100.0</v>
      </c>
    </row>
    <row r="1231">
      <c r="A1231" s="28">
        <v>1230.0</v>
      </c>
      <c r="B1231" s="28">
        <v>24.0</v>
      </c>
      <c r="C1231" s="28" t="s">
        <v>49</v>
      </c>
      <c r="D1231" s="28">
        <v>5.85</v>
      </c>
      <c r="E1231" s="28">
        <v>3.58</v>
      </c>
      <c r="F1231" s="28">
        <v>7.61</v>
      </c>
      <c r="G1231" s="28">
        <v>76.96</v>
      </c>
      <c r="H1231" s="28" t="s">
        <v>51</v>
      </c>
      <c r="I1231" s="28">
        <v>0.79</v>
      </c>
      <c r="J1231" s="28">
        <v>8.24</v>
      </c>
      <c r="K1231" s="28">
        <v>250.64</v>
      </c>
      <c r="L1231" s="28">
        <v>11.27</v>
      </c>
      <c r="M1231" s="28" t="s">
        <v>46</v>
      </c>
      <c r="N1231" s="28">
        <v>45.71</v>
      </c>
    </row>
    <row r="1232">
      <c r="A1232" s="28">
        <v>1231.0</v>
      </c>
      <c r="B1232" s="28">
        <v>23.0</v>
      </c>
      <c r="C1232" s="28" t="s">
        <v>44</v>
      </c>
      <c r="D1232" s="28">
        <v>6.01</v>
      </c>
      <c r="E1232" s="28">
        <v>7.93</v>
      </c>
      <c r="F1232" s="28">
        <v>5.41</v>
      </c>
      <c r="G1232" s="28">
        <v>97.09</v>
      </c>
      <c r="H1232" s="28" t="s">
        <v>51</v>
      </c>
      <c r="I1232" s="28">
        <v>2.98</v>
      </c>
      <c r="J1232" s="28">
        <v>7.18</v>
      </c>
      <c r="K1232" s="28">
        <v>261.79</v>
      </c>
      <c r="L1232" s="28">
        <v>9.83</v>
      </c>
      <c r="M1232" s="28" t="s">
        <v>50</v>
      </c>
      <c r="N1232" s="28">
        <v>84.4875158869954</v>
      </c>
    </row>
    <row r="1233">
      <c r="A1233" s="28">
        <v>1232.0</v>
      </c>
      <c r="B1233" s="28">
        <v>19.0</v>
      </c>
      <c r="C1233" s="28" t="s">
        <v>44</v>
      </c>
      <c r="D1233" s="28">
        <v>5.98</v>
      </c>
      <c r="E1233" s="28">
        <v>4.96</v>
      </c>
      <c r="F1233" s="28">
        <v>5.7</v>
      </c>
      <c r="G1233" s="28">
        <v>88.97</v>
      </c>
      <c r="H1233" s="28" t="s">
        <v>45</v>
      </c>
      <c r="I1233" s="28">
        <v>0.0</v>
      </c>
      <c r="J1233" s="28">
        <v>8.29</v>
      </c>
      <c r="K1233" s="28">
        <v>254.54</v>
      </c>
      <c r="L1233" s="28">
        <v>13.95</v>
      </c>
      <c r="M1233" s="28" t="s">
        <v>46</v>
      </c>
      <c r="N1233" s="28">
        <v>54.9354618764941</v>
      </c>
    </row>
    <row r="1234">
      <c r="A1234" s="28">
        <v>1233.0</v>
      </c>
      <c r="B1234" s="28">
        <v>20.0</v>
      </c>
      <c r="C1234" s="28" t="s">
        <v>52</v>
      </c>
      <c r="D1234" s="28">
        <v>2.76</v>
      </c>
      <c r="E1234" s="28">
        <v>7.03</v>
      </c>
      <c r="F1234" s="28">
        <v>7.43</v>
      </c>
      <c r="G1234" s="28">
        <v>71.6</v>
      </c>
      <c r="H1234" s="28" t="s">
        <v>47</v>
      </c>
      <c r="I1234" s="28">
        <v>1.26</v>
      </c>
      <c r="J1234" s="28">
        <v>7.94</v>
      </c>
      <c r="K1234" s="28">
        <v>288.57</v>
      </c>
      <c r="L1234" s="28">
        <v>7.62</v>
      </c>
      <c r="M1234" s="28" t="s">
        <v>48</v>
      </c>
      <c r="N1234" s="28">
        <v>82.79</v>
      </c>
    </row>
    <row r="1235">
      <c r="A1235" s="28">
        <v>1234.0</v>
      </c>
      <c r="B1235" s="28">
        <v>20.0</v>
      </c>
      <c r="C1235" s="28" t="s">
        <v>49</v>
      </c>
      <c r="D1235" s="28">
        <v>4.18</v>
      </c>
      <c r="E1235" s="28">
        <v>5.1</v>
      </c>
      <c r="F1235" s="28">
        <v>6.39</v>
      </c>
      <c r="G1235" s="28">
        <v>68.88</v>
      </c>
      <c r="H1235" s="28" t="s">
        <v>47</v>
      </c>
      <c r="I1235" s="28">
        <v>0.81</v>
      </c>
      <c r="J1235" s="28">
        <v>8.82</v>
      </c>
      <c r="K1235" s="28">
        <v>266.48</v>
      </c>
      <c r="L1235" s="28">
        <v>10.96</v>
      </c>
      <c r="M1235" s="28" t="s">
        <v>48</v>
      </c>
      <c r="N1235" s="28">
        <v>62.11</v>
      </c>
    </row>
    <row r="1236">
      <c r="A1236" s="28">
        <v>1235.0</v>
      </c>
      <c r="B1236" s="28">
        <v>21.0</v>
      </c>
      <c r="C1236" s="28" t="s">
        <v>49</v>
      </c>
      <c r="D1236" s="28">
        <v>2.88</v>
      </c>
      <c r="E1236" s="28">
        <v>9.54</v>
      </c>
      <c r="F1236" s="28">
        <v>4.41</v>
      </c>
      <c r="G1236" s="28">
        <v>99.83</v>
      </c>
      <c r="H1236" s="28" t="s">
        <v>45</v>
      </c>
      <c r="I1236" s="28">
        <v>1.05</v>
      </c>
      <c r="J1236" s="28">
        <v>6.99</v>
      </c>
      <c r="K1236" s="28">
        <v>282.19</v>
      </c>
      <c r="L1236" s="28">
        <v>4.14</v>
      </c>
      <c r="M1236" s="28" t="s">
        <v>50</v>
      </c>
      <c r="N1236" s="28">
        <v>90.58</v>
      </c>
    </row>
    <row r="1237">
      <c r="A1237" s="28">
        <v>1236.0</v>
      </c>
      <c r="B1237" s="28">
        <v>22.0</v>
      </c>
      <c r="C1237" s="28" t="s">
        <v>44</v>
      </c>
      <c r="D1237" s="28">
        <v>0.13</v>
      </c>
      <c r="E1237" s="28">
        <v>2.61</v>
      </c>
      <c r="F1237" s="28">
        <v>4.71</v>
      </c>
      <c r="G1237" s="28">
        <v>90.89</v>
      </c>
      <c r="H1237" s="28" t="s">
        <v>45</v>
      </c>
      <c r="I1237" s="28">
        <v>4.3</v>
      </c>
      <c r="J1237" s="28">
        <v>5.64</v>
      </c>
      <c r="K1237" s="28">
        <v>307.09</v>
      </c>
      <c r="L1237" s="28">
        <v>3.97</v>
      </c>
      <c r="M1237" s="28" t="s">
        <v>48</v>
      </c>
      <c r="N1237" s="28">
        <v>63.91</v>
      </c>
    </row>
    <row r="1238">
      <c r="A1238" s="28">
        <v>1237.0</v>
      </c>
      <c r="B1238" s="28">
        <v>23.0</v>
      </c>
      <c r="C1238" s="28" t="s">
        <v>44</v>
      </c>
      <c r="D1238" s="28">
        <v>4.5</v>
      </c>
      <c r="E1238" s="28">
        <v>7.08</v>
      </c>
      <c r="F1238" s="28">
        <v>7.73</v>
      </c>
      <c r="G1238" s="28">
        <v>69.99</v>
      </c>
      <c r="H1238" s="28" t="s">
        <v>47</v>
      </c>
      <c r="I1238" s="28">
        <v>4.57</v>
      </c>
      <c r="J1238" s="28">
        <v>6.82</v>
      </c>
      <c r="K1238" s="28">
        <v>244.93</v>
      </c>
      <c r="L1238" s="28">
        <v>12.04</v>
      </c>
      <c r="M1238" s="28" t="s">
        <v>48</v>
      </c>
      <c r="N1238" s="28">
        <v>75.33</v>
      </c>
    </row>
    <row r="1239">
      <c r="A1239" s="28">
        <v>1238.0</v>
      </c>
      <c r="B1239" s="28">
        <v>23.0</v>
      </c>
      <c r="C1239" s="28" t="s">
        <v>49</v>
      </c>
      <c r="D1239" s="28">
        <v>0.99</v>
      </c>
      <c r="E1239" s="28">
        <v>6.19</v>
      </c>
      <c r="F1239" s="28">
        <v>5.64</v>
      </c>
      <c r="G1239" s="28">
        <v>62.7</v>
      </c>
      <c r="H1239" s="28" t="s">
        <v>45</v>
      </c>
      <c r="I1239" s="28">
        <v>3.78</v>
      </c>
      <c r="J1239" s="28">
        <v>4.88</v>
      </c>
      <c r="K1239" s="28">
        <v>295.37</v>
      </c>
      <c r="L1239" s="28">
        <v>3.62</v>
      </c>
      <c r="M1239" s="28" t="s">
        <v>48</v>
      </c>
      <c r="N1239" s="28">
        <v>82.22</v>
      </c>
    </row>
    <row r="1240">
      <c r="A1240" s="28">
        <v>1239.0</v>
      </c>
      <c r="B1240" s="28">
        <v>17.0</v>
      </c>
      <c r="C1240" s="28" t="s">
        <v>49</v>
      </c>
      <c r="D1240" s="28">
        <v>0.64</v>
      </c>
      <c r="E1240" s="28">
        <v>2.55</v>
      </c>
      <c r="F1240" s="28">
        <v>6.54</v>
      </c>
      <c r="G1240" s="28">
        <v>87.88</v>
      </c>
      <c r="H1240" s="28" t="s">
        <v>51</v>
      </c>
      <c r="I1240" s="28">
        <v>2.95</v>
      </c>
      <c r="J1240" s="28">
        <v>1.8</v>
      </c>
      <c r="K1240" s="28">
        <v>324.03</v>
      </c>
      <c r="L1240" s="28">
        <v>0.07</v>
      </c>
      <c r="M1240" s="28" t="s">
        <v>48</v>
      </c>
      <c r="N1240" s="28">
        <v>64.71</v>
      </c>
    </row>
    <row r="1241">
      <c r="A1241" s="28">
        <v>1240.0</v>
      </c>
      <c r="B1241" s="28">
        <v>24.0</v>
      </c>
      <c r="C1241" s="28" t="s">
        <v>44</v>
      </c>
      <c r="D1241" s="28">
        <v>6.04</v>
      </c>
      <c r="E1241" s="28">
        <v>1.59</v>
      </c>
      <c r="F1241" s="28">
        <v>7.83</v>
      </c>
      <c r="G1241" s="28">
        <v>72.12</v>
      </c>
      <c r="H1241" s="28" t="s">
        <v>45</v>
      </c>
      <c r="I1241" s="28">
        <v>1.15</v>
      </c>
      <c r="J1241" s="28">
        <v>11.5</v>
      </c>
      <c r="K1241" s="28">
        <v>240.4</v>
      </c>
      <c r="L1241" s="28">
        <v>15.68</v>
      </c>
      <c r="M1241" s="28" t="s">
        <v>46</v>
      </c>
      <c r="N1241" s="28">
        <v>29.61</v>
      </c>
    </row>
    <row r="1242">
      <c r="A1242" s="28">
        <v>1241.0</v>
      </c>
      <c r="B1242" s="28">
        <v>22.0</v>
      </c>
      <c r="C1242" s="28" t="s">
        <v>49</v>
      </c>
      <c r="D1242" s="28">
        <v>0.08</v>
      </c>
      <c r="E1242" s="28">
        <v>8.19</v>
      </c>
      <c r="F1242" s="28">
        <v>7.76</v>
      </c>
      <c r="G1242" s="28">
        <v>68.85</v>
      </c>
      <c r="H1242" s="28" t="s">
        <v>45</v>
      </c>
      <c r="I1242" s="28">
        <v>1.37</v>
      </c>
      <c r="J1242" s="28">
        <v>3.32</v>
      </c>
      <c r="K1242" s="28">
        <v>313.79</v>
      </c>
      <c r="L1242" s="28">
        <v>1.21</v>
      </c>
      <c r="M1242" s="28" t="s">
        <v>48</v>
      </c>
      <c r="N1242" s="28">
        <v>100.0</v>
      </c>
    </row>
    <row r="1243">
      <c r="A1243" s="28">
        <v>1242.0</v>
      </c>
      <c r="B1243" s="28">
        <v>19.0</v>
      </c>
      <c r="C1243" s="28" t="s">
        <v>49</v>
      </c>
      <c r="D1243" s="28">
        <v>7.67</v>
      </c>
      <c r="E1243" s="28">
        <v>2.42</v>
      </c>
      <c r="F1243" s="28">
        <v>4.84</v>
      </c>
      <c r="G1243" s="28">
        <v>89.4</v>
      </c>
      <c r="H1243" s="28" t="s">
        <v>45</v>
      </c>
      <c r="I1243" s="28">
        <v>1.55</v>
      </c>
      <c r="J1243" s="28">
        <v>9.56</v>
      </c>
      <c r="K1243" s="28">
        <v>238.17</v>
      </c>
      <c r="L1243" s="28">
        <v>18.01</v>
      </c>
      <c r="M1243" s="28" t="s">
        <v>46</v>
      </c>
      <c r="N1243" s="28">
        <v>22.47</v>
      </c>
    </row>
    <row r="1244">
      <c r="A1244" s="28">
        <v>1243.0</v>
      </c>
      <c r="B1244" s="28">
        <v>19.0</v>
      </c>
      <c r="C1244" s="28" t="s">
        <v>44</v>
      </c>
      <c r="D1244" s="28">
        <v>4.12</v>
      </c>
      <c r="E1244" s="28">
        <v>2.68</v>
      </c>
      <c r="F1244" s="28">
        <v>4.49</v>
      </c>
      <c r="G1244" s="28">
        <v>87.17</v>
      </c>
      <c r="H1244" s="28" t="s">
        <v>47</v>
      </c>
      <c r="I1244" s="28">
        <v>3.89</v>
      </c>
      <c r="J1244" s="28">
        <v>6.32</v>
      </c>
      <c r="K1244" s="28">
        <v>244.14</v>
      </c>
      <c r="L1244" s="28">
        <v>9.38</v>
      </c>
      <c r="M1244" s="28" t="s">
        <v>48</v>
      </c>
      <c r="N1244" s="28">
        <v>48.9</v>
      </c>
    </row>
    <row r="1245">
      <c r="A1245" s="28">
        <v>1244.0</v>
      </c>
      <c r="B1245" s="28">
        <v>23.0</v>
      </c>
      <c r="C1245" s="28" t="s">
        <v>44</v>
      </c>
      <c r="D1245" s="28">
        <v>7.86</v>
      </c>
      <c r="E1245" s="28">
        <v>9.81</v>
      </c>
      <c r="F1245" s="28">
        <v>6.96</v>
      </c>
      <c r="G1245" s="28">
        <v>79.26</v>
      </c>
      <c r="H1245" s="28" t="s">
        <v>51</v>
      </c>
      <c r="I1245" s="28">
        <v>1.26</v>
      </c>
      <c r="J1245" s="28">
        <v>13.1</v>
      </c>
      <c r="K1245" s="28">
        <v>219.82</v>
      </c>
      <c r="L1245" s="28">
        <v>14.06</v>
      </c>
      <c r="M1245" s="28" t="s">
        <v>46</v>
      </c>
      <c r="N1245" s="28">
        <v>84.3093253733351</v>
      </c>
    </row>
    <row r="1246">
      <c r="A1246" s="28">
        <v>1245.0</v>
      </c>
      <c r="B1246" s="28">
        <v>19.0</v>
      </c>
      <c r="C1246" s="28" t="s">
        <v>44</v>
      </c>
      <c r="D1246" s="28">
        <v>0.46</v>
      </c>
      <c r="E1246" s="28">
        <v>7.46</v>
      </c>
      <c r="F1246" s="28">
        <v>7.71</v>
      </c>
      <c r="G1246" s="28">
        <v>97.71</v>
      </c>
      <c r="H1246" s="28" t="s">
        <v>51</v>
      </c>
      <c r="I1246" s="28">
        <v>4.87</v>
      </c>
      <c r="J1246" s="28">
        <v>2.0</v>
      </c>
      <c r="K1246" s="28">
        <v>303.5</v>
      </c>
      <c r="L1246" s="28">
        <v>-3.01</v>
      </c>
      <c r="M1246" s="28" t="s">
        <v>48</v>
      </c>
      <c r="N1246" s="28">
        <v>100.0</v>
      </c>
    </row>
    <row r="1247">
      <c r="A1247" s="28">
        <v>1246.0</v>
      </c>
      <c r="B1247" s="28">
        <v>21.0</v>
      </c>
      <c r="C1247" s="28" t="s">
        <v>49</v>
      </c>
      <c r="D1247" s="28">
        <v>4.67</v>
      </c>
      <c r="E1247" s="28">
        <v>3.25</v>
      </c>
      <c r="F1247" s="28">
        <v>4.75</v>
      </c>
      <c r="G1247" s="28">
        <v>87.19</v>
      </c>
      <c r="H1247" s="28" t="s">
        <v>45</v>
      </c>
      <c r="I1247" s="28">
        <v>3.98</v>
      </c>
      <c r="J1247" s="28">
        <v>10.3</v>
      </c>
      <c r="K1247" s="28">
        <v>266.9</v>
      </c>
      <c r="L1247" s="28">
        <v>10.73</v>
      </c>
      <c r="M1247" s="28" t="s">
        <v>48</v>
      </c>
      <c r="N1247" s="28">
        <v>39.67</v>
      </c>
    </row>
    <row r="1248">
      <c r="A1248" s="28">
        <v>1247.0</v>
      </c>
      <c r="B1248" s="28">
        <v>20.0</v>
      </c>
      <c r="C1248" s="28" t="s">
        <v>44</v>
      </c>
      <c r="D1248" s="28">
        <v>2.79</v>
      </c>
      <c r="E1248" s="28">
        <v>6.32</v>
      </c>
      <c r="F1248" s="28">
        <v>5.86</v>
      </c>
      <c r="G1248" s="28">
        <v>95.74</v>
      </c>
      <c r="H1248" s="28" t="s">
        <v>45</v>
      </c>
      <c r="I1248" s="28">
        <v>5.0</v>
      </c>
      <c r="J1248" s="28">
        <v>5.66</v>
      </c>
      <c r="K1248" s="28">
        <v>292.09</v>
      </c>
      <c r="L1248" s="28">
        <v>7.92</v>
      </c>
      <c r="M1248" s="28" t="s">
        <v>48</v>
      </c>
      <c r="N1248" s="28">
        <v>76.02</v>
      </c>
    </row>
    <row r="1249">
      <c r="A1249" s="28">
        <v>1248.0</v>
      </c>
      <c r="B1249" s="28">
        <v>18.0</v>
      </c>
      <c r="C1249" s="28" t="s">
        <v>44</v>
      </c>
      <c r="D1249" s="28">
        <v>6.75</v>
      </c>
      <c r="E1249" s="28">
        <v>5.81</v>
      </c>
      <c r="F1249" s="28">
        <v>8.35</v>
      </c>
      <c r="G1249" s="28">
        <v>67.62</v>
      </c>
      <c r="H1249" s="28" t="s">
        <v>45</v>
      </c>
      <c r="I1249" s="28">
        <v>2.3</v>
      </c>
      <c r="J1249" s="28">
        <v>9.01</v>
      </c>
      <c r="K1249" s="28">
        <v>244.73</v>
      </c>
      <c r="L1249" s="28">
        <v>13.65</v>
      </c>
      <c r="M1249" s="28" t="s">
        <v>46</v>
      </c>
      <c r="N1249" s="28">
        <v>50.59</v>
      </c>
    </row>
    <row r="1250">
      <c r="A1250" s="28">
        <v>1249.0</v>
      </c>
      <c r="B1250" s="28">
        <v>17.0</v>
      </c>
      <c r="C1250" s="28" t="s">
        <v>49</v>
      </c>
      <c r="D1250" s="28">
        <v>2.89</v>
      </c>
      <c r="E1250" s="28">
        <v>8.6</v>
      </c>
      <c r="F1250" s="28">
        <v>8.72</v>
      </c>
      <c r="G1250" s="28">
        <v>71.87</v>
      </c>
      <c r="H1250" s="28" t="s">
        <v>45</v>
      </c>
      <c r="I1250" s="28">
        <v>2.95</v>
      </c>
      <c r="J1250" s="28">
        <v>5.55</v>
      </c>
      <c r="K1250" s="28">
        <v>300.4</v>
      </c>
      <c r="L1250" s="28">
        <v>8.09</v>
      </c>
      <c r="M1250" s="28" t="s">
        <v>48</v>
      </c>
      <c r="N1250" s="28">
        <v>100.0</v>
      </c>
    </row>
    <row r="1251">
      <c r="A1251" s="28">
        <v>1250.0</v>
      </c>
      <c r="B1251" s="28">
        <v>24.0</v>
      </c>
      <c r="C1251" s="28" t="s">
        <v>44</v>
      </c>
      <c r="D1251" s="28">
        <v>2.08</v>
      </c>
      <c r="E1251" s="28">
        <v>7.56</v>
      </c>
      <c r="F1251" s="28">
        <v>6.27</v>
      </c>
      <c r="G1251" s="28">
        <v>64.18</v>
      </c>
      <c r="H1251" s="28" t="s">
        <v>51</v>
      </c>
      <c r="I1251" s="28">
        <v>1.4</v>
      </c>
      <c r="J1251" s="28">
        <v>5.12</v>
      </c>
      <c r="K1251" s="28">
        <v>300.58</v>
      </c>
      <c r="L1251" s="28">
        <v>4.36</v>
      </c>
      <c r="M1251" s="28" t="s">
        <v>48</v>
      </c>
      <c r="N1251" s="28">
        <v>83.57</v>
      </c>
    </row>
    <row r="1252">
      <c r="A1252" s="28">
        <v>1251.0</v>
      </c>
      <c r="B1252" s="28">
        <v>24.0</v>
      </c>
      <c r="C1252" s="28" t="s">
        <v>44</v>
      </c>
      <c r="D1252" s="28">
        <v>6.86</v>
      </c>
      <c r="E1252" s="28">
        <v>8.49</v>
      </c>
      <c r="F1252" s="28">
        <v>4.4</v>
      </c>
      <c r="G1252" s="28">
        <v>72.18</v>
      </c>
      <c r="H1252" s="28" t="s">
        <v>51</v>
      </c>
      <c r="I1252" s="28">
        <v>3.02</v>
      </c>
      <c r="J1252" s="28">
        <v>10.6</v>
      </c>
      <c r="K1252" s="28">
        <v>240.17</v>
      </c>
      <c r="L1252" s="28">
        <v>19.72</v>
      </c>
      <c r="M1252" s="28" t="s">
        <v>50</v>
      </c>
      <c r="N1252" s="28">
        <v>71.7885892888194</v>
      </c>
    </row>
    <row r="1253">
      <c r="A1253" s="28">
        <v>1252.0</v>
      </c>
      <c r="B1253" s="28">
        <v>16.0</v>
      </c>
      <c r="C1253" s="28" t="s">
        <v>44</v>
      </c>
      <c r="D1253" s="28">
        <v>3.0</v>
      </c>
      <c r="E1253" s="28">
        <v>2.9</v>
      </c>
      <c r="F1253" s="28">
        <v>5.29</v>
      </c>
      <c r="G1253" s="28">
        <v>98.87</v>
      </c>
      <c r="H1253" s="28" t="s">
        <v>45</v>
      </c>
      <c r="I1253" s="28">
        <v>4.87</v>
      </c>
      <c r="J1253" s="28">
        <v>6.93</v>
      </c>
      <c r="K1253" s="28">
        <v>308.33</v>
      </c>
      <c r="L1253" s="28">
        <v>7.59</v>
      </c>
      <c r="M1253" s="28" t="s">
        <v>48</v>
      </c>
      <c r="N1253" s="28">
        <v>61.94</v>
      </c>
    </row>
    <row r="1254">
      <c r="A1254" s="28">
        <v>1253.0</v>
      </c>
      <c r="B1254" s="28">
        <v>18.0</v>
      </c>
      <c r="C1254" s="28" t="s">
        <v>49</v>
      </c>
      <c r="D1254" s="28">
        <v>0.13</v>
      </c>
      <c r="E1254" s="28">
        <v>6.76</v>
      </c>
      <c r="F1254" s="28">
        <v>5.16</v>
      </c>
      <c r="G1254" s="28">
        <v>98.51</v>
      </c>
      <c r="H1254" s="28" t="s">
        <v>47</v>
      </c>
      <c r="I1254" s="28">
        <v>0.15</v>
      </c>
      <c r="J1254" s="28">
        <v>3.37</v>
      </c>
      <c r="K1254" s="28">
        <v>297.16</v>
      </c>
      <c r="L1254" s="28">
        <v>2.42</v>
      </c>
      <c r="M1254" s="28" t="s">
        <v>48</v>
      </c>
      <c r="N1254" s="28">
        <v>98.67</v>
      </c>
    </row>
    <row r="1255">
      <c r="A1255" s="28">
        <v>1254.0</v>
      </c>
      <c r="B1255" s="28">
        <v>23.0</v>
      </c>
      <c r="C1255" s="28" t="s">
        <v>49</v>
      </c>
      <c r="D1255" s="28">
        <v>3.12</v>
      </c>
      <c r="E1255" s="28">
        <v>1.36</v>
      </c>
      <c r="F1255" s="28">
        <v>5.19</v>
      </c>
      <c r="G1255" s="28">
        <v>90.42</v>
      </c>
      <c r="H1255" s="28" t="s">
        <v>45</v>
      </c>
      <c r="I1255" s="28">
        <v>1.45</v>
      </c>
      <c r="J1255" s="28">
        <v>6.35</v>
      </c>
      <c r="K1255" s="28">
        <v>304.57</v>
      </c>
      <c r="L1255" s="28">
        <v>5.94</v>
      </c>
      <c r="M1255" s="28" t="s">
        <v>48</v>
      </c>
      <c r="N1255" s="28">
        <v>49.03</v>
      </c>
    </row>
    <row r="1256">
      <c r="A1256" s="28">
        <v>1255.0</v>
      </c>
      <c r="B1256" s="28">
        <v>21.0</v>
      </c>
      <c r="C1256" s="28" t="s">
        <v>44</v>
      </c>
      <c r="D1256" s="28">
        <v>5.24</v>
      </c>
      <c r="E1256" s="28">
        <v>1.62</v>
      </c>
      <c r="F1256" s="28">
        <v>6.47</v>
      </c>
      <c r="G1256" s="28">
        <v>80.84</v>
      </c>
      <c r="H1256" s="28" t="s">
        <v>47</v>
      </c>
      <c r="I1256" s="28">
        <v>1.41</v>
      </c>
      <c r="J1256" s="28">
        <v>7.67</v>
      </c>
      <c r="K1256" s="28">
        <v>274.54</v>
      </c>
      <c r="L1256" s="28">
        <v>10.86</v>
      </c>
      <c r="M1256" s="28" t="s">
        <v>46</v>
      </c>
      <c r="N1256" s="28">
        <v>36.93</v>
      </c>
    </row>
    <row r="1257">
      <c r="A1257" s="28">
        <v>1256.0</v>
      </c>
      <c r="B1257" s="28">
        <v>20.0</v>
      </c>
      <c r="C1257" s="28" t="s">
        <v>49</v>
      </c>
      <c r="D1257" s="28">
        <v>2.03</v>
      </c>
      <c r="E1257" s="28">
        <v>7.42</v>
      </c>
      <c r="F1257" s="28">
        <v>6.92</v>
      </c>
      <c r="G1257" s="28">
        <v>91.23</v>
      </c>
      <c r="H1257" s="28" t="s">
        <v>45</v>
      </c>
      <c r="I1257" s="28">
        <v>4.91</v>
      </c>
      <c r="J1257" s="28">
        <v>4.95</v>
      </c>
      <c r="K1257" s="28">
        <v>294.16</v>
      </c>
      <c r="L1257" s="28">
        <v>6.51</v>
      </c>
      <c r="M1257" s="28" t="s">
        <v>48</v>
      </c>
      <c r="N1257" s="28">
        <v>94.4037148752484</v>
      </c>
    </row>
    <row r="1258">
      <c r="A1258" s="28">
        <v>1257.0</v>
      </c>
      <c r="B1258" s="28">
        <v>20.0</v>
      </c>
      <c r="C1258" s="28" t="s">
        <v>49</v>
      </c>
      <c r="D1258" s="28">
        <v>3.46</v>
      </c>
      <c r="E1258" s="28">
        <v>1.22</v>
      </c>
      <c r="F1258" s="28">
        <v>4.61</v>
      </c>
      <c r="G1258" s="28">
        <v>82.14</v>
      </c>
      <c r="H1258" s="28" t="s">
        <v>45</v>
      </c>
      <c r="I1258" s="28">
        <v>0.66</v>
      </c>
      <c r="J1258" s="28">
        <v>6.8</v>
      </c>
      <c r="K1258" s="28">
        <v>271.41</v>
      </c>
      <c r="L1258" s="28">
        <v>8.5</v>
      </c>
      <c r="M1258" s="28" t="s">
        <v>48</v>
      </c>
      <c r="N1258" s="28">
        <v>53.5605254495483</v>
      </c>
    </row>
    <row r="1259">
      <c r="A1259" s="28">
        <v>1258.0</v>
      </c>
      <c r="B1259" s="28">
        <v>21.0</v>
      </c>
      <c r="C1259" s="28" t="s">
        <v>44</v>
      </c>
      <c r="D1259" s="28">
        <v>0.45</v>
      </c>
      <c r="E1259" s="28">
        <v>6.22</v>
      </c>
      <c r="F1259" s="28">
        <v>8.45</v>
      </c>
      <c r="G1259" s="28">
        <v>60.14</v>
      </c>
      <c r="H1259" s="28" t="s">
        <v>51</v>
      </c>
      <c r="I1259" s="28">
        <v>4.06</v>
      </c>
      <c r="J1259" s="28">
        <v>4.44</v>
      </c>
      <c r="K1259" s="28">
        <v>308.02</v>
      </c>
      <c r="L1259" s="28">
        <v>-2.67</v>
      </c>
      <c r="M1259" s="28" t="s">
        <v>48</v>
      </c>
      <c r="N1259" s="28">
        <v>93.88</v>
      </c>
    </row>
    <row r="1260">
      <c r="A1260" s="28">
        <v>1259.0</v>
      </c>
      <c r="B1260" s="28">
        <v>22.0</v>
      </c>
      <c r="C1260" s="28" t="s">
        <v>44</v>
      </c>
      <c r="D1260" s="28">
        <v>4.7</v>
      </c>
      <c r="E1260" s="28">
        <v>8.56</v>
      </c>
      <c r="F1260" s="28">
        <v>7.1</v>
      </c>
      <c r="G1260" s="28">
        <v>80.06</v>
      </c>
      <c r="H1260" s="28" t="s">
        <v>45</v>
      </c>
      <c r="I1260" s="28">
        <v>1.37</v>
      </c>
      <c r="J1260" s="28">
        <v>6.35</v>
      </c>
      <c r="K1260" s="28">
        <v>260.71</v>
      </c>
      <c r="L1260" s="28">
        <v>11.22</v>
      </c>
      <c r="M1260" s="28" t="s">
        <v>48</v>
      </c>
      <c r="N1260" s="28">
        <v>85.52</v>
      </c>
    </row>
    <row r="1261">
      <c r="A1261" s="28">
        <v>1260.0</v>
      </c>
      <c r="B1261" s="28">
        <v>16.0</v>
      </c>
      <c r="C1261" s="28" t="s">
        <v>44</v>
      </c>
      <c r="D1261" s="28">
        <v>6.05</v>
      </c>
      <c r="E1261" s="28">
        <v>4.42</v>
      </c>
      <c r="F1261" s="28">
        <v>6.99</v>
      </c>
      <c r="G1261" s="28">
        <v>83.96</v>
      </c>
      <c r="H1261" s="28" t="s">
        <v>45</v>
      </c>
      <c r="I1261" s="28">
        <v>4.3</v>
      </c>
      <c r="J1261" s="28">
        <v>10.87</v>
      </c>
      <c r="K1261" s="28">
        <v>259.36</v>
      </c>
      <c r="L1261" s="28">
        <v>15.73</v>
      </c>
      <c r="M1261" s="28" t="s">
        <v>46</v>
      </c>
      <c r="N1261" s="28">
        <v>50.97</v>
      </c>
    </row>
    <row r="1262">
      <c r="A1262" s="28">
        <v>1261.0</v>
      </c>
      <c r="B1262" s="28">
        <v>24.0</v>
      </c>
      <c r="C1262" s="28" t="s">
        <v>44</v>
      </c>
      <c r="D1262" s="28">
        <v>3.31</v>
      </c>
      <c r="E1262" s="28">
        <v>1.4</v>
      </c>
      <c r="F1262" s="28">
        <v>8.94</v>
      </c>
      <c r="G1262" s="28">
        <v>70.63</v>
      </c>
      <c r="H1262" s="28" t="s">
        <v>45</v>
      </c>
      <c r="I1262" s="28">
        <v>2.44</v>
      </c>
      <c r="J1262" s="28">
        <v>7.71</v>
      </c>
      <c r="K1262" s="28">
        <v>255.61</v>
      </c>
      <c r="L1262" s="28">
        <v>10.28</v>
      </c>
      <c r="M1262" s="28" t="s">
        <v>48</v>
      </c>
      <c r="N1262" s="28">
        <v>44.4</v>
      </c>
    </row>
    <row r="1263">
      <c r="A1263" s="28">
        <v>1262.0</v>
      </c>
      <c r="B1263" s="28">
        <v>18.0</v>
      </c>
      <c r="C1263" s="28" t="s">
        <v>49</v>
      </c>
      <c r="D1263" s="28">
        <v>3.36</v>
      </c>
      <c r="E1263" s="28">
        <v>7.42</v>
      </c>
      <c r="F1263" s="28">
        <v>7.14</v>
      </c>
      <c r="G1263" s="28">
        <v>68.13</v>
      </c>
      <c r="H1263" s="28" t="s">
        <v>45</v>
      </c>
      <c r="I1263" s="28">
        <v>1.21</v>
      </c>
      <c r="J1263" s="28">
        <v>5.85</v>
      </c>
      <c r="K1263" s="28">
        <v>299.78</v>
      </c>
      <c r="L1263" s="28">
        <v>10.16</v>
      </c>
      <c r="M1263" s="28" t="s">
        <v>48</v>
      </c>
      <c r="N1263" s="28">
        <v>83.31</v>
      </c>
    </row>
    <row r="1264">
      <c r="A1264" s="28">
        <v>1263.0</v>
      </c>
      <c r="B1264" s="28">
        <v>19.0</v>
      </c>
      <c r="C1264" s="28" t="s">
        <v>49</v>
      </c>
      <c r="D1264" s="28">
        <v>0.71</v>
      </c>
      <c r="E1264" s="28">
        <v>9.37</v>
      </c>
      <c r="F1264" s="28">
        <v>8.64</v>
      </c>
      <c r="G1264" s="28">
        <v>70.95</v>
      </c>
      <c r="H1264" s="28" t="s">
        <v>51</v>
      </c>
      <c r="I1264" s="28">
        <v>3.55</v>
      </c>
      <c r="J1264" s="28">
        <v>4.01</v>
      </c>
      <c r="K1264" s="28">
        <v>311.47</v>
      </c>
      <c r="L1264" s="28">
        <v>3.43</v>
      </c>
      <c r="M1264" s="28" t="s">
        <v>48</v>
      </c>
      <c r="N1264" s="28">
        <v>100.0</v>
      </c>
    </row>
    <row r="1265">
      <c r="A1265" s="28">
        <v>1264.0</v>
      </c>
      <c r="B1265" s="28">
        <v>16.0</v>
      </c>
      <c r="C1265" s="28" t="s">
        <v>44</v>
      </c>
      <c r="D1265" s="28">
        <v>1.62</v>
      </c>
      <c r="E1265" s="28">
        <v>7.45</v>
      </c>
      <c r="F1265" s="28">
        <v>5.43</v>
      </c>
      <c r="G1265" s="28">
        <v>84.95</v>
      </c>
      <c r="H1265" s="28" t="s">
        <v>51</v>
      </c>
      <c r="I1265" s="28">
        <v>4.21</v>
      </c>
      <c r="J1265" s="28">
        <v>7.35</v>
      </c>
      <c r="K1265" s="28">
        <v>312.33</v>
      </c>
      <c r="L1265" s="28">
        <v>10.9</v>
      </c>
      <c r="M1265" s="28" t="s">
        <v>50</v>
      </c>
      <c r="N1265" s="28">
        <v>84.58</v>
      </c>
    </row>
    <row r="1266">
      <c r="A1266" s="28">
        <v>1265.0</v>
      </c>
      <c r="B1266" s="28">
        <v>18.0</v>
      </c>
      <c r="C1266" s="28" t="s">
        <v>44</v>
      </c>
      <c r="D1266" s="28">
        <v>1.24</v>
      </c>
      <c r="E1266" s="28">
        <v>6.21</v>
      </c>
      <c r="F1266" s="28">
        <v>5.2</v>
      </c>
      <c r="G1266" s="28">
        <v>65.84</v>
      </c>
      <c r="H1266" s="28" t="s">
        <v>45</v>
      </c>
      <c r="I1266" s="28">
        <v>2.35</v>
      </c>
      <c r="J1266" s="28">
        <v>2.34</v>
      </c>
      <c r="K1266" s="28">
        <v>292.82</v>
      </c>
      <c r="L1266" s="28">
        <v>3.5</v>
      </c>
      <c r="M1266" s="28" t="s">
        <v>48</v>
      </c>
      <c r="N1266" s="28">
        <v>77.63</v>
      </c>
    </row>
    <row r="1267">
      <c r="A1267" s="28">
        <v>1266.0</v>
      </c>
      <c r="B1267" s="28">
        <v>17.0</v>
      </c>
      <c r="C1267" s="28" t="s">
        <v>44</v>
      </c>
      <c r="D1267" s="28">
        <v>3.85</v>
      </c>
      <c r="E1267" s="28">
        <v>3.07</v>
      </c>
      <c r="F1267" s="28">
        <v>6.58</v>
      </c>
      <c r="G1267" s="28">
        <v>88.81</v>
      </c>
      <c r="H1267" s="28" t="s">
        <v>45</v>
      </c>
      <c r="I1267" s="28">
        <v>3.57</v>
      </c>
      <c r="J1267" s="28">
        <v>8.91</v>
      </c>
      <c r="K1267" s="28">
        <v>281.04</v>
      </c>
      <c r="L1267" s="28">
        <v>5.62</v>
      </c>
      <c r="M1267" s="28" t="s">
        <v>48</v>
      </c>
      <c r="N1267" s="28">
        <v>57.48</v>
      </c>
    </row>
    <row r="1268">
      <c r="A1268" s="28">
        <v>1267.0</v>
      </c>
      <c r="B1268" s="28">
        <v>17.0</v>
      </c>
      <c r="C1268" s="28" t="s">
        <v>49</v>
      </c>
      <c r="D1268" s="28">
        <v>4.23</v>
      </c>
      <c r="E1268" s="28">
        <v>1.14</v>
      </c>
      <c r="F1268" s="28">
        <v>6.54</v>
      </c>
      <c r="G1268" s="28">
        <v>76.91</v>
      </c>
      <c r="H1268" s="28" t="s">
        <v>47</v>
      </c>
      <c r="I1268" s="28">
        <v>0.91</v>
      </c>
      <c r="J1268" s="28">
        <v>7.79</v>
      </c>
      <c r="K1268" s="28">
        <v>273.11</v>
      </c>
      <c r="L1268" s="28">
        <v>10.69</v>
      </c>
      <c r="M1268" s="28" t="s">
        <v>48</v>
      </c>
      <c r="N1268" s="28">
        <v>40.54</v>
      </c>
    </row>
    <row r="1269">
      <c r="A1269" s="28">
        <v>1268.0</v>
      </c>
      <c r="B1269" s="28">
        <v>16.0</v>
      </c>
      <c r="C1269" s="28" t="s">
        <v>44</v>
      </c>
      <c r="D1269" s="28">
        <v>7.59</v>
      </c>
      <c r="E1269" s="28">
        <v>7.25</v>
      </c>
      <c r="F1269" s="28">
        <v>5.13</v>
      </c>
      <c r="G1269" s="28">
        <v>74.13</v>
      </c>
      <c r="H1269" s="28" t="s">
        <v>45</v>
      </c>
      <c r="I1269" s="28">
        <v>4.69</v>
      </c>
      <c r="J1269" s="28">
        <v>11.68</v>
      </c>
      <c r="K1269" s="28">
        <v>234.56</v>
      </c>
      <c r="L1269" s="28">
        <v>19.47</v>
      </c>
      <c r="M1269" s="28" t="s">
        <v>50</v>
      </c>
      <c r="N1269" s="28">
        <v>53.1242258609206</v>
      </c>
    </row>
    <row r="1270">
      <c r="A1270" s="28">
        <v>1269.0</v>
      </c>
      <c r="B1270" s="28">
        <v>23.0</v>
      </c>
      <c r="C1270" s="28" t="s">
        <v>49</v>
      </c>
      <c r="D1270" s="28">
        <v>0.59</v>
      </c>
      <c r="E1270" s="28">
        <v>3.08</v>
      </c>
      <c r="F1270" s="28">
        <v>7.5</v>
      </c>
      <c r="G1270" s="28">
        <v>92.29</v>
      </c>
      <c r="H1270" s="28" t="s">
        <v>51</v>
      </c>
      <c r="I1270" s="28">
        <v>0.48</v>
      </c>
      <c r="J1270" s="28">
        <v>5.01</v>
      </c>
      <c r="K1270" s="28">
        <v>306.0</v>
      </c>
      <c r="L1270" s="28">
        <v>0.63</v>
      </c>
      <c r="M1270" s="28" t="s">
        <v>48</v>
      </c>
      <c r="N1270" s="28">
        <v>68.45</v>
      </c>
    </row>
    <row r="1271">
      <c r="A1271" s="28">
        <v>1270.0</v>
      </c>
      <c r="B1271" s="28">
        <v>18.0</v>
      </c>
      <c r="C1271" s="28" t="s">
        <v>44</v>
      </c>
      <c r="D1271" s="28">
        <v>4.8</v>
      </c>
      <c r="E1271" s="28">
        <v>8.72</v>
      </c>
      <c r="F1271" s="28">
        <v>4.15</v>
      </c>
      <c r="G1271" s="28">
        <v>80.24</v>
      </c>
      <c r="H1271" s="28" t="s">
        <v>47</v>
      </c>
      <c r="I1271" s="28">
        <v>1.11</v>
      </c>
      <c r="J1271" s="28">
        <v>8.08</v>
      </c>
      <c r="K1271" s="28">
        <v>258.57</v>
      </c>
      <c r="L1271" s="28">
        <v>10.7</v>
      </c>
      <c r="M1271" s="28" t="s">
        <v>50</v>
      </c>
      <c r="N1271" s="28">
        <v>77.3581845877258</v>
      </c>
    </row>
    <row r="1272">
      <c r="A1272" s="28">
        <v>1271.0</v>
      </c>
      <c r="B1272" s="28">
        <v>18.0</v>
      </c>
      <c r="C1272" s="28" t="s">
        <v>49</v>
      </c>
      <c r="D1272" s="28">
        <v>4.21</v>
      </c>
      <c r="E1272" s="28">
        <v>5.2</v>
      </c>
      <c r="F1272" s="28">
        <v>7.45</v>
      </c>
      <c r="G1272" s="28">
        <v>75.14</v>
      </c>
      <c r="H1272" s="28" t="s">
        <v>45</v>
      </c>
      <c r="I1272" s="28">
        <v>1.44</v>
      </c>
      <c r="J1272" s="28">
        <v>6.17</v>
      </c>
      <c r="K1272" s="28">
        <v>257.13</v>
      </c>
      <c r="L1272" s="28">
        <v>11.83</v>
      </c>
      <c r="M1272" s="28" t="s">
        <v>48</v>
      </c>
      <c r="N1272" s="28">
        <v>69.12</v>
      </c>
    </row>
    <row r="1273">
      <c r="A1273" s="28">
        <v>1272.0</v>
      </c>
      <c r="B1273" s="28">
        <v>21.0</v>
      </c>
      <c r="C1273" s="28" t="s">
        <v>49</v>
      </c>
      <c r="D1273" s="28">
        <v>4.13</v>
      </c>
      <c r="E1273" s="28">
        <v>5.78</v>
      </c>
      <c r="F1273" s="28">
        <v>6.29</v>
      </c>
      <c r="G1273" s="28">
        <v>95.13</v>
      </c>
      <c r="H1273" s="28" t="s">
        <v>45</v>
      </c>
      <c r="I1273" s="28">
        <v>0.76</v>
      </c>
      <c r="J1273" s="28">
        <v>9.68</v>
      </c>
      <c r="K1273" s="28">
        <v>278.08</v>
      </c>
      <c r="L1273" s="28">
        <v>9.91</v>
      </c>
      <c r="M1273" s="28" t="s">
        <v>48</v>
      </c>
      <c r="N1273" s="28">
        <v>67.63</v>
      </c>
    </row>
    <row r="1274">
      <c r="A1274" s="28">
        <v>1273.0</v>
      </c>
      <c r="B1274" s="28">
        <v>23.0</v>
      </c>
      <c r="C1274" s="28" t="s">
        <v>44</v>
      </c>
      <c r="D1274" s="28">
        <v>6.99</v>
      </c>
      <c r="E1274" s="28">
        <v>7.79</v>
      </c>
      <c r="F1274" s="28">
        <v>7.45</v>
      </c>
      <c r="G1274" s="28">
        <v>74.73</v>
      </c>
      <c r="H1274" s="28" t="s">
        <v>47</v>
      </c>
      <c r="I1274" s="28">
        <v>2.03</v>
      </c>
      <c r="J1274" s="28">
        <v>11.69</v>
      </c>
      <c r="K1274" s="28">
        <v>249.55</v>
      </c>
      <c r="L1274" s="28">
        <v>15.85</v>
      </c>
      <c r="M1274" s="28" t="s">
        <v>46</v>
      </c>
      <c r="N1274" s="28">
        <v>68.867941963306</v>
      </c>
    </row>
    <row r="1275">
      <c r="A1275" s="28">
        <v>1274.0</v>
      </c>
      <c r="B1275" s="28">
        <v>24.0</v>
      </c>
      <c r="C1275" s="28" t="s">
        <v>49</v>
      </c>
      <c r="D1275" s="28">
        <v>1.64</v>
      </c>
      <c r="E1275" s="28">
        <v>8.01</v>
      </c>
      <c r="F1275" s="28">
        <v>6.39</v>
      </c>
      <c r="G1275" s="28">
        <v>94.36</v>
      </c>
      <c r="H1275" s="28" t="s">
        <v>45</v>
      </c>
      <c r="I1275" s="28">
        <v>2.29</v>
      </c>
      <c r="J1275" s="28">
        <v>5.44</v>
      </c>
      <c r="K1275" s="28">
        <v>303.14</v>
      </c>
      <c r="L1275" s="28">
        <v>6.74</v>
      </c>
      <c r="M1275" s="28" t="s">
        <v>48</v>
      </c>
      <c r="N1275" s="28">
        <v>100.0</v>
      </c>
    </row>
    <row r="1276">
      <c r="A1276" s="28">
        <v>1275.0</v>
      </c>
      <c r="B1276" s="28">
        <v>24.0</v>
      </c>
      <c r="C1276" s="28" t="s">
        <v>52</v>
      </c>
      <c r="D1276" s="28">
        <v>0.33</v>
      </c>
      <c r="E1276" s="28">
        <v>6.78</v>
      </c>
      <c r="F1276" s="28">
        <v>8.89</v>
      </c>
      <c r="G1276" s="28">
        <v>80.17</v>
      </c>
      <c r="H1276" s="28" t="s">
        <v>45</v>
      </c>
      <c r="I1276" s="28">
        <v>2.59</v>
      </c>
      <c r="J1276" s="28">
        <v>3.57</v>
      </c>
      <c r="K1276" s="28">
        <v>289.25</v>
      </c>
      <c r="L1276" s="28">
        <v>-0.28</v>
      </c>
      <c r="M1276" s="28" t="s">
        <v>48</v>
      </c>
      <c r="N1276" s="28">
        <v>95.81</v>
      </c>
    </row>
    <row r="1277">
      <c r="A1277" s="28">
        <v>1276.0</v>
      </c>
      <c r="B1277" s="28">
        <v>19.0</v>
      </c>
      <c r="C1277" s="28" t="s">
        <v>44</v>
      </c>
      <c r="D1277" s="28">
        <v>5.38</v>
      </c>
      <c r="E1277" s="28">
        <v>9.45</v>
      </c>
      <c r="F1277" s="28">
        <v>5.67</v>
      </c>
      <c r="G1277" s="28">
        <v>68.32</v>
      </c>
      <c r="H1277" s="28" t="s">
        <v>51</v>
      </c>
      <c r="I1277" s="28">
        <v>0.2</v>
      </c>
      <c r="J1277" s="28">
        <v>8.88</v>
      </c>
      <c r="K1277" s="28">
        <v>269.01</v>
      </c>
      <c r="L1277" s="28">
        <v>12.49</v>
      </c>
      <c r="M1277" s="28" t="s">
        <v>50</v>
      </c>
      <c r="N1277" s="28">
        <v>75.073554006995</v>
      </c>
    </row>
    <row r="1278">
      <c r="A1278" s="28">
        <v>1277.0</v>
      </c>
      <c r="B1278" s="28">
        <v>20.0</v>
      </c>
      <c r="C1278" s="28" t="s">
        <v>49</v>
      </c>
      <c r="D1278" s="28">
        <v>2.76</v>
      </c>
      <c r="E1278" s="28">
        <v>9.84</v>
      </c>
      <c r="F1278" s="28">
        <v>8.91</v>
      </c>
      <c r="G1278" s="28">
        <v>84.51</v>
      </c>
      <c r="H1278" s="28" t="s">
        <v>45</v>
      </c>
      <c r="I1278" s="28">
        <v>1.1</v>
      </c>
      <c r="J1278" s="28">
        <v>7.88</v>
      </c>
      <c r="K1278" s="28">
        <v>288.07</v>
      </c>
      <c r="L1278" s="28">
        <v>6.14</v>
      </c>
      <c r="M1278" s="28" t="s">
        <v>48</v>
      </c>
      <c r="N1278" s="28">
        <v>100.0</v>
      </c>
    </row>
    <row r="1279">
      <c r="A1279" s="28">
        <v>1278.0</v>
      </c>
      <c r="B1279" s="28">
        <v>17.0</v>
      </c>
      <c r="C1279" s="28" t="s">
        <v>44</v>
      </c>
      <c r="D1279" s="28">
        <v>0.14</v>
      </c>
      <c r="E1279" s="28">
        <v>9.52</v>
      </c>
      <c r="F1279" s="28">
        <v>4.32</v>
      </c>
      <c r="G1279" s="28">
        <v>71.41</v>
      </c>
      <c r="H1279" s="28" t="s">
        <v>47</v>
      </c>
      <c r="I1279" s="28">
        <v>4.04</v>
      </c>
      <c r="J1279" s="28">
        <v>1.2</v>
      </c>
      <c r="K1279" s="28">
        <v>291.78</v>
      </c>
      <c r="L1279" s="28">
        <v>0.27</v>
      </c>
      <c r="M1279" s="28" t="s">
        <v>50</v>
      </c>
      <c r="N1279" s="28">
        <v>86.98</v>
      </c>
    </row>
    <row r="1280">
      <c r="A1280" s="28">
        <v>1279.0</v>
      </c>
      <c r="B1280" s="28">
        <v>24.0</v>
      </c>
      <c r="C1280" s="28" t="s">
        <v>49</v>
      </c>
      <c r="D1280" s="28">
        <v>2.01</v>
      </c>
      <c r="E1280" s="28">
        <v>8.42</v>
      </c>
      <c r="F1280" s="28">
        <v>7.42</v>
      </c>
      <c r="G1280" s="28">
        <v>65.89</v>
      </c>
      <c r="H1280" s="28" t="s">
        <v>45</v>
      </c>
      <c r="I1280" s="28">
        <v>4.05</v>
      </c>
      <c r="J1280" s="28">
        <v>7.34</v>
      </c>
      <c r="K1280" s="28">
        <v>278.85</v>
      </c>
      <c r="L1280" s="28">
        <v>7.16</v>
      </c>
      <c r="M1280" s="28" t="s">
        <v>48</v>
      </c>
      <c r="N1280" s="28">
        <v>95.92</v>
      </c>
    </row>
    <row r="1281">
      <c r="A1281" s="28">
        <v>1280.0</v>
      </c>
      <c r="B1281" s="28">
        <v>23.0</v>
      </c>
      <c r="C1281" s="28" t="s">
        <v>44</v>
      </c>
      <c r="D1281" s="28">
        <v>2.47</v>
      </c>
      <c r="E1281" s="28">
        <v>7.35</v>
      </c>
      <c r="F1281" s="28">
        <v>6.27</v>
      </c>
      <c r="G1281" s="28">
        <v>63.46</v>
      </c>
      <c r="H1281" s="28" t="s">
        <v>51</v>
      </c>
      <c r="I1281" s="28">
        <v>1.65</v>
      </c>
      <c r="J1281" s="28">
        <v>3.7</v>
      </c>
      <c r="K1281" s="28">
        <v>279.82</v>
      </c>
      <c r="L1281" s="28">
        <v>7.68</v>
      </c>
      <c r="M1281" s="28" t="s">
        <v>48</v>
      </c>
      <c r="N1281" s="28">
        <v>79.35</v>
      </c>
    </row>
    <row r="1282">
      <c r="A1282" s="28">
        <v>1281.0</v>
      </c>
      <c r="B1282" s="28">
        <v>18.0</v>
      </c>
      <c r="C1282" s="28" t="s">
        <v>49</v>
      </c>
      <c r="D1282" s="28">
        <v>4.93</v>
      </c>
      <c r="E1282" s="28">
        <v>6.97</v>
      </c>
      <c r="F1282" s="28">
        <v>8.11</v>
      </c>
      <c r="G1282" s="28">
        <v>69.67</v>
      </c>
      <c r="H1282" s="28" t="s">
        <v>51</v>
      </c>
      <c r="I1282" s="28">
        <v>2.31</v>
      </c>
      <c r="J1282" s="28">
        <v>9.01</v>
      </c>
      <c r="K1282" s="28">
        <v>260.84</v>
      </c>
      <c r="L1282" s="28">
        <v>12.52</v>
      </c>
      <c r="M1282" s="28" t="s">
        <v>48</v>
      </c>
      <c r="N1282" s="28">
        <v>81.3012645181445</v>
      </c>
    </row>
    <row r="1283">
      <c r="A1283" s="28">
        <v>1282.0</v>
      </c>
      <c r="B1283" s="28">
        <v>24.0</v>
      </c>
      <c r="C1283" s="28" t="s">
        <v>49</v>
      </c>
      <c r="D1283" s="28">
        <v>1.38</v>
      </c>
      <c r="E1283" s="28">
        <v>1.93</v>
      </c>
      <c r="F1283" s="28">
        <v>7.95</v>
      </c>
      <c r="G1283" s="28">
        <v>89.46</v>
      </c>
      <c r="H1283" s="28" t="s">
        <v>51</v>
      </c>
      <c r="I1283" s="28">
        <v>0.92</v>
      </c>
      <c r="J1283" s="28">
        <v>4.05</v>
      </c>
      <c r="K1283" s="28">
        <v>293.23</v>
      </c>
      <c r="L1283" s="28">
        <v>2.96</v>
      </c>
      <c r="M1283" s="28" t="s">
        <v>48</v>
      </c>
      <c r="N1283" s="28">
        <v>71.5276581697526</v>
      </c>
    </row>
    <row r="1284">
      <c r="A1284" s="28">
        <v>1283.0</v>
      </c>
      <c r="B1284" s="28">
        <v>18.0</v>
      </c>
      <c r="C1284" s="28" t="s">
        <v>49</v>
      </c>
      <c r="D1284" s="28">
        <v>3.3</v>
      </c>
      <c r="E1284" s="28">
        <v>3.44</v>
      </c>
      <c r="F1284" s="28">
        <v>8.0</v>
      </c>
      <c r="G1284" s="28">
        <v>93.52</v>
      </c>
      <c r="H1284" s="28" t="s">
        <v>51</v>
      </c>
      <c r="I1284" s="28">
        <v>4.11</v>
      </c>
      <c r="J1284" s="28">
        <v>7.69</v>
      </c>
      <c r="K1284" s="28">
        <v>271.5</v>
      </c>
      <c r="L1284" s="28">
        <v>11.19</v>
      </c>
      <c r="M1284" s="28" t="s">
        <v>48</v>
      </c>
      <c r="N1284" s="28">
        <v>67.05</v>
      </c>
    </row>
    <row r="1285">
      <c r="A1285" s="28">
        <v>1284.0</v>
      </c>
      <c r="B1285" s="28">
        <v>24.0</v>
      </c>
      <c r="C1285" s="28" t="s">
        <v>49</v>
      </c>
      <c r="D1285" s="28">
        <v>3.86</v>
      </c>
      <c r="E1285" s="28">
        <v>1.05</v>
      </c>
      <c r="F1285" s="28">
        <v>4.47</v>
      </c>
      <c r="G1285" s="28">
        <v>94.47</v>
      </c>
      <c r="H1285" s="28" t="s">
        <v>47</v>
      </c>
      <c r="I1285" s="28">
        <v>4.78</v>
      </c>
      <c r="J1285" s="28">
        <v>5.29</v>
      </c>
      <c r="K1285" s="28">
        <v>282.82</v>
      </c>
      <c r="L1285" s="28">
        <v>9.67</v>
      </c>
      <c r="M1285" s="28" t="s">
        <v>48</v>
      </c>
      <c r="N1285" s="28">
        <v>32.96</v>
      </c>
    </row>
    <row r="1286">
      <c r="A1286" s="28">
        <v>1285.0</v>
      </c>
      <c r="B1286" s="28">
        <v>17.0</v>
      </c>
      <c r="C1286" s="28" t="s">
        <v>49</v>
      </c>
      <c r="D1286" s="28">
        <v>3.67</v>
      </c>
      <c r="E1286" s="28">
        <v>2.24</v>
      </c>
      <c r="F1286" s="28">
        <v>8.11</v>
      </c>
      <c r="G1286" s="28">
        <v>70.81</v>
      </c>
      <c r="H1286" s="28" t="s">
        <v>47</v>
      </c>
      <c r="I1286" s="28">
        <v>1.46</v>
      </c>
      <c r="J1286" s="28">
        <v>7.45</v>
      </c>
      <c r="K1286" s="28">
        <v>287.83</v>
      </c>
      <c r="L1286" s="28">
        <v>5.35</v>
      </c>
      <c r="M1286" s="28" t="s">
        <v>48</v>
      </c>
      <c r="N1286" s="28">
        <v>67.3</v>
      </c>
    </row>
    <row r="1287">
      <c r="A1287" s="28">
        <v>1286.0</v>
      </c>
      <c r="B1287" s="28">
        <v>24.0</v>
      </c>
      <c r="C1287" s="28" t="s">
        <v>44</v>
      </c>
      <c r="D1287" s="28">
        <v>7.79</v>
      </c>
      <c r="E1287" s="28">
        <v>4.95</v>
      </c>
      <c r="F1287" s="28">
        <v>5.07</v>
      </c>
      <c r="G1287" s="28">
        <v>86.44</v>
      </c>
      <c r="H1287" s="28" t="s">
        <v>45</v>
      </c>
      <c r="I1287" s="28">
        <v>3.91</v>
      </c>
      <c r="J1287" s="28">
        <v>13.07</v>
      </c>
      <c r="K1287" s="28">
        <v>236.01</v>
      </c>
      <c r="L1287" s="28">
        <v>19.9</v>
      </c>
      <c r="M1287" s="28" t="s">
        <v>46</v>
      </c>
      <c r="N1287" s="28">
        <v>28.41</v>
      </c>
    </row>
    <row r="1288">
      <c r="A1288" s="28">
        <v>1287.0</v>
      </c>
      <c r="B1288" s="28">
        <v>23.0</v>
      </c>
      <c r="C1288" s="28" t="s">
        <v>49</v>
      </c>
      <c r="D1288" s="28">
        <v>0.36</v>
      </c>
      <c r="E1288" s="28">
        <v>2.32</v>
      </c>
      <c r="F1288" s="28">
        <v>4.13</v>
      </c>
      <c r="G1288" s="28">
        <v>69.21</v>
      </c>
      <c r="H1288" s="28" t="s">
        <v>51</v>
      </c>
      <c r="I1288" s="28">
        <v>1.76</v>
      </c>
      <c r="J1288" s="28">
        <v>3.83</v>
      </c>
      <c r="K1288" s="28">
        <v>299.32</v>
      </c>
      <c r="L1288" s="28">
        <v>2.58</v>
      </c>
      <c r="M1288" s="28" t="s">
        <v>48</v>
      </c>
      <c r="N1288" s="28">
        <v>55.96</v>
      </c>
    </row>
    <row r="1289">
      <c r="A1289" s="28">
        <v>1288.0</v>
      </c>
      <c r="B1289" s="28">
        <v>24.0</v>
      </c>
      <c r="C1289" s="28" t="s">
        <v>49</v>
      </c>
      <c r="D1289" s="28">
        <v>7.61</v>
      </c>
      <c r="E1289" s="28">
        <v>9.11</v>
      </c>
      <c r="F1289" s="28">
        <v>5.09</v>
      </c>
      <c r="G1289" s="28">
        <v>84.91</v>
      </c>
      <c r="H1289" s="28" t="s">
        <v>45</v>
      </c>
      <c r="I1289" s="28">
        <v>0.01</v>
      </c>
      <c r="J1289" s="28">
        <v>9.03</v>
      </c>
      <c r="K1289" s="28">
        <v>238.11</v>
      </c>
      <c r="L1289" s="28">
        <v>15.86</v>
      </c>
      <c r="M1289" s="28" t="s">
        <v>50</v>
      </c>
      <c r="N1289" s="28">
        <v>76.5183897575889</v>
      </c>
    </row>
    <row r="1290">
      <c r="A1290" s="28">
        <v>1289.0</v>
      </c>
      <c r="B1290" s="28">
        <v>20.0</v>
      </c>
      <c r="C1290" s="28" t="s">
        <v>49</v>
      </c>
      <c r="D1290" s="28">
        <v>4.66</v>
      </c>
      <c r="E1290" s="28">
        <v>8.25</v>
      </c>
      <c r="F1290" s="28">
        <v>6.4</v>
      </c>
      <c r="G1290" s="28">
        <v>95.49</v>
      </c>
      <c r="H1290" s="28" t="s">
        <v>51</v>
      </c>
      <c r="I1290" s="28">
        <v>3.0</v>
      </c>
      <c r="J1290" s="28">
        <v>5.85</v>
      </c>
      <c r="K1290" s="28">
        <v>259.29</v>
      </c>
      <c r="L1290" s="28">
        <v>12.3</v>
      </c>
      <c r="M1290" s="28" t="s">
        <v>48</v>
      </c>
      <c r="N1290" s="28">
        <v>84.84</v>
      </c>
    </row>
    <row r="1291">
      <c r="A1291" s="28">
        <v>1290.0</v>
      </c>
      <c r="B1291" s="28">
        <v>17.0</v>
      </c>
      <c r="C1291" s="28" t="s">
        <v>49</v>
      </c>
      <c r="D1291" s="28">
        <v>6.37</v>
      </c>
      <c r="E1291" s="28">
        <v>1.64</v>
      </c>
      <c r="F1291" s="28">
        <v>7.71</v>
      </c>
      <c r="G1291" s="28">
        <v>61.64</v>
      </c>
      <c r="H1291" s="28" t="s">
        <v>45</v>
      </c>
      <c r="I1291" s="28">
        <v>2.05</v>
      </c>
      <c r="J1291" s="28">
        <v>10.48</v>
      </c>
      <c r="K1291" s="28">
        <v>263.19</v>
      </c>
      <c r="L1291" s="28">
        <v>14.39</v>
      </c>
      <c r="M1291" s="28" t="s">
        <v>46</v>
      </c>
      <c r="N1291" s="28">
        <v>27.06</v>
      </c>
    </row>
    <row r="1292">
      <c r="A1292" s="28">
        <v>1291.0</v>
      </c>
      <c r="B1292" s="28">
        <v>23.0</v>
      </c>
      <c r="C1292" s="28" t="s">
        <v>49</v>
      </c>
      <c r="D1292" s="28">
        <v>3.44</v>
      </c>
      <c r="E1292" s="28">
        <v>3.24</v>
      </c>
      <c r="F1292" s="28">
        <v>5.09</v>
      </c>
      <c r="G1292" s="28">
        <v>99.41</v>
      </c>
      <c r="H1292" s="28" t="s">
        <v>47</v>
      </c>
      <c r="I1292" s="28">
        <v>3.79</v>
      </c>
      <c r="J1292" s="28">
        <v>4.79</v>
      </c>
      <c r="K1292" s="28">
        <v>281.32</v>
      </c>
      <c r="L1292" s="28">
        <v>9.34</v>
      </c>
      <c r="M1292" s="28" t="s">
        <v>48</v>
      </c>
      <c r="N1292" s="28">
        <v>56.04</v>
      </c>
    </row>
    <row r="1293">
      <c r="A1293" s="28">
        <v>1292.0</v>
      </c>
      <c r="B1293" s="28">
        <v>21.0</v>
      </c>
      <c r="C1293" s="28" t="s">
        <v>49</v>
      </c>
      <c r="D1293" s="28">
        <v>3.63</v>
      </c>
      <c r="E1293" s="28">
        <v>8.37</v>
      </c>
      <c r="F1293" s="28">
        <v>4.57</v>
      </c>
      <c r="G1293" s="28">
        <v>93.08</v>
      </c>
      <c r="H1293" s="28" t="s">
        <v>45</v>
      </c>
      <c r="I1293" s="28">
        <v>3.74</v>
      </c>
      <c r="J1293" s="28">
        <v>4.99</v>
      </c>
      <c r="K1293" s="28">
        <v>288.6</v>
      </c>
      <c r="L1293" s="28">
        <v>10.49</v>
      </c>
      <c r="M1293" s="28" t="s">
        <v>50</v>
      </c>
      <c r="N1293" s="28">
        <v>81.61</v>
      </c>
    </row>
    <row r="1294">
      <c r="A1294" s="28">
        <v>1293.0</v>
      </c>
      <c r="B1294" s="28">
        <v>23.0</v>
      </c>
      <c r="C1294" s="28" t="s">
        <v>44</v>
      </c>
      <c r="D1294" s="28">
        <v>7.03</v>
      </c>
      <c r="E1294" s="28">
        <v>8.23</v>
      </c>
      <c r="F1294" s="28">
        <v>7.23</v>
      </c>
      <c r="G1294" s="28">
        <v>90.47</v>
      </c>
      <c r="H1294" s="28" t="s">
        <v>47</v>
      </c>
      <c r="I1294" s="28">
        <v>4.73</v>
      </c>
      <c r="J1294" s="28">
        <v>10.16</v>
      </c>
      <c r="K1294" s="28">
        <v>241.2</v>
      </c>
      <c r="L1294" s="28">
        <v>15.75</v>
      </c>
      <c r="M1294" s="28" t="s">
        <v>46</v>
      </c>
      <c r="N1294" s="28">
        <v>75.4438939783386</v>
      </c>
    </row>
    <row r="1295">
      <c r="A1295" s="28">
        <v>1294.0</v>
      </c>
      <c r="B1295" s="28">
        <v>20.0</v>
      </c>
      <c r="C1295" s="28" t="s">
        <v>44</v>
      </c>
      <c r="D1295" s="28">
        <v>7.17</v>
      </c>
      <c r="E1295" s="28">
        <v>9.51</v>
      </c>
      <c r="F1295" s="28">
        <v>8.92</v>
      </c>
      <c r="G1295" s="28">
        <v>87.65</v>
      </c>
      <c r="H1295" s="28" t="s">
        <v>45</v>
      </c>
      <c r="I1295" s="28">
        <v>2.19</v>
      </c>
      <c r="J1295" s="28">
        <v>9.22</v>
      </c>
      <c r="K1295" s="28">
        <v>238.29</v>
      </c>
      <c r="L1295" s="28">
        <v>16.26</v>
      </c>
      <c r="M1295" s="28" t="s">
        <v>46</v>
      </c>
      <c r="N1295" s="28">
        <v>94.6236888331466</v>
      </c>
    </row>
    <row r="1296">
      <c r="A1296" s="28">
        <v>1295.0</v>
      </c>
      <c r="B1296" s="28">
        <v>17.0</v>
      </c>
      <c r="C1296" s="28" t="s">
        <v>44</v>
      </c>
      <c r="D1296" s="28">
        <v>1.91</v>
      </c>
      <c r="E1296" s="28">
        <v>9.98</v>
      </c>
      <c r="F1296" s="28">
        <v>7.0</v>
      </c>
      <c r="G1296" s="28">
        <v>90.81</v>
      </c>
      <c r="H1296" s="28" t="s">
        <v>47</v>
      </c>
      <c r="I1296" s="28">
        <v>2.41</v>
      </c>
      <c r="J1296" s="28">
        <v>3.93</v>
      </c>
      <c r="K1296" s="28">
        <v>293.4</v>
      </c>
      <c r="L1296" s="28">
        <v>6.22</v>
      </c>
      <c r="M1296" s="28" t="s">
        <v>48</v>
      </c>
      <c r="N1296" s="28">
        <v>108.067656311251</v>
      </c>
    </row>
    <row r="1297">
      <c r="A1297" s="28">
        <v>1296.0</v>
      </c>
      <c r="B1297" s="28">
        <v>21.0</v>
      </c>
      <c r="C1297" s="28" t="s">
        <v>44</v>
      </c>
      <c r="D1297" s="28">
        <v>1.59</v>
      </c>
      <c r="E1297" s="28">
        <v>9.79</v>
      </c>
      <c r="F1297" s="28">
        <v>7.46</v>
      </c>
      <c r="G1297" s="28">
        <v>99.78</v>
      </c>
      <c r="H1297" s="28" t="s">
        <v>51</v>
      </c>
      <c r="I1297" s="28">
        <v>2.0</v>
      </c>
      <c r="J1297" s="28">
        <v>4.99</v>
      </c>
      <c r="K1297" s="28">
        <v>312.99</v>
      </c>
      <c r="L1297" s="28">
        <v>5.8</v>
      </c>
      <c r="M1297" s="28" t="s">
        <v>48</v>
      </c>
      <c r="N1297" s="28">
        <v>100.0</v>
      </c>
    </row>
    <row r="1298">
      <c r="A1298" s="28">
        <v>1297.0</v>
      </c>
      <c r="B1298" s="28">
        <v>20.0</v>
      </c>
      <c r="C1298" s="28" t="s">
        <v>49</v>
      </c>
      <c r="D1298" s="28">
        <v>3.97</v>
      </c>
      <c r="E1298" s="28">
        <v>4.69</v>
      </c>
      <c r="F1298" s="28">
        <v>6.81</v>
      </c>
      <c r="G1298" s="28">
        <v>90.81</v>
      </c>
      <c r="H1298" s="28" t="s">
        <v>47</v>
      </c>
      <c r="I1298" s="28">
        <v>1.48</v>
      </c>
      <c r="J1298" s="28">
        <v>6.37</v>
      </c>
      <c r="K1298" s="28">
        <v>281.67</v>
      </c>
      <c r="L1298" s="28">
        <v>10.92</v>
      </c>
      <c r="M1298" s="28" t="s">
        <v>48</v>
      </c>
      <c r="N1298" s="28">
        <v>62.65</v>
      </c>
    </row>
    <row r="1299">
      <c r="A1299" s="28">
        <v>1298.0</v>
      </c>
      <c r="B1299" s="28">
        <v>20.0</v>
      </c>
      <c r="C1299" s="28" t="s">
        <v>44</v>
      </c>
      <c r="D1299" s="28">
        <v>7.2</v>
      </c>
      <c r="E1299" s="28">
        <v>3.25</v>
      </c>
      <c r="F1299" s="28">
        <v>7.91</v>
      </c>
      <c r="G1299" s="28">
        <v>74.06</v>
      </c>
      <c r="H1299" s="28" t="s">
        <v>51</v>
      </c>
      <c r="I1299" s="28">
        <v>3.19</v>
      </c>
      <c r="J1299" s="28">
        <v>9.3</v>
      </c>
      <c r="K1299" s="28">
        <v>230.29</v>
      </c>
      <c r="L1299" s="28">
        <v>13.36</v>
      </c>
      <c r="M1299" s="28" t="s">
        <v>46</v>
      </c>
      <c r="N1299" s="28">
        <v>35.36</v>
      </c>
    </row>
    <row r="1300">
      <c r="A1300" s="28">
        <v>1299.0</v>
      </c>
      <c r="B1300" s="28">
        <v>16.0</v>
      </c>
      <c r="C1300" s="28" t="s">
        <v>44</v>
      </c>
      <c r="D1300" s="28">
        <v>2.58</v>
      </c>
      <c r="E1300" s="28">
        <v>7.83</v>
      </c>
      <c r="F1300" s="28">
        <v>8.88</v>
      </c>
      <c r="G1300" s="28">
        <v>84.56</v>
      </c>
      <c r="H1300" s="28" t="s">
        <v>47</v>
      </c>
      <c r="I1300" s="28">
        <v>4.14</v>
      </c>
      <c r="J1300" s="28">
        <v>6.15</v>
      </c>
      <c r="K1300" s="28">
        <v>284.64</v>
      </c>
      <c r="L1300" s="28">
        <v>5.66</v>
      </c>
      <c r="M1300" s="28" t="s">
        <v>48</v>
      </c>
      <c r="N1300" s="28">
        <v>98.1</v>
      </c>
    </row>
    <row r="1301">
      <c r="A1301" s="28">
        <v>1300.0</v>
      </c>
      <c r="B1301" s="28">
        <v>17.0</v>
      </c>
      <c r="C1301" s="28" t="s">
        <v>52</v>
      </c>
      <c r="D1301" s="28">
        <v>5.22</v>
      </c>
      <c r="E1301" s="28">
        <v>3.69</v>
      </c>
      <c r="F1301" s="28">
        <v>6.72</v>
      </c>
      <c r="G1301" s="28">
        <v>73.48</v>
      </c>
      <c r="H1301" s="28" t="s">
        <v>47</v>
      </c>
      <c r="I1301" s="28">
        <v>0.79</v>
      </c>
      <c r="J1301" s="28">
        <v>7.67</v>
      </c>
      <c r="K1301" s="28">
        <v>250.24</v>
      </c>
      <c r="L1301" s="28">
        <v>9.15</v>
      </c>
      <c r="M1301" s="28" t="s">
        <v>46</v>
      </c>
      <c r="N1301" s="28">
        <v>54.92</v>
      </c>
    </row>
    <row r="1302">
      <c r="A1302" s="28">
        <v>1301.0</v>
      </c>
      <c r="B1302" s="28">
        <v>23.0</v>
      </c>
      <c r="C1302" s="28" t="s">
        <v>44</v>
      </c>
      <c r="D1302" s="28">
        <v>5.67</v>
      </c>
      <c r="E1302" s="28">
        <v>8.26</v>
      </c>
      <c r="F1302" s="28">
        <v>6.08</v>
      </c>
      <c r="G1302" s="28">
        <v>98.8</v>
      </c>
      <c r="H1302" s="28" t="s">
        <v>47</v>
      </c>
      <c r="I1302" s="28">
        <v>4.91</v>
      </c>
      <c r="J1302" s="28">
        <v>7.07</v>
      </c>
      <c r="K1302" s="28">
        <v>260.14</v>
      </c>
      <c r="L1302" s="28">
        <v>15.41</v>
      </c>
      <c r="M1302" s="28" t="s">
        <v>46</v>
      </c>
      <c r="N1302" s="28">
        <v>91.5025295812397</v>
      </c>
    </row>
    <row r="1303">
      <c r="A1303" s="28">
        <v>1302.0</v>
      </c>
      <c r="B1303" s="28">
        <v>18.0</v>
      </c>
      <c r="C1303" s="28" t="s">
        <v>44</v>
      </c>
      <c r="D1303" s="28">
        <v>6.23</v>
      </c>
      <c r="E1303" s="28">
        <v>5.81</v>
      </c>
      <c r="F1303" s="28">
        <v>8.3</v>
      </c>
      <c r="G1303" s="28">
        <v>96.01</v>
      </c>
      <c r="H1303" s="28" t="s">
        <v>45</v>
      </c>
      <c r="I1303" s="28">
        <v>3.42</v>
      </c>
      <c r="J1303" s="28">
        <v>10.64</v>
      </c>
      <c r="K1303" s="28">
        <v>247.6</v>
      </c>
      <c r="L1303" s="28">
        <v>11.31</v>
      </c>
      <c r="M1303" s="28" t="s">
        <v>46</v>
      </c>
      <c r="N1303" s="28">
        <v>63.49</v>
      </c>
    </row>
    <row r="1304">
      <c r="A1304" s="28">
        <v>1303.0</v>
      </c>
      <c r="B1304" s="28">
        <v>18.0</v>
      </c>
      <c r="C1304" s="28" t="s">
        <v>44</v>
      </c>
      <c r="D1304" s="28">
        <v>4.51</v>
      </c>
      <c r="E1304" s="28">
        <v>8.15</v>
      </c>
      <c r="F1304" s="28">
        <v>8.85</v>
      </c>
      <c r="G1304" s="28">
        <v>82.7</v>
      </c>
      <c r="H1304" s="28" t="s">
        <v>51</v>
      </c>
      <c r="I1304" s="28">
        <v>3.9</v>
      </c>
      <c r="J1304" s="28">
        <v>8.44</v>
      </c>
      <c r="K1304" s="28">
        <v>268.76</v>
      </c>
      <c r="L1304" s="28">
        <v>13.63</v>
      </c>
      <c r="M1304" s="28" t="s">
        <v>48</v>
      </c>
      <c r="N1304" s="28">
        <v>97.68</v>
      </c>
    </row>
    <row r="1305">
      <c r="A1305" s="28">
        <v>1304.0</v>
      </c>
      <c r="B1305" s="28">
        <v>23.0</v>
      </c>
      <c r="C1305" s="28" t="s">
        <v>44</v>
      </c>
      <c r="D1305" s="28">
        <v>3.22</v>
      </c>
      <c r="E1305" s="28">
        <v>3.48</v>
      </c>
      <c r="F1305" s="28">
        <v>4.65</v>
      </c>
      <c r="G1305" s="28">
        <v>91.25</v>
      </c>
      <c r="H1305" s="28" t="s">
        <v>45</v>
      </c>
      <c r="I1305" s="28">
        <v>4.99</v>
      </c>
      <c r="J1305" s="28">
        <v>5.28</v>
      </c>
      <c r="K1305" s="28">
        <v>277.75</v>
      </c>
      <c r="L1305" s="28">
        <v>8.41</v>
      </c>
      <c r="M1305" s="28" t="s">
        <v>48</v>
      </c>
      <c r="N1305" s="28">
        <v>57.4</v>
      </c>
    </row>
    <row r="1306">
      <c r="A1306" s="28">
        <v>1305.0</v>
      </c>
      <c r="B1306" s="28">
        <v>23.0</v>
      </c>
      <c r="C1306" s="28" t="s">
        <v>49</v>
      </c>
      <c r="D1306" s="28">
        <v>7.74</v>
      </c>
      <c r="E1306" s="28">
        <v>5.57</v>
      </c>
      <c r="F1306" s="28">
        <v>6.89</v>
      </c>
      <c r="G1306" s="28">
        <v>96.39</v>
      </c>
      <c r="H1306" s="28" t="s">
        <v>45</v>
      </c>
      <c r="I1306" s="28">
        <v>2.52</v>
      </c>
      <c r="J1306" s="28">
        <v>11.65</v>
      </c>
      <c r="K1306" s="28">
        <v>241.7</v>
      </c>
      <c r="L1306" s="28">
        <v>15.68</v>
      </c>
      <c r="M1306" s="28" t="s">
        <v>46</v>
      </c>
      <c r="N1306" s="28">
        <v>43.19</v>
      </c>
    </row>
    <row r="1307">
      <c r="A1307" s="28">
        <v>1306.0</v>
      </c>
      <c r="B1307" s="28">
        <v>17.0</v>
      </c>
      <c r="C1307" s="28" t="s">
        <v>49</v>
      </c>
      <c r="D1307" s="28">
        <v>4.89</v>
      </c>
      <c r="E1307" s="28">
        <v>6.08</v>
      </c>
      <c r="F1307" s="28">
        <v>7.96</v>
      </c>
      <c r="G1307" s="28">
        <v>69.74</v>
      </c>
      <c r="H1307" s="28" t="s">
        <v>47</v>
      </c>
      <c r="I1307" s="28">
        <v>0.36</v>
      </c>
      <c r="J1307" s="28">
        <v>10.67</v>
      </c>
      <c r="K1307" s="28">
        <v>246.43</v>
      </c>
      <c r="L1307" s="28">
        <v>10.13</v>
      </c>
      <c r="M1307" s="28" t="s">
        <v>48</v>
      </c>
      <c r="N1307" s="28">
        <v>67.02</v>
      </c>
    </row>
    <row r="1308">
      <c r="A1308" s="28">
        <v>1307.0</v>
      </c>
      <c r="B1308" s="28">
        <v>23.0</v>
      </c>
      <c r="C1308" s="28" t="s">
        <v>49</v>
      </c>
      <c r="D1308" s="28">
        <v>5.83</v>
      </c>
      <c r="E1308" s="28">
        <v>9.49</v>
      </c>
      <c r="F1308" s="28">
        <v>6.67</v>
      </c>
      <c r="G1308" s="28">
        <v>83.18</v>
      </c>
      <c r="H1308" s="28" t="s">
        <v>45</v>
      </c>
      <c r="I1308" s="28">
        <v>3.95</v>
      </c>
      <c r="J1308" s="28">
        <v>11.61</v>
      </c>
      <c r="K1308" s="28">
        <v>257.86</v>
      </c>
      <c r="L1308" s="28">
        <v>14.47</v>
      </c>
      <c r="M1308" s="28" t="s">
        <v>46</v>
      </c>
      <c r="N1308" s="28">
        <v>93.9011556110538</v>
      </c>
    </row>
    <row r="1309">
      <c r="A1309" s="28">
        <v>1308.0</v>
      </c>
      <c r="B1309" s="28">
        <v>16.0</v>
      </c>
      <c r="C1309" s="28" t="s">
        <v>44</v>
      </c>
      <c r="D1309" s="28">
        <v>2.76</v>
      </c>
      <c r="E1309" s="28">
        <v>3.4</v>
      </c>
      <c r="F1309" s="28">
        <v>6.05</v>
      </c>
      <c r="G1309" s="28">
        <v>79.27</v>
      </c>
      <c r="H1309" s="28" t="s">
        <v>45</v>
      </c>
      <c r="I1309" s="28">
        <v>4.35</v>
      </c>
      <c r="J1309" s="28">
        <v>6.42</v>
      </c>
      <c r="K1309" s="28">
        <v>296.7</v>
      </c>
      <c r="L1309" s="28">
        <v>6.9</v>
      </c>
      <c r="M1309" s="28" t="s">
        <v>48</v>
      </c>
      <c r="N1309" s="28">
        <v>55.53</v>
      </c>
    </row>
    <row r="1310">
      <c r="A1310" s="28">
        <v>1309.0</v>
      </c>
      <c r="B1310" s="28">
        <v>21.0</v>
      </c>
      <c r="C1310" s="28" t="s">
        <v>49</v>
      </c>
      <c r="D1310" s="28">
        <v>5.36</v>
      </c>
      <c r="E1310" s="28">
        <v>9.43</v>
      </c>
      <c r="F1310" s="28">
        <v>7.28</v>
      </c>
      <c r="G1310" s="28">
        <v>90.86</v>
      </c>
      <c r="H1310" s="28" t="s">
        <v>45</v>
      </c>
      <c r="I1310" s="28">
        <v>0.81</v>
      </c>
      <c r="J1310" s="28">
        <v>6.85</v>
      </c>
      <c r="K1310" s="28">
        <v>252.51</v>
      </c>
      <c r="L1310" s="28">
        <v>12.26</v>
      </c>
      <c r="M1310" s="28" t="s">
        <v>46</v>
      </c>
      <c r="N1310" s="28">
        <v>89.9835908333459</v>
      </c>
    </row>
    <row r="1311">
      <c r="A1311" s="28">
        <v>1310.0</v>
      </c>
      <c r="B1311" s="28">
        <v>23.0</v>
      </c>
      <c r="C1311" s="28" t="s">
        <v>44</v>
      </c>
      <c r="D1311" s="28">
        <v>2.06</v>
      </c>
      <c r="E1311" s="28">
        <v>8.24</v>
      </c>
      <c r="F1311" s="28">
        <v>5.35</v>
      </c>
      <c r="G1311" s="28">
        <v>75.16</v>
      </c>
      <c r="H1311" s="28" t="s">
        <v>45</v>
      </c>
      <c r="I1311" s="28">
        <v>0.12</v>
      </c>
      <c r="J1311" s="28">
        <v>5.35</v>
      </c>
      <c r="K1311" s="28">
        <v>280.78</v>
      </c>
      <c r="L1311" s="28">
        <v>1.37</v>
      </c>
      <c r="M1311" s="28" t="s">
        <v>50</v>
      </c>
      <c r="N1311" s="28">
        <v>89.73</v>
      </c>
    </row>
    <row r="1312">
      <c r="A1312" s="28">
        <v>1311.0</v>
      </c>
      <c r="B1312" s="28">
        <v>18.0</v>
      </c>
      <c r="C1312" s="28" t="s">
        <v>44</v>
      </c>
      <c r="D1312" s="28">
        <v>1.96</v>
      </c>
      <c r="E1312" s="28">
        <v>7.58</v>
      </c>
      <c r="F1312" s="28">
        <v>5.75</v>
      </c>
      <c r="G1312" s="28">
        <v>88.36</v>
      </c>
      <c r="H1312" s="28" t="s">
        <v>45</v>
      </c>
      <c r="I1312" s="28">
        <v>0.68</v>
      </c>
      <c r="J1312" s="28">
        <v>3.09</v>
      </c>
      <c r="K1312" s="28">
        <v>300.31</v>
      </c>
      <c r="L1312" s="28">
        <v>4.11</v>
      </c>
      <c r="M1312" s="28" t="s">
        <v>50</v>
      </c>
      <c r="N1312" s="28">
        <v>92.5</v>
      </c>
    </row>
    <row r="1313">
      <c r="A1313" s="28">
        <v>1312.0</v>
      </c>
      <c r="B1313" s="28">
        <v>23.0</v>
      </c>
      <c r="C1313" s="28" t="s">
        <v>44</v>
      </c>
      <c r="D1313" s="28">
        <v>5.72</v>
      </c>
      <c r="E1313" s="28">
        <v>8.08</v>
      </c>
      <c r="F1313" s="28">
        <v>8.96</v>
      </c>
      <c r="G1313" s="28">
        <v>76.12</v>
      </c>
      <c r="H1313" s="28" t="s">
        <v>45</v>
      </c>
      <c r="I1313" s="28">
        <v>1.62</v>
      </c>
      <c r="J1313" s="28">
        <v>8.8</v>
      </c>
      <c r="K1313" s="28">
        <v>263.32</v>
      </c>
      <c r="L1313" s="28">
        <v>11.23</v>
      </c>
      <c r="M1313" s="28" t="s">
        <v>46</v>
      </c>
      <c r="N1313" s="28">
        <v>98.9589444292009</v>
      </c>
    </row>
    <row r="1314">
      <c r="A1314" s="28">
        <v>1313.0</v>
      </c>
      <c r="B1314" s="28">
        <v>16.0</v>
      </c>
      <c r="C1314" s="28" t="s">
        <v>44</v>
      </c>
      <c r="D1314" s="28">
        <v>4.17</v>
      </c>
      <c r="E1314" s="28">
        <v>6.45</v>
      </c>
      <c r="F1314" s="28">
        <v>7.18</v>
      </c>
      <c r="G1314" s="28">
        <v>64.44</v>
      </c>
      <c r="H1314" s="28" t="s">
        <v>45</v>
      </c>
      <c r="I1314" s="28">
        <v>4.62</v>
      </c>
      <c r="J1314" s="28">
        <v>9.72</v>
      </c>
      <c r="K1314" s="28">
        <v>287.68</v>
      </c>
      <c r="L1314" s="28">
        <v>13.67</v>
      </c>
      <c r="M1314" s="28" t="s">
        <v>48</v>
      </c>
      <c r="N1314" s="28">
        <v>68.69</v>
      </c>
    </row>
    <row r="1315">
      <c r="A1315" s="28">
        <v>1314.0</v>
      </c>
      <c r="B1315" s="28">
        <v>24.0</v>
      </c>
      <c r="C1315" s="28" t="s">
        <v>44</v>
      </c>
      <c r="D1315" s="28">
        <v>5.47</v>
      </c>
      <c r="E1315" s="28">
        <v>3.2</v>
      </c>
      <c r="F1315" s="28">
        <v>8.36</v>
      </c>
      <c r="G1315" s="28">
        <v>64.28</v>
      </c>
      <c r="H1315" s="28" t="s">
        <v>51</v>
      </c>
      <c r="I1315" s="28">
        <v>0.01</v>
      </c>
      <c r="J1315" s="28">
        <v>8.81</v>
      </c>
      <c r="K1315" s="28">
        <v>260.93</v>
      </c>
      <c r="L1315" s="28">
        <v>13.43</v>
      </c>
      <c r="M1315" s="28" t="s">
        <v>46</v>
      </c>
      <c r="N1315" s="28">
        <v>51.5991544993854</v>
      </c>
    </row>
    <row r="1316">
      <c r="A1316" s="28">
        <v>1315.0</v>
      </c>
      <c r="B1316" s="28">
        <v>24.0</v>
      </c>
      <c r="C1316" s="28" t="s">
        <v>44</v>
      </c>
      <c r="D1316" s="28">
        <v>2.16</v>
      </c>
      <c r="E1316" s="28">
        <v>2.71</v>
      </c>
      <c r="F1316" s="28">
        <v>8.04</v>
      </c>
      <c r="G1316" s="28">
        <v>64.76</v>
      </c>
      <c r="H1316" s="28" t="s">
        <v>45</v>
      </c>
      <c r="I1316" s="28">
        <v>4.02</v>
      </c>
      <c r="J1316" s="28">
        <v>5.91</v>
      </c>
      <c r="K1316" s="28">
        <v>287.94</v>
      </c>
      <c r="L1316" s="28">
        <v>5.18</v>
      </c>
      <c r="M1316" s="28" t="s">
        <v>48</v>
      </c>
      <c r="N1316" s="28">
        <v>66.1</v>
      </c>
    </row>
    <row r="1317">
      <c r="A1317" s="28">
        <v>1316.0</v>
      </c>
      <c r="B1317" s="28">
        <v>20.0</v>
      </c>
      <c r="C1317" s="28" t="s">
        <v>52</v>
      </c>
      <c r="D1317" s="28">
        <v>4.79</v>
      </c>
      <c r="E1317" s="28">
        <v>8.8</v>
      </c>
      <c r="F1317" s="28">
        <v>7.26</v>
      </c>
      <c r="G1317" s="28">
        <v>61.3</v>
      </c>
      <c r="H1317" s="28" t="s">
        <v>47</v>
      </c>
      <c r="I1317" s="28">
        <v>4.27</v>
      </c>
      <c r="J1317" s="28">
        <v>6.58</v>
      </c>
      <c r="K1317" s="28">
        <v>269.45</v>
      </c>
      <c r="L1317" s="28">
        <v>13.32</v>
      </c>
      <c r="M1317" s="28" t="s">
        <v>48</v>
      </c>
      <c r="N1317" s="28">
        <v>75.13</v>
      </c>
    </row>
    <row r="1318">
      <c r="A1318" s="28">
        <v>1317.0</v>
      </c>
      <c r="B1318" s="28">
        <v>19.0</v>
      </c>
      <c r="C1318" s="28" t="s">
        <v>44</v>
      </c>
      <c r="D1318" s="28">
        <v>3.55</v>
      </c>
      <c r="E1318" s="28">
        <v>7.53</v>
      </c>
      <c r="F1318" s="28">
        <v>8.2</v>
      </c>
      <c r="G1318" s="28">
        <v>81.32</v>
      </c>
      <c r="H1318" s="28" t="s">
        <v>47</v>
      </c>
      <c r="I1318" s="28">
        <v>4.06</v>
      </c>
      <c r="J1318" s="28">
        <v>4.63</v>
      </c>
      <c r="K1318" s="28">
        <v>282.41</v>
      </c>
      <c r="L1318" s="28">
        <v>6.77</v>
      </c>
      <c r="M1318" s="28" t="s">
        <v>48</v>
      </c>
      <c r="N1318" s="28">
        <v>90.15</v>
      </c>
    </row>
    <row r="1319">
      <c r="A1319" s="28">
        <v>1318.0</v>
      </c>
      <c r="B1319" s="28">
        <v>21.0</v>
      </c>
      <c r="C1319" s="28" t="s">
        <v>44</v>
      </c>
      <c r="D1319" s="28">
        <v>4.78</v>
      </c>
      <c r="E1319" s="28">
        <v>2.92</v>
      </c>
      <c r="F1319" s="28">
        <v>5.44</v>
      </c>
      <c r="G1319" s="28">
        <v>86.88</v>
      </c>
      <c r="H1319" s="28" t="s">
        <v>45</v>
      </c>
      <c r="I1319" s="28">
        <v>0.41</v>
      </c>
      <c r="J1319" s="28">
        <v>10.75</v>
      </c>
      <c r="K1319" s="28">
        <v>265.86</v>
      </c>
      <c r="L1319" s="28">
        <v>12.34</v>
      </c>
      <c r="M1319" s="28" t="s">
        <v>48</v>
      </c>
      <c r="N1319" s="28">
        <v>36.88</v>
      </c>
    </row>
    <row r="1320">
      <c r="A1320" s="28">
        <v>1319.0</v>
      </c>
      <c r="B1320" s="28">
        <v>22.0</v>
      </c>
      <c r="C1320" s="28" t="s">
        <v>44</v>
      </c>
      <c r="D1320" s="28">
        <v>2.33</v>
      </c>
      <c r="E1320" s="28">
        <v>6.54</v>
      </c>
      <c r="F1320" s="28">
        <v>7.19</v>
      </c>
      <c r="G1320" s="28">
        <v>65.07</v>
      </c>
      <c r="H1320" s="28" t="s">
        <v>45</v>
      </c>
      <c r="I1320" s="28">
        <v>3.4</v>
      </c>
      <c r="J1320" s="28">
        <v>5.02</v>
      </c>
      <c r="K1320" s="28">
        <v>283.19</v>
      </c>
      <c r="L1320" s="28">
        <v>6.55</v>
      </c>
      <c r="M1320" s="28" t="s">
        <v>48</v>
      </c>
      <c r="N1320" s="28">
        <v>77.8</v>
      </c>
    </row>
    <row r="1321">
      <c r="A1321" s="28">
        <v>1320.0</v>
      </c>
      <c r="B1321" s="28">
        <v>20.0</v>
      </c>
      <c r="C1321" s="28" t="s">
        <v>49</v>
      </c>
      <c r="D1321" s="28">
        <v>5.72</v>
      </c>
      <c r="E1321" s="28">
        <v>5.03</v>
      </c>
      <c r="F1321" s="28">
        <v>6.95</v>
      </c>
      <c r="G1321" s="28">
        <v>84.47</v>
      </c>
      <c r="H1321" s="28" t="s">
        <v>45</v>
      </c>
      <c r="I1321" s="28">
        <v>4.77</v>
      </c>
      <c r="J1321" s="28">
        <v>8.12</v>
      </c>
      <c r="K1321" s="28">
        <v>257.34</v>
      </c>
      <c r="L1321" s="28">
        <v>14.46</v>
      </c>
      <c r="M1321" s="28" t="s">
        <v>46</v>
      </c>
      <c r="N1321" s="28">
        <v>49.42</v>
      </c>
    </row>
    <row r="1322">
      <c r="A1322" s="28">
        <v>1321.0</v>
      </c>
      <c r="B1322" s="28">
        <v>24.0</v>
      </c>
      <c r="C1322" s="28" t="s">
        <v>44</v>
      </c>
      <c r="D1322" s="28">
        <v>6.45</v>
      </c>
      <c r="E1322" s="28">
        <v>2.43</v>
      </c>
      <c r="F1322" s="28">
        <v>7.11</v>
      </c>
      <c r="G1322" s="28">
        <v>83.91</v>
      </c>
      <c r="H1322" s="28" t="s">
        <v>47</v>
      </c>
      <c r="I1322" s="28">
        <v>0.6</v>
      </c>
      <c r="J1322" s="28">
        <v>10.31</v>
      </c>
      <c r="K1322" s="28">
        <v>247.3</v>
      </c>
      <c r="L1322" s="28">
        <v>14.85</v>
      </c>
      <c r="M1322" s="28" t="s">
        <v>46</v>
      </c>
      <c r="N1322" s="28">
        <v>43.52</v>
      </c>
    </row>
    <row r="1323">
      <c r="A1323" s="28">
        <v>1322.0</v>
      </c>
      <c r="B1323" s="28">
        <v>18.0</v>
      </c>
      <c r="C1323" s="28" t="s">
        <v>49</v>
      </c>
      <c r="D1323" s="28">
        <v>2.08</v>
      </c>
      <c r="E1323" s="28">
        <v>5.79</v>
      </c>
      <c r="F1323" s="28">
        <v>4.84</v>
      </c>
      <c r="G1323" s="28">
        <v>65.88</v>
      </c>
      <c r="H1323" s="28" t="s">
        <v>51</v>
      </c>
      <c r="I1323" s="28">
        <v>0.16</v>
      </c>
      <c r="J1323" s="28">
        <v>6.81</v>
      </c>
      <c r="K1323" s="28">
        <v>319.32</v>
      </c>
      <c r="L1323" s="28">
        <v>9.37</v>
      </c>
      <c r="M1323" s="28" t="s">
        <v>48</v>
      </c>
      <c r="N1323" s="28">
        <v>68.53</v>
      </c>
    </row>
    <row r="1324">
      <c r="A1324" s="28">
        <v>1323.0</v>
      </c>
      <c r="B1324" s="28">
        <v>22.0</v>
      </c>
      <c r="C1324" s="28" t="s">
        <v>52</v>
      </c>
      <c r="D1324" s="28">
        <v>2.4</v>
      </c>
      <c r="E1324" s="28">
        <v>3.53</v>
      </c>
      <c r="F1324" s="28">
        <v>5.39</v>
      </c>
      <c r="G1324" s="28">
        <v>76.16</v>
      </c>
      <c r="H1324" s="28" t="s">
        <v>51</v>
      </c>
      <c r="I1324" s="28">
        <v>4.37</v>
      </c>
      <c r="J1324" s="28">
        <v>4.66</v>
      </c>
      <c r="K1324" s="28">
        <v>292.08</v>
      </c>
      <c r="L1324" s="28">
        <v>5.13</v>
      </c>
      <c r="M1324" s="28" t="s">
        <v>48</v>
      </c>
      <c r="N1324" s="28">
        <v>61.0743866939404</v>
      </c>
    </row>
    <row r="1325">
      <c r="A1325" s="28">
        <v>1324.0</v>
      </c>
      <c r="B1325" s="28">
        <v>20.0</v>
      </c>
      <c r="C1325" s="28" t="s">
        <v>44</v>
      </c>
      <c r="D1325" s="28">
        <v>5.29</v>
      </c>
      <c r="E1325" s="28">
        <v>1.87</v>
      </c>
      <c r="F1325" s="28">
        <v>5.43</v>
      </c>
      <c r="G1325" s="28">
        <v>90.21</v>
      </c>
      <c r="H1325" s="28" t="s">
        <v>47</v>
      </c>
      <c r="I1325" s="28">
        <v>3.22</v>
      </c>
      <c r="J1325" s="28">
        <v>8.91</v>
      </c>
      <c r="K1325" s="28">
        <v>273.47</v>
      </c>
      <c r="L1325" s="28">
        <v>10.43</v>
      </c>
      <c r="M1325" s="28" t="s">
        <v>46</v>
      </c>
      <c r="N1325" s="28">
        <v>26.98</v>
      </c>
    </row>
    <row r="1326">
      <c r="A1326" s="28">
        <v>1325.0</v>
      </c>
      <c r="B1326" s="28">
        <v>22.0</v>
      </c>
      <c r="C1326" s="28" t="s">
        <v>44</v>
      </c>
      <c r="D1326" s="28">
        <v>5.56</v>
      </c>
      <c r="E1326" s="28">
        <v>5.2</v>
      </c>
      <c r="F1326" s="28">
        <v>7.01</v>
      </c>
      <c r="G1326" s="28">
        <v>60.67</v>
      </c>
      <c r="H1326" s="28" t="s">
        <v>47</v>
      </c>
      <c r="I1326" s="28">
        <v>3.23</v>
      </c>
      <c r="J1326" s="28">
        <v>8.22</v>
      </c>
      <c r="K1326" s="28">
        <v>267.19</v>
      </c>
      <c r="L1326" s="28">
        <v>15.64</v>
      </c>
      <c r="M1326" s="28" t="s">
        <v>46</v>
      </c>
      <c r="N1326" s="28">
        <v>50.027690258897</v>
      </c>
    </row>
    <row r="1327">
      <c r="A1327" s="28">
        <v>1326.0</v>
      </c>
      <c r="B1327" s="28">
        <v>17.0</v>
      </c>
      <c r="C1327" s="28" t="s">
        <v>44</v>
      </c>
      <c r="D1327" s="28">
        <v>5.63</v>
      </c>
      <c r="E1327" s="28">
        <v>6.31</v>
      </c>
      <c r="F1327" s="28">
        <v>8.86</v>
      </c>
      <c r="G1327" s="28">
        <v>65.88</v>
      </c>
      <c r="H1327" s="28" t="s">
        <v>47</v>
      </c>
      <c r="I1327" s="28">
        <v>4.82</v>
      </c>
      <c r="J1327" s="28">
        <v>9.03</v>
      </c>
      <c r="K1327" s="28">
        <v>252.94</v>
      </c>
      <c r="L1327" s="28">
        <v>12.33</v>
      </c>
      <c r="M1327" s="28" t="s">
        <v>46</v>
      </c>
      <c r="N1327" s="28">
        <v>70.6</v>
      </c>
    </row>
    <row r="1328">
      <c r="A1328" s="28">
        <v>1327.0</v>
      </c>
      <c r="B1328" s="28">
        <v>19.0</v>
      </c>
      <c r="C1328" s="28" t="s">
        <v>49</v>
      </c>
      <c r="D1328" s="28">
        <v>5.46</v>
      </c>
      <c r="E1328" s="28">
        <v>1.42</v>
      </c>
      <c r="F1328" s="28">
        <v>8.77</v>
      </c>
      <c r="G1328" s="28">
        <v>99.83</v>
      </c>
      <c r="H1328" s="28" t="s">
        <v>47</v>
      </c>
      <c r="I1328" s="28">
        <v>3.85</v>
      </c>
      <c r="J1328" s="28">
        <v>7.27</v>
      </c>
      <c r="K1328" s="28">
        <v>266.85</v>
      </c>
      <c r="L1328" s="28">
        <v>13.01</v>
      </c>
      <c r="M1328" s="28" t="s">
        <v>46</v>
      </c>
      <c r="N1328" s="28">
        <v>49.81</v>
      </c>
    </row>
    <row r="1329">
      <c r="A1329" s="28">
        <v>1328.0</v>
      </c>
      <c r="B1329" s="28">
        <v>17.0</v>
      </c>
      <c r="C1329" s="28" t="s">
        <v>44</v>
      </c>
      <c r="D1329" s="28">
        <v>3.14</v>
      </c>
      <c r="E1329" s="28">
        <v>4.62</v>
      </c>
      <c r="F1329" s="28">
        <v>5.14</v>
      </c>
      <c r="G1329" s="28">
        <v>89.34</v>
      </c>
      <c r="H1329" s="28" t="s">
        <v>47</v>
      </c>
      <c r="I1329" s="28">
        <v>1.99</v>
      </c>
      <c r="J1329" s="28">
        <v>6.69</v>
      </c>
      <c r="K1329" s="28">
        <v>274.49</v>
      </c>
      <c r="L1329" s="28">
        <v>9.59</v>
      </c>
      <c r="M1329" s="28" t="s">
        <v>48</v>
      </c>
      <c r="N1329" s="28">
        <v>56.75</v>
      </c>
    </row>
    <row r="1330">
      <c r="A1330" s="28">
        <v>1329.0</v>
      </c>
      <c r="B1330" s="28">
        <v>22.0</v>
      </c>
      <c r="C1330" s="28" t="s">
        <v>44</v>
      </c>
      <c r="D1330" s="28">
        <v>3.16</v>
      </c>
      <c r="E1330" s="28">
        <v>3.32</v>
      </c>
      <c r="F1330" s="28">
        <v>5.52</v>
      </c>
      <c r="G1330" s="28">
        <v>78.57</v>
      </c>
      <c r="H1330" s="28" t="s">
        <v>47</v>
      </c>
      <c r="I1330" s="28">
        <v>2.18</v>
      </c>
      <c r="J1330" s="28">
        <v>4.4</v>
      </c>
      <c r="K1330" s="28">
        <v>280.16</v>
      </c>
      <c r="L1330" s="28">
        <v>11.11</v>
      </c>
      <c r="M1330" s="28" t="s">
        <v>48</v>
      </c>
      <c r="N1330" s="28">
        <v>47.15</v>
      </c>
    </row>
    <row r="1331">
      <c r="A1331" s="28">
        <v>1330.0</v>
      </c>
      <c r="B1331" s="28">
        <v>17.0</v>
      </c>
      <c r="C1331" s="28" t="s">
        <v>44</v>
      </c>
      <c r="D1331" s="28">
        <v>2.04</v>
      </c>
      <c r="E1331" s="28">
        <v>1.28</v>
      </c>
      <c r="F1331" s="28">
        <v>4.18</v>
      </c>
      <c r="G1331" s="28">
        <v>85.19</v>
      </c>
      <c r="H1331" s="28" t="s">
        <v>45</v>
      </c>
      <c r="I1331" s="28">
        <v>0.72</v>
      </c>
      <c r="J1331" s="28">
        <v>7.24</v>
      </c>
      <c r="K1331" s="28">
        <v>290.16</v>
      </c>
      <c r="L1331" s="28">
        <v>6.09</v>
      </c>
      <c r="M1331" s="28" t="s">
        <v>48</v>
      </c>
      <c r="N1331" s="28">
        <v>53.37</v>
      </c>
    </row>
    <row r="1332">
      <c r="A1332" s="28">
        <v>1331.0</v>
      </c>
      <c r="B1332" s="28">
        <v>16.0</v>
      </c>
      <c r="C1332" s="28" t="s">
        <v>49</v>
      </c>
      <c r="D1332" s="28">
        <v>1.25</v>
      </c>
      <c r="E1332" s="28">
        <v>2.13</v>
      </c>
      <c r="F1332" s="28">
        <v>5.99</v>
      </c>
      <c r="G1332" s="28">
        <v>93.85</v>
      </c>
      <c r="H1332" s="28" t="s">
        <v>47</v>
      </c>
      <c r="I1332" s="28">
        <v>1.52</v>
      </c>
      <c r="J1332" s="28">
        <v>5.39</v>
      </c>
      <c r="K1332" s="28">
        <v>303.42</v>
      </c>
      <c r="L1332" s="28">
        <v>5.63</v>
      </c>
      <c r="M1332" s="28" t="s">
        <v>48</v>
      </c>
      <c r="N1332" s="28">
        <v>73.88</v>
      </c>
    </row>
    <row r="1333">
      <c r="A1333" s="28">
        <v>1332.0</v>
      </c>
      <c r="B1333" s="28">
        <v>24.0</v>
      </c>
      <c r="C1333" s="28" t="s">
        <v>44</v>
      </c>
      <c r="D1333" s="28">
        <v>5.54</v>
      </c>
      <c r="E1333" s="28">
        <v>2.25</v>
      </c>
      <c r="F1333" s="28">
        <v>8.17</v>
      </c>
      <c r="G1333" s="28">
        <v>93.69</v>
      </c>
      <c r="H1333" s="28" t="s">
        <v>47</v>
      </c>
      <c r="I1333" s="28">
        <v>2.23</v>
      </c>
      <c r="J1333" s="28">
        <v>11.25</v>
      </c>
      <c r="K1333" s="28">
        <v>233.48</v>
      </c>
      <c r="L1333" s="28">
        <v>12.37</v>
      </c>
      <c r="M1333" s="28" t="s">
        <v>46</v>
      </c>
      <c r="N1333" s="28">
        <v>49.68</v>
      </c>
    </row>
    <row r="1334">
      <c r="A1334" s="28">
        <v>1333.0</v>
      </c>
      <c r="B1334" s="28">
        <v>16.0</v>
      </c>
      <c r="C1334" s="28" t="s">
        <v>44</v>
      </c>
      <c r="D1334" s="28">
        <v>0.75</v>
      </c>
      <c r="E1334" s="28">
        <v>2.65</v>
      </c>
      <c r="F1334" s="28">
        <v>8.58</v>
      </c>
      <c r="G1334" s="28">
        <v>72.99</v>
      </c>
      <c r="H1334" s="28" t="s">
        <v>45</v>
      </c>
      <c r="I1334" s="28">
        <v>1.31</v>
      </c>
      <c r="J1334" s="28">
        <v>4.75</v>
      </c>
      <c r="K1334" s="28">
        <v>328.99</v>
      </c>
      <c r="L1334" s="28">
        <v>2.54</v>
      </c>
      <c r="M1334" s="28" t="s">
        <v>48</v>
      </c>
      <c r="N1334" s="28">
        <v>71.4</v>
      </c>
    </row>
    <row r="1335">
      <c r="A1335" s="28">
        <v>1334.0</v>
      </c>
      <c r="B1335" s="28">
        <v>23.0</v>
      </c>
      <c r="C1335" s="28" t="s">
        <v>49</v>
      </c>
      <c r="D1335" s="28">
        <v>7.5</v>
      </c>
      <c r="E1335" s="28">
        <v>8.23</v>
      </c>
      <c r="F1335" s="28">
        <v>5.18</v>
      </c>
      <c r="G1335" s="28">
        <v>79.65</v>
      </c>
      <c r="H1335" s="28" t="s">
        <v>51</v>
      </c>
      <c r="I1335" s="28">
        <v>4.58</v>
      </c>
      <c r="J1335" s="28">
        <v>9.41</v>
      </c>
      <c r="K1335" s="28">
        <v>226.95</v>
      </c>
      <c r="L1335" s="28">
        <v>14.44</v>
      </c>
      <c r="M1335" s="28" t="s">
        <v>50</v>
      </c>
      <c r="N1335" s="28">
        <v>61.0358426004187</v>
      </c>
    </row>
    <row r="1336">
      <c r="A1336" s="28">
        <v>1335.0</v>
      </c>
      <c r="B1336" s="28">
        <v>17.0</v>
      </c>
      <c r="C1336" s="28" t="s">
        <v>49</v>
      </c>
      <c r="D1336" s="28">
        <v>6.61</v>
      </c>
      <c r="E1336" s="28">
        <v>4.96</v>
      </c>
      <c r="F1336" s="28">
        <v>5.33</v>
      </c>
      <c r="G1336" s="28">
        <v>85.52</v>
      </c>
      <c r="H1336" s="28" t="s">
        <v>51</v>
      </c>
      <c r="I1336" s="28">
        <v>0.06</v>
      </c>
      <c r="J1336" s="28">
        <v>10.03</v>
      </c>
      <c r="K1336" s="28">
        <v>248.55</v>
      </c>
      <c r="L1336" s="28">
        <v>16.62</v>
      </c>
      <c r="M1336" s="28" t="s">
        <v>46</v>
      </c>
      <c r="N1336" s="28">
        <v>36.46</v>
      </c>
    </row>
    <row r="1337">
      <c r="A1337" s="28">
        <v>1336.0</v>
      </c>
      <c r="B1337" s="28">
        <v>23.0</v>
      </c>
      <c r="C1337" s="28" t="s">
        <v>49</v>
      </c>
      <c r="D1337" s="28">
        <v>6.86</v>
      </c>
      <c r="E1337" s="28">
        <v>2.32</v>
      </c>
      <c r="F1337" s="28">
        <v>5.1</v>
      </c>
      <c r="G1337" s="28">
        <v>62.88</v>
      </c>
      <c r="H1337" s="28" t="s">
        <v>45</v>
      </c>
      <c r="I1337" s="28">
        <v>2.94</v>
      </c>
      <c r="J1337" s="28">
        <v>11.18</v>
      </c>
      <c r="K1337" s="28">
        <v>240.13</v>
      </c>
      <c r="L1337" s="28">
        <v>17.72</v>
      </c>
      <c r="M1337" s="28" t="s">
        <v>46</v>
      </c>
      <c r="N1337" s="28">
        <v>21.55</v>
      </c>
    </row>
    <row r="1338">
      <c r="A1338" s="28">
        <v>1337.0</v>
      </c>
      <c r="B1338" s="28">
        <v>18.0</v>
      </c>
      <c r="C1338" s="28" t="s">
        <v>44</v>
      </c>
      <c r="D1338" s="28">
        <v>7.25</v>
      </c>
      <c r="E1338" s="28">
        <v>1.9</v>
      </c>
      <c r="F1338" s="28">
        <v>5.75</v>
      </c>
      <c r="G1338" s="28">
        <v>97.83</v>
      </c>
      <c r="H1338" s="28" t="s">
        <v>47</v>
      </c>
      <c r="I1338" s="28">
        <v>3.86</v>
      </c>
      <c r="J1338" s="28">
        <v>10.12</v>
      </c>
      <c r="K1338" s="28">
        <v>230.28</v>
      </c>
      <c r="L1338" s="28">
        <v>16.67</v>
      </c>
      <c r="M1338" s="28" t="s">
        <v>46</v>
      </c>
      <c r="N1338" s="28">
        <v>23.73</v>
      </c>
    </row>
    <row r="1339">
      <c r="A1339" s="28">
        <v>1338.0</v>
      </c>
      <c r="B1339" s="28">
        <v>21.0</v>
      </c>
      <c r="C1339" s="28" t="s">
        <v>49</v>
      </c>
      <c r="D1339" s="28">
        <v>3.27</v>
      </c>
      <c r="E1339" s="28">
        <v>3.68</v>
      </c>
      <c r="F1339" s="28">
        <v>8.02</v>
      </c>
      <c r="G1339" s="28">
        <v>77.31</v>
      </c>
      <c r="H1339" s="28" t="s">
        <v>45</v>
      </c>
      <c r="I1339" s="28">
        <v>3.66</v>
      </c>
      <c r="J1339" s="28">
        <v>7.03</v>
      </c>
      <c r="K1339" s="28">
        <v>267.99</v>
      </c>
      <c r="L1339" s="28">
        <v>6.87</v>
      </c>
      <c r="M1339" s="28" t="s">
        <v>48</v>
      </c>
      <c r="N1339" s="28">
        <v>69.18</v>
      </c>
    </row>
    <row r="1340">
      <c r="A1340" s="28">
        <v>1339.0</v>
      </c>
      <c r="B1340" s="28">
        <v>18.0</v>
      </c>
      <c r="C1340" s="28" t="s">
        <v>49</v>
      </c>
      <c r="D1340" s="28">
        <v>6.77</v>
      </c>
      <c r="E1340" s="28">
        <v>8.18</v>
      </c>
      <c r="F1340" s="28">
        <v>7.23</v>
      </c>
      <c r="G1340" s="28">
        <v>74.83</v>
      </c>
      <c r="H1340" s="28" t="s">
        <v>47</v>
      </c>
      <c r="I1340" s="28">
        <v>3.22</v>
      </c>
      <c r="J1340" s="28">
        <v>8.58</v>
      </c>
      <c r="K1340" s="28">
        <v>229.62</v>
      </c>
      <c r="L1340" s="28">
        <v>13.14</v>
      </c>
      <c r="M1340" s="28" t="s">
        <v>46</v>
      </c>
      <c r="N1340" s="28">
        <v>74.6828997972922</v>
      </c>
    </row>
    <row r="1341">
      <c r="A1341" s="28">
        <v>1340.0</v>
      </c>
      <c r="B1341" s="28">
        <v>22.0</v>
      </c>
      <c r="C1341" s="28" t="s">
        <v>44</v>
      </c>
      <c r="D1341" s="28">
        <v>1.26</v>
      </c>
      <c r="E1341" s="28">
        <v>4.28</v>
      </c>
      <c r="F1341" s="28">
        <v>7.93</v>
      </c>
      <c r="G1341" s="28">
        <v>96.28</v>
      </c>
      <c r="H1341" s="28" t="s">
        <v>45</v>
      </c>
      <c r="I1341" s="28">
        <v>2.05</v>
      </c>
      <c r="J1341" s="28">
        <v>6.15</v>
      </c>
      <c r="K1341" s="28">
        <v>302.52</v>
      </c>
      <c r="L1341" s="28">
        <v>3.56</v>
      </c>
      <c r="M1341" s="28" t="s">
        <v>48</v>
      </c>
      <c r="N1341" s="28">
        <v>90.27</v>
      </c>
    </row>
    <row r="1342">
      <c r="A1342" s="28">
        <v>1341.0</v>
      </c>
      <c r="B1342" s="28">
        <v>24.0</v>
      </c>
      <c r="C1342" s="28" t="s">
        <v>49</v>
      </c>
      <c r="D1342" s="28">
        <v>0.17</v>
      </c>
      <c r="E1342" s="28">
        <v>2.44</v>
      </c>
      <c r="F1342" s="28">
        <v>6.92</v>
      </c>
      <c r="G1342" s="28">
        <v>64.73</v>
      </c>
      <c r="H1342" s="28" t="s">
        <v>45</v>
      </c>
      <c r="I1342" s="28">
        <v>4.59</v>
      </c>
      <c r="J1342" s="28">
        <v>5.72</v>
      </c>
      <c r="K1342" s="28">
        <v>313.21</v>
      </c>
      <c r="L1342" s="28">
        <v>3.83</v>
      </c>
      <c r="M1342" s="28" t="s">
        <v>48</v>
      </c>
      <c r="N1342" s="28">
        <v>59.2</v>
      </c>
    </row>
    <row r="1343">
      <c r="A1343" s="28">
        <v>1342.0</v>
      </c>
      <c r="B1343" s="28">
        <v>17.0</v>
      </c>
      <c r="C1343" s="28" t="s">
        <v>44</v>
      </c>
      <c r="D1343" s="28">
        <v>6.28</v>
      </c>
      <c r="E1343" s="28">
        <v>4.64</v>
      </c>
      <c r="F1343" s="28">
        <v>5.29</v>
      </c>
      <c r="G1343" s="28">
        <v>61.57</v>
      </c>
      <c r="H1343" s="28" t="s">
        <v>47</v>
      </c>
      <c r="I1343" s="28">
        <v>1.64</v>
      </c>
      <c r="J1343" s="28">
        <v>8.85</v>
      </c>
      <c r="K1343" s="28">
        <v>234.9</v>
      </c>
      <c r="L1343" s="28">
        <v>10.68</v>
      </c>
      <c r="M1343" s="28" t="s">
        <v>46</v>
      </c>
      <c r="N1343" s="28">
        <v>36.34</v>
      </c>
    </row>
    <row r="1344">
      <c r="A1344" s="28">
        <v>1343.0</v>
      </c>
      <c r="B1344" s="28">
        <v>20.0</v>
      </c>
      <c r="C1344" s="28" t="s">
        <v>49</v>
      </c>
      <c r="D1344" s="28">
        <v>0.6</v>
      </c>
      <c r="E1344" s="28">
        <v>6.0</v>
      </c>
      <c r="F1344" s="28">
        <v>5.14</v>
      </c>
      <c r="G1344" s="28">
        <v>87.4</v>
      </c>
      <c r="H1344" s="28" t="s">
        <v>45</v>
      </c>
      <c r="I1344" s="28">
        <v>3.75</v>
      </c>
      <c r="J1344" s="28">
        <v>5.57</v>
      </c>
      <c r="K1344" s="28">
        <v>305.93</v>
      </c>
      <c r="L1344" s="28">
        <v>2.89</v>
      </c>
      <c r="M1344" s="28" t="s">
        <v>48</v>
      </c>
      <c r="N1344" s="28">
        <v>85.84</v>
      </c>
    </row>
    <row r="1345">
      <c r="A1345" s="28">
        <v>1344.0</v>
      </c>
      <c r="B1345" s="28">
        <v>21.0</v>
      </c>
      <c r="C1345" s="28" t="s">
        <v>44</v>
      </c>
      <c r="D1345" s="28">
        <v>7.91</v>
      </c>
      <c r="E1345" s="28">
        <v>1.27</v>
      </c>
      <c r="F1345" s="28">
        <v>4.05</v>
      </c>
      <c r="G1345" s="28">
        <v>75.4</v>
      </c>
      <c r="H1345" s="28" t="s">
        <v>47</v>
      </c>
      <c r="I1345" s="28">
        <v>4.63</v>
      </c>
      <c r="J1345" s="28">
        <v>9.37</v>
      </c>
      <c r="K1345" s="28">
        <v>229.69</v>
      </c>
      <c r="L1345" s="28">
        <v>13.87</v>
      </c>
      <c r="M1345" s="28" t="s">
        <v>46</v>
      </c>
      <c r="N1345" s="28">
        <v>0.0</v>
      </c>
    </row>
    <row r="1346">
      <c r="A1346" s="28">
        <v>1345.0</v>
      </c>
      <c r="B1346" s="28">
        <v>19.0</v>
      </c>
      <c r="C1346" s="28" t="s">
        <v>49</v>
      </c>
      <c r="D1346" s="28">
        <v>5.4</v>
      </c>
      <c r="E1346" s="28">
        <v>6.65</v>
      </c>
      <c r="F1346" s="28">
        <v>7.9</v>
      </c>
      <c r="G1346" s="28">
        <v>90.58</v>
      </c>
      <c r="H1346" s="28" t="s">
        <v>45</v>
      </c>
      <c r="I1346" s="28">
        <v>0.64</v>
      </c>
      <c r="J1346" s="28">
        <v>7.63</v>
      </c>
      <c r="K1346" s="28">
        <v>263.97</v>
      </c>
      <c r="L1346" s="28">
        <v>12.93</v>
      </c>
      <c r="M1346" s="28" t="s">
        <v>46</v>
      </c>
      <c r="N1346" s="28">
        <v>83.68</v>
      </c>
    </row>
    <row r="1347">
      <c r="A1347" s="28">
        <v>1346.0</v>
      </c>
      <c r="B1347" s="28">
        <v>19.0</v>
      </c>
      <c r="C1347" s="28" t="s">
        <v>44</v>
      </c>
      <c r="D1347" s="28">
        <v>6.03</v>
      </c>
      <c r="E1347" s="28">
        <v>4.56</v>
      </c>
      <c r="F1347" s="28">
        <v>8.24</v>
      </c>
      <c r="G1347" s="28">
        <v>62.74</v>
      </c>
      <c r="H1347" s="28" t="s">
        <v>47</v>
      </c>
      <c r="I1347" s="28">
        <v>4.74</v>
      </c>
      <c r="J1347" s="28">
        <v>9.34</v>
      </c>
      <c r="K1347" s="28">
        <v>235.98</v>
      </c>
      <c r="L1347" s="28">
        <v>11.73</v>
      </c>
      <c r="M1347" s="28" t="s">
        <v>46</v>
      </c>
      <c r="N1347" s="28">
        <v>46.64</v>
      </c>
    </row>
    <row r="1348">
      <c r="A1348" s="28">
        <v>1347.0</v>
      </c>
      <c r="B1348" s="28">
        <v>19.0</v>
      </c>
      <c r="C1348" s="28" t="s">
        <v>49</v>
      </c>
      <c r="D1348" s="28">
        <v>1.97</v>
      </c>
      <c r="E1348" s="28">
        <v>1.09</v>
      </c>
      <c r="F1348" s="28">
        <v>7.84</v>
      </c>
      <c r="G1348" s="28">
        <v>75.35</v>
      </c>
      <c r="H1348" s="28" t="s">
        <v>45</v>
      </c>
      <c r="I1348" s="28">
        <v>3.88</v>
      </c>
      <c r="J1348" s="28">
        <v>4.9</v>
      </c>
      <c r="K1348" s="28">
        <v>287.56</v>
      </c>
      <c r="L1348" s="28">
        <v>9.32</v>
      </c>
      <c r="M1348" s="28" t="s">
        <v>48</v>
      </c>
      <c r="N1348" s="28">
        <v>60.66</v>
      </c>
    </row>
    <row r="1349">
      <c r="A1349" s="28">
        <v>1348.0</v>
      </c>
      <c r="B1349" s="28">
        <v>17.0</v>
      </c>
      <c r="C1349" s="28" t="s">
        <v>44</v>
      </c>
      <c r="D1349" s="28">
        <v>5.39</v>
      </c>
      <c r="E1349" s="28">
        <v>7.07</v>
      </c>
      <c r="F1349" s="28">
        <v>4.37</v>
      </c>
      <c r="G1349" s="28">
        <v>69.41</v>
      </c>
      <c r="H1349" s="28" t="s">
        <v>45</v>
      </c>
      <c r="I1349" s="28">
        <v>3.08</v>
      </c>
      <c r="J1349" s="28">
        <v>9.49</v>
      </c>
      <c r="K1349" s="28">
        <v>257.47</v>
      </c>
      <c r="L1349" s="28">
        <v>14.92</v>
      </c>
      <c r="M1349" s="28" t="s">
        <v>50</v>
      </c>
      <c r="N1349" s="28">
        <v>71.7173343036461</v>
      </c>
    </row>
    <row r="1350">
      <c r="A1350" s="28">
        <v>1349.0</v>
      </c>
      <c r="B1350" s="28">
        <v>19.0</v>
      </c>
      <c r="C1350" s="28" t="s">
        <v>52</v>
      </c>
      <c r="D1350" s="28">
        <v>0.35</v>
      </c>
      <c r="E1350" s="28">
        <v>7.41</v>
      </c>
      <c r="F1350" s="28">
        <v>7.81</v>
      </c>
      <c r="G1350" s="28">
        <v>89.58</v>
      </c>
      <c r="H1350" s="28" t="s">
        <v>47</v>
      </c>
      <c r="I1350" s="28">
        <v>1.87</v>
      </c>
      <c r="J1350" s="28">
        <v>4.16</v>
      </c>
      <c r="K1350" s="28">
        <v>314.17</v>
      </c>
      <c r="L1350" s="28">
        <v>2.43</v>
      </c>
      <c r="M1350" s="28" t="s">
        <v>48</v>
      </c>
      <c r="N1350" s="28">
        <v>100.0</v>
      </c>
    </row>
    <row r="1351">
      <c r="A1351" s="28">
        <v>1350.0</v>
      </c>
      <c r="B1351" s="28">
        <v>16.0</v>
      </c>
      <c r="C1351" s="28" t="s">
        <v>49</v>
      </c>
      <c r="D1351" s="28">
        <v>6.7</v>
      </c>
      <c r="E1351" s="28">
        <v>6.66</v>
      </c>
      <c r="F1351" s="28">
        <v>4.23</v>
      </c>
      <c r="G1351" s="28">
        <v>69.09</v>
      </c>
      <c r="H1351" s="28" t="s">
        <v>45</v>
      </c>
      <c r="I1351" s="28">
        <v>4.52</v>
      </c>
      <c r="J1351" s="28">
        <v>8.14</v>
      </c>
      <c r="K1351" s="28">
        <v>235.94</v>
      </c>
      <c r="L1351" s="28">
        <v>14.95</v>
      </c>
      <c r="M1351" s="28" t="s">
        <v>46</v>
      </c>
      <c r="N1351" s="28">
        <v>45.26</v>
      </c>
    </row>
    <row r="1352">
      <c r="A1352" s="28">
        <v>1351.0</v>
      </c>
      <c r="B1352" s="28">
        <v>21.0</v>
      </c>
      <c r="C1352" s="28" t="s">
        <v>44</v>
      </c>
      <c r="D1352" s="28">
        <v>1.36</v>
      </c>
      <c r="E1352" s="28">
        <v>4.08</v>
      </c>
      <c r="F1352" s="28">
        <v>4.53</v>
      </c>
      <c r="G1352" s="28">
        <v>78.32</v>
      </c>
      <c r="H1352" s="28" t="s">
        <v>47</v>
      </c>
      <c r="I1352" s="28">
        <v>0.22</v>
      </c>
      <c r="J1352" s="28">
        <v>3.02</v>
      </c>
      <c r="K1352" s="28">
        <v>312.9</v>
      </c>
      <c r="L1352" s="28">
        <v>4.49</v>
      </c>
      <c r="M1352" s="28" t="s">
        <v>48</v>
      </c>
      <c r="N1352" s="28">
        <v>69.27</v>
      </c>
    </row>
    <row r="1353">
      <c r="A1353" s="28">
        <v>1352.0</v>
      </c>
      <c r="B1353" s="28">
        <v>16.0</v>
      </c>
      <c r="C1353" s="28" t="s">
        <v>49</v>
      </c>
      <c r="D1353" s="28">
        <v>5.58</v>
      </c>
      <c r="E1353" s="28">
        <v>5.77</v>
      </c>
      <c r="F1353" s="28">
        <v>6.2</v>
      </c>
      <c r="G1353" s="28">
        <v>92.76</v>
      </c>
      <c r="H1353" s="28" t="s">
        <v>47</v>
      </c>
      <c r="I1353" s="28">
        <v>2.16</v>
      </c>
      <c r="J1353" s="28">
        <v>6.84</v>
      </c>
      <c r="K1353" s="28">
        <v>254.89</v>
      </c>
      <c r="L1353" s="28">
        <v>9.87</v>
      </c>
      <c r="M1353" s="28" t="s">
        <v>46</v>
      </c>
      <c r="N1353" s="28">
        <v>61.23</v>
      </c>
    </row>
    <row r="1354">
      <c r="A1354" s="28">
        <v>1353.0</v>
      </c>
      <c r="B1354" s="28">
        <v>21.0</v>
      </c>
      <c r="C1354" s="28" t="s">
        <v>52</v>
      </c>
      <c r="D1354" s="28">
        <v>1.8</v>
      </c>
      <c r="E1354" s="28">
        <v>4.48</v>
      </c>
      <c r="F1354" s="28">
        <v>6.38</v>
      </c>
      <c r="G1354" s="28">
        <v>96.62</v>
      </c>
      <c r="H1354" s="28" t="s">
        <v>45</v>
      </c>
      <c r="I1354" s="28">
        <v>3.78</v>
      </c>
      <c r="J1354" s="28">
        <v>7.56</v>
      </c>
      <c r="K1354" s="28">
        <v>282.17</v>
      </c>
      <c r="L1354" s="28">
        <v>8.96</v>
      </c>
      <c r="M1354" s="28" t="s">
        <v>48</v>
      </c>
      <c r="N1354" s="28">
        <v>88.34</v>
      </c>
    </row>
    <row r="1355">
      <c r="A1355" s="28">
        <v>1354.0</v>
      </c>
      <c r="B1355" s="28">
        <v>16.0</v>
      </c>
      <c r="C1355" s="28" t="s">
        <v>44</v>
      </c>
      <c r="D1355" s="28">
        <v>0.55</v>
      </c>
      <c r="E1355" s="28">
        <v>7.31</v>
      </c>
      <c r="F1355" s="28">
        <v>8.08</v>
      </c>
      <c r="G1355" s="28">
        <v>88.9</v>
      </c>
      <c r="H1355" s="28" t="s">
        <v>51</v>
      </c>
      <c r="I1355" s="28">
        <v>4.06</v>
      </c>
      <c r="J1355" s="28">
        <v>4.78</v>
      </c>
      <c r="K1355" s="28">
        <v>305.41</v>
      </c>
      <c r="L1355" s="28">
        <v>3.02</v>
      </c>
      <c r="M1355" s="28" t="s">
        <v>48</v>
      </c>
      <c r="N1355" s="28">
        <v>100.0</v>
      </c>
    </row>
    <row r="1356">
      <c r="A1356" s="28">
        <v>1355.0</v>
      </c>
      <c r="B1356" s="28">
        <v>21.0</v>
      </c>
      <c r="C1356" s="28" t="s">
        <v>44</v>
      </c>
      <c r="D1356" s="28">
        <v>3.85</v>
      </c>
      <c r="E1356" s="28">
        <v>6.25</v>
      </c>
      <c r="F1356" s="28">
        <v>7.4</v>
      </c>
      <c r="G1356" s="28">
        <v>77.17</v>
      </c>
      <c r="H1356" s="28" t="s">
        <v>45</v>
      </c>
      <c r="I1356" s="28">
        <v>1.01</v>
      </c>
      <c r="J1356" s="28">
        <v>9.13</v>
      </c>
      <c r="K1356" s="28">
        <v>257.19</v>
      </c>
      <c r="L1356" s="28">
        <v>8.8</v>
      </c>
      <c r="M1356" s="28" t="s">
        <v>48</v>
      </c>
      <c r="N1356" s="28">
        <v>80.59</v>
      </c>
    </row>
    <row r="1357">
      <c r="A1357" s="28">
        <v>1356.0</v>
      </c>
      <c r="B1357" s="28">
        <v>23.0</v>
      </c>
      <c r="C1357" s="28" t="s">
        <v>49</v>
      </c>
      <c r="D1357" s="28">
        <v>1.35</v>
      </c>
      <c r="E1357" s="28">
        <v>1.74</v>
      </c>
      <c r="F1357" s="28">
        <v>4.77</v>
      </c>
      <c r="G1357" s="28">
        <v>82.88</v>
      </c>
      <c r="H1357" s="28" t="s">
        <v>45</v>
      </c>
      <c r="I1357" s="28">
        <v>0.24</v>
      </c>
      <c r="J1357" s="28">
        <v>5.06</v>
      </c>
      <c r="K1357" s="28">
        <v>302.01</v>
      </c>
      <c r="L1357" s="28">
        <v>5.64</v>
      </c>
      <c r="M1357" s="28" t="s">
        <v>48</v>
      </c>
      <c r="N1357" s="28">
        <v>64.42</v>
      </c>
    </row>
    <row r="1358">
      <c r="A1358" s="28">
        <v>1357.0</v>
      </c>
      <c r="B1358" s="28">
        <v>17.0</v>
      </c>
      <c r="C1358" s="28" t="s">
        <v>44</v>
      </c>
      <c r="D1358" s="28">
        <v>5.84</v>
      </c>
      <c r="E1358" s="28">
        <v>6.79</v>
      </c>
      <c r="F1358" s="28">
        <v>5.13</v>
      </c>
      <c r="G1358" s="28">
        <v>87.59</v>
      </c>
      <c r="H1358" s="28" t="s">
        <v>45</v>
      </c>
      <c r="I1358" s="28">
        <v>4.01</v>
      </c>
      <c r="J1358" s="28">
        <v>7.81</v>
      </c>
      <c r="K1358" s="28">
        <v>236.64</v>
      </c>
      <c r="L1358" s="28">
        <v>10.42</v>
      </c>
      <c r="M1358" s="28" t="s">
        <v>46</v>
      </c>
      <c r="N1358" s="28">
        <v>61.6</v>
      </c>
    </row>
    <row r="1359">
      <c r="A1359" s="28">
        <v>1358.0</v>
      </c>
      <c r="B1359" s="28">
        <v>17.0</v>
      </c>
      <c r="C1359" s="28" t="s">
        <v>44</v>
      </c>
      <c r="D1359" s="28">
        <v>1.9</v>
      </c>
      <c r="E1359" s="28">
        <v>7.19</v>
      </c>
      <c r="F1359" s="28">
        <v>5.43</v>
      </c>
      <c r="G1359" s="28">
        <v>95.0</v>
      </c>
      <c r="H1359" s="28" t="s">
        <v>51</v>
      </c>
      <c r="I1359" s="28">
        <v>2.11</v>
      </c>
      <c r="J1359" s="28">
        <v>6.03</v>
      </c>
      <c r="K1359" s="28">
        <v>279.59</v>
      </c>
      <c r="L1359" s="28">
        <v>7.18</v>
      </c>
      <c r="M1359" s="28" t="s">
        <v>50</v>
      </c>
      <c r="N1359" s="28">
        <v>91.09</v>
      </c>
    </row>
    <row r="1360">
      <c r="A1360" s="28">
        <v>1359.0</v>
      </c>
      <c r="B1360" s="28">
        <v>19.0</v>
      </c>
      <c r="C1360" s="28" t="s">
        <v>44</v>
      </c>
      <c r="D1360" s="28">
        <v>2.74</v>
      </c>
      <c r="E1360" s="28">
        <v>4.34</v>
      </c>
      <c r="F1360" s="28">
        <v>4.62</v>
      </c>
      <c r="G1360" s="28">
        <v>95.54</v>
      </c>
      <c r="H1360" s="28" t="s">
        <v>47</v>
      </c>
      <c r="I1360" s="28">
        <v>0.72</v>
      </c>
      <c r="J1360" s="28">
        <v>6.27</v>
      </c>
      <c r="K1360" s="28">
        <v>266.57</v>
      </c>
      <c r="L1360" s="28">
        <v>7.93</v>
      </c>
      <c r="M1360" s="28" t="s">
        <v>48</v>
      </c>
      <c r="N1360" s="28">
        <v>65.87</v>
      </c>
    </row>
    <row r="1361">
      <c r="A1361" s="28">
        <v>1360.0</v>
      </c>
      <c r="B1361" s="28">
        <v>18.0</v>
      </c>
      <c r="C1361" s="28" t="s">
        <v>44</v>
      </c>
      <c r="D1361" s="28">
        <v>4.54</v>
      </c>
      <c r="E1361" s="28">
        <v>8.88</v>
      </c>
      <c r="F1361" s="28">
        <v>5.44</v>
      </c>
      <c r="G1361" s="28">
        <v>97.24</v>
      </c>
      <c r="H1361" s="28" t="s">
        <v>45</v>
      </c>
      <c r="I1361" s="28">
        <v>0.43</v>
      </c>
      <c r="J1361" s="28">
        <v>7.58</v>
      </c>
      <c r="K1361" s="28">
        <v>285.36</v>
      </c>
      <c r="L1361" s="28">
        <v>9.3</v>
      </c>
      <c r="M1361" s="28" t="s">
        <v>50</v>
      </c>
      <c r="N1361" s="28">
        <v>85.15</v>
      </c>
    </row>
    <row r="1362">
      <c r="A1362" s="28">
        <v>1361.0</v>
      </c>
      <c r="B1362" s="28">
        <v>19.0</v>
      </c>
      <c r="C1362" s="28" t="s">
        <v>44</v>
      </c>
      <c r="D1362" s="28">
        <v>2.28</v>
      </c>
      <c r="E1362" s="28">
        <v>8.59</v>
      </c>
      <c r="F1362" s="28">
        <v>7.64</v>
      </c>
      <c r="G1362" s="28">
        <v>92.43</v>
      </c>
      <c r="H1362" s="28" t="s">
        <v>45</v>
      </c>
      <c r="I1362" s="28">
        <v>3.2</v>
      </c>
      <c r="J1362" s="28">
        <v>5.14</v>
      </c>
      <c r="K1362" s="28">
        <v>278.99</v>
      </c>
      <c r="L1362" s="28">
        <v>7.9</v>
      </c>
      <c r="M1362" s="28" t="s">
        <v>48</v>
      </c>
      <c r="N1362" s="28">
        <v>100.0</v>
      </c>
    </row>
    <row r="1363">
      <c r="A1363" s="28">
        <v>1362.0</v>
      </c>
      <c r="B1363" s="28">
        <v>22.0</v>
      </c>
      <c r="C1363" s="28" t="s">
        <v>44</v>
      </c>
      <c r="D1363" s="28">
        <v>3.02</v>
      </c>
      <c r="E1363" s="28">
        <v>2.58</v>
      </c>
      <c r="F1363" s="28">
        <v>5.21</v>
      </c>
      <c r="G1363" s="28">
        <v>65.87</v>
      </c>
      <c r="H1363" s="28" t="s">
        <v>51</v>
      </c>
      <c r="I1363" s="28">
        <v>2.91</v>
      </c>
      <c r="J1363" s="28">
        <v>7.27</v>
      </c>
      <c r="K1363" s="28">
        <v>280.6</v>
      </c>
      <c r="L1363" s="28">
        <v>9.58</v>
      </c>
      <c r="M1363" s="28" t="s">
        <v>48</v>
      </c>
      <c r="N1363" s="28">
        <v>43.56</v>
      </c>
    </row>
    <row r="1364">
      <c r="A1364" s="28">
        <v>1363.0</v>
      </c>
      <c r="B1364" s="28">
        <v>16.0</v>
      </c>
      <c r="C1364" s="28" t="s">
        <v>49</v>
      </c>
      <c r="D1364" s="28">
        <v>6.52</v>
      </c>
      <c r="E1364" s="28">
        <v>9.14</v>
      </c>
      <c r="F1364" s="28">
        <v>8.18</v>
      </c>
      <c r="G1364" s="28">
        <v>89.91</v>
      </c>
      <c r="H1364" s="28" t="s">
        <v>45</v>
      </c>
      <c r="I1364" s="28">
        <v>4.27</v>
      </c>
      <c r="J1364" s="28">
        <v>10.61</v>
      </c>
      <c r="K1364" s="28">
        <v>242.35</v>
      </c>
      <c r="L1364" s="28">
        <v>14.44</v>
      </c>
      <c r="M1364" s="28" t="s">
        <v>46</v>
      </c>
      <c r="N1364" s="28">
        <v>96.8104667896761</v>
      </c>
    </row>
    <row r="1365">
      <c r="A1365" s="28">
        <v>1364.0</v>
      </c>
      <c r="B1365" s="28">
        <v>21.0</v>
      </c>
      <c r="C1365" s="28" t="s">
        <v>49</v>
      </c>
      <c r="D1365" s="28">
        <v>1.43</v>
      </c>
      <c r="E1365" s="28">
        <v>4.97</v>
      </c>
      <c r="F1365" s="28">
        <v>6.35</v>
      </c>
      <c r="G1365" s="28">
        <v>92.58</v>
      </c>
      <c r="H1365" s="28" t="s">
        <v>47</v>
      </c>
      <c r="I1365" s="28">
        <v>0.16</v>
      </c>
      <c r="J1365" s="28">
        <v>3.19</v>
      </c>
      <c r="K1365" s="28">
        <v>304.03</v>
      </c>
      <c r="L1365" s="28">
        <v>4.82</v>
      </c>
      <c r="M1365" s="28" t="s">
        <v>48</v>
      </c>
      <c r="N1365" s="28">
        <v>87.76</v>
      </c>
    </row>
    <row r="1366">
      <c r="A1366" s="28">
        <v>1365.0</v>
      </c>
      <c r="B1366" s="28">
        <v>18.0</v>
      </c>
      <c r="C1366" s="28" t="s">
        <v>44</v>
      </c>
      <c r="D1366" s="28">
        <v>0.66</v>
      </c>
      <c r="E1366" s="28">
        <v>7.51</v>
      </c>
      <c r="F1366" s="28">
        <v>5.61</v>
      </c>
      <c r="G1366" s="28">
        <v>95.11</v>
      </c>
      <c r="H1366" s="28" t="s">
        <v>51</v>
      </c>
      <c r="I1366" s="28">
        <v>4.34</v>
      </c>
      <c r="J1366" s="28">
        <v>5.74</v>
      </c>
      <c r="K1366" s="28">
        <v>318.29</v>
      </c>
      <c r="L1366" s="28">
        <v>1.2</v>
      </c>
      <c r="M1366" s="28" t="s">
        <v>50</v>
      </c>
      <c r="N1366" s="28">
        <v>91.48</v>
      </c>
    </row>
    <row r="1367">
      <c r="A1367" s="28">
        <v>1366.0</v>
      </c>
      <c r="B1367" s="28">
        <v>22.0</v>
      </c>
      <c r="C1367" s="28" t="s">
        <v>49</v>
      </c>
      <c r="D1367" s="28">
        <v>2.63</v>
      </c>
      <c r="E1367" s="28">
        <v>8.33</v>
      </c>
      <c r="F1367" s="28">
        <v>6.06</v>
      </c>
      <c r="G1367" s="28">
        <v>96.99</v>
      </c>
      <c r="H1367" s="28" t="s">
        <v>47</v>
      </c>
      <c r="I1367" s="28">
        <v>4.44</v>
      </c>
      <c r="J1367" s="28">
        <v>6.81</v>
      </c>
      <c r="K1367" s="28">
        <v>287.93</v>
      </c>
      <c r="L1367" s="28">
        <v>8.33</v>
      </c>
      <c r="M1367" s="28" t="s">
        <v>48</v>
      </c>
      <c r="N1367" s="28">
        <v>96.37</v>
      </c>
    </row>
    <row r="1368">
      <c r="A1368" s="28">
        <v>1367.0</v>
      </c>
      <c r="B1368" s="28">
        <v>17.0</v>
      </c>
      <c r="C1368" s="28" t="s">
        <v>49</v>
      </c>
      <c r="D1368" s="28">
        <v>3.4</v>
      </c>
      <c r="E1368" s="28">
        <v>5.55</v>
      </c>
      <c r="F1368" s="28">
        <v>7.55</v>
      </c>
      <c r="G1368" s="28">
        <v>80.37</v>
      </c>
      <c r="H1368" s="28" t="s">
        <v>51</v>
      </c>
      <c r="I1368" s="28">
        <v>2.23</v>
      </c>
      <c r="J1368" s="28">
        <v>7.08</v>
      </c>
      <c r="K1368" s="28">
        <v>274.66</v>
      </c>
      <c r="L1368" s="28">
        <v>5.72</v>
      </c>
      <c r="M1368" s="28" t="s">
        <v>48</v>
      </c>
      <c r="N1368" s="28">
        <v>83.19</v>
      </c>
    </row>
    <row r="1369">
      <c r="A1369" s="28">
        <v>1368.0</v>
      </c>
      <c r="B1369" s="28">
        <v>17.0</v>
      </c>
      <c r="C1369" s="28" t="s">
        <v>49</v>
      </c>
      <c r="D1369" s="28">
        <v>4.34</v>
      </c>
      <c r="E1369" s="28">
        <v>4.59</v>
      </c>
      <c r="F1369" s="28">
        <v>6.58</v>
      </c>
      <c r="G1369" s="28">
        <v>86.2</v>
      </c>
      <c r="H1369" s="28" t="s">
        <v>45</v>
      </c>
      <c r="I1369" s="28">
        <v>0.38</v>
      </c>
      <c r="J1369" s="28">
        <v>9.08</v>
      </c>
      <c r="K1369" s="28">
        <v>270.12</v>
      </c>
      <c r="L1369" s="28">
        <v>11.31</v>
      </c>
      <c r="M1369" s="28" t="s">
        <v>48</v>
      </c>
      <c r="N1369" s="28">
        <v>66.9710877438103</v>
      </c>
    </row>
    <row r="1370">
      <c r="A1370" s="28">
        <v>1369.0</v>
      </c>
      <c r="B1370" s="28">
        <v>19.0</v>
      </c>
      <c r="C1370" s="28" t="s">
        <v>44</v>
      </c>
      <c r="D1370" s="28">
        <v>2.98</v>
      </c>
      <c r="E1370" s="28">
        <v>9.24</v>
      </c>
      <c r="F1370" s="28">
        <v>4.04</v>
      </c>
      <c r="G1370" s="28">
        <v>60.38</v>
      </c>
      <c r="H1370" s="28" t="s">
        <v>47</v>
      </c>
      <c r="I1370" s="28">
        <v>4.73</v>
      </c>
      <c r="J1370" s="28">
        <v>4.75</v>
      </c>
      <c r="K1370" s="28">
        <v>286.33</v>
      </c>
      <c r="L1370" s="28">
        <v>8.22</v>
      </c>
      <c r="M1370" s="28" t="s">
        <v>50</v>
      </c>
      <c r="N1370" s="28">
        <v>86.27</v>
      </c>
    </row>
    <row r="1371">
      <c r="A1371" s="28">
        <v>1370.0</v>
      </c>
      <c r="B1371" s="28">
        <v>16.0</v>
      </c>
      <c r="C1371" s="28" t="s">
        <v>44</v>
      </c>
      <c r="D1371" s="28">
        <v>6.32</v>
      </c>
      <c r="E1371" s="28">
        <v>3.08</v>
      </c>
      <c r="F1371" s="28">
        <v>8.61</v>
      </c>
      <c r="G1371" s="28">
        <v>82.91</v>
      </c>
      <c r="H1371" s="28" t="s">
        <v>47</v>
      </c>
      <c r="I1371" s="28">
        <v>0.36</v>
      </c>
      <c r="J1371" s="28">
        <v>11.92</v>
      </c>
      <c r="K1371" s="28">
        <v>244.67</v>
      </c>
      <c r="L1371" s="28">
        <v>16.12</v>
      </c>
      <c r="M1371" s="28" t="s">
        <v>46</v>
      </c>
      <c r="N1371" s="28">
        <v>41.64</v>
      </c>
    </row>
    <row r="1372">
      <c r="A1372" s="28">
        <v>1371.0</v>
      </c>
      <c r="B1372" s="28">
        <v>18.0</v>
      </c>
      <c r="C1372" s="28" t="s">
        <v>49</v>
      </c>
      <c r="D1372" s="28">
        <v>0.31</v>
      </c>
      <c r="E1372" s="28">
        <v>3.31</v>
      </c>
      <c r="F1372" s="28">
        <v>4.33</v>
      </c>
      <c r="G1372" s="28">
        <v>78.93</v>
      </c>
      <c r="H1372" s="28" t="s">
        <v>47</v>
      </c>
      <c r="I1372" s="28">
        <v>2.95</v>
      </c>
      <c r="J1372" s="28">
        <v>2.66</v>
      </c>
      <c r="K1372" s="28">
        <v>322.69</v>
      </c>
      <c r="L1372" s="28">
        <v>4.9</v>
      </c>
      <c r="M1372" s="28" t="s">
        <v>48</v>
      </c>
      <c r="N1372" s="28">
        <v>62.32</v>
      </c>
    </row>
    <row r="1373">
      <c r="A1373" s="28">
        <v>1372.0</v>
      </c>
      <c r="B1373" s="28">
        <v>24.0</v>
      </c>
      <c r="C1373" s="28" t="s">
        <v>49</v>
      </c>
      <c r="D1373" s="28">
        <v>3.45</v>
      </c>
      <c r="E1373" s="28">
        <v>4.25</v>
      </c>
      <c r="F1373" s="28">
        <v>8.69</v>
      </c>
      <c r="G1373" s="28">
        <v>98.49</v>
      </c>
      <c r="H1373" s="28" t="s">
        <v>45</v>
      </c>
      <c r="I1373" s="28">
        <v>2.47</v>
      </c>
      <c r="J1373" s="28">
        <v>5.76</v>
      </c>
      <c r="K1373" s="28">
        <v>272.34</v>
      </c>
      <c r="L1373" s="28">
        <v>6.47</v>
      </c>
      <c r="M1373" s="28" t="s">
        <v>48</v>
      </c>
      <c r="N1373" s="28">
        <v>68.09</v>
      </c>
    </row>
    <row r="1374">
      <c r="A1374" s="28">
        <v>1373.0</v>
      </c>
      <c r="B1374" s="28">
        <v>22.0</v>
      </c>
      <c r="C1374" s="28" t="s">
        <v>49</v>
      </c>
      <c r="D1374" s="28">
        <v>3.06</v>
      </c>
      <c r="E1374" s="28">
        <v>8.74</v>
      </c>
      <c r="F1374" s="28">
        <v>4.14</v>
      </c>
      <c r="G1374" s="28">
        <v>96.07</v>
      </c>
      <c r="H1374" s="28" t="s">
        <v>51</v>
      </c>
      <c r="I1374" s="28">
        <v>4.18</v>
      </c>
      <c r="J1374" s="28">
        <v>8.13</v>
      </c>
      <c r="K1374" s="28">
        <v>281.27</v>
      </c>
      <c r="L1374" s="28">
        <v>9.47</v>
      </c>
      <c r="M1374" s="28" t="s">
        <v>50</v>
      </c>
      <c r="N1374" s="28">
        <v>90.31</v>
      </c>
    </row>
    <row r="1375">
      <c r="A1375" s="28">
        <v>1374.0</v>
      </c>
      <c r="B1375" s="28">
        <v>22.0</v>
      </c>
      <c r="C1375" s="28" t="s">
        <v>49</v>
      </c>
      <c r="D1375" s="28">
        <v>5.18</v>
      </c>
      <c r="E1375" s="28">
        <v>9.45</v>
      </c>
      <c r="F1375" s="28">
        <v>7.85</v>
      </c>
      <c r="G1375" s="28">
        <v>91.9</v>
      </c>
      <c r="H1375" s="28" t="s">
        <v>51</v>
      </c>
      <c r="I1375" s="28">
        <v>2.51</v>
      </c>
      <c r="J1375" s="28">
        <v>7.85</v>
      </c>
      <c r="K1375" s="28">
        <v>244.58</v>
      </c>
      <c r="L1375" s="28">
        <v>7.43</v>
      </c>
      <c r="M1375" s="28" t="s">
        <v>46</v>
      </c>
      <c r="N1375" s="28">
        <v>105.495812429299</v>
      </c>
    </row>
    <row r="1376">
      <c r="A1376" s="28">
        <v>1375.0</v>
      </c>
      <c r="B1376" s="28">
        <v>19.0</v>
      </c>
      <c r="C1376" s="28" t="s">
        <v>44</v>
      </c>
      <c r="D1376" s="28">
        <v>7.73</v>
      </c>
      <c r="E1376" s="28">
        <v>2.98</v>
      </c>
      <c r="F1376" s="28">
        <v>6.67</v>
      </c>
      <c r="G1376" s="28">
        <v>62.28</v>
      </c>
      <c r="H1376" s="28" t="s">
        <v>45</v>
      </c>
      <c r="I1376" s="28">
        <v>2.35</v>
      </c>
      <c r="J1376" s="28">
        <v>12.88</v>
      </c>
      <c r="K1376" s="28">
        <v>224.79</v>
      </c>
      <c r="L1376" s="28">
        <v>17.01</v>
      </c>
      <c r="M1376" s="28" t="s">
        <v>46</v>
      </c>
      <c r="N1376" s="28">
        <v>11.54</v>
      </c>
    </row>
    <row r="1377">
      <c r="A1377" s="28">
        <v>1376.0</v>
      </c>
      <c r="B1377" s="28">
        <v>17.0</v>
      </c>
      <c r="C1377" s="28" t="s">
        <v>49</v>
      </c>
      <c r="D1377" s="28">
        <v>4.08</v>
      </c>
      <c r="E1377" s="28">
        <v>8.77</v>
      </c>
      <c r="F1377" s="28">
        <v>6.53</v>
      </c>
      <c r="G1377" s="28">
        <v>76.08</v>
      </c>
      <c r="H1377" s="28" t="s">
        <v>45</v>
      </c>
      <c r="I1377" s="28">
        <v>4.4</v>
      </c>
      <c r="J1377" s="28">
        <v>6.72</v>
      </c>
      <c r="K1377" s="28">
        <v>264.66</v>
      </c>
      <c r="L1377" s="28">
        <v>8.87</v>
      </c>
      <c r="M1377" s="28" t="s">
        <v>48</v>
      </c>
      <c r="N1377" s="28">
        <v>82.73</v>
      </c>
    </row>
    <row r="1378">
      <c r="A1378" s="28">
        <v>1377.0</v>
      </c>
      <c r="B1378" s="28">
        <v>19.0</v>
      </c>
      <c r="C1378" s="28" t="s">
        <v>44</v>
      </c>
      <c r="D1378" s="28">
        <v>7.9</v>
      </c>
      <c r="E1378" s="28">
        <v>3.32</v>
      </c>
      <c r="F1378" s="28">
        <v>4.36</v>
      </c>
      <c r="G1378" s="28">
        <v>87.84</v>
      </c>
      <c r="H1378" s="28" t="s">
        <v>47</v>
      </c>
      <c r="I1378" s="28">
        <v>4.82</v>
      </c>
      <c r="J1378" s="28">
        <v>11.65</v>
      </c>
      <c r="K1378" s="28">
        <v>235.75</v>
      </c>
      <c r="L1378" s="28">
        <v>20.81</v>
      </c>
      <c r="M1378" s="28" t="s">
        <v>46</v>
      </c>
      <c r="N1378" s="28">
        <v>34.4115906378934</v>
      </c>
    </row>
    <row r="1379">
      <c r="A1379" s="28">
        <v>1378.0</v>
      </c>
      <c r="B1379" s="28">
        <v>21.0</v>
      </c>
      <c r="C1379" s="28" t="s">
        <v>44</v>
      </c>
      <c r="D1379" s="28">
        <v>2.42</v>
      </c>
      <c r="E1379" s="28">
        <v>9.74</v>
      </c>
      <c r="F1379" s="28">
        <v>5.19</v>
      </c>
      <c r="G1379" s="28">
        <v>61.19</v>
      </c>
      <c r="H1379" s="28" t="s">
        <v>45</v>
      </c>
      <c r="I1379" s="28">
        <v>2.75</v>
      </c>
      <c r="J1379" s="28">
        <v>4.57</v>
      </c>
      <c r="K1379" s="28">
        <v>276.34</v>
      </c>
      <c r="L1379" s="28">
        <v>5.87</v>
      </c>
      <c r="M1379" s="28" t="s">
        <v>50</v>
      </c>
      <c r="N1379" s="28">
        <v>92.88</v>
      </c>
    </row>
    <row r="1380">
      <c r="A1380" s="28">
        <v>1379.0</v>
      </c>
      <c r="B1380" s="28">
        <v>18.0</v>
      </c>
      <c r="C1380" s="28" t="s">
        <v>49</v>
      </c>
      <c r="D1380" s="28">
        <v>0.25</v>
      </c>
      <c r="E1380" s="28">
        <v>6.38</v>
      </c>
      <c r="F1380" s="28">
        <v>7.89</v>
      </c>
      <c r="G1380" s="28">
        <v>69.43</v>
      </c>
      <c r="H1380" s="28" t="s">
        <v>45</v>
      </c>
      <c r="I1380" s="28">
        <v>2.27</v>
      </c>
      <c r="J1380" s="28">
        <v>4.91</v>
      </c>
      <c r="K1380" s="28">
        <v>312.25</v>
      </c>
      <c r="L1380" s="28">
        <v>4.66</v>
      </c>
      <c r="M1380" s="28" t="s">
        <v>48</v>
      </c>
      <c r="N1380" s="28">
        <v>90.98</v>
      </c>
    </row>
    <row r="1381">
      <c r="A1381" s="28">
        <v>1380.0</v>
      </c>
      <c r="B1381" s="28">
        <v>16.0</v>
      </c>
      <c r="C1381" s="28" t="s">
        <v>44</v>
      </c>
      <c r="D1381" s="28">
        <v>1.33</v>
      </c>
      <c r="E1381" s="28">
        <v>1.06</v>
      </c>
      <c r="F1381" s="28">
        <v>8.46</v>
      </c>
      <c r="G1381" s="28">
        <v>95.5</v>
      </c>
      <c r="H1381" s="28" t="s">
        <v>45</v>
      </c>
      <c r="I1381" s="28">
        <v>4.16</v>
      </c>
      <c r="J1381" s="28">
        <v>3.16</v>
      </c>
      <c r="K1381" s="28">
        <v>298.8</v>
      </c>
      <c r="L1381" s="28">
        <v>1.77</v>
      </c>
      <c r="M1381" s="28" t="s">
        <v>48</v>
      </c>
      <c r="N1381" s="28">
        <v>73.43</v>
      </c>
    </row>
    <row r="1382">
      <c r="A1382" s="28">
        <v>1381.0</v>
      </c>
      <c r="B1382" s="28">
        <v>23.0</v>
      </c>
      <c r="C1382" s="28" t="s">
        <v>44</v>
      </c>
      <c r="D1382" s="28">
        <v>3.16</v>
      </c>
      <c r="E1382" s="28">
        <v>1.31</v>
      </c>
      <c r="F1382" s="28">
        <v>6.65</v>
      </c>
      <c r="G1382" s="28">
        <v>65.19</v>
      </c>
      <c r="H1382" s="28" t="s">
        <v>45</v>
      </c>
      <c r="I1382" s="28">
        <v>4.16</v>
      </c>
      <c r="J1382" s="28">
        <v>8.66</v>
      </c>
      <c r="K1382" s="28">
        <v>288.79</v>
      </c>
      <c r="L1382" s="28">
        <v>8.4</v>
      </c>
      <c r="M1382" s="28" t="s">
        <v>48</v>
      </c>
      <c r="N1382" s="28">
        <v>47.83</v>
      </c>
    </row>
    <row r="1383">
      <c r="A1383" s="28">
        <v>1382.0</v>
      </c>
      <c r="B1383" s="28">
        <v>20.0</v>
      </c>
      <c r="C1383" s="28" t="s">
        <v>49</v>
      </c>
      <c r="D1383" s="28">
        <v>2.53</v>
      </c>
      <c r="E1383" s="28">
        <v>2.33</v>
      </c>
      <c r="F1383" s="28">
        <v>5.77</v>
      </c>
      <c r="G1383" s="28">
        <v>62.05</v>
      </c>
      <c r="H1383" s="28" t="s">
        <v>45</v>
      </c>
      <c r="I1383" s="28">
        <v>1.6</v>
      </c>
      <c r="J1383" s="28">
        <v>5.39</v>
      </c>
      <c r="K1383" s="28">
        <v>276.88</v>
      </c>
      <c r="L1383" s="28">
        <v>4.82</v>
      </c>
      <c r="M1383" s="28" t="s">
        <v>48</v>
      </c>
      <c r="N1383" s="28">
        <v>55.24</v>
      </c>
    </row>
    <row r="1384">
      <c r="A1384" s="28">
        <v>1383.0</v>
      </c>
      <c r="B1384" s="28">
        <v>20.0</v>
      </c>
      <c r="C1384" s="28" t="s">
        <v>44</v>
      </c>
      <c r="D1384" s="28">
        <v>0.78</v>
      </c>
      <c r="E1384" s="28">
        <v>2.69</v>
      </c>
      <c r="F1384" s="28">
        <v>4.3</v>
      </c>
      <c r="G1384" s="28">
        <v>83.22</v>
      </c>
      <c r="H1384" s="28" t="s">
        <v>47</v>
      </c>
      <c r="I1384" s="28">
        <v>2.88</v>
      </c>
      <c r="J1384" s="28">
        <v>4.14</v>
      </c>
      <c r="K1384" s="28">
        <v>310.68</v>
      </c>
      <c r="L1384" s="28">
        <v>1.25</v>
      </c>
      <c r="M1384" s="28" t="s">
        <v>48</v>
      </c>
      <c r="N1384" s="28">
        <v>55.47</v>
      </c>
    </row>
    <row r="1385">
      <c r="A1385" s="28">
        <v>1384.0</v>
      </c>
      <c r="B1385" s="28">
        <v>19.0</v>
      </c>
      <c r="C1385" s="28" t="s">
        <v>52</v>
      </c>
      <c r="D1385" s="28">
        <v>3.46</v>
      </c>
      <c r="E1385" s="28">
        <v>7.91</v>
      </c>
      <c r="F1385" s="28">
        <v>7.41</v>
      </c>
      <c r="G1385" s="28">
        <v>97.86</v>
      </c>
      <c r="H1385" s="28" t="s">
        <v>47</v>
      </c>
      <c r="I1385" s="28">
        <v>0.77</v>
      </c>
      <c r="J1385" s="28">
        <v>4.58</v>
      </c>
      <c r="K1385" s="28">
        <v>279.27</v>
      </c>
      <c r="L1385" s="28">
        <v>5.63</v>
      </c>
      <c r="M1385" s="28" t="s">
        <v>48</v>
      </c>
      <c r="N1385" s="28">
        <v>96.55</v>
      </c>
    </row>
    <row r="1386">
      <c r="A1386" s="28">
        <v>1385.0</v>
      </c>
      <c r="B1386" s="28">
        <v>21.0</v>
      </c>
      <c r="C1386" s="28" t="s">
        <v>52</v>
      </c>
      <c r="D1386" s="28">
        <v>2.7</v>
      </c>
      <c r="E1386" s="28">
        <v>3.0</v>
      </c>
      <c r="F1386" s="28">
        <v>5.39</v>
      </c>
      <c r="G1386" s="28">
        <v>93.38</v>
      </c>
      <c r="H1386" s="28" t="s">
        <v>51</v>
      </c>
      <c r="I1386" s="28">
        <v>3.18</v>
      </c>
      <c r="J1386" s="28">
        <v>8.58</v>
      </c>
      <c r="K1386" s="28">
        <v>296.84</v>
      </c>
      <c r="L1386" s="28">
        <v>7.11</v>
      </c>
      <c r="M1386" s="28" t="s">
        <v>48</v>
      </c>
      <c r="N1386" s="28">
        <v>61.08</v>
      </c>
    </row>
    <row r="1387">
      <c r="A1387" s="28">
        <v>1386.0</v>
      </c>
      <c r="B1387" s="28">
        <v>18.0</v>
      </c>
      <c r="C1387" s="28" t="s">
        <v>49</v>
      </c>
      <c r="D1387" s="28">
        <v>0.98</v>
      </c>
      <c r="E1387" s="28">
        <v>9.72</v>
      </c>
      <c r="F1387" s="28">
        <v>4.28</v>
      </c>
      <c r="G1387" s="28">
        <v>98.99</v>
      </c>
      <c r="H1387" s="28" t="s">
        <v>45</v>
      </c>
      <c r="I1387" s="28">
        <v>4.17</v>
      </c>
      <c r="J1387" s="28">
        <v>6.05</v>
      </c>
      <c r="K1387" s="28">
        <v>299.69</v>
      </c>
      <c r="L1387" s="28">
        <v>8.58</v>
      </c>
      <c r="M1387" s="28" t="s">
        <v>50</v>
      </c>
      <c r="N1387" s="28">
        <v>100.0</v>
      </c>
    </row>
    <row r="1388">
      <c r="A1388" s="28">
        <v>1387.0</v>
      </c>
      <c r="B1388" s="28">
        <v>24.0</v>
      </c>
      <c r="C1388" s="28" t="s">
        <v>44</v>
      </c>
      <c r="D1388" s="28">
        <v>2.37</v>
      </c>
      <c r="E1388" s="28">
        <v>6.73</v>
      </c>
      <c r="F1388" s="28">
        <v>7.33</v>
      </c>
      <c r="G1388" s="28">
        <v>90.14</v>
      </c>
      <c r="H1388" s="28" t="s">
        <v>47</v>
      </c>
      <c r="I1388" s="28">
        <v>0.94</v>
      </c>
      <c r="J1388" s="28">
        <v>5.61</v>
      </c>
      <c r="K1388" s="28">
        <v>278.49</v>
      </c>
      <c r="L1388" s="28">
        <v>6.24</v>
      </c>
      <c r="M1388" s="28" t="s">
        <v>48</v>
      </c>
      <c r="N1388" s="28">
        <v>88.51</v>
      </c>
    </row>
    <row r="1389">
      <c r="A1389" s="28">
        <v>1388.0</v>
      </c>
      <c r="B1389" s="28">
        <v>20.0</v>
      </c>
      <c r="C1389" s="28" t="s">
        <v>44</v>
      </c>
      <c r="D1389" s="28">
        <v>7.09</v>
      </c>
      <c r="E1389" s="28">
        <v>7.23</v>
      </c>
      <c r="F1389" s="28">
        <v>6.43</v>
      </c>
      <c r="G1389" s="28">
        <v>77.49</v>
      </c>
      <c r="H1389" s="28" t="s">
        <v>45</v>
      </c>
      <c r="I1389" s="28">
        <v>1.62</v>
      </c>
      <c r="J1389" s="28">
        <v>12.69</v>
      </c>
      <c r="K1389" s="28">
        <v>239.67</v>
      </c>
      <c r="L1389" s="28">
        <v>14.27</v>
      </c>
      <c r="M1389" s="28" t="s">
        <v>46</v>
      </c>
      <c r="N1389" s="28">
        <v>72.0877522606866</v>
      </c>
    </row>
    <row r="1390">
      <c r="A1390" s="28">
        <v>1389.0</v>
      </c>
      <c r="B1390" s="28">
        <v>18.0</v>
      </c>
      <c r="C1390" s="28" t="s">
        <v>44</v>
      </c>
      <c r="D1390" s="28">
        <v>2.42</v>
      </c>
      <c r="E1390" s="28">
        <v>2.96</v>
      </c>
      <c r="F1390" s="28">
        <v>4.06</v>
      </c>
      <c r="G1390" s="28">
        <v>97.86</v>
      </c>
      <c r="H1390" s="28" t="s">
        <v>45</v>
      </c>
      <c r="I1390" s="28">
        <v>2.24</v>
      </c>
      <c r="J1390" s="28">
        <v>8.08</v>
      </c>
      <c r="K1390" s="28">
        <v>277.01</v>
      </c>
      <c r="L1390" s="28">
        <v>6.62</v>
      </c>
      <c r="M1390" s="28" t="s">
        <v>48</v>
      </c>
      <c r="N1390" s="28">
        <v>57.14</v>
      </c>
    </row>
    <row r="1391">
      <c r="A1391" s="28">
        <v>1390.0</v>
      </c>
      <c r="B1391" s="28">
        <v>16.0</v>
      </c>
      <c r="C1391" s="28" t="s">
        <v>44</v>
      </c>
      <c r="D1391" s="28">
        <v>5.71</v>
      </c>
      <c r="E1391" s="28">
        <v>9.03</v>
      </c>
      <c r="F1391" s="28">
        <v>4.55</v>
      </c>
      <c r="G1391" s="28">
        <v>77.07</v>
      </c>
      <c r="H1391" s="28" t="s">
        <v>45</v>
      </c>
      <c r="I1391" s="28">
        <v>4.23</v>
      </c>
      <c r="J1391" s="28">
        <v>9.38</v>
      </c>
      <c r="K1391" s="28">
        <v>246.25</v>
      </c>
      <c r="L1391" s="28">
        <v>15.29</v>
      </c>
      <c r="M1391" s="28" t="s">
        <v>50</v>
      </c>
      <c r="N1391" s="28">
        <v>68.9319857833057</v>
      </c>
    </row>
    <row r="1392">
      <c r="A1392" s="28">
        <v>1391.0</v>
      </c>
      <c r="B1392" s="28">
        <v>21.0</v>
      </c>
      <c r="C1392" s="28" t="s">
        <v>44</v>
      </c>
      <c r="D1392" s="28">
        <v>4.9</v>
      </c>
      <c r="E1392" s="28">
        <v>7.01</v>
      </c>
      <c r="F1392" s="28">
        <v>7.5</v>
      </c>
      <c r="G1392" s="28">
        <v>74.0</v>
      </c>
      <c r="H1392" s="28" t="s">
        <v>51</v>
      </c>
      <c r="I1392" s="28">
        <v>3.66</v>
      </c>
      <c r="J1392" s="28">
        <v>7.07</v>
      </c>
      <c r="K1392" s="28">
        <v>258.81</v>
      </c>
      <c r="L1392" s="28">
        <v>9.48</v>
      </c>
      <c r="M1392" s="28" t="s">
        <v>48</v>
      </c>
      <c r="N1392" s="28">
        <v>58.04</v>
      </c>
    </row>
    <row r="1393">
      <c r="A1393" s="28">
        <v>1392.0</v>
      </c>
      <c r="B1393" s="28">
        <v>17.0</v>
      </c>
      <c r="C1393" s="28" t="s">
        <v>52</v>
      </c>
      <c r="D1393" s="28">
        <v>3.42</v>
      </c>
      <c r="E1393" s="28">
        <v>8.78</v>
      </c>
      <c r="F1393" s="28">
        <v>4.32</v>
      </c>
      <c r="G1393" s="28">
        <v>77.93</v>
      </c>
      <c r="H1393" s="28" t="s">
        <v>47</v>
      </c>
      <c r="I1393" s="28">
        <v>1.58</v>
      </c>
      <c r="J1393" s="28">
        <v>6.86</v>
      </c>
      <c r="K1393" s="28">
        <v>285.12</v>
      </c>
      <c r="L1393" s="28">
        <v>11.54</v>
      </c>
      <c r="M1393" s="28" t="s">
        <v>50</v>
      </c>
      <c r="N1393" s="28">
        <v>85.46</v>
      </c>
    </row>
    <row r="1394">
      <c r="A1394" s="28">
        <v>1393.0</v>
      </c>
      <c r="B1394" s="28">
        <v>18.0</v>
      </c>
      <c r="C1394" s="28" t="s">
        <v>44</v>
      </c>
      <c r="D1394" s="28">
        <v>1.91</v>
      </c>
      <c r="E1394" s="28">
        <v>9.61</v>
      </c>
      <c r="F1394" s="28">
        <v>8.33</v>
      </c>
      <c r="G1394" s="28">
        <v>92.56</v>
      </c>
      <c r="H1394" s="28" t="s">
        <v>47</v>
      </c>
      <c r="I1394" s="28">
        <v>1.22</v>
      </c>
      <c r="J1394" s="28">
        <v>4.53</v>
      </c>
      <c r="K1394" s="28">
        <v>281.66</v>
      </c>
      <c r="L1394" s="28">
        <v>7.19</v>
      </c>
      <c r="M1394" s="28" t="s">
        <v>48</v>
      </c>
      <c r="N1394" s="28">
        <v>100.0</v>
      </c>
    </row>
    <row r="1395">
      <c r="A1395" s="28">
        <v>1394.0</v>
      </c>
      <c r="B1395" s="28">
        <v>16.0</v>
      </c>
      <c r="C1395" s="28" t="s">
        <v>49</v>
      </c>
      <c r="D1395" s="28">
        <v>2.95</v>
      </c>
      <c r="E1395" s="28">
        <v>2.13</v>
      </c>
      <c r="F1395" s="28">
        <v>5.56</v>
      </c>
      <c r="G1395" s="28">
        <v>96.71</v>
      </c>
      <c r="H1395" s="28" t="s">
        <v>51</v>
      </c>
      <c r="I1395" s="28">
        <v>3.48</v>
      </c>
      <c r="J1395" s="28">
        <v>6.19</v>
      </c>
      <c r="K1395" s="28">
        <v>281.64</v>
      </c>
      <c r="L1395" s="28">
        <v>7.13</v>
      </c>
      <c r="M1395" s="28" t="s">
        <v>48</v>
      </c>
      <c r="N1395" s="28">
        <v>62.6459388433947</v>
      </c>
    </row>
    <row r="1396">
      <c r="A1396" s="28">
        <v>1395.0</v>
      </c>
      <c r="B1396" s="28">
        <v>24.0</v>
      </c>
      <c r="C1396" s="28" t="s">
        <v>44</v>
      </c>
      <c r="D1396" s="28">
        <v>4.74</v>
      </c>
      <c r="E1396" s="28">
        <v>1.87</v>
      </c>
      <c r="F1396" s="28">
        <v>4.44</v>
      </c>
      <c r="G1396" s="28">
        <v>74.31</v>
      </c>
      <c r="H1396" s="28" t="s">
        <v>51</v>
      </c>
      <c r="I1396" s="28">
        <v>2.4</v>
      </c>
      <c r="J1396" s="28">
        <v>10.3</v>
      </c>
      <c r="K1396" s="28">
        <v>263.38</v>
      </c>
      <c r="L1396" s="28">
        <v>10.95</v>
      </c>
      <c r="M1396" s="28" t="s">
        <v>48</v>
      </c>
      <c r="N1396" s="28">
        <v>32.67</v>
      </c>
    </row>
    <row r="1397">
      <c r="A1397" s="28">
        <v>1396.0</v>
      </c>
      <c r="B1397" s="28">
        <v>23.0</v>
      </c>
      <c r="C1397" s="28" t="s">
        <v>49</v>
      </c>
      <c r="D1397" s="28">
        <v>2.81</v>
      </c>
      <c r="E1397" s="28">
        <v>8.23</v>
      </c>
      <c r="F1397" s="28">
        <v>7.8</v>
      </c>
      <c r="G1397" s="28">
        <v>78.49</v>
      </c>
      <c r="H1397" s="28" t="s">
        <v>45</v>
      </c>
      <c r="I1397" s="28">
        <v>2.97</v>
      </c>
      <c r="J1397" s="28">
        <v>5.22</v>
      </c>
      <c r="K1397" s="28">
        <v>277.67</v>
      </c>
      <c r="L1397" s="28">
        <v>4.92</v>
      </c>
      <c r="M1397" s="28" t="s">
        <v>48</v>
      </c>
      <c r="N1397" s="28">
        <v>100.0</v>
      </c>
    </row>
    <row r="1398">
      <c r="A1398" s="28">
        <v>1397.0</v>
      </c>
      <c r="B1398" s="28">
        <v>17.0</v>
      </c>
      <c r="C1398" s="28" t="s">
        <v>49</v>
      </c>
      <c r="D1398" s="28">
        <v>1.72</v>
      </c>
      <c r="E1398" s="28">
        <v>8.8</v>
      </c>
      <c r="F1398" s="28">
        <v>6.62</v>
      </c>
      <c r="G1398" s="28">
        <v>95.93</v>
      </c>
      <c r="H1398" s="28" t="s">
        <v>51</v>
      </c>
      <c r="I1398" s="28">
        <v>3.24</v>
      </c>
      <c r="J1398" s="28">
        <v>6.91</v>
      </c>
      <c r="K1398" s="28">
        <v>295.78</v>
      </c>
      <c r="L1398" s="28">
        <v>6.42</v>
      </c>
      <c r="M1398" s="28" t="s">
        <v>48</v>
      </c>
      <c r="N1398" s="28">
        <v>100.0</v>
      </c>
    </row>
    <row r="1399">
      <c r="A1399" s="28">
        <v>1398.0</v>
      </c>
      <c r="B1399" s="28">
        <v>23.0</v>
      </c>
      <c r="C1399" s="28" t="s">
        <v>44</v>
      </c>
      <c r="D1399" s="28">
        <v>0.93</v>
      </c>
      <c r="E1399" s="28">
        <v>6.25</v>
      </c>
      <c r="F1399" s="28">
        <v>5.53</v>
      </c>
      <c r="G1399" s="28">
        <v>61.88</v>
      </c>
      <c r="H1399" s="28" t="s">
        <v>47</v>
      </c>
      <c r="I1399" s="28">
        <v>2.79</v>
      </c>
      <c r="J1399" s="28">
        <v>6.61</v>
      </c>
      <c r="K1399" s="28">
        <v>317.73</v>
      </c>
      <c r="L1399" s="28">
        <v>5.53</v>
      </c>
      <c r="M1399" s="28" t="s">
        <v>48</v>
      </c>
      <c r="N1399" s="28">
        <v>75.26</v>
      </c>
    </row>
    <row r="1400">
      <c r="A1400" s="28">
        <v>1399.0</v>
      </c>
      <c r="B1400" s="28">
        <v>24.0</v>
      </c>
      <c r="C1400" s="28" t="s">
        <v>44</v>
      </c>
      <c r="D1400" s="28">
        <v>7.04</v>
      </c>
      <c r="E1400" s="28">
        <v>4.29</v>
      </c>
      <c r="F1400" s="28">
        <v>6.03</v>
      </c>
      <c r="G1400" s="28">
        <v>91.35</v>
      </c>
      <c r="H1400" s="28" t="s">
        <v>45</v>
      </c>
      <c r="I1400" s="28">
        <v>3.07</v>
      </c>
      <c r="J1400" s="28">
        <v>12.07</v>
      </c>
      <c r="K1400" s="28">
        <v>230.45</v>
      </c>
      <c r="L1400" s="28">
        <v>19.28</v>
      </c>
      <c r="M1400" s="28" t="s">
        <v>46</v>
      </c>
      <c r="N1400" s="28">
        <v>43.56</v>
      </c>
    </row>
    <row r="1401">
      <c r="A1401" s="28">
        <v>1400.0</v>
      </c>
      <c r="B1401" s="28">
        <v>16.0</v>
      </c>
      <c r="C1401" s="28" t="s">
        <v>49</v>
      </c>
      <c r="D1401" s="28">
        <v>3.52</v>
      </c>
      <c r="E1401" s="28">
        <v>6.87</v>
      </c>
      <c r="F1401" s="28">
        <v>4.11</v>
      </c>
      <c r="G1401" s="28">
        <v>78.17</v>
      </c>
      <c r="H1401" s="28" t="s">
        <v>45</v>
      </c>
      <c r="I1401" s="28">
        <v>4.44</v>
      </c>
      <c r="J1401" s="28">
        <v>7.16</v>
      </c>
      <c r="K1401" s="28">
        <v>274.12</v>
      </c>
      <c r="L1401" s="28">
        <v>9.57</v>
      </c>
      <c r="M1401" s="28" t="s">
        <v>48</v>
      </c>
      <c r="N1401" s="28">
        <v>64.89</v>
      </c>
    </row>
    <row r="1402">
      <c r="A1402" s="28">
        <v>1401.0</v>
      </c>
      <c r="B1402" s="28">
        <v>20.0</v>
      </c>
      <c r="C1402" s="28" t="s">
        <v>49</v>
      </c>
      <c r="D1402" s="28">
        <v>5.0</v>
      </c>
      <c r="E1402" s="28">
        <v>3.75</v>
      </c>
      <c r="F1402" s="28">
        <v>7.31</v>
      </c>
      <c r="G1402" s="28">
        <v>75.06</v>
      </c>
      <c r="H1402" s="28" t="s">
        <v>45</v>
      </c>
      <c r="I1402" s="28">
        <v>4.34</v>
      </c>
      <c r="J1402" s="28">
        <v>8.82</v>
      </c>
      <c r="K1402" s="28">
        <v>268.86</v>
      </c>
      <c r="L1402" s="28">
        <v>11.21</v>
      </c>
      <c r="M1402" s="28" t="s">
        <v>48</v>
      </c>
      <c r="N1402" s="28">
        <v>55.77</v>
      </c>
    </row>
    <row r="1403">
      <c r="A1403" s="28">
        <v>1402.0</v>
      </c>
      <c r="B1403" s="28">
        <v>23.0</v>
      </c>
      <c r="C1403" s="28" t="s">
        <v>49</v>
      </c>
      <c r="D1403" s="28">
        <v>3.92</v>
      </c>
      <c r="E1403" s="28">
        <v>3.15</v>
      </c>
      <c r="F1403" s="28">
        <v>5.83</v>
      </c>
      <c r="G1403" s="28">
        <v>77.88</v>
      </c>
      <c r="H1403" s="28" t="s">
        <v>51</v>
      </c>
      <c r="I1403" s="28">
        <v>0.75</v>
      </c>
      <c r="J1403" s="28">
        <v>9.02</v>
      </c>
      <c r="K1403" s="28">
        <v>270.78</v>
      </c>
      <c r="L1403" s="28">
        <v>13.14</v>
      </c>
      <c r="M1403" s="28" t="s">
        <v>48</v>
      </c>
      <c r="N1403" s="28">
        <v>54.4317816590216</v>
      </c>
    </row>
    <row r="1404">
      <c r="A1404" s="28">
        <v>1403.0</v>
      </c>
      <c r="B1404" s="28">
        <v>17.0</v>
      </c>
      <c r="C1404" s="28" t="s">
        <v>44</v>
      </c>
      <c r="D1404" s="28">
        <v>6.98</v>
      </c>
      <c r="E1404" s="28">
        <v>5.39</v>
      </c>
      <c r="F1404" s="28">
        <v>7.57</v>
      </c>
      <c r="G1404" s="28">
        <v>76.75</v>
      </c>
      <c r="H1404" s="28" t="s">
        <v>51</v>
      </c>
      <c r="I1404" s="28">
        <v>2.93</v>
      </c>
      <c r="J1404" s="28">
        <v>8.2</v>
      </c>
      <c r="K1404" s="28">
        <v>249.62</v>
      </c>
      <c r="L1404" s="28">
        <v>16.21</v>
      </c>
      <c r="M1404" s="28" t="s">
        <v>46</v>
      </c>
      <c r="N1404" s="28">
        <v>49.68</v>
      </c>
    </row>
    <row r="1405">
      <c r="A1405" s="28">
        <v>1404.0</v>
      </c>
      <c r="B1405" s="28">
        <v>19.0</v>
      </c>
      <c r="C1405" s="28" t="s">
        <v>44</v>
      </c>
      <c r="D1405" s="28">
        <v>4.38</v>
      </c>
      <c r="E1405" s="28">
        <v>2.95</v>
      </c>
      <c r="F1405" s="28">
        <v>7.14</v>
      </c>
      <c r="G1405" s="28">
        <v>90.26</v>
      </c>
      <c r="H1405" s="28" t="s">
        <v>51</v>
      </c>
      <c r="I1405" s="28">
        <v>2.2</v>
      </c>
      <c r="J1405" s="28">
        <v>9.06</v>
      </c>
      <c r="K1405" s="28">
        <v>251.06</v>
      </c>
      <c r="L1405" s="28">
        <v>9.72</v>
      </c>
      <c r="M1405" s="28" t="s">
        <v>48</v>
      </c>
      <c r="N1405" s="28">
        <v>56.08</v>
      </c>
    </row>
    <row r="1406">
      <c r="A1406" s="28">
        <v>1405.0</v>
      </c>
      <c r="B1406" s="28">
        <v>22.0</v>
      </c>
      <c r="C1406" s="28" t="s">
        <v>49</v>
      </c>
      <c r="D1406" s="28">
        <v>3.85</v>
      </c>
      <c r="E1406" s="28">
        <v>5.35</v>
      </c>
      <c r="F1406" s="28">
        <v>7.26</v>
      </c>
      <c r="G1406" s="28">
        <v>97.12</v>
      </c>
      <c r="H1406" s="28" t="s">
        <v>47</v>
      </c>
      <c r="I1406" s="28">
        <v>1.43</v>
      </c>
      <c r="J1406" s="28">
        <v>7.49</v>
      </c>
      <c r="K1406" s="28">
        <v>271.07</v>
      </c>
      <c r="L1406" s="28">
        <v>9.35</v>
      </c>
      <c r="M1406" s="28" t="s">
        <v>48</v>
      </c>
      <c r="N1406" s="28">
        <v>69.91</v>
      </c>
    </row>
    <row r="1407">
      <c r="A1407" s="28">
        <v>1406.0</v>
      </c>
      <c r="B1407" s="28">
        <v>18.0</v>
      </c>
      <c r="C1407" s="28" t="s">
        <v>49</v>
      </c>
      <c r="D1407" s="28">
        <v>7.4</v>
      </c>
      <c r="E1407" s="28">
        <v>9.61</v>
      </c>
      <c r="F1407" s="28">
        <v>7.96</v>
      </c>
      <c r="G1407" s="28">
        <v>79.66</v>
      </c>
      <c r="H1407" s="28" t="s">
        <v>51</v>
      </c>
      <c r="I1407" s="28">
        <v>3.16</v>
      </c>
      <c r="J1407" s="28">
        <v>10.39</v>
      </c>
      <c r="K1407" s="28">
        <v>238.96</v>
      </c>
      <c r="L1407" s="28">
        <v>17.62</v>
      </c>
      <c r="M1407" s="28" t="s">
        <v>46</v>
      </c>
      <c r="N1407" s="28">
        <v>77.4208205151025</v>
      </c>
    </row>
    <row r="1408">
      <c r="A1408" s="28">
        <v>1407.0</v>
      </c>
      <c r="B1408" s="28">
        <v>20.0</v>
      </c>
      <c r="C1408" s="28" t="s">
        <v>44</v>
      </c>
      <c r="D1408" s="28">
        <v>5.76</v>
      </c>
      <c r="E1408" s="28">
        <v>8.56</v>
      </c>
      <c r="F1408" s="28">
        <v>7.16</v>
      </c>
      <c r="G1408" s="28">
        <v>93.31</v>
      </c>
      <c r="H1408" s="28" t="s">
        <v>51</v>
      </c>
      <c r="I1408" s="28">
        <v>2.55</v>
      </c>
      <c r="J1408" s="28">
        <v>10.59</v>
      </c>
      <c r="K1408" s="28">
        <v>243.69</v>
      </c>
      <c r="L1408" s="28">
        <v>14.54</v>
      </c>
      <c r="M1408" s="28" t="s">
        <v>46</v>
      </c>
      <c r="N1408" s="28">
        <v>77.1280193972065</v>
      </c>
    </row>
    <row r="1409">
      <c r="A1409" s="28">
        <v>1408.0</v>
      </c>
      <c r="B1409" s="28">
        <v>23.0</v>
      </c>
      <c r="C1409" s="28" t="s">
        <v>49</v>
      </c>
      <c r="D1409" s="28">
        <v>0.89</v>
      </c>
      <c r="E1409" s="28">
        <v>9.47</v>
      </c>
      <c r="F1409" s="28">
        <v>6.09</v>
      </c>
      <c r="G1409" s="28">
        <v>89.28</v>
      </c>
      <c r="H1409" s="28" t="s">
        <v>47</v>
      </c>
      <c r="I1409" s="28">
        <v>3.87</v>
      </c>
      <c r="J1409" s="28">
        <v>3.22</v>
      </c>
      <c r="K1409" s="28">
        <v>306.98</v>
      </c>
      <c r="L1409" s="28">
        <v>0.93</v>
      </c>
      <c r="M1409" s="28" t="s">
        <v>48</v>
      </c>
      <c r="N1409" s="28">
        <v>100.0</v>
      </c>
    </row>
    <row r="1410">
      <c r="A1410" s="28">
        <v>1409.0</v>
      </c>
      <c r="B1410" s="28">
        <v>18.0</v>
      </c>
      <c r="C1410" s="28" t="s">
        <v>44</v>
      </c>
      <c r="D1410" s="28">
        <v>1.42</v>
      </c>
      <c r="E1410" s="28">
        <v>8.26</v>
      </c>
      <c r="F1410" s="28">
        <v>5.95</v>
      </c>
      <c r="G1410" s="28">
        <v>73.23</v>
      </c>
      <c r="H1410" s="28" t="s">
        <v>47</v>
      </c>
      <c r="I1410" s="28">
        <v>0.47</v>
      </c>
      <c r="J1410" s="28">
        <v>6.9</v>
      </c>
      <c r="K1410" s="28">
        <v>315.59</v>
      </c>
      <c r="L1410" s="28">
        <v>5.93</v>
      </c>
      <c r="M1410" s="28" t="s">
        <v>50</v>
      </c>
      <c r="N1410" s="28">
        <v>100.0</v>
      </c>
    </row>
    <row r="1411">
      <c r="A1411" s="28">
        <v>1410.0</v>
      </c>
      <c r="B1411" s="28">
        <v>19.0</v>
      </c>
      <c r="C1411" s="28" t="s">
        <v>44</v>
      </c>
      <c r="D1411" s="28">
        <v>6.3</v>
      </c>
      <c r="E1411" s="28">
        <v>4.19</v>
      </c>
      <c r="F1411" s="28">
        <v>4.6</v>
      </c>
      <c r="G1411" s="28">
        <v>83.49</v>
      </c>
      <c r="H1411" s="28" t="s">
        <v>45</v>
      </c>
      <c r="I1411" s="28">
        <v>1.51</v>
      </c>
      <c r="J1411" s="28">
        <v>10.74</v>
      </c>
      <c r="K1411" s="28">
        <v>236.65</v>
      </c>
      <c r="L1411" s="28">
        <v>13.47</v>
      </c>
      <c r="M1411" s="28" t="s">
        <v>46</v>
      </c>
      <c r="N1411" s="28">
        <v>46.96</v>
      </c>
    </row>
    <row r="1412">
      <c r="A1412" s="28">
        <v>1411.0</v>
      </c>
      <c r="B1412" s="28">
        <v>24.0</v>
      </c>
      <c r="C1412" s="28" t="s">
        <v>44</v>
      </c>
      <c r="D1412" s="28">
        <v>6.69</v>
      </c>
      <c r="E1412" s="28">
        <v>8.31</v>
      </c>
      <c r="F1412" s="28">
        <v>7.9</v>
      </c>
      <c r="G1412" s="28">
        <v>86.67</v>
      </c>
      <c r="H1412" s="28" t="s">
        <v>51</v>
      </c>
      <c r="I1412" s="28">
        <v>0.13</v>
      </c>
      <c r="J1412" s="28">
        <v>10.74</v>
      </c>
      <c r="K1412" s="28">
        <v>244.55</v>
      </c>
      <c r="L1412" s="28">
        <v>15.53</v>
      </c>
      <c r="M1412" s="28" t="s">
        <v>46</v>
      </c>
      <c r="N1412" s="28">
        <v>87.5255827603859</v>
      </c>
    </row>
    <row r="1413">
      <c r="A1413" s="28">
        <v>1412.0</v>
      </c>
      <c r="B1413" s="28">
        <v>22.0</v>
      </c>
      <c r="C1413" s="28" t="s">
        <v>44</v>
      </c>
      <c r="D1413" s="28">
        <v>4.36</v>
      </c>
      <c r="E1413" s="28">
        <v>9.31</v>
      </c>
      <c r="F1413" s="28">
        <v>7.81</v>
      </c>
      <c r="G1413" s="28">
        <v>60.94</v>
      </c>
      <c r="H1413" s="28" t="s">
        <v>47</v>
      </c>
      <c r="I1413" s="28">
        <v>3.73</v>
      </c>
      <c r="J1413" s="28">
        <v>7.98</v>
      </c>
      <c r="K1413" s="28">
        <v>275.15</v>
      </c>
      <c r="L1413" s="28">
        <v>7.93</v>
      </c>
      <c r="M1413" s="28" t="s">
        <v>48</v>
      </c>
      <c r="N1413" s="28">
        <v>85.25</v>
      </c>
    </row>
    <row r="1414">
      <c r="A1414" s="28">
        <v>1413.0</v>
      </c>
      <c r="B1414" s="28">
        <v>16.0</v>
      </c>
      <c r="C1414" s="28" t="s">
        <v>49</v>
      </c>
      <c r="D1414" s="28">
        <v>4.44</v>
      </c>
      <c r="E1414" s="28">
        <v>9.52</v>
      </c>
      <c r="F1414" s="28">
        <v>5.23</v>
      </c>
      <c r="G1414" s="28">
        <v>75.84</v>
      </c>
      <c r="H1414" s="28" t="s">
        <v>45</v>
      </c>
      <c r="I1414" s="28">
        <v>4.56</v>
      </c>
      <c r="J1414" s="28">
        <v>6.5</v>
      </c>
      <c r="K1414" s="28">
        <v>267.49</v>
      </c>
      <c r="L1414" s="28">
        <v>8.13</v>
      </c>
      <c r="M1414" s="28" t="s">
        <v>50</v>
      </c>
      <c r="N1414" s="28">
        <v>82.05</v>
      </c>
    </row>
    <row r="1415">
      <c r="A1415" s="28">
        <v>1414.0</v>
      </c>
      <c r="B1415" s="28">
        <v>19.0</v>
      </c>
      <c r="C1415" s="28" t="s">
        <v>44</v>
      </c>
      <c r="D1415" s="28">
        <v>5.06</v>
      </c>
      <c r="E1415" s="28">
        <v>7.15</v>
      </c>
      <c r="F1415" s="28">
        <v>8.31</v>
      </c>
      <c r="G1415" s="28">
        <v>99.71</v>
      </c>
      <c r="H1415" s="28" t="s">
        <v>47</v>
      </c>
      <c r="I1415" s="28">
        <v>2.94</v>
      </c>
      <c r="J1415" s="28">
        <v>9.14</v>
      </c>
      <c r="K1415" s="28">
        <v>259.68</v>
      </c>
      <c r="L1415" s="28">
        <v>16.36</v>
      </c>
      <c r="M1415" s="28" t="s">
        <v>46</v>
      </c>
      <c r="N1415" s="28">
        <v>88.0623201488738</v>
      </c>
    </row>
    <row r="1416">
      <c r="A1416" s="28">
        <v>1415.0</v>
      </c>
      <c r="B1416" s="28">
        <v>19.0</v>
      </c>
      <c r="C1416" s="28" t="s">
        <v>44</v>
      </c>
      <c r="D1416" s="28">
        <v>3.51</v>
      </c>
      <c r="E1416" s="28">
        <v>2.9</v>
      </c>
      <c r="F1416" s="28">
        <v>6.95</v>
      </c>
      <c r="G1416" s="28">
        <v>85.49</v>
      </c>
      <c r="H1416" s="28" t="s">
        <v>45</v>
      </c>
      <c r="I1416" s="28">
        <v>3.08</v>
      </c>
      <c r="J1416" s="28">
        <v>8.13</v>
      </c>
      <c r="K1416" s="28">
        <v>267.63</v>
      </c>
      <c r="L1416" s="28">
        <v>8.48</v>
      </c>
      <c r="M1416" s="28" t="s">
        <v>48</v>
      </c>
      <c r="N1416" s="28">
        <v>56.65</v>
      </c>
    </row>
    <row r="1417">
      <c r="A1417" s="28">
        <v>1416.0</v>
      </c>
      <c r="B1417" s="28">
        <v>24.0</v>
      </c>
      <c r="C1417" s="28" t="s">
        <v>49</v>
      </c>
      <c r="D1417" s="28">
        <v>5.44</v>
      </c>
      <c r="E1417" s="28">
        <v>1.36</v>
      </c>
      <c r="F1417" s="28">
        <v>6.39</v>
      </c>
      <c r="G1417" s="28">
        <v>73.37</v>
      </c>
      <c r="H1417" s="28" t="s">
        <v>47</v>
      </c>
      <c r="I1417" s="28">
        <v>0.23</v>
      </c>
      <c r="J1417" s="28">
        <v>6.5</v>
      </c>
      <c r="K1417" s="28">
        <v>262.03</v>
      </c>
      <c r="L1417" s="28">
        <v>13.64</v>
      </c>
      <c r="M1417" s="28" t="s">
        <v>46</v>
      </c>
      <c r="N1417" s="28">
        <v>35.23</v>
      </c>
    </row>
    <row r="1418">
      <c r="A1418" s="28">
        <v>1417.0</v>
      </c>
      <c r="B1418" s="28">
        <v>21.0</v>
      </c>
      <c r="C1418" s="28" t="s">
        <v>49</v>
      </c>
      <c r="D1418" s="28">
        <v>0.87</v>
      </c>
      <c r="E1418" s="28">
        <v>2.32</v>
      </c>
      <c r="F1418" s="28">
        <v>4.09</v>
      </c>
      <c r="G1418" s="28">
        <v>70.0</v>
      </c>
      <c r="H1418" s="28" t="s">
        <v>45</v>
      </c>
      <c r="I1418" s="28">
        <v>2.52</v>
      </c>
      <c r="J1418" s="28">
        <v>3.7</v>
      </c>
      <c r="K1418" s="28">
        <v>297.02</v>
      </c>
      <c r="L1418" s="28">
        <v>2.9</v>
      </c>
      <c r="M1418" s="28" t="s">
        <v>48</v>
      </c>
      <c r="N1418" s="28">
        <v>46.9</v>
      </c>
    </row>
    <row r="1419">
      <c r="A1419" s="28">
        <v>1418.0</v>
      </c>
      <c r="B1419" s="28">
        <v>24.0</v>
      </c>
      <c r="C1419" s="28" t="s">
        <v>49</v>
      </c>
      <c r="D1419" s="28">
        <v>7.69</v>
      </c>
      <c r="E1419" s="28">
        <v>9.69</v>
      </c>
      <c r="F1419" s="28">
        <v>5.91</v>
      </c>
      <c r="G1419" s="28">
        <v>68.38</v>
      </c>
      <c r="H1419" s="28" t="s">
        <v>47</v>
      </c>
      <c r="I1419" s="28">
        <v>2.63</v>
      </c>
      <c r="J1419" s="28">
        <v>12.85</v>
      </c>
      <c r="K1419" s="28">
        <v>231.63</v>
      </c>
      <c r="L1419" s="28">
        <v>15.55</v>
      </c>
      <c r="M1419" s="28" t="s">
        <v>50</v>
      </c>
      <c r="N1419" s="28">
        <v>80.5291915966837</v>
      </c>
    </row>
    <row r="1420">
      <c r="A1420" s="28">
        <v>1419.0</v>
      </c>
      <c r="B1420" s="28">
        <v>21.0</v>
      </c>
      <c r="C1420" s="28" t="s">
        <v>49</v>
      </c>
      <c r="D1420" s="28">
        <v>6.0</v>
      </c>
      <c r="E1420" s="28">
        <v>5.16</v>
      </c>
      <c r="F1420" s="28">
        <v>7.2</v>
      </c>
      <c r="G1420" s="28">
        <v>76.07</v>
      </c>
      <c r="H1420" s="28" t="s">
        <v>45</v>
      </c>
      <c r="I1420" s="28">
        <v>0.19</v>
      </c>
      <c r="J1420" s="28">
        <v>10.16</v>
      </c>
      <c r="K1420" s="28">
        <v>242.82</v>
      </c>
      <c r="L1420" s="28">
        <v>11.92</v>
      </c>
      <c r="M1420" s="28" t="s">
        <v>46</v>
      </c>
      <c r="N1420" s="28">
        <v>53.88</v>
      </c>
    </row>
    <row r="1421">
      <c r="A1421" s="28">
        <v>1420.0</v>
      </c>
      <c r="B1421" s="28">
        <v>21.0</v>
      </c>
      <c r="C1421" s="28" t="s">
        <v>44</v>
      </c>
      <c r="D1421" s="28">
        <v>5.05</v>
      </c>
      <c r="E1421" s="28">
        <v>8.69</v>
      </c>
      <c r="F1421" s="28">
        <v>4.45</v>
      </c>
      <c r="G1421" s="28">
        <v>67.73</v>
      </c>
      <c r="H1421" s="28" t="s">
        <v>45</v>
      </c>
      <c r="I1421" s="28">
        <v>3.91</v>
      </c>
      <c r="J1421" s="28">
        <v>9.13</v>
      </c>
      <c r="K1421" s="28">
        <v>255.45</v>
      </c>
      <c r="L1421" s="28">
        <v>10.55</v>
      </c>
      <c r="M1421" s="28" t="s">
        <v>50</v>
      </c>
      <c r="N1421" s="28">
        <v>73.5393485010068</v>
      </c>
    </row>
    <row r="1422">
      <c r="A1422" s="28">
        <v>1421.0</v>
      </c>
      <c r="B1422" s="28">
        <v>20.0</v>
      </c>
      <c r="C1422" s="28" t="s">
        <v>49</v>
      </c>
      <c r="D1422" s="28">
        <v>2.53</v>
      </c>
      <c r="E1422" s="28">
        <v>5.19</v>
      </c>
      <c r="F1422" s="28">
        <v>6.3</v>
      </c>
      <c r="G1422" s="28">
        <v>65.41</v>
      </c>
      <c r="H1422" s="28" t="s">
        <v>45</v>
      </c>
      <c r="I1422" s="28">
        <v>1.39</v>
      </c>
      <c r="J1422" s="28">
        <v>4.67</v>
      </c>
      <c r="K1422" s="28">
        <v>287.63</v>
      </c>
      <c r="L1422" s="28">
        <v>10.42</v>
      </c>
      <c r="M1422" s="28" t="s">
        <v>48</v>
      </c>
      <c r="N1422" s="28">
        <v>67.43</v>
      </c>
    </row>
    <row r="1423">
      <c r="A1423" s="28">
        <v>1422.0</v>
      </c>
      <c r="B1423" s="28">
        <v>20.0</v>
      </c>
      <c r="C1423" s="28" t="s">
        <v>49</v>
      </c>
      <c r="D1423" s="28">
        <v>1.29</v>
      </c>
      <c r="E1423" s="28">
        <v>6.95</v>
      </c>
      <c r="F1423" s="28">
        <v>8.97</v>
      </c>
      <c r="G1423" s="28">
        <v>74.56</v>
      </c>
      <c r="H1423" s="28" t="s">
        <v>45</v>
      </c>
      <c r="I1423" s="28">
        <v>3.62</v>
      </c>
      <c r="J1423" s="28">
        <v>5.45</v>
      </c>
      <c r="K1423" s="28">
        <v>309.51</v>
      </c>
      <c r="L1423" s="28">
        <v>4.2</v>
      </c>
      <c r="M1423" s="28" t="s">
        <v>48</v>
      </c>
      <c r="N1423" s="28">
        <v>100.0</v>
      </c>
    </row>
    <row r="1424">
      <c r="A1424" s="28">
        <v>1423.0</v>
      </c>
      <c r="B1424" s="28">
        <v>17.0</v>
      </c>
      <c r="C1424" s="28" t="s">
        <v>49</v>
      </c>
      <c r="D1424" s="28">
        <v>3.27</v>
      </c>
      <c r="E1424" s="28">
        <v>1.22</v>
      </c>
      <c r="F1424" s="28">
        <v>7.58</v>
      </c>
      <c r="G1424" s="28">
        <v>84.28</v>
      </c>
      <c r="H1424" s="28" t="s">
        <v>47</v>
      </c>
      <c r="I1424" s="28">
        <v>2.01</v>
      </c>
      <c r="J1424" s="28">
        <v>8.2</v>
      </c>
      <c r="K1424" s="28">
        <v>296.38</v>
      </c>
      <c r="L1424" s="28">
        <v>9.37</v>
      </c>
      <c r="M1424" s="28" t="s">
        <v>48</v>
      </c>
      <c r="N1424" s="28">
        <v>55.98</v>
      </c>
    </row>
    <row r="1425">
      <c r="A1425" s="28">
        <v>1424.0</v>
      </c>
      <c r="B1425" s="28">
        <v>23.0</v>
      </c>
      <c r="C1425" s="28" t="s">
        <v>44</v>
      </c>
      <c r="D1425" s="28">
        <v>5.29</v>
      </c>
      <c r="E1425" s="28">
        <v>3.25</v>
      </c>
      <c r="F1425" s="28">
        <v>6.73</v>
      </c>
      <c r="G1425" s="28">
        <v>65.86</v>
      </c>
      <c r="H1425" s="28" t="s">
        <v>45</v>
      </c>
      <c r="I1425" s="28">
        <v>4.98</v>
      </c>
      <c r="J1425" s="28">
        <v>8.3</v>
      </c>
      <c r="K1425" s="28">
        <v>257.63</v>
      </c>
      <c r="L1425" s="28">
        <v>13.45</v>
      </c>
      <c r="M1425" s="28" t="s">
        <v>46</v>
      </c>
      <c r="N1425" s="28">
        <v>45.62</v>
      </c>
    </row>
    <row r="1426">
      <c r="A1426" s="28">
        <v>1425.0</v>
      </c>
      <c r="B1426" s="28">
        <v>23.0</v>
      </c>
      <c r="C1426" s="28" t="s">
        <v>44</v>
      </c>
      <c r="D1426" s="28">
        <v>5.07</v>
      </c>
      <c r="E1426" s="28">
        <v>4.93</v>
      </c>
      <c r="F1426" s="28">
        <v>6.67</v>
      </c>
      <c r="G1426" s="28">
        <v>61.77</v>
      </c>
      <c r="H1426" s="28" t="s">
        <v>51</v>
      </c>
      <c r="I1426" s="28">
        <v>1.06</v>
      </c>
      <c r="J1426" s="28">
        <v>6.98</v>
      </c>
      <c r="K1426" s="28">
        <v>251.96</v>
      </c>
      <c r="L1426" s="28">
        <v>12.1</v>
      </c>
      <c r="M1426" s="28" t="s">
        <v>46</v>
      </c>
      <c r="N1426" s="28">
        <v>50.38</v>
      </c>
    </row>
    <row r="1427">
      <c r="A1427" s="28">
        <v>1426.0</v>
      </c>
      <c r="B1427" s="28">
        <v>16.0</v>
      </c>
      <c r="C1427" s="28" t="s">
        <v>49</v>
      </c>
      <c r="D1427" s="28">
        <v>3.06</v>
      </c>
      <c r="E1427" s="28">
        <v>6.68</v>
      </c>
      <c r="F1427" s="28">
        <v>4.22</v>
      </c>
      <c r="G1427" s="28">
        <v>61.39</v>
      </c>
      <c r="H1427" s="28" t="s">
        <v>51</v>
      </c>
      <c r="I1427" s="28">
        <v>0.29</v>
      </c>
      <c r="J1427" s="28">
        <v>4.45</v>
      </c>
      <c r="K1427" s="28">
        <v>268.88</v>
      </c>
      <c r="L1427" s="28">
        <v>8.54</v>
      </c>
      <c r="M1427" s="28" t="s">
        <v>48</v>
      </c>
      <c r="N1427" s="28">
        <v>62.08</v>
      </c>
    </row>
    <row r="1428">
      <c r="A1428" s="28">
        <v>1427.0</v>
      </c>
      <c r="B1428" s="28">
        <v>23.0</v>
      </c>
      <c r="C1428" s="28" t="s">
        <v>44</v>
      </c>
      <c r="D1428" s="28">
        <v>4.91</v>
      </c>
      <c r="E1428" s="28">
        <v>2.54</v>
      </c>
      <c r="F1428" s="28">
        <v>8.79</v>
      </c>
      <c r="G1428" s="28">
        <v>70.7</v>
      </c>
      <c r="H1428" s="28" t="s">
        <v>45</v>
      </c>
      <c r="I1428" s="28">
        <v>4.9</v>
      </c>
      <c r="J1428" s="28">
        <v>8.44</v>
      </c>
      <c r="K1428" s="28">
        <v>272.68</v>
      </c>
      <c r="L1428" s="28">
        <v>10.53</v>
      </c>
      <c r="M1428" s="28" t="s">
        <v>48</v>
      </c>
      <c r="N1428" s="28">
        <v>65.2391196704447</v>
      </c>
    </row>
    <row r="1429">
      <c r="A1429" s="28">
        <v>1428.0</v>
      </c>
      <c r="B1429" s="28">
        <v>20.0</v>
      </c>
      <c r="C1429" s="28" t="s">
        <v>49</v>
      </c>
      <c r="D1429" s="28">
        <v>6.51</v>
      </c>
      <c r="E1429" s="28">
        <v>7.88</v>
      </c>
      <c r="F1429" s="28">
        <v>8.64</v>
      </c>
      <c r="G1429" s="28">
        <v>67.61</v>
      </c>
      <c r="H1429" s="28" t="s">
        <v>45</v>
      </c>
      <c r="I1429" s="28">
        <v>1.22</v>
      </c>
      <c r="J1429" s="28">
        <v>10.93</v>
      </c>
      <c r="K1429" s="28">
        <v>243.63</v>
      </c>
      <c r="L1429" s="28">
        <v>12.86</v>
      </c>
      <c r="M1429" s="28" t="s">
        <v>46</v>
      </c>
      <c r="N1429" s="28">
        <v>79.1975375263575</v>
      </c>
    </row>
    <row r="1430">
      <c r="A1430" s="28">
        <v>1429.0</v>
      </c>
      <c r="B1430" s="28">
        <v>17.0</v>
      </c>
      <c r="C1430" s="28" t="s">
        <v>49</v>
      </c>
      <c r="D1430" s="28">
        <v>0.21</v>
      </c>
      <c r="E1430" s="28">
        <v>4.28</v>
      </c>
      <c r="F1430" s="28">
        <v>7.41</v>
      </c>
      <c r="G1430" s="28">
        <v>81.57</v>
      </c>
      <c r="H1430" s="28" t="s">
        <v>45</v>
      </c>
      <c r="I1430" s="28">
        <v>3.18</v>
      </c>
      <c r="J1430" s="28">
        <v>2.02</v>
      </c>
      <c r="K1430" s="28">
        <v>315.16</v>
      </c>
      <c r="L1430" s="28">
        <v>-0.56</v>
      </c>
      <c r="M1430" s="28" t="s">
        <v>48</v>
      </c>
      <c r="N1430" s="28">
        <v>79.1406311846378</v>
      </c>
    </row>
    <row r="1431">
      <c r="A1431" s="28">
        <v>1430.0</v>
      </c>
      <c r="B1431" s="28">
        <v>17.0</v>
      </c>
      <c r="C1431" s="28" t="s">
        <v>49</v>
      </c>
      <c r="D1431" s="28">
        <v>3.6</v>
      </c>
      <c r="E1431" s="28">
        <v>8.36</v>
      </c>
      <c r="F1431" s="28">
        <v>4.5</v>
      </c>
      <c r="G1431" s="28">
        <v>78.23</v>
      </c>
      <c r="H1431" s="28" t="s">
        <v>51</v>
      </c>
      <c r="I1431" s="28">
        <v>1.87</v>
      </c>
      <c r="J1431" s="28">
        <v>6.71</v>
      </c>
      <c r="K1431" s="28">
        <v>277.39</v>
      </c>
      <c r="L1431" s="28">
        <v>5.69</v>
      </c>
      <c r="M1431" s="28" t="s">
        <v>50</v>
      </c>
      <c r="N1431" s="28">
        <v>75.04</v>
      </c>
    </row>
    <row r="1432">
      <c r="A1432" s="28">
        <v>1431.0</v>
      </c>
      <c r="B1432" s="28">
        <v>21.0</v>
      </c>
      <c r="C1432" s="28" t="s">
        <v>49</v>
      </c>
      <c r="D1432" s="28">
        <v>6.07</v>
      </c>
      <c r="E1432" s="28">
        <v>1.88</v>
      </c>
      <c r="F1432" s="28">
        <v>5.04</v>
      </c>
      <c r="G1432" s="28">
        <v>72.99</v>
      </c>
      <c r="H1432" s="28" t="s">
        <v>47</v>
      </c>
      <c r="I1432" s="28">
        <v>3.2</v>
      </c>
      <c r="J1432" s="28">
        <v>9.91</v>
      </c>
      <c r="K1432" s="28">
        <v>254.83</v>
      </c>
      <c r="L1432" s="28">
        <v>13.02</v>
      </c>
      <c r="M1432" s="28" t="s">
        <v>46</v>
      </c>
      <c r="N1432" s="28">
        <v>13.62</v>
      </c>
    </row>
    <row r="1433">
      <c r="A1433" s="28">
        <v>1432.0</v>
      </c>
      <c r="B1433" s="28">
        <v>24.0</v>
      </c>
      <c r="C1433" s="28" t="s">
        <v>49</v>
      </c>
      <c r="D1433" s="28">
        <v>4.37</v>
      </c>
      <c r="E1433" s="28">
        <v>7.12</v>
      </c>
      <c r="F1433" s="28">
        <v>4.92</v>
      </c>
      <c r="G1433" s="28">
        <v>93.34</v>
      </c>
      <c r="H1433" s="28" t="s">
        <v>47</v>
      </c>
      <c r="I1433" s="28">
        <v>2.98</v>
      </c>
      <c r="J1433" s="28">
        <v>6.15</v>
      </c>
      <c r="K1433" s="28">
        <v>263.46</v>
      </c>
      <c r="L1433" s="28">
        <v>2.18</v>
      </c>
      <c r="M1433" s="28" t="s">
        <v>50</v>
      </c>
      <c r="N1433" s="28">
        <v>71.3694132046288</v>
      </c>
    </row>
    <row r="1434">
      <c r="A1434" s="28">
        <v>1433.0</v>
      </c>
      <c r="B1434" s="28">
        <v>16.0</v>
      </c>
      <c r="C1434" s="28" t="s">
        <v>44</v>
      </c>
      <c r="D1434" s="28">
        <v>5.21</v>
      </c>
      <c r="E1434" s="28">
        <v>3.64</v>
      </c>
      <c r="F1434" s="28">
        <v>6.6</v>
      </c>
      <c r="G1434" s="28">
        <v>80.2</v>
      </c>
      <c r="H1434" s="28" t="s">
        <v>47</v>
      </c>
      <c r="I1434" s="28">
        <v>3.54</v>
      </c>
      <c r="J1434" s="28">
        <v>7.56</v>
      </c>
      <c r="K1434" s="28">
        <v>250.82</v>
      </c>
      <c r="L1434" s="28">
        <v>13.04</v>
      </c>
      <c r="M1434" s="28" t="s">
        <v>46</v>
      </c>
      <c r="N1434" s="28">
        <v>51.6343959617161</v>
      </c>
    </row>
    <row r="1435">
      <c r="A1435" s="28">
        <v>1434.0</v>
      </c>
      <c r="B1435" s="28">
        <v>21.0</v>
      </c>
      <c r="C1435" s="28" t="s">
        <v>49</v>
      </c>
      <c r="D1435" s="28">
        <v>4.13</v>
      </c>
      <c r="E1435" s="28">
        <v>8.16</v>
      </c>
      <c r="F1435" s="28">
        <v>5.04</v>
      </c>
      <c r="G1435" s="28">
        <v>63.66</v>
      </c>
      <c r="H1435" s="28" t="s">
        <v>51</v>
      </c>
      <c r="I1435" s="28">
        <v>0.09</v>
      </c>
      <c r="J1435" s="28">
        <v>8.17</v>
      </c>
      <c r="K1435" s="28">
        <v>257.34</v>
      </c>
      <c r="L1435" s="28">
        <v>11.42</v>
      </c>
      <c r="M1435" s="28" t="s">
        <v>50</v>
      </c>
      <c r="N1435" s="28">
        <v>67.45</v>
      </c>
    </row>
    <row r="1436">
      <c r="A1436" s="28">
        <v>1435.0</v>
      </c>
      <c r="B1436" s="28">
        <v>24.0</v>
      </c>
      <c r="C1436" s="28" t="s">
        <v>49</v>
      </c>
      <c r="D1436" s="28">
        <v>7.93</v>
      </c>
      <c r="E1436" s="28">
        <v>4.62</v>
      </c>
      <c r="F1436" s="28">
        <v>7.48</v>
      </c>
      <c r="G1436" s="28">
        <v>71.83</v>
      </c>
      <c r="H1436" s="28" t="s">
        <v>47</v>
      </c>
      <c r="I1436" s="28">
        <v>4.18</v>
      </c>
      <c r="J1436" s="28">
        <v>12.56</v>
      </c>
      <c r="K1436" s="28">
        <v>214.05</v>
      </c>
      <c r="L1436" s="28">
        <v>16.22</v>
      </c>
      <c r="M1436" s="28" t="s">
        <v>46</v>
      </c>
      <c r="N1436" s="28">
        <v>31.09</v>
      </c>
    </row>
    <row r="1437">
      <c r="A1437" s="28">
        <v>1436.0</v>
      </c>
      <c r="B1437" s="28">
        <v>23.0</v>
      </c>
      <c r="C1437" s="28" t="s">
        <v>44</v>
      </c>
      <c r="D1437" s="28">
        <v>0.44</v>
      </c>
      <c r="E1437" s="28">
        <v>6.99</v>
      </c>
      <c r="F1437" s="28">
        <v>6.73</v>
      </c>
      <c r="G1437" s="28">
        <v>98.93</v>
      </c>
      <c r="H1437" s="28" t="s">
        <v>45</v>
      </c>
      <c r="I1437" s="28">
        <v>2.39</v>
      </c>
      <c r="J1437" s="28">
        <v>4.62</v>
      </c>
      <c r="K1437" s="28">
        <v>311.27</v>
      </c>
      <c r="L1437" s="28">
        <v>0.22</v>
      </c>
      <c r="M1437" s="28" t="s">
        <v>48</v>
      </c>
      <c r="N1437" s="28">
        <v>100.0</v>
      </c>
    </row>
    <row r="1438">
      <c r="A1438" s="28">
        <v>1437.0</v>
      </c>
      <c r="B1438" s="28">
        <v>21.0</v>
      </c>
      <c r="C1438" s="28" t="s">
        <v>44</v>
      </c>
      <c r="D1438" s="28">
        <v>3.93</v>
      </c>
      <c r="E1438" s="28">
        <v>9.41</v>
      </c>
      <c r="F1438" s="28">
        <v>4.09</v>
      </c>
      <c r="G1438" s="28">
        <v>99.08</v>
      </c>
      <c r="H1438" s="28" t="s">
        <v>51</v>
      </c>
      <c r="I1438" s="28">
        <v>2.59</v>
      </c>
      <c r="J1438" s="28">
        <v>8.5</v>
      </c>
      <c r="K1438" s="28">
        <v>283.59</v>
      </c>
      <c r="L1438" s="28">
        <v>13.2</v>
      </c>
      <c r="M1438" s="28" t="s">
        <v>50</v>
      </c>
      <c r="N1438" s="28">
        <v>91.33</v>
      </c>
    </row>
    <row r="1439">
      <c r="A1439" s="28">
        <v>1438.0</v>
      </c>
      <c r="B1439" s="28">
        <v>18.0</v>
      </c>
      <c r="C1439" s="28" t="s">
        <v>44</v>
      </c>
      <c r="D1439" s="28">
        <v>0.73</v>
      </c>
      <c r="E1439" s="28">
        <v>1.19</v>
      </c>
      <c r="F1439" s="28">
        <v>7.72</v>
      </c>
      <c r="G1439" s="28">
        <v>70.19</v>
      </c>
      <c r="H1439" s="28" t="s">
        <v>45</v>
      </c>
      <c r="I1439" s="28">
        <v>2.06</v>
      </c>
      <c r="J1439" s="28">
        <v>4.64</v>
      </c>
      <c r="K1439" s="28">
        <v>306.16</v>
      </c>
      <c r="L1439" s="28">
        <v>5.35</v>
      </c>
      <c r="M1439" s="28" t="s">
        <v>48</v>
      </c>
      <c r="N1439" s="28">
        <v>52.01</v>
      </c>
    </row>
    <row r="1440">
      <c r="A1440" s="28">
        <v>1439.0</v>
      </c>
      <c r="B1440" s="28">
        <v>23.0</v>
      </c>
      <c r="C1440" s="28" t="s">
        <v>49</v>
      </c>
      <c r="D1440" s="28">
        <v>1.28</v>
      </c>
      <c r="E1440" s="28">
        <v>1.1</v>
      </c>
      <c r="F1440" s="28">
        <v>4.94</v>
      </c>
      <c r="G1440" s="28">
        <v>66.69</v>
      </c>
      <c r="H1440" s="28" t="s">
        <v>45</v>
      </c>
      <c r="I1440" s="28">
        <v>4.95</v>
      </c>
      <c r="J1440" s="28">
        <v>6.46</v>
      </c>
      <c r="K1440" s="28">
        <v>307.25</v>
      </c>
      <c r="L1440" s="28">
        <v>4.64</v>
      </c>
      <c r="M1440" s="28" t="s">
        <v>48</v>
      </c>
      <c r="N1440" s="28">
        <v>57.93</v>
      </c>
    </row>
    <row r="1441">
      <c r="A1441" s="28">
        <v>1440.0</v>
      </c>
      <c r="B1441" s="28">
        <v>24.0</v>
      </c>
      <c r="C1441" s="28" t="s">
        <v>44</v>
      </c>
      <c r="D1441" s="28">
        <v>3.06</v>
      </c>
      <c r="E1441" s="28">
        <v>7.93</v>
      </c>
      <c r="F1441" s="28">
        <v>8.12</v>
      </c>
      <c r="G1441" s="28">
        <v>79.83</v>
      </c>
      <c r="H1441" s="28" t="s">
        <v>47</v>
      </c>
      <c r="I1441" s="28">
        <v>4.01</v>
      </c>
      <c r="J1441" s="28">
        <v>8.19</v>
      </c>
      <c r="K1441" s="28">
        <v>294.53</v>
      </c>
      <c r="L1441" s="28">
        <v>7.33</v>
      </c>
      <c r="M1441" s="28" t="s">
        <v>48</v>
      </c>
      <c r="N1441" s="28">
        <v>93.81</v>
      </c>
    </row>
    <row r="1442">
      <c r="A1442" s="28">
        <v>1441.0</v>
      </c>
      <c r="B1442" s="28">
        <v>16.0</v>
      </c>
      <c r="C1442" s="28" t="s">
        <v>49</v>
      </c>
      <c r="D1442" s="28">
        <v>1.24</v>
      </c>
      <c r="E1442" s="28">
        <v>6.82</v>
      </c>
      <c r="F1442" s="28">
        <v>5.78</v>
      </c>
      <c r="G1442" s="28">
        <v>79.26</v>
      </c>
      <c r="H1442" s="28" t="s">
        <v>45</v>
      </c>
      <c r="I1442" s="28">
        <v>1.56</v>
      </c>
      <c r="J1442" s="28">
        <v>6.22</v>
      </c>
      <c r="K1442" s="28">
        <v>308.94</v>
      </c>
      <c r="L1442" s="28">
        <v>5.05</v>
      </c>
      <c r="M1442" s="28" t="s">
        <v>48</v>
      </c>
      <c r="N1442" s="28">
        <v>90.1</v>
      </c>
    </row>
    <row r="1443">
      <c r="A1443" s="28">
        <v>1442.0</v>
      </c>
      <c r="B1443" s="28">
        <v>24.0</v>
      </c>
      <c r="C1443" s="28" t="s">
        <v>44</v>
      </c>
      <c r="D1443" s="28">
        <v>7.71</v>
      </c>
      <c r="E1443" s="28">
        <v>3.64</v>
      </c>
      <c r="F1443" s="28">
        <v>5.69</v>
      </c>
      <c r="G1443" s="28">
        <v>76.41</v>
      </c>
      <c r="H1443" s="28" t="s">
        <v>47</v>
      </c>
      <c r="I1443" s="28">
        <v>3.92</v>
      </c>
      <c r="J1443" s="28">
        <v>11.59</v>
      </c>
      <c r="K1443" s="28">
        <v>247.22</v>
      </c>
      <c r="L1443" s="28">
        <v>14.48</v>
      </c>
      <c r="M1443" s="28" t="s">
        <v>46</v>
      </c>
      <c r="N1443" s="28">
        <v>20.75</v>
      </c>
    </row>
    <row r="1444">
      <c r="A1444" s="28">
        <v>1443.0</v>
      </c>
      <c r="B1444" s="28">
        <v>21.0</v>
      </c>
      <c r="C1444" s="28" t="s">
        <v>44</v>
      </c>
      <c r="D1444" s="28">
        <v>7.57</v>
      </c>
      <c r="E1444" s="28">
        <v>5.45</v>
      </c>
      <c r="F1444" s="28">
        <v>4.06</v>
      </c>
      <c r="G1444" s="28">
        <v>81.17</v>
      </c>
      <c r="H1444" s="28" t="s">
        <v>51</v>
      </c>
      <c r="I1444" s="28">
        <v>2.18</v>
      </c>
      <c r="J1444" s="28">
        <v>13.54</v>
      </c>
      <c r="K1444" s="28">
        <v>229.84</v>
      </c>
      <c r="L1444" s="28">
        <v>18.71</v>
      </c>
      <c r="M1444" s="28" t="s">
        <v>46</v>
      </c>
      <c r="N1444" s="28">
        <v>30.13</v>
      </c>
    </row>
    <row r="1445">
      <c r="A1445" s="28">
        <v>1444.0</v>
      </c>
      <c r="B1445" s="28">
        <v>21.0</v>
      </c>
      <c r="C1445" s="28" t="s">
        <v>49</v>
      </c>
      <c r="D1445" s="28">
        <v>2.69</v>
      </c>
      <c r="E1445" s="28">
        <v>1.38</v>
      </c>
      <c r="F1445" s="28">
        <v>8.94</v>
      </c>
      <c r="G1445" s="28">
        <v>69.29</v>
      </c>
      <c r="H1445" s="28" t="s">
        <v>45</v>
      </c>
      <c r="I1445" s="28">
        <v>4.35</v>
      </c>
      <c r="J1445" s="28">
        <v>3.89</v>
      </c>
      <c r="K1445" s="28">
        <v>286.15</v>
      </c>
      <c r="L1445" s="28">
        <v>3.58</v>
      </c>
      <c r="M1445" s="28" t="s">
        <v>48</v>
      </c>
      <c r="N1445" s="28">
        <v>66.15</v>
      </c>
    </row>
    <row r="1446">
      <c r="A1446" s="28">
        <v>1445.0</v>
      </c>
      <c r="B1446" s="28">
        <v>19.0</v>
      </c>
      <c r="C1446" s="28" t="s">
        <v>44</v>
      </c>
      <c r="D1446" s="28">
        <v>5.12</v>
      </c>
      <c r="E1446" s="28">
        <v>2.73</v>
      </c>
      <c r="F1446" s="28">
        <v>7.06</v>
      </c>
      <c r="G1446" s="28">
        <v>64.6</v>
      </c>
      <c r="H1446" s="28" t="s">
        <v>45</v>
      </c>
      <c r="I1446" s="28">
        <v>0.15</v>
      </c>
      <c r="J1446" s="28">
        <v>7.1</v>
      </c>
      <c r="K1446" s="28">
        <v>254.74</v>
      </c>
      <c r="L1446" s="28">
        <v>6.45</v>
      </c>
      <c r="M1446" s="28" t="s">
        <v>46</v>
      </c>
      <c r="N1446" s="28">
        <v>35.42</v>
      </c>
    </row>
    <row r="1447">
      <c r="A1447" s="28">
        <v>1446.0</v>
      </c>
      <c r="B1447" s="28">
        <v>16.0</v>
      </c>
      <c r="C1447" s="28" t="s">
        <v>49</v>
      </c>
      <c r="D1447" s="28">
        <v>4.27</v>
      </c>
      <c r="E1447" s="28">
        <v>4.82</v>
      </c>
      <c r="F1447" s="28">
        <v>6.11</v>
      </c>
      <c r="G1447" s="28">
        <v>82.82</v>
      </c>
      <c r="H1447" s="28" t="s">
        <v>45</v>
      </c>
      <c r="I1447" s="28">
        <v>1.78</v>
      </c>
      <c r="J1447" s="28">
        <v>9.31</v>
      </c>
      <c r="K1447" s="28">
        <v>288.68</v>
      </c>
      <c r="L1447" s="28">
        <v>9.43</v>
      </c>
      <c r="M1447" s="28" t="s">
        <v>48</v>
      </c>
      <c r="N1447" s="28">
        <v>61.9</v>
      </c>
    </row>
    <row r="1448">
      <c r="A1448" s="28">
        <v>1447.0</v>
      </c>
      <c r="B1448" s="28">
        <v>23.0</v>
      </c>
      <c r="C1448" s="28" t="s">
        <v>49</v>
      </c>
      <c r="D1448" s="28">
        <v>6.52</v>
      </c>
      <c r="E1448" s="28">
        <v>8.51</v>
      </c>
      <c r="F1448" s="28">
        <v>4.48</v>
      </c>
      <c r="G1448" s="28">
        <v>97.3</v>
      </c>
      <c r="H1448" s="28" t="s">
        <v>47</v>
      </c>
      <c r="I1448" s="28">
        <v>2.15</v>
      </c>
      <c r="J1448" s="28">
        <v>11.65</v>
      </c>
      <c r="K1448" s="28">
        <v>253.95</v>
      </c>
      <c r="L1448" s="28">
        <v>13.57</v>
      </c>
      <c r="M1448" s="28" t="s">
        <v>50</v>
      </c>
      <c r="N1448" s="28">
        <v>68.6293544123661</v>
      </c>
    </row>
    <row r="1449">
      <c r="A1449" s="28">
        <v>1448.0</v>
      </c>
      <c r="B1449" s="28">
        <v>17.0</v>
      </c>
      <c r="C1449" s="28" t="s">
        <v>49</v>
      </c>
      <c r="D1449" s="28">
        <v>5.02</v>
      </c>
      <c r="E1449" s="28">
        <v>5.32</v>
      </c>
      <c r="F1449" s="28">
        <v>7.5</v>
      </c>
      <c r="G1449" s="28">
        <v>65.51</v>
      </c>
      <c r="H1449" s="28" t="s">
        <v>51</v>
      </c>
      <c r="I1449" s="28">
        <v>3.72</v>
      </c>
      <c r="J1449" s="28">
        <v>10.11</v>
      </c>
      <c r="K1449" s="28">
        <v>245.17</v>
      </c>
      <c r="L1449" s="28">
        <v>16.2</v>
      </c>
      <c r="M1449" s="28" t="s">
        <v>46</v>
      </c>
      <c r="N1449" s="28">
        <v>50.03</v>
      </c>
    </row>
    <row r="1450">
      <c r="A1450" s="28">
        <v>1449.0</v>
      </c>
      <c r="B1450" s="28">
        <v>16.0</v>
      </c>
      <c r="C1450" s="28" t="s">
        <v>44</v>
      </c>
      <c r="D1450" s="28">
        <v>0.0</v>
      </c>
      <c r="E1450" s="28">
        <v>6.28</v>
      </c>
      <c r="F1450" s="28">
        <v>5.41</v>
      </c>
      <c r="G1450" s="28">
        <v>88.19</v>
      </c>
      <c r="H1450" s="28" t="s">
        <v>51</v>
      </c>
      <c r="I1450" s="28">
        <v>0.91</v>
      </c>
      <c r="J1450" s="28">
        <v>5.36</v>
      </c>
      <c r="K1450" s="28">
        <v>341.1</v>
      </c>
      <c r="L1450" s="28">
        <v>6.03</v>
      </c>
      <c r="M1450" s="28" t="s">
        <v>48</v>
      </c>
      <c r="N1450" s="28">
        <v>78.1</v>
      </c>
    </row>
    <row r="1451">
      <c r="A1451" s="28">
        <v>1450.0</v>
      </c>
      <c r="B1451" s="28">
        <v>17.0</v>
      </c>
      <c r="C1451" s="28" t="s">
        <v>49</v>
      </c>
      <c r="D1451" s="28">
        <v>6.11</v>
      </c>
      <c r="E1451" s="28">
        <v>8.86</v>
      </c>
      <c r="F1451" s="28">
        <v>8.94</v>
      </c>
      <c r="G1451" s="28">
        <v>77.52</v>
      </c>
      <c r="H1451" s="28" t="s">
        <v>45</v>
      </c>
      <c r="I1451" s="28">
        <v>1.43</v>
      </c>
      <c r="J1451" s="28">
        <v>9.22</v>
      </c>
      <c r="K1451" s="28">
        <v>251.66</v>
      </c>
      <c r="L1451" s="28">
        <v>11.54</v>
      </c>
      <c r="M1451" s="28" t="s">
        <v>46</v>
      </c>
      <c r="N1451" s="28">
        <v>90.4271606911483</v>
      </c>
    </row>
    <row r="1452">
      <c r="A1452" s="28">
        <v>1451.0</v>
      </c>
      <c r="B1452" s="28">
        <v>16.0</v>
      </c>
      <c r="C1452" s="28" t="s">
        <v>49</v>
      </c>
      <c r="D1452" s="28">
        <v>5.97</v>
      </c>
      <c r="E1452" s="28">
        <v>3.78</v>
      </c>
      <c r="F1452" s="28">
        <v>8.75</v>
      </c>
      <c r="G1452" s="28">
        <v>71.76</v>
      </c>
      <c r="H1452" s="28" t="s">
        <v>45</v>
      </c>
      <c r="I1452" s="28">
        <v>3.62</v>
      </c>
      <c r="J1452" s="28">
        <v>11.63</v>
      </c>
      <c r="K1452" s="28">
        <v>249.65</v>
      </c>
      <c r="L1452" s="28">
        <v>14.57</v>
      </c>
      <c r="M1452" s="28" t="s">
        <v>46</v>
      </c>
      <c r="N1452" s="28">
        <v>41.42</v>
      </c>
    </row>
    <row r="1453">
      <c r="A1453" s="28">
        <v>1452.0</v>
      </c>
      <c r="B1453" s="28">
        <v>16.0</v>
      </c>
      <c r="C1453" s="28" t="s">
        <v>49</v>
      </c>
      <c r="D1453" s="28">
        <v>4.08</v>
      </c>
      <c r="E1453" s="28">
        <v>7.31</v>
      </c>
      <c r="F1453" s="28">
        <v>7.68</v>
      </c>
      <c r="G1453" s="28">
        <v>94.12</v>
      </c>
      <c r="H1453" s="28" t="s">
        <v>45</v>
      </c>
      <c r="I1453" s="28">
        <v>0.38</v>
      </c>
      <c r="J1453" s="28">
        <v>6.13</v>
      </c>
      <c r="K1453" s="28">
        <v>276.22</v>
      </c>
      <c r="L1453" s="28">
        <v>7.87</v>
      </c>
      <c r="M1453" s="28" t="s">
        <v>48</v>
      </c>
      <c r="N1453" s="28">
        <v>80.16</v>
      </c>
    </row>
    <row r="1454">
      <c r="A1454" s="28">
        <v>1453.0</v>
      </c>
      <c r="B1454" s="28">
        <v>24.0</v>
      </c>
      <c r="C1454" s="28" t="s">
        <v>49</v>
      </c>
      <c r="D1454" s="28">
        <v>7.22</v>
      </c>
      <c r="E1454" s="28">
        <v>8.76</v>
      </c>
      <c r="F1454" s="28">
        <v>8.86</v>
      </c>
      <c r="G1454" s="28">
        <v>78.26</v>
      </c>
      <c r="H1454" s="28" t="s">
        <v>47</v>
      </c>
      <c r="I1454" s="28">
        <v>1.01</v>
      </c>
      <c r="J1454" s="28">
        <v>12.9</v>
      </c>
      <c r="K1454" s="28">
        <v>223.77</v>
      </c>
      <c r="L1454" s="28">
        <v>20.96</v>
      </c>
      <c r="M1454" s="28" t="s">
        <v>46</v>
      </c>
      <c r="N1454" s="28">
        <v>85.6362444209363</v>
      </c>
    </row>
    <row r="1455">
      <c r="A1455" s="28">
        <v>1454.0</v>
      </c>
      <c r="B1455" s="28">
        <v>16.0</v>
      </c>
      <c r="C1455" s="28" t="s">
        <v>49</v>
      </c>
      <c r="D1455" s="28">
        <v>7.27</v>
      </c>
      <c r="E1455" s="28">
        <v>2.82</v>
      </c>
      <c r="F1455" s="28">
        <v>4.53</v>
      </c>
      <c r="G1455" s="28">
        <v>83.33</v>
      </c>
      <c r="H1455" s="28" t="s">
        <v>45</v>
      </c>
      <c r="I1455" s="28">
        <v>3.77</v>
      </c>
      <c r="J1455" s="28">
        <v>11.05</v>
      </c>
      <c r="K1455" s="28">
        <v>234.73</v>
      </c>
      <c r="L1455" s="28">
        <v>12.79</v>
      </c>
      <c r="M1455" s="28" t="s">
        <v>46</v>
      </c>
      <c r="N1455" s="28">
        <v>24.34</v>
      </c>
    </row>
    <row r="1456">
      <c r="A1456" s="28">
        <v>1455.0</v>
      </c>
      <c r="B1456" s="28">
        <v>19.0</v>
      </c>
      <c r="C1456" s="28" t="s">
        <v>49</v>
      </c>
      <c r="D1456" s="28">
        <v>4.19</v>
      </c>
      <c r="E1456" s="28">
        <v>4.21</v>
      </c>
      <c r="F1456" s="28">
        <v>5.4</v>
      </c>
      <c r="G1456" s="28">
        <v>77.72</v>
      </c>
      <c r="H1456" s="28" t="s">
        <v>51</v>
      </c>
      <c r="I1456" s="28">
        <v>4.38</v>
      </c>
      <c r="J1456" s="28">
        <v>6.01</v>
      </c>
      <c r="K1456" s="28">
        <v>266.63</v>
      </c>
      <c r="L1456" s="28">
        <v>10.22</v>
      </c>
      <c r="M1456" s="28" t="s">
        <v>48</v>
      </c>
      <c r="N1456" s="28">
        <v>53.32</v>
      </c>
    </row>
    <row r="1457">
      <c r="A1457" s="28">
        <v>1456.0</v>
      </c>
      <c r="B1457" s="28">
        <v>21.0</v>
      </c>
      <c r="C1457" s="28" t="s">
        <v>49</v>
      </c>
      <c r="D1457" s="28">
        <v>4.86</v>
      </c>
      <c r="E1457" s="28">
        <v>9.82</v>
      </c>
      <c r="F1457" s="28">
        <v>5.27</v>
      </c>
      <c r="G1457" s="28">
        <v>63.25</v>
      </c>
      <c r="H1457" s="28" t="s">
        <v>51</v>
      </c>
      <c r="I1457" s="28">
        <v>3.64</v>
      </c>
      <c r="J1457" s="28">
        <v>9.54</v>
      </c>
      <c r="K1457" s="28">
        <v>258.08</v>
      </c>
      <c r="L1457" s="28">
        <v>14.62</v>
      </c>
      <c r="M1457" s="28" t="s">
        <v>50</v>
      </c>
      <c r="N1457" s="28">
        <v>80.3079273936461</v>
      </c>
    </row>
    <row r="1458">
      <c r="A1458" s="28">
        <v>1457.0</v>
      </c>
      <c r="B1458" s="28">
        <v>22.0</v>
      </c>
      <c r="C1458" s="28" t="s">
        <v>44</v>
      </c>
      <c r="D1458" s="28">
        <v>7.97</v>
      </c>
      <c r="E1458" s="28">
        <v>9.85</v>
      </c>
      <c r="F1458" s="28">
        <v>4.36</v>
      </c>
      <c r="G1458" s="28">
        <v>83.8</v>
      </c>
      <c r="H1458" s="28" t="s">
        <v>45</v>
      </c>
      <c r="I1458" s="28">
        <v>2.64</v>
      </c>
      <c r="J1458" s="28">
        <v>10.45</v>
      </c>
      <c r="K1458" s="28">
        <v>233.95</v>
      </c>
      <c r="L1458" s="28">
        <v>16.09</v>
      </c>
      <c r="M1458" s="28" t="s">
        <v>50</v>
      </c>
      <c r="N1458" s="28">
        <v>55.8231820757968</v>
      </c>
    </row>
    <row r="1459">
      <c r="A1459" s="28">
        <v>1458.0</v>
      </c>
      <c r="B1459" s="28">
        <v>17.0</v>
      </c>
      <c r="C1459" s="28" t="s">
        <v>44</v>
      </c>
      <c r="D1459" s="28">
        <v>2.39</v>
      </c>
      <c r="E1459" s="28">
        <v>3.01</v>
      </c>
      <c r="F1459" s="28">
        <v>8.86</v>
      </c>
      <c r="G1459" s="28">
        <v>76.75</v>
      </c>
      <c r="H1459" s="28" t="s">
        <v>51</v>
      </c>
      <c r="I1459" s="28">
        <v>0.5</v>
      </c>
      <c r="J1459" s="28">
        <v>4.49</v>
      </c>
      <c r="K1459" s="28">
        <v>288.68</v>
      </c>
      <c r="L1459" s="28">
        <v>5.88</v>
      </c>
      <c r="M1459" s="28" t="s">
        <v>48</v>
      </c>
      <c r="N1459" s="28">
        <v>62.52</v>
      </c>
    </row>
    <row r="1460">
      <c r="A1460" s="28">
        <v>1459.0</v>
      </c>
      <c r="B1460" s="28">
        <v>21.0</v>
      </c>
      <c r="C1460" s="28" t="s">
        <v>44</v>
      </c>
      <c r="D1460" s="28">
        <v>2.6</v>
      </c>
      <c r="E1460" s="28">
        <v>1.6</v>
      </c>
      <c r="F1460" s="28">
        <v>4.3</v>
      </c>
      <c r="G1460" s="28">
        <v>63.47</v>
      </c>
      <c r="H1460" s="28" t="s">
        <v>47</v>
      </c>
      <c r="I1460" s="28">
        <v>4.14</v>
      </c>
      <c r="J1460" s="28">
        <v>4.46</v>
      </c>
      <c r="K1460" s="28">
        <v>289.8</v>
      </c>
      <c r="L1460" s="28">
        <v>8.24</v>
      </c>
      <c r="M1460" s="28" t="s">
        <v>48</v>
      </c>
      <c r="N1460" s="28">
        <v>36.79</v>
      </c>
    </row>
    <row r="1461">
      <c r="A1461" s="28">
        <v>1460.0</v>
      </c>
      <c r="B1461" s="28">
        <v>22.0</v>
      </c>
      <c r="C1461" s="28" t="s">
        <v>44</v>
      </c>
      <c r="D1461" s="28">
        <v>1.46</v>
      </c>
      <c r="E1461" s="28">
        <v>3.44</v>
      </c>
      <c r="F1461" s="28">
        <v>8.28</v>
      </c>
      <c r="G1461" s="28">
        <v>83.83</v>
      </c>
      <c r="H1461" s="28" t="s">
        <v>45</v>
      </c>
      <c r="I1461" s="28">
        <v>0.62</v>
      </c>
      <c r="J1461" s="28">
        <v>2.61</v>
      </c>
      <c r="K1461" s="28">
        <v>305.76</v>
      </c>
      <c r="L1461" s="28">
        <v>1.28</v>
      </c>
      <c r="M1461" s="28" t="s">
        <v>48</v>
      </c>
      <c r="N1461" s="28">
        <v>83.59</v>
      </c>
    </row>
    <row r="1462">
      <c r="A1462" s="28">
        <v>1461.0</v>
      </c>
      <c r="B1462" s="28">
        <v>17.0</v>
      </c>
      <c r="C1462" s="28" t="s">
        <v>44</v>
      </c>
      <c r="D1462" s="28">
        <v>7.17</v>
      </c>
      <c r="E1462" s="28">
        <v>4.58</v>
      </c>
      <c r="F1462" s="28">
        <v>7.84</v>
      </c>
      <c r="G1462" s="28">
        <v>60.39</v>
      </c>
      <c r="H1462" s="28" t="s">
        <v>51</v>
      </c>
      <c r="I1462" s="28">
        <v>1.93</v>
      </c>
      <c r="J1462" s="28">
        <v>11.99</v>
      </c>
      <c r="K1462" s="28">
        <v>243.4</v>
      </c>
      <c r="L1462" s="28">
        <v>18.02</v>
      </c>
      <c r="M1462" s="28" t="s">
        <v>46</v>
      </c>
      <c r="N1462" s="28">
        <v>36.44</v>
      </c>
    </row>
    <row r="1463">
      <c r="A1463" s="28">
        <v>1462.0</v>
      </c>
      <c r="B1463" s="28">
        <v>17.0</v>
      </c>
      <c r="C1463" s="28" t="s">
        <v>44</v>
      </c>
      <c r="D1463" s="28">
        <v>5.96</v>
      </c>
      <c r="E1463" s="28">
        <v>4.97</v>
      </c>
      <c r="F1463" s="28">
        <v>5.88</v>
      </c>
      <c r="G1463" s="28">
        <v>68.34</v>
      </c>
      <c r="H1463" s="28" t="s">
        <v>47</v>
      </c>
      <c r="I1463" s="28">
        <v>0.25</v>
      </c>
      <c r="J1463" s="28">
        <v>9.39</v>
      </c>
      <c r="K1463" s="28">
        <v>261.16</v>
      </c>
      <c r="L1463" s="28">
        <v>10.54</v>
      </c>
      <c r="M1463" s="28" t="s">
        <v>46</v>
      </c>
      <c r="N1463" s="28">
        <v>49.17</v>
      </c>
    </row>
    <row r="1464">
      <c r="A1464" s="28">
        <v>1463.0</v>
      </c>
      <c r="B1464" s="28">
        <v>22.0</v>
      </c>
      <c r="C1464" s="28" t="s">
        <v>49</v>
      </c>
      <c r="D1464" s="28">
        <v>0.85</v>
      </c>
      <c r="E1464" s="28">
        <v>6.57</v>
      </c>
      <c r="F1464" s="28">
        <v>4.09</v>
      </c>
      <c r="G1464" s="28">
        <v>91.24</v>
      </c>
      <c r="H1464" s="28" t="s">
        <v>45</v>
      </c>
      <c r="I1464" s="28">
        <v>3.55</v>
      </c>
      <c r="J1464" s="28">
        <v>6.74</v>
      </c>
      <c r="K1464" s="28">
        <v>309.95</v>
      </c>
      <c r="L1464" s="28">
        <v>1.45</v>
      </c>
      <c r="M1464" s="28" t="s">
        <v>48</v>
      </c>
      <c r="N1464" s="28">
        <v>89.63</v>
      </c>
    </row>
    <row r="1465">
      <c r="A1465" s="28">
        <v>1464.0</v>
      </c>
      <c r="B1465" s="28">
        <v>16.0</v>
      </c>
      <c r="C1465" s="28" t="s">
        <v>44</v>
      </c>
      <c r="D1465" s="28">
        <v>7.85</v>
      </c>
      <c r="E1465" s="28">
        <v>9.1</v>
      </c>
      <c r="F1465" s="28">
        <v>4.03</v>
      </c>
      <c r="G1465" s="28">
        <v>61.52</v>
      </c>
      <c r="H1465" s="28" t="s">
        <v>45</v>
      </c>
      <c r="I1465" s="28">
        <v>2.52</v>
      </c>
      <c r="J1465" s="28">
        <v>11.05</v>
      </c>
      <c r="K1465" s="28">
        <v>222.02</v>
      </c>
      <c r="L1465" s="28">
        <v>19.0</v>
      </c>
      <c r="M1465" s="28" t="s">
        <v>50</v>
      </c>
      <c r="N1465" s="28">
        <v>52.7112644425731</v>
      </c>
    </row>
    <row r="1466">
      <c r="A1466" s="28">
        <v>1465.0</v>
      </c>
      <c r="B1466" s="28">
        <v>23.0</v>
      </c>
      <c r="C1466" s="28" t="s">
        <v>49</v>
      </c>
      <c r="D1466" s="28">
        <v>5.85</v>
      </c>
      <c r="E1466" s="28">
        <v>3.97</v>
      </c>
      <c r="F1466" s="28">
        <v>5.02</v>
      </c>
      <c r="G1466" s="28">
        <v>85.87</v>
      </c>
      <c r="H1466" s="28" t="s">
        <v>45</v>
      </c>
      <c r="I1466" s="28">
        <v>4.54</v>
      </c>
      <c r="J1466" s="28">
        <v>11.07</v>
      </c>
      <c r="K1466" s="28">
        <v>268.84</v>
      </c>
      <c r="L1466" s="28">
        <v>12.38</v>
      </c>
      <c r="M1466" s="28" t="s">
        <v>46</v>
      </c>
      <c r="N1466" s="28">
        <v>35.1</v>
      </c>
    </row>
    <row r="1467">
      <c r="A1467" s="28">
        <v>1466.0</v>
      </c>
      <c r="B1467" s="28">
        <v>18.0</v>
      </c>
      <c r="C1467" s="28" t="s">
        <v>44</v>
      </c>
      <c r="D1467" s="28">
        <v>6.8</v>
      </c>
      <c r="E1467" s="28">
        <v>8.65</v>
      </c>
      <c r="F1467" s="28">
        <v>6.47</v>
      </c>
      <c r="G1467" s="28">
        <v>97.99</v>
      </c>
      <c r="H1467" s="28" t="s">
        <v>47</v>
      </c>
      <c r="I1467" s="28">
        <v>0.69</v>
      </c>
      <c r="J1467" s="28">
        <v>12.64</v>
      </c>
      <c r="K1467" s="28">
        <v>212.6</v>
      </c>
      <c r="L1467" s="28">
        <v>16.88</v>
      </c>
      <c r="M1467" s="28" t="s">
        <v>46</v>
      </c>
      <c r="N1467" s="28">
        <v>77.8741708760435</v>
      </c>
    </row>
    <row r="1468">
      <c r="A1468" s="28">
        <v>1467.0</v>
      </c>
      <c r="B1468" s="28">
        <v>21.0</v>
      </c>
      <c r="C1468" s="28" t="s">
        <v>44</v>
      </c>
      <c r="D1468" s="28">
        <v>0.39</v>
      </c>
      <c r="E1468" s="28">
        <v>1.84</v>
      </c>
      <c r="F1468" s="28">
        <v>6.29</v>
      </c>
      <c r="G1468" s="28">
        <v>66.85</v>
      </c>
      <c r="H1468" s="28" t="s">
        <v>45</v>
      </c>
      <c r="I1468" s="28">
        <v>4.1</v>
      </c>
      <c r="J1468" s="28">
        <v>1.5</v>
      </c>
      <c r="K1468" s="28">
        <v>323.99</v>
      </c>
      <c r="L1468" s="28">
        <v>-1.02</v>
      </c>
      <c r="M1468" s="28" t="s">
        <v>48</v>
      </c>
      <c r="N1468" s="28">
        <v>62.54</v>
      </c>
    </row>
    <row r="1469">
      <c r="A1469" s="28">
        <v>1468.0</v>
      </c>
      <c r="B1469" s="28">
        <v>24.0</v>
      </c>
      <c r="C1469" s="28" t="s">
        <v>44</v>
      </c>
      <c r="D1469" s="28">
        <v>4.04</v>
      </c>
      <c r="E1469" s="28">
        <v>1.38</v>
      </c>
      <c r="F1469" s="28">
        <v>6.93</v>
      </c>
      <c r="G1469" s="28">
        <v>76.68</v>
      </c>
      <c r="H1469" s="28" t="s">
        <v>45</v>
      </c>
      <c r="I1469" s="28">
        <v>2.55</v>
      </c>
      <c r="J1469" s="28">
        <v>5.57</v>
      </c>
      <c r="K1469" s="28">
        <v>270.08</v>
      </c>
      <c r="L1469" s="28">
        <v>9.41</v>
      </c>
      <c r="M1469" s="28" t="s">
        <v>48</v>
      </c>
      <c r="N1469" s="28">
        <v>39.61</v>
      </c>
    </row>
    <row r="1470">
      <c r="A1470" s="28">
        <v>1469.0</v>
      </c>
      <c r="B1470" s="28">
        <v>21.0</v>
      </c>
      <c r="C1470" s="28" t="s">
        <v>44</v>
      </c>
      <c r="D1470" s="28">
        <v>5.59</v>
      </c>
      <c r="E1470" s="28">
        <v>5.54</v>
      </c>
      <c r="F1470" s="28">
        <v>7.86</v>
      </c>
      <c r="G1470" s="28">
        <v>83.02</v>
      </c>
      <c r="H1470" s="28" t="s">
        <v>45</v>
      </c>
      <c r="I1470" s="28">
        <v>1.83</v>
      </c>
      <c r="J1470" s="28">
        <v>8.33</v>
      </c>
      <c r="K1470" s="28">
        <v>258.63</v>
      </c>
      <c r="L1470" s="28">
        <v>9.23</v>
      </c>
      <c r="M1470" s="28" t="s">
        <v>46</v>
      </c>
      <c r="N1470" s="28">
        <v>59.86</v>
      </c>
    </row>
    <row r="1471">
      <c r="A1471" s="28">
        <v>1470.0</v>
      </c>
      <c r="B1471" s="28">
        <v>24.0</v>
      </c>
      <c r="C1471" s="28" t="s">
        <v>49</v>
      </c>
      <c r="D1471" s="28">
        <v>4.34</v>
      </c>
      <c r="E1471" s="28">
        <v>1.54</v>
      </c>
      <c r="F1471" s="28">
        <v>5.89</v>
      </c>
      <c r="G1471" s="28">
        <v>78.02</v>
      </c>
      <c r="H1471" s="28" t="s">
        <v>45</v>
      </c>
      <c r="I1471" s="28">
        <v>3.22</v>
      </c>
      <c r="J1471" s="28">
        <v>9.69</v>
      </c>
      <c r="K1471" s="28">
        <v>268.33</v>
      </c>
      <c r="L1471" s="28">
        <v>13.95</v>
      </c>
      <c r="M1471" s="28" t="s">
        <v>48</v>
      </c>
      <c r="N1471" s="28">
        <v>43.82</v>
      </c>
    </row>
    <row r="1472">
      <c r="A1472" s="28">
        <v>1471.0</v>
      </c>
      <c r="B1472" s="28">
        <v>22.0</v>
      </c>
      <c r="C1472" s="28" t="s">
        <v>49</v>
      </c>
      <c r="D1472" s="28">
        <v>5.33</v>
      </c>
      <c r="E1472" s="28">
        <v>4.53</v>
      </c>
      <c r="F1472" s="28">
        <v>4.8</v>
      </c>
      <c r="G1472" s="28">
        <v>84.82</v>
      </c>
      <c r="H1472" s="28" t="s">
        <v>45</v>
      </c>
      <c r="I1472" s="28">
        <v>3.95</v>
      </c>
      <c r="J1472" s="28">
        <v>10.52</v>
      </c>
      <c r="K1472" s="28">
        <v>268.85</v>
      </c>
      <c r="L1472" s="28">
        <v>14.88</v>
      </c>
      <c r="M1472" s="28" t="s">
        <v>46</v>
      </c>
      <c r="N1472" s="28">
        <v>48.912246009543</v>
      </c>
    </row>
    <row r="1473">
      <c r="A1473" s="28">
        <v>1472.0</v>
      </c>
      <c r="B1473" s="28">
        <v>24.0</v>
      </c>
      <c r="C1473" s="28" t="s">
        <v>44</v>
      </c>
      <c r="D1473" s="28">
        <v>6.54</v>
      </c>
      <c r="E1473" s="28">
        <v>9.07</v>
      </c>
      <c r="F1473" s="28">
        <v>8.0</v>
      </c>
      <c r="G1473" s="28">
        <v>76.16</v>
      </c>
      <c r="H1473" s="28" t="s">
        <v>51</v>
      </c>
      <c r="I1473" s="28">
        <v>2.2</v>
      </c>
      <c r="J1473" s="28">
        <v>9.37</v>
      </c>
      <c r="K1473" s="28">
        <v>245.71</v>
      </c>
      <c r="L1473" s="28">
        <v>13.29</v>
      </c>
      <c r="M1473" s="28" t="s">
        <v>46</v>
      </c>
      <c r="N1473" s="28">
        <v>89.9679739066664</v>
      </c>
    </row>
    <row r="1474">
      <c r="A1474" s="28">
        <v>1473.0</v>
      </c>
      <c r="B1474" s="28">
        <v>17.0</v>
      </c>
      <c r="C1474" s="28" t="s">
        <v>44</v>
      </c>
      <c r="D1474" s="28">
        <v>2.99</v>
      </c>
      <c r="E1474" s="28">
        <v>3.17</v>
      </c>
      <c r="F1474" s="28">
        <v>5.66</v>
      </c>
      <c r="G1474" s="28">
        <v>65.94</v>
      </c>
      <c r="H1474" s="28" t="s">
        <v>45</v>
      </c>
      <c r="I1474" s="28">
        <v>1.16</v>
      </c>
      <c r="J1474" s="28">
        <v>4.99</v>
      </c>
      <c r="K1474" s="28">
        <v>269.91</v>
      </c>
      <c r="L1474" s="28">
        <v>3.25</v>
      </c>
      <c r="M1474" s="28" t="s">
        <v>48</v>
      </c>
      <c r="N1474" s="28">
        <v>48.01</v>
      </c>
    </row>
    <row r="1475">
      <c r="A1475" s="28">
        <v>1474.0</v>
      </c>
      <c r="B1475" s="28">
        <v>23.0</v>
      </c>
      <c r="C1475" s="28" t="s">
        <v>44</v>
      </c>
      <c r="D1475" s="28">
        <v>6.79</v>
      </c>
      <c r="E1475" s="28">
        <v>7.35</v>
      </c>
      <c r="F1475" s="28">
        <v>5.43</v>
      </c>
      <c r="G1475" s="28">
        <v>63.56</v>
      </c>
      <c r="H1475" s="28" t="s">
        <v>47</v>
      </c>
      <c r="I1475" s="28">
        <v>4.58</v>
      </c>
      <c r="J1475" s="28">
        <v>11.8</v>
      </c>
      <c r="K1475" s="28">
        <v>223.86</v>
      </c>
      <c r="L1475" s="28">
        <v>15.68</v>
      </c>
      <c r="M1475" s="28" t="s">
        <v>50</v>
      </c>
      <c r="N1475" s="28">
        <v>59.6018484979959</v>
      </c>
    </row>
    <row r="1476">
      <c r="A1476" s="28">
        <v>1475.0</v>
      </c>
      <c r="B1476" s="28">
        <v>23.0</v>
      </c>
      <c r="C1476" s="28" t="s">
        <v>49</v>
      </c>
      <c r="D1476" s="28">
        <v>1.3</v>
      </c>
      <c r="E1476" s="28">
        <v>3.72</v>
      </c>
      <c r="F1476" s="28">
        <v>7.82</v>
      </c>
      <c r="G1476" s="28">
        <v>89.78</v>
      </c>
      <c r="H1476" s="28" t="s">
        <v>47</v>
      </c>
      <c r="I1476" s="28">
        <v>1.56</v>
      </c>
      <c r="J1476" s="28">
        <v>5.28</v>
      </c>
      <c r="K1476" s="28">
        <v>302.25</v>
      </c>
      <c r="L1476" s="28">
        <v>3.87</v>
      </c>
      <c r="M1476" s="28" t="s">
        <v>48</v>
      </c>
      <c r="N1476" s="28">
        <v>97.8909216448848</v>
      </c>
    </row>
    <row r="1477">
      <c r="A1477" s="28">
        <v>1476.0</v>
      </c>
      <c r="B1477" s="28">
        <v>17.0</v>
      </c>
      <c r="C1477" s="28" t="s">
        <v>49</v>
      </c>
      <c r="D1477" s="28">
        <v>2.17</v>
      </c>
      <c r="E1477" s="28">
        <v>1.4</v>
      </c>
      <c r="F1477" s="28">
        <v>8.67</v>
      </c>
      <c r="G1477" s="28">
        <v>69.54</v>
      </c>
      <c r="H1477" s="28" t="s">
        <v>51</v>
      </c>
      <c r="I1477" s="28">
        <v>4.99</v>
      </c>
      <c r="J1477" s="28">
        <v>3.33</v>
      </c>
      <c r="K1477" s="28">
        <v>300.04</v>
      </c>
      <c r="L1477" s="28">
        <v>3.83</v>
      </c>
      <c r="M1477" s="28" t="s">
        <v>48</v>
      </c>
      <c r="N1477" s="28">
        <v>55.14</v>
      </c>
    </row>
    <row r="1478">
      <c r="A1478" s="28">
        <v>1477.0</v>
      </c>
      <c r="B1478" s="28">
        <v>19.0</v>
      </c>
      <c r="C1478" s="28" t="s">
        <v>49</v>
      </c>
      <c r="D1478" s="28">
        <v>0.35</v>
      </c>
      <c r="E1478" s="28">
        <v>6.01</v>
      </c>
      <c r="F1478" s="28">
        <v>8.57</v>
      </c>
      <c r="G1478" s="28">
        <v>93.9</v>
      </c>
      <c r="H1478" s="28" t="s">
        <v>47</v>
      </c>
      <c r="I1478" s="28">
        <v>3.84</v>
      </c>
      <c r="J1478" s="28">
        <v>5.37</v>
      </c>
      <c r="K1478" s="28">
        <v>328.87</v>
      </c>
      <c r="L1478" s="28">
        <v>5.31</v>
      </c>
      <c r="M1478" s="28" t="s">
        <v>48</v>
      </c>
      <c r="N1478" s="28">
        <v>98.7</v>
      </c>
    </row>
    <row r="1479">
      <c r="A1479" s="28">
        <v>1478.0</v>
      </c>
      <c r="B1479" s="28">
        <v>22.0</v>
      </c>
      <c r="C1479" s="28" t="s">
        <v>49</v>
      </c>
      <c r="D1479" s="28">
        <v>2.92</v>
      </c>
      <c r="E1479" s="28">
        <v>8.51</v>
      </c>
      <c r="F1479" s="28">
        <v>4.69</v>
      </c>
      <c r="G1479" s="28">
        <v>89.72</v>
      </c>
      <c r="H1479" s="28" t="s">
        <v>51</v>
      </c>
      <c r="I1479" s="28">
        <v>3.44</v>
      </c>
      <c r="J1479" s="28">
        <v>8.7</v>
      </c>
      <c r="K1479" s="28">
        <v>278.27</v>
      </c>
      <c r="L1479" s="28">
        <v>11.16</v>
      </c>
      <c r="M1479" s="28" t="s">
        <v>50</v>
      </c>
      <c r="N1479" s="28">
        <v>91.91</v>
      </c>
    </row>
    <row r="1480">
      <c r="A1480" s="28">
        <v>1479.0</v>
      </c>
      <c r="B1480" s="28">
        <v>19.0</v>
      </c>
      <c r="C1480" s="28" t="s">
        <v>49</v>
      </c>
      <c r="D1480" s="28">
        <v>3.04</v>
      </c>
      <c r="E1480" s="28">
        <v>4.69</v>
      </c>
      <c r="F1480" s="28">
        <v>6.52</v>
      </c>
      <c r="G1480" s="28">
        <v>61.98</v>
      </c>
      <c r="H1480" s="28" t="s">
        <v>51</v>
      </c>
      <c r="I1480" s="28">
        <v>0.06</v>
      </c>
      <c r="J1480" s="28">
        <v>4.25</v>
      </c>
      <c r="K1480" s="28">
        <v>261.41</v>
      </c>
      <c r="L1480" s="28">
        <v>7.54</v>
      </c>
      <c r="M1480" s="28" t="s">
        <v>48</v>
      </c>
      <c r="N1480" s="28">
        <v>55.8</v>
      </c>
    </row>
    <row r="1481">
      <c r="A1481" s="28">
        <v>1480.0</v>
      </c>
      <c r="B1481" s="28">
        <v>19.0</v>
      </c>
      <c r="C1481" s="28" t="s">
        <v>44</v>
      </c>
      <c r="D1481" s="28">
        <v>6.44</v>
      </c>
      <c r="E1481" s="28">
        <v>6.56</v>
      </c>
      <c r="F1481" s="28">
        <v>4.46</v>
      </c>
      <c r="G1481" s="28">
        <v>68.05</v>
      </c>
      <c r="H1481" s="28" t="s">
        <v>45</v>
      </c>
      <c r="I1481" s="28">
        <v>2.24</v>
      </c>
      <c r="J1481" s="28">
        <v>8.87</v>
      </c>
      <c r="K1481" s="28">
        <v>247.03</v>
      </c>
      <c r="L1481" s="28">
        <v>17.08</v>
      </c>
      <c r="M1481" s="28" t="s">
        <v>46</v>
      </c>
      <c r="N1481" s="28">
        <v>56.1950581533586</v>
      </c>
    </row>
    <row r="1482">
      <c r="A1482" s="28">
        <v>1481.0</v>
      </c>
      <c r="B1482" s="28">
        <v>21.0</v>
      </c>
      <c r="C1482" s="28" t="s">
        <v>44</v>
      </c>
      <c r="D1482" s="28">
        <v>5.23</v>
      </c>
      <c r="E1482" s="28">
        <v>9.1</v>
      </c>
      <c r="F1482" s="28">
        <v>8.8</v>
      </c>
      <c r="G1482" s="28">
        <v>71.68</v>
      </c>
      <c r="H1482" s="28" t="s">
        <v>45</v>
      </c>
      <c r="I1482" s="28">
        <v>2.51</v>
      </c>
      <c r="J1482" s="28">
        <v>10.33</v>
      </c>
      <c r="K1482" s="28">
        <v>257.66</v>
      </c>
      <c r="L1482" s="28">
        <v>7.4</v>
      </c>
      <c r="M1482" s="28" t="s">
        <v>46</v>
      </c>
      <c r="N1482" s="28">
        <v>93.2349772929763</v>
      </c>
    </row>
    <row r="1483">
      <c r="A1483" s="28">
        <v>1482.0</v>
      </c>
      <c r="B1483" s="28">
        <v>21.0</v>
      </c>
      <c r="C1483" s="28" t="s">
        <v>49</v>
      </c>
      <c r="D1483" s="28">
        <v>3.49</v>
      </c>
      <c r="E1483" s="28">
        <v>8.11</v>
      </c>
      <c r="F1483" s="28">
        <v>5.08</v>
      </c>
      <c r="G1483" s="28">
        <v>83.78</v>
      </c>
      <c r="H1483" s="28" t="s">
        <v>45</v>
      </c>
      <c r="I1483" s="28">
        <v>1.88</v>
      </c>
      <c r="J1483" s="28">
        <v>7.41</v>
      </c>
      <c r="K1483" s="28">
        <v>279.55</v>
      </c>
      <c r="L1483" s="28">
        <v>8.33</v>
      </c>
      <c r="M1483" s="28" t="s">
        <v>50</v>
      </c>
      <c r="N1483" s="28">
        <v>74.67</v>
      </c>
    </row>
    <row r="1484">
      <c r="A1484" s="28">
        <v>1483.0</v>
      </c>
      <c r="B1484" s="28">
        <v>18.0</v>
      </c>
      <c r="C1484" s="28" t="s">
        <v>49</v>
      </c>
      <c r="D1484" s="28">
        <v>5.22</v>
      </c>
      <c r="E1484" s="28">
        <v>2.74</v>
      </c>
      <c r="F1484" s="28">
        <v>4.99</v>
      </c>
      <c r="G1484" s="28">
        <v>92.39</v>
      </c>
      <c r="H1484" s="28" t="s">
        <v>45</v>
      </c>
      <c r="I1484" s="28">
        <v>0.75</v>
      </c>
      <c r="J1484" s="28">
        <v>11.17</v>
      </c>
      <c r="K1484" s="28">
        <v>246.35</v>
      </c>
      <c r="L1484" s="28">
        <v>12.71</v>
      </c>
      <c r="M1484" s="28" t="s">
        <v>46</v>
      </c>
      <c r="N1484" s="28">
        <v>37.8</v>
      </c>
    </row>
    <row r="1485">
      <c r="A1485" s="28">
        <v>1484.0</v>
      </c>
      <c r="B1485" s="28">
        <v>24.0</v>
      </c>
      <c r="C1485" s="28" t="s">
        <v>49</v>
      </c>
      <c r="D1485" s="28">
        <v>0.42</v>
      </c>
      <c r="E1485" s="28">
        <v>7.6</v>
      </c>
      <c r="F1485" s="28">
        <v>8.44</v>
      </c>
      <c r="G1485" s="28">
        <v>62.41</v>
      </c>
      <c r="H1485" s="28" t="s">
        <v>47</v>
      </c>
      <c r="I1485" s="28">
        <v>1.84</v>
      </c>
      <c r="J1485" s="28">
        <v>6.0</v>
      </c>
      <c r="K1485" s="28">
        <v>326.89</v>
      </c>
      <c r="L1485" s="28">
        <v>5.31</v>
      </c>
      <c r="M1485" s="28" t="s">
        <v>48</v>
      </c>
      <c r="N1485" s="28">
        <v>97.85</v>
      </c>
    </row>
    <row r="1486">
      <c r="A1486" s="28">
        <v>1485.0</v>
      </c>
      <c r="B1486" s="28">
        <v>17.0</v>
      </c>
      <c r="C1486" s="28" t="s">
        <v>49</v>
      </c>
      <c r="D1486" s="28">
        <v>1.44</v>
      </c>
      <c r="E1486" s="28">
        <v>5.52</v>
      </c>
      <c r="F1486" s="28">
        <v>8.84</v>
      </c>
      <c r="G1486" s="28">
        <v>69.98</v>
      </c>
      <c r="H1486" s="28" t="s">
        <v>45</v>
      </c>
      <c r="I1486" s="28">
        <v>0.37</v>
      </c>
      <c r="J1486" s="28">
        <v>3.33</v>
      </c>
      <c r="K1486" s="28">
        <v>294.56</v>
      </c>
      <c r="L1486" s="28">
        <v>3.19</v>
      </c>
      <c r="M1486" s="28" t="s">
        <v>48</v>
      </c>
      <c r="N1486" s="28">
        <v>92.22</v>
      </c>
    </row>
    <row r="1487">
      <c r="A1487" s="28">
        <v>1486.0</v>
      </c>
      <c r="B1487" s="28">
        <v>21.0</v>
      </c>
      <c r="C1487" s="28" t="s">
        <v>44</v>
      </c>
      <c r="D1487" s="28">
        <v>5.02</v>
      </c>
      <c r="E1487" s="28">
        <v>7.71</v>
      </c>
      <c r="F1487" s="28">
        <v>7.49</v>
      </c>
      <c r="G1487" s="28">
        <v>75.05</v>
      </c>
      <c r="H1487" s="28" t="s">
        <v>45</v>
      </c>
      <c r="I1487" s="28">
        <v>1.45</v>
      </c>
      <c r="J1487" s="28">
        <v>9.39</v>
      </c>
      <c r="K1487" s="28">
        <v>262.84</v>
      </c>
      <c r="L1487" s="28">
        <v>13.34</v>
      </c>
      <c r="M1487" s="28" t="s">
        <v>46</v>
      </c>
      <c r="N1487" s="28">
        <v>80.5288238270281</v>
      </c>
    </row>
    <row r="1488">
      <c r="A1488" s="28">
        <v>1487.0</v>
      </c>
      <c r="B1488" s="28">
        <v>22.0</v>
      </c>
      <c r="C1488" s="28" t="s">
        <v>49</v>
      </c>
      <c r="D1488" s="28">
        <v>5.13</v>
      </c>
      <c r="E1488" s="28">
        <v>5.45</v>
      </c>
      <c r="F1488" s="28">
        <v>4.61</v>
      </c>
      <c r="G1488" s="28">
        <v>67.34</v>
      </c>
      <c r="H1488" s="28" t="s">
        <v>47</v>
      </c>
      <c r="I1488" s="28">
        <v>0.42</v>
      </c>
      <c r="J1488" s="28">
        <v>9.4</v>
      </c>
      <c r="K1488" s="28">
        <v>261.2</v>
      </c>
      <c r="L1488" s="28">
        <v>11.43</v>
      </c>
      <c r="M1488" s="28" t="s">
        <v>46</v>
      </c>
      <c r="N1488" s="28">
        <v>47.02</v>
      </c>
    </row>
    <row r="1489">
      <c r="A1489" s="28">
        <v>1488.0</v>
      </c>
      <c r="B1489" s="28">
        <v>24.0</v>
      </c>
      <c r="C1489" s="28" t="s">
        <v>49</v>
      </c>
      <c r="D1489" s="28">
        <v>6.19</v>
      </c>
      <c r="E1489" s="28">
        <v>2.15</v>
      </c>
      <c r="F1489" s="28">
        <v>6.43</v>
      </c>
      <c r="G1489" s="28">
        <v>81.81</v>
      </c>
      <c r="H1489" s="28" t="s">
        <v>51</v>
      </c>
      <c r="I1489" s="28">
        <v>3.76</v>
      </c>
      <c r="J1489" s="28">
        <v>7.74</v>
      </c>
      <c r="K1489" s="28">
        <v>251.22</v>
      </c>
      <c r="L1489" s="28">
        <v>11.81</v>
      </c>
      <c r="M1489" s="28" t="s">
        <v>46</v>
      </c>
      <c r="N1489" s="28">
        <v>25.4</v>
      </c>
    </row>
    <row r="1490">
      <c r="A1490" s="28">
        <v>1489.0</v>
      </c>
      <c r="B1490" s="28">
        <v>18.0</v>
      </c>
      <c r="C1490" s="28" t="s">
        <v>44</v>
      </c>
      <c r="D1490" s="28">
        <v>3.22</v>
      </c>
      <c r="E1490" s="28">
        <v>6.13</v>
      </c>
      <c r="F1490" s="28">
        <v>8.08</v>
      </c>
      <c r="G1490" s="28">
        <v>79.12</v>
      </c>
      <c r="H1490" s="28" t="s">
        <v>51</v>
      </c>
      <c r="I1490" s="28">
        <v>3.36</v>
      </c>
      <c r="J1490" s="28">
        <v>4.67</v>
      </c>
      <c r="K1490" s="28">
        <v>273.91</v>
      </c>
      <c r="L1490" s="28">
        <v>8.77</v>
      </c>
      <c r="M1490" s="28" t="s">
        <v>48</v>
      </c>
      <c r="N1490" s="28">
        <v>77.74</v>
      </c>
    </row>
    <row r="1491">
      <c r="A1491" s="28">
        <v>1490.0</v>
      </c>
      <c r="B1491" s="28">
        <v>18.0</v>
      </c>
      <c r="C1491" s="28" t="s">
        <v>49</v>
      </c>
      <c r="D1491" s="28">
        <v>5.78</v>
      </c>
      <c r="E1491" s="28">
        <v>5.43</v>
      </c>
      <c r="F1491" s="28">
        <v>6.86</v>
      </c>
      <c r="G1491" s="28">
        <v>72.66</v>
      </c>
      <c r="H1491" s="28" t="s">
        <v>45</v>
      </c>
      <c r="I1491" s="28">
        <v>4.7</v>
      </c>
      <c r="J1491" s="28">
        <v>9.63</v>
      </c>
      <c r="K1491" s="28">
        <v>241.41</v>
      </c>
      <c r="L1491" s="28">
        <v>13.48</v>
      </c>
      <c r="M1491" s="28" t="s">
        <v>46</v>
      </c>
      <c r="N1491" s="28">
        <v>54.4647999462344</v>
      </c>
    </row>
    <row r="1492">
      <c r="A1492" s="28">
        <v>1491.0</v>
      </c>
      <c r="B1492" s="28">
        <v>22.0</v>
      </c>
      <c r="C1492" s="28" t="s">
        <v>49</v>
      </c>
      <c r="D1492" s="28">
        <v>5.47</v>
      </c>
      <c r="E1492" s="28">
        <v>5.66</v>
      </c>
      <c r="F1492" s="28">
        <v>4.66</v>
      </c>
      <c r="G1492" s="28">
        <v>80.68</v>
      </c>
      <c r="H1492" s="28" t="s">
        <v>47</v>
      </c>
      <c r="I1492" s="28">
        <v>1.9</v>
      </c>
      <c r="J1492" s="28">
        <v>8.48</v>
      </c>
      <c r="K1492" s="28">
        <v>262.89</v>
      </c>
      <c r="L1492" s="28">
        <v>13.06</v>
      </c>
      <c r="M1492" s="28" t="s">
        <v>46</v>
      </c>
      <c r="N1492" s="28">
        <v>50.82</v>
      </c>
    </row>
    <row r="1493">
      <c r="A1493" s="28">
        <v>1492.0</v>
      </c>
      <c r="B1493" s="28">
        <v>19.0</v>
      </c>
      <c r="C1493" s="28" t="s">
        <v>44</v>
      </c>
      <c r="D1493" s="28">
        <v>7.71</v>
      </c>
      <c r="E1493" s="28">
        <v>8.91</v>
      </c>
      <c r="F1493" s="28">
        <v>4.86</v>
      </c>
      <c r="G1493" s="28">
        <v>74.23</v>
      </c>
      <c r="H1493" s="28" t="s">
        <v>45</v>
      </c>
      <c r="I1493" s="28">
        <v>3.93</v>
      </c>
      <c r="J1493" s="28">
        <v>11.44</v>
      </c>
      <c r="K1493" s="28">
        <v>233.01</v>
      </c>
      <c r="L1493" s="28">
        <v>14.8</v>
      </c>
      <c r="M1493" s="28" t="s">
        <v>50</v>
      </c>
      <c r="N1493" s="28">
        <v>56.60351385834</v>
      </c>
    </row>
    <row r="1494">
      <c r="A1494" s="28">
        <v>1493.0</v>
      </c>
      <c r="B1494" s="28">
        <v>23.0</v>
      </c>
      <c r="C1494" s="28" t="s">
        <v>44</v>
      </c>
      <c r="D1494" s="28">
        <v>1.72</v>
      </c>
      <c r="E1494" s="28">
        <v>9.05</v>
      </c>
      <c r="F1494" s="28">
        <v>8.32</v>
      </c>
      <c r="G1494" s="28">
        <v>73.73</v>
      </c>
      <c r="H1494" s="28" t="s">
        <v>51</v>
      </c>
      <c r="I1494" s="28">
        <v>2.94</v>
      </c>
      <c r="J1494" s="28">
        <v>3.91</v>
      </c>
      <c r="K1494" s="28">
        <v>302.71</v>
      </c>
      <c r="L1494" s="28">
        <v>5.89</v>
      </c>
      <c r="M1494" s="28" t="s">
        <v>48</v>
      </c>
      <c r="N1494" s="28">
        <v>100.0</v>
      </c>
    </row>
    <row r="1495">
      <c r="A1495" s="28">
        <v>1494.0</v>
      </c>
      <c r="B1495" s="28">
        <v>22.0</v>
      </c>
      <c r="C1495" s="28" t="s">
        <v>44</v>
      </c>
      <c r="D1495" s="28">
        <v>4.41</v>
      </c>
      <c r="E1495" s="28">
        <v>5.08</v>
      </c>
      <c r="F1495" s="28">
        <v>6.64</v>
      </c>
      <c r="G1495" s="28">
        <v>70.62</v>
      </c>
      <c r="H1495" s="28" t="s">
        <v>51</v>
      </c>
      <c r="I1495" s="28">
        <v>3.23</v>
      </c>
      <c r="J1495" s="28">
        <v>8.19</v>
      </c>
      <c r="K1495" s="28">
        <v>278.34</v>
      </c>
      <c r="L1495" s="28">
        <v>8.56</v>
      </c>
      <c r="M1495" s="28" t="s">
        <v>48</v>
      </c>
      <c r="N1495" s="28">
        <v>61.62</v>
      </c>
    </row>
    <row r="1496">
      <c r="A1496" s="28">
        <v>1495.0</v>
      </c>
      <c r="B1496" s="28">
        <v>20.0</v>
      </c>
      <c r="C1496" s="28" t="s">
        <v>49</v>
      </c>
      <c r="D1496" s="28">
        <v>4.81</v>
      </c>
      <c r="E1496" s="28">
        <v>5.1</v>
      </c>
      <c r="F1496" s="28">
        <v>7.53</v>
      </c>
      <c r="G1496" s="28">
        <v>81.62</v>
      </c>
      <c r="H1496" s="28" t="s">
        <v>51</v>
      </c>
      <c r="I1496" s="28">
        <v>2.74</v>
      </c>
      <c r="J1496" s="28">
        <v>7.73</v>
      </c>
      <c r="K1496" s="28">
        <v>265.7</v>
      </c>
      <c r="L1496" s="28">
        <v>14.51</v>
      </c>
      <c r="M1496" s="28" t="s">
        <v>48</v>
      </c>
      <c r="N1496" s="28">
        <v>55.98</v>
      </c>
    </row>
    <row r="1497">
      <c r="A1497" s="28">
        <v>1496.0</v>
      </c>
      <c r="B1497" s="28">
        <v>22.0</v>
      </c>
      <c r="C1497" s="28" t="s">
        <v>44</v>
      </c>
      <c r="D1497" s="28">
        <v>7.99</v>
      </c>
      <c r="E1497" s="28">
        <v>5.64</v>
      </c>
      <c r="F1497" s="28">
        <v>5.87</v>
      </c>
      <c r="G1497" s="28">
        <v>77.76</v>
      </c>
      <c r="H1497" s="28" t="s">
        <v>47</v>
      </c>
      <c r="I1497" s="28">
        <v>3.9</v>
      </c>
      <c r="J1497" s="28">
        <v>13.43</v>
      </c>
      <c r="K1497" s="28">
        <v>220.42</v>
      </c>
      <c r="L1497" s="28">
        <v>18.19</v>
      </c>
      <c r="M1497" s="28" t="s">
        <v>46</v>
      </c>
      <c r="N1497" s="28">
        <v>31.75</v>
      </c>
    </row>
    <row r="1498">
      <c r="A1498" s="28">
        <v>1497.0</v>
      </c>
      <c r="B1498" s="28">
        <v>18.0</v>
      </c>
      <c r="C1498" s="28" t="s">
        <v>49</v>
      </c>
      <c r="D1498" s="28">
        <v>1.61</v>
      </c>
      <c r="E1498" s="28">
        <v>5.68</v>
      </c>
      <c r="F1498" s="28">
        <v>6.66</v>
      </c>
      <c r="G1498" s="28">
        <v>67.85</v>
      </c>
      <c r="H1498" s="28" t="s">
        <v>45</v>
      </c>
      <c r="I1498" s="28">
        <v>0.21</v>
      </c>
      <c r="J1498" s="28">
        <v>4.14</v>
      </c>
      <c r="K1498" s="28">
        <v>305.86</v>
      </c>
      <c r="L1498" s="28">
        <v>3.66</v>
      </c>
      <c r="M1498" s="28" t="s">
        <v>48</v>
      </c>
      <c r="N1498" s="28">
        <v>85.5</v>
      </c>
    </row>
    <row r="1499">
      <c r="A1499" s="28">
        <v>1498.0</v>
      </c>
      <c r="B1499" s="28">
        <v>17.0</v>
      </c>
      <c r="C1499" s="28" t="s">
        <v>49</v>
      </c>
      <c r="D1499" s="28">
        <v>4.19</v>
      </c>
      <c r="E1499" s="28">
        <v>9.55</v>
      </c>
      <c r="F1499" s="28">
        <v>8.89</v>
      </c>
      <c r="G1499" s="28">
        <v>60.52</v>
      </c>
      <c r="H1499" s="28" t="s">
        <v>47</v>
      </c>
      <c r="I1499" s="28">
        <v>0.4</v>
      </c>
      <c r="J1499" s="28">
        <v>9.54</v>
      </c>
      <c r="K1499" s="28">
        <v>274.22</v>
      </c>
      <c r="L1499" s="28">
        <v>12.84</v>
      </c>
      <c r="M1499" s="28" t="s">
        <v>48</v>
      </c>
      <c r="N1499" s="28">
        <v>95.09</v>
      </c>
    </row>
    <row r="1500">
      <c r="A1500" s="28">
        <v>1499.0</v>
      </c>
      <c r="B1500" s="28">
        <v>21.0</v>
      </c>
      <c r="C1500" s="28" t="s">
        <v>44</v>
      </c>
      <c r="D1500" s="28">
        <v>2.77</v>
      </c>
      <c r="E1500" s="28">
        <v>6.84</v>
      </c>
      <c r="F1500" s="28">
        <v>5.65</v>
      </c>
      <c r="G1500" s="28">
        <v>66.04</v>
      </c>
      <c r="H1500" s="28" t="s">
        <v>51</v>
      </c>
      <c r="I1500" s="28">
        <v>0.48</v>
      </c>
      <c r="J1500" s="28">
        <v>5.72</v>
      </c>
      <c r="K1500" s="28">
        <v>291.52</v>
      </c>
      <c r="L1500" s="28">
        <v>6.91</v>
      </c>
      <c r="M1500" s="28" t="s">
        <v>48</v>
      </c>
      <c r="N1500" s="28">
        <v>66.38</v>
      </c>
    </row>
    <row r="1501">
      <c r="A1501" s="28">
        <v>1500.0</v>
      </c>
      <c r="B1501" s="28">
        <v>17.0</v>
      </c>
      <c r="C1501" s="28" t="s">
        <v>49</v>
      </c>
      <c r="D1501" s="28">
        <v>4.21</v>
      </c>
      <c r="E1501" s="28">
        <v>3.5</v>
      </c>
      <c r="F1501" s="28">
        <v>7.37</v>
      </c>
      <c r="G1501" s="28">
        <v>61.71</v>
      </c>
      <c r="H1501" s="28" t="s">
        <v>51</v>
      </c>
      <c r="I1501" s="28">
        <v>1.44</v>
      </c>
      <c r="J1501" s="28">
        <v>8.1</v>
      </c>
      <c r="K1501" s="28">
        <v>260.65</v>
      </c>
      <c r="L1501" s="28">
        <v>11.8</v>
      </c>
      <c r="M1501" s="28" t="s">
        <v>48</v>
      </c>
      <c r="N1501" s="28">
        <v>47.78</v>
      </c>
    </row>
    <row r="1502">
      <c r="A1502" s="28">
        <v>1501.0</v>
      </c>
      <c r="B1502" s="28">
        <v>18.0</v>
      </c>
      <c r="C1502" s="28" t="s">
        <v>52</v>
      </c>
      <c r="D1502" s="28">
        <v>1.86</v>
      </c>
      <c r="E1502" s="28">
        <v>5.78</v>
      </c>
      <c r="F1502" s="28">
        <v>4.86</v>
      </c>
      <c r="G1502" s="28">
        <v>77.26</v>
      </c>
      <c r="H1502" s="28" t="s">
        <v>47</v>
      </c>
      <c r="I1502" s="28">
        <v>2.96</v>
      </c>
      <c r="J1502" s="28">
        <v>4.29</v>
      </c>
      <c r="K1502" s="28">
        <v>287.89</v>
      </c>
      <c r="L1502" s="28">
        <v>4.34</v>
      </c>
      <c r="M1502" s="28" t="s">
        <v>48</v>
      </c>
      <c r="N1502" s="28">
        <v>80.44</v>
      </c>
    </row>
    <row r="1503">
      <c r="A1503" s="28">
        <v>1502.0</v>
      </c>
      <c r="B1503" s="28">
        <v>21.0</v>
      </c>
      <c r="C1503" s="28" t="s">
        <v>44</v>
      </c>
      <c r="D1503" s="28">
        <v>0.38</v>
      </c>
      <c r="E1503" s="28">
        <v>6.65</v>
      </c>
      <c r="F1503" s="28">
        <v>4.61</v>
      </c>
      <c r="G1503" s="28">
        <v>69.0</v>
      </c>
      <c r="H1503" s="28" t="s">
        <v>51</v>
      </c>
      <c r="I1503" s="28">
        <v>3.23</v>
      </c>
      <c r="J1503" s="28">
        <v>5.43</v>
      </c>
      <c r="K1503" s="28">
        <v>324.24</v>
      </c>
      <c r="L1503" s="28">
        <v>4.71</v>
      </c>
      <c r="M1503" s="28" t="s">
        <v>48</v>
      </c>
      <c r="N1503" s="28">
        <v>80.43</v>
      </c>
    </row>
    <row r="1504">
      <c r="A1504" s="28">
        <v>1503.0</v>
      </c>
      <c r="B1504" s="28">
        <v>20.0</v>
      </c>
      <c r="C1504" s="28" t="s">
        <v>44</v>
      </c>
      <c r="D1504" s="28">
        <v>4.58</v>
      </c>
      <c r="E1504" s="28">
        <v>6.76</v>
      </c>
      <c r="F1504" s="28">
        <v>7.92</v>
      </c>
      <c r="G1504" s="28">
        <v>76.82</v>
      </c>
      <c r="H1504" s="28" t="s">
        <v>47</v>
      </c>
      <c r="I1504" s="28">
        <v>3.56</v>
      </c>
      <c r="J1504" s="28">
        <v>9.8</v>
      </c>
      <c r="K1504" s="28">
        <v>263.56</v>
      </c>
      <c r="L1504" s="28">
        <v>11.62</v>
      </c>
      <c r="M1504" s="28" t="s">
        <v>48</v>
      </c>
      <c r="N1504" s="28">
        <v>78.56</v>
      </c>
    </row>
    <row r="1505">
      <c r="A1505" s="28">
        <v>1504.0</v>
      </c>
      <c r="B1505" s="28">
        <v>23.0</v>
      </c>
      <c r="C1505" s="28" t="s">
        <v>49</v>
      </c>
      <c r="D1505" s="28">
        <v>2.69</v>
      </c>
      <c r="E1505" s="28">
        <v>6.27</v>
      </c>
      <c r="F1505" s="28">
        <v>8.22</v>
      </c>
      <c r="G1505" s="28">
        <v>73.18</v>
      </c>
      <c r="H1505" s="28" t="s">
        <v>45</v>
      </c>
      <c r="I1505" s="28">
        <v>1.4</v>
      </c>
      <c r="J1505" s="28">
        <v>7.74</v>
      </c>
      <c r="K1505" s="28">
        <v>268.29</v>
      </c>
      <c r="L1505" s="28">
        <v>9.64</v>
      </c>
      <c r="M1505" s="28" t="s">
        <v>48</v>
      </c>
      <c r="N1505" s="28">
        <v>82.23</v>
      </c>
    </row>
    <row r="1506">
      <c r="A1506" s="28">
        <v>1505.0</v>
      </c>
      <c r="B1506" s="28">
        <v>24.0</v>
      </c>
      <c r="C1506" s="28" t="s">
        <v>49</v>
      </c>
      <c r="D1506" s="28">
        <v>1.46</v>
      </c>
      <c r="E1506" s="28">
        <v>2.6</v>
      </c>
      <c r="F1506" s="28">
        <v>7.34</v>
      </c>
      <c r="G1506" s="28">
        <v>81.52</v>
      </c>
      <c r="H1506" s="28" t="s">
        <v>47</v>
      </c>
      <c r="I1506" s="28">
        <v>3.25</v>
      </c>
      <c r="J1506" s="28">
        <v>5.66</v>
      </c>
      <c r="K1506" s="28">
        <v>288.77</v>
      </c>
      <c r="L1506" s="28">
        <v>7.32</v>
      </c>
      <c r="M1506" s="28" t="s">
        <v>48</v>
      </c>
      <c r="N1506" s="28">
        <v>66.6</v>
      </c>
    </row>
    <row r="1507">
      <c r="A1507" s="28">
        <v>1506.0</v>
      </c>
      <c r="B1507" s="28">
        <v>18.0</v>
      </c>
      <c r="C1507" s="28" t="s">
        <v>44</v>
      </c>
      <c r="D1507" s="28">
        <v>2.59</v>
      </c>
      <c r="E1507" s="28">
        <v>1.3</v>
      </c>
      <c r="F1507" s="28">
        <v>4.79</v>
      </c>
      <c r="G1507" s="28">
        <v>88.95</v>
      </c>
      <c r="H1507" s="28" t="s">
        <v>47</v>
      </c>
      <c r="I1507" s="28">
        <v>0.59</v>
      </c>
      <c r="J1507" s="28">
        <v>5.11</v>
      </c>
      <c r="K1507" s="28">
        <v>275.73</v>
      </c>
      <c r="L1507" s="28">
        <v>3.27</v>
      </c>
      <c r="M1507" s="28" t="s">
        <v>48</v>
      </c>
      <c r="N1507" s="28">
        <v>38.93</v>
      </c>
    </row>
    <row r="1508">
      <c r="A1508" s="28">
        <v>1507.0</v>
      </c>
      <c r="B1508" s="28">
        <v>18.0</v>
      </c>
      <c r="C1508" s="28" t="s">
        <v>44</v>
      </c>
      <c r="D1508" s="28">
        <v>0.39</v>
      </c>
      <c r="E1508" s="28">
        <v>4.04</v>
      </c>
      <c r="F1508" s="28">
        <v>5.2</v>
      </c>
      <c r="G1508" s="28">
        <v>79.17</v>
      </c>
      <c r="H1508" s="28" t="s">
        <v>47</v>
      </c>
      <c r="I1508" s="28">
        <v>0.05</v>
      </c>
      <c r="J1508" s="28">
        <v>4.57</v>
      </c>
      <c r="K1508" s="28">
        <v>325.99</v>
      </c>
      <c r="L1508" s="28">
        <v>3.59</v>
      </c>
      <c r="M1508" s="28" t="s">
        <v>48</v>
      </c>
      <c r="N1508" s="28">
        <v>73.05</v>
      </c>
    </row>
    <row r="1509">
      <c r="A1509" s="28">
        <v>1508.0</v>
      </c>
      <c r="B1509" s="28">
        <v>18.0</v>
      </c>
      <c r="C1509" s="28" t="s">
        <v>44</v>
      </c>
      <c r="D1509" s="28">
        <v>7.6</v>
      </c>
      <c r="E1509" s="28">
        <v>4.85</v>
      </c>
      <c r="F1509" s="28">
        <v>8.56</v>
      </c>
      <c r="G1509" s="28">
        <v>62.48</v>
      </c>
      <c r="H1509" s="28" t="s">
        <v>47</v>
      </c>
      <c r="I1509" s="28">
        <v>3.47</v>
      </c>
      <c r="J1509" s="28">
        <v>13.4</v>
      </c>
      <c r="K1509" s="28">
        <v>228.32</v>
      </c>
      <c r="L1509" s="28">
        <v>21.76</v>
      </c>
      <c r="M1509" s="28" t="s">
        <v>46</v>
      </c>
      <c r="N1509" s="28">
        <v>49.9</v>
      </c>
    </row>
    <row r="1510">
      <c r="A1510" s="28">
        <v>1509.0</v>
      </c>
      <c r="B1510" s="28">
        <v>21.0</v>
      </c>
      <c r="C1510" s="28" t="s">
        <v>52</v>
      </c>
      <c r="D1510" s="28">
        <v>4.65</v>
      </c>
      <c r="E1510" s="28">
        <v>1.56</v>
      </c>
      <c r="F1510" s="28">
        <v>5.44</v>
      </c>
      <c r="G1510" s="28">
        <v>60.7</v>
      </c>
      <c r="H1510" s="28" t="s">
        <v>45</v>
      </c>
      <c r="I1510" s="28">
        <v>3.58</v>
      </c>
      <c r="J1510" s="28">
        <v>8.89</v>
      </c>
      <c r="K1510" s="28">
        <v>264.55</v>
      </c>
      <c r="L1510" s="28">
        <v>12.66</v>
      </c>
      <c r="M1510" s="28" t="s">
        <v>48</v>
      </c>
      <c r="N1510" s="28">
        <v>30.66</v>
      </c>
    </row>
    <row r="1511">
      <c r="A1511" s="28">
        <v>1510.0</v>
      </c>
      <c r="B1511" s="28">
        <v>16.0</v>
      </c>
      <c r="C1511" s="28" t="s">
        <v>44</v>
      </c>
      <c r="D1511" s="28">
        <v>6.52</v>
      </c>
      <c r="E1511" s="28">
        <v>8.33</v>
      </c>
      <c r="F1511" s="28">
        <v>8.09</v>
      </c>
      <c r="G1511" s="28">
        <v>68.53</v>
      </c>
      <c r="H1511" s="28" t="s">
        <v>51</v>
      </c>
      <c r="I1511" s="28">
        <v>3.11</v>
      </c>
      <c r="J1511" s="28">
        <v>12.3</v>
      </c>
      <c r="K1511" s="28">
        <v>238.23</v>
      </c>
      <c r="L1511" s="28">
        <v>20.81</v>
      </c>
      <c r="M1511" s="28" t="s">
        <v>46</v>
      </c>
      <c r="N1511" s="28">
        <v>84.9353639605154</v>
      </c>
    </row>
    <row r="1512">
      <c r="A1512" s="28">
        <v>1511.0</v>
      </c>
      <c r="B1512" s="28">
        <v>22.0</v>
      </c>
      <c r="C1512" s="28" t="s">
        <v>49</v>
      </c>
      <c r="D1512" s="28">
        <v>3.38</v>
      </c>
      <c r="E1512" s="28">
        <v>4.1</v>
      </c>
      <c r="F1512" s="28">
        <v>5.43</v>
      </c>
      <c r="G1512" s="28">
        <v>77.0</v>
      </c>
      <c r="H1512" s="28" t="s">
        <v>47</v>
      </c>
      <c r="I1512" s="28">
        <v>1.29</v>
      </c>
      <c r="J1512" s="28">
        <v>5.9</v>
      </c>
      <c r="K1512" s="28">
        <v>268.85</v>
      </c>
      <c r="L1512" s="28">
        <v>6.16</v>
      </c>
      <c r="M1512" s="28" t="s">
        <v>48</v>
      </c>
      <c r="N1512" s="28">
        <v>53.0</v>
      </c>
    </row>
    <row r="1513">
      <c r="A1513" s="28">
        <v>1512.0</v>
      </c>
      <c r="B1513" s="28">
        <v>16.0</v>
      </c>
      <c r="C1513" s="28" t="s">
        <v>49</v>
      </c>
      <c r="D1513" s="28">
        <v>7.23</v>
      </c>
      <c r="E1513" s="28">
        <v>9.22</v>
      </c>
      <c r="F1513" s="28">
        <v>8.7</v>
      </c>
      <c r="G1513" s="28">
        <v>61.8</v>
      </c>
      <c r="H1513" s="28" t="s">
        <v>51</v>
      </c>
      <c r="I1513" s="28">
        <v>4.64</v>
      </c>
      <c r="J1513" s="28">
        <v>12.46</v>
      </c>
      <c r="K1513" s="28">
        <v>240.84</v>
      </c>
      <c r="L1513" s="28">
        <v>17.59</v>
      </c>
      <c r="M1513" s="28" t="s">
        <v>46</v>
      </c>
      <c r="N1513" s="28">
        <v>83.2714428527156</v>
      </c>
    </row>
    <row r="1514">
      <c r="A1514" s="28">
        <v>1513.0</v>
      </c>
      <c r="B1514" s="28">
        <v>20.0</v>
      </c>
      <c r="C1514" s="28" t="s">
        <v>44</v>
      </c>
      <c r="D1514" s="28">
        <v>3.87</v>
      </c>
      <c r="E1514" s="28">
        <v>2.39</v>
      </c>
      <c r="F1514" s="28">
        <v>8.57</v>
      </c>
      <c r="G1514" s="28">
        <v>73.11</v>
      </c>
      <c r="H1514" s="28" t="s">
        <v>51</v>
      </c>
      <c r="I1514" s="28">
        <v>4.38</v>
      </c>
      <c r="J1514" s="28">
        <v>8.46</v>
      </c>
      <c r="K1514" s="28">
        <v>280.08</v>
      </c>
      <c r="L1514" s="28">
        <v>11.01</v>
      </c>
      <c r="M1514" s="28" t="s">
        <v>48</v>
      </c>
      <c r="N1514" s="28">
        <v>62.0246864851122</v>
      </c>
    </row>
    <row r="1515">
      <c r="A1515" s="28">
        <v>1514.0</v>
      </c>
      <c r="B1515" s="28">
        <v>23.0</v>
      </c>
      <c r="C1515" s="28" t="s">
        <v>49</v>
      </c>
      <c r="D1515" s="28">
        <v>4.59</v>
      </c>
      <c r="E1515" s="28">
        <v>1.51</v>
      </c>
      <c r="F1515" s="28">
        <v>4.22</v>
      </c>
      <c r="G1515" s="28">
        <v>95.48</v>
      </c>
      <c r="H1515" s="28" t="s">
        <v>45</v>
      </c>
      <c r="I1515" s="28">
        <v>2.58</v>
      </c>
      <c r="J1515" s="28">
        <v>9.69</v>
      </c>
      <c r="K1515" s="28">
        <v>257.87</v>
      </c>
      <c r="L1515" s="28">
        <v>10.68</v>
      </c>
      <c r="M1515" s="28" t="s">
        <v>48</v>
      </c>
      <c r="N1515" s="28">
        <v>36.84</v>
      </c>
    </row>
    <row r="1516">
      <c r="A1516" s="28">
        <v>1515.0</v>
      </c>
      <c r="B1516" s="28">
        <v>19.0</v>
      </c>
      <c r="C1516" s="28" t="s">
        <v>44</v>
      </c>
      <c r="D1516" s="28">
        <v>3.93</v>
      </c>
      <c r="E1516" s="28">
        <v>5.34</v>
      </c>
      <c r="F1516" s="28">
        <v>7.85</v>
      </c>
      <c r="G1516" s="28">
        <v>63.6</v>
      </c>
      <c r="H1516" s="28" t="s">
        <v>45</v>
      </c>
      <c r="I1516" s="28">
        <v>4.95</v>
      </c>
      <c r="J1516" s="28">
        <v>8.48</v>
      </c>
      <c r="K1516" s="28">
        <v>286.86</v>
      </c>
      <c r="L1516" s="28">
        <v>7.66</v>
      </c>
      <c r="M1516" s="28" t="s">
        <v>48</v>
      </c>
      <c r="N1516" s="28">
        <v>67.33</v>
      </c>
    </row>
    <row r="1517">
      <c r="A1517" s="28">
        <v>1516.0</v>
      </c>
      <c r="B1517" s="28">
        <v>20.0</v>
      </c>
      <c r="C1517" s="28" t="s">
        <v>49</v>
      </c>
      <c r="D1517" s="28">
        <v>5.87</v>
      </c>
      <c r="E1517" s="28">
        <v>2.7</v>
      </c>
      <c r="F1517" s="28">
        <v>4.85</v>
      </c>
      <c r="G1517" s="28">
        <v>97.94</v>
      </c>
      <c r="H1517" s="28" t="s">
        <v>51</v>
      </c>
      <c r="I1517" s="28">
        <v>1.49</v>
      </c>
      <c r="J1517" s="28">
        <v>9.27</v>
      </c>
      <c r="K1517" s="28">
        <v>257.01</v>
      </c>
      <c r="L1517" s="28">
        <v>17.78</v>
      </c>
      <c r="M1517" s="28" t="s">
        <v>46</v>
      </c>
      <c r="N1517" s="28">
        <v>59.0544421916579</v>
      </c>
    </row>
    <row r="1518">
      <c r="A1518" s="28">
        <v>1517.0</v>
      </c>
      <c r="B1518" s="28">
        <v>19.0</v>
      </c>
      <c r="C1518" s="28" t="s">
        <v>44</v>
      </c>
      <c r="D1518" s="28">
        <v>4.53</v>
      </c>
      <c r="E1518" s="28">
        <v>9.44</v>
      </c>
      <c r="F1518" s="28">
        <v>5.08</v>
      </c>
      <c r="G1518" s="28">
        <v>94.27</v>
      </c>
      <c r="H1518" s="28" t="s">
        <v>47</v>
      </c>
      <c r="I1518" s="28">
        <v>2.46</v>
      </c>
      <c r="J1518" s="28">
        <v>8.96</v>
      </c>
      <c r="K1518" s="28">
        <v>257.1</v>
      </c>
      <c r="L1518" s="28">
        <v>13.52</v>
      </c>
      <c r="M1518" s="28" t="s">
        <v>50</v>
      </c>
      <c r="N1518" s="28">
        <v>89.96</v>
      </c>
    </row>
    <row r="1519">
      <c r="A1519" s="28">
        <v>1518.0</v>
      </c>
      <c r="B1519" s="28">
        <v>19.0</v>
      </c>
      <c r="C1519" s="28" t="s">
        <v>49</v>
      </c>
      <c r="D1519" s="28">
        <v>2.17</v>
      </c>
      <c r="E1519" s="28">
        <v>1.09</v>
      </c>
      <c r="F1519" s="28">
        <v>6.3</v>
      </c>
      <c r="G1519" s="28">
        <v>93.27</v>
      </c>
      <c r="H1519" s="28" t="s">
        <v>51</v>
      </c>
      <c r="I1519" s="28">
        <v>4.64</v>
      </c>
      <c r="J1519" s="28">
        <v>7.83</v>
      </c>
      <c r="K1519" s="28">
        <v>291.09</v>
      </c>
      <c r="L1519" s="28">
        <v>8.29</v>
      </c>
      <c r="M1519" s="28" t="s">
        <v>48</v>
      </c>
      <c r="N1519" s="28">
        <v>59.82</v>
      </c>
    </row>
    <row r="1520">
      <c r="A1520" s="28">
        <v>1519.0</v>
      </c>
      <c r="B1520" s="28">
        <v>23.0</v>
      </c>
      <c r="C1520" s="28" t="s">
        <v>49</v>
      </c>
      <c r="D1520" s="28">
        <v>1.16</v>
      </c>
      <c r="E1520" s="28">
        <v>4.71</v>
      </c>
      <c r="F1520" s="28">
        <v>6.88</v>
      </c>
      <c r="G1520" s="28">
        <v>94.55</v>
      </c>
      <c r="H1520" s="28" t="s">
        <v>45</v>
      </c>
      <c r="I1520" s="28">
        <v>2.31</v>
      </c>
      <c r="J1520" s="28">
        <v>4.25</v>
      </c>
      <c r="K1520" s="28">
        <v>302.4</v>
      </c>
      <c r="L1520" s="28">
        <v>3.96</v>
      </c>
      <c r="M1520" s="28" t="s">
        <v>48</v>
      </c>
      <c r="N1520" s="28">
        <v>88.0</v>
      </c>
    </row>
    <row r="1521">
      <c r="A1521" s="28">
        <v>1520.0</v>
      </c>
      <c r="B1521" s="28">
        <v>17.0</v>
      </c>
      <c r="C1521" s="28" t="s">
        <v>44</v>
      </c>
      <c r="D1521" s="28">
        <v>4.85</v>
      </c>
      <c r="E1521" s="28">
        <v>9.34</v>
      </c>
      <c r="F1521" s="28">
        <v>5.63</v>
      </c>
      <c r="G1521" s="28">
        <v>63.2</v>
      </c>
      <c r="H1521" s="28" t="s">
        <v>51</v>
      </c>
      <c r="I1521" s="28">
        <v>2.36</v>
      </c>
      <c r="J1521" s="28">
        <v>10.61</v>
      </c>
      <c r="K1521" s="28">
        <v>264.92</v>
      </c>
      <c r="L1521" s="28">
        <v>12.86</v>
      </c>
      <c r="M1521" s="28" t="s">
        <v>50</v>
      </c>
      <c r="N1521" s="28">
        <v>65.53</v>
      </c>
    </row>
    <row r="1522">
      <c r="A1522" s="28">
        <v>1521.0</v>
      </c>
      <c r="B1522" s="28">
        <v>16.0</v>
      </c>
      <c r="C1522" s="28" t="s">
        <v>44</v>
      </c>
      <c r="D1522" s="28">
        <v>3.91</v>
      </c>
      <c r="E1522" s="28">
        <v>4.46</v>
      </c>
      <c r="F1522" s="28">
        <v>6.88</v>
      </c>
      <c r="G1522" s="28">
        <v>66.05</v>
      </c>
      <c r="H1522" s="28" t="s">
        <v>47</v>
      </c>
      <c r="I1522" s="28">
        <v>0.4</v>
      </c>
      <c r="J1522" s="28">
        <v>5.16</v>
      </c>
      <c r="K1522" s="28">
        <v>258.79</v>
      </c>
      <c r="L1522" s="28">
        <v>9.7</v>
      </c>
      <c r="M1522" s="28" t="s">
        <v>48</v>
      </c>
      <c r="N1522" s="28">
        <v>60.87</v>
      </c>
    </row>
    <row r="1523">
      <c r="A1523" s="28">
        <v>1522.0</v>
      </c>
      <c r="B1523" s="28">
        <v>18.0</v>
      </c>
      <c r="C1523" s="28" t="s">
        <v>44</v>
      </c>
      <c r="D1523" s="28">
        <v>0.77</v>
      </c>
      <c r="E1523" s="28">
        <v>1.84</v>
      </c>
      <c r="F1523" s="28">
        <v>4.85</v>
      </c>
      <c r="G1523" s="28">
        <v>65.37</v>
      </c>
      <c r="H1523" s="28" t="s">
        <v>51</v>
      </c>
      <c r="I1523" s="28">
        <v>1.06</v>
      </c>
      <c r="J1523" s="28">
        <v>1.84</v>
      </c>
      <c r="K1523" s="28">
        <v>303.71</v>
      </c>
      <c r="L1523" s="28">
        <v>4.96</v>
      </c>
      <c r="M1523" s="28" t="s">
        <v>48</v>
      </c>
      <c r="N1523" s="28">
        <v>54.18</v>
      </c>
    </row>
    <row r="1524">
      <c r="A1524" s="28">
        <v>1523.0</v>
      </c>
      <c r="B1524" s="28">
        <v>24.0</v>
      </c>
      <c r="C1524" s="28" t="s">
        <v>44</v>
      </c>
      <c r="D1524" s="28">
        <v>3.16</v>
      </c>
      <c r="E1524" s="28">
        <v>3.73</v>
      </c>
      <c r="F1524" s="28">
        <v>4.11</v>
      </c>
      <c r="G1524" s="28">
        <v>64.45</v>
      </c>
      <c r="H1524" s="28" t="s">
        <v>47</v>
      </c>
      <c r="I1524" s="28">
        <v>0.79</v>
      </c>
      <c r="J1524" s="28">
        <v>6.63</v>
      </c>
      <c r="K1524" s="28">
        <v>290.02</v>
      </c>
      <c r="L1524" s="28">
        <v>6.64</v>
      </c>
      <c r="M1524" s="28" t="s">
        <v>48</v>
      </c>
      <c r="N1524" s="28">
        <v>53.89</v>
      </c>
    </row>
    <row r="1525">
      <c r="A1525" s="28">
        <v>1524.0</v>
      </c>
      <c r="B1525" s="28">
        <v>19.0</v>
      </c>
      <c r="C1525" s="28" t="s">
        <v>49</v>
      </c>
      <c r="D1525" s="28">
        <v>4.12</v>
      </c>
      <c r="E1525" s="28">
        <v>5.48</v>
      </c>
      <c r="F1525" s="28">
        <v>6.86</v>
      </c>
      <c r="G1525" s="28">
        <v>73.11</v>
      </c>
      <c r="H1525" s="28" t="s">
        <v>45</v>
      </c>
      <c r="I1525" s="28">
        <v>2.83</v>
      </c>
      <c r="J1525" s="28">
        <v>9.36</v>
      </c>
      <c r="K1525" s="28">
        <v>254.69</v>
      </c>
      <c r="L1525" s="28">
        <v>11.07</v>
      </c>
      <c r="M1525" s="28" t="s">
        <v>48</v>
      </c>
      <c r="N1525" s="28">
        <v>65.19</v>
      </c>
    </row>
    <row r="1526">
      <c r="A1526" s="28">
        <v>1525.0</v>
      </c>
      <c r="B1526" s="28">
        <v>20.0</v>
      </c>
      <c r="C1526" s="28" t="s">
        <v>49</v>
      </c>
      <c r="D1526" s="28">
        <v>6.62</v>
      </c>
      <c r="E1526" s="28">
        <v>2.67</v>
      </c>
      <c r="F1526" s="28">
        <v>6.59</v>
      </c>
      <c r="G1526" s="28">
        <v>93.21</v>
      </c>
      <c r="H1526" s="28" t="s">
        <v>47</v>
      </c>
      <c r="I1526" s="28">
        <v>1.59</v>
      </c>
      <c r="J1526" s="28">
        <v>8.86</v>
      </c>
      <c r="K1526" s="28">
        <v>238.58</v>
      </c>
      <c r="L1526" s="28">
        <v>13.62</v>
      </c>
      <c r="M1526" s="28" t="s">
        <v>46</v>
      </c>
      <c r="N1526" s="28">
        <v>29.1</v>
      </c>
    </row>
    <row r="1527">
      <c r="A1527" s="28">
        <v>1526.0</v>
      </c>
      <c r="B1527" s="28">
        <v>17.0</v>
      </c>
      <c r="C1527" s="28" t="s">
        <v>44</v>
      </c>
      <c r="D1527" s="28">
        <v>0.61</v>
      </c>
      <c r="E1527" s="28">
        <v>5.2</v>
      </c>
      <c r="F1527" s="28">
        <v>7.45</v>
      </c>
      <c r="G1527" s="28">
        <v>70.08</v>
      </c>
      <c r="H1527" s="28" t="s">
        <v>47</v>
      </c>
      <c r="I1527" s="28">
        <v>0.39</v>
      </c>
      <c r="J1527" s="28">
        <v>5.08</v>
      </c>
      <c r="K1527" s="28">
        <v>300.42</v>
      </c>
      <c r="L1527" s="28">
        <v>1.34</v>
      </c>
      <c r="M1527" s="28" t="s">
        <v>48</v>
      </c>
      <c r="N1527" s="28">
        <v>79.62</v>
      </c>
    </row>
    <row r="1528">
      <c r="A1528" s="28">
        <v>1527.0</v>
      </c>
      <c r="B1528" s="28">
        <v>19.0</v>
      </c>
      <c r="C1528" s="28" t="s">
        <v>49</v>
      </c>
      <c r="D1528" s="28">
        <v>2.79</v>
      </c>
      <c r="E1528" s="28">
        <v>8.53</v>
      </c>
      <c r="F1528" s="28">
        <v>7.25</v>
      </c>
      <c r="G1528" s="28">
        <v>69.77</v>
      </c>
      <c r="H1528" s="28" t="s">
        <v>47</v>
      </c>
      <c r="I1528" s="28">
        <v>2.55</v>
      </c>
      <c r="J1528" s="28">
        <v>6.52</v>
      </c>
      <c r="K1528" s="28">
        <v>295.65</v>
      </c>
      <c r="L1528" s="28">
        <v>6.22</v>
      </c>
      <c r="M1528" s="28" t="s">
        <v>48</v>
      </c>
      <c r="N1528" s="28">
        <v>84.54</v>
      </c>
    </row>
    <row r="1529">
      <c r="A1529" s="28">
        <v>1528.0</v>
      </c>
      <c r="B1529" s="28">
        <v>17.0</v>
      </c>
      <c r="C1529" s="28" t="s">
        <v>49</v>
      </c>
      <c r="D1529" s="28">
        <v>6.58</v>
      </c>
      <c r="E1529" s="28">
        <v>8.85</v>
      </c>
      <c r="F1529" s="28">
        <v>8.49</v>
      </c>
      <c r="G1529" s="28">
        <v>87.04</v>
      </c>
      <c r="H1529" s="28" t="s">
        <v>47</v>
      </c>
      <c r="I1529" s="28">
        <v>3.35</v>
      </c>
      <c r="J1529" s="28">
        <v>9.03</v>
      </c>
      <c r="K1529" s="28">
        <v>244.47</v>
      </c>
      <c r="L1529" s="28">
        <v>14.82</v>
      </c>
      <c r="M1529" s="28" t="s">
        <v>46</v>
      </c>
      <c r="N1529" s="28">
        <v>95.6204769402229</v>
      </c>
    </row>
    <row r="1530">
      <c r="A1530" s="28">
        <v>1529.0</v>
      </c>
      <c r="B1530" s="28">
        <v>17.0</v>
      </c>
      <c r="C1530" s="28" t="s">
        <v>49</v>
      </c>
      <c r="D1530" s="28">
        <v>5.19</v>
      </c>
      <c r="E1530" s="28">
        <v>1.44</v>
      </c>
      <c r="F1530" s="28">
        <v>6.3</v>
      </c>
      <c r="G1530" s="28">
        <v>63.88</v>
      </c>
      <c r="H1530" s="28" t="s">
        <v>45</v>
      </c>
      <c r="I1530" s="28">
        <v>3.68</v>
      </c>
      <c r="J1530" s="28">
        <v>7.62</v>
      </c>
      <c r="K1530" s="28">
        <v>243.04</v>
      </c>
      <c r="L1530" s="28">
        <v>11.0</v>
      </c>
      <c r="M1530" s="28" t="s">
        <v>46</v>
      </c>
      <c r="N1530" s="28">
        <v>31.63</v>
      </c>
    </row>
    <row r="1531">
      <c r="A1531" s="28">
        <v>1530.0</v>
      </c>
      <c r="B1531" s="28">
        <v>19.0</v>
      </c>
      <c r="C1531" s="28" t="s">
        <v>44</v>
      </c>
      <c r="D1531" s="28">
        <v>2.32</v>
      </c>
      <c r="E1531" s="28">
        <v>2.45</v>
      </c>
      <c r="F1531" s="28">
        <v>4.04</v>
      </c>
      <c r="G1531" s="28">
        <v>74.41</v>
      </c>
      <c r="H1531" s="28" t="s">
        <v>47</v>
      </c>
      <c r="I1531" s="28">
        <v>4.19</v>
      </c>
      <c r="J1531" s="28">
        <v>3.69</v>
      </c>
      <c r="K1531" s="28">
        <v>281.74</v>
      </c>
      <c r="L1531" s="28">
        <v>5.38</v>
      </c>
      <c r="M1531" s="28" t="s">
        <v>48</v>
      </c>
      <c r="N1531" s="28">
        <v>43.55</v>
      </c>
    </row>
    <row r="1532">
      <c r="A1532" s="28">
        <v>1531.0</v>
      </c>
      <c r="B1532" s="28">
        <v>21.0</v>
      </c>
      <c r="C1532" s="28" t="s">
        <v>44</v>
      </c>
      <c r="D1532" s="28">
        <v>6.76</v>
      </c>
      <c r="E1532" s="28">
        <v>3.48</v>
      </c>
      <c r="F1532" s="28">
        <v>7.15</v>
      </c>
      <c r="G1532" s="28">
        <v>71.82</v>
      </c>
      <c r="H1532" s="28" t="s">
        <v>51</v>
      </c>
      <c r="I1532" s="28">
        <v>2.41</v>
      </c>
      <c r="J1532" s="28">
        <v>10.44</v>
      </c>
      <c r="K1532" s="28">
        <v>239.02</v>
      </c>
      <c r="L1532" s="28">
        <v>16.81</v>
      </c>
      <c r="M1532" s="28" t="s">
        <v>46</v>
      </c>
      <c r="N1532" s="28">
        <v>39.58</v>
      </c>
    </row>
    <row r="1533">
      <c r="A1533" s="28">
        <v>1532.0</v>
      </c>
      <c r="B1533" s="28">
        <v>22.0</v>
      </c>
      <c r="C1533" s="28" t="s">
        <v>44</v>
      </c>
      <c r="D1533" s="28">
        <v>3.95</v>
      </c>
      <c r="E1533" s="28">
        <v>6.35</v>
      </c>
      <c r="F1533" s="28">
        <v>7.38</v>
      </c>
      <c r="G1533" s="28">
        <v>93.89</v>
      </c>
      <c r="H1533" s="28" t="s">
        <v>45</v>
      </c>
      <c r="I1533" s="28">
        <v>1.95</v>
      </c>
      <c r="J1533" s="28">
        <v>7.2</v>
      </c>
      <c r="K1533" s="28">
        <v>249.53</v>
      </c>
      <c r="L1533" s="28">
        <v>11.84</v>
      </c>
      <c r="M1533" s="28" t="s">
        <v>48</v>
      </c>
      <c r="N1533" s="28">
        <v>87.43</v>
      </c>
    </row>
    <row r="1534">
      <c r="A1534" s="28">
        <v>1533.0</v>
      </c>
      <c r="B1534" s="28">
        <v>18.0</v>
      </c>
      <c r="C1534" s="28" t="s">
        <v>49</v>
      </c>
      <c r="D1534" s="28">
        <v>3.99</v>
      </c>
      <c r="E1534" s="28">
        <v>4.25</v>
      </c>
      <c r="F1534" s="28">
        <v>6.61</v>
      </c>
      <c r="G1534" s="28">
        <v>80.58</v>
      </c>
      <c r="H1534" s="28" t="s">
        <v>45</v>
      </c>
      <c r="I1534" s="28">
        <v>3.42</v>
      </c>
      <c r="J1534" s="28">
        <v>6.44</v>
      </c>
      <c r="K1534" s="28">
        <v>261.12</v>
      </c>
      <c r="L1534" s="28">
        <v>14.51</v>
      </c>
      <c r="M1534" s="28" t="s">
        <v>48</v>
      </c>
      <c r="N1534" s="28">
        <v>64.09</v>
      </c>
    </row>
    <row r="1535">
      <c r="A1535" s="28">
        <v>1534.0</v>
      </c>
      <c r="B1535" s="28">
        <v>18.0</v>
      </c>
      <c r="C1535" s="28" t="s">
        <v>44</v>
      </c>
      <c r="D1535" s="28">
        <v>7.81</v>
      </c>
      <c r="E1535" s="28">
        <v>8.6</v>
      </c>
      <c r="F1535" s="28">
        <v>7.45</v>
      </c>
      <c r="G1535" s="28">
        <v>85.86</v>
      </c>
      <c r="H1535" s="28" t="s">
        <v>45</v>
      </c>
      <c r="I1535" s="28">
        <v>0.07</v>
      </c>
      <c r="J1535" s="28">
        <v>13.66</v>
      </c>
      <c r="K1535" s="28">
        <v>218.04</v>
      </c>
      <c r="L1535" s="28">
        <v>20.09</v>
      </c>
      <c r="M1535" s="28" t="s">
        <v>46</v>
      </c>
      <c r="N1535" s="28">
        <v>79.9848205420581</v>
      </c>
    </row>
    <row r="1536">
      <c r="A1536" s="28">
        <v>1535.0</v>
      </c>
      <c r="B1536" s="28">
        <v>21.0</v>
      </c>
      <c r="C1536" s="28" t="s">
        <v>44</v>
      </c>
      <c r="D1536" s="28">
        <v>7.58</v>
      </c>
      <c r="E1536" s="28">
        <v>7.45</v>
      </c>
      <c r="F1536" s="28">
        <v>5.62</v>
      </c>
      <c r="G1536" s="28">
        <v>65.16</v>
      </c>
      <c r="H1536" s="28" t="s">
        <v>47</v>
      </c>
      <c r="I1536" s="28">
        <v>3.17</v>
      </c>
      <c r="J1536" s="28">
        <v>12.67</v>
      </c>
      <c r="K1536" s="28">
        <v>241.89</v>
      </c>
      <c r="L1536" s="28">
        <v>16.47</v>
      </c>
      <c r="M1536" s="28" t="s">
        <v>50</v>
      </c>
      <c r="N1536" s="28">
        <v>47.1454557818873</v>
      </c>
    </row>
    <row r="1537">
      <c r="A1537" s="28">
        <v>1536.0</v>
      </c>
      <c r="B1537" s="28">
        <v>18.0</v>
      </c>
      <c r="C1537" s="28" t="s">
        <v>44</v>
      </c>
      <c r="D1537" s="28">
        <v>2.87</v>
      </c>
      <c r="E1537" s="28">
        <v>1.9</v>
      </c>
      <c r="F1537" s="28">
        <v>4.74</v>
      </c>
      <c r="G1537" s="28">
        <v>97.16</v>
      </c>
      <c r="H1537" s="28" t="s">
        <v>51</v>
      </c>
      <c r="I1537" s="28">
        <v>2.03</v>
      </c>
      <c r="J1537" s="28">
        <v>6.49</v>
      </c>
      <c r="K1537" s="28">
        <v>279.79</v>
      </c>
      <c r="L1537" s="28">
        <v>9.76</v>
      </c>
      <c r="M1537" s="28" t="s">
        <v>48</v>
      </c>
      <c r="N1537" s="28">
        <v>54.65</v>
      </c>
    </row>
    <row r="1538">
      <c r="A1538" s="28">
        <v>1537.0</v>
      </c>
      <c r="B1538" s="28">
        <v>17.0</v>
      </c>
      <c r="C1538" s="28" t="s">
        <v>49</v>
      </c>
      <c r="D1538" s="28">
        <v>1.12</v>
      </c>
      <c r="E1538" s="28">
        <v>6.62</v>
      </c>
      <c r="F1538" s="28">
        <v>7.32</v>
      </c>
      <c r="G1538" s="28">
        <v>72.9</v>
      </c>
      <c r="H1538" s="28" t="s">
        <v>51</v>
      </c>
      <c r="I1538" s="28">
        <v>2.26</v>
      </c>
      <c r="J1538" s="28">
        <v>4.73</v>
      </c>
      <c r="K1538" s="28">
        <v>313.15</v>
      </c>
      <c r="L1538" s="28">
        <v>3.41</v>
      </c>
      <c r="M1538" s="28" t="s">
        <v>48</v>
      </c>
      <c r="N1538" s="28">
        <v>86.2</v>
      </c>
    </row>
    <row r="1539">
      <c r="A1539" s="28">
        <v>1538.0</v>
      </c>
      <c r="B1539" s="28">
        <v>23.0</v>
      </c>
      <c r="C1539" s="28" t="s">
        <v>44</v>
      </c>
      <c r="D1539" s="28">
        <v>2.61</v>
      </c>
      <c r="E1539" s="28">
        <v>2.02</v>
      </c>
      <c r="F1539" s="28">
        <v>5.23</v>
      </c>
      <c r="G1539" s="28">
        <v>88.27</v>
      </c>
      <c r="H1539" s="28" t="s">
        <v>45</v>
      </c>
      <c r="I1539" s="28">
        <v>1.48</v>
      </c>
      <c r="J1539" s="28">
        <v>4.58</v>
      </c>
      <c r="K1539" s="28">
        <v>283.95</v>
      </c>
      <c r="L1539" s="28">
        <v>4.81</v>
      </c>
      <c r="M1539" s="28" t="s">
        <v>48</v>
      </c>
      <c r="N1539" s="28">
        <v>60.56</v>
      </c>
    </row>
    <row r="1540">
      <c r="A1540" s="28">
        <v>1539.0</v>
      </c>
      <c r="B1540" s="28">
        <v>20.0</v>
      </c>
      <c r="C1540" s="28" t="s">
        <v>44</v>
      </c>
      <c r="D1540" s="28">
        <v>0.24</v>
      </c>
      <c r="E1540" s="28">
        <v>3.3</v>
      </c>
      <c r="F1540" s="28">
        <v>6.28</v>
      </c>
      <c r="G1540" s="28">
        <v>98.19</v>
      </c>
      <c r="H1540" s="28" t="s">
        <v>51</v>
      </c>
      <c r="I1540" s="28">
        <v>0.64</v>
      </c>
      <c r="J1540" s="28">
        <v>4.49</v>
      </c>
      <c r="K1540" s="28">
        <v>324.57</v>
      </c>
      <c r="L1540" s="28">
        <v>3.85</v>
      </c>
      <c r="M1540" s="28" t="s">
        <v>48</v>
      </c>
      <c r="N1540" s="28">
        <v>77.78</v>
      </c>
    </row>
    <row r="1541">
      <c r="A1541" s="28">
        <v>1540.0</v>
      </c>
      <c r="B1541" s="28">
        <v>16.0</v>
      </c>
      <c r="C1541" s="28" t="s">
        <v>44</v>
      </c>
      <c r="D1541" s="28">
        <v>0.17</v>
      </c>
      <c r="E1541" s="28">
        <v>2.6</v>
      </c>
      <c r="F1541" s="28">
        <v>6.46</v>
      </c>
      <c r="G1541" s="28">
        <v>80.35</v>
      </c>
      <c r="H1541" s="28" t="s">
        <v>45</v>
      </c>
      <c r="I1541" s="28">
        <v>2.01</v>
      </c>
      <c r="J1541" s="28">
        <v>5.94</v>
      </c>
      <c r="K1541" s="28">
        <v>302.44</v>
      </c>
      <c r="L1541" s="28">
        <v>6.05</v>
      </c>
      <c r="M1541" s="28" t="s">
        <v>48</v>
      </c>
      <c r="N1541" s="28">
        <v>63.54</v>
      </c>
    </row>
    <row r="1542">
      <c r="A1542" s="28">
        <v>1541.0</v>
      </c>
      <c r="B1542" s="28">
        <v>18.0</v>
      </c>
      <c r="C1542" s="28" t="s">
        <v>44</v>
      </c>
      <c r="D1542" s="28">
        <v>3.16</v>
      </c>
      <c r="E1542" s="28">
        <v>2.56</v>
      </c>
      <c r="F1542" s="28">
        <v>6.39</v>
      </c>
      <c r="G1542" s="28">
        <v>80.3</v>
      </c>
      <c r="H1542" s="28" t="s">
        <v>51</v>
      </c>
      <c r="I1542" s="28">
        <v>1.54</v>
      </c>
      <c r="J1542" s="28">
        <v>8.65</v>
      </c>
      <c r="K1542" s="28">
        <v>274.85</v>
      </c>
      <c r="L1542" s="28">
        <v>7.85</v>
      </c>
      <c r="M1542" s="28" t="s">
        <v>48</v>
      </c>
      <c r="N1542" s="28">
        <v>48.0</v>
      </c>
    </row>
    <row r="1543">
      <c r="A1543" s="28">
        <v>1542.0</v>
      </c>
      <c r="B1543" s="28">
        <v>23.0</v>
      </c>
      <c r="C1543" s="28" t="s">
        <v>49</v>
      </c>
      <c r="D1543" s="28">
        <v>7.53</v>
      </c>
      <c r="E1543" s="28">
        <v>6.55</v>
      </c>
      <c r="F1543" s="28">
        <v>6.99</v>
      </c>
      <c r="G1543" s="28">
        <v>64.69</v>
      </c>
      <c r="H1543" s="28" t="s">
        <v>47</v>
      </c>
      <c r="I1543" s="28">
        <v>4.8</v>
      </c>
      <c r="J1543" s="28">
        <v>8.95</v>
      </c>
      <c r="K1543" s="28">
        <v>228.55</v>
      </c>
      <c r="L1543" s="28">
        <v>16.4</v>
      </c>
      <c r="M1543" s="28" t="s">
        <v>46</v>
      </c>
      <c r="N1543" s="28">
        <v>42.64</v>
      </c>
    </row>
    <row r="1544">
      <c r="A1544" s="28">
        <v>1543.0</v>
      </c>
      <c r="B1544" s="28">
        <v>19.0</v>
      </c>
      <c r="C1544" s="28" t="s">
        <v>44</v>
      </c>
      <c r="D1544" s="28">
        <v>6.97</v>
      </c>
      <c r="E1544" s="28">
        <v>6.07</v>
      </c>
      <c r="F1544" s="28">
        <v>4.15</v>
      </c>
      <c r="G1544" s="28">
        <v>75.61</v>
      </c>
      <c r="H1544" s="28" t="s">
        <v>47</v>
      </c>
      <c r="I1544" s="28">
        <v>4.72</v>
      </c>
      <c r="J1544" s="28">
        <v>8.24</v>
      </c>
      <c r="K1544" s="28">
        <v>238.14</v>
      </c>
      <c r="L1544" s="28">
        <v>15.49</v>
      </c>
      <c r="M1544" s="28" t="s">
        <v>46</v>
      </c>
      <c r="N1544" s="28">
        <v>37.6</v>
      </c>
    </row>
    <row r="1545">
      <c r="A1545" s="28">
        <v>1544.0</v>
      </c>
      <c r="B1545" s="28">
        <v>22.0</v>
      </c>
      <c r="C1545" s="28" t="s">
        <v>44</v>
      </c>
      <c r="D1545" s="28">
        <v>4.09</v>
      </c>
      <c r="E1545" s="28">
        <v>2.58</v>
      </c>
      <c r="F1545" s="28">
        <v>8.95</v>
      </c>
      <c r="G1545" s="28">
        <v>94.1</v>
      </c>
      <c r="H1545" s="28" t="s">
        <v>45</v>
      </c>
      <c r="I1545" s="28">
        <v>3.22</v>
      </c>
      <c r="J1545" s="28">
        <v>9.9</v>
      </c>
      <c r="K1545" s="28">
        <v>274.16</v>
      </c>
      <c r="L1545" s="28">
        <v>9.19</v>
      </c>
      <c r="M1545" s="28" t="s">
        <v>48</v>
      </c>
      <c r="N1545" s="28">
        <v>64.05</v>
      </c>
    </row>
    <row r="1546">
      <c r="A1546" s="28">
        <v>1545.0</v>
      </c>
      <c r="B1546" s="28">
        <v>17.0</v>
      </c>
      <c r="C1546" s="28" t="s">
        <v>49</v>
      </c>
      <c r="D1546" s="28">
        <v>4.52</v>
      </c>
      <c r="E1546" s="28">
        <v>9.91</v>
      </c>
      <c r="F1546" s="28">
        <v>7.58</v>
      </c>
      <c r="G1546" s="28">
        <v>65.4</v>
      </c>
      <c r="H1546" s="28" t="s">
        <v>51</v>
      </c>
      <c r="I1546" s="28">
        <v>4.52</v>
      </c>
      <c r="J1546" s="28">
        <v>6.52</v>
      </c>
      <c r="K1546" s="28">
        <v>267.69</v>
      </c>
      <c r="L1546" s="28">
        <v>7.18</v>
      </c>
      <c r="M1546" s="28" t="s">
        <v>48</v>
      </c>
      <c r="N1546" s="28">
        <v>97.7050685666313</v>
      </c>
    </row>
    <row r="1547">
      <c r="A1547" s="28">
        <v>1546.0</v>
      </c>
      <c r="B1547" s="28">
        <v>22.0</v>
      </c>
      <c r="C1547" s="28" t="s">
        <v>44</v>
      </c>
      <c r="D1547" s="28">
        <v>0.05</v>
      </c>
      <c r="E1547" s="28">
        <v>4.8</v>
      </c>
      <c r="F1547" s="28">
        <v>6.13</v>
      </c>
      <c r="G1547" s="28">
        <v>96.7</v>
      </c>
      <c r="H1547" s="28" t="s">
        <v>51</v>
      </c>
      <c r="I1547" s="28">
        <v>3.76</v>
      </c>
      <c r="J1547" s="28">
        <v>3.8</v>
      </c>
      <c r="K1547" s="28">
        <v>324.46</v>
      </c>
      <c r="L1547" s="28">
        <v>-0.83</v>
      </c>
      <c r="M1547" s="28" t="s">
        <v>48</v>
      </c>
      <c r="N1547" s="28">
        <v>79.14</v>
      </c>
    </row>
    <row r="1548">
      <c r="A1548" s="28">
        <v>1547.0</v>
      </c>
      <c r="B1548" s="28">
        <v>20.0</v>
      </c>
      <c r="C1548" s="28" t="s">
        <v>44</v>
      </c>
      <c r="D1548" s="28">
        <v>1.72</v>
      </c>
      <c r="E1548" s="28">
        <v>1.87</v>
      </c>
      <c r="F1548" s="28">
        <v>4.96</v>
      </c>
      <c r="G1548" s="28">
        <v>86.69</v>
      </c>
      <c r="H1548" s="28" t="s">
        <v>45</v>
      </c>
      <c r="I1548" s="28">
        <v>1.73</v>
      </c>
      <c r="J1548" s="28">
        <v>3.09</v>
      </c>
      <c r="K1548" s="28">
        <v>299.24</v>
      </c>
      <c r="L1548" s="28">
        <v>6.68</v>
      </c>
      <c r="M1548" s="28" t="s">
        <v>48</v>
      </c>
      <c r="N1548" s="28">
        <v>63.34</v>
      </c>
    </row>
    <row r="1549">
      <c r="A1549" s="28">
        <v>1548.0</v>
      </c>
      <c r="B1549" s="28">
        <v>20.0</v>
      </c>
      <c r="C1549" s="28" t="s">
        <v>49</v>
      </c>
      <c r="D1549" s="28">
        <v>0.2</v>
      </c>
      <c r="E1549" s="28">
        <v>2.09</v>
      </c>
      <c r="F1549" s="28">
        <v>4.4</v>
      </c>
      <c r="G1549" s="28">
        <v>76.84</v>
      </c>
      <c r="H1549" s="28" t="s">
        <v>47</v>
      </c>
      <c r="I1549" s="28">
        <v>3.02</v>
      </c>
      <c r="J1549" s="28">
        <v>5.42</v>
      </c>
      <c r="K1549" s="28">
        <v>319.34</v>
      </c>
      <c r="L1549" s="28">
        <v>2.08</v>
      </c>
      <c r="M1549" s="28" t="s">
        <v>48</v>
      </c>
      <c r="N1549" s="28">
        <v>44.52</v>
      </c>
    </row>
    <row r="1550">
      <c r="A1550" s="28">
        <v>1549.0</v>
      </c>
      <c r="B1550" s="28">
        <v>21.0</v>
      </c>
      <c r="C1550" s="28" t="s">
        <v>44</v>
      </c>
      <c r="D1550" s="28">
        <v>6.04</v>
      </c>
      <c r="E1550" s="28">
        <v>6.26</v>
      </c>
      <c r="F1550" s="28">
        <v>7.36</v>
      </c>
      <c r="G1550" s="28">
        <v>81.86</v>
      </c>
      <c r="H1550" s="28" t="s">
        <v>51</v>
      </c>
      <c r="I1550" s="28">
        <v>1.1</v>
      </c>
      <c r="J1550" s="28">
        <v>7.63</v>
      </c>
      <c r="K1550" s="28">
        <v>237.39</v>
      </c>
      <c r="L1550" s="28">
        <v>11.61</v>
      </c>
      <c r="M1550" s="28" t="s">
        <v>46</v>
      </c>
      <c r="N1550" s="28">
        <v>64.74</v>
      </c>
    </row>
    <row r="1551">
      <c r="A1551" s="28">
        <v>1550.0</v>
      </c>
      <c r="B1551" s="28">
        <v>24.0</v>
      </c>
      <c r="C1551" s="28" t="s">
        <v>44</v>
      </c>
      <c r="D1551" s="28">
        <v>1.17</v>
      </c>
      <c r="E1551" s="28">
        <v>9.81</v>
      </c>
      <c r="F1551" s="28">
        <v>5.58</v>
      </c>
      <c r="G1551" s="28">
        <v>66.02</v>
      </c>
      <c r="H1551" s="28" t="s">
        <v>51</v>
      </c>
      <c r="I1551" s="28">
        <v>3.44</v>
      </c>
      <c r="J1551" s="28">
        <v>5.39</v>
      </c>
      <c r="K1551" s="28">
        <v>289.78</v>
      </c>
      <c r="L1551" s="28">
        <v>5.09</v>
      </c>
      <c r="M1551" s="28" t="s">
        <v>50</v>
      </c>
      <c r="N1551" s="28">
        <v>100.0</v>
      </c>
    </row>
    <row r="1552">
      <c r="A1552" s="28">
        <v>1551.0</v>
      </c>
      <c r="B1552" s="28">
        <v>21.0</v>
      </c>
      <c r="C1552" s="28" t="s">
        <v>44</v>
      </c>
      <c r="D1552" s="28">
        <v>6.95</v>
      </c>
      <c r="E1552" s="28">
        <v>6.15</v>
      </c>
      <c r="F1552" s="28">
        <v>5.15</v>
      </c>
      <c r="G1552" s="28">
        <v>68.7</v>
      </c>
      <c r="H1552" s="28" t="s">
        <v>51</v>
      </c>
      <c r="I1552" s="28">
        <v>0.22</v>
      </c>
      <c r="J1552" s="28">
        <v>8.23</v>
      </c>
      <c r="K1552" s="28">
        <v>225.42</v>
      </c>
      <c r="L1552" s="28">
        <v>17.14</v>
      </c>
      <c r="M1552" s="28" t="s">
        <v>46</v>
      </c>
      <c r="N1552" s="28">
        <v>41.43</v>
      </c>
    </row>
    <row r="1553">
      <c r="A1553" s="28">
        <v>1552.0</v>
      </c>
      <c r="B1553" s="28">
        <v>23.0</v>
      </c>
      <c r="C1553" s="28" t="s">
        <v>49</v>
      </c>
      <c r="D1553" s="28">
        <v>5.15</v>
      </c>
      <c r="E1553" s="28">
        <v>9.54</v>
      </c>
      <c r="F1553" s="28">
        <v>5.9</v>
      </c>
      <c r="G1553" s="28">
        <v>71.46</v>
      </c>
      <c r="H1553" s="28" t="s">
        <v>45</v>
      </c>
      <c r="I1553" s="28">
        <v>4.16</v>
      </c>
      <c r="J1553" s="28">
        <v>6.93</v>
      </c>
      <c r="K1553" s="28">
        <v>241.33</v>
      </c>
      <c r="L1553" s="28">
        <v>8.86</v>
      </c>
      <c r="M1553" s="28" t="s">
        <v>50</v>
      </c>
      <c r="N1553" s="28">
        <v>87.6200031709932</v>
      </c>
    </row>
    <row r="1554">
      <c r="A1554" s="28">
        <v>1553.0</v>
      </c>
      <c r="B1554" s="28">
        <v>22.0</v>
      </c>
      <c r="C1554" s="28" t="s">
        <v>49</v>
      </c>
      <c r="D1554" s="28">
        <v>1.84</v>
      </c>
      <c r="E1554" s="28">
        <v>5.0</v>
      </c>
      <c r="F1554" s="28">
        <v>6.96</v>
      </c>
      <c r="G1554" s="28">
        <v>75.39</v>
      </c>
      <c r="H1554" s="28" t="s">
        <v>45</v>
      </c>
      <c r="I1554" s="28">
        <v>2.92</v>
      </c>
      <c r="J1554" s="28">
        <v>5.4</v>
      </c>
      <c r="K1554" s="28">
        <v>300.16</v>
      </c>
      <c r="L1554" s="28">
        <v>1.68</v>
      </c>
      <c r="M1554" s="28" t="s">
        <v>48</v>
      </c>
      <c r="N1554" s="28">
        <v>77.13</v>
      </c>
    </row>
    <row r="1555">
      <c r="A1555" s="28">
        <v>1554.0</v>
      </c>
      <c r="B1555" s="28">
        <v>24.0</v>
      </c>
      <c r="C1555" s="28" t="s">
        <v>49</v>
      </c>
      <c r="D1555" s="28">
        <v>1.26</v>
      </c>
      <c r="E1555" s="28">
        <v>4.92</v>
      </c>
      <c r="F1555" s="28">
        <v>7.36</v>
      </c>
      <c r="G1555" s="28">
        <v>96.62</v>
      </c>
      <c r="H1555" s="28" t="s">
        <v>45</v>
      </c>
      <c r="I1555" s="28">
        <v>0.29</v>
      </c>
      <c r="J1555" s="28">
        <v>2.49</v>
      </c>
      <c r="K1555" s="28">
        <v>314.27</v>
      </c>
      <c r="L1555" s="28">
        <v>6.09</v>
      </c>
      <c r="M1555" s="28" t="s">
        <v>48</v>
      </c>
      <c r="N1555" s="28">
        <v>86.27</v>
      </c>
    </row>
    <row r="1556">
      <c r="A1556" s="28">
        <v>1555.0</v>
      </c>
      <c r="B1556" s="28">
        <v>19.0</v>
      </c>
      <c r="C1556" s="28" t="s">
        <v>49</v>
      </c>
      <c r="D1556" s="28">
        <v>5.02</v>
      </c>
      <c r="E1556" s="28">
        <v>5.5</v>
      </c>
      <c r="F1556" s="28">
        <v>7.23</v>
      </c>
      <c r="G1556" s="28">
        <v>74.7</v>
      </c>
      <c r="H1556" s="28" t="s">
        <v>45</v>
      </c>
      <c r="I1556" s="28">
        <v>4.36</v>
      </c>
      <c r="J1556" s="28">
        <v>7.0</v>
      </c>
      <c r="K1556" s="28">
        <v>250.28</v>
      </c>
      <c r="L1556" s="28">
        <v>12.06</v>
      </c>
      <c r="M1556" s="28" t="s">
        <v>46</v>
      </c>
      <c r="N1556" s="28">
        <v>60.39</v>
      </c>
    </row>
    <row r="1557">
      <c r="A1557" s="28">
        <v>1556.0</v>
      </c>
      <c r="B1557" s="28">
        <v>17.0</v>
      </c>
      <c r="C1557" s="28" t="s">
        <v>44</v>
      </c>
      <c r="D1557" s="28">
        <v>7.21</v>
      </c>
      <c r="E1557" s="28">
        <v>7.28</v>
      </c>
      <c r="F1557" s="28">
        <v>8.32</v>
      </c>
      <c r="G1557" s="28">
        <v>80.95</v>
      </c>
      <c r="H1557" s="28" t="s">
        <v>45</v>
      </c>
      <c r="I1557" s="28">
        <v>4.39</v>
      </c>
      <c r="J1557" s="28">
        <v>8.89</v>
      </c>
      <c r="K1557" s="28">
        <v>243.57</v>
      </c>
      <c r="L1557" s="28">
        <v>13.11</v>
      </c>
      <c r="M1557" s="28" t="s">
        <v>46</v>
      </c>
      <c r="N1557" s="28">
        <v>72.293642474361</v>
      </c>
    </row>
    <row r="1558">
      <c r="A1558" s="28">
        <v>1557.0</v>
      </c>
      <c r="B1558" s="28">
        <v>22.0</v>
      </c>
      <c r="C1558" s="28" t="s">
        <v>44</v>
      </c>
      <c r="D1558" s="28">
        <v>5.75</v>
      </c>
      <c r="E1558" s="28">
        <v>4.31</v>
      </c>
      <c r="F1558" s="28">
        <v>5.09</v>
      </c>
      <c r="G1558" s="28">
        <v>66.48</v>
      </c>
      <c r="H1558" s="28" t="s">
        <v>47</v>
      </c>
      <c r="I1558" s="28">
        <v>4.26</v>
      </c>
      <c r="J1558" s="28">
        <v>6.95</v>
      </c>
      <c r="K1558" s="28">
        <v>255.52</v>
      </c>
      <c r="L1558" s="28">
        <v>11.22</v>
      </c>
      <c r="M1558" s="28" t="s">
        <v>46</v>
      </c>
      <c r="N1558" s="28">
        <v>37.4</v>
      </c>
    </row>
    <row r="1559">
      <c r="A1559" s="28">
        <v>1558.0</v>
      </c>
      <c r="B1559" s="28">
        <v>21.0</v>
      </c>
      <c r="C1559" s="28" t="s">
        <v>49</v>
      </c>
      <c r="D1559" s="28">
        <v>2.79</v>
      </c>
      <c r="E1559" s="28">
        <v>8.77</v>
      </c>
      <c r="F1559" s="28">
        <v>7.18</v>
      </c>
      <c r="G1559" s="28">
        <v>89.44</v>
      </c>
      <c r="H1559" s="28" t="s">
        <v>47</v>
      </c>
      <c r="I1559" s="28">
        <v>3.87</v>
      </c>
      <c r="J1559" s="28">
        <v>8.64</v>
      </c>
      <c r="K1559" s="28">
        <v>280.98</v>
      </c>
      <c r="L1559" s="28">
        <v>6.5</v>
      </c>
      <c r="M1559" s="28" t="s">
        <v>48</v>
      </c>
      <c r="N1559" s="28">
        <v>100.0</v>
      </c>
    </row>
    <row r="1560">
      <c r="A1560" s="28">
        <v>1559.0</v>
      </c>
      <c r="B1560" s="28">
        <v>16.0</v>
      </c>
      <c r="C1560" s="28" t="s">
        <v>49</v>
      </c>
      <c r="D1560" s="28">
        <v>4.7</v>
      </c>
      <c r="E1560" s="28">
        <v>1.26</v>
      </c>
      <c r="F1560" s="28">
        <v>4.51</v>
      </c>
      <c r="G1560" s="28">
        <v>82.41</v>
      </c>
      <c r="H1560" s="28" t="s">
        <v>47</v>
      </c>
      <c r="I1560" s="28">
        <v>3.39</v>
      </c>
      <c r="J1560" s="28">
        <v>7.95</v>
      </c>
      <c r="K1560" s="28">
        <v>260.11</v>
      </c>
      <c r="L1560" s="28">
        <v>12.3</v>
      </c>
      <c r="M1560" s="28" t="s">
        <v>48</v>
      </c>
      <c r="N1560" s="28">
        <v>37.7890012913684</v>
      </c>
    </row>
    <row r="1561">
      <c r="A1561" s="28">
        <v>1560.0</v>
      </c>
      <c r="B1561" s="28">
        <v>24.0</v>
      </c>
      <c r="C1561" s="28" t="s">
        <v>44</v>
      </c>
      <c r="D1561" s="28">
        <v>2.49</v>
      </c>
      <c r="E1561" s="28">
        <v>4.96</v>
      </c>
      <c r="F1561" s="28">
        <v>6.74</v>
      </c>
      <c r="G1561" s="28">
        <v>77.6</v>
      </c>
      <c r="H1561" s="28" t="s">
        <v>47</v>
      </c>
      <c r="I1561" s="28">
        <v>1.98</v>
      </c>
      <c r="J1561" s="28">
        <v>7.78</v>
      </c>
      <c r="K1561" s="28">
        <v>301.27</v>
      </c>
      <c r="L1561" s="28">
        <v>9.67</v>
      </c>
      <c r="M1561" s="28" t="s">
        <v>48</v>
      </c>
      <c r="N1561" s="28">
        <v>79.8991632421142</v>
      </c>
    </row>
    <row r="1562">
      <c r="A1562" s="28">
        <v>1561.0</v>
      </c>
      <c r="B1562" s="28">
        <v>24.0</v>
      </c>
      <c r="C1562" s="28" t="s">
        <v>49</v>
      </c>
      <c r="D1562" s="28">
        <v>7.99</v>
      </c>
      <c r="E1562" s="28">
        <v>5.6</v>
      </c>
      <c r="F1562" s="28">
        <v>6.92</v>
      </c>
      <c r="G1562" s="28">
        <v>97.89</v>
      </c>
      <c r="H1562" s="28" t="s">
        <v>47</v>
      </c>
      <c r="I1562" s="28">
        <v>0.68</v>
      </c>
      <c r="J1562" s="28">
        <v>10.78</v>
      </c>
      <c r="K1562" s="28">
        <v>200.88</v>
      </c>
      <c r="L1562" s="28">
        <v>18.71</v>
      </c>
      <c r="M1562" s="28" t="s">
        <v>46</v>
      </c>
      <c r="N1562" s="28">
        <v>46.63</v>
      </c>
    </row>
    <row r="1563">
      <c r="A1563" s="28">
        <v>1562.0</v>
      </c>
      <c r="B1563" s="28">
        <v>17.0</v>
      </c>
      <c r="C1563" s="28" t="s">
        <v>44</v>
      </c>
      <c r="D1563" s="28">
        <v>5.99</v>
      </c>
      <c r="E1563" s="28">
        <v>6.46</v>
      </c>
      <c r="F1563" s="28">
        <v>5.08</v>
      </c>
      <c r="G1563" s="28">
        <v>95.63</v>
      </c>
      <c r="H1563" s="28" t="s">
        <v>45</v>
      </c>
      <c r="I1563" s="28">
        <v>1.44</v>
      </c>
      <c r="J1563" s="28">
        <v>7.2</v>
      </c>
      <c r="K1563" s="28">
        <v>259.23</v>
      </c>
      <c r="L1563" s="28">
        <v>12.92</v>
      </c>
      <c r="M1563" s="28" t="s">
        <v>46</v>
      </c>
      <c r="N1563" s="28">
        <v>56.8</v>
      </c>
    </row>
    <row r="1564">
      <c r="A1564" s="28">
        <v>1563.0</v>
      </c>
      <c r="B1564" s="28">
        <v>18.0</v>
      </c>
      <c r="C1564" s="28" t="s">
        <v>44</v>
      </c>
      <c r="D1564" s="28">
        <v>4.92</v>
      </c>
      <c r="E1564" s="28">
        <v>3.48</v>
      </c>
      <c r="F1564" s="28">
        <v>5.96</v>
      </c>
      <c r="G1564" s="28">
        <v>86.38</v>
      </c>
      <c r="H1564" s="28" t="s">
        <v>51</v>
      </c>
      <c r="I1564" s="28">
        <v>1.74</v>
      </c>
      <c r="J1564" s="28">
        <v>9.4</v>
      </c>
      <c r="K1564" s="28">
        <v>269.92</v>
      </c>
      <c r="L1564" s="28">
        <v>12.84</v>
      </c>
      <c r="M1564" s="28" t="s">
        <v>48</v>
      </c>
      <c r="N1564" s="28">
        <v>53.33</v>
      </c>
    </row>
    <row r="1565">
      <c r="A1565" s="28">
        <v>1564.0</v>
      </c>
      <c r="B1565" s="28">
        <v>20.0</v>
      </c>
      <c r="C1565" s="28" t="s">
        <v>44</v>
      </c>
      <c r="D1565" s="28">
        <v>3.39</v>
      </c>
      <c r="E1565" s="28">
        <v>4.85</v>
      </c>
      <c r="F1565" s="28">
        <v>8.14</v>
      </c>
      <c r="G1565" s="28">
        <v>96.87</v>
      </c>
      <c r="H1565" s="28" t="s">
        <v>45</v>
      </c>
      <c r="I1565" s="28">
        <v>1.79</v>
      </c>
      <c r="J1565" s="28">
        <v>4.58</v>
      </c>
      <c r="K1565" s="28">
        <v>273.43</v>
      </c>
      <c r="L1565" s="28">
        <v>5.89</v>
      </c>
      <c r="M1565" s="28" t="s">
        <v>48</v>
      </c>
      <c r="N1565" s="28">
        <v>81.07</v>
      </c>
    </row>
    <row r="1566">
      <c r="A1566" s="28">
        <v>1565.0</v>
      </c>
      <c r="B1566" s="28">
        <v>20.0</v>
      </c>
      <c r="C1566" s="28" t="s">
        <v>44</v>
      </c>
      <c r="D1566" s="28">
        <v>4.95</v>
      </c>
      <c r="E1566" s="28">
        <v>5.36</v>
      </c>
      <c r="F1566" s="28">
        <v>4.74</v>
      </c>
      <c r="G1566" s="28">
        <v>82.59</v>
      </c>
      <c r="H1566" s="28" t="s">
        <v>45</v>
      </c>
      <c r="I1566" s="28">
        <v>2.83</v>
      </c>
      <c r="J1566" s="28">
        <v>8.71</v>
      </c>
      <c r="K1566" s="28">
        <v>259.67</v>
      </c>
      <c r="L1566" s="28">
        <v>10.89</v>
      </c>
      <c r="M1566" s="28" t="s">
        <v>48</v>
      </c>
      <c r="N1566" s="28">
        <v>53.9</v>
      </c>
    </row>
    <row r="1567">
      <c r="A1567" s="28">
        <v>1566.0</v>
      </c>
      <c r="B1567" s="28">
        <v>16.0</v>
      </c>
      <c r="C1567" s="28" t="s">
        <v>49</v>
      </c>
      <c r="D1567" s="28">
        <v>2.73</v>
      </c>
      <c r="E1567" s="28">
        <v>7.18</v>
      </c>
      <c r="F1567" s="28">
        <v>6.17</v>
      </c>
      <c r="G1567" s="28">
        <v>93.08</v>
      </c>
      <c r="H1567" s="28" t="s">
        <v>51</v>
      </c>
      <c r="I1567" s="28">
        <v>1.04</v>
      </c>
      <c r="J1567" s="28">
        <v>4.43</v>
      </c>
      <c r="K1567" s="28">
        <v>303.51</v>
      </c>
      <c r="L1567" s="28">
        <v>6.32</v>
      </c>
      <c r="M1567" s="28" t="s">
        <v>48</v>
      </c>
      <c r="N1567" s="28">
        <v>81.0</v>
      </c>
    </row>
    <row r="1568">
      <c r="A1568" s="28">
        <v>1567.0</v>
      </c>
      <c r="B1568" s="28">
        <v>23.0</v>
      </c>
      <c r="C1568" s="28" t="s">
        <v>49</v>
      </c>
      <c r="D1568" s="28">
        <v>0.23</v>
      </c>
      <c r="E1568" s="28">
        <v>7.96</v>
      </c>
      <c r="F1568" s="28">
        <v>8.66</v>
      </c>
      <c r="G1568" s="28">
        <v>76.38</v>
      </c>
      <c r="H1568" s="28" t="s">
        <v>51</v>
      </c>
      <c r="I1568" s="28">
        <v>0.95</v>
      </c>
      <c r="J1568" s="28">
        <v>4.58</v>
      </c>
      <c r="K1568" s="28">
        <v>304.14</v>
      </c>
      <c r="L1568" s="28">
        <v>2.08</v>
      </c>
      <c r="M1568" s="28" t="s">
        <v>48</v>
      </c>
      <c r="N1568" s="28">
        <v>106.656749977836</v>
      </c>
    </row>
    <row r="1569">
      <c r="A1569" s="28">
        <v>1568.0</v>
      </c>
      <c r="B1569" s="28">
        <v>23.0</v>
      </c>
      <c r="C1569" s="28" t="s">
        <v>44</v>
      </c>
      <c r="D1569" s="28">
        <v>3.16</v>
      </c>
      <c r="E1569" s="28">
        <v>7.64</v>
      </c>
      <c r="F1569" s="28">
        <v>6.52</v>
      </c>
      <c r="G1569" s="28">
        <v>63.47</v>
      </c>
      <c r="H1569" s="28" t="s">
        <v>45</v>
      </c>
      <c r="I1569" s="28">
        <v>3.58</v>
      </c>
      <c r="J1569" s="28">
        <v>8.62</v>
      </c>
      <c r="K1569" s="28">
        <v>280.26</v>
      </c>
      <c r="L1569" s="28">
        <v>9.05</v>
      </c>
      <c r="M1569" s="28" t="s">
        <v>48</v>
      </c>
      <c r="N1569" s="28">
        <v>83.05</v>
      </c>
    </row>
    <row r="1570">
      <c r="A1570" s="28">
        <v>1569.0</v>
      </c>
      <c r="B1570" s="28">
        <v>19.0</v>
      </c>
      <c r="C1570" s="28" t="s">
        <v>44</v>
      </c>
      <c r="D1570" s="28">
        <v>7.44</v>
      </c>
      <c r="E1570" s="28">
        <v>4.07</v>
      </c>
      <c r="F1570" s="28">
        <v>7.63</v>
      </c>
      <c r="G1570" s="28">
        <v>99.77</v>
      </c>
      <c r="H1570" s="28" t="s">
        <v>45</v>
      </c>
      <c r="I1570" s="28">
        <v>0.04</v>
      </c>
      <c r="J1570" s="28">
        <v>13.22</v>
      </c>
      <c r="K1570" s="28">
        <v>237.19</v>
      </c>
      <c r="L1570" s="28">
        <v>14.53</v>
      </c>
      <c r="M1570" s="28" t="s">
        <v>46</v>
      </c>
      <c r="N1570" s="28">
        <v>47.12</v>
      </c>
    </row>
    <row r="1571">
      <c r="A1571" s="28">
        <v>1570.0</v>
      </c>
      <c r="B1571" s="28">
        <v>22.0</v>
      </c>
      <c r="C1571" s="28" t="s">
        <v>49</v>
      </c>
      <c r="D1571" s="28">
        <v>5.01</v>
      </c>
      <c r="E1571" s="28">
        <v>10.0</v>
      </c>
      <c r="F1571" s="28">
        <v>8.13</v>
      </c>
      <c r="G1571" s="28">
        <v>66.63</v>
      </c>
      <c r="H1571" s="28" t="s">
        <v>45</v>
      </c>
      <c r="I1571" s="28">
        <v>0.75</v>
      </c>
      <c r="J1571" s="28">
        <v>8.65</v>
      </c>
      <c r="K1571" s="28">
        <v>261.98</v>
      </c>
      <c r="L1571" s="28">
        <v>13.6</v>
      </c>
      <c r="M1571" s="28" t="s">
        <v>46</v>
      </c>
      <c r="N1571" s="28">
        <v>107.572476420012</v>
      </c>
    </row>
    <row r="1572">
      <c r="A1572" s="28">
        <v>1571.0</v>
      </c>
      <c r="B1572" s="28">
        <v>18.0</v>
      </c>
      <c r="C1572" s="28" t="s">
        <v>44</v>
      </c>
      <c r="D1572" s="28">
        <v>0.67</v>
      </c>
      <c r="E1572" s="28">
        <v>8.64</v>
      </c>
      <c r="F1572" s="28">
        <v>5.02</v>
      </c>
      <c r="G1572" s="28">
        <v>70.06</v>
      </c>
      <c r="H1572" s="28" t="s">
        <v>47</v>
      </c>
      <c r="I1572" s="28">
        <v>2.17</v>
      </c>
      <c r="J1572" s="28">
        <v>4.33</v>
      </c>
      <c r="K1572" s="28">
        <v>312.48</v>
      </c>
      <c r="L1572" s="28">
        <v>1.03</v>
      </c>
      <c r="M1572" s="28" t="s">
        <v>50</v>
      </c>
      <c r="N1572" s="28">
        <v>95.32</v>
      </c>
    </row>
    <row r="1573">
      <c r="A1573" s="28">
        <v>1572.0</v>
      </c>
      <c r="B1573" s="28">
        <v>21.0</v>
      </c>
      <c r="C1573" s="28" t="s">
        <v>49</v>
      </c>
      <c r="D1573" s="28">
        <v>7.08</v>
      </c>
      <c r="E1573" s="28">
        <v>3.34</v>
      </c>
      <c r="F1573" s="28">
        <v>5.09</v>
      </c>
      <c r="G1573" s="28">
        <v>66.52</v>
      </c>
      <c r="H1573" s="28" t="s">
        <v>47</v>
      </c>
      <c r="I1573" s="28">
        <v>0.75</v>
      </c>
      <c r="J1573" s="28">
        <v>8.27</v>
      </c>
      <c r="K1573" s="28">
        <v>253.21</v>
      </c>
      <c r="L1573" s="28">
        <v>10.54</v>
      </c>
      <c r="M1573" s="28" t="s">
        <v>46</v>
      </c>
      <c r="N1573" s="28">
        <v>22.44</v>
      </c>
    </row>
    <row r="1574">
      <c r="A1574" s="28">
        <v>1573.0</v>
      </c>
      <c r="B1574" s="28">
        <v>24.0</v>
      </c>
      <c r="C1574" s="28" t="s">
        <v>44</v>
      </c>
      <c r="D1574" s="28">
        <v>2.15</v>
      </c>
      <c r="E1574" s="28">
        <v>2.76</v>
      </c>
      <c r="F1574" s="28">
        <v>7.79</v>
      </c>
      <c r="G1574" s="28">
        <v>73.5</v>
      </c>
      <c r="H1574" s="28" t="s">
        <v>47</v>
      </c>
      <c r="I1574" s="28">
        <v>4.8</v>
      </c>
      <c r="J1574" s="28">
        <v>7.0</v>
      </c>
      <c r="K1574" s="28">
        <v>283.12</v>
      </c>
      <c r="L1574" s="28">
        <v>5.29</v>
      </c>
      <c r="M1574" s="28" t="s">
        <v>48</v>
      </c>
      <c r="N1574" s="28">
        <v>60.91</v>
      </c>
    </row>
    <row r="1575">
      <c r="A1575" s="28">
        <v>1574.0</v>
      </c>
      <c r="B1575" s="28">
        <v>16.0</v>
      </c>
      <c r="C1575" s="28" t="s">
        <v>49</v>
      </c>
      <c r="D1575" s="28">
        <v>1.95</v>
      </c>
      <c r="E1575" s="28">
        <v>3.83</v>
      </c>
      <c r="F1575" s="28">
        <v>7.77</v>
      </c>
      <c r="G1575" s="28">
        <v>71.57</v>
      </c>
      <c r="H1575" s="28" t="s">
        <v>47</v>
      </c>
      <c r="I1575" s="28">
        <v>3.35</v>
      </c>
      <c r="J1575" s="28">
        <v>7.73</v>
      </c>
      <c r="K1575" s="28">
        <v>285.97</v>
      </c>
      <c r="L1575" s="28">
        <v>6.36</v>
      </c>
      <c r="M1575" s="28" t="s">
        <v>48</v>
      </c>
      <c r="N1575" s="28">
        <v>72.34</v>
      </c>
    </row>
    <row r="1576">
      <c r="A1576" s="28">
        <v>1575.0</v>
      </c>
      <c r="B1576" s="28">
        <v>20.0</v>
      </c>
      <c r="C1576" s="28" t="s">
        <v>44</v>
      </c>
      <c r="D1576" s="28">
        <v>2.38</v>
      </c>
      <c r="E1576" s="28">
        <v>5.07</v>
      </c>
      <c r="F1576" s="28">
        <v>4.3</v>
      </c>
      <c r="G1576" s="28">
        <v>84.04</v>
      </c>
      <c r="H1576" s="28" t="s">
        <v>51</v>
      </c>
      <c r="I1576" s="28">
        <v>2.16</v>
      </c>
      <c r="J1576" s="28">
        <v>5.57</v>
      </c>
      <c r="K1576" s="28">
        <v>266.31</v>
      </c>
      <c r="L1576" s="28">
        <v>10.39</v>
      </c>
      <c r="M1576" s="28" t="s">
        <v>48</v>
      </c>
      <c r="N1576" s="28">
        <v>66.87</v>
      </c>
    </row>
    <row r="1577">
      <c r="A1577" s="28">
        <v>1576.0</v>
      </c>
      <c r="B1577" s="28">
        <v>19.0</v>
      </c>
      <c r="C1577" s="28" t="s">
        <v>44</v>
      </c>
      <c r="D1577" s="28">
        <v>4.62</v>
      </c>
      <c r="E1577" s="28">
        <v>8.66</v>
      </c>
      <c r="F1577" s="28">
        <v>5.61</v>
      </c>
      <c r="G1577" s="28">
        <v>99.86</v>
      </c>
      <c r="H1577" s="28" t="s">
        <v>45</v>
      </c>
      <c r="I1577" s="28">
        <v>0.56</v>
      </c>
      <c r="J1577" s="28">
        <v>9.59</v>
      </c>
      <c r="K1577" s="28">
        <v>253.77</v>
      </c>
      <c r="L1577" s="28">
        <v>10.75</v>
      </c>
      <c r="M1577" s="28" t="s">
        <v>50</v>
      </c>
      <c r="N1577" s="28">
        <v>89.33</v>
      </c>
    </row>
    <row r="1578">
      <c r="A1578" s="28">
        <v>1577.0</v>
      </c>
      <c r="B1578" s="28">
        <v>23.0</v>
      </c>
      <c r="C1578" s="28" t="s">
        <v>44</v>
      </c>
      <c r="D1578" s="28">
        <v>4.36</v>
      </c>
      <c r="E1578" s="28">
        <v>8.01</v>
      </c>
      <c r="F1578" s="28">
        <v>5.99</v>
      </c>
      <c r="G1578" s="28">
        <v>62.1</v>
      </c>
      <c r="H1578" s="28" t="s">
        <v>47</v>
      </c>
      <c r="I1578" s="28">
        <v>1.93</v>
      </c>
      <c r="J1578" s="28">
        <v>9.35</v>
      </c>
      <c r="K1578" s="28">
        <v>261.03</v>
      </c>
      <c r="L1578" s="28">
        <v>11.63</v>
      </c>
      <c r="M1578" s="28" t="s">
        <v>50</v>
      </c>
      <c r="N1578" s="28">
        <v>77.33</v>
      </c>
    </row>
    <row r="1579">
      <c r="A1579" s="28">
        <v>1578.0</v>
      </c>
      <c r="B1579" s="28">
        <v>16.0</v>
      </c>
      <c r="C1579" s="28" t="s">
        <v>44</v>
      </c>
      <c r="D1579" s="28">
        <v>3.93</v>
      </c>
      <c r="E1579" s="28">
        <v>8.66</v>
      </c>
      <c r="F1579" s="28">
        <v>8.15</v>
      </c>
      <c r="G1579" s="28">
        <v>91.14</v>
      </c>
      <c r="H1579" s="28" t="s">
        <v>45</v>
      </c>
      <c r="I1579" s="28">
        <v>3.25</v>
      </c>
      <c r="J1579" s="28">
        <v>8.86</v>
      </c>
      <c r="K1579" s="28">
        <v>276.04</v>
      </c>
      <c r="L1579" s="28">
        <v>10.97</v>
      </c>
      <c r="M1579" s="28" t="s">
        <v>48</v>
      </c>
      <c r="N1579" s="28">
        <v>89.42</v>
      </c>
    </row>
    <row r="1580">
      <c r="A1580" s="28">
        <v>1579.0</v>
      </c>
      <c r="B1580" s="28">
        <v>24.0</v>
      </c>
      <c r="C1580" s="28" t="s">
        <v>44</v>
      </c>
      <c r="D1580" s="28">
        <v>5.74</v>
      </c>
      <c r="E1580" s="28">
        <v>3.45</v>
      </c>
      <c r="F1580" s="28">
        <v>6.11</v>
      </c>
      <c r="G1580" s="28">
        <v>65.12</v>
      </c>
      <c r="H1580" s="28" t="s">
        <v>45</v>
      </c>
      <c r="I1580" s="28">
        <v>4.84</v>
      </c>
      <c r="J1580" s="28">
        <v>10.53</v>
      </c>
      <c r="K1580" s="28">
        <v>260.72</v>
      </c>
      <c r="L1580" s="28">
        <v>10.85</v>
      </c>
      <c r="M1580" s="28" t="s">
        <v>46</v>
      </c>
      <c r="N1580" s="28">
        <v>41.79</v>
      </c>
    </row>
    <row r="1581">
      <c r="A1581" s="28">
        <v>1580.0</v>
      </c>
      <c r="B1581" s="28">
        <v>21.0</v>
      </c>
      <c r="C1581" s="28" t="s">
        <v>49</v>
      </c>
      <c r="D1581" s="28">
        <v>2.53</v>
      </c>
      <c r="E1581" s="28">
        <v>6.34</v>
      </c>
      <c r="F1581" s="28">
        <v>8.63</v>
      </c>
      <c r="G1581" s="28">
        <v>60.79</v>
      </c>
      <c r="H1581" s="28" t="s">
        <v>47</v>
      </c>
      <c r="I1581" s="28">
        <v>2.36</v>
      </c>
      <c r="J1581" s="28">
        <v>4.61</v>
      </c>
      <c r="K1581" s="28">
        <v>280.0</v>
      </c>
      <c r="L1581" s="28">
        <v>5.89</v>
      </c>
      <c r="M1581" s="28" t="s">
        <v>48</v>
      </c>
      <c r="N1581" s="28">
        <v>81.27</v>
      </c>
    </row>
    <row r="1582">
      <c r="A1582" s="28">
        <v>1581.0</v>
      </c>
      <c r="B1582" s="28">
        <v>19.0</v>
      </c>
      <c r="C1582" s="28" t="s">
        <v>44</v>
      </c>
      <c r="D1582" s="28">
        <v>6.26</v>
      </c>
      <c r="E1582" s="28">
        <v>3.55</v>
      </c>
      <c r="F1582" s="28">
        <v>8.98</v>
      </c>
      <c r="G1582" s="28">
        <v>85.54</v>
      </c>
      <c r="H1582" s="28" t="s">
        <v>47</v>
      </c>
      <c r="I1582" s="28">
        <v>3.46</v>
      </c>
      <c r="J1582" s="28">
        <v>11.02</v>
      </c>
      <c r="K1582" s="28">
        <v>243.45</v>
      </c>
      <c r="L1582" s="28">
        <v>14.37</v>
      </c>
      <c r="M1582" s="28" t="s">
        <v>46</v>
      </c>
      <c r="N1582" s="28">
        <v>55.3004521266117</v>
      </c>
    </row>
    <row r="1583">
      <c r="A1583" s="28">
        <v>1582.0</v>
      </c>
      <c r="B1583" s="28">
        <v>24.0</v>
      </c>
      <c r="C1583" s="28" t="s">
        <v>44</v>
      </c>
      <c r="D1583" s="28">
        <v>1.4</v>
      </c>
      <c r="E1583" s="28">
        <v>1.98</v>
      </c>
      <c r="F1583" s="28">
        <v>7.9</v>
      </c>
      <c r="G1583" s="28">
        <v>94.93</v>
      </c>
      <c r="H1583" s="28" t="s">
        <v>51</v>
      </c>
      <c r="I1583" s="28">
        <v>0.98</v>
      </c>
      <c r="J1583" s="28">
        <v>3.12</v>
      </c>
      <c r="K1583" s="28">
        <v>317.16</v>
      </c>
      <c r="L1583" s="28">
        <v>3.83</v>
      </c>
      <c r="M1583" s="28" t="s">
        <v>48</v>
      </c>
      <c r="N1583" s="28">
        <v>81.3002628130688</v>
      </c>
    </row>
    <row r="1584">
      <c r="A1584" s="28">
        <v>1583.0</v>
      </c>
      <c r="B1584" s="28">
        <v>20.0</v>
      </c>
      <c r="C1584" s="28" t="s">
        <v>49</v>
      </c>
      <c r="D1584" s="28">
        <v>6.26</v>
      </c>
      <c r="E1584" s="28">
        <v>7.16</v>
      </c>
      <c r="F1584" s="28">
        <v>7.33</v>
      </c>
      <c r="G1584" s="28">
        <v>67.05</v>
      </c>
      <c r="H1584" s="28" t="s">
        <v>47</v>
      </c>
      <c r="I1584" s="28">
        <v>3.12</v>
      </c>
      <c r="J1584" s="28">
        <v>10.82</v>
      </c>
      <c r="K1584" s="28">
        <v>243.01</v>
      </c>
      <c r="L1584" s="28">
        <v>15.65</v>
      </c>
      <c r="M1584" s="28" t="s">
        <v>46</v>
      </c>
      <c r="N1584" s="28">
        <v>79.190228429848</v>
      </c>
    </row>
    <row r="1585">
      <c r="A1585" s="28">
        <v>1584.0</v>
      </c>
      <c r="B1585" s="28">
        <v>20.0</v>
      </c>
      <c r="C1585" s="28" t="s">
        <v>49</v>
      </c>
      <c r="D1585" s="28">
        <v>5.31</v>
      </c>
      <c r="E1585" s="28">
        <v>2.29</v>
      </c>
      <c r="F1585" s="28">
        <v>5.96</v>
      </c>
      <c r="G1585" s="28">
        <v>73.66</v>
      </c>
      <c r="H1585" s="28" t="s">
        <v>51</v>
      </c>
      <c r="I1585" s="28">
        <v>1.2</v>
      </c>
      <c r="J1585" s="28">
        <v>6.33</v>
      </c>
      <c r="K1585" s="28">
        <v>261.47</v>
      </c>
      <c r="L1585" s="28">
        <v>12.83</v>
      </c>
      <c r="M1585" s="28" t="s">
        <v>46</v>
      </c>
      <c r="N1585" s="28">
        <v>38.1310889462255</v>
      </c>
    </row>
    <row r="1586">
      <c r="A1586" s="28">
        <v>1585.0</v>
      </c>
      <c r="B1586" s="28">
        <v>20.0</v>
      </c>
      <c r="C1586" s="28" t="s">
        <v>52</v>
      </c>
      <c r="D1586" s="28">
        <v>5.47</v>
      </c>
      <c r="E1586" s="28">
        <v>7.01</v>
      </c>
      <c r="F1586" s="28">
        <v>4.34</v>
      </c>
      <c r="G1586" s="28">
        <v>66.75</v>
      </c>
      <c r="H1586" s="28" t="s">
        <v>45</v>
      </c>
      <c r="I1586" s="28">
        <v>0.99</v>
      </c>
      <c r="J1586" s="28">
        <v>11.06</v>
      </c>
      <c r="K1586" s="28">
        <v>265.57</v>
      </c>
      <c r="L1586" s="28">
        <v>12.02</v>
      </c>
      <c r="M1586" s="28" t="s">
        <v>50</v>
      </c>
      <c r="N1586" s="28">
        <v>63.0507052766736</v>
      </c>
    </row>
    <row r="1587">
      <c r="A1587" s="28">
        <v>1586.0</v>
      </c>
      <c r="B1587" s="28">
        <v>16.0</v>
      </c>
      <c r="C1587" s="28" t="s">
        <v>49</v>
      </c>
      <c r="D1587" s="28">
        <v>3.85</v>
      </c>
      <c r="E1587" s="28">
        <v>6.83</v>
      </c>
      <c r="F1587" s="28">
        <v>6.87</v>
      </c>
      <c r="G1587" s="28">
        <v>96.26</v>
      </c>
      <c r="H1587" s="28" t="s">
        <v>51</v>
      </c>
      <c r="I1587" s="28">
        <v>2.55</v>
      </c>
      <c r="J1587" s="28">
        <v>8.99</v>
      </c>
      <c r="K1587" s="28">
        <v>264.5</v>
      </c>
      <c r="L1587" s="28">
        <v>11.24</v>
      </c>
      <c r="M1587" s="28" t="s">
        <v>48</v>
      </c>
      <c r="N1587" s="28">
        <v>74.12</v>
      </c>
    </row>
    <row r="1588">
      <c r="A1588" s="28">
        <v>1587.0</v>
      </c>
      <c r="B1588" s="28">
        <v>16.0</v>
      </c>
      <c r="C1588" s="28" t="s">
        <v>44</v>
      </c>
      <c r="D1588" s="28">
        <v>5.34</v>
      </c>
      <c r="E1588" s="28">
        <v>8.29</v>
      </c>
      <c r="F1588" s="28">
        <v>5.81</v>
      </c>
      <c r="G1588" s="28">
        <v>70.81</v>
      </c>
      <c r="H1588" s="28" t="s">
        <v>47</v>
      </c>
      <c r="I1588" s="28">
        <v>1.06</v>
      </c>
      <c r="J1588" s="28">
        <v>9.75</v>
      </c>
      <c r="K1588" s="28">
        <v>244.59</v>
      </c>
      <c r="L1588" s="28">
        <v>11.43</v>
      </c>
      <c r="M1588" s="28" t="s">
        <v>50</v>
      </c>
      <c r="N1588" s="28">
        <v>86.4830740427617</v>
      </c>
    </row>
    <row r="1589">
      <c r="A1589" s="28">
        <v>1588.0</v>
      </c>
      <c r="B1589" s="28">
        <v>23.0</v>
      </c>
      <c r="C1589" s="28" t="s">
        <v>49</v>
      </c>
      <c r="D1589" s="28">
        <v>0.64</v>
      </c>
      <c r="E1589" s="28">
        <v>2.26</v>
      </c>
      <c r="F1589" s="28">
        <v>5.75</v>
      </c>
      <c r="G1589" s="28">
        <v>77.79</v>
      </c>
      <c r="H1589" s="28" t="s">
        <v>51</v>
      </c>
      <c r="I1589" s="28">
        <v>3.61</v>
      </c>
      <c r="J1589" s="28">
        <v>2.11</v>
      </c>
      <c r="K1589" s="28">
        <v>328.53</v>
      </c>
      <c r="L1589" s="28">
        <v>0.19</v>
      </c>
      <c r="M1589" s="28" t="s">
        <v>48</v>
      </c>
      <c r="N1589" s="28">
        <v>53.33</v>
      </c>
    </row>
    <row r="1590">
      <c r="A1590" s="28">
        <v>1589.0</v>
      </c>
      <c r="B1590" s="28">
        <v>23.0</v>
      </c>
      <c r="C1590" s="28" t="s">
        <v>49</v>
      </c>
      <c r="D1590" s="28">
        <v>6.81</v>
      </c>
      <c r="E1590" s="28">
        <v>8.05</v>
      </c>
      <c r="F1590" s="28">
        <v>7.44</v>
      </c>
      <c r="G1590" s="28">
        <v>95.79</v>
      </c>
      <c r="H1590" s="28" t="s">
        <v>47</v>
      </c>
      <c r="I1590" s="28">
        <v>4.69</v>
      </c>
      <c r="J1590" s="28">
        <v>11.93</v>
      </c>
      <c r="K1590" s="28">
        <v>244.07</v>
      </c>
      <c r="L1590" s="28">
        <v>19.69</v>
      </c>
      <c r="M1590" s="28" t="s">
        <v>46</v>
      </c>
      <c r="N1590" s="28">
        <v>82.1621616942156</v>
      </c>
    </row>
    <row r="1591">
      <c r="A1591" s="28">
        <v>1590.0</v>
      </c>
      <c r="B1591" s="28">
        <v>21.0</v>
      </c>
      <c r="C1591" s="28" t="s">
        <v>49</v>
      </c>
      <c r="D1591" s="28">
        <v>0.44</v>
      </c>
      <c r="E1591" s="28">
        <v>9.99</v>
      </c>
      <c r="F1591" s="28">
        <v>6.32</v>
      </c>
      <c r="G1591" s="28">
        <v>82.11</v>
      </c>
      <c r="H1591" s="28" t="s">
        <v>51</v>
      </c>
      <c r="I1591" s="28">
        <v>1.97</v>
      </c>
      <c r="J1591" s="28">
        <v>5.82</v>
      </c>
      <c r="K1591" s="28">
        <v>301.45</v>
      </c>
      <c r="L1591" s="28">
        <v>-0.06</v>
      </c>
      <c r="M1591" s="28" t="s">
        <v>48</v>
      </c>
      <c r="N1591" s="28">
        <v>100.0</v>
      </c>
    </row>
    <row r="1592">
      <c r="A1592" s="28">
        <v>1591.0</v>
      </c>
      <c r="B1592" s="28">
        <v>19.0</v>
      </c>
      <c r="C1592" s="28" t="s">
        <v>44</v>
      </c>
      <c r="D1592" s="28">
        <v>1.19</v>
      </c>
      <c r="E1592" s="28">
        <v>8.66</v>
      </c>
      <c r="F1592" s="28">
        <v>7.76</v>
      </c>
      <c r="G1592" s="28">
        <v>97.31</v>
      </c>
      <c r="H1592" s="28" t="s">
        <v>51</v>
      </c>
      <c r="I1592" s="28">
        <v>1.61</v>
      </c>
      <c r="J1592" s="28">
        <v>5.63</v>
      </c>
      <c r="K1592" s="28">
        <v>295.15</v>
      </c>
      <c r="L1592" s="28">
        <v>3.57</v>
      </c>
      <c r="M1592" s="28" t="s">
        <v>48</v>
      </c>
      <c r="N1592" s="28">
        <v>100.0</v>
      </c>
    </row>
    <row r="1593">
      <c r="A1593" s="28">
        <v>1592.0</v>
      </c>
      <c r="B1593" s="28">
        <v>17.0</v>
      </c>
      <c r="C1593" s="28" t="s">
        <v>44</v>
      </c>
      <c r="D1593" s="28">
        <v>4.61</v>
      </c>
      <c r="E1593" s="28">
        <v>7.77</v>
      </c>
      <c r="F1593" s="28">
        <v>5.99</v>
      </c>
      <c r="G1593" s="28">
        <v>97.06</v>
      </c>
      <c r="H1593" s="28" t="s">
        <v>45</v>
      </c>
      <c r="I1593" s="28">
        <v>0.88</v>
      </c>
      <c r="J1593" s="28">
        <v>10.49</v>
      </c>
      <c r="K1593" s="28">
        <v>262.68</v>
      </c>
      <c r="L1593" s="28">
        <v>12.6</v>
      </c>
      <c r="M1593" s="28" t="s">
        <v>50</v>
      </c>
      <c r="N1593" s="28">
        <v>69.9</v>
      </c>
    </row>
    <row r="1594">
      <c r="A1594" s="28">
        <v>1593.0</v>
      </c>
      <c r="B1594" s="28">
        <v>17.0</v>
      </c>
      <c r="C1594" s="28" t="s">
        <v>44</v>
      </c>
      <c r="D1594" s="28">
        <v>5.92</v>
      </c>
      <c r="E1594" s="28">
        <v>6.96</v>
      </c>
      <c r="F1594" s="28">
        <v>4.75</v>
      </c>
      <c r="G1594" s="28">
        <v>78.46</v>
      </c>
      <c r="H1594" s="28" t="s">
        <v>45</v>
      </c>
      <c r="I1594" s="28">
        <v>1.95</v>
      </c>
      <c r="J1594" s="28">
        <v>7.38</v>
      </c>
      <c r="K1594" s="28">
        <v>262.9</v>
      </c>
      <c r="L1594" s="28">
        <v>11.37</v>
      </c>
      <c r="M1594" s="28" t="s">
        <v>46</v>
      </c>
      <c r="N1594" s="28">
        <v>48.49</v>
      </c>
    </row>
    <row r="1595">
      <c r="A1595" s="28">
        <v>1594.0</v>
      </c>
      <c r="B1595" s="28">
        <v>24.0</v>
      </c>
      <c r="C1595" s="28" t="s">
        <v>49</v>
      </c>
      <c r="D1595" s="28">
        <v>0.61</v>
      </c>
      <c r="E1595" s="28">
        <v>4.8</v>
      </c>
      <c r="F1595" s="28">
        <v>6.31</v>
      </c>
      <c r="G1595" s="28">
        <v>83.3</v>
      </c>
      <c r="H1595" s="28" t="s">
        <v>45</v>
      </c>
      <c r="I1595" s="28">
        <v>2.8</v>
      </c>
      <c r="J1595" s="28">
        <v>5.15</v>
      </c>
      <c r="K1595" s="28">
        <v>322.5</v>
      </c>
      <c r="L1595" s="28">
        <v>3.79</v>
      </c>
      <c r="M1595" s="28" t="s">
        <v>48</v>
      </c>
      <c r="N1595" s="28">
        <v>77.7</v>
      </c>
    </row>
    <row r="1596">
      <c r="A1596" s="28">
        <v>1595.0</v>
      </c>
      <c r="B1596" s="28">
        <v>20.0</v>
      </c>
      <c r="C1596" s="28" t="s">
        <v>49</v>
      </c>
      <c r="D1596" s="28">
        <v>7.37</v>
      </c>
      <c r="E1596" s="28">
        <v>7.57</v>
      </c>
      <c r="F1596" s="28">
        <v>8.76</v>
      </c>
      <c r="G1596" s="28">
        <v>69.21</v>
      </c>
      <c r="H1596" s="28" t="s">
        <v>51</v>
      </c>
      <c r="I1596" s="28">
        <v>1.86</v>
      </c>
      <c r="J1596" s="28">
        <v>10.99</v>
      </c>
      <c r="K1596" s="28">
        <v>242.23</v>
      </c>
      <c r="L1596" s="28">
        <v>13.86</v>
      </c>
      <c r="M1596" s="28" t="s">
        <v>46</v>
      </c>
      <c r="N1596" s="28">
        <v>70.0465446618672</v>
      </c>
    </row>
    <row r="1597">
      <c r="A1597" s="28">
        <v>1596.0</v>
      </c>
      <c r="B1597" s="28">
        <v>19.0</v>
      </c>
      <c r="C1597" s="28" t="s">
        <v>49</v>
      </c>
      <c r="D1597" s="28">
        <v>7.79</v>
      </c>
      <c r="E1597" s="28">
        <v>7.52</v>
      </c>
      <c r="F1597" s="28">
        <v>8.01</v>
      </c>
      <c r="G1597" s="28">
        <v>99.62</v>
      </c>
      <c r="H1597" s="28" t="s">
        <v>47</v>
      </c>
      <c r="I1597" s="28">
        <v>3.12</v>
      </c>
      <c r="J1597" s="28">
        <v>9.52</v>
      </c>
      <c r="K1597" s="28">
        <v>222.16</v>
      </c>
      <c r="L1597" s="28">
        <v>12.75</v>
      </c>
      <c r="M1597" s="28" t="s">
        <v>46</v>
      </c>
      <c r="N1597" s="28">
        <v>82.0543338996958</v>
      </c>
    </row>
    <row r="1598">
      <c r="A1598" s="28">
        <v>1597.0</v>
      </c>
      <c r="B1598" s="28">
        <v>16.0</v>
      </c>
      <c r="C1598" s="28" t="s">
        <v>44</v>
      </c>
      <c r="D1598" s="28">
        <v>4.85</v>
      </c>
      <c r="E1598" s="28">
        <v>6.68</v>
      </c>
      <c r="F1598" s="28">
        <v>5.03</v>
      </c>
      <c r="G1598" s="28">
        <v>71.13</v>
      </c>
      <c r="H1598" s="28" t="s">
        <v>47</v>
      </c>
      <c r="I1598" s="28">
        <v>3.31</v>
      </c>
      <c r="J1598" s="28">
        <v>9.14</v>
      </c>
      <c r="K1598" s="28">
        <v>261.72</v>
      </c>
      <c r="L1598" s="28">
        <v>10.1</v>
      </c>
      <c r="M1598" s="28" t="s">
        <v>48</v>
      </c>
      <c r="N1598" s="28">
        <v>56.24</v>
      </c>
    </row>
    <row r="1599">
      <c r="A1599" s="28">
        <v>1598.0</v>
      </c>
      <c r="B1599" s="28">
        <v>22.0</v>
      </c>
      <c r="C1599" s="28" t="s">
        <v>49</v>
      </c>
      <c r="D1599" s="28">
        <v>3.85</v>
      </c>
      <c r="E1599" s="28">
        <v>8.17</v>
      </c>
      <c r="F1599" s="28">
        <v>5.96</v>
      </c>
      <c r="G1599" s="28">
        <v>91.33</v>
      </c>
      <c r="H1599" s="28" t="s">
        <v>45</v>
      </c>
      <c r="I1599" s="28">
        <v>0.49</v>
      </c>
      <c r="J1599" s="28">
        <v>8.85</v>
      </c>
      <c r="K1599" s="28">
        <v>265.82</v>
      </c>
      <c r="L1599" s="28">
        <v>10.5</v>
      </c>
      <c r="M1599" s="28" t="s">
        <v>50</v>
      </c>
      <c r="N1599" s="28">
        <v>83.76</v>
      </c>
    </row>
    <row r="1600">
      <c r="A1600" s="28">
        <v>1599.0</v>
      </c>
      <c r="B1600" s="28">
        <v>18.0</v>
      </c>
      <c r="C1600" s="28" t="s">
        <v>49</v>
      </c>
      <c r="D1600" s="28">
        <v>5.93</v>
      </c>
      <c r="E1600" s="28">
        <v>5.04</v>
      </c>
      <c r="F1600" s="28">
        <v>8.64</v>
      </c>
      <c r="G1600" s="28">
        <v>72.52</v>
      </c>
      <c r="H1600" s="28" t="s">
        <v>51</v>
      </c>
      <c r="I1600" s="28">
        <v>3.49</v>
      </c>
      <c r="J1600" s="28">
        <v>7.75</v>
      </c>
      <c r="K1600" s="28">
        <v>244.68</v>
      </c>
      <c r="L1600" s="28">
        <v>12.43</v>
      </c>
      <c r="M1600" s="28" t="s">
        <v>46</v>
      </c>
      <c r="N1600" s="28">
        <v>51.67</v>
      </c>
    </row>
    <row r="1601">
      <c r="A1601" s="28">
        <v>1600.0</v>
      </c>
      <c r="B1601" s="28">
        <v>21.0</v>
      </c>
      <c r="C1601" s="28" t="s">
        <v>44</v>
      </c>
      <c r="D1601" s="28">
        <v>2.63</v>
      </c>
      <c r="E1601" s="28">
        <v>2.09</v>
      </c>
      <c r="F1601" s="28">
        <v>4.62</v>
      </c>
      <c r="G1601" s="28">
        <v>72.52</v>
      </c>
      <c r="H1601" s="28" t="s">
        <v>51</v>
      </c>
      <c r="I1601" s="28">
        <v>4.5</v>
      </c>
      <c r="J1601" s="28">
        <v>7.6</v>
      </c>
      <c r="K1601" s="28">
        <v>277.21</v>
      </c>
      <c r="L1601" s="28">
        <v>9.02</v>
      </c>
      <c r="M1601" s="28" t="s">
        <v>48</v>
      </c>
      <c r="N1601" s="28">
        <v>41.86</v>
      </c>
    </row>
    <row r="1602">
      <c r="A1602" s="28">
        <v>1601.0</v>
      </c>
      <c r="B1602" s="28">
        <v>20.0</v>
      </c>
      <c r="C1602" s="28" t="s">
        <v>49</v>
      </c>
      <c r="D1602" s="28">
        <v>3.95</v>
      </c>
      <c r="E1602" s="28">
        <v>6.03</v>
      </c>
      <c r="F1602" s="28">
        <v>5.27</v>
      </c>
      <c r="G1602" s="28">
        <v>64.15</v>
      </c>
      <c r="H1602" s="28" t="s">
        <v>51</v>
      </c>
      <c r="I1602" s="28">
        <v>0.13</v>
      </c>
      <c r="J1602" s="28">
        <v>5.41</v>
      </c>
      <c r="K1602" s="28">
        <v>263.88</v>
      </c>
      <c r="L1602" s="28">
        <v>5.78</v>
      </c>
      <c r="M1602" s="28" t="s">
        <v>48</v>
      </c>
      <c r="N1602" s="28">
        <v>59.46</v>
      </c>
    </row>
    <row r="1603">
      <c r="A1603" s="28">
        <v>1602.0</v>
      </c>
      <c r="B1603" s="28">
        <v>20.0</v>
      </c>
      <c r="C1603" s="28" t="s">
        <v>44</v>
      </c>
      <c r="D1603" s="28">
        <v>7.33</v>
      </c>
      <c r="E1603" s="28">
        <v>3.39</v>
      </c>
      <c r="F1603" s="28">
        <v>5.31</v>
      </c>
      <c r="G1603" s="28">
        <v>82.4</v>
      </c>
      <c r="H1603" s="28" t="s">
        <v>51</v>
      </c>
      <c r="I1603" s="28">
        <v>2.76</v>
      </c>
      <c r="J1603" s="28">
        <v>11.29</v>
      </c>
      <c r="K1603" s="28">
        <v>224.78</v>
      </c>
      <c r="L1603" s="28">
        <v>15.49</v>
      </c>
      <c r="M1603" s="28" t="s">
        <v>46</v>
      </c>
      <c r="N1603" s="28">
        <v>26.76</v>
      </c>
    </row>
    <row r="1604">
      <c r="A1604" s="28">
        <v>1603.0</v>
      </c>
      <c r="B1604" s="28">
        <v>20.0</v>
      </c>
      <c r="C1604" s="28" t="s">
        <v>49</v>
      </c>
      <c r="D1604" s="28">
        <v>7.65</v>
      </c>
      <c r="E1604" s="28">
        <v>4.46</v>
      </c>
      <c r="F1604" s="28">
        <v>6.85</v>
      </c>
      <c r="G1604" s="28">
        <v>69.79</v>
      </c>
      <c r="H1604" s="28" t="s">
        <v>45</v>
      </c>
      <c r="I1604" s="28">
        <v>3.02</v>
      </c>
      <c r="J1604" s="28">
        <v>12.64</v>
      </c>
      <c r="K1604" s="28">
        <v>226.75</v>
      </c>
      <c r="L1604" s="28">
        <v>17.65</v>
      </c>
      <c r="M1604" s="28" t="s">
        <v>46</v>
      </c>
      <c r="N1604" s="28">
        <v>23.65</v>
      </c>
    </row>
    <row r="1605">
      <c r="A1605" s="28">
        <v>1604.0</v>
      </c>
      <c r="B1605" s="28">
        <v>16.0</v>
      </c>
      <c r="C1605" s="28" t="s">
        <v>49</v>
      </c>
      <c r="D1605" s="28">
        <v>7.42</v>
      </c>
      <c r="E1605" s="28">
        <v>1.16</v>
      </c>
      <c r="F1605" s="28">
        <v>6.05</v>
      </c>
      <c r="G1605" s="28">
        <v>65.94</v>
      </c>
      <c r="H1605" s="28" t="s">
        <v>47</v>
      </c>
      <c r="I1605" s="28">
        <v>3.55</v>
      </c>
      <c r="J1605" s="28">
        <v>9.15</v>
      </c>
      <c r="K1605" s="28">
        <v>235.17</v>
      </c>
      <c r="L1605" s="28">
        <v>13.77</v>
      </c>
      <c r="M1605" s="28" t="s">
        <v>46</v>
      </c>
      <c r="N1605" s="28">
        <v>10.77</v>
      </c>
    </row>
    <row r="1606">
      <c r="A1606" s="28">
        <v>1605.0</v>
      </c>
      <c r="B1606" s="28">
        <v>16.0</v>
      </c>
      <c r="C1606" s="28" t="s">
        <v>49</v>
      </c>
      <c r="D1606" s="28">
        <v>2.1</v>
      </c>
      <c r="E1606" s="28">
        <v>4.45</v>
      </c>
      <c r="F1606" s="28">
        <v>4.4</v>
      </c>
      <c r="G1606" s="28">
        <v>69.07</v>
      </c>
      <c r="H1606" s="28" t="s">
        <v>47</v>
      </c>
      <c r="I1606" s="28">
        <v>1.93</v>
      </c>
      <c r="J1606" s="28">
        <v>5.96</v>
      </c>
      <c r="K1606" s="28">
        <v>311.46</v>
      </c>
      <c r="L1606" s="28">
        <v>6.41</v>
      </c>
      <c r="M1606" s="28" t="s">
        <v>48</v>
      </c>
      <c r="N1606" s="28">
        <v>53.38</v>
      </c>
    </row>
    <row r="1607">
      <c r="A1607" s="28">
        <v>1606.0</v>
      </c>
      <c r="B1607" s="28">
        <v>18.0</v>
      </c>
      <c r="C1607" s="28" t="s">
        <v>49</v>
      </c>
      <c r="D1607" s="28">
        <v>1.86</v>
      </c>
      <c r="E1607" s="28">
        <v>8.28</v>
      </c>
      <c r="F1607" s="28">
        <v>7.15</v>
      </c>
      <c r="G1607" s="28">
        <v>70.04</v>
      </c>
      <c r="H1607" s="28" t="s">
        <v>45</v>
      </c>
      <c r="I1607" s="28">
        <v>4.09</v>
      </c>
      <c r="J1607" s="28">
        <v>4.98</v>
      </c>
      <c r="K1607" s="28">
        <v>294.02</v>
      </c>
      <c r="L1607" s="28">
        <v>4.72</v>
      </c>
      <c r="M1607" s="28" t="s">
        <v>48</v>
      </c>
      <c r="N1607" s="28">
        <v>92.39</v>
      </c>
    </row>
    <row r="1608">
      <c r="A1608" s="28">
        <v>1607.0</v>
      </c>
      <c r="B1608" s="28">
        <v>19.0</v>
      </c>
      <c r="C1608" s="28" t="s">
        <v>49</v>
      </c>
      <c r="D1608" s="28">
        <v>2.38</v>
      </c>
      <c r="E1608" s="28">
        <v>5.88</v>
      </c>
      <c r="F1608" s="28">
        <v>4.5</v>
      </c>
      <c r="G1608" s="28">
        <v>80.16</v>
      </c>
      <c r="H1608" s="28" t="s">
        <v>47</v>
      </c>
      <c r="I1608" s="28">
        <v>2.7</v>
      </c>
      <c r="J1608" s="28">
        <v>6.42</v>
      </c>
      <c r="K1608" s="28">
        <v>297.32</v>
      </c>
      <c r="L1608" s="28">
        <v>7.75</v>
      </c>
      <c r="M1608" s="28" t="s">
        <v>48</v>
      </c>
      <c r="N1608" s="28">
        <v>76.14</v>
      </c>
    </row>
    <row r="1609">
      <c r="A1609" s="28">
        <v>1608.0</v>
      </c>
      <c r="B1609" s="28">
        <v>20.0</v>
      </c>
      <c r="C1609" s="28" t="s">
        <v>49</v>
      </c>
      <c r="D1609" s="28">
        <v>3.53</v>
      </c>
      <c r="E1609" s="28">
        <v>1.09</v>
      </c>
      <c r="F1609" s="28">
        <v>7.03</v>
      </c>
      <c r="G1609" s="28">
        <v>75.44</v>
      </c>
      <c r="H1609" s="28" t="s">
        <v>45</v>
      </c>
      <c r="I1609" s="28">
        <v>2.04</v>
      </c>
      <c r="J1609" s="28">
        <v>6.65</v>
      </c>
      <c r="K1609" s="28">
        <v>275.85</v>
      </c>
      <c r="L1609" s="28">
        <v>9.2</v>
      </c>
      <c r="M1609" s="28" t="s">
        <v>48</v>
      </c>
      <c r="N1609" s="28">
        <v>47.68</v>
      </c>
    </row>
    <row r="1610">
      <c r="A1610" s="28">
        <v>1609.0</v>
      </c>
      <c r="B1610" s="28">
        <v>17.0</v>
      </c>
      <c r="C1610" s="28" t="s">
        <v>44</v>
      </c>
      <c r="D1610" s="28">
        <v>2.51</v>
      </c>
      <c r="E1610" s="28">
        <v>5.23</v>
      </c>
      <c r="F1610" s="28">
        <v>6.54</v>
      </c>
      <c r="G1610" s="28">
        <v>63.02</v>
      </c>
      <c r="H1610" s="28" t="s">
        <v>45</v>
      </c>
      <c r="I1610" s="28">
        <v>3.6</v>
      </c>
      <c r="J1610" s="28">
        <v>4.76</v>
      </c>
      <c r="K1610" s="28">
        <v>299.51</v>
      </c>
      <c r="L1610" s="28">
        <v>2.44</v>
      </c>
      <c r="M1610" s="28" t="s">
        <v>48</v>
      </c>
      <c r="N1610" s="28">
        <v>71.25</v>
      </c>
    </row>
    <row r="1611">
      <c r="A1611" s="28">
        <v>1610.0</v>
      </c>
      <c r="B1611" s="28">
        <v>23.0</v>
      </c>
      <c r="C1611" s="28" t="s">
        <v>49</v>
      </c>
      <c r="D1611" s="28">
        <v>2.99</v>
      </c>
      <c r="E1611" s="28">
        <v>3.62</v>
      </c>
      <c r="F1611" s="28">
        <v>6.47</v>
      </c>
      <c r="G1611" s="28">
        <v>81.44</v>
      </c>
      <c r="H1611" s="28" t="s">
        <v>47</v>
      </c>
      <c r="I1611" s="28">
        <v>4.64</v>
      </c>
      <c r="J1611" s="28">
        <v>5.26</v>
      </c>
      <c r="K1611" s="28">
        <v>271.57</v>
      </c>
      <c r="L1611" s="28">
        <v>10.06</v>
      </c>
      <c r="M1611" s="28" t="s">
        <v>48</v>
      </c>
      <c r="N1611" s="28">
        <v>60.59</v>
      </c>
    </row>
    <row r="1612">
      <c r="A1612" s="28">
        <v>1611.0</v>
      </c>
      <c r="B1612" s="28">
        <v>17.0</v>
      </c>
      <c r="C1612" s="28" t="s">
        <v>44</v>
      </c>
      <c r="D1612" s="28">
        <v>4.97</v>
      </c>
      <c r="E1612" s="28">
        <v>5.3</v>
      </c>
      <c r="F1612" s="28">
        <v>4.34</v>
      </c>
      <c r="G1612" s="28">
        <v>91.51</v>
      </c>
      <c r="H1612" s="28" t="s">
        <v>51</v>
      </c>
      <c r="I1612" s="28">
        <v>4.06</v>
      </c>
      <c r="J1612" s="28">
        <v>10.29</v>
      </c>
      <c r="K1612" s="28">
        <v>255.0</v>
      </c>
      <c r="L1612" s="28">
        <v>8.26</v>
      </c>
      <c r="M1612" s="28" t="s">
        <v>48</v>
      </c>
      <c r="N1612" s="28">
        <v>51.55</v>
      </c>
    </row>
    <row r="1613">
      <c r="A1613" s="28">
        <v>1612.0</v>
      </c>
      <c r="B1613" s="28">
        <v>24.0</v>
      </c>
      <c r="C1613" s="28" t="s">
        <v>44</v>
      </c>
      <c r="D1613" s="28">
        <v>6.1</v>
      </c>
      <c r="E1613" s="28">
        <v>4.64</v>
      </c>
      <c r="F1613" s="28">
        <v>7.2</v>
      </c>
      <c r="G1613" s="28">
        <v>82.97</v>
      </c>
      <c r="H1613" s="28" t="s">
        <v>45</v>
      </c>
      <c r="I1613" s="28">
        <v>4.65</v>
      </c>
      <c r="J1613" s="28">
        <v>7.88</v>
      </c>
      <c r="K1613" s="28">
        <v>253.43</v>
      </c>
      <c r="L1613" s="28">
        <v>9.99</v>
      </c>
      <c r="M1613" s="28" t="s">
        <v>46</v>
      </c>
      <c r="N1613" s="28">
        <v>58.84</v>
      </c>
    </row>
    <row r="1614">
      <c r="A1614" s="28">
        <v>1613.0</v>
      </c>
      <c r="B1614" s="28">
        <v>17.0</v>
      </c>
      <c r="C1614" s="28" t="s">
        <v>49</v>
      </c>
      <c r="D1614" s="28">
        <v>5.88</v>
      </c>
      <c r="E1614" s="28">
        <v>9.39</v>
      </c>
      <c r="F1614" s="28">
        <v>6.16</v>
      </c>
      <c r="G1614" s="28">
        <v>98.98</v>
      </c>
      <c r="H1614" s="28" t="s">
        <v>51</v>
      </c>
      <c r="I1614" s="28">
        <v>1.33</v>
      </c>
      <c r="J1614" s="28">
        <v>7.5</v>
      </c>
      <c r="K1614" s="28">
        <v>255.26</v>
      </c>
      <c r="L1614" s="28">
        <v>12.42</v>
      </c>
      <c r="M1614" s="28" t="s">
        <v>46</v>
      </c>
      <c r="N1614" s="28">
        <v>95.6972858670614</v>
      </c>
    </row>
    <row r="1615">
      <c r="A1615" s="28">
        <v>1614.0</v>
      </c>
      <c r="B1615" s="28">
        <v>24.0</v>
      </c>
      <c r="C1615" s="28" t="s">
        <v>49</v>
      </c>
      <c r="D1615" s="28">
        <v>6.52</v>
      </c>
      <c r="E1615" s="28">
        <v>1.37</v>
      </c>
      <c r="F1615" s="28">
        <v>6.06</v>
      </c>
      <c r="G1615" s="28">
        <v>63.97</v>
      </c>
      <c r="H1615" s="28" t="s">
        <v>47</v>
      </c>
      <c r="I1615" s="28">
        <v>0.59</v>
      </c>
      <c r="J1615" s="28">
        <v>8.01</v>
      </c>
      <c r="K1615" s="28">
        <v>247.76</v>
      </c>
      <c r="L1615" s="28">
        <v>14.38</v>
      </c>
      <c r="M1615" s="28" t="s">
        <v>46</v>
      </c>
      <c r="N1615" s="28">
        <v>13.86</v>
      </c>
    </row>
    <row r="1616">
      <c r="A1616" s="28">
        <v>1615.0</v>
      </c>
      <c r="B1616" s="28">
        <v>22.0</v>
      </c>
      <c r="C1616" s="28" t="s">
        <v>44</v>
      </c>
      <c r="D1616" s="28">
        <v>0.26</v>
      </c>
      <c r="E1616" s="28">
        <v>7.15</v>
      </c>
      <c r="F1616" s="28">
        <v>6.98</v>
      </c>
      <c r="G1616" s="28">
        <v>92.85</v>
      </c>
      <c r="H1616" s="28" t="s">
        <v>47</v>
      </c>
      <c r="I1616" s="28">
        <v>2.67</v>
      </c>
      <c r="J1616" s="28">
        <v>1.63</v>
      </c>
      <c r="K1616" s="28">
        <v>330.97</v>
      </c>
      <c r="L1616" s="28">
        <v>0.64</v>
      </c>
      <c r="M1616" s="28" t="s">
        <v>48</v>
      </c>
      <c r="N1616" s="28">
        <v>93.44</v>
      </c>
    </row>
    <row r="1617">
      <c r="A1617" s="28">
        <v>1616.0</v>
      </c>
      <c r="B1617" s="28">
        <v>23.0</v>
      </c>
      <c r="C1617" s="28" t="s">
        <v>44</v>
      </c>
      <c r="D1617" s="28">
        <v>0.38</v>
      </c>
      <c r="E1617" s="28">
        <v>8.66</v>
      </c>
      <c r="F1617" s="28">
        <v>7.03</v>
      </c>
      <c r="G1617" s="28">
        <v>80.23</v>
      </c>
      <c r="H1617" s="28" t="s">
        <v>45</v>
      </c>
      <c r="I1617" s="28">
        <v>0.22</v>
      </c>
      <c r="J1617" s="28">
        <v>1.45</v>
      </c>
      <c r="K1617" s="28">
        <v>298.1</v>
      </c>
      <c r="L1617" s="28">
        <v>0.21</v>
      </c>
      <c r="M1617" s="28" t="s">
        <v>48</v>
      </c>
      <c r="N1617" s="28">
        <v>100.0</v>
      </c>
    </row>
    <row r="1618">
      <c r="A1618" s="28">
        <v>1617.0</v>
      </c>
      <c r="B1618" s="28">
        <v>17.0</v>
      </c>
      <c r="C1618" s="28" t="s">
        <v>44</v>
      </c>
      <c r="D1618" s="28">
        <v>6.32</v>
      </c>
      <c r="E1618" s="28">
        <v>9.63</v>
      </c>
      <c r="F1618" s="28">
        <v>4.08</v>
      </c>
      <c r="G1618" s="28">
        <v>80.86</v>
      </c>
      <c r="H1618" s="28" t="s">
        <v>47</v>
      </c>
      <c r="I1618" s="28">
        <v>3.37</v>
      </c>
      <c r="J1618" s="28">
        <v>8.12</v>
      </c>
      <c r="K1618" s="28">
        <v>231.62</v>
      </c>
      <c r="L1618" s="28">
        <v>13.38</v>
      </c>
      <c r="M1618" s="28" t="s">
        <v>50</v>
      </c>
      <c r="N1618" s="28">
        <v>77.851083793767</v>
      </c>
    </row>
    <row r="1619">
      <c r="A1619" s="28">
        <v>1618.0</v>
      </c>
      <c r="B1619" s="28">
        <v>22.0</v>
      </c>
      <c r="C1619" s="28" t="s">
        <v>44</v>
      </c>
      <c r="D1619" s="28">
        <v>4.26</v>
      </c>
      <c r="E1619" s="28">
        <v>2.6</v>
      </c>
      <c r="F1619" s="28">
        <v>4.63</v>
      </c>
      <c r="G1619" s="28">
        <v>80.76</v>
      </c>
      <c r="H1619" s="28" t="s">
        <v>47</v>
      </c>
      <c r="I1619" s="28">
        <v>1.2</v>
      </c>
      <c r="J1619" s="28">
        <v>6.22</v>
      </c>
      <c r="K1619" s="28">
        <v>274.49</v>
      </c>
      <c r="L1619" s="28">
        <v>10.55</v>
      </c>
      <c r="M1619" s="28" t="s">
        <v>48</v>
      </c>
      <c r="N1619" s="28">
        <v>45.93</v>
      </c>
    </row>
    <row r="1620">
      <c r="A1620" s="28">
        <v>1619.0</v>
      </c>
      <c r="B1620" s="28">
        <v>21.0</v>
      </c>
      <c r="C1620" s="28" t="s">
        <v>44</v>
      </c>
      <c r="D1620" s="28">
        <v>4.63</v>
      </c>
      <c r="E1620" s="28">
        <v>5.78</v>
      </c>
      <c r="F1620" s="28">
        <v>5.18</v>
      </c>
      <c r="G1620" s="28">
        <v>73.01</v>
      </c>
      <c r="H1620" s="28" t="s">
        <v>51</v>
      </c>
      <c r="I1620" s="28">
        <v>2.27</v>
      </c>
      <c r="J1620" s="28">
        <v>6.98</v>
      </c>
      <c r="K1620" s="28">
        <v>272.57</v>
      </c>
      <c r="L1620" s="28">
        <v>8.14</v>
      </c>
      <c r="M1620" s="28" t="s">
        <v>48</v>
      </c>
      <c r="N1620" s="28">
        <v>57.74</v>
      </c>
    </row>
    <row r="1621">
      <c r="A1621" s="28">
        <v>1620.0</v>
      </c>
      <c r="B1621" s="28">
        <v>19.0</v>
      </c>
      <c r="C1621" s="28" t="s">
        <v>49</v>
      </c>
      <c r="D1621" s="28">
        <v>0.42</v>
      </c>
      <c r="E1621" s="28">
        <v>1.39</v>
      </c>
      <c r="F1621" s="28">
        <v>7.39</v>
      </c>
      <c r="G1621" s="28">
        <v>72.98</v>
      </c>
      <c r="H1621" s="28" t="s">
        <v>51</v>
      </c>
      <c r="I1621" s="28">
        <v>3.28</v>
      </c>
      <c r="J1621" s="28">
        <v>2.04</v>
      </c>
      <c r="K1621" s="28">
        <v>321.51</v>
      </c>
      <c r="L1621" s="28">
        <v>-0.58</v>
      </c>
      <c r="M1621" s="28" t="s">
        <v>48</v>
      </c>
      <c r="N1621" s="28">
        <v>53.25</v>
      </c>
    </row>
    <row r="1622">
      <c r="A1622" s="28">
        <v>1621.0</v>
      </c>
      <c r="B1622" s="28">
        <v>22.0</v>
      </c>
      <c r="C1622" s="28" t="s">
        <v>44</v>
      </c>
      <c r="D1622" s="28">
        <v>2.04</v>
      </c>
      <c r="E1622" s="28">
        <v>5.49</v>
      </c>
      <c r="F1622" s="28">
        <v>6.88</v>
      </c>
      <c r="G1622" s="28">
        <v>85.27</v>
      </c>
      <c r="H1622" s="28" t="s">
        <v>45</v>
      </c>
      <c r="I1622" s="28">
        <v>2.42</v>
      </c>
      <c r="J1622" s="28">
        <v>3.51</v>
      </c>
      <c r="K1622" s="28">
        <v>322.61</v>
      </c>
      <c r="L1622" s="28">
        <v>3.08</v>
      </c>
      <c r="M1622" s="28" t="s">
        <v>48</v>
      </c>
      <c r="N1622" s="28">
        <v>89.52</v>
      </c>
    </row>
    <row r="1623">
      <c r="A1623" s="28">
        <v>1622.0</v>
      </c>
      <c r="B1623" s="28">
        <v>19.0</v>
      </c>
      <c r="C1623" s="28" t="s">
        <v>44</v>
      </c>
      <c r="D1623" s="28">
        <v>5.11</v>
      </c>
      <c r="E1623" s="28">
        <v>2.13</v>
      </c>
      <c r="F1623" s="28">
        <v>7.79</v>
      </c>
      <c r="G1623" s="28">
        <v>61.79</v>
      </c>
      <c r="H1623" s="28" t="s">
        <v>45</v>
      </c>
      <c r="I1623" s="28">
        <v>1.18</v>
      </c>
      <c r="J1623" s="28">
        <v>8.82</v>
      </c>
      <c r="K1623" s="28">
        <v>249.52</v>
      </c>
      <c r="L1623" s="28">
        <v>14.72</v>
      </c>
      <c r="M1623" s="28" t="s">
        <v>46</v>
      </c>
      <c r="N1623" s="28">
        <v>34.27</v>
      </c>
    </row>
    <row r="1624">
      <c r="A1624" s="28">
        <v>1623.0</v>
      </c>
      <c r="B1624" s="28">
        <v>17.0</v>
      </c>
      <c r="C1624" s="28" t="s">
        <v>44</v>
      </c>
      <c r="D1624" s="28">
        <v>6.87</v>
      </c>
      <c r="E1624" s="28">
        <v>8.54</v>
      </c>
      <c r="F1624" s="28">
        <v>7.7</v>
      </c>
      <c r="G1624" s="28">
        <v>83.55</v>
      </c>
      <c r="H1624" s="28" t="s">
        <v>51</v>
      </c>
      <c r="I1624" s="28">
        <v>4.4</v>
      </c>
      <c r="J1624" s="28">
        <v>11.46</v>
      </c>
      <c r="K1624" s="28">
        <v>241.25</v>
      </c>
      <c r="L1624" s="28">
        <v>16.78</v>
      </c>
      <c r="M1624" s="28" t="s">
        <v>46</v>
      </c>
      <c r="N1624" s="28">
        <v>70.0364874940722</v>
      </c>
    </row>
    <row r="1625">
      <c r="A1625" s="28">
        <v>1624.0</v>
      </c>
      <c r="B1625" s="28">
        <v>22.0</v>
      </c>
      <c r="C1625" s="28" t="s">
        <v>52</v>
      </c>
      <c r="D1625" s="28">
        <v>7.34</v>
      </c>
      <c r="E1625" s="28">
        <v>2.02</v>
      </c>
      <c r="F1625" s="28">
        <v>8.27</v>
      </c>
      <c r="G1625" s="28">
        <v>88.98</v>
      </c>
      <c r="H1625" s="28" t="s">
        <v>47</v>
      </c>
      <c r="I1625" s="28">
        <v>3.82</v>
      </c>
      <c r="J1625" s="28">
        <v>11.49</v>
      </c>
      <c r="K1625" s="28">
        <v>231.21</v>
      </c>
      <c r="L1625" s="28">
        <v>17.9</v>
      </c>
      <c r="M1625" s="28" t="s">
        <v>46</v>
      </c>
      <c r="N1625" s="28">
        <v>31.7</v>
      </c>
    </row>
    <row r="1626">
      <c r="A1626" s="28">
        <v>1625.0</v>
      </c>
      <c r="B1626" s="28">
        <v>23.0</v>
      </c>
      <c r="C1626" s="28" t="s">
        <v>44</v>
      </c>
      <c r="D1626" s="28">
        <v>4.0</v>
      </c>
      <c r="E1626" s="28">
        <v>5.62</v>
      </c>
      <c r="F1626" s="28">
        <v>5.88</v>
      </c>
      <c r="G1626" s="28">
        <v>74.25</v>
      </c>
      <c r="H1626" s="28" t="s">
        <v>47</v>
      </c>
      <c r="I1626" s="28">
        <v>3.01</v>
      </c>
      <c r="J1626" s="28">
        <v>7.78</v>
      </c>
      <c r="K1626" s="28">
        <v>278.21</v>
      </c>
      <c r="L1626" s="28">
        <v>13.07</v>
      </c>
      <c r="M1626" s="28" t="s">
        <v>48</v>
      </c>
      <c r="N1626" s="28">
        <v>65.84</v>
      </c>
    </row>
    <row r="1627">
      <c r="A1627" s="28">
        <v>1626.0</v>
      </c>
      <c r="B1627" s="28">
        <v>17.0</v>
      </c>
      <c r="C1627" s="28" t="s">
        <v>44</v>
      </c>
      <c r="D1627" s="28">
        <v>4.36</v>
      </c>
      <c r="E1627" s="28">
        <v>5.69</v>
      </c>
      <c r="F1627" s="28">
        <v>5.73</v>
      </c>
      <c r="G1627" s="28">
        <v>68.69</v>
      </c>
      <c r="H1627" s="28" t="s">
        <v>51</v>
      </c>
      <c r="I1627" s="28">
        <v>3.49</v>
      </c>
      <c r="J1627" s="28">
        <v>7.56</v>
      </c>
      <c r="K1627" s="28">
        <v>271.44</v>
      </c>
      <c r="L1627" s="28">
        <v>11.89</v>
      </c>
      <c r="M1627" s="28" t="s">
        <v>48</v>
      </c>
      <c r="N1627" s="28">
        <v>54.96</v>
      </c>
    </row>
    <row r="1628">
      <c r="A1628" s="28">
        <v>1627.0</v>
      </c>
      <c r="B1628" s="28">
        <v>20.0</v>
      </c>
      <c r="C1628" s="28" t="s">
        <v>44</v>
      </c>
      <c r="D1628" s="28">
        <v>6.66</v>
      </c>
      <c r="E1628" s="28">
        <v>9.74</v>
      </c>
      <c r="F1628" s="28">
        <v>8.16</v>
      </c>
      <c r="G1628" s="28">
        <v>68.54</v>
      </c>
      <c r="H1628" s="28" t="s">
        <v>47</v>
      </c>
      <c r="I1628" s="28">
        <v>2.08</v>
      </c>
      <c r="J1628" s="28">
        <v>10.83</v>
      </c>
      <c r="K1628" s="28">
        <v>234.9</v>
      </c>
      <c r="L1628" s="28">
        <v>15.72</v>
      </c>
      <c r="M1628" s="28" t="s">
        <v>46</v>
      </c>
      <c r="N1628" s="28">
        <v>90.7832344347237</v>
      </c>
    </row>
    <row r="1629">
      <c r="A1629" s="28">
        <v>1628.0</v>
      </c>
      <c r="B1629" s="28">
        <v>16.0</v>
      </c>
      <c r="C1629" s="28" t="s">
        <v>49</v>
      </c>
      <c r="D1629" s="28">
        <v>4.3</v>
      </c>
      <c r="E1629" s="28">
        <v>6.89</v>
      </c>
      <c r="F1629" s="28">
        <v>5.19</v>
      </c>
      <c r="G1629" s="28">
        <v>63.27</v>
      </c>
      <c r="H1629" s="28" t="s">
        <v>47</v>
      </c>
      <c r="I1629" s="28">
        <v>1.88</v>
      </c>
      <c r="J1629" s="28">
        <v>9.81</v>
      </c>
      <c r="K1629" s="28">
        <v>272.28</v>
      </c>
      <c r="L1629" s="28">
        <v>14.47</v>
      </c>
      <c r="M1629" s="28" t="s">
        <v>48</v>
      </c>
      <c r="N1629" s="28">
        <v>60.78</v>
      </c>
    </row>
    <row r="1630">
      <c r="A1630" s="28">
        <v>1629.0</v>
      </c>
      <c r="B1630" s="28">
        <v>22.0</v>
      </c>
      <c r="C1630" s="28" t="s">
        <v>49</v>
      </c>
      <c r="D1630" s="28">
        <v>4.13</v>
      </c>
      <c r="E1630" s="28">
        <v>3.59</v>
      </c>
      <c r="F1630" s="28">
        <v>6.31</v>
      </c>
      <c r="G1630" s="28">
        <v>63.59</v>
      </c>
      <c r="H1630" s="28" t="s">
        <v>51</v>
      </c>
      <c r="I1630" s="28">
        <v>0.8</v>
      </c>
      <c r="J1630" s="28">
        <v>8.27</v>
      </c>
      <c r="K1630" s="28">
        <v>271.27</v>
      </c>
      <c r="L1630" s="28">
        <v>8.39</v>
      </c>
      <c r="M1630" s="28" t="s">
        <v>48</v>
      </c>
      <c r="N1630" s="28">
        <v>69.5497872310424</v>
      </c>
    </row>
    <row r="1631">
      <c r="A1631" s="28">
        <v>1630.0</v>
      </c>
      <c r="B1631" s="28">
        <v>23.0</v>
      </c>
      <c r="C1631" s="28" t="s">
        <v>44</v>
      </c>
      <c r="D1631" s="28">
        <v>7.24</v>
      </c>
      <c r="E1631" s="28">
        <v>3.17</v>
      </c>
      <c r="F1631" s="28">
        <v>4.97</v>
      </c>
      <c r="G1631" s="28">
        <v>66.67</v>
      </c>
      <c r="H1631" s="28" t="s">
        <v>45</v>
      </c>
      <c r="I1631" s="28">
        <v>4.02</v>
      </c>
      <c r="J1631" s="28">
        <v>8.54</v>
      </c>
      <c r="K1631" s="28">
        <v>234.4</v>
      </c>
      <c r="L1631" s="28">
        <v>14.6</v>
      </c>
      <c r="M1631" s="28" t="s">
        <v>46</v>
      </c>
      <c r="N1631" s="28">
        <v>21.61</v>
      </c>
    </row>
    <row r="1632">
      <c r="A1632" s="28">
        <v>1631.0</v>
      </c>
      <c r="B1632" s="28">
        <v>21.0</v>
      </c>
      <c r="C1632" s="28" t="s">
        <v>44</v>
      </c>
      <c r="D1632" s="28">
        <v>6.32</v>
      </c>
      <c r="E1632" s="28">
        <v>2.15</v>
      </c>
      <c r="F1632" s="28">
        <v>8.57</v>
      </c>
      <c r="G1632" s="28">
        <v>60.77</v>
      </c>
      <c r="H1632" s="28" t="s">
        <v>45</v>
      </c>
      <c r="I1632" s="28">
        <v>1.91</v>
      </c>
      <c r="J1632" s="28">
        <v>10.17</v>
      </c>
      <c r="K1632" s="28">
        <v>255.5</v>
      </c>
      <c r="L1632" s="28">
        <v>16.88</v>
      </c>
      <c r="M1632" s="28" t="s">
        <v>46</v>
      </c>
      <c r="N1632" s="28">
        <v>28.21</v>
      </c>
    </row>
    <row r="1633">
      <c r="A1633" s="28">
        <v>1632.0</v>
      </c>
      <c r="B1633" s="28">
        <v>20.0</v>
      </c>
      <c r="C1633" s="28" t="s">
        <v>44</v>
      </c>
      <c r="D1633" s="28">
        <v>7.27</v>
      </c>
      <c r="E1633" s="28">
        <v>7.81</v>
      </c>
      <c r="F1633" s="28">
        <v>6.04</v>
      </c>
      <c r="G1633" s="28">
        <v>70.65</v>
      </c>
      <c r="H1633" s="28" t="s">
        <v>45</v>
      </c>
      <c r="I1633" s="28">
        <v>3.46</v>
      </c>
      <c r="J1633" s="28">
        <v>10.89</v>
      </c>
      <c r="K1633" s="28">
        <v>257.57</v>
      </c>
      <c r="L1633" s="28">
        <v>11.96</v>
      </c>
      <c r="M1633" s="28" t="s">
        <v>46</v>
      </c>
      <c r="N1633" s="28">
        <v>56.4482117901426</v>
      </c>
    </row>
    <row r="1634">
      <c r="A1634" s="28">
        <v>1633.0</v>
      </c>
      <c r="B1634" s="28">
        <v>21.0</v>
      </c>
      <c r="C1634" s="28" t="s">
        <v>49</v>
      </c>
      <c r="D1634" s="28">
        <v>1.75</v>
      </c>
      <c r="E1634" s="28">
        <v>7.22</v>
      </c>
      <c r="F1634" s="28">
        <v>5.06</v>
      </c>
      <c r="G1634" s="28">
        <v>72.26</v>
      </c>
      <c r="H1634" s="28" t="s">
        <v>45</v>
      </c>
      <c r="I1634" s="28">
        <v>1.5</v>
      </c>
      <c r="J1634" s="28">
        <v>5.01</v>
      </c>
      <c r="K1634" s="28">
        <v>279.86</v>
      </c>
      <c r="L1634" s="28">
        <v>3.54</v>
      </c>
      <c r="M1634" s="28" t="s">
        <v>50</v>
      </c>
      <c r="N1634" s="28">
        <v>88.07</v>
      </c>
    </row>
    <row r="1635">
      <c r="A1635" s="28">
        <v>1634.0</v>
      </c>
      <c r="B1635" s="28">
        <v>17.0</v>
      </c>
      <c r="C1635" s="28" t="s">
        <v>49</v>
      </c>
      <c r="D1635" s="28">
        <v>4.2</v>
      </c>
      <c r="E1635" s="28">
        <v>6.49</v>
      </c>
      <c r="F1635" s="28">
        <v>7.46</v>
      </c>
      <c r="G1635" s="28">
        <v>99.81</v>
      </c>
      <c r="H1635" s="28" t="s">
        <v>45</v>
      </c>
      <c r="I1635" s="28">
        <v>3.98</v>
      </c>
      <c r="J1635" s="28">
        <v>8.04</v>
      </c>
      <c r="K1635" s="28">
        <v>282.49</v>
      </c>
      <c r="L1635" s="28">
        <v>11.9</v>
      </c>
      <c r="M1635" s="28" t="s">
        <v>48</v>
      </c>
      <c r="N1635" s="28">
        <v>77.45</v>
      </c>
    </row>
    <row r="1636">
      <c r="A1636" s="28">
        <v>1635.0</v>
      </c>
      <c r="B1636" s="28">
        <v>16.0</v>
      </c>
      <c r="C1636" s="28" t="s">
        <v>44</v>
      </c>
      <c r="D1636" s="28">
        <v>6.74</v>
      </c>
      <c r="E1636" s="28">
        <v>1.37</v>
      </c>
      <c r="F1636" s="28">
        <v>5.22</v>
      </c>
      <c r="G1636" s="28">
        <v>99.67</v>
      </c>
      <c r="H1636" s="28" t="s">
        <v>47</v>
      </c>
      <c r="I1636" s="28">
        <v>0.53</v>
      </c>
      <c r="J1636" s="28">
        <v>11.1</v>
      </c>
      <c r="K1636" s="28">
        <v>245.54</v>
      </c>
      <c r="L1636" s="28">
        <v>15.87</v>
      </c>
      <c r="M1636" s="28" t="s">
        <v>46</v>
      </c>
      <c r="N1636" s="28">
        <v>23.62</v>
      </c>
    </row>
    <row r="1637">
      <c r="A1637" s="28">
        <v>1636.0</v>
      </c>
      <c r="B1637" s="28">
        <v>22.0</v>
      </c>
      <c r="C1637" s="28" t="s">
        <v>44</v>
      </c>
      <c r="D1637" s="28">
        <v>0.89</v>
      </c>
      <c r="E1637" s="28">
        <v>7.87</v>
      </c>
      <c r="F1637" s="28">
        <v>8.72</v>
      </c>
      <c r="G1637" s="28">
        <v>67.48</v>
      </c>
      <c r="H1637" s="28" t="s">
        <v>45</v>
      </c>
      <c r="I1637" s="28">
        <v>3.13</v>
      </c>
      <c r="J1637" s="28">
        <v>2.08</v>
      </c>
      <c r="K1637" s="28">
        <v>301.9</v>
      </c>
      <c r="L1637" s="28">
        <v>3.4</v>
      </c>
      <c r="M1637" s="28" t="s">
        <v>48</v>
      </c>
      <c r="N1637" s="28">
        <v>100.0</v>
      </c>
    </row>
    <row r="1638">
      <c r="A1638" s="28">
        <v>1637.0</v>
      </c>
      <c r="B1638" s="28">
        <v>22.0</v>
      </c>
      <c r="C1638" s="28" t="s">
        <v>44</v>
      </c>
      <c r="D1638" s="28">
        <v>6.36</v>
      </c>
      <c r="E1638" s="28">
        <v>6.78</v>
      </c>
      <c r="F1638" s="28">
        <v>5.84</v>
      </c>
      <c r="G1638" s="28">
        <v>68.52</v>
      </c>
      <c r="H1638" s="28" t="s">
        <v>45</v>
      </c>
      <c r="I1638" s="28">
        <v>4.04</v>
      </c>
      <c r="J1638" s="28">
        <v>9.76</v>
      </c>
      <c r="K1638" s="28">
        <v>240.05</v>
      </c>
      <c r="L1638" s="28">
        <v>10.59</v>
      </c>
      <c r="M1638" s="28" t="s">
        <v>46</v>
      </c>
      <c r="N1638" s="28">
        <v>55.72</v>
      </c>
    </row>
    <row r="1639">
      <c r="A1639" s="28">
        <v>1638.0</v>
      </c>
      <c r="B1639" s="28">
        <v>17.0</v>
      </c>
      <c r="C1639" s="28" t="s">
        <v>44</v>
      </c>
      <c r="D1639" s="28">
        <v>1.46</v>
      </c>
      <c r="E1639" s="28">
        <v>9.67</v>
      </c>
      <c r="F1639" s="28">
        <v>7.32</v>
      </c>
      <c r="G1639" s="28">
        <v>79.68</v>
      </c>
      <c r="H1639" s="28" t="s">
        <v>47</v>
      </c>
      <c r="I1639" s="28">
        <v>3.3</v>
      </c>
      <c r="J1639" s="28">
        <v>6.55</v>
      </c>
      <c r="K1639" s="28">
        <v>311.3</v>
      </c>
      <c r="L1639" s="28">
        <v>3.78</v>
      </c>
      <c r="M1639" s="28" t="s">
        <v>48</v>
      </c>
      <c r="N1639" s="28">
        <v>100.0</v>
      </c>
    </row>
    <row r="1640">
      <c r="A1640" s="28">
        <v>1639.0</v>
      </c>
      <c r="B1640" s="28">
        <v>17.0</v>
      </c>
      <c r="C1640" s="28" t="s">
        <v>49</v>
      </c>
      <c r="D1640" s="28">
        <v>6.46</v>
      </c>
      <c r="E1640" s="28">
        <v>6.28</v>
      </c>
      <c r="F1640" s="28">
        <v>5.73</v>
      </c>
      <c r="G1640" s="28">
        <v>65.95</v>
      </c>
      <c r="H1640" s="28" t="s">
        <v>47</v>
      </c>
      <c r="I1640" s="28">
        <v>3.48</v>
      </c>
      <c r="J1640" s="28">
        <v>10.11</v>
      </c>
      <c r="K1640" s="28">
        <v>242.99</v>
      </c>
      <c r="L1640" s="28">
        <v>16.04</v>
      </c>
      <c r="M1640" s="28" t="s">
        <v>46</v>
      </c>
      <c r="N1640" s="28">
        <v>57.47</v>
      </c>
    </row>
    <row r="1641">
      <c r="A1641" s="28">
        <v>1640.0</v>
      </c>
      <c r="B1641" s="28">
        <v>16.0</v>
      </c>
      <c r="C1641" s="28" t="s">
        <v>44</v>
      </c>
      <c r="D1641" s="28">
        <v>4.9</v>
      </c>
      <c r="E1641" s="28">
        <v>3.74</v>
      </c>
      <c r="F1641" s="28">
        <v>8.04</v>
      </c>
      <c r="G1641" s="28">
        <v>80.16</v>
      </c>
      <c r="H1641" s="28" t="s">
        <v>47</v>
      </c>
      <c r="I1641" s="28">
        <v>2.63</v>
      </c>
      <c r="J1641" s="28">
        <v>6.24</v>
      </c>
      <c r="K1641" s="28">
        <v>260.71</v>
      </c>
      <c r="L1641" s="28">
        <v>8.67</v>
      </c>
      <c r="M1641" s="28" t="s">
        <v>48</v>
      </c>
      <c r="N1641" s="28">
        <v>53.16</v>
      </c>
    </row>
    <row r="1642">
      <c r="A1642" s="28">
        <v>1641.0</v>
      </c>
      <c r="B1642" s="28">
        <v>23.0</v>
      </c>
      <c r="C1642" s="28" t="s">
        <v>44</v>
      </c>
      <c r="D1642" s="28">
        <v>1.55</v>
      </c>
      <c r="E1642" s="28">
        <v>4.43</v>
      </c>
      <c r="F1642" s="28">
        <v>8.48</v>
      </c>
      <c r="G1642" s="28">
        <v>75.98</v>
      </c>
      <c r="H1642" s="28" t="s">
        <v>45</v>
      </c>
      <c r="I1642" s="28">
        <v>2.8</v>
      </c>
      <c r="J1642" s="28">
        <v>6.43</v>
      </c>
      <c r="K1642" s="28">
        <v>294.53</v>
      </c>
      <c r="L1642" s="28">
        <v>7.19</v>
      </c>
      <c r="M1642" s="28" t="s">
        <v>48</v>
      </c>
      <c r="N1642" s="28">
        <v>84.35</v>
      </c>
    </row>
    <row r="1643">
      <c r="A1643" s="28">
        <v>1642.0</v>
      </c>
      <c r="B1643" s="28">
        <v>23.0</v>
      </c>
      <c r="C1643" s="28" t="s">
        <v>44</v>
      </c>
      <c r="D1643" s="28">
        <v>3.79</v>
      </c>
      <c r="E1643" s="28">
        <v>2.58</v>
      </c>
      <c r="F1643" s="28">
        <v>7.94</v>
      </c>
      <c r="G1643" s="28">
        <v>72.98</v>
      </c>
      <c r="H1643" s="28" t="s">
        <v>51</v>
      </c>
      <c r="I1643" s="28">
        <v>0.33</v>
      </c>
      <c r="J1643" s="28">
        <v>9.5</v>
      </c>
      <c r="K1643" s="28">
        <v>266.93</v>
      </c>
      <c r="L1643" s="28">
        <v>11.01</v>
      </c>
      <c r="M1643" s="28" t="s">
        <v>48</v>
      </c>
      <c r="N1643" s="28">
        <v>52.86</v>
      </c>
    </row>
    <row r="1644">
      <c r="A1644" s="28">
        <v>1643.0</v>
      </c>
      <c r="B1644" s="28">
        <v>16.0</v>
      </c>
      <c r="C1644" s="28" t="s">
        <v>49</v>
      </c>
      <c r="D1644" s="28">
        <v>5.46</v>
      </c>
      <c r="E1644" s="28">
        <v>7.51</v>
      </c>
      <c r="F1644" s="28">
        <v>8.24</v>
      </c>
      <c r="G1644" s="28">
        <v>92.9</v>
      </c>
      <c r="H1644" s="28" t="s">
        <v>51</v>
      </c>
      <c r="I1644" s="28">
        <v>1.25</v>
      </c>
      <c r="J1644" s="28">
        <v>10.72</v>
      </c>
      <c r="K1644" s="28">
        <v>244.82</v>
      </c>
      <c r="L1644" s="28">
        <v>11.21</v>
      </c>
      <c r="M1644" s="28" t="s">
        <v>46</v>
      </c>
      <c r="N1644" s="28">
        <v>85.6203000889835</v>
      </c>
    </row>
    <row r="1645">
      <c r="A1645" s="28">
        <v>1644.0</v>
      </c>
      <c r="B1645" s="28">
        <v>23.0</v>
      </c>
      <c r="C1645" s="28" t="s">
        <v>49</v>
      </c>
      <c r="D1645" s="28">
        <v>5.07</v>
      </c>
      <c r="E1645" s="28">
        <v>7.37</v>
      </c>
      <c r="F1645" s="28">
        <v>4.51</v>
      </c>
      <c r="G1645" s="28">
        <v>93.12</v>
      </c>
      <c r="H1645" s="28" t="s">
        <v>51</v>
      </c>
      <c r="I1645" s="28">
        <v>3.61</v>
      </c>
      <c r="J1645" s="28">
        <v>7.88</v>
      </c>
      <c r="K1645" s="28">
        <v>254.06</v>
      </c>
      <c r="L1645" s="28">
        <v>12.24</v>
      </c>
      <c r="M1645" s="28" t="s">
        <v>50</v>
      </c>
      <c r="N1645" s="28">
        <v>75.1809678456687</v>
      </c>
    </row>
    <row r="1646">
      <c r="A1646" s="28">
        <v>1645.0</v>
      </c>
      <c r="B1646" s="28">
        <v>24.0</v>
      </c>
      <c r="C1646" s="28" t="s">
        <v>44</v>
      </c>
      <c r="D1646" s="28">
        <v>3.42</v>
      </c>
      <c r="E1646" s="28">
        <v>2.81</v>
      </c>
      <c r="F1646" s="28">
        <v>8.62</v>
      </c>
      <c r="G1646" s="28">
        <v>99.52</v>
      </c>
      <c r="H1646" s="28" t="s">
        <v>51</v>
      </c>
      <c r="I1646" s="28">
        <v>4.73</v>
      </c>
      <c r="J1646" s="28">
        <v>7.09</v>
      </c>
      <c r="K1646" s="28">
        <v>277.67</v>
      </c>
      <c r="L1646" s="28">
        <v>10.17</v>
      </c>
      <c r="M1646" s="28" t="s">
        <v>48</v>
      </c>
      <c r="N1646" s="28">
        <v>66.27</v>
      </c>
    </row>
    <row r="1647">
      <c r="A1647" s="28">
        <v>1646.0</v>
      </c>
      <c r="B1647" s="28">
        <v>19.0</v>
      </c>
      <c r="C1647" s="28" t="s">
        <v>44</v>
      </c>
      <c r="D1647" s="28">
        <v>7.19</v>
      </c>
      <c r="E1647" s="28">
        <v>2.43</v>
      </c>
      <c r="F1647" s="28">
        <v>7.12</v>
      </c>
      <c r="G1647" s="28">
        <v>68.92</v>
      </c>
      <c r="H1647" s="28" t="s">
        <v>51</v>
      </c>
      <c r="I1647" s="28">
        <v>2.71</v>
      </c>
      <c r="J1647" s="28">
        <v>11.15</v>
      </c>
      <c r="K1647" s="28">
        <v>237.26</v>
      </c>
      <c r="L1647" s="28">
        <v>17.08</v>
      </c>
      <c r="M1647" s="28" t="s">
        <v>46</v>
      </c>
      <c r="N1647" s="28">
        <v>21.89</v>
      </c>
    </row>
    <row r="1648">
      <c r="A1648" s="28">
        <v>1647.0</v>
      </c>
      <c r="B1648" s="28">
        <v>16.0</v>
      </c>
      <c r="C1648" s="28" t="s">
        <v>44</v>
      </c>
      <c r="D1648" s="28">
        <v>4.15</v>
      </c>
      <c r="E1648" s="28">
        <v>1.69</v>
      </c>
      <c r="F1648" s="28">
        <v>8.35</v>
      </c>
      <c r="G1648" s="28">
        <v>95.53</v>
      </c>
      <c r="H1648" s="28" t="s">
        <v>47</v>
      </c>
      <c r="I1648" s="28">
        <v>3.63</v>
      </c>
      <c r="J1648" s="28">
        <v>8.73</v>
      </c>
      <c r="K1648" s="28">
        <v>261.97</v>
      </c>
      <c r="L1648" s="28">
        <v>11.66</v>
      </c>
      <c r="M1648" s="28" t="s">
        <v>48</v>
      </c>
      <c r="N1648" s="28">
        <v>62.5421175763498</v>
      </c>
    </row>
    <row r="1649">
      <c r="A1649" s="28">
        <v>1648.0</v>
      </c>
      <c r="B1649" s="28">
        <v>16.0</v>
      </c>
      <c r="C1649" s="28" t="s">
        <v>49</v>
      </c>
      <c r="D1649" s="28">
        <v>4.05</v>
      </c>
      <c r="E1649" s="28">
        <v>9.21</v>
      </c>
      <c r="F1649" s="28">
        <v>7.42</v>
      </c>
      <c r="G1649" s="28">
        <v>81.51</v>
      </c>
      <c r="H1649" s="28" t="s">
        <v>45</v>
      </c>
      <c r="I1649" s="28">
        <v>3.42</v>
      </c>
      <c r="J1649" s="28">
        <v>8.38</v>
      </c>
      <c r="K1649" s="28">
        <v>278.96</v>
      </c>
      <c r="L1649" s="28">
        <v>6.81</v>
      </c>
      <c r="M1649" s="28" t="s">
        <v>48</v>
      </c>
      <c r="N1649" s="28">
        <v>99.2741563507376</v>
      </c>
    </row>
    <row r="1650">
      <c r="A1650" s="28">
        <v>1649.0</v>
      </c>
      <c r="B1650" s="28">
        <v>18.0</v>
      </c>
      <c r="C1650" s="28" t="s">
        <v>44</v>
      </c>
      <c r="D1650" s="28">
        <v>0.5</v>
      </c>
      <c r="E1650" s="28">
        <v>3.1</v>
      </c>
      <c r="F1650" s="28">
        <v>5.01</v>
      </c>
      <c r="G1650" s="28">
        <v>83.66</v>
      </c>
      <c r="H1650" s="28" t="s">
        <v>45</v>
      </c>
      <c r="I1650" s="28">
        <v>5.0</v>
      </c>
      <c r="J1650" s="28">
        <v>2.5</v>
      </c>
      <c r="K1650" s="28">
        <v>304.92</v>
      </c>
      <c r="L1650" s="28">
        <v>6.51</v>
      </c>
      <c r="M1650" s="28" t="s">
        <v>48</v>
      </c>
      <c r="N1650" s="28">
        <v>64.65</v>
      </c>
    </row>
    <row r="1651">
      <c r="A1651" s="28">
        <v>1650.0</v>
      </c>
      <c r="B1651" s="28">
        <v>20.0</v>
      </c>
      <c r="C1651" s="28" t="s">
        <v>49</v>
      </c>
      <c r="D1651" s="28">
        <v>7.38</v>
      </c>
      <c r="E1651" s="28">
        <v>4.1</v>
      </c>
      <c r="F1651" s="28">
        <v>7.05</v>
      </c>
      <c r="G1651" s="28">
        <v>95.85</v>
      </c>
      <c r="H1651" s="28" t="s">
        <v>51</v>
      </c>
      <c r="I1651" s="28">
        <v>3.98</v>
      </c>
      <c r="J1651" s="28">
        <v>12.6</v>
      </c>
      <c r="K1651" s="28">
        <v>239.13</v>
      </c>
      <c r="L1651" s="28">
        <v>23.01</v>
      </c>
      <c r="M1651" s="28" t="s">
        <v>46</v>
      </c>
      <c r="N1651" s="28">
        <v>36.68</v>
      </c>
    </row>
    <row r="1652">
      <c r="A1652" s="28">
        <v>1651.0</v>
      </c>
      <c r="B1652" s="28">
        <v>20.0</v>
      </c>
      <c r="C1652" s="28" t="s">
        <v>49</v>
      </c>
      <c r="D1652" s="28">
        <v>1.42</v>
      </c>
      <c r="E1652" s="28">
        <v>3.52</v>
      </c>
      <c r="F1652" s="28">
        <v>4.45</v>
      </c>
      <c r="G1652" s="28">
        <v>97.71</v>
      </c>
      <c r="H1652" s="28" t="s">
        <v>51</v>
      </c>
      <c r="I1652" s="28">
        <v>3.14</v>
      </c>
      <c r="J1652" s="28">
        <v>6.67</v>
      </c>
      <c r="K1652" s="28">
        <v>294.3</v>
      </c>
      <c r="L1652" s="28">
        <v>8.32</v>
      </c>
      <c r="M1652" s="28" t="s">
        <v>48</v>
      </c>
      <c r="N1652" s="28">
        <v>74.93</v>
      </c>
    </row>
    <row r="1653">
      <c r="A1653" s="28">
        <v>1652.0</v>
      </c>
      <c r="B1653" s="28">
        <v>24.0</v>
      </c>
      <c r="C1653" s="28" t="s">
        <v>49</v>
      </c>
      <c r="D1653" s="28">
        <v>4.23</v>
      </c>
      <c r="E1653" s="28">
        <v>4.72</v>
      </c>
      <c r="F1653" s="28">
        <v>7.48</v>
      </c>
      <c r="G1653" s="28">
        <v>89.07</v>
      </c>
      <c r="H1653" s="28" t="s">
        <v>45</v>
      </c>
      <c r="I1653" s="28">
        <v>0.58</v>
      </c>
      <c r="J1653" s="28">
        <v>7.25</v>
      </c>
      <c r="K1653" s="28">
        <v>289.41</v>
      </c>
      <c r="L1653" s="28">
        <v>10.2</v>
      </c>
      <c r="M1653" s="28" t="s">
        <v>48</v>
      </c>
      <c r="N1653" s="28">
        <v>71.19</v>
      </c>
    </row>
    <row r="1654">
      <c r="A1654" s="28">
        <v>1653.0</v>
      </c>
      <c r="B1654" s="28">
        <v>17.0</v>
      </c>
      <c r="C1654" s="28" t="s">
        <v>44</v>
      </c>
      <c r="D1654" s="28">
        <v>6.43</v>
      </c>
      <c r="E1654" s="28">
        <v>7.43</v>
      </c>
      <c r="F1654" s="28">
        <v>6.05</v>
      </c>
      <c r="G1654" s="28">
        <v>73.91</v>
      </c>
      <c r="H1654" s="28" t="s">
        <v>47</v>
      </c>
      <c r="I1654" s="28">
        <v>1.81</v>
      </c>
      <c r="J1654" s="28">
        <v>8.08</v>
      </c>
      <c r="K1654" s="28">
        <v>249.32</v>
      </c>
      <c r="L1654" s="28">
        <v>12.88</v>
      </c>
      <c r="M1654" s="28" t="s">
        <v>46</v>
      </c>
      <c r="N1654" s="28">
        <v>71.1696055771289</v>
      </c>
    </row>
    <row r="1655">
      <c r="A1655" s="28">
        <v>1654.0</v>
      </c>
      <c r="B1655" s="28">
        <v>17.0</v>
      </c>
      <c r="C1655" s="28" t="s">
        <v>49</v>
      </c>
      <c r="D1655" s="28">
        <v>1.72</v>
      </c>
      <c r="E1655" s="28">
        <v>8.84</v>
      </c>
      <c r="F1655" s="28">
        <v>4.76</v>
      </c>
      <c r="G1655" s="28">
        <v>79.59</v>
      </c>
      <c r="H1655" s="28" t="s">
        <v>51</v>
      </c>
      <c r="I1655" s="28">
        <v>1.25</v>
      </c>
      <c r="J1655" s="28">
        <v>5.76</v>
      </c>
      <c r="K1655" s="28">
        <v>307.77</v>
      </c>
      <c r="L1655" s="28">
        <v>4.69</v>
      </c>
      <c r="M1655" s="28" t="s">
        <v>50</v>
      </c>
      <c r="N1655" s="28">
        <v>94.15</v>
      </c>
    </row>
    <row r="1656">
      <c r="A1656" s="28">
        <v>1655.0</v>
      </c>
      <c r="B1656" s="28">
        <v>21.0</v>
      </c>
      <c r="C1656" s="28" t="s">
        <v>49</v>
      </c>
      <c r="D1656" s="28">
        <v>4.22</v>
      </c>
      <c r="E1656" s="28">
        <v>2.64</v>
      </c>
      <c r="F1656" s="28">
        <v>8.9</v>
      </c>
      <c r="G1656" s="28">
        <v>84.6</v>
      </c>
      <c r="H1656" s="28" t="s">
        <v>51</v>
      </c>
      <c r="I1656" s="28">
        <v>4.27</v>
      </c>
      <c r="J1656" s="28">
        <v>7.01</v>
      </c>
      <c r="K1656" s="28">
        <v>267.64</v>
      </c>
      <c r="L1656" s="28">
        <v>11.4</v>
      </c>
      <c r="M1656" s="28" t="s">
        <v>48</v>
      </c>
      <c r="N1656" s="28">
        <v>59.7</v>
      </c>
    </row>
    <row r="1657">
      <c r="A1657" s="28">
        <v>1656.0</v>
      </c>
      <c r="B1657" s="28">
        <v>24.0</v>
      </c>
      <c r="C1657" s="28" t="s">
        <v>44</v>
      </c>
      <c r="D1657" s="28">
        <v>1.93</v>
      </c>
      <c r="E1657" s="28">
        <v>7.18</v>
      </c>
      <c r="F1657" s="28">
        <v>8.51</v>
      </c>
      <c r="G1657" s="28">
        <v>93.15</v>
      </c>
      <c r="H1657" s="28" t="s">
        <v>51</v>
      </c>
      <c r="I1657" s="28">
        <v>2.23</v>
      </c>
      <c r="J1657" s="28">
        <v>6.64</v>
      </c>
      <c r="K1657" s="28">
        <v>302.91</v>
      </c>
      <c r="L1657" s="28">
        <v>8.35</v>
      </c>
      <c r="M1657" s="28" t="s">
        <v>48</v>
      </c>
      <c r="N1657" s="28">
        <v>100.0</v>
      </c>
    </row>
    <row r="1658">
      <c r="A1658" s="28">
        <v>1657.0</v>
      </c>
      <c r="B1658" s="28">
        <v>16.0</v>
      </c>
      <c r="C1658" s="28" t="s">
        <v>44</v>
      </c>
      <c r="D1658" s="28">
        <v>6.08</v>
      </c>
      <c r="E1658" s="28">
        <v>4.17</v>
      </c>
      <c r="F1658" s="28">
        <v>8.47</v>
      </c>
      <c r="G1658" s="28">
        <v>86.32</v>
      </c>
      <c r="H1658" s="28" t="s">
        <v>47</v>
      </c>
      <c r="I1658" s="28">
        <v>2.68</v>
      </c>
      <c r="J1658" s="28">
        <v>8.66</v>
      </c>
      <c r="K1658" s="28">
        <v>234.52</v>
      </c>
      <c r="L1658" s="28">
        <v>12.15</v>
      </c>
      <c r="M1658" s="28" t="s">
        <v>46</v>
      </c>
      <c r="N1658" s="28">
        <v>54.95</v>
      </c>
    </row>
    <row r="1659">
      <c r="A1659" s="28">
        <v>1658.0</v>
      </c>
      <c r="B1659" s="28">
        <v>24.0</v>
      </c>
      <c r="C1659" s="28" t="s">
        <v>44</v>
      </c>
      <c r="D1659" s="28">
        <v>4.51</v>
      </c>
      <c r="E1659" s="28">
        <v>9.82</v>
      </c>
      <c r="F1659" s="28">
        <v>7.94</v>
      </c>
      <c r="G1659" s="28">
        <v>74.62</v>
      </c>
      <c r="H1659" s="28" t="s">
        <v>47</v>
      </c>
      <c r="I1659" s="28">
        <v>4.82</v>
      </c>
      <c r="J1659" s="28">
        <v>6.82</v>
      </c>
      <c r="K1659" s="28">
        <v>256.12</v>
      </c>
      <c r="L1659" s="28">
        <v>10.13</v>
      </c>
      <c r="M1659" s="28" t="s">
        <v>48</v>
      </c>
      <c r="N1659" s="28">
        <v>87.22</v>
      </c>
    </row>
    <row r="1660">
      <c r="A1660" s="28">
        <v>1659.0</v>
      </c>
      <c r="B1660" s="28">
        <v>24.0</v>
      </c>
      <c r="C1660" s="28" t="s">
        <v>44</v>
      </c>
      <c r="D1660" s="28">
        <v>6.85</v>
      </c>
      <c r="E1660" s="28">
        <v>3.69</v>
      </c>
      <c r="F1660" s="28">
        <v>7.46</v>
      </c>
      <c r="G1660" s="28">
        <v>76.72</v>
      </c>
      <c r="H1660" s="28" t="s">
        <v>45</v>
      </c>
      <c r="I1660" s="28">
        <v>4.18</v>
      </c>
      <c r="J1660" s="28">
        <v>12.19</v>
      </c>
      <c r="K1660" s="28">
        <v>234.73</v>
      </c>
      <c r="L1660" s="28">
        <v>18.88</v>
      </c>
      <c r="M1660" s="28" t="s">
        <v>46</v>
      </c>
      <c r="N1660" s="28">
        <v>39.66</v>
      </c>
    </row>
    <row r="1661">
      <c r="A1661" s="28">
        <v>1660.0</v>
      </c>
      <c r="B1661" s="28">
        <v>24.0</v>
      </c>
      <c r="C1661" s="28" t="s">
        <v>44</v>
      </c>
      <c r="D1661" s="28">
        <v>7.16</v>
      </c>
      <c r="E1661" s="28">
        <v>1.06</v>
      </c>
      <c r="F1661" s="28">
        <v>7.28</v>
      </c>
      <c r="G1661" s="28">
        <v>62.02</v>
      </c>
      <c r="H1661" s="28" t="s">
        <v>45</v>
      </c>
      <c r="I1661" s="28">
        <v>3.95</v>
      </c>
      <c r="J1661" s="28">
        <v>11.24</v>
      </c>
      <c r="K1661" s="28">
        <v>249.26</v>
      </c>
      <c r="L1661" s="28">
        <v>16.15</v>
      </c>
      <c r="M1661" s="28" t="s">
        <v>46</v>
      </c>
      <c r="N1661" s="28">
        <v>17.39</v>
      </c>
    </row>
    <row r="1662">
      <c r="A1662" s="28">
        <v>1661.0</v>
      </c>
      <c r="B1662" s="28">
        <v>20.0</v>
      </c>
      <c r="C1662" s="28" t="s">
        <v>49</v>
      </c>
      <c r="D1662" s="28">
        <v>5.19</v>
      </c>
      <c r="E1662" s="28">
        <v>5.64</v>
      </c>
      <c r="F1662" s="28">
        <v>4.53</v>
      </c>
      <c r="G1662" s="28">
        <v>96.97</v>
      </c>
      <c r="H1662" s="28" t="s">
        <v>45</v>
      </c>
      <c r="I1662" s="28">
        <v>0.71</v>
      </c>
      <c r="J1662" s="28">
        <v>6.62</v>
      </c>
      <c r="K1662" s="28">
        <v>267.79</v>
      </c>
      <c r="L1662" s="28">
        <v>11.32</v>
      </c>
      <c r="M1662" s="28" t="s">
        <v>46</v>
      </c>
      <c r="N1662" s="28">
        <v>64.62</v>
      </c>
    </row>
    <row r="1663">
      <c r="A1663" s="28">
        <v>1662.0</v>
      </c>
      <c r="B1663" s="28">
        <v>24.0</v>
      </c>
      <c r="C1663" s="28" t="s">
        <v>44</v>
      </c>
      <c r="D1663" s="28">
        <v>5.8</v>
      </c>
      <c r="E1663" s="28">
        <v>2.36</v>
      </c>
      <c r="F1663" s="28">
        <v>8.5</v>
      </c>
      <c r="G1663" s="28">
        <v>63.52</v>
      </c>
      <c r="H1663" s="28" t="s">
        <v>47</v>
      </c>
      <c r="I1663" s="28">
        <v>0.11</v>
      </c>
      <c r="J1663" s="28">
        <v>10.25</v>
      </c>
      <c r="K1663" s="28">
        <v>228.03</v>
      </c>
      <c r="L1663" s="28">
        <v>16.58</v>
      </c>
      <c r="M1663" s="28" t="s">
        <v>46</v>
      </c>
      <c r="N1663" s="28">
        <v>44.1728395615458</v>
      </c>
    </row>
    <row r="1664">
      <c r="A1664" s="28">
        <v>1663.0</v>
      </c>
      <c r="B1664" s="28">
        <v>19.0</v>
      </c>
      <c r="C1664" s="28" t="s">
        <v>49</v>
      </c>
      <c r="D1664" s="28">
        <v>4.39</v>
      </c>
      <c r="E1664" s="28">
        <v>1.4</v>
      </c>
      <c r="F1664" s="28">
        <v>8.41</v>
      </c>
      <c r="G1664" s="28">
        <v>83.2</v>
      </c>
      <c r="H1664" s="28" t="s">
        <v>51</v>
      </c>
      <c r="I1664" s="28">
        <v>0.63</v>
      </c>
      <c r="J1664" s="28">
        <v>9.15</v>
      </c>
      <c r="K1664" s="28">
        <v>257.46</v>
      </c>
      <c r="L1664" s="28">
        <v>13.59</v>
      </c>
      <c r="M1664" s="28" t="s">
        <v>48</v>
      </c>
      <c r="N1664" s="28">
        <v>42.68</v>
      </c>
    </row>
    <row r="1665">
      <c r="A1665" s="28">
        <v>1664.0</v>
      </c>
      <c r="B1665" s="28">
        <v>17.0</v>
      </c>
      <c r="C1665" s="28" t="s">
        <v>44</v>
      </c>
      <c r="D1665" s="28">
        <v>3.08</v>
      </c>
      <c r="E1665" s="28">
        <v>7.28</v>
      </c>
      <c r="F1665" s="28">
        <v>7.74</v>
      </c>
      <c r="G1665" s="28">
        <v>94.87</v>
      </c>
      <c r="H1665" s="28" t="s">
        <v>47</v>
      </c>
      <c r="I1665" s="28">
        <v>3.7</v>
      </c>
      <c r="J1665" s="28">
        <v>5.26</v>
      </c>
      <c r="K1665" s="28">
        <v>282.17</v>
      </c>
      <c r="L1665" s="28">
        <v>8.86</v>
      </c>
      <c r="M1665" s="28" t="s">
        <v>48</v>
      </c>
      <c r="N1665" s="28">
        <v>97.21</v>
      </c>
    </row>
    <row r="1666">
      <c r="A1666" s="28">
        <v>1665.0</v>
      </c>
      <c r="B1666" s="28">
        <v>21.0</v>
      </c>
      <c r="C1666" s="28" t="s">
        <v>52</v>
      </c>
      <c r="D1666" s="28">
        <v>5.18</v>
      </c>
      <c r="E1666" s="28">
        <v>7.59</v>
      </c>
      <c r="F1666" s="28">
        <v>8.64</v>
      </c>
      <c r="G1666" s="28">
        <v>76.83</v>
      </c>
      <c r="H1666" s="28" t="s">
        <v>47</v>
      </c>
      <c r="I1666" s="28">
        <v>2.05</v>
      </c>
      <c r="J1666" s="28">
        <v>11.02</v>
      </c>
      <c r="K1666" s="28">
        <v>270.4</v>
      </c>
      <c r="L1666" s="28">
        <v>11.14</v>
      </c>
      <c r="M1666" s="28" t="s">
        <v>46</v>
      </c>
      <c r="N1666" s="28">
        <v>80.5555682001225</v>
      </c>
    </row>
    <row r="1667">
      <c r="A1667" s="28">
        <v>1666.0</v>
      </c>
      <c r="B1667" s="28">
        <v>19.0</v>
      </c>
      <c r="C1667" s="28" t="s">
        <v>44</v>
      </c>
      <c r="D1667" s="28">
        <v>7.27</v>
      </c>
      <c r="E1667" s="28">
        <v>5.15</v>
      </c>
      <c r="F1667" s="28">
        <v>6.77</v>
      </c>
      <c r="G1667" s="28">
        <v>92.01</v>
      </c>
      <c r="H1667" s="28" t="s">
        <v>51</v>
      </c>
      <c r="I1667" s="28">
        <v>0.59</v>
      </c>
      <c r="J1667" s="28">
        <v>10.13</v>
      </c>
      <c r="K1667" s="28">
        <v>235.2</v>
      </c>
      <c r="L1667" s="28">
        <v>13.86</v>
      </c>
      <c r="M1667" s="28" t="s">
        <v>46</v>
      </c>
      <c r="N1667" s="28">
        <v>63.156083302046</v>
      </c>
    </row>
    <row r="1668">
      <c r="A1668" s="28">
        <v>1667.0</v>
      </c>
      <c r="B1668" s="28">
        <v>21.0</v>
      </c>
      <c r="C1668" s="28" t="s">
        <v>49</v>
      </c>
      <c r="D1668" s="28">
        <v>3.33</v>
      </c>
      <c r="E1668" s="28">
        <v>7.09</v>
      </c>
      <c r="F1668" s="28">
        <v>6.24</v>
      </c>
      <c r="G1668" s="28">
        <v>92.15</v>
      </c>
      <c r="H1668" s="28" t="s">
        <v>45</v>
      </c>
      <c r="I1668" s="28">
        <v>3.7</v>
      </c>
      <c r="J1668" s="28">
        <v>9.03</v>
      </c>
      <c r="K1668" s="28">
        <v>254.67</v>
      </c>
      <c r="L1668" s="28">
        <v>8.04</v>
      </c>
      <c r="M1668" s="28" t="s">
        <v>48</v>
      </c>
      <c r="N1668" s="28">
        <v>88.91</v>
      </c>
    </row>
    <row r="1669">
      <c r="A1669" s="28">
        <v>1668.0</v>
      </c>
      <c r="B1669" s="28">
        <v>18.0</v>
      </c>
      <c r="C1669" s="28" t="s">
        <v>44</v>
      </c>
      <c r="D1669" s="28">
        <v>2.52</v>
      </c>
      <c r="E1669" s="28">
        <v>5.84</v>
      </c>
      <c r="F1669" s="28">
        <v>8.84</v>
      </c>
      <c r="G1669" s="28">
        <v>62.39</v>
      </c>
      <c r="H1669" s="28" t="s">
        <v>45</v>
      </c>
      <c r="I1669" s="28">
        <v>0.97</v>
      </c>
      <c r="J1669" s="28">
        <v>4.99</v>
      </c>
      <c r="K1669" s="28">
        <v>278.03</v>
      </c>
      <c r="L1669" s="28">
        <v>5.23</v>
      </c>
      <c r="M1669" s="28" t="s">
        <v>48</v>
      </c>
      <c r="N1669" s="28">
        <v>84.02</v>
      </c>
    </row>
    <row r="1670">
      <c r="A1670" s="28">
        <v>1669.0</v>
      </c>
      <c r="B1670" s="28">
        <v>21.0</v>
      </c>
      <c r="C1670" s="28" t="s">
        <v>44</v>
      </c>
      <c r="D1670" s="28">
        <v>3.11</v>
      </c>
      <c r="E1670" s="28">
        <v>6.67</v>
      </c>
      <c r="F1670" s="28">
        <v>6.32</v>
      </c>
      <c r="G1670" s="28">
        <v>76.49</v>
      </c>
      <c r="H1670" s="28" t="s">
        <v>45</v>
      </c>
      <c r="I1670" s="28">
        <v>2.95</v>
      </c>
      <c r="J1670" s="28">
        <v>7.16</v>
      </c>
      <c r="K1670" s="28">
        <v>289.88</v>
      </c>
      <c r="L1670" s="28">
        <v>8.68</v>
      </c>
      <c r="M1670" s="28" t="s">
        <v>48</v>
      </c>
      <c r="N1670" s="28">
        <v>69.69</v>
      </c>
    </row>
    <row r="1671">
      <c r="A1671" s="28">
        <v>1670.0</v>
      </c>
      <c r="B1671" s="28">
        <v>17.0</v>
      </c>
      <c r="C1671" s="28" t="s">
        <v>49</v>
      </c>
      <c r="D1671" s="28">
        <v>3.48</v>
      </c>
      <c r="E1671" s="28">
        <v>6.37</v>
      </c>
      <c r="F1671" s="28">
        <v>7.21</v>
      </c>
      <c r="G1671" s="28">
        <v>87.64</v>
      </c>
      <c r="H1671" s="28" t="s">
        <v>47</v>
      </c>
      <c r="I1671" s="28">
        <v>3.71</v>
      </c>
      <c r="J1671" s="28">
        <v>7.07</v>
      </c>
      <c r="K1671" s="28">
        <v>280.28</v>
      </c>
      <c r="L1671" s="28">
        <v>8.57</v>
      </c>
      <c r="M1671" s="28" t="s">
        <v>48</v>
      </c>
      <c r="N1671" s="28">
        <v>79.57</v>
      </c>
    </row>
    <row r="1672">
      <c r="A1672" s="28">
        <v>1671.0</v>
      </c>
      <c r="B1672" s="28">
        <v>17.0</v>
      </c>
      <c r="C1672" s="28" t="s">
        <v>44</v>
      </c>
      <c r="D1672" s="28">
        <v>0.59</v>
      </c>
      <c r="E1672" s="28">
        <v>6.99</v>
      </c>
      <c r="F1672" s="28">
        <v>5.87</v>
      </c>
      <c r="G1672" s="28">
        <v>76.89</v>
      </c>
      <c r="H1672" s="28" t="s">
        <v>45</v>
      </c>
      <c r="I1672" s="28">
        <v>3.04</v>
      </c>
      <c r="J1672" s="28">
        <v>6.55</v>
      </c>
      <c r="K1672" s="28">
        <v>314.27</v>
      </c>
      <c r="L1672" s="28">
        <v>3.84</v>
      </c>
      <c r="M1672" s="28" t="s">
        <v>48</v>
      </c>
      <c r="N1672" s="28">
        <v>87.32</v>
      </c>
    </row>
    <row r="1673">
      <c r="A1673" s="28">
        <v>1672.0</v>
      </c>
      <c r="B1673" s="28">
        <v>24.0</v>
      </c>
      <c r="C1673" s="28" t="s">
        <v>49</v>
      </c>
      <c r="D1673" s="28">
        <v>3.99</v>
      </c>
      <c r="E1673" s="28">
        <v>2.8</v>
      </c>
      <c r="F1673" s="28">
        <v>7.18</v>
      </c>
      <c r="G1673" s="28">
        <v>81.81</v>
      </c>
      <c r="H1673" s="28" t="s">
        <v>51</v>
      </c>
      <c r="I1673" s="28">
        <v>4.97</v>
      </c>
      <c r="J1673" s="28">
        <v>7.03</v>
      </c>
      <c r="K1673" s="28">
        <v>283.24</v>
      </c>
      <c r="L1673" s="28">
        <v>8.98</v>
      </c>
      <c r="M1673" s="28" t="s">
        <v>48</v>
      </c>
      <c r="N1673" s="28">
        <v>55.57</v>
      </c>
    </row>
    <row r="1674">
      <c r="A1674" s="28">
        <v>1673.0</v>
      </c>
      <c r="B1674" s="28">
        <v>22.0</v>
      </c>
      <c r="C1674" s="28" t="s">
        <v>49</v>
      </c>
      <c r="D1674" s="28">
        <v>3.95</v>
      </c>
      <c r="E1674" s="28">
        <v>3.42</v>
      </c>
      <c r="F1674" s="28">
        <v>7.6</v>
      </c>
      <c r="G1674" s="28">
        <v>83.78</v>
      </c>
      <c r="H1674" s="28" t="s">
        <v>45</v>
      </c>
      <c r="I1674" s="28">
        <v>2.17</v>
      </c>
      <c r="J1674" s="28">
        <v>5.85</v>
      </c>
      <c r="K1674" s="28">
        <v>269.14</v>
      </c>
      <c r="L1674" s="28">
        <v>7.1</v>
      </c>
      <c r="M1674" s="28" t="s">
        <v>48</v>
      </c>
      <c r="N1674" s="28">
        <v>63.12</v>
      </c>
    </row>
    <row r="1675">
      <c r="A1675" s="28">
        <v>1674.0</v>
      </c>
      <c r="B1675" s="28">
        <v>18.0</v>
      </c>
      <c r="C1675" s="28" t="s">
        <v>44</v>
      </c>
      <c r="D1675" s="28">
        <v>4.71</v>
      </c>
      <c r="E1675" s="28">
        <v>4.96</v>
      </c>
      <c r="F1675" s="28">
        <v>7.12</v>
      </c>
      <c r="G1675" s="28">
        <v>66.05</v>
      </c>
      <c r="H1675" s="28" t="s">
        <v>45</v>
      </c>
      <c r="I1675" s="28">
        <v>1.56</v>
      </c>
      <c r="J1675" s="28">
        <v>9.88</v>
      </c>
      <c r="K1675" s="28">
        <v>270.47</v>
      </c>
      <c r="L1675" s="28">
        <v>11.08</v>
      </c>
      <c r="M1675" s="28" t="s">
        <v>48</v>
      </c>
      <c r="N1675" s="28">
        <v>53.86</v>
      </c>
    </row>
    <row r="1676">
      <c r="A1676" s="28">
        <v>1675.0</v>
      </c>
      <c r="B1676" s="28">
        <v>16.0</v>
      </c>
      <c r="C1676" s="28" t="s">
        <v>49</v>
      </c>
      <c r="D1676" s="28">
        <v>2.9</v>
      </c>
      <c r="E1676" s="28">
        <v>5.02</v>
      </c>
      <c r="F1676" s="28">
        <v>6.57</v>
      </c>
      <c r="G1676" s="28">
        <v>76.48</v>
      </c>
      <c r="H1676" s="28" t="s">
        <v>45</v>
      </c>
      <c r="I1676" s="28">
        <v>1.01</v>
      </c>
      <c r="J1676" s="28">
        <v>4.11</v>
      </c>
      <c r="K1676" s="28">
        <v>301.62</v>
      </c>
      <c r="L1676" s="28">
        <v>11.27</v>
      </c>
      <c r="M1676" s="28" t="s">
        <v>48</v>
      </c>
      <c r="N1676" s="28">
        <v>74.77</v>
      </c>
    </row>
    <row r="1677">
      <c r="A1677" s="28">
        <v>1676.0</v>
      </c>
      <c r="B1677" s="28">
        <v>23.0</v>
      </c>
      <c r="C1677" s="28" t="s">
        <v>49</v>
      </c>
      <c r="D1677" s="28">
        <v>4.9</v>
      </c>
      <c r="E1677" s="28">
        <v>7.97</v>
      </c>
      <c r="F1677" s="28">
        <v>5.5</v>
      </c>
      <c r="G1677" s="28">
        <v>61.14</v>
      </c>
      <c r="H1677" s="28" t="s">
        <v>51</v>
      </c>
      <c r="I1677" s="28">
        <v>2.52</v>
      </c>
      <c r="J1677" s="28">
        <v>10.32</v>
      </c>
      <c r="K1677" s="28">
        <v>263.44</v>
      </c>
      <c r="L1677" s="28">
        <v>13.91</v>
      </c>
      <c r="M1677" s="28" t="s">
        <v>50</v>
      </c>
      <c r="N1677" s="28">
        <v>69.07</v>
      </c>
    </row>
    <row r="1678">
      <c r="A1678" s="28">
        <v>1677.0</v>
      </c>
      <c r="B1678" s="28">
        <v>21.0</v>
      </c>
      <c r="C1678" s="28" t="s">
        <v>44</v>
      </c>
      <c r="D1678" s="28">
        <v>7.03</v>
      </c>
      <c r="E1678" s="28">
        <v>4.31</v>
      </c>
      <c r="F1678" s="28">
        <v>7.22</v>
      </c>
      <c r="G1678" s="28">
        <v>65.99</v>
      </c>
      <c r="H1678" s="28" t="s">
        <v>45</v>
      </c>
      <c r="I1678" s="28">
        <v>4.26</v>
      </c>
      <c r="J1678" s="28">
        <v>8.58</v>
      </c>
      <c r="K1678" s="28">
        <v>226.7</v>
      </c>
      <c r="L1678" s="28">
        <v>14.88</v>
      </c>
      <c r="M1678" s="28" t="s">
        <v>46</v>
      </c>
      <c r="N1678" s="28">
        <v>39.81</v>
      </c>
    </row>
    <row r="1679">
      <c r="A1679" s="28">
        <v>1678.0</v>
      </c>
      <c r="B1679" s="28">
        <v>22.0</v>
      </c>
      <c r="C1679" s="28" t="s">
        <v>49</v>
      </c>
      <c r="D1679" s="28">
        <v>7.64</v>
      </c>
      <c r="E1679" s="28">
        <v>2.46</v>
      </c>
      <c r="F1679" s="28">
        <v>8.54</v>
      </c>
      <c r="G1679" s="28">
        <v>80.49</v>
      </c>
      <c r="H1679" s="28" t="s">
        <v>51</v>
      </c>
      <c r="I1679" s="28">
        <v>4.73</v>
      </c>
      <c r="J1679" s="28">
        <v>11.5</v>
      </c>
      <c r="K1679" s="28">
        <v>224.05</v>
      </c>
      <c r="L1679" s="28">
        <v>14.21</v>
      </c>
      <c r="M1679" s="28" t="s">
        <v>46</v>
      </c>
      <c r="N1679" s="28">
        <v>29.72</v>
      </c>
    </row>
    <row r="1680">
      <c r="A1680" s="28">
        <v>1679.0</v>
      </c>
      <c r="B1680" s="28">
        <v>24.0</v>
      </c>
      <c r="C1680" s="28" t="s">
        <v>49</v>
      </c>
      <c r="D1680" s="28">
        <v>4.67</v>
      </c>
      <c r="E1680" s="28">
        <v>3.26</v>
      </c>
      <c r="F1680" s="28">
        <v>4.03</v>
      </c>
      <c r="G1680" s="28">
        <v>82.94</v>
      </c>
      <c r="H1680" s="28" t="s">
        <v>51</v>
      </c>
      <c r="I1680" s="28">
        <v>4.86</v>
      </c>
      <c r="J1680" s="28">
        <v>9.24</v>
      </c>
      <c r="K1680" s="28">
        <v>254.93</v>
      </c>
      <c r="L1680" s="28">
        <v>9.64</v>
      </c>
      <c r="M1680" s="28" t="s">
        <v>48</v>
      </c>
      <c r="N1680" s="28">
        <v>42.32</v>
      </c>
    </row>
    <row r="1681">
      <c r="A1681" s="28">
        <v>1680.0</v>
      </c>
      <c r="B1681" s="28">
        <v>20.0</v>
      </c>
      <c r="C1681" s="28" t="s">
        <v>44</v>
      </c>
      <c r="D1681" s="28">
        <v>0.34</v>
      </c>
      <c r="E1681" s="28">
        <v>2.93</v>
      </c>
      <c r="F1681" s="28">
        <v>4.67</v>
      </c>
      <c r="G1681" s="28">
        <v>65.85</v>
      </c>
      <c r="H1681" s="28" t="s">
        <v>47</v>
      </c>
      <c r="I1681" s="28">
        <v>2.66</v>
      </c>
      <c r="J1681" s="28">
        <v>3.02</v>
      </c>
      <c r="K1681" s="28">
        <v>293.51</v>
      </c>
      <c r="L1681" s="28">
        <v>1.94</v>
      </c>
      <c r="M1681" s="28" t="s">
        <v>48</v>
      </c>
      <c r="N1681" s="28">
        <v>44.9</v>
      </c>
    </row>
    <row r="1682">
      <c r="A1682" s="28">
        <v>1681.0</v>
      </c>
      <c r="B1682" s="28">
        <v>16.0</v>
      </c>
      <c r="C1682" s="28" t="s">
        <v>44</v>
      </c>
      <c r="D1682" s="28">
        <v>7.75</v>
      </c>
      <c r="E1682" s="28">
        <v>7.58</v>
      </c>
      <c r="F1682" s="28">
        <v>4.6</v>
      </c>
      <c r="G1682" s="28">
        <v>90.22</v>
      </c>
      <c r="H1682" s="28" t="s">
        <v>47</v>
      </c>
      <c r="I1682" s="28">
        <v>3.03</v>
      </c>
      <c r="J1682" s="28">
        <v>12.97</v>
      </c>
      <c r="K1682" s="28">
        <v>219.09</v>
      </c>
      <c r="L1682" s="28">
        <v>20.83</v>
      </c>
      <c r="M1682" s="28" t="s">
        <v>50</v>
      </c>
      <c r="N1682" s="28">
        <v>61.2277630243493</v>
      </c>
    </row>
    <row r="1683">
      <c r="A1683" s="28">
        <v>1682.0</v>
      </c>
      <c r="B1683" s="28">
        <v>22.0</v>
      </c>
      <c r="C1683" s="28" t="s">
        <v>49</v>
      </c>
      <c r="D1683" s="28">
        <v>5.65</v>
      </c>
      <c r="E1683" s="28">
        <v>5.23</v>
      </c>
      <c r="F1683" s="28">
        <v>8.62</v>
      </c>
      <c r="G1683" s="28">
        <v>74.92</v>
      </c>
      <c r="H1683" s="28" t="s">
        <v>51</v>
      </c>
      <c r="I1683" s="28">
        <v>2.91</v>
      </c>
      <c r="J1683" s="28">
        <v>9.62</v>
      </c>
      <c r="K1683" s="28">
        <v>258.56</v>
      </c>
      <c r="L1683" s="28">
        <v>13.74</v>
      </c>
      <c r="M1683" s="28" t="s">
        <v>46</v>
      </c>
      <c r="N1683" s="28">
        <v>76.2996504705852</v>
      </c>
    </row>
    <row r="1684">
      <c r="A1684" s="28">
        <v>1683.0</v>
      </c>
      <c r="B1684" s="28">
        <v>20.0</v>
      </c>
      <c r="C1684" s="28" t="s">
        <v>44</v>
      </c>
      <c r="D1684" s="28">
        <v>2.69</v>
      </c>
      <c r="E1684" s="28">
        <v>7.38</v>
      </c>
      <c r="F1684" s="28">
        <v>7.31</v>
      </c>
      <c r="G1684" s="28">
        <v>96.83</v>
      </c>
      <c r="H1684" s="28" t="s">
        <v>47</v>
      </c>
      <c r="I1684" s="28">
        <v>2.33</v>
      </c>
      <c r="J1684" s="28">
        <v>5.67</v>
      </c>
      <c r="K1684" s="28">
        <v>287.81</v>
      </c>
      <c r="L1684" s="28">
        <v>7.3</v>
      </c>
      <c r="M1684" s="28" t="s">
        <v>48</v>
      </c>
      <c r="N1684" s="28">
        <v>97.65</v>
      </c>
    </row>
    <row r="1685">
      <c r="A1685" s="28">
        <v>1684.0</v>
      </c>
      <c r="B1685" s="28">
        <v>18.0</v>
      </c>
      <c r="C1685" s="28" t="s">
        <v>44</v>
      </c>
      <c r="D1685" s="28">
        <v>1.18</v>
      </c>
      <c r="E1685" s="28">
        <v>4.75</v>
      </c>
      <c r="F1685" s="28">
        <v>8.76</v>
      </c>
      <c r="G1685" s="28">
        <v>75.51</v>
      </c>
      <c r="H1685" s="28" t="s">
        <v>45</v>
      </c>
      <c r="I1685" s="28">
        <v>0.76</v>
      </c>
      <c r="J1685" s="28">
        <v>3.81</v>
      </c>
      <c r="K1685" s="28">
        <v>319.43</v>
      </c>
      <c r="L1685" s="28">
        <v>5.9</v>
      </c>
      <c r="M1685" s="28" t="s">
        <v>48</v>
      </c>
      <c r="N1685" s="28">
        <v>91.95</v>
      </c>
    </row>
    <row r="1686">
      <c r="A1686" s="28">
        <v>1685.0</v>
      </c>
      <c r="B1686" s="28">
        <v>24.0</v>
      </c>
      <c r="C1686" s="28" t="s">
        <v>44</v>
      </c>
      <c r="D1686" s="28">
        <v>1.15</v>
      </c>
      <c r="E1686" s="28">
        <v>9.01</v>
      </c>
      <c r="F1686" s="28">
        <v>6.91</v>
      </c>
      <c r="G1686" s="28">
        <v>65.99</v>
      </c>
      <c r="H1686" s="28" t="s">
        <v>51</v>
      </c>
      <c r="I1686" s="28">
        <v>0.33</v>
      </c>
      <c r="J1686" s="28">
        <v>2.71</v>
      </c>
      <c r="K1686" s="28">
        <v>307.64</v>
      </c>
      <c r="L1686" s="28">
        <v>1.14</v>
      </c>
      <c r="M1686" s="28" t="s">
        <v>48</v>
      </c>
      <c r="N1686" s="28">
        <v>100.0</v>
      </c>
    </row>
    <row r="1687">
      <c r="A1687" s="28">
        <v>1686.0</v>
      </c>
      <c r="B1687" s="28">
        <v>16.0</v>
      </c>
      <c r="C1687" s="28" t="s">
        <v>49</v>
      </c>
      <c r="D1687" s="28">
        <v>1.34</v>
      </c>
      <c r="E1687" s="28">
        <v>9.85</v>
      </c>
      <c r="F1687" s="28">
        <v>6.31</v>
      </c>
      <c r="G1687" s="28">
        <v>90.32</v>
      </c>
      <c r="H1687" s="28" t="s">
        <v>51</v>
      </c>
      <c r="I1687" s="28">
        <v>2.18</v>
      </c>
      <c r="J1687" s="28">
        <v>5.54</v>
      </c>
      <c r="K1687" s="28">
        <v>312.76</v>
      </c>
      <c r="L1687" s="28">
        <v>7.59</v>
      </c>
      <c r="M1687" s="28" t="s">
        <v>48</v>
      </c>
      <c r="N1687" s="28">
        <v>105.63776964367</v>
      </c>
    </row>
    <row r="1688">
      <c r="A1688" s="28">
        <v>1687.0</v>
      </c>
      <c r="B1688" s="28">
        <v>16.0</v>
      </c>
      <c r="C1688" s="28" t="s">
        <v>44</v>
      </c>
      <c r="D1688" s="28">
        <v>0.36</v>
      </c>
      <c r="E1688" s="28">
        <v>7.03</v>
      </c>
      <c r="F1688" s="28">
        <v>7.96</v>
      </c>
      <c r="G1688" s="28">
        <v>82.71</v>
      </c>
      <c r="H1688" s="28" t="s">
        <v>45</v>
      </c>
      <c r="I1688" s="28">
        <v>0.93</v>
      </c>
      <c r="J1688" s="28">
        <v>3.18</v>
      </c>
      <c r="K1688" s="28">
        <v>298.08</v>
      </c>
      <c r="L1688" s="28">
        <v>1.36</v>
      </c>
      <c r="M1688" s="28" t="s">
        <v>48</v>
      </c>
      <c r="N1688" s="28">
        <v>97.4</v>
      </c>
    </row>
    <row r="1689">
      <c r="A1689" s="28">
        <v>1688.0</v>
      </c>
      <c r="B1689" s="28">
        <v>16.0</v>
      </c>
      <c r="C1689" s="28" t="s">
        <v>44</v>
      </c>
      <c r="D1689" s="28">
        <v>7.22</v>
      </c>
      <c r="E1689" s="28">
        <v>8.77</v>
      </c>
      <c r="F1689" s="28">
        <v>4.8</v>
      </c>
      <c r="G1689" s="28">
        <v>75.47</v>
      </c>
      <c r="H1689" s="28" t="s">
        <v>47</v>
      </c>
      <c r="I1689" s="28">
        <v>4.43</v>
      </c>
      <c r="J1689" s="28">
        <v>9.82</v>
      </c>
      <c r="K1689" s="28">
        <v>228.97</v>
      </c>
      <c r="L1689" s="28">
        <v>18.06</v>
      </c>
      <c r="M1689" s="28" t="s">
        <v>50</v>
      </c>
      <c r="N1689" s="28">
        <v>67.4645923274126</v>
      </c>
    </row>
    <row r="1690">
      <c r="A1690" s="28">
        <v>1689.0</v>
      </c>
      <c r="B1690" s="28">
        <v>18.0</v>
      </c>
      <c r="C1690" s="28" t="s">
        <v>49</v>
      </c>
      <c r="D1690" s="28">
        <v>4.33</v>
      </c>
      <c r="E1690" s="28">
        <v>5.57</v>
      </c>
      <c r="F1690" s="28">
        <v>5.91</v>
      </c>
      <c r="G1690" s="28">
        <v>74.24</v>
      </c>
      <c r="H1690" s="28" t="s">
        <v>45</v>
      </c>
      <c r="I1690" s="28">
        <v>3.81</v>
      </c>
      <c r="J1690" s="28">
        <v>10.08</v>
      </c>
      <c r="K1690" s="28">
        <v>265.35</v>
      </c>
      <c r="L1690" s="28">
        <v>14.88</v>
      </c>
      <c r="M1690" s="28" t="s">
        <v>48</v>
      </c>
      <c r="N1690" s="28">
        <v>63.6</v>
      </c>
    </row>
    <row r="1691">
      <c r="A1691" s="28">
        <v>1690.0</v>
      </c>
      <c r="B1691" s="28">
        <v>21.0</v>
      </c>
      <c r="C1691" s="28" t="s">
        <v>44</v>
      </c>
      <c r="D1691" s="28">
        <v>5.6</v>
      </c>
      <c r="E1691" s="28">
        <v>9.41</v>
      </c>
      <c r="F1691" s="28">
        <v>6.33</v>
      </c>
      <c r="G1691" s="28">
        <v>66.03</v>
      </c>
      <c r="H1691" s="28" t="s">
        <v>45</v>
      </c>
      <c r="I1691" s="28">
        <v>3.09</v>
      </c>
      <c r="J1691" s="28">
        <v>7.96</v>
      </c>
      <c r="K1691" s="28">
        <v>244.55</v>
      </c>
      <c r="L1691" s="28">
        <v>10.57</v>
      </c>
      <c r="M1691" s="28" t="s">
        <v>46</v>
      </c>
      <c r="N1691" s="28">
        <v>88.3090627990521</v>
      </c>
    </row>
    <row r="1692">
      <c r="A1692" s="28">
        <v>1691.0</v>
      </c>
      <c r="B1692" s="28">
        <v>18.0</v>
      </c>
      <c r="C1692" s="28" t="s">
        <v>49</v>
      </c>
      <c r="D1692" s="28">
        <v>6.62</v>
      </c>
      <c r="E1692" s="28">
        <v>8.48</v>
      </c>
      <c r="F1692" s="28">
        <v>5.49</v>
      </c>
      <c r="G1692" s="28">
        <v>73.63</v>
      </c>
      <c r="H1692" s="28" t="s">
        <v>45</v>
      </c>
      <c r="I1692" s="28">
        <v>0.24</v>
      </c>
      <c r="J1692" s="28">
        <v>12.0</v>
      </c>
      <c r="K1692" s="28">
        <v>255.82</v>
      </c>
      <c r="L1692" s="28">
        <v>15.93</v>
      </c>
      <c r="M1692" s="28" t="s">
        <v>50</v>
      </c>
      <c r="N1692" s="28">
        <v>78.6385494604459</v>
      </c>
    </row>
    <row r="1693">
      <c r="A1693" s="28">
        <v>1692.0</v>
      </c>
      <c r="B1693" s="28">
        <v>23.0</v>
      </c>
      <c r="C1693" s="28" t="s">
        <v>52</v>
      </c>
      <c r="D1693" s="28">
        <v>6.33</v>
      </c>
      <c r="E1693" s="28">
        <v>9.93</v>
      </c>
      <c r="F1693" s="28">
        <v>5.86</v>
      </c>
      <c r="G1693" s="28">
        <v>61.17</v>
      </c>
      <c r="H1693" s="28" t="s">
        <v>47</v>
      </c>
      <c r="I1693" s="28">
        <v>3.11</v>
      </c>
      <c r="J1693" s="28">
        <v>12.2</v>
      </c>
      <c r="K1693" s="28">
        <v>224.74</v>
      </c>
      <c r="L1693" s="28">
        <v>17.17</v>
      </c>
      <c r="M1693" s="28" t="s">
        <v>50</v>
      </c>
      <c r="N1693" s="28">
        <v>74.597734957957</v>
      </c>
    </row>
    <row r="1694">
      <c r="A1694" s="28">
        <v>1693.0</v>
      </c>
      <c r="B1694" s="28">
        <v>17.0</v>
      </c>
      <c r="C1694" s="28" t="s">
        <v>49</v>
      </c>
      <c r="D1694" s="28">
        <v>7.06</v>
      </c>
      <c r="E1694" s="28">
        <v>6.61</v>
      </c>
      <c r="F1694" s="28">
        <v>4.39</v>
      </c>
      <c r="G1694" s="28">
        <v>80.1</v>
      </c>
      <c r="H1694" s="28" t="s">
        <v>45</v>
      </c>
      <c r="I1694" s="28">
        <v>3.11</v>
      </c>
      <c r="J1694" s="28">
        <v>12.17</v>
      </c>
      <c r="K1694" s="28">
        <v>234.14</v>
      </c>
      <c r="L1694" s="28">
        <v>16.1</v>
      </c>
      <c r="M1694" s="28" t="s">
        <v>46</v>
      </c>
      <c r="N1694" s="28">
        <v>40.48</v>
      </c>
    </row>
    <row r="1695">
      <c r="A1695" s="28">
        <v>1694.0</v>
      </c>
      <c r="B1695" s="28">
        <v>24.0</v>
      </c>
      <c r="C1695" s="28" t="s">
        <v>49</v>
      </c>
      <c r="D1695" s="28">
        <v>7.74</v>
      </c>
      <c r="E1695" s="28">
        <v>8.01</v>
      </c>
      <c r="F1695" s="28">
        <v>4.99</v>
      </c>
      <c r="G1695" s="28">
        <v>95.87</v>
      </c>
      <c r="H1695" s="28" t="s">
        <v>45</v>
      </c>
      <c r="I1695" s="28">
        <v>2.2</v>
      </c>
      <c r="J1695" s="28">
        <v>8.84</v>
      </c>
      <c r="K1695" s="28">
        <v>238.45</v>
      </c>
      <c r="L1695" s="28">
        <v>15.51</v>
      </c>
      <c r="M1695" s="28" t="s">
        <v>50</v>
      </c>
      <c r="N1695" s="28">
        <v>52.2486762497811</v>
      </c>
    </row>
    <row r="1696">
      <c r="A1696" s="28">
        <v>1695.0</v>
      </c>
      <c r="B1696" s="28">
        <v>18.0</v>
      </c>
      <c r="C1696" s="28" t="s">
        <v>44</v>
      </c>
      <c r="D1696" s="28">
        <v>3.51</v>
      </c>
      <c r="E1696" s="28">
        <v>5.89</v>
      </c>
      <c r="F1696" s="28">
        <v>5.68</v>
      </c>
      <c r="G1696" s="28">
        <v>91.81</v>
      </c>
      <c r="H1696" s="28" t="s">
        <v>47</v>
      </c>
      <c r="I1696" s="28">
        <v>3.29</v>
      </c>
      <c r="J1696" s="28">
        <v>8.85</v>
      </c>
      <c r="K1696" s="28">
        <v>285.51</v>
      </c>
      <c r="L1696" s="28">
        <v>8.89</v>
      </c>
      <c r="M1696" s="28" t="s">
        <v>48</v>
      </c>
      <c r="N1696" s="28">
        <v>67.81</v>
      </c>
    </row>
    <row r="1697">
      <c r="A1697" s="28">
        <v>1696.0</v>
      </c>
      <c r="B1697" s="28">
        <v>20.0</v>
      </c>
      <c r="C1697" s="28" t="s">
        <v>49</v>
      </c>
      <c r="D1697" s="28">
        <v>7.6</v>
      </c>
      <c r="E1697" s="28">
        <v>3.33</v>
      </c>
      <c r="F1697" s="28">
        <v>7.98</v>
      </c>
      <c r="G1697" s="28">
        <v>61.14</v>
      </c>
      <c r="H1697" s="28" t="s">
        <v>45</v>
      </c>
      <c r="I1697" s="28">
        <v>4.29</v>
      </c>
      <c r="J1697" s="28">
        <v>9.67</v>
      </c>
      <c r="K1697" s="28">
        <v>225.0</v>
      </c>
      <c r="L1697" s="28">
        <v>12.51</v>
      </c>
      <c r="M1697" s="28" t="s">
        <v>46</v>
      </c>
      <c r="N1697" s="28">
        <v>26.14</v>
      </c>
    </row>
    <row r="1698">
      <c r="A1698" s="28">
        <v>1697.0</v>
      </c>
      <c r="B1698" s="28">
        <v>23.0</v>
      </c>
      <c r="C1698" s="28" t="s">
        <v>44</v>
      </c>
      <c r="D1698" s="28">
        <v>5.79</v>
      </c>
      <c r="E1698" s="28">
        <v>4.19</v>
      </c>
      <c r="F1698" s="28">
        <v>4.91</v>
      </c>
      <c r="G1698" s="28">
        <v>95.25</v>
      </c>
      <c r="H1698" s="28" t="s">
        <v>47</v>
      </c>
      <c r="I1698" s="28">
        <v>3.79</v>
      </c>
      <c r="J1698" s="28">
        <v>8.56</v>
      </c>
      <c r="K1698" s="28">
        <v>241.52</v>
      </c>
      <c r="L1698" s="28">
        <v>15.08</v>
      </c>
      <c r="M1698" s="28" t="s">
        <v>46</v>
      </c>
      <c r="N1698" s="28">
        <v>45.24</v>
      </c>
    </row>
    <row r="1699">
      <c r="A1699" s="28">
        <v>1698.0</v>
      </c>
      <c r="B1699" s="28">
        <v>17.0</v>
      </c>
      <c r="C1699" s="28" t="s">
        <v>44</v>
      </c>
      <c r="D1699" s="28">
        <v>0.57</v>
      </c>
      <c r="E1699" s="28">
        <v>9.05</v>
      </c>
      <c r="F1699" s="28">
        <v>5.73</v>
      </c>
      <c r="G1699" s="28">
        <v>78.09</v>
      </c>
      <c r="H1699" s="28" t="s">
        <v>47</v>
      </c>
      <c r="I1699" s="28">
        <v>2.37</v>
      </c>
      <c r="J1699" s="28">
        <v>6.53</v>
      </c>
      <c r="K1699" s="28">
        <v>324.07</v>
      </c>
      <c r="L1699" s="28">
        <v>2.1</v>
      </c>
      <c r="M1699" s="28" t="s">
        <v>50</v>
      </c>
      <c r="N1699" s="28">
        <v>109.452765391859</v>
      </c>
    </row>
    <row r="1700">
      <c r="A1700" s="28">
        <v>1699.0</v>
      </c>
      <c r="B1700" s="28">
        <v>21.0</v>
      </c>
      <c r="C1700" s="28" t="s">
        <v>44</v>
      </c>
      <c r="D1700" s="28">
        <v>5.45</v>
      </c>
      <c r="E1700" s="28">
        <v>1.5</v>
      </c>
      <c r="F1700" s="28">
        <v>4.32</v>
      </c>
      <c r="G1700" s="28">
        <v>67.64</v>
      </c>
      <c r="H1700" s="28" t="s">
        <v>51</v>
      </c>
      <c r="I1700" s="28">
        <v>1.31</v>
      </c>
      <c r="J1700" s="28">
        <v>8.47</v>
      </c>
      <c r="K1700" s="28">
        <v>249.39</v>
      </c>
      <c r="L1700" s="28">
        <v>7.83</v>
      </c>
      <c r="M1700" s="28" t="s">
        <v>46</v>
      </c>
      <c r="N1700" s="28">
        <v>25.53</v>
      </c>
    </row>
    <row r="1701">
      <c r="A1701" s="28">
        <v>1700.0</v>
      </c>
      <c r="B1701" s="28">
        <v>20.0</v>
      </c>
      <c r="C1701" s="28" t="s">
        <v>44</v>
      </c>
      <c r="D1701" s="28">
        <v>5.49</v>
      </c>
      <c r="E1701" s="28">
        <v>6.32</v>
      </c>
      <c r="F1701" s="28">
        <v>6.79</v>
      </c>
      <c r="G1701" s="28">
        <v>90.1</v>
      </c>
      <c r="H1701" s="28" t="s">
        <v>51</v>
      </c>
      <c r="I1701" s="28">
        <v>2.39</v>
      </c>
      <c r="J1701" s="28">
        <v>9.76</v>
      </c>
      <c r="K1701" s="28">
        <v>245.81</v>
      </c>
      <c r="L1701" s="28">
        <v>15.21</v>
      </c>
      <c r="M1701" s="28" t="s">
        <v>46</v>
      </c>
      <c r="N1701" s="28">
        <v>59.74</v>
      </c>
    </row>
    <row r="1702">
      <c r="A1702" s="28">
        <v>1701.0</v>
      </c>
      <c r="B1702" s="28">
        <v>24.0</v>
      </c>
      <c r="C1702" s="28" t="s">
        <v>49</v>
      </c>
      <c r="D1702" s="28">
        <v>7.25</v>
      </c>
      <c r="E1702" s="28">
        <v>4.35</v>
      </c>
      <c r="F1702" s="28">
        <v>7.06</v>
      </c>
      <c r="G1702" s="28">
        <v>72.91</v>
      </c>
      <c r="H1702" s="28" t="s">
        <v>47</v>
      </c>
      <c r="I1702" s="28">
        <v>4.73</v>
      </c>
      <c r="J1702" s="28">
        <v>9.8</v>
      </c>
      <c r="K1702" s="28">
        <v>243.0</v>
      </c>
      <c r="L1702" s="28">
        <v>16.74</v>
      </c>
      <c r="M1702" s="28" t="s">
        <v>46</v>
      </c>
      <c r="N1702" s="28">
        <v>37.72</v>
      </c>
    </row>
    <row r="1703">
      <c r="A1703" s="28">
        <v>1702.0</v>
      </c>
      <c r="B1703" s="28">
        <v>20.0</v>
      </c>
      <c r="C1703" s="28" t="s">
        <v>44</v>
      </c>
      <c r="D1703" s="28">
        <v>2.98</v>
      </c>
      <c r="E1703" s="28">
        <v>4.48</v>
      </c>
      <c r="F1703" s="28">
        <v>8.33</v>
      </c>
      <c r="G1703" s="28">
        <v>70.13</v>
      </c>
      <c r="H1703" s="28" t="s">
        <v>51</v>
      </c>
      <c r="I1703" s="28">
        <v>4.1</v>
      </c>
      <c r="J1703" s="28">
        <v>5.83</v>
      </c>
      <c r="K1703" s="28">
        <v>287.31</v>
      </c>
      <c r="L1703" s="28">
        <v>4.75</v>
      </c>
      <c r="M1703" s="28" t="s">
        <v>48</v>
      </c>
      <c r="N1703" s="28">
        <v>66.03</v>
      </c>
    </row>
    <row r="1704">
      <c r="A1704" s="28">
        <v>1703.0</v>
      </c>
      <c r="B1704" s="28">
        <v>17.0</v>
      </c>
      <c r="C1704" s="28" t="s">
        <v>49</v>
      </c>
      <c r="D1704" s="28">
        <v>4.68</v>
      </c>
      <c r="E1704" s="28">
        <v>8.96</v>
      </c>
      <c r="F1704" s="28">
        <v>8.1</v>
      </c>
      <c r="G1704" s="28">
        <v>66.45</v>
      </c>
      <c r="H1704" s="28" t="s">
        <v>45</v>
      </c>
      <c r="I1704" s="28">
        <v>0.14</v>
      </c>
      <c r="J1704" s="28">
        <v>8.67</v>
      </c>
      <c r="K1704" s="28">
        <v>260.32</v>
      </c>
      <c r="L1704" s="28">
        <v>13.53</v>
      </c>
      <c r="M1704" s="28" t="s">
        <v>48</v>
      </c>
      <c r="N1704" s="28">
        <v>88.5785320706594</v>
      </c>
    </row>
    <row r="1705">
      <c r="A1705" s="28">
        <v>1704.0</v>
      </c>
      <c r="B1705" s="28">
        <v>20.0</v>
      </c>
      <c r="C1705" s="28" t="s">
        <v>49</v>
      </c>
      <c r="D1705" s="28">
        <v>0.1</v>
      </c>
      <c r="E1705" s="28">
        <v>8.68</v>
      </c>
      <c r="F1705" s="28">
        <v>5.43</v>
      </c>
      <c r="G1705" s="28">
        <v>79.46</v>
      </c>
      <c r="H1705" s="28" t="s">
        <v>47</v>
      </c>
      <c r="I1705" s="28">
        <v>3.91</v>
      </c>
      <c r="J1705" s="28">
        <v>5.84</v>
      </c>
      <c r="K1705" s="28">
        <v>322.05</v>
      </c>
      <c r="L1705" s="28">
        <v>4.4</v>
      </c>
      <c r="M1705" s="28" t="s">
        <v>50</v>
      </c>
      <c r="N1705" s="28">
        <v>99.2</v>
      </c>
    </row>
    <row r="1706">
      <c r="A1706" s="28">
        <v>1705.0</v>
      </c>
      <c r="B1706" s="28">
        <v>19.0</v>
      </c>
      <c r="C1706" s="28" t="s">
        <v>49</v>
      </c>
      <c r="D1706" s="28">
        <v>2.66</v>
      </c>
      <c r="E1706" s="28">
        <v>6.39</v>
      </c>
      <c r="F1706" s="28">
        <v>4.68</v>
      </c>
      <c r="G1706" s="28">
        <v>63.74</v>
      </c>
      <c r="H1706" s="28" t="s">
        <v>45</v>
      </c>
      <c r="I1706" s="28">
        <v>0.85</v>
      </c>
      <c r="J1706" s="28">
        <v>5.07</v>
      </c>
      <c r="K1706" s="28">
        <v>292.53</v>
      </c>
      <c r="L1706" s="28">
        <v>6.53</v>
      </c>
      <c r="M1706" s="28" t="s">
        <v>48</v>
      </c>
      <c r="N1706" s="28">
        <v>68.01</v>
      </c>
    </row>
    <row r="1707">
      <c r="A1707" s="28">
        <v>1706.0</v>
      </c>
      <c r="B1707" s="28">
        <v>22.0</v>
      </c>
      <c r="C1707" s="28" t="s">
        <v>44</v>
      </c>
      <c r="D1707" s="28">
        <v>0.5</v>
      </c>
      <c r="E1707" s="28">
        <v>3.46</v>
      </c>
      <c r="F1707" s="28">
        <v>4.78</v>
      </c>
      <c r="G1707" s="28">
        <v>91.42</v>
      </c>
      <c r="H1707" s="28" t="s">
        <v>45</v>
      </c>
      <c r="I1707" s="28">
        <v>2.86</v>
      </c>
      <c r="J1707" s="28">
        <v>2.74</v>
      </c>
      <c r="K1707" s="28">
        <v>313.46</v>
      </c>
      <c r="L1707" s="28">
        <v>1.42</v>
      </c>
      <c r="M1707" s="28" t="s">
        <v>48</v>
      </c>
      <c r="N1707" s="28">
        <v>69.07</v>
      </c>
    </row>
    <row r="1708">
      <c r="A1708" s="28">
        <v>1707.0</v>
      </c>
      <c r="B1708" s="28">
        <v>21.0</v>
      </c>
      <c r="C1708" s="28" t="s">
        <v>49</v>
      </c>
      <c r="D1708" s="28">
        <v>4.17</v>
      </c>
      <c r="E1708" s="28">
        <v>5.28</v>
      </c>
      <c r="F1708" s="28">
        <v>8.84</v>
      </c>
      <c r="G1708" s="28">
        <v>78.83</v>
      </c>
      <c r="H1708" s="28" t="s">
        <v>47</v>
      </c>
      <c r="I1708" s="28">
        <v>4.03</v>
      </c>
      <c r="J1708" s="28">
        <v>5.3</v>
      </c>
      <c r="K1708" s="28">
        <v>271.5</v>
      </c>
      <c r="L1708" s="28">
        <v>8.66</v>
      </c>
      <c r="M1708" s="28" t="s">
        <v>48</v>
      </c>
      <c r="N1708" s="28">
        <v>76.56</v>
      </c>
    </row>
    <row r="1709">
      <c r="A1709" s="28">
        <v>1708.0</v>
      </c>
      <c r="B1709" s="28">
        <v>17.0</v>
      </c>
      <c r="C1709" s="28" t="s">
        <v>44</v>
      </c>
      <c r="D1709" s="28">
        <v>6.54</v>
      </c>
      <c r="E1709" s="28">
        <v>4.67</v>
      </c>
      <c r="F1709" s="28">
        <v>7.37</v>
      </c>
      <c r="G1709" s="28">
        <v>77.88</v>
      </c>
      <c r="H1709" s="28" t="s">
        <v>45</v>
      </c>
      <c r="I1709" s="28">
        <v>2.81</v>
      </c>
      <c r="J1709" s="28">
        <v>8.55</v>
      </c>
      <c r="K1709" s="28">
        <v>219.89</v>
      </c>
      <c r="L1709" s="28">
        <v>14.5</v>
      </c>
      <c r="M1709" s="28" t="s">
        <v>46</v>
      </c>
      <c r="N1709" s="28">
        <v>45.0</v>
      </c>
    </row>
    <row r="1710">
      <c r="A1710" s="28">
        <v>1709.0</v>
      </c>
      <c r="B1710" s="28">
        <v>20.0</v>
      </c>
      <c r="C1710" s="28" t="s">
        <v>44</v>
      </c>
      <c r="D1710" s="28">
        <v>1.65</v>
      </c>
      <c r="E1710" s="28">
        <v>4.18</v>
      </c>
      <c r="F1710" s="28">
        <v>4.21</v>
      </c>
      <c r="G1710" s="28">
        <v>60.07</v>
      </c>
      <c r="H1710" s="28" t="s">
        <v>47</v>
      </c>
      <c r="I1710" s="28">
        <v>2.02</v>
      </c>
      <c r="J1710" s="28">
        <v>3.96</v>
      </c>
      <c r="K1710" s="28">
        <v>299.14</v>
      </c>
      <c r="L1710" s="28">
        <v>2.88</v>
      </c>
      <c r="M1710" s="28" t="s">
        <v>48</v>
      </c>
      <c r="N1710" s="28">
        <v>66.17</v>
      </c>
    </row>
    <row r="1711">
      <c r="A1711" s="28">
        <v>1710.0</v>
      </c>
      <c r="B1711" s="28">
        <v>22.0</v>
      </c>
      <c r="C1711" s="28" t="s">
        <v>52</v>
      </c>
      <c r="D1711" s="28">
        <v>4.22</v>
      </c>
      <c r="E1711" s="28">
        <v>1.93</v>
      </c>
      <c r="F1711" s="28">
        <v>4.68</v>
      </c>
      <c r="G1711" s="28">
        <v>92.71</v>
      </c>
      <c r="H1711" s="28" t="s">
        <v>51</v>
      </c>
      <c r="I1711" s="28">
        <v>1.61</v>
      </c>
      <c r="J1711" s="28">
        <v>5.53</v>
      </c>
      <c r="K1711" s="28">
        <v>262.96</v>
      </c>
      <c r="L1711" s="28">
        <v>11.33</v>
      </c>
      <c r="M1711" s="28" t="s">
        <v>48</v>
      </c>
      <c r="N1711" s="28">
        <v>43.1074530455407</v>
      </c>
    </row>
    <row r="1712">
      <c r="A1712" s="28">
        <v>1711.0</v>
      </c>
      <c r="B1712" s="28">
        <v>22.0</v>
      </c>
      <c r="C1712" s="28" t="s">
        <v>44</v>
      </c>
      <c r="D1712" s="28">
        <v>1.63</v>
      </c>
      <c r="E1712" s="28">
        <v>5.89</v>
      </c>
      <c r="F1712" s="28">
        <v>6.43</v>
      </c>
      <c r="G1712" s="28">
        <v>79.71</v>
      </c>
      <c r="H1712" s="28" t="s">
        <v>47</v>
      </c>
      <c r="I1712" s="28">
        <v>1.53</v>
      </c>
      <c r="J1712" s="28">
        <v>5.45</v>
      </c>
      <c r="K1712" s="28">
        <v>292.45</v>
      </c>
      <c r="L1712" s="28">
        <v>6.28</v>
      </c>
      <c r="M1712" s="28" t="s">
        <v>48</v>
      </c>
      <c r="N1712" s="28">
        <v>80.53</v>
      </c>
    </row>
    <row r="1713">
      <c r="A1713" s="28">
        <v>1712.0</v>
      </c>
      <c r="B1713" s="28">
        <v>20.0</v>
      </c>
      <c r="C1713" s="28" t="s">
        <v>44</v>
      </c>
      <c r="D1713" s="28">
        <v>0.97</v>
      </c>
      <c r="E1713" s="28">
        <v>3.72</v>
      </c>
      <c r="F1713" s="28">
        <v>5.04</v>
      </c>
      <c r="G1713" s="28">
        <v>77.6</v>
      </c>
      <c r="H1713" s="28" t="s">
        <v>45</v>
      </c>
      <c r="I1713" s="28">
        <v>4.19</v>
      </c>
      <c r="J1713" s="28">
        <v>2.6</v>
      </c>
      <c r="K1713" s="28">
        <v>301.51</v>
      </c>
      <c r="L1713" s="28">
        <v>2.48</v>
      </c>
      <c r="M1713" s="28" t="s">
        <v>48</v>
      </c>
      <c r="N1713" s="28">
        <v>65.84</v>
      </c>
    </row>
    <row r="1714">
      <c r="A1714" s="28">
        <v>1713.0</v>
      </c>
      <c r="B1714" s="28">
        <v>24.0</v>
      </c>
      <c r="C1714" s="28" t="s">
        <v>49</v>
      </c>
      <c r="D1714" s="28">
        <v>4.09</v>
      </c>
      <c r="E1714" s="28">
        <v>6.95</v>
      </c>
      <c r="F1714" s="28">
        <v>8.02</v>
      </c>
      <c r="G1714" s="28">
        <v>90.46</v>
      </c>
      <c r="H1714" s="28" t="s">
        <v>51</v>
      </c>
      <c r="I1714" s="28">
        <v>4.13</v>
      </c>
      <c r="J1714" s="28">
        <v>7.65</v>
      </c>
      <c r="K1714" s="28">
        <v>265.95</v>
      </c>
      <c r="L1714" s="28">
        <v>13.45</v>
      </c>
      <c r="M1714" s="28" t="s">
        <v>48</v>
      </c>
      <c r="N1714" s="28">
        <v>85.45</v>
      </c>
    </row>
    <row r="1715">
      <c r="A1715" s="28">
        <v>1714.0</v>
      </c>
      <c r="B1715" s="28">
        <v>19.0</v>
      </c>
      <c r="C1715" s="28" t="s">
        <v>44</v>
      </c>
      <c r="D1715" s="28">
        <v>0.63</v>
      </c>
      <c r="E1715" s="28">
        <v>3.87</v>
      </c>
      <c r="F1715" s="28">
        <v>6.87</v>
      </c>
      <c r="G1715" s="28">
        <v>62.52</v>
      </c>
      <c r="H1715" s="28" t="s">
        <v>45</v>
      </c>
      <c r="I1715" s="28">
        <v>4.12</v>
      </c>
      <c r="J1715" s="28">
        <v>2.57</v>
      </c>
      <c r="K1715" s="28">
        <v>309.47</v>
      </c>
      <c r="L1715" s="28">
        <v>1.63</v>
      </c>
      <c r="M1715" s="28" t="s">
        <v>48</v>
      </c>
      <c r="N1715" s="28">
        <v>64.41</v>
      </c>
    </row>
    <row r="1716">
      <c r="A1716" s="28">
        <v>1715.0</v>
      </c>
      <c r="B1716" s="28">
        <v>18.0</v>
      </c>
      <c r="C1716" s="28" t="s">
        <v>49</v>
      </c>
      <c r="D1716" s="28">
        <v>4.7</v>
      </c>
      <c r="E1716" s="28">
        <v>4.88</v>
      </c>
      <c r="F1716" s="28">
        <v>7.06</v>
      </c>
      <c r="G1716" s="28">
        <v>74.67</v>
      </c>
      <c r="H1716" s="28" t="s">
        <v>45</v>
      </c>
      <c r="I1716" s="28">
        <v>1.41</v>
      </c>
      <c r="J1716" s="28">
        <v>10.38</v>
      </c>
      <c r="K1716" s="28">
        <v>265.26</v>
      </c>
      <c r="L1716" s="28">
        <v>15.34</v>
      </c>
      <c r="M1716" s="28" t="s">
        <v>48</v>
      </c>
      <c r="N1716" s="28">
        <v>62.9962709290843</v>
      </c>
    </row>
    <row r="1717">
      <c r="A1717" s="28">
        <v>1716.0</v>
      </c>
      <c r="B1717" s="28">
        <v>19.0</v>
      </c>
      <c r="C1717" s="28" t="s">
        <v>44</v>
      </c>
      <c r="D1717" s="28">
        <v>0.25</v>
      </c>
      <c r="E1717" s="28">
        <v>1.47</v>
      </c>
      <c r="F1717" s="28">
        <v>6.31</v>
      </c>
      <c r="G1717" s="28">
        <v>83.03</v>
      </c>
      <c r="H1717" s="28" t="s">
        <v>45</v>
      </c>
      <c r="I1717" s="28">
        <v>3.99</v>
      </c>
      <c r="J1717" s="28">
        <v>2.79</v>
      </c>
      <c r="K1717" s="28">
        <v>309.66</v>
      </c>
      <c r="L1717" s="28">
        <v>2.36</v>
      </c>
      <c r="M1717" s="28" t="s">
        <v>48</v>
      </c>
      <c r="N1717" s="28">
        <v>60.62</v>
      </c>
    </row>
    <row r="1718">
      <c r="A1718" s="28">
        <v>1717.0</v>
      </c>
      <c r="B1718" s="28">
        <v>20.0</v>
      </c>
      <c r="C1718" s="28" t="s">
        <v>44</v>
      </c>
      <c r="D1718" s="28">
        <v>0.85</v>
      </c>
      <c r="E1718" s="28">
        <v>9.93</v>
      </c>
      <c r="F1718" s="28">
        <v>5.28</v>
      </c>
      <c r="G1718" s="28">
        <v>78.42</v>
      </c>
      <c r="H1718" s="28" t="s">
        <v>45</v>
      </c>
      <c r="I1718" s="28">
        <v>0.18</v>
      </c>
      <c r="J1718" s="28">
        <v>2.31</v>
      </c>
      <c r="K1718" s="28">
        <v>314.98</v>
      </c>
      <c r="L1718" s="28">
        <v>3.95</v>
      </c>
      <c r="M1718" s="28" t="s">
        <v>50</v>
      </c>
      <c r="N1718" s="28">
        <v>100.0</v>
      </c>
    </row>
    <row r="1719">
      <c r="A1719" s="28">
        <v>1718.0</v>
      </c>
      <c r="B1719" s="28">
        <v>21.0</v>
      </c>
      <c r="C1719" s="28" t="s">
        <v>44</v>
      </c>
      <c r="D1719" s="28">
        <v>4.4</v>
      </c>
      <c r="E1719" s="28">
        <v>5.57</v>
      </c>
      <c r="F1719" s="28">
        <v>6.95</v>
      </c>
      <c r="G1719" s="28">
        <v>67.27</v>
      </c>
      <c r="H1719" s="28" t="s">
        <v>47</v>
      </c>
      <c r="I1719" s="28">
        <v>1.03</v>
      </c>
      <c r="J1719" s="28">
        <v>9.58</v>
      </c>
      <c r="K1719" s="28">
        <v>274.56</v>
      </c>
      <c r="L1719" s="28">
        <v>10.66</v>
      </c>
      <c r="M1719" s="28" t="s">
        <v>48</v>
      </c>
      <c r="N1719" s="28">
        <v>57.75</v>
      </c>
    </row>
    <row r="1720">
      <c r="A1720" s="28">
        <v>1719.0</v>
      </c>
      <c r="B1720" s="28">
        <v>18.0</v>
      </c>
      <c r="C1720" s="28" t="s">
        <v>44</v>
      </c>
      <c r="D1720" s="28">
        <v>4.73</v>
      </c>
      <c r="E1720" s="28">
        <v>1.22</v>
      </c>
      <c r="F1720" s="28">
        <v>7.58</v>
      </c>
      <c r="G1720" s="28">
        <v>71.97</v>
      </c>
      <c r="H1720" s="28" t="s">
        <v>51</v>
      </c>
      <c r="I1720" s="28">
        <v>2.57</v>
      </c>
      <c r="J1720" s="28">
        <v>7.74</v>
      </c>
      <c r="K1720" s="28">
        <v>270.5</v>
      </c>
      <c r="L1720" s="28">
        <v>7.23</v>
      </c>
      <c r="M1720" s="28" t="s">
        <v>48</v>
      </c>
      <c r="N1720" s="28">
        <v>35.44</v>
      </c>
    </row>
    <row r="1721">
      <c r="A1721" s="28">
        <v>1720.0</v>
      </c>
      <c r="B1721" s="28">
        <v>17.0</v>
      </c>
      <c r="C1721" s="28" t="s">
        <v>44</v>
      </c>
      <c r="D1721" s="28">
        <v>0.23</v>
      </c>
      <c r="E1721" s="28">
        <v>5.87</v>
      </c>
      <c r="F1721" s="28">
        <v>5.85</v>
      </c>
      <c r="G1721" s="28">
        <v>72.01</v>
      </c>
      <c r="H1721" s="28" t="s">
        <v>51</v>
      </c>
      <c r="I1721" s="28">
        <v>2.03</v>
      </c>
      <c r="J1721" s="28">
        <v>5.33</v>
      </c>
      <c r="K1721" s="28">
        <v>326.59</v>
      </c>
      <c r="L1721" s="28">
        <v>3.97</v>
      </c>
      <c r="M1721" s="28" t="s">
        <v>48</v>
      </c>
      <c r="N1721" s="28">
        <v>75.45</v>
      </c>
    </row>
    <row r="1722">
      <c r="A1722" s="28">
        <v>1721.0</v>
      </c>
      <c r="B1722" s="28">
        <v>19.0</v>
      </c>
      <c r="C1722" s="28" t="s">
        <v>49</v>
      </c>
      <c r="D1722" s="28">
        <v>4.59</v>
      </c>
      <c r="E1722" s="28">
        <v>8.83</v>
      </c>
      <c r="F1722" s="28">
        <v>6.52</v>
      </c>
      <c r="G1722" s="28">
        <v>99.68</v>
      </c>
      <c r="H1722" s="28" t="s">
        <v>51</v>
      </c>
      <c r="I1722" s="28">
        <v>0.56</v>
      </c>
      <c r="J1722" s="28">
        <v>7.15</v>
      </c>
      <c r="K1722" s="28">
        <v>259.24</v>
      </c>
      <c r="L1722" s="28">
        <v>8.08</v>
      </c>
      <c r="M1722" s="28" t="s">
        <v>48</v>
      </c>
      <c r="N1722" s="28">
        <v>83.9868564761798</v>
      </c>
    </row>
    <row r="1723">
      <c r="A1723" s="28">
        <v>1722.0</v>
      </c>
      <c r="B1723" s="28">
        <v>20.0</v>
      </c>
      <c r="C1723" s="28" t="s">
        <v>49</v>
      </c>
      <c r="D1723" s="28">
        <v>6.71</v>
      </c>
      <c r="E1723" s="28">
        <v>7.95</v>
      </c>
      <c r="F1723" s="28">
        <v>8.2</v>
      </c>
      <c r="G1723" s="28">
        <v>73.05</v>
      </c>
      <c r="H1723" s="28" t="s">
        <v>47</v>
      </c>
      <c r="I1723" s="28">
        <v>0.21</v>
      </c>
      <c r="J1723" s="28">
        <v>10.21</v>
      </c>
      <c r="K1723" s="28">
        <v>236.77</v>
      </c>
      <c r="L1723" s="28">
        <v>13.94</v>
      </c>
      <c r="M1723" s="28" t="s">
        <v>46</v>
      </c>
      <c r="N1723" s="28">
        <v>83.5096232159283</v>
      </c>
    </row>
    <row r="1724">
      <c r="A1724" s="28">
        <v>1723.0</v>
      </c>
      <c r="B1724" s="28">
        <v>19.0</v>
      </c>
      <c r="C1724" s="28" t="s">
        <v>49</v>
      </c>
      <c r="D1724" s="28">
        <v>5.78</v>
      </c>
      <c r="E1724" s="28">
        <v>7.31</v>
      </c>
      <c r="F1724" s="28">
        <v>4.74</v>
      </c>
      <c r="G1724" s="28">
        <v>68.21</v>
      </c>
      <c r="H1724" s="28" t="s">
        <v>51</v>
      </c>
      <c r="I1724" s="28">
        <v>3.06</v>
      </c>
      <c r="J1724" s="28">
        <v>9.01</v>
      </c>
      <c r="K1724" s="28">
        <v>253.11</v>
      </c>
      <c r="L1724" s="28">
        <v>13.33</v>
      </c>
      <c r="M1724" s="28" t="s">
        <v>50</v>
      </c>
      <c r="N1724" s="28">
        <v>70.4291043996519</v>
      </c>
    </row>
    <row r="1725">
      <c r="A1725" s="28">
        <v>1724.0</v>
      </c>
      <c r="B1725" s="28">
        <v>18.0</v>
      </c>
      <c r="C1725" s="28" t="s">
        <v>44</v>
      </c>
      <c r="D1725" s="28">
        <v>1.05</v>
      </c>
      <c r="E1725" s="28">
        <v>2.26</v>
      </c>
      <c r="F1725" s="28">
        <v>6.73</v>
      </c>
      <c r="G1725" s="28">
        <v>92.91</v>
      </c>
      <c r="H1725" s="28" t="s">
        <v>47</v>
      </c>
      <c r="I1725" s="28">
        <v>1.57</v>
      </c>
      <c r="J1725" s="28">
        <v>4.84</v>
      </c>
      <c r="K1725" s="28">
        <v>303.15</v>
      </c>
      <c r="L1725" s="28">
        <v>2.71</v>
      </c>
      <c r="M1725" s="28" t="s">
        <v>48</v>
      </c>
      <c r="N1725" s="28">
        <v>76.99</v>
      </c>
    </row>
    <row r="1726">
      <c r="A1726" s="28">
        <v>1725.0</v>
      </c>
      <c r="B1726" s="28">
        <v>23.0</v>
      </c>
      <c r="C1726" s="28" t="s">
        <v>49</v>
      </c>
      <c r="D1726" s="28">
        <v>4.74</v>
      </c>
      <c r="E1726" s="28">
        <v>6.92</v>
      </c>
      <c r="F1726" s="28">
        <v>5.74</v>
      </c>
      <c r="G1726" s="28">
        <v>76.85</v>
      </c>
      <c r="H1726" s="28" t="s">
        <v>45</v>
      </c>
      <c r="I1726" s="28">
        <v>0.08</v>
      </c>
      <c r="J1726" s="28">
        <v>7.75</v>
      </c>
      <c r="K1726" s="28">
        <v>251.54</v>
      </c>
      <c r="L1726" s="28">
        <v>10.92</v>
      </c>
      <c r="M1726" s="28" t="s">
        <v>48</v>
      </c>
      <c r="N1726" s="28">
        <v>65.37</v>
      </c>
    </row>
    <row r="1727">
      <c r="A1727" s="28">
        <v>1726.0</v>
      </c>
      <c r="B1727" s="28">
        <v>19.0</v>
      </c>
      <c r="C1727" s="28" t="s">
        <v>49</v>
      </c>
      <c r="D1727" s="28">
        <v>5.38</v>
      </c>
      <c r="E1727" s="28">
        <v>7.9</v>
      </c>
      <c r="F1727" s="28">
        <v>7.51</v>
      </c>
      <c r="G1727" s="28">
        <v>77.75</v>
      </c>
      <c r="H1727" s="28" t="s">
        <v>51</v>
      </c>
      <c r="I1727" s="28">
        <v>2.15</v>
      </c>
      <c r="J1727" s="28">
        <v>8.86</v>
      </c>
      <c r="K1727" s="28">
        <v>250.42</v>
      </c>
      <c r="L1727" s="28">
        <v>12.9</v>
      </c>
      <c r="M1727" s="28" t="s">
        <v>46</v>
      </c>
      <c r="N1727" s="28">
        <v>81.4134993508886</v>
      </c>
    </row>
    <row r="1728">
      <c r="A1728" s="28">
        <v>1727.0</v>
      </c>
      <c r="B1728" s="28">
        <v>17.0</v>
      </c>
      <c r="C1728" s="28" t="s">
        <v>49</v>
      </c>
      <c r="D1728" s="28">
        <v>0.3</v>
      </c>
      <c r="E1728" s="28">
        <v>6.15</v>
      </c>
      <c r="F1728" s="28">
        <v>4.09</v>
      </c>
      <c r="G1728" s="28">
        <v>81.96</v>
      </c>
      <c r="H1728" s="28" t="s">
        <v>45</v>
      </c>
      <c r="I1728" s="28">
        <v>1.53</v>
      </c>
      <c r="J1728" s="28">
        <v>4.7</v>
      </c>
      <c r="K1728" s="28">
        <v>332.75</v>
      </c>
      <c r="L1728" s="28">
        <v>-0.15</v>
      </c>
      <c r="M1728" s="28" t="s">
        <v>48</v>
      </c>
      <c r="N1728" s="28">
        <v>73.15</v>
      </c>
    </row>
    <row r="1729">
      <c r="A1729" s="28">
        <v>1728.0</v>
      </c>
      <c r="B1729" s="28">
        <v>17.0</v>
      </c>
      <c r="C1729" s="28" t="s">
        <v>44</v>
      </c>
      <c r="D1729" s="28">
        <v>6.84</v>
      </c>
      <c r="E1729" s="28">
        <v>9.03</v>
      </c>
      <c r="F1729" s="28">
        <v>7.35</v>
      </c>
      <c r="G1729" s="28">
        <v>83.83</v>
      </c>
      <c r="H1729" s="28" t="s">
        <v>51</v>
      </c>
      <c r="I1729" s="28">
        <v>2.88</v>
      </c>
      <c r="J1729" s="28">
        <v>9.91</v>
      </c>
      <c r="K1729" s="28">
        <v>230.49</v>
      </c>
      <c r="L1729" s="28">
        <v>15.76</v>
      </c>
      <c r="M1729" s="28" t="s">
        <v>46</v>
      </c>
      <c r="N1729" s="28">
        <v>81.456147106436</v>
      </c>
    </row>
    <row r="1730">
      <c r="A1730" s="28">
        <v>1729.0</v>
      </c>
      <c r="B1730" s="28">
        <v>16.0</v>
      </c>
      <c r="C1730" s="28" t="s">
        <v>49</v>
      </c>
      <c r="D1730" s="28">
        <v>7.25</v>
      </c>
      <c r="E1730" s="28">
        <v>3.49</v>
      </c>
      <c r="F1730" s="28">
        <v>4.51</v>
      </c>
      <c r="G1730" s="28">
        <v>83.62</v>
      </c>
      <c r="H1730" s="28" t="s">
        <v>45</v>
      </c>
      <c r="I1730" s="28">
        <v>4.65</v>
      </c>
      <c r="J1730" s="28">
        <v>11.67</v>
      </c>
      <c r="K1730" s="28">
        <v>225.06</v>
      </c>
      <c r="L1730" s="28">
        <v>15.47</v>
      </c>
      <c r="M1730" s="28" t="s">
        <v>46</v>
      </c>
      <c r="N1730" s="28">
        <v>22.43</v>
      </c>
    </row>
    <row r="1731">
      <c r="A1731" s="28">
        <v>1730.0</v>
      </c>
      <c r="B1731" s="28">
        <v>19.0</v>
      </c>
      <c r="C1731" s="28" t="s">
        <v>49</v>
      </c>
      <c r="D1731" s="28">
        <v>6.8</v>
      </c>
      <c r="E1731" s="28">
        <v>3.18</v>
      </c>
      <c r="F1731" s="28">
        <v>4.32</v>
      </c>
      <c r="G1731" s="28">
        <v>61.38</v>
      </c>
      <c r="H1731" s="28" t="s">
        <v>47</v>
      </c>
      <c r="I1731" s="28">
        <v>1.54</v>
      </c>
      <c r="J1731" s="28">
        <v>11.37</v>
      </c>
      <c r="K1731" s="28">
        <v>232.93</v>
      </c>
      <c r="L1731" s="28">
        <v>13.75</v>
      </c>
      <c r="M1731" s="28" t="s">
        <v>46</v>
      </c>
      <c r="N1731" s="28">
        <v>11.57</v>
      </c>
    </row>
    <row r="1732">
      <c r="A1732" s="28">
        <v>1731.0</v>
      </c>
      <c r="B1732" s="28">
        <v>24.0</v>
      </c>
      <c r="C1732" s="28" t="s">
        <v>44</v>
      </c>
      <c r="D1732" s="28">
        <v>6.6</v>
      </c>
      <c r="E1732" s="28">
        <v>8.83</v>
      </c>
      <c r="F1732" s="28">
        <v>7.62</v>
      </c>
      <c r="G1732" s="28">
        <v>92.75</v>
      </c>
      <c r="H1732" s="28" t="s">
        <v>45</v>
      </c>
      <c r="I1732" s="28">
        <v>4.99</v>
      </c>
      <c r="J1732" s="28">
        <v>11.34</v>
      </c>
      <c r="K1732" s="28">
        <v>246.37</v>
      </c>
      <c r="L1732" s="28">
        <v>11.57</v>
      </c>
      <c r="M1732" s="28" t="s">
        <v>46</v>
      </c>
      <c r="N1732" s="28">
        <v>88.3893257358366</v>
      </c>
    </row>
    <row r="1733">
      <c r="A1733" s="28">
        <v>1732.0</v>
      </c>
      <c r="B1733" s="28">
        <v>22.0</v>
      </c>
      <c r="C1733" s="28" t="s">
        <v>49</v>
      </c>
      <c r="D1733" s="28">
        <v>5.96</v>
      </c>
      <c r="E1733" s="28">
        <v>6.63</v>
      </c>
      <c r="F1733" s="28">
        <v>7.2</v>
      </c>
      <c r="G1733" s="28">
        <v>67.79</v>
      </c>
      <c r="H1733" s="28" t="s">
        <v>51</v>
      </c>
      <c r="I1733" s="28">
        <v>0.43</v>
      </c>
      <c r="J1733" s="28">
        <v>9.31</v>
      </c>
      <c r="K1733" s="28">
        <v>251.96</v>
      </c>
      <c r="L1733" s="28">
        <v>10.49</v>
      </c>
      <c r="M1733" s="28" t="s">
        <v>46</v>
      </c>
      <c r="N1733" s="28">
        <v>56.94</v>
      </c>
    </row>
    <row r="1734">
      <c r="A1734" s="28">
        <v>1733.0</v>
      </c>
      <c r="B1734" s="28">
        <v>22.0</v>
      </c>
      <c r="C1734" s="28" t="s">
        <v>44</v>
      </c>
      <c r="D1734" s="28">
        <v>5.07</v>
      </c>
      <c r="E1734" s="28">
        <v>1.01</v>
      </c>
      <c r="F1734" s="28">
        <v>8.47</v>
      </c>
      <c r="G1734" s="28">
        <v>71.69</v>
      </c>
      <c r="H1734" s="28" t="s">
        <v>51</v>
      </c>
      <c r="I1734" s="28">
        <v>0.44</v>
      </c>
      <c r="J1734" s="28">
        <v>6.09</v>
      </c>
      <c r="K1734" s="28">
        <v>266.22</v>
      </c>
      <c r="L1734" s="28">
        <v>10.7</v>
      </c>
      <c r="M1734" s="28" t="s">
        <v>46</v>
      </c>
      <c r="N1734" s="28">
        <v>42.98</v>
      </c>
    </row>
    <row r="1735">
      <c r="A1735" s="28">
        <v>1734.0</v>
      </c>
      <c r="B1735" s="28">
        <v>22.0</v>
      </c>
      <c r="C1735" s="28" t="s">
        <v>49</v>
      </c>
      <c r="D1735" s="28">
        <v>5.43</v>
      </c>
      <c r="E1735" s="28">
        <v>4.18</v>
      </c>
      <c r="F1735" s="28">
        <v>6.6</v>
      </c>
      <c r="G1735" s="28">
        <v>66.94</v>
      </c>
      <c r="H1735" s="28" t="s">
        <v>45</v>
      </c>
      <c r="I1735" s="28">
        <v>3.56</v>
      </c>
      <c r="J1735" s="28">
        <v>10.2</v>
      </c>
      <c r="K1735" s="28">
        <v>280.17</v>
      </c>
      <c r="L1735" s="28">
        <v>13.33</v>
      </c>
      <c r="M1735" s="28" t="s">
        <v>46</v>
      </c>
      <c r="N1735" s="28">
        <v>48.94</v>
      </c>
    </row>
    <row r="1736">
      <c r="A1736" s="28">
        <v>1735.0</v>
      </c>
      <c r="B1736" s="28">
        <v>23.0</v>
      </c>
      <c r="C1736" s="28" t="s">
        <v>49</v>
      </c>
      <c r="D1736" s="28">
        <v>6.45</v>
      </c>
      <c r="E1736" s="28">
        <v>8.72</v>
      </c>
      <c r="F1736" s="28">
        <v>6.65</v>
      </c>
      <c r="G1736" s="28">
        <v>90.68</v>
      </c>
      <c r="H1736" s="28" t="s">
        <v>45</v>
      </c>
      <c r="I1736" s="28">
        <v>3.74</v>
      </c>
      <c r="J1736" s="28">
        <v>12.0</v>
      </c>
      <c r="K1736" s="28">
        <v>250.81</v>
      </c>
      <c r="L1736" s="28">
        <v>16.71</v>
      </c>
      <c r="M1736" s="28" t="s">
        <v>46</v>
      </c>
      <c r="N1736" s="28">
        <v>83.7894946381686</v>
      </c>
    </row>
    <row r="1737">
      <c r="A1737" s="28">
        <v>1736.0</v>
      </c>
      <c r="B1737" s="28">
        <v>16.0</v>
      </c>
      <c r="C1737" s="28" t="s">
        <v>49</v>
      </c>
      <c r="D1737" s="28">
        <v>5.3</v>
      </c>
      <c r="E1737" s="28">
        <v>1.25</v>
      </c>
      <c r="F1737" s="28">
        <v>7.54</v>
      </c>
      <c r="G1737" s="28">
        <v>83.35</v>
      </c>
      <c r="H1737" s="28" t="s">
        <v>45</v>
      </c>
      <c r="I1737" s="28">
        <v>2.11</v>
      </c>
      <c r="J1737" s="28">
        <v>9.56</v>
      </c>
      <c r="K1737" s="28">
        <v>265.4</v>
      </c>
      <c r="L1737" s="28">
        <v>16.16</v>
      </c>
      <c r="M1737" s="28" t="s">
        <v>46</v>
      </c>
      <c r="N1737" s="28">
        <v>49.2410883651007</v>
      </c>
    </row>
    <row r="1738">
      <c r="A1738" s="28">
        <v>1737.0</v>
      </c>
      <c r="B1738" s="28">
        <v>23.0</v>
      </c>
      <c r="C1738" s="28" t="s">
        <v>44</v>
      </c>
      <c r="D1738" s="28">
        <v>2.62</v>
      </c>
      <c r="E1738" s="28">
        <v>1.03</v>
      </c>
      <c r="F1738" s="28">
        <v>5.62</v>
      </c>
      <c r="G1738" s="28">
        <v>90.21</v>
      </c>
      <c r="H1738" s="28" t="s">
        <v>51</v>
      </c>
      <c r="I1738" s="28">
        <v>1.43</v>
      </c>
      <c r="J1738" s="28">
        <v>6.24</v>
      </c>
      <c r="K1738" s="28">
        <v>317.16</v>
      </c>
      <c r="L1738" s="28">
        <v>9.76</v>
      </c>
      <c r="M1738" s="28" t="s">
        <v>48</v>
      </c>
      <c r="N1738" s="28">
        <v>41.76</v>
      </c>
    </row>
    <row r="1739">
      <c r="A1739" s="28">
        <v>1738.0</v>
      </c>
      <c r="B1739" s="28">
        <v>19.0</v>
      </c>
      <c r="C1739" s="28" t="s">
        <v>44</v>
      </c>
      <c r="D1739" s="28">
        <v>3.01</v>
      </c>
      <c r="E1739" s="28">
        <v>3.53</v>
      </c>
      <c r="F1739" s="28">
        <v>4.18</v>
      </c>
      <c r="G1739" s="28">
        <v>86.14</v>
      </c>
      <c r="H1739" s="28" t="s">
        <v>51</v>
      </c>
      <c r="I1739" s="28">
        <v>3.97</v>
      </c>
      <c r="J1739" s="28">
        <v>6.81</v>
      </c>
      <c r="K1739" s="28">
        <v>288.78</v>
      </c>
      <c r="L1739" s="28">
        <v>9.91</v>
      </c>
      <c r="M1739" s="28" t="s">
        <v>48</v>
      </c>
      <c r="N1739" s="28">
        <v>46.98</v>
      </c>
    </row>
    <row r="1740">
      <c r="A1740" s="28">
        <v>1739.0</v>
      </c>
      <c r="B1740" s="28">
        <v>19.0</v>
      </c>
      <c r="C1740" s="28" t="s">
        <v>49</v>
      </c>
      <c r="D1740" s="28">
        <v>7.18</v>
      </c>
      <c r="E1740" s="28">
        <v>9.23</v>
      </c>
      <c r="F1740" s="28">
        <v>5.15</v>
      </c>
      <c r="G1740" s="28">
        <v>64.17</v>
      </c>
      <c r="H1740" s="28" t="s">
        <v>51</v>
      </c>
      <c r="I1740" s="28">
        <v>4.78</v>
      </c>
      <c r="J1740" s="28">
        <v>11.38</v>
      </c>
      <c r="K1740" s="28">
        <v>229.92</v>
      </c>
      <c r="L1740" s="28">
        <v>18.83</v>
      </c>
      <c r="M1740" s="28" t="s">
        <v>50</v>
      </c>
      <c r="N1740" s="28">
        <v>68.7880204000038</v>
      </c>
    </row>
    <row r="1741">
      <c r="A1741" s="28">
        <v>1740.0</v>
      </c>
      <c r="B1741" s="28">
        <v>19.0</v>
      </c>
      <c r="C1741" s="28" t="s">
        <v>44</v>
      </c>
      <c r="D1741" s="28">
        <v>0.14</v>
      </c>
      <c r="E1741" s="28">
        <v>9.11</v>
      </c>
      <c r="F1741" s="28">
        <v>5.19</v>
      </c>
      <c r="G1741" s="28">
        <v>72.06</v>
      </c>
      <c r="H1741" s="28" t="s">
        <v>51</v>
      </c>
      <c r="I1741" s="28">
        <v>4.95</v>
      </c>
      <c r="J1741" s="28">
        <v>6.13</v>
      </c>
      <c r="K1741" s="28">
        <v>315.29</v>
      </c>
      <c r="L1741" s="28">
        <v>3.64</v>
      </c>
      <c r="M1741" s="28" t="s">
        <v>50</v>
      </c>
      <c r="N1741" s="28">
        <v>97.44</v>
      </c>
    </row>
    <row r="1742">
      <c r="A1742" s="28">
        <v>1741.0</v>
      </c>
      <c r="B1742" s="28">
        <v>21.0</v>
      </c>
      <c r="C1742" s="28" t="s">
        <v>44</v>
      </c>
      <c r="D1742" s="28">
        <v>5.59</v>
      </c>
      <c r="E1742" s="28">
        <v>5.67</v>
      </c>
      <c r="F1742" s="28">
        <v>5.68</v>
      </c>
      <c r="G1742" s="28">
        <v>80.29</v>
      </c>
      <c r="H1742" s="28" t="s">
        <v>51</v>
      </c>
      <c r="I1742" s="28">
        <v>3.17</v>
      </c>
      <c r="J1742" s="28">
        <v>6.9</v>
      </c>
      <c r="K1742" s="28">
        <v>263.49</v>
      </c>
      <c r="L1742" s="28">
        <v>12.16</v>
      </c>
      <c r="M1742" s="28" t="s">
        <v>46</v>
      </c>
      <c r="N1742" s="28">
        <v>53.69</v>
      </c>
    </row>
    <row r="1743">
      <c r="A1743" s="28">
        <v>1742.0</v>
      </c>
      <c r="B1743" s="28">
        <v>22.0</v>
      </c>
      <c r="C1743" s="28" t="s">
        <v>49</v>
      </c>
      <c r="D1743" s="28">
        <v>7.64</v>
      </c>
      <c r="E1743" s="28">
        <v>5.98</v>
      </c>
      <c r="F1743" s="28">
        <v>8.72</v>
      </c>
      <c r="G1743" s="28">
        <v>72.2</v>
      </c>
      <c r="H1743" s="28" t="s">
        <v>51</v>
      </c>
      <c r="I1743" s="28">
        <v>3.7</v>
      </c>
      <c r="J1743" s="28">
        <v>8.75</v>
      </c>
      <c r="K1743" s="28">
        <v>215.8</v>
      </c>
      <c r="L1743" s="28">
        <v>18.91</v>
      </c>
      <c r="M1743" s="28" t="s">
        <v>46</v>
      </c>
      <c r="N1743" s="28">
        <v>56.96</v>
      </c>
    </row>
    <row r="1744">
      <c r="A1744" s="28">
        <v>1743.0</v>
      </c>
      <c r="B1744" s="28">
        <v>21.0</v>
      </c>
      <c r="C1744" s="28" t="s">
        <v>49</v>
      </c>
      <c r="D1744" s="28">
        <v>5.65</v>
      </c>
      <c r="E1744" s="28">
        <v>3.99</v>
      </c>
      <c r="F1744" s="28">
        <v>8.02</v>
      </c>
      <c r="G1744" s="28">
        <v>68.29</v>
      </c>
      <c r="H1744" s="28" t="s">
        <v>45</v>
      </c>
      <c r="I1744" s="28">
        <v>4.11</v>
      </c>
      <c r="J1744" s="28">
        <v>11.47</v>
      </c>
      <c r="K1744" s="28">
        <v>232.73</v>
      </c>
      <c r="L1744" s="28">
        <v>14.64</v>
      </c>
      <c r="M1744" s="28" t="s">
        <v>46</v>
      </c>
      <c r="N1744" s="28">
        <v>53.08</v>
      </c>
    </row>
    <row r="1745">
      <c r="A1745" s="28">
        <v>1744.0</v>
      </c>
      <c r="B1745" s="28">
        <v>16.0</v>
      </c>
      <c r="C1745" s="28" t="s">
        <v>44</v>
      </c>
      <c r="D1745" s="28">
        <v>7.95</v>
      </c>
      <c r="E1745" s="28">
        <v>3.19</v>
      </c>
      <c r="F1745" s="28">
        <v>8.68</v>
      </c>
      <c r="G1745" s="28">
        <v>94.79</v>
      </c>
      <c r="H1745" s="28" t="s">
        <v>51</v>
      </c>
      <c r="I1745" s="28">
        <v>3.99</v>
      </c>
      <c r="J1745" s="28">
        <v>11.15</v>
      </c>
      <c r="K1745" s="28">
        <v>216.39</v>
      </c>
      <c r="L1745" s="28">
        <v>17.98</v>
      </c>
      <c r="M1745" s="28" t="s">
        <v>46</v>
      </c>
      <c r="N1745" s="28">
        <v>42.64</v>
      </c>
    </row>
    <row r="1746">
      <c r="A1746" s="28">
        <v>1745.0</v>
      </c>
      <c r="B1746" s="28">
        <v>23.0</v>
      </c>
      <c r="C1746" s="28" t="s">
        <v>44</v>
      </c>
      <c r="D1746" s="28">
        <v>5.5</v>
      </c>
      <c r="E1746" s="28">
        <v>8.34</v>
      </c>
      <c r="F1746" s="28">
        <v>8.99</v>
      </c>
      <c r="G1746" s="28">
        <v>89.91</v>
      </c>
      <c r="H1746" s="28" t="s">
        <v>45</v>
      </c>
      <c r="I1746" s="28">
        <v>4.97</v>
      </c>
      <c r="J1746" s="28">
        <v>9.56</v>
      </c>
      <c r="K1746" s="28">
        <v>262.2</v>
      </c>
      <c r="L1746" s="28">
        <v>15.36</v>
      </c>
      <c r="M1746" s="28" t="s">
        <v>46</v>
      </c>
      <c r="N1746" s="28">
        <v>97.5247535423874</v>
      </c>
    </row>
    <row r="1747">
      <c r="A1747" s="28">
        <v>1746.0</v>
      </c>
      <c r="B1747" s="28">
        <v>22.0</v>
      </c>
      <c r="C1747" s="28" t="s">
        <v>44</v>
      </c>
      <c r="D1747" s="28">
        <v>0.27</v>
      </c>
      <c r="E1747" s="28">
        <v>1.96</v>
      </c>
      <c r="F1747" s="28">
        <v>6.17</v>
      </c>
      <c r="G1747" s="28">
        <v>73.81</v>
      </c>
      <c r="H1747" s="28" t="s">
        <v>51</v>
      </c>
      <c r="I1747" s="28">
        <v>4.05</v>
      </c>
      <c r="J1747" s="28">
        <v>5.04</v>
      </c>
      <c r="K1747" s="28">
        <v>322.69</v>
      </c>
      <c r="L1747" s="28">
        <v>2.37</v>
      </c>
      <c r="M1747" s="28" t="s">
        <v>48</v>
      </c>
      <c r="N1747" s="28">
        <v>59.97</v>
      </c>
    </row>
    <row r="1748">
      <c r="A1748" s="28">
        <v>1747.0</v>
      </c>
      <c r="B1748" s="28">
        <v>21.0</v>
      </c>
      <c r="C1748" s="28" t="s">
        <v>49</v>
      </c>
      <c r="D1748" s="28">
        <v>6.62</v>
      </c>
      <c r="E1748" s="28">
        <v>5.39</v>
      </c>
      <c r="F1748" s="28">
        <v>5.14</v>
      </c>
      <c r="G1748" s="28">
        <v>90.6</v>
      </c>
      <c r="H1748" s="28" t="s">
        <v>47</v>
      </c>
      <c r="I1748" s="28">
        <v>3.31</v>
      </c>
      <c r="J1748" s="28">
        <v>11.33</v>
      </c>
      <c r="K1748" s="28">
        <v>238.96</v>
      </c>
      <c r="L1748" s="28">
        <v>15.33</v>
      </c>
      <c r="M1748" s="28" t="s">
        <v>46</v>
      </c>
      <c r="N1748" s="28">
        <v>40.8</v>
      </c>
    </row>
    <row r="1749">
      <c r="A1749" s="28">
        <v>1748.0</v>
      </c>
      <c r="B1749" s="28">
        <v>21.0</v>
      </c>
      <c r="C1749" s="28" t="s">
        <v>49</v>
      </c>
      <c r="D1749" s="28">
        <v>2.28</v>
      </c>
      <c r="E1749" s="28">
        <v>6.71</v>
      </c>
      <c r="F1749" s="28">
        <v>6.8</v>
      </c>
      <c r="G1749" s="28">
        <v>85.1</v>
      </c>
      <c r="H1749" s="28" t="s">
        <v>51</v>
      </c>
      <c r="I1749" s="28">
        <v>1.88</v>
      </c>
      <c r="J1749" s="28">
        <v>6.52</v>
      </c>
      <c r="K1749" s="28">
        <v>303.33</v>
      </c>
      <c r="L1749" s="28">
        <v>3.96</v>
      </c>
      <c r="M1749" s="28" t="s">
        <v>48</v>
      </c>
      <c r="N1749" s="28">
        <v>82.45</v>
      </c>
    </row>
    <row r="1750">
      <c r="A1750" s="28">
        <v>1749.0</v>
      </c>
      <c r="B1750" s="28">
        <v>20.0</v>
      </c>
      <c r="C1750" s="28" t="s">
        <v>49</v>
      </c>
      <c r="D1750" s="28">
        <v>3.57</v>
      </c>
      <c r="E1750" s="28">
        <v>1.93</v>
      </c>
      <c r="F1750" s="28">
        <v>8.41</v>
      </c>
      <c r="G1750" s="28">
        <v>60.15</v>
      </c>
      <c r="H1750" s="28" t="s">
        <v>45</v>
      </c>
      <c r="I1750" s="28">
        <v>2.99</v>
      </c>
      <c r="J1750" s="28">
        <v>6.93</v>
      </c>
      <c r="K1750" s="28">
        <v>283.24</v>
      </c>
      <c r="L1750" s="28">
        <v>7.89</v>
      </c>
      <c r="M1750" s="28" t="s">
        <v>48</v>
      </c>
      <c r="N1750" s="28">
        <v>57.2163170590333</v>
      </c>
    </row>
    <row r="1751">
      <c r="A1751" s="28">
        <v>1750.0</v>
      </c>
      <c r="B1751" s="28">
        <v>21.0</v>
      </c>
      <c r="C1751" s="28" t="s">
        <v>49</v>
      </c>
      <c r="D1751" s="28">
        <v>2.5</v>
      </c>
      <c r="E1751" s="28">
        <v>5.68</v>
      </c>
      <c r="F1751" s="28">
        <v>6.33</v>
      </c>
      <c r="G1751" s="28">
        <v>75.21</v>
      </c>
      <c r="H1751" s="28" t="s">
        <v>45</v>
      </c>
      <c r="I1751" s="28">
        <v>4.4</v>
      </c>
      <c r="J1751" s="28">
        <v>6.38</v>
      </c>
      <c r="K1751" s="28">
        <v>293.44</v>
      </c>
      <c r="L1751" s="28">
        <v>6.28</v>
      </c>
      <c r="M1751" s="28" t="s">
        <v>48</v>
      </c>
      <c r="N1751" s="28">
        <v>69.61</v>
      </c>
    </row>
    <row r="1752">
      <c r="A1752" s="28">
        <v>1751.0</v>
      </c>
      <c r="B1752" s="28">
        <v>24.0</v>
      </c>
      <c r="C1752" s="28" t="s">
        <v>49</v>
      </c>
      <c r="D1752" s="28">
        <v>2.15</v>
      </c>
      <c r="E1752" s="28">
        <v>6.2</v>
      </c>
      <c r="F1752" s="28">
        <v>6.53</v>
      </c>
      <c r="G1752" s="28">
        <v>71.62</v>
      </c>
      <c r="H1752" s="28" t="s">
        <v>45</v>
      </c>
      <c r="I1752" s="28">
        <v>1.53</v>
      </c>
      <c r="J1752" s="28">
        <v>6.8</v>
      </c>
      <c r="K1752" s="28">
        <v>294.03</v>
      </c>
      <c r="L1752" s="28">
        <v>6.08</v>
      </c>
      <c r="M1752" s="28" t="s">
        <v>48</v>
      </c>
      <c r="N1752" s="28">
        <v>74.54</v>
      </c>
    </row>
    <row r="1753">
      <c r="A1753" s="28">
        <v>1752.0</v>
      </c>
      <c r="B1753" s="28">
        <v>24.0</v>
      </c>
      <c r="C1753" s="28" t="s">
        <v>49</v>
      </c>
      <c r="D1753" s="28">
        <v>3.45</v>
      </c>
      <c r="E1753" s="28">
        <v>7.68</v>
      </c>
      <c r="F1753" s="28">
        <v>4.67</v>
      </c>
      <c r="G1753" s="28">
        <v>68.72</v>
      </c>
      <c r="H1753" s="28" t="s">
        <v>51</v>
      </c>
      <c r="I1753" s="28">
        <v>0.15</v>
      </c>
      <c r="J1753" s="28">
        <v>8.7</v>
      </c>
      <c r="K1753" s="28">
        <v>287.56</v>
      </c>
      <c r="L1753" s="28">
        <v>11.15</v>
      </c>
      <c r="M1753" s="28" t="s">
        <v>50</v>
      </c>
      <c r="N1753" s="28">
        <v>74.71</v>
      </c>
    </row>
    <row r="1754">
      <c r="A1754" s="28">
        <v>1753.0</v>
      </c>
      <c r="B1754" s="28">
        <v>23.0</v>
      </c>
      <c r="C1754" s="28" t="s">
        <v>44</v>
      </c>
      <c r="D1754" s="28">
        <v>3.03</v>
      </c>
      <c r="E1754" s="28">
        <v>3.11</v>
      </c>
      <c r="F1754" s="28">
        <v>6.1</v>
      </c>
      <c r="G1754" s="28">
        <v>70.06</v>
      </c>
      <c r="H1754" s="28" t="s">
        <v>51</v>
      </c>
      <c r="I1754" s="28">
        <v>1.64</v>
      </c>
      <c r="J1754" s="28">
        <v>4.67</v>
      </c>
      <c r="K1754" s="28">
        <v>291.19</v>
      </c>
      <c r="L1754" s="28">
        <v>4.86</v>
      </c>
      <c r="M1754" s="28" t="s">
        <v>48</v>
      </c>
      <c r="N1754" s="28">
        <v>49.71</v>
      </c>
    </row>
    <row r="1755">
      <c r="A1755" s="28">
        <v>1754.0</v>
      </c>
      <c r="B1755" s="28">
        <v>24.0</v>
      </c>
      <c r="C1755" s="28" t="s">
        <v>49</v>
      </c>
      <c r="D1755" s="28">
        <v>5.07</v>
      </c>
      <c r="E1755" s="28">
        <v>3.64</v>
      </c>
      <c r="F1755" s="28">
        <v>5.93</v>
      </c>
      <c r="G1755" s="28">
        <v>97.69</v>
      </c>
      <c r="H1755" s="28" t="s">
        <v>45</v>
      </c>
      <c r="I1755" s="28">
        <v>4.8</v>
      </c>
      <c r="J1755" s="28">
        <v>7.46</v>
      </c>
      <c r="K1755" s="28">
        <v>256.43</v>
      </c>
      <c r="L1755" s="28">
        <v>14.31</v>
      </c>
      <c r="M1755" s="28" t="s">
        <v>46</v>
      </c>
      <c r="N1755" s="28">
        <v>63.7888973906676</v>
      </c>
    </row>
    <row r="1756">
      <c r="A1756" s="28">
        <v>1755.0</v>
      </c>
      <c r="B1756" s="28">
        <v>23.0</v>
      </c>
      <c r="C1756" s="28" t="s">
        <v>44</v>
      </c>
      <c r="D1756" s="28">
        <v>6.51</v>
      </c>
      <c r="E1756" s="28">
        <v>6.13</v>
      </c>
      <c r="F1756" s="28">
        <v>5.76</v>
      </c>
      <c r="G1756" s="28">
        <v>79.45</v>
      </c>
      <c r="H1756" s="28" t="s">
        <v>47</v>
      </c>
      <c r="I1756" s="28">
        <v>3.97</v>
      </c>
      <c r="J1756" s="28">
        <v>9.5</v>
      </c>
      <c r="K1756" s="28">
        <v>250.01</v>
      </c>
      <c r="L1756" s="28">
        <v>10.39</v>
      </c>
      <c r="M1756" s="28" t="s">
        <v>46</v>
      </c>
      <c r="N1756" s="28">
        <v>49.36</v>
      </c>
    </row>
    <row r="1757">
      <c r="A1757" s="28">
        <v>1756.0</v>
      </c>
      <c r="B1757" s="28">
        <v>23.0</v>
      </c>
      <c r="C1757" s="28" t="s">
        <v>49</v>
      </c>
      <c r="D1757" s="28">
        <v>2.38</v>
      </c>
      <c r="E1757" s="28">
        <v>9.85</v>
      </c>
      <c r="F1757" s="28">
        <v>8.44</v>
      </c>
      <c r="G1757" s="28">
        <v>93.91</v>
      </c>
      <c r="H1757" s="28" t="s">
        <v>45</v>
      </c>
      <c r="I1757" s="28">
        <v>0.94</v>
      </c>
      <c r="J1757" s="28">
        <v>6.71</v>
      </c>
      <c r="K1757" s="28">
        <v>284.9</v>
      </c>
      <c r="L1757" s="28">
        <v>8.12</v>
      </c>
      <c r="M1757" s="28" t="s">
        <v>48</v>
      </c>
      <c r="N1757" s="28">
        <v>100.0</v>
      </c>
    </row>
    <row r="1758">
      <c r="A1758" s="28">
        <v>1757.0</v>
      </c>
      <c r="B1758" s="28">
        <v>16.0</v>
      </c>
      <c r="C1758" s="28" t="s">
        <v>49</v>
      </c>
      <c r="D1758" s="28">
        <v>1.71</v>
      </c>
      <c r="E1758" s="28">
        <v>2.96</v>
      </c>
      <c r="F1758" s="28">
        <v>4.3</v>
      </c>
      <c r="G1758" s="28">
        <v>68.57</v>
      </c>
      <c r="H1758" s="28" t="s">
        <v>51</v>
      </c>
      <c r="I1758" s="28">
        <v>0.06</v>
      </c>
      <c r="J1758" s="28">
        <v>4.69</v>
      </c>
      <c r="K1758" s="28">
        <v>301.83</v>
      </c>
      <c r="L1758" s="28">
        <v>6.54</v>
      </c>
      <c r="M1758" s="28" t="s">
        <v>48</v>
      </c>
      <c r="N1758" s="28">
        <v>57.32</v>
      </c>
    </row>
    <row r="1759">
      <c r="A1759" s="28">
        <v>1758.0</v>
      </c>
      <c r="B1759" s="28">
        <v>20.0</v>
      </c>
      <c r="C1759" s="28" t="s">
        <v>44</v>
      </c>
      <c r="D1759" s="28">
        <v>5.34</v>
      </c>
      <c r="E1759" s="28">
        <v>9.87</v>
      </c>
      <c r="F1759" s="28">
        <v>8.86</v>
      </c>
      <c r="G1759" s="28">
        <v>66.98</v>
      </c>
      <c r="H1759" s="28" t="s">
        <v>51</v>
      </c>
      <c r="I1759" s="28">
        <v>3.35</v>
      </c>
      <c r="J1759" s="28">
        <v>7.53</v>
      </c>
      <c r="K1759" s="28">
        <v>259.92</v>
      </c>
      <c r="L1759" s="28">
        <v>13.16</v>
      </c>
      <c r="M1759" s="28" t="s">
        <v>46</v>
      </c>
      <c r="N1759" s="28">
        <v>103.110436266113</v>
      </c>
    </row>
    <row r="1760">
      <c r="A1760" s="28">
        <v>1759.0</v>
      </c>
      <c r="B1760" s="28">
        <v>19.0</v>
      </c>
      <c r="C1760" s="28" t="s">
        <v>49</v>
      </c>
      <c r="D1760" s="28">
        <v>5.36</v>
      </c>
      <c r="E1760" s="28">
        <v>7.43</v>
      </c>
      <c r="F1760" s="28">
        <v>4.04</v>
      </c>
      <c r="G1760" s="28">
        <v>95.55</v>
      </c>
      <c r="H1760" s="28" t="s">
        <v>51</v>
      </c>
      <c r="I1760" s="28">
        <v>2.9</v>
      </c>
      <c r="J1760" s="28">
        <v>6.53</v>
      </c>
      <c r="K1760" s="28">
        <v>252.33</v>
      </c>
      <c r="L1760" s="28">
        <v>13.5</v>
      </c>
      <c r="M1760" s="28" t="s">
        <v>50</v>
      </c>
      <c r="N1760" s="28">
        <v>78.0680729696503</v>
      </c>
    </row>
    <row r="1761">
      <c r="A1761" s="28">
        <v>1760.0</v>
      </c>
      <c r="B1761" s="28">
        <v>17.0</v>
      </c>
      <c r="C1761" s="28" t="s">
        <v>44</v>
      </c>
      <c r="D1761" s="28">
        <v>7.21</v>
      </c>
      <c r="E1761" s="28">
        <v>8.43</v>
      </c>
      <c r="F1761" s="28">
        <v>8.73</v>
      </c>
      <c r="G1761" s="28">
        <v>79.83</v>
      </c>
      <c r="H1761" s="28" t="s">
        <v>47</v>
      </c>
      <c r="I1761" s="28">
        <v>0.41</v>
      </c>
      <c r="J1761" s="28">
        <v>12.42</v>
      </c>
      <c r="K1761" s="28">
        <v>234.82</v>
      </c>
      <c r="L1761" s="28">
        <v>16.6</v>
      </c>
      <c r="M1761" s="28" t="s">
        <v>46</v>
      </c>
      <c r="N1761" s="28">
        <v>71.6795905098848</v>
      </c>
    </row>
    <row r="1762">
      <c r="A1762" s="28">
        <v>1761.0</v>
      </c>
      <c r="B1762" s="28">
        <v>23.0</v>
      </c>
      <c r="C1762" s="28" t="s">
        <v>49</v>
      </c>
      <c r="D1762" s="28">
        <v>0.13</v>
      </c>
      <c r="E1762" s="28">
        <v>1.81</v>
      </c>
      <c r="F1762" s="28">
        <v>6.74</v>
      </c>
      <c r="G1762" s="28">
        <v>95.81</v>
      </c>
      <c r="H1762" s="28" t="s">
        <v>45</v>
      </c>
      <c r="I1762" s="28">
        <v>4.83</v>
      </c>
      <c r="J1762" s="28">
        <v>3.22</v>
      </c>
      <c r="K1762" s="28">
        <v>324.52</v>
      </c>
      <c r="L1762" s="28">
        <v>4.31</v>
      </c>
      <c r="M1762" s="28" t="s">
        <v>48</v>
      </c>
      <c r="N1762" s="28">
        <v>52.86</v>
      </c>
    </row>
    <row r="1763">
      <c r="A1763" s="28">
        <v>1762.0</v>
      </c>
      <c r="B1763" s="28">
        <v>18.0</v>
      </c>
      <c r="C1763" s="28" t="s">
        <v>44</v>
      </c>
      <c r="D1763" s="28">
        <v>6.82</v>
      </c>
      <c r="E1763" s="28">
        <v>3.7</v>
      </c>
      <c r="F1763" s="28">
        <v>7.51</v>
      </c>
      <c r="G1763" s="28">
        <v>62.52</v>
      </c>
      <c r="H1763" s="28" t="s">
        <v>45</v>
      </c>
      <c r="I1763" s="28">
        <v>3.09</v>
      </c>
      <c r="J1763" s="28">
        <v>9.47</v>
      </c>
      <c r="K1763" s="28">
        <v>227.34</v>
      </c>
      <c r="L1763" s="28">
        <v>13.58</v>
      </c>
      <c r="M1763" s="28" t="s">
        <v>46</v>
      </c>
      <c r="N1763" s="28">
        <v>28.31</v>
      </c>
    </row>
    <row r="1764">
      <c r="A1764" s="28">
        <v>1763.0</v>
      </c>
      <c r="B1764" s="28">
        <v>19.0</v>
      </c>
      <c r="C1764" s="28" t="s">
        <v>49</v>
      </c>
      <c r="D1764" s="28">
        <v>4.17</v>
      </c>
      <c r="E1764" s="28">
        <v>1.52</v>
      </c>
      <c r="F1764" s="28">
        <v>4.94</v>
      </c>
      <c r="G1764" s="28">
        <v>96.66</v>
      </c>
      <c r="H1764" s="28" t="s">
        <v>47</v>
      </c>
      <c r="I1764" s="28">
        <v>3.26</v>
      </c>
      <c r="J1764" s="28">
        <v>7.82</v>
      </c>
      <c r="K1764" s="28">
        <v>271.8</v>
      </c>
      <c r="L1764" s="28">
        <v>8.95</v>
      </c>
      <c r="M1764" s="28" t="s">
        <v>48</v>
      </c>
      <c r="N1764" s="28">
        <v>38.57</v>
      </c>
    </row>
    <row r="1765">
      <c r="A1765" s="28">
        <v>1764.0</v>
      </c>
      <c r="B1765" s="28">
        <v>22.0</v>
      </c>
      <c r="C1765" s="28" t="s">
        <v>44</v>
      </c>
      <c r="D1765" s="28">
        <v>4.97</v>
      </c>
      <c r="E1765" s="28">
        <v>4.34</v>
      </c>
      <c r="F1765" s="28">
        <v>7.27</v>
      </c>
      <c r="G1765" s="28">
        <v>76.62</v>
      </c>
      <c r="H1765" s="28" t="s">
        <v>45</v>
      </c>
      <c r="I1765" s="28">
        <v>4.27</v>
      </c>
      <c r="J1765" s="28">
        <v>6.58</v>
      </c>
      <c r="K1765" s="28">
        <v>282.51</v>
      </c>
      <c r="L1765" s="28">
        <v>14.88</v>
      </c>
      <c r="M1765" s="28" t="s">
        <v>48</v>
      </c>
      <c r="N1765" s="28">
        <v>58.4</v>
      </c>
    </row>
    <row r="1766">
      <c r="A1766" s="28">
        <v>1765.0</v>
      </c>
      <c r="B1766" s="28">
        <v>24.0</v>
      </c>
      <c r="C1766" s="28" t="s">
        <v>44</v>
      </c>
      <c r="D1766" s="28">
        <v>0.73</v>
      </c>
      <c r="E1766" s="28">
        <v>9.83</v>
      </c>
      <c r="F1766" s="28">
        <v>8.41</v>
      </c>
      <c r="G1766" s="28">
        <v>66.21</v>
      </c>
      <c r="H1766" s="28" t="s">
        <v>47</v>
      </c>
      <c r="I1766" s="28">
        <v>1.69</v>
      </c>
      <c r="J1766" s="28">
        <v>3.72</v>
      </c>
      <c r="K1766" s="28">
        <v>302.98</v>
      </c>
      <c r="L1766" s="28">
        <v>3.31</v>
      </c>
      <c r="M1766" s="28" t="s">
        <v>48</v>
      </c>
      <c r="N1766" s="28">
        <v>100.0</v>
      </c>
    </row>
    <row r="1767">
      <c r="A1767" s="28">
        <v>1766.0</v>
      </c>
      <c r="B1767" s="28">
        <v>17.0</v>
      </c>
      <c r="C1767" s="28" t="s">
        <v>44</v>
      </c>
      <c r="D1767" s="28">
        <v>3.46</v>
      </c>
      <c r="E1767" s="28">
        <v>1.95</v>
      </c>
      <c r="F1767" s="28">
        <v>4.7</v>
      </c>
      <c r="G1767" s="28">
        <v>87.34</v>
      </c>
      <c r="H1767" s="28" t="s">
        <v>45</v>
      </c>
      <c r="I1767" s="28">
        <v>2.79</v>
      </c>
      <c r="J1767" s="28">
        <v>8.22</v>
      </c>
      <c r="K1767" s="28">
        <v>288.78</v>
      </c>
      <c r="L1767" s="28">
        <v>11.2</v>
      </c>
      <c r="M1767" s="28" t="s">
        <v>48</v>
      </c>
      <c r="N1767" s="28">
        <v>40.86</v>
      </c>
    </row>
    <row r="1768">
      <c r="A1768" s="28">
        <v>1767.0</v>
      </c>
      <c r="B1768" s="28">
        <v>18.0</v>
      </c>
      <c r="C1768" s="28" t="s">
        <v>44</v>
      </c>
      <c r="D1768" s="28">
        <v>1.82</v>
      </c>
      <c r="E1768" s="28">
        <v>6.06</v>
      </c>
      <c r="F1768" s="28">
        <v>4.64</v>
      </c>
      <c r="G1768" s="28">
        <v>91.88</v>
      </c>
      <c r="H1768" s="28" t="s">
        <v>45</v>
      </c>
      <c r="I1768" s="28">
        <v>2.88</v>
      </c>
      <c r="J1768" s="28">
        <v>6.5</v>
      </c>
      <c r="K1768" s="28">
        <v>297.2</v>
      </c>
      <c r="L1768" s="28">
        <v>6.97</v>
      </c>
      <c r="M1768" s="28" t="s">
        <v>48</v>
      </c>
      <c r="N1768" s="28">
        <v>79.3</v>
      </c>
    </row>
    <row r="1769">
      <c r="A1769" s="28">
        <v>1768.0</v>
      </c>
      <c r="B1769" s="28">
        <v>19.0</v>
      </c>
      <c r="C1769" s="28" t="s">
        <v>44</v>
      </c>
      <c r="D1769" s="28">
        <v>2.03</v>
      </c>
      <c r="E1769" s="28">
        <v>1.05</v>
      </c>
      <c r="F1769" s="28">
        <v>5.52</v>
      </c>
      <c r="G1769" s="28">
        <v>61.89</v>
      </c>
      <c r="H1769" s="28" t="s">
        <v>51</v>
      </c>
      <c r="I1769" s="28">
        <v>4.84</v>
      </c>
      <c r="J1769" s="28">
        <v>6.89</v>
      </c>
      <c r="K1769" s="28">
        <v>307.47</v>
      </c>
      <c r="L1769" s="28">
        <v>7.94</v>
      </c>
      <c r="M1769" s="28" t="s">
        <v>48</v>
      </c>
      <c r="N1769" s="28">
        <v>42.85</v>
      </c>
    </row>
    <row r="1770">
      <c r="A1770" s="28">
        <v>1769.0</v>
      </c>
      <c r="B1770" s="28">
        <v>16.0</v>
      </c>
      <c r="C1770" s="28" t="s">
        <v>49</v>
      </c>
      <c r="D1770" s="28">
        <v>4.03</v>
      </c>
      <c r="E1770" s="28">
        <v>7.41</v>
      </c>
      <c r="F1770" s="28">
        <v>4.81</v>
      </c>
      <c r="G1770" s="28">
        <v>99.49</v>
      </c>
      <c r="H1770" s="28" t="s">
        <v>45</v>
      </c>
      <c r="I1770" s="28">
        <v>0.66</v>
      </c>
      <c r="J1770" s="28">
        <v>7.37</v>
      </c>
      <c r="K1770" s="28">
        <v>264.41</v>
      </c>
      <c r="L1770" s="28">
        <v>5.72</v>
      </c>
      <c r="M1770" s="28" t="s">
        <v>50</v>
      </c>
      <c r="N1770" s="28">
        <v>78.47</v>
      </c>
    </row>
    <row r="1771">
      <c r="A1771" s="28">
        <v>1770.0</v>
      </c>
      <c r="B1771" s="28">
        <v>22.0</v>
      </c>
      <c r="C1771" s="28" t="s">
        <v>44</v>
      </c>
      <c r="D1771" s="28">
        <v>6.5</v>
      </c>
      <c r="E1771" s="28">
        <v>2.77</v>
      </c>
      <c r="F1771" s="28">
        <v>4.55</v>
      </c>
      <c r="G1771" s="28">
        <v>87.88</v>
      </c>
      <c r="H1771" s="28" t="s">
        <v>45</v>
      </c>
      <c r="I1771" s="28">
        <v>3.79</v>
      </c>
      <c r="J1771" s="28">
        <v>9.34</v>
      </c>
      <c r="K1771" s="28">
        <v>242.06</v>
      </c>
      <c r="L1771" s="28">
        <v>15.17</v>
      </c>
      <c r="M1771" s="28" t="s">
        <v>46</v>
      </c>
      <c r="N1771" s="28">
        <v>29.32</v>
      </c>
    </row>
    <row r="1772">
      <c r="A1772" s="28">
        <v>1771.0</v>
      </c>
      <c r="B1772" s="28">
        <v>17.0</v>
      </c>
      <c r="C1772" s="28" t="s">
        <v>44</v>
      </c>
      <c r="D1772" s="28">
        <v>5.95</v>
      </c>
      <c r="E1772" s="28">
        <v>2.17</v>
      </c>
      <c r="F1772" s="28">
        <v>7.39</v>
      </c>
      <c r="G1772" s="28">
        <v>72.86</v>
      </c>
      <c r="H1772" s="28" t="s">
        <v>47</v>
      </c>
      <c r="I1772" s="28">
        <v>2.88</v>
      </c>
      <c r="J1772" s="28">
        <v>11.11</v>
      </c>
      <c r="K1772" s="28">
        <v>270.71</v>
      </c>
      <c r="L1772" s="28">
        <v>14.51</v>
      </c>
      <c r="M1772" s="28" t="s">
        <v>46</v>
      </c>
      <c r="N1772" s="28">
        <v>34.13</v>
      </c>
    </row>
    <row r="1773">
      <c r="A1773" s="28">
        <v>1772.0</v>
      </c>
      <c r="B1773" s="28">
        <v>20.0</v>
      </c>
      <c r="C1773" s="28" t="s">
        <v>44</v>
      </c>
      <c r="D1773" s="28">
        <v>4.73</v>
      </c>
      <c r="E1773" s="28">
        <v>4.03</v>
      </c>
      <c r="F1773" s="28">
        <v>5.07</v>
      </c>
      <c r="G1773" s="28">
        <v>66.05</v>
      </c>
      <c r="H1773" s="28" t="s">
        <v>45</v>
      </c>
      <c r="I1773" s="28">
        <v>4.23</v>
      </c>
      <c r="J1773" s="28">
        <v>6.6</v>
      </c>
      <c r="K1773" s="28">
        <v>261.51</v>
      </c>
      <c r="L1773" s="28">
        <v>12.34</v>
      </c>
      <c r="M1773" s="28" t="s">
        <v>48</v>
      </c>
      <c r="N1773" s="28">
        <v>33.8</v>
      </c>
    </row>
    <row r="1774">
      <c r="A1774" s="28">
        <v>1773.0</v>
      </c>
      <c r="B1774" s="28">
        <v>16.0</v>
      </c>
      <c r="C1774" s="28" t="s">
        <v>49</v>
      </c>
      <c r="D1774" s="28">
        <v>4.32</v>
      </c>
      <c r="E1774" s="28">
        <v>7.94</v>
      </c>
      <c r="F1774" s="28">
        <v>7.34</v>
      </c>
      <c r="G1774" s="28">
        <v>75.7</v>
      </c>
      <c r="H1774" s="28" t="s">
        <v>51</v>
      </c>
      <c r="I1774" s="28">
        <v>4.16</v>
      </c>
      <c r="J1774" s="28">
        <v>8.95</v>
      </c>
      <c r="K1774" s="28">
        <v>274.49</v>
      </c>
      <c r="L1774" s="28">
        <v>9.36</v>
      </c>
      <c r="M1774" s="28" t="s">
        <v>48</v>
      </c>
      <c r="N1774" s="28">
        <v>82.74</v>
      </c>
    </row>
    <row r="1775">
      <c r="A1775" s="28">
        <v>1774.0</v>
      </c>
      <c r="B1775" s="28">
        <v>18.0</v>
      </c>
      <c r="C1775" s="28" t="s">
        <v>49</v>
      </c>
      <c r="D1775" s="28">
        <v>3.42</v>
      </c>
      <c r="E1775" s="28">
        <v>1.96</v>
      </c>
      <c r="F1775" s="28">
        <v>8.31</v>
      </c>
      <c r="G1775" s="28">
        <v>68.82</v>
      </c>
      <c r="H1775" s="28" t="s">
        <v>45</v>
      </c>
      <c r="I1775" s="28">
        <v>0.06</v>
      </c>
      <c r="J1775" s="28">
        <v>8.86</v>
      </c>
      <c r="K1775" s="28">
        <v>284.91</v>
      </c>
      <c r="L1775" s="28">
        <v>11.95</v>
      </c>
      <c r="M1775" s="28" t="s">
        <v>48</v>
      </c>
      <c r="N1775" s="28">
        <v>52.76</v>
      </c>
    </row>
    <row r="1776">
      <c r="A1776" s="28">
        <v>1775.0</v>
      </c>
      <c r="B1776" s="28">
        <v>17.0</v>
      </c>
      <c r="C1776" s="28" t="s">
        <v>49</v>
      </c>
      <c r="D1776" s="28">
        <v>7.78</v>
      </c>
      <c r="E1776" s="28">
        <v>3.07</v>
      </c>
      <c r="F1776" s="28">
        <v>7.26</v>
      </c>
      <c r="G1776" s="28">
        <v>79.77</v>
      </c>
      <c r="H1776" s="28" t="s">
        <v>45</v>
      </c>
      <c r="I1776" s="28">
        <v>1.28</v>
      </c>
      <c r="J1776" s="28">
        <v>10.21</v>
      </c>
      <c r="K1776" s="28">
        <v>206.35</v>
      </c>
      <c r="L1776" s="28">
        <v>14.36</v>
      </c>
      <c r="M1776" s="28" t="s">
        <v>46</v>
      </c>
      <c r="N1776" s="28">
        <v>20.05</v>
      </c>
    </row>
    <row r="1777">
      <c r="A1777" s="28">
        <v>1776.0</v>
      </c>
      <c r="B1777" s="28">
        <v>16.0</v>
      </c>
      <c r="C1777" s="28" t="s">
        <v>49</v>
      </c>
      <c r="D1777" s="28">
        <v>4.48</v>
      </c>
      <c r="E1777" s="28">
        <v>1.08</v>
      </c>
      <c r="F1777" s="28">
        <v>4.6</v>
      </c>
      <c r="G1777" s="28">
        <v>91.28</v>
      </c>
      <c r="H1777" s="28" t="s">
        <v>45</v>
      </c>
      <c r="I1777" s="28">
        <v>0.9</v>
      </c>
      <c r="J1777" s="28">
        <v>6.47</v>
      </c>
      <c r="K1777" s="28">
        <v>270.7</v>
      </c>
      <c r="L1777" s="28">
        <v>9.05</v>
      </c>
      <c r="M1777" s="28" t="s">
        <v>48</v>
      </c>
      <c r="N1777" s="28">
        <v>45.7428897944129</v>
      </c>
    </row>
    <row r="1778">
      <c r="A1778" s="28">
        <v>1777.0</v>
      </c>
      <c r="B1778" s="28">
        <v>22.0</v>
      </c>
      <c r="C1778" s="28" t="s">
        <v>44</v>
      </c>
      <c r="D1778" s="28">
        <v>2.03</v>
      </c>
      <c r="E1778" s="28">
        <v>9.72</v>
      </c>
      <c r="F1778" s="28">
        <v>6.87</v>
      </c>
      <c r="G1778" s="28">
        <v>86.41</v>
      </c>
      <c r="H1778" s="28" t="s">
        <v>45</v>
      </c>
      <c r="I1778" s="28">
        <v>2.31</v>
      </c>
      <c r="J1778" s="28">
        <v>5.59</v>
      </c>
      <c r="K1778" s="28">
        <v>283.26</v>
      </c>
      <c r="L1778" s="28">
        <v>2.68</v>
      </c>
      <c r="M1778" s="28" t="s">
        <v>48</v>
      </c>
      <c r="N1778" s="28">
        <v>100.0</v>
      </c>
    </row>
    <row r="1779">
      <c r="A1779" s="28">
        <v>1778.0</v>
      </c>
      <c r="B1779" s="28">
        <v>20.0</v>
      </c>
      <c r="C1779" s="28" t="s">
        <v>44</v>
      </c>
      <c r="D1779" s="28">
        <v>1.84</v>
      </c>
      <c r="E1779" s="28">
        <v>6.33</v>
      </c>
      <c r="F1779" s="28">
        <v>5.97</v>
      </c>
      <c r="G1779" s="28">
        <v>77.44</v>
      </c>
      <c r="H1779" s="28" t="s">
        <v>45</v>
      </c>
      <c r="I1779" s="28">
        <v>4.53</v>
      </c>
      <c r="J1779" s="28">
        <v>3.92</v>
      </c>
      <c r="K1779" s="28">
        <v>304.25</v>
      </c>
      <c r="L1779" s="28">
        <v>2.56</v>
      </c>
      <c r="M1779" s="28" t="s">
        <v>48</v>
      </c>
      <c r="N1779" s="28">
        <v>87.89</v>
      </c>
    </row>
    <row r="1780">
      <c r="A1780" s="28">
        <v>1779.0</v>
      </c>
      <c r="B1780" s="28">
        <v>16.0</v>
      </c>
      <c r="C1780" s="28" t="s">
        <v>44</v>
      </c>
      <c r="D1780" s="28">
        <v>4.89</v>
      </c>
      <c r="E1780" s="28">
        <v>7.48</v>
      </c>
      <c r="F1780" s="28">
        <v>5.72</v>
      </c>
      <c r="G1780" s="28">
        <v>64.76</v>
      </c>
      <c r="H1780" s="28" t="s">
        <v>47</v>
      </c>
      <c r="I1780" s="28">
        <v>0.03</v>
      </c>
      <c r="J1780" s="28">
        <v>10.24</v>
      </c>
      <c r="K1780" s="28">
        <v>262.5</v>
      </c>
      <c r="L1780" s="28">
        <v>12.47</v>
      </c>
      <c r="M1780" s="28" t="s">
        <v>50</v>
      </c>
      <c r="N1780" s="28">
        <v>63.53</v>
      </c>
    </row>
    <row r="1781">
      <c r="A1781" s="28">
        <v>1780.0</v>
      </c>
      <c r="B1781" s="28">
        <v>21.0</v>
      </c>
      <c r="C1781" s="28" t="s">
        <v>49</v>
      </c>
      <c r="D1781" s="28">
        <v>4.18</v>
      </c>
      <c r="E1781" s="28">
        <v>6.86</v>
      </c>
      <c r="F1781" s="28">
        <v>5.59</v>
      </c>
      <c r="G1781" s="28">
        <v>98.29</v>
      </c>
      <c r="H1781" s="28" t="s">
        <v>51</v>
      </c>
      <c r="I1781" s="28">
        <v>2.44</v>
      </c>
      <c r="J1781" s="28">
        <v>6.4</v>
      </c>
      <c r="K1781" s="28">
        <v>258.69</v>
      </c>
      <c r="L1781" s="28">
        <v>12.21</v>
      </c>
      <c r="M1781" s="28" t="s">
        <v>48</v>
      </c>
      <c r="N1781" s="28">
        <v>77.02</v>
      </c>
    </row>
    <row r="1782">
      <c r="A1782" s="28">
        <v>1781.0</v>
      </c>
      <c r="B1782" s="28">
        <v>20.0</v>
      </c>
      <c r="C1782" s="28" t="s">
        <v>52</v>
      </c>
      <c r="D1782" s="28">
        <v>0.06</v>
      </c>
      <c r="E1782" s="28">
        <v>2.3</v>
      </c>
      <c r="F1782" s="28">
        <v>8.65</v>
      </c>
      <c r="G1782" s="28">
        <v>70.81</v>
      </c>
      <c r="H1782" s="28" t="s">
        <v>47</v>
      </c>
      <c r="I1782" s="28">
        <v>4.42</v>
      </c>
      <c r="J1782" s="28">
        <v>2.63</v>
      </c>
      <c r="K1782" s="28">
        <v>307.38</v>
      </c>
      <c r="L1782" s="28">
        <v>1.47</v>
      </c>
      <c r="M1782" s="28" t="s">
        <v>48</v>
      </c>
      <c r="N1782" s="28">
        <v>65.12</v>
      </c>
    </row>
    <row r="1783">
      <c r="A1783" s="28">
        <v>1782.0</v>
      </c>
      <c r="B1783" s="28">
        <v>18.0</v>
      </c>
      <c r="C1783" s="28" t="s">
        <v>49</v>
      </c>
      <c r="D1783" s="28">
        <v>6.64</v>
      </c>
      <c r="E1783" s="28">
        <v>6.35</v>
      </c>
      <c r="F1783" s="28">
        <v>7.71</v>
      </c>
      <c r="G1783" s="28">
        <v>71.11</v>
      </c>
      <c r="H1783" s="28" t="s">
        <v>45</v>
      </c>
      <c r="I1783" s="28">
        <v>4.63</v>
      </c>
      <c r="J1783" s="28">
        <v>12.08</v>
      </c>
      <c r="K1783" s="28">
        <v>239.59</v>
      </c>
      <c r="L1783" s="28">
        <v>13.43</v>
      </c>
      <c r="M1783" s="28" t="s">
        <v>46</v>
      </c>
      <c r="N1783" s="28">
        <v>49.13</v>
      </c>
    </row>
    <row r="1784">
      <c r="A1784" s="28">
        <v>1783.0</v>
      </c>
      <c r="B1784" s="28">
        <v>22.0</v>
      </c>
      <c r="C1784" s="28" t="s">
        <v>44</v>
      </c>
      <c r="D1784" s="28">
        <v>5.63</v>
      </c>
      <c r="E1784" s="28">
        <v>2.18</v>
      </c>
      <c r="F1784" s="28">
        <v>4.67</v>
      </c>
      <c r="G1784" s="28">
        <v>85.82</v>
      </c>
      <c r="H1784" s="28" t="s">
        <v>45</v>
      </c>
      <c r="I1784" s="28">
        <v>3.29</v>
      </c>
      <c r="J1784" s="28">
        <v>7.66</v>
      </c>
      <c r="K1784" s="28">
        <v>277.25</v>
      </c>
      <c r="L1784" s="28">
        <v>8.05</v>
      </c>
      <c r="M1784" s="28" t="s">
        <v>46</v>
      </c>
      <c r="N1784" s="28">
        <v>30.29</v>
      </c>
    </row>
    <row r="1785">
      <c r="A1785" s="28">
        <v>1784.0</v>
      </c>
      <c r="B1785" s="28">
        <v>24.0</v>
      </c>
      <c r="C1785" s="28" t="s">
        <v>44</v>
      </c>
      <c r="D1785" s="28">
        <v>5.29</v>
      </c>
      <c r="E1785" s="28">
        <v>4.61</v>
      </c>
      <c r="F1785" s="28">
        <v>6.38</v>
      </c>
      <c r="G1785" s="28">
        <v>90.82</v>
      </c>
      <c r="H1785" s="28" t="s">
        <v>51</v>
      </c>
      <c r="I1785" s="28">
        <v>4.15</v>
      </c>
      <c r="J1785" s="28">
        <v>10.71</v>
      </c>
      <c r="K1785" s="28">
        <v>272.75</v>
      </c>
      <c r="L1785" s="28">
        <v>14.64</v>
      </c>
      <c r="M1785" s="28" t="s">
        <v>46</v>
      </c>
      <c r="N1785" s="28">
        <v>48.58</v>
      </c>
    </row>
    <row r="1786">
      <c r="A1786" s="28">
        <v>1785.0</v>
      </c>
      <c r="B1786" s="28">
        <v>24.0</v>
      </c>
      <c r="C1786" s="28" t="s">
        <v>44</v>
      </c>
      <c r="D1786" s="28">
        <v>0.55</v>
      </c>
      <c r="E1786" s="28">
        <v>6.12</v>
      </c>
      <c r="F1786" s="28">
        <v>5.59</v>
      </c>
      <c r="G1786" s="28">
        <v>99.37</v>
      </c>
      <c r="H1786" s="28" t="s">
        <v>47</v>
      </c>
      <c r="I1786" s="28">
        <v>1.62</v>
      </c>
      <c r="J1786" s="28">
        <v>2.6</v>
      </c>
      <c r="K1786" s="28">
        <v>317.0</v>
      </c>
      <c r="L1786" s="28">
        <v>0.81</v>
      </c>
      <c r="M1786" s="28" t="s">
        <v>48</v>
      </c>
      <c r="N1786" s="28">
        <v>87.41</v>
      </c>
    </row>
    <row r="1787">
      <c r="A1787" s="28">
        <v>1786.0</v>
      </c>
      <c r="B1787" s="28">
        <v>24.0</v>
      </c>
      <c r="C1787" s="28" t="s">
        <v>49</v>
      </c>
      <c r="D1787" s="28">
        <v>2.9</v>
      </c>
      <c r="E1787" s="28">
        <v>6.03</v>
      </c>
      <c r="F1787" s="28">
        <v>8.89</v>
      </c>
      <c r="G1787" s="28">
        <v>98.77</v>
      </c>
      <c r="H1787" s="28" t="s">
        <v>45</v>
      </c>
      <c r="I1787" s="28">
        <v>1.43</v>
      </c>
      <c r="J1787" s="28">
        <v>8.46</v>
      </c>
      <c r="K1787" s="28">
        <v>290.35</v>
      </c>
      <c r="L1787" s="28">
        <v>7.53</v>
      </c>
      <c r="M1787" s="28" t="s">
        <v>48</v>
      </c>
      <c r="N1787" s="28">
        <v>91.23</v>
      </c>
    </row>
    <row r="1788">
      <c r="A1788" s="28">
        <v>1787.0</v>
      </c>
      <c r="B1788" s="28">
        <v>17.0</v>
      </c>
      <c r="C1788" s="28" t="s">
        <v>44</v>
      </c>
      <c r="D1788" s="28">
        <v>7.48</v>
      </c>
      <c r="E1788" s="28">
        <v>2.07</v>
      </c>
      <c r="F1788" s="28">
        <v>8.89</v>
      </c>
      <c r="G1788" s="28">
        <v>96.55</v>
      </c>
      <c r="H1788" s="28" t="s">
        <v>45</v>
      </c>
      <c r="I1788" s="28">
        <v>0.25</v>
      </c>
      <c r="J1788" s="28">
        <v>10.07</v>
      </c>
      <c r="K1788" s="28">
        <v>236.26</v>
      </c>
      <c r="L1788" s="28">
        <v>18.41</v>
      </c>
      <c r="M1788" s="28" t="s">
        <v>46</v>
      </c>
      <c r="N1788" s="28">
        <v>31.94</v>
      </c>
    </row>
    <row r="1789">
      <c r="A1789" s="28">
        <v>1788.0</v>
      </c>
      <c r="B1789" s="28">
        <v>18.0</v>
      </c>
      <c r="C1789" s="28" t="s">
        <v>49</v>
      </c>
      <c r="D1789" s="28">
        <v>6.9</v>
      </c>
      <c r="E1789" s="28">
        <v>1.31</v>
      </c>
      <c r="F1789" s="28">
        <v>5.6</v>
      </c>
      <c r="G1789" s="28">
        <v>77.41</v>
      </c>
      <c r="H1789" s="28" t="s">
        <v>45</v>
      </c>
      <c r="I1789" s="28">
        <v>2.52</v>
      </c>
      <c r="J1789" s="28">
        <v>9.13</v>
      </c>
      <c r="K1789" s="28">
        <v>231.86</v>
      </c>
      <c r="L1789" s="28">
        <v>14.65</v>
      </c>
      <c r="M1789" s="28" t="s">
        <v>46</v>
      </c>
      <c r="N1789" s="28">
        <v>26.94</v>
      </c>
    </row>
    <row r="1790">
      <c r="A1790" s="28">
        <v>1789.0</v>
      </c>
      <c r="B1790" s="28">
        <v>22.0</v>
      </c>
      <c r="C1790" s="28" t="s">
        <v>44</v>
      </c>
      <c r="D1790" s="28">
        <v>2.28</v>
      </c>
      <c r="E1790" s="28">
        <v>8.18</v>
      </c>
      <c r="F1790" s="28">
        <v>5.76</v>
      </c>
      <c r="G1790" s="28">
        <v>66.67</v>
      </c>
      <c r="H1790" s="28" t="s">
        <v>45</v>
      </c>
      <c r="I1790" s="28">
        <v>2.28</v>
      </c>
      <c r="J1790" s="28">
        <v>5.67</v>
      </c>
      <c r="K1790" s="28">
        <v>285.71</v>
      </c>
      <c r="L1790" s="28">
        <v>5.66</v>
      </c>
      <c r="M1790" s="28" t="s">
        <v>50</v>
      </c>
      <c r="N1790" s="28">
        <v>82.24</v>
      </c>
    </row>
    <row r="1791">
      <c r="A1791" s="28">
        <v>1790.0</v>
      </c>
      <c r="B1791" s="28">
        <v>20.0</v>
      </c>
      <c r="C1791" s="28" t="s">
        <v>49</v>
      </c>
      <c r="D1791" s="28">
        <v>1.26</v>
      </c>
      <c r="E1791" s="28">
        <v>7.53</v>
      </c>
      <c r="F1791" s="28">
        <v>7.0</v>
      </c>
      <c r="G1791" s="28">
        <v>83.38</v>
      </c>
      <c r="H1791" s="28" t="s">
        <v>47</v>
      </c>
      <c r="I1791" s="28">
        <v>1.86</v>
      </c>
      <c r="J1791" s="28">
        <v>4.11</v>
      </c>
      <c r="K1791" s="28">
        <v>313.39</v>
      </c>
      <c r="L1791" s="28">
        <v>4.27</v>
      </c>
      <c r="M1791" s="28" t="s">
        <v>48</v>
      </c>
      <c r="N1791" s="28">
        <v>100.0</v>
      </c>
    </row>
    <row r="1792">
      <c r="A1792" s="28">
        <v>1791.0</v>
      </c>
      <c r="B1792" s="28">
        <v>17.0</v>
      </c>
      <c r="C1792" s="28" t="s">
        <v>49</v>
      </c>
      <c r="D1792" s="28">
        <v>3.59</v>
      </c>
      <c r="E1792" s="28">
        <v>1.74</v>
      </c>
      <c r="F1792" s="28">
        <v>6.4</v>
      </c>
      <c r="G1792" s="28">
        <v>60.69</v>
      </c>
      <c r="H1792" s="28" t="s">
        <v>45</v>
      </c>
      <c r="I1792" s="28">
        <v>0.57</v>
      </c>
      <c r="J1792" s="28">
        <v>5.6</v>
      </c>
      <c r="K1792" s="28">
        <v>270.9</v>
      </c>
      <c r="L1792" s="28">
        <v>11.15</v>
      </c>
      <c r="M1792" s="28" t="s">
        <v>48</v>
      </c>
      <c r="N1792" s="28">
        <v>48.6750626552229</v>
      </c>
    </row>
    <row r="1793">
      <c r="A1793" s="28">
        <v>1792.0</v>
      </c>
      <c r="B1793" s="28">
        <v>18.0</v>
      </c>
      <c r="C1793" s="28" t="s">
        <v>49</v>
      </c>
      <c r="D1793" s="28">
        <v>2.85</v>
      </c>
      <c r="E1793" s="28">
        <v>2.15</v>
      </c>
      <c r="F1793" s="28">
        <v>5.07</v>
      </c>
      <c r="G1793" s="28">
        <v>67.85</v>
      </c>
      <c r="H1793" s="28" t="s">
        <v>45</v>
      </c>
      <c r="I1793" s="28">
        <v>1.15</v>
      </c>
      <c r="J1793" s="28">
        <v>5.54</v>
      </c>
      <c r="K1793" s="28">
        <v>300.21</v>
      </c>
      <c r="L1793" s="28">
        <v>7.55</v>
      </c>
      <c r="M1793" s="28" t="s">
        <v>48</v>
      </c>
      <c r="N1793" s="28">
        <v>48.61</v>
      </c>
    </row>
    <row r="1794">
      <c r="A1794" s="28">
        <v>1793.0</v>
      </c>
      <c r="B1794" s="28">
        <v>21.0</v>
      </c>
      <c r="C1794" s="28" t="s">
        <v>49</v>
      </c>
      <c r="D1794" s="28">
        <v>5.46</v>
      </c>
      <c r="E1794" s="28">
        <v>9.03</v>
      </c>
      <c r="F1794" s="28">
        <v>7.3</v>
      </c>
      <c r="G1794" s="28">
        <v>60.1</v>
      </c>
      <c r="H1794" s="28" t="s">
        <v>51</v>
      </c>
      <c r="I1794" s="28">
        <v>1.02</v>
      </c>
      <c r="J1794" s="28">
        <v>10.03</v>
      </c>
      <c r="K1794" s="28">
        <v>240.95</v>
      </c>
      <c r="L1794" s="28">
        <v>8.89</v>
      </c>
      <c r="M1794" s="28" t="s">
        <v>46</v>
      </c>
      <c r="N1794" s="28">
        <v>85.6964907163116</v>
      </c>
    </row>
    <row r="1795">
      <c r="A1795" s="28">
        <v>1794.0</v>
      </c>
      <c r="B1795" s="28">
        <v>22.0</v>
      </c>
      <c r="C1795" s="28" t="s">
        <v>49</v>
      </c>
      <c r="D1795" s="28">
        <v>7.73</v>
      </c>
      <c r="E1795" s="28">
        <v>7.92</v>
      </c>
      <c r="F1795" s="28">
        <v>5.67</v>
      </c>
      <c r="G1795" s="28">
        <v>67.22</v>
      </c>
      <c r="H1795" s="28" t="s">
        <v>45</v>
      </c>
      <c r="I1795" s="28">
        <v>4.72</v>
      </c>
      <c r="J1795" s="28">
        <v>12.89</v>
      </c>
      <c r="K1795" s="28">
        <v>218.22</v>
      </c>
      <c r="L1795" s="28">
        <v>16.4</v>
      </c>
      <c r="M1795" s="28" t="s">
        <v>50</v>
      </c>
      <c r="N1795" s="28">
        <v>50.8701840800588</v>
      </c>
    </row>
    <row r="1796">
      <c r="A1796" s="28">
        <v>1795.0</v>
      </c>
      <c r="B1796" s="28">
        <v>24.0</v>
      </c>
      <c r="C1796" s="28" t="s">
        <v>49</v>
      </c>
      <c r="D1796" s="28">
        <v>2.9</v>
      </c>
      <c r="E1796" s="28">
        <v>9.97</v>
      </c>
      <c r="F1796" s="28">
        <v>7.27</v>
      </c>
      <c r="G1796" s="28">
        <v>78.99</v>
      </c>
      <c r="H1796" s="28" t="s">
        <v>47</v>
      </c>
      <c r="I1796" s="28">
        <v>4.83</v>
      </c>
      <c r="J1796" s="28">
        <v>8.0</v>
      </c>
      <c r="K1796" s="28">
        <v>299.36</v>
      </c>
      <c r="L1796" s="28">
        <v>7.78</v>
      </c>
      <c r="M1796" s="28" t="s">
        <v>48</v>
      </c>
      <c r="N1796" s="28">
        <v>100.0</v>
      </c>
    </row>
    <row r="1797">
      <c r="A1797" s="28">
        <v>1796.0</v>
      </c>
      <c r="B1797" s="28">
        <v>16.0</v>
      </c>
      <c r="C1797" s="28" t="s">
        <v>49</v>
      </c>
      <c r="D1797" s="28">
        <v>0.5</v>
      </c>
      <c r="E1797" s="28">
        <v>3.29</v>
      </c>
      <c r="F1797" s="28">
        <v>5.92</v>
      </c>
      <c r="G1797" s="28">
        <v>75.73</v>
      </c>
      <c r="H1797" s="28" t="s">
        <v>47</v>
      </c>
      <c r="I1797" s="28">
        <v>0.02</v>
      </c>
      <c r="J1797" s="28">
        <v>5.28</v>
      </c>
      <c r="K1797" s="28">
        <v>311.13</v>
      </c>
      <c r="L1797" s="28">
        <v>5.12</v>
      </c>
      <c r="M1797" s="28" t="s">
        <v>48</v>
      </c>
      <c r="N1797" s="28">
        <v>57.92</v>
      </c>
    </row>
    <row r="1798">
      <c r="A1798" s="28">
        <v>1797.0</v>
      </c>
      <c r="B1798" s="28">
        <v>22.0</v>
      </c>
      <c r="C1798" s="28" t="s">
        <v>49</v>
      </c>
      <c r="D1798" s="28">
        <v>7.18</v>
      </c>
      <c r="E1798" s="28">
        <v>5.39</v>
      </c>
      <c r="F1798" s="28">
        <v>7.5</v>
      </c>
      <c r="G1798" s="28">
        <v>74.77</v>
      </c>
      <c r="H1798" s="28" t="s">
        <v>45</v>
      </c>
      <c r="I1798" s="28">
        <v>0.85</v>
      </c>
      <c r="J1798" s="28">
        <v>8.21</v>
      </c>
      <c r="K1798" s="28">
        <v>232.61</v>
      </c>
      <c r="L1798" s="28">
        <v>12.39</v>
      </c>
      <c r="M1798" s="28" t="s">
        <v>46</v>
      </c>
      <c r="N1798" s="28">
        <v>42.05</v>
      </c>
    </row>
    <row r="1799">
      <c r="A1799" s="28">
        <v>1798.0</v>
      </c>
      <c r="B1799" s="28">
        <v>23.0</v>
      </c>
      <c r="C1799" s="28" t="s">
        <v>52</v>
      </c>
      <c r="D1799" s="28">
        <v>0.3</v>
      </c>
      <c r="E1799" s="28">
        <v>3.13</v>
      </c>
      <c r="F1799" s="28">
        <v>7.34</v>
      </c>
      <c r="G1799" s="28">
        <v>93.24</v>
      </c>
      <c r="H1799" s="28" t="s">
        <v>51</v>
      </c>
      <c r="I1799" s="28">
        <v>4.44</v>
      </c>
      <c r="J1799" s="28">
        <v>3.43</v>
      </c>
      <c r="K1799" s="28">
        <v>322.85</v>
      </c>
      <c r="L1799" s="28">
        <v>2.46</v>
      </c>
      <c r="M1799" s="28" t="s">
        <v>48</v>
      </c>
      <c r="N1799" s="28">
        <v>73.23</v>
      </c>
    </row>
    <row r="1800">
      <c r="A1800" s="28">
        <v>1799.0</v>
      </c>
      <c r="B1800" s="28">
        <v>18.0</v>
      </c>
      <c r="C1800" s="28" t="s">
        <v>49</v>
      </c>
      <c r="D1800" s="28">
        <v>7.62</v>
      </c>
      <c r="E1800" s="28">
        <v>6.61</v>
      </c>
      <c r="F1800" s="28">
        <v>6.54</v>
      </c>
      <c r="G1800" s="28">
        <v>87.0</v>
      </c>
      <c r="H1800" s="28" t="s">
        <v>51</v>
      </c>
      <c r="I1800" s="28">
        <v>0.19</v>
      </c>
      <c r="J1800" s="28">
        <v>9.46</v>
      </c>
      <c r="K1800" s="28">
        <v>240.15</v>
      </c>
      <c r="L1800" s="28">
        <v>16.0</v>
      </c>
      <c r="M1800" s="28" t="s">
        <v>46</v>
      </c>
      <c r="N1800" s="28">
        <v>47.49</v>
      </c>
    </row>
    <row r="1801">
      <c r="A1801" s="28">
        <v>1800.0</v>
      </c>
      <c r="B1801" s="28">
        <v>19.0</v>
      </c>
      <c r="C1801" s="28" t="s">
        <v>49</v>
      </c>
      <c r="D1801" s="28">
        <v>5.32</v>
      </c>
      <c r="E1801" s="28">
        <v>2.04</v>
      </c>
      <c r="F1801" s="28">
        <v>7.52</v>
      </c>
      <c r="G1801" s="28">
        <v>97.46</v>
      </c>
      <c r="H1801" s="28" t="s">
        <v>45</v>
      </c>
      <c r="I1801" s="28">
        <v>4.72</v>
      </c>
      <c r="J1801" s="28">
        <v>6.69</v>
      </c>
      <c r="K1801" s="28">
        <v>262.26</v>
      </c>
      <c r="L1801" s="28">
        <v>13.36</v>
      </c>
      <c r="M1801" s="28" t="s">
        <v>46</v>
      </c>
      <c r="N1801" s="28">
        <v>45.28</v>
      </c>
    </row>
    <row r="1802">
      <c r="A1802" s="28">
        <v>1801.0</v>
      </c>
      <c r="B1802" s="28">
        <v>21.0</v>
      </c>
      <c r="C1802" s="28" t="s">
        <v>49</v>
      </c>
      <c r="D1802" s="28">
        <v>7.53</v>
      </c>
      <c r="E1802" s="28">
        <v>2.15</v>
      </c>
      <c r="F1802" s="28">
        <v>6.3</v>
      </c>
      <c r="G1802" s="28">
        <v>77.81</v>
      </c>
      <c r="H1802" s="28" t="s">
        <v>51</v>
      </c>
      <c r="I1802" s="28">
        <v>1.9</v>
      </c>
      <c r="J1802" s="28">
        <v>12.21</v>
      </c>
      <c r="K1802" s="28">
        <v>232.51</v>
      </c>
      <c r="L1802" s="28">
        <v>15.41</v>
      </c>
      <c r="M1802" s="28" t="s">
        <v>46</v>
      </c>
      <c r="N1802" s="28">
        <v>17.99</v>
      </c>
    </row>
    <row r="1803">
      <c r="A1803" s="28">
        <v>1802.0</v>
      </c>
      <c r="B1803" s="28">
        <v>22.0</v>
      </c>
      <c r="C1803" s="28" t="s">
        <v>44</v>
      </c>
      <c r="D1803" s="28">
        <v>1.6</v>
      </c>
      <c r="E1803" s="28">
        <v>1.65</v>
      </c>
      <c r="F1803" s="28">
        <v>4.58</v>
      </c>
      <c r="G1803" s="28">
        <v>70.89</v>
      </c>
      <c r="H1803" s="28" t="s">
        <v>51</v>
      </c>
      <c r="I1803" s="28">
        <v>2.69</v>
      </c>
      <c r="J1803" s="28">
        <v>6.57</v>
      </c>
      <c r="K1803" s="28">
        <v>308.81</v>
      </c>
      <c r="L1803" s="28">
        <v>6.02</v>
      </c>
      <c r="M1803" s="28" t="s">
        <v>48</v>
      </c>
      <c r="N1803" s="28">
        <v>51.07</v>
      </c>
    </row>
    <row r="1804">
      <c r="A1804" s="28">
        <v>1803.0</v>
      </c>
      <c r="B1804" s="28">
        <v>19.0</v>
      </c>
      <c r="C1804" s="28" t="s">
        <v>44</v>
      </c>
      <c r="D1804" s="28">
        <v>0.33</v>
      </c>
      <c r="E1804" s="28">
        <v>7.24</v>
      </c>
      <c r="F1804" s="28">
        <v>4.91</v>
      </c>
      <c r="G1804" s="28">
        <v>64.91</v>
      </c>
      <c r="H1804" s="28" t="s">
        <v>51</v>
      </c>
      <c r="I1804" s="28">
        <v>3.82</v>
      </c>
      <c r="J1804" s="28">
        <v>5.4</v>
      </c>
      <c r="K1804" s="28">
        <v>320.13</v>
      </c>
      <c r="L1804" s="28">
        <v>6.26</v>
      </c>
      <c r="M1804" s="28" t="s">
        <v>50</v>
      </c>
      <c r="N1804" s="28">
        <v>78.77</v>
      </c>
    </row>
    <row r="1805">
      <c r="A1805" s="28">
        <v>1804.0</v>
      </c>
      <c r="B1805" s="28">
        <v>23.0</v>
      </c>
      <c r="C1805" s="28" t="s">
        <v>49</v>
      </c>
      <c r="D1805" s="28">
        <v>3.91</v>
      </c>
      <c r="E1805" s="28">
        <v>5.45</v>
      </c>
      <c r="F1805" s="28">
        <v>5.23</v>
      </c>
      <c r="G1805" s="28">
        <v>86.88</v>
      </c>
      <c r="H1805" s="28" t="s">
        <v>47</v>
      </c>
      <c r="I1805" s="28">
        <v>1.22</v>
      </c>
      <c r="J1805" s="28">
        <v>9.36</v>
      </c>
      <c r="K1805" s="28">
        <v>283.93</v>
      </c>
      <c r="L1805" s="28">
        <v>12.34</v>
      </c>
      <c r="M1805" s="28" t="s">
        <v>48</v>
      </c>
      <c r="N1805" s="28">
        <v>66.4</v>
      </c>
    </row>
    <row r="1806">
      <c r="A1806" s="28">
        <v>1805.0</v>
      </c>
      <c r="B1806" s="28">
        <v>20.0</v>
      </c>
      <c r="C1806" s="28" t="s">
        <v>49</v>
      </c>
      <c r="D1806" s="28">
        <v>3.6</v>
      </c>
      <c r="E1806" s="28">
        <v>6.56</v>
      </c>
      <c r="F1806" s="28">
        <v>4.32</v>
      </c>
      <c r="G1806" s="28">
        <v>93.67</v>
      </c>
      <c r="H1806" s="28" t="s">
        <v>45</v>
      </c>
      <c r="I1806" s="28">
        <v>0.5</v>
      </c>
      <c r="J1806" s="28">
        <v>7.55</v>
      </c>
      <c r="K1806" s="28">
        <v>305.37</v>
      </c>
      <c r="L1806" s="28">
        <v>10.37</v>
      </c>
      <c r="M1806" s="28" t="s">
        <v>48</v>
      </c>
      <c r="N1806" s="28">
        <v>76.2962513902798</v>
      </c>
    </row>
    <row r="1807">
      <c r="A1807" s="28">
        <v>1806.0</v>
      </c>
      <c r="B1807" s="28">
        <v>16.0</v>
      </c>
      <c r="C1807" s="28" t="s">
        <v>49</v>
      </c>
      <c r="D1807" s="28">
        <v>2.65</v>
      </c>
      <c r="E1807" s="28">
        <v>8.91</v>
      </c>
      <c r="F1807" s="28">
        <v>7.56</v>
      </c>
      <c r="G1807" s="28">
        <v>67.35</v>
      </c>
      <c r="H1807" s="28" t="s">
        <v>51</v>
      </c>
      <c r="I1807" s="28">
        <v>4.05</v>
      </c>
      <c r="J1807" s="28">
        <v>8.64</v>
      </c>
      <c r="K1807" s="28">
        <v>293.25</v>
      </c>
      <c r="L1807" s="28">
        <v>7.67</v>
      </c>
      <c r="M1807" s="28" t="s">
        <v>48</v>
      </c>
      <c r="N1807" s="28">
        <v>95.0353164686779</v>
      </c>
    </row>
    <row r="1808">
      <c r="A1808" s="28">
        <v>1807.0</v>
      </c>
      <c r="B1808" s="28">
        <v>19.0</v>
      </c>
      <c r="C1808" s="28" t="s">
        <v>44</v>
      </c>
      <c r="D1808" s="28">
        <v>7.66</v>
      </c>
      <c r="E1808" s="28">
        <v>7.66</v>
      </c>
      <c r="F1808" s="28">
        <v>5.84</v>
      </c>
      <c r="G1808" s="28">
        <v>95.15</v>
      </c>
      <c r="H1808" s="28" t="s">
        <v>47</v>
      </c>
      <c r="I1808" s="28">
        <v>4.92</v>
      </c>
      <c r="J1808" s="28">
        <v>11.08</v>
      </c>
      <c r="K1808" s="28">
        <v>219.48</v>
      </c>
      <c r="L1808" s="28">
        <v>17.33</v>
      </c>
      <c r="M1808" s="28" t="s">
        <v>50</v>
      </c>
      <c r="N1808" s="28">
        <v>56.2340268680101</v>
      </c>
    </row>
    <row r="1809">
      <c r="A1809" s="28">
        <v>1808.0</v>
      </c>
      <c r="B1809" s="28">
        <v>18.0</v>
      </c>
      <c r="C1809" s="28" t="s">
        <v>49</v>
      </c>
      <c r="D1809" s="28">
        <v>6.58</v>
      </c>
      <c r="E1809" s="28">
        <v>5.16</v>
      </c>
      <c r="F1809" s="28">
        <v>4.47</v>
      </c>
      <c r="G1809" s="28">
        <v>81.05</v>
      </c>
      <c r="H1809" s="28" t="s">
        <v>45</v>
      </c>
      <c r="I1809" s="28">
        <v>3.29</v>
      </c>
      <c r="J1809" s="28">
        <v>12.0</v>
      </c>
      <c r="K1809" s="28">
        <v>251.43</v>
      </c>
      <c r="L1809" s="28">
        <v>15.64</v>
      </c>
      <c r="M1809" s="28" t="s">
        <v>46</v>
      </c>
      <c r="N1809" s="28">
        <v>37.34</v>
      </c>
    </row>
    <row r="1810">
      <c r="A1810" s="28">
        <v>1809.0</v>
      </c>
      <c r="B1810" s="28">
        <v>24.0</v>
      </c>
      <c r="C1810" s="28" t="s">
        <v>49</v>
      </c>
      <c r="D1810" s="28">
        <v>5.29</v>
      </c>
      <c r="E1810" s="28">
        <v>9.86</v>
      </c>
      <c r="F1810" s="28">
        <v>8.1</v>
      </c>
      <c r="G1810" s="28">
        <v>65.76</v>
      </c>
      <c r="H1810" s="28" t="s">
        <v>47</v>
      </c>
      <c r="I1810" s="28">
        <v>4.13</v>
      </c>
      <c r="J1810" s="28">
        <v>6.85</v>
      </c>
      <c r="K1810" s="28">
        <v>255.06</v>
      </c>
      <c r="L1810" s="28">
        <v>13.07</v>
      </c>
      <c r="M1810" s="28" t="s">
        <v>46</v>
      </c>
      <c r="N1810" s="28">
        <v>108.511528076572</v>
      </c>
    </row>
    <row r="1811">
      <c r="A1811" s="28">
        <v>1810.0</v>
      </c>
      <c r="B1811" s="28">
        <v>23.0</v>
      </c>
      <c r="C1811" s="28" t="s">
        <v>44</v>
      </c>
      <c r="D1811" s="28">
        <v>1.3</v>
      </c>
      <c r="E1811" s="28">
        <v>5.11</v>
      </c>
      <c r="F1811" s="28">
        <v>7.42</v>
      </c>
      <c r="G1811" s="28">
        <v>85.71</v>
      </c>
      <c r="H1811" s="28" t="s">
        <v>45</v>
      </c>
      <c r="I1811" s="28">
        <v>4.71</v>
      </c>
      <c r="J1811" s="28">
        <v>3.04</v>
      </c>
      <c r="K1811" s="28">
        <v>307.77</v>
      </c>
      <c r="L1811" s="28">
        <v>4.52</v>
      </c>
      <c r="M1811" s="28" t="s">
        <v>48</v>
      </c>
      <c r="N1811" s="28">
        <v>87.95</v>
      </c>
    </row>
    <row r="1812">
      <c r="A1812" s="28">
        <v>1811.0</v>
      </c>
      <c r="B1812" s="28">
        <v>16.0</v>
      </c>
      <c r="C1812" s="28" t="s">
        <v>49</v>
      </c>
      <c r="D1812" s="28">
        <v>5.87</v>
      </c>
      <c r="E1812" s="28">
        <v>2.01</v>
      </c>
      <c r="F1812" s="28">
        <v>6.26</v>
      </c>
      <c r="G1812" s="28">
        <v>80.8</v>
      </c>
      <c r="H1812" s="28" t="s">
        <v>47</v>
      </c>
      <c r="I1812" s="28">
        <v>1.14</v>
      </c>
      <c r="J1812" s="28">
        <v>9.82</v>
      </c>
      <c r="K1812" s="28">
        <v>253.23</v>
      </c>
      <c r="L1812" s="28">
        <v>12.46</v>
      </c>
      <c r="M1812" s="28" t="s">
        <v>46</v>
      </c>
      <c r="N1812" s="28">
        <v>30.59</v>
      </c>
    </row>
    <row r="1813">
      <c r="A1813" s="28">
        <v>1812.0</v>
      </c>
      <c r="B1813" s="28">
        <v>21.0</v>
      </c>
      <c r="C1813" s="28" t="s">
        <v>49</v>
      </c>
      <c r="D1813" s="28">
        <v>5.82</v>
      </c>
      <c r="E1813" s="28">
        <v>9.93</v>
      </c>
      <c r="F1813" s="28">
        <v>5.24</v>
      </c>
      <c r="G1813" s="28">
        <v>61.13</v>
      </c>
      <c r="H1813" s="28" t="s">
        <v>47</v>
      </c>
      <c r="I1813" s="28">
        <v>1.75</v>
      </c>
      <c r="J1813" s="28">
        <v>7.44</v>
      </c>
      <c r="K1813" s="28">
        <v>244.34</v>
      </c>
      <c r="L1813" s="28">
        <v>15.94</v>
      </c>
      <c r="M1813" s="28" t="s">
        <v>50</v>
      </c>
      <c r="N1813" s="28">
        <v>84.8234120397304</v>
      </c>
    </row>
    <row r="1814">
      <c r="A1814" s="28">
        <v>1813.0</v>
      </c>
      <c r="B1814" s="28">
        <v>24.0</v>
      </c>
      <c r="C1814" s="28" t="s">
        <v>44</v>
      </c>
      <c r="D1814" s="28">
        <v>3.4</v>
      </c>
      <c r="E1814" s="28">
        <v>1.21</v>
      </c>
      <c r="F1814" s="28">
        <v>4.76</v>
      </c>
      <c r="G1814" s="28">
        <v>75.97</v>
      </c>
      <c r="H1814" s="28" t="s">
        <v>51</v>
      </c>
      <c r="I1814" s="28">
        <v>1.1</v>
      </c>
      <c r="J1814" s="28">
        <v>4.78</v>
      </c>
      <c r="K1814" s="28">
        <v>275.49</v>
      </c>
      <c r="L1814" s="28">
        <v>9.9</v>
      </c>
      <c r="M1814" s="28" t="s">
        <v>48</v>
      </c>
      <c r="N1814" s="28">
        <v>30.5</v>
      </c>
    </row>
    <row r="1815">
      <c r="A1815" s="28">
        <v>1814.0</v>
      </c>
      <c r="B1815" s="28">
        <v>22.0</v>
      </c>
      <c r="C1815" s="28" t="s">
        <v>49</v>
      </c>
      <c r="D1815" s="28">
        <v>7.4</v>
      </c>
      <c r="E1815" s="28">
        <v>5.95</v>
      </c>
      <c r="F1815" s="28">
        <v>6.29</v>
      </c>
      <c r="G1815" s="28">
        <v>91.39</v>
      </c>
      <c r="H1815" s="28" t="s">
        <v>45</v>
      </c>
      <c r="I1815" s="28">
        <v>0.31</v>
      </c>
      <c r="J1815" s="28">
        <v>9.38</v>
      </c>
      <c r="K1815" s="28">
        <v>208.12</v>
      </c>
      <c r="L1815" s="28">
        <v>14.06</v>
      </c>
      <c r="M1815" s="28" t="s">
        <v>46</v>
      </c>
      <c r="N1815" s="28">
        <v>39.48</v>
      </c>
    </row>
    <row r="1816">
      <c r="A1816" s="28">
        <v>1815.0</v>
      </c>
      <c r="B1816" s="28">
        <v>19.0</v>
      </c>
      <c r="C1816" s="28" t="s">
        <v>49</v>
      </c>
      <c r="D1816" s="28">
        <v>1.34</v>
      </c>
      <c r="E1816" s="28">
        <v>3.78</v>
      </c>
      <c r="F1816" s="28">
        <v>8.43</v>
      </c>
      <c r="G1816" s="28">
        <v>82.22</v>
      </c>
      <c r="H1816" s="28" t="s">
        <v>45</v>
      </c>
      <c r="I1816" s="28">
        <v>3.66</v>
      </c>
      <c r="J1816" s="28">
        <v>6.28</v>
      </c>
      <c r="K1816" s="28">
        <v>302.91</v>
      </c>
      <c r="L1816" s="28">
        <v>4.46</v>
      </c>
      <c r="M1816" s="28" t="s">
        <v>48</v>
      </c>
      <c r="N1816" s="28">
        <v>78.03</v>
      </c>
    </row>
    <row r="1817">
      <c r="A1817" s="28">
        <v>1816.0</v>
      </c>
      <c r="B1817" s="28">
        <v>16.0</v>
      </c>
      <c r="C1817" s="28" t="s">
        <v>44</v>
      </c>
      <c r="D1817" s="28">
        <v>2.14</v>
      </c>
      <c r="E1817" s="28">
        <v>5.53</v>
      </c>
      <c r="F1817" s="28">
        <v>4.94</v>
      </c>
      <c r="G1817" s="28">
        <v>71.28</v>
      </c>
      <c r="H1817" s="28" t="s">
        <v>45</v>
      </c>
      <c r="I1817" s="28">
        <v>0.73</v>
      </c>
      <c r="J1817" s="28">
        <v>7.78</v>
      </c>
      <c r="K1817" s="28">
        <v>299.93</v>
      </c>
      <c r="L1817" s="28">
        <v>6.78</v>
      </c>
      <c r="M1817" s="28" t="s">
        <v>48</v>
      </c>
      <c r="N1817" s="28">
        <v>62.82</v>
      </c>
    </row>
    <row r="1818">
      <c r="A1818" s="28">
        <v>1817.0</v>
      </c>
      <c r="B1818" s="28">
        <v>17.0</v>
      </c>
      <c r="C1818" s="28" t="s">
        <v>44</v>
      </c>
      <c r="D1818" s="28">
        <v>0.51</v>
      </c>
      <c r="E1818" s="28">
        <v>6.03</v>
      </c>
      <c r="F1818" s="28">
        <v>6.84</v>
      </c>
      <c r="G1818" s="28">
        <v>97.15</v>
      </c>
      <c r="H1818" s="28" t="s">
        <v>51</v>
      </c>
      <c r="I1818" s="28">
        <v>0.46</v>
      </c>
      <c r="J1818" s="28">
        <v>3.18</v>
      </c>
      <c r="K1818" s="28">
        <v>314.03</v>
      </c>
      <c r="L1818" s="28">
        <v>3.99</v>
      </c>
      <c r="M1818" s="28" t="s">
        <v>48</v>
      </c>
      <c r="N1818" s="28">
        <v>100.0</v>
      </c>
    </row>
    <row r="1819">
      <c r="A1819" s="28">
        <v>1818.0</v>
      </c>
      <c r="B1819" s="28">
        <v>20.0</v>
      </c>
      <c r="C1819" s="28" t="s">
        <v>52</v>
      </c>
      <c r="D1819" s="28">
        <v>6.36</v>
      </c>
      <c r="E1819" s="28">
        <v>3.16</v>
      </c>
      <c r="F1819" s="28">
        <v>8.81</v>
      </c>
      <c r="G1819" s="28">
        <v>69.51</v>
      </c>
      <c r="H1819" s="28" t="s">
        <v>45</v>
      </c>
      <c r="I1819" s="28">
        <v>1.79</v>
      </c>
      <c r="J1819" s="28">
        <v>12.23</v>
      </c>
      <c r="K1819" s="28">
        <v>239.08</v>
      </c>
      <c r="L1819" s="28">
        <v>14.04</v>
      </c>
      <c r="M1819" s="28" t="s">
        <v>46</v>
      </c>
      <c r="N1819" s="28">
        <v>52.58</v>
      </c>
    </row>
    <row r="1820">
      <c r="A1820" s="28">
        <v>1819.0</v>
      </c>
      <c r="B1820" s="28">
        <v>20.0</v>
      </c>
      <c r="C1820" s="28" t="s">
        <v>44</v>
      </c>
      <c r="D1820" s="28">
        <v>4.97</v>
      </c>
      <c r="E1820" s="28">
        <v>6.01</v>
      </c>
      <c r="F1820" s="28">
        <v>7.19</v>
      </c>
      <c r="G1820" s="28">
        <v>70.11</v>
      </c>
      <c r="H1820" s="28" t="s">
        <v>51</v>
      </c>
      <c r="I1820" s="28">
        <v>0.3</v>
      </c>
      <c r="J1820" s="28">
        <v>10.02</v>
      </c>
      <c r="K1820" s="28">
        <v>264.13</v>
      </c>
      <c r="L1820" s="28">
        <v>11.13</v>
      </c>
      <c r="M1820" s="28" t="s">
        <v>48</v>
      </c>
      <c r="N1820" s="28">
        <v>73.25</v>
      </c>
    </row>
    <row r="1821">
      <c r="A1821" s="28">
        <v>1820.0</v>
      </c>
      <c r="B1821" s="28">
        <v>23.0</v>
      </c>
      <c r="C1821" s="28" t="s">
        <v>44</v>
      </c>
      <c r="D1821" s="28">
        <v>2.52</v>
      </c>
      <c r="E1821" s="28">
        <v>7.8</v>
      </c>
      <c r="F1821" s="28">
        <v>6.2</v>
      </c>
      <c r="G1821" s="28">
        <v>74.19</v>
      </c>
      <c r="H1821" s="28" t="s">
        <v>45</v>
      </c>
      <c r="I1821" s="28">
        <v>0.9</v>
      </c>
      <c r="J1821" s="28">
        <v>4.65</v>
      </c>
      <c r="K1821" s="28">
        <v>280.33</v>
      </c>
      <c r="L1821" s="28">
        <v>7.86</v>
      </c>
      <c r="M1821" s="28" t="s">
        <v>48</v>
      </c>
      <c r="N1821" s="28">
        <v>79.78</v>
      </c>
    </row>
    <row r="1822">
      <c r="A1822" s="28">
        <v>1821.0</v>
      </c>
      <c r="B1822" s="28">
        <v>21.0</v>
      </c>
      <c r="C1822" s="28" t="s">
        <v>44</v>
      </c>
      <c r="D1822" s="28">
        <v>1.31</v>
      </c>
      <c r="E1822" s="28">
        <v>3.4</v>
      </c>
      <c r="F1822" s="28">
        <v>7.58</v>
      </c>
      <c r="G1822" s="28">
        <v>95.78</v>
      </c>
      <c r="H1822" s="28" t="s">
        <v>45</v>
      </c>
      <c r="I1822" s="28">
        <v>0.35</v>
      </c>
      <c r="J1822" s="28">
        <v>5.24</v>
      </c>
      <c r="K1822" s="28">
        <v>293.7</v>
      </c>
      <c r="L1822" s="28">
        <v>5.7</v>
      </c>
      <c r="M1822" s="28" t="s">
        <v>48</v>
      </c>
      <c r="N1822" s="28">
        <v>90.23</v>
      </c>
    </row>
    <row r="1823">
      <c r="A1823" s="28">
        <v>1822.0</v>
      </c>
      <c r="B1823" s="28">
        <v>23.0</v>
      </c>
      <c r="C1823" s="28" t="s">
        <v>49</v>
      </c>
      <c r="D1823" s="28">
        <v>0.32</v>
      </c>
      <c r="E1823" s="28">
        <v>4.45</v>
      </c>
      <c r="F1823" s="28">
        <v>8.12</v>
      </c>
      <c r="G1823" s="28">
        <v>80.31</v>
      </c>
      <c r="H1823" s="28" t="s">
        <v>45</v>
      </c>
      <c r="I1823" s="28">
        <v>4.39</v>
      </c>
      <c r="J1823" s="28">
        <v>6.23</v>
      </c>
      <c r="K1823" s="28">
        <v>321.42</v>
      </c>
      <c r="L1823" s="28">
        <v>-0.3</v>
      </c>
      <c r="M1823" s="28" t="s">
        <v>48</v>
      </c>
      <c r="N1823" s="28">
        <v>79.35</v>
      </c>
    </row>
    <row r="1824">
      <c r="A1824" s="28">
        <v>1823.0</v>
      </c>
      <c r="B1824" s="28">
        <v>17.0</v>
      </c>
      <c r="C1824" s="28" t="s">
        <v>49</v>
      </c>
      <c r="D1824" s="28">
        <v>1.33</v>
      </c>
      <c r="E1824" s="28">
        <v>3.41</v>
      </c>
      <c r="F1824" s="28">
        <v>6.95</v>
      </c>
      <c r="G1824" s="28">
        <v>87.29</v>
      </c>
      <c r="H1824" s="28" t="s">
        <v>51</v>
      </c>
      <c r="I1824" s="28">
        <v>3.9</v>
      </c>
      <c r="J1824" s="28">
        <v>6.57</v>
      </c>
      <c r="K1824" s="28">
        <v>309.85</v>
      </c>
      <c r="L1824" s="28">
        <v>6.6</v>
      </c>
      <c r="M1824" s="28" t="s">
        <v>48</v>
      </c>
      <c r="N1824" s="28">
        <v>84.6</v>
      </c>
    </row>
    <row r="1825">
      <c r="A1825" s="28">
        <v>1824.0</v>
      </c>
      <c r="B1825" s="28">
        <v>18.0</v>
      </c>
      <c r="C1825" s="28" t="s">
        <v>49</v>
      </c>
      <c r="D1825" s="28">
        <v>3.63</v>
      </c>
      <c r="E1825" s="28">
        <v>8.39</v>
      </c>
      <c r="F1825" s="28">
        <v>8.36</v>
      </c>
      <c r="G1825" s="28">
        <v>99.05</v>
      </c>
      <c r="H1825" s="28" t="s">
        <v>47</v>
      </c>
      <c r="I1825" s="28">
        <v>4.3</v>
      </c>
      <c r="J1825" s="28">
        <v>6.45</v>
      </c>
      <c r="K1825" s="28">
        <v>281.55</v>
      </c>
      <c r="L1825" s="28">
        <v>5.72</v>
      </c>
      <c r="M1825" s="28" t="s">
        <v>48</v>
      </c>
      <c r="N1825" s="28">
        <v>100.0</v>
      </c>
    </row>
    <row r="1826">
      <c r="A1826" s="28">
        <v>1825.0</v>
      </c>
      <c r="B1826" s="28">
        <v>21.0</v>
      </c>
      <c r="C1826" s="28" t="s">
        <v>44</v>
      </c>
      <c r="D1826" s="28">
        <v>1.98</v>
      </c>
      <c r="E1826" s="28">
        <v>7.52</v>
      </c>
      <c r="F1826" s="28">
        <v>6.57</v>
      </c>
      <c r="G1826" s="28">
        <v>91.33</v>
      </c>
      <c r="H1826" s="28" t="s">
        <v>45</v>
      </c>
      <c r="I1826" s="28">
        <v>4.34</v>
      </c>
      <c r="J1826" s="28">
        <v>4.51</v>
      </c>
      <c r="K1826" s="28">
        <v>293.23</v>
      </c>
      <c r="L1826" s="28">
        <v>3.96</v>
      </c>
      <c r="M1826" s="28" t="s">
        <v>48</v>
      </c>
      <c r="N1826" s="28">
        <v>93.26</v>
      </c>
    </row>
    <row r="1827">
      <c r="A1827" s="28">
        <v>1826.0</v>
      </c>
      <c r="B1827" s="28">
        <v>18.0</v>
      </c>
      <c r="C1827" s="28" t="s">
        <v>49</v>
      </c>
      <c r="D1827" s="28">
        <v>2.07</v>
      </c>
      <c r="E1827" s="28">
        <v>8.84</v>
      </c>
      <c r="F1827" s="28">
        <v>8.15</v>
      </c>
      <c r="G1827" s="28">
        <v>66.9</v>
      </c>
      <c r="H1827" s="28" t="s">
        <v>45</v>
      </c>
      <c r="I1827" s="28">
        <v>4.72</v>
      </c>
      <c r="J1827" s="28">
        <v>7.17</v>
      </c>
      <c r="K1827" s="28">
        <v>306.1</v>
      </c>
      <c r="L1827" s="28">
        <v>5.96</v>
      </c>
      <c r="M1827" s="28" t="s">
        <v>48</v>
      </c>
      <c r="N1827" s="28">
        <v>100.0</v>
      </c>
    </row>
    <row r="1828">
      <c r="A1828" s="28">
        <v>1827.0</v>
      </c>
      <c r="B1828" s="28">
        <v>21.0</v>
      </c>
      <c r="C1828" s="28" t="s">
        <v>44</v>
      </c>
      <c r="D1828" s="28">
        <v>7.0</v>
      </c>
      <c r="E1828" s="28">
        <v>2.53</v>
      </c>
      <c r="F1828" s="28">
        <v>8.76</v>
      </c>
      <c r="G1828" s="28">
        <v>91.53</v>
      </c>
      <c r="H1828" s="28" t="s">
        <v>47</v>
      </c>
      <c r="I1828" s="28">
        <v>0.93</v>
      </c>
      <c r="J1828" s="28">
        <v>10.75</v>
      </c>
      <c r="K1828" s="28">
        <v>224.76</v>
      </c>
      <c r="L1828" s="28">
        <v>14.94</v>
      </c>
      <c r="M1828" s="28" t="s">
        <v>46</v>
      </c>
      <c r="N1828" s="28">
        <v>48.71</v>
      </c>
    </row>
    <row r="1829">
      <c r="A1829" s="28">
        <v>1828.0</v>
      </c>
      <c r="B1829" s="28">
        <v>21.0</v>
      </c>
      <c r="C1829" s="28" t="s">
        <v>44</v>
      </c>
      <c r="D1829" s="28">
        <v>4.12</v>
      </c>
      <c r="E1829" s="28">
        <v>1.66</v>
      </c>
      <c r="F1829" s="28">
        <v>6.51</v>
      </c>
      <c r="G1829" s="28">
        <v>89.93</v>
      </c>
      <c r="H1829" s="28" t="s">
        <v>45</v>
      </c>
      <c r="I1829" s="28">
        <v>4.5</v>
      </c>
      <c r="J1829" s="28">
        <v>5.94</v>
      </c>
      <c r="K1829" s="28">
        <v>267.59</v>
      </c>
      <c r="L1829" s="28">
        <v>7.85</v>
      </c>
      <c r="M1829" s="28" t="s">
        <v>48</v>
      </c>
      <c r="N1829" s="28">
        <v>40.95</v>
      </c>
    </row>
    <row r="1830">
      <c r="A1830" s="28">
        <v>1829.0</v>
      </c>
      <c r="B1830" s="28">
        <v>17.0</v>
      </c>
      <c r="C1830" s="28" t="s">
        <v>44</v>
      </c>
      <c r="D1830" s="28">
        <v>5.83</v>
      </c>
      <c r="E1830" s="28">
        <v>2.07</v>
      </c>
      <c r="F1830" s="28">
        <v>7.03</v>
      </c>
      <c r="G1830" s="28">
        <v>69.3</v>
      </c>
      <c r="H1830" s="28" t="s">
        <v>47</v>
      </c>
      <c r="I1830" s="28">
        <v>2.63</v>
      </c>
      <c r="J1830" s="28">
        <v>8.47</v>
      </c>
      <c r="K1830" s="28">
        <v>257.52</v>
      </c>
      <c r="L1830" s="28">
        <v>10.9</v>
      </c>
      <c r="M1830" s="28" t="s">
        <v>46</v>
      </c>
      <c r="N1830" s="28">
        <v>41.7548428992357</v>
      </c>
    </row>
    <row r="1831">
      <c r="A1831" s="28">
        <v>1830.0</v>
      </c>
      <c r="B1831" s="28">
        <v>22.0</v>
      </c>
      <c r="C1831" s="28" t="s">
        <v>44</v>
      </c>
      <c r="D1831" s="28">
        <v>0.29</v>
      </c>
      <c r="E1831" s="28">
        <v>2.45</v>
      </c>
      <c r="F1831" s="28">
        <v>7.05</v>
      </c>
      <c r="G1831" s="28">
        <v>73.01</v>
      </c>
      <c r="H1831" s="28" t="s">
        <v>51</v>
      </c>
      <c r="I1831" s="28">
        <v>0.83</v>
      </c>
      <c r="J1831" s="28">
        <v>4.6</v>
      </c>
      <c r="K1831" s="28">
        <v>325.12</v>
      </c>
      <c r="L1831" s="28">
        <v>3.76</v>
      </c>
      <c r="M1831" s="28" t="s">
        <v>48</v>
      </c>
      <c r="N1831" s="28">
        <v>60.1631450257383</v>
      </c>
    </row>
    <row r="1832">
      <c r="A1832" s="28">
        <v>1831.0</v>
      </c>
      <c r="B1832" s="28">
        <v>17.0</v>
      </c>
      <c r="C1832" s="28" t="s">
        <v>49</v>
      </c>
      <c r="D1832" s="28">
        <v>2.92</v>
      </c>
      <c r="E1832" s="28">
        <v>5.8</v>
      </c>
      <c r="F1832" s="28">
        <v>7.91</v>
      </c>
      <c r="G1832" s="28">
        <v>88.41</v>
      </c>
      <c r="H1832" s="28" t="s">
        <v>45</v>
      </c>
      <c r="I1832" s="28">
        <v>3.28</v>
      </c>
      <c r="J1832" s="28">
        <v>4.69</v>
      </c>
      <c r="K1832" s="28">
        <v>277.24</v>
      </c>
      <c r="L1832" s="28">
        <v>3.5</v>
      </c>
      <c r="M1832" s="28" t="s">
        <v>48</v>
      </c>
      <c r="N1832" s="28">
        <v>81.01</v>
      </c>
    </row>
    <row r="1833">
      <c r="A1833" s="28">
        <v>1832.0</v>
      </c>
      <c r="B1833" s="28">
        <v>21.0</v>
      </c>
      <c r="C1833" s="28" t="s">
        <v>49</v>
      </c>
      <c r="D1833" s="28">
        <v>3.83</v>
      </c>
      <c r="E1833" s="28">
        <v>9.74</v>
      </c>
      <c r="F1833" s="28">
        <v>8.11</v>
      </c>
      <c r="G1833" s="28">
        <v>69.54</v>
      </c>
      <c r="H1833" s="28" t="s">
        <v>51</v>
      </c>
      <c r="I1833" s="28">
        <v>1.64</v>
      </c>
      <c r="J1833" s="28">
        <v>8.32</v>
      </c>
      <c r="K1833" s="28">
        <v>295.47</v>
      </c>
      <c r="L1833" s="28">
        <v>8.84</v>
      </c>
      <c r="M1833" s="28" t="s">
        <v>48</v>
      </c>
      <c r="N1833" s="28">
        <v>94.81</v>
      </c>
    </row>
    <row r="1834">
      <c r="A1834" s="28">
        <v>1833.0</v>
      </c>
      <c r="B1834" s="28">
        <v>16.0</v>
      </c>
      <c r="C1834" s="28" t="s">
        <v>44</v>
      </c>
      <c r="D1834" s="28">
        <v>1.49</v>
      </c>
      <c r="E1834" s="28">
        <v>4.22</v>
      </c>
      <c r="F1834" s="28">
        <v>4.14</v>
      </c>
      <c r="G1834" s="28">
        <v>68.33</v>
      </c>
      <c r="H1834" s="28" t="s">
        <v>47</v>
      </c>
      <c r="I1834" s="28">
        <v>0.23</v>
      </c>
      <c r="J1834" s="28">
        <v>6.04</v>
      </c>
      <c r="K1834" s="28">
        <v>300.81</v>
      </c>
      <c r="L1834" s="28">
        <v>6.84</v>
      </c>
      <c r="M1834" s="28" t="s">
        <v>48</v>
      </c>
      <c r="N1834" s="28">
        <v>61.7</v>
      </c>
    </row>
    <row r="1835">
      <c r="A1835" s="28">
        <v>1834.0</v>
      </c>
      <c r="B1835" s="28">
        <v>18.0</v>
      </c>
      <c r="C1835" s="28" t="s">
        <v>49</v>
      </c>
      <c r="D1835" s="28">
        <v>0.96</v>
      </c>
      <c r="E1835" s="28">
        <v>9.63</v>
      </c>
      <c r="F1835" s="28">
        <v>7.67</v>
      </c>
      <c r="G1835" s="28">
        <v>88.14</v>
      </c>
      <c r="H1835" s="28" t="s">
        <v>47</v>
      </c>
      <c r="I1835" s="28">
        <v>0.39</v>
      </c>
      <c r="J1835" s="28">
        <v>3.31</v>
      </c>
      <c r="K1835" s="28">
        <v>309.36</v>
      </c>
      <c r="L1835" s="28">
        <v>3.89</v>
      </c>
      <c r="M1835" s="28" t="s">
        <v>48</v>
      </c>
      <c r="N1835" s="28">
        <v>107.337041242125</v>
      </c>
    </row>
    <row r="1836">
      <c r="A1836" s="28">
        <v>1835.0</v>
      </c>
      <c r="B1836" s="28">
        <v>17.0</v>
      </c>
      <c r="C1836" s="28" t="s">
        <v>49</v>
      </c>
      <c r="D1836" s="28">
        <v>6.96</v>
      </c>
      <c r="E1836" s="28">
        <v>1.34</v>
      </c>
      <c r="F1836" s="28">
        <v>7.92</v>
      </c>
      <c r="G1836" s="28">
        <v>95.22</v>
      </c>
      <c r="H1836" s="28" t="s">
        <v>51</v>
      </c>
      <c r="I1836" s="28">
        <v>2.12</v>
      </c>
      <c r="J1836" s="28">
        <v>9.95</v>
      </c>
      <c r="K1836" s="28">
        <v>246.26</v>
      </c>
      <c r="L1836" s="28">
        <v>12.65</v>
      </c>
      <c r="M1836" s="28" t="s">
        <v>46</v>
      </c>
      <c r="N1836" s="28">
        <v>24.88</v>
      </c>
    </row>
    <row r="1837">
      <c r="A1837" s="28">
        <v>1836.0</v>
      </c>
      <c r="B1837" s="28">
        <v>22.0</v>
      </c>
      <c r="C1837" s="28" t="s">
        <v>49</v>
      </c>
      <c r="D1837" s="28">
        <v>7.52</v>
      </c>
      <c r="E1837" s="28">
        <v>9.34</v>
      </c>
      <c r="F1837" s="28">
        <v>7.5</v>
      </c>
      <c r="G1837" s="28">
        <v>63.0</v>
      </c>
      <c r="H1837" s="28" t="s">
        <v>51</v>
      </c>
      <c r="I1837" s="28">
        <v>4.13</v>
      </c>
      <c r="J1837" s="28">
        <v>13.2</v>
      </c>
      <c r="K1837" s="28">
        <v>245.28</v>
      </c>
      <c r="L1837" s="28">
        <v>14.02</v>
      </c>
      <c r="M1837" s="28" t="s">
        <v>46</v>
      </c>
      <c r="N1837" s="28">
        <v>76.3402730910266</v>
      </c>
    </row>
    <row r="1838">
      <c r="A1838" s="28">
        <v>1837.0</v>
      </c>
      <c r="B1838" s="28">
        <v>19.0</v>
      </c>
      <c r="C1838" s="28" t="s">
        <v>44</v>
      </c>
      <c r="D1838" s="28">
        <v>0.63</v>
      </c>
      <c r="E1838" s="28">
        <v>2.63</v>
      </c>
      <c r="F1838" s="28">
        <v>7.57</v>
      </c>
      <c r="G1838" s="28">
        <v>77.84</v>
      </c>
      <c r="H1838" s="28" t="s">
        <v>45</v>
      </c>
      <c r="I1838" s="28">
        <v>1.56</v>
      </c>
      <c r="J1838" s="28">
        <v>5.38</v>
      </c>
      <c r="K1838" s="28">
        <v>313.06</v>
      </c>
      <c r="L1838" s="28">
        <v>1.46</v>
      </c>
      <c r="M1838" s="28" t="s">
        <v>48</v>
      </c>
      <c r="N1838" s="28">
        <v>72.19</v>
      </c>
    </row>
    <row r="1839">
      <c r="A1839" s="28">
        <v>1838.0</v>
      </c>
      <c r="B1839" s="28">
        <v>23.0</v>
      </c>
      <c r="C1839" s="28" t="s">
        <v>49</v>
      </c>
      <c r="D1839" s="28">
        <v>2.79</v>
      </c>
      <c r="E1839" s="28">
        <v>9.21</v>
      </c>
      <c r="F1839" s="28">
        <v>4.21</v>
      </c>
      <c r="G1839" s="28">
        <v>84.29</v>
      </c>
      <c r="H1839" s="28" t="s">
        <v>45</v>
      </c>
      <c r="I1839" s="28">
        <v>3.83</v>
      </c>
      <c r="J1839" s="28">
        <v>7.73</v>
      </c>
      <c r="K1839" s="28">
        <v>298.25</v>
      </c>
      <c r="L1839" s="28">
        <v>3.69</v>
      </c>
      <c r="M1839" s="28" t="s">
        <v>50</v>
      </c>
      <c r="N1839" s="28">
        <v>81.49</v>
      </c>
    </row>
    <row r="1840">
      <c r="A1840" s="28">
        <v>1839.0</v>
      </c>
      <c r="B1840" s="28">
        <v>21.0</v>
      </c>
      <c r="C1840" s="28" t="s">
        <v>44</v>
      </c>
      <c r="D1840" s="28">
        <v>7.67</v>
      </c>
      <c r="E1840" s="28">
        <v>1.51</v>
      </c>
      <c r="F1840" s="28">
        <v>6.21</v>
      </c>
      <c r="G1840" s="28">
        <v>87.05</v>
      </c>
      <c r="H1840" s="28" t="s">
        <v>45</v>
      </c>
      <c r="I1840" s="28">
        <v>0.28</v>
      </c>
      <c r="J1840" s="28">
        <v>11.25</v>
      </c>
      <c r="K1840" s="28">
        <v>223.4</v>
      </c>
      <c r="L1840" s="28">
        <v>17.31</v>
      </c>
      <c r="M1840" s="28" t="s">
        <v>46</v>
      </c>
      <c r="N1840" s="28">
        <v>13.11</v>
      </c>
    </row>
    <row r="1841">
      <c r="A1841" s="28">
        <v>1840.0</v>
      </c>
      <c r="B1841" s="28">
        <v>19.0</v>
      </c>
      <c r="C1841" s="28" t="s">
        <v>49</v>
      </c>
      <c r="D1841" s="28">
        <v>0.67</v>
      </c>
      <c r="E1841" s="28">
        <v>9.53</v>
      </c>
      <c r="F1841" s="28">
        <v>8.09</v>
      </c>
      <c r="G1841" s="28">
        <v>99.85</v>
      </c>
      <c r="H1841" s="28" t="s">
        <v>47</v>
      </c>
      <c r="I1841" s="28">
        <v>1.97</v>
      </c>
      <c r="J1841" s="28">
        <v>2.74</v>
      </c>
      <c r="K1841" s="28">
        <v>328.64</v>
      </c>
      <c r="L1841" s="28">
        <v>1.46</v>
      </c>
      <c r="M1841" s="28" t="s">
        <v>48</v>
      </c>
      <c r="N1841" s="28">
        <v>100.0</v>
      </c>
    </row>
    <row r="1842">
      <c r="A1842" s="28">
        <v>1841.0</v>
      </c>
      <c r="B1842" s="28">
        <v>20.0</v>
      </c>
      <c r="C1842" s="28" t="s">
        <v>44</v>
      </c>
      <c r="D1842" s="28">
        <v>5.15</v>
      </c>
      <c r="E1842" s="28">
        <v>2.81</v>
      </c>
      <c r="F1842" s="28">
        <v>8.67</v>
      </c>
      <c r="G1842" s="28">
        <v>87.31</v>
      </c>
      <c r="H1842" s="28" t="s">
        <v>45</v>
      </c>
      <c r="I1842" s="28">
        <v>0.64</v>
      </c>
      <c r="J1842" s="28">
        <v>9.11</v>
      </c>
      <c r="K1842" s="28">
        <v>258.59</v>
      </c>
      <c r="L1842" s="28">
        <v>11.51</v>
      </c>
      <c r="M1842" s="28" t="s">
        <v>46</v>
      </c>
      <c r="N1842" s="28">
        <v>61.08</v>
      </c>
    </row>
    <row r="1843">
      <c r="A1843" s="28">
        <v>1842.0</v>
      </c>
      <c r="B1843" s="28">
        <v>24.0</v>
      </c>
      <c r="C1843" s="28" t="s">
        <v>49</v>
      </c>
      <c r="D1843" s="28">
        <v>7.78</v>
      </c>
      <c r="E1843" s="28">
        <v>3.72</v>
      </c>
      <c r="F1843" s="28">
        <v>5.15</v>
      </c>
      <c r="G1843" s="28">
        <v>84.81</v>
      </c>
      <c r="H1843" s="28" t="s">
        <v>45</v>
      </c>
      <c r="I1843" s="28">
        <v>4.32</v>
      </c>
      <c r="J1843" s="28">
        <v>12.64</v>
      </c>
      <c r="K1843" s="28">
        <v>229.78</v>
      </c>
      <c r="L1843" s="28">
        <v>19.01</v>
      </c>
      <c r="M1843" s="28" t="s">
        <v>46</v>
      </c>
      <c r="N1843" s="28">
        <v>22.8</v>
      </c>
    </row>
    <row r="1844">
      <c r="A1844" s="28">
        <v>1843.0</v>
      </c>
      <c r="B1844" s="28">
        <v>22.0</v>
      </c>
      <c r="C1844" s="28" t="s">
        <v>44</v>
      </c>
      <c r="D1844" s="28">
        <v>7.83</v>
      </c>
      <c r="E1844" s="28">
        <v>5.42</v>
      </c>
      <c r="F1844" s="28">
        <v>6.9</v>
      </c>
      <c r="G1844" s="28">
        <v>99.59</v>
      </c>
      <c r="H1844" s="28" t="s">
        <v>51</v>
      </c>
      <c r="I1844" s="28">
        <v>4.84</v>
      </c>
      <c r="J1844" s="28">
        <v>8.85</v>
      </c>
      <c r="K1844" s="28">
        <v>222.57</v>
      </c>
      <c r="L1844" s="28">
        <v>17.92</v>
      </c>
      <c r="M1844" s="28" t="s">
        <v>46</v>
      </c>
      <c r="N1844" s="28">
        <v>50.46</v>
      </c>
    </row>
    <row r="1845">
      <c r="A1845" s="28">
        <v>1844.0</v>
      </c>
      <c r="B1845" s="28">
        <v>24.0</v>
      </c>
      <c r="C1845" s="28" t="s">
        <v>44</v>
      </c>
      <c r="D1845" s="28">
        <v>3.77</v>
      </c>
      <c r="E1845" s="28">
        <v>4.43</v>
      </c>
      <c r="F1845" s="28">
        <v>8.02</v>
      </c>
      <c r="G1845" s="28">
        <v>62.43</v>
      </c>
      <c r="H1845" s="28" t="s">
        <v>51</v>
      </c>
      <c r="I1845" s="28">
        <v>1.63</v>
      </c>
      <c r="J1845" s="28">
        <v>5.34</v>
      </c>
      <c r="K1845" s="28">
        <v>276.92</v>
      </c>
      <c r="L1845" s="28">
        <v>8.8</v>
      </c>
      <c r="M1845" s="28" t="s">
        <v>48</v>
      </c>
      <c r="N1845" s="28">
        <v>70.53</v>
      </c>
    </row>
    <row r="1846">
      <c r="A1846" s="28">
        <v>1845.0</v>
      </c>
      <c r="B1846" s="28">
        <v>22.0</v>
      </c>
      <c r="C1846" s="28" t="s">
        <v>49</v>
      </c>
      <c r="D1846" s="28">
        <v>1.3</v>
      </c>
      <c r="E1846" s="28">
        <v>7.01</v>
      </c>
      <c r="F1846" s="28">
        <v>7.76</v>
      </c>
      <c r="G1846" s="28">
        <v>62.98</v>
      </c>
      <c r="H1846" s="28" t="s">
        <v>45</v>
      </c>
      <c r="I1846" s="28">
        <v>4.94</v>
      </c>
      <c r="J1846" s="28">
        <v>4.67</v>
      </c>
      <c r="K1846" s="28">
        <v>297.1</v>
      </c>
      <c r="L1846" s="28">
        <v>3.84</v>
      </c>
      <c r="M1846" s="28" t="s">
        <v>48</v>
      </c>
      <c r="N1846" s="28">
        <v>91.99</v>
      </c>
    </row>
    <row r="1847">
      <c r="A1847" s="28">
        <v>1846.0</v>
      </c>
      <c r="B1847" s="28">
        <v>16.0</v>
      </c>
      <c r="C1847" s="28" t="s">
        <v>49</v>
      </c>
      <c r="D1847" s="28">
        <v>1.62</v>
      </c>
      <c r="E1847" s="28">
        <v>9.77</v>
      </c>
      <c r="F1847" s="28">
        <v>7.09</v>
      </c>
      <c r="G1847" s="28">
        <v>82.43</v>
      </c>
      <c r="H1847" s="28" t="s">
        <v>45</v>
      </c>
      <c r="I1847" s="28">
        <v>3.76</v>
      </c>
      <c r="J1847" s="28">
        <v>4.81</v>
      </c>
      <c r="K1847" s="28">
        <v>299.94</v>
      </c>
      <c r="L1847" s="28">
        <v>3.43</v>
      </c>
      <c r="M1847" s="28" t="s">
        <v>48</v>
      </c>
      <c r="N1847" s="28">
        <v>100.0</v>
      </c>
    </row>
    <row r="1848">
      <c r="A1848" s="28">
        <v>1847.0</v>
      </c>
      <c r="B1848" s="28">
        <v>23.0</v>
      </c>
      <c r="C1848" s="28" t="s">
        <v>49</v>
      </c>
      <c r="D1848" s="28">
        <v>7.12</v>
      </c>
      <c r="E1848" s="28">
        <v>6.46</v>
      </c>
      <c r="F1848" s="28">
        <v>4.09</v>
      </c>
      <c r="G1848" s="28">
        <v>74.35</v>
      </c>
      <c r="H1848" s="28" t="s">
        <v>51</v>
      </c>
      <c r="I1848" s="28">
        <v>0.01</v>
      </c>
      <c r="J1848" s="28">
        <v>13.03</v>
      </c>
      <c r="K1848" s="28">
        <v>234.73</v>
      </c>
      <c r="L1848" s="28">
        <v>16.49</v>
      </c>
      <c r="M1848" s="28" t="s">
        <v>46</v>
      </c>
      <c r="N1848" s="28">
        <v>37.31</v>
      </c>
    </row>
    <row r="1849">
      <c r="A1849" s="28">
        <v>1848.0</v>
      </c>
      <c r="B1849" s="28">
        <v>19.0</v>
      </c>
      <c r="C1849" s="28" t="s">
        <v>49</v>
      </c>
      <c r="D1849" s="28">
        <v>7.29</v>
      </c>
      <c r="E1849" s="28">
        <v>7.49</v>
      </c>
      <c r="F1849" s="28">
        <v>7.62</v>
      </c>
      <c r="G1849" s="28">
        <v>63.87</v>
      </c>
      <c r="H1849" s="28" t="s">
        <v>47</v>
      </c>
      <c r="I1849" s="28">
        <v>2.43</v>
      </c>
      <c r="J1849" s="28">
        <v>8.75</v>
      </c>
      <c r="K1849" s="28">
        <v>221.96</v>
      </c>
      <c r="L1849" s="28">
        <v>15.72</v>
      </c>
      <c r="M1849" s="28" t="s">
        <v>46</v>
      </c>
      <c r="N1849" s="28">
        <v>54.3136621402124</v>
      </c>
    </row>
    <row r="1850">
      <c r="A1850" s="28">
        <v>1849.0</v>
      </c>
      <c r="B1850" s="28">
        <v>18.0</v>
      </c>
      <c r="C1850" s="28" t="s">
        <v>44</v>
      </c>
      <c r="D1850" s="28">
        <v>4.86</v>
      </c>
      <c r="E1850" s="28">
        <v>1.79</v>
      </c>
      <c r="F1850" s="28">
        <v>7.87</v>
      </c>
      <c r="G1850" s="28">
        <v>72.26</v>
      </c>
      <c r="H1850" s="28" t="s">
        <v>51</v>
      </c>
      <c r="I1850" s="28">
        <v>4.17</v>
      </c>
      <c r="J1850" s="28">
        <v>7.48</v>
      </c>
      <c r="K1850" s="28">
        <v>255.97</v>
      </c>
      <c r="L1850" s="28">
        <v>12.88</v>
      </c>
      <c r="M1850" s="28" t="s">
        <v>48</v>
      </c>
      <c r="N1850" s="28">
        <v>42.49</v>
      </c>
    </row>
    <row r="1851">
      <c r="A1851" s="28">
        <v>1850.0</v>
      </c>
      <c r="B1851" s="28">
        <v>22.0</v>
      </c>
      <c r="C1851" s="28" t="s">
        <v>49</v>
      </c>
      <c r="D1851" s="28">
        <v>6.13</v>
      </c>
      <c r="E1851" s="28">
        <v>6.65</v>
      </c>
      <c r="F1851" s="28">
        <v>7.61</v>
      </c>
      <c r="G1851" s="28">
        <v>86.97</v>
      </c>
      <c r="H1851" s="28" t="s">
        <v>45</v>
      </c>
      <c r="I1851" s="28">
        <v>2.67</v>
      </c>
      <c r="J1851" s="28">
        <v>11.21</v>
      </c>
      <c r="K1851" s="28">
        <v>225.44</v>
      </c>
      <c r="L1851" s="28">
        <v>12.02</v>
      </c>
      <c r="M1851" s="28" t="s">
        <v>46</v>
      </c>
      <c r="N1851" s="28">
        <v>64.85</v>
      </c>
    </row>
    <row r="1852">
      <c r="A1852" s="28">
        <v>1851.0</v>
      </c>
      <c r="B1852" s="28">
        <v>18.0</v>
      </c>
      <c r="C1852" s="28" t="s">
        <v>44</v>
      </c>
      <c r="D1852" s="28">
        <v>5.92</v>
      </c>
      <c r="E1852" s="28">
        <v>5.08</v>
      </c>
      <c r="F1852" s="28">
        <v>7.83</v>
      </c>
      <c r="G1852" s="28">
        <v>95.22</v>
      </c>
      <c r="H1852" s="28" t="s">
        <v>51</v>
      </c>
      <c r="I1852" s="28">
        <v>2.75</v>
      </c>
      <c r="J1852" s="28">
        <v>9.98</v>
      </c>
      <c r="K1852" s="28">
        <v>236.55</v>
      </c>
      <c r="L1852" s="28">
        <v>11.61</v>
      </c>
      <c r="M1852" s="28" t="s">
        <v>46</v>
      </c>
      <c r="N1852" s="28">
        <v>56.92</v>
      </c>
    </row>
    <row r="1853">
      <c r="A1853" s="28">
        <v>1852.0</v>
      </c>
      <c r="B1853" s="28">
        <v>23.0</v>
      </c>
      <c r="C1853" s="28" t="s">
        <v>44</v>
      </c>
      <c r="D1853" s="28">
        <v>5.29</v>
      </c>
      <c r="E1853" s="28">
        <v>8.97</v>
      </c>
      <c r="F1853" s="28">
        <v>6.15</v>
      </c>
      <c r="G1853" s="28">
        <v>63.77</v>
      </c>
      <c r="H1853" s="28" t="s">
        <v>51</v>
      </c>
      <c r="I1853" s="28">
        <v>2.24</v>
      </c>
      <c r="J1853" s="28">
        <v>9.1</v>
      </c>
      <c r="K1853" s="28">
        <v>256.38</v>
      </c>
      <c r="L1853" s="28">
        <v>12.47</v>
      </c>
      <c r="M1853" s="28" t="s">
        <v>46</v>
      </c>
      <c r="N1853" s="28">
        <v>80.9251526371945</v>
      </c>
    </row>
    <row r="1854">
      <c r="A1854" s="28">
        <v>1853.0</v>
      </c>
      <c r="B1854" s="28">
        <v>21.0</v>
      </c>
      <c r="C1854" s="28" t="s">
        <v>49</v>
      </c>
      <c r="D1854" s="28">
        <v>6.62</v>
      </c>
      <c r="E1854" s="28">
        <v>4.49</v>
      </c>
      <c r="F1854" s="28">
        <v>8.97</v>
      </c>
      <c r="G1854" s="28">
        <v>81.61</v>
      </c>
      <c r="H1854" s="28" t="s">
        <v>45</v>
      </c>
      <c r="I1854" s="28">
        <v>1.98</v>
      </c>
      <c r="J1854" s="28">
        <v>11.33</v>
      </c>
      <c r="K1854" s="28">
        <v>250.15</v>
      </c>
      <c r="L1854" s="28">
        <v>11.37</v>
      </c>
      <c r="M1854" s="28" t="s">
        <v>46</v>
      </c>
      <c r="N1854" s="28">
        <v>52.1</v>
      </c>
    </row>
    <row r="1855">
      <c r="A1855" s="28">
        <v>1854.0</v>
      </c>
      <c r="B1855" s="28">
        <v>20.0</v>
      </c>
      <c r="C1855" s="28" t="s">
        <v>49</v>
      </c>
      <c r="D1855" s="28">
        <v>5.48</v>
      </c>
      <c r="E1855" s="28">
        <v>7.12</v>
      </c>
      <c r="F1855" s="28">
        <v>7.85</v>
      </c>
      <c r="G1855" s="28">
        <v>71.84</v>
      </c>
      <c r="H1855" s="28" t="s">
        <v>45</v>
      </c>
      <c r="I1855" s="28">
        <v>0.14</v>
      </c>
      <c r="J1855" s="28">
        <v>6.68</v>
      </c>
      <c r="K1855" s="28">
        <v>250.67</v>
      </c>
      <c r="L1855" s="28">
        <v>12.13</v>
      </c>
      <c r="M1855" s="28" t="s">
        <v>46</v>
      </c>
      <c r="N1855" s="28">
        <v>81.5054271615651</v>
      </c>
    </row>
    <row r="1856">
      <c r="A1856" s="28">
        <v>1855.0</v>
      </c>
      <c r="B1856" s="28">
        <v>19.0</v>
      </c>
      <c r="C1856" s="28" t="s">
        <v>49</v>
      </c>
      <c r="D1856" s="28">
        <v>4.27</v>
      </c>
      <c r="E1856" s="28">
        <v>3.05</v>
      </c>
      <c r="F1856" s="28">
        <v>6.89</v>
      </c>
      <c r="G1856" s="28">
        <v>86.69</v>
      </c>
      <c r="H1856" s="28" t="s">
        <v>47</v>
      </c>
      <c r="I1856" s="28">
        <v>3.11</v>
      </c>
      <c r="J1856" s="28">
        <v>10.01</v>
      </c>
      <c r="K1856" s="28">
        <v>268.45</v>
      </c>
      <c r="L1856" s="28">
        <v>13.52</v>
      </c>
      <c r="M1856" s="28" t="s">
        <v>48</v>
      </c>
      <c r="N1856" s="28">
        <v>59.42</v>
      </c>
    </row>
    <row r="1857">
      <c r="A1857" s="28">
        <v>1856.0</v>
      </c>
      <c r="B1857" s="28">
        <v>23.0</v>
      </c>
      <c r="C1857" s="28" t="s">
        <v>49</v>
      </c>
      <c r="D1857" s="28">
        <v>1.9</v>
      </c>
      <c r="E1857" s="28">
        <v>3.33</v>
      </c>
      <c r="F1857" s="28">
        <v>8.67</v>
      </c>
      <c r="G1857" s="28">
        <v>81.98</v>
      </c>
      <c r="H1857" s="28" t="s">
        <v>51</v>
      </c>
      <c r="I1857" s="28">
        <v>3.83</v>
      </c>
      <c r="J1857" s="28">
        <v>3.86</v>
      </c>
      <c r="K1857" s="28">
        <v>308.82</v>
      </c>
      <c r="L1857" s="28">
        <v>9.5</v>
      </c>
      <c r="M1857" s="28" t="s">
        <v>48</v>
      </c>
      <c r="N1857" s="28">
        <v>84.22</v>
      </c>
    </row>
    <row r="1858">
      <c r="A1858" s="28">
        <v>1857.0</v>
      </c>
      <c r="B1858" s="28">
        <v>23.0</v>
      </c>
      <c r="C1858" s="28" t="s">
        <v>49</v>
      </c>
      <c r="D1858" s="28">
        <v>5.95</v>
      </c>
      <c r="E1858" s="28">
        <v>4.39</v>
      </c>
      <c r="F1858" s="28">
        <v>8.54</v>
      </c>
      <c r="G1858" s="28">
        <v>97.07</v>
      </c>
      <c r="H1858" s="28" t="s">
        <v>45</v>
      </c>
      <c r="I1858" s="28">
        <v>3.95</v>
      </c>
      <c r="J1858" s="28">
        <v>7.36</v>
      </c>
      <c r="K1858" s="28">
        <v>256.93</v>
      </c>
      <c r="L1858" s="28">
        <v>12.77</v>
      </c>
      <c r="M1858" s="28" t="s">
        <v>46</v>
      </c>
      <c r="N1858" s="28">
        <v>60.16</v>
      </c>
    </row>
    <row r="1859">
      <c r="A1859" s="28">
        <v>1858.0</v>
      </c>
      <c r="B1859" s="28">
        <v>16.0</v>
      </c>
      <c r="C1859" s="28" t="s">
        <v>44</v>
      </c>
      <c r="D1859" s="28">
        <v>3.79</v>
      </c>
      <c r="E1859" s="28">
        <v>3.74</v>
      </c>
      <c r="F1859" s="28">
        <v>8.07</v>
      </c>
      <c r="G1859" s="28">
        <v>61.51</v>
      </c>
      <c r="H1859" s="28" t="s">
        <v>45</v>
      </c>
      <c r="I1859" s="28">
        <v>3.12</v>
      </c>
      <c r="J1859" s="28">
        <v>6.48</v>
      </c>
      <c r="K1859" s="28">
        <v>282.71</v>
      </c>
      <c r="L1859" s="28">
        <v>10.64</v>
      </c>
      <c r="M1859" s="28" t="s">
        <v>48</v>
      </c>
      <c r="N1859" s="28">
        <v>55.68</v>
      </c>
    </row>
    <row r="1860">
      <c r="A1860" s="28">
        <v>1859.0</v>
      </c>
      <c r="B1860" s="28">
        <v>24.0</v>
      </c>
      <c r="C1860" s="28" t="s">
        <v>44</v>
      </c>
      <c r="D1860" s="28">
        <v>2.36</v>
      </c>
      <c r="E1860" s="28">
        <v>3.28</v>
      </c>
      <c r="F1860" s="28">
        <v>6.82</v>
      </c>
      <c r="G1860" s="28">
        <v>78.8</v>
      </c>
      <c r="H1860" s="28" t="s">
        <v>47</v>
      </c>
      <c r="I1860" s="28">
        <v>1.71</v>
      </c>
      <c r="J1860" s="28">
        <v>6.87</v>
      </c>
      <c r="K1860" s="28">
        <v>292.87</v>
      </c>
      <c r="L1860" s="28">
        <v>7.02</v>
      </c>
      <c r="M1860" s="28" t="s">
        <v>48</v>
      </c>
      <c r="N1860" s="28">
        <v>75.7884595481537</v>
      </c>
    </row>
    <row r="1861">
      <c r="A1861" s="28">
        <v>1860.0</v>
      </c>
      <c r="B1861" s="28">
        <v>20.0</v>
      </c>
      <c r="C1861" s="28" t="s">
        <v>49</v>
      </c>
      <c r="D1861" s="28">
        <v>6.42</v>
      </c>
      <c r="E1861" s="28">
        <v>1.45</v>
      </c>
      <c r="F1861" s="28">
        <v>6.64</v>
      </c>
      <c r="G1861" s="28">
        <v>67.71</v>
      </c>
      <c r="H1861" s="28" t="s">
        <v>51</v>
      </c>
      <c r="I1861" s="28">
        <v>0.11</v>
      </c>
      <c r="J1861" s="28">
        <v>8.58</v>
      </c>
      <c r="K1861" s="28">
        <v>238.06</v>
      </c>
      <c r="L1861" s="28">
        <v>17.16</v>
      </c>
      <c r="M1861" s="28" t="s">
        <v>46</v>
      </c>
      <c r="N1861" s="28">
        <v>22.54</v>
      </c>
    </row>
    <row r="1862">
      <c r="A1862" s="28">
        <v>1861.0</v>
      </c>
      <c r="B1862" s="28">
        <v>19.0</v>
      </c>
      <c r="C1862" s="28" t="s">
        <v>44</v>
      </c>
      <c r="D1862" s="28">
        <v>5.57</v>
      </c>
      <c r="E1862" s="28">
        <v>8.53</v>
      </c>
      <c r="F1862" s="28">
        <v>5.64</v>
      </c>
      <c r="G1862" s="28">
        <v>81.47</v>
      </c>
      <c r="H1862" s="28" t="s">
        <v>47</v>
      </c>
      <c r="I1862" s="28">
        <v>4.48</v>
      </c>
      <c r="J1862" s="28">
        <v>6.82</v>
      </c>
      <c r="K1862" s="28">
        <v>257.12</v>
      </c>
      <c r="L1862" s="28">
        <v>10.92</v>
      </c>
      <c r="M1862" s="28" t="s">
        <v>50</v>
      </c>
      <c r="N1862" s="28">
        <v>80.8107682310134</v>
      </c>
    </row>
    <row r="1863">
      <c r="A1863" s="28">
        <v>1862.0</v>
      </c>
      <c r="B1863" s="28">
        <v>21.0</v>
      </c>
      <c r="C1863" s="28" t="s">
        <v>44</v>
      </c>
      <c r="D1863" s="28">
        <v>7.5</v>
      </c>
      <c r="E1863" s="28">
        <v>1.58</v>
      </c>
      <c r="F1863" s="28">
        <v>5.25</v>
      </c>
      <c r="G1863" s="28">
        <v>94.14</v>
      </c>
      <c r="H1863" s="28" t="s">
        <v>51</v>
      </c>
      <c r="I1863" s="28">
        <v>2.15</v>
      </c>
      <c r="J1863" s="28">
        <v>8.79</v>
      </c>
      <c r="K1863" s="28">
        <v>242.83</v>
      </c>
      <c r="L1863" s="28">
        <v>16.3</v>
      </c>
      <c r="M1863" s="28" t="s">
        <v>46</v>
      </c>
      <c r="N1863" s="28">
        <v>18.49</v>
      </c>
    </row>
    <row r="1864">
      <c r="A1864" s="28">
        <v>1863.0</v>
      </c>
      <c r="B1864" s="28">
        <v>21.0</v>
      </c>
      <c r="C1864" s="28" t="s">
        <v>44</v>
      </c>
      <c r="D1864" s="28">
        <v>1.32</v>
      </c>
      <c r="E1864" s="28">
        <v>8.99</v>
      </c>
      <c r="F1864" s="28">
        <v>6.56</v>
      </c>
      <c r="G1864" s="28">
        <v>96.45</v>
      </c>
      <c r="H1864" s="28" t="s">
        <v>45</v>
      </c>
      <c r="I1864" s="28">
        <v>3.01</v>
      </c>
      <c r="J1864" s="28">
        <v>3.6</v>
      </c>
      <c r="K1864" s="28">
        <v>322.23</v>
      </c>
      <c r="L1864" s="28">
        <v>4.99</v>
      </c>
      <c r="M1864" s="28" t="s">
        <v>48</v>
      </c>
      <c r="N1864" s="28">
        <v>100.0</v>
      </c>
    </row>
    <row r="1865">
      <c r="A1865" s="28">
        <v>1864.0</v>
      </c>
      <c r="B1865" s="28">
        <v>17.0</v>
      </c>
      <c r="C1865" s="28" t="s">
        <v>49</v>
      </c>
      <c r="D1865" s="28">
        <v>5.19</v>
      </c>
      <c r="E1865" s="28">
        <v>2.13</v>
      </c>
      <c r="F1865" s="28">
        <v>6.89</v>
      </c>
      <c r="G1865" s="28">
        <v>75.93</v>
      </c>
      <c r="H1865" s="28" t="s">
        <v>47</v>
      </c>
      <c r="I1865" s="28">
        <v>0.97</v>
      </c>
      <c r="J1865" s="28">
        <v>6.87</v>
      </c>
      <c r="K1865" s="28">
        <v>281.78</v>
      </c>
      <c r="L1865" s="28">
        <v>12.0</v>
      </c>
      <c r="M1865" s="28" t="s">
        <v>46</v>
      </c>
      <c r="N1865" s="28">
        <v>37.12</v>
      </c>
    </row>
    <row r="1866">
      <c r="A1866" s="28">
        <v>1865.0</v>
      </c>
      <c r="B1866" s="28">
        <v>23.0</v>
      </c>
      <c r="C1866" s="28" t="s">
        <v>44</v>
      </c>
      <c r="D1866" s="28">
        <v>1.95</v>
      </c>
      <c r="E1866" s="28">
        <v>1.59</v>
      </c>
      <c r="F1866" s="28">
        <v>5.22</v>
      </c>
      <c r="G1866" s="28">
        <v>92.47</v>
      </c>
      <c r="H1866" s="28" t="s">
        <v>45</v>
      </c>
      <c r="I1866" s="28">
        <v>0.71</v>
      </c>
      <c r="J1866" s="28">
        <v>4.81</v>
      </c>
      <c r="K1866" s="28">
        <v>311.9</v>
      </c>
      <c r="L1866" s="28">
        <v>3.79</v>
      </c>
      <c r="M1866" s="28" t="s">
        <v>48</v>
      </c>
      <c r="N1866" s="28">
        <v>55.03</v>
      </c>
    </row>
    <row r="1867">
      <c r="A1867" s="28">
        <v>1866.0</v>
      </c>
      <c r="B1867" s="28">
        <v>22.0</v>
      </c>
      <c r="C1867" s="28" t="s">
        <v>49</v>
      </c>
      <c r="D1867" s="28">
        <v>7.23</v>
      </c>
      <c r="E1867" s="28">
        <v>6.07</v>
      </c>
      <c r="F1867" s="28">
        <v>8.61</v>
      </c>
      <c r="G1867" s="28">
        <v>71.22</v>
      </c>
      <c r="H1867" s="28" t="s">
        <v>45</v>
      </c>
      <c r="I1867" s="28">
        <v>0.43</v>
      </c>
      <c r="J1867" s="28">
        <v>9.1</v>
      </c>
      <c r="K1867" s="28">
        <v>233.68</v>
      </c>
      <c r="L1867" s="28">
        <v>12.65</v>
      </c>
      <c r="M1867" s="28" t="s">
        <v>46</v>
      </c>
      <c r="N1867" s="28">
        <v>49.4</v>
      </c>
    </row>
    <row r="1868">
      <c r="A1868" s="28">
        <v>1867.0</v>
      </c>
      <c r="B1868" s="28">
        <v>16.0</v>
      </c>
      <c r="C1868" s="28" t="s">
        <v>49</v>
      </c>
      <c r="D1868" s="28">
        <v>0.8</v>
      </c>
      <c r="E1868" s="28">
        <v>5.52</v>
      </c>
      <c r="F1868" s="28">
        <v>6.79</v>
      </c>
      <c r="G1868" s="28">
        <v>60.25</v>
      </c>
      <c r="H1868" s="28" t="s">
        <v>45</v>
      </c>
      <c r="I1868" s="28">
        <v>3.99</v>
      </c>
      <c r="J1868" s="28">
        <v>3.52</v>
      </c>
      <c r="K1868" s="28">
        <v>298.38</v>
      </c>
      <c r="L1868" s="28">
        <v>5.0</v>
      </c>
      <c r="M1868" s="28" t="s">
        <v>48</v>
      </c>
      <c r="N1868" s="28">
        <v>78.82</v>
      </c>
    </row>
    <row r="1869">
      <c r="A1869" s="28">
        <v>1868.0</v>
      </c>
      <c r="B1869" s="28">
        <v>20.0</v>
      </c>
      <c r="C1869" s="28" t="s">
        <v>44</v>
      </c>
      <c r="D1869" s="28">
        <v>5.25</v>
      </c>
      <c r="E1869" s="28">
        <v>5.42</v>
      </c>
      <c r="F1869" s="28">
        <v>6.63</v>
      </c>
      <c r="G1869" s="28">
        <v>94.21</v>
      </c>
      <c r="H1869" s="28" t="s">
        <v>45</v>
      </c>
      <c r="I1869" s="28">
        <v>3.23</v>
      </c>
      <c r="J1869" s="28">
        <v>8.47</v>
      </c>
      <c r="K1869" s="28">
        <v>263.02</v>
      </c>
      <c r="L1869" s="28">
        <v>12.61</v>
      </c>
      <c r="M1869" s="28" t="s">
        <v>46</v>
      </c>
      <c r="N1869" s="28">
        <v>68.63</v>
      </c>
    </row>
    <row r="1870">
      <c r="A1870" s="28">
        <v>1869.0</v>
      </c>
      <c r="B1870" s="28">
        <v>21.0</v>
      </c>
      <c r="C1870" s="28" t="s">
        <v>49</v>
      </c>
      <c r="D1870" s="28">
        <v>6.33</v>
      </c>
      <c r="E1870" s="28">
        <v>6.17</v>
      </c>
      <c r="F1870" s="28">
        <v>6.18</v>
      </c>
      <c r="G1870" s="28">
        <v>64.78</v>
      </c>
      <c r="H1870" s="28" t="s">
        <v>47</v>
      </c>
      <c r="I1870" s="28">
        <v>3.11</v>
      </c>
      <c r="J1870" s="28">
        <v>11.04</v>
      </c>
      <c r="K1870" s="28">
        <v>255.01</v>
      </c>
      <c r="L1870" s="28">
        <v>15.17</v>
      </c>
      <c r="M1870" s="28" t="s">
        <v>46</v>
      </c>
      <c r="N1870" s="28">
        <v>57.78</v>
      </c>
    </row>
    <row r="1871">
      <c r="A1871" s="28">
        <v>1870.0</v>
      </c>
      <c r="B1871" s="28">
        <v>19.0</v>
      </c>
      <c r="C1871" s="28" t="s">
        <v>49</v>
      </c>
      <c r="D1871" s="28">
        <v>2.84</v>
      </c>
      <c r="E1871" s="28">
        <v>3.58</v>
      </c>
      <c r="F1871" s="28">
        <v>4.29</v>
      </c>
      <c r="G1871" s="28">
        <v>60.7</v>
      </c>
      <c r="H1871" s="28" t="s">
        <v>51</v>
      </c>
      <c r="I1871" s="28">
        <v>4.6</v>
      </c>
      <c r="J1871" s="28">
        <v>4.98</v>
      </c>
      <c r="K1871" s="28">
        <v>260.39</v>
      </c>
      <c r="L1871" s="28">
        <v>8.53</v>
      </c>
      <c r="M1871" s="28" t="s">
        <v>48</v>
      </c>
      <c r="N1871" s="28">
        <v>44.8</v>
      </c>
    </row>
    <row r="1872">
      <c r="A1872" s="28">
        <v>1871.0</v>
      </c>
      <c r="B1872" s="28">
        <v>17.0</v>
      </c>
      <c r="C1872" s="28" t="s">
        <v>49</v>
      </c>
      <c r="D1872" s="28">
        <v>7.63</v>
      </c>
      <c r="E1872" s="28">
        <v>6.97</v>
      </c>
      <c r="F1872" s="28">
        <v>8.41</v>
      </c>
      <c r="G1872" s="28">
        <v>74.15</v>
      </c>
      <c r="H1872" s="28" t="s">
        <v>45</v>
      </c>
      <c r="I1872" s="28">
        <v>0.79</v>
      </c>
      <c r="J1872" s="28">
        <v>11.01</v>
      </c>
      <c r="K1872" s="28">
        <v>213.65</v>
      </c>
      <c r="L1872" s="28">
        <v>18.64</v>
      </c>
      <c r="M1872" s="28" t="s">
        <v>46</v>
      </c>
      <c r="N1872" s="28">
        <v>54.14</v>
      </c>
    </row>
    <row r="1873">
      <c r="A1873" s="28">
        <v>1872.0</v>
      </c>
      <c r="B1873" s="28">
        <v>19.0</v>
      </c>
      <c r="C1873" s="28" t="s">
        <v>49</v>
      </c>
      <c r="D1873" s="28">
        <v>6.81</v>
      </c>
      <c r="E1873" s="28">
        <v>5.52</v>
      </c>
      <c r="F1873" s="28">
        <v>5.58</v>
      </c>
      <c r="G1873" s="28">
        <v>75.18</v>
      </c>
      <c r="H1873" s="28" t="s">
        <v>51</v>
      </c>
      <c r="I1873" s="28">
        <v>0.85</v>
      </c>
      <c r="J1873" s="28">
        <v>11.89</v>
      </c>
      <c r="K1873" s="28">
        <v>233.71</v>
      </c>
      <c r="L1873" s="28">
        <v>16.88</v>
      </c>
      <c r="M1873" s="28" t="s">
        <v>46</v>
      </c>
      <c r="N1873" s="28">
        <v>47.7596513174388</v>
      </c>
    </row>
    <row r="1874">
      <c r="A1874" s="28">
        <v>1873.0</v>
      </c>
      <c r="B1874" s="28">
        <v>16.0</v>
      </c>
      <c r="C1874" s="28" t="s">
        <v>44</v>
      </c>
      <c r="D1874" s="28">
        <v>2.36</v>
      </c>
      <c r="E1874" s="28">
        <v>4.01</v>
      </c>
      <c r="F1874" s="28">
        <v>7.21</v>
      </c>
      <c r="G1874" s="28">
        <v>63.09</v>
      </c>
      <c r="H1874" s="28" t="s">
        <v>51</v>
      </c>
      <c r="I1874" s="28">
        <v>0.95</v>
      </c>
      <c r="J1874" s="28">
        <v>8.29</v>
      </c>
      <c r="K1874" s="28">
        <v>283.99</v>
      </c>
      <c r="L1874" s="28">
        <v>8.96</v>
      </c>
      <c r="M1874" s="28" t="s">
        <v>48</v>
      </c>
      <c r="N1874" s="28">
        <v>67.27</v>
      </c>
    </row>
    <row r="1875">
      <c r="A1875" s="28">
        <v>1874.0</v>
      </c>
      <c r="B1875" s="28">
        <v>22.0</v>
      </c>
      <c r="C1875" s="28" t="s">
        <v>49</v>
      </c>
      <c r="D1875" s="28">
        <v>0.06</v>
      </c>
      <c r="E1875" s="28">
        <v>8.44</v>
      </c>
      <c r="F1875" s="28">
        <v>7.04</v>
      </c>
      <c r="G1875" s="28">
        <v>92.57</v>
      </c>
      <c r="H1875" s="28" t="s">
        <v>47</v>
      </c>
      <c r="I1875" s="28">
        <v>2.12</v>
      </c>
      <c r="J1875" s="28">
        <v>3.85</v>
      </c>
      <c r="K1875" s="28">
        <v>303.19</v>
      </c>
      <c r="L1875" s="28">
        <v>0.96</v>
      </c>
      <c r="M1875" s="28" t="s">
        <v>48</v>
      </c>
      <c r="N1875" s="28">
        <v>107.080844101077</v>
      </c>
    </row>
    <row r="1876">
      <c r="A1876" s="28">
        <v>1875.0</v>
      </c>
      <c r="B1876" s="28">
        <v>17.0</v>
      </c>
      <c r="C1876" s="28" t="s">
        <v>44</v>
      </c>
      <c r="D1876" s="28">
        <v>2.37</v>
      </c>
      <c r="E1876" s="28">
        <v>7.55</v>
      </c>
      <c r="F1876" s="28">
        <v>6.92</v>
      </c>
      <c r="G1876" s="28">
        <v>76.22</v>
      </c>
      <c r="H1876" s="28" t="s">
        <v>47</v>
      </c>
      <c r="I1876" s="28">
        <v>4.37</v>
      </c>
      <c r="J1876" s="28">
        <v>5.53</v>
      </c>
      <c r="K1876" s="28">
        <v>295.36</v>
      </c>
      <c r="L1876" s="28">
        <v>7.39</v>
      </c>
      <c r="M1876" s="28" t="s">
        <v>48</v>
      </c>
      <c r="N1876" s="28">
        <v>86.6</v>
      </c>
    </row>
    <row r="1877">
      <c r="A1877" s="28">
        <v>1876.0</v>
      </c>
      <c r="B1877" s="28">
        <v>17.0</v>
      </c>
      <c r="C1877" s="28" t="s">
        <v>49</v>
      </c>
      <c r="D1877" s="28">
        <v>2.25</v>
      </c>
      <c r="E1877" s="28">
        <v>4.54</v>
      </c>
      <c r="F1877" s="28">
        <v>6.63</v>
      </c>
      <c r="G1877" s="28">
        <v>79.6</v>
      </c>
      <c r="H1877" s="28" t="s">
        <v>45</v>
      </c>
      <c r="I1877" s="28">
        <v>4.41</v>
      </c>
      <c r="J1877" s="28">
        <v>6.41</v>
      </c>
      <c r="K1877" s="28">
        <v>305.41</v>
      </c>
      <c r="L1877" s="28">
        <v>3.44</v>
      </c>
      <c r="M1877" s="28" t="s">
        <v>48</v>
      </c>
      <c r="N1877" s="28">
        <v>72.35</v>
      </c>
    </row>
    <row r="1878">
      <c r="A1878" s="28">
        <v>1877.0</v>
      </c>
      <c r="B1878" s="28">
        <v>24.0</v>
      </c>
      <c r="C1878" s="28" t="s">
        <v>49</v>
      </c>
      <c r="D1878" s="28">
        <v>7.12</v>
      </c>
      <c r="E1878" s="28">
        <v>8.63</v>
      </c>
      <c r="F1878" s="28">
        <v>4.91</v>
      </c>
      <c r="G1878" s="28">
        <v>70.59</v>
      </c>
      <c r="H1878" s="28" t="s">
        <v>47</v>
      </c>
      <c r="I1878" s="28">
        <v>2.95</v>
      </c>
      <c r="J1878" s="28">
        <v>10.55</v>
      </c>
      <c r="K1878" s="28">
        <v>232.68</v>
      </c>
      <c r="L1878" s="28">
        <v>15.99</v>
      </c>
      <c r="M1878" s="28" t="s">
        <v>50</v>
      </c>
      <c r="N1878" s="28">
        <v>64.1459468698298</v>
      </c>
    </row>
    <row r="1879">
      <c r="A1879" s="28">
        <v>1878.0</v>
      </c>
      <c r="B1879" s="28">
        <v>20.0</v>
      </c>
      <c r="C1879" s="28" t="s">
        <v>49</v>
      </c>
      <c r="D1879" s="28">
        <v>7.74</v>
      </c>
      <c r="E1879" s="28">
        <v>9.28</v>
      </c>
      <c r="F1879" s="28">
        <v>5.4</v>
      </c>
      <c r="G1879" s="28">
        <v>80.46</v>
      </c>
      <c r="H1879" s="28" t="s">
        <v>45</v>
      </c>
      <c r="I1879" s="28">
        <v>3.29</v>
      </c>
      <c r="J1879" s="28">
        <v>9.56</v>
      </c>
      <c r="K1879" s="28">
        <v>210.52</v>
      </c>
      <c r="L1879" s="28">
        <v>17.88</v>
      </c>
      <c r="M1879" s="28" t="s">
        <v>50</v>
      </c>
      <c r="N1879" s="28">
        <v>69.4948989271302</v>
      </c>
    </row>
    <row r="1880">
      <c r="A1880" s="28">
        <v>1879.0</v>
      </c>
      <c r="B1880" s="28">
        <v>17.0</v>
      </c>
      <c r="C1880" s="28" t="s">
        <v>44</v>
      </c>
      <c r="D1880" s="28">
        <v>0.56</v>
      </c>
      <c r="E1880" s="28">
        <v>5.83</v>
      </c>
      <c r="F1880" s="28">
        <v>6.62</v>
      </c>
      <c r="G1880" s="28">
        <v>90.67</v>
      </c>
      <c r="H1880" s="28" t="s">
        <v>45</v>
      </c>
      <c r="I1880" s="28">
        <v>4.49</v>
      </c>
      <c r="J1880" s="28">
        <v>3.86</v>
      </c>
      <c r="K1880" s="28">
        <v>315.34</v>
      </c>
      <c r="L1880" s="28">
        <v>1.33</v>
      </c>
      <c r="M1880" s="28" t="s">
        <v>48</v>
      </c>
      <c r="N1880" s="28">
        <v>92.78</v>
      </c>
    </row>
    <row r="1881">
      <c r="A1881" s="28">
        <v>1880.0</v>
      </c>
      <c r="B1881" s="28">
        <v>24.0</v>
      </c>
      <c r="C1881" s="28" t="s">
        <v>44</v>
      </c>
      <c r="D1881" s="28">
        <v>3.77</v>
      </c>
      <c r="E1881" s="28">
        <v>2.93</v>
      </c>
      <c r="F1881" s="28">
        <v>7.95</v>
      </c>
      <c r="G1881" s="28">
        <v>96.25</v>
      </c>
      <c r="H1881" s="28" t="s">
        <v>45</v>
      </c>
      <c r="I1881" s="28">
        <v>3.12</v>
      </c>
      <c r="J1881" s="28">
        <v>9.67</v>
      </c>
      <c r="K1881" s="28">
        <v>263.66</v>
      </c>
      <c r="L1881" s="28">
        <v>10.77</v>
      </c>
      <c r="M1881" s="28" t="s">
        <v>48</v>
      </c>
      <c r="N1881" s="28">
        <v>63.33</v>
      </c>
    </row>
    <row r="1882">
      <c r="A1882" s="28">
        <v>1881.0</v>
      </c>
      <c r="B1882" s="28">
        <v>24.0</v>
      </c>
      <c r="C1882" s="28" t="s">
        <v>44</v>
      </c>
      <c r="D1882" s="28">
        <v>4.39</v>
      </c>
      <c r="E1882" s="28">
        <v>9.24</v>
      </c>
      <c r="F1882" s="28">
        <v>6.16</v>
      </c>
      <c r="G1882" s="28">
        <v>98.82</v>
      </c>
      <c r="H1882" s="28" t="s">
        <v>45</v>
      </c>
      <c r="I1882" s="28">
        <v>1.15</v>
      </c>
      <c r="J1882" s="28">
        <v>8.59</v>
      </c>
      <c r="K1882" s="28">
        <v>257.23</v>
      </c>
      <c r="L1882" s="28">
        <v>11.48</v>
      </c>
      <c r="M1882" s="28" t="s">
        <v>48</v>
      </c>
      <c r="N1882" s="28">
        <v>97.3</v>
      </c>
    </row>
    <row r="1883">
      <c r="A1883" s="28">
        <v>1882.0</v>
      </c>
      <c r="B1883" s="28">
        <v>16.0</v>
      </c>
      <c r="C1883" s="28" t="s">
        <v>44</v>
      </c>
      <c r="D1883" s="28">
        <v>0.74</v>
      </c>
      <c r="E1883" s="28">
        <v>2.71</v>
      </c>
      <c r="F1883" s="28">
        <v>5.02</v>
      </c>
      <c r="G1883" s="28">
        <v>77.07</v>
      </c>
      <c r="H1883" s="28" t="s">
        <v>47</v>
      </c>
      <c r="I1883" s="28">
        <v>3.52</v>
      </c>
      <c r="J1883" s="28">
        <v>3.16</v>
      </c>
      <c r="K1883" s="28">
        <v>320.72</v>
      </c>
      <c r="L1883" s="28">
        <v>0.91</v>
      </c>
      <c r="M1883" s="28" t="s">
        <v>48</v>
      </c>
      <c r="N1883" s="28">
        <v>66.37</v>
      </c>
    </row>
    <row r="1884">
      <c r="A1884" s="28">
        <v>1883.0</v>
      </c>
      <c r="B1884" s="28">
        <v>18.0</v>
      </c>
      <c r="C1884" s="28" t="s">
        <v>44</v>
      </c>
      <c r="D1884" s="28">
        <v>3.02</v>
      </c>
      <c r="E1884" s="28">
        <v>1.44</v>
      </c>
      <c r="F1884" s="28">
        <v>4.44</v>
      </c>
      <c r="G1884" s="28">
        <v>99.6</v>
      </c>
      <c r="H1884" s="28" t="s">
        <v>51</v>
      </c>
      <c r="I1884" s="28">
        <v>3.85</v>
      </c>
      <c r="J1884" s="28">
        <v>8.76</v>
      </c>
      <c r="K1884" s="28">
        <v>295.76</v>
      </c>
      <c r="L1884" s="28">
        <v>11.17</v>
      </c>
      <c r="M1884" s="28" t="s">
        <v>48</v>
      </c>
      <c r="N1884" s="28">
        <v>48.44</v>
      </c>
    </row>
    <row r="1885">
      <c r="A1885" s="28">
        <v>1884.0</v>
      </c>
      <c r="B1885" s="28">
        <v>19.0</v>
      </c>
      <c r="C1885" s="28" t="s">
        <v>49</v>
      </c>
      <c r="D1885" s="28">
        <v>2.54</v>
      </c>
      <c r="E1885" s="28">
        <v>3.95</v>
      </c>
      <c r="F1885" s="28">
        <v>7.32</v>
      </c>
      <c r="G1885" s="28">
        <v>71.8</v>
      </c>
      <c r="H1885" s="28" t="s">
        <v>51</v>
      </c>
      <c r="I1885" s="28">
        <v>3.18</v>
      </c>
      <c r="J1885" s="28">
        <v>5.48</v>
      </c>
      <c r="K1885" s="28">
        <v>286.63</v>
      </c>
      <c r="L1885" s="28">
        <v>7.19</v>
      </c>
      <c r="M1885" s="28" t="s">
        <v>48</v>
      </c>
      <c r="N1885" s="28">
        <v>64.97</v>
      </c>
    </row>
    <row r="1886">
      <c r="A1886" s="28">
        <v>1885.0</v>
      </c>
      <c r="B1886" s="28">
        <v>22.0</v>
      </c>
      <c r="C1886" s="28" t="s">
        <v>44</v>
      </c>
      <c r="D1886" s="28">
        <v>4.29</v>
      </c>
      <c r="E1886" s="28">
        <v>7.54</v>
      </c>
      <c r="F1886" s="28">
        <v>6.12</v>
      </c>
      <c r="G1886" s="28">
        <v>60.28</v>
      </c>
      <c r="H1886" s="28" t="s">
        <v>47</v>
      </c>
      <c r="I1886" s="28">
        <v>1.37</v>
      </c>
      <c r="J1886" s="28">
        <v>7.24</v>
      </c>
      <c r="K1886" s="28">
        <v>275.83</v>
      </c>
      <c r="L1886" s="28">
        <v>6.7</v>
      </c>
      <c r="M1886" s="28" t="s">
        <v>48</v>
      </c>
      <c r="N1886" s="28">
        <v>77.94</v>
      </c>
    </row>
    <row r="1887">
      <c r="A1887" s="28">
        <v>1886.0</v>
      </c>
      <c r="B1887" s="28">
        <v>19.0</v>
      </c>
      <c r="C1887" s="28" t="s">
        <v>52</v>
      </c>
      <c r="D1887" s="28">
        <v>5.29</v>
      </c>
      <c r="E1887" s="28">
        <v>9.31</v>
      </c>
      <c r="F1887" s="28">
        <v>4.63</v>
      </c>
      <c r="G1887" s="28">
        <v>90.7</v>
      </c>
      <c r="H1887" s="28" t="s">
        <v>45</v>
      </c>
      <c r="I1887" s="28">
        <v>2.0</v>
      </c>
      <c r="J1887" s="28">
        <v>9.37</v>
      </c>
      <c r="K1887" s="28">
        <v>245.78</v>
      </c>
      <c r="L1887" s="28">
        <v>12.8</v>
      </c>
      <c r="M1887" s="28" t="s">
        <v>50</v>
      </c>
      <c r="N1887" s="28">
        <v>75.5837176297208</v>
      </c>
    </row>
    <row r="1888">
      <c r="A1888" s="28">
        <v>1887.0</v>
      </c>
      <c r="B1888" s="28">
        <v>17.0</v>
      </c>
      <c r="C1888" s="28" t="s">
        <v>44</v>
      </c>
      <c r="D1888" s="28">
        <v>5.63</v>
      </c>
      <c r="E1888" s="28">
        <v>6.74</v>
      </c>
      <c r="F1888" s="28">
        <v>7.37</v>
      </c>
      <c r="G1888" s="28">
        <v>67.14</v>
      </c>
      <c r="H1888" s="28" t="s">
        <v>45</v>
      </c>
      <c r="I1888" s="28">
        <v>2.35</v>
      </c>
      <c r="J1888" s="28">
        <v>9.47</v>
      </c>
      <c r="K1888" s="28">
        <v>257.73</v>
      </c>
      <c r="L1888" s="28">
        <v>16.09</v>
      </c>
      <c r="M1888" s="28" t="s">
        <v>46</v>
      </c>
      <c r="N1888" s="28">
        <v>62.3653655952497</v>
      </c>
    </row>
    <row r="1889">
      <c r="A1889" s="28">
        <v>1888.0</v>
      </c>
      <c r="B1889" s="28">
        <v>22.0</v>
      </c>
      <c r="C1889" s="28" t="s">
        <v>49</v>
      </c>
      <c r="D1889" s="28">
        <v>1.09</v>
      </c>
      <c r="E1889" s="28">
        <v>9.57</v>
      </c>
      <c r="F1889" s="28">
        <v>5.04</v>
      </c>
      <c r="G1889" s="28">
        <v>62.1</v>
      </c>
      <c r="H1889" s="28" t="s">
        <v>51</v>
      </c>
      <c r="I1889" s="28">
        <v>0.73</v>
      </c>
      <c r="J1889" s="28">
        <v>3.54</v>
      </c>
      <c r="K1889" s="28">
        <v>303.08</v>
      </c>
      <c r="L1889" s="28">
        <v>3.4</v>
      </c>
      <c r="M1889" s="28" t="s">
        <v>50</v>
      </c>
      <c r="N1889" s="28">
        <v>100.0</v>
      </c>
    </row>
    <row r="1890">
      <c r="A1890" s="28">
        <v>1889.0</v>
      </c>
      <c r="B1890" s="28">
        <v>21.0</v>
      </c>
      <c r="C1890" s="28" t="s">
        <v>49</v>
      </c>
      <c r="D1890" s="28">
        <v>6.5</v>
      </c>
      <c r="E1890" s="28">
        <v>1.83</v>
      </c>
      <c r="F1890" s="28">
        <v>6.55</v>
      </c>
      <c r="G1890" s="28">
        <v>96.96</v>
      </c>
      <c r="H1890" s="28" t="s">
        <v>47</v>
      </c>
      <c r="I1890" s="28">
        <v>2.26</v>
      </c>
      <c r="J1890" s="28">
        <v>9.84</v>
      </c>
      <c r="K1890" s="28">
        <v>228.74</v>
      </c>
      <c r="L1890" s="28">
        <v>13.37</v>
      </c>
      <c r="M1890" s="28" t="s">
        <v>46</v>
      </c>
      <c r="N1890" s="28">
        <v>45.5</v>
      </c>
    </row>
    <row r="1891">
      <c r="A1891" s="28">
        <v>1890.0</v>
      </c>
      <c r="B1891" s="28">
        <v>18.0</v>
      </c>
      <c r="C1891" s="28" t="s">
        <v>49</v>
      </c>
      <c r="D1891" s="28">
        <v>5.43</v>
      </c>
      <c r="E1891" s="28">
        <v>1.55</v>
      </c>
      <c r="F1891" s="28">
        <v>5.53</v>
      </c>
      <c r="G1891" s="28">
        <v>91.67</v>
      </c>
      <c r="H1891" s="28" t="s">
        <v>47</v>
      </c>
      <c r="I1891" s="28">
        <v>0.81</v>
      </c>
      <c r="J1891" s="28">
        <v>8.09</v>
      </c>
      <c r="K1891" s="28">
        <v>245.77</v>
      </c>
      <c r="L1891" s="28">
        <v>11.1</v>
      </c>
      <c r="M1891" s="28" t="s">
        <v>46</v>
      </c>
      <c r="N1891" s="28">
        <v>37.03</v>
      </c>
    </row>
    <row r="1892">
      <c r="A1892" s="28">
        <v>1891.0</v>
      </c>
      <c r="B1892" s="28">
        <v>21.0</v>
      </c>
      <c r="C1892" s="28" t="s">
        <v>49</v>
      </c>
      <c r="D1892" s="28">
        <v>7.11</v>
      </c>
      <c r="E1892" s="28">
        <v>6.44</v>
      </c>
      <c r="F1892" s="28">
        <v>8.66</v>
      </c>
      <c r="G1892" s="28">
        <v>64.11</v>
      </c>
      <c r="H1892" s="28" t="s">
        <v>45</v>
      </c>
      <c r="I1892" s="28">
        <v>2.5</v>
      </c>
      <c r="J1892" s="28">
        <v>11.8</v>
      </c>
      <c r="K1892" s="28">
        <v>238.78</v>
      </c>
      <c r="L1892" s="28">
        <v>16.24</v>
      </c>
      <c r="M1892" s="28" t="s">
        <v>46</v>
      </c>
      <c r="N1892" s="28">
        <v>55.52</v>
      </c>
    </row>
    <row r="1893">
      <c r="A1893" s="28">
        <v>1892.0</v>
      </c>
      <c r="B1893" s="28">
        <v>21.0</v>
      </c>
      <c r="C1893" s="28" t="s">
        <v>44</v>
      </c>
      <c r="D1893" s="28">
        <v>3.59</v>
      </c>
      <c r="E1893" s="28">
        <v>9.7</v>
      </c>
      <c r="F1893" s="28">
        <v>5.14</v>
      </c>
      <c r="G1893" s="28">
        <v>91.08</v>
      </c>
      <c r="H1893" s="28" t="s">
        <v>47</v>
      </c>
      <c r="I1893" s="28">
        <v>0.25</v>
      </c>
      <c r="J1893" s="28">
        <v>5.2</v>
      </c>
      <c r="K1893" s="28">
        <v>262.11</v>
      </c>
      <c r="L1893" s="28">
        <v>5.56</v>
      </c>
      <c r="M1893" s="28" t="s">
        <v>50</v>
      </c>
      <c r="N1893" s="28">
        <v>97.6056807496753</v>
      </c>
    </row>
    <row r="1894">
      <c r="A1894" s="28">
        <v>1893.0</v>
      </c>
      <c r="B1894" s="28">
        <v>20.0</v>
      </c>
      <c r="C1894" s="28" t="s">
        <v>49</v>
      </c>
      <c r="D1894" s="28">
        <v>7.15</v>
      </c>
      <c r="E1894" s="28">
        <v>5.52</v>
      </c>
      <c r="F1894" s="28">
        <v>6.1</v>
      </c>
      <c r="G1894" s="28">
        <v>93.76</v>
      </c>
      <c r="H1894" s="28" t="s">
        <v>47</v>
      </c>
      <c r="I1894" s="28">
        <v>4.74</v>
      </c>
      <c r="J1894" s="28">
        <v>11.9</v>
      </c>
      <c r="K1894" s="28">
        <v>231.38</v>
      </c>
      <c r="L1894" s="28">
        <v>19.48</v>
      </c>
      <c r="M1894" s="28" t="s">
        <v>46</v>
      </c>
      <c r="N1894" s="28">
        <v>50.19</v>
      </c>
    </row>
    <row r="1895">
      <c r="A1895" s="28">
        <v>1894.0</v>
      </c>
      <c r="B1895" s="28">
        <v>19.0</v>
      </c>
      <c r="C1895" s="28" t="s">
        <v>44</v>
      </c>
      <c r="D1895" s="28">
        <v>6.93</v>
      </c>
      <c r="E1895" s="28">
        <v>1.46</v>
      </c>
      <c r="F1895" s="28">
        <v>8.8</v>
      </c>
      <c r="G1895" s="28">
        <v>96.21</v>
      </c>
      <c r="H1895" s="28" t="s">
        <v>45</v>
      </c>
      <c r="I1895" s="28">
        <v>1.23</v>
      </c>
      <c r="J1895" s="28">
        <v>8.74</v>
      </c>
      <c r="K1895" s="28">
        <v>247.52</v>
      </c>
      <c r="L1895" s="28">
        <v>16.61</v>
      </c>
      <c r="M1895" s="28" t="s">
        <v>46</v>
      </c>
      <c r="N1895" s="28">
        <v>42.13</v>
      </c>
    </row>
    <row r="1896">
      <c r="A1896" s="28">
        <v>1895.0</v>
      </c>
      <c r="B1896" s="28">
        <v>16.0</v>
      </c>
      <c r="C1896" s="28" t="s">
        <v>44</v>
      </c>
      <c r="D1896" s="28">
        <v>3.51</v>
      </c>
      <c r="E1896" s="28">
        <v>2.99</v>
      </c>
      <c r="F1896" s="28">
        <v>5.59</v>
      </c>
      <c r="G1896" s="28">
        <v>81.75</v>
      </c>
      <c r="H1896" s="28" t="s">
        <v>51</v>
      </c>
      <c r="I1896" s="28">
        <v>2.34</v>
      </c>
      <c r="J1896" s="28">
        <v>6.04</v>
      </c>
      <c r="K1896" s="28">
        <v>272.95</v>
      </c>
      <c r="L1896" s="28">
        <v>10.44</v>
      </c>
      <c r="M1896" s="28" t="s">
        <v>48</v>
      </c>
      <c r="N1896" s="28">
        <v>55.42</v>
      </c>
    </row>
    <row r="1897">
      <c r="A1897" s="28">
        <v>1896.0</v>
      </c>
      <c r="B1897" s="28">
        <v>21.0</v>
      </c>
      <c r="C1897" s="28" t="s">
        <v>49</v>
      </c>
      <c r="D1897" s="28">
        <v>3.05</v>
      </c>
      <c r="E1897" s="28">
        <v>3.2</v>
      </c>
      <c r="F1897" s="28">
        <v>7.22</v>
      </c>
      <c r="G1897" s="28">
        <v>88.14</v>
      </c>
      <c r="H1897" s="28" t="s">
        <v>45</v>
      </c>
      <c r="I1897" s="28">
        <v>0.16</v>
      </c>
      <c r="J1897" s="28">
        <v>5.72</v>
      </c>
      <c r="K1897" s="28">
        <v>267.99</v>
      </c>
      <c r="L1897" s="28">
        <v>4.43</v>
      </c>
      <c r="M1897" s="28" t="s">
        <v>48</v>
      </c>
      <c r="N1897" s="28">
        <v>64.18</v>
      </c>
    </row>
    <row r="1898">
      <c r="A1898" s="28">
        <v>1897.0</v>
      </c>
      <c r="B1898" s="28">
        <v>17.0</v>
      </c>
      <c r="C1898" s="28" t="s">
        <v>49</v>
      </c>
      <c r="D1898" s="28">
        <v>7.46</v>
      </c>
      <c r="E1898" s="28">
        <v>4.04</v>
      </c>
      <c r="F1898" s="28">
        <v>5.58</v>
      </c>
      <c r="G1898" s="28">
        <v>90.49</v>
      </c>
      <c r="H1898" s="28" t="s">
        <v>51</v>
      </c>
      <c r="I1898" s="28">
        <v>0.96</v>
      </c>
      <c r="J1898" s="28">
        <v>13.41</v>
      </c>
      <c r="K1898" s="28">
        <v>227.71</v>
      </c>
      <c r="L1898" s="28">
        <v>18.15</v>
      </c>
      <c r="M1898" s="28" t="s">
        <v>46</v>
      </c>
      <c r="N1898" s="28">
        <v>38.12</v>
      </c>
    </row>
    <row r="1899">
      <c r="A1899" s="28">
        <v>1898.0</v>
      </c>
      <c r="B1899" s="28">
        <v>18.0</v>
      </c>
      <c r="C1899" s="28" t="s">
        <v>49</v>
      </c>
      <c r="D1899" s="28">
        <v>5.72</v>
      </c>
      <c r="E1899" s="28">
        <v>1.39</v>
      </c>
      <c r="F1899" s="28">
        <v>4.55</v>
      </c>
      <c r="G1899" s="28">
        <v>87.55</v>
      </c>
      <c r="H1899" s="28" t="s">
        <v>47</v>
      </c>
      <c r="I1899" s="28">
        <v>3.47</v>
      </c>
      <c r="J1899" s="28">
        <v>9.67</v>
      </c>
      <c r="K1899" s="28">
        <v>258.14</v>
      </c>
      <c r="L1899" s="28">
        <v>15.57</v>
      </c>
      <c r="M1899" s="28" t="s">
        <v>46</v>
      </c>
      <c r="N1899" s="28">
        <v>26.97</v>
      </c>
    </row>
    <row r="1900">
      <c r="A1900" s="28">
        <v>1899.0</v>
      </c>
      <c r="B1900" s="28">
        <v>23.0</v>
      </c>
      <c r="C1900" s="28" t="s">
        <v>44</v>
      </c>
      <c r="D1900" s="28">
        <v>7.43</v>
      </c>
      <c r="E1900" s="28">
        <v>9.14</v>
      </c>
      <c r="F1900" s="28">
        <v>7.14</v>
      </c>
      <c r="G1900" s="28">
        <v>85.87</v>
      </c>
      <c r="H1900" s="28" t="s">
        <v>47</v>
      </c>
      <c r="I1900" s="28">
        <v>0.56</v>
      </c>
      <c r="J1900" s="28">
        <v>12.32</v>
      </c>
      <c r="K1900" s="28">
        <v>217.86</v>
      </c>
      <c r="L1900" s="28">
        <v>15.41</v>
      </c>
      <c r="M1900" s="28" t="s">
        <v>46</v>
      </c>
      <c r="N1900" s="28">
        <v>85.0321926167673</v>
      </c>
    </row>
    <row r="1901">
      <c r="A1901" s="28">
        <v>1900.0</v>
      </c>
      <c r="B1901" s="28">
        <v>21.0</v>
      </c>
      <c r="C1901" s="28" t="s">
        <v>44</v>
      </c>
      <c r="D1901" s="28">
        <v>6.38</v>
      </c>
      <c r="E1901" s="28">
        <v>5.64</v>
      </c>
      <c r="F1901" s="28">
        <v>8.58</v>
      </c>
      <c r="G1901" s="28">
        <v>81.9</v>
      </c>
      <c r="H1901" s="28" t="s">
        <v>51</v>
      </c>
      <c r="I1901" s="28">
        <v>3.14</v>
      </c>
      <c r="J1901" s="28">
        <v>10.16</v>
      </c>
      <c r="K1901" s="28">
        <v>255.31</v>
      </c>
      <c r="L1901" s="28">
        <v>14.51</v>
      </c>
      <c r="M1901" s="28" t="s">
        <v>46</v>
      </c>
      <c r="N1901" s="28">
        <v>65.35</v>
      </c>
    </row>
    <row r="1902">
      <c r="A1902" s="28">
        <v>1901.0</v>
      </c>
      <c r="B1902" s="28">
        <v>18.0</v>
      </c>
      <c r="C1902" s="28" t="s">
        <v>44</v>
      </c>
      <c r="D1902" s="28">
        <v>4.87</v>
      </c>
      <c r="E1902" s="28">
        <v>7.04</v>
      </c>
      <c r="F1902" s="28">
        <v>6.26</v>
      </c>
      <c r="G1902" s="28">
        <v>79.17</v>
      </c>
      <c r="H1902" s="28" t="s">
        <v>47</v>
      </c>
      <c r="I1902" s="28">
        <v>0.01</v>
      </c>
      <c r="J1902" s="28">
        <v>10.79</v>
      </c>
      <c r="K1902" s="28">
        <v>269.19</v>
      </c>
      <c r="L1902" s="28">
        <v>10.5</v>
      </c>
      <c r="M1902" s="28" t="s">
        <v>48</v>
      </c>
      <c r="N1902" s="28">
        <v>64.87</v>
      </c>
    </row>
    <row r="1903">
      <c r="A1903" s="28">
        <v>1902.0</v>
      </c>
      <c r="B1903" s="28">
        <v>22.0</v>
      </c>
      <c r="C1903" s="28" t="s">
        <v>44</v>
      </c>
      <c r="D1903" s="28">
        <v>0.93</v>
      </c>
      <c r="E1903" s="28">
        <v>1.6</v>
      </c>
      <c r="F1903" s="28">
        <v>7.13</v>
      </c>
      <c r="G1903" s="28">
        <v>99.85</v>
      </c>
      <c r="H1903" s="28" t="s">
        <v>45</v>
      </c>
      <c r="I1903" s="28">
        <v>2.33</v>
      </c>
      <c r="J1903" s="28">
        <v>2.82</v>
      </c>
      <c r="K1903" s="28">
        <v>312.34</v>
      </c>
      <c r="L1903" s="28">
        <v>4.47</v>
      </c>
      <c r="M1903" s="28" t="s">
        <v>48</v>
      </c>
      <c r="N1903" s="28">
        <v>66.17</v>
      </c>
    </row>
    <row r="1904">
      <c r="A1904" s="28">
        <v>1903.0</v>
      </c>
      <c r="B1904" s="28">
        <v>19.0</v>
      </c>
      <c r="C1904" s="28" t="s">
        <v>44</v>
      </c>
      <c r="D1904" s="28">
        <v>2.33</v>
      </c>
      <c r="E1904" s="28">
        <v>1.49</v>
      </c>
      <c r="F1904" s="28">
        <v>7.04</v>
      </c>
      <c r="G1904" s="28">
        <v>73.5</v>
      </c>
      <c r="H1904" s="28" t="s">
        <v>45</v>
      </c>
      <c r="I1904" s="28">
        <v>3.61</v>
      </c>
      <c r="J1904" s="28">
        <v>6.35</v>
      </c>
      <c r="K1904" s="28">
        <v>297.81</v>
      </c>
      <c r="L1904" s="28">
        <v>6.24</v>
      </c>
      <c r="M1904" s="28" t="s">
        <v>48</v>
      </c>
      <c r="N1904" s="28">
        <v>61.7863048627465</v>
      </c>
    </row>
    <row r="1905">
      <c r="A1905" s="28">
        <v>1904.0</v>
      </c>
      <c r="B1905" s="28">
        <v>24.0</v>
      </c>
      <c r="C1905" s="28" t="s">
        <v>44</v>
      </c>
      <c r="D1905" s="28">
        <v>7.75</v>
      </c>
      <c r="E1905" s="28">
        <v>6.28</v>
      </c>
      <c r="F1905" s="28">
        <v>6.08</v>
      </c>
      <c r="G1905" s="28">
        <v>63.53</v>
      </c>
      <c r="H1905" s="28" t="s">
        <v>45</v>
      </c>
      <c r="I1905" s="28">
        <v>4.63</v>
      </c>
      <c r="J1905" s="28">
        <v>12.74</v>
      </c>
      <c r="K1905" s="28">
        <v>228.27</v>
      </c>
      <c r="L1905" s="28">
        <v>17.81</v>
      </c>
      <c r="M1905" s="28" t="s">
        <v>46</v>
      </c>
      <c r="N1905" s="28">
        <v>31.91</v>
      </c>
    </row>
    <row r="1906">
      <c r="A1906" s="28">
        <v>1905.0</v>
      </c>
      <c r="B1906" s="28">
        <v>20.0</v>
      </c>
      <c r="C1906" s="28" t="s">
        <v>44</v>
      </c>
      <c r="D1906" s="28">
        <v>2.56</v>
      </c>
      <c r="E1906" s="28">
        <v>8.99</v>
      </c>
      <c r="F1906" s="28">
        <v>7.07</v>
      </c>
      <c r="G1906" s="28">
        <v>90.6</v>
      </c>
      <c r="H1906" s="28" t="s">
        <v>47</v>
      </c>
      <c r="I1906" s="28">
        <v>2.46</v>
      </c>
      <c r="J1906" s="28">
        <v>6.7</v>
      </c>
      <c r="K1906" s="28">
        <v>292.62</v>
      </c>
      <c r="L1906" s="28">
        <v>4.93</v>
      </c>
      <c r="M1906" s="28" t="s">
        <v>48</v>
      </c>
      <c r="N1906" s="28">
        <v>95.76</v>
      </c>
    </row>
    <row r="1907">
      <c r="A1907" s="28">
        <v>1906.0</v>
      </c>
      <c r="B1907" s="28">
        <v>18.0</v>
      </c>
      <c r="C1907" s="28" t="s">
        <v>49</v>
      </c>
      <c r="D1907" s="28">
        <v>0.75</v>
      </c>
      <c r="E1907" s="28">
        <v>5.76</v>
      </c>
      <c r="F1907" s="28">
        <v>5.3</v>
      </c>
      <c r="G1907" s="28">
        <v>68.55</v>
      </c>
      <c r="H1907" s="28" t="s">
        <v>47</v>
      </c>
      <c r="I1907" s="28">
        <v>4.2</v>
      </c>
      <c r="J1907" s="28">
        <v>6.23</v>
      </c>
      <c r="K1907" s="28">
        <v>311.71</v>
      </c>
      <c r="L1907" s="28">
        <v>7.34</v>
      </c>
      <c r="M1907" s="28" t="s">
        <v>48</v>
      </c>
      <c r="N1907" s="28">
        <v>71.9</v>
      </c>
    </row>
    <row r="1908">
      <c r="A1908" s="28">
        <v>1907.0</v>
      </c>
      <c r="B1908" s="28">
        <v>17.0</v>
      </c>
      <c r="C1908" s="28" t="s">
        <v>44</v>
      </c>
      <c r="D1908" s="28">
        <v>5.66</v>
      </c>
      <c r="E1908" s="28">
        <v>8.9</v>
      </c>
      <c r="F1908" s="28">
        <v>5.89</v>
      </c>
      <c r="G1908" s="28">
        <v>81.31</v>
      </c>
      <c r="H1908" s="28" t="s">
        <v>51</v>
      </c>
      <c r="I1908" s="28">
        <v>4.01</v>
      </c>
      <c r="J1908" s="28">
        <v>9.66</v>
      </c>
      <c r="K1908" s="28">
        <v>260.91</v>
      </c>
      <c r="L1908" s="28">
        <v>13.42</v>
      </c>
      <c r="M1908" s="28" t="s">
        <v>50</v>
      </c>
      <c r="N1908" s="28">
        <v>90.1950707150713</v>
      </c>
    </row>
    <row r="1909">
      <c r="A1909" s="28">
        <v>1908.0</v>
      </c>
      <c r="B1909" s="28">
        <v>17.0</v>
      </c>
      <c r="C1909" s="28" t="s">
        <v>49</v>
      </c>
      <c r="D1909" s="28">
        <v>5.87</v>
      </c>
      <c r="E1909" s="28">
        <v>8.3</v>
      </c>
      <c r="F1909" s="28">
        <v>6.21</v>
      </c>
      <c r="G1909" s="28">
        <v>63.83</v>
      </c>
      <c r="H1909" s="28" t="s">
        <v>47</v>
      </c>
      <c r="I1909" s="28">
        <v>1.48</v>
      </c>
      <c r="J1909" s="28">
        <v>11.0</v>
      </c>
      <c r="K1909" s="28">
        <v>262.49</v>
      </c>
      <c r="L1909" s="28">
        <v>15.89</v>
      </c>
      <c r="M1909" s="28" t="s">
        <v>46</v>
      </c>
      <c r="N1909" s="28">
        <v>69.6009051538219</v>
      </c>
    </row>
    <row r="1910">
      <c r="A1910" s="28">
        <v>1909.0</v>
      </c>
      <c r="B1910" s="28">
        <v>18.0</v>
      </c>
      <c r="C1910" s="28" t="s">
        <v>44</v>
      </c>
      <c r="D1910" s="28">
        <v>2.28</v>
      </c>
      <c r="E1910" s="28">
        <v>1.68</v>
      </c>
      <c r="F1910" s="28">
        <v>8.32</v>
      </c>
      <c r="G1910" s="28">
        <v>84.77</v>
      </c>
      <c r="H1910" s="28" t="s">
        <v>47</v>
      </c>
      <c r="I1910" s="28">
        <v>4.37</v>
      </c>
      <c r="J1910" s="28">
        <v>4.16</v>
      </c>
      <c r="K1910" s="28">
        <v>284.43</v>
      </c>
      <c r="L1910" s="28">
        <v>6.27</v>
      </c>
      <c r="M1910" s="28" t="s">
        <v>48</v>
      </c>
      <c r="N1910" s="28">
        <v>62.56</v>
      </c>
    </row>
    <row r="1911">
      <c r="A1911" s="28">
        <v>1910.0</v>
      </c>
      <c r="B1911" s="28">
        <v>17.0</v>
      </c>
      <c r="C1911" s="28" t="s">
        <v>49</v>
      </c>
      <c r="D1911" s="28">
        <v>2.38</v>
      </c>
      <c r="E1911" s="28">
        <v>2.82</v>
      </c>
      <c r="F1911" s="28">
        <v>5.74</v>
      </c>
      <c r="G1911" s="28">
        <v>97.76</v>
      </c>
      <c r="H1911" s="28" t="s">
        <v>51</v>
      </c>
      <c r="I1911" s="28">
        <v>3.2</v>
      </c>
      <c r="J1911" s="28">
        <v>4.69</v>
      </c>
      <c r="K1911" s="28">
        <v>284.42</v>
      </c>
      <c r="L1911" s="28">
        <v>4.1</v>
      </c>
      <c r="M1911" s="28" t="s">
        <v>48</v>
      </c>
      <c r="N1911" s="28">
        <v>63.41</v>
      </c>
    </row>
    <row r="1912">
      <c r="A1912" s="28">
        <v>1911.0</v>
      </c>
      <c r="B1912" s="28">
        <v>19.0</v>
      </c>
      <c r="C1912" s="28" t="s">
        <v>49</v>
      </c>
      <c r="D1912" s="28">
        <v>3.75</v>
      </c>
      <c r="E1912" s="28">
        <v>6.92</v>
      </c>
      <c r="F1912" s="28">
        <v>7.18</v>
      </c>
      <c r="G1912" s="28">
        <v>88.91</v>
      </c>
      <c r="H1912" s="28" t="s">
        <v>51</v>
      </c>
      <c r="I1912" s="28">
        <v>0.52</v>
      </c>
      <c r="J1912" s="28">
        <v>6.97</v>
      </c>
      <c r="K1912" s="28">
        <v>271.09</v>
      </c>
      <c r="L1912" s="28">
        <v>5.83</v>
      </c>
      <c r="M1912" s="28" t="s">
        <v>48</v>
      </c>
      <c r="N1912" s="28">
        <v>95.4844084634837</v>
      </c>
    </row>
    <row r="1913">
      <c r="A1913" s="28">
        <v>1912.0</v>
      </c>
      <c r="B1913" s="28">
        <v>17.0</v>
      </c>
      <c r="C1913" s="28" t="s">
        <v>44</v>
      </c>
      <c r="D1913" s="28">
        <v>0.17</v>
      </c>
      <c r="E1913" s="28">
        <v>4.99</v>
      </c>
      <c r="F1913" s="28">
        <v>5.07</v>
      </c>
      <c r="G1913" s="28">
        <v>68.58</v>
      </c>
      <c r="H1913" s="28" t="s">
        <v>47</v>
      </c>
      <c r="I1913" s="28">
        <v>4.7</v>
      </c>
      <c r="J1913" s="28">
        <v>5.43</v>
      </c>
      <c r="K1913" s="28">
        <v>311.87</v>
      </c>
      <c r="L1913" s="28">
        <v>2.59</v>
      </c>
      <c r="M1913" s="28" t="s">
        <v>48</v>
      </c>
      <c r="N1913" s="28">
        <v>73.16</v>
      </c>
    </row>
    <row r="1914">
      <c r="A1914" s="28">
        <v>1913.0</v>
      </c>
      <c r="B1914" s="28">
        <v>24.0</v>
      </c>
      <c r="C1914" s="28" t="s">
        <v>49</v>
      </c>
      <c r="D1914" s="28">
        <v>6.31</v>
      </c>
      <c r="E1914" s="28">
        <v>3.62</v>
      </c>
      <c r="F1914" s="28">
        <v>5.26</v>
      </c>
      <c r="G1914" s="28">
        <v>98.85</v>
      </c>
      <c r="H1914" s="28" t="s">
        <v>45</v>
      </c>
      <c r="I1914" s="28">
        <v>0.88</v>
      </c>
      <c r="J1914" s="28">
        <v>9.44</v>
      </c>
      <c r="K1914" s="28">
        <v>255.62</v>
      </c>
      <c r="L1914" s="28">
        <v>16.4</v>
      </c>
      <c r="M1914" s="28" t="s">
        <v>46</v>
      </c>
      <c r="N1914" s="28">
        <v>41.05</v>
      </c>
    </row>
    <row r="1915">
      <c r="A1915" s="28">
        <v>1914.0</v>
      </c>
      <c r="B1915" s="28">
        <v>17.0</v>
      </c>
      <c r="C1915" s="28" t="s">
        <v>44</v>
      </c>
      <c r="D1915" s="28">
        <v>2.54</v>
      </c>
      <c r="E1915" s="28">
        <v>4.77</v>
      </c>
      <c r="F1915" s="28">
        <v>7.24</v>
      </c>
      <c r="G1915" s="28">
        <v>72.28</v>
      </c>
      <c r="H1915" s="28" t="s">
        <v>45</v>
      </c>
      <c r="I1915" s="28">
        <v>2.35</v>
      </c>
      <c r="J1915" s="28">
        <v>6.68</v>
      </c>
      <c r="K1915" s="28">
        <v>274.52</v>
      </c>
      <c r="L1915" s="28">
        <v>3.21</v>
      </c>
      <c r="M1915" s="28" t="s">
        <v>48</v>
      </c>
      <c r="N1915" s="28">
        <v>70.48</v>
      </c>
    </row>
    <row r="1916">
      <c r="A1916" s="28">
        <v>1915.0</v>
      </c>
      <c r="B1916" s="28">
        <v>24.0</v>
      </c>
      <c r="C1916" s="28" t="s">
        <v>49</v>
      </c>
      <c r="D1916" s="28">
        <v>6.83</v>
      </c>
      <c r="E1916" s="28">
        <v>5.01</v>
      </c>
      <c r="F1916" s="28">
        <v>7.81</v>
      </c>
      <c r="G1916" s="28">
        <v>77.46</v>
      </c>
      <c r="H1916" s="28" t="s">
        <v>45</v>
      </c>
      <c r="I1916" s="28">
        <v>2.33</v>
      </c>
      <c r="J1916" s="28">
        <v>9.81</v>
      </c>
      <c r="K1916" s="28">
        <v>243.47</v>
      </c>
      <c r="L1916" s="28">
        <v>19.05</v>
      </c>
      <c r="M1916" s="28" t="s">
        <v>46</v>
      </c>
      <c r="N1916" s="28">
        <v>54.31</v>
      </c>
    </row>
    <row r="1917">
      <c r="A1917" s="28">
        <v>1916.0</v>
      </c>
      <c r="B1917" s="28">
        <v>21.0</v>
      </c>
      <c r="C1917" s="28" t="s">
        <v>44</v>
      </c>
      <c r="D1917" s="28">
        <v>6.42</v>
      </c>
      <c r="E1917" s="28">
        <v>9.19</v>
      </c>
      <c r="F1917" s="28">
        <v>6.31</v>
      </c>
      <c r="G1917" s="28">
        <v>79.92</v>
      </c>
      <c r="H1917" s="28" t="s">
        <v>47</v>
      </c>
      <c r="I1917" s="28">
        <v>3.13</v>
      </c>
      <c r="J1917" s="28">
        <v>11.45</v>
      </c>
      <c r="K1917" s="28">
        <v>256.83</v>
      </c>
      <c r="L1917" s="28">
        <v>17.02</v>
      </c>
      <c r="M1917" s="28" t="s">
        <v>46</v>
      </c>
      <c r="N1917" s="28">
        <v>78.9462791924913</v>
      </c>
    </row>
    <row r="1918">
      <c r="A1918" s="28">
        <v>1917.0</v>
      </c>
      <c r="B1918" s="28">
        <v>16.0</v>
      </c>
      <c r="C1918" s="28" t="s">
        <v>52</v>
      </c>
      <c r="D1918" s="28">
        <v>5.29</v>
      </c>
      <c r="E1918" s="28">
        <v>1.93</v>
      </c>
      <c r="F1918" s="28">
        <v>5.68</v>
      </c>
      <c r="G1918" s="28">
        <v>99.63</v>
      </c>
      <c r="H1918" s="28" t="s">
        <v>47</v>
      </c>
      <c r="I1918" s="28">
        <v>3.32</v>
      </c>
      <c r="J1918" s="28">
        <v>7.29</v>
      </c>
      <c r="K1918" s="28">
        <v>250.73</v>
      </c>
      <c r="L1918" s="28">
        <v>11.96</v>
      </c>
      <c r="M1918" s="28" t="s">
        <v>46</v>
      </c>
      <c r="N1918" s="28">
        <v>46.66</v>
      </c>
    </row>
    <row r="1919">
      <c r="A1919" s="28">
        <v>1918.0</v>
      </c>
      <c r="B1919" s="28">
        <v>19.0</v>
      </c>
      <c r="C1919" s="28" t="s">
        <v>44</v>
      </c>
      <c r="D1919" s="28">
        <v>2.6</v>
      </c>
      <c r="E1919" s="28">
        <v>3.52</v>
      </c>
      <c r="F1919" s="28">
        <v>8.55</v>
      </c>
      <c r="G1919" s="28">
        <v>62.76</v>
      </c>
      <c r="H1919" s="28" t="s">
        <v>45</v>
      </c>
      <c r="I1919" s="28">
        <v>1.16</v>
      </c>
      <c r="J1919" s="28">
        <v>6.57</v>
      </c>
      <c r="K1919" s="28">
        <v>303.52</v>
      </c>
      <c r="L1919" s="28">
        <v>6.95</v>
      </c>
      <c r="M1919" s="28" t="s">
        <v>48</v>
      </c>
      <c r="N1919" s="28">
        <v>62.91</v>
      </c>
    </row>
    <row r="1920">
      <c r="A1920" s="28">
        <v>1919.0</v>
      </c>
      <c r="B1920" s="28">
        <v>16.0</v>
      </c>
      <c r="C1920" s="28" t="s">
        <v>44</v>
      </c>
      <c r="D1920" s="28">
        <v>4.13</v>
      </c>
      <c r="E1920" s="28">
        <v>5.84</v>
      </c>
      <c r="F1920" s="28">
        <v>4.68</v>
      </c>
      <c r="G1920" s="28">
        <v>87.87</v>
      </c>
      <c r="H1920" s="28" t="s">
        <v>47</v>
      </c>
      <c r="I1920" s="28">
        <v>1.76</v>
      </c>
      <c r="J1920" s="28">
        <v>8.02</v>
      </c>
      <c r="K1920" s="28">
        <v>282.01</v>
      </c>
      <c r="L1920" s="28">
        <v>11.92</v>
      </c>
      <c r="M1920" s="28" t="s">
        <v>48</v>
      </c>
      <c r="N1920" s="28">
        <v>61.92</v>
      </c>
    </row>
    <row r="1921">
      <c r="A1921" s="28">
        <v>1920.0</v>
      </c>
      <c r="B1921" s="28">
        <v>21.0</v>
      </c>
      <c r="C1921" s="28" t="s">
        <v>49</v>
      </c>
      <c r="D1921" s="28">
        <v>3.56</v>
      </c>
      <c r="E1921" s="28">
        <v>7.28</v>
      </c>
      <c r="F1921" s="28">
        <v>7.6</v>
      </c>
      <c r="G1921" s="28">
        <v>74.48</v>
      </c>
      <c r="H1921" s="28" t="s">
        <v>51</v>
      </c>
      <c r="I1921" s="28">
        <v>0.72</v>
      </c>
      <c r="J1921" s="28">
        <v>6.58</v>
      </c>
      <c r="K1921" s="28">
        <v>273.79</v>
      </c>
      <c r="L1921" s="28">
        <v>6.19</v>
      </c>
      <c r="M1921" s="28" t="s">
        <v>48</v>
      </c>
      <c r="N1921" s="28">
        <v>86.53</v>
      </c>
    </row>
    <row r="1922">
      <c r="A1922" s="28">
        <v>1921.0</v>
      </c>
      <c r="B1922" s="28">
        <v>19.0</v>
      </c>
      <c r="C1922" s="28" t="s">
        <v>44</v>
      </c>
      <c r="D1922" s="28">
        <v>2.71</v>
      </c>
      <c r="E1922" s="28">
        <v>6.68</v>
      </c>
      <c r="F1922" s="28">
        <v>7.45</v>
      </c>
      <c r="G1922" s="28">
        <v>63.13</v>
      </c>
      <c r="H1922" s="28" t="s">
        <v>51</v>
      </c>
      <c r="I1922" s="28">
        <v>0.63</v>
      </c>
      <c r="J1922" s="28">
        <v>7.24</v>
      </c>
      <c r="K1922" s="28">
        <v>295.67</v>
      </c>
      <c r="L1922" s="28">
        <v>8.57</v>
      </c>
      <c r="M1922" s="28" t="s">
        <v>48</v>
      </c>
      <c r="N1922" s="28">
        <v>91.72</v>
      </c>
    </row>
    <row r="1923">
      <c r="A1923" s="28">
        <v>1922.0</v>
      </c>
      <c r="B1923" s="28">
        <v>18.0</v>
      </c>
      <c r="C1923" s="28" t="s">
        <v>49</v>
      </c>
      <c r="D1923" s="28">
        <v>6.79</v>
      </c>
      <c r="E1923" s="28">
        <v>9.47</v>
      </c>
      <c r="F1923" s="28">
        <v>7.45</v>
      </c>
      <c r="G1923" s="28">
        <v>97.4</v>
      </c>
      <c r="H1923" s="28" t="s">
        <v>47</v>
      </c>
      <c r="I1923" s="28">
        <v>4.13</v>
      </c>
      <c r="J1923" s="28">
        <v>7.93</v>
      </c>
      <c r="K1923" s="28">
        <v>230.25</v>
      </c>
      <c r="L1923" s="28">
        <v>14.77</v>
      </c>
      <c r="M1923" s="28" t="s">
        <v>46</v>
      </c>
      <c r="N1923" s="28">
        <v>77.3817371329189</v>
      </c>
    </row>
    <row r="1924">
      <c r="A1924" s="28">
        <v>1923.0</v>
      </c>
      <c r="B1924" s="28">
        <v>18.0</v>
      </c>
      <c r="C1924" s="28" t="s">
        <v>44</v>
      </c>
      <c r="D1924" s="28">
        <v>3.87</v>
      </c>
      <c r="E1924" s="28">
        <v>8.16</v>
      </c>
      <c r="F1924" s="28">
        <v>8.68</v>
      </c>
      <c r="G1924" s="28">
        <v>83.59</v>
      </c>
      <c r="H1924" s="28" t="s">
        <v>51</v>
      </c>
      <c r="I1924" s="28">
        <v>3.75</v>
      </c>
      <c r="J1924" s="28">
        <v>9.08</v>
      </c>
      <c r="K1924" s="28">
        <v>262.54</v>
      </c>
      <c r="L1924" s="28">
        <v>13.94</v>
      </c>
      <c r="M1924" s="28" t="s">
        <v>48</v>
      </c>
      <c r="N1924" s="28">
        <v>97.86</v>
      </c>
    </row>
    <row r="1925">
      <c r="A1925" s="28">
        <v>1924.0</v>
      </c>
      <c r="B1925" s="28">
        <v>24.0</v>
      </c>
      <c r="C1925" s="28" t="s">
        <v>49</v>
      </c>
      <c r="D1925" s="28">
        <v>6.66</v>
      </c>
      <c r="E1925" s="28">
        <v>6.01</v>
      </c>
      <c r="F1925" s="28">
        <v>7.64</v>
      </c>
      <c r="G1925" s="28">
        <v>90.14</v>
      </c>
      <c r="H1925" s="28" t="s">
        <v>51</v>
      </c>
      <c r="I1925" s="28">
        <v>2.21</v>
      </c>
      <c r="J1925" s="28">
        <v>9.4</v>
      </c>
      <c r="K1925" s="28">
        <v>235.44</v>
      </c>
      <c r="L1925" s="28">
        <v>13.96</v>
      </c>
      <c r="M1925" s="28" t="s">
        <v>46</v>
      </c>
      <c r="N1925" s="28">
        <v>61.65</v>
      </c>
    </row>
    <row r="1926">
      <c r="A1926" s="28">
        <v>1925.0</v>
      </c>
      <c r="B1926" s="28">
        <v>21.0</v>
      </c>
      <c r="C1926" s="28" t="s">
        <v>44</v>
      </c>
      <c r="D1926" s="28">
        <v>0.84</v>
      </c>
      <c r="E1926" s="28">
        <v>2.93</v>
      </c>
      <c r="F1926" s="28">
        <v>5.51</v>
      </c>
      <c r="G1926" s="28">
        <v>69.62</v>
      </c>
      <c r="H1926" s="28" t="s">
        <v>45</v>
      </c>
      <c r="I1926" s="28">
        <v>0.48</v>
      </c>
      <c r="J1926" s="28">
        <v>5.81</v>
      </c>
      <c r="K1926" s="28">
        <v>323.42</v>
      </c>
      <c r="L1926" s="28">
        <v>4.25</v>
      </c>
      <c r="M1926" s="28" t="s">
        <v>48</v>
      </c>
      <c r="N1926" s="28">
        <v>56.7</v>
      </c>
    </row>
    <row r="1927">
      <c r="A1927" s="28">
        <v>1926.0</v>
      </c>
      <c r="B1927" s="28">
        <v>24.0</v>
      </c>
      <c r="C1927" s="28" t="s">
        <v>49</v>
      </c>
      <c r="D1927" s="28">
        <v>1.13</v>
      </c>
      <c r="E1927" s="28">
        <v>5.06</v>
      </c>
      <c r="F1927" s="28">
        <v>5.77</v>
      </c>
      <c r="G1927" s="28">
        <v>90.46</v>
      </c>
      <c r="H1927" s="28" t="s">
        <v>45</v>
      </c>
      <c r="I1927" s="28">
        <v>2.25</v>
      </c>
      <c r="J1927" s="28">
        <v>3.66</v>
      </c>
      <c r="K1927" s="28">
        <v>301.86</v>
      </c>
      <c r="L1927" s="28">
        <v>3.39</v>
      </c>
      <c r="M1927" s="28" t="s">
        <v>48</v>
      </c>
      <c r="N1927" s="28">
        <v>84.97</v>
      </c>
    </row>
    <row r="1928">
      <c r="A1928" s="28">
        <v>1927.0</v>
      </c>
      <c r="B1928" s="28">
        <v>20.0</v>
      </c>
      <c r="C1928" s="28" t="s">
        <v>49</v>
      </c>
      <c r="D1928" s="28">
        <v>7.82</v>
      </c>
      <c r="E1928" s="28">
        <v>7.24</v>
      </c>
      <c r="F1928" s="28">
        <v>5.96</v>
      </c>
      <c r="G1928" s="28">
        <v>93.14</v>
      </c>
      <c r="H1928" s="28" t="s">
        <v>51</v>
      </c>
      <c r="I1928" s="28">
        <v>1.47</v>
      </c>
      <c r="J1928" s="28">
        <v>9.76</v>
      </c>
      <c r="K1928" s="28">
        <v>226.58</v>
      </c>
      <c r="L1928" s="28">
        <v>15.58</v>
      </c>
      <c r="M1928" s="28" t="s">
        <v>50</v>
      </c>
      <c r="N1928" s="28">
        <v>56.2209249458887</v>
      </c>
    </row>
    <row r="1929">
      <c r="A1929" s="28">
        <v>1928.0</v>
      </c>
      <c r="B1929" s="28">
        <v>17.0</v>
      </c>
      <c r="C1929" s="28" t="s">
        <v>44</v>
      </c>
      <c r="D1929" s="28">
        <v>4.7</v>
      </c>
      <c r="E1929" s="28">
        <v>8.54</v>
      </c>
      <c r="F1929" s="28">
        <v>4.15</v>
      </c>
      <c r="G1929" s="28">
        <v>77.23</v>
      </c>
      <c r="H1929" s="28" t="s">
        <v>45</v>
      </c>
      <c r="I1929" s="28">
        <v>3.89</v>
      </c>
      <c r="J1929" s="28">
        <v>7.65</v>
      </c>
      <c r="K1929" s="28">
        <v>253.56</v>
      </c>
      <c r="L1929" s="28">
        <v>13.83</v>
      </c>
      <c r="M1929" s="28" t="s">
        <v>50</v>
      </c>
      <c r="N1929" s="28">
        <v>66.67</v>
      </c>
    </row>
    <row r="1930">
      <c r="A1930" s="28">
        <v>1929.0</v>
      </c>
      <c r="B1930" s="28">
        <v>23.0</v>
      </c>
      <c r="C1930" s="28" t="s">
        <v>44</v>
      </c>
      <c r="D1930" s="28">
        <v>4.08</v>
      </c>
      <c r="E1930" s="28">
        <v>9.64</v>
      </c>
      <c r="F1930" s="28">
        <v>8.57</v>
      </c>
      <c r="G1930" s="28">
        <v>82.88</v>
      </c>
      <c r="H1930" s="28" t="s">
        <v>47</v>
      </c>
      <c r="I1930" s="28">
        <v>0.48</v>
      </c>
      <c r="J1930" s="28">
        <v>9.07</v>
      </c>
      <c r="K1930" s="28">
        <v>279.71</v>
      </c>
      <c r="L1930" s="28">
        <v>8.71</v>
      </c>
      <c r="M1930" s="28" t="s">
        <v>48</v>
      </c>
      <c r="N1930" s="28">
        <v>100.0</v>
      </c>
    </row>
    <row r="1931">
      <c r="A1931" s="28">
        <v>1930.0</v>
      </c>
      <c r="B1931" s="28">
        <v>20.0</v>
      </c>
      <c r="C1931" s="28" t="s">
        <v>44</v>
      </c>
      <c r="D1931" s="28">
        <v>4.19</v>
      </c>
      <c r="E1931" s="28">
        <v>6.45</v>
      </c>
      <c r="F1931" s="28">
        <v>4.37</v>
      </c>
      <c r="G1931" s="28">
        <v>98.87</v>
      </c>
      <c r="H1931" s="28" t="s">
        <v>51</v>
      </c>
      <c r="I1931" s="28">
        <v>2.26</v>
      </c>
      <c r="J1931" s="28">
        <v>8.71</v>
      </c>
      <c r="K1931" s="28">
        <v>278.03</v>
      </c>
      <c r="L1931" s="28">
        <v>7.6</v>
      </c>
      <c r="M1931" s="28" t="s">
        <v>48</v>
      </c>
      <c r="N1931" s="28">
        <v>63.65</v>
      </c>
    </row>
    <row r="1932">
      <c r="A1932" s="28">
        <v>1931.0</v>
      </c>
      <c r="B1932" s="28">
        <v>17.0</v>
      </c>
      <c r="C1932" s="28" t="s">
        <v>52</v>
      </c>
      <c r="D1932" s="28">
        <v>1.72</v>
      </c>
      <c r="E1932" s="28">
        <v>5.74</v>
      </c>
      <c r="F1932" s="28">
        <v>7.5</v>
      </c>
      <c r="G1932" s="28">
        <v>93.87</v>
      </c>
      <c r="H1932" s="28" t="s">
        <v>51</v>
      </c>
      <c r="I1932" s="28">
        <v>2.96</v>
      </c>
      <c r="J1932" s="28">
        <v>4.73</v>
      </c>
      <c r="K1932" s="28">
        <v>292.32</v>
      </c>
      <c r="L1932" s="28">
        <v>5.43</v>
      </c>
      <c r="M1932" s="28" t="s">
        <v>48</v>
      </c>
      <c r="N1932" s="28">
        <v>93.84</v>
      </c>
    </row>
    <row r="1933">
      <c r="A1933" s="28">
        <v>1932.0</v>
      </c>
      <c r="B1933" s="28">
        <v>19.0</v>
      </c>
      <c r="C1933" s="28" t="s">
        <v>44</v>
      </c>
      <c r="D1933" s="28">
        <v>5.75</v>
      </c>
      <c r="E1933" s="28">
        <v>1.16</v>
      </c>
      <c r="F1933" s="28">
        <v>7.65</v>
      </c>
      <c r="G1933" s="28">
        <v>77.79</v>
      </c>
      <c r="H1933" s="28" t="s">
        <v>47</v>
      </c>
      <c r="I1933" s="28">
        <v>4.93</v>
      </c>
      <c r="J1933" s="28">
        <v>11.44</v>
      </c>
      <c r="K1933" s="28">
        <v>227.83</v>
      </c>
      <c r="L1933" s="28">
        <v>12.9</v>
      </c>
      <c r="M1933" s="28" t="s">
        <v>46</v>
      </c>
      <c r="N1933" s="28">
        <v>30.0</v>
      </c>
    </row>
    <row r="1934">
      <c r="A1934" s="28">
        <v>1933.0</v>
      </c>
      <c r="B1934" s="28">
        <v>24.0</v>
      </c>
      <c r="C1934" s="28" t="s">
        <v>44</v>
      </c>
      <c r="D1934" s="28">
        <v>0.68</v>
      </c>
      <c r="E1934" s="28">
        <v>1.65</v>
      </c>
      <c r="F1934" s="28">
        <v>8.22</v>
      </c>
      <c r="G1934" s="28">
        <v>86.58</v>
      </c>
      <c r="H1934" s="28" t="s">
        <v>47</v>
      </c>
      <c r="I1934" s="28">
        <v>0.45</v>
      </c>
      <c r="J1934" s="28">
        <v>3.72</v>
      </c>
      <c r="K1934" s="28">
        <v>308.22</v>
      </c>
      <c r="L1934" s="28">
        <v>3.39</v>
      </c>
      <c r="M1934" s="28" t="s">
        <v>48</v>
      </c>
      <c r="N1934" s="28">
        <v>65.37</v>
      </c>
    </row>
    <row r="1935">
      <c r="A1935" s="28">
        <v>1934.0</v>
      </c>
      <c r="B1935" s="28">
        <v>19.0</v>
      </c>
      <c r="C1935" s="28" t="s">
        <v>44</v>
      </c>
      <c r="D1935" s="28">
        <v>4.59</v>
      </c>
      <c r="E1935" s="28">
        <v>2.4</v>
      </c>
      <c r="F1935" s="28">
        <v>6.77</v>
      </c>
      <c r="G1935" s="28">
        <v>91.37</v>
      </c>
      <c r="H1935" s="28" t="s">
        <v>45</v>
      </c>
      <c r="I1935" s="28">
        <v>0.57</v>
      </c>
      <c r="J1935" s="28">
        <v>7.34</v>
      </c>
      <c r="K1935" s="28">
        <v>269.35</v>
      </c>
      <c r="L1935" s="28">
        <v>11.82</v>
      </c>
      <c r="M1935" s="28" t="s">
        <v>48</v>
      </c>
      <c r="N1935" s="28">
        <v>54.6</v>
      </c>
    </row>
    <row r="1936">
      <c r="A1936" s="28">
        <v>1935.0</v>
      </c>
      <c r="B1936" s="28">
        <v>19.0</v>
      </c>
      <c r="C1936" s="28" t="s">
        <v>44</v>
      </c>
      <c r="D1936" s="28">
        <v>4.57</v>
      </c>
      <c r="E1936" s="28">
        <v>1.49</v>
      </c>
      <c r="F1936" s="28">
        <v>7.63</v>
      </c>
      <c r="G1936" s="28">
        <v>60.97</v>
      </c>
      <c r="H1936" s="28" t="s">
        <v>51</v>
      </c>
      <c r="I1936" s="28">
        <v>4.94</v>
      </c>
      <c r="J1936" s="28">
        <v>6.29</v>
      </c>
      <c r="K1936" s="28">
        <v>265.03</v>
      </c>
      <c r="L1936" s="28">
        <v>10.29</v>
      </c>
      <c r="M1936" s="28" t="s">
        <v>48</v>
      </c>
      <c r="N1936" s="28">
        <v>32.39</v>
      </c>
    </row>
    <row r="1937">
      <c r="A1937" s="28">
        <v>1936.0</v>
      </c>
      <c r="B1937" s="28">
        <v>17.0</v>
      </c>
      <c r="C1937" s="28" t="s">
        <v>49</v>
      </c>
      <c r="D1937" s="28">
        <v>7.31</v>
      </c>
      <c r="E1937" s="28">
        <v>4.61</v>
      </c>
      <c r="F1937" s="28">
        <v>5.51</v>
      </c>
      <c r="G1937" s="28">
        <v>83.53</v>
      </c>
      <c r="H1937" s="28" t="s">
        <v>47</v>
      </c>
      <c r="I1937" s="28">
        <v>2.03</v>
      </c>
      <c r="J1937" s="28">
        <v>8.66</v>
      </c>
      <c r="K1937" s="28">
        <v>233.08</v>
      </c>
      <c r="L1937" s="28">
        <v>15.34</v>
      </c>
      <c r="M1937" s="28" t="s">
        <v>46</v>
      </c>
      <c r="N1937" s="28">
        <v>35.06</v>
      </c>
    </row>
    <row r="1938">
      <c r="A1938" s="28">
        <v>1937.0</v>
      </c>
      <c r="B1938" s="28">
        <v>21.0</v>
      </c>
      <c r="C1938" s="28" t="s">
        <v>49</v>
      </c>
      <c r="D1938" s="28">
        <v>4.21</v>
      </c>
      <c r="E1938" s="28">
        <v>4.03</v>
      </c>
      <c r="F1938" s="28">
        <v>7.73</v>
      </c>
      <c r="G1938" s="28">
        <v>99.38</v>
      </c>
      <c r="H1938" s="28" t="s">
        <v>45</v>
      </c>
      <c r="I1938" s="28">
        <v>3.72</v>
      </c>
      <c r="J1938" s="28">
        <v>6.96</v>
      </c>
      <c r="K1938" s="28">
        <v>272.98</v>
      </c>
      <c r="L1938" s="28">
        <v>5.67</v>
      </c>
      <c r="M1938" s="28" t="s">
        <v>48</v>
      </c>
      <c r="N1938" s="28">
        <v>70.03</v>
      </c>
    </row>
    <row r="1939">
      <c r="A1939" s="28">
        <v>1938.0</v>
      </c>
      <c r="B1939" s="28">
        <v>17.0</v>
      </c>
      <c r="C1939" s="28" t="s">
        <v>49</v>
      </c>
      <c r="D1939" s="28">
        <v>1.1</v>
      </c>
      <c r="E1939" s="28">
        <v>6.74</v>
      </c>
      <c r="F1939" s="28">
        <v>5.72</v>
      </c>
      <c r="G1939" s="28">
        <v>97.89</v>
      </c>
      <c r="H1939" s="28" t="s">
        <v>45</v>
      </c>
      <c r="I1939" s="28">
        <v>3.92</v>
      </c>
      <c r="J1939" s="28">
        <v>2.56</v>
      </c>
      <c r="K1939" s="28">
        <v>301.69</v>
      </c>
      <c r="L1939" s="28">
        <v>4.05</v>
      </c>
      <c r="M1939" s="28" t="s">
        <v>48</v>
      </c>
      <c r="N1939" s="28">
        <v>96.67</v>
      </c>
    </row>
    <row r="1940">
      <c r="A1940" s="28">
        <v>1939.0</v>
      </c>
      <c r="B1940" s="28">
        <v>22.0</v>
      </c>
      <c r="C1940" s="28" t="s">
        <v>49</v>
      </c>
      <c r="D1940" s="28">
        <v>4.58</v>
      </c>
      <c r="E1940" s="28">
        <v>5.82</v>
      </c>
      <c r="F1940" s="28">
        <v>8.51</v>
      </c>
      <c r="G1940" s="28">
        <v>93.3</v>
      </c>
      <c r="H1940" s="28" t="s">
        <v>51</v>
      </c>
      <c r="I1940" s="28">
        <v>1.57</v>
      </c>
      <c r="J1940" s="28">
        <v>7.89</v>
      </c>
      <c r="K1940" s="28">
        <v>252.49</v>
      </c>
      <c r="L1940" s="28">
        <v>11.21</v>
      </c>
      <c r="M1940" s="28" t="s">
        <v>48</v>
      </c>
      <c r="N1940" s="28">
        <v>74.39</v>
      </c>
    </row>
    <row r="1941">
      <c r="A1941" s="28">
        <v>1940.0</v>
      </c>
      <c r="B1941" s="28">
        <v>18.0</v>
      </c>
      <c r="C1941" s="28" t="s">
        <v>49</v>
      </c>
      <c r="D1941" s="28">
        <v>0.73</v>
      </c>
      <c r="E1941" s="28">
        <v>6.36</v>
      </c>
      <c r="F1941" s="28">
        <v>4.82</v>
      </c>
      <c r="G1941" s="28">
        <v>64.25</v>
      </c>
      <c r="H1941" s="28" t="s">
        <v>51</v>
      </c>
      <c r="I1941" s="28">
        <v>1.07</v>
      </c>
      <c r="J1941" s="28">
        <v>6.03</v>
      </c>
      <c r="K1941" s="28">
        <v>318.63</v>
      </c>
      <c r="L1941" s="28">
        <v>7.86</v>
      </c>
      <c r="M1941" s="28" t="s">
        <v>48</v>
      </c>
      <c r="N1941" s="28">
        <v>77.29</v>
      </c>
    </row>
    <row r="1942">
      <c r="A1942" s="28">
        <v>1941.0</v>
      </c>
      <c r="B1942" s="28">
        <v>18.0</v>
      </c>
      <c r="C1942" s="28" t="s">
        <v>44</v>
      </c>
      <c r="D1942" s="28">
        <v>1.63</v>
      </c>
      <c r="E1942" s="28">
        <v>5.25</v>
      </c>
      <c r="F1942" s="28">
        <v>5.58</v>
      </c>
      <c r="G1942" s="28">
        <v>99.76</v>
      </c>
      <c r="H1942" s="28" t="s">
        <v>45</v>
      </c>
      <c r="I1942" s="28">
        <v>1.38</v>
      </c>
      <c r="J1942" s="28">
        <v>5.01</v>
      </c>
      <c r="K1942" s="28">
        <v>291.59</v>
      </c>
      <c r="L1942" s="28">
        <v>7.22</v>
      </c>
      <c r="M1942" s="28" t="s">
        <v>48</v>
      </c>
      <c r="N1942" s="28">
        <v>79.44</v>
      </c>
    </row>
    <row r="1943">
      <c r="A1943" s="28">
        <v>1942.0</v>
      </c>
      <c r="B1943" s="28">
        <v>20.0</v>
      </c>
      <c r="C1943" s="28" t="s">
        <v>44</v>
      </c>
      <c r="D1943" s="28">
        <v>0.25</v>
      </c>
      <c r="E1943" s="28">
        <v>3.5</v>
      </c>
      <c r="F1943" s="28">
        <v>6.49</v>
      </c>
      <c r="G1943" s="28">
        <v>84.38</v>
      </c>
      <c r="H1943" s="28" t="s">
        <v>51</v>
      </c>
      <c r="I1943" s="28">
        <v>3.82</v>
      </c>
      <c r="J1943" s="28">
        <v>3.65</v>
      </c>
      <c r="K1943" s="28">
        <v>304.98</v>
      </c>
      <c r="L1943" s="28">
        <v>-0.76</v>
      </c>
      <c r="M1943" s="28" t="s">
        <v>48</v>
      </c>
      <c r="N1943" s="28">
        <v>69.59</v>
      </c>
    </row>
    <row r="1944">
      <c r="A1944" s="28">
        <v>1943.0</v>
      </c>
      <c r="B1944" s="28">
        <v>18.0</v>
      </c>
      <c r="C1944" s="28" t="s">
        <v>49</v>
      </c>
      <c r="D1944" s="28">
        <v>4.11</v>
      </c>
      <c r="E1944" s="28">
        <v>9.58</v>
      </c>
      <c r="F1944" s="28">
        <v>7.88</v>
      </c>
      <c r="G1944" s="28">
        <v>68.92</v>
      </c>
      <c r="H1944" s="28" t="s">
        <v>51</v>
      </c>
      <c r="I1944" s="28">
        <v>4.2</v>
      </c>
      <c r="J1944" s="28">
        <v>6.38</v>
      </c>
      <c r="K1944" s="28">
        <v>275.68</v>
      </c>
      <c r="L1944" s="28">
        <v>11.48</v>
      </c>
      <c r="M1944" s="28" t="s">
        <v>48</v>
      </c>
      <c r="N1944" s="28">
        <v>100.0</v>
      </c>
    </row>
    <row r="1945">
      <c r="A1945" s="28">
        <v>1944.0</v>
      </c>
      <c r="B1945" s="28">
        <v>17.0</v>
      </c>
      <c r="C1945" s="28" t="s">
        <v>49</v>
      </c>
      <c r="D1945" s="28">
        <v>0.68</v>
      </c>
      <c r="E1945" s="28">
        <v>1.78</v>
      </c>
      <c r="F1945" s="28">
        <v>7.74</v>
      </c>
      <c r="G1945" s="28">
        <v>86.97</v>
      </c>
      <c r="H1945" s="28" t="s">
        <v>51</v>
      </c>
      <c r="I1945" s="28">
        <v>3.5</v>
      </c>
      <c r="J1945" s="28">
        <v>2.51</v>
      </c>
      <c r="K1945" s="28">
        <v>300.78</v>
      </c>
      <c r="L1945" s="28">
        <v>-0.32</v>
      </c>
      <c r="M1945" s="28" t="s">
        <v>48</v>
      </c>
      <c r="N1945" s="28">
        <v>69.81</v>
      </c>
    </row>
    <row r="1946">
      <c r="A1946" s="28">
        <v>1945.0</v>
      </c>
      <c r="B1946" s="28">
        <v>24.0</v>
      </c>
      <c r="C1946" s="28" t="s">
        <v>49</v>
      </c>
      <c r="D1946" s="28">
        <v>3.76</v>
      </c>
      <c r="E1946" s="28">
        <v>9.45</v>
      </c>
      <c r="F1946" s="28">
        <v>5.05</v>
      </c>
      <c r="G1946" s="28">
        <v>94.26</v>
      </c>
      <c r="H1946" s="28" t="s">
        <v>47</v>
      </c>
      <c r="I1946" s="28">
        <v>2.21</v>
      </c>
      <c r="J1946" s="28">
        <v>5.87</v>
      </c>
      <c r="K1946" s="28">
        <v>266.7</v>
      </c>
      <c r="L1946" s="28">
        <v>10.24</v>
      </c>
      <c r="M1946" s="28" t="s">
        <v>50</v>
      </c>
      <c r="N1946" s="28">
        <v>90.61</v>
      </c>
    </row>
    <row r="1947">
      <c r="A1947" s="28">
        <v>1946.0</v>
      </c>
      <c r="B1947" s="28">
        <v>17.0</v>
      </c>
      <c r="C1947" s="28" t="s">
        <v>44</v>
      </c>
      <c r="D1947" s="28">
        <v>7.46</v>
      </c>
      <c r="E1947" s="28">
        <v>3.8</v>
      </c>
      <c r="F1947" s="28">
        <v>4.72</v>
      </c>
      <c r="G1947" s="28">
        <v>64.49</v>
      </c>
      <c r="H1947" s="28" t="s">
        <v>47</v>
      </c>
      <c r="I1947" s="28">
        <v>1.31</v>
      </c>
      <c r="J1947" s="28">
        <v>11.3</v>
      </c>
      <c r="K1947" s="28">
        <v>246.29</v>
      </c>
      <c r="L1947" s="28">
        <v>19.75</v>
      </c>
      <c r="M1947" s="28" t="s">
        <v>46</v>
      </c>
      <c r="N1947" s="28">
        <v>27.8433616403851</v>
      </c>
    </row>
    <row r="1948">
      <c r="A1948" s="28">
        <v>1947.0</v>
      </c>
      <c r="B1948" s="28">
        <v>17.0</v>
      </c>
      <c r="C1948" s="28" t="s">
        <v>44</v>
      </c>
      <c r="D1948" s="28">
        <v>5.76</v>
      </c>
      <c r="E1948" s="28">
        <v>5.61</v>
      </c>
      <c r="F1948" s="28">
        <v>5.52</v>
      </c>
      <c r="G1948" s="28">
        <v>96.66</v>
      </c>
      <c r="H1948" s="28" t="s">
        <v>51</v>
      </c>
      <c r="I1948" s="28">
        <v>2.13</v>
      </c>
      <c r="J1948" s="28">
        <v>9.72</v>
      </c>
      <c r="K1948" s="28">
        <v>266.77</v>
      </c>
      <c r="L1948" s="28">
        <v>17.23</v>
      </c>
      <c r="M1948" s="28" t="s">
        <v>46</v>
      </c>
      <c r="N1948" s="28">
        <v>53.06</v>
      </c>
    </row>
    <row r="1949">
      <c r="A1949" s="28">
        <v>1948.0</v>
      </c>
      <c r="B1949" s="28">
        <v>23.0</v>
      </c>
      <c r="C1949" s="28" t="s">
        <v>44</v>
      </c>
      <c r="D1949" s="28">
        <v>0.62</v>
      </c>
      <c r="E1949" s="28">
        <v>1.98</v>
      </c>
      <c r="F1949" s="28">
        <v>6.42</v>
      </c>
      <c r="G1949" s="28">
        <v>96.81</v>
      </c>
      <c r="H1949" s="28" t="s">
        <v>51</v>
      </c>
      <c r="I1949" s="28">
        <v>4.57</v>
      </c>
      <c r="J1949" s="28">
        <v>2.72</v>
      </c>
      <c r="K1949" s="28">
        <v>324.47</v>
      </c>
      <c r="L1949" s="28">
        <v>1.5</v>
      </c>
      <c r="M1949" s="28" t="s">
        <v>48</v>
      </c>
      <c r="N1949" s="28">
        <v>67.03</v>
      </c>
    </row>
    <row r="1950">
      <c r="A1950" s="28">
        <v>1949.0</v>
      </c>
      <c r="B1950" s="28">
        <v>24.0</v>
      </c>
      <c r="C1950" s="28" t="s">
        <v>49</v>
      </c>
      <c r="D1950" s="28">
        <v>1.79</v>
      </c>
      <c r="E1950" s="28">
        <v>1.64</v>
      </c>
      <c r="F1950" s="28">
        <v>6.7</v>
      </c>
      <c r="G1950" s="28">
        <v>60.54</v>
      </c>
      <c r="H1950" s="28" t="s">
        <v>47</v>
      </c>
      <c r="I1950" s="28">
        <v>4.32</v>
      </c>
      <c r="J1950" s="28">
        <v>4.78</v>
      </c>
      <c r="K1950" s="28">
        <v>306.11</v>
      </c>
      <c r="L1950" s="28">
        <v>6.49</v>
      </c>
      <c r="M1950" s="28" t="s">
        <v>48</v>
      </c>
      <c r="N1950" s="28">
        <v>58.0415041757213</v>
      </c>
    </row>
    <row r="1951">
      <c r="A1951" s="28">
        <v>1950.0</v>
      </c>
      <c r="B1951" s="28">
        <v>22.0</v>
      </c>
      <c r="C1951" s="28" t="s">
        <v>49</v>
      </c>
      <c r="D1951" s="28">
        <v>5.39</v>
      </c>
      <c r="E1951" s="28">
        <v>4.87</v>
      </c>
      <c r="F1951" s="28">
        <v>6.15</v>
      </c>
      <c r="G1951" s="28">
        <v>96.01</v>
      </c>
      <c r="H1951" s="28" t="s">
        <v>51</v>
      </c>
      <c r="I1951" s="28">
        <v>1.62</v>
      </c>
      <c r="J1951" s="28">
        <v>9.23</v>
      </c>
      <c r="K1951" s="28">
        <v>266.88</v>
      </c>
      <c r="L1951" s="28">
        <v>14.72</v>
      </c>
      <c r="M1951" s="28" t="s">
        <v>46</v>
      </c>
      <c r="N1951" s="28">
        <v>59.9320841890036</v>
      </c>
    </row>
    <row r="1952">
      <c r="A1952" s="28">
        <v>1951.0</v>
      </c>
      <c r="B1952" s="28">
        <v>18.0</v>
      </c>
      <c r="C1952" s="28" t="s">
        <v>49</v>
      </c>
      <c r="D1952" s="28">
        <v>7.16</v>
      </c>
      <c r="E1952" s="28">
        <v>7.68</v>
      </c>
      <c r="F1952" s="28">
        <v>7.32</v>
      </c>
      <c r="G1952" s="28">
        <v>97.87</v>
      </c>
      <c r="H1952" s="28" t="s">
        <v>47</v>
      </c>
      <c r="I1952" s="28">
        <v>1.64</v>
      </c>
      <c r="J1952" s="28">
        <v>11.96</v>
      </c>
      <c r="K1952" s="28">
        <v>253.71</v>
      </c>
      <c r="L1952" s="28">
        <v>17.66</v>
      </c>
      <c r="M1952" s="28" t="s">
        <v>46</v>
      </c>
      <c r="N1952" s="28">
        <v>77.5878602956384</v>
      </c>
    </row>
    <row r="1953">
      <c r="A1953" s="28">
        <v>1952.0</v>
      </c>
      <c r="B1953" s="28">
        <v>24.0</v>
      </c>
      <c r="C1953" s="28" t="s">
        <v>44</v>
      </c>
      <c r="D1953" s="28">
        <v>0.26</v>
      </c>
      <c r="E1953" s="28">
        <v>3.42</v>
      </c>
      <c r="F1953" s="28">
        <v>6.14</v>
      </c>
      <c r="G1953" s="28">
        <v>61.51</v>
      </c>
      <c r="H1953" s="28" t="s">
        <v>51</v>
      </c>
      <c r="I1953" s="28">
        <v>3.9</v>
      </c>
      <c r="J1953" s="28">
        <v>2.86</v>
      </c>
      <c r="K1953" s="28">
        <v>327.82</v>
      </c>
      <c r="L1953" s="28">
        <v>-1.52</v>
      </c>
      <c r="M1953" s="28" t="s">
        <v>48</v>
      </c>
      <c r="N1953" s="28">
        <v>60.26</v>
      </c>
    </row>
    <row r="1954">
      <c r="A1954" s="28">
        <v>1953.0</v>
      </c>
      <c r="B1954" s="28">
        <v>18.0</v>
      </c>
      <c r="C1954" s="28" t="s">
        <v>49</v>
      </c>
      <c r="D1954" s="28">
        <v>6.5</v>
      </c>
      <c r="E1954" s="28">
        <v>6.06</v>
      </c>
      <c r="F1954" s="28">
        <v>8.73</v>
      </c>
      <c r="G1954" s="28">
        <v>71.77</v>
      </c>
      <c r="H1954" s="28" t="s">
        <v>51</v>
      </c>
      <c r="I1954" s="28">
        <v>2.13</v>
      </c>
      <c r="J1954" s="28">
        <v>8.86</v>
      </c>
      <c r="K1954" s="28">
        <v>244.51</v>
      </c>
      <c r="L1954" s="28">
        <v>14.49</v>
      </c>
      <c r="M1954" s="28" t="s">
        <v>46</v>
      </c>
      <c r="N1954" s="28">
        <v>60.37</v>
      </c>
    </row>
    <row r="1955">
      <c r="A1955" s="28">
        <v>1954.0</v>
      </c>
      <c r="B1955" s="28">
        <v>20.0</v>
      </c>
      <c r="C1955" s="28" t="s">
        <v>44</v>
      </c>
      <c r="D1955" s="28">
        <v>4.49</v>
      </c>
      <c r="E1955" s="28">
        <v>3.51</v>
      </c>
      <c r="F1955" s="28">
        <v>5.3</v>
      </c>
      <c r="G1955" s="28">
        <v>74.92</v>
      </c>
      <c r="H1955" s="28" t="s">
        <v>45</v>
      </c>
      <c r="I1955" s="28">
        <v>2.86</v>
      </c>
      <c r="J1955" s="28">
        <v>9.14</v>
      </c>
      <c r="K1955" s="28">
        <v>274.85</v>
      </c>
      <c r="L1955" s="28">
        <v>12.44</v>
      </c>
      <c r="M1955" s="28" t="s">
        <v>48</v>
      </c>
      <c r="N1955" s="28">
        <v>47.79</v>
      </c>
    </row>
    <row r="1956">
      <c r="A1956" s="28">
        <v>1955.0</v>
      </c>
      <c r="B1956" s="28">
        <v>24.0</v>
      </c>
      <c r="C1956" s="28" t="s">
        <v>44</v>
      </c>
      <c r="D1956" s="28">
        <v>4.37</v>
      </c>
      <c r="E1956" s="28">
        <v>4.5</v>
      </c>
      <c r="F1956" s="28">
        <v>7.14</v>
      </c>
      <c r="G1956" s="28">
        <v>73.96</v>
      </c>
      <c r="H1956" s="28" t="s">
        <v>47</v>
      </c>
      <c r="I1956" s="28">
        <v>2.11</v>
      </c>
      <c r="J1956" s="28">
        <v>7.94</v>
      </c>
      <c r="K1956" s="28">
        <v>262.91</v>
      </c>
      <c r="L1956" s="28">
        <v>10.52</v>
      </c>
      <c r="M1956" s="28" t="s">
        <v>48</v>
      </c>
      <c r="N1956" s="28">
        <v>58.11</v>
      </c>
    </row>
    <row r="1957">
      <c r="A1957" s="28">
        <v>1956.0</v>
      </c>
      <c r="B1957" s="28">
        <v>18.0</v>
      </c>
      <c r="C1957" s="28" t="s">
        <v>49</v>
      </c>
      <c r="D1957" s="28">
        <v>7.66</v>
      </c>
      <c r="E1957" s="28">
        <v>9.16</v>
      </c>
      <c r="F1957" s="28">
        <v>7.06</v>
      </c>
      <c r="G1957" s="28">
        <v>90.36</v>
      </c>
      <c r="H1957" s="28" t="s">
        <v>51</v>
      </c>
      <c r="I1957" s="28">
        <v>1.21</v>
      </c>
      <c r="J1957" s="28">
        <v>12.94</v>
      </c>
      <c r="K1957" s="28">
        <v>229.54</v>
      </c>
      <c r="L1957" s="28">
        <v>16.24</v>
      </c>
      <c r="M1957" s="28" t="s">
        <v>46</v>
      </c>
      <c r="N1957" s="28">
        <v>65.4602894341028</v>
      </c>
    </row>
    <row r="1958">
      <c r="A1958" s="28">
        <v>1957.0</v>
      </c>
      <c r="B1958" s="28">
        <v>22.0</v>
      </c>
      <c r="C1958" s="28" t="s">
        <v>44</v>
      </c>
      <c r="D1958" s="28">
        <v>5.98</v>
      </c>
      <c r="E1958" s="28">
        <v>8.7</v>
      </c>
      <c r="F1958" s="28">
        <v>5.41</v>
      </c>
      <c r="G1958" s="28">
        <v>74.32</v>
      </c>
      <c r="H1958" s="28" t="s">
        <v>47</v>
      </c>
      <c r="I1958" s="28">
        <v>0.94</v>
      </c>
      <c r="J1958" s="28">
        <v>8.04</v>
      </c>
      <c r="K1958" s="28">
        <v>250.15</v>
      </c>
      <c r="L1958" s="28">
        <v>12.59</v>
      </c>
      <c r="M1958" s="28" t="s">
        <v>50</v>
      </c>
      <c r="N1958" s="28">
        <v>72.4543530855534</v>
      </c>
    </row>
    <row r="1959">
      <c r="A1959" s="28">
        <v>1958.0</v>
      </c>
      <c r="B1959" s="28">
        <v>16.0</v>
      </c>
      <c r="C1959" s="28" t="s">
        <v>44</v>
      </c>
      <c r="D1959" s="28">
        <v>6.8</v>
      </c>
      <c r="E1959" s="28">
        <v>5.64</v>
      </c>
      <c r="F1959" s="28">
        <v>6.06</v>
      </c>
      <c r="G1959" s="28">
        <v>98.26</v>
      </c>
      <c r="H1959" s="28" t="s">
        <v>51</v>
      </c>
      <c r="I1959" s="28">
        <v>0.7</v>
      </c>
      <c r="J1959" s="28">
        <v>11.65</v>
      </c>
      <c r="K1959" s="28">
        <v>237.02</v>
      </c>
      <c r="L1959" s="28">
        <v>17.83</v>
      </c>
      <c r="M1959" s="28" t="s">
        <v>46</v>
      </c>
      <c r="N1959" s="28">
        <v>46.69</v>
      </c>
    </row>
    <row r="1960">
      <c r="A1960" s="28">
        <v>1959.0</v>
      </c>
      <c r="B1960" s="28">
        <v>19.0</v>
      </c>
      <c r="C1960" s="28" t="s">
        <v>49</v>
      </c>
      <c r="D1960" s="28">
        <v>2.83</v>
      </c>
      <c r="E1960" s="28">
        <v>3.14</v>
      </c>
      <c r="F1960" s="28">
        <v>5.83</v>
      </c>
      <c r="G1960" s="28">
        <v>99.8</v>
      </c>
      <c r="H1960" s="28" t="s">
        <v>45</v>
      </c>
      <c r="I1960" s="28">
        <v>0.06</v>
      </c>
      <c r="J1960" s="28">
        <v>4.64</v>
      </c>
      <c r="K1960" s="28">
        <v>282.89</v>
      </c>
      <c r="L1960" s="28">
        <v>7.35</v>
      </c>
      <c r="M1960" s="28" t="s">
        <v>48</v>
      </c>
      <c r="N1960" s="28">
        <v>64.43</v>
      </c>
    </row>
    <row r="1961">
      <c r="A1961" s="28">
        <v>1960.0</v>
      </c>
      <c r="B1961" s="28">
        <v>19.0</v>
      </c>
      <c r="C1961" s="28" t="s">
        <v>49</v>
      </c>
      <c r="D1961" s="28">
        <v>4.43</v>
      </c>
      <c r="E1961" s="28">
        <v>2.74</v>
      </c>
      <c r="F1961" s="28">
        <v>4.86</v>
      </c>
      <c r="G1961" s="28">
        <v>72.67</v>
      </c>
      <c r="H1961" s="28" t="s">
        <v>51</v>
      </c>
      <c r="I1961" s="28">
        <v>1.4</v>
      </c>
      <c r="J1961" s="28">
        <v>8.35</v>
      </c>
      <c r="K1961" s="28">
        <v>279.72</v>
      </c>
      <c r="L1961" s="28">
        <v>11.75</v>
      </c>
      <c r="M1961" s="28" t="s">
        <v>48</v>
      </c>
      <c r="N1961" s="28">
        <v>35.38</v>
      </c>
    </row>
    <row r="1962">
      <c r="A1962" s="28">
        <v>1961.0</v>
      </c>
      <c r="B1962" s="28">
        <v>22.0</v>
      </c>
      <c r="C1962" s="28" t="s">
        <v>44</v>
      </c>
      <c r="D1962" s="28">
        <v>4.92</v>
      </c>
      <c r="E1962" s="28">
        <v>9.59</v>
      </c>
      <c r="F1962" s="28">
        <v>6.39</v>
      </c>
      <c r="G1962" s="28">
        <v>80.35</v>
      </c>
      <c r="H1962" s="28" t="s">
        <v>45</v>
      </c>
      <c r="I1962" s="28">
        <v>0.86</v>
      </c>
      <c r="J1962" s="28">
        <v>7.34</v>
      </c>
      <c r="K1962" s="28">
        <v>251.43</v>
      </c>
      <c r="L1962" s="28">
        <v>10.55</v>
      </c>
      <c r="M1962" s="28" t="s">
        <v>48</v>
      </c>
      <c r="N1962" s="28">
        <v>82.87</v>
      </c>
    </row>
    <row r="1963">
      <c r="A1963" s="28">
        <v>1962.0</v>
      </c>
      <c r="B1963" s="28">
        <v>23.0</v>
      </c>
      <c r="C1963" s="28" t="s">
        <v>49</v>
      </c>
      <c r="D1963" s="28">
        <v>2.57</v>
      </c>
      <c r="E1963" s="28">
        <v>2.82</v>
      </c>
      <c r="F1963" s="28">
        <v>5.93</v>
      </c>
      <c r="G1963" s="28">
        <v>82.31</v>
      </c>
      <c r="H1963" s="28" t="s">
        <v>45</v>
      </c>
      <c r="I1963" s="28">
        <v>1.29</v>
      </c>
      <c r="J1963" s="28">
        <v>4.08</v>
      </c>
      <c r="K1963" s="28">
        <v>290.64</v>
      </c>
      <c r="L1963" s="28">
        <v>6.75</v>
      </c>
      <c r="M1963" s="28" t="s">
        <v>48</v>
      </c>
      <c r="N1963" s="28">
        <v>61.29</v>
      </c>
    </row>
    <row r="1964">
      <c r="A1964" s="28">
        <v>1963.0</v>
      </c>
      <c r="B1964" s="28">
        <v>16.0</v>
      </c>
      <c r="C1964" s="28" t="s">
        <v>44</v>
      </c>
      <c r="D1964" s="28">
        <v>4.56</v>
      </c>
      <c r="E1964" s="28">
        <v>8.27</v>
      </c>
      <c r="F1964" s="28">
        <v>4.89</v>
      </c>
      <c r="G1964" s="28">
        <v>83.18</v>
      </c>
      <c r="H1964" s="28" t="s">
        <v>45</v>
      </c>
      <c r="I1964" s="28">
        <v>0.38</v>
      </c>
      <c r="J1964" s="28">
        <v>8.64</v>
      </c>
      <c r="K1964" s="28">
        <v>252.39</v>
      </c>
      <c r="L1964" s="28">
        <v>6.95</v>
      </c>
      <c r="M1964" s="28" t="s">
        <v>50</v>
      </c>
      <c r="N1964" s="28">
        <v>70.76</v>
      </c>
    </row>
    <row r="1965">
      <c r="A1965" s="28">
        <v>1964.0</v>
      </c>
      <c r="B1965" s="28">
        <v>20.0</v>
      </c>
      <c r="C1965" s="28" t="s">
        <v>49</v>
      </c>
      <c r="D1965" s="28">
        <v>1.89</v>
      </c>
      <c r="E1965" s="28">
        <v>4.32</v>
      </c>
      <c r="F1965" s="28">
        <v>6.25</v>
      </c>
      <c r="G1965" s="28">
        <v>74.97</v>
      </c>
      <c r="H1965" s="28" t="s">
        <v>45</v>
      </c>
      <c r="I1965" s="28">
        <v>1.71</v>
      </c>
      <c r="J1965" s="28">
        <v>5.42</v>
      </c>
      <c r="K1965" s="28">
        <v>277.24</v>
      </c>
      <c r="L1965" s="28">
        <v>5.46</v>
      </c>
      <c r="M1965" s="28" t="s">
        <v>48</v>
      </c>
      <c r="N1965" s="28">
        <v>74.23</v>
      </c>
    </row>
    <row r="1966">
      <c r="A1966" s="28">
        <v>1965.0</v>
      </c>
      <c r="B1966" s="28">
        <v>22.0</v>
      </c>
      <c r="C1966" s="28" t="s">
        <v>49</v>
      </c>
      <c r="D1966" s="28">
        <v>1.15</v>
      </c>
      <c r="E1966" s="28">
        <v>9.87</v>
      </c>
      <c r="F1966" s="28">
        <v>6.11</v>
      </c>
      <c r="G1966" s="28">
        <v>66.64</v>
      </c>
      <c r="H1966" s="28" t="s">
        <v>45</v>
      </c>
      <c r="I1966" s="28">
        <v>2.6</v>
      </c>
      <c r="J1966" s="28">
        <v>4.58</v>
      </c>
      <c r="K1966" s="28">
        <v>318.15</v>
      </c>
      <c r="L1966" s="28">
        <v>3.25</v>
      </c>
      <c r="M1966" s="28" t="s">
        <v>48</v>
      </c>
      <c r="N1966" s="28">
        <v>100.0</v>
      </c>
    </row>
    <row r="1967">
      <c r="A1967" s="28">
        <v>1966.0</v>
      </c>
      <c r="B1967" s="28">
        <v>19.0</v>
      </c>
      <c r="C1967" s="28" t="s">
        <v>49</v>
      </c>
      <c r="D1967" s="28">
        <v>2.99</v>
      </c>
      <c r="E1967" s="28">
        <v>4.31</v>
      </c>
      <c r="F1967" s="28">
        <v>4.66</v>
      </c>
      <c r="G1967" s="28">
        <v>62.18</v>
      </c>
      <c r="H1967" s="28" t="s">
        <v>47</v>
      </c>
      <c r="I1967" s="28">
        <v>4.72</v>
      </c>
      <c r="J1967" s="28">
        <v>6.95</v>
      </c>
      <c r="K1967" s="28">
        <v>296.98</v>
      </c>
      <c r="L1967" s="28">
        <v>8.01</v>
      </c>
      <c r="M1967" s="28" t="s">
        <v>48</v>
      </c>
      <c r="N1967" s="28">
        <v>50.46</v>
      </c>
    </row>
    <row r="1968">
      <c r="A1968" s="28">
        <v>1967.0</v>
      </c>
      <c r="B1968" s="28">
        <v>19.0</v>
      </c>
      <c r="C1968" s="28" t="s">
        <v>49</v>
      </c>
      <c r="D1968" s="28">
        <v>5.91</v>
      </c>
      <c r="E1968" s="28">
        <v>4.16</v>
      </c>
      <c r="F1968" s="28">
        <v>4.66</v>
      </c>
      <c r="G1968" s="28">
        <v>64.25</v>
      </c>
      <c r="H1968" s="28" t="s">
        <v>47</v>
      </c>
      <c r="I1968" s="28">
        <v>1.74</v>
      </c>
      <c r="J1968" s="28">
        <v>8.77</v>
      </c>
      <c r="K1968" s="28">
        <v>244.23</v>
      </c>
      <c r="L1968" s="28">
        <v>10.9</v>
      </c>
      <c r="M1968" s="28" t="s">
        <v>46</v>
      </c>
      <c r="N1968" s="28">
        <v>28.32</v>
      </c>
    </row>
    <row r="1969">
      <c r="A1969" s="28">
        <v>1968.0</v>
      </c>
      <c r="B1969" s="28">
        <v>19.0</v>
      </c>
      <c r="C1969" s="28" t="s">
        <v>44</v>
      </c>
      <c r="D1969" s="28">
        <v>7.33</v>
      </c>
      <c r="E1969" s="28">
        <v>6.74</v>
      </c>
      <c r="F1969" s="28">
        <v>7.24</v>
      </c>
      <c r="G1969" s="28">
        <v>96.05</v>
      </c>
      <c r="H1969" s="28" t="s">
        <v>45</v>
      </c>
      <c r="I1969" s="28">
        <v>0.16</v>
      </c>
      <c r="J1969" s="28">
        <v>11.68</v>
      </c>
      <c r="K1969" s="28">
        <v>232.55</v>
      </c>
      <c r="L1969" s="28">
        <v>17.58</v>
      </c>
      <c r="M1969" s="28" t="s">
        <v>46</v>
      </c>
      <c r="N1969" s="28">
        <v>55.92</v>
      </c>
    </row>
    <row r="1970">
      <c r="A1970" s="28">
        <v>1969.0</v>
      </c>
      <c r="B1970" s="28">
        <v>21.0</v>
      </c>
      <c r="C1970" s="28" t="s">
        <v>44</v>
      </c>
      <c r="D1970" s="28">
        <v>3.66</v>
      </c>
      <c r="E1970" s="28">
        <v>9.65</v>
      </c>
      <c r="F1970" s="28">
        <v>7.53</v>
      </c>
      <c r="G1970" s="28">
        <v>71.22</v>
      </c>
      <c r="H1970" s="28" t="s">
        <v>51</v>
      </c>
      <c r="I1970" s="28">
        <v>1.81</v>
      </c>
      <c r="J1970" s="28">
        <v>5.31</v>
      </c>
      <c r="K1970" s="28">
        <v>273.19</v>
      </c>
      <c r="L1970" s="28">
        <v>11.99</v>
      </c>
      <c r="M1970" s="28" t="s">
        <v>48</v>
      </c>
      <c r="N1970" s="28">
        <v>97.92</v>
      </c>
    </row>
    <row r="1971">
      <c r="A1971" s="28">
        <v>1970.0</v>
      </c>
      <c r="B1971" s="28">
        <v>22.0</v>
      </c>
      <c r="C1971" s="28" t="s">
        <v>44</v>
      </c>
      <c r="D1971" s="28">
        <v>5.14</v>
      </c>
      <c r="E1971" s="28">
        <v>9.79</v>
      </c>
      <c r="F1971" s="28">
        <v>8.71</v>
      </c>
      <c r="G1971" s="28">
        <v>63.07</v>
      </c>
      <c r="H1971" s="28" t="s">
        <v>51</v>
      </c>
      <c r="I1971" s="28">
        <v>4.09</v>
      </c>
      <c r="J1971" s="28">
        <v>9.71</v>
      </c>
      <c r="K1971" s="28">
        <v>255.44</v>
      </c>
      <c r="L1971" s="28">
        <v>12.73</v>
      </c>
      <c r="M1971" s="28" t="s">
        <v>46</v>
      </c>
      <c r="N1971" s="28">
        <v>96.5390274540168</v>
      </c>
    </row>
    <row r="1972">
      <c r="A1972" s="28">
        <v>1971.0</v>
      </c>
      <c r="B1972" s="28">
        <v>17.0</v>
      </c>
      <c r="C1972" s="28" t="s">
        <v>44</v>
      </c>
      <c r="D1972" s="28">
        <v>0.82</v>
      </c>
      <c r="E1972" s="28">
        <v>7.36</v>
      </c>
      <c r="F1972" s="28">
        <v>4.44</v>
      </c>
      <c r="G1972" s="28">
        <v>84.94</v>
      </c>
      <c r="H1972" s="28" t="s">
        <v>45</v>
      </c>
      <c r="I1972" s="28">
        <v>1.7</v>
      </c>
      <c r="J1972" s="28">
        <v>4.72</v>
      </c>
      <c r="K1972" s="28">
        <v>305.28</v>
      </c>
      <c r="L1972" s="28">
        <v>3.68</v>
      </c>
      <c r="M1972" s="28" t="s">
        <v>50</v>
      </c>
      <c r="N1972" s="28">
        <v>82.34</v>
      </c>
    </row>
    <row r="1973">
      <c r="A1973" s="28">
        <v>1972.0</v>
      </c>
      <c r="B1973" s="28">
        <v>20.0</v>
      </c>
      <c r="C1973" s="28" t="s">
        <v>49</v>
      </c>
      <c r="D1973" s="28">
        <v>7.24</v>
      </c>
      <c r="E1973" s="28">
        <v>7.79</v>
      </c>
      <c r="F1973" s="28">
        <v>4.59</v>
      </c>
      <c r="G1973" s="28">
        <v>63.01</v>
      </c>
      <c r="H1973" s="28" t="s">
        <v>45</v>
      </c>
      <c r="I1973" s="28">
        <v>1.46</v>
      </c>
      <c r="J1973" s="28">
        <v>10.67</v>
      </c>
      <c r="K1973" s="28">
        <v>237.72</v>
      </c>
      <c r="L1973" s="28">
        <v>21.21</v>
      </c>
      <c r="M1973" s="28" t="s">
        <v>50</v>
      </c>
      <c r="N1973" s="28">
        <v>62.1333438051394</v>
      </c>
    </row>
    <row r="1974">
      <c r="A1974" s="28">
        <v>1973.0</v>
      </c>
      <c r="B1974" s="28">
        <v>19.0</v>
      </c>
      <c r="C1974" s="28" t="s">
        <v>44</v>
      </c>
      <c r="D1974" s="28">
        <v>4.55</v>
      </c>
      <c r="E1974" s="28">
        <v>6.07</v>
      </c>
      <c r="F1974" s="28">
        <v>4.26</v>
      </c>
      <c r="G1974" s="28">
        <v>62.8</v>
      </c>
      <c r="H1974" s="28" t="s">
        <v>45</v>
      </c>
      <c r="I1974" s="28">
        <v>4.59</v>
      </c>
      <c r="J1974" s="28">
        <v>6.19</v>
      </c>
      <c r="K1974" s="28">
        <v>261.59</v>
      </c>
      <c r="L1974" s="28">
        <v>8.02</v>
      </c>
      <c r="M1974" s="28" t="s">
        <v>48</v>
      </c>
      <c r="N1974" s="28">
        <v>54.17</v>
      </c>
    </row>
    <row r="1975">
      <c r="A1975" s="28">
        <v>1974.0</v>
      </c>
      <c r="B1975" s="28">
        <v>18.0</v>
      </c>
      <c r="C1975" s="28" t="s">
        <v>44</v>
      </c>
      <c r="D1975" s="28">
        <v>6.24</v>
      </c>
      <c r="E1975" s="28">
        <v>7.8</v>
      </c>
      <c r="F1975" s="28">
        <v>6.66</v>
      </c>
      <c r="G1975" s="28">
        <v>84.86</v>
      </c>
      <c r="H1975" s="28" t="s">
        <v>47</v>
      </c>
      <c r="I1975" s="28">
        <v>1.49</v>
      </c>
      <c r="J1975" s="28">
        <v>8.63</v>
      </c>
      <c r="K1975" s="28">
        <v>249.27</v>
      </c>
      <c r="L1975" s="28">
        <v>14.66</v>
      </c>
      <c r="M1975" s="28" t="s">
        <v>46</v>
      </c>
      <c r="N1975" s="28">
        <v>83.8875426521008</v>
      </c>
    </row>
    <row r="1976">
      <c r="A1976" s="28">
        <v>1975.0</v>
      </c>
      <c r="B1976" s="28">
        <v>22.0</v>
      </c>
      <c r="C1976" s="28" t="s">
        <v>44</v>
      </c>
      <c r="D1976" s="28">
        <v>6.36</v>
      </c>
      <c r="E1976" s="28">
        <v>8.74</v>
      </c>
      <c r="F1976" s="28">
        <v>7.11</v>
      </c>
      <c r="G1976" s="28">
        <v>83.66</v>
      </c>
      <c r="H1976" s="28" t="s">
        <v>47</v>
      </c>
      <c r="I1976" s="28">
        <v>4.85</v>
      </c>
      <c r="J1976" s="28">
        <v>8.84</v>
      </c>
      <c r="K1976" s="28">
        <v>260.36</v>
      </c>
      <c r="L1976" s="28">
        <v>17.12</v>
      </c>
      <c r="M1976" s="28" t="s">
        <v>46</v>
      </c>
      <c r="N1976" s="28">
        <v>84.2020665122245</v>
      </c>
    </row>
    <row r="1977">
      <c r="A1977" s="28">
        <v>1976.0</v>
      </c>
      <c r="B1977" s="28">
        <v>21.0</v>
      </c>
      <c r="C1977" s="28" t="s">
        <v>52</v>
      </c>
      <c r="D1977" s="28">
        <v>2.05</v>
      </c>
      <c r="E1977" s="28">
        <v>5.37</v>
      </c>
      <c r="F1977" s="28">
        <v>6.02</v>
      </c>
      <c r="G1977" s="28">
        <v>61.66</v>
      </c>
      <c r="H1977" s="28" t="s">
        <v>51</v>
      </c>
      <c r="I1977" s="28">
        <v>4.16</v>
      </c>
      <c r="J1977" s="28">
        <v>4.22</v>
      </c>
      <c r="K1977" s="28">
        <v>299.3</v>
      </c>
      <c r="L1977" s="28">
        <v>4.4</v>
      </c>
      <c r="M1977" s="28" t="s">
        <v>48</v>
      </c>
      <c r="N1977" s="28">
        <v>74.14</v>
      </c>
    </row>
    <row r="1978">
      <c r="A1978" s="28">
        <v>1977.0</v>
      </c>
      <c r="B1978" s="28">
        <v>22.0</v>
      </c>
      <c r="C1978" s="28" t="s">
        <v>44</v>
      </c>
      <c r="D1978" s="28">
        <v>4.23</v>
      </c>
      <c r="E1978" s="28">
        <v>6.58</v>
      </c>
      <c r="F1978" s="28">
        <v>7.99</v>
      </c>
      <c r="G1978" s="28">
        <v>78.42</v>
      </c>
      <c r="H1978" s="28" t="s">
        <v>47</v>
      </c>
      <c r="I1978" s="28">
        <v>3.42</v>
      </c>
      <c r="J1978" s="28">
        <v>10.0</v>
      </c>
      <c r="K1978" s="28">
        <v>270.49</v>
      </c>
      <c r="L1978" s="28">
        <v>13.05</v>
      </c>
      <c r="M1978" s="28" t="s">
        <v>48</v>
      </c>
      <c r="N1978" s="28">
        <v>93.3394839001055</v>
      </c>
    </row>
    <row r="1979">
      <c r="A1979" s="28">
        <v>1978.0</v>
      </c>
      <c r="B1979" s="28">
        <v>20.0</v>
      </c>
      <c r="C1979" s="28" t="s">
        <v>49</v>
      </c>
      <c r="D1979" s="28">
        <v>7.68</v>
      </c>
      <c r="E1979" s="28">
        <v>5.84</v>
      </c>
      <c r="F1979" s="28">
        <v>7.43</v>
      </c>
      <c r="G1979" s="28">
        <v>77.43</v>
      </c>
      <c r="H1979" s="28" t="s">
        <v>51</v>
      </c>
      <c r="I1979" s="28">
        <v>2.99</v>
      </c>
      <c r="J1979" s="28">
        <v>13.26</v>
      </c>
      <c r="K1979" s="28">
        <v>222.13</v>
      </c>
      <c r="L1979" s="28">
        <v>18.48</v>
      </c>
      <c r="M1979" s="28" t="s">
        <v>46</v>
      </c>
      <c r="N1979" s="28">
        <v>42.4</v>
      </c>
    </row>
    <row r="1980">
      <c r="A1980" s="28">
        <v>1979.0</v>
      </c>
      <c r="B1980" s="28">
        <v>21.0</v>
      </c>
      <c r="C1980" s="28" t="s">
        <v>44</v>
      </c>
      <c r="D1980" s="28">
        <v>0.72</v>
      </c>
      <c r="E1980" s="28">
        <v>6.06</v>
      </c>
      <c r="F1980" s="28">
        <v>8.93</v>
      </c>
      <c r="G1980" s="28">
        <v>81.87</v>
      </c>
      <c r="H1980" s="28" t="s">
        <v>45</v>
      </c>
      <c r="I1980" s="28">
        <v>1.12</v>
      </c>
      <c r="J1980" s="28">
        <v>4.45</v>
      </c>
      <c r="K1980" s="28">
        <v>311.22</v>
      </c>
      <c r="L1980" s="28">
        <v>1.16</v>
      </c>
      <c r="M1980" s="28" t="s">
        <v>48</v>
      </c>
      <c r="N1980" s="28">
        <v>109.691655744155</v>
      </c>
    </row>
    <row r="1981">
      <c r="A1981" s="28">
        <v>1980.0</v>
      </c>
      <c r="B1981" s="28">
        <v>20.0</v>
      </c>
      <c r="C1981" s="28" t="s">
        <v>44</v>
      </c>
      <c r="D1981" s="28">
        <v>5.46</v>
      </c>
      <c r="E1981" s="28">
        <v>9.01</v>
      </c>
      <c r="F1981" s="28">
        <v>4.69</v>
      </c>
      <c r="G1981" s="28">
        <v>89.51</v>
      </c>
      <c r="H1981" s="28" t="s">
        <v>47</v>
      </c>
      <c r="I1981" s="28">
        <v>3.65</v>
      </c>
      <c r="J1981" s="28">
        <v>7.49</v>
      </c>
      <c r="K1981" s="28">
        <v>237.78</v>
      </c>
      <c r="L1981" s="28">
        <v>11.61</v>
      </c>
      <c r="M1981" s="28" t="s">
        <v>50</v>
      </c>
      <c r="N1981" s="28">
        <v>101.678176686353</v>
      </c>
    </row>
    <row r="1982">
      <c r="A1982" s="28">
        <v>1981.0</v>
      </c>
      <c r="B1982" s="28">
        <v>22.0</v>
      </c>
      <c r="C1982" s="28" t="s">
        <v>49</v>
      </c>
      <c r="D1982" s="28">
        <v>7.7</v>
      </c>
      <c r="E1982" s="28">
        <v>4.2</v>
      </c>
      <c r="F1982" s="28">
        <v>4.29</v>
      </c>
      <c r="G1982" s="28">
        <v>71.31</v>
      </c>
      <c r="H1982" s="28" t="s">
        <v>45</v>
      </c>
      <c r="I1982" s="28">
        <v>1.74</v>
      </c>
      <c r="J1982" s="28">
        <v>13.26</v>
      </c>
      <c r="K1982" s="28">
        <v>243.0</v>
      </c>
      <c r="L1982" s="28">
        <v>18.12</v>
      </c>
      <c r="M1982" s="28" t="s">
        <v>46</v>
      </c>
      <c r="N1982" s="28">
        <v>10.67</v>
      </c>
    </row>
    <row r="1983">
      <c r="A1983" s="28">
        <v>1982.0</v>
      </c>
      <c r="B1983" s="28">
        <v>17.0</v>
      </c>
      <c r="C1983" s="28" t="s">
        <v>49</v>
      </c>
      <c r="D1983" s="28">
        <v>2.4</v>
      </c>
      <c r="E1983" s="28">
        <v>2.87</v>
      </c>
      <c r="F1983" s="28">
        <v>5.37</v>
      </c>
      <c r="G1983" s="28">
        <v>77.31</v>
      </c>
      <c r="H1983" s="28" t="s">
        <v>47</v>
      </c>
      <c r="I1983" s="28">
        <v>2.43</v>
      </c>
      <c r="J1983" s="28">
        <v>7.15</v>
      </c>
      <c r="K1983" s="28">
        <v>281.62</v>
      </c>
      <c r="L1983" s="28">
        <v>5.9</v>
      </c>
      <c r="M1983" s="28" t="s">
        <v>48</v>
      </c>
      <c r="N1983" s="28">
        <v>58.76</v>
      </c>
    </row>
    <row r="1984">
      <c r="A1984" s="28">
        <v>1983.0</v>
      </c>
      <c r="B1984" s="28">
        <v>20.0</v>
      </c>
      <c r="C1984" s="28" t="s">
        <v>49</v>
      </c>
      <c r="D1984" s="28">
        <v>6.89</v>
      </c>
      <c r="E1984" s="28">
        <v>5.11</v>
      </c>
      <c r="F1984" s="28">
        <v>4.1</v>
      </c>
      <c r="G1984" s="28">
        <v>91.71</v>
      </c>
      <c r="H1984" s="28" t="s">
        <v>51</v>
      </c>
      <c r="I1984" s="28">
        <v>0.52</v>
      </c>
      <c r="J1984" s="28">
        <v>8.08</v>
      </c>
      <c r="K1984" s="28">
        <v>218.13</v>
      </c>
      <c r="L1984" s="28">
        <v>11.16</v>
      </c>
      <c r="M1984" s="28" t="s">
        <v>46</v>
      </c>
      <c r="N1984" s="28">
        <v>34.58</v>
      </c>
    </row>
    <row r="1985">
      <c r="A1985" s="28">
        <v>1984.0</v>
      </c>
      <c r="B1985" s="28">
        <v>21.0</v>
      </c>
      <c r="C1985" s="28" t="s">
        <v>49</v>
      </c>
      <c r="D1985" s="28">
        <v>7.47</v>
      </c>
      <c r="E1985" s="28">
        <v>2.87</v>
      </c>
      <c r="F1985" s="28">
        <v>8.66</v>
      </c>
      <c r="G1985" s="28">
        <v>96.9</v>
      </c>
      <c r="H1985" s="28" t="s">
        <v>51</v>
      </c>
      <c r="I1985" s="28">
        <v>1.48</v>
      </c>
      <c r="J1985" s="28">
        <v>10.92</v>
      </c>
      <c r="K1985" s="28">
        <v>229.31</v>
      </c>
      <c r="L1985" s="28">
        <v>15.84</v>
      </c>
      <c r="M1985" s="28" t="s">
        <v>46</v>
      </c>
      <c r="N1985" s="28">
        <v>46.72</v>
      </c>
    </row>
    <row r="1986">
      <c r="A1986" s="28">
        <v>1985.0</v>
      </c>
      <c r="B1986" s="28">
        <v>21.0</v>
      </c>
      <c r="C1986" s="28" t="s">
        <v>44</v>
      </c>
      <c r="D1986" s="28">
        <v>5.98</v>
      </c>
      <c r="E1986" s="28">
        <v>5.49</v>
      </c>
      <c r="F1986" s="28">
        <v>5.52</v>
      </c>
      <c r="G1986" s="28">
        <v>95.65</v>
      </c>
      <c r="H1986" s="28" t="s">
        <v>51</v>
      </c>
      <c r="I1986" s="28">
        <v>2.65</v>
      </c>
      <c r="J1986" s="28">
        <v>10.0</v>
      </c>
      <c r="K1986" s="28">
        <v>251.78</v>
      </c>
      <c r="L1986" s="28">
        <v>10.98</v>
      </c>
      <c r="M1986" s="28" t="s">
        <v>46</v>
      </c>
      <c r="N1986" s="28">
        <v>50.46</v>
      </c>
    </row>
    <row r="1987">
      <c r="A1987" s="28">
        <v>1986.0</v>
      </c>
      <c r="B1987" s="28">
        <v>20.0</v>
      </c>
      <c r="C1987" s="28" t="s">
        <v>44</v>
      </c>
      <c r="D1987" s="28">
        <v>1.85</v>
      </c>
      <c r="E1987" s="28">
        <v>9.13</v>
      </c>
      <c r="F1987" s="28">
        <v>6.76</v>
      </c>
      <c r="G1987" s="28">
        <v>79.11</v>
      </c>
      <c r="H1987" s="28" t="s">
        <v>47</v>
      </c>
      <c r="I1987" s="28">
        <v>2.34</v>
      </c>
      <c r="J1987" s="28">
        <v>3.18</v>
      </c>
      <c r="K1987" s="28">
        <v>311.05</v>
      </c>
      <c r="L1987" s="28">
        <v>5.45</v>
      </c>
      <c r="M1987" s="28" t="s">
        <v>48</v>
      </c>
      <c r="N1987" s="28">
        <v>100.0</v>
      </c>
    </row>
    <row r="1988">
      <c r="A1988" s="28">
        <v>1987.0</v>
      </c>
      <c r="B1988" s="28">
        <v>22.0</v>
      </c>
      <c r="C1988" s="28" t="s">
        <v>49</v>
      </c>
      <c r="D1988" s="28">
        <v>2.67</v>
      </c>
      <c r="E1988" s="28">
        <v>6.56</v>
      </c>
      <c r="F1988" s="28">
        <v>5.59</v>
      </c>
      <c r="G1988" s="28">
        <v>80.83</v>
      </c>
      <c r="H1988" s="28" t="s">
        <v>45</v>
      </c>
      <c r="I1988" s="28">
        <v>1.72</v>
      </c>
      <c r="J1988" s="28">
        <v>3.92</v>
      </c>
      <c r="K1988" s="28">
        <v>290.41</v>
      </c>
      <c r="L1988" s="28">
        <v>7.06</v>
      </c>
      <c r="M1988" s="28" t="s">
        <v>48</v>
      </c>
      <c r="N1988" s="28">
        <v>68.45</v>
      </c>
    </row>
    <row r="1989">
      <c r="A1989" s="28">
        <v>1988.0</v>
      </c>
      <c r="B1989" s="28">
        <v>23.0</v>
      </c>
      <c r="C1989" s="28" t="s">
        <v>44</v>
      </c>
      <c r="D1989" s="28">
        <v>0.29</v>
      </c>
      <c r="E1989" s="28">
        <v>8.7</v>
      </c>
      <c r="F1989" s="28">
        <v>5.23</v>
      </c>
      <c r="G1989" s="28">
        <v>81.16</v>
      </c>
      <c r="H1989" s="28" t="s">
        <v>45</v>
      </c>
      <c r="I1989" s="28">
        <v>2.36</v>
      </c>
      <c r="J1989" s="28">
        <v>3.61</v>
      </c>
      <c r="K1989" s="28">
        <v>325.77</v>
      </c>
      <c r="L1989" s="28">
        <v>-0.31</v>
      </c>
      <c r="M1989" s="28" t="s">
        <v>50</v>
      </c>
      <c r="N1989" s="28">
        <v>100.0</v>
      </c>
    </row>
    <row r="1990">
      <c r="A1990" s="28">
        <v>1989.0</v>
      </c>
      <c r="B1990" s="28">
        <v>22.0</v>
      </c>
      <c r="C1990" s="28" t="s">
        <v>49</v>
      </c>
      <c r="D1990" s="28">
        <v>6.65</v>
      </c>
      <c r="E1990" s="28">
        <v>2.5</v>
      </c>
      <c r="F1990" s="28">
        <v>4.76</v>
      </c>
      <c r="G1990" s="28">
        <v>94.75</v>
      </c>
      <c r="H1990" s="28" t="s">
        <v>47</v>
      </c>
      <c r="I1990" s="28">
        <v>3.72</v>
      </c>
      <c r="J1990" s="28">
        <v>7.66</v>
      </c>
      <c r="K1990" s="28">
        <v>249.5</v>
      </c>
      <c r="L1990" s="28">
        <v>13.97</v>
      </c>
      <c r="M1990" s="28" t="s">
        <v>46</v>
      </c>
      <c r="N1990" s="28">
        <v>28.53</v>
      </c>
    </row>
    <row r="1991">
      <c r="A1991" s="28">
        <v>1990.0</v>
      </c>
      <c r="B1991" s="28">
        <v>20.0</v>
      </c>
      <c r="C1991" s="28" t="s">
        <v>49</v>
      </c>
      <c r="D1991" s="28">
        <v>6.8</v>
      </c>
      <c r="E1991" s="28">
        <v>9.11</v>
      </c>
      <c r="F1991" s="28">
        <v>5.6</v>
      </c>
      <c r="G1991" s="28">
        <v>93.6</v>
      </c>
      <c r="H1991" s="28" t="s">
        <v>47</v>
      </c>
      <c r="I1991" s="28">
        <v>2.3</v>
      </c>
      <c r="J1991" s="28">
        <v>8.03</v>
      </c>
      <c r="K1991" s="28">
        <v>246.72</v>
      </c>
      <c r="L1991" s="28">
        <v>11.53</v>
      </c>
      <c r="M1991" s="28" t="s">
        <v>50</v>
      </c>
      <c r="N1991" s="28">
        <v>81.4604591410155</v>
      </c>
    </row>
    <row r="1992">
      <c r="A1992" s="28">
        <v>1991.0</v>
      </c>
      <c r="B1992" s="28">
        <v>16.0</v>
      </c>
      <c r="C1992" s="28" t="s">
        <v>44</v>
      </c>
      <c r="D1992" s="28">
        <v>5.06</v>
      </c>
      <c r="E1992" s="28">
        <v>6.42</v>
      </c>
      <c r="F1992" s="28">
        <v>7.08</v>
      </c>
      <c r="G1992" s="28">
        <v>72.46</v>
      </c>
      <c r="H1992" s="28" t="s">
        <v>47</v>
      </c>
      <c r="I1992" s="28">
        <v>2.53</v>
      </c>
      <c r="J1992" s="28">
        <v>6.89</v>
      </c>
      <c r="K1992" s="28">
        <v>247.94</v>
      </c>
      <c r="L1992" s="28">
        <v>10.31</v>
      </c>
      <c r="M1992" s="28" t="s">
        <v>46</v>
      </c>
      <c r="N1992" s="28">
        <v>62.23</v>
      </c>
    </row>
    <row r="1993">
      <c r="A1993" s="28">
        <v>1992.0</v>
      </c>
      <c r="B1993" s="28">
        <v>20.0</v>
      </c>
      <c r="C1993" s="28" t="s">
        <v>49</v>
      </c>
      <c r="D1993" s="28">
        <v>2.82</v>
      </c>
      <c r="E1993" s="28">
        <v>1.29</v>
      </c>
      <c r="F1993" s="28">
        <v>8.86</v>
      </c>
      <c r="G1993" s="28">
        <v>66.51</v>
      </c>
      <c r="H1993" s="28" t="s">
        <v>51</v>
      </c>
      <c r="I1993" s="28">
        <v>3.51</v>
      </c>
      <c r="J1993" s="28">
        <v>8.37</v>
      </c>
      <c r="K1993" s="28">
        <v>291.27</v>
      </c>
      <c r="L1993" s="28">
        <v>7.08</v>
      </c>
      <c r="M1993" s="28" t="s">
        <v>48</v>
      </c>
      <c r="N1993" s="28">
        <v>54.73</v>
      </c>
    </row>
    <row r="1994">
      <c r="A1994" s="28">
        <v>1993.0</v>
      </c>
      <c r="B1994" s="28">
        <v>17.0</v>
      </c>
      <c r="C1994" s="28" t="s">
        <v>44</v>
      </c>
      <c r="D1994" s="28">
        <v>0.61</v>
      </c>
      <c r="E1994" s="28">
        <v>6.7</v>
      </c>
      <c r="F1994" s="28">
        <v>6.79</v>
      </c>
      <c r="G1994" s="28">
        <v>75.16</v>
      </c>
      <c r="H1994" s="28" t="s">
        <v>51</v>
      </c>
      <c r="I1994" s="28">
        <v>4.21</v>
      </c>
      <c r="J1994" s="28">
        <v>5.44</v>
      </c>
      <c r="K1994" s="28">
        <v>298.83</v>
      </c>
      <c r="L1994" s="28">
        <v>4.6</v>
      </c>
      <c r="M1994" s="28" t="s">
        <v>48</v>
      </c>
      <c r="N1994" s="28">
        <v>96.55</v>
      </c>
    </row>
    <row r="1995">
      <c r="A1995" s="28">
        <v>1994.0</v>
      </c>
      <c r="B1995" s="28">
        <v>20.0</v>
      </c>
      <c r="C1995" s="28" t="s">
        <v>44</v>
      </c>
      <c r="D1995" s="28">
        <v>6.02</v>
      </c>
      <c r="E1995" s="28">
        <v>9.56</v>
      </c>
      <c r="F1995" s="28">
        <v>6.66</v>
      </c>
      <c r="G1995" s="28">
        <v>71.54</v>
      </c>
      <c r="H1995" s="28" t="s">
        <v>51</v>
      </c>
      <c r="I1995" s="28">
        <v>2.63</v>
      </c>
      <c r="J1995" s="28">
        <v>9.27</v>
      </c>
      <c r="K1995" s="28">
        <v>267.7</v>
      </c>
      <c r="L1995" s="28">
        <v>10.43</v>
      </c>
      <c r="M1995" s="28" t="s">
        <v>46</v>
      </c>
      <c r="N1995" s="28">
        <v>83.0834438565474</v>
      </c>
    </row>
    <row r="1996">
      <c r="A1996" s="28">
        <v>1995.0</v>
      </c>
      <c r="B1996" s="28">
        <v>20.0</v>
      </c>
      <c r="C1996" s="28" t="s">
        <v>44</v>
      </c>
      <c r="D1996" s="28">
        <v>5.81</v>
      </c>
      <c r="E1996" s="28">
        <v>1.71</v>
      </c>
      <c r="F1996" s="28">
        <v>4.18</v>
      </c>
      <c r="G1996" s="28">
        <v>98.03</v>
      </c>
      <c r="H1996" s="28" t="s">
        <v>45</v>
      </c>
      <c r="I1996" s="28">
        <v>4.74</v>
      </c>
      <c r="J1996" s="28">
        <v>9.21</v>
      </c>
      <c r="K1996" s="28">
        <v>257.26</v>
      </c>
      <c r="L1996" s="28">
        <v>15.29</v>
      </c>
      <c r="M1996" s="28" t="s">
        <v>46</v>
      </c>
      <c r="N1996" s="28">
        <v>30.53</v>
      </c>
    </row>
    <row r="1997">
      <c r="A1997" s="28">
        <v>1996.0</v>
      </c>
      <c r="B1997" s="28">
        <v>17.0</v>
      </c>
      <c r="C1997" s="28" t="s">
        <v>49</v>
      </c>
      <c r="D1997" s="28">
        <v>7.3</v>
      </c>
      <c r="E1997" s="28">
        <v>6.24</v>
      </c>
      <c r="F1997" s="28">
        <v>8.2</v>
      </c>
      <c r="G1997" s="28">
        <v>70.64</v>
      </c>
      <c r="H1997" s="28" t="s">
        <v>47</v>
      </c>
      <c r="I1997" s="28">
        <v>1.77</v>
      </c>
      <c r="J1997" s="28">
        <v>11.73</v>
      </c>
      <c r="K1997" s="28">
        <v>226.15</v>
      </c>
      <c r="L1997" s="28">
        <v>19.27</v>
      </c>
      <c r="M1997" s="28" t="s">
        <v>46</v>
      </c>
      <c r="N1997" s="28">
        <v>55.48</v>
      </c>
    </row>
    <row r="1998">
      <c r="A1998" s="28">
        <v>1997.0</v>
      </c>
      <c r="B1998" s="28">
        <v>20.0</v>
      </c>
      <c r="C1998" s="28" t="s">
        <v>44</v>
      </c>
      <c r="D1998" s="28">
        <v>5.84</v>
      </c>
      <c r="E1998" s="28">
        <v>9.24</v>
      </c>
      <c r="F1998" s="28">
        <v>4.22</v>
      </c>
      <c r="G1998" s="28">
        <v>67.25</v>
      </c>
      <c r="H1998" s="28" t="s">
        <v>47</v>
      </c>
      <c r="I1998" s="28">
        <v>1.26</v>
      </c>
      <c r="J1998" s="28">
        <v>9.21</v>
      </c>
      <c r="K1998" s="28">
        <v>253.68</v>
      </c>
      <c r="L1998" s="28">
        <v>13.08</v>
      </c>
      <c r="M1998" s="28" t="s">
        <v>50</v>
      </c>
      <c r="N1998" s="28">
        <v>62.5027023643447</v>
      </c>
    </row>
    <row r="1999">
      <c r="A1999" s="28">
        <v>1998.0</v>
      </c>
      <c r="B1999" s="28">
        <v>19.0</v>
      </c>
      <c r="C1999" s="28" t="s">
        <v>49</v>
      </c>
      <c r="D1999" s="28">
        <v>6.63</v>
      </c>
      <c r="E1999" s="28">
        <v>1.09</v>
      </c>
      <c r="F1999" s="28">
        <v>8.53</v>
      </c>
      <c r="G1999" s="28">
        <v>95.98</v>
      </c>
      <c r="H1999" s="28" t="s">
        <v>47</v>
      </c>
      <c r="I1999" s="28">
        <v>3.47</v>
      </c>
      <c r="J1999" s="28">
        <v>7.95</v>
      </c>
      <c r="K1999" s="28">
        <v>230.33</v>
      </c>
      <c r="L1999" s="28">
        <v>11.23</v>
      </c>
      <c r="M1999" s="28" t="s">
        <v>46</v>
      </c>
      <c r="N1999" s="28">
        <v>39.5328721082062</v>
      </c>
    </row>
    <row r="2000">
      <c r="A2000" s="28">
        <v>1999.0</v>
      </c>
      <c r="B2000" s="28">
        <v>16.0</v>
      </c>
      <c r="C2000" s="28" t="s">
        <v>49</v>
      </c>
      <c r="D2000" s="28">
        <v>5.97</v>
      </c>
      <c r="E2000" s="28">
        <v>6.68</v>
      </c>
      <c r="F2000" s="28">
        <v>6.69</v>
      </c>
      <c r="G2000" s="28">
        <v>63.46</v>
      </c>
      <c r="H2000" s="28" t="s">
        <v>51</v>
      </c>
      <c r="I2000" s="28">
        <v>0.88</v>
      </c>
      <c r="J2000" s="28">
        <v>10.66</v>
      </c>
      <c r="K2000" s="28">
        <v>232.81</v>
      </c>
      <c r="L2000" s="28">
        <v>10.1</v>
      </c>
      <c r="M2000" s="28" t="s">
        <v>46</v>
      </c>
      <c r="N2000" s="28">
        <v>62.39</v>
      </c>
    </row>
    <row r="2001">
      <c r="A2001" s="28">
        <v>2000.0</v>
      </c>
      <c r="B2001" s="28">
        <v>18.0</v>
      </c>
      <c r="C2001" s="28" t="s">
        <v>49</v>
      </c>
      <c r="D2001" s="28">
        <v>5.05</v>
      </c>
      <c r="E2001" s="28">
        <v>5.27</v>
      </c>
      <c r="F2001" s="28">
        <v>4.84</v>
      </c>
      <c r="G2001" s="28">
        <v>70.41</v>
      </c>
      <c r="H2001" s="28" t="s">
        <v>51</v>
      </c>
      <c r="I2001" s="28">
        <v>4.5</v>
      </c>
      <c r="J2001" s="28">
        <v>6.34</v>
      </c>
      <c r="K2001" s="28">
        <v>268.17</v>
      </c>
      <c r="L2001" s="28">
        <v>12.94</v>
      </c>
      <c r="M2001" s="28" t="s">
        <v>46</v>
      </c>
      <c r="N2001" s="28">
        <v>39.17</v>
      </c>
    </row>
    <row r="2002">
      <c r="A2002" s="28">
        <v>2001.0</v>
      </c>
      <c r="B2002" s="28">
        <v>16.0</v>
      </c>
      <c r="C2002" s="28" t="s">
        <v>49</v>
      </c>
      <c r="D2002" s="28">
        <v>3.42</v>
      </c>
      <c r="E2002" s="28">
        <v>4.12</v>
      </c>
      <c r="F2002" s="28">
        <v>6.26</v>
      </c>
      <c r="G2002" s="28">
        <v>77.56</v>
      </c>
      <c r="H2002" s="28" t="s">
        <v>47</v>
      </c>
      <c r="I2002" s="28">
        <v>1.93</v>
      </c>
      <c r="J2002" s="28">
        <v>6.85</v>
      </c>
      <c r="K2002" s="28">
        <v>269.15</v>
      </c>
      <c r="L2002" s="28">
        <v>12.52</v>
      </c>
      <c r="M2002" s="28" t="s">
        <v>48</v>
      </c>
      <c r="N2002" s="28">
        <v>65.97</v>
      </c>
    </row>
    <row r="2003">
      <c r="A2003" s="28">
        <v>2002.0</v>
      </c>
      <c r="B2003" s="28">
        <v>20.0</v>
      </c>
      <c r="C2003" s="28" t="s">
        <v>44</v>
      </c>
      <c r="D2003" s="28">
        <v>7.22</v>
      </c>
      <c r="E2003" s="28">
        <v>6.65</v>
      </c>
      <c r="F2003" s="28">
        <v>8.97</v>
      </c>
      <c r="G2003" s="28">
        <v>83.8</v>
      </c>
      <c r="H2003" s="28" t="s">
        <v>47</v>
      </c>
      <c r="I2003" s="28">
        <v>3.49</v>
      </c>
      <c r="J2003" s="28">
        <v>12.53</v>
      </c>
      <c r="K2003" s="28">
        <v>231.55</v>
      </c>
      <c r="L2003" s="28">
        <v>17.18</v>
      </c>
      <c r="M2003" s="28" t="s">
        <v>46</v>
      </c>
      <c r="N2003" s="28">
        <v>59.18</v>
      </c>
    </row>
    <row r="2004">
      <c r="A2004" s="28">
        <v>2003.0</v>
      </c>
      <c r="B2004" s="28">
        <v>19.0</v>
      </c>
      <c r="C2004" s="28" t="s">
        <v>44</v>
      </c>
      <c r="D2004" s="28">
        <v>5.21</v>
      </c>
      <c r="E2004" s="28">
        <v>1.47</v>
      </c>
      <c r="F2004" s="28">
        <v>5.53</v>
      </c>
      <c r="G2004" s="28">
        <v>73.11</v>
      </c>
      <c r="H2004" s="28" t="s">
        <v>47</v>
      </c>
      <c r="I2004" s="28">
        <v>2.85</v>
      </c>
      <c r="J2004" s="28">
        <v>6.8</v>
      </c>
      <c r="K2004" s="28">
        <v>259.54</v>
      </c>
      <c r="L2004" s="28">
        <v>8.89</v>
      </c>
      <c r="M2004" s="28" t="s">
        <v>46</v>
      </c>
      <c r="N2004" s="28">
        <v>39.37</v>
      </c>
    </row>
    <row r="2005">
      <c r="A2005" s="28">
        <v>2004.0</v>
      </c>
      <c r="B2005" s="28">
        <v>22.0</v>
      </c>
      <c r="C2005" s="28" t="s">
        <v>44</v>
      </c>
      <c r="D2005" s="28">
        <v>3.19</v>
      </c>
      <c r="E2005" s="28">
        <v>7.78</v>
      </c>
      <c r="F2005" s="28">
        <v>5.35</v>
      </c>
      <c r="G2005" s="28">
        <v>79.85</v>
      </c>
      <c r="H2005" s="28" t="s">
        <v>51</v>
      </c>
      <c r="I2005" s="28">
        <v>0.27</v>
      </c>
      <c r="J2005" s="28">
        <v>7.72</v>
      </c>
      <c r="K2005" s="28">
        <v>279.9</v>
      </c>
      <c r="L2005" s="28">
        <v>6.45</v>
      </c>
      <c r="M2005" s="28" t="s">
        <v>50</v>
      </c>
      <c r="N2005" s="28">
        <v>82.82</v>
      </c>
    </row>
    <row r="2006">
      <c r="A2006" s="28">
        <v>2005.0</v>
      </c>
      <c r="B2006" s="28">
        <v>20.0</v>
      </c>
      <c r="C2006" s="28" t="s">
        <v>49</v>
      </c>
      <c r="D2006" s="28">
        <v>0.67</v>
      </c>
      <c r="E2006" s="28">
        <v>1.04</v>
      </c>
      <c r="F2006" s="28">
        <v>4.59</v>
      </c>
      <c r="G2006" s="28">
        <v>67.95</v>
      </c>
      <c r="H2006" s="28" t="s">
        <v>47</v>
      </c>
      <c r="I2006" s="28">
        <v>3.55</v>
      </c>
      <c r="J2006" s="28">
        <v>1.9</v>
      </c>
      <c r="K2006" s="28">
        <v>301.68</v>
      </c>
      <c r="L2006" s="28">
        <v>4.32</v>
      </c>
      <c r="M2006" s="28" t="s">
        <v>48</v>
      </c>
      <c r="N2006" s="28">
        <v>39.89</v>
      </c>
    </row>
    <row r="2007">
      <c r="A2007" s="28">
        <v>2006.0</v>
      </c>
      <c r="B2007" s="28">
        <v>19.0</v>
      </c>
      <c r="C2007" s="28" t="s">
        <v>52</v>
      </c>
      <c r="D2007" s="28">
        <v>2.33</v>
      </c>
      <c r="E2007" s="28">
        <v>3.76</v>
      </c>
      <c r="F2007" s="28">
        <v>6.99</v>
      </c>
      <c r="G2007" s="28">
        <v>82.97</v>
      </c>
      <c r="H2007" s="28" t="s">
        <v>45</v>
      </c>
      <c r="I2007" s="28">
        <v>3.95</v>
      </c>
      <c r="J2007" s="28">
        <v>8.3</v>
      </c>
      <c r="K2007" s="28">
        <v>292.65</v>
      </c>
      <c r="L2007" s="28">
        <v>7.98</v>
      </c>
      <c r="M2007" s="28" t="s">
        <v>48</v>
      </c>
      <c r="N2007" s="28">
        <v>73.2</v>
      </c>
    </row>
    <row r="2008">
      <c r="A2008" s="28">
        <v>2007.0</v>
      </c>
      <c r="B2008" s="28">
        <v>17.0</v>
      </c>
      <c r="C2008" s="28" t="s">
        <v>49</v>
      </c>
      <c r="D2008" s="28">
        <v>4.35</v>
      </c>
      <c r="E2008" s="28">
        <v>5.54</v>
      </c>
      <c r="F2008" s="28">
        <v>4.45</v>
      </c>
      <c r="G2008" s="28">
        <v>76.31</v>
      </c>
      <c r="H2008" s="28" t="s">
        <v>51</v>
      </c>
      <c r="I2008" s="28">
        <v>4.91</v>
      </c>
      <c r="J2008" s="28">
        <v>8.76</v>
      </c>
      <c r="K2008" s="28">
        <v>269.28</v>
      </c>
      <c r="L2008" s="28">
        <v>8.97</v>
      </c>
      <c r="M2008" s="28" t="s">
        <v>48</v>
      </c>
      <c r="N2008" s="28">
        <v>62.95</v>
      </c>
    </row>
    <row r="2009">
      <c r="A2009" s="28">
        <v>2008.0</v>
      </c>
      <c r="B2009" s="28">
        <v>19.0</v>
      </c>
      <c r="C2009" s="28" t="s">
        <v>49</v>
      </c>
      <c r="D2009" s="28">
        <v>2.21</v>
      </c>
      <c r="E2009" s="28">
        <v>4.39</v>
      </c>
      <c r="F2009" s="28">
        <v>7.83</v>
      </c>
      <c r="G2009" s="28">
        <v>93.97</v>
      </c>
      <c r="H2009" s="28" t="s">
        <v>45</v>
      </c>
      <c r="I2009" s="28">
        <v>2.08</v>
      </c>
      <c r="J2009" s="28">
        <v>8.05</v>
      </c>
      <c r="K2009" s="28">
        <v>302.19</v>
      </c>
      <c r="L2009" s="28">
        <v>11.94</v>
      </c>
      <c r="M2009" s="28" t="s">
        <v>48</v>
      </c>
      <c r="N2009" s="28">
        <v>82.3</v>
      </c>
    </row>
    <row r="2010">
      <c r="A2010" s="28">
        <v>2009.0</v>
      </c>
      <c r="B2010" s="28">
        <v>17.0</v>
      </c>
      <c r="C2010" s="28" t="s">
        <v>49</v>
      </c>
      <c r="D2010" s="28">
        <v>1.77</v>
      </c>
      <c r="E2010" s="28">
        <v>3.77</v>
      </c>
      <c r="F2010" s="28">
        <v>8.6</v>
      </c>
      <c r="G2010" s="28">
        <v>76.63</v>
      </c>
      <c r="H2010" s="28" t="s">
        <v>47</v>
      </c>
      <c r="I2010" s="28">
        <v>2.51</v>
      </c>
      <c r="J2010" s="28">
        <v>6.11</v>
      </c>
      <c r="K2010" s="28">
        <v>323.21</v>
      </c>
      <c r="L2010" s="28">
        <v>7.8</v>
      </c>
      <c r="M2010" s="28" t="s">
        <v>48</v>
      </c>
      <c r="N2010" s="28">
        <v>78.07</v>
      </c>
    </row>
    <row r="2011">
      <c r="A2011" s="28">
        <v>2010.0</v>
      </c>
      <c r="B2011" s="28">
        <v>23.0</v>
      </c>
      <c r="C2011" s="28" t="s">
        <v>44</v>
      </c>
      <c r="D2011" s="28">
        <v>4.22</v>
      </c>
      <c r="E2011" s="28">
        <v>8.48</v>
      </c>
      <c r="F2011" s="28">
        <v>8.66</v>
      </c>
      <c r="G2011" s="28">
        <v>77.75</v>
      </c>
      <c r="H2011" s="28" t="s">
        <v>51</v>
      </c>
      <c r="I2011" s="28">
        <v>4.37</v>
      </c>
      <c r="J2011" s="28">
        <v>6.43</v>
      </c>
      <c r="K2011" s="28">
        <v>249.6</v>
      </c>
      <c r="L2011" s="28">
        <v>10.64</v>
      </c>
      <c r="M2011" s="28" t="s">
        <v>48</v>
      </c>
      <c r="N2011" s="28">
        <v>98.7</v>
      </c>
    </row>
    <row r="2012">
      <c r="A2012" s="28">
        <v>2011.0</v>
      </c>
      <c r="B2012" s="28">
        <v>18.0</v>
      </c>
      <c r="C2012" s="28" t="s">
        <v>49</v>
      </c>
      <c r="D2012" s="28">
        <v>1.36</v>
      </c>
      <c r="E2012" s="28">
        <v>9.41</v>
      </c>
      <c r="F2012" s="28">
        <v>4.54</v>
      </c>
      <c r="G2012" s="28">
        <v>83.69</v>
      </c>
      <c r="H2012" s="28" t="s">
        <v>45</v>
      </c>
      <c r="I2012" s="28">
        <v>1.35</v>
      </c>
      <c r="J2012" s="28">
        <v>6.99</v>
      </c>
      <c r="K2012" s="28">
        <v>295.69</v>
      </c>
      <c r="L2012" s="28">
        <v>4.42</v>
      </c>
      <c r="M2012" s="28" t="s">
        <v>50</v>
      </c>
      <c r="N2012" s="28">
        <v>96.91</v>
      </c>
    </row>
    <row r="2013">
      <c r="A2013" s="28">
        <v>2012.0</v>
      </c>
      <c r="B2013" s="28">
        <v>24.0</v>
      </c>
      <c r="C2013" s="28" t="s">
        <v>49</v>
      </c>
      <c r="D2013" s="28">
        <v>6.4</v>
      </c>
      <c r="E2013" s="28">
        <v>8.86</v>
      </c>
      <c r="F2013" s="28">
        <v>6.79</v>
      </c>
      <c r="G2013" s="28">
        <v>64.93</v>
      </c>
      <c r="H2013" s="28" t="s">
        <v>51</v>
      </c>
      <c r="I2013" s="28">
        <v>0.95</v>
      </c>
      <c r="J2013" s="28">
        <v>10.53</v>
      </c>
      <c r="K2013" s="28">
        <v>245.43</v>
      </c>
      <c r="L2013" s="28">
        <v>17.34</v>
      </c>
      <c r="M2013" s="28" t="s">
        <v>46</v>
      </c>
      <c r="N2013" s="28">
        <v>86.4239976999751</v>
      </c>
    </row>
    <row r="2014">
      <c r="A2014" s="28">
        <v>2013.0</v>
      </c>
      <c r="B2014" s="28">
        <v>19.0</v>
      </c>
      <c r="C2014" s="28" t="s">
        <v>44</v>
      </c>
      <c r="D2014" s="28">
        <v>3.87</v>
      </c>
      <c r="E2014" s="28">
        <v>5.7</v>
      </c>
      <c r="F2014" s="28">
        <v>4.49</v>
      </c>
      <c r="G2014" s="28">
        <v>66.27</v>
      </c>
      <c r="H2014" s="28" t="s">
        <v>45</v>
      </c>
      <c r="I2014" s="28">
        <v>0.66</v>
      </c>
      <c r="J2014" s="28">
        <v>7.75</v>
      </c>
      <c r="K2014" s="28">
        <v>283.67</v>
      </c>
      <c r="L2014" s="28">
        <v>11.44</v>
      </c>
      <c r="M2014" s="28" t="s">
        <v>48</v>
      </c>
      <c r="N2014" s="28">
        <v>44.77</v>
      </c>
    </row>
    <row r="2015">
      <c r="A2015" s="28">
        <v>2014.0</v>
      </c>
      <c r="B2015" s="28">
        <v>21.0</v>
      </c>
      <c r="C2015" s="28" t="s">
        <v>52</v>
      </c>
      <c r="D2015" s="28">
        <v>4.59</v>
      </c>
      <c r="E2015" s="28">
        <v>8.96</v>
      </c>
      <c r="F2015" s="28">
        <v>6.86</v>
      </c>
      <c r="G2015" s="28">
        <v>91.61</v>
      </c>
      <c r="H2015" s="28" t="s">
        <v>45</v>
      </c>
      <c r="I2015" s="28">
        <v>4.89</v>
      </c>
      <c r="J2015" s="28">
        <v>7.74</v>
      </c>
      <c r="K2015" s="28">
        <v>268.38</v>
      </c>
      <c r="L2015" s="28">
        <v>10.54</v>
      </c>
      <c r="M2015" s="28" t="s">
        <v>48</v>
      </c>
      <c r="N2015" s="28">
        <v>89.6</v>
      </c>
    </row>
    <row r="2016">
      <c r="A2016" s="28">
        <v>2015.0</v>
      </c>
      <c r="B2016" s="28">
        <v>20.0</v>
      </c>
      <c r="C2016" s="28" t="s">
        <v>44</v>
      </c>
      <c r="D2016" s="28">
        <v>1.18</v>
      </c>
      <c r="E2016" s="28">
        <v>9.29</v>
      </c>
      <c r="F2016" s="28">
        <v>8.07</v>
      </c>
      <c r="G2016" s="28">
        <v>70.94</v>
      </c>
      <c r="H2016" s="28" t="s">
        <v>45</v>
      </c>
      <c r="I2016" s="28">
        <v>1.35</v>
      </c>
      <c r="J2016" s="28">
        <v>3.6</v>
      </c>
      <c r="K2016" s="28">
        <v>317.07</v>
      </c>
      <c r="L2016" s="28">
        <v>5.75</v>
      </c>
      <c r="M2016" s="28" t="s">
        <v>48</v>
      </c>
      <c r="N2016" s="28">
        <v>100.0</v>
      </c>
    </row>
    <row r="2017">
      <c r="A2017" s="28">
        <v>2016.0</v>
      </c>
      <c r="B2017" s="28">
        <v>16.0</v>
      </c>
      <c r="C2017" s="28" t="s">
        <v>49</v>
      </c>
      <c r="D2017" s="28">
        <v>2.6</v>
      </c>
      <c r="E2017" s="28">
        <v>4.68</v>
      </c>
      <c r="F2017" s="28">
        <v>6.69</v>
      </c>
      <c r="G2017" s="28">
        <v>87.39</v>
      </c>
      <c r="H2017" s="28" t="s">
        <v>51</v>
      </c>
      <c r="I2017" s="28">
        <v>3.79</v>
      </c>
      <c r="J2017" s="28">
        <v>6.25</v>
      </c>
      <c r="K2017" s="28">
        <v>274.0</v>
      </c>
      <c r="L2017" s="28">
        <v>9.12</v>
      </c>
      <c r="M2017" s="28" t="s">
        <v>48</v>
      </c>
      <c r="N2017" s="28">
        <v>65.81</v>
      </c>
    </row>
    <row r="2018">
      <c r="A2018" s="28">
        <v>2017.0</v>
      </c>
      <c r="B2018" s="28">
        <v>24.0</v>
      </c>
      <c r="C2018" s="28" t="s">
        <v>49</v>
      </c>
      <c r="D2018" s="28">
        <v>3.28</v>
      </c>
      <c r="E2018" s="28">
        <v>3.55</v>
      </c>
      <c r="F2018" s="28">
        <v>8.36</v>
      </c>
      <c r="G2018" s="28">
        <v>63.9</v>
      </c>
      <c r="H2018" s="28" t="s">
        <v>45</v>
      </c>
      <c r="I2018" s="28">
        <v>2.25</v>
      </c>
      <c r="J2018" s="28">
        <v>6.11</v>
      </c>
      <c r="K2018" s="28">
        <v>277.46</v>
      </c>
      <c r="L2018" s="28">
        <v>8.52</v>
      </c>
      <c r="M2018" s="28" t="s">
        <v>48</v>
      </c>
      <c r="N2018" s="28">
        <v>73.7778667087272</v>
      </c>
    </row>
    <row r="2019">
      <c r="A2019" s="28">
        <v>2018.0</v>
      </c>
      <c r="B2019" s="28">
        <v>16.0</v>
      </c>
      <c r="C2019" s="28" t="s">
        <v>49</v>
      </c>
      <c r="D2019" s="28">
        <v>6.47</v>
      </c>
      <c r="E2019" s="28">
        <v>1.88</v>
      </c>
      <c r="F2019" s="28">
        <v>8.01</v>
      </c>
      <c r="G2019" s="28">
        <v>92.87</v>
      </c>
      <c r="H2019" s="28" t="s">
        <v>45</v>
      </c>
      <c r="I2019" s="28">
        <v>1.2</v>
      </c>
      <c r="J2019" s="28">
        <v>11.74</v>
      </c>
      <c r="K2019" s="28">
        <v>256.98</v>
      </c>
      <c r="L2019" s="28">
        <v>13.28</v>
      </c>
      <c r="M2019" s="28" t="s">
        <v>46</v>
      </c>
      <c r="N2019" s="28">
        <v>27.53</v>
      </c>
    </row>
    <row r="2020">
      <c r="A2020" s="28">
        <v>2019.0</v>
      </c>
      <c r="B2020" s="28">
        <v>23.0</v>
      </c>
      <c r="C2020" s="28" t="s">
        <v>44</v>
      </c>
      <c r="D2020" s="28">
        <v>6.16</v>
      </c>
      <c r="E2020" s="28">
        <v>5.31</v>
      </c>
      <c r="F2020" s="28">
        <v>5.38</v>
      </c>
      <c r="G2020" s="28">
        <v>99.53</v>
      </c>
      <c r="H2020" s="28" t="s">
        <v>45</v>
      </c>
      <c r="I2020" s="28">
        <v>4.57</v>
      </c>
      <c r="J2020" s="28">
        <v>7.3</v>
      </c>
      <c r="K2020" s="28">
        <v>237.48</v>
      </c>
      <c r="L2020" s="28">
        <v>10.85</v>
      </c>
      <c r="M2020" s="28" t="s">
        <v>46</v>
      </c>
      <c r="N2020" s="28">
        <v>59.58</v>
      </c>
    </row>
    <row r="2021">
      <c r="A2021" s="28">
        <v>2020.0</v>
      </c>
      <c r="B2021" s="28">
        <v>24.0</v>
      </c>
      <c r="C2021" s="28" t="s">
        <v>49</v>
      </c>
      <c r="D2021" s="28">
        <v>1.78</v>
      </c>
      <c r="E2021" s="28">
        <v>9.52</v>
      </c>
      <c r="F2021" s="28">
        <v>7.15</v>
      </c>
      <c r="G2021" s="28">
        <v>74.95</v>
      </c>
      <c r="H2021" s="28" t="s">
        <v>45</v>
      </c>
      <c r="I2021" s="28">
        <v>2.32</v>
      </c>
      <c r="J2021" s="28">
        <v>5.43</v>
      </c>
      <c r="K2021" s="28">
        <v>269.65</v>
      </c>
      <c r="L2021" s="28">
        <v>2.22</v>
      </c>
      <c r="M2021" s="28" t="s">
        <v>48</v>
      </c>
      <c r="N2021" s="28">
        <v>100.0</v>
      </c>
    </row>
    <row r="2022">
      <c r="A2022" s="28">
        <v>2021.0</v>
      </c>
      <c r="B2022" s="28">
        <v>24.0</v>
      </c>
      <c r="C2022" s="28" t="s">
        <v>49</v>
      </c>
      <c r="D2022" s="28">
        <v>4.93</v>
      </c>
      <c r="E2022" s="28">
        <v>6.05</v>
      </c>
      <c r="F2022" s="28">
        <v>4.04</v>
      </c>
      <c r="G2022" s="28">
        <v>80.22</v>
      </c>
      <c r="H2022" s="28" t="s">
        <v>45</v>
      </c>
      <c r="I2022" s="28">
        <v>2.83</v>
      </c>
      <c r="J2022" s="28">
        <v>10.11</v>
      </c>
      <c r="K2022" s="28">
        <v>252.67</v>
      </c>
      <c r="L2022" s="28">
        <v>15.1</v>
      </c>
      <c r="M2022" s="28" t="s">
        <v>48</v>
      </c>
      <c r="N2022" s="28">
        <v>59.9</v>
      </c>
    </row>
    <row r="2023">
      <c r="A2023" s="28">
        <v>2022.0</v>
      </c>
      <c r="B2023" s="28">
        <v>16.0</v>
      </c>
      <c r="C2023" s="28" t="s">
        <v>44</v>
      </c>
      <c r="D2023" s="28">
        <v>1.95</v>
      </c>
      <c r="E2023" s="28">
        <v>7.01</v>
      </c>
      <c r="F2023" s="28">
        <v>5.98</v>
      </c>
      <c r="G2023" s="28">
        <v>77.71</v>
      </c>
      <c r="H2023" s="28" t="s">
        <v>51</v>
      </c>
      <c r="I2023" s="28">
        <v>1.11</v>
      </c>
      <c r="J2023" s="28">
        <v>3.09</v>
      </c>
      <c r="K2023" s="28">
        <v>300.97</v>
      </c>
      <c r="L2023" s="28">
        <v>1.55</v>
      </c>
      <c r="M2023" s="28" t="s">
        <v>50</v>
      </c>
      <c r="N2023" s="28">
        <v>84.95</v>
      </c>
    </row>
    <row r="2024">
      <c r="A2024" s="28">
        <v>2023.0</v>
      </c>
      <c r="B2024" s="28">
        <v>17.0</v>
      </c>
      <c r="C2024" s="28" t="s">
        <v>49</v>
      </c>
      <c r="D2024" s="28">
        <v>7.91</v>
      </c>
      <c r="E2024" s="28">
        <v>2.02</v>
      </c>
      <c r="F2024" s="28">
        <v>5.19</v>
      </c>
      <c r="G2024" s="28">
        <v>95.77</v>
      </c>
      <c r="H2024" s="28" t="s">
        <v>51</v>
      </c>
      <c r="I2024" s="28">
        <v>1.62</v>
      </c>
      <c r="J2024" s="28">
        <v>10.32</v>
      </c>
      <c r="K2024" s="28">
        <v>224.37</v>
      </c>
      <c r="L2024" s="28">
        <v>17.09</v>
      </c>
      <c r="M2024" s="28" t="s">
        <v>46</v>
      </c>
      <c r="N2024" s="28">
        <v>7.35</v>
      </c>
    </row>
    <row r="2025">
      <c r="A2025" s="28">
        <v>2024.0</v>
      </c>
      <c r="B2025" s="28">
        <v>16.0</v>
      </c>
      <c r="C2025" s="28" t="s">
        <v>49</v>
      </c>
      <c r="D2025" s="28">
        <v>7.62</v>
      </c>
      <c r="E2025" s="28">
        <v>2.29</v>
      </c>
      <c r="F2025" s="28">
        <v>8.69</v>
      </c>
      <c r="G2025" s="28">
        <v>60.4</v>
      </c>
      <c r="H2025" s="28" t="s">
        <v>47</v>
      </c>
      <c r="I2025" s="28">
        <v>3.74</v>
      </c>
      <c r="J2025" s="28">
        <v>8.88</v>
      </c>
      <c r="K2025" s="28">
        <v>215.71</v>
      </c>
      <c r="L2025" s="28">
        <v>12.69</v>
      </c>
      <c r="M2025" s="28" t="s">
        <v>46</v>
      </c>
      <c r="N2025" s="28">
        <v>22.29</v>
      </c>
    </row>
    <row r="2026">
      <c r="A2026" s="28">
        <v>2025.0</v>
      </c>
      <c r="B2026" s="28">
        <v>17.0</v>
      </c>
      <c r="C2026" s="28" t="s">
        <v>49</v>
      </c>
      <c r="D2026" s="28">
        <v>4.51</v>
      </c>
      <c r="E2026" s="28">
        <v>5.18</v>
      </c>
      <c r="F2026" s="28">
        <v>6.03</v>
      </c>
      <c r="G2026" s="28">
        <v>86.14</v>
      </c>
      <c r="H2026" s="28" t="s">
        <v>45</v>
      </c>
      <c r="I2026" s="28">
        <v>1.72</v>
      </c>
      <c r="J2026" s="28">
        <v>8.49</v>
      </c>
      <c r="K2026" s="28">
        <v>258.66</v>
      </c>
      <c r="L2026" s="28">
        <v>14.38</v>
      </c>
      <c r="M2026" s="28" t="s">
        <v>48</v>
      </c>
      <c r="N2026" s="28">
        <v>64.71</v>
      </c>
    </row>
    <row r="2027">
      <c r="A2027" s="28">
        <v>2026.0</v>
      </c>
      <c r="B2027" s="28">
        <v>23.0</v>
      </c>
      <c r="C2027" s="28" t="s">
        <v>44</v>
      </c>
      <c r="D2027" s="28">
        <v>5.59</v>
      </c>
      <c r="E2027" s="28">
        <v>9.56</v>
      </c>
      <c r="F2027" s="28">
        <v>7.27</v>
      </c>
      <c r="G2027" s="28">
        <v>86.09</v>
      </c>
      <c r="H2027" s="28" t="s">
        <v>47</v>
      </c>
      <c r="I2027" s="28">
        <v>2.53</v>
      </c>
      <c r="J2027" s="28">
        <v>8.17</v>
      </c>
      <c r="K2027" s="28">
        <v>239.61</v>
      </c>
      <c r="L2027" s="28">
        <v>10.14</v>
      </c>
      <c r="M2027" s="28" t="s">
        <v>46</v>
      </c>
      <c r="N2027" s="28">
        <v>93.8390429811615</v>
      </c>
    </row>
    <row r="2028">
      <c r="A2028" s="28">
        <v>2027.0</v>
      </c>
      <c r="B2028" s="28">
        <v>20.0</v>
      </c>
      <c r="C2028" s="28" t="s">
        <v>49</v>
      </c>
      <c r="D2028" s="28">
        <v>6.41</v>
      </c>
      <c r="E2028" s="28">
        <v>4.25</v>
      </c>
      <c r="F2028" s="28">
        <v>7.66</v>
      </c>
      <c r="G2028" s="28">
        <v>75.3</v>
      </c>
      <c r="H2028" s="28" t="s">
        <v>45</v>
      </c>
      <c r="I2028" s="28">
        <v>0.57</v>
      </c>
      <c r="J2028" s="28">
        <v>12.21</v>
      </c>
      <c r="K2028" s="28">
        <v>230.95</v>
      </c>
      <c r="L2028" s="28">
        <v>16.37</v>
      </c>
      <c r="M2028" s="28" t="s">
        <v>46</v>
      </c>
      <c r="N2028" s="28">
        <v>47.57</v>
      </c>
    </row>
    <row r="2029">
      <c r="A2029" s="28">
        <v>2028.0</v>
      </c>
      <c r="B2029" s="28">
        <v>22.0</v>
      </c>
      <c r="C2029" s="28" t="s">
        <v>49</v>
      </c>
      <c r="D2029" s="28">
        <v>5.77</v>
      </c>
      <c r="E2029" s="28">
        <v>8.9</v>
      </c>
      <c r="F2029" s="28">
        <v>7.87</v>
      </c>
      <c r="G2029" s="28">
        <v>68.77</v>
      </c>
      <c r="H2029" s="28" t="s">
        <v>45</v>
      </c>
      <c r="I2029" s="28">
        <v>4.25</v>
      </c>
      <c r="J2029" s="28">
        <v>9.85</v>
      </c>
      <c r="K2029" s="28">
        <v>241.97</v>
      </c>
      <c r="L2029" s="28">
        <v>10.44</v>
      </c>
      <c r="M2029" s="28" t="s">
        <v>46</v>
      </c>
      <c r="N2029" s="28">
        <v>87.201648161119</v>
      </c>
    </row>
    <row r="2030">
      <c r="A2030" s="28">
        <v>2029.0</v>
      </c>
      <c r="B2030" s="28">
        <v>17.0</v>
      </c>
      <c r="C2030" s="28" t="s">
        <v>44</v>
      </c>
      <c r="D2030" s="28">
        <v>5.6</v>
      </c>
      <c r="E2030" s="28">
        <v>2.08</v>
      </c>
      <c r="F2030" s="28">
        <v>7.68</v>
      </c>
      <c r="G2030" s="28">
        <v>69.59</v>
      </c>
      <c r="H2030" s="28" t="s">
        <v>45</v>
      </c>
      <c r="I2030" s="28">
        <v>3.69</v>
      </c>
      <c r="J2030" s="28">
        <v>9.41</v>
      </c>
      <c r="K2030" s="28">
        <v>253.85</v>
      </c>
      <c r="L2030" s="28">
        <v>14.85</v>
      </c>
      <c r="M2030" s="28" t="s">
        <v>46</v>
      </c>
      <c r="N2030" s="28">
        <v>45.04</v>
      </c>
    </row>
    <row r="2031">
      <c r="A2031" s="28">
        <v>2030.0</v>
      </c>
      <c r="B2031" s="28">
        <v>23.0</v>
      </c>
      <c r="C2031" s="28" t="s">
        <v>44</v>
      </c>
      <c r="D2031" s="28">
        <v>7.67</v>
      </c>
      <c r="E2031" s="28">
        <v>6.55</v>
      </c>
      <c r="F2031" s="28">
        <v>5.45</v>
      </c>
      <c r="G2031" s="28">
        <v>92.02</v>
      </c>
      <c r="H2031" s="28" t="s">
        <v>45</v>
      </c>
      <c r="I2031" s="28">
        <v>3.8</v>
      </c>
      <c r="J2031" s="28">
        <v>13.26</v>
      </c>
      <c r="K2031" s="28">
        <v>204.08</v>
      </c>
      <c r="L2031" s="28">
        <v>20.3</v>
      </c>
      <c r="M2031" s="28" t="s">
        <v>46</v>
      </c>
      <c r="N2031" s="28">
        <v>46.54</v>
      </c>
    </row>
    <row r="2032">
      <c r="A2032" s="28">
        <v>2031.0</v>
      </c>
      <c r="B2032" s="28">
        <v>21.0</v>
      </c>
      <c r="C2032" s="28" t="s">
        <v>52</v>
      </c>
      <c r="D2032" s="28">
        <v>4.77</v>
      </c>
      <c r="E2032" s="28">
        <v>6.41</v>
      </c>
      <c r="F2032" s="28">
        <v>7.43</v>
      </c>
      <c r="G2032" s="28">
        <v>62.64</v>
      </c>
      <c r="H2032" s="28" t="s">
        <v>51</v>
      </c>
      <c r="I2032" s="28">
        <v>0.89</v>
      </c>
      <c r="J2032" s="28">
        <v>6.89</v>
      </c>
      <c r="K2032" s="28">
        <v>276.42</v>
      </c>
      <c r="L2032" s="28">
        <v>10.64</v>
      </c>
      <c r="M2032" s="28" t="s">
        <v>48</v>
      </c>
      <c r="N2032" s="28">
        <v>71.97</v>
      </c>
    </row>
    <row r="2033">
      <c r="A2033" s="28">
        <v>2032.0</v>
      </c>
      <c r="B2033" s="28">
        <v>23.0</v>
      </c>
      <c r="C2033" s="28" t="s">
        <v>49</v>
      </c>
      <c r="D2033" s="28">
        <v>5.09</v>
      </c>
      <c r="E2033" s="28">
        <v>8.74</v>
      </c>
      <c r="F2033" s="28">
        <v>6.75</v>
      </c>
      <c r="G2033" s="28">
        <v>82.55</v>
      </c>
      <c r="H2033" s="28" t="s">
        <v>47</v>
      </c>
      <c r="I2033" s="28">
        <v>2.48</v>
      </c>
      <c r="J2033" s="28">
        <v>8.9</v>
      </c>
      <c r="K2033" s="28">
        <v>257.88</v>
      </c>
      <c r="L2033" s="28">
        <v>11.95</v>
      </c>
      <c r="M2033" s="28" t="s">
        <v>46</v>
      </c>
      <c r="N2033" s="28">
        <v>94.5008114933097</v>
      </c>
    </row>
    <row r="2034">
      <c r="A2034" s="28">
        <v>2033.0</v>
      </c>
      <c r="B2034" s="28">
        <v>16.0</v>
      </c>
      <c r="C2034" s="28" t="s">
        <v>49</v>
      </c>
      <c r="D2034" s="28">
        <v>6.79</v>
      </c>
      <c r="E2034" s="28">
        <v>1.03</v>
      </c>
      <c r="F2034" s="28">
        <v>6.99</v>
      </c>
      <c r="G2034" s="28">
        <v>72.27</v>
      </c>
      <c r="H2034" s="28" t="s">
        <v>47</v>
      </c>
      <c r="I2034" s="28">
        <v>0.14</v>
      </c>
      <c r="J2034" s="28">
        <v>10.5</v>
      </c>
      <c r="K2034" s="28">
        <v>227.45</v>
      </c>
      <c r="L2034" s="28">
        <v>17.06</v>
      </c>
      <c r="M2034" s="28" t="s">
        <v>46</v>
      </c>
      <c r="N2034" s="28">
        <v>19.97</v>
      </c>
    </row>
    <row r="2035">
      <c r="A2035" s="28">
        <v>2034.0</v>
      </c>
      <c r="B2035" s="28">
        <v>16.0</v>
      </c>
      <c r="C2035" s="28" t="s">
        <v>44</v>
      </c>
      <c r="D2035" s="28">
        <v>5.36</v>
      </c>
      <c r="E2035" s="28">
        <v>2.71</v>
      </c>
      <c r="F2035" s="28">
        <v>4.0</v>
      </c>
      <c r="G2035" s="28">
        <v>70.61</v>
      </c>
      <c r="H2035" s="28" t="s">
        <v>47</v>
      </c>
      <c r="I2035" s="28">
        <v>1.58</v>
      </c>
      <c r="J2035" s="28">
        <v>6.77</v>
      </c>
      <c r="K2035" s="28">
        <v>245.94</v>
      </c>
      <c r="L2035" s="28">
        <v>10.21</v>
      </c>
      <c r="M2035" s="28" t="s">
        <v>46</v>
      </c>
      <c r="N2035" s="28">
        <v>34.36</v>
      </c>
    </row>
    <row r="2036">
      <c r="A2036" s="28">
        <v>2035.0</v>
      </c>
      <c r="B2036" s="28">
        <v>22.0</v>
      </c>
      <c r="C2036" s="28" t="s">
        <v>44</v>
      </c>
      <c r="D2036" s="28">
        <v>5.86</v>
      </c>
      <c r="E2036" s="28">
        <v>2.98</v>
      </c>
      <c r="F2036" s="28">
        <v>5.29</v>
      </c>
      <c r="G2036" s="28">
        <v>80.23</v>
      </c>
      <c r="H2036" s="28" t="s">
        <v>47</v>
      </c>
      <c r="I2036" s="28">
        <v>1.74</v>
      </c>
      <c r="J2036" s="28">
        <v>11.52</v>
      </c>
      <c r="K2036" s="28">
        <v>243.33</v>
      </c>
      <c r="L2036" s="28">
        <v>16.73</v>
      </c>
      <c r="M2036" s="28" t="s">
        <v>46</v>
      </c>
      <c r="N2036" s="28">
        <v>39.21</v>
      </c>
    </row>
    <row r="2037">
      <c r="A2037" s="28">
        <v>2036.0</v>
      </c>
      <c r="B2037" s="28">
        <v>23.0</v>
      </c>
      <c r="C2037" s="28" t="s">
        <v>44</v>
      </c>
      <c r="D2037" s="28">
        <v>1.87</v>
      </c>
      <c r="E2037" s="28">
        <v>9.55</v>
      </c>
      <c r="F2037" s="28">
        <v>8.65</v>
      </c>
      <c r="G2037" s="28">
        <v>95.91</v>
      </c>
      <c r="H2037" s="28" t="s">
        <v>51</v>
      </c>
      <c r="I2037" s="28">
        <v>4.57</v>
      </c>
      <c r="J2037" s="28">
        <v>6.37</v>
      </c>
      <c r="K2037" s="28">
        <v>297.62</v>
      </c>
      <c r="L2037" s="28">
        <v>6.58</v>
      </c>
      <c r="M2037" s="28" t="s">
        <v>48</v>
      </c>
      <c r="N2037" s="28">
        <v>100.0</v>
      </c>
    </row>
    <row r="2038">
      <c r="A2038" s="28">
        <v>2037.0</v>
      </c>
      <c r="B2038" s="28">
        <v>18.0</v>
      </c>
      <c r="C2038" s="28" t="s">
        <v>44</v>
      </c>
      <c r="D2038" s="28">
        <v>2.97</v>
      </c>
      <c r="E2038" s="28">
        <v>2.38</v>
      </c>
      <c r="F2038" s="28">
        <v>5.45</v>
      </c>
      <c r="G2038" s="28">
        <v>84.72</v>
      </c>
      <c r="H2038" s="28" t="s">
        <v>51</v>
      </c>
      <c r="I2038" s="28">
        <v>4.96</v>
      </c>
      <c r="J2038" s="28">
        <v>8.41</v>
      </c>
      <c r="K2038" s="28">
        <v>285.87</v>
      </c>
      <c r="L2038" s="28">
        <v>5.51</v>
      </c>
      <c r="M2038" s="28" t="s">
        <v>48</v>
      </c>
      <c r="N2038" s="28">
        <v>54.83</v>
      </c>
    </row>
    <row r="2039">
      <c r="A2039" s="28">
        <v>2038.0</v>
      </c>
      <c r="B2039" s="28">
        <v>20.0</v>
      </c>
      <c r="C2039" s="28" t="s">
        <v>49</v>
      </c>
      <c r="D2039" s="28">
        <v>1.18</v>
      </c>
      <c r="E2039" s="28">
        <v>1.33</v>
      </c>
      <c r="F2039" s="28">
        <v>6.19</v>
      </c>
      <c r="G2039" s="28">
        <v>91.54</v>
      </c>
      <c r="H2039" s="28" t="s">
        <v>47</v>
      </c>
      <c r="I2039" s="28">
        <v>3.09</v>
      </c>
      <c r="J2039" s="28">
        <v>7.09</v>
      </c>
      <c r="K2039" s="28">
        <v>303.9</v>
      </c>
      <c r="L2039" s="28">
        <v>9.01</v>
      </c>
      <c r="M2039" s="28" t="s">
        <v>48</v>
      </c>
      <c r="N2039" s="28">
        <v>64.0</v>
      </c>
    </row>
    <row r="2040">
      <c r="A2040" s="28">
        <v>2039.0</v>
      </c>
      <c r="B2040" s="28">
        <v>16.0</v>
      </c>
      <c r="C2040" s="28" t="s">
        <v>49</v>
      </c>
      <c r="D2040" s="28">
        <v>4.05</v>
      </c>
      <c r="E2040" s="28">
        <v>5.81</v>
      </c>
      <c r="F2040" s="28">
        <v>4.93</v>
      </c>
      <c r="G2040" s="28">
        <v>84.03</v>
      </c>
      <c r="H2040" s="28" t="s">
        <v>47</v>
      </c>
      <c r="I2040" s="28">
        <v>2.58</v>
      </c>
      <c r="J2040" s="28">
        <v>7.45</v>
      </c>
      <c r="K2040" s="28">
        <v>263.85</v>
      </c>
      <c r="L2040" s="28">
        <v>10.17</v>
      </c>
      <c r="M2040" s="28" t="s">
        <v>48</v>
      </c>
      <c r="N2040" s="28">
        <v>66.23</v>
      </c>
    </row>
    <row r="2041">
      <c r="A2041" s="28">
        <v>2040.0</v>
      </c>
      <c r="B2041" s="28">
        <v>22.0</v>
      </c>
      <c r="C2041" s="28" t="s">
        <v>49</v>
      </c>
      <c r="D2041" s="28">
        <v>3.65</v>
      </c>
      <c r="E2041" s="28">
        <v>5.76</v>
      </c>
      <c r="F2041" s="28">
        <v>4.69</v>
      </c>
      <c r="G2041" s="28">
        <v>87.91</v>
      </c>
      <c r="H2041" s="28" t="s">
        <v>45</v>
      </c>
      <c r="I2041" s="28">
        <v>2.2</v>
      </c>
      <c r="J2041" s="28">
        <v>8.67</v>
      </c>
      <c r="K2041" s="28">
        <v>276.09</v>
      </c>
      <c r="L2041" s="28">
        <v>9.13</v>
      </c>
      <c r="M2041" s="28" t="s">
        <v>48</v>
      </c>
      <c r="N2041" s="28">
        <v>75.16</v>
      </c>
    </row>
    <row r="2042">
      <c r="A2042" s="28">
        <v>2041.0</v>
      </c>
      <c r="B2042" s="28">
        <v>20.0</v>
      </c>
      <c r="C2042" s="28" t="s">
        <v>44</v>
      </c>
      <c r="D2042" s="28">
        <v>7.98</v>
      </c>
      <c r="E2042" s="28">
        <v>8.6</v>
      </c>
      <c r="F2042" s="28">
        <v>5.04</v>
      </c>
      <c r="G2042" s="28">
        <v>77.3</v>
      </c>
      <c r="H2042" s="28" t="s">
        <v>51</v>
      </c>
      <c r="I2042" s="28">
        <v>0.09</v>
      </c>
      <c r="J2042" s="28">
        <v>11.87</v>
      </c>
      <c r="K2042" s="28">
        <v>203.5</v>
      </c>
      <c r="L2042" s="28">
        <v>18.24</v>
      </c>
      <c r="M2042" s="28" t="s">
        <v>50</v>
      </c>
      <c r="N2042" s="28">
        <v>55.9591209734408</v>
      </c>
    </row>
    <row r="2043">
      <c r="A2043" s="28">
        <v>2042.0</v>
      </c>
      <c r="B2043" s="28">
        <v>23.0</v>
      </c>
      <c r="C2043" s="28" t="s">
        <v>49</v>
      </c>
      <c r="D2043" s="28">
        <v>4.89</v>
      </c>
      <c r="E2043" s="28">
        <v>9.54</v>
      </c>
      <c r="F2043" s="28">
        <v>6.77</v>
      </c>
      <c r="G2043" s="28">
        <v>97.04</v>
      </c>
      <c r="H2043" s="28" t="s">
        <v>51</v>
      </c>
      <c r="I2043" s="28">
        <v>4.0</v>
      </c>
      <c r="J2043" s="28">
        <v>10.78</v>
      </c>
      <c r="K2043" s="28">
        <v>249.17</v>
      </c>
      <c r="L2043" s="28">
        <v>11.29</v>
      </c>
      <c r="M2043" s="28" t="s">
        <v>48</v>
      </c>
      <c r="N2043" s="28">
        <v>93.08</v>
      </c>
    </row>
    <row r="2044">
      <c r="A2044" s="28">
        <v>2043.0</v>
      </c>
      <c r="B2044" s="28">
        <v>23.0</v>
      </c>
      <c r="C2044" s="28" t="s">
        <v>44</v>
      </c>
      <c r="D2044" s="28">
        <v>6.29</v>
      </c>
      <c r="E2044" s="28">
        <v>5.85</v>
      </c>
      <c r="F2044" s="28">
        <v>8.6</v>
      </c>
      <c r="G2044" s="28">
        <v>80.08</v>
      </c>
      <c r="H2044" s="28" t="s">
        <v>51</v>
      </c>
      <c r="I2044" s="28">
        <v>3.36</v>
      </c>
      <c r="J2044" s="28">
        <v>8.53</v>
      </c>
      <c r="K2044" s="28">
        <v>237.76</v>
      </c>
      <c r="L2044" s="28">
        <v>13.39</v>
      </c>
      <c r="M2044" s="28" t="s">
        <v>46</v>
      </c>
      <c r="N2044" s="28">
        <v>62.13</v>
      </c>
    </row>
    <row r="2045">
      <c r="A2045" s="28">
        <v>2044.0</v>
      </c>
      <c r="B2045" s="28">
        <v>24.0</v>
      </c>
      <c r="C2045" s="28" t="s">
        <v>44</v>
      </c>
      <c r="D2045" s="28">
        <v>2.67</v>
      </c>
      <c r="E2045" s="28">
        <v>9.37</v>
      </c>
      <c r="F2045" s="28">
        <v>5.63</v>
      </c>
      <c r="G2045" s="28">
        <v>82.07</v>
      </c>
      <c r="H2045" s="28" t="s">
        <v>47</v>
      </c>
      <c r="I2045" s="28">
        <v>3.25</v>
      </c>
      <c r="J2045" s="28">
        <v>3.74</v>
      </c>
      <c r="K2045" s="28">
        <v>274.54</v>
      </c>
      <c r="L2045" s="28">
        <v>7.45</v>
      </c>
      <c r="M2045" s="28" t="s">
        <v>50</v>
      </c>
      <c r="N2045" s="28">
        <v>98.58</v>
      </c>
    </row>
    <row r="2046">
      <c r="A2046" s="28">
        <v>2045.0</v>
      </c>
      <c r="B2046" s="28">
        <v>22.0</v>
      </c>
      <c r="C2046" s="28" t="s">
        <v>49</v>
      </c>
      <c r="D2046" s="28">
        <v>6.65</v>
      </c>
      <c r="E2046" s="28">
        <v>7.53</v>
      </c>
      <c r="F2046" s="28">
        <v>5.62</v>
      </c>
      <c r="G2046" s="28">
        <v>81.0</v>
      </c>
      <c r="H2046" s="28" t="s">
        <v>51</v>
      </c>
      <c r="I2046" s="28">
        <v>4.05</v>
      </c>
      <c r="J2046" s="28">
        <v>8.58</v>
      </c>
      <c r="K2046" s="28">
        <v>238.01</v>
      </c>
      <c r="L2046" s="28">
        <v>15.64</v>
      </c>
      <c r="M2046" s="28" t="s">
        <v>50</v>
      </c>
      <c r="N2046" s="28">
        <v>67.5512789388256</v>
      </c>
    </row>
    <row r="2047">
      <c r="A2047" s="28">
        <v>2046.0</v>
      </c>
      <c r="B2047" s="28">
        <v>16.0</v>
      </c>
      <c r="C2047" s="28" t="s">
        <v>49</v>
      </c>
      <c r="D2047" s="28">
        <v>4.92</v>
      </c>
      <c r="E2047" s="28">
        <v>3.38</v>
      </c>
      <c r="F2047" s="28">
        <v>6.82</v>
      </c>
      <c r="G2047" s="28">
        <v>72.65</v>
      </c>
      <c r="H2047" s="28" t="s">
        <v>47</v>
      </c>
      <c r="I2047" s="28">
        <v>4.64</v>
      </c>
      <c r="J2047" s="28">
        <v>6.56</v>
      </c>
      <c r="K2047" s="28">
        <v>247.58</v>
      </c>
      <c r="L2047" s="28">
        <v>11.9</v>
      </c>
      <c r="M2047" s="28" t="s">
        <v>48</v>
      </c>
      <c r="N2047" s="28">
        <v>44.7</v>
      </c>
    </row>
    <row r="2048">
      <c r="A2048" s="28">
        <v>2047.0</v>
      </c>
      <c r="B2048" s="28">
        <v>18.0</v>
      </c>
      <c r="C2048" s="28" t="s">
        <v>49</v>
      </c>
      <c r="D2048" s="28">
        <v>5.58</v>
      </c>
      <c r="E2048" s="28">
        <v>9.36</v>
      </c>
      <c r="F2048" s="28">
        <v>5.78</v>
      </c>
      <c r="G2048" s="28">
        <v>69.25</v>
      </c>
      <c r="H2048" s="28" t="s">
        <v>47</v>
      </c>
      <c r="I2048" s="28">
        <v>1.95</v>
      </c>
      <c r="J2048" s="28">
        <v>8.76</v>
      </c>
      <c r="K2048" s="28">
        <v>270.17</v>
      </c>
      <c r="L2048" s="28">
        <v>11.55</v>
      </c>
      <c r="M2048" s="28" t="s">
        <v>50</v>
      </c>
      <c r="N2048" s="28">
        <v>81.3041717161641</v>
      </c>
    </row>
    <row r="2049">
      <c r="A2049" s="28">
        <v>2048.0</v>
      </c>
      <c r="B2049" s="28">
        <v>23.0</v>
      </c>
      <c r="C2049" s="28" t="s">
        <v>44</v>
      </c>
      <c r="D2049" s="28">
        <v>2.36</v>
      </c>
      <c r="E2049" s="28">
        <v>7.01</v>
      </c>
      <c r="F2049" s="28">
        <v>8.55</v>
      </c>
      <c r="G2049" s="28">
        <v>62.95</v>
      </c>
      <c r="H2049" s="28" t="s">
        <v>45</v>
      </c>
      <c r="I2049" s="28">
        <v>2.13</v>
      </c>
      <c r="J2049" s="28">
        <v>3.75</v>
      </c>
      <c r="K2049" s="28">
        <v>277.1</v>
      </c>
      <c r="L2049" s="28">
        <v>3.69</v>
      </c>
      <c r="M2049" s="28" t="s">
        <v>48</v>
      </c>
      <c r="N2049" s="28">
        <v>90.27</v>
      </c>
    </row>
    <row r="2050">
      <c r="A2050" s="28">
        <v>2049.0</v>
      </c>
      <c r="B2050" s="28">
        <v>18.0</v>
      </c>
      <c r="C2050" s="28" t="s">
        <v>49</v>
      </c>
      <c r="D2050" s="28">
        <v>4.39</v>
      </c>
      <c r="E2050" s="28">
        <v>4.73</v>
      </c>
      <c r="F2050" s="28">
        <v>5.89</v>
      </c>
      <c r="G2050" s="28">
        <v>88.73</v>
      </c>
      <c r="H2050" s="28" t="s">
        <v>45</v>
      </c>
      <c r="I2050" s="28">
        <v>4.88</v>
      </c>
      <c r="J2050" s="28">
        <v>6.49</v>
      </c>
      <c r="K2050" s="28">
        <v>282.43</v>
      </c>
      <c r="L2050" s="28">
        <v>10.61</v>
      </c>
      <c r="M2050" s="28" t="s">
        <v>48</v>
      </c>
      <c r="N2050" s="28">
        <v>57.88</v>
      </c>
    </row>
    <row r="2051">
      <c r="A2051" s="28">
        <v>2050.0</v>
      </c>
      <c r="B2051" s="28">
        <v>23.0</v>
      </c>
      <c r="C2051" s="28" t="s">
        <v>49</v>
      </c>
      <c r="D2051" s="28">
        <v>5.07</v>
      </c>
      <c r="E2051" s="28">
        <v>7.12</v>
      </c>
      <c r="F2051" s="28">
        <v>6.45</v>
      </c>
      <c r="G2051" s="28">
        <v>71.57</v>
      </c>
      <c r="H2051" s="28" t="s">
        <v>45</v>
      </c>
      <c r="I2051" s="28">
        <v>3.32</v>
      </c>
      <c r="J2051" s="28">
        <v>6.55</v>
      </c>
      <c r="K2051" s="28">
        <v>239.11</v>
      </c>
      <c r="L2051" s="28">
        <v>12.42</v>
      </c>
      <c r="M2051" s="28" t="s">
        <v>46</v>
      </c>
      <c r="N2051" s="28">
        <v>61.7943621414673</v>
      </c>
    </row>
    <row r="2052">
      <c r="A2052" s="28">
        <v>2051.0</v>
      </c>
      <c r="B2052" s="28">
        <v>16.0</v>
      </c>
      <c r="C2052" s="28" t="s">
        <v>49</v>
      </c>
      <c r="D2052" s="28">
        <v>4.71</v>
      </c>
      <c r="E2052" s="28">
        <v>4.61</v>
      </c>
      <c r="F2052" s="28">
        <v>6.67</v>
      </c>
      <c r="G2052" s="28">
        <v>75.57</v>
      </c>
      <c r="H2052" s="28" t="s">
        <v>47</v>
      </c>
      <c r="I2052" s="28">
        <v>4.26</v>
      </c>
      <c r="J2052" s="28">
        <v>8.14</v>
      </c>
      <c r="K2052" s="28">
        <v>283.53</v>
      </c>
      <c r="L2052" s="28">
        <v>9.67</v>
      </c>
      <c r="M2052" s="28" t="s">
        <v>48</v>
      </c>
      <c r="N2052" s="28">
        <v>51.81</v>
      </c>
    </row>
    <row r="2053">
      <c r="A2053" s="28">
        <v>2052.0</v>
      </c>
      <c r="B2053" s="28">
        <v>20.0</v>
      </c>
      <c r="C2053" s="28" t="s">
        <v>44</v>
      </c>
      <c r="D2053" s="28">
        <v>7.32</v>
      </c>
      <c r="E2053" s="28">
        <v>2.03</v>
      </c>
      <c r="F2053" s="28">
        <v>7.91</v>
      </c>
      <c r="G2053" s="28">
        <v>96.8</v>
      </c>
      <c r="H2053" s="28" t="s">
        <v>45</v>
      </c>
      <c r="I2053" s="28">
        <v>1.11</v>
      </c>
      <c r="J2053" s="28">
        <v>9.65</v>
      </c>
      <c r="K2053" s="28">
        <v>238.0</v>
      </c>
      <c r="L2053" s="28">
        <v>15.35</v>
      </c>
      <c r="M2053" s="28" t="s">
        <v>46</v>
      </c>
      <c r="N2053" s="28">
        <v>40.32</v>
      </c>
    </row>
    <row r="2054">
      <c r="A2054" s="28">
        <v>2053.0</v>
      </c>
      <c r="B2054" s="28">
        <v>19.0</v>
      </c>
      <c r="C2054" s="28" t="s">
        <v>52</v>
      </c>
      <c r="D2054" s="28">
        <v>7.19</v>
      </c>
      <c r="E2054" s="28">
        <v>7.47</v>
      </c>
      <c r="F2054" s="28">
        <v>6.82</v>
      </c>
      <c r="G2054" s="28">
        <v>82.66</v>
      </c>
      <c r="H2054" s="28" t="s">
        <v>51</v>
      </c>
      <c r="I2054" s="28">
        <v>1.59</v>
      </c>
      <c r="J2054" s="28">
        <v>10.55</v>
      </c>
      <c r="K2054" s="28">
        <v>241.64</v>
      </c>
      <c r="L2054" s="28">
        <v>16.84</v>
      </c>
      <c r="M2054" s="28" t="s">
        <v>46</v>
      </c>
      <c r="N2054" s="28">
        <v>76.3864490904533</v>
      </c>
    </row>
    <row r="2055">
      <c r="A2055" s="28">
        <v>2054.0</v>
      </c>
      <c r="B2055" s="28">
        <v>20.0</v>
      </c>
      <c r="C2055" s="28" t="s">
        <v>49</v>
      </c>
      <c r="D2055" s="28">
        <v>7.77</v>
      </c>
      <c r="E2055" s="28">
        <v>8.42</v>
      </c>
      <c r="F2055" s="28">
        <v>5.2</v>
      </c>
      <c r="G2055" s="28">
        <v>63.88</v>
      </c>
      <c r="H2055" s="28" t="s">
        <v>51</v>
      </c>
      <c r="I2055" s="28">
        <v>1.96</v>
      </c>
      <c r="J2055" s="28">
        <v>9.21</v>
      </c>
      <c r="K2055" s="28">
        <v>213.11</v>
      </c>
      <c r="L2055" s="28">
        <v>16.07</v>
      </c>
      <c r="M2055" s="28" t="s">
        <v>50</v>
      </c>
      <c r="N2055" s="28">
        <v>54.9457129174873</v>
      </c>
    </row>
    <row r="2056">
      <c r="A2056" s="28">
        <v>2055.0</v>
      </c>
      <c r="B2056" s="28">
        <v>23.0</v>
      </c>
      <c r="C2056" s="28" t="s">
        <v>49</v>
      </c>
      <c r="D2056" s="28">
        <v>5.34</v>
      </c>
      <c r="E2056" s="28">
        <v>7.56</v>
      </c>
      <c r="F2056" s="28">
        <v>4.62</v>
      </c>
      <c r="G2056" s="28">
        <v>91.98</v>
      </c>
      <c r="H2056" s="28" t="s">
        <v>47</v>
      </c>
      <c r="I2056" s="28">
        <v>1.58</v>
      </c>
      <c r="J2056" s="28">
        <v>8.92</v>
      </c>
      <c r="K2056" s="28">
        <v>252.69</v>
      </c>
      <c r="L2056" s="28">
        <v>14.78</v>
      </c>
      <c r="M2056" s="28" t="s">
        <v>50</v>
      </c>
      <c r="N2056" s="28">
        <v>81.8615410687405</v>
      </c>
    </row>
    <row r="2057">
      <c r="A2057" s="28">
        <v>2056.0</v>
      </c>
      <c r="B2057" s="28">
        <v>19.0</v>
      </c>
      <c r="C2057" s="28" t="s">
        <v>44</v>
      </c>
      <c r="D2057" s="28">
        <v>7.78</v>
      </c>
      <c r="E2057" s="28">
        <v>3.06</v>
      </c>
      <c r="F2057" s="28">
        <v>8.69</v>
      </c>
      <c r="G2057" s="28">
        <v>70.25</v>
      </c>
      <c r="H2057" s="28" t="s">
        <v>45</v>
      </c>
      <c r="I2057" s="28">
        <v>4.42</v>
      </c>
      <c r="J2057" s="28">
        <v>9.43</v>
      </c>
      <c r="K2057" s="28">
        <v>224.07</v>
      </c>
      <c r="L2057" s="28">
        <v>13.77</v>
      </c>
      <c r="M2057" s="28" t="s">
        <v>46</v>
      </c>
      <c r="N2057" s="28">
        <v>29.16</v>
      </c>
    </row>
    <row r="2058">
      <c r="A2058" s="28">
        <v>2057.0</v>
      </c>
      <c r="B2058" s="28">
        <v>19.0</v>
      </c>
      <c r="C2058" s="28" t="s">
        <v>44</v>
      </c>
      <c r="D2058" s="28">
        <v>6.66</v>
      </c>
      <c r="E2058" s="28">
        <v>9.61</v>
      </c>
      <c r="F2058" s="28">
        <v>8.01</v>
      </c>
      <c r="G2058" s="28">
        <v>82.11</v>
      </c>
      <c r="H2058" s="28" t="s">
        <v>45</v>
      </c>
      <c r="I2058" s="28">
        <v>2.56</v>
      </c>
      <c r="J2058" s="28">
        <v>8.16</v>
      </c>
      <c r="K2058" s="28">
        <v>239.07</v>
      </c>
      <c r="L2058" s="28">
        <v>11.16</v>
      </c>
      <c r="M2058" s="28" t="s">
        <v>46</v>
      </c>
      <c r="N2058" s="28">
        <v>84.4068032173582</v>
      </c>
    </row>
    <row r="2059">
      <c r="A2059" s="28">
        <v>2058.0</v>
      </c>
      <c r="B2059" s="28">
        <v>18.0</v>
      </c>
      <c r="C2059" s="28" t="s">
        <v>44</v>
      </c>
      <c r="D2059" s="28">
        <v>2.17</v>
      </c>
      <c r="E2059" s="28">
        <v>1.23</v>
      </c>
      <c r="F2059" s="28">
        <v>4.11</v>
      </c>
      <c r="G2059" s="28">
        <v>80.4</v>
      </c>
      <c r="H2059" s="28" t="s">
        <v>45</v>
      </c>
      <c r="I2059" s="28">
        <v>4.77</v>
      </c>
      <c r="J2059" s="28">
        <v>4.72</v>
      </c>
      <c r="K2059" s="28">
        <v>306.69</v>
      </c>
      <c r="L2059" s="28">
        <v>7.81</v>
      </c>
      <c r="M2059" s="28" t="s">
        <v>48</v>
      </c>
      <c r="N2059" s="28">
        <v>40.02</v>
      </c>
    </row>
    <row r="2060">
      <c r="A2060" s="28">
        <v>2059.0</v>
      </c>
      <c r="B2060" s="28">
        <v>22.0</v>
      </c>
      <c r="C2060" s="28" t="s">
        <v>44</v>
      </c>
      <c r="D2060" s="28">
        <v>3.42</v>
      </c>
      <c r="E2060" s="28">
        <v>3.99</v>
      </c>
      <c r="F2060" s="28">
        <v>8.11</v>
      </c>
      <c r="G2060" s="28">
        <v>69.52</v>
      </c>
      <c r="H2060" s="28" t="s">
        <v>51</v>
      </c>
      <c r="I2060" s="28">
        <v>1.61</v>
      </c>
      <c r="J2060" s="28">
        <v>8.79</v>
      </c>
      <c r="K2060" s="28">
        <v>285.87</v>
      </c>
      <c r="L2060" s="28">
        <v>10.76</v>
      </c>
      <c r="M2060" s="28" t="s">
        <v>48</v>
      </c>
      <c r="N2060" s="28">
        <v>68.21</v>
      </c>
    </row>
    <row r="2061">
      <c r="A2061" s="28">
        <v>2060.0</v>
      </c>
      <c r="B2061" s="28">
        <v>18.0</v>
      </c>
      <c r="C2061" s="28" t="s">
        <v>49</v>
      </c>
      <c r="D2061" s="28">
        <v>1.91</v>
      </c>
      <c r="E2061" s="28">
        <v>3.34</v>
      </c>
      <c r="F2061" s="28">
        <v>6.95</v>
      </c>
      <c r="G2061" s="28">
        <v>64.63</v>
      </c>
      <c r="H2061" s="28" t="s">
        <v>45</v>
      </c>
      <c r="I2061" s="28">
        <v>0.19</v>
      </c>
      <c r="J2061" s="28">
        <v>6.85</v>
      </c>
      <c r="K2061" s="28">
        <v>295.42</v>
      </c>
      <c r="L2061" s="28">
        <v>6.47</v>
      </c>
      <c r="M2061" s="28" t="s">
        <v>48</v>
      </c>
      <c r="N2061" s="28">
        <v>64.12</v>
      </c>
    </row>
    <row r="2062">
      <c r="A2062" s="28">
        <v>2061.0</v>
      </c>
      <c r="B2062" s="28">
        <v>18.0</v>
      </c>
      <c r="C2062" s="28" t="s">
        <v>44</v>
      </c>
      <c r="D2062" s="28">
        <v>0.03</v>
      </c>
      <c r="E2062" s="28">
        <v>1.43</v>
      </c>
      <c r="F2062" s="28">
        <v>6.59</v>
      </c>
      <c r="G2062" s="28">
        <v>68.45</v>
      </c>
      <c r="H2062" s="28" t="s">
        <v>47</v>
      </c>
      <c r="I2062" s="28">
        <v>0.69</v>
      </c>
      <c r="J2062" s="28">
        <v>5.83</v>
      </c>
      <c r="K2062" s="28">
        <v>329.63</v>
      </c>
      <c r="L2062" s="28">
        <v>2.29</v>
      </c>
      <c r="M2062" s="28" t="s">
        <v>48</v>
      </c>
      <c r="N2062" s="28">
        <v>58.48</v>
      </c>
    </row>
    <row r="2063">
      <c r="A2063" s="28">
        <v>2062.0</v>
      </c>
      <c r="B2063" s="28">
        <v>20.0</v>
      </c>
      <c r="C2063" s="28" t="s">
        <v>44</v>
      </c>
      <c r="D2063" s="28">
        <v>1.5</v>
      </c>
      <c r="E2063" s="28">
        <v>4.65</v>
      </c>
      <c r="F2063" s="28">
        <v>4.06</v>
      </c>
      <c r="G2063" s="28">
        <v>63.89</v>
      </c>
      <c r="H2063" s="28" t="s">
        <v>45</v>
      </c>
      <c r="I2063" s="28">
        <v>1.09</v>
      </c>
      <c r="J2063" s="28">
        <v>4.8</v>
      </c>
      <c r="K2063" s="28">
        <v>313.83</v>
      </c>
      <c r="L2063" s="28">
        <v>5.59</v>
      </c>
      <c r="M2063" s="28" t="s">
        <v>48</v>
      </c>
      <c r="N2063" s="28">
        <v>65.97</v>
      </c>
    </row>
    <row r="2064">
      <c r="A2064" s="28">
        <v>2063.0</v>
      </c>
      <c r="B2064" s="28">
        <v>20.0</v>
      </c>
      <c r="C2064" s="28" t="s">
        <v>44</v>
      </c>
      <c r="D2064" s="28">
        <v>0.03</v>
      </c>
      <c r="E2064" s="28">
        <v>6.61</v>
      </c>
      <c r="F2064" s="28">
        <v>7.9</v>
      </c>
      <c r="G2064" s="28">
        <v>71.03</v>
      </c>
      <c r="H2064" s="28" t="s">
        <v>51</v>
      </c>
      <c r="I2064" s="28">
        <v>3.2</v>
      </c>
      <c r="J2064" s="28">
        <v>2.59</v>
      </c>
      <c r="K2064" s="28">
        <v>313.96</v>
      </c>
      <c r="L2064" s="28">
        <v>1.72</v>
      </c>
      <c r="M2064" s="28" t="s">
        <v>48</v>
      </c>
      <c r="N2064" s="28">
        <v>91.13</v>
      </c>
    </row>
    <row r="2065">
      <c r="A2065" s="28">
        <v>2064.0</v>
      </c>
      <c r="B2065" s="28">
        <v>21.0</v>
      </c>
      <c r="C2065" s="28" t="s">
        <v>44</v>
      </c>
      <c r="D2065" s="28">
        <v>5.76</v>
      </c>
      <c r="E2065" s="28">
        <v>8.94</v>
      </c>
      <c r="F2065" s="28">
        <v>4.99</v>
      </c>
      <c r="G2065" s="28">
        <v>99.89</v>
      </c>
      <c r="H2065" s="28" t="s">
        <v>47</v>
      </c>
      <c r="I2065" s="28">
        <v>0.91</v>
      </c>
      <c r="J2065" s="28">
        <v>11.61</v>
      </c>
      <c r="K2065" s="28">
        <v>244.91</v>
      </c>
      <c r="L2065" s="28">
        <v>15.04</v>
      </c>
      <c r="M2065" s="28" t="s">
        <v>50</v>
      </c>
      <c r="N2065" s="28">
        <v>86.5850321989521</v>
      </c>
    </row>
    <row r="2066">
      <c r="A2066" s="28">
        <v>2065.0</v>
      </c>
      <c r="B2066" s="28">
        <v>23.0</v>
      </c>
      <c r="C2066" s="28" t="s">
        <v>44</v>
      </c>
      <c r="D2066" s="28">
        <v>3.4</v>
      </c>
      <c r="E2066" s="28">
        <v>9.91</v>
      </c>
      <c r="F2066" s="28">
        <v>7.64</v>
      </c>
      <c r="G2066" s="28">
        <v>76.08</v>
      </c>
      <c r="H2066" s="28" t="s">
        <v>51</v>
      </c>
      <c r="I2066" s="28">
        <v>1.91</v>
      </c>
      <c r="J2066" s="28">
        <v>6.31</v>
      </c>
      <c r="K2066" s="28">
        <v>300.82</v>
      </c>
      <c r="L2066" s="28">
        <v>8.12</v>
      </c>
      <c r="M2066" s="28" t="s">
        <v>48</v>
      </c>
      <c r="N2066" s="28">
        <v>100.0</v>
      </c>
    </row>
    <row r="2067">
      <c r="A2067" s="28">
        <v>2066.0</v>
      </c>
      <c r="B2067" s="28">
        <v>21.0</v>
      </c>
      <c r="C2067" s="28" t="s">
        <v>49</v>
      </c>
      <c r="D2067" s="28">
        <v>2.5</v>
      </c>
      <c r="E2067" s="28">
        <v>8.27</v>
      </c>
      <c r="F2067" s="28">
        <v>4.08</v>
      </c>
      <c r="G2067" s="28">
        <v>94.56</v>
      </c>
      <c r="H2067" s="28" t="s">
        <v>45</v>
      </c>
      <c r="I2067" s="28">
        <v>3.98</v>
      </c>
      <c r="J2067" s="28">
        <v>3.55</v>
      </c>
      <c r="K2067" s="28">
        <v>287.6</v>
      </c>
      <c r="L2067" s="28">
        <v>6.6</v>
      </c>
      <c r="M2067" s="28" t="s">
        <v>50</v>
      </c>
      <c r="N2067" s="28">
        <v>87.31</v>
      </c>
    </row>
    <row r="2068">
      <c r="A2068" s="28">
        <v>2067.0</v>
      </c>
      <c r="B2068" s="28">
        <v>16.0</v>
      </c>
      <c r="C2068" s="28" t="s">
        <v>49</v>
      </c>
      <c r="D2068" s="28">
        <v>6.09</v>
      </c>
      <c r="E2068" s="28">
        <v>5.22</v>
      </c>
      <c r="F2068" s="28">
        <v>7.98</v>
      </c>
      <c r="G2068" s="28">
        <v>81.97</v>
      </c>
      <c r="H2068" s="28" t="s">
        <v>47</v>
      </c>
      <c r="I2068" s="28">
        <v>0.62</v>
      </c>
      <c r="J2068" s="28">
        <v>11.19</v>
      </c>
      <c r="K2068" s="28">
        <v>240.49</v>
      </c>
      <c r="L2068" s="28">
        <v>16.57</v>
      </c>
      <c r="M2068" s="28" t="s">
        <v>46</v>
      </c>
      <c r="N2068" s="28">
        <v>60.72</v>
      </c>
    </row>
    <row r="2069">
      <c r="A2069" s="28">
        <v>2068.0</v>
      </c>
      <c r="B2069" s="28">
        <v>23.0</v>
      </c>
      <c r="C2069" s="28" t="s">
        <v>44</v>
      </c>
      <c r="D2069" s="28">
        <v>6.66</v>
      </c>
      <c r="E2069" s="28">
        <v>7.51</v>
      </c>
      <c r="F2069" s="28">
        <v>4.12</v>
      </c>
      <c r="G2069" s="28">
        <v>86.66</v>
      </c>
      <c r="H2069" s="28" t="s">
        <v>45</v>
      </c>
      <c r="I2069" s="28">
        <v>0.4</v>
      </c>
      <c r="J2069" s="28">
        <v>8.51</v>
      </c>
      <c r="K2069" s="28">
        <v>238.53</v>
      </c>
      <c r="L2069" s="28">
        <v>16.05</v>
      </c>
      <c r="M2069" s="28" t="s">
        <v>50</v>
      </c>
      <c r="N2069" s="28">
        <v>59.3784998165892</v>
      </c>
    </row>
    <row r="2070">
      <c r="A2070" s="28">
        <v>2069.0</v>
      </c>
      <c r="B2070" s="28">
        <v>23.0</v>
      </c>
      <c r="C2070" s="28" t="s">
        <v>44</v>
      </c>
      <c r="D2070" s="28">
        <v>7.8</v>
      </c>
      <c r="E2070" s="28">
        <v>8.59</v>
      </c>
      <c r="F2070" s="28">
        <v>5.18</v>
      </c>
      <c r="G2070" s="28">
        <v>66.25</v>
      </c>
      <c r="H2070" s="28" t="s">
        <v>45</v>
      </c>
      <c r="I2070" s="28">
        <v>2.7</v>
      </c>
      <c r="J2070" s="28">
        <v>12.39</v>
      </c>
      <c r="K2070" s="28">
        <v>237.14</v>
      </c>
      <c r="L2070" s="28">
        <v>18.81</v>
      </c>
      <c r="M2070" s="28" t="s">
        <v>50</v>
      </c>
      <c r="N2070" s="28">
        <v>68.2519668407462</v>
      </c>
    </row>
    <row r="2071">
      <c r="A2071" s="28">
        <v>2070.0</v>
      </c>
      <c r="B2071" s="28">
        <v>24.0</v>
      </c>
      <c r="C2071" s="28" t="s">
        <v>44</v>
      </c>
      <c r="D2071" s="28">
        <v>5.14</v>
      </c>
      <c r="E2071" s="28">
        <v>5.19</v>
      </c>
      <c r="F2071" s="28">
        <v>5.34</v>
      </c>
      <c r="G2071" s="28">
        <v>70.99</v>
      </c>
      <c r="H2071" s="28" t="s">
        <v>45</v>
      </c>
      <c r="I2071" s="28">
        <v>3.49</v>
      </c>
      <c r="J2071" s="28">
        <v>6.22</v>
      </c>
      <c r="K2071" s="28">
        <v>265.5</v>
      </c>
      <c r="L2071" s="28">
        <v>10.81</v>
      </c>
      <c r="M2071" s="28" t="s">
        <v>46</v>
      </c>
      <c r="N2071" s="28">
        <v>47.83</v>
      </c>
    </row>
    <row r="2072">
      <c r="A2072" s="28">
        <v>2071.0</v>
      </c>
      <c r="B2072" s="28">
        <v>24.0</v>
      </c>
      <c r="C2072" s="28" t="s">
        <v>44</v>
      </c>
      <c r="D2072" s="28">
        <v>3.69</v>
      </c>
      <c r="E2072" s="28">
        <v>8.07</v>
      </c>
      <c r="F2072" s="28">
        <v>4.79</v>
      </c>
      <c r="G2072" s="28">
        <v>80.42</v>
      </c>
      <c r="H2072" s="28" t="s">
        <v>45</v>
      </c>
      <c r="I2072" s="28">
        <v>4.55</v>
      </c>
      <c r="J2072" s="28">
        <v>5.24</v>
      </c>
      <c r="K2072" s="28">
        <v>274.46</v>
      </c>
      <c r="L2072" s="28">
        <v>9.04</v>
      </c>
      <c r="M2072" s="28" t="s">
        <v>50</v>
      </c>
      <c r="N2072" s="28">
        <v>78.3567719811045</v>
      </c>
    </row>
    <row r="2073">
      <c r="A2073" s="28">
        <v>2072.0</v>
      </c>
      <c r="B2073" s="28">
        <v>17.0</v>
      </c>
      <c r="C2073" s="28" t="s">
        <v>49</v>
      </c>
      <c r="D2073" s="28">
        <v>2.44</v>
      </c>
      <c r="E2073" s="28">
        <v>5.34</v>
      </c>
      <c r="F2073" s="28">
        <v>6.41</v>
      </c>
      <c r="G2073" s="28">
        <v>95.25</v>
      </c>
      <c r="H2073" s="28" t="s">
        <v>51</v>
      </c>
      <c r="I2073" s="28">
        <v>3.31</v>
      </c>
      <c r="J2073" s="28">
        <v>5.86</v>
      </c>
      <c r="K2073" s="28">
        <v>296.84</v>
      </c>
      <c r="L2073" s="28">
        <v>8.98</v>
      </c>
      <c r="M2073" s="28" t="s">
        <v>48</v>
      </c>
      <c r="N2073" s="28">
        <v>83.07</v>
      </c>
    </row>
    <row r="2074">
      <c r="A2074" s="28">
        <v>2073.0</v>
      </c>
      <c r="B2074" s="28">
        <v>17.0</v>
      </c>
      <c r="C2074" s="28" t="s">
        <v>49</v>
      </c>
      <c r="D2074" s="28">
        <v>1.78</v>
      </c>
      <c r="E2074" s="28">
        <v>4.48</v>
      </c>
      <c r="F2074" s="28">
        <v>5.42</v>
      </c>
      <c r="G2074" s="28">
        <v>61.72</v>
      </c>
      <c r="H2074" s="28" t="s">
        <v>51</v>
      </c>
      <c r="I2074" s="28">
        <v>4.73</v>
      </c>
      <c r="J2074" s="28">
        <v>3.12</v>
      </c>
      <c r="K2074" s="28">
        <v>301.14</v>
      </c>
      <c r="L2074" s="28">
        <v>3.92</v>
      </c>
      <c r="M2074" s="28" t="s">
        <v>48</v>
      </c>
      <c r="N2074" s="28">
        <v>65.41</v>
      </c>
    </row>
    <row r="2075">
      <c r="A2075" s="28">
        <v>2074.0</v>
      </c>
      <c r="B2075" s="28">
        <v>18.0</v>
      </c>
      <c r="C2075" s="28" t="s">
        <v>49</v>
      </c>
      <c r="D2075" s="28">
        <v>1.7</v>
      </c>
      <c r="E2075" s="28">
        <v>5.73</v>
      </c>
      <c r="F2075" s="28">
        <v>8.97</v>
      </c>
      <c r="G2075" s="28">
        <v>80.28</v>
      </c>
      <c r="H2075" s="28" t="s">
        <v>51</v>
      </c>
      <c r="I2075" s="28">
        <v>1.22</v>
      </c>
      <c r="J2075" s="28">
        <v>7.14</v>
      </c>
      <c r="K2075" s="28">
        <v>298.18</v>
      </c>
      <c r="L2075" s="28">
        <v>5.58</v>
      </c>
      <c r="M2075" s="28" t="s">
        <v>48</v>
      </c>
      <c r="N2075" s="28">
        <v>91.44</v>
      </c>
    </row>
    <row r="2076">
      <c r="A2076" s="28">
        <v>2075.0</v>
      </c>
      <c r="B2076" s="28">
        <v>16.0</v>
      </c>
      <c r="C2076" s="28" t="s">
        <v>49</v>
      </c>
      <c r="D2076" s="28">
        <v>3.27</v>
      </c>
      <c r="E2076" s="28">
        <v>7.08</v>
      </c>
      <c r="F2076" s="28">
        <v>6.9</v>
      </c>
      <c r="G2076" s="28">
        <v>62.04</v>
      </c>
      <c r="H2076" s="28" t="s">
        <v>45</v>
      </c>
      <c r="I2076" s="28">
        <v>1.71</v>
      </c>
      <c r="J2076" s="28">
        <v>8.02</v>
      </c>
      <c r="K2076" s="28">
        <v>277.76</v>
      </c>
      <c r="L2076" s="28">
        <v>9.9</v>
      </c>
      <c r="M2076" s="28" t="s">
        <v>48</v>
      </c>
      <c r="N2076" s="28">
        <v>75.4</v>
      </c>
    </row>
    <row r="2077">
      <c r="A2077" s="28">
        <v>2076.0</v>
      </c>
      <c r="B2077" s="28">
        <v>19.0</v>
      </c>
      <c r="C2077" s="28" t="s">
        <v>44</v>
      </c>
      <c r="D2077" s="28">
        <v>7.93</v>
      </c>
      <c r="E2077" s="28">
        <v>7.54</v>
      </c>
      <c r="F2077" s="28">
        <v>6.83</v>
      </c>
      <c r="G2077" s="28">
        <v>78.27</v>
      </c>
      <c r="H2077" s="28" t="s">
        <v>51</v>
      </c>
      <c r="I2077" s="28">
        <v>4.2</v>
      </c>
      <c r="J2077" s="28">
        <v>10.57</v>
      </c>
      <c r="K2077" s="28">
        <v>226.32</v>
      </c>
      <c r="L2077" s="28">
        <v>18.66</v>
      </c>
      <c r="M2077" s="28" t="s">
        <v>46</v>
      </c>
      <c r="N2077" s="28">
        <v>60.1090678092556</v>
      </c>
    </row>
    <row r="2078">
      <c r="A2078" s="28">
        <v>2077.0</v>
      </c>
      <c r="B2078" s="28">
        <v>19.0</v>
      </c>
      <c r="C2078" s="28" t="s">
        <v>49</v>
      </c>
      <c r="D2078" s="28">
        <v>0.01</v>
      </c>
      <c r="E2078" s="28">
        <v>4.21</v>
      </c>
      <c r="F2078" s="28">
        <v>5.1</v>
      </c>
      <c r="G2078" s="28">
        <v>85.15</v>
      </c>
      <c r="H2078" s="28" t="s">
        <v>45</v>
      </c>
      <c r="I2078" s="28">
        <v>4.06</v>
      </c>
      <c r="J2078" s="28">
        <v>4.0</v>
      </c>
      <c r="K2078" s="28">
        <v>315.72</v>
      </c>
      <c r="L2078" s="28">
        <v>1.81</v>
      </c>
      <c r="M2078" s="28" t="s">
        <v>48</v>
      </c>
      <c r="N2078" s="28">
        <v>67.68</v>
      </c>
    </row>
    <row r="2079">
      <c r="A2079" s="28">
        <v>2078.0</v>
      </c>
      <c r="B2079" s="28">
        <v>24.0</v>
      </c>
      <c r="C2079" s="28" t="s">
        <v>49</v>
      </c>
      <c r="D2079" s="28">
        <v>1.58</v>
      </c>
      <c r="E2079" s="28">
        <v>6.14</v>
      </c>
      <c r="F2079" s="28">
        <v>6.04</v>
      </c>
      <c r="G2079" s="28">
        <v>89.79</v>
      </c>
      <c r="H2079" s="28" t="s">
        <v>45</v>
      </c>
      <c r="I2079" s="28">
        <v>3.32</v>
      </c>
      <c r="J2079" s="28">
        <v>6.16</v>
      </c>
      <c r="K2079" s="28">
        <v>301.75</v>
      </c>
      <c r="L2079" s="28">
        <v>6.35</v>
      </c>
      <c r="M2079" s="28" t="s">
        <v>48</v>
      </c>
      <c r="N2079" s="28">
        <v>94.08</v>
      </c>
    </row>
    <row r="2080">
      <c r="A2080" s="28">
        <v>2079.0</v>
      </c>
      <c r="B2080" s="28">
        <v>24.0</v>
      </c>
      <c r="C2080" s="28" t="s">
        <v>49</v>
      </c>
      <c r="D2080" s="28">
        <v>1.51</v>
      </c>
      <c r="E2080" s="28">
        <v>9.19</v>
      </c>
      <c r="F2080" s="28">
        <v>4.62</v>
      </c>
      <c r="G2080" s="28">
        <v>65.54</v>
      </c>
      <c r="H2080" s="28" t="s">
        <v>45</v>
      </c>
      <c r="I2080" s="28">
        <v>2.53</v>
      </c>
      <c r="J2080" s="28">
        <v>6.29</v>
      </c>
      <c r="K2080" s="28">
        <v>301.38</v>
      </c>
      <c r="L2080" s="28">
        <v>3.73</v>
      </c>
      <c r="M2080" s="28" t="s">
        <v>50</v>
      </c>
      <c r="N2080" s="28">
        <v>100.0</v>
      </c>
    </row>
    <row r="2081">
      <c r="A2081" s="28">
        <v>2080.0</v>
      </c>
      <c r="B2081" s="28">
        <v>24.0</v>
      </c>
      <c r="C2081" s="28" t="s">
        <v>44</v>
      </c>
      <c r="D2081" s="28">
        <v>5.74</v>
      </c>
      <c r="E2081" s="28">
        <v>9.79</v>
      </c>
      <c r="F2081" s="28">
        <v>7.81</v>
      </c>
      <c r="G2081" s="28">
        <v>66.66</v>
      </c>
      <c r="H2081" s="28" t="s">
        <v>51</v>
      </c>
      <c r="I2081" s="28">
        <v>0.09</v>
      </c>
      <c r="J2081" s="28">
        <v>8.72</v>
      </c>
      <c r="K2081" s="28">
        <v>236.61</v>
      </c>
      <c r="L2081" s="28">
        <v>12.95</v>
      </c>
      <c r="M2081" s="28" t="s">
        <v>46</v>
      </c>
      <c r="N2081" s="28">
        <v>89.5107883094408</v>
      </c>
    </row>
    <row r="2082">
      <c r="A2082" s="28">
        <v>2081.0</v>
      </c>
      <c r="B2082" s="28">
        <v>22.0</v>
      </c>
      <c r="C2082" s="28" t="s">
        <v>49</v>
      </c>
      <c r="D2082" s="28">
        <v>2.82</v>
      </c>
      <c r="E2082" s="28">
        <v>3.05</v>
      </c>
      <c r="F2082" s="28">
        <v>5.66</v>
      </c>
      <c r="G2082" s="28">
        <v>78.8</v>
      </c>
      <c r="H2082" s="28" t="s">
        <v>51</v>
      </c>
      <c r="I2082" s="28">
        <v>1.4</v>
      </c>
      <c r="J2082" s="28">
        <v>8.31</v>
      </c>
      <c r="K2082" s="28">
        <v>280.87</v>
      </c>
      <c r="L2082" s="28">
        <v>11.49</v>
      </c>
      <c r="M2082" s="28" t="s">
        <v>48</v>
      </c>
      <c r="N2082" s="28">
        <v>51.71</v>
      </c>
    </row>
    <row r="2083">
      <c r="A2083" s="28">
        <v>2082.0</v>
      </c>
      <c r="B2083" s="28">
        <v>17.0</v>
      </c>
      <c r="C2083" s="28" t="s">
        <v>49</v>
      </c>
      <c r="D2083" s="28">
        <v>3.66</v>
      </c>
      <c r="E2083" s="28">
        <v>2.74</v>
      </c>
      <c r="F2083" s="28">
        <v>7.76</v>
      </c>
      <c r="G2083" s="28">
        <v>99.92</v>
      </c>
      <c r="H2083" s="28" t="s">
        <v>45</v>
      </c>
      <c r="I2083" s="28">
        <v>0.79</v>
      </c>
      <c r="J2083" s="28">
        <v>9.37</v>
      </c>
      <c r="K2083" s="28">
        <v>273.5</v>
      </c>
      <c r="L2083" s="28">
        <v>11.39</v>
      </c>
      <c r="M2083" s="28" t="s">
        <v>48</v>
      </c>
      <c r="N2083" s="28">
        <v>65.52</v>
      </c>
    </row>
    <row r="2084">
      <c r="A2084" s="28">
        <v>2083.0</v>
      </c>
      <c r="B2084" s="28">
        <v>20.0</v>
      </c>
      <c r="C2084" s="28" t="s">
        <v>49</v>
      </c>
      <c r="D2084" s="28">
        <v>1.19</v>
      </c>
      <c r="E2084" s="28">
        <v>7.09</v>
      </c>
      <c r="F2084" s="28">
        <v>5.86</v>
      </c>
      <c r="G2084" s="28">
        <v>74.24</v>
      </c>
      <c r="H2084" s="28" t="s">
        <v>47</v>
      </c>
      <c r="I2084" s="28">
        <v>0.26</v>
      </c>
      <c r="J2084" s="28">
        <v>3.17</v>
      </c>
      <c r="K2084" s="28">
        <v>324.32</v>
      </c>
      <c r="L2084" s="28">
        <v>2.08</v>
      </c>
      <c r="M2084" s="28" t="s">
        <v>50</v>
      </c>
      <c r="N2084" s="28">
        <v>81.17</v>
      </c>
    </row>
    <row r="2085">
      <c r="A2085" s="28">
        <v>2084.0</v>
      </c>
      <c r="B2085" s="28">
        <v>19.0</v>
      </c>
      <c r="C2085" s="28" t="s">
        <v>44</v>
      </c>
      <c r="D2085" s="28">
        <v>3.24</v>
      </c>
      <c r="E2085" s="28">
        <v>4.73</v>
      </c>
      <c r="F2085" s="28">
        <v>8.94</v>
      </c>
      <c r="G2085" s="28">
        <v>77.1</v>
      </c>
      <c r="H2085" s="28" t="s">
        <v>45</v>
      </c>
      <c r="I2085" s="28">
        <v>3.88</v>
      </c>
      <c r="J2085" s="28">
        <v>8.8</v>
      </c>
      <c r="K2085" s="28">
        <v>279.52</v>
      </c>
      <c r="L2085" s="28">
        <v>8.23</v>
      </c>
      <c r="M2085" s="28" t="s">
        <v>48</v>
      </c>
      <c r="N2085" s="28">
        <v>81.46</v>
      </c>
    </row>
    <row r="2086">
      <c r="A2086" s="28">
        <v>2085.0</v>
      </c>
      <c r="B2086" s="28">
        <v>23.0</v>
      </c>
      <c r="C2086" s="28" t="s">
        <v>49</v>
      </c>
      <c r="D2086" s="28">
        <v>0.83</v>
      </c>
      <c r="E2086" s="28">
        <v>1.22</v>
      </c>
      <c r="F2086" s="28">
        <v>4.86</v>
      </c>
      <c r="G2086" s="28">
        <v>77.3</v>
      </c>
      <c r="H2086" s="28" t="s">
        <v>47</v>
      </c>
      <c r="I2086" s="28">
        <v>0.66</v>
      </c>
      <c r="J2086" s="28">
        <v>5.39</v>
      </c>
      <c r="K2086" s="28">
        <v>312.77</v>
      </c>
      <c r="L2086" s="28">
        <v>1.45</v>
      </c>
      <c r="M2086" s="28" t="s">
        <v>48</v>
      </c>
      <c r="N2086" s="28">
        <v>48.09</v>
      </c>
    </row>
    <row r="2087">
      <c r="A2087" s="28">
        <v>2086.0</v>
      </c>
      <c r="B2087" s="28">
        <v>17.0</v>
      </c>
      <c r="C2087" s="28" t="s">
        <v>49</v>
      </c>
      <c r="D2087" s="28">
        <v>4.26</v>
      </c>
      <c r="E2087" s="28">
        <v>4.12</v>
      </c>
      <c r="F2087" s="28">
        <v>4.01</v>
      </c>
      <c r="G2087" s="28">
        <v>63.23</v>
      </c>
      <c r="H2087" s="28" t="s">
        <v>45</v>
      </c>
      <c r="I2087" s="28">
        <v>1.79</v>
      </c>
      <c r="J2087" s="28">
        <v>9.7</v>
      </c>
      <c r="K2087" s="28">
        <v>290.39</v>
      </c>
      <c r="L2087" s="28">
        <v>14.49</v>
      </c>
      <c r="M2087" s="28" t="s">
        <v>48</v>
      </c>
      <c r="N2087" s="28">
        <v>36.97</v>
      </c>
    </row>
    <row r="2088">
      <c r="A2088" s="28">
        <v>2087.0</v>
      </c>
      <c r="B2088" s="28">
        <v>21.0</v>
      </c>
      <c r="C2088" s="28" t="s">
        <v>49</v>
      </c>
      <c r="D2088" s="28">
        <v>0.78</v>
      </c>
      <c r="E2088" s="28">
        <v>8.26</v>
      </c>
      <c r="F2088" s="28">
        <v>6.97</v>
      </c>
      <c r="G2088" s="28">
        <v>90.97</v>
      </c>
      <c r="H2088" s="28" t="s">
        <v>51</v>
      </c>
      <c r="I2088" s="28">
        <v>4.89</v>
      </c>
      <c r="J2088" s="28">
        <v>3.9</v>
      </c>
      <c r="K2088" s="28">
        <v>294.85</v>
      </c>
      <c r="L2088" s="28">
        <v>1.13</v>
      </c>
      <c r="M2088" s="28" t="s">
        <v>48</v>
      </c>
      <c r="N2088" s="28">
        <v>100.0</v>
      </c>
    </row>
    <row r="2089">
      <c r="A2089" s="28">
        <v>2088.0</v>
      </c>
      <c r="B2089" s="28">
        <v>20.0</v>
      </c>
      <c r="C2089" s="28" t="s">
        <v>49</v>
      </c>
      <c r="D2089" s="28">
        <v>6.32</v>
      </c>
      <c r="E2089" s="28">
        <v>8.18</v>
      </c>
      <c r="F2089" s="28">
        <v>8.76</v>
      </c>
      <c r="G2089" s="28">
        <v>70.12</v>
      </c>
      <c r="H2089" s="28" t="s">
        <v>51</v>
      </c>
      <c r="I2089" s="28">
        <v>2.05</v>
      </c>
      <c r="J2089" s="28">
        <v>10.63</v>
      </c>
      <c r="K2089" s="28">
        <v>228.82</v>
      </c>
      <c r="L2089" s="28">
        <v>9.74</v>
      </c>
      <c r="M2089" s="28" t="s">
        <v>46</v>
      </c>
      <c r="N2089" s="28">
        <v>88.0350418782181</v>
      </c>
    </row>
    <row r="2090">
      <c r="A2090" s="28">
        <v>2089.0</v>
      </c>
      <c r="B2090" s="28">
        <v>17.0</v>
      </c>
      <c r="C2090" s="28" t="s">
        <v>49</v>
      </c>
      <c r="D2090" s="28">
        <v>4.53</v>
      </c>
      <c r="E2090" s="28">
        <v>5.45</v>
      </c>
      <c r="F2090" s="28">
        <v>7.24</v>
      </c>
      <c r="G2090" s="28">
        <v>88.15</v>
      </c>
      <c r="H2090" s="28" t="s">
        <v>51</v>
      </c>
      <c r="I2090" s="28">
        <v>0.71</v>
      </c>
      <c r="J2090" s="28">
        <v>6.71</v>
      </c>
      <c r="K2090" s="28">
        <v>257.86</v>
      </c>
      <c r="L2090" s="28">
        <v>7.34</v>
      </c>
      <c r="M2090" s="28" t="s">
        <v>48</v>
      </c>
      <c r="N2090" s="28">
        <v>66.69</v>
      </c>
    </row>
    <row r="2091">
      <c r="A2091" s="28">
        <v>2090.0</v>
      </c>
      <c r="B2091" s="28">
        <v>16.0</v>
      </c>
      <c r="C2091" s="28" t="s">
        <v>44</v>
      </c>
      <c r="D2091" s="28">
        <v>5.79</v>
      </c>
      <c r="E2091" s="28">
        <v>5.25</v>
      </c>
      <c r="F2091" s="28">
        <v>4.43</v>
      </c>
      <c r="G2091" s="28">
        <v>79.0</v>
      </c>
      <c r="H2091" s="28" t="s">
        <v>45</v>
      </c>
      <c r="I2091" s="28">
        <v>3.45</v>
      </c>
      <c r="J2091" s="28">
        <v>10.55</v>
      </c>
      <c r="K2091" s="28">
        <v>247.19</v>
      </c>
      <c r="L2091" s="28">
        <v>14.07</v>
      </c>
      <c r="M2091" s="28" t="s">
        <v>46</v>
      </c>
      <c r="N2091" s="28">
        <v>55.3</v>
      </c>
    </row>
    <row r="2092">
      <c r="A2092" s="28">
        <v>2091.0</v>
      </c>
      <c r="B2092" s="28">
        <v>23.0</v>
      </c>
      <c r="C2092" s="28" t="s">
        <v>49</v>
      </c>
      <c r="D2092" s="28">
        <v>3.35</v>
      </c>
      <c r="E2092" s="28">
        <v>6.22</v>
      </c>
      <c r="F2092" s="28">
        <v>6.7</v>
      </c>
      <c r="G2092" s="28">
        <v>84.47</v>
      </c>
      <c r="H2092" s="28" t="s">
        <v>51</v>
      </c>
      <c r="I2092" s="28">
        <v>4.05</v>
      </c>
      <c r="J2092" s="28">
        <v>7.26</v>
      </c>
      <c r="K2092" s="28">
        <v>277.48</v>
      </c>
      <c r="L2092" s="28">
        <v>7.22</v>
      </c>
      <c r="M2092" s="28" t="s">
        <v>48</v>
      </c>
      <c r="N2092" s="28">
        <v>74.57</v>
      </c>
    </row>
    <row r="2093">
      <c r="A2093" s="28">
        <v>2092.0</v>
      </c>
      <c r="B2093" s="28">
        <v>17.0</v>
      </c>
      <c r="C2093" s="28" t="s">
        <v>44</v>
      </c>
      <c r="D2093" s="28">
        <v>3.05</v>
      </c>
      <c r="E2093" s="28">
        <v>2.97</v>
      </c>
      <c r="F2093" s="28">
        <v>8.55</v>
      </c>
      <c r="G2093" s="28">
        <v>62.16</v>
      </c>
      <c r="H2093" s="28" t="s">
        <v>47</v>
      </c>
      <c r="I2093" s="28">
        <v>1.4</v>
      </c>
      <c r="J2093" s="28">
        <v>6.45</v>
      </c>
      <c r="K2093" s="28">
        <v>278.29</v>
      </c>
      <c r="L2093" s="28">
        <v>8.06</v>
      </c>
      <c r="M2093" s="28" t="s">
        <v>48</v>
      </c>
      <c r="N2093" s="28">
        <v>71.1238833576979</v>
      </c>
    </row>
    <row r="2094">
      <c r="A2094" s="28">
        <v>2093.0</v>
      </c>
      <c r="B2094" s="28">
        <v>22.0</v>
      </c>
      <c r="C2094" s="28" t="s">
        <v>49</v>
      </c>
      <c r="D2094" s="28">
        <v>0.79</v>
      </c>
      <c r="E2094" s="28">
        <v>5.73</v>
      </c>
      <c r="F2094" s="28">
        <v>4.03</v>
      </c>
      <c r="G2094" s="28">
        <v>95.6</v>
      </c>
      <c r="H2094" s="28" t="s">
        <v>47</v>
      </c>
      <c r="I2094" s="28">
        <v>4.05</v>
      </c>
      <c r="J2094" s="28">
        <v>5.25</v>
      </c>
      <c r="K2094" s="28">
        <v>298.18</v>
      </c>
      <c r="L2094" s="28">
        <v>4.49</v>
      </c>
      <c r="M2094" s="28" t="s">
        <v>48</v>
      </c>
      <c r="N2094" s="28">
        <v>90.0924636367911</v>
      </c>
    </row>
    <row r="2095">
      <c r="A2095" s="28">
        <v>2094.0</v>
      </c>
      <c r="B2095" s="28">
        <v>24.0</v>
      </c>
      <c r="C2095" s="28" t="s">
        <v>44</v>
      </c>
      <c r="D2095" s="28">
        <v>4.19</v>
      </c>
      <c r="E2095" s="28">
        <v>1.1</v>
      </c>
      <c r="F2095" s="28">
        <v>4.83</v>
      </c>
      <c r="G2095" s="28">
        <v>69.75</v>
      </c>
      <c r="H2095" s="28" t="s">
        <v>45</v>
      </c>
      <c r="I2095" s="28">
        <v>1.36</v>
      </c>
      <c r="J2095" s="28">
        <v>7.95</v>
      </c>
      <c r="K2095" s="28">
        <v>279.46</v>
      </c>
      <c r="L2095" s="28">
        <v>9.01</v>
      </c>
      <c r="M2095" s="28" t="s">
        <v>48</v>
      </c>
      <c r="N2095" s="28">
        <v>25.45</v>
      </c>
    </row>
    <row r="2096">
      <c r="A2096" s="28">
        <v>2095.0</v>
      </c>
      <c r="B2096" s="28">
        <v>24.0</v>
      </c>
      <c r="C2096" s="28" t="s">
        <v>49</v>
      </c>
      <c r="D2096" s="28">
        <v>4.12</v>
      </c>
      <c r="E2096" s="28">
        <v>5.28</v>
      </c>
      <c r="F2096" s="28">
        <v>8.07</v>
      </c>
      <c r="G2096" s="28">
        <v>86.8</v>
      </c>
      <c r="H2096" s="28" t="s">
        <v>45</v>
      </c>
      <c r="I2096" s="28">
        <v>3.47</v>
      </c>
      <c r="J2096" s="28">
        <v>8.95</v>
      </c>
      <c r="K2096" s="28">
        <v>266.02</v>
      </c>
      <c r="L2096" s="28">
        <v>8.82</v>
      </c>
      <c r="M2096" s="28" t="s">
        <v>48</v>
      </c>
      <c r="N2096" s="28">
        <v>72.58</v>
      </c>
    </row>
    <row r="2097">
      <c r="A2097" s="28">
        <v>2096.0</v>
      </c>
      <c r="B2097" s="28">
        <v>23.0</v>
      </c>
      <c r="C2097" s="28" t="s">
        <v>49</v>
      </c>
      <c r="D2097" s="28">
        <v>3.74</v>
      </c>
      <c r="E2097" s="28">
        <v>4.02</v>
      </c>
      <c r="F2097" s="28">
        <v>8.47</v>
      </c>
      <c r="G2097" s="28">
        <v>91.92</v>
      </c>
      <c r="H2097" s="28" t="s">
        <v>45</v>
      </c>
      <c r="I2097" s="28">
        <v>0.62</v>
      </c>
      <c r="J2097" s="28">
        <v>9.03</v>
      </c>
      <c r="K2097" s="28">
        <v>286.96</v>
      </c>
      <c r="L2097" s="28">
        <v>11.95</v>
      </c>
      <c r="M2097" s="28" t="s">
        <v>48</v>
      </c>
      <c r="N2097" s="28">
        <v>69.85</v>
      </c>
    </row>
    <row r="2098">
      <c r="A2098" s="28">
        <v>2097.0</v>
      </c>
      <c r="B2098" s="28">
        <v>24.0</v>
      </c>
      <c r="C2098" s="28" t="s">
        <v>49</v>
      </c>
      <c r="D2098" s="28">
        <v>5.92</v>
      </c>
      <c r="E2098" s="28">
        <v>7.07</v>
      </c>
      <c r="F2098" s="28">
        <v>7.54</v>
      </c>
      <c r="G2098" s="28">
        <v>81.6</v>
      </c>
      <c r="H2098" s="28" t="s">
        <v>45</v>
      </c>
      <c r="I2098" s="28">
        <v>2.14</v>
      </c>
      <c r="J2098" s="28">
        <v>10.92</v>
      </c>
      <c r="K2098" s="28">
        <v>238.79</v>
      </c>
      <c r="L2098" s="28">
        <v>14.94</v>
      </c>
      <c r="M2098" s="28" t="s">
        <v>46</v>
      </c>
      <c r="N2098" s="28">
        <v>71.7467407028014</v>
      </c>
    </row>
    <row r="2099">
      <c r="A2099" s="28">
        <v>2098.0</v>
      </c>
      <c r="B2099" s="28">
        <v>17.0</v>
      </c>
      <c r="C2099" s="28" t="s">
        <v>49</v>
      </c>
      <c r="D2099" s="28">
        <v>6.66</v>
      </c>
      <c r="E2099" s="28">
        <v>6.75</v>
      </c>
      <c r="F2099" s="28">
        <v>8.96</v>
      </c>
      <c r="G2099" s="28">
        <v>73.49</v>
      </c>
      <c r="H2099" s="28" t="s">
        <v>45</v>
      </c>
      <c r="I2099" s="28">
        <v>2.6</v>
      </c>
      <c r="J2099" s="28">
        <v>9.2</v>
      </c>
      <c r="K2099" s="28">
        <v>259.68</v>
      </c>
      <c r="L2099" s="28">
        <v>9.24</v>
      </c>
      <c r="M2099" s="28" t="s">
        <v>46</v>
      </c>
      <c r="N2099" s="28">
        <v>54.19</v>
      </c>
    </row>
    <row r="2100">
      <c r="A2100" s="28">
        <v>2099.0</v>
      </c>
      <c r="B2100" s="28">
        <v>21.0</v>
      </c>
      <c r="C2100" s="28" t="s">
        <v>49</v>
      </c>
      <c r="D2100" s="28">
        <v>6.01</v>
      </c>
      <c r="E2100" s="28">
        <v>4.43</v>
      </c>
      <c r="F2100" s="28">
        <v>4.45</v>
      </c>
      <c r="G2100" s="28">
        <v>99.12</v>
      </c>
      <c r="H2100" s="28" t="s">
        <v>45</v>
      </c>
      <c r="I2100" s="28">
        <v>3.63</v>
      </c>
      <c r="J2100" s="28">
        <v>11.89</v>
      </c>
      <c r="K2100" s="28">
        <v>231.22</v>
      </c>
      <c r="L2100" s="28">
        <v>11.89</v>
      </c>
      <c r="M2100" s="28" t="s">
        <v>46</v>
      </c>
      <c r="N2100" s="28">
        <v>33.77</v>
      </c>
    </row>
    <row r="2101">
      <c r="A2101" s="28">
        <v>2100.0</v>
      </c>
      <c r="B2101" s="28">
        <v>19.0</v>
      </c>
      <c r="C2101" s="28" t="s">
        <v>49</v>
      </c>
      <c r="D2101" s="28">
        <v>1.15</v>
      </c>
      <c r="E2101" s="28">
        <v>1.07</v>
      </c>
      <c r="F2101" s="28">
        <v>6.73</v>
      </c>
      <c r="G2101" s="28">
        <v>71.14</v>
      </c>
      <c r="H2101" s="28" t="s">
        <v>47</v>
      </c>
      <c r="I2101" s="28">
        <v>3.25</v>
      </c>
      <c r="J2101" s="28">
        <v>5.4</v>
      </c>
      <c r="K2101" s="28">
        <v>306.06</v>
      </c>
      <c r="L2101" s="28">
        <v>0.84</v>
      </c>
      <c r="M2101" s="28" t="s">
        <v>48</v>
      </c>
      <c r="N2101" s="28">
        <v>54.97</v>
      </c>
    </row>
    <row r="2102">
      <c r="A2102" s="28">
        <v>2101.0</v>
      </c>
      <c r="B2102" s="28">
        <v>19.0</v>
      </c>
      <c r="C2102" s="28" t="s">
        <v>44</v>
      </c>
      <c r="D2102" s="28">
        <v>4.98</v>
      </c>
      <c r="E2102" s="28">
        <v>3.27</v>
      </c>
      <c r="F2102" s="28">
        <v>7.42</v>
      </c>
      <c r="G2102" s="28">
        <v>97.95</v>
      </c>
      <c r="H2102" s="28" t="s">
        <v>51</v>
      </c>
      <c r="I2102" s="28">
        <v>4.27</v>
      </c>
      <c r="J2102" s="28">
        <v>7.6</v>
      </c>
      <c r="K2102" s="28">
        <v>250.26</v>
      </c>
      <c r="L2102" s="28">
        <v>10.95</v>
      </c>
      <c r="M2102" s="28" t="s">
        <v>48</v>
      </c>
      <c r="N2102" s="28">
        <v>58.1179802018831</v>
      </c>
    </row>
    <row r="2103">
      <c r="A2103" s="28">
        <v>2102.0</v>
      </c>
      <c r="B2103" s="28">
        <v>20.0</v>
      </c>
      <c r="C2103" s="28" t="s">
        <v>44</v>
      </c>
      <c r="D2103" s="28">
        <v>0.64</v>
      </c>
      <c r="E2103" s="28">
        <v>6.7</v>
      </c>
      <c r="F2103" s="28">
        <v>7.51</v>
      </c>
      <c r="G2103" s="28">
        <v>66.25</v>
      </c>
      <c r="H2103" s="28" t="s">
        <v>47</v>
      </c>
      <c r="I2103" s="28">
        <v>0.92</v>
      </c>
      <c r="J2103" s="28">
        <v>1.85</v>
      </c>
      <c r="K2103" s="28">
        <v>312.68</v>
      </c>
      <c r="L2103" s="28">
        <v>2.29</v>
      </c>
      <c r="M2103" s="28" t="s">
        <v>48</v>
      </c>
      <c r="N2103" s="28">
        <v>84.43</v>
      </c>
    </row>
    <row r="2104">
      <c r="A2104" s="28">
        <v>2103.0</v>
      </c>
      <c r="B2104" s="28">
        <v>18.0</v>
      </c>
      <c r="C2104" s="28" t="s">
        <v>44</v>
      </c>
      <c r="D2104" s="28">
        <v>5.56</v>
      </c>
      <c r="E2104" s="28">
        <v>1.65</v>
      </c>
      <c r="F2104" s="28">
        <v>7.97</v>
      </c>
      <c r="G2104" s="28">
        <v>75.57</v>
      </c>
      <c r="H2104" s="28" t="s">
        <v>47</v>
      </c>
      <c r="I2104" s="28">
        <v>3.31</v>
      </c>
      <c r="J2104" s="28">
        <v>11.5</v>
      </c>
      <c r="K2104" s="28">
        <v>243.48</v>
      </c>
      <c r="L2104" s="28">
        <v>13.75</v>
      </c>
      <c r="M2104" s="28" t="s">
        <v>46</v>
      </c>
      <c r="N2104" s="28">
        <v>36.13</v>
      </c>
    </row>
    <row r="2105">
      <c r="A2105" s="28">
        <v>2104.0</v>
      </c>
      <c r="B2105" s="28">
        <v>16.0</v>
      </c>
      <c r="C2105" s="28" t="s">
        <v>44</v>
      </c>
      <c r="D2105" s="28">
        <v>3.05</v>
      </c>
      <c r="E2105" s="28">
        <v>1.97</v>
      </c>
      <c r="F2105" s="28">
        <v>8.59</v>
      </c>
      <c r="G2105" s="28">
        <v>65.54</v>
      </c>
      <c r="H2105" s="28" t="s">
        <v>51</v>
      </c>
      <c r="I2105" s="28">
        <v>0.64</v>
      </c>
      <c r="J2105" s="28">
        <v>7.05</v>
      </c>
      <c r="K2105" s="28">
        <v>261.95</v>
      </c>
      <c r="L2105" s="28">
        <v>6.84</v>
      </c>
      <c r="M2105" s="28" t="s">
        <v>48</v>
      </c>
      <c r="N2105" s="28">
        <v>55.21</v>
      </c>
    </row>
    <row r="2106">
      <c r="A2106" s="28">
        <v>2105.0</v>
      </c>
      <c r="B2106" s="28">
        <v>23.0</v>
      </c>
      <c r="C2106" s="28" t="s">
        <v>49</v>
      </c>
      <c r="D2106" s="28">
        <v>1.06</v>
      </c>
      <c r="E2106" s="28">
        <v>6.82</v>
      </c>
      <c r="F2106" s="28">
        <v>5.81</v>
      </c>
      <c r="G2106" s="28">
        <v>60.09</v>
      </c>
      <c r="H2106" s="28" t="s">
        <v>51</v>
      </c>
      <c r="I2106" s="28">
        <v>2.39</v>
      </c>
      <c r="J2106" s="28">
        <v>3.2</v>
      </c>
      <c r="K2106" s="28">
        <v>299.47</v>
      </c>
      <c r="L2106" s="28">
        <v>5.23</v>
      </c>
      <c r="M2106" s="28" t="s">
        <v>48</v>
      </c>
      <c r="N2106" s="28">
        <v>83.44</v>
      </c>
    </row>
    <row r="2107">
      <c r="A2107" s="28">
        <v>2106.0</v>
      </c>
      <c r="B2107" s="28">
        <v>20.0</v>
      </c>
      <c r="C2107" s="28" t="s">
        <v>49</v>
      </c>
      <c r="D2107" s="28">
        <v>6.9</v>
      </c>
      <c r="E2107" s="28">
        <v>7.8</v>
      </c>
      <c r="F2107" s="28">
        <v>4.21</v>
      </c>
      <c r="G2107" s="28">
        <v>70.41</v>
      </c>
      <c r="H2107" s="28" t="s">
        <v>47</v>
      </c>
      <c r="I2107" s="28">
        <v>2.62</v>
      </c>
      <c r="J2107" s="28">
        <v>10.36</v>
      </c>
      <c r="K2107" s="28">
        <v>253.16</v>
      </c>
      <c r="L2107" s="28">
        <v>16.17</v>
      </c>
      <c r="M2107" s="28" t="s">
        <v>50</v>
      </c>
      <c r="N2107" s="28">
        <v>58.8022658483071</v>
      </c>
    </row>
    <row r="2108">
      <c r="A2108" s="28">
        <v>2107.0</v>
      </c>
      <c r="B2108" s="28">
        <v>18.0</v>
      </c>
      <c r="C2108" s="28" t="s">
        <v>49</v>
      </c>
      <c r="D2108" s="28">
        <v>4.91</v>
      </c>
      <c r="E2108" s="28">
        <v>3.89</v>
      </c>
      <c r="F2108" s="28">
        <v>5.81</v>
      </c>
      <c r="G2108" s="28">
        <v>63.49</v>
      </c>
      <c r="H2108" s="28" t="s">
        <v>51</v>
      </c>
      <c r="I2108" s="28">
        <v>0.14</v>
      </c>
      <c r="J2108" s="28">
        <v>7.9</v>
      </c>
      <c r="K2108" s="28">
        <v>251.08</v>
      </c>
      <c r="L2108" s="28">
        <v>9.49</v>
      </c>
      <c r="M2108" s="28" t="s">
        <v>48</v>
      </c>
      <c r="N2108" s="28">
        <v>53.52</v>
      </c>
    </row>
    <row r="2109">
      <c r="A2109" s="28">
        <v>2108.0</v>
      </c>
      <c r="B2109" s="28">
        <v>22.0</v>
      </c>
      <c r="C2109" s="28" t="s">
        <v>44</v>
      </c>
      <c r="D2109" s="28">
        <v>2.84</v>
      </c>
      <c r="E2109" s="28">
        <v>5.41</v>
      </c>
      <c r="F2109" s="28">
        <v>7.36</v>
      </c>
      <c r="G2109" s="28">
        <v>99.45</v>
      </c>
      <c r="H2109" s="28" t="s">
        <v>51</v>
      </c>
      <c r="I2109" s="28">
        <v>0.35</v>
      </c>
      <c r="J2109" s="28">
        <v>8.6</v>
      </c>
      <c r="K2109" s="28">
        <v>291.0</v>
      </c>
      <c r="L2109" s="28">
        <v>6.87</v>
      </c>
      <c r="M2109" s="28" t="s">
        <v>48</v>
      </c>
      <c r="N2109" s="28">
        <v>81.16</v>
      </c>
    </row>
    <row r="2110">
      <c r="A2110" s="28">
        <v>2109.0</v>
      </c>
      <c r="B2110" s="28">
        <v>22.0</v>
      </c>
      <c r="C2110" s="28" t="s">
        <v>44</v>
      </c>
      <c r="D2110" s="28">
        <v>0.25</v>
      </c>
      <c r="E2110" s="28">
        <v>9.51</v>
      </c>
      <c r="F2110" s="28">
        <v>5.07</v>
      </c>
      <c r="G2110" s="28">
        <v>90.47</v>
      </c>
      <c r="H2110" s="28" t="s">
        <v>47</v>
      </c>
      <c r="I2110" s="28">
        <v>4.2</v>
      </c>
      <c r="J2110" s="28">
        <v>3.71</v>
      </c>
      <c r="K2110" s="28">
        <v>317.06</v>
      </c>
      <c r="L2110" s="28">
        <v>0.71</v>
      </c>
      <c r="M2110" s="28" t="s">
        <v>50</v>
      </c>
      <c r="N2110" s="28">
        <v>100.0</v>
      </c>
    </row>
    <row r="2111">
      <c r="A2111" s="28">
        <v>2110.0</v>
      </c>
      <c r="B2111" s="28">
        <v>16.0</v>
      </c>
      <c r="C2111" s="28" t="s">
        <v>49</v>
      </c>
      <c r="D2111" s="28">
        <v>4.3</v>
      </c>
      <c r="E2111" s="28">
        <v>9.51</v>
      </c>
      <c r="F2111" s="28">
        <v>8.05</v>
      </c>
      <c r="G2111" s="28">
        <v>60.15</v>
      </c>
      <c r="H2111" s="28" t="s">
        <v>45</v>
      </c>
      <c r="I2111" s="28">
        <v>1.43</v>
      </c>
      <c r="J2111" s="28">
        <v>7.72</v>
      </c>
      <c r="K2111" s="28">
        <v>263.85</v>
      </c>
      <c r="L2111" s="28">
        <v>9.62</v>
      </c>
      <c r="M2111" s="28" t="s">
        <v>48</v>
      </c>
      <c r="N2111" s="28">
        <v>83.29</v>
      </c>
    </row>
    <row r="2112">
      <c r="A2112" s="28">
        <v>2111.0</v>
      </c>
      <c r="B2112" s="28">
        <v>24.0</v>
      </c>
      <c r="C2112" s="28" t="s">
        <v>49</v>
      </c>
      <c r="D2112" s="28">
        <v>7.39</v>
      </c>
      <c r="E2112" s="28">
        <v>3.77</v>
      </c>
      <c r="F2112" s="28">
        <v>5.1</v>
      </c>
      <c r="G2112" s="28">
        <v>68.95</v>
      </c>
      <c r="H2112" s="28" t="s">
        <v>51</v>
      </c>
      <c r="I2112" s="28">
        <v>1.73</v>
      </c>
      <c r="J2112" s="28">
        <v>12.36</v>
      </c>
      <c r="K2112" s="28">
        <v>251.75</v>
      </c>
      <c r="L2112" s="28">
        <v>17.34</v>
      </c>
      <c r="M2112" s="28" t="s">
        <v>46</v>
      </c>
      <c r="N2112" s="28">
        <v>30.2</v>
      </c>
    </row>
    <row r="2113">
      <c r="A2113" s="28">
        <v>2112.0</v>
      </c>
      <c r="B2113" s="28">
        <v>17.0</v>
      </c>
      <c r="C2113" s="28" t="s">
        <v>44</v>
      </c>
      <c r="D2113" s="28">
        <v>4.77</v>
      </c>
      <c r="E2113" s="28">
        <v>8.29</v>
      </c>
      <c r="F2113" s="28">
        <v>4.05</v>
      </c>
      <c r="G2113" s="28">
        <v>86.8</v>
      </c>
      <c r="H2113" s="28" t="s">
        <v>45</v>
      </c>
      <c r="I2113" s="28">
        <v>3.2</v>
      </c>
      <c r="J2113" s="28">
        <v>7.72</v>
      </c>
      <c r="K2113" s="28">
        <v>259.61</v>
      </c>
      <c r="L2113" s="28">
        <v>11.84</v>
      </c>
      <c r="M2113" s="28" t="s">
        <v>50</v>
      </c>
      <c r="N2113" s="28">
        <v>68.4</v>
      </c>
    </row>
    <row r="2114">
      <c r="A2114" s="28">
        <v>2113.0</v>
      </c>
      <c r="B2114" s="28">
        <v>20.0</v>
      </c>
      <c r="C2114" s="28" t="s">
        <v>49</v>
      </c>
      <c r="D2114" s="28">
        <v>7.77</v>
      </c>
      <c r="E2114" s="28">
        <v>6.35</v>
      </c>
      <c r="F2114" s="28">
        <v>6.54</v>
      </c>
      <c r="G2114" s="28">
        <v>75.94</v>
      </c>
      <c r="H2114" s="28" t="s">
        <v>47</v>
      </c>
      <c r="I2114" s="28">
        <v>1.1</v>
      </c>
      <c r="J2114" s="28">
        <v>9.75</v>
      </c>
      <c r="K2114" s="28">
        <v>228.45</v>
      </c>
      <c r="L2114" s="28">
        <v>14.88</v>
      </c>
      <c r="M2114" s="28" t="s">
        <v>46</v>
      </c>
      <c r="N2114" s="28">
        <v>57.73</v>
      </c>
    </row>
    <row r="2115">
      <c r="A2115" s="28">
        <v>2114.0</v>
      </c>
      <c r="B2115" s="28">
        <v>20.0</v>
      </c>
      <c r="C2115" s="28" t="s">
        <v>49</v>
      </c>
      <c r="D2115" s="28">
        <v>1.09</v>
      </c>
      <c r="E2115" s="28">
        <v>9.78</v>
      </c>
      <c r="F2115" s="28">
        <v>7.63</v>
      </c>
      <c r="G2115" s="28">
        <v>93.27</v>
      </c>
      <c r="H2115" s="28" t="s">
        <v>47</v>
      </c>
      <c r="I2115" s="28">
        <v>0.96</v>
      </c>
      <c r="J2115" s="28">
        <v>5.93</v>
      </c>
      <c r="K2115" s="28">
        <v>307.78</v>
      </c>
      <c r="L2115" s="28">
        <v>1.89</v>
      </c>
      <c r="M2115" s="28" t="s">
        <v>48</v>
      </c>
      <c r="N2115" s="28">
        <v>100.0</v>
      </c>
    </row>
    <row r="2116">
      <c r="A2116" s="28">
        <v>2115.0</v>
      </c>
      <c r="B2116" s="28">
        <v>23.0</v>
      </c>
      <c r="C2116" s="28" t="s">
        <v>44</v>
      </c>
      <c r="D2116" s="28">
        <v>4.55</v>
      </c>
      <c r="E2116" s="28">
        <v>5.3</v>
      </c>
      <c r="F2116" s="28">
        <v>5.75</v>
      </c>
      <c r="G2116" s="28">
        <v>80.19</v>
      </c>
      <c r="H2116" s="28" t="s">
        <v>51</v>
      </c>
      <c r="I2116" s="28">
        <v>2.11</v>
      </c>
      <c r="J2116" s="28">
        <v>10.1</v>
      </c>
      <c r="K2116" s="28">
        <v>281.15</v>
      </c>
      <c r="L2116" s="28">
        <v>12.66</v>
      </c>
      <c r="M2116" s="28" t="s">
        <v>48</v>
      </c>
      <c r="N2116" s="28">
        <v>60.5684796732545</v>
      </c>
    </row>
    <row r="2117">
      <c r="A2117" s="28">
        <v>2116.0</v>
      </c>
      <c r="B2117" s="28">
        <v>23.0</v>
      </c>
      <c r="C2117" s="28" t="s">
        <v>49</v>
      </c>
      <c r="D2117" s="28">
        <v>6.39</v>
      </c>
      <c r="E2117" s="28">
        <v>7.97</v>
      </c>
      <c r="F2117" s="28">
        <v>7.74</v>
      </c>
      <c r="G2117" s="28">
        <v>86.15</v>
      </c>
      <c r="H2117" s="28" t="s">
        <v>51</v>
      </c>
      <c r="I2117" s="28">
        <v>0.29</v>
      </c>
      <c r="J2117" s="28">
        <v>7.62</v>
      </c>
      <c r="K2117" s="28">
        <v>228.33</v>
      </c>
      <c r="L2117" s="28">
        <v>15.05</v>
      </c>
      <c r="M2117" s="28" t="s">
        <v>46</v>
      </c>
      <c r="N2117" s="28">
        <v>76.7226448752761</v>
      </c>
    </row>
    <row r="2118">
      <c r="A2118" s="28">
        <v>2117.0</v>
      </c>
      <c r="B2118" s="28">
        <v>22.0</v>
      </c>
      <c r="C2118" s="28" t="s">
        <v>44</v>
      </c>
      <c r="D2118" s="28">
        <v>4.2</v>
      </c>
      <c r="E2118" s="28">
        <v>7.91</v>
      </c>
      <c r="F2118" s="28">
        <v>6.19</v>
      </c>
      <c r="G2118" s="28">
        <v>83.88</v>
      </c>
      <c r="H2118" s="28" t="s">
        <v>47</v>
      </c>
      <c r="I2118" s="28">
        <v>4.58</v>
      </c>
      <c r="J2118" s="28">
        <v>9.5</v>
      </c>
      <c r="K2118" s="28">
        <v>292.04</v>
      </c>
      <c r="L2118" s="28">
        <v>14.47</v>
      </c>
      <c r="M2118" s="28" t="s">
        <v>48</v>
      </c>
      <c r="N2118" s="28">
        <v>88.1787904466266</v>
      </c>
    </row>
    <row r="2119">
      <c r="A2119" s="28">
        <v>2118.0</v>
      </c>
      <c r="B2119" s="28">
        <v>22.0</v>
      </c>
      <c r="C2119" s="28" t="s">
        <v>49</v>
      </c>
      <c r="D2119" s="28">
        <v>0.73</v>
      </c>
      <c r="E2119" s="28">
        <v>5.48</v>
      </c>
      <c r="F2119" s="28">
        <v>4.86</v>
      </c>
      <c r="G2119" s="28">
        <v>85.53</v>
      </c>
      <c r="H2119" s="28" t="s">
        <v>51</v>
      </c>
      <c r="I2119" s="28">
        <v>4.7</v>
      </c>
      <c r="J2119" s="28">
        <v>3.92</v>
      </c>
      <c r="K2119" s="28">
        <v>326.43</v>
      </c>
      <c r="L2119" s="28">
        <v>3.86</v>
      </c>
      <c r="M2119" s="28" t="s">
        <v>48</v>
      </c>
      <c r="N2119" s="28">
        <v>70.87</v>
      </c>
    </row>
    <row r="2120">
      <c r="A2120" s="28">
        <v>2119.0</v>
      </c>
      <c r="B2120" s="28">
        <v>21.0</v>
      </c>
      <c r="C2120" s="28" t="s">
        <v>44</v>
      </c>
      <c r="D2120" s="28">
        <v>4.66</v>
      </c>
      <c r="E2120" s="28">
        <v>8.16</v>
      </c>
      <c r="F2120" s="28">
        <v>4.45</v>
      </c>
      <c r="G2120" s="28">
        <v>69.2</v>
      </c>
      <c r="H2120" s="28" t="s">
        <v>47</v>
      </c>
      <c r="I2120" s="28">
        <v>2.24</v>
      </c>
      <c r="J2120" s="28">
        <v>7.11</v>
      </c>
      <c r="K2120" s="28">
        <v>268.06</v>
      </c>
      <c r="L2120" s="28">
        <v>9.09</v>
      </c>
      <c r="M2120" s="28" t="s">
        <v>50</v>
      </c>
      <c r="N2120" s="28">
        <v>74.77</v>
      </c>
    </row>
    <row r="2121">
      <c r="A2121" s="28">
        <v>2120.0</v>
      </c>
      <c r="B2121" s="28">
        <v>21.0</v>
      </c>
      <c r="C2121" s="28" t="s">
        <v>44</v>
      </c>
      <c r="D2121" s="28">
        <v>4.89</v>
      </c>
      <c r="E2121" s="28">
        <v>3.35</v>
      </c>
      <c r="F2121" s="28">
        <v>7.55</v>
      </c>
      <c r="G2121" s="28">
        <v>74.93</v>
      </c>
      <c r="H2121" s="28" t="s">
        <v>51</v>
      </c>
      <c r="I2121" s="28">
        <v>1.05</v>
      </c>
      <c r="J2121" s="28">
        <v>6.09</v>
      </c>
      <c r="K2121" s="28">
        <v>267.5</v>
      </c>
      <c r="L2121" s="28">
        <v>11.6</v>
      </c>
      <c r="M2121" s="28" t="s">
        <v>48</v>
      </c>
      <c r="N2121" s="28">
        <v>58.0</v>
      </c>
    </row>
    <row r="2122">
      <c r="A2122" s="28">
        <v>2121.0</v>
      </c>
      <c r="B2122" s="28">
        <v>24.0</v>
      </c>
      <c r="C2122" s="28" t="s">
        <v>49</v>
      </c>
      <c r="D2122" s="28">
        <v>5.83</v>
      </c>
      <c r="E2122" s="28">
        <v>2.1</v>
      </c>
      <c r="F2122" s="28">
        <v>5.93</v>
      </c>
      <c r="G2122" s="28">
        <v>62.03</v>
      </c>
      <c r="H2122" s="28" t="s">
        <v>47</v>
      </c>
      <c r="I2122" s="28">
        <v>2.35</v>
      </c>
      <c r="J2122" s="28">
        <v>7.86</v>
      </c>
      <c r="K2122" s="28">
        <v>247.76</v>
      </c>
      <c r="L2122" s="28">
        <v>12.37</v>
      </c>
      <c r="M2122" s="28" t="s">
        <v>46</v>
      </c>
      <c r="N2122" s="28">
        <v>25.07</v>
      </c>
    </row>
    <row r="2123">
      <c r="A2123" s="28">
        <v>2122.0</v>
      </c>
      <c r="B2123" s="28">
        <v>21.0</v>
      </c>
      <c r="C2123" s="28" t="s">
        <v>44</v>
      </c>
      <c r="D2123" s="28">
        <v>6.09</v>
      </c>
      <c r="E2123" s="28">
        <v>4.83</v>
      </c>
      <c r="F2123" s="28">
        <v>8.56</v>
      </c>
      <c r="G2123" s="28">
        <v>83.51</v>
      </c>
      <c r="H2123" s="28" t="s">
        <v>51</v>
      </c>
      <c r="I2123" s="28">
        <v>0.5</v>
      </c>
      <c r="J2123" s="28">
        <v>8.75</v>
      </c>
      <c r="K2123" s="28">
        <v>248.42</v>
      </c>
      <c r="L2123" s="28">
        <v>10.82</v>
      </c>
      <c r="M2123" s="28" t="s">
        <v>46</v>
      </c>
      <c r="N2123" s="28">
        <v>63.26</v>
      </c>
    </row>
    <row r="2124">
      <c r="A2124" s="28">
        <v>2123.0</v>
      </c>
      <c r="B2124" s="28">
        <v>17.0</v>
      </c>
      <c r="C2124" s="28" t="s">
        <v>49</v>
      </c>
      <c r="D2124" s="28">
        <v>6.17</v>
      </c>
      <c r="E2124" s="28">
        <v>9.49</v>
      </c>
      <c r="F2124" s="28">
        <v>6.7</v>
      </c>
      <c r="G2124" s="28">
        <v>78.37</v>
      </c>
      <c r="H2124" s="28" t="s">
        <v>51</v>
      </c>
      <c r="I2124" s="28">
        <v>1.99</v>
      </c>
      <c r="J2124" s="28">
        <v>7.52</v>
      </c>
      <c r="K2124" s="28">
        <v>250.16</v>
      </c>
      <c r="L2124" s="28">
        <v>12.92</v>
      </c>
      <c r="M2124" s="28" t="s">
        <v>46</v>
      </c>
      <c r="N2124" s="28">
        <v>91.9191681521157</v>
      </c>
    </row>
    <row r="2125">
      <c r="A2125" s="28">
        <v>2124.0</v>
      </c>
      <c r="B2125" s="28">
        <v>17.0</v>
      </c>
      <c r="C2125" s="28" t="s">
        <v>44</v>
      </c>
      <c r="D2125" s="28">
        <v>5.31</v>
      </c>
      <c r="E2125" s="28">
        <v>5.51</v>
      </c>
      <c r="F2125" s="28">
        <v>5.74</v>
      </c>
      <c r="G2125" s="28">
        <v>90.43</v>
      </c>
      <c r="H2125" s="28" t="s">
        <v>45</v>
      </c>
      <c r="I2125" s="28">
        <v>0.37</v>
      </c>
      <c r="J2125" s="28">
        <v>7.25</v>
      </c>
      <c r="K2125" s="28">
        <v>247.19</v>
      </c>
      <c r="L2125" s="28">
        <v>12.16</v>
      </c>
      <c r="M2125" s="28" t="s">
        <v>46</v>
      </c>
      <c r="N2125" s="28">
        <v>58.63</v>
      </c>
    </row>
    <row r="2126">
      <c r="A2126" s="28">
        <v>2125.0</v>
      </c>
      <c r="B2126" s="28">
        <v>20.0</v>
      </c>
      <c r="C2126" s="28" t="s">
        <v>44</v>
      </c>
      <c r="D2126" s="28">
        <v>1.73</v>
      </c>
      <c r="E2126" s="28">
        <v>6.72</v>
      </c>
      <c r="F2126" s="28">
        <v>5.74</v>
      </c>
      <c r="G2126" s="28">
        <v>68.26</v>
      </c>
      <c r="H2126" s="28" t="s">
        <v>45</v>
      </c>
      <c r="I2126" s="28">
        <v>3.53</v>
      </c>
      <c r="J2126" s="28">
        <v>6.41</v>
      </c>
      <c r="K2126" s="28">
        <v>314.43</v>
      </c>
      <c r="L2126" s="28">
        <v>8.67</v>
      </c>
      <c r="M2126" s="28" t="s">
        <v>48</v>
      </c>
      <c r="N2126" s="28">
        <v>90.0814323815751</v>
      </c>
    </row>
    <row r="2127">
      <c r="A2127" s="28">
        <v>2126.0</v>
      </c>
      <c r="B2127" s="28">
        <v>19.0</v>
      </c>
      <c r="C2127" s="28" t="s">
        <v>44</v>
      </c>
      <c r="D2127" s="28">
        <v>3.23</v>
      </c>
      <c r="E2127" s="28">
        <v>6.62</v>
      </c>
      <c r="F2127" s="28">
        <v>4.66</v>
      </c>
      <c r="G2127" s="28">
        <v>77.47</v>
      </c>
      <c r="H2127" s="28" t="s">
        <v>47</v>
      </c>
      <c r="I2127" s="28">
        <v>1.38</v>
      </c>
      <c r="J2127" s="28">
        <v>7.66</v>
      </c>
      <c r="K2127" s="28">
        <v>283.48</v>
      </c>
      <c r="L2127" s="28">
        <v>8.82</v>
      </c>
      <c r="M2127" s="28" t="s">
        <v>48</v>
      </c>
      <c r="N2127" s="28">
        <v>76.4</v>
      </c>
    </row>
    <row r="2128">
      <c r="A2128" s="28">
        <v>2127.0</v>
      </c>
      <c r="B2128" s="28">
        <v>17.0</v>
      </c>
      <c r="C2128" s="28" t="s">
        <v>49</v>
      </c>
      <c r="D2128" s="28">
        <v>6.21</v>
      </c>
      <c r="E2128" s="28">
        <v>2.19</v>
      </c>
      <c r="F2128" s="28">
        <v>6.97</v>
      </c>
      <c r="G2128" s="28">
        <v>67.23</v>
      </c>
      <c r="H2128" s="28" t="s">
        <v>51</v>
      </c>
      <c r="I2128" s="28">
        <v>2.6</v>
      </c>
      <c r="J2128" s="28">
        <v>11.06</v>
      </c>
      <c r="K2128" s="28">
        <v>246.9</v>
      </c>
      <c r="L2128" s="28">
        <v>13.21</v>
      </c>
      <c r="M2128" s="28" t="s">
        <v>46</v>
      </c>
      <c r="N2128" s="28">
        <v>35.87</v>
      </c>
    </row>
    <row r="2129">
      <c r="A2129" s="28">
        <v>2128.0</v>
      </c>
      <c r="B2129" s="28">
        <v>18.0</v>
      </c>
      <c r="C2129" s="28" t="s">
        <v>49</v>
      </c>
      <c r="D2129" s="28">
        <v>7.63</v>
      </c>
      <c r="E2129" s="28">
        <v>4.51</v>
      </c>
      <c r="F2129" s="28">
        <v>6.91</v>
      </c>
      <c r="G2129" s="28">
        <v>84.56</v>
      </c>
      <c r="H2129" s="28" t="s">
        <v>51</v>
      </c>
      <c r="I2129" s="28">
        <v>0.07</v>
      </c>
      <c r="J2129" s="28">
        <v>9.46</v>
      </c>
      <c r="K2129" s="28">
        <v>219.77</v>
      </c>
      <c r="L2129" s="28">
        <v>12.4</v>
      </c>
      <c r="M2129" s="28" t="s">
        <v>46</v>
      </c>
      <c r="N2129" s="28">
        <v>31.65</v>
      </c>
    </row>
    <row r="2130">
      <c r="A2130" s="28">
        <v>2129.0</v>
      </c>
      <c r="B2130" s="28">
        <v>22.0</v>
      </c>
      <c r="C2130" s="28" t="s">
        <v>44</v>
      </c>
      <c r="D2130" s="28">
        <v>0.63</v>
      </c>
      <c r="E2130" s="28">
        <v>7.36</v>
      </c>
      <c r="F2130" s="28">
        <v>8.0</v>
      </c>
      <c r="G2130" s="28">
        <v>93.92</v>
      </c>
      <c r="H2130" s="28" t="s">
        <v>51</v>
      </c>
      <c r="I2130" s="28">
        <v>2.62</v>
      </c>
      <c r="J2130" s="28">
        <v>1.85</v>
      </c>
      <c r="K2130" s="28">
        <v>324.14</v>
      </c>
      <c r="L2130" s="28">
        <v>-0.59</v>
      </c>
      <c r="M2130" s="28" t="s">
        <v>48</v>
      </c>
      <c r="N2130" s="28">
        <v>100.0</v>
      </c>
    </row>
    <row r="2131">
      <c r="A2131" s="28">
        <v>2130.0</v>
      </c>
      <c r="B2131" s="28">
        <v>23.0</v>
      </c>
      <c r="C2131" s="28" t="s">
        <v>49</v>
      </c>
      <c r="D2131" s="28">
        <v>4.28</v>
      </c>
      <c r="E2131" s="28">
        <v>9.75</v>
      </c>
      <c r="F2131" s="28">
        <v>5.01</v>
      </c>
      <c r="G2131" s="28">
        <v>90.62</v>
      </c>
      <c r="H2131" s="28" t="s">
        <v>45</v>
      </c>
      <c r="I2131" s="28">
        <v>0.02</v>
      </c>
      <c r="J2131" s="28">
        <v>7.62</v>
      </c>
      <c r="K2131" s="28">
        <v>268.18</v>
      </c>
      <c r="L2131" s="28">
        <v>8.29</v>
      </c>
      <c r="M2131" s="28" t="s">
        <v>50</v>
      </c>
      <c r="N2131" s="28">
        <v>82.92</v>
      </c>
    </row>
    <row r="2132">
      <c r="A2132" s="28">
        <v>2131.0</v>
      </c>
      <c r="B2132" s="28">
        <v>21.0</v>
      </c>
      <c r="C2132" s="28" t="s">
        <v>49</v>
      </c>
      <c r="D2132" s="28">
        <v>2.5</v>
      </c>
      <c r="E2132" s="28">
        <v>2.51</v>
      </c>
      <c r="F2132" s="28">
        <v>5.45</v>
      </c>
      <c r="G2132" s="28">
        <v>97.77</v>
      </c>
      <c r="H2132" s="28" t="s">
        <v>51</v>
      </c>
      <c r="I2132" s="28">
        <v>4.63</v>
      </c>
      <c r="J2132" s="28">
        <v>5.21</v>
      </c>
      <c r="K2132" s="28">
        <v>284.75</v>
      </c>
      <c r="L2132" s="28">
        <v>9.69</v>
      </c>
      <c r="M2132" s="28" t="s">
        <v>48</v>
      </c>
      <c r="N2132" s="28">
        <v>60.18</v>
      </c>
    </row>
    <row r="2133">
      <c r="A2133" s="28">
        <v>2132.0</v>
      </c>
      <c r="B2133" s="28">
        <v>20.0</v>
      </c>
      <c r="C2133" s="28" t="s">
        <v>49</v>
      </c>
      <c r="D2133" s="28">
        <v>1.8</v>
      </c>
      <c r="E2133" s="28">
        <v>4.69</v>
      </c>
      <c r="F2133" s="28">
        <v>4.49</v>
      </c>
      <c r="G2133" s="28">
        <v>98.87</v>
      </c>
      <c r="H2133" s="28" t="s">
        <v>45</v>
      </c>
      <c r="I2133" s="28">
        <v>2.51</v>
      </c>
      <c r="J2133" s="28">
        <v>6.68</v>
      </c>
      <c r="K2133" s="28">
        <v>287.54</v>
      </c>
      <c r="L2133" s="28">
        <v>5.66</v>
      </c>
      <c r="M2133" s="28" t="s">
        <v>48</v>
      </c>
      <c r="N2133" s="28">
        <v>71.85</v>
      </c>
    </row>
    <row r="2134">
      <c r="A2134" s="28">
        <v>2133.0</v>
      </c>
      <c r="B2134" s="28">
        <v>16.0</v>
      </c>
      <c r="C2134" s="28" t="s">
        <v>49</v>
      </c>
      <c r="D2134" s="28">
        <v>4.05</v>
      </c>
      <c r="E2134" s="28">
        <v>1.86</v>
      </c>
      <c r="F2134" s="28">
        <v>5.48</v>
      </c>
      <c r="G2134" s="28">
        <v>90.88</v>
      </c>
      <c r="H2134" s="28" t="s">
        <v>47</v>
      </c>
      <c r="I2134" s="28">
        <v>0.5</v>
      </c>
      <c r="J2134" s="28">
        <v>7.74</v>
      </c>
      <c r="K2134" s="28">
        <v>269.78</v>
      </c>
      <c r="L2134" s="28">
        <v>9.77</v>
      </c>
      <c r="M2134" s="28" t="s">
        <v>48</v>
      </c>
      <c r="N2134" s="28">
        <v>44.86</v>
      </c>
    </row>
    <row r="2135">
      <c r="A2135" s="28">
        <v>2134.0</v>
      </c>
      <c r="B2135" s="28">
        <v>23.0</v>
      </c>
      <c r="C2135" s="28" t="s">
        <v>49</v>
      </c>
      <c r="D2135" s="28">
        <v>4.85</v>
      </c>
      <c r="E2135" s="28">
        <v>3.18</v>
      </c>
      <c r="F2135" s="28">
        <v>6.14</v>
      </c>
      <c r="G2135" s="28">
        <v>71.47</v>
      </c>
      <c r="H2135" s="28" t="s">
        <v>51</v>
      </c>
      <c r="I2135" s="28">
        <v>1.71</v>
      </c>
      <c r="J2135" s="28">
        <v>10.51</v>
      </c>
      <c r="K2135" s="28">
        <v>250.1</v>
      </c>
      <c r="L2135" s="28">
        <v>14.73</v>
      </c>
      <c r="M2135" s="28" t="s">
        <v>48</v>
      </c>
      <c r="N2135" s="28">
        <v>44.3</v>
      </c>
    </row>
    <row r="2136">
      <c r="A2136" s="28">
        <v>2135.0</v>
      </c>
      <c r="B2136" s="28">
        <v>18.0</v>
      </c>
      <c r="C2136" s="28" t="s">
        <v>49</v>
      </c>
      <c r="D2136" s="28">
        <v>0.08</v>
      </c>
      <c r="E2136" s="28">
        <v>4.39</v>
      </c>
      <c r="F2136" s="28">
        <v>8.82</v>
      </c>
      <c r="G2136" s="28">
        <v>68.77</v>
      </c>
      <c r="H2136" s="28" t="s">
        <v>47</v>
      </c>
      <c r="I2136" s="28">
        <v>0.23</v>
      </c>
      <c r="J2136" s="28">
        <v>1.39</v>
      </c>
      <c r="K2136" s="28">
        <v>322.5</v>
      </c>
      <c r="L2136" s="28">
        <v>2.02</v>
      </c>
      <c r="M2136" s="28" t="s">
        <v>48</v>
      </c>
      <c r="N2136" s="28">
        <v>93.37</v>
      </c>
    </row>
    <row r="2137">
      <c r="A2137" s="28">
        <v>2136.0</v>
      </c>
      <c r="B2137" s="28">
        <v>21.0</v>
      </c>
      <c r="C2137" s="28" t="s">
        <v>44</v>
      </c>
      <c r="D2137" s="28">
        <v>6.24</v>
      </c>
      <c r="E2137" s="28">
        <v>5.87</v>
      </c>
      <c r="F2137" s="28">
        <v>7.27</v>
      </c>
      <c r="G2137" s="28">
        <v>77.9</v>
      </c>
      <c r="H2137" s="28" t="s">
        <v>51</v>
      </c>
      <c r="I2137" s="28">
        <v>2.65</v>
      </c>
      <c r="J2137" s="28">
        <v>9.06</v>
      </c>
      <c r="K2137" s="28">
        <v>252.86</v>
      </c>
      <c r="L2137" s="28">
        <v>13.37</v>
      </c>
      <c r="M2137" s="28" t="s">
        <v>46</v>
      </c>
      <c r="N2137" s="28">
        <v>48.39</v>
      </c>
    </row>
    <row r="2138">
      <c r="A2138" s="28">
        <v>2137.0</v>
      </c>
      <c r="B2138" s="28">
        <v>18.0</v>
      </c>
      <c r="C2138" s="28" t="s">
        <v>44</v>
      </c>
      <c r="D2138" s="28">
        <v>6.56</v>
      </c>
      <c r="E2138" s="28">
        <v>3.08</v>
      </c>
      <c r="F2138" s="28">
        <v>7.91</v>
      </c>
      <c r="G2138" s="28">
        <v>99.76</v>
      </c>
      <c r="H2138" s="28" t="s">
        <v>45</v>
      </c>
      <c r="I2138" s="28">
        <v>0.61</v>
      </c>
      <c r="J2138" s="28">
        <v>9.59</v>
      </c>
      <c r="K2138" s="28">
        <v>237.35</v>
      </c>
      <c r="L2138" s="28">
        <v>16.93</v>
      </c>
      <c r="M2138" s="28" t="s">
        <v>46</v>
      </c>
      <c r="N2138" s="28">
        <v>42.59</v>
      </c>
    </row>
    <row r="2139">
      <c r="A2139" s="28">
        <v>2138.0</v>
      </c>
      <c r="B2139" s="28">
        <v>22.0</v>
      </c>
      <c r="C2139" s="28" t="s">
        <v>44</v>
      </c>
      <c r="D2139" s="28">
        <v>7.72</v>
      </c>
      <c r="E2139" s="28">
        <v>3.05</v>
      </c>
      <c r="F2139" s="28">
        <v>5.63</v>
      </c>
      <c r="G2139" s="28">
        <v>76.51</v>
      </c>
      <c r="H2139" s="28" t="s">
        <v>47</v>
      </c>
      <c r="I2139" s="28">
        <v>2.37</v>
      </c>
      <c r="J2139" s="28">
        <v>9.35</v>
      </c>
      <c r="K2139" s="28">
        <v>229.72</v>
      </c>
      <c r="L2139" s="28">
        <v>14.89</v>
      </c>
      <c r="M2139" s="28" t="s">
        <v>46</v>
      </c>
      <c r="N2139" s="28">
        <v>18.55</v>
      </c>
    </row>
    <row r="2140">
      <c r="A2140" s="28">
        <v>2139.0</v>
      </c>
      <c r="B2140" s="28">
        <v>22.0</v>
      </c>
      <c r="C2140" s="28" t="s">
        <v>44</v>
      </c>
      <c r="D2140" s="28">
        <v>1.45</v>
      </c>
      <c r="E2140" s="28">
        <v>8.0</v>
      </c>
      <c r="F2140" s="28">
        <v>4.72</v>
      </c>
      <c r="G2140" s="28">
        <v>67.96</v>
      </c>
      <c r="H2140" s="28" t="s">
        <v>45</v>
      </c>
      <c r="I2140" s="28">
        <v>1.53</v>
      </c>
      <c r="J2140" s="28">
        <v>5.37</v>
      </c>
      <c r="K2140" s="28">
        <v>314.8</v>
      </c>
      <c r="L2140" s="28">
        <v>5.43</v>
      </c>
      <c r="M2140" s="28" t="s">
        <v>50</v>
      </c>
      <c r="N2140" s="28">
        <v>90.42</v>
      </c>
    </row>
    <row r="2141">
      <c r="A2141" s="28">
        <v>2140.0</v>
      </c>
      <c r="B2141" s="28">
        <v>24.0</v>
      </c>
      <c r="C2141" s="28" t="s">
        <v>49</v>
      </c>
      <c r="D2141" s="28">
        <v>4.76</v>
      </c>
      <c r="E2141" s="28">
        <v>9.66</v>
      </c>
      <c r="F2141" s="28">
        <v>5.28</v>
      </c>
      <c r="G2141" s="28">
        <v>97.77</v>
      </c>
      <c r="H2141" s="28" t="s">
        <v>51</v>
      </c>
      <c r="I2141" s="28">
        <v>3.81</v>
      </c>
      <c r="J2141" s="28">
        <v>5.96</v>
      </c>
      <c r="K2141" s="28">
        <v>261.15</v>
      </c>
      <c r="L2141" s="28">
        <v>7.61</v>
      </c>
      <c r="M2141" s="28" t="s">
        <v>50</v>
      </c>
      <c r="N2141" s="28">
        <v>86.08</v>
      </c>
    </row>
    <row r="2142">
      <c r="A2142" s="28">
        <v>2141.0</v>
      </c>
      <c r="B2142" s="28">
        <v>20.0</v>
      </c>
      <c r="C2142" s="28" t="s">
        <v>44</v>
      </c>
      <c r="D2142" s="28">
        <v>3.41</v>
      </c>
      <c r="E2142" s="28">
        <v>3.91</v>
      </c>
      <c r="F2142" s="28">
        <v>5.28</v>
      </c>
      <c r="G2142" s="28">
        <v>75.44</v>
      </c>
      <c r="H2142" s="28" t="s">
        <v>45</v>
      </c>
      <c r="I2142" s="28">
        <v>2.41</v>
      </c>
      <c r="J2142" s="28">
        <v>7.97</v>
      </c>
      <c r="K2142" s="28">
        <v>278.03</v>
      </c>
      <c r="L2142" s="28">
        <v>9.62</v>
      </c>
      <c r="M2142" s="28" t="s">
        <v>48</v>
      </c>
      <c r="N2142" s="28">
        <v>43.63</v>
      </c>
    </row>
    <row r="2143">
      <c r="A2143" s="28">
        <v>2142.0</v>
      </c>
      <c r="B2143" s="28">
        <v>23.0</v>
      </c>
      <c r="C2143" s="28" t="s">
        <v>44</v>
      </c>
      <c r="D2143" s="28">
        <v>2.68</v>
      </c>
      <c r="E2143" s="28">
        <v>7.19</v>
      </c>
      <c r="F2143" s="28">
        <v>6.92</v>
      </c>
      <c r="G2143" s="28">
        <v>87.64</v>
      </c>
      <c r="H2143" s="28" t="s">
        <v>51</v>
      </c>
      <c r="I2143" s="28">
        <v>4.24</v>
      </c>
      <c r="J2143" s="28">
        <v>3.87</v>
      </c>
      <c r="K2143" s="28">
        <v>287.9</v>
      </c>
      <c r="L2143" s="28">
        <v>7.99</v>
      </c>
      <c r="M2143" s="28" t="s">
        <v>48</v>
      </c>
      <c r="N2143" s="28">
        <v>99.9752171645013</v>
      </c>
    </row>
    <row r="2144">
      <c r="A2144" s="28">
        <v>2143.0</v>
      </c>
      <c r="B2144" s="28">
        <v>23.0</v>
      </c>
      <c r="C2144" s="28" t="s">
        <v>49</v>
      </c>
      <c r="D2144" s="28">
        <v>4.53</v>
      </c>
      <c r="E2144" s="28">
        <v>3.32</v>
      </c>
      <c r="F2144" s="28">
        <v>5.71</v>
      </c>
      <c r="G2144" s="28">
        <v>91.53</v>
      </c>
      <c r="H2144" s="28" t="s">
        <v>45</v>
      </c>
      <c r="I2144" s="28">
        <v>4.71</v>
      </c>
      <c r="J2144" s="28">
        <v>9.9</v>
      </c>
      <c r="K2144" s="28">
        <v>261.23</v>
      </c>
      <c r="L2144" s="28">
        <v>13.49</v>
      </c>
      <c r="M2144" s="28" t="s">
        <v>48</v>
      </c>
      <c r="N2144" s="28">
        <v>57.61</v>
      </c>
    </row>
    <row r="2145">
      <c r="A2145" s="28">
        <v>2144.0</v>
      </c>
      <c r="B2145" s="28">
        <v>16.0</v>
      </c>
      <c r="C2145" s="28" t="s">
        <v>44</v>
      </c>
      <c r="D2145" s="28">
        <v>6.26</v>
      </c>
      <c r="E2145" s="28">
        <v>9.35</v>
      </c>
      <c r="F2145" s="28">
        <v>8.29</v>
      </c>
      <c r="G2145" s="28">
        <v>93.73</v>
      </c>
      <c r="H2145" s="28" t="s">
        <v>47</v>
      </c>
      <c r="I2145" s="28">
        <v>4.85</v>
      </c>
      <c r="J2145" s="28">
        <v>7.59</v>
      </c>
      <c r="K2145" s="28">
        <v>241.36</v>
      </c>
      <c r="L2145" s="28">
        <v>14.99</v>
      </c>
      <c r="M2145" s="28" t="s">
        <v>46</v>
      </c>
      <c r="N2145" s="28">
        <v>93.5147019962456</v>
      </c>
    </row>
    <row r="2146">
      <c r="A2146" s="28">
        <v>2145.0</v>
      </c>
      <c r="B2146" s="28">
        <v>20.0</v>
      </c>
      <c r="C2146" s="28" t="s">
        <v>44</v>
      </c>
      <c r="D2146" s="28">
        <v>0.18</v>
      </c>
      <c r="E2146" s="28">
        <v>7.06</v>
      </c>
      <c r="F2146" s="28">
        <v>8.94</v>
      </c>
      <c r="G2146" s="28">
        <v>92.85</v>
      </c>
      <c r="H2146" s="28" t="s">
        <v>47</v>
      </c>
      <c r="I2146" s="28">
        <v>1.3</v>
      </c>
      <c r="J2146" s="28">
        <v>3.46</v>
      </c>
      <c r="K2146" s="28">
        <v>310.15</v>
      </c>
      <c r="L2146" s="28">
        <v>7.78</v>
      </c>
      <c r="M2146" s="28" t="s">
        <v>48</v>
      </c>
      <c r="N2146" s="28">
        <v>100.0</v>
      </c>
    </row>
    <row r="2147">
      <c r="A2147" s="28">
        <v>2146.0</v>
      </c>
      <c r="B2147" s="28">
        <v>18.0</v>
      </c>
      <c r="C2147" s="28" t="s">
        <v>44</v>
      </c>
      <c r="D2147" s="28">
        <v>7.76</v>
      </c>
      <c r="E2147" s="28">
        <v>8.22</v>
      </c>
      <c r="F2147" s="28">
        <v>5.72</v>
      </c>
      <c r="G2147" s="28">
        <v>93.45</v>
      </c>
      <c r="H2147" s="28" t="s">
        <v>47</v>
      </c>
      <c r="I2147" s="28">
        <v>3.84</v>
      </c>
      <c r="J2147" s="28">
        <v>9.54</v>
      </c>
      <c r="K2147" s="28">
        <v>231.17</v>
      </c>
      <c r="L2147" s="28">
        <v>15.87</v>
      </c>
      <c r="M2147" s="28" t="s">
        <v>50</v>
      </c>
      <c r="N2147" s="28">
        <v>64.8392912663687</v>
      </c>
    </row>
    <row r="2148">
      <c r="A2148" s="28">
        <v>2147.0</v>
      </c>
      <c r="B2148" s="28">
        <v>16.0</v>
      </c>
      <c r="C2148" s="28" t="s">
        <v>49</v>
      </c>
      <c r="D2148" s="28">
        <v>6.48</v>
      </c>
      <c r="E2148" s="28">
        <v>1.44</v>
      </c>
      <c r="F2148" s="28">
        <v>7.53</v>
      </c>
      <c r="G2148" s="28">
        <v>86.71</v>
      </c>
      <c r="H2148" s="28" t="s">
        <v>45</v>
      </c>
      <c r="I2148" s="28">
        <v>2.19</v>
      </c>
      <c r="J2148" s="28">
        <v>8.15</v>
      </c>
      <c r="K2148" s="28">
        <v>241.52</v>
      </c>
      <c r="L2148" s="28">
        <v>11.99</v>
      </c>
      <c r="M2148" s="28" t="s">
        <v>46</v>
      </c>
      <c r="N2148" s="28">
        <v>25.7</v>
      </c>
    </row>
    <row r="2149">
      <c r="A2149" s="28">
        <v>2148.0</v>
      </c>
      <c r="B2149" s="28">
        <v>19.0</v>
      </c>
      <c r="C2149" s="28" t="s">
        <v>44</v>
      </c>
      <c r="D2149" s="28">
        <v>6.01</v>
      </c>
      <c r="E2149" s="28">
        <v>6.39</v>
      </c>
      <c r="F2149" s="28">
        <v>7.29</v>
      </c>
      <c r="G2149" s="28">
        <v>76.15</v>
      </c>
      <c r="H2149" s="28" t="s">
        <v>51</v>
      </c>
      <c r="I2149" s="28">
        <v>2.13</v>
      </c>
      <c r="J2149" s="28">
        <v>10.62</v>
      </c>
      <c r="K2149" s="28">
        <v>253.87</v>
      </c>
      <c r="L2149" s="28">
        <v>15.24</v>
      </c>
      <c r="M2149" s="28" t="s">
        <v>46</v>
      </c>
      <c r="N2149" s="28">
        <v>66.18</v>
      </c>
    </row>
    <row r="2150">
      <c r="A2150" s="28">
        <v>2149.0</v>
      </c>
      <c r="B2150" s="28">
        <v>23.0</v>
      </c>
      <c r="C2150" s="28" t="s">
        <v>44</v>
      </c>
      <c r="D2150" s="28">
        <v>6.08</v>
      </c>
      <c r="E2150" s="28">
        <v>5.75</v>
      </c>
      <c r="F2150" s="28">
        <v>4.97</v>
      </c>
      <c r="G2150" s="28">
        <v>86.69</v>
      </c>
      <c r="H2150" s="28" t="s">
        <v>47</v>
      </c>
      <c r="I2150" s="28">
        <v>4.34</v>
      </c>
      <c r="J2150" s="28">
        <v>10.95</v>
      </c>
      <c r="K2150" s="28">
        <v>257.26</v>
      </c>
      <c r="L2150" s="28">
        <v>12.83</v>
      </c>
      <c r="M2150" s="28" t="s">
        <v>46</v>
      </c>
      <c r="N2150" s="28">
        <v>52.89</v>
      </c>
    </row>
    <row r="2151">
      <c r="A2151" s="28">
        <v>2150.0</v>
      </c>
      <c r="B2151" s="28">
        <v>18.0</v>
      </c>
      <c r="C2151" s="28" t="s">
        <v>49</v>
      </c>
      <c r="D2151" s="28">
        <v>3.11</v>
      </c>
      <c r="E2151" s="28">
        <v>3.64</v>
      </c>
      <c r="F2151" s="28">
        <v>8.59</v>
      </c>
      <c r="G2151" s="28">
        <v>93.47</v>
      </c>
      <c r="H2151" s="28" t="s">
        <v>45</v>
      </c>
      <c r="I2151" s="28">
        <v>0.73</v>
      </c>
      <c r="J2151" s="28">
        <v>7.81</v>
      </c>
      <c r="K2151" s="28">
        <v>272.17</v>
      </c>
      <c r="L2151" s="28">
        <v>6.3</v>
      </c>
      <c r="M2151" s="28" t="s">
        <v>48</v>
      </c>
      <c r="N2151" s="28">
        <v>70.6</v>
      </c>
    </row>
    <row r="2152">
      <c r="A2152" s="28">
        <v>2151.0</v>
      </c>
      <c r="B2152" s="28">
        <v>17.0</v>
      </c>
      <c r="C2152" s="28" t="s">
        <v>49</v>
      </c>
      <c r="D2152" s="28">
        <v>6.01</v>
      </c>
      <c r="E2152" s="28">
        <v>3.36</v>
      </c>
      <c r="F2152" s="28">
        <v>5.0</v>
      </c>
      <c r="G2152" s="28">
        <v>74.03</v>
      </c>
      <c r="H2152" s="28" t="s">
        <v>45</v>
      </c>
      <c r="I2152" s="28">
        <v>2.39</v>
      </c>
      <c r="J2152" s="28">
        <v>9.03</v>
      </c>
      <c r="K2152" s="28">
        <v>239.51</v>
      </c>
      <c r="L2152" s="28">
        <v>13.03</v>
      </c>
      <c r="M2152" s="28" t="s">
        <v>46</v>
      </c>
      <c r="N2152" s="28">
        <v>33.31</v>
      </c>
    </row>
    <row r="2153">
      <c r="A2153" s="28">
        <v>2152.0</v>
      </c>
      <c r="B2153" s="28">
        <v>24.0</v>
      </c>
      <c r="C2153" s="28" t="s">
        <v>49</v>
      </c>
      <c r="D2153" s="28">
        <v>3.09</v>
      </c>
      <c r="E2153" s="28">
        <v>6.22</v>
      </c>
      <c r="F2153" s="28">
        <v>7.68</v>
      </c>
      <c r="G2153" s="28">
        <v>71.86</v>
      </c>
      <c r="H2153" s="28" t="s">
        <v>45</v>
      </c>
      <c r="I2153" s="28">
        <v>2.96</v>
      </c>
      <c r="J2153" s="28">
        <v>9.04</v>
      </c>
      <c r="K2153" s="28">
        <v>289.84</v>
      </c>
      <c r="L2153" s="28">
        <v>13.12</v>
      </c>
      <c r="M2153" s="28" t="s">
        <v>48</v>
      </c>
      <c r="N2153" s="28">
        <v>83.89</v>
      </c>
    </row>
    <row r="2154">
      <c r="A2154" s="28">
        <v>2153.0</v>
      </c>
      <c r="B2154" s="28">
        <v>20.0</v>
      </c>
      <c r="C2154" s="28" t="s">
        <v>49</v>
      </c>
      <c r="D2154" s="28">
        <v>7.19</v>
      </c>
      <c r="E2154" s="28">
        <v>7.36</v>
      </c>
      <c r="F2154" s="28">
        <v>5.74</v>
      </c>
      <c r="G2154" s="28">
        <v>73.75</v>
      </c>
      <c r="H2154" s="28" t="s">
        <v>51</v>
      </c>
      <c r="I2154" s="28">
        <v>0.33</v>
      </c>
      <c r="J2154" s="28">
        <v>9.89</v>
      </c>
      <c r="K2154" s="28">
        <v>231.18</v>
      </c>
      <c r="L2154" s="28">
        <v>17.11</v>
      </c>
      <c r="M2154" s="28" t="s">
        <v>50</v>
      </c>
      <c r="N2154" s="28">
        <v>70.3526789428805</v>
      </c>
    </row>
    <row r="2155">
      <c r="A2155" s="28">
        <v>2154.0</v>
      </c>
      <c r="B2155" s="28">
        <v>22.0</v>
      </c>
      <c r="C2155" s="28" t="s">
        <v>44</v>
      </c>
      <c r="D2155" s="28">
        <v>1.42</v>
      </c>
      <c r="E2155" s="28">
        <v>1.3</v>
      </c>
      <c r="F2155" s="28">
        <v>5.84</v>
      </c>
      <c r="G2155" s="28">
        <v>82.05</v>
      </c>
      <c r="H2155" s="28" t="s">
        <v>47</v>
      </c>
      <c r="I2155" s="28">
        <v>4.32</v>
      </c>
      <c r="J2155" s="28">
        <v>3.65</v>
      </c>
      <c r="K2155" s="28">
        <v>303.77</v>
      </c>
      <c r="L2155" s="28">
        <v>4.72</v>
      </c>
      <c r="M2155" s="28" t="s">
        <v>48</v>
      </c>
      <c r="N2155" s="28">
        <v>57.02</v>
      </c>
    </row>
    <row r="2156">
      <c r="A2156" s="28">
        <v>2155.0</v>
      </c>
      <c r="B2156" s="28">
        <v>17.0</v>
      </c>
      <c r="C2156" s="28" t="s">
        <v>44</v>
      </c>
      <c r="D2156" s="28">
        <v>2.34</v>
      </c>
      <c r="E2156" s="28">
        <v>6.11</v>
      </c>
      <c r="F2156" s="28">
        <v>6.28</v>
      </c>
      <c r="G2156" s="28">
        <v>62.1</v>
      </c>
      <c r="H2156" s="28" t="s">
        <v>51</v>
      </c>
      <c r="I2156" s="28">
        <v>1.57</v>
      </c>
      <c r="J2156" s="28">
        <v>8.32</v>
      </c>
      <c r="K2156" s="28">
        <v>292.76</v>
      </c>
      <c r="L2156" s="28">
        <v>4.32</v>
      </c>
      <c r="M2156" s="28" t="s">
        <v>48</v>
      </c>
      <c r="N2156" s="28">
        <v>83.98</v>
      </c>
    </row>
    <row r="2157">
      <c r="A2157" s="28">
        <v>2156.0</v>
      </c>
      <c r="B2157" s="28">
        <v>24.0</v>
      </c>
      <c r="C2157" s="28" t="s">
        <v>44</v>
      </c>
      <c r="D2157" s="28">
        <v>4.41</v>
      </c>
      <c r="E2157" s="28">
        <v>2.53</v>
      </c>
      <c r="F2157" s="28">
        <v>8.32</v>
      </c>
      <c r="G2157" s="28">
        <v>91.16</v>
      </c>
      <c r="H2157" s="28" t="s">
        <v>51</v>
      </c>
      <c r="I2157" s="28">
        <v>3.28</v>
      </c>
      <c r="J2157" s="28">
        <v>10.3</v>
      </c>
      <c r="K2157" s="28">
        <v>257.6</v>
      </c>
      <c r="L2157" s="28">
        <v>10.52</v>
      </c>
      <c r="M2157" s="28" t="s">
        <v>48</v>
      </c>
      <c r="N2157" s="28">
        <v>73.7771673766932</v>
      </c>
    </row>
    <row r="2158">
      <c r="A2158" s="28">
        <v>2157.0</v>
      </c>
      <c r="B2158" s="28">
        <v>24.0</v>
      </c>
      <c r="C2158" s="28" t="s">
        <v>44</v>
      </c>
      <c r="D2158" s="28">
        <v>2.55</v>
      </c>
      <c r="E2158" s="28">
        <v>2.26</v>
      </c>
      <c r="F2158" s="28">
        <v>4.7</v>
      </c>
      <c r="G2158" s="28">
        <v>65.55</v>
      </c>
      <c r="H2158" s="28" t="s">
        <v>47</v>
      </c>
      <c r="I2158" s="28">
        <v>4.64</v>
      </c>
      <c r="J2158" s="28">
        <v>6.51</v>
      </c>
      <c r="K2158" s="28">
        <v>294.46</v>
      </c>
      <c r="L2158" s="28">
        <v>9.95</v>
      </c>
      <c r="M2158" s="28" t="s">
        <v>48</v>
      </c>
      <c r="N2158" s="28">
        <v>46.52</v>
      </c>
    </row>
    <row r="2159">
      <c r="A2159" s="28">
        <v>2158.0</v>
      </c>
      <c r="B2159" s="28">
        <v>19.0</v>
      </c>
      <c r="C2159" s="28" t="s">
        <v>44</v>
      </c>
      <c r="D2159" s="28">
        <v>3.39</v>
      </c>
      <c r="E2159" s="28">
        <v>6.61</v>
      </c>
      <c r="F2159" s="28">
        <v>4.27</v>
      </c>
      <c r="G2159" s="28">
        <v>65.31</v>
      </c>
      <c r="H2159" s="28" t="s">
        <v>51</v>
      </c>
      <c r="I2159" s="28">
        <v>3.6</v>
      </c>
      <c r="J2159" s="28">
        <v>5.44</v>
      </c>
      <c r="K2159" s="28">
        <v>281.81</v>
      </c>
      <c r="L2159" s="28">
        <v>7.27</v>
      </c>
      <c r="M2159" s="28" t="s">
        <v>48</v>
      </c>
      <c r="N2159" s="28">
        <v>61.87</v>
      </c>
    </row>
    <row r="2160">
      <c r="A2160" s="28">
        <v>2159.0</v>
      </c>
      <c r="B2160" s="28">
        <v>19.0</v>
      </c>
      <c r="C2160" s="28" t="s">
        <v>44</v>
      </c>
      <c r="D2160" s="28">
        <v>3.94</v>
      </c>
      <c r="E2160" s="28">
        <v>3.8</v>
      </c>
      <c r="F2160" s="28">
        <v>6.01</v>
      </c>
      <c r="G2160" s="28">
        <v>67.91</v>
      </c>
      <c r="H2160" s="28" t="s">
        <v>51</v>
      </c>
      <c r="I2160" s="28">
        <v>4.43</v>
      </c>
      <c r="J2160" s="28">
        <v>6.13</v>
      </c>
      <c r="K2160" s="28">
        <v>262.64</v>
      </c>
      <c r="L2160" s="28">
        <v>13.36</v>
      </c>
      <c r="M2160" s="28" t="s">
        <v>48</v>
      </c>
      <c r="N2160" s="28">
        <v>49.75</v>
      </c>
    </row>
    <row r="2161">
      <c r="A2161" s="28">
        <v>2160.0</v>
      </c>
      <c r="B2161" s="28">
        <v>21.0</v>
      </c>
      <c r="C2161" s="28" t="s">
        <v>49</v>
      </c>
      <c r="D2161" s="28">
        <v>6.85</v>
      </c>
      <c r="E2161" s="28">
        <v>4.97</v>
      </c>
      <c r="F2161" s="28">
        <v>4.28</v>
      </c>
      <c r="G2161" s="28">
        <v>83.08</v>
      </c>
      <c r="H2161" s="28" t="s">
        <v>45</v>
      </c>
      <c r="I2161" s="28">
        <v>0.35</v>
      </c>
      <c r="J2161" s="28">
        <v>10.45</v>
      </c>
      <c r="K2161" s="28">
        <v>236.15</v>
      </c>
      <c r="L2161" s="28">
        <v>16.4</v>
      </c>
      <c r="M2161" s="28" t="s">
        <v>46</v>
      </c>
      <c r="N2161" s="28">
        <v>37.01</v>
      </c>
    </row>
    <row r="2162">
      <c r="A2162" s="28">
        <v>2161.0</v>
      </c>
      <c r="B2162" s="28">
        <v>21.0</v>
      </c>
      <c r="C2162" s="28" t="s">
        <v>49</v>
      </c>
      <c r="D2162" s="28">
        <v>4.19</v>
      </c>
      <c r="E2162" s="28">
        <v>4.24</v>
      </c>
      <c r="F2162" s="28">
        <v>7.44</v>
      </c>
      <c r="G2162" s="28">
        <v>71.42</v>
      </c>
      <c r="H2162" s="28" t="s">
        <v>45</v>
      </c>
      <c r="I2162" s="28">
        <v>2.46</v>
      </c>
      <c r="J2162" s="28">
        <v>9.07</v>
      </c>
      <c r="K2162" s="28">
        <v>268.63</v>
      </c>
      <c r="L2162" s="28">
        <v>10.52</v>
      </c>
      <c r="M2162" s="28" t="s">
        <v>48</v>
      </c>
      <c r="N2162" s="28">
        <v>58.92</v>
      </c>
    </row>
    <row r="2163">
      <c r="A2163" s="28">
        <v>2162.0</v>
      </c>
      <c r="B2163" s="28">
        <v>16.0</v>
      </c>
      <c r="C2163" s="28" t="s">
        <v>44</v>
      </c>
      <c r="D2163" s="28">
        <v>2.9</v>
      </c>
      <c r="E2163" s="28">
        <v>6.84</v>
      </c>
      <c r="F2163" s="28">
        <v>7.8</v>
      </c>
      <c r="G2163" s="28">
        <v>74.72</v>
      </c>
      <c r="H2163" s="28" t="s">
        <v>45</v>
      </c>
      <c r="I2163" s="28">
        <v>2.82</v>
      </c>
      <c r="J2163" s="28">
        <v>4.29</v>
      </c>
      <c r="K2163" s="28">
        <v>292.68</v>
      </c>
      <c r="L2163" s="28">
        <v>5.87</v>
      </c>
      <c r="M2163" s="28" t="s">
        <v>48</v>
      </c>
      <c r="N2163" s="28">
        <v>93.28</v>
      </c>
    </row>
    <row r="2164">
      <c r="A2164" s="28">
        <v>2163.0</v>
      </c>
      <c r="B2164" s="28">
        <v>24.0</v>
      </c>
      <c r="C2164" s="28" t="s">
        <v>49</v>
      </c>
      <c r="D2164" s="28">
        <v>1.98</v>
      </c>
      <c r="E2164" s="28">
        <v>5.23</v>
      </c>
      <c r="F2164" s="28">
        <v>8.27</v>
      </c>
      <c r="G2164" s="28">
        <v>97.27</v>
      </c>
      <c r="H2164" s="28" t="s">
        <v>47</v>
      </c>
      <c r="I2164" s="28">
        <v>3.45</v>
      </c>
      <c r="J2164" s="28">
        <v>6.42</v>
      </c>
      <c r="K2164" s="28">
        <v>307.97</v>
      </c>
      <c r="L2164" s="28">
        <v>6.05</v>
      </c>
      <c r="M2164" s="28" t="s">
        <v>48</v>
      </c>
      <c r="N2164" s="28">
        <v>88.38</v>
      </c>
    </row>
    <row r="2165">
      <c r="A2165" s="28">
        <v>2164.0</v>
      </c>
      <c r="B2165" s="28">
        <v>17.0</v>
      </c>
      <c r="C2165" s="28" t="s">
        <v>44</v>
      </c>
      <c r="D2165" s="28">
        <v>3.27</v>
      </c>
      <c r="E2165" s="28">
        <v>9.67</v>
      </c>
      <c r="F2165" s="28">
        <v>7.72</v>
      </c>
      <c r="G2165" s="28">
        <v>93.89</v>
      </c>
      <c r="H2165" s="28" t="s">
        <v>47</v>
      </c>
      <c r="I2165" s="28">
        <v>0.58</v>
      </c>
      <c r="J2165" s="28">
        <v>4.79</v>
      </c>
      <c r="K2165" s="28">
        <v>280.68</v>
      </c>
      <c r="L2165" s="28">
        <v>4.4</v>
      </c>
      <c r="M2165" s="28" t="s">
        <v>48</v>
      </c>
      <c r="N2165" s="28">
        <v>100.0</v>
      </c>
    </row>
    <row r="2166">
      <c r="A2166" s="28">
        <v>2165.0</v>
      </c>
      <c r="B2166" s="28">
        <v>20.0</v>
      </c>
      <c r="C2166" s="28" t="s">
        <v>44</v>
      </c>
      <c r="D2166" s="28">
        <v>4.13</v>
      </c>
      <c r="E2166" s="28">
        <v>4.17</v>
      </c>
      <c r="F2166" s="28">
        <v>8.58</v>
      </c>
      <c r="G2166" s="28">
        <v>94.09</v>
      </c>
      <c r="H2166" s="28" t="s">
        <v>45</v>
      </c>
      <c r="I2166" s="28">
        <v>3.28</v>
      </c>
      <c r="J2166" s="28">
        <v>9.35</v>
      </c>
      <c r="K2166" s="28">
        <v>253.63</v>
      </c>
      <c r="L2166" s="28">
        <v>12.82</v>
      </c>
      <c r="M2166" s="28" t="s">
        <v>48</v>
      </c>
      <c r="N2166" s="28">
        <v>60.77</v>
      </c>
    </row>
    <row r="2167">
      <c r="A2167" s="28">
        <v>2166.0</v>
      </c>
      <c r="B2167" s="28">
        <v>24.0</v>
      </c>
      <c r="C2167" s="28" t="s">
        <v>49</v>
      </c>
      <c r="D2167" s="28">
        <v>5.97</v>
      </c>
      <c r="E2167" s="28">
        <v>7.66</v>
      </c>
      <c r="F2167" s="28">
        <v>7.74</v>
      </c>
      <c r="G2167" s="28">
        <v>83.11</v>
      </c>
      <c r="H2167" s="28" t="s">
        <v>45</v>
      </c>
      <c r="I2167" s="28">
        <v>0.73</v>
      </c>
      <c r="J2167" s="28">
        <v>9.63</v>
      </c>
      <c r="K2167" s="28">
        <v>255.62</v>
      </c>
      <c r="L2167" s="28">
        <v>14.65</v>
      </c>
      <c r="M2167" s="28" t="s">
        <v>46</v>
      </c>
      <c r="N2167" s="28">
        <v>83.6783312591426</v>
      </c>
    </row>
    <row r="2168">
      <c r="A2168" s="28">
        <v>2167.0</v>
      </c>
      <c r="B2168" s="28">
        <v>19.0</v>
      </c>
      <c r="C2168" s="28" t="s">
        <v>44</v>
      </c>
      <c r="D2168" s="28">
        <v>0.97</v>
      </c>
      <c r="E2168" s="28">
        <v>3.32</v>
      </c>
      <c r="F2168" s="28">
        <v>8.68</v>
      </c>
      <c r="G2168" s="28">
        <v>94.66</v>
      </c>
      <c r="H2168" s="28" t="s">
        <v>47</v>
      </c>
      <c r="I2168" s="28">
        <v>0.34</v>
      </c>
      <c r="J2168" s="28">
        <v>6.92</v>
      </c>
      <c r="K2168" s="28">
        <v>330.34</v>
      </c>
      <c r="L2168" s="28">
        <v>4.4</v>
      </c>
      <c r="M2168" s="28" t="s">
        <v>48</v>
      </c>
      <c r="N2168" s="28">
        <v>85.49</v>
      </c>
    </row>
    <row r="2169">
      <c r="A2169" s="28">
        <v>2168.0</v>
      </c>
      <c r="B2169" s="28">
        <v>18.0</v>
      </c>
      <c r="C2169" s="28" t="s">
        <v>44</v>
      </c>
      <c r="D2169" s="28">
        <v>1.77</v>
      </c>
      <c r="E2169" s="28">
        <v>5.58</v>
      </c>
      <c r="F2169" s="28">
        <v>4.97</v>
      </c>
      <c r="G2169" s="28">
        <v>91.14</v>
      </c>
      <c r="H2169" s="28" t="s">
        <v>51</v>
      </c>
      <c r="I2169" s="28">
        <v>2.35</v>
      </c>
      <c r="J2169" s="28">
        <v>6.53</v>
      </c>
      <c r="K2169" s="28">
        <v>305.94</v>
      </c>
      <c r="L2169" s="28">
        <v>5.7</v>
      </c>
      <c r="M2169" s="28" t="s">
        <v>48</v>
      </c>
      <c r="N2169" s="28">
        <v>96.0220641189718</v>
      </c>
    </row>
    <row r="2170">
      <c r="A2170" s="28">
        <v>2169.0</v>
      </c>
      <c r="B2170" s="28">
        <v>22.0</v>
      </c>
      <c r="C2170" s="28" t="s">
        <v>44</v>
      </c>
      <c r="D2170" s="28">
        <v>3.04</v>
      </c>
      <c r="E2170" s="28">
        <v>5.97</v>
      </c>
      <c r="F2170" s="28">
        <v>6.5</v>
      </c>
      <c r="G2170" s="28">
        <v>98.13</v>
      </c>
      <c r="H2170" s="28" t="s">
        <v>45</v>
      </c>
      <c r="I2170" s="28">
        <v>3.0</v>
      </c>
      <c r="J2170" s="28">
        <v>6.53</v>
      </c>
      <c r="K2170" s="28">
        <v>280.79</v>
      </c>
      <c r="L2170" s="28">
        <v>9.44</v>
      </c>
      <c r="M2170" s="28" t="s">
        <v>48</v>
      </c>
      <c r="N2170" s="28">
        <v>77.7</v>
      </c>
    </row>
    <row r="2171">
      <c r="A2171" s="28">
        <v>2170.0</v>
      </c>
      <c r="B2171" s="28">
        <v>21.0</v>
      </c>
      <c r="C2171" s="28" t="s">
        <v>49</v>
      </c>
      <c r="D2171" s="28">
        <v>2.88</v>
      </c>
      <c r="E2171" s="28">
        <v>3.96</v>
      </c>
      <c r="F2171" s="28">
        <v>8.97</v>
      </c>
      <c r="G2171" s="28">
        <v>62.57</v>
      </c>
      <c r="H2171" s="28" t="s">
        <v>45</v>
      </c>
      <c r="I2171" s="28">
        <v>4.79</v>
      </c>
      <c r="J2171" s="28">
        <v>4.59</v>
      </c>
      <c r="K2171" s="28">
        <v>289.45</v>
      </c>
      <c r="L2171" s="28">
        <v>10.67</v>
      </c>
      <c r="M2171" s="28" t="s">
        <v>48</v>
      </c>
      <c r="N2171" s="28">
        <v>65.08</v>
      </c>
    </row>
    <row r="2172">
      <c r="A2172" s="28">
        <v>2171.0</v>
      </c>
      <c r="B2172" s="28">
        <v>23.0</v>
      </c>
      <c r="C2172" s="28" t="s">
        <v>49</v>
      </c>
      <c r="D2172" s="28">
        <v>3.13</v>
      </c>
      <c r="E2172" s="28">
        <v>5.25</v>
      </c>
      <c r="F2172" s="28">
        <v>7.41</v>
      </c>
      <c r="G2172" s="28">
        <v>61.15</v>
      </c>
      <c r="H2172" s="28" t="s">
        <v>45</v>
      </c>
      <c r="I2172" s="28">
        <v>3.49</v>
      </c>
      <c r="J2172" s="28">
        <v>6.84</v>
      </c>
      <c r="K2172" s="28">
        <v>290.44</v>
      </c>
      <c r="L2172" s="28">
        <v>11.18</v>
      </c>
      <c r="M2172" s="28" t="s">
        <v>48</v>
      </c>
      <c r="N2172" s="28">
        <v>81.2105823021314</v>
      </c>
    </row>
    <row r="2173">
      <c r="A2173" s="28">
        <v>2172.0</v>
      </c>
      <c r="B2173" s="28">
        <v>18.0</v>
      </c>
      <c r="C2173" s="28" t="s">
        <v>44</v>
      </c>
      <c r="D2173" s="28">
        <v>6.35</v>
      </c>
      <c r="E2173" s="28">
        <v>3.51</v>
      </c>
      <c r="F2173" s="28">
        <v>8.39</v>
      </c>
      <c r="G2173" s="28">
        <v>67.0</v>
      </c>
      <c r="H2173" s="28" t="s">
        <v>51</v>
      </c>
      <c r="I2173" s="28">
        <v>2.96</v>
      </c>
      <c r="J2173" s="28">
        <v>7.92</v>
      </c>
      <c r="K2173" s="28">
        <v>244.93</v>
      </c>
      <c r="L2173" s="28">
        <v>13.86</v>
      </c>
      <c r="M2173" s="28" t="s">
        <v>46</v>
      </c>
      <c r="N2173" s="28">
        <v>48.69</v>
      </c>
    </row>
    <row r="2174">
      <c r="A2174" s="28">
        <v>2173.0</v>
      </c>
      <c r="B2174" s="28">
        <v>20.0</v>
      </c>
      <c r="C2174" s="28" t="s">
        <v>49</v>
      </c>
      <c r="D2174" s="28">
        <v>2.59</v>
      </c>
      <c r="E2174" s="28">
        <v>1.05</v>
      </c>
      <c r="F2174" s="28">
        <v>4.15</v>
      </c>
      <c r="G2174" s="28">
        <v>97.16</v>
      </c>
      <c r="H2174" s="28" t="s">
        <v>45</v>
      </c>
      <c r="I2174" s="28">
        <v>1.07</v>
      </c>
      <c r="J2174" s="28">
        <v>8.12</v>
      </c>
      <c r="K2174" s="28">
        <v>302.07</v>
      </c>
      <c r="L2174" s="28">
        <v>6.3</v>
      </c>
      <c r="M2174" s="28" t="s">
        <v>48</v>
      </c>
      <c r="N2174" s="28">
        <v>42.58</v>
      </c>
    </row>
    <row r="2175">
      <c r="A2175" s="28">
        <v>2174.0</v>
      </c>
      <c r="B2175" s="28">
        <v>19.0</v>
      </c>
      <c r="C2175" s="28" t="s">
        <v>49</v>
      </c>
      <c r="D2175" s="28">
        <v>4.02</v>
      </c>
      <c r="E2175" s="28">
        <v>2.94</v>
      </c>
      <c r="F2175" s="28">
        <v>8.36</v>
      </c>
      <c r="G2175" s="28">
        <v>84.22</v>
      </c>
      <c r="H2175" s="28" t="s">
        <v>51</v>
      </c>
      <c r="I2175" s="28">
        <v>0.76</v>
      </c>
      <c r="J2175" s="28">
        <v>6.17</v>
      </c>
      <c r="K2175" s="28">
        <v>260.44</v>
      </c>
      <c r="L2175" s="28">
        <v>6.05</v>
      </c>
      <c r="M2175" s="28" t="s">
        <v>48</v>
      </c>
      <c r="N2175" s="28">
        <v>50.43</v>
      </c>
    </row>
    <row r="2176">
      <c r="A2176" s="28">
        <v>2175.0</v>
      </c>
      <c r="B2176" s="28">
        <v>19.0</v>
      </c>
      <c r="C2176" s="28" t="s">
        <v>49</v>
      </c>
      <c r="D2176" s="28">
        <v>4.99</v>
      </c>
      <c r="E2176" s="28">
        <v>7.3</v>
      </c>
      <c r="F2176" s="28">
        <v>7.49</v>
      </c>
      <c r="G2176" s="28">
        <v>77.04</v>
      </c>
      <c r="H2176" s="28" t="s">
        <v>47</v>
      </c>
      <c r="I2176" s="28">
        <v>3.04</v>
      </c>
      <c r="J2176" s="28">
        <v>10.32</v>
      </c>
      <c r="K2176" s="28">
        <v>256.08</v>
      </c>
      <c r="L2176" s="28">
        <v>12.89</v>
      </c>
      <c r="M2176" s="28" t="s">
        <v>48</v>
      </c>
      <c r="N2176" s="28">
        <v>69.28</v>
      </c>
    </row>
    <row r="2177">
      <c r="A2177" s="28">
        <v>2176.0</v>
      </c>
      <c r="B2177" s="28">
        <v>19.0</v>
      </c>
      <c r="C2177" s="28" t="s">
        <v>49</v>
      </c>
      <c r="D2177" s="28">
        <v>1.86</v>
      </c>
      <c r="E2177" s="28">
        <v>7.94</v>
      </c>
      <c r="F2177" s="28">
        <v>4.85</v>
      </c>
      <c r="G2177" s="28">
        <v>80.51</v>
      </c>
      <c r="H2177" s="28" t="s">
        <v>45</v>
      </c>
      <c r="I2177" s="28">
        <v>1.11</v>
      </c>
      <c r="J2177" s="28">
        <v>4.38</v>
      </c>
      <c r="K2177" s="28">
        <v>302.27</v>
      </c>
      <c r="L2177" s="28">
        <v>3.41</v>
      </c>
      <c r="M2177" s="28" t="s">
        <v>50</v>
      </c>
      <c r="N2177" s="28">
        <v>90.66</v>
      </c>
    </row>
    <row r="2178">
      <c r="A2178" s="28">
        <v>2177.0</v>
      </c>
      <c r="B2178" s="28">
        <v>23.0</v>
      </c>
      <c r="C2178" s="28" t="s">
        <v>44</v>
      </c>
      <c r="D2178" s="28">
        <v>5.75</v>
      </c>
      <c r="E2178" s="28">
        <v>3.52</v>
      </c>
      <c r="F2178" s="28">
        <v>4.13</v>
      </c>
      <c r="G2178" s="28">
        <v>93.18</v>
      </c>
      <c r="H2178" s="28" t="s">
        <v>45</v>
      </c>
      <c r="I2178" s="28">
        <v>3.53</v>
      </c>
      <c r="J2178" s="28">
        <v>7.86</v>
      </c>
      <c r="K2178" s="28">
        <v>257.98</v>
      </c>
      <c r="L2178" s="28">
        <v>12.87</v>
      </c>
      <c r="M2178" s="28" t="s">
        <v>46</v>
      </c>
      <c r="N2178" s="28">
        <v>30.93</v>
      </c>
    </row>
    <row r="2179">
      <c r="A2179" s="28">
        <v>2178.0</v>
      </c>
      <c r="B2179" s="28">
        <v>21.0</v>
      </c>
      <c r="C2179" s="28" t="s">
        <v>44</v>
      </c>
      <c r="D2179" s="28">
        <v>4.38</v>
      </c>
      <c r="E2179" s="28">
        <v>4.67</v>
      </c>
      <c r="F2179" s="28">
        <v>5.3</v>
      </c>
      <c r="G2179" s="28">
        <v>97.16</v>
      </c>
      <c r="H2179" s="28" t="s">
        <v>45</v>
      </c>
      <c r="I2179" s="28">
        <v>0.57</v>
      </c>
      <c r="J2179" s="28">
        <v>6.9</v>
      </c>
      <c r="K2179" s="28">
        <v>261.97</v>
      </c>
      <c r="L2179" s="28">
        <v>10.6</v>
      </c>
      <c r="M2179" s="28" t="s">
        <v>48</v>
      </c>
      <c r="N2179" s="28">
        <v>63.68</v>
      </c>
    </row>
    <row r="2180">
      <c r="A2180" s="28">
        <v>2179.0</v>
      </c>
      <c r="B2180" s="28">
        <v>18.0</v>
      </c>
      <c r="C2180" s="28" t="s">
        <v>49</v>
      </c>
      <c r="D2180" s="28">
        <v>3.57</v>
      </c>
      <c r="E2180" s="28">
        <v>1.34</v>
      </c>
      <c r="F2180" s="28">
        <v>8.58</v>
      </c>
      <c r="G2180" s="28">
        <v>89.19</v>
      </c>
      <c r="H2180" s="28" t="s">
        <v>51</v>
      </c>
      <c r="I2180" s="28">
        <v>1.7</v>
      </c>
      <c r="J2180" s="28">
        <v>8.11</v>
      </c>
      <c r="K2180" s="28">
        <v>272.63</v>
      </c>
      <c r="L2180" s="28">
        <v>10.84</v>
      </c>
      <c r="M2180" s="28" t="s">
        <v>48</v>
      </c>
      <c r="N2180" s="28">
        <v>51.76</v>
      </c>
    </row>
    <row r="2181">
      <c r="A2181" s="28">
        <v>2180.0</v>
      </c>
      <c r="B2181" s="28">
        <v>20.0</v>
      </c>
      <c r="C2181" s="28" t="s">
        <v>49</v>
      </c>
      <c r="D2181" s="28">
        <v>6.48</v>
      </c>
      <c r="E2181" s="28">
        <v>3.13</v>
      </c>
      <c r="F2181" s="28">
        <v>7.34</v>
      </c>
      <c r="G2181" s="28">
        <v>90.39</v>
      </c>
      <c r="H2181" s="28" t="s">
        <v>51</v>
      </c>
      <c r="I2181" s="28">
        <v>3.87</v>
      </c>
      <c r="J2181" s="28">
        <v>10.11</v>
      </c>
      <c r="K2181" s="28">
        <v>235.57</v>
      </c>
      <c r="L2181" s="28">
        <v>12.43</v>
      </c>
      <c r="M2181" s="28" t="s">
        <v>46</v>
      </c>
      <c r="N2181" s="28">
        <v>41.9</v>
      </c>
    </row>
    <row r="2182">
      <c r="A2182" s="28">
        <v>2181.0</v>
      </c>
      <c r="B2182" s="28">
        <v>21.0</v>
      </c>
      <c r="C2182" s="28" t="s">
        <v>49</v>
      </c>
      <c r="D2182" s="28">
        <v>1.95</v>
      </c>
      <c r="E2182" s="28">
        <v>8.01</v>
      </c>
      <c r="F2182" s="28">
        <v>8.6</v>
      </c>
      <c r="G2182" s="28">
        <v>72.82</v>
      </c>
      <c r="H2182" s="28" t="s">
        <v>45</v>
      </c>
      <c r="I2182" s="28">
        <v>4.16</v>
      </c>
      <c r="J2182" s="28">
        <v>3.49</v>
      </c>
      <c r="K2182" s="28">
        <v>289.15</v>
      </c>
      <c r="L2182" s="28">
        <v>2.9</v>
      </c>
      <c r="M2182" s="28" t="s">
        <v>48</v>
      </c>
      <c r="N2182" s="28">
        <v>100.0</v>
      </c>
    </row>
    <row r="2183">
      <c r="A2183" s="28">
        <v>2182.0</v>
      </c>
      <c r="B2183" s="28">
        <v>20.0</v>
      </c>
      <c r="C2183" s="28" t="s">
        <v>49</v>
      </c>
      <c r="D2183" s="28">
        <v>7.07</v>
      </c>
      <c r="E2183" s="28">
        <v>6.45</v>
      </c>
      <c r="F2183" s="28">
        <v>6.23</v>
      </c>
      <c r="G2183" s="28">
        <v>78.68</v>
      </c>
      <c r="H2183" s="28" t="s">
        <v>45</v>
      </c>
      <c r="I2183" s="28">
        <v>1.73</v>
      </c>
      <c r="J2183" s="28">
        <v>8.76</v>
      </c>
      <c r="K2183" s="28">
        <v>240.35</v>
      </c>
      <c r="L2183" s="28">
        <v>14.36</v>
      </c>
      <c r="M2183" s="28" t="s">
        <v>46</v>
      </c>
      <c r="N2183" s="28">
        <v>51.46</v>
      </c>
    </row>
    <row r="2184">
      <c r="A2184" s="28">
        <v>2183.0</v>
      </c>
      <c r="B2184" s="28">
        <v>21.0</v>
      </c>
      <c r="C2184" s="28" t="s">
        <v>49</v>
      </c>
      <c r="D2184" s="28">
        <v>4.49</v>
      </c>
      <c r="E2184" s="28">
        <v>2.85</v>
      </c>
      <c r="F2184" s="28">
        <v>8.68</v>
      </c>
      <c r="G2184" s="28">
        <v>95.41</v>
      </c>
      <c r="H2184" s="28" t="s">
        <v>47</v>
      </c>
      <c r="I2184" s="28">
        <v>1.03</v>
      </c>
      <c r="J2184" s="28">
        <v>7.38</v>
      </c>
      <c r="K2184" s="28">
        <v>265.74</v>
      </c>
      <c r="L2184" s="28">
        <v>10.95</v>
      </c>
      <c r="M2184" s="28" t="s">
        <v>48</v>
      </c>
      <c r="N2184" s="28">
        <v>71.14</v>
      </c>
    </row>
    <row r="2185">
      <c r="A2185" s="28">
        <v>2184.0</v>
      </c>
      <c r="B2185" s="28">
        <v>23.0</v>
      </c>
      <c r="C2185" s="28" t="s">
        <v>49</v>
      </c>
      <c r="D2185" s="28">
        <v>4.87</v>
      </c>
      <c r="E2185" s="28">
        <v>3.32</v>
      </c>
      <c r="F2185" s="28">
        <v>6.31</v>
      </c>
      <c r="G2185" s="28">
        <v>91.44</v>
      </c>
      <c r="H2185" s="28" t="s">
        <v>47</v>
      </c>
      <c r="I2185" s="28">
        <v>4.79</v>
      </c>
      <c r="J2185" s="28">
        <v>7.56</v>
      </c>
      <c r="K2185" s="28">
        <v>274.53</v>
      </c>
      <c r="L2185" s="28">
        <v>11.49</v>
      </c>
      <c r="M2185" s="28" t="s">
        <v>48</v>
      </c>
      <c r="N2185" s="28">
        <v>58.09</v>
      </c>
    </row>
    <row r="2186">
      <c r="A2186" s="28">
        <v>2185.0</v>
      </c>
      <c r="B2186" s="28">
        <v>22.0</v>
      </c>
      <c r="C2186" s="28" t="s">
        <v>49</v>
      </c>
      <c r="D2186" s="28">
        <v>7.0</v>
      </c>
      <c r="E2186" s="28">
        <v>8.35</v>
      </c>
      <c r="F2186" s="28">
        <v>5.02</v>
      </c>
      <c r="G2186" s="28">
        <v>87.37</v>
      </c>
      <c r="H2186" s="28" t="s">
        <v>45</v>
      </c>
      <c r="I2186" s="28">
        <v>3.81</v>
      </c>
      <c r="J2186" s="28">
        <v>12.26</v>
      </c>
      <c r="K2186" s="28">
        <v>225.06</v>
      </c>
      <c r="L2186" s="28">
        <v>21.79</v>
      </c>
      <c r="M2186" s="28" t="s">
        <v>50</v>
      </c>
      <c r="N2186" s="28">
        <v>65.875028082106</v>
      </c>
    </row>
    <row r="2187">
      <c r="A2187" s="28">
        <v>2186.0</v>
      </c>
      <c r="B2187" s="28">
        <v>20.0</v>
      </c>
      <c r="C2187" s="28" t="s">
        <v>49</v>
      </c>
      <c r="D2187" s="28">
        <v>6.54</v>
      </c>
      <c r="E2187" s="28">
        <v>2.88</v>
      </c>
      <c r="F2187" s="28">
        <v>4.76</v>
      </c>
      <c r="G2187" s="28">
        <v>62.61</v>
      </c>
      <c r="H2187" s="28" t="s">
        <v>45</v>
      </c>
      <c r="I2187" s="28">
        <v>4.04</v>
      </c>
      <c r="J2187" s="28">
        <v>10.4</v>
      </c>
      <c r="K2187" s="28">
        <v>239.95</v>
      </c>
      <c r="L2187" s="28">
        <v>10.49</v>
      </c>
      <c r="M2187" s="28" t="s">
        <v>46</v>
      </c>
      <c r="N2187" s="28">
        <v>24.62</v>
      </c>
    </row>
    <row r="2188">
      <c r="A2188" s="28">
        <v>2187.0</v>
      </c>
      <c r="B2188" s="28">
        <v>21.0</v>
      </c>
      <c r="C2188" s="28" t="s">
        <v>49</v>
      </c>
      <c r="D2188" s="28">
        <v>4.81</v>
      </c>
      <c r="E2188" s="28">
        <v>4.01</v>
      </c>
      <c r="F2188" s="28">
        <v>8.97</v>
      </c>
      <c r="G2188" s="28">
        <v>61.58</v>
      </c>
      <c r="H2188" s="28" t="s">
        <v>51</v>
      </c>
      <c r="I2188" s="28">
        <v>1.11</v>
      </c>
      <c r="J2188" s="28">
        <v>6.74</v>
      </c>
      <c r="K2188" s="28">
        <v>269.64</v>
      </c>
      <c r="L2188" s="28">
        <v>12.81</v>
      </c>
      <c r="M2188" s="28" t="s">
        <v>48</v>
      </c>
      <c r="N2188" s="28">
        <v>58.08</v>
      </c>
    </row>
    <row r="2189">
      <c r="A2189" s="28">
        <v>2188.0</v>
      </c>
      <c r="B2189" s="28">
        <v>19.0</v>
      </c>
      <c r="C2189" s="28" t="s">
        <v>44</v>
      </c>
      <c r="D2189" s="28">
        <v>6.03</v>
      </c>
      <c r="E2189" s="28">
        <v>6.98</v>
      </c>
      <c r="F2189" s="28">
        <v>5.67</v>
      </c>
      <c r="G2189" s="28">
        <v>65.22</v>
      </c>
      <c r="H2189" s="28" t="s">
        <v>45</v>
      </c>
      <c r="I2189" s="28">
        <v>2.12</v>
      </c>
      <c r="J2189" s="28">
        <v>7.17</v>
      </c>
      <c r="K2189" s="28">
        <v>251.08</v>
      </c>
      <c r="L2189" s="28">
        <v>14.75</v>
      </c>
      <c r="M2189" s="28" t="s">
        <v>46</v>
      </c>
      <c r="N2189" s="28">
        <v>60.45</v>
      </c>
    </row>
    <row r="2190">
      <c r="A2190" s="28">
        <v>2189.0</v>
      </c>
      <c r="B2190" s="28">
        <v>24.0</v>
      </c>
      <c r="C2190" s="28" t="s">
        <v>44</v>
      </c>
      <c r="D2190" s="28">
        <v>3.47</v>
      </c>
      <c r="E2190" s="28">
        <v>6.05</v>
      </c>
      <c r="F2190" s="28">
        <v>4.8</v>
      </c>
      <c r="G2190" s="28">
        <v>83.26</v>
      </c>
      <c r="H2190" s="28" t="s">
        <v>45</v>
      </c>
      <c r="I2190" s="28">
        <v>0.34</v>
      </c>
      <c r="J2190" s="28">
        <v>4.98</v>
      </c>
      <c r="K2190" s="28">
        <v>267.38</v>
      </c>
      <c r="L2190" s="28">
        <v>5.86</v>
      </c>
      <c r="M2190" s="28" t="s">
        <v>48</v>
      </c>
      <c r="N2190" s="28">
        <v>70.17</v>
      </c>
    </row>
    <row r="2191">
      <c r="A2191" s="28">
        <v>2190.0</v>
      </c>
      <c r="B2191" s="28">
        <v>19.0</v>
      </c>
      <c r="C2191" s="28" t="s">
        <v>49</v>
      </c>
      <c r="D2191" s="28">
        <v>4.38</v>
      </c>
      <c r="E2191" s="28">
        <v>5.15</v>
      </c>
      <c r="F2191" s="28">
        <v>4.04</v>
      </c>
      <c r="G2191" s="28">
        <v>81.46</v>
      </c>
      <c r="H2191" s="28" t="s">
        <v>47</v>
      </c>
      <c r="I2191" s="28">
        <v>0.55</v>
      </c>
      <c r="J2191" s="28">
        <v>8.88</v>
      </c>
      <c r="K2191" s="28">
        <v>278.96</v>
      </c>
      <c r="L2191" s="28">
        <v>10.07</v>
      </c>
      <c r="M2191" s="28" t="s">
        <v>48</v>
      </c>
      <c r="N2191" s="28">
        <v>59.8693915383439</v>
      </c>
    </row>
    <row r="2192">
      <c r="A2192" s="28">
        <v>2191.0</v>
      </c>
      <c r="B2192" s="28">
        <v>16.0</v>
      </c>
      <c r="C2192" s="28" t="s">
        <v>49</v>
      </c>
      <c r="D2192" s="28">
        <v>0.5</v>
      </c>
      <c r="E2192" s="28">
        <v>9.1</v>
      </c>
      <c r="F2192" s="28">
        <v>5.43</v>
      </c>
      <c r="G2192" s="28">
        <v>97.71</v>
      </c>
      <c r="H2192" s="28" t="s">
        <v>45</v>
      </c>
      <c r="I2192" s="28">
        <v>1.1</v>
      </c>
      <c r="J2192" s="28">
        <v>5.74</v>
      </c>
      <c r="K2192" s="28">
        <v>314.96</v>
      </c>
      <c r="L2192" s="28">
        <v>7.14</v>
      </c>
      <c r="M2192" s="28" t="s">
        <v>50</v>
      </c>
      <c r="N2192" s="28">
        <v>100.0</v>
      </c>
    </row>
    <row r="2193">
      <c r="A2193" s="28">
        <v>2192.0</v>
      </c>
      <c r="B2193" s="28">
        <v>22.0</v>
      </c>
      <c r="C2193" s="28" t="s">
        <v>49</v>
      </c>
      <c r="D2193" s="28">
        <v>0.72</v>
      </c>
      <c r="E2193" s="28">
        <v>2.98</v>
      </c>
      <c r="F2193" s="28">
        <v>8.45</v>
      </c>
      <c r="G2193" s="28">
        <v>87.79</v>
      </c>
      <c r="H2193" s="28" t="s">
        <v>47</v>
      </c>
      <c r="I2193" s="28">
        <v>1.52</v>
      </c>
      <c r="J2193" s="28">
        <v>5.63</v>
      </c>
      <c r="K2193" s="28">
        <v>330.53</v>
      </c>
      <c r="L2193" s="28">
        <v>2.65</v>
      </c>
      <c r="M2193" s="28" t="s">
        <v>48</v>
      </c>
      <c r="N2193" s="28">
        <v>74.95</v>
      </c>
    </row>
    <row r="2194">
      <c r="A2194" s="28">
        <v>2193.0</v>
      </c>
      <c r="B2194" s="28">
        <v>22.0</v>
      </c>
      <c r="C2194" s="28" t="s">
        <v>49</v>
      </c>
      <c r="D2194" s="28">
        <v>6.64</v>
      </c>
      <c r="E2194" s="28">
        <v>7.67</v>
      </c>
      <c r="F2194" s="28">
        <v>6.67</v>
      </c>
      <c r="G2194" s="28">
        <v>71.76</v>
      </c>
      <c r="H2194" s="28" t="s">
        <v>51</v>
      </c>
      <c r="I2194" s="28">
        <v>4.99</v>
      </c>
      <c r="J2194" s="28">
        <v>11.59</v>
      </c>
      <c r="K2194" s="28">
        <v>239.0</v>
      </c>
      <c r="L2194" s="28">
        <v>14.54</v>
      </c>
      <c r="M2194" s="28" t="s">
        <v>46</v>
      </c>
      <c r="N2194" s="28">
        <v>66.6191520243123</v>
      </c>
    </row>
    <row r="2195">
      <c r="A2195" s="28">
        <v>2194.0</v>
      </c>
      <c r="B2195" s="28">
        <v>19.0</v>
      </c>
      <c r="C2195" s="28" t="s">
        <v>44</v>
      </c>
      <c r="D2195" s="28">
        <v>0.48</v>
      </c>
      <c r="E2195" s="28">
        <v>2.43</v>
      </c>
      <c r="F2195" s="28">
        <v>7.16</v>
      </c>
      <c r="G2195" s="28">
        <v>66.46</v>
      </c>
      <c r="H2195" s="28" t="s">
        <v>45</v>
      </c>
      <c r="I2195" s="28">
        <v>2.11</v>
      </c>
      <c r="J2195" s="28">
        <v>2.78</v>
      </c>
      <c r="K2195" s="28">
        <v>325.82</v>
      </c>
      <c r="L2195" s="28">
        <v>2.35</v>
      </c>
      <c r="M2195" s="28" t="s">
        <v>48</v>
      </c>
      <c r="N2195" s="28">
        <v>68.049487541391</v>
      </c>
    </row>
    <row r="2196">
      <c r="A2196" s="28">
        <v>2195.0</v>
      </c>
      <c r="B2196" s="28">
        <v>18.0</v>
      </c>
      <c r="C2196" s="28" t="s">
        <v>44</v>
      </c>
      <c r="D2196" s="28">
        <v>1.36</v>
      </c>
      <c r="E2196" s="28">
        <v>6.54</v>
      </c>
      <c r="F2196" s="28">
        <v>8.61</v>
      </c>
      <c r="G2196" s="28">
        <v>93.98</v>
      </c>
      <c r="H2196" s="28" t="s">
        <v>51</v>
      </c>
      <c r="I2196" s="28">
        <v>3.49</v>
      </c>
      <c r="J2196" s="28">
        <v>7.31</v>
      </c>
      <c r="K2196" s="28">
        <v>300.1</v>
      </c>
      <c r="L2196" s="28">
        <v>6.72</v>
      </c>
      <c r="M2196" s="28" t="s">
        <v>48</v>
      </c>
      <c r="N2196" s="28">
        <v>100.0</v>
      </c>
    </row>
    <row r="2197">
      <c r="A2197" s="28">
        <v>2196.0</v>
      </c>
      <c r="B2197" s="28">
        <v>23.0</v>
      </c>
      <c r="C2197" s="28" t="s">
        <v>49</v>
      </c>
      <c r="D2197" s="28">
        <v>6.37</v>
      </c>
      <c r="E2197" s="28">
        <v>8.84</v>
      </c>
      <c r="F2197" s="28">
        <v>6.56</v>
      </c>
      <c r="G2197" s="28">
        <v>78.38</v>
      </c>
      <c r="H2197" s="28" t="s">
        <v>51</v>
      </c>
      <c r="I2197" s="28">
        <v>4.52</v>
      </c>
      <c r="J2197" s="28">
        <v>7.8</v>
      </c>
      <c r="K2197" s="28">
        <v>241.2</v>
      </c>
      <c r="L2197" s="28">
        <v>15.45</v>
      </c>
      <c r="M2197" s="28" t="s">
        <v>46</v>
      </c>
      <c r="N2197" s="28">
        <v>86.8763068014031</v>
      </c>
    </row>
    <row r="2198">
      <c r="A2198" s="28">
        <v>2197.0</v>
      </c>
      <c r="B2198" s="28">
        <v>20.0</v>
      </c>
      <c r="C2198" s="28" t="s">
        <v>44</v>
      </c>
      <c r="D2198" s="28">
        <v>0.01</v>
      </c>
      <c r="E2198" s="28">
        <v>5.12</v>
      </c>
      <c r="F2198" s="28">
        <v>8.19</v>
      </c>
      <c r="G2198" s="28">
        <v>86.14</v>
      </c>
      <c r="H2198" s="28" t="s">
        <v>45</v>
      </c>
      <c r="I2198" s="28">
        <v>1.23</v>
      </c>
      <c r="J2198" s="28">
        <v>5.12</v>
      </c>
      <c r="K2198" s="28">
        <v>324.82</v>
      </c>
      <c r="L2198" s="28">
        <v>4.66</v>
      </c>
      <c r="M2198" s="28" t="s">
        <v>48</v>
      </c>
      <c r="N2198" s="28">
        <v>86.84</v>
      </c>
    </row>
    <row r="2199">
      <c r="A2199" s="28">
        <v>2198.0</v>
      </c>
      <c r="B2199" s="28">
        <v>22.0</v>
      </c>
      <c r="C2199" s="28" t="s">
        <v>44</v>
      </c>
      <c r="D2199" s="28">
        <v>2.26</v>
      </c>
      <c r="E2199" s="28">
        <v>7.52</v>
      </c>
      <c r="F2199" s="28">
        <v>5.62</v>
      </c>
      <c r="G2199" s="28">
        <v>82.61</v>
      </c>
      <c r="H2199" s="28" t="s">
        <v>45</v>
      </c>
      <c r="I2199" s="28">
        <v>0.72</v>
      </c>
      <c r="J2199" s="28">
        <v>3.74</v>
      </c>
      <c r="K2199" s="28">
        <v>275.86</v>
      </c>
      <c r="L2199" s="28">
        <v>6.82</v>
      </c>
      <c r="M2199" s="28" t="s">
        <v>50</v>
      </c>
      <c r="N2199" s="28">
        <v>76.0</v>
      </c>
    </row>
    <row r="2200">
      <c r="A2200" s="28">
        <v>2199.0</v>
      </c>
      <c r="B2200" s="28">
        <v>19.0</v>
      </c>
      <c r="C2200" s="28" t="s">
        <v>44</v>
      </c>
      <c r="D2200" s="28">
        <v>4.67</v>
      </c>
      <c r="E2200" s="28">
        <v>8.38</v>
      </c>
      <c r="F2200" s="28">
        <v>8.89</v>
      </c>
      <c r="G2200" s="28">
        <v>64.3</v>
      </c>
      <c r="H2200" s="28" t="s">
        <v>51</v>
      </c>
      <c r="I2200" s="28">
        <v>1.22</v>
      </c>
      <c r="J2200" s="28">
        <v>7.01</v>
      </c>
      <c r="K2200" s="28">
        <v>243.77</v>
      </c>
      <c r="L2200" s="28">
        <v>6.69</v>
      </c>
      <c r="M2200" s="28" t="s">
        <v>48</v>
      </c>
      <c r="N2200" s="28">
        <v>83.96</v>
      </c>
    </row>
    <row r="2201">
      <c r="A2201" s="28">
        <v>2200.0</v>
      </c>
      <c r="B2201" s="28">
        <v>19.0</v>
      </c>
      <c r="C2201" s="28" t="s">
        <v>44</v>
      </c>
      <c r="D2201" s="28">
        <v>4.76</v>
      </c>
      <c r="E2201" s="28">
        <v>2.22</v>
      </c>
      <c r="F2201" s="28">
        <v>4.39</v>
      </c>
      <c r="G2201" s="28">
        <v>62.28</v>
      </c>
      <c r="H2201" s="28" t="s">
        <v>51</v>
      </c>
      <c r="I2201" s="28">
        <v>4.41</v>
      </c>
      <c r="J2201" s="28">
        <v>8.24</v>
      </c>
      <c r="K2201" s="28">
        <v>256.11</v>
      </c>
      <c r="L2201" s="28">
        <v>11.18</v>
      </c>
      <c r="M2201" s="28" t="s">
        <v>48</v>
      </c>
      <c r="N2201" s="28">
        <v>30.08</v>
      </c>
    </row>
    <row r="2202">
      <c r="A2202" s="28">
        <v>2201.0</v>
      </c>
      <c r="B2202" s="28">
        <v>23.0</v>
      </c>
      <c r="C2202" s="28" t="s">
        <v>49</v>
      </c>
      <c r="D2202" s="28">
        <v>6.22</v>
      </c>
      <c r="E2202" s="28">
        <v>7.35</v>
      </c>
      <c r="F2202" s="28">
        <v>7.62</v>
      </c>
      <c r="G2202" s="28">
        <v>75.08</v>
      </c>
      <c r="H2202" s="28" t="s">
        <v>51</v>
      </c>
      <c r="I2202" s="28">
        <v>3.33</v>
      </c>
      <c r="J2202" s="28">
        <v>7.49</v>
      </c>
      <c r="K2202" s="28">
        <v>232.36</v>
      </c>
      <c r="L2202" s="28">
        <v>14.4</v>
      </c>
      <c r="M2202" s="28" t="s">
        <v>46</v>
      </c>
      <c r="N2202" s="28">
        <v>78.4879412675656</v>
      </c>
    </row>
    <row r="2203">
      <c r="A2203" s="28">
        <v>2202.0</v>
      </c>
      <c r="B2203" s="28">
        <v>23.0</v>
      </c>
      <c r="C2203" s="28" t="s">
        <v>44</v>
      </c>
      <c r="D2203" s="28">
        <v>4.05</v>
      </c>
      <c r="E2203" s="28">
        <v>9.28</v>
      </c>
      <c r="F2203" s="28">
        <v>7.3</v>
      </c>
      <c r="G2203" s="28">
        <v>74.46</v>
      </c>
      <c r="H2203" s="28" t="s">
        <v>45</v>
      </c>
      <c r="I2203" s="28">
        <v>2.26</v>
      </c>
      <c r="J2203" s="28">
        <v>7.02</v>
      </c>
      <c r="K2203" s="28">
        <v>248.84</v>
      </c>
      <c r="L2203" s="28">
        <v>10.95</v>
      </c>
      <c r="M2203" s="28" t="s">
        <v>48</v>
      </c>
      <c r="N2203" s="28">
        <v>89.65</v>
      </c>
    </row>
    <row r="2204">
      <c r="A2204" s="28">
        <v>2203.0</v>
      </c>
      <c r="B2204" s="28">
        <v>17.0</v>
      </c>
      <c r="C2204" s="28" t="s">
        <v>49</v>
      </c>
      <c r="D2204" s="28">
        <v>4.08</v>
      </c>
      <c r="E2204" s="28">
        <v>6.19</v>
      </c>
      <c r="F2204" s="28">
        <v>4.96</v>
      </c>
      <c r="G2204" s="28">
        <v>86.95</v>
      </c>
      <c r="H2204" s="28" t="s">
        <v>47</v>
      </c>
      <c r="I2204" s="28">
        <v>4.1</v>
      </c>
      <c r="J2204" s="28">
        <v>6.83</v>
      </c>
      <c r="K2204" s="28">
        <v>278.47</v>
      </c>
      <c r="L2204" s="28">
        <v>8.12</v>
      </c>
      <c r="M2204" s="28" t="s">
        <v>48</v>
      </c>
      <c r="N2204" s="28">
        <v>71.33</v>
      </c>
    </row>
    <row r="2205">
      <c r="A2205" s="28">
        <v>2204.0</v>
      </c>
      <c r="B2205" s="28">
        <v>17.0</v>
      </c>
      <c r="C2205" s="28" t="s">
        <v>44</v>
      </c>
      <c r="D2205" s="28">
        <v>5.8</v>
      </c>
      <c r="E2205" s="28">
        <v>2.68</v>
      </c>
      <c r="F2205" s="28">
        <v>5.94</v>
      </c>
      <c r="G2205" s="28">
        <v>85.29</v>
      </c>
      <c r="H2205" s="28" t="s">
        <v>51</v>
      </c>
      <c r="I2205" s="28">
        <v>1.18</v>
      </c>
      <c r="J2205" s="28">
        <v>10.04</v>
      </c>
      <c r="K2205" s="28">
        <v>242.49</v>
      </c>
      <c r="L2205" s="28">
        <v>11.67</v>
      </c>
      <c r="M2205" s="28" t="s">
        <v>46</v>
      </c>
      <c r="N2205" s="28">
        <v>39.05</v>
      </c>
    </row>
    <row r="2206">
      <c r="A2206" s="28">
        <v>2205.0</v>
      </c>
      <c r="B2206" s="28">
        <v>18.0</v>
      </c>
      <c r="C2206" s="28" t="s">
        <v>49</v>
      </c>
      <c r="D2206" s="28">
        <v>3.99</v>
      </c>
      <c r="E2206" s="28">
        <v>2.14</v>
      </c>
      <c r="F2206" s="28">
        <v>5.56</v>
      </c>
      <c r="G2206" s="28">
        <v>98.76</v>
      </c>
      <c r="H2206" s="28" t="s">
        <v>51</v>
      </c>
      <c r="I2206" s="28">
        <v>1.2</v>
      </c>
      <c r="J2206" s="28">
        <v>8.58</v>
      </c>
      <c r="K2206" s="28">
        <v>268.68</v>
      </c>
      <c r="L2206" s="28">
        <v>8.09</v>
      </c>
      <c r="M2206" s="28" t="s">
        <v>48</v>
      </c>
      <c r="N2206" s="28">
        <v>51.78</v>
      </c>
    </row>
    <row r="2207">
      <c r="A2207" s="28">
        <v>2206.0</v>
      </c>
      <c r="B2207" s="28">
        <v>18.0</v>
      </c>
      <c r="C2207" s="28" t="s">
        <v>44</v>
      </c>
      <c r="D2207" s="28">
        <v>4.87</v>
      </c>
      <c r="E2207" s="28">
        <v>3.34</v>
      </c>
      <c r="F2207" s="28">
        <v>4.47</v>
      </c>
      <c r="G2207" s="28">
        <v>94.32</v>
      </c>
      <c r="H2207" s="28" t="s">
        <v>51</v>
      </c>
      <c r="I2207" s="28">
        <v>2.84</v>
      </c>
      <c r="J2207" s="28">
        <v>6.32</v>
      </c>
      <c r="K2207" s="28">
        <v>262.95</v>
      </c>
      <c r="L2207" s="28">
        <v>11.4</v>
      </c>
      <c r="M2207" s="28" t="s">
        <v>48</v>
      </c>
      <c r="N2207" s="28">
        <v>35.54</v>
      </c>
    </row>
    <row r="2208">
      <c r="A2208" s="28">
        <v>2207.0</v>
      </c>
      <c r="B2208" s="28">
        <v>16.0</v>
      </c>
      <c r="C2208" s="28" t="s">
        <v>49</v>
      </c>
      <c r="D2208" s="28">
        <v>7.18</v>
      </c>
      <c r="E2208" s="28">
        <v>1.93</v>
      </c>
      <c r="F2208" s="28">
        <v>6.92</v>
      </c>
      <c r="G2208" s="28">
        <v>79.86</v>
      </c>
      <c r="H2208" s="28" t="s">
        <v>45</v>
      </c>
      <c r="I2208" s="28">
        <v>3.95</v>
      </c>
      <c r="J2208" s="28">
        <v>8.37</v>
      </c>
      <c r="K2208" s="28">
        <v>238.89</v>
      </c>
      <c r="L2208" s="28">
        <v>16.97</v>
      </c>
      <c r="M2208" s="28" t="s">
        <v>46</v>
      </c>
      <c r="N2208" s="28">
        <v>23.87</v>
      </c>
    </row>
    <row r="2209">
      <c r="A2209" s="28">
        <v>2208.0</v>
      </c>
      <c r="B2209" s="28">
        <v>18.0</v>
      </c>
      <c r="C2209" s="28" t="s">
        <v>49</v>
      </c>
      <c r="D2209" s="28">
        <v>3.21</v>
      </c>
      <c r="E2209" s="28">
        <v>5.62</v>
      </c>
      <c r="F2209" s="28">
        <v>8.97</v>
      </c>
      <c r="G2209" s="28">
        <v>80.0</v>
      </c>
      <c r="H2209" s="28" t="s">
        <v>47</v>
      </c>
      <c r="I2209" s="28">
        <v>1.3</v>
      </c>
      <c r="J2209" s="28">
        <v>8.09</v>
      </c>
      <c r="K2209" s="28">
        <v>284.31</v>
      </c>
      <c r="L2209" s="28">
        <v>9.14</v>
      </c>
      <c r="M2209" s="28" t="s">
        <v>48</v>
      </c>
      <c r="N2209" s="28">
        <v>81.4</v>
      </c>
    </row>
    <row r="2210">
      <c r="A2210" s="28">
        <v>2209.0</v>
      </c>
      <c r="B2210" s="28">
        <v>21.0</v>
      </c>
      <c r="C2210" s="28" t="s">
        <v>44</v>
      </c>
      <c r="D2210" s="28">
        <v>3.08</v>
      </c>
      <c r="E2210" s="28">
        <v>1.63</v>
      </c>
      <c r="F2210" s="28">
        <v>6.8</v>
      </c>
      <c r="G2210" s="28">
        <v>86.97</v>
      </c>
      <c r="H2210" s="28" t="s">
        <v>45</v>
      </c>
      <c r="I2210" s="28">
        <v>1.05</v>
      </c>
      <c r="J2210" s="28">
        <v>6.72</v>
      </c>
      <c r="K2210" s="28">
        <v>285.06</v>
      </c>
      <c r="L2210" s="28">
        <v>5.84</v>
      </c>
      <c r="M2210" s="28" t="s">
        <v>48</v>
      </c>
      <c r="N2210" s="28">
        <v>68.5354494885207</v>
      </c>
    </row>
    <row r="2211">
      <c r="A2211" s="28">
        <v>2210.0</v>
      </c>
      <c r="B2211" s="28">
        <v>23.0</v>
      </c>
      <c r="C2211" s="28" t="s">
        <v>49</v>
      </c>
      <c r="D2211" s="28">
        <v>0.03</v>
      </c>
      <c r="E2211" s="28">
        <v>3.01</v>
      </c>
      <c r="F2211" s="28">
        <v>6.73</v>
      </c>
      <c r="G2211" s="28">
        <v>64.56</v>
      </c>
      <c r="H2211" s="28" t="s">
        <v>47</v>
      </c>
      <c r="I2211" s="28">
        <v>2.37</v>
      </c>
      <c r="J2211" s="28">
        <v>3.7</v>
      </c>
      <c r="K2211" s="28">
        <v>324.33</v>
      </c>
      <c r="L2211" s="28">
        <v>2.25</v>
      </c>
      <c r="M2211" s="28" t="s">
        <v>48</v>
      </c>
      <c r="N2211" s="28">
        <v>63.81</v>
      </c>
    </row>
    <row r="2212">
      <c r="A2212" s="28">
        <v>2211.0</v>
      </c>
      <c r="B2212" s="28">
        <v>21.0</v>
      </c>
      <c r="C2212" s="28" t="s">
        <v>49</v>
      </c>
      <c r="D2212" s="28">
        <v>4.91</v>
      </c>
      <c r="E2212" s="28">
        <v>4.96</v>
      </c>
      <c r="F2212" s="28">
        <v>4.2</v>
      </c>
      <c r="G2212" s="28">
        <v>100.0</v>
      </c>
      <c r="H2212" s="28" t="s">
        <v>51</v>
      </c>
      <c r="I2212" s="28">
        <v>0.67</v>
      </c>
      <c r="J2212" s="28">
        <v>10.81</v>
      </c>
      <c r="K2212" s="28">
        <v>256.08</v>
      </c>
      <c r="L2212" s="28">
        <v>10.87</v>
      </c>
      <c r="M2212" s="28" t="s">
        <v>48</v>
      </c>
      <c r="N2212" s="28">
        <v>51.5</v>
      </c>
    </row>
    <row r="2213">
      <c r="A2213" s="28">
        <v>2212.0</v>
      </c>
      <c r="B2213" s="28">
        <v>20.0</v>
      </c>
      <c r="C2213" s="28" t="s">
        <v>44</v>
      </c>
      <c r="D2213" s="28">
        <v>0.24</v>
      </c>
      <c r="E2213" s="28">
        <v>5.27</v>
      </c>
      <c r="F2213" s="28">
        <v>4.7</v>
      </c>
      <c r="G2213" s="28">
        <v>80.75</v>
      </c>
      <c r="H2213" s="28" t="s">
        <v>47</v>
      </c>
      <c r="I2213" s="28">
        <v>3.74</v>
      </c>
      <c r="J2213" s="28">
        <v>3.43</v>
      </c>
      <c r="K2213" s="28">
        <v>309.99</v>
      </c>
      <c r="L2213" s="28">
        <v>0.6</v>
      </c>
      <c r="M2213" s="28" t="s">
        <v>48</v>
      </c>
      <c r="N2213" s="28">
        <v>76.7939496570201</v>
      </c>
    </row>
    <row r="2214">
      <c r="A2214" s="28">
        <v>2213.0</v>
      </c>
      <c r="B2214" s="28">
        <v>19.0</v>
      </c>
      <c r="C2214" s="28" t="s">
        <v>44</v>
      </c>
      <c r="D2214" s="28">
        <v>4.03</v>
      </c>
      <c r="E2214" s="28">
        <v>6.09</v>
      </c>
      <c r="F2214" s="28">
        <v>6.57</v>
      </c>
      <c r="G2214" s="28">
        <v>96.4</v>
      </c>
      <c r="H2214" s="28" t="s">
        <v>47</v>
      </c>
      <c r="I2214" s="28">
        <v>2.89</v>
      </c>
      <c r="J2214" s="28">
        <v>6.01</v>
      </c>
      <c r="K2214" s="28">
        <v>248.47</v>
      </c>
      <c r="L2214" s="28">
        <v>8.31</v>
      </c>
      <c r="M2214" s="28" t="s">
        <v>48</v>
      </c>
      <c r="N2214" s="28">
        <v>80.46</v>
      </c>
    </row>
    <row r="2215">
      <c r="A2215" s="28">
        <v>2214.0</v>
      </c>
      <c r="B2215" s="28">
        <v>18.0</v>
      </c>
      <c r="C2215" s="28" t="s">
        <v>49</v>
      </c>
      <c r="D2215" s="28">
        <v>6.43</v>
      </c>
      <c r="E2215" s="28">
        <v>7.35</v>
      </c>
      <c r="F2215" s="28">
        <v>8.93</v>
      </c>
      <c r="G2215" s="28">
        <v>98.69</v>
      </c>
      <c r="H2215" s="28" t="s">
        <v>51</v>
      </c>
      <c r="I2215" s="28">
        <v>2.56</v>
      </c>
      <c r="J2215" s="28">
        <v>10.83</v>
      </c>
      <c r="K2215" s="28">
        <v>249.22</v>
      </c>
      <c r="L2215" s="28">
        <v>13.46</v>
      </c>
      <c r="M2215" s="28" t="s">
        <v>46</v>
      </c>
      <c r="N2215" s="28">
        <v>83.2678085487896</v>
      </c>
    </row>
    <row r="2216">
      <c r="A2216" s="28">
        <v>2215.0</v>
      </c>
      <c r="B2216" s="28">
        <v>19.0</v>
      </c>
      <c r="C2216" s="28" t="s">
        <v>49</v>
      </c>
      <c r="D2216" s="28">
        <v>4.4</v>
      </c>
      <c r="E2216" s="28">
        <v>1.43</v>
      </c>
      <c r="F2216" s="28">
        <v>8.38</v>
      </c>
      <c r="G2216" s="28">
        <v>83.27</v>
      </c>
      <c r="H2216" s="28" t="s">
        <v>47</v>
      </c>
      <c r="I2216" s="28">
        <v>4.36</v>
      </c>
      <c r="J2216" s="28">
        <v>9.48</v>
      </c>
      <c r="K2216" s="28">
        <v>260.34</v>
      </c>
      <c r="L2216" s="28">
        <v>9.08</v>
      </c>
      <c r="M2216" s="28" t="s">
        <v>48</v>
      </c>
      <c r="N2216" s="28">
        <v>44.36</v>
      </c>
    </row>
    <row r="2217">
      <c r="A2217" s="28">
        <v>2216.0</v>
      </c>
      <c r="B2217" s="28">
        <v>22.0</v>
      </c>
      <c r="C2217" s="28" t="s">
        <v>44</v>
      </c>
      <c r="D2217" s="28">
        <v>2.16</v>
      </c>
      <c r="E2217" s="28">
        <v>1.73</v>
      </c>
      <c r="F2217" s="28">
        <v>5.7</v>
      </c>
      <c r="G2217" s="28">
        <v>64.13</v>
      </c>
      <c r="H2217" s="28" t="s">
        <v>47</v>
      </c>
      <c r="I2217" s="28">
        <v>3.66</v>
      </c>
      <c r="J2217" s="28">
        <v>5.67</v>
      </c>
      <c r="K2217" s="28">
        <v>313.92</v>
      </c>
      <c r="L2217" s="28">
        <v>9.17</v>
      </c>
      <c r="M2217" s="28" t="s">
        <v>48</v>
      </c>
      <c r="N2217" s="28">
        <v>57.2869714505169</v>
      </c>
    </row>
    <row r="2218">
      <c r="A2218" s="28">
        <v>2217.0</v>
      </c>
      <c r="B2218" s="28">
        <v>16.0</v>
      </c>
      <c r="C2218" s="28" t="s">
        <v>44</v>
      </c>
      <c r="D2218" s="28">
        <v>6.29</v>
      </c>
      <c r="E2218" s="28">
        <v>1.55</v>
      </c>
      <c r="F2218" s="28">
        <v>6.72</v>
      </c>
      <c r="G2218" s="28">
        <v>82.93</v>
      </c>
      <c r="H2218" s="28" t="s">
        <v>45</v>
      </c>
      <c r="I2218" s="28">
        <v>0.75</v>
      </c>
      <c r="J2218" s="28">
        <v>10.75</v>
      </c>
      <c r="K2218" s="28">
        <v>251.9</v>
      </c>
      <c r="L2218" s="28">
        <v>11.03</v>
      </c>
      <c r="M2218" s="28" t="s">
        <v>46</v>
      </c>
      <c r="N2218" s="28">
        <v>31.47</v>
      </c>
    </row>
    <row r="2219">
      <c r="A2219" s="28">
        <v>2218.0</v>
      </c>
      <c r="B2219" s="28">
        <v>22.0</v>
      </c>
      <c r="C2219" s="28" t="s">
        <v>49</v>
      </c>
      <c r="D2219" s="28">
        <v>2.16</v>
      </c>
      <c r="E2219" s="28">
        <v>4.81</v>
      </c>
      <c r="F2219" s="28">
        <v>6.76</v>
      </c>
      <c r="G2219" s="28">
        <v>83.91</v>
      </c>
      <c r="H2219" s="28" t="s">
        <v>45</v>
      </c>
      <c r="I2219" s="28">
        <v>2.1</v>
      </c>
      <c r="J2219" s="28">
        <v>5.73</v>
      </c>
      <c r="K2219" s="28">
        <v>303.58</v>
      </c>
      <c r="L2219" s="28">
        <v>4.92</v>
      </c>
      <c r="M2219" s="28" t="s">
        <v>48</v>
      </c>
      <c r="N2219" s="28">
        <v>73.54</v>
      </c>
    </row>
    <row r="2220">
      <c r="A2220" s="28">
        <v>2219.0</v>
      </c>
      <c r="B2220" s="28">
        <v>16.0</v>
      </c>
      <c r="C2220" s="28" t="s">
        <v>49</v>
      </c>
      <c r="D2220" s="28">
        <v>5.86</v>
      </c>
      <c r="E2220" s="28">
        <v>1.38</v>
      </c>
      <c r="F2220" s="28">
        <v>7.43</v>
      </c>
      <c r="G2220" s="28">
        <v>91.57</v>
      </c>
      <c r="H2220" s="28" t="s">
        <v>51</v>
      </c>
      <c r="I2220" s="28">
        <v>1.61</v>
      </c>
      <c r="J2220" s="28">
        <v>8.9</v>
      </c>
      <c r="K2220" s="28">
        <v>256.74</v>
      </c>
      <c r="L2220" s="28">
        <v>12.81</v>
      </c>
      <c r="M2220" s="28" t="s">
        <v>46</v>
      </c>
      <c r="N2220" s="28">
        <v>30.46</v>
      </c>
    </row>
    <row r="2221">
      <c r="A2221" s="28">
        <v>2220.0</v>
      </c>
      <c r="B2221" s="28">
        <v>17.0</v>
      </c>
      <c r="C2221" s="28" t="s">
        <v>49</v>
      </c>
      <c r="D2221" s="28">
        <v>4.88</v>
      </c>
      <c r="E2221" s="28">
        <v>7.71</v>
      </c>
      <c r="F2221" s="28">
        <v>7.44</v>
      </c>
      <c r="G2221" s="28">
        <v>61.93</v>
      </c>
      <c r="H2221" s="28" t="s">
        <v>47</v>
      </c>
      <c r="I2221" s="28">
        <v>4.01</v>
      </c>
      <c r="J2221" s="28">
        <v>6.05</v>
      </c>
      <c r="K2221" s="28">
        <v>266.75</v>
      </c>
      <c r="L2221" s="28">
        <v>12.8</v>
      </c>
      <c r="M2221" s="28" t="s">
        <v>48</v>
      </c>
      <c r="N2221" s="28">
        <v>75.81</v>
      </c>
    </row>
    <row r="2222">
      <c r="A2222" s="28">
        <v>2221.0</v>
      </c>
      <c r="B2222" s="28">
        <v>19.0</v>
      </c>
      <c r="C2222" s="28" t="s">
        <v>44</v>
      </c>
      <c r="D2222" s="28">
        <v>1.36</v>
      </c>
      <c r="E2222" s="28">
        <v>3.01</v>
      </c>
      <c r="F2222" s="28">
        <v>7.95</v>
      </c>
      <c r="G2222" s="28">
        <v>78.65</v>
      </c>
      <c r="H2222" s="28" t="s">
        <v>51</v>
      </c>
      <c r="I2222" s="28">
        <v>3.6</v>
      </c>
      <c r="J2222" s="28">
        <v>3.23</v>
      </c>
      <c r="K2222" s="28">
        <v>308.44</v>
      </c>
      <c r="L2222" s="28">
        <v>4.24</v>
      </c>
      <c r="M2222" s="28" t="s">
        <v>48</v>
      </c>
      <c r="N2222" s="28">
        <v>79.42</v>
      </c>
    </row>
    <row r="2223">
      <c r="A2223" s="28">
        <v>2222.0</v>
      </c>
      <c r="B2223" s="28">
        <v>16.0</v>
      </c>
      <c r="C2223" s="28" t="s">
        <v>49</v>
      </c>
      <c r="D2223" s="28">
        <v>7.24</v>
      </c>
      <c r="E2223" s="28">
        <v>9.45</v>
      </c>
      <c r="F2223" s="28">
        <v>4.12</v>
      </c>
      <c r="G2223" s="28">
        <v>96.91</v>
      </c>
      <c r="H2223" s="28" t="s">
        <v>45</v>
      </c>
      <c r="I2223" s="28">
        <v>2.36</v>
      </c>
      <c r="J2223" s="28">
        <v>10.64</v>
      </c>
      <c r="K2223" s="28">
        <v>238.81</v>
      </c>
      <c r="L2223" s="28">
        <v>15.62</v>
      </c>
      <c r="M2223" s="28" t="s">
        <v>50</v>
      </c>
      <c r="N2223" s="28">
        <v>63.727090519367</v>
      </c>
    </row>
    <row r="2224">
      <c r="A2224" s="28">
        <v>2223.0</v>
      </c>
      <c r="B2224" s="28">
        <v>24.0</v>
      </c>
      <c r="C2224" s="28" t="s">
        <v>44</v>
      </c>
      <c r="D2224" s="28">
        <v>1.61</v>
      </c>
      <c r="E2224" s="28">
        <v>5.38</v>
      </c>
      <c r="F2224" s="28">
        <v>8.72</v>
      </c>
      <c r="G2224" s="28">
        <v>99.65</v>
      </c>
      <c r="H2224" s="28" t="s">
        <v>51</v>
      </c>
      <c r="I2224" s="28">
        <v>4.12</v>
      </c>
      <c r="J2224" s="28">
        <v>4.59</v>
      </c>
      <c r="K2224" s="28">
        <v>302.43</v>
      </c>
      <c r="L2224" s="28">
        <v>3.23</v>
      </c>
      <c r="M2224" s="28" t="s">
        <v>48</v>
      </c>
      <c r="N2224" s="28">
        <v>99.79</v>
      </c>
    </row>
    <row r="2225">
      <c r="A2225" s="28">
        <v>2224.0</v>
      </c>
      <c r="B2225" s="28">
        <v>21.0</v>
      </c>
      <c r="C2225" s="28" t="s">
        <v>44</v>
      </c>
      <c r="D2225" s="28">
        <v>7.92</v>
      </c>
      <c r="E2225" s="28">
        <v>5.02</v>
      </c>
      <c r="F2225" s="28">
        <v>4.35</v>
      </c>
      <c r="G2225" s="28">
        <v>67.66</v>
      </c>
      <c r="H2225" s="28" t="s">
        <v>45</v>
      </c>
      <c r="I2225" s="28">
        <v>2.05</v>
      </c>
      <c r="J2225" s="28">
        <v>13.13</v>
      </c>
      <c r="K2225" s="28">
        <v>218.8</v>
      </c>
      <c r="L2225" s="28">
        <v>20.74</v>
      </c>
      <c r="M2225" s="28" t="s">
        <v>46</v>
      </c>
      <c r="N2225" s="28">
        <v>22.74</v>
      </c>
    </row>
    <row r="2226">
      <c r="A2226" s="28">
        <v>2225.0</v>
      </c>
      <c r="B2226" s="28">
        <v>16.0</v>
      </c>
      <c r="C2226" s="28" t="s">
        <v>49</v>
      </c>
      <c r="D2226" s="28">
        <v>0.06</v>
      </c>
      <c r="E2226" s="28">
        <v>8.02</v>
      </c>
      <c r="F2226" s="28">
        <v>6.38</v>
      </c>
      <c r="G2226" s="28">
        <v>94.82</v>
      </c>
      <c r="H2226" s="28" t="s">
        <v>51</v>
      </c>
      <c r="I2226" s="28">
        <v>4.02</v>
      </c>
      <c r="J2226" s="28">
        <v>1.6</v>
      </c>
      <c r="K2226" s="28">
        <v>307.49</v>
      </c>
      <c r="L2226" s="28">
        <v>-0.72</v>
      </c>
      <c r="M2226" s="28" t="s">
        <v>48</v>
      </c>
      <c r="N2226" s="28">
        <v>97.64</v>
      </c>
    </row>
    <row r="2227">
      <c r="A2227" s="28">
        <v>2226.0</v>
      </c>
      <c r="B2227" s="28">
        <v>16.0</v>
      </c>
      <c r="C2227" s="28" t="s">
        <v>52</v>
      </c>
      <c r="D2227" s="28">
        <v>2.11</v>
      </c>
      <c r="E2227" s="28">
        <v>7.42</v>
      </c>
      <c r="F2227" s="28">
        <v>8.6</v>
      </c>
      <c r="G2227" s="28">
        <v>65.85</v>
      </c>
      <c r="H2227" s="28" t="s">
        <v>45</v>
      </c>
      <c r="I2227" s="28">
        <v>0.16</v>
      </c>
      <c r="J2227" s="28">
        <v>3.36</v>
      </c>
      <c r="K2227" s="28">
        <v>298.91</v>
      </c>
      <c r="L2227" s="28">
        <v>5.27</v>
      </c>
      <c r="M2227" s="28" t="s">
        <v>48</v>
      </c>
      <c r="N2227" s="28">
        <v>96.3826359238185</v>
      </c>
    </row>
    <row r="2228">
      <c r="A2228" s="28">
        <v>2227.0</v>
      </c>
      <c r="B2228" s="28">
        <v>21.0</v>
      </c>
      <c r="C2228" s="28" t="s">
        <v>44</v>
      </c>
      <c r="D2228" s="28">
        <v>1.6</v>
      </c>
      <c r="E2228" s="28">
        <v>6.47</v>
      </c>
      <c r="F2228" s="28">
        <v>6.44</v>
      </c>
      <c r="G2228" s="28">
        <v>93.65</v>
      </c>
      <c r="H2228" s="28" t="s">
        <v>51</v>
      </c>
      <c r="I2228" s="28">
        <v>0.67</v>
      </c>
      <c r="J2228" s="28">
        <v>3.04</v>
      </c>
      <c r="K2228" s="28">
        <v>313.72</v>
      </c>
      <c r="L2228" s="28">
        <v>3.58</v>
      </c>
      <c r="M2228" s="28" t="s">
        <v>48</v>
      </c>
      <c r="N2228" s="28">
        <v>93.39</v>
      </c>
    </row>
    <row r="2229">
      <c r="A2229" s="28">
        <v>2228.0</v>
      </c>
      <c r="B2229" s="28">
        <v>19.0</v>
      </c>
      <c r="C2229" s="28" t="s">
        <v>44</v>
      </c>
      <c r="D2229" s="28">
        <v>0.11</v>
      </c>
      <c r="E2229" s="28">
        <v>9.42</v>
      </c>
      <c r="F2229" s="28">
        <v>4.32</v>
      </c>
      <c r="G2229" s="28">
        <v>71.09</v>
      </c>
      <c r="H2229" s="28" t="s">
        <v>47</v>
      </c>
      <c r="I2229" s="28">
        <v>3.78</v>
      </c>
      <c r="J2229" s="28">
        <v>4.5</v>
      </c>
      <c r="K2229" s="28">
        <v>317.43</v>
      </c>
      <c r="L2229" s="28">
        <v>3.38</v>
      </c>
      <c r="M2229" s="28" t="s">
        <v>50</v>
      </c>
      <c r="N2229" s="28">
        <v>88.46</v>
      </c>
    </row>
    <row r="2230">
      <c r="A2230" s="28">
        <v>2229.0</v>
      </c>
      <c r="B2230" s="28">
        <v>19.0</v>
      </c>
      <c r="C2230" s="28" t="s">
        <v>49</v>
      </c>
      <c r="D2230" s="28">
        <v>5.86</v>
      </c>
      <c r="E2230" s="28">
        <v>4.8</v>
      </c>
      <c r="F2230" s="28">
        <v>5.15</v>
      </c>
      <c r="G2230" s="28">
        <v>98.39</v>
      </c>
      <c r="H2230" s="28" t="s">
        <v>51</v>
      </c>
      <c r="I2230" s="28">
        <v>0.57</v>
      </c>
      <c r="J2230" s="28">
        <v>9.83</v>
      </c>
      <c r="K2230" s="28">
        <v>251.19</v>
      </c>
      <c r="L2230" s="28">
        <v>16.85</v>
      </c>
      <c r="M2230" s="28" t="s">
        <v>46</v>
      </c>
      <c r="N2230" s="28">
        <v>53.4</v>
      </c>
    </row>
    <row r="2231">
      <c r="A2231" s="28">
        <v>2230.0</v>
      </c>
      <c r="B2231" s="28">
        <v>21.0</v>
      </c>
      <c r="C2231" s="28" t="s">
        <v>49</v>
      </c>
      <c r="D2231" s="28">
        <v>5.55</v>
      </c>
      <c r="E2231" s="28">
        <v>8.28</v>
      </c>
      <c r="F2231" s="28">
        <v>6.89</v>
      </c>
      <c r="G2231" s="28">
        <v>87.82</v>
      </c>
      <c r="H2231" s="28" t="s">
        <v>45</v>
      </c>
      <c r="I2231" s="28">
        <v>3.42</v>
      </c>
      <c r="J2231" s="28">
        <v>9.71</v>
      </c>
      <c r="K2231" s="28">
        <v>240.22</v>
      </c>
      <c r="L2231" s="28">
        <v>14.59</v>
      </c>
      <c r="M2231" s="28" t="s">
        <v>46</v>
      </c>
      <c r="N2231" s="28">
        <v>86.885150199355</v>
      </c>
    </row>
    <row r="2232">
      <c r="A2232" s="28">
        <v>2231.0</v>
      </c>
      <c r="B2232" s="28">
        <v>22.0</v>
      </c>
      <c r="C2232" s="28" t="s">
        <v>49</v>
      </c>
      <c r="D2232" s="28">
        <v>6.34</v>
      </c>
      <c r="E2232" s="28">
        <v>4.42</v>
      </c>
      <c r="F2232" s="28">
        <v>4.44</v>
      </c>
      <c r="G2232" s="28">
        <v>75.96</v>
      </c>
      <c r="H2232" s="28" t="s">
        <v>51</v>
      </c>
      <c r="I2232" s="28">
        <v>3.62</v>
      </c>
      <c r="J2232" s="28">
        <v>8.12</v>
      </c>
      <c r="K2232" s="28">
        <v>239.38</v>
      </c>
      <c r="L2232" s="28">
        <v>13.31</v>
      </c>
      <c r="M2232" s="28" t="s">
        <v>46</v>
      </c>
      <c r="N2232" s="28">
        <v>31.79</v>
      </c>
    </row>
    <row r="2233">
      <c r="A2233" s="28">
        <v>2232.0</v>
      </c>
      <c r="B2233" s="28">
        <v>24.0</v>
      </c>
      <c r="C2233" s="28" t="s">
        <v>49</v>
      </c>
      <c r="D2233" s="28">
        <v>2.05</v>
      </c>
      <c r="E2233" s="28">
        <v>8.55</v>
      </c>
      <c r="F2233" s="28">
        <v>6.12</v>
      </c>
      <c r="G2233" s="28">
        <v>71.24</v>
      </c>
      <c r="H2233" s="28" t="s">
        <v>45</v>
      </c>
      <c r="I2233" s="28">
        <v>3.31</v>
      </c>
      <c r="J2233" s="28">
        <v>5.63</v>
      </c>
      <c r="K2233" s="28">
        <v>283.11</v>
      </c>
      <c r="L2233" s="28">
        <v>9.24</v>
      </c>
      <c r="M2233" s="28" t="s">
        <v>48</v>
      </c>
      <c r="N2233" s="28">
        <v>93.81</v>
      </c>
    </row>
    <row r="2234">
      <c r="A2234" s="28">
        <v>2233.0</v>
      </c>
      <c r="B2234" s="28">
        <v>20.0</v>
      </c>
      <c r="C2234" s="28" t="s">
        <v>44</v>
      </c>
      <c r="D2234" s="28">
        <v>3.55</v>
      </c>
      <c r="E2234" s="28">
        <v>3.34</v>
      </c>
      <c r="F2234" s="28">
        <v>5.65</v>
      </c>
      <c r="G2234" s="28">
        <v>69.41</v>
      </c>
      <c r="H2234" s="28" t="s">
        <v>47</v>
      </c>
      <c r="I2234" s="28">
        <v>4.09</v>
      </c>
      <c r="J2234" s="28">
        <v>8.39</v>
      </c>
      <c r="K2234" s="28">
        <v>265.81</v>
      </c>
      <c r="L2234" s="28">
        <v>12.68</v>
      </c>
      <c r="M2234" s="28" t="s">
        <v>48</v>
      </c>
      <c r="N2234" s="28">
        <v>47.82</v>
      </c>
    </row>
    <row r="2235">
      <c r="A2235" s="28">
        <v>2234.0</v>
      </c>
      <c r="B2235" s="28">
        <v>24.0</v>
      </c>
      <c r="C2235" s="28" t="s">
        <v>52</v>
      </c>
      <c r="D2235" s="28">
        <v>5.27</v>
      </c>
      <c r="E2235" s="28">
        <v>3.6</v>
      </c>
      <c r="F2235" s="28">
        <v>8.08</v>
      </c>
      <c r="G2235" s="28">
        <v>87.23</v>
      </c>
      <c r="H2235" s="28" t="s">
        <v>51</v>
      </c>
      <c r="I2235" s="28">
        <v>2.56</v>
      </c>
      <c r="J2235" s="28">
        <v>9.69</v>
      </c>
      <c r="K2235" s="28">
        <v>257.75</v>
      </c>
      <c r="L2235" s="28">
        <v>15.03</v>
      </c>
      <c r="M2235" s="28" t="s">
        <v>46</v>
      </c>
      <c r="N2235" s="28">
        <v>62.3117063816112</v>
      </c>
    </row>
    <row r="2236">
      <c r="A2236" s="28">
        <v>2235.0</v>
      </c>
      <c r="B2236" s="28">
        <v>19.0</v>
      </c>
      <c r="C2236" s="28" t="s">
        <v>49</v>
      </c>
      <c r="D2236" s="28">
        <v>3.52</v>
      </c>
      <c r="E2236" s="28">
        <v>7.1</v>
      </c>
      <c r="F2236" s="28">
        <v>4.55</v>
      </c>
      <c r="G2236" s="28">
        <v>95.83</v>
      </c>
      <c r="H2236" s="28" t="s">
        <v>47</v>
      </c>
      <c r="I2236" s="28">
        <v>4.49</v>
      </c>
      <c r="J2236" s="28">
        <v>6.71</v>
      </c>
      <c r="K2236" s="28">
        <v>277.18</v>
      </c>
      <c r="L2236" s="28">
        <v>9.2</v>
      </c>
      <c r="M2236" s="28" t="s">
        <v>50</v>
      </c>
      <c r="N2236" s="28">
        <v>84.9536016077009</v>
      </c>
    </row>
    <row r="2237">
      <c r="A2237" s="28">
        <v>2236.0</v>
      </c>
      <c r="B2237" s="28">
        <v>17.0</v>
      </c>
      <c r="C2237" s="28" t="s">
        <v>49</v>
      </c>
      <c r="D2237" s="28">
        <v>5.58</v>
      </c>
      <c r="E2237" s="28">
        <v>2.91</v>
      </c>
      <c r="F2237" s="28">
        <v>7.41</v>
      </c>
      <c r="G2237" s="28">
        <v>90.2</v>
      </c>
      <c r="H2237" s="28" t="s">
        <v>47</v>
      </c>
      <c r="I2237" s="28">
        <v>2.85</v>
      </c>
      <c r="J2237" s="28">
        <v>7.1</v>
      </c>
      <c r="K2237" s="28">
        <v>260.92</v>
      </c>
      <c r="L2237" s="28">
        <v>10.38</v>
      </c>
      <c r="M2237" s="28" t="s">
        <v>46</v>
      </c>
      <c r="N2237" s="28">
        <v>43.92</v>
      </c>
    </row>
    <row r="2238">
      <c r="A2238" s="28">
        <v>2237.0</v>
      </c>
      <c r="B2238" s="28">
        <v>18.0</v>
      </c>
      <c r="C2238" s="28" t="s">
        <v>49</v>
      </c>
      <c r="D2238" s="28">
        <v>5.07</v>
      </c>
      <c r="E2238" s="28">
        <v>3.06</v>
      </c>
      <c r="F2238" s="28">
        <v>6.03</v>
      </c>
      <c r="G2238" s="28">
        <v>93.39</v>
      </c>
      <c r="H2238" s="28" t="s">
        <v>45</v>
      </c>
      <c r="I2238" s="28">
        <v>2.54</v>
      </c>
      <c r="J2238" s="28">
        <v>10.42</v>
      </c>
      <c r="K2238" s="28">
        <v>266.82</v>
      </c>
      <c r="L2238" s="28">
        <v>8.08</v>
      </c>
      <c r="M2238" s="28" t="s">
        <v>46</v>
      </c>
      <c r="N2238" s="28">
        <v>45.08</v>
      </c>
    </row>
    <row r="2239">
      <c r="A2239" s="28">
        <v>2238.0</v>
      </c>
      <c r="B2239" s="28">
        <v>16.0</v>
      </c>
      <c r="C2239" s="28" t="s">
        <v>49</v>
      </c>
      <c r="D2239" s="28">
        <v>0.92</v>
      </c>
      <c r="E2239" s="28">
        <v>3.75</v>
      </c>
      <c r="F2239" s="28">
        <v>6.94</v>
      </c>
      <c r="G2239" s="28">
        <v>91.26</v>
      </c>
      <c r="H2239" s="28" t="s">
        <v>47</v>
      </c>
      <c r="I2239" s="28">
        <v>2.55</v>
      </c>
      <c r="J2239" s="28">
        <v>4.55</v>
      </c>
      <c r="K2239" s="28">
        <v>300.22</v>
      </c>
      <c r="L2239" s="28">
        <v>4.08</v>
      </c>
      <c r="M2239" s="28" t="s">
        <v>48</v>
      </c>
      <c r="N2239" s="28">
        <v>75.78</v>
      </c>
    </row>
    <row r="2240">
      <c r="A2240" s="28">
        <v>2239.0</v>
      </c>
      <c r="B2240" s="28">
        <v>21.0</v>
      </c>
      <c r="C2240" s="28" t="s">
        <v>44</v>
      </c>
      <c r="D2240" s="28">
        <v>6.25</v>
      </c>
      <c r="E2240" s="28">
        <v>7.11</v>
      </c>
      <c r="F2240" s="28">
        <v>5.03</v>
      </c>
      <c r="G2240" s="28">
        <v>99.17</v>
      </c>
      <c r="H2240" s="28" t="s">
        <v>45</v>
      </c>
      <c r="I2240" s="28">
        <v>4.56</v>
      </c>
      <c r="J2240" s="28">
        <v>11.7</v>
      </c>
      <c r="K2240" s="28">
        <v>225.64</v>
      </c>
      <c r="L2240" s="28">
        <v>16.77</v>
      </c>
      <c r="M2240" s="28" t="s">
        <v>50</v>
      </c>
      <c r="N2240" s="28">
        <v>68.9345345266377</v>
      </c>
    </row>
    <row r="2241">
      <c r="A2241" s="28">
        <v>2240.0</v>
      </c>
      <c r="B2241" s="28">
        <v>21.0</v>
      </c>
      <c r="C2241" s="28" t="s">
        <v>44</v>
      </c>
      <c r="D2241" s="28">
        <v>5.77</v>
      </c>
      <c r="E2241" s="28">
        <v>9.0</v>
      </c>
      <c r="F2241" s="28">
        <v>7.05</v>
      </c>
      <c r="G2241" s="28">
        <v>90.31</v>
      </c>
      <c r="H2241" s="28" t="s">
        <v>51</v>
      </c>
      <c r="I2241" s="28">
        <v>1.22</v>
      </c>
      <c r="J2241" s="28">
        <v>8.96</v>
      </c>
      <c r="K2241" s="28">
        <v>241.28</v>
      </c>
      <c r="L2241" s="28">
        <v>10.46</v>
      </c>
      <c r="M2241" s="28" t="s">
        <v>46</v>
      </c>
      <c r="N2241" s="28">
        <v>95.9239562653025</v>
      </c>
    </row>
    <row r="2242">
      <c r="A2242" s="28">
        <v>2241.0</v>
      </c>
      <c r="B2242" s="28">
        <v>16.0</v>
      </c>
      <c r="C2242" s="28" t="s">
        <v>49</v>
      </c>
      <c r="D2242" s="28">
        <v>5.25</v>
      </c>
      <c r="E2242" s="28">
        <v>7.07</v>
      </c>
      <c r="F2242" s="28">
        <v>7.37</v>
      </c>
      <c r="G2242" s="28">
        <v>68.41</v>
      </c>
      <c r="H2242" s="28" t="s">
        <v>45</v>
      </c>
      <c r="I2242" s="28">
        <v>3.48</v>
      </c>
      <c r="J2242" s="28">
        <v>7.44</v>
      </c>
      <c r="K2242" s="28">
        <v>249.89</v>
      </c>
      <c r="L2242" s="28">
        <v>12.43</v>
      </c>
      <c r="M2242" s="28" t="s">
        <v>46</v>
      </c>
      <c r="N2242" s="28">
        <v>82.8016370894067</v>
      </c>
    </row>
    <row r="2243">
      <c r="A2243" s="28">
        <v>2242.0</v>
      </c>
      <c r="B2243" s="28">
        <v>18.0</v>
      </c>
      <c r="C2243" s="28" t="s">
        <v>44</v>
      </c>
      <c r="D2243" s="28">
        <v>1.24</v>
      </c>
      <c r="E2243" s="28">
        <v>8.45</v>
      </c>
      <c r="F2243" s="28">
        <v>4.35</v>
      </c>
      <c r="G2243" s="28">
        <v>91.66</v>
      </c>
      <c r="H2243" s="28" t="s">
        <v>45</v>
      </c>
      <c r="I2243" s="28">
        <v>1.21</v>
      </c>
      <c r="J2243" s="28">
        <v>3.78</v>
      </c>
      <c r="K2243" s="28">
        <v>310.64</v>
      </c>
      <c r="L2243" s="28">
        <v>2.86</v>
      </c>
      <c r="M2243" s="28" t="s">
        <v>50</v>
      </c>
      <c r="N2243" s="28">
        <v>108.206642466371</v>
      </c>
    </row>
    <row r="2244">
      <c r="A2244" s="28">
        <v>2243.0</v>
      </c>
      <c r="B2244" s="28">
        <v>20.0</v>
      </c>
      <c r="C2244" s="28" t="s">
        <v>44</v>
      </c>
      <c r="D2244" s="28">
        <v>2.14</v>
      </c>
      <c r="E2244" s="28">
        <v>5.89</v>
      </c>
      <c r="F2244" s="28">
        <v>8.12</v>
      </c>
      <c r="G2244" s="28">
        <v>72.88</v>
      </c>
      <c r="H2244" s="28" t="s">
        <v>51</v>
      </c>
      <c r="I2244" s="28">
        <v>0.46</v>
      </c>
      <c r="J2244" s="28">
        <v>5.23</v>
      </c>
      <c r="K2244" s="28">
        <v>300.44</v>
      </c>
      <c r="L2244" s="28">
        <v>6.85</v>
      </c>
      <c r="M2244" s="28" t="s">
        <v>48</v>
      </c>
      <c r="N2244" s="28">
        <v>75.89</v>
      </c>
    </row>
    <row r="2245">
      <c r="A2245" s="28">
        <v>2244.0</v>
      </c>
      <c r="B2245" s="28">
        <v>18.0</v>
      </c>
      <c r="C2245" s="28" t="s">
        <v>49</v>
      </c>
      <c r="D2245" s="28">
        <v>3.15</v>
      </c>
      <c r="E2245" s="28">
        <v>1.62</v>
      </c>
      <c r="F2245" s="28">
        <v>8.31</v>
      </c>
      <c r="G2245" s="28">
        <v>99.83</v>
      </c>
      <c r="H2245" s="28" t="s">
        <v>45</v>
      </c>
      <c r="I2245" s="28">
        <v>4.77</v>
      </c>
      <c r="J2245" s="28">
        <v>7.22</v>
      </c>
      <c r="K2245" s="28">
        <v>281.73</v>
      </c>
      <c r="L2245" s="28">
        <v>7.1</v>
      </c>
      <c r="M2245" s="28" t="s">
        <v>48</v>
      </c>
      <c r="N2245" s="28">
        <v>66.29</v>
      </c>
    </row>
    <row r="2246">
      <c r="A2246" s="28">
        <v>2245.0</v>
      </c>
      <c r="B2246" s="28">
        <v>18.0</v>
      </c>
      <c r="C2246" s="28" t="s">
        <v>49</v>
      </c>
      <c r="D2246" s="28">
        <v>2.24</v>
      </c>
      <c r="E2246" s="28">
        <v>1.9</v>
      </c>
      <c r="F2246" s="28">
        <v>4.32</v>
      </c>
      <c r="G2246" s="28">
        <v>75.07</v>
      </c>
      <c r="H2246" s="28" t="s">
        <v>45</v>
      </c>
      <c r="I2246" s="28">
        <v>0.65</v>
      </c>
      <c r="J2246" s="28">
        <v>7.08</v>
      </c>
      <c r="K2246" s="28">
        <v>300.52</v>
      </c>
      <c r="L2246" s="28">
        <v>5.45</v>
      </c>
      <c r="M2246" s="28" t="s">
        <v>48</v>
      </c>
      <c r="N2246" s="28">
        <v>42.79</v>
      </c>
    </row>
    <row r="2247">
      <c r="A2247" s="28">
        <v>2246.0</v>
      </c>
      <c r="B2247" s="28">
        <v>18.0</v>
      </c>
      <c r="C2247" s="28" t="s">
        <v>44</v>
      </c>
      <c r="D2247" s="28">
        <v>1.82</v>
      </c>
      <c r="E2247" s="28">
        <v>5.99</v>
      </c>
      <c r="F2247" s="28">
        <v>7.02</v>
      </c>
      <c r="G2247" s="28">
        <v>71.71</v>
      </c>
      <c r="H2247" s="28" t="s">
        <v>45</v>
      </c>
      <c r="I2247" s="28">
        <v>3.43</v>
      </c>
      <c r="J2247" s="28">
        <v>4.03</v>
      </c>
      <c r="K2247" s="28">
        <v>323.78</v>
      </c>
      <c r="L2247" s="28">
        <v>4.62</v>
      </c>
      <c r="M2247" s="28" t="s">
        <v>48</v>
      </c>
      <c r="N2247" s="28">
        <v>88.91</v>
      </c>
    </row>
    <row r="2248">
      <c r="A2248" s="28">
        <v>2247.0</v>
      </c>
      <c r="B2248" s="28">
        <v>20.0</v>
      </c>
      <c r="C2248" s="28" t="s">
        <v>49</v>
      </c>
      <c r="D2248" s="28">
        <v>6.44</v>
      </c>
      <c r="E2248" s="28">
        <v>3.95</v>
      </c>
      <c r="F2248" s="28">
        <v>6.97</v>
      </c>
      <c r="G2248" s="28">
        <v>69.57</v>
      </c>
      <c r="H2248" s="28" t="s">
        <v>51</v>
      </c>
      <c r="I2248" s="28">
        <v>2.12</v>
      </c>
      <c r="J2248" s="28">
        <v>8.38</v>
      </c>
      <c r="K2248" s="28">
        <v>241.54</v>
      </c>
      <c r="L2248" s="28">
        <v>11.5</v>
      </c>
      <c r="M2248" s="28" t="s">
        <v>46</v>
      </c>
      <c r="N2248" s="28">
        <v>41.46</v>
      </c>
    </row>
    <row r="2249">
      <c r="A2249" s="28">
        <v>2248.0</v>
      </c>
      <c r="B2249" s="28">
        <v>20.0</v>
      </c>
      <c r="C2249" s="28" t="s">
        <v>49</v>
      </c>
      <c r="D2249" s="28">
        <v>5.11</v>
      </c>
      <c r="E2249" s="28">
        <v>2.99</v>
      </c>
      <c r="F2249" s="28">
        <v>4.06</v>
      </c>
      <c r="G2249" s="28">
        <v>86.34</v>
      </c>
      <c r="H2249" s="28" t="s">
        <v>45</v>
      </c>
      <c r="I2249" s="28">
        <v>4.19</v>
      </c>
      <c r="J2249" s="28">
        <v>7.12</v>
      </c>
      <c r="K2249" s="28">
        <v>256.35</v>
      </c>
      <c r="L2249" s="28">
        <v>13.15</v>
      </c>
      <c r="M2249" s="28" t="s">
        <v>46</v>
      </c>
      <c r="N2249" s="28">
        <v>34.09</v>
      </c>
    </row>
    <row r="2250">
      <c r="A2250" s="28">
        <v>2249.0</v>
      </c>
      <c r="B2250" s="28">
        <v>19.0</v>
      </c>
      <c r="C2250" s="28" t="s">
        <v>49</v>
      </c>
      <c r="D2250" s="28">
        <v>4.52</v>
      </c>
      <c r="E2250" s="28">
        <v>5.2</v>
      </c>
      <c r="F2250" s="28">
        <v>5.71</v>
      </c>
      <c r="G2250" s="28">
        <v>64.37</v>
      </c>
      <c r="H2250" s="28" t="s">
        <v>51</v>
      </c>
      <c r="I2250" s="28">
        <v>3.87</v>
      </c>
      <c r="J2250" s="28">
        <v>10.19</v>
      </c>
      <c r="K2250" s="28">
        <v>257.35</v>
      </c>
      <c r="L2250" s="28">
        <v>11.92</v>
      </c>
      <c r="M2250" s="28" t="s">
        <v>48</v>
      </c>
      <c r="N2250" s="28">
        <v>61.73</v>
      </c>
    </row>
    <row r="2251">
      <c r="A2251" s="28">
        <v>2250.0</v>
      </c>
      <c r="B2251" s="28">
        <v>16.0</v>
      </c>
      <c r="C2251" s="28" t="s">
        <v>49</v>
      </c>
      <c r="D2251" s="28">
        <v>1.81</v>
      </c>
      <c r="E2251" s="28">
        <v>7.0</v>
      </c>
      <c r="F2251" s="28">
        <v>8.84</v>
      </c>
      <c r="G2251" s="28">
        <v>98.14</v>
      </c>
      <c r="H2251" s="28" t="s">
        <v>51</v>
      </c>
      <c r="I2251" s="28">
        <v>0.72</v>
      </c>
      <c r="J2251" s="28">
        <v>3.63</v>
      </c>
      <c r="K2251" s="28">
        <v>301.47</v>
      </c>
      <c r="L2251" s="28">
        <v>2.24</v>
      </c>
      <c r="M2251" s="28" t="s">
        <v>48</v>
      </c>
      <c r="N2251" s="28">
        <v>100.0</v>
      </c>
    </row>
    <row r="2252">
      <c r="A2252" s="28">
        <v>2251.0</v>
      </c>
      <c r="B2252" s="28">
        <v>20.0</v>
      </c>
      <c r="C2252" s="28" t="s">
        <v>44</v>
      </c>
      <c r="D2252" s="28">
        <v>7.34</v>
      </c>
      <c r="E2252" s="28">
        <v>4.46</v>
      </c>
      <c r="F2252" s="28">
        <v>6.78</v>
      </c>
      <c r="G2252" s="28">
        <v>71.77</v>
      </c>
      <c r="H2252" s="28" t="s">
        <v>51</v>
      </c>
      <c r="I2252" s="28">
        <v>2.34</v>
      </c>
      <c r="J2252" s="28">
        <v>10.07</v>
      </c>
      <c r="K2252" s="28">
        <v>243.29</v>
      </c>
      <c r="L2252" s="28">
        <v>14.81</v>
      </c>
      <c r="M2252" s="28" t="s">
        <v>46</v>
      </c>
      <c r="N2252" s="28">
        <v>45.2257926324279</v>
      </c>
    </row>
    <row r="2253">
      <c r="A2253" s="28">
        <v>2252.0</v>
      </c>
      <c r="B2253" s="28">
        <v>20.0</v>
      </c>
      <c r="C2253" s="28" t="s">
        <v>44</v>
      </c>
      <c r="D2253" s="28">
        <v>1.53</v>
      </c>
      <c r="E2253" s="28">
        <v>8.22</v>
      </c>
      <c r="F2253" s="28">
        <v>8.67</v>
      </c>
      <c r="G2253" s="28">
        <v>71.82</v>
      </c>
      <c r="H2253" s="28" t="s">
        <v>45</v>
      </c>
      <c r="I2253" s="28">
        <v>0.14</v>
      </c>
      <c r="J2253" s="28">
        <v>4.96</v>
      </c>
      <c r="K2253" s="28">
        <v>296.65</v>
      </c>
      <c r="L2253" s="28">
        <v>5.96</v>
      </c>
      <c r="M2253" s="28" t="s">
        <v>48</v>
      </c>
      <c r="N2253" s="28">
        <v>100.0</v>
      </c>
    </row>
    <row r="2254">
      <c r="A2254" s="28">
        <v>2253.0</v>
      </c>
      <c r="B2254" s="28">
        <v>19.0</v>
      </c>
      <c r="C2254" s="28" t="s">
        <v>44</v>
      </c>
      <c r="D2254" s="28">
        <v>6.36</v>
      </c>
      <c r="E2254" s="28">
        <v>7.65</v>
      </c>
      <c r="F2254" s="28">
        <v>7.38</v>
      </c>
      <c r="G2254" s="28">
        <v>61.84</v>
      </c>
      <c r="H2254" s="28" t="s">
        <v>51</v>
      </c>
      <c r="I2254" s="28">
        <v>2.15</v>
      </c>
      <c r="J2254" s="28">
        <v>10.14</v>
      </c>
      <c r="K2254" s="28">
        <v>239.77</v>
      </c>
      <c r="L2254" s="28">
        <v>14.01</v>
      </c>
      <c r="M2254" s="28" t="s">
        <v>46</v>
      </c>
      <c r="N2254" s="28">
        <v>63.4661212153373</v>
      </c>
    </row>
    <row r="2255">
      <c r="A2255" s="28">
        <v>2254.0</v>
      </c>
      <c r="B2255" s="28">
        <v>21.0</v>
      </c>
      <c r="C2255" s="28" t="s">
        <v>49</v>
      </c>
      <c r="D2255" s="28">
        <v>7.73</v>
      </c>
      <c r="E2255" s="28">
        <v>7.61</v>
      </c>
      <c r="F2255" s="28">
        <v>4.14</v>
      </c>
      <c r="G2255" s="28">
        <v>69.84</v>
      </c>
      <c r="H2255" s="28" t="s">
        <v>51</v>
      </c>
      <c r="I2255" s="28">
        <v>3.5</v>
      </c>
      <c r="J2255" s="28">
        <v>13.02</v>
      </c>
      <c r="K2255" s="28">
        <v>222.02</v>
      </c>
      <c r="L2255" s="28">
        <v>19.52</v>
      </c>
      <c r="M2255" s="28" t="s">
        <v>50</v>
      </c>
      <c r="N2255" s="28">
        <v>46.9563298374332</v>
      </c>
    </row>
    <row r="2256">
      <c r="A2256" s="28">
        <v>2255.0</v>
      </c>
      <c r="B2256" s="28">
        <v>19.0</v>
      </c>
      <c r="C2256" s="28" t="s">
        <v>49</v>
      </c>
      <c r="D2256" s="28">
        <v>5.82</v>
      </c>
      <c r="E2256" s="28">
        <v>9.87</v>
      </c>
      <c r="F2256" s="28">
        <v>4.39</v>
      </c>
      <c r="G2256" s="28">
        <v>76.76</v>
      </c>
      <c r="H2256" s="28" t="s">
        <v>51</v>
      </c>
      <c r="I2256" s="28">
        <v>1.16</v>
      </c>
      <c r="J2256" s="28">
        <v>7.38</v>
      </c>
      <c r="K2256" s="28">
        <v>238.65</v>
      </c>
      <c r="L2256" s="28">
        <v>10.43</v>
      </c>
      <c r="M2256" s="28" t="s">
        <v>50</v>
      </c>
      <c r="N2256" s="28">
        <v>84.0180425793852</v>
      </c>
    </row>
    <row r="2257">
      <c r="A2257" s="28">
        <v>2256.0</v>
      </c>
      <c r="B2257" s="28">
        <v>22.0</v>
      </c>
      <c r="C2257" s="28" t="s">
        <v>49</v>
      </c>
      <c r="D2257" s="28">
        <v>7.94</v>
      </c>
      <c r="E2257" s="28">
        <v>3.66</v>
      </c>
      <c r="F2257" s="28">
        <v>7.61</v>
      </c>
      <c r="G2257" s="28">
        <v>74.78</v>
      </c>
      <c r="H2257" s="28" t="s">
        <v>51</v>
      </c>
      <c r="I2257" s="28">
        <v>4.05</v>
      </c>
      <c r="J2257" s="28">
        <v>9.48</v>
      </c>
      <c r="K2257" s="28">
        <v>226.06</v>
      </c>
      <c r="L2257" s="28">
        <v>16.09</v>
      </c>
      <c r="M2257" s="28" t="s">
        <v>46</v>
      </c>
      <c r="N2257" s="28">
        <v>24.75</v>
      </c>
    </row>
    <row r="2258">
      <c r="A2258" s="28">
        <v>2257.0</v>
      </c>
      <c r="B2258" s="28">
        <v>22.0</v>
      </c>
      <c r="C2258" s="28" t="s">
        <v>49</v>
      </c>
      <c r="D2258" s="28">
        <v>5.21</v>
      </c>
      <c r="E2258" s="28">
        <v>6.8</v>
      </c>
      <c r="F2258" s="28">
        <v>6.77</v>
      </c>
      <c r="G2258" s="28">
        <v>70.92</v>
      </c>
      <c r="H2258" s="28" t="s">
        <v>45</v>
      </c>
      <c r="I2258" s="28">
        <v>0.27</v>
      </c>
      <c r="J2258" s="28">
        <v>7.79</v>
      </c>
      <c r="K2258" s="28">
        <v>259.18</v>
      </c>
      <c r="L2258" s="28">
        <v>11.57</v>
      </c>
      <c r="M2258" s="28" t="s">
        <v>46</v>
      </c>
      <c r="N2258" s="28">
        <v>62.05</v>
      </c>
    </row>
    <row r="2259">
      <c r="A2259" s="28">
        <v>2258.0</v>
      </c>
      <c r="B2259" s="28">
        <v>17.0</v>
      </c>
      <c r="C2259" s="28" t="s">
        <v>49</v>
      </c>
      <c r="D2259" s="28">
        <v>1.74</v>
      </c>
      <c r="E2259" s="28">
        <v>8.7</v>
      </c>
      <c r="F2259" s="28">
        <v>4.64</v>
      </c>
      <c r="G2259" s="28">
        <v>61.63</v>
      </c>
      <c r="H2259" s="28" t="s">
        <v>51</v>
      </c>
      <c r="I2259" s="28">
        <v>0.17</v>
      </c>
      <c r="J2259" s="28">
        <v>4.81</v>
      </c>
      <c r="K2259" s="28">
        <v>298.71</v>
      </c>
      <c r="L2259" s="28">
        <v>9.47</v>
      </c>
      <c r="M2259" s="28" t="s">
        <v>50</v>
      </c>
      <c r="N2259" s="28">
        <v>94.64</v>
      </c>
    </row>
    <row r="2260">
      <c r="A2260" s="28">
        <v>2259.0</v>
      </c>
      <c r="B2260" s="28">
        <v>18.0</v>
      </c>
      <c r="C2260" s="28" t="s">
        <v>49</v>
      </c>
      <c r="D2260" s="28">
        <v>1.63</v>
      </c>
      <c r="E2260" s="28">
        <v>6.22</v>
      </c>
      <c r="F2260" s="28">
        <v>7.07</v>
      </c>
      <c r="G2260" s="28">
        <v>72.02</v>
      </c>
      <c r="H2260" s="28" t="s">
        <v>45</v>
      </c>
      <c r="I2260" s="28">
        <v>0.14</v>
      </c>
      <c r="J2260" s="28">
        <v>4.5</v>
      </c>
      <c r="K2260" s="28">
        <v>318.83</v>
      </c>
      <c r="L2260" s="28">
        <v>3.24</v>
      </c>
      <c r="M2260" s="28" t="s">
        <v>48</v>
      </c>
      <c r="N2260" s="28">
        <v>85.56</v>
      </c>
    </row>
    <row r="2261">
      <c r="A2261" s="28">
        <v>2260.0</v>
      </c>
      <c r="B2261" s="28">
        <v>16.0</v>
      </c>
      <c r="C2261" s="28" t="s">
        <v>44</v>
      </c>
      <c r="D2261" s="28">
        <v>2.6</v>
      </c>
      <c r="E2261" s="28">
        <v>8.11</v>
      </c>
      <c r="F2261" s="28">
        <v>8.05</v>
      </c>
      <c r="G2261" s="28">
        <v>91.13</v>
      </c>
      <c r="H2261" s="28" t="s">
        <v>45</v>
      </c>
      <c r="I2261" s="28">
        <v>1.4</v>
      </c>
      <c r="J2261" s="28">
        <v>5.56</v>
      </c>
      <c r="K2261" s="28">
        <v>292.8</v>
      </c>
      <c r="L2261" s="28">
        <v>7.93</v>
      </c>
      <c r="M2261" s="28" t="s">
        <v>48</v>
      </c>
      <c r="N2261" s="28">
        <v>100.0</v>
      </c>
    </row>
    <row r="2262">
      <c r="A2262" s="28">
        <v>2261.0</v>
      </c>
      <c r="B2262" s="28">
        <v>23.0</v>
      </c>
      <c r="C2262" s="28" t="s">
        <v>44</v>
      </c>
      <c r="D2262" s="28">
        <v>0.06</v>
      </c>
      <c r="E2262" s="28">
        <v>4.73</v>
      </c>
      <c r="F2262" s="28">
        <v>7.76</v>
      </c>
      <c r="G2262" s="28">
        <v>77.55</v>
      </c>
      <c r="H2262" s="28" t="s">
        <v>45</v>
      </c>
      <c r="I2262" s="28">
        <v>2.34</v>
      </c>
      <c r="J2262" s="28">
        <v>5.32</v>
      </c>
      <c r="K2262" s="28">
        <v>308.12</v>
      </c>
      <c r="L2262" s="28">
        <v>3.69</v>
      </c>
      <c r="M2262" s="28" t="s">
        <v>48</v>
      </c>
      <c r="N2262" s="28">
        <v>79.51</v>
      </c>
    </row>
    <row r="2263">
      <c r="A2263" s="28">
        <v>2262.0</v>
      </c>
      <c r="B2263" s="28">
        <v>24.0</v>
      </c>
      <c r="C2263" s="28" t="s">
        <v>49</v>
      </c>
      <c r="D2263" s="28">
        <v>5.45</v>
      </c>
      <c r="E2263" s="28">
        <v>6.31</v>
      </c>
      <c r="F2263" s="28">
        <v>5.23</v>
      </c>
      <c r="G2263" s="28">
        <v>71.63</v>
      </c>
      <c r="H2263" s="28" t="s">
        <v>47</v>
      </c>
      <c r="I2263" s="28">
        <v>0.54</v>
      </c>
      <c r="J2263" s="28">
        <v>10.63</v>
      </c>
      <c r="K2263" s="28">
        <v>260.92</v>
      </c>
      <c r="L2263" s="28">
        <v>16.99</v>
      </c>
      <c r="M2263" s="28" t="s">
        <v>46</v>
      </c>
      <c r="N2263" s="28">
        <v>64.92</v>
      </c>
    </row>
    <row r="2264">
      <c r="A2264" s="28">
        <v>2263.0</v>
      </c>
      <c r="B2264" s="28">
        <v>19.0</v>
      </c>
      <c r="C2264" s="28" t="s">
        <v>44</v>
      </c>
      <c r="D2264" s="28">
        <v>2.15</v>
      </c>
      <c r="E2264" s="28">
        <v>1.5</v>
      </c>
      <c r="F2264" s="28">
        <v>5.29</v>
      </c>
      <c r="G2264" s="28">
        <v>72.19</v>
      </c>
      <c r="H2264" s="28" t="s">
        <v>51</v>
      </c>
      <c r="I2264" s="28">
        <v>4.98</v>
      </c>
      <c r="J2264" s="28">
        <v>7.18</v>
      </c>
      <c r="K2264" s="28">
        <v>290.81</v>
      </c>
      <c r="L2264" s="28">
        <v>9.53</v>
      </c>
      <c r="M2264" s="28" t="s">
        <v>48</v>
      </c>
      <c r="N2264" s="28">
        <v>33.8</v>
      </c>
    </row>
    <row r="2265">
      <c r="A2265" s="28">
        <v>2264.0</v>
      </c>
      <c r="B2265" s="28">
        <v>21.0</v>
      </c>
      <c r="C2265" s="28" t="s">
        <v>44</v>
      </c>
      <c r="D2265" s="28">
        <v>6.52</v>
      </c>
      <c r="E2265" s="28">
        <v>9.87</v>
      </c>
      <c r="F2265" s="28">
        <v>8.84</v>
      </c>
      <c r="G2265" s="28">
        <v>82.18</v>
      </c>
      <c r="H2265" s="28" t="s">
        <v>47</v>
      </c>
      <c r="I2265" s="28">
        <v>5.0</v>
      </c>
      <c r="J2265" s="28">
        <v>11.3</v>
      </c>
      <c r="K2265" s="28">
        <v>238.47</v>
      </c>
      <c r="L2265" s="28">
        <v>14.5</v>
      </c>
      <c r="M2265" s="28" t="s">
        <v>46</v>
      </c>
      <c r="N2265" s="28">
        <v>99.3978533604424</v>
      </c>
    </row>
    <row r="2266">
      <c r="A2266" s="28">
        <v>2265.0</v>
      </c>
      <c r="B2266" s="28">
        <v>24.0</v>
      </c>
      <c r="C2266" s="28" t="s">
        <v>49</v>
      </c>
      <c r="D2266" s="28">
        <v>2.87</v>
      </c>
      <c r="E2266" s="28">
        <v>8.2</v>
      </c>
      <c r="F2266" s="28">
        <v>8.44</v>
      </c>
      <c r="G2266" s="28">
        <v>72.09</v>
      </c>
      <c r="H2266" s="28" t="s">
        <v>47</v>
      </c>
      <c r="I2266" s="28">
        <v>2.6</v>
      </c>
      <c r="J2266" s="28">
        <v>4.07</v>
      </c>
      <c r="K2266" s="28">
        <v>283.83</v>
      </c>
      <c r="L2266" s="28">
        <v>4.24</v>
      </c>
      <c r="M2266" s="28" t="s">
        <v>48</v>
      </c>
      <c r="N2266" s="28">
        <v>96.12</v>
      </c>
    </row>
    <row r="2267">
      <c r="A2267" s="28">
        <v>2266.0</v>
      </c>
      <c r="B2267" s="28">
        <v>21.0</v>
      </c>
      <c r="C2267" s="28" t="s">
        <v>44</v>
      </c>
      <c r="D2267" s="28">
        <v>3.84</v>
      </c>
      <c r="E2267" s="28">
        <v>8.82</v>
      </c>
      <c r="F2267" s="28">
        <v>5.59</v>
      </c>
      <c r="G2267" s="28">
        <v>85.23</v>
      </c>
      <c r="H2267" s="28" t="s">
        <v>47</v>
      </c>
      <c r="I2267" s="28">
        <v>2.84</v>
      </c>
      <c r="J2267" s="28">
        <v>5.59</v>
      </c>
      <c r="K2267" s="28">
        <v>271.07</v>
      </c>
      <c r="L2267" s="28">
        <v>5.72</v>
      </c>
      <c r="M2267" s="28" t="s">
        <v>50</v>
      </c>
      <c r="N2267" s="28">
        <v>78.15</v>
      </c>
    </row>
    <row r="2268">
      <c r="A2268" s="28">
        <v>2267.0</v>
      </c>
      <c r="B2268" s="28">
        <v>24.0</v>
      </c>
      <c r="C2268" s="28" t="s">
        <v>49</v>
      </c>
      <c r="D2268" s="28">
        <v>7.73</v>
      </c>
      <c r="E2268" s="28">
        <v>7.25</v>
      </c>
      <c r="F2268" s="28">
        <v>8.12</v>
      </c>
      <c r="G2268" s="28">
        <v>99.58</v>
      </c>
      <c r="H2268" s="28" t="s">
        <v>45</v>
      </c>
      <c r="I2268" s="28">
        <v>4.63</v>
      </c>
      <c r="J2268" s="28">
        <v>12.39</v>
      </c>
      <c r="K2268" s="28">
        <v>229.94</v>
      </c>
      <c r="L2268" s="28">
        <v>18.26</v>
      </c>
      <c r="M2268" s="28" t="s">
        <v>46</v>
      </c>
      <c r="N2268" s="28">
        <v>69.4939436277991</v>
      </c>
    </row>
    <row r="2269">
      <c r="A2269" s="28">
        <v>2268.0</v>
      </c>
      <c r="B2269" s="28">
        <v>19.0</v>
      </c>
      <c r="C2269" s="28" t="s">
        <v>44</v>
      </c>
      <c r="D2269" s="28">
        <v>1.94</v>
      </c>
      <c r="E2269" s="28">
        <v>2.67</v>
      </c>
      <c r="F2269" s="28">
        <v>4.81</v>
      </c>
      <c r="G2269" s="28">
        <v>61.65</v>
      </c>
      <c r="H2269" s="28" t="s">
        <v>51</v>
      </c>
      <c r="I2269" s="28">
        <v>3.85</v>
      </c>
      <c r="J2269" s="28">
        <v>5.91</v>
      </c>
      <c r="K2269" s="28">
        <v>317.87</v>
      </c>
      <c r="L2269" s="28">
        <v>7.89</v>
      </c>
      <c r="M2269" s="28" t="s">
        <v>48</v>
      </c>
      <c r="N2269" s="28">
        <v>43.72</v>
      </c>
    </row>
    <row r="2270">
      <c r="A2270" s="28">
        <v>2269.0</v>
      </c>
      <c r="B2270" s="28">
        <v>23.0</v>
      </c>
      <c r="C2270" s="28" t="s">
        <v>44</v>
      </c>
      <c r="D2270" s="28">
        <v>5.77</v>
      </c>
      <c r="E2270" s="28">
        <v>1.28</v>
      </c>
      <c r="F2270" s="28">
        <v>4.98</v>
      </c>
      <c r="G2270" s="28">
        <v>66.75</v>
      </c>
      <c r="H2270" s="28" t="s">
        <v>51</v>
      </c>
      <c r="I2270" s="28">
        <v>0.84</v>
      </c>
      <c r="J2270" s="28">
        <v>10.14</v>
      </c>
      <c r="K2270" s="28">
        <v>247.08</v>
      </c>
      <c r="L2270" s="28">
        <v>16.01</v>
      </c>
      <c r="M2270" s="28" t="s">
        <v>46</v>
      </c>
      <c r="N2270" s="28">
        <v>21.67</v>
      </c>
    </row>
    <row r="2271">
      <c r="A2271" s="28">
        <v>2270.0</v>
      </c>
      <c r="B2271" s="28">
        <v>24.0</v>
      </c>
      <c r="C2271" s="28" t="s">
        <v>44</v>
      </c>
      <c r="D2271" s="28">
        <v>6.04</v>
      </c>
      <c r="E2271" s="28">
        <v>8.78</v>
      </c>
      <c r="F2271" s="28">
        <v>4.91</v>
      </c>
      <c r="G2271" s="28">
        <v>67.16</v>
      </c>
      <c r="H2271" s="28" t="s">
        <v>51</v>
      </c>
      <c r="I2271" s="28">
        <v>3.96</v>
      </c>
      <c r="J2271" s="28">
        <v>10.62</v>
      </c>
      <c r="K2271" s="28">
        <v>248.41</v>
      </c>
      <c r="L2271" s="28">
        <v>13.85</v>
      </c>
      <c r="M2271" s="28" t="s">
        <v>50</v>
      </c>
      <c r="N2271" s="28">
        <v>73.1091798427579</v>
      </c>
    </row>
    <row r="2272">
      <c r="A2272" s="28">
        <v>2271.0</v>
      </c>
      <c r="B2272" s="28">
        <v>19.0</v>
      </c>
      <c r="C2272" s="28" t="s">
        <v>49</v>
      </c>
      <c r="D2272" s="28">
        <v>1.77</v>
      </c>
      <c r="E2272" s="28">
        <v>4.57</v>
      </c>
      <c r="F2272" s="28">
        <v>4.44</v>
      </c>
      <c r="G2272" s="28">
        <v>77.88</v>
      </c>
      <c r="H2272" s="28" t="s">
        <v>45</v>
      </c>
      <c r="I2272" s="28">
        <v>1.15</v>
      </c>
      <c r="J2272" s="28">
        <v>7.33</v>
      </c>
      <c r="K2272" s="28">
        <v>301.1</v>
      </c>
      <c r="L2272" s="28">
        <v>6.41</v>
      </c>
      <c r="M2272" s="28" t="s">
        <v>48</v>
      </c>
      <c r="N2272" s="28">
        <v>59.09</v>
      </c>
    </row>
    <row r="2273">
      <c r="A2273" s="28">
        <v>2272.0</v>
      </c>
      <c r="B2273" s="28">
        <v>20.0</v>
      </c>
      <c r="C2273" s="28" t="s">
        <v>44</v>
      </c>
      <c r="D2273" s="28">
        <v>4.01</v>
      </c>
      <c r="E2273" s="28">
        <v>3.37</v>
      </c>
      <c r="F2273" s="28">
        <v>8.27</v>
      </c>
      <c r="G2273" s="28">
        <v>61.66</v>
      </c>
      <c r="H2273" s="28" t="s">
        <v>45</v>
      </c>
      <c r="I2273" s="28">
        <v>2.15</v>
      </c>
      <c r="J2273" s="28">
        <v>8.19</v>
      </c>
      <c r="K2273" s="28">
        <v>266.75</v>
      </c>
      <c r="L2273" s="28">
        <v>12.96</v>
      </c>
      <c r="M2273" s="28" t="s">
        <v>48</v>
      </c>
      <c r="N2273" s="28">
        <v>56.57</v>
      </c>
    </row>
    <row r="2274">
      <c r="A2274" s="28">
        <v>2273.0</v>
      </c>
      <c r="B2274" s="28">
        <v>23.0</v>
      </c>
      <c r="C2274" s="28" t="s">
        <v>49</v>
      </c>
      <c r="D2274" s="28">
        <v>2.8</v>
      </c>
      <c r="E2274" s="28">
        <v>6.06</v>
      </c>
      <c r="F2274" s="28">
        <v>6.89</v>
      </c>
      <c r="G2274" s="28">
        <v>79.1</v>
      </c>
      <c r="H2274" s="28" t="s">
        <v>47</v>
      </c>
      <c r="I2274" s="28">
        <v>2.66</v>
      </c>
      <c r="J2274" s="28">
        <v>5.18</v>
      </c>
      <c r="K2274" s="28">
        <v>282.39</v>
      </c>
      <c r="L2274" s="28">
        <v>5.26</v>
      </c>
      <c r="M2274" s="28" t="s">
        <v>48</v>
      </c>
      <c r="N2274" s="28">
        <v>79.0</v>
      </c>
    </row>
    <row r="2275">
      <c r="A2275" s="28">
        <v>2274.0</v>
      </c>
      <c r="B2275" s="28">
        <v>21.0</v>
      </c>
      <c r="C2275" s="28" t="s">
        <v>49</v>
      </c>
      <c r="D2275" s="28">
        <v>6.18</v>
      </c>
      <c r="E2275" s="28">
        <v>4.79</v>
      </c>
      <c r="F2275" s="28">
        <v>5.29</v>
      </c>
      <c r="G2275" s="28">
        <v>97.16</v>
      </c>
      <c r="H2275" s="28" t="s">
        <v>47</v>
      </c>
      <c r="I2275" s="28">
        <v>3.58</v>
      </c>
      <c r="J2275" s="28">
        <v>7.6</v>
      </c>
      <c r="K2275" s="28">
        <v>255.78</v>
      </c>
      <c r="L2275" s="28">
        <v>8.12</v>
      </c>
      <c r="M2275" s="28" t="s">
        <v>46</v>
      </c>
      <c r="N2275" s="28">
        <v>58.86</v>
      </c>
    </row>
    <row r="2276">
      <c r="A2276" s="28">
        <v>2275.0</v>
      </c>
      <c r="B2276" s="28">
        <v>22.0</v>
      </c>
      <c r="C2276" s="28" t="s">
        <v>49</v>
      </c>
      <c r="D2276" s="28">
        <v>4.98</v>
      </c>
      <c r="E2276" s="28">
        <v>6.86</v>
      </c>
      <c r="F2276" s="28">
        <v>8.24</v>
      </c>
      <c r="G2276" s="28">
        <v>60.46</v>
      </c>
      <c r="H2276" s="28" t="s">
        <v>51</v>
      </c>
      <c r="I2276" s="28">
        <v>0.75</v>
      </c>
      <c r="J2276" s="28">
        <v>8.14</v>
      </c>
      <c r="K2276" s="28">
        <v>255.14</v>
      </c>
      <c r="L2276" s="28">
        <v>13.85</v>
      </c>
      <c r="M2276" s="28" t="s">
        <v>48</v>
      </c>
      <c r="N2276" s="28">
        <v>82.7491850474774</v>
      </c>
    </row>
    <row r="2277">
      <c r="A2277" s="28">
        <v>2276.0</v>
      </c>
      <c r="B2277" s="28">
        <v>18.0</v>
      </c>
      <c r="C2277" s="28" t="s">
        <v>44</v>
      </c>
      <c r="D2277" s="28">
        <v>3.81</v>
      </c>
      <c r="E2277" s="28">
        <v>5.35</v>
      </c>
      <c r="F2277" s="28">
        <v>8.01</v>
      </c>
      <c r="G2277" s="28">
        <v>74.6</v>
      </c>
      <c r="H2277" s="28" t="s">
        <v>45</v>
      </c>
      <c r="I2277" s="28">
        <v>0.38</v>
      </c>
      <c r="J2277" s="28">
        <v>8.36</v>
      </c>
      <c r="K2277" s="28">
        <v>265.4</v>
      </c>
      <c r="L2277" s="28">
        <v>7.57</v>
      </c>
      <c r="M2277" s="28" t="s">
        <v>48</v>
      </c>
      <c r="N2277" s="28">
        <v>59.71</v>
      </c>
    </row>
    <row r="2278">
      <c r="A2278" s="28">
        <v>2277.0</v>
      </c>
      <c r="B2278" s="28">
        <v>22.0</v>
      </c>
      <c r="C2278" s="28" t="s">
        <v>44</v>
      </c>
      <c r="D2278" s="28">
        <v>6.23</v>
      </c>
      <c r="E2278" s="28">
        <v>7.28</v>
      </c>
      <c r="F2278" s="28">
        <v>4.5</v>
      </c>
      <c r="G2278" s="28">
        <v>90.44</v>
      </c>
      <c r="H2278" s="28" t="s">
        <v>47</v>
      </c>
      <c r="I2278" s="28">
        <v>4.33</v>
      </c>
      <c r="J2278" s="28">
        <v>8.64</v>
      </c>
      <c r="K2278" s="28">
        <v>263.07</v>
      </c>
      <c r="L2278" s="28">
        <v>13.08</v>
      </c>
      <c r="M2278" s="28" t="s">
        <v>50</v>
      </c>
      <c r="N2278" s="28">
        <v>62.6144469257234</v>
      </c>
    </row>
    <row r="2279">
      <c r="A2279" s="28">
        <v>2278.0</v>
      </c>
      <c r="B2279" s="28">
        <v>23.0</v>
      </c>
      <c r="C2279" s="28" t="s">
        <v>49</v>
      </c>
      <c r="D2279" s="28">
        <v>1.88</v>
      </c>
      <c r="E2279" s="28">
        <v>8.68</v>
      </c>
      <c r="F2279" s="28">
        <v>7.22</v>
      </c>
      <c r="G2279" s="28">
        <v>66.18</v>
      </c>
      <c r="H2279" s="28" t="s">
        <v>45</v>
      </c>
      <c r="I2279" s="28">
        <v>4.13</v>
      </c>
      <c r="J2279" s="28">
        <v>3.48</v>
      </c>
      <c r="K2279" s="28">
        <v>285.39</v>
      </c>
      <c r="L2279" s="28">
        <v>5.47</v>
      </c>
      <c r="M2279" s="28" t="s">
        <v>48</v>
      </c>
      <c r="N2279" s="28">
        <v>100.0</v>
      </c>
    </row>
    <row r="2280">
      <c r="A2280" s="28">
        <v>2279.0</v>
      </c>
      <c r="B2280" s="28">
        <v>21.0</v>
      </c>
      <c r="C2280" s="28" t="s">
        <v>49</v>
      </c>
      <c r="D2280" s="28">
        <v>6.03</v>
      </c>
      <c r="E2280" s="28">
        <v>2.76</v>
      </c>
      <c r="F2280" s="28">
        <v>7.61</v>
      </c>
      <c r="G2280" s="28">
        <v>63.1</v>
      </c>
      <c r="H2280" s="28" t="s">
        <v>47</v>
      </c>
      <c r="I2280" s="28">
        <v>2.62</v>
      </c>
      <c r="J2280" s="28">
        <v>12.02</v>
      </c>
      <c r="K2280" s="28">
        <v>256.47</v>
      </c>
      <c r="L2280" s="28">
        <v>14.13</v>
      </c>
      <c r="M2280" s="28" t="s">
        <v>46</v>
      </c>
      <c r="N2280" s="28">
        <v>28.18</v>
      </c>
    </row>
    <row r="2281">
      <c r="A2281" s="28">
        <v>2280.0</v>
      </c>
      <c r="B2281" s="28">
        <v>24.0</v>
      </c>
      <c r="C2281" s="28" t="s">
        <v>52</v>
      </c>
      <c r="D2281" s="28">
        <v>6.92</v>
      </c>
      <c r="E2281" s="28">
        <v>3.96</v>
      </c>
      <c r="F2281" s="28">
        <v>7.58</v>
      </c>
      <c r="G2281" s="28">
        <v>85.23</v>
      </c>
      <c r="H2281" s="28" t="s">
        <v>47</v>
      </c>
      <c r="I2281" s="28">
        <v>3.31</v>
      </c>
      <c r="J2281" s="28">
        <v>10.01</v>
      </c>
      <c r="K2281" s="28">
        <v>234.95</v>
      </c>
      <c r="L2281" s="28">
        <v>17.55</v>
      </c>
      <c r="M2281" s="28" t="s">
        <v>46</v>
      </c>
      <c r="N2281" s="28">
        <v>39.38</v>
      </c>
    </row>
    <row r="2282">
      <c r="A2282" s="28">
        <v>2281.0</v>
      </c>
      <c r="B2282" s="28">
        <v>21.0</v>
      </c>
      <c r="C2282" s="28" t="s">
        <v>44</v>
      </c>
      <c r="D2282" s="28">
        <v>7.03</v>
      </c>
      <c r="E2282" s="28">
        <v>4.93</v>
      </c>
      <c r="F2282" s="28">
        <v>7.62</v>
      </c>
      <c r="G2282" s="28">
        <v>60.4</v>
      </c>
      <c r="H2282" s="28" t="s">
        <v>51</v>
      </c>
      <c r="I2282" s="28">
        <v>3.6</v>
      </c>
      <c r="J2282" s="28">
        <v>9.11</v>
      </c>
      <c r="K2282" s="28">
        <v>223.49</v>
      </c>
      <c r="L2282" s="28">
        <v>20.44</v>
      </c>
      <c r="M2282" s="28" t="s">
        <v>46</v>
      </c>
      <c r="N2282" s="28">
        <v>40.91</v>
      </c>
    </row>
    <row r="2283">
      <c r="A2283" s="28">
        <v>2282.0</v>
      </c>
      <c r="B2283" s="28">
        <v>24.0</v>
      </c>
      <c r="C2283" s="28" t="s">
        <v>49</v>
      </c>
      <c r="D2283" s="28">
        <v>6.27</v>
      </c>
      <c r="E2283" s="28">
        <v>9.66</v>
      </c>
      <c r="F2283" s="28">
        <v>4.85</v>
      </c>
      <c r="G2283" s="28">
        <v>92.07</v>
      </c>
      <c r="H2283" s="28" t="s">
        <v>51</v>
      </c>
      <c r="I2283" s="28">
        <v>2.38</v>
      </c>
      <c r="J2283" s="28">
        <v>8.09</v>
      </c>
      <c r="K2283" s="28">
        <v>240.99</v>
      </c>
      <c r="L2283" s="28">
        <v>11.84</v>
      </c>
      <c r="M2283" s="28" t="s">
        <v>50</v>
      </c>
      <c r="N2283" s="28">
        <v>77.0474333679571</v>
      </c>
    </row>
    <row r="2284">
      <c r="A2284" s="28">
        <v>2283.0</v>
      </c>
      <c r="B2284" s="28">
        <v>19.0</v>
      </c>
      <c r="C2284" s="28" t="s">
        <v>44</v>
      </c>
      <c r="D2284" s="28">
        <v>3.26</v>
      </c>
      <c r="E2284" s="28">
        <v>4.29</v>
      </c>
      <c r="F2284" s="28">
        <v>5.58</v>
      </c>
      <c r="G2284" s="28">
        <v>62.67</v>
      </c>
      <c r="H2284" s="28" t="s">
        <v>47</v>
      </c>
      <c r="I2284" s="28">
        <v>1.29</v>
      </c>
      <c r="J2284" s="28">
        <v>8.57</v>
      </c>
      <c r="K2284" s="28">
        <v>278.62</v>
      </c>
      <c r="L2284" s="28">
        <v>9.44</v>
      </c>
      <c r="M2284" s="28" t="s">
        <v>48</v>
      </c>
      <c r="N2284" s="28">
        <v>63.04</v>
      </c>
    </row>
    <row r="2285">
      <c r="A2285" s="28">
        <v>2284.0</v>
      </c>
      <c r="B2285" s="28">
        <v>23.0</v>
      </c>
      <c r="C2285" s="28" t="s">
        <v>44</v>
      </c>
      <c r="D2285" s="28">
        <v>7.85</v>
      </c>
      <c r="E2285" s="28">
        <v>4.43</v>
      </c>
      <c r="F2285" s="28">
        <v>8.22</v>
      </c>
      <c r="G2285" s="28">
        <v>80.97</v>
      </c>
      <c r="H2285" s="28" t="s">
        <v>51</v>
      </c>
      <c r="I2285" s="28">
        <v>2.41</v>
      </c>
      <c r="J2285" s="28">
        <v>12.95</v>
      </c>
      <c r="K2285" s="28">
        <v>209.5</v>
      </c>
      <c r="L2285" s="28">
        <v>18.26</v>
      </c>
      <c r="M2285" s="28" t="s">
        <v>46</v>
      </c>
      <c r="N2285" s="28">
        <v>40.68</v>
      </c>
    </row>
    <row r="2286">
      <c r="A2286" s="28">
        <v>2285.0</v>
      </c>
      <c r="B2286" s="28">
        <v>19.0</v>
      </c>
      <c r="C2286" s="28" t="s">
        <v>44</v>
      </c>
      <c r="D2286" s="28">
        <v>3.04</v>
      </c>
      <c r="E2286" s="28">
        <v>6.88</v>
      </c>
      <c r="F2286" s="28">
        <v>8.49</v>
      </c>
      <c r="G2286" s="28">
        <v>89.61</v>
      </c>
      <c r="H2286" s="28" t="s">
        <v>45</v>
      </c>
      <c r="I2286" s="28">
        <v>4.75</v>
      </c>
      <c r="J2286" s="28">
        <v>7.11</v>
      </c>
      <c r="K2286" s="28">
        <v>287.8</v>
      </c>
      <c r="L2286" s="28">
        <v>8.74</v>
      </c>
      <c r="M2286" s="28" t="s">
        <v>48</v>
      </c>
      <c r="N2286" s="28">
        <v>91.69</v>
      </c>
    </row>
    <row r="2287">
      <c r="A2287" s="28">
        <v>2286.0</v>
      </c>
      <c r="B2287" s="28">
        <v>17.0</v>
      </c>
      <c r="C2287" s="28" t="s">
        <v>44</v>
      </c>
      <c r="D2287" s="28">
        <v>5.11</v>
      </c>
      <c r="E2287" s="28">
        <v>4.77</v>
      </c>
      <c r="F2287" s="28">
        <v>5.4</v>
      </c>
      <c r="G2287" s="28">
        <v>69.68</v>
      </c>
      <c r="H2287" s="28" t="s">
        <v>51</v>
      </c>
      <c r="I2287" s="28">
        <v>4.19</v>
      </c>
      <c r="J2287" s="28">
        <v>8.85</v>
      </c>
      <c r="K2287" s="28">
        <v>261.95</v>
      </c>
      <c r="L2287" s="28">
        <v>10.88</v>
      </c>
      <c r="M2287" s="28" t="s">
        <v>46</v>
      </c>
      <c r="N2287" s="28">
        <v>43.44</v>
      </c>
    </row>
    <row r="2288">
      <c r="A2288" s="28">
        <v>2287.0</v>
      </c>
      <c r="B2288" s="28">
        <v>24.0</v>
      </c>
      <c r="C2288" s="28" t="s">
        <v>49</v>
      </c>
      <c r="D2288" s="28">
        <v>1.29</v>
      </c>
      <c r="E2288" s="28">
        <v>9.56</v>
      </c>
      <c r="F2288" s="28">
        <v>4.12</v>
      </c>
      <c r="G2288" s="28">
        <v>64.14</v>
      </c>
      <c r="H2288" s="28" t="s">
        <v>45</v>
      </c>
      <c r="I2288" s="28">
        <v>2.33</v>
      </c>
      <c r="J2288" s="28">
        <v>7.05</v>
      </c>
      <c r="K2288" s="28">
        <v>301.04</v>
      </c>
      <c r="L2288" s="28">
        <v>4.16</v>
      </c>
      <c r="M2288" s="28" t="s">
        <v>50</v>
      </c>
      <c r="N2288" s="28">
        <v>89.64</v>
      </c>
    </row>
    <row r="2289">
      <c r="A2289" s="28">
        <v>2288.0</v>
      </c>
      <c r="B2289" s="28">
        <v>20.0</v>
      </c>
      <c r="C2289" s="28" t="s">
        <v>44</v>
      </c>
      <c r="D2289" s="28">
        <v>7.84</v>
      </c>
      <c r="E2289" s="28">
        <v>9.05</v>
      </c>
      <c r="F2289" s="28">
        <v>8.3</v>
      </c>
      <c r="G2289" s="28">
        <v>67.02</v>
      </c>
      <c r="H2289" s="28" t="s">
        <v>47</v>
      </c>
      <c r="I2289" s="28">
        <v>1.13</v>
      </c>
      <c r="J2289" s="28">
        <v>9.98</v>
      </c>
      <c r="K2289" s="28">
        <v>230.65</v>
      </c>
      <c r="L2289" s="28">
        <v>15.5</v>
      </c>
      <c r="M2289" s="28" t="s">
        <v>46</v>
      </c>
      <c r="N2289" s="28">
        <v>78.7214382779506</v>
      </c>
    </row>
    <row r="2290">
      <c r="A2290" s="28">
        <v>2289.0</v>
      </c>
      <c r="B2290" s="28">
        <v>19.0</v>
      </c>
      <c r="C2290" s="28" t="s">
        <v>49</v>
      </c>
      <c r="D2290" s="28">
        <v>5.63</v>
      </c>
      <c r="E2290" s="28">
        <v>5.62</v>
      </c>
      <c r="F2290" s="28">
        <v>5.89</v>
      </c>
      <c r="G2290" s="28">
        <v>94.19</v>
      </c>
      <c r="H2290" s="28" t="s">
        <v>51</v>
      </c>
      <c r="I2290" s="28">
        <v>4.45</v>
      </c>
      <c r="J2290" s="28">
        <v>8.71</v>
      </c>
      <c r="K2290" s="28">
        <v>254.48</v>
      </c>
      <c r="L2290" s="28">
        <v>11.88</v>
      </c>
      <c r="M2290" s="28" t="s">
        <v>46</v>
      </c>
      <c r="N2290" s="28">
        <v>58.42</v>
      </c>
    </row>
    <row r="2291">
      <c r="A2291" s="28">
        <v>2290.0</v>
      </c>
      <c r="B2291" s="28">
        <v>17.0</v>
      </c>
      <c r="C2291" s="28" t="s">
        <v>44</v>
      </c>
      <c r="D2291" s="28">
        <v>6.03</v>
      </c>
      <c r="E2291" s="28">
        <v>6.8</v>
      </c>
      <c r="F2291" s="28">
        <v>5.65</v>
      </c>
      <c r="G2291" s="28">
        <v>88.23</v>
      </c>
      <c r="H2291" s="28" t="s">
        <v>45</v>
      </c>
      <c r="I2291" s="28">
        <v>3.19</v>
      </c>
      <c r="J2291" s="28">
        <v>7.15</v>
      </c>
      <c r="K2291" s="28">
        <v>260.58</v>
      </c>
      <c r="L2291" s="28">
        <v>11.73</v>
      </c>
      <c r="M2291" s="28" t="s">
        <v>46</v>
      </c>
      <c r="N2291" s="28">
        <v>61.1147872288869</v>
      </c>
    </row>
    <row r="2292">
      <c r="A2292" s="28">
        <v>2291.0</v>
      </c>
      <c r="B2292" s="28">
        <v>16.0</v>
      </c>
      <c r="C2292" s="28" t="s">
        <v>49</v>
      </c>
      <c r="D2292" s="28">
        <v>0.53</v>
      </c>
      <c r="E2292" s="28">
        <v>1.52</v>
      </c>
      <c r="F2292" s="28">
        <v>5.73</v>
      </c>
      <c r="G2292" s="28">
        <v>67.92</v>
      </c>
      <c r="H2292" s="28" t="s">
        <v>47</v>
      </c>
      <c r="I2292" s="28">
        <v>2.02</v>
      </c>
      <c r="J2292" s="28">
        <v>3.62</v>
      </c>
      <c r="K2292" s="28">
        <v>302.86</v>
      </c>
      <c r="L2292" s="28">
        <v>-2.41</v>
      </c>
      <c r="M2292" s="28" t="s">
        <v>48</v>
      </c>
      <c r="N2292" s="28">
        <v>52.81</v>
      </c>
    </row>
    <row r="2293">
      <c r="A2293" s="28">
        <v>2292.0</v>
      </c>
      <c r="B2293" s="28">
        <v>22.0</v>
      </c>
      <c r="C2293" s="28" t="s">
        <v>44</v>
      </c>
      <c r="D2293" s="28">
        <v>6.11</v>
      </c>
      <c r="E2293" s="28">
        <v>7.26</v>
      </c>
      <c r="F2293" s="28">
        <v>6.08</v>
      </c>
      <c r="G2293" s="28">
        <v>88.64</v>
      </c>
      <c r="H2293" s="28" t="s">
        <v>51</v>
      </c>
      <c r="I2293" s="28">
        <v>0.56</v>
      </c>
      <c r="J2293" s="28">
        <v>9.03</v>
      </c>
      <c r="K2293" s="28">
        <v>243.75</v>
      </c>
      <c r="L2293" s="28">
        <v>13.86</v>
      </c>
      <c r="M2293" s="28" t="s">
        <v>46</v>
      </c>
      <c r="N2293" s="28">
        <v>78.3503034740739</v>
      </c>
    </row>
    <row r="2294">
      <c r="A2294" s="28">
        <v>2293.0</v>
      </c>
      <c r="B2294" s="28">
        <v>21.0</v>
      </c>
      <c r="C2294" s="28" t="s">
        <v>44</v>
      </c>
      <c r="D2294" s="28">
        <v>6.2</v>
      </c>
      <c r="E2294" s="28">
        <v>7.36</v>
      </c>
      <c r="F2294" s="28">
        <v>5.89</v>
      </c>
      <c r="G2294" s="28">
        <v>88.34</v>
      </c>
      <c r="H2294" s="28" t="s">
        <v>51</v>
      </c>
      <c r="I2294" s="28">
        <v>3.76</v>
      </c>
      <c r="J2294" s="28">
        <v>11.95</v>
      </c>
      <c r="K2294" s="28">
        <v>255.61</v>
      </c>
      <c r="L2294" s="28">
        <v>14.67</v>
      </c>
      <c r="M2294" s="28" t="s">
        <v>50</v>
      </c>
      <c r="N2294" s="28">
        <v>74.9587365937511</v>
      </c>
    </row>
    <row r="2295">
      <c r="A2295" s="28">
        <v>2294.0</v>
      </c>
      <c r="B2295" s="28">
        <v>17.0</v>
      </c>
      <c r="C2295" s="28" t="s">
        <v>44</v>
      </c>
      <c r="D2295" s="28">
        <v>5.37</v>
      </c>
      <c r="E2295" s="28">
        <v>4.23</v>
      </c>
      <c r="F2295" s="28">
        <v>6.83</v>
      </c>
      <c r="G2295" s="28">
        <v>99.91</v>
      </c>
      <c r="H2295" s="28" t="s">
        <v>45</v>
      </c>
      <c r="I2295" s="28">
        <v>1.58</v>
      </c>
      <c r="J2295" s="28">
        <v>8.16</v>
      </c>
      <c r="K2295" s="28">
        <v>260.97</v>
      </c>
      <c r="L2295" s="28">
        <v>10.7</v>
      </c>
      <c r="M2295" s="28" t="s">
        <v>46</v>
      </c>
      <c r="N2295" s="28">
        <v>63.75</v>
      </c>
    </row>
    <row r="2296">
      <c r="A2296" s="28">
        <v>2295.0</v>
      </c>
      <c r="B2296" s="28">
        <v>23.0</v>
      </c>
      <c r="C2296" s="28" t="s">
        <v>44</v>
      </c>
      <c r="D2296" s="28">
        <v>2.34</v>
      </c>
      <c r="E2296" s="28">
        <v>2.98</v>
      </c>
      <c r="F2296" s="28">
        <v>4.39</v>
      </c>
      <c r="G2296" s="28">
        <v>75.66</v>
      </c>
      <c r="H2296" s="28" t="s">
        <v>51</v>
      </c>
      <c r="I2296" s="28">
        <v>3.03</v>
      </c>
      <c r="J2296" s="28">
        <v>7.51</v>
      </c>
      <c r="K2296" s="28">
        <v>268.9</v>
      </c>
      <c r="L2296" s="28">
        <v>7.45</v>
      </c>
      <c r="M2296" s="28" t="s">
        <v>48</v>
      </c>
      <c r="N2296" s="28">
        <v>50.92</v>
      </c>
    </row>
    <row r="2297">
      <c r="A2297" s="28">
        <v>2296.0</v>
      </c>
      <c r="B2297" s="28">
        <v>19.0</v>
      </c>
      <c r="C2297" s="28" t="s">
        <v>49</v>
      </c>
      <c r="D2297" s="28">
        <v>3.92</v>
      </c>
      <c r="E2297" s="28">
        <v>9.24</v>
      </c>
      <c r="F2297" s="28">
        <v>8.86</v>
      </c>
      <c r="G2297" s="28">
        <v>94.59</v>
      </c>
      <c r="H2297" s="28" t="s">
        <v>45</v>
      </c>
      <c r="I2297" s="28">
        <v>2.85</v>
      </c>
      <c r="J2297" s="28">
        <v>8.75</v>
      </c>
      <c r="K2297" s="28">
        <v>256.27</v>
      </c>
      <c r="L2297" s="28">
        <v>10.24</v>
      </c>
      <c r="M2297" s="28" t="s">
        <v>48</v>
      </c>
      <c r="N2297" s="28">
        <v>100.0</v>
      </c>
    </row>
    <row r="2298">
      <c r="A2298" s="28">
        <v>2297.0</v>
      </c>
      <c r="B2298" s="28">
        <v>23.0</v>
      </c>
      <c r="C2298" s="28" t="s">
        <v>44</v>
      </c>
      <c r="D2298" s="28">
        <v>0.88</v>
      </c>
      <c r="E2298" s="28">
        <v>4.84</v>
      </c>
      <c r="F2298" s="28">
        <v>8.68</v>
      </c>
      <c r="G2298" s="28">
        <v>77.86</v>
      </c>
      <c r="H2298" s="28" t="s">
        <v>45</v>
      </c>
      <c r="I2298" s="28">
        <v>3.5</v>
      </c>
      <c r="J2298" s="28">
        <v>2.62</v>
      </c>
      <c r="K2298" s="28">
        <v>309.45</v>
      </c>
      <c r="L2298" s="28">
        <v>1.83</v>
      </c>
      <c r="M2298" s="28" t="s">
        <v>48</v>
      </c>
      <c r="N2298" s="28">
        <v>91.12</v>
      </c>
    </row>
    <row r="2299">
      <c r="A2299" s="28">
        <v>2298.0</v>
      </c>
      <c r="B2299" s="28">
        <v>22.0</v>
      </c>
      <c r="C2299" s="28" t="s">
        <v>49</v>
      </c>
      <c r="D2299" s="28">
        <v>3.77</v>
      </c>
      <c r="E2299" s="28">
        <v>6.88</v>
      </c>
      <c r="F2299" s="28">
        <v>8.67</v>
      </c>
      <c r="G2299" s="28">
        <v>95.91</v>
      </c>
      <c r="H2299" s="28" t="s">
        <v>45</v>
      </c>
      <c r="I2299" s="28">
        <v>2.69</v>
      </c>
      <c r="J2299" s="28">
        <v>9.58</v>
      </c>
      <c r="K2299" s="28">
        <v>291.16</v>
      </c>
      <c r="L2299" s="28">
        <v>10.46</v>
      </c>
      <c r="M2299" s="28" t="s">
        <v>48</v>
      </c>
      <c r="N2299" s="28">
        <v>89.34</v>
      </c>
    </row>
    <row r="2300">
      <c r="A2300" s="28">
        <v>2299.0</v>
      </c>
      <c r="B2300" s="28">
        <v>20.0</v>
      </c>
      <c r="C2300" s="28" t="s">
        <v>44</v>
      </c>
      <c r="D2300" s="28">
        <v>1.95</v>
      </c>
      <c r="E2300" s="28">
        <v>1.3</v>
      </c>
      <c r="F2300" s="28">
        <v>8.4</v>
      </c>
      <c r="G2300" s="28">
        <v>63.66</v>
      </c>
      <c r="H2300" s="28" t="s">
        <v>45</v>
      </c>
      <c r="I2300" s="28">
        <v>3.15</v>
      </c>
      <c r="J2300" s="28">
        <v>6.1</v>
      </c>
      <c r="K2300" s="28">
        <v>292.28</v>
      </c>
      <c r="L2300" s="28">
        <v>4.81</v>
      </c>
      <c r="M2300" s="28" t="s">
        <v>48</v>
      </c>
      <c r="N2300" s="28">
        <v>58.04</v>
      </c>
    </row>
    <row r="2301">
      <c r="A2301" s="28">
        <v>2300.0</v>
      </c>
      <c r="B2301" s="28">
        <v>23.0</v>
      </c>
      <c r="C2301" s="28" t="s">
        <v>49</v>
      </c>
      <c r="D2301" s="28">
        <v>2.79</v>
      </c>
      <c r="E2301" s="28">
        <v>4.73</v>
      </c>
      <c r="F2301" s="28">
        <v>7.3</v>
      </c>
      <c r="G2301" s="28">
        <v>67.01</v>
      </c>
      <c r="H2301" s="28" t="s">
        <v>51</v>
      </c>
      <c r="I2301" s="28">
        <v>0.41</v>
      </c>
      <c r="J2301" s="28">
        <v>6.77</v>
      </c>
      <c r="K2301" s="28">
        <v>293.01</v>
      </c>
      <c r="L2301" s="28">
        <v>5.23</v>
      </c>
      <c r="M2301" s="28" t="s">
        <v>48</v>
      </c>
      <c r="N2301" s="28">
        <v>62.51</v>
      </c>
    </row>
    <row r="2302">
      <c r="A2302" s="28">
        <v>2301.0</v>
      </c>
      <c r="B2302" s="28">
        <v>24.0</v>
      </c>
      <c r="C2302" s="28" t="s">
        <v>49</v>
      </c>
      <c r="D2302" s="28">
        <v>1.3</v>
      </c>
      <c r="E2302" s="28">
        <v>8.36</v>
      </c>
      <c r="F2302" s="28">
        <v>5.11</v>
      </c>
      <c r="G2302" s="28">
        <v>94.0</v>
      </c>
      <c r="H2302" s="28" t="s">
        <v>51</v>
      </c>
      <c r="I2302" s="28">
        <v>3.33</v>
      </c>
      <c r="J2302" s="28">
        <v>2.36</v>
      </c>
      <c r="K2302" s="28">
        <v>305.23</v>
      </c>
      <c r="L2302" s="28">
        <v>7.05</v>
      </c>
      <c r="M2302" s="28" t="s">
        <v>50</v>
      </c>
      <c r="N2302" s="28">
        <v>100.0</v>
      </c>
    </row>
    <row r="2303">
      <c r="A2303" s="28">
        <v>2302.0</v>
      </c>
      <c r="B2303" s="28">
        <v>20.0</v>
      </c>
      <c r="C2303" s="28" t="s">
        <v>44</v>
      </c>
      <c r="D2303" s="28">
        <v>1.84</v>
      </c>
      <c r="E2303" s="28">
        <v>4.49</v>
      </c>
      <c r="F2303" s="28">
        <v>4.25</v>
      </c>
      <c r="G2303" s="28">
        <v>92.77</v>
      </c>
      <c r="H2303" s="28" t="s">
        <v>51</v>
      </c>
      <c r="I2303" s="28">
        <v>0.97</v>
      </c>
      <c r="J2303" s="28">
        <v>6.34</v>
      </c>
      <c r="K2303" s="28">
        <v>303.71</v>
      </c>
      <c r="L2303" s="28">
        <v>4.94</v>
      </c>
      <c r="M2303" s="28" t="s">
        <v>48</v>
      </c>
      <c r="N2303" s="28">
        <v>76.44</v>
      </c>
    </row>
    <row r="2304">
      <c r="A2304" s="28">
        <v>2303.0</v>
      </c>
      <c r="B2304" s="28">
        <v>20.0</v>
      </c>
      <c r="C2304" s="28" t="s">
        <v>44</v>
      </c>
      <c r="D2304" s="28">
        <v>0.61</v>
      </c>
      <c r="E2304" s="28">
        <v>6.43</v>
      </c>
      <c r="F2304" s="28">
        <v>4.5</v>
      </c>
      <c r="G2304" s="28">
        <v>72.22</v>
      </c>
      <c r="H2304" s="28" t="s">
        <v>51</v>
      </c>
      <c r="I2304" s="28">
        <v>1.96</v>
      </c>
      <c r="J2304" s="28">
        <v>1.89</v>
      </c>
      <c r="K2304" s="28">
        <v>323.39</v>
      </c>
      <c r="L2304" s="28">
        <v>2.39</v>
      </c>
      <c r="M2304" s="28" t="s">
        <v>48</v>
      </c>
      <c r="N2304" s="28">
        <v>75.21</v>
      </c>
    </row>
    <row r="2305">
      <c r="A2305" s="28">
        <v>2304.0</v>
      </c>
      <c r="B2305" s="28">
        <v>17.0</v>
      </c>
      <c r="C2305" s="28" t="s">
        <v>44</v>
      </c>
      <c r="D2305" s="28">
        <v>7.36</v>
      </c>
      <c r="E2305" s="28">
        <v>2.89</v>
      </c>
      <c r="F2305" s="28">
        <v>5.62</v>
      </c>
      <c r="G2305" s="28">
        <v>83.87</v>
      </c>
      <c r="H2305" s="28" t="s">
        <v>47</v>
      </c>
      <c r="I2305" s="28">
        <v>2.56</v>
      </c>
      <c r="J2305" s="28">
        <v>9.29</v>
      </c>
      <c r="K2305" s="28">
        <v>241.12</v>
      </c>
      <c r="L2305" s="28">
        <v>20.88</v>
      </c>
      <c r="M2305" s="28" t="s">
        <v>46</v>
      </c>
      <c r="N2305" s="28">
        <v>18.4</v>
      </c>
    </row>
    <row r="2306">
      <c r="A2306" s="28">
        <v>2305.0</v>
      </c>
      <c r="B2306" s="28">
        <v>20.0</v>
      </c>
      <c r="C2306" s="28" t="s">
        <v>49</v>
      </c>
      <c r="D2306" s="28">
        <v>4.24</v>
      </c>
      <c r="E2306" s="28">
        <v>4.75</v>
      </c>
      <c r="F2306" s="28">
        <v>6.52</v>
      </c>
      <c r="G2306" s="28">
        <v>75.31</v>
      </c>
      <c r="H2306" s="28" t="s">
        <v>45</v>
      </c>
      <c r="I2306" s="28">
        <v>3.43</v>
      </c>
      <c r="J2306" s="28">
        <v>5.73</v>
      </c>
      <c r="K2306" s="28">
        <v>278.21</v>
      </c>
      <c r="L2306" s="28">
        <v>8.4</v>
      </c>
      <c r="M2306" s="28" t="s">
        <v>48</v>
      </c>
      <c r="N2306" s="28">
        <v>64.77</v>
      </c>
    </row>
    <row r="2307">
      <c r="A2307" s="28">
        <v>2306.0</v>
      </c>
      <c r="B2307" s="28">
        <v>18.0</v>
      </c>
      <c r="C2307" s="28" t="s">
        <v>44</v>
      </c>
      <c r="D2307" s="28">
        <v>3.17</v>
      </c>
      <c r="E2307" s="28">
        <v>9.35</v>
      </c>
      <c r="F2307" s="28">
        <v>8.97</v>
      </c>
      <c r="G2307" s="28">
        <v>60.41</v>
      </c>
      <c r="H2307" s="28" t="s">
        <v>51</v>
      </c>
      <c r="I2307" s="28">
        <v>3.71</v>
      </c>
      <c r="J2307" s="28">
        <v>6.06</v>
      </c>
      <c r="K2307" s="28">
        <v>275.81</v>
      </c>
      <c r="L2307" s="28">
        <v>8.71</v>
      </c>
      <c r="M2307" s="28" t="s">
        <v>48</v>
      </c>
      <c r="N2307" s="28">
        <v>100.0</v>
      </c>
    </row>
    <row r="2308">
      <c r="A2308" s="28">
        <v>2307.0</v>
      </c>
      <c r="B2308" s="28">
        <v>22.0</v>
      </c>
      <c r="C2308" s="28" t="s">
        <v>49</v>
      </c>
      <c r="D2308" s="28">
        <v>4.28</v>
      </c>
      <c r="E2308" s="28">
        <v>6.1</v>
      </c>
      <c r="F2308" s="28">
        <v>6.18</v>
      </c>
      <c r="G2308" s="28">
        <v>61.04</v>
      </c>
      <c r="H2308" s="28" t="s">
        <v>47</v>
      </c>
      <c r="I2308" s="28">
        <v>3.52</v>
      </c>
      <c r="J2308" s="28">
        <v>9.26</v>
      </c>
      <c r="K2308" s="28">
        <v>267.13</v>
      </c>
      <c r="L2308" s="28">
        <v>15.7</v>
      </c>
      <c r="M2308" s="28" t="s">
        <v>48</v>
      </c>
      <c r="N2308" s="28">
        <v>70.9488072721602</v>
      </c>
    </row>
    <row r="2309">
      <c r="A2309" s="28">
        <v>2308.0</v>
      </c>
      <c r="B2309" s="28">
        <v>20.0</v>
      </c>
      <c r="C2309" s="28" t="s">
        <v>49</v>
      </c>
      <c r="D2309" s="28">
        <v>5.03</v>
      </c>
      <c r="E2309" s="28">
        <v>9.12</v>
      </c>
      <c r="F2309" s="28">
        <v>6.62</v>
      </c>
      <c r="G2309" s="28">
        <v>62.17</v>
      </c>
      <c r="H2309" s="28" t="s">
        <v>45</v>
      </c>
      <c r="I2309" s="28">
        <v>0.48</v>
      </c>
      <c r="J2309" s="28">
        <v>9.57</v>
      </c>
      <c r="K2309" s="28">
        <v>264.83</v>
      </c>
      <c r="L2309" s="28">
        <v>9.03</v>
      </c>
      <c r="M2309" s="28" t="s">
        <v>46</v>
      </c>
      <c r="N2309" s="28">
        <v>87.7127706226154</v>
      </c>
    </row>
    <row r="2310">
      <c r="A2310" s="28">
        <v>2309.0</v>
      </c>
      <c r="B2310" s="28">
        <v>23.0</v>
      </c>
      <c r="C2310" s="28" t="s">
        <v>49</v>
      </c>
      <c r="D2310" s="28">
        <v>7.38</v>
      </c>
      <c r="E2310" s="28">
        <v>9.12</v>
      </c>
      <c r="F2310" s="28">
        <v>7.48</v>
      </c>
      <c r="G2310" s="28">
        <v>83.76</v>
      </c>
      <c r="H2310" s="28" t="s">
        <v>51</v>
      </c>
      <c r="I2310" s="28">
        <v>1.93</v>
      </c>
      <c r="J2310" s="28">
        <v>8.91</v>
      </c>
      <c r="K2310" s="28">
        <v>236.26</v>
      </c>
      <c r="L2310" s="28">
        <v>18.19</v>
      </c>
      <c r="M2310" s="28" t="s">
        <v>46</v>
      </c>
      <c r="N2310" s="28">
        <v>79.9680362129994</v>
      </c>
    </row>
    <row r="2311">
      <c r="A2311" s="28">
        <v>2310.0</v>
      </c>
      <c r="B2311" s="28">
        <v>16.0</v>
      </c>
      <c r="C2311" s="28" t="s">
        <v>49</v>
      </c>
      <c r="D2311" s="28">
        <v>1.43</v>
      </c>
      <c r="E2311" s="28">
        <v>9.5</v>
      </c>
      <c r="F2311" s="28">
        <v>4.9</v>
      </c>
      <c r="G2311" s="28">
        <v>71.17</v>
      </c>
      <c r="H2311" s="28" t="s">
        <v>51</v>
      </c>
      <c r="I2311" s="28">
        <v>1.4</v>
      </c>
      <c r="J2311" s="28">
        <v>6.42</v>
      </c>
      <c r="K2311" s="28">
        <v>308.79</v>
      </c>
      <c r="L2311" s="28">
        <v>5.8</v>
      </c>
      <c r="M2311" s="28" t="s">
        <v>50</v>
      </c>
      <c r="N2311" s="28">
        <v>91.78</v>
      </c>
    </row>
    <row r="2312">
      <c r="A2312" s="28">
        <v>2311.0</v>
      </c>
      <c r="B2312" s="28">
        <v>18.0</v>
      </c>
      <c r="C2312" s="28" t="s">
        <v>49</v>
      </c>
      <c r="D2312" s="28">
        <v>2.36</v>
      </c>
      <c r="E2312" s="28">
        <v>9.06</v>
      </c>
      <c r="F2312" s="28">
        <v>8.66</v>
      </c>
      <c r="G2312" s="28">
        <v>65.76</v>
      </c>
      <c r="H2312" s="28" t="s">
        <v>45</v>
      </c>
      <c r="I2312" s="28">
        <v>1.99</v>
      </c>
      <c r="J2312" s="28">
        <v>5.66</v>
      </c>
      <c r="K2312" s="28">
        <v>273.99</v>
      </c>
      <c r="L2312" s="28">
        <v>5.36</v>
      </c>
      <c r="M2312" s="28" t="s">
        <v>48</v>
      </c>
      <c r="N2312" s="28">
        <v>98.57</v>
      </c>
    </row>
    <row r="2313">
      <c r="A2313" s="28">
        <v>2312.0</v>
      </c>
      <c r="B2313" s="28">
        <v>18.0</v>
      </c>
      <c r="C2313" s="28" t="s">
        <v>44</v>
      </c>
      <c r="D2313" s="28">
        <v>7.81</v>
      </c>
      <c r="E2313" s="28">
        <v>1.03</v>
      </c>
      <c r="F2313" s="28">
        <v>6.65</v>
      </c>
      <c r="G2313" s="28">
        <v>97.65</v>
      </c>
      <c r="H2313" s="28" t="s">
        <v>45</v>
      </c>
      <c r="I2313" s="28">
        <v>3.23</v>
      </c>
      <c r="J2313" s="28">
        <v>8.97</v>
      </c>
      <c r="K2313" s="28">
        <v>238.25</v>
      </c>
      <c r="L2313" s="28">
        <v>16.3</v>
      </c>
      <c r="M2313" s="28" t="s">
        <v>46</v>
      </c>
      <c r="N2313" s="28">
        <v>27.2359542860431</v>
      </c>
    </row>
    <row r="2314">
      <c r="A2314" s="28">
        <v>2313.0</v>
      </c>
      <c r="B2314" s="28">
        <v>24.0</v>
      </c>
      <c r="C2314" s="28" t="s">
        <v>49</v>
      </c>
      <c r="D2314" s="28">
        <v>2.97</v>
      </c>
      <c r="E2314" s="28">
        <v>9.41</v>
      </c>
      <c r="F2314" s="28">
        <v>5.38</v>
      </c>
      <c r="G2314" s="28">
        <v>64.85</v>
      </c>
      <c r="H2314" s="28" t="s">
        <v>47</v>
      </c>
      <c r="I2314" s="28">
        <v>0.96</v>
      </c>
      <c r="J2314" s="28">
        <v>5.09</v>
      </c>
      <c r="K2314" s="28">
        <v>267.33</v>
      </c>
      <c r="L2314" s="28">
        <v>6.28</v>
      </c>
      <c r="M2314" s="28" t="s">
        <v>50</v>
      </c>
      <c r="N2314" s="28">
        <v>88.89</v>
      </c>
    </row>
    <row r="2315">
      <c r="A2315" s="28">
        <v>2314.0</v>
      </c>
      <c r="B2315" s="28">
        <v>20.0</v>
      </c>
      <c r="C2315" s="28" t="s">
        <v>49</v>
      </c>
      <c r="D2315" s="28">
        <v>0.18</v>
      </c>
      <c r="E2315" s="28">
        <v>2.24</v>
      </c>
      <c r="F2315" s="28">
        <v>8.68</v>
      </c>
      <c r="G2315" s="28">
        <v>86.96</v>
      </c>
      <c r="H2315" s="28" t="s">
        <v>51</v>
      </c>
      <c r="I2315" s="28">
        <v>2.51</v>
      </c>
      <c r="J2315" s="28">
        <v>5.11</v>
      </c>
      <c r="K2315" s="28">
        <v>310.33</v>
      </c>
      <c r="L2315" s="28">
        <v>5.98</v>
      </c>
      <c r="M2315" s="28" t="s">
        <v>48</v>
      </c>
      <c r="N2315" s="28">
        <v>78.61</v>
      </c>
    </row>
    <row r="2316">
      <c r="A2316" s="28">
        <v>2315.0</v>
      </c>
      <c r="B2316" s="28">
        <v>24.0</v>
      </c>
      <c r="C2316" s="28" t="s">
        <v>44</v>
      </c>
      <c r="D2316" s="28">
        <v>1.18</v>
      </c>
      <c r="E2316" s="28">
        <v>1.36</v>
      </c>
      <c r="F2316" s="28">
        <v>7.13</v>
      </c>
      <c r="G2316" s="28">
        <v>95.77</v>
      </c>
      <c r="H2316" s="28" t="s">
        <v>45</v>
      </c>
      <c r="I2316" s="28">
        <v>4.42</v>
      </c>
      <c r="J2316" s="28">
        <v>5.85</v>
      </c>
      <c r="K2316" s="28">
        <v>307.79</v>
      </c>
      <c r="L2316" s="28">
        <v>4.66</v>
      </c>
      <c r="M2316" s="28" t="s">
        <v>48</v>
      </c>
      <c r="N2316" s="28">
        <v>75.52</v>
      </c>
    </row>
    <row r="2317">
      <c r="A2317" s="28">
        <v>2316.0</v>
      </c>
      <c r="B2317" s="28">
        <v>24.0</v>
      </c>
      <c r="C2317" s="28" t="s">
        <v>49</v>
      </c>
      <c r="D2317" s="28">
        <v>0.21</v>
      </c>
      <c r="E2317" s="28">
        <v>1.5</v>
      </c>
      <c r="F2317" s="28">
        <v>6.42</v>
      </c>
      <c r="G2317" s="28">
        <v>66.55</v>
      </c>
      <c r="H2317" s="28" t="s">
        <v>47</v>
      </c>
      <c r="I2317" s="28">
        <v>3.66</v>
      </c>
      <c r="J2317" s="28">
        <v>2.15</v>
      </c>
      <c r="K2317" s="28">
        <v>317.19</v>
      </c>
      <c r="L2317" s="28">
        <v>2.79</v>
      </c>
      <c r="M2317" s="28" t="s">
        <v>48</v>
      </c>
      <c r="N2317" s="28">
        <v>48.28</v>
      </c>
    </row>
    <row r="2318">
      <c r="A2318" s="28">
        <v>2317.0</v>
      </c>
      <c r="B2318" s="28">
        <v>16.0</v>
      </c>
      <c r="C2318" s="28" t="s">
        <v>44</v>
      </c>
      <c r="D2318" s="28">
        <v>7.92</v>
      </c>
      <c r="E2318" s="28">
        <v>4.14</v>
      </c>
      <c r="F2318" s="28">
        <v>6.9</v>
      </c>
      <c r="G2318" s="28">
        <v>68.59</v>
      </c>
      <c r="H2318" s="28" t="s">
        <v>47</v>
      </c>
      <c r="I2318" s="28">
        <v>3.63</v>
      </c>
      <c r="J2318" s="28">
        <v>9.11</v>
      </c>
      <c r="K2318" s="28">
        <v>239.15</v>
      </c>
      <c r="L2318" s="28">
        <v>15.38</v>
      </c>
      <c r="M2318" s="28" t="s">
        <v>46</v>
      </c>
      <c r="N2318" s="28">
        <v>30.86</v>
      </c>
    </row>
    <row r="2319">
      <c r="A2319" s="28">
        <v>2318.0</v>
      </c>
      <c r="B2319" s="28">
        <v>17.0</v>
      </c>
      <c r="C2319" s="28" t="s">
        <v>49</v>
      </c>
      <c r="D2319" s="28">
        <v>2.23</v>
      </c>
      <c r="E2319" s="28">
        <v>6.59</v>
      </c>
      <c r="F2319" s="28">
        <v>7.74</v>
      </c>
      <c r="G2319" s="28">
        <v>82.95</v>
      </c>
      <c r="H2319" s="28" t="s">
        <v>45</v>
      </c>
      <c r="I2319" s="28">
        <v>4.24</v>
      </c>
      <c r="J2319" s="28">
        <v>4.71</v>
      </c>
      <c r="K2319" s="28">
        <v>281.53</v>
      </c>
      <c r="L2319" s="28">
        <v>6.28</v>
      </c>
      <c r="M2319" s="28" t="s">
        <v>48</v>
      </c>
      <c r="N2319" s="28">
        <v>87.43</v>
      </c>
    </row>
    <row r="2320">
      <c r="A2320" s="28">
        <v>2319.0</v>
      </c>
      <c r="B2320" s="28">
        <v>20.0</v>
      </c>
      <c r="C2320" s="28" t="s">
        <v>49</v>
      </c>
      <c r="D2320" s="28">
        <v>7.39</v>
      </c>
      <c r="E2320" s="28">
        <v>4.62</v>
      </c>
      <c r="F2320" s="28">
        <v>4.77</v>
      </c>
      <c r="G2320" s="28">
        <v>80.34</v>
      </c>
      <c r="H2320" s="28" t="s">
        <v>51</v>
      </c>
      <c r="I2320" s="28">
        <v>2.0</v>
      </c>
      <c r="J2320" s="28">
        <v>12.36</v>
      </c>
      <c r="K2320" s="28">
        <v>227.68</v>
      </c>
      <c r="L2320" s="28">
        <v>16.5</v>
      </c>
      <c r="M2320" s="28" t="s">
        <v>46</v>
      </c>
      <c r="N2320" s="28">
        <v>28.49</v>
      </c>
    </row>
    <row r="2321">
      <c r="A2321" s="28">
        <v>2320.0</v>
      </c>
      <c r="B2321" s="28">
        <v>19.0</v>
      </c>
      <c r="C2321" s="28" t="s">
        <v>44</v>
      </c>
      <c r="D2321" s="28">
        <v>7.97</v>
      </c>
      <c r="E2321" s="28">
        <v>1.23</v>
      </c>
      <c r="F2321" s="28">
        <v>8.32</v>
      </c>
      <c r="G2321" s="28">
        <v>80.84</v>
      </c>
      <c r="H2321" s="28" t="s">
        <v>51</v>
      </c>
      <c r="I2321" s="28">
        <v>3.8</v>
      </c>
      <c r="J2321" s="28">
        <v>13.66</v>
      </c>
      <c r="K2321" s="28">
        <v>204.67</v>
      </c>
      <c r="L2321" s="28">
        <v>15.95</v>
      </c>
      <c r="M2321" s="28" t="s">
        <v>46</v>
      </c>
      <c r="N2321" s="28">
        <v>32.27</v>
      </c>
    </row>
    <row r="2322">
      <c r="A2322" s="28">
        <v>2321.0</v>
      </c>
      <c r="B2322" s="28">
        <v>24.0</v>
      </c>
      <c r="C2322" s="28" t="s">
        <v>49</v>
      </c>
      <c r="D2322" s="28">
        <v>4.8</v>
      </c>
      <c r="E2322" s="28">
        <v>5.29</v>
      </c>
      <c r="F2322" s="28">
        <v>8.8</v>
      </c>
      <c r="G2322" s="28">
        <v>82.19</v>
      </c>
      <c r="H2322" s="28" t="s">
        <v>45</v>
      </c>
      <c r="I2322" s="28">
        <v>0.29</v>
      </c>
      <c r="J2322" s="28">
        <v>8.66</v>
      </c>
      <c r="K2322" s="28">
        <v>263.72</v>
      </c>
      <c r="L2322" s="28">
        <v>14.15</v>
      </c>
      <c r="M2322" s="28" t="s">
        <v>48</v>
      </c>
      <c r="N2322" s="28">
        <v>72.5804887629206</v>
      </c>
    </row>
    <row r="2323">
      <c r="A2323" s="28">
        <v>2322.0</v>
      </c>
      <c r="B2323" s="28">
        <v>22.0</v>
      </c>
      <c r="C2323" s="28" t="s">
        <v>44</v>
      </c>
      <c r="D2323" s="28">
        <v>0.27</v>
      </c>
      <c r="E2323" s="28">
        <v>4.98</v>
      </c>
      <c r="F2323" s="28">
        <v>6.83</v>
      </c>
      <c r="G2323" s="28">
        <v>98.0</v>
      </c>
      <c r="H2323" s="28" t="s">
        <v>51</v>
      </c>
      <c r="I2323" s="28">
        <v>0.28</v>
      </c>
      <c r="J2323" s="28">
        <v>1.73</v>
      </c>
      <c r="K2323" s="28">
        <v>314.68</v>
      </c>
      <c r="L2323" s="28">
        <v>1.97</v>
      </c>
      <c r="M2323" s="28" t="s">
        <v>48</v>
      </c>
      <c r="N2323" s="28">
        <v>85.41</v>
      </c>
    </row>
    <row r="2324">
      <c r="A2324" s="28">
        <v>2323.0</v>
      </c>
      <c r="B2324" s="28">
        <v>21.0</v>
      </c>
      <c r="C2324" s="28" t="s">
        <v>44</v>
      </c>
      <c r="D2324" s="28">
        <v>0.65</v>
      </c>
      <c r="E2324" s="28">
        <v>7.81</v>
      </c>
      <c r="F2324" s="28">
        <v>7.41</v>
      </c>
      <c r="G2324" s="28">
        <v>62.15</v>
      </c>
      <c r="H2324" s="28" t="s">
        <v>45</v>
      </c>
      <c r="I2324" s="28">
        <v>1.66</v>
      </c>
      <c r="J2324" s="28">
        <v>4.16</v>
      </c>
      <c r="K2324" s="28">
        <v>299.8</v>
      </c>
      <c r="L2324" s="28">
        <v>4.6</v>
      </c>
      <c r="M2324" s="28" t="s">
        <v>48</v>
      </c>
      <c r="N2324" s="28">
        <v>92.92</v>
      </c>
    </row>
    <row r="2325">
      <c r="A2325" s="28">
        <v>2324.0</v>
      </c>
      <c r="B2325" s="28">
        <v>22.0</v>
      </c>
      <c r="C2325" s="28" t="s">
        <v>44</v>
      </c>
      <c r="D2325" s="28">
        <v>3.85</v>
      </c>
      <c r="E2325" s="28">
        <v>3.52</v>
      </c>
      <c r="F2325" s="28">
        <v>8.3</v>
      </c>
      <c r="G2325" s="28">
        <v>90.42</v>
      </c>
      <c r="H2325" s="28" t="s">
        <v>45</v>
      </c>
      <c r="I2325" s="28">
        <v>0.98</v>
      </c>
      <c r="J2325" s="28">
        <v>9.84</v>
      </c>
      <c r="K2325" s="28">
        <v>286.89</v>
      </c>
      <c r="L2325" s="28">
        <v>9.24</v>
      </c>
      <c r="M2325" s="28" t="s">
        <v>48</v>
      </c>
      <c r="N2325" s="28">
        <v>66.58</v>
      </c>
    </row>
    <row r="2326">
      <c r="A2326" s="28">
        <v>2325.0</v>
      </c>
      <c r="B2326" s="28">
        <v>16.0</v>
      </c>
      <c r="C2326" s="28" t="s">
        <v>49</v>
      </c>
      <c r="D2326" s="28">
        <v>3.25</v>
      </c>
      <c r="E2326" s="28">
        <v>2.96</v>
      </c>
      <c r="F2326" s="28">
        <v>5.87</v>
      </c>
      <c r="G2326" s="28">
        <v>69.3</v>
      </c>
      <c r="H2326" s="28" t="s">
        <v>45</v>
      </c>
      <c r="I2326" s="28">
        <v>2.59</v>
      </c>
      <c r="J2326" s="28">
        <v>8.94</v>
      </c>
      <c r="K2326" s="28">
        <v>291.8</v>
      </c>
      <c r="L2326" s="28">
        <v>11.71</v>
      </c>
      <c r="M2326" s="28" t="s">
        <v>48</v>
      </c>
      <c r="N2326" s="28">
        <v>40.45</v>
      </c>
    </row>
    <row r="2327">
      <c r="A2327" s="28">
        <v>2326.0</v>
      </c>
      <c r="B2327" s="28">
        <v>16.0</v>
      </c>
      <c r="C2327" s="28" t="s">
        <v>44</v>
      </c>
      <c r="D2327" s="28">
        <v>4.85</v>
      </c>
      <c r="E2327" s="28">
        <v>3.3</v>
      </c>
      <c r="F2327" s="28">
        <v>8.96</v>
      </c>
      <c r="G2327" s="28">
        <v>74.95</v>
      </c>
      <c r="H2327" s="28" t="s">
        <v>47</v>
      </c>
      <c r="I2327" s="28">
        <v>0.92</v>
      </c>
      <c r="J2327" s="28">
        <v>10.82</v>
      </c>
      <c r="K2327" s="28">
        <v>262.52</v>
      </c>
      <c r="L2327" s="28">
        <v>13.62</v>
      </c>
      <c r="M2327" s="28" t="s">
        <v>48</v>
      </c>
      <c r="N2327" s="28">
        <v>51.86</v>
      </c>
    </row>
    <row r="2328">
      <c r="A2328" s="28">
        <v>2327.0</v>
      </c>
      <c r="B2328" s="28">
        <v>23.0</v>
      </c>
      <c r="C2328" s="28" t="s">
        <v>44</v>
      </c>
      <c r="D2328" s="28">
        <v>3.51</v>
      </c>
      <c r="E2328" s="28">
        <v>3.73</v>
      </c>
      <c r="F2328" s="28">
        <v>7.4</v>
      </c>
      <c r="G2328" s="28">
        <v>63.57</v>
      </c>
      <c r="H2328" s="28" t="s">
        <v>47</v>
      </c>
      <c r="I2328" s="28">
        <v>4.88</v>
      </c>
      <c r="J2328" s="28">
        <v>8.01</v>
      </c>
      <c r="K2328" s="28">
        <v>289.26</v>
      </c>
      <c r="L2328" s="28">
        <v>9.57</v>
      </c>
      <c r="M2328" s="28" t="s">
        <v>48</v>
      </c>
      <c r="N2328" s="28">
        <v>58.14</v>
      </c>
    </row>
    <row r="2329">
      <c r="A2329" s="28">
        <v>2328.0</v>
      </c>
      <c r="B2329" s="28">
        <v>17.0</v>
      </c>
      <c r="C2329" s="28" t="s">
        <v>49</v>
      </c>
      <c r="D2329" s="28">
        <v>7.47</v>
      </c>
      <c r="E2329" s="28">
        <v>6.39</v>
      </c>
      <c r="F2329" s="28">
        <v>6.12</v>
      </c>
      <c r="G2329" s="28">
        <v>77.83</v>
      </c>
      <c r="H2329" s="28" t="s">
        <v>51</v>
      </c>
      <c r="I2329" s="28">
        <v>4.26</v>
      </c>
      <c r="J2329" s="28">
        <v>10.6</v>
      </c>
      <c r="K2329" s="28">
        <v>229.44</v>
      </c>
      <c r="L2329" s="28">
        <v>18.56</v>
      </c>
      <c r="M2329" s="28" t="s">
        <v>46</v>
      </c>
      <c r="N2329" s="28">
        <v>38.36</v>
      </c>
    </row>
    <row r="2330">
      <c r="A2330" s="28">
        <v>2329.0</v>
      </c>
      <c r="B2330" s="28">
        <v>24.0</v>
      </c>
      <c r="C2330" s="28" t="s">
        <v>44</v>
      </c>
      <c r="D2330" s="28">
        <v>4.28</v>
      </c>
      <c r="E2330" s="28">
        <v>5.24</v>
      </c>
      <c r="F2330" s="28">
        <v>7.39</v>
      </c>
      <c r="G2330" s="28">
        <v>92.17</v>
      </c>
      <c r="H2330" s="28" t="s">
        <v>51</v>
      </c>
      <c r="I2330" s="28">
        <v>4.91</v>
      </c>
      <c r="J2330" s="28">
        <v>9.75</v>
      </c>
      <c r="K2330" s="28">
        <v>275.78</v>
      </c>
      <c r="L2330" s="28">
        <v>10.64</v>
      </c>
      <c r="M2330" s="28" t="s">
        <v>48</v>
      </c>
      <c r="N2330" s="28">
        <v>75.71</v>
      </c>
    </row>
    <row r="2331">
      <c r="A2331" s="28">
        <v>2330.0</v>
      </c>
      <c r="B2331" s="28">
        <v>22.0</v>
      </c>
      <c r="C2331" s="28" t="s">
        <v>44</v>
      </c>
      <c r="D2331" s="28">
        <v>5.55</v>
      </c>
      <c r="E2331" s="28">
        <v>4.03</v>
      </c>
      <c r="F2331" s="28">
        <v>6.61</v>
      </c>
      <c r="G2331" s="28">
        <v>63.95</v>
      </c>
      <c r="H2331" s="28" t="s">
        <v>45</v>
      </c>
      <c r="I2331" s="28">
        <v>4.04</v>
      </c>
      <c r="J2331" s="28">
        <v>11.03</v>
      </c>
      <c r="K2331" s="28">
        <v>262.03</v>
      </c>
      <c r="L2331" s="28">
        <v>16.43</v>
      </c>
      <c r="M2331" s="28" t="s">
        <v>46</v>
      </c>
      <c r="N2331" s="28">
        <v>46.55</v>
      </c>
    </row>
    <row r="2332">
      <c r="A2332" s="28">
        <v>2331.0</v>
      </c>
      <c r="B2332" s="28">
        <v>21.0</v>
      </c>
      <c r="C2332" s="28" t="s">
        <v>44</v>
      </c>
      <c r="D2332" s="28">
        <v>7.17</v>
      </c>
      <c r="E2332" s="28">
        <v>4.37</v>
      </c>
      <c r="F2332" s="28">
        <v>4.56</v>
      </c>
      <c r="G2332" s="28">
        <v>71.02</v>
      </c>
      <c r="H2332" s="28" t="s">
        <v>51</v>
      </c>
      <c r="I2332" s="28">
        <v>4.76</v>
      </c>
      <c r="J2332" s="28">
        <v>8.89</v>
      </c>
      <c r="K2332" s="28">
        <v>223.27</v>
      </c>
      <c r="L2332" s="28">
        <v>13.88</v>
      </c>
      <c r="M2332" s="28" t="s">
        <v>46</v>
      </c>
      <c r="N2332" s="28">
        <v>19.43</v>
      </c>
    </row>
    <row r="2333">
      <c r="A2333" s="28">
        <v>2332.0</v>
      </c>
      <c r="B2333" s="28">
        <v>16.0</v>
      </c>
      <c r="C2333" s="28" t="s">
        <v>44</v>
      </c>
      <c r="D2333" s="28">
        <v>1.17</v>
      </c>
      <c r="E2333" s="28">
        <v>4.34</v>
      </c>
      <c r="F2333" s="28">
        <v>7.98</v>
      </c>
      <c r="G2333" s="28">
        <v>74.92</v>
      </c>
      <c r="H2333" s="28" t="s">
        <v>45</v>
      </c>
      <c r="I2333" s="28">
        <v>1.84</v>
      </c>
      <c r="J2333" s="28">
        <v>6.05</v>
      </c>
      <c r="K2333" s="28">
        <v>310.28</v>
      </c>
      <c r="L2333" s="28">
        <v>4.85</v>
      </c>
      <c r="M2333" s="28" t="s">
        <v>48</v>
      </c>
      <c r="N2333" s="28">
        <v>81.75</v>
      </c>
    </row>
    <row r="2334">
      <c r="A2334" s="28">
        <v>2333.0</v>
      </c>
      <c r="B2334" s="28">
        <v>16.0</v>
      </c>
      <c r="C2334" s="28" t="s">
        <v>44</v>
      </c>
      <c r="D2334" s="28">
        <v>1.84</v>
      </c>
      <c r="E2334" s="28">
        <v>9.75</v>
      </c>
      <c r="F2334" s="28">
        <v>6.82</v>
      </c>
      <c r="G2334" s="28">
        <v>64.16</v>
      </c>
      <c r="H2334" s="28" t="s">
        <v>51</v>
      </c>
      <c r="I2334" s="28">
        <v>2.49</v>
      </c>
      <c r="J2334" s="28">
        <v>7.44</v>
      </c>
      <c r="K2334" s="28">
        <v>299.6</v>
      </c>
      <c r="L2334" s="28">
        <v>4.61</v>
      </c>
      <c r="M2334" s="28" t="s">
        <v>48</v>
      </c>
      <c r="N2334" s="28">
        <v>100.0</v>
      </c>
    </row>
    <row r="2335">
      <c r="A2335" s="28">
        <v>2334.0</v>
      </c>
      <c r="B2335" s="28">
        <v>17.0</v>
      </c>
      <c r="C2335" s="28" t="s">
        <v>44</v>
      </c>
      <c r="D2335" s="28">
        <v>0.86</v>
      </c>
      <c r="E2335" s="28">
        <v>3.1</v>
      </c>
      <c r="F2335" s="28">
        <v>7.98</v>
      </c>
      <c r="G2335" s="28">
        <v>90.49</v>
      </c>
      <c r="H2335" s="28" t="s">
        <v>47</v>
      </c>
      <c r="I2335" s="28">
        <v>1.2</v>
      </c>
      <c r="J2335" s="28">
        <v>6.35</v>
      </c>
      <c r="K2335" s="28">
        <v>299.44</v>
      </c>
      <c r="L2335" s="28">
        <v>2.17</v>
      </c>
      <c r="M2335" s="28" t="s">
        <v>48</v>
      </c>
      <c r="N2335" s="28">
        <v>69.19</v>
      </c>
    </row>
    <row r="2336">
      <c r="A2336" s="28">
        <v>2335.0</v>
      </c>
      <c r="B2336" s="28">
        <v>21.0</v>
      </c>
      <c r="C2336" s="28" t="s">
        <v>52</v>
      </c>
      <c r="D2336" s="28">
        <v>1.12</v>
      </c>
      <c r="E2336" s="28">
        <v>8.36</v>
      </c>
      <c r="F2336" s="28">
        <v>4.77</v>
      </c>
      <c r="G2336" s="28">
        <v>91.48</v>
      </c>
      <c r="H2336" s="28" t="s">
        <v>45</v>
      </c>
      <c r="I2336" s="28">
        <v>3.18</v>
      </c>
      <c r="J2336" s="28">
        <v>5.65</v>
      </c>
      <c r="K2336" s="28">
        <v>293.79</v>
      </c>
      <c r="L2336" s="28">
        <v>3.57</v>
      </c>
      <c r="M2336" s="28" t="s">
        <v>50</v>
      </c>
      <c r="N2336" s="28">
        <v>91.43</v>
      </c>
    </row>
    <row r="2337">
      <c r="A2337" s="28">
        <v>2336.0</v>
      </c>
      <c r="B2337" s="28">
        <v>21.0</v>
      </c>
      <c r="C2337" s="28" t="s">
        <v>49</v>
      </c>
      <c r="D2337" s="28">
        <v>4.1</v>
      </c>
      <c r="E2337" s="28">
        <v>7.37</v>
      </c>
      <c r="F2337" s="28">
        <v>6.69</v>
      </c>
      <c r="G2337" s="28">
        <v>93.44</v>
      </c>
      <c r="H2337" s="28" t="s">
        <v>51</v>
      </c>
      <c r="I2337" s="28">
        <v>3.94</v>
      </c>
      <c r="J2337" s="28">
        <v>7.79</v>
      </c>
      <c r="K2337" s="28">
        <v>275.78</v>
      </c>
      <c r="L2337" s="28">
        <v>9.72</v>
      </c>
      <c r="M2337" s="28" t="s">
        <v>48</v>
      </c>
      <c r="N2337" s="28">
        <v>77.62</v>
      </c>
    </row>
    <row r="2338">
      <c r="A2338" s="28">
        <v>2337.0</v>
      </c>
      <c r="B2338" s="28">
        <v>17.0</v>
      </c>
      <c r="C2338" s="28" t="s">
        <v>44</v>
      </c>
      <c r="D2338" s="28">
        <v>2.57</v>
      </c>
      <c r="E2338" s="28">
        <v>1.05</v>
      </c>
      <c r="F2338" s="28">
        <v>7.83</v>
      </c>
      <c r="G2338" s="28">
        <v>83.36</v>
      </c>
      <c r="H2338" s="28" t="s">
        <v>51</v>
      </c>
      <c r="I2338" s="28">
        <v>2.49</v>
      </c>
      <c r="J2338" s="28">
        <v>7.45</v>
      </c>
      <c r="K2338" s="28">
        <v>286.34</v>
      </c>
      <c r="L2338" s="28">
        <v>8.68</v>
      </c>
      <c r="M2338" s="28" t="s">
        <v>48</v>
      </c>
      <c r="N2338" s="28">
        <v>67.83</v>
      </c>
    </row>
    <row r="2339">
      <c r="A2339" s="28">
        <v>2338.0</v>
      </c>
      <c r="B2339" s="28">
        <v>16.0</v>
      </c>
      <c r="C2339" s="28" t="s">
        <v>44</v>
      </c>
      <c r="D2339" s="28">
        <v>3.39</v>
      </c>
      <c r="E2339" s="28">
        <v>9.94</v>
      </c>
      <c r="F2339" s="28">
        <v>8.94</v>
      </c>
      <c r="G2339" s="28">
        <v>80.29</v>
      </c>
      <c r="H2339" s="28" t="s">
        <v>45</v>
      </c>
      <c r="I2339" s="28">
        <v>1.48</v>
      </c>
      <c r="J2339" s="28">
        <v>6.97</v>
      </c>
      <c r="K2339" s="28">
        <v>264.67</v>
      </c>
      <c r="L2339" s="28">
        <v>7.28</v>
      </c>
      <c r="M2339" s="28" t="s">
        <v>48</v>
      </c>
      <c r="N2339" s="28">
        <v>100.0</v>
      </c>
    </row>
    <row r="2340">
      <c r="A2340" s="28">
        <v>2339.0</v>
      </c>
      <c r="B2340" s="28">
        <v>20.0</v>
      </c>
      <c r="C2340" s="28" t="s">
        <v>44</v>
      </c>
      <c r="D2340" s="28">
        <v>7.86</v>
      </c>
      <c r="E2340" s="28">
        <v>7.81</v>
      </c>
      <c r="F2340" s="28">
        <v>8.42</v>
      </c>
      <c r="G2340" s="28">
        <v>70.5</v>
      </c>
      <c r="H2340" s="28" t="s">
        <v>51</v>
      </c>
      <c r="I2340" s="28">
        <v>2.54</v>
      </c>
      <c r="J2340" s="28">
        <v>10.47</v>
      </c>
      <c r="K2340" s="28">
        <v>231.47</v>
      </c>
      <c r="L2340" s="28">
        <v>18.2</v>
      </c>
      <c r="M2340" s="28" t="s">
        <v>46</v>
      </c>
      <c r="N2340" s="28">
        <v>66.4370885385797</v>
      </c>
    </row>
    <row r="2341">
      <c r="A2341" s="28">
        <v>2340.0</v>
      </c>
      <c r="B2341" s="28">
        <v>20.0</v>
      </c>
      <c r="C2341" s="28" t="s">
        <v>49</v>
      </c>
      <c r="D2341" s="28">
        <v>1.25</v>
      </c>
      <c r="E2341" s="28">
        <v>7.14</v>
      </c>
      <c r="F2341" s="28">
        <v>8.32</v>
      </c>
      <c r="G2341" s="28">
        <v>86.21</v>
      </c>
      <c r="H2341" s="28" t="s">
        <v>51</v>
      </c>
      <c r="I2341" s="28">
        <v>0.31</v>
      </c>
      <c r="J2341" s="28">
        <v>3.54</v>
      </c>
      <c r="K2341" s="28">
        <v>314.35</v>
      </c>
      <c r="L2341" s="28">
        <v>3.01</v>
      </c>
      <c r="M2341" s="28" t="s">
        <v>48</v>
      </c>
      <c r="N2341" s="28">
        <v>97.53</v>
      </c>
    </row>
    <row r="2342">
      <c r="A2342" s="28">
        <v>2341.0</v>
      </c>
      <c r="B2342" s="28">
        <v>17.0</v>
      </c>
      <c r="C2342" s="28" t="s">
        <v>44</v>
      </c>
      <c r="D2342" s="28">
        <v>4.33</v>
      </c>
      <c r="E2342" s="28">
        <v>4.65</v>
      </c>
      <c r="F2342" s="28">
        <v>5.24</v>
      </c>
      <c r="G2342" s="28">
        <v>77.78</v>
      </c>
      <c r="H2342" s="28" t="s">
        <v>47</v>
      </c>
      <c r="I2342" s="28">
        <v>3.61</v>
      </c>
      <c r="J2342" s="28">
        <v>8.03</v>
      </c>
      <c r="K2342" s="28">
        <v>256.33</v>
      </c>
      <c r="L2342" s="28">
        <v>9.52</v>
      </c>
      <c r="M2342" s="28" t="s">
        <v>48</v>
      </c>
      <c r="N2342" s="28">
        <v>50.05</v>
      </c>
    </row>
    <row r="2343">
      <c r="A2343" s="28">
        <v>2342.0</v>
      </c>
      <c r="B2343" s="28">
        <v>21.0</v>
      </c>
      <c r="C2343" s="28" t="s">
        <v>44</v>
      </c>
      <c r="D2343" s="28">
        <v>0.79</v>
      </c>
      <c r="E2343" s="28">
        <v>6.0</v>
      </c>
      <c r="F2343" s="28">
        <v>8.19</v>
      </c>
      <c r="G2343" s="28">
        <v>98.83</v>
      </c>
      <c r="H2343" s="28" t="s">
        <v>45</v>
      </c>
      <c r="I2343" s="28">
        <v>2.26</v>
      </c>
      <c r="J2343" s="28">
        <v>4.07</v>
      </c>
      <c r="K2343" s="28">
        <v>310.5</v>
      </c>
      <c r="L2343" s="28">
        <v>4.48</v>
      </c>
      <c r="M2343" s="28" t="s">
        <v>48</v>
      </c>
      <c r="N2343" s="28">
        <v>100.0</v>
      </c>
    </row>
    <row r="2344">
      <c r="A2344" s="28">
        <v>2343.0</v>
      </c>
      <c r="B2344" s="28">
        <v>24.0</v>
      </c>
      <c r="C2344" s="28" t="s">
        <v>49</v>
      </c>
      <c r="D2344" s="28">
        <v>2.55</v>
      </c>
      <c r="E2344" s="28">
        <v>3.28</v>
      </c>
      <c r="F2344" s="28">
        <v>4.85</v>
      </c>
      <c r="G2344" s="28">
        <v>98.73</v>
      </c>
      <c r="H2344" s="28" t="s">
        <v>51</v>
      </c>
      <c r="I2344" s="28">
        <v>4.49</v>
      </c>
      <c r="J2344" s="28">
        <v>6.17</v>
      </c>
      <c r="K2344" s="28">
        <v>304.58</v>
      </c>
      <c r="L2344" s="28">
        <v>5.82</v>
      </c>
      <c r="M2344" s="28" t="s">
        <v>48</v>
      </c>
      <c r="N2344" s="28">
        <v>76.0806147698762</v>
      </c>
    </row>
    <row r="2345">
      <c r="A2345" s="28">
        <v>2344.0</v>
      </c>
      <c r="B2345" s="28">
        <v>17.0</v>
      </c>
      <c r="C2345" s="28" t="s">
        <v>44</v>
      </c>
      <c r="D2345" s="28">
        <v>4.22</v>
      </c>
      <c r="E2345" s="28">
        <v>1.32</v>
      </c>
      <c r="F2345" s="28">
        <v>4.99</v>
      </c>
      <c r="G2345" s="28">
        <v>96.21</v>
      </c>
      <c r="H2345" s="28" t="s">
        <v>47</v>
      </c>
      <c r="I2345" s="28">
        <v>4.62</v>
      </c>
      <c r="J2345" s="28">
        <v>6.52</v>
      </c>
      <c r="K2345" s="28">
        <v>260.25</v>
      </c>
      <c r="L2345" s="28">
        <v>13.24</v>
      </c>
      <c r="M2345" s="28" t="s">
        <v>48</v>
      </c>
      <c r="N2345" s="28">
        <v>35.35</v>
      </c>
    </row>
    <row r="2346">
      <c r="A2346" s="28">
        <v>2345.0</v>
      </c>
      <c r="B2346" s="28">
        <v>17.0</v>
      </c>
      <c r="C2346" s="28" t="s">
        <v>44</v>
      </c>
      <c r="D2346" s="28">
        <v>7.57</v>
      </c>
      <c r="E2346" s="28">
        <v>8.52</v>
      </c>
      <c r="F2346" s="28">
        <v>4.55</v>
      </c>
      <c r="G2346" s="28">
        <v>74.4</v>
      </c>
      <c r="H2346" s="28" t="s">
        <v>51</v>
      </c>
      <c r="I2346" s="28">
        <v>0.63</v>
      </c>
      <c r="J2346" s="28">
        <v>11.52</v>
      </c>
      <c r="K2346" s="28">
        <v>246.23</v>
      </c>
      <c r="L2346" s="28">
        <v>17.98</v>
      </c>
      <c r="M2346" s="28" t="s">
        <v>50</v>
      </c>
      <c r="N2346" s="28">
        <v>57.6314676456764</v>
      </c>
    </row>
    <row r="2347">
      <c r="A2347" s="28">
        <v>2346.0</v>
      </c>
      <c r="B2347" s="28">
        <v>18.0</v>
      </c>
      <c r="C2347" s="28" t="s">
        <v>49</v>
      </c>
      <c r="D2347" s="28">
        <v>3.13</v>
      </c>
      <c r="E2347" s="28">
        <v>9.07</v>
      </c>
      <c r="F2347" s="28">
        <v>8.29</v>
      </c>
      <c r="G2347" s="28">
        <v>74.72</v>
      </c>
      <c r="H2347" s="28" t="s">
        <v>51</v>
      </c>
      <c r="I2347" s="28">
        <v>4.98</v>
      </c>
      <c r="J2347" s="28">
        <v>7.44</v>
      </c>
      <c r="K2347" s="28">
        <v>279.2</v>
      </c>
      <c r="L2347" s="28">
        <v>5.68</v>
      </c>
      <c r="M2347" s="28" t="s">
        <v>48</v>
      </c>
      <c r="N2347" s="28">
        <v>107.595496239043</v>
      </c>
    </row>
    <row r="2348">
      <c r="A2348" s="28">
        <v>2347.0</v>
      </c>
      <c r="B2348" s="28">
        <v>22.0</v>
      </c>
      <c r="C2348" s="28" t="s">
        <v>49</v>
      </c>
      <c r="D2348" s="28">
        <v>0.52</v>
      </c>
      <c r="E2348" s="28">
        <v>2.46</v>
      </c>
      <c r="F2348" s="28">
        <v>4.54</v>
      </c>
      <c r="G2348" s="28">
        <v>94.11</v>
      </c>
      <c r="H2348" s="28" t="s">
        <v>45</v>
      </c>
      <c r="I2348" s="28">
        <v>4.85</v>
      </c>
      <c r="J2348" s="28">
        <v>5.55</v>
      </c>
      <c r="K2348" s="28">
        <v>313.06</v>
      </c>
      <c r="L2348" s="28">
        <v>3.32</v>
      </c>
      <c r="M2348" s="28" t="s">
        <v>48</v>
      </c>
      <c r="N2348" s="28">
        <v>66.75</v>
      </c>
    </row>
    <row r="2349">
      <c r="A2349" s="28">
        <v>2348.0</v>
      </c>
      <c r="B2349" s="28">
        <v>21.0</v>
      </c>
      <c r="C2349" s="28" t="s">
        <v>44</v>
      </c>
      <c r="D2349" s="28">
        <v>3.11</v>
      </c>
      <c r="E2349" s="28">
        <v>8.08</v>
      </c>
      <c r="F2349" s="28">
        <v>4.69</v>
      </c>
      <c r="G2349" s="28">
        <v>89.17</v>
      </c>
      <c r="H2349" s="28" t="s">
        <v>45</v>
      </c>
      <c r="I2349" s="28">
        <v>3.14</v>
      </c>
      <c r="J2349" s="28">
        <v>7.06</v>
      </c>
      <c r="K2349" s="28">
        <v>268.73</v>
      </c>
      <c r="L2349" s="28">
        <v>6.9</v>
      </c>
      <c r="M2349" s="28" t="s">
        <v>50</v>
      </c>
      <c r="N2349" s="28">
        <v>77.55</v>
      </c>
    </row>
    <row r="2350">
      <c r="A2350" s="28">
        <v>2349.0</v>
      </c>
      <c r="B2350" s="28">
        <v>23.0</v>
      </c>
      <c r="C2350" s="28" t="s">
        <v>49</v>
      </c>
      <c r="D2350" s="28">
        <v>1.17</v>
      </c>
      <c r="E2350" s="28">
        <v>7.67</v>
      </c>
      <c r="F2350" s="28">
        <v>5.23</v>
      </c>
      <c r="G2350" s="28">
        <v>88.17</v>
      </c>
      <c r="H2350" s="28" t="s">
        <v>47</v>
      </c>
      <c r="I2350" s="28">
        <v>4.13</v>
      </c>
      <c r="J2350" s="28">
        <v>5.95</v>
      </c>
      <c r="K2350" s="28">
        <v>292.38</v>
      </c>
      <c r="L2350" s="28">
        <v>1.45</v>
      </c>
      <c r="M2350" s="28" t="s">
        <v>50</v>
      </c>
      <c r="N2350" s="28">
        <v>106.963537839182</v>
      </c>
    </row>
    <row r="2351">
      <c r="A2351" s="28">
        <v>2350.0</v>
      </c>
      <c r="B2351" s="28">
        <v>23.0</v>
      </c>
      <c r="C2351" s="28" t="s">
        <v>44</v>
      </c>
      <c r="D2351" s="28">
        <v>1.84</v>
      </c>
      <c r="E2351" s="28">
        <v>2.61</v>
      </c>
      <c r="F2351" s="28">
        <v>6.86</v>
      </c>
      <c r="G2351" s="28">
        <v>71.18</v>
      </c>
      <c r="H2351" s="28" t="s">
        <v>45</v>
      </c>
      <c r="I2351" s="28">
        <v>0.09</v>
      </c>
      <c r="J2351" s="28">
        <v>3.69</v>
      </c>
      <c r="K2351" s="28">
        <v>291.36</v>
      </c>
      <c r="L2351" s="28">
        <v>6.72</v>
      </c>
      <c r="M2351" s="28" t="s">
        <v>48</v>
      </c>
      <c r="N2351" s="28">
        <v>57.76</v>
      </c>
    </row>
    <row r="2352">
      <c r="A2352" s="28">
        <v>2351.0</v>
      </c>
      <c r="B2352" s="28">
        <v>21.0</v>
      </c>
      <c r="C2352" s="28" t="s">
        <v>49</v>
      </c>
      <c r="D2352" s="28">
        <v>4.94</v>
      </c>
      <c r="E2352" s="28">
        <v>4.8</v>
      </c>
      <c r="F2352" s="28">
        <v>8.4</v>
      </c>
      <c r="G2352" s="28">
        <v>93.33</v>
      </c>
      <c r="H2352" s="28" t="s">
        <v>47</v>
      </c>
      <c r="I2352" s="28">
        <v>4.85</v>
      </c>
      <c r="J2352" s="28">
        <v>6.55</v>
      </c>
      <c r="K2352" s="28">
        <v>269.58</v>
      </c>
      <c r="L2352" s="28">
        <v>12.85</v>
      </c>
      <c r="M2352" s="28" t="s">
        <v>48</v>
      </c>
      <c r="N2352" s="28">
        <v>73.18</v>
      </c>
    </row>
    <row r="2353">
      <c r="A2353" s="28">
        <v>2352.0</v>
      </c>
      <c r="B2353" s="28">
        <v>18.0</v>
      </c>
      <c r="C2353" s="28" t="s">
        <v>49</v>
      </c>
      <c r="D2353" s="28">
        <v>0.54</v>
      </c>
      <c r="E2353" s="28">
        <v>4.8</v>
      </c>
      <c r="F2353" s="28">
        <v>6.09</v>
      </c>
      <c r="G2353" s="28">
        <v>83.18</v>
      </c>
      <c r="H2353" s="28" t="s">
        <v>45</v>
      </c>
      <c r="I2353" s="28">
        <v>2.28</v>
      </c>
      <c r="J2353" s="28">
        <v>2.44</v>
      </c>
      <c r="K2353" s="28">
        <v>336.93</v>
      </c>
      <c r="L2353" s="28">
        <v>0.58</v>
      </c>
      <c r="M2353" s="28" t="s">
        <v>48</v>
      </c>
      <c r="N2353" s="28">
        <v>73.07</v>
      </c>
    </row>
    <row r="2354">
      <c r="A2354" s="28">
        <v>2353.0</v>
      </c>
      <c r="B2354" s="28">
        <v>18.0</v>
      </c>
      <c r="C2354" s="28" t="s">
        <v>49</v>
      </c>
      <c r="D2354" s="28">
        <v>3.72</v>
      </c>
      <c r="E2354" s="28">
        <v>7.84</v>
      </c>
      <c r="F2354" s="28">
        <v>6.73</v>
      </c>
      <c r="G2354" s="28">
        <v>77.87</v>
      </c>
      <c r="H2354" s="28" t="s">
        <v>45</v>
      </c>
      <c r="I2354" s="28">
        <v>4.55</v>
      </c>
      <c r="J2354" s="28">
        <v>8.95</v>
      </c>
      <c r="K2354" s="28">
        <v>301.42</v>
      </c>
      <c r="L2354" s="28">
        <v>11.48</v>
      </c>
      <c r="M2354" s="28" t="s">
        <v>48</v>
      </c>
      <c r="N2354" s="28">
        <v>81.4</v>
      </c>
    </row>
    <row r="2355">
      <c r="A2355" s="28">
        <v>2354.0</v>
      </c>
      <c r="B2355" s="28">
        <v>16.0</v>
      </c>
      <c r="C2355" s="28" t="s">
        <v>49</v>
      </c>
      <c r="D2355" s="28">
        <v>4.88</v>
      </c>
      <c r="E2355" s="28">
        <v>8.54</v>
      </c>
      <c r="F2355" s="28">
        <v>4.83</v>
      </c>
      <c r="G2355" s="28">
        <v>94.62</v>
      </c>
      <c r="H2355" s="28" t="s">
        <v>45</v>
      </c>
      <c r="I2355" s="28">
        <v>1.93</v>
      </c>
      <c r="J2355" s="28">
        <v>8.66</v>
      </c>
      <c r="K2355" s="28">
        <v>260.21</v>
      </c>
      <c r="L2355" s="28">
        <v>13.4</v>
      </c>
      <c r="M2355" s="28" t="s">
        <v>50</v>
      </c>
      <c r="N2355" s="28">
        <v>74.16</v>
      </c>
    </row>
    <row r="2356">
      <c r="A2356" s="28">
        <v>2355.0</v>
      </c>
      <c r="B2356" s="28">
        <v>22.0</v>
      </c>
      <c r="C2356" s="28" t="s">
        <v>49</v>
      </c>
      <c r="D2356" s="28">
        <v>3.37</v>
      </c>
      <c r="E2356" s="28">
        <v>1.85</v>
      </c>
      <c r="F2356" s="28">
        <v>5.33</v>
      </c>
      <c r="G2356" s="28">
        <v>75.77</v>
      </c>
      <c r="H2356" s="28" t="s">
        <v>51</v>
      </c>
      <c r="I2356" s="28">
        <v>3.94</v>
      </c>
      <c r="J2356" s="28">
        <v>6.65</v>
      </c>
      <c r="K2356" s="28">
        <v>276.0</v>
      </c>
      <c r="L2356" s="28">
        <v>8.35</v>
      </c>
      <c r="M2356" s="28" t="s">
        <v>48</v>
      </c>
      <c r="N2356" s="28">
        <v>52.58</v>
      </c>
    </row>
    <row r="2357">
      <c r="A2357" s="28">
        <v>2356.0</v>
      </c>
      <c r="B2357" s="28">
        <v>20.0</v>
      </c>
      <c r="C2357" s="28" t="s">
        <v>49</v>
      </c>
      <c r="D2357" s="28">
        <v>0.15</v>
      </c>
      <c r="E2357" s="28">
        <v>6.07</v>
      </c>
      <c r="F2357" s="28">
        <v>4.67</v>
      </c>
      <c r="G2357" s="28">
        <v>86.16</v>
      </c>
      <c r="H2357" s="28" t="s">
        <v>47</v>
      </c>
      <c r="I2357" s="28">
        <v>2.09</v>
      </c>
      <c r="J2357" s="28">
        <v>4.96</v>
      </c>
      <c r="K2357" s="28">
        <v>308.36</v>
      </c>
      <c r="L2357" s="28">
        <v>4.61</v>
      </c>
      <c r="M2357" s="28" t="s">
        <v>48</v>
      </c>
      <c r="N2357" s="28">
        <v>85.8</v>
      </c>
    </row>
    <row r="2358">
      <c r="A2358" s="28">
        <v>2357.0</v>
      </c>
      <c r="B2358" s="28">
        <v>19.0</v>
      </c>
      <c r="C2358" s="28" t="s">
        <v>49</v>
      </c>
      <c r="D2358" s="28">
        <v>7.88</v>
      </c>
      <c r="E2358" s="28">
        <v>7.86</v>
      </c>
      <c r="F2358" s="28">
        <v>6.05</v>
      </c>
      <c r="G2358" s="28">
        <v>78.64</v>
      </c>
      <c r="H2358" s="28" t="s">
        <v>47</v>
      </c>
      <c r="I2358" s="28">
        <v>1.81</v>
      </c>
      <c r="J2358" s="28">
        <v>9.5</v>
      </c>
      <c r="K2358" s="28">
        <v>236.59</v>
      </c>
      <c r="L2358" s="28">
        <v>17.16</v>
      </c>
      <c r="M2358" s="28" t="s">
        <v>46</v>
      </c>
      <c r="N2358" s="28">
        <v>54.6656997314115</v>
      </c>
    </row>
    <row r="2359">
      <c r="A2359" s="28">
        <v>2358.0</v>
      </c>
      <c r="B2359" s="28">
        <v>19.0</v>
      </c>
      <c r="C2359" s="28" t="s">
        <v>44</v>
      </c>
      <c r="D2359" s="28">
        <v>2.94</v>
      </c>
      <c r="E2359" s="28">
        <v>8.08</v>
      </c>
      <c r="F2359" s="28">
        <v>6.95</v>
      </c>
      <c r="G2359" s="28">
        <v>83.71</v>
      </c>
      <c r="H2359" s="28" t="s">
        <v>45</v>
      </c>
      <c r="I2359" s="28">
        <v>4.73</v>
      </c>
      <c r="J2359" s="28">
        <v>3.97</v>
      </c>
      <c r="K2359" s="28">
        <v>277.46</v>
      </c>
      <c r="L2359" s="28">
        <v>8.69</v>
      </c>
      <c r="M2359" s="28" t="s">
        <v>48</v>
      </c>
      <c r="N2359" s="28">
        <v>87.19</v>
      </c>
    </row>
    <row r="2360">
      <c r="A2360" s="28">
        <v>2359.0</v>
      </c>
      <c r="B2360" s="28">
        <v>19.0</v>
      </c>
      <c r="C2360" s="28" t="s">
        <v>44</v>
      </c>
      <c r="D2360" s="28">
        <v>6.23</v>
      </c>
      <c r="E2360" s="28">
        <v>2.33</v>
      </c>
      <c r="F2360" s="28">
        <v>5.42</v>
      </c>
      <c r="G2360" s="28">
        <v>61.62</v>
      </c>
      <c r="H2360" s="28" t="s">
        <v>45</v>
      </c>
      <c r="I2360" s="28">
        <v>3.5</v>
      </c>
      <c r="J2360" s="28">
        <v>8.78</v>
      </c>
      <c r="K2360" s="28">
        <v>242.87</v>
      </c>
      <c r="L2360" s="28">
        <v>11.39</v>
      </c>
      <c r="M2360" s="28" t="s">
        <v>46</v>
      </c>
      <c r="N2360" s="28">
        <v>29.61</v>
      </c>
    </row>
    <row r="2361">
      <c r="A2361" s="28">
        <v>2360.0</v>
      </c>
      <c r="B2361" s="28">
        <v>21.0</v>
      </c>
      <c r="C2361" s="28" t="s">
        <v>49</v>
      </c>
      <c r="D2361" s="28">
        <v>2.61</v>
      </c>
      <c r="E2361" s="28">
        <v>5.73</v>
      </c>
      <c r="F2361" s="28">
        <v>8.23</v>
      </c>
      <c r="G2361" s="28">
        <v>78.44</v>
      </c>
      <c r="H2361" s="28" t="s">
        <v>51</v>
      </c>
      <c r="I2361" s="28">
        <v>4.2</v>
      </c>
      <c r="J2361" s="28">
        <v>4.85</v>
      </c>
      <c r="K2361" s="28">
        <v>293.65</v>
      </c>
      <c r="L2361" s="28">
        <v>6.64</v>
      </c>
      <c r="M2361" s="28" t="s">
        <v>48</v>
      </c>
      <c r="N2361" s="28">
        <v>65.41</v>
      </c>
    </row>
    <row r="2362">
      <c r="A2362" s="28">
        <v>2361.0</v>
      </c>
      <c r="B2362" s="28">
        <v>23.0</v>
      </c>
      <c r="C2362" s="28" t="s">
        <v>49</v>
      </c>
      <c r="D2362" s="28">
        <v>3.8</v>
      </c>
      <c r="E2362" s="28">
        <v>8.72</v>
      </c>
      <c r="F2362" s="28">
        <v>8.91</v>
      </c>
      <c r="G2362" s="28">
        <v>82.26</v>
      </c>
      <c r="H2362" s="28" t="s">
        <v>47</v>
      </c>
      <c r="I2362" s="28">
        <v>2.72</v>
      </c>
      <c r="J2362" s="28">
        <v>6.34</v>
      </c>
      <c r="K2362" s="28">
        <v>278.91</v>
      </c>
      <c r="L2362" s="28">
        <v>9.27</v>
      </c>
      <c r="M2362" s="28" t="s">
        <v>48</v>
      </c>
      <c r="N2362" s="28">
        <v>107.119828105409</v>
      </c>
    </row>
    <row r="2363">
      <c r="A2363" s="28">
        <v>2362.0</v>
      </c>
      <c r="B2363" s="28">
        <v>23.0</v>
      </c>
      <c r="C2363" s="28" t="s">
        <v>44</v>
      </c>
      <c r="D2363" s="28">
        <v>3.11</v>
      </c>
      <c r="E2363" s="28">
        <v>3.87</v>
      </c>
      <c r="F2363" s="28">
        <v>4.6</v>
      </c>
      <c r="G2363" s="28">
        <v>79.71</v>
      </c>
      <c r="H2363" s="28" t="s">
        <v>45</v>
      </c>
      <c r="I2363" s="28">
        <v>4.59</v>
      </c>
      <c r="J2363" s="28">
        <v>8.98</v>
      </c>
      <c r="K2363" s="28">
        <v>276.57</v>
      </c>
      <c r="L2363" s="28">
        <v>6.84</v>
      </c>
      <c r="M2363" s="28" t="s">
        <v>48</v>
      </c>
      <c r="N2363" s="28">
        <v>49.77</v>
      </c>
    </row>
    <row r="2364">
      <c r="A2364" s="28">
        <v>2363.0</v>
      </c>
      <c r="B2364" s="28">
        <v>20.0</v>
      </c>
      <c r="C2364" s="28" t="s">
        <v>49</v>
      </c>
      <c r="D2364" s="28">
        <v>2.74</v>
      </c>
      <c r="E2364" s="28">
        <v>4.83</v>
      </c>
      <c r="F2364" s="28">
        <v>4.09</v>
      </c>
      <c r="G2364" s="28">
        <v>93.9</v>
      </c>
      <c r="H2364" s="28" t="s">
        <v>45</v>
      </c>
      <c r="I2364" s="28">
        <v>3.7</v>
      </c>
      <c r="J2364" s="28">
        <v>6.58</v>
      </c>
      <c r="K2364" s="28">
        <v>286.17</v>
      </c>
      <c r="L2364" s="28">
        <v>5.28</v>
      </c>
      <c r="M2364" s="28" t="s">
        <v>48</v>
      </c>
      <c r="N2364" s="28">
        <v>75.71</v>
      </c>
    </row>
    <row r="2365">
      <c r="A2365" s="28">
        <v>2364.0</v>
      </c>
      <c r="B2365" s="28">
        <v>21.0</v>
      </c>
      <c r="C2365" s="28" t="s">
        <v>49</v>
      </c>
      <c r="D2365" s="28">
        <v>0.17</v>
      </c>
      <c r="E2365" s="28">
        <v>8.24</v>
      </c>
      <c r="F2365" s="28">
        <v>7.95</v>
      </c>
      <c r="G2365" s="28">
        <v>72.44</v>
      </c>
      <c r="H2365" s="28" t="s">
        <v>45</v>
      </c>
      <c r="I2365" s="28">
        <v>0.36</v>
      </c>
      <c r="J2365" s="28">
        <v>4.12</v>
      </c>
      <c r="K2365" s="28">
        <v>312.12</v>
      </c>
      <c r="L2365" s="28">
        <v>-0.85</v>
      </c>
      <c r="M2365" s="28" t="s">
        <v>48</v>
      </c>
      <c r="N2365" s="28">
        <v>100.0</v>
      </c>
    </row>
    <row r="2366">
      <c r="A2366" s="28">
        <v>2365.0</v>
      </c>
      <c r="B2366" s="28">
        <v>19.0</v>
      </c>
      <c r="C2366" s="28" t="s">
        <v>52</v>
      </c>
      <c r="D2366" s="28">
        <v>2.88</v>
      </c>
      <c r="E2366" s="28">
        <v>1.8</v>
      </c>
      <c r="F2366" s="28">
        <v>4.95</v>
      </c>
      <c r="G2366" s="28">
        <v>95.36</v>
      </c>
      <c r="H2366" s="28" t="s">
        <v>51</v>
      </c>
      <c r="I2366" s="28">
        <v>3.83</v>
      </c>
      <c r="J2366" s="28">
        <v>7.16</v>
      </c>
      <c r="K2366" s="28">
        <v>277.12</v>
      </c>
      <c r="L2366" s="28">
        <v>7.99</v>
      </c>
      <c r="M2366" s="28" t="s">
        <v>48</v>
      </c>
      <c r="N2366" s="28">
        <v>55.4651637444387</v>
      </c>
    </row>
    <row r="2367">
      <c r="A2367" s="28">
        <v>2366.0</v>
      </c>
      <c r="B2367" s="28">
        <v>24.0</v>
      </c>
      <c r="C2367" s="28" t="s">
        <v>49</v>
      </c>
      <c r="D2367" s="28">
        <v>7.12</v>
      </c>
      <c r="E2367" s="28">
        <v>8.74</v>
      </c>
      <c r="F2367" s="28">
        <v>5.77</v>
      </c>
      <c r="G2367" s="28">
        <v>76.14</v>
      </c>
      <c r="H2367" s="28" t="s">
        <v>51</v>
      </c>
      <c r="I2367" s="28">
        <v>0.09</v>
      </c>
      <c r="J2367" s="28">
        <v>10.11</v>
      </c>
      <c r="K2367" s="28">
        <v>224.31</v>
      </c>
      <c r="L2367" s="28">
        <v>14.85</v>
      </c>
      <c r="M2367" s="28" t="s">
        <v>50</v>
      </c>
      <c r="N2367" s="28">
        <v>64.9513758823641</v>
      </c>
    </row>
    <row r="2368">
      <c r="A2368" s="28">
        <v>2367.0</v>
      </c>
      <c r="B2368" s="28">
        <v>23.0</v>
      </c>
      <c r="C2368" s="28" t="s">
        <v>44</v>
      </c>
      <c r="D2368" s="28">
        <v>5.52</v>
      </c>
      <c r="E2368" s="28">
        <v>3.8</v>
      </c>
      <c r="F2368" s="28">
        <v>5.97</v>
      </c>
      <c r="G2368" s="28">
        <v>87.78</v>
      </c>
      <c r="H2368" s="28" t="s">
        <v>47</v>
      </c>
      <c r="I2368" s="28">
        <v>4.15</v>
      </c>
      <c r="J2368" s="28">
        <v>11.41</v>
      </c>
      <c r="K2368" s="28">
        <v>239.04</v>
      </c>
      <c r="L2368" s="28">
        <v>11.4</v>
      </c>
      <c r="M2368" s="28" t="s">
        <v>46</v>
      </c>
      <c r="N2368" s="28">
        <v>47.42</v>
      </c>
    </row>
    <row r="2369">
      <c r="A2369" s="28">
        <v>2368.0</v>
      </c>
      <c r="B2369" s="28">
        <v>16.0</v>
      </c>
      <c r="C2369" s="28" t="s">
        <v>44</v>
      </c>
      <c r="D2369" s="28">
        <v>1.16</v>
      </c>
      <c r="E2369" s="28">
        <v>1.01</v>
      </c>
      <c r="F2369" s="28">
        <v>8.58</v>
      </c>
      <c r="G2369" s="28">
        <v>63.47</v>
      </c>
      <c r="H2369" s="28" t="s">
        <v>45</v>
      </c>
      <c r="I2369" s="28">
        <v>1.66</v>
      </c>
      <c r="J2369" s="28">
        <v>7.03</v>
      </c>
      <c r="K2369" s="28">
        <v>309.7</v>
      </c>
      <c r="L2369" s="28">
        <v>7.69</v>
      </c>
      <c r="M2369" s="28" t="s">
        <v>48</v>
      </c>
      <c r="N2369" s="28">
        <v>58.81</v>
      </c>
    </row>
    <row r="2370">
      <c r="A2370" s="28">
        <v>2369.0</v>
      </c>
      <c r="B2370" s="28">
        <v>17.0</v>
      </c>
      <c r="C2370" s="28" t="s">
        <v>44</v>
      </c>
      <c r="D2370" s="28">
        <v>4.73</v>
      </c>
      <c r="E2370" s="28">
        <v>3.11</v>
      </c>
      <c r="F2370" s="28">
        <v>7.29</v>
      </c>
      <c r="G2370" s="28">
        <v>68.01</v>
      </c>
      <c r="H2370" s="28" t="s">
        <v>47</v>
      </c>
      <c r="I2370" s="28">
        <v>2.99</v>
      </c>
      <c r="J2370" s="28">
        <v>9.58</v>
      </c>
      <c r="K2370" s="28">
        <v>260.83</v>
      </c>
      <c r="L2370" s="28">
        <v>12.69</v>
      </c>
      <c r="M2370" s="28" t="s">
        <v>48</v>
      </c>
      <c r="N2370" s="28">
        <v>43.68</v>
      </c>
    </row>
    <row r="2371">
      <c r="A2371" s="28">
        <v>2370.0</v>
      </c>
      <c r="B2371" s="28">
        <v>24.0</v>
      </c>
      <c r="C2371" s="28" t="s">
        <v>44</v>
      </c>
      <c r="D2371" s="28">
        <v>7.14</v>
      </c>
      <c r="E2371" s="28">
        <v>1.81</v>
      </c>
      <c r="F2371" s="28">
        <v>4.2</v>
      </c>
      <c r="G2371" s="28">
        <v>90.45</v>
      </c>
      <c r="H2371" s="28" t="s">
        <v>45</v>
      </c>
      <c r="I2371" s="28">
        <v>3.75</v>
      </c>
      <c r="J2371" s="28">
        <v>9.2</v>
      </c>
      <c r="K2371" s="28">
        <v>222.96</v>
      </c>
      <c r="L2371" s="28">
        <v>13.86</v>
      </c>
      <c r="M2371" s="28" t="s">
        <v>46</v>
      </c>
      <c r="N2371" s="28">
        <v>17.81</v>
      </c>
    </row>
    <row r="2372">
      <c r="A2372" s="28">
        <v>2371.0</v>
      </c>
      <c r="B2372" s="28">
        <v>23.0</v>
      </c>
      <c r="C2372" s="28" t="s">
        <v>49</v>
      </c>
      <c r="D2372" s="28">
        <v>5.6</v>
      </c>
      <c r="E2372" s="28">
        <v>1.83</v>
      </c>
      <c r="F2372" s="28">
        <v>4.07</v>
      </c>
      <c r="G2372" s="28">
        <v>60.49</v>
      </c>
      <c r="H2372" s="28" t="s">
        <v>45</v>
      </c>
      <c r="I2372" s="28">
        <v>3.18</v>
      </c>
      <c r="J2372" s="28">
        <v>11.0</v>
      </c>
      <c r="K2372" s="28">
        <v>240.52</v>
      </c>
      <c r="L2372" s="28">
        <v>14.31</v>
      </c>
      <c r="M2372" s="28" t="s">
        <v>46</v>
      </c>
      <c r="N2372" s="28">
        <v>22.02</v>
      </c>
    </row>
    <row r="2373">
      <c r="A2373" s="28">
        <v>2372.0</v>
      </c>
      <c r="B2373" s="28">
        <v>18.0</v>
      </c>
      <c r="C2373" s="28" t="s">
        <v>49</v>
      </c>
      <c r="D2373" s="28">
        <v>1.19</v>
      </c>
      <c r="E2373" s="28">
        <v>7.24</v>
      </c>
      <c r="F2373" s="28">
        <v>5.0</v>
      </c>
      <c r="G2373" s="28">
        <v>98.74</v>
      </c>
      <c r="H2373" s="28" t="s">
        <v>51</v>
      </c>
      <c r="I2373" s="28">
        <v>3.36</v>
      </c>
      <c r="J2373" s="28">
        <v>2.69</v>
      </c>
      <c r="K2373" s="28">
        <v>293.28</v>
      </c>
      <c r="L2373" s="28">
        <v>2.65</v>
      </c>
      <c r="M2373" s="28" t="s">
        <v>50</v>
      </c>
      <c r="N2373" s="28">
        <v>96.13</v>
      </c>
    </row>
    <row r="2374">
      <c r="A2374" s="28">
        <v>2373.0</v>
      </c>
      <c r="B2374" s="28">
        <v>23.0</v>
      </c>
      <c r="C2374" s="28" t="s">
        <v>49</v>
      </c>
      <c r="D2374" s="28">
        <v>6.94</v>
      </c>
      <c r="E2374" s="28">
        <v>2.93</v>
      </c>
      <c r="F2374" s="28">
        <v>5.59</v>
      </c>
      <c r="G2374" s="28">
        <v>67.63</v>
      </c>
      <c r="H2374" s="28" t="s">
        <v>47</v>
      </c>
      <c r="I2374" s="28">
        <v>4.46</v>
      </c>
      <c r="J2374" s="28">
        <v>11.09</v>
      </c>
      <c r="K2374" s="28">
        <v>230.6</v>
      </c>
      <c r="L2374" s="28">
        <v>12.83</v>
      </c>
      <c r="M2374" s="28" t="s">
        <v>46</v>
      </c>
      <c r="N2374" s="28">
        <v>25.11</v>
      </c>
    </row>
    <row r="2375">
      <c r="A2375" s="28">
        <v>2374.0</v>
      </c>
      <c r="B2375" s="28">
        <v>16.0</v>
      </c>
      <c r="C2375" s="28" t="s">
        <v>49</v>
      </c>
      <c r="D2375" s="28">
        <v>2.41</v>
      </c>
      <c r="E2375" s="28">
        <v>9.41</v>
      </c>
      <c r="F2375" s="28">
        <v>6.42</v>
      </c>
      <c r="G2375" s="28">
        <v>96.05</v>
      </c>
      <c r="H2375" s="28" t="s">
        <v>45</v>
      </c>
      <c r="I2375" s="28">
        <v>1.87</v>
      </c>
      <c r="J2375" s="28">
        <v>5.7</v>
      </c>
      <c r="K2375" s="28">
        <v>302.34</v>
      </c>
      <c r="L2375" s="28">
        <v>7.01</v>
      </c>
      <c r="M2375" s="28" t="s">
        <v>48</v>
      </c>
      <c r="N2375" s="28">
        <v>100.0</v>
      </c>
    </row>
    <row r="2376">
      <c r="A2376" s="28">
        <v>2375.0</v>
      </c>
      <c r="B2376" s="28">
        <v>19.0</v>
      </c>
      <c r="C2376" s="28" t="s">
        <v>44</v>
      </c>
      <c r="D2376" s="28">
        <v>3.63</v>
      </c>
      <c r="E2376" s="28">
        <v>5.65</v>
      </c>
      <c r="F2376" s="28">
        <v>8.19</v>
      </c>
      <c r="G2376" s="28">
        <v>80.64</v>
      </c>
      <c r="H2376" s="28" t="s">
        <v>47</v>
      </c>
      <c r="I2376" s="28">
        <v>2.74</v>
      </c>
      <c r="J2376" s="28">
        <v>4.83</v>
      </c>
      <c r="K2376" s="28">
        <v>269.63</v>
      </c>
      <c r="L2376" s="28">
        <v>11.14</v>
      </c>
      <c r="M2376" s="28" t="s">
        <v>48</v>
      </c>
      <c r="N2376" s="28">
        <v>72.35</v>
      </c>
    </row>
    <row r="2377">
      <c r="A2377" s="28">
        <v>2376.0</v>
      </c>
      <c r="B2377" s="28">
        <v>18.0</v>
      </c>
      <c r="C2377" s="28" t="s">
        <v>44</v>
      </c>
      <c r="D2377" s="28">
        <v>4.21</v>
      </c>
      <c r="E2377" s="28">
        <v>5.14</v>
      </c>
      <c r="F2377" s="28">
        <v>5.57</v>
      </c>
      <c r="G2377" s="28">
        <v>82.58</v>
      </c>
      <c r="H2377" s="28" t="s">
        <v>47</v>
      </c>
      <c r="I2377" s="28">
        <v>0.87</v>
      </c>
      <c r="J2377" s="28">
        <v>9.73</v>
      </c>
      <c r="K2377" s="28">
        <v>275.06</v>
      </c>
      <c r="L2377" s="28">
        <v>14.0</v>
      </c>
      <c r="M2377" s="28" t="s">
        <v>48</v>
      </c>
      <c r="N2377" s="28">
        <v>55.9</v>
      </c>
    </row>
    <row r="2378">
      <c r="A2378" s="28">
        <v>2377.0</v>
      </c>
      <c r="B2378" s="28">
        <v>21.0</v>
      </c>
      <c r="C2378" s="28" t="s">
        <v>44</v>
      </c>
      <c r="D2378" s="28">
        <v>6.8</v>
      </c>
      <c r="E2378" s="28">
        <v>4.91</v>
      </c>
      <c r="F2378" s="28">
        <v>5.88</v>
      </c>
      <c r="G2378" s="28">
        <v>63.37</v>
      </c>
      <c r="H2378" s="28" t="s">
        <v>45</v>
      </c>
      <c r="I2378" s="28">
        <v>2.34</v>
      </c>
      <c r="J2378" s="28">
        <v>12.61</v>
      </c>
      <c r="K2378" s="28">
        <v>254.01</v>
      </c>
      <c r="L2378" s="28">
        <v>16.71</v>
      </c>
      <c r="M2378" s="28" t="s">
        <v>46</v>
      </c>
      <c r="N2378" s="28">
        <v>40.39</v>
      </c>
    </row>
    <row r="2379">
      <c r="A2379" s="28">
        <v>2378.0</v>
      </c>
      <c r="B2379" s="28">
        <v>22.0</v>
      </c>
      <c r="C2379" s="28" t="s">
        <v>44</v>
      </c>
      <c r="D2379" s="28">
        <v>7.45</v>
      </c>
      <c r="E2379" s="28">
        <v>7.23</v>
      </c>
      <c r="F2379" s="28">
        <v>5.65</v>
      </c>
      <c r="G2379" s="28">
        <v>74.61</v>
      </c>
      <c r="H2379" s="28" t="s">
        <v>47</v>
      </c>
      <c r="I2379" s="28">
        <v>0.75</v>
      </c>
      <c r="J2379" s="28">
        <v>12.99</v>
      </c>
      <c r="K2379" s="28">
        <v>232.28</v>
      </c>
      <c r="L2379" s="28">
        <v>16.8</v>
      </c>
      <c r="M2379" s="28" t="s">
        <v>50</v>
      </c>
      <c r="N2379" s="28">
        <v>60.0107922031548</v>
      </c>
    </row>
    <row r="2380">
      <c r="A2380" s="28">
        <v>2379.0</v>
      </c>
      <c r="B2380" s="28">
        <v>19.0</v>
      </c>
      <c r="C2380" s="28" t="s">
        <v>49</v>
      </c>
      <c r="D2380" s="28">
        <v>7.44</v>
      </c>
      <c r="E2380" s="28">
        <v>5.07</v>
      </c>
      <c r="F2380" s="28">
        <v>4.04</v>
      </c>
      <c r="G2380" s="28">
        <v>66.25</v>
      </c>
      <c r="H2380" s="28" t="s">
        <v>51</v>
      </c>
      <c r="I2380" s="28">
        <v>3.17</v>
      </c>
      <c r="J2380" s="28">
        <v>9.4</v>
      </c>
      <c r="K2380" s="28">
        <v>223.07</v>
      </c>
      <c r="L2380" s="28">
        <v>16.99</v>
      </c>
      <c r="M2380" s="28" t="s">
        <v>46</v>
      </c>
      <c r="N2380" s="28">
        <v>26.88</v>
      </c>
    </row>
    <row r="2381">
      <c r="A2381" s="28">
        <v>2380.0</v>
      </c>
      <c r="B2381" s="28">
        <v>22.0</v>
      </c>
      <c r="C2381" s="28" t="s">
        <v>44</v>
      </c>
      <c r="D2381" s="28">
        <v>0.06</v>
      </c>
      <c r="E2381" s="28">
        <v>2.16</v>
      </c>
      <c r="F2381" s="28">
        <v>8.78</v>
      </c>
      <c r="G2381" s="28">
        <v>81.04</v>
      </c>
      <c r="H2381" s="28" t="s">
        <v>47</v>
      </c>
      <c r="I2381" s="28">
        <v>1.62</v>
      </c>
      <c r="J2381" s="28">
        <v>2.72</v>
      </c>
      <c r="K2381" s="28">
        <v>318.39</v>
      </c>
      <c r="L2381" s="28">
        <v>1.98</v>
      </c>
      <c r="M2381" s="28" t="s">
        <v>48</v>
      </c>
      <c r="N2381" s="28">
        <v>74.07</v>
      </c>
    </row>
    <row r="2382">
      <c r="A2382" s="28">
        <v>2381.0</v>
      </c>
      <c r="B2382" s="28">
        <v>24.0</v>
      </c>
      <c r="C2382" s="28" t="s">
        <v>44</v>
      </c>
      <c r="D2382" s="28">
        <v>7.38</v>
      </c>
      <c r="E2382" s="28">
        <v>8.92</v>
      </c>
      <c r="F2382" s="28">
        <v>4.69</v>
      </c>
      <c r="G2382" s="28">
        <v>82.03</v>
      </c>
      <c r="H2382" s="28" t="s">
        <v>47</v>
      </c>
      <c r="I2382" s="28">
        <v>4.3</v>
      </c>
      <c r="J2382" s="28">
        <v>13.16</v>
      </c>
      <c r="K2382" s="28">
        <v>231.01</v>
      </c>
      <c r="L2382" s="28">
        <v>17.37</v>
      </c>
      <c r="M2382" s="28" t="s">
        <v>50</v>
      </c>
      <c r="N2382" s="28">
        <v>69.7154778483748</v>
      </c>
    </row>
    <row r="2383">
      <c r="A2383" s="28">
        <v>2382.0</v>
      </c>
      <c r="B2383" s="28">
        <v>17.0</v>
      </c>
      <c r="C2383" s="28" t="s">
        <v>44</v>
      </c>
      <c r="D2383" s="28">
        <v>0.44</v>
      </c>
      <c r="E2383" s="28">
        <v>4.86</v>
      </c>
      <c r="F2383" s="28">
        <v>5.44</v>
      </c>
      <c r="G2383" s="28">
        <v>88.39</v>
      </c>
      <c r="H2383" s="28" t="s">
        <v>47</v>
      </c>
      <c r="I2383" s="28">
        <v>1.72</v>
      </c>
      <c r="J2383" s="28">
        <v>1.97</v>
      </c>
      <c r="K2383" s="28">
        <v>332.0</v>
      </c>
      <c r="L2383" s="28">
        <v>5.37</v>
      </c>
      <c r="M2383" s="28" t="s">
        <v>48</v>
      </c>
      <c r="N2383" s="28">
        <v>77.4</v>
      </c>
    </row>
    <row r="2384">
      <c r="A2384" s="28">
        <v>2383.0</v>
      </c>
      <c r="B2384" s="28">
        <v>18.0</v>
      </c>
      <c r="C2384" s="28" t="s">
        <v>49</v>
      </c>
      <c r="D2384" s="28">
        <v>2.13</v>
      </c>
      <c r="E2384" s="28">
        <v>1.67</v>
      </c>
      <c r="F2384" s="28">
        <v>4.65</v>
      </c>
      <c r="G2384" s="28">
        <v>95.13</v>
      </c>
      <c r="H2384" s="28" t="s">
        <v>45</v>
      </c>
      <c r="I2384" s="28">
        <v>1.43</v>
      </c>
      <c r="J2384" s="28">
        <v>6.05</v>
      </c>
      <c r="K2384" s="28">
        <v>277.12</v>
      </c>
      <c r="L2384" s="28">
        <v>5.43</v>
      </c>
      <c r="M2384" s="28" t="s">
        <v>48</v>
      </c>
      <c r="N2384" s="28">
        <v>57.42</v>
      </c>
    </row>
    <row r="2385">
      <c r="A2385" s="28">
        <v>2384.0</v>
      </c>
      <c r="B2385" s="28">
        <v>20.0</v>
      </c>
      <c r="C2385" s="28" t="s">
        <v>44</v>
      </c>
      <c r="D2385" s="28">
        <v>4.12</v>
      </c>
      <c r="E2385" s="28">
        <v>5.76</v>
      </c>
      <c r="F2385" s="28">
        <v>6.45</v>
      </c>
      <c r="G2385" s="28">
        <v>78.73</v>
      </c>
      <c r="H2385" s="28" t="s">
        <v>47</v>
      </c>
      <c r="I2385" s="28">
        <v>2.46</v>
      </c>
      <c r="J2385" s="28">
        <v>7.55</v>
      </c>
      <c r="K2385" s="28">
        <v>281.72</v>
      </c>
      <c r="L2385" s="28">
        <v>11.87</v>
      </c>
      <c r="M2385" s="28" t="s">
        <v>48</v>
      </c>
      <c r="N2385" s="28">
        <v>77.2536975618553</v>
      </c>
    </row>
    <row r="2386">
      <c r="A2386" s="28">
        <v>2385.0</v>
      </c>
      <c r="B2386" s="28">
        <v>18.0</v>
      </c>
      <c r="C2386" s="28" t="s">
        <v>49</v>
      </c>
      <c r="D2386" s="28">
        <v>3.84</v>
      </c>
      <c r="E2386" s="28">
        <v>6.83</v>
      </c>
      <c r="F2386" s="28">
        <v>8.66</v>
      </c>
      <c r="G2386" s="28">
        <v>69.33</v>
      </c>
      <c r="H2386" s="28" t="s">
        <v>51</v>
      </c>
      <c r="I2386" s="28">
        <v>0.88</v>
      </c>
      <c r="J2386" s="28">
        <v>5.6</v>
      </c>
      <c r="K2386" s="28">
        <v>256.49</v>
      </c>
      <c r="L2386" s="28">
        <v>8.85</v>
      </c>
      <c r="M2386" s="28" t="s">
        <v>48</v>
      </c>
      <c r="N2386" s="28">
        <v>80.51</v>
      </c>
    </row>
    <row r="2387">
      <c r="A2387" s="28">
        <v>2386.0</v>
      </c>
      <c r="B2387" s="28">
        <v>23.0</v>
      </c>
      <c r="C2387" s="28" t="s">
        <v>44</v>
      </c>
      <c r="D2387" s="28">
        <v>4.84</v>
      </c>
      <c r="E2387" s="28">
        <v>3.48</v>
      </c>
      <c r="F2387" s="28">
        <v>4.5</v>
      </c>
      <c r="G2387" s="28">
        <v>73.34</v>
      </c>
      <c r="H2387" s="28" t="s">
        <v>51</v>
      </c>
      <c r="I2387" s="28">
        <v>1.02</v>
      </c>
      <c r="J2387" s="28">
        <v>10.27</v>
      </c>
      <c r="K2387" s="28">
        <v>270.04</v>
      </c>
      <c r="L2387" s="28">
        <v>12.69</v>
      </c>
      <c r="M2387" s="28" t="s">
        <v>48</v>
      </c>
      <c r="N2387" s="28">
        <v>37.23</v>
      </c>
    </row>
    <row r="2388">
      <c r="A2388" s="28">
        <v>2387.0</v>
      </c>
      <c r="B2388" s="28">
        <v>23.0</v>
      </c>
      <c r="C2388" s="28" t="s">
        <v>49</v>
      </c>
      <c r="D2388" s="28">
        <v>3.84</v>
      </c>
      <c r="E2388" s="28">
        <v>8.2</v>
      </c>
      <c r="F2388" s="28">
        <v>6.2</v>
      </c>
      <c r="G2388" s="28">
        <v>93.88</v>
      </c>
      <c r="H2388" s="28" t="s">
        <v>45</v>
      </c>
      <c r="I2388" s="28">
        <v>3.92</v>
      </c>
      <c r="J2388" s="28">
        <v>5.51</v>
      </c>
      <c r="K2388" s="28">
        <v>269.83</v>
      </c>
      <c r="L2388" s="28">
        <v>5.21</v>
      </c>
      <c r="M2388" s="28" t="s">
        <v>48</v>
      </c>
      <c r="N2388" s="28">
        <v>92.25</v>
      </c>
    </row>
    <row r="2389">
      <c r="A2389" s="28">
        <v>2388.0</v>
      </c>
      <c r="B2389" s="28">
        <v>23.0</v>
      </c>
      <c r="C2389" s="28" t="s">
        <v>44</v>
      </c>
      <c r="D2389" s="28">
        <v>7.48</v>
      </c>
      <c r="E2389" s="28">
        <v>7.03</v>
      </c>
      <c r="F2389" s="28">
        <v>4.11</v>
      </c>
      <c r="G2389" s="28">
        <v>65.83</v>
      </c>
      <c r="H2389" s="28" t="s">
        <v>47</v>
      </c>
      <c r="I2389" s="28">
        <v>2.49</v>
      </c>
      <c r="J2389" s="28">
        <v>11.44</v>
      </c>
      <c r="K2389" s="28">
        <v>248.5</v>
      </c>
      <c r="L2389" s="28">
        <v>19.14</v>
      </c>
      <c r="M2389" s="28" t="s">
        <v>50</v>
      </c>
      <c r="N2389" s="28">
        <v>54.5111685205878</v>
      </c>
    </row>
    <row r="2390">
      <c r="A2390" s="28">
        <v>2389.0</v>
      </c>
      <c r="B2390" s="28">
        <v>24.0</v>
      </c>
      <c r="C2390" s="28" t="s">
        <v>49</v>
      </c>
      <c r="D2390" s="28">
        <v>1.92</v>
      </c>
      <c r="E2390" s="28">
        <v>6.85</v>
      </c>
      <c r="F2390" s="28">
        <v>7.85</v>
      </c>
      <c r="G2390" s="28">
        <v>85.09</v>
      </c>
      <c r="H2390" s="28" t="s">
        <v>51</v>
      </c>
      <c r="I2390" s="28">
        <v>1.03</v>
      </c>
      <c r="J2390" s="28">
        <v>4.51</v>
      </c>
      <c r="K2390" s="28">
        <v>303.7</v>
      </c>
      <c r="L2390" s="28">
        <v>6.81</v>
      </c>
      <c r="M2390" s="28" t="s">
        <v>48</v>
      </c>
      <c r="N2390" s="28">
        <v>96.17</v>
      </c>
    </row>
    <row r="2391">
      <c r="A2391" s="28">
        <v>2390.0</v>
      </c>
      <c r="B2391" s="28">
        <v>19.0</v>
      </c>
      <c r="C2391" s="28" t="s">
        <v>49</v>
      </c>
      <c r="D2391" s="28">
        <v>2.19</v>
      </c>
      <c r="E2391" s="28">
        <v>4.79</v>
      </c>
      <c r="F2391" s="28">
        <v>7.21</v>
      </c>
      <c r="G2391" s="28">
        <v>60.52</v>
      </c>
      <c r="H2391" s="28" t="s">
        <v>51</v>
      </c>
      <c r="I2391" s="28">
        <v>0.16</v>
      </c>
      <c r="J2391" s="28">
        <v>5.28</v>
      </c>
      <c r="K2391" s="28">
        <v>299.45</v>
      </c>
      <c r="L2391" s="28">
        <v>6.3</v>
      </c>
      <c r="M2391" s="28" t="s">
        <v>48</v>
      </c>
      <c r="N2391" s="28">
        <v>62.8</v>
      </c>
    </row>
    <row r="2392">
      <c r="A2392" s="28">
        <v>2391.0</v>
      </c>
      <c r="B2392" s="28">
        <v>20.0</v>
      </c>
      <c r="C2392" s="28" t="s">
        <v>49</v>
      </c>
      <c r="D2392" s="28">
        <v>7.37</v>
      </c>
      <c r="E2392" s="28">
        <v>9.66</v>
      </c>
      <c r="F2392" s="28">
        <v>7.5</v>
      </c>
      <c r="G2392" s="28">
        <v>69.83</v>
      </c>
      <c r="H2392" s="28" t="s">
        <v>51</v>
      </c>
      <c r="I2392" s="28">
        <v>2.33</v>
      </c>
      <c r="J2392" s="28">
        <v>9.43</v>
      </c>
      <c r="K2392" s="28">
        <v>222.14</v>
      </c>
      <c r="L2392" s="28">
        <v>17.84</v>
      </c>
      <c r="M2392" s="28" t="s">
        <v>46</v>
      </c>
      <c r="N2392" s="28">
        <v>84.0465659577611</v>
      </c>
    </row>
    <row r="2393">
      <c r="A2393" s="28">
        <v>2392.0</v>
      </c>
      <c r="B2393" s="28">
        <v>20.0</v>
      </c>
      <c r="C2393" s="28" t="s">
        <v>49</v>
      </c>
      <c r="D2393" s="28">
        <v>0.61</v>
      </c>
      <c r="E2393" s="28">
        <v>3.47</v>
      </c>
      <c r="F2393" s="28">
        <v>6.36</v>
      </c>
      <c r="G2393" s="28">
        <v>83.66</v>
      </c>
      <c r="H2393" s="28" t="s">
        <v>47</v>
      </c>
      <c r="I2393" s="28">
        <v>3.71</v>
      </c>
      <c r="J2393" s="28">
        <v>4.73</v>
      </c>
      <c r="K2393" s="28">
        <v>330.73</v>
      </c>
      <c r="L2393" s="28">
        <v>4.11</v>
      </c>
      <c r="M2393" s="28" t="s">
        <v>48</v>
      </c>
      <c r="N2393" s="28">
        <v>64.77</v>
      </c>
    </row>
    <row r="2394">
      <c r="A2394" s="28">
        <v>2393.0</v>
      </c>
      <c r="B2394" s="28">
        <v>23.0</v>
      </c>
      <c r="C2394" s="28" t="s">
        <v>44</v>
      </c>
      <c r="D2394" s="28">
        <v>4.88</v>
      </c>
      <c r="E2394" s="28">
        <v>6.2</v>
      </c>
      <c r="F2394" s="28">
        <v>8.54</v>
      </c>
      <c r="G2394" s="28">
        <v>78.26</v>
      </c>
      <c r="H2394" s="28" t="s">
        <v>45</v>
      </c>
      <c r="I2394" s="28">
        <v>1.76</v>
      </c>
      <c r="J2394" s="28">
        <v>10.82</v>
      </c>
      <c r="K2394" s="28">
        <v>289.59</v>
      </c>
      <c r="L2394" s="28">
        <v>10.14</v>
      </c>
      <c r="M2394" s="28" t="s">
        <v>48</v>
      </c>
      <c r="N2394" s="28">
        <v>74.7</v>
      </c>
    </row>
    <row r="2395">
      <c r="A2395" s="28">
        <v>2394.0</v>
      </c>
      <c r="B2395" s="28">
        <v>22.0</v>
      </c>
      <c r="C2395" s="28" t="s">
        <v>44</v>
      </c>
      <c r="D2395" s="28">
        <v>5.45</v>
      </c>
      <c r="E2395" s="28">
        <v>3.78</v>
      </c>
      <c r="F2395" s="28">
        <v>6.05</v>
      </c>
      <c r="G2395" s="28">
        <v>79.74</v>
      </c>
      <c r="H2395" s="28" t="s">
        <v>47</v>
      </c>
      <c r="I2395" s="28">
        <v>1.24</v>
      </c>
      <c r="J2395" s="28">
        <v>10.62</v>
      </c>
      <c r="K2395" s="28">
        <v>274.71</v>
      </c>
      <c r="L2395" s="28">
        <v>11.54</v>
      </c>
      <c r="M2395" s="28" t="s">
        <v>46</v>
      </c>
      <c r="N2395" s="28">
        <v>54.48</v>
      </c>
    </row>
    <row r="2396">
      <c r="A2396" s="28">
        <v>2395.0</v>
      </c>
      <c r="B2396" s="28">
        <v>24.0</v>
      </c>
      <c r="C2396" s="28" t="s">
        <v>44</v>
      </c>
      <c r="D2396" s="28">
        <v>4.04</v>
      </c>
      <c r="E2396" s="28">
        <v>7.7</v>
      </c>
      <c r="F2396" s="28">
        <v>6.57</v>
      </c>
      <c r="G2396" s="28">
        <v>86.42</v>
      </c>
      <c r="H2396" s="28" t="s">
        <v>45</v>
      </c>
      <c r="I2396" s="28">
        <v>1.98</v>
      </c>
      <c r="J2396" s="28">
        <v>8.46</v>
      </c>
      <c r="K2396" s="28">
        <v>261.49</v>
      </c>
      <c r="L2396" s="28">
        <v>10.17</v>
      </c>
      <c r="M2396" s="28" t="s">
        <v>48</v>
      </c>
      <c r="N2396" s="28">
        <v>80.46</v>
      </c>
    </row>
    <row r="2397">
      <c r="A2397" s="28">
        <v>2396.0</v>
      </c>
      <c r="B2397" s="28">
        <v>23.0</v>
      </c>
      <c r="C2397" s="28" t="s">
        <v>49</v>
      </c>
      <c r="D2397" s="28">
        <v>5.55</v>
      </c>
      <c r="E2397" s="28">
        <v>1.43</v>
      </c>
      <c r="F2397" s="28">
        <v>7.48</v>
      </c>
      <c r="G2397" s="28">
        <v>69.38</v>
      </c>
      <c r="H2397" s="28" t="s">
        <v>47</v>
      </c>
      <c r="I2397" s="28">
        <v>4.8</v>
      </c>
      <c r="J2397" s="28">
        <v>10.33</v>
      </c>
      <c r="K2397" s="28">
        <v>251.5</v>
      </c>
      <c r="L2397" s="28">
        <v>10.11</v>
      </c>
      <c r="M2397" s="28" t="s">
        <v>46</v>
      </c>
      <c r="N2397" s="28">
        <v>32.94</v>
      </c>
    </row>
    <row r="2398">
      <c r="A2398" s="28">
        <v>2397.0</v>
      </c>
      <c r="B2398" s="28">
        <v>17.0</v>
      </c>
      <c r="C2398" s="28" t="s">
        <v>44</v>
      </c>
      <c r="D2398" s="28">
        <v>1.38</v>
      </c>
      <c r="E2398" s="28">
        <v>1.41</v>
      </c>
      <c r="F2398" s="28">
        <v>6.6</v>
      </c>
      <c r="G2398" s="28">
        <v>71.23</v>
      </c>
      <c r="H2398" s="28" t="s">
        <v>51</v>
      </c>
      <c r="I2398" s="28">
        <v>2.12</v>
      </c>
      <c r="J2398" s="28">
        <v>6.58</v>
      </c>
      <c r="K2398" s="28">
        <v>291.55</v>
      </c>
      <c r="L2398" s="28">
        <v>7.6</v>
      </c>
      <c r="M2398" s="28" t="s">
        <v>48</v>
      </c>
      <c r="N2398" s="28">
        <v>71.9669646146845</v>
      </c>
    </row>
    <row r="2399">
      <c r="A2399" s="28">
        <v>2398.0</v>
      </c>
      <c r="B2399" s="28">
        <v>19.0</v>
      </c>
      <c r="C2399" s="28" t="s">
        <v>44</v>
      </c>
      <c r="D2399" s="28">
        <v>6.82</v>
      </c>
      <c r="E2399" s="28">
        <v>8.3</v>
      </c>
      <c r="F2399" s="28">
        <v>4.95</v>
      </c>
      <c r="G2399" s="28">
        <v>87.38</v>
      </c>
      <c r="H2399" s="28" t="s">
        <v>51</v>
      </c>
      <c r="I2399" s="28">
        <v>1.3</v>
      </c>
      <c r="J2399" s="28">
        <v>10.18</v>
      </c>
      <c r="K2399" s="28">
        <v>232.06</v>
      </c>
      <c r="L2399" s="28">
        <v>14.89</v>
      </c>
      <c r="M2399" s="28" t="s">
        <v>50</v>
      </c>
      <c r="N2399" s="28">
        <v>62.597976215199</v>
      </c>
    </row>
    <row r="2400">
      <c r="A2400" s="28">
        <v>2399.0</v>
      </c>
      <c r="B2400" s="28">
        <v>21.0</v>
      </c>
      <c r="C2400" s="28" t="s">
        <v>49</v>
      </c>
      <c r="D2400" s="28">
        <v>1.12</v>
      </c>
      <c r="E2400" s="28">
        <v>4.91</v>
      </c>
      <c r="F2400" s="28">
        <v>5.59</v>
      </c>
      <c r="G2400" s="28">
        <v>81.53</v>
      </c>
      <c r="H2400" s="28" t="s">
        <v>51</v>
      </c>
      <c r="I2400" s="28">
        <v>2.85</v>
      </c>
      <c r="J2400" s="28">
        <v>4.96</v>
      </c>
      <c r="K2400" s="28">
        <v>309.4</v>
      </c>
      <c r="L2400" s="28">
        <v>4.43</v>
      </c>
      <c r="M2400" s="28" t="s">
        <v>48</v>
      </c>
      <c r="N2400" s="28">
        <v>70.56</v>
      </c>
    </row>
    <row r="2401">
      <c r="A2401" s="28">
        <v>2400.0</v>
      </c>
      <c r="B2401" s="28">
        <v>17.0</v>
      </c>
      <c r="C2401" s="28" t="s">
        <v>49</v>
      </c>
      <c r="D2401" s="28">
        <v>3.21</v>
      </c>
      <c r="E2401" s="28">
        <v>4.07</v>
      </c>
      <c r="F2401" s="28">
        <v>4.46</v>
      </c>
      <c r="G2401" s="28">
        <v>60.58</v>
      </c>
      <c r="H2401" s="28" t="s">
        <v>45</v>
      </c>
      <c r="I2401" s="28">
        <v>4.05</v>
      </c>
      <c r="J2401" s="28">
        <v>8.69</v>
      </c>
      <c r="K2401" s="28">
        <v>288.78</v>
      </c>
      <c r="L2401" s="28">
        <v>7.2</v>
      </c>
      <c r="M2401" s="28" t="s">
        <v>48</v>
      </c>
      <c r="N2401" s="28">
        <v>47.15</v>
      </c>
    </row>
    <row r="2402">
      <c r="A2402" s="28">
        <v>2401.0</v>
      </c>
      <c r="B2402" s="28">
        <v>22.0</v>
      </c>
      <c r="C2402" s="28" t="s">
        <v>44</v>
      </c>
      <c r="D2402" s="28">
        <v>0.6</v>
      </c>
      <c r="E2402" s="28">
        <v>6.47</v>
      </c>
      <c r="F2402" s="28">
        <v>6.16</v>
      </c>
      <c r="G2402" s="28">
        <v>86.81</v>
      </c>
      <c r="H2402" s="28" t="s">
        <v>51</v>
      </c>
      <c r="I2402" s="28">
        <v>0.11</v>
      </c>
      <c r="J2402" s="28">
        <v>5.08</v>
      </c>
      <c r="K2402" s="28">
        <v>318.13</v>
      </c>
      <c r="L2402" s="28">
        <v>4.73</v>
      </c>
      <c r="M2402" s="28" t="s">
        <v>48</v>
      </c>
      <c r="N2402" s="28">
        <v>94.9063946363081</v>
      </c>
    </row>
    <row r="2403">
      <c r="A2403" s="28">
        <v>2402.0</v>
      </c>
      <c r="B2403" s="28">
        <v>18.0</v>
      </c>
      <c r="C2403" s="28" t="s">
        <v>49</v>
      </c>
      <c r="D2403" s="28">
        <v>4.36</v>
      </c>
      <c r="E2403" s="28">
        <v>7.32</v>
      </c>
      <c r="F2403" s="28">
        <v>7.05</v>
      </c>
      <c r="G2403" s="28">
        <v>84.8</v>
      </c>
      <c r="H2403" s="28" t="s">
        <v>47</v>
      </c>
      <c r="I2403" s="28">
        <v>2.79</v>
      </c>
      <c r="J2403" s="28">
        <v>6.04</v>
      </c>
      <c r="K2403" s="28">
        <v>250.47</v>
      </c>
      <c r="L2403" s="28">
        <v>9.27</v>
      </c>
      <c r="M2403" s="28" t="s">
        <v>48</v>
      </c>
      <c r="N2403" s="28">
        <v>79.7</v>
      </c>
    </row>
    <row r="2404">
      <c r="A2404" s="28">
        <v>2403.0</v>
      </c>
      <c r="B2404" s="28">
        <v>18.0</v>
      </c>
      <c r="C2404" s="28" t="s">
        <v>49</v>
      </c>
      <c r="D2404" s="28">
        <v>5.36</v>
      </c>
      <c r="E2404" s="28">
        <v>2.81</v>
      </c>
      <c r="F2404" s="28">
        <v>4.59</v>
      </c>
      <c r="G2404" s="28">
        <v>63.14</v>
      </c>
      <c r="H2404" s="28" t="s">
        <v>47</v>
      </c>
      <c r="I2404" s="28">
        <v>4.18</v>
      </c>
      <c r="J2404" s="28">
        <v>10.26</v>
      </c>
      <c r="K2404" s="28">
        <v>255.32</v>
      </c>
      <c r="L2404" s="28">
        <v>12.52</v>
      </c>
      <c r="M2404" s="28" t="s">
        <v>46</v>
      </c>
      <c r="N2404" s="28">
        <v>36.43</v>
      </c>
    </row>
    <row r="2405">
      <c r="A2405" s="28">
        <v>2404.0</v>
      </c>
      <c r="B2405" s="28">
        <v>17.0</v>
      </c>
      <c r="C2405" s="28" t="s">
        <v>44</v>
      </c>
      <c r="D2405" s="28">
        <v>7.53</v>
      </c>
      <c r="E2405" s="28">
        <v>2.67</v>
      </c>
      <c r="F2405" s="28">
        <v>7.15</v>
      </c>
      <c r="G2405" s="28">
        <v>89.9</v>
      </c>
      <c r="H2405" s="28" t="s">
        <v>45</v>
      </c>
      <c r="I2405" s="28">
        <v>1.08</v>
      </c>
      <c r="J2405" s="28">
        <v>8.64</v>
      </c>
      <c r="K2405" s="28">
        <v>234.82</v>
      </c>
      <c r="L2405" s="28">
        <v>18.44</v>
      </c>
      <c r="M2405" s="28" t="s">
        <v>46</v>
      </c>
      <c r="N2405" s="28">
        <v>25.53</v>
      </c>
    </row>
    <row r="2406">
      <c r="A2406" s="28">
        <v>2405.0</v>
      </c>
      <c r="B2406" s="28">
        <v>23.0</v>
      </c>
      <c r="C2406" s="28" t="s">
        <v>44</v>
      </c>
      <c r="D2406" s="28">
        <v>5.91</v>
      </c>
      <c r="E2406" s="28">
        <v>9.62</v>
      </c>
      <c r="F2406" s="28">
        <v>8.46</v>
      </c>
      <c r="G2406" s="28">
        <v>80.88</v>
      </c>
      <c r="H2406" s="28" t="s">
        <v>47</v>
      </c>
      <c r="I2406" s="28">
        <v>4.61</v>
      </c>
      <c r="J2406" s="28">
        <v>11.15</v>
      </c>
      <c r="K2406" s="28">
        <v>258.57</v>
      </c>
      <c r="L2406" s="28">
        <v>17.06</v>
      </c>
      <c r="M2406" s="28" t="s">
        <v>46</v>
      </c>
      <c r="N2406" s="28">
        <v>99.5992979878964</v>
      </c>
    </row>
    <row r="2407">
      <c r="A2407" s="28">
        <v>2406.0</v>
      </c>
      <c r="B2407" s="28">
        <v>21.0</v>
      </c>
      <c r="C2407" s="28" t="s">
        <v>49</v>
      </c>
      <c r="D2407" s="28">
        <v>4.33</v>
      </c>
      <c r="E2407" s="28">
        <v>6.31</v>
      </c>
      <c r="F2407" s="28">
        <v>5.69</v>
      </c>
      <c r="G2407" s="28">
        <v>68.19</v>
      </c>
      <c r="H2407" s="28" t="s">
        <v>47</v>
      </c>
      <c r="I2407" s="28">
        <v>2.89</v>
      </c>
      <c r="J2407" s="28">
        <v>9.27</v>
      </c>
      <c r="K2407" s="28">
        <v>272.32</v>
      </c>
      <c r="L2407" s="28">
        <v>12.63</v>
      </c>
      <c r="M2407" s="28" t="s">
        <v>48</v>
      </c>
      <c r="N2407" s="28">
        <v>70.59</v>
      </c>
    </row>
    <row r="2408">
      <c r="A2408" s="28">
        <v>2407.0</v>
      </c>
      <c r="B2408" s="28">
        <v>16.0</v>
      </c>
      <c r="C2408" s="28" t="s">
        <v>49</v>
      </c>
      <c r="D2408" s="28">
        <v>7.46</v>
      </c>
      <c r="E2408" s="28">
        <v>4.51</v>
      </c>
      <c r="F2408" s="28">
        <v>5.11</v>
      </c>
      <c r="G2408" s="28">
        <v>82.37</v>
      </c>
      <c r="H2408" s="28" t="s">
        <v>45</v>
      </c>
      <c r="I2408" s="28">
        <v>2.58</v>
      </c>
      <c r="J2408" s="28">
        <v>12.61</v>
      </c>
      <c r="K2408" s="28">
        <v>235.37</v>
      </c>
      <c r="L2408" s="28">
        <v>17.91</v>
      </c>
      <c r="M2408" s="28" t="s">
        <v>46</v>
      </c>
      <c r="N2408" s="28">
        <v>30.07</v>
      </c>
    </row>
    <row r="2409">
      <c r="A2409" s="28">
        <v>2408.0</v>
      </c>
      <c r="B2409" s="28">
        <v>16.0</v>
      </c>
      <c r="C2409" s="28" t="s">
        <v>44</v>
      </c>
      <c r="D2409" s="28">
        <v>3.83</v>
      </c>
      <c r="E2409" s="28">
        <v>8.21</v>
      </c>
      <c r="F2409" s="28">
        <v>8.47</v>
      </c>
      <c r="G2409" s="28">
        <v>83.82</v>
      </c>
      <c r="H2409" s="28" t="s">
        <v>51</v>
      </c>
      <c r="I2409" s="28">
        <v>4.82</v>
      </c>
      <c r="J2409" s="28">
        <v>4.95</v>
      </c>
      <c r="K2409" s="28">
        <v>271.66</v>
      </c>
      <c r="L2409" s="28">
        <v>7.19</v>
      </c>
      <c r="M2409" s="28" t="s">
        <v>48</v>
      </c>
      <c r="N2409" s="28">
        <v>100.0</v>
      </c>
    </row>
    <row r="2410">
      <c r="A2410" s="28">
        <v>2409.0</v>
      </c>
      <c r="B2410" s="28">
        <v>22.0</v>
      </c>
      <c r="C2410" s="28" t="s">
        <v>44</v>
      </c>
      <c r="D2410" s="28">
        <v>4.49</v>
      </c>
      <c r="E2410" s="28">
        <v>5.73</v>
      </c>
      <c r="F2410" s="28">
        <v>7.46</v>
      </c>
      <c r="G2410" s="28">
        <v>96.8</v>
      </c>
      <c r="H2410" s="28" t="s">
        <v>51</v>
      </c>
      <c r="I2410" s="28">
        <v>0.65</v>
      </c>
      <c r="J2410" s="28">
        <v>10.35</v>
      </c>
      <c r="K2410" s="28">
        <v>268.84</v>
      </c>
      <c r="L2410" s="28">
        <v>11.33</v>
      </c>
      <c r="M2410" s="28" t="s">
        <v>48</v>
      </c>
      <c r="N2410" s="28">
        <v>73.06</v>
      </c>
    </row>
    <row r="2411">
      <c r="A2411" s="28">
        <v>2410.0</v>
      </c>
      <c r="B2411" s="28">
        <v>23.0</v>
      </c>
      <c r="C2411" s="28" t="s">
        <v>49</v>
      </c>
      <c r="D2411" s="28">
        <v>4.77</v>
      </c>
      <c r="E2411" s="28">
        <v>3.17</v>
      </c>
      <c r="F2411" s="28">
        <v>4.53</v>
      </c>
      <c r="G2411" s="28">
        <v>89.69</v>
      </c>
      <c r="H2411" s="28" t="s">
        <v>45</v>
      </c>
      <c r="I2411" s="28">
        <v>3.7</v>
      </c>
      <c r="J2411" s="28">
        <v>8.84</v>
      </c>
      <c r="K2411" s="28">
        <v>288.61</v>
      </c>
      <c r="L2411" s="28">
        <v>10.91</v>
      </c>
      <c r="M2411" s="28" t="s">
        <v>48</v>
      </c>
      <c r="N2411" s="28">
        <v>39.74</v>
      </c>
    </row>
    <row r="2412">
      <c r="A2412" s="28">
        <v>2411.0</v>
      </c>
      <c r="B2412" s="28">
        <v>20.0</v>
      </c>
      <c r="C2412" s="28" t="s">
        <v>49</v>
      </c>
      <c r="D2412" s="28">
        <v>3.28</v>
      </c>
      <c r="E2412" s="28">
        <v>2.86</v>
      </c>
      <c r="F2412" s="28">
        <v>6.04</v>
      </c>
      <c r="G2412" s="28">
        <v>72.08</v>
      </c>
      <c r="H2412" s="28" t="s">
        <v>47</v>
      </c>
      <c r="I2412" s="28">
        <v>4.09</v>
      </c>
      <c r="J2412" s="28">
        <v>8.28</v>
      </c>
      <c r="K2412" s="28">
        <v>292.71</v>
      </c>
      <c r="L2412" s="28">
        <v>9.84</v>
      </c>
      <c r="M2412" s="28" t="s">
        <v>48</v>
      </c>
      <c r="N2412" s="28">
        <v>50.87</v>
      </c>
    </row>
    <row r="2413">
      <c r="A2413" s="28">
        <v>2412.0</v>
      </c>
      <c r="B2413" s="28">
        <v>20.0</v>
      </c>
      <c r="C2413" s="28" t="s">
        <v>49</v>
      </c>
      <c r="D2413" s="28">
        <v>6.71</v>
      </c>
      <c r="E2413" s="28">
        <v>4.57</v>
      </c>
      <c r="F2413" s="28">
        <v>7.37</v>
      </c>
      <c r="G2413" s="28">
        <v>64.73</v>
      </c>
      <c r="H2413" s="28" t="s">
        <v>45</v>
      </c>
      <c r="I2413" s="28">
        <v>2.44</v>
      </c>
      <c r="J2413" s="28">
        <v>10.54</v>
      </c>
      <c r="K2413" s="28">
        <v>243.13</v>
      </c>
      <c r="L2413" s="28">
        <v>15.27</v>
      </c>
      <c r="M2413" s="28" t="s">
        <v>46</v>
      </c>
      <c r="N2413" s="28">
        <v>49.4792792700232</v>
      </c>
    </row>
    <row r="2414">
      <c r="A2414" s="28">
        <v>2413.0</v>
      </c>
      <c r="B2414" s="28">
        <v>19.0</v>
      </c>
      <c r="C2414" s="28" t="s">
        <v>44</v>
      </c>
      <c r="D2414" s="28">
        <v>1.48</v>
      </c>
      <c r="E2414" s="28">
        <v>8.74</v>
      </c>
      <c r="F2414" s="28">
        <v>6.87</v>
      </c>
      <c r="G2414" s="28">
        <v>94.13</v>
      </c>
      <c r="H2414" s="28" t="s">
        <v>51</v>
      </c>
      <c r="I2414" s="28">
        <v>0.03</v>
      </c>
      <c r="J2414" s="28">
        <v>4.18</v>
      </c>
      <c r="K2414" s="28">
        <v>309.53</v>
      </c>
      <c r="L2414" s="28">
        <v>4.3</v>
      </c>
      <c r="M2414" s="28" t="s">
        <v>48</v>
      </c>
      <c r="N2414" s="28">
        <v>100.0</v>
      </c>
    </row>
    <row r="2415">
      <c r="A2415" s="28">
        <v>2414.0</v>
      </c>
      <c r="B2415" s="28">
        <v>21.0</v>
      </c>
      <c r="C2415" s="28" t="s">
        <v>44</v>
      </c>
      <c r="D2415" s="28">
        <v>4.44</v>
      </c>
      <c r="E2415" s="28">
        <v>1.55</v>
      </c>
      <c r="F2415" s="28">
        <v>7.09</v>
      </c>
      <c r="G2415" s="28">
        <v>93.84</v>
      </c>
      <c r="H2415" s="28" t="s">
        <v>47</v>
      </c>
      <c r="I2415" s="28">
        <v>2.62</v>
      </c>
      <c r="J2415" s="28">
        <v>6.92</v>
      </c>
      <c r="K2415" s="28">
        <v>267.48</v>
      </c>
      <c r="L2415" s="28">
        <v>13.2</v>
      </c>
      <c r="M2415" s="28" t="s">
        <v>48</v>
      </c>
      <c r="N2415" s="28">
        <v>49.09</v>
      </c>
    </row>
    <row r="2416">
      <c r="A2416" s="28">
        <v>2415.0</v>
      </c>
      <c r="B2416" s="28">
        <v>21.0</v>
      </c>
      <c r="C2416" s="28" t="s">
        <v>49</v>
      </c>
      <c r="D2416" s="28">
        <v>5.78</v>
      </c>
      <c r="E2416" s="28">
        <v>2.97</v>
      </c>
      <c r="F2416" s="28">
        <v>6.84</v>
      </c>
      <c r="G2416" s="28">
        <v>67.01</v>
      </c>
      <c r="H2416" s="28" t="s">
        <v>47</v>
      </c>
      <c r="I2416" s="28">
        <v>0.77</v>
      </c>
      <c r="J2416" s="28">
        <v>7.13</v>
      </c>
      <c r="K2416" s="28">
        <v>251.35</v>
      </c>
      <c r="L2416" s="28">
        <v>14.52</v>
      </c>
      <c r="M2416" s="28" t="s">
        <v>46</v>
      </c>
      <c r="N2416" s="28">
        <v>36.74</v>
      </c>
    </row>
    <row r="2417">
      <c r="A2417" s="28">
        <v>2416.0</v>
      </c>
      <c r="B2417" s="28">
        <v>18.0</v>
      </c>
      <c r="C2417" s="28" t="s">
        <v>44</v>
      </c>
      <c r="D2417" s="28">
        <v>7.23</v>
      </c>
      <c r="E2417" s="28">
        <v>9.04</v>
      </c>
      <c r="F2417" s="28">
        <v>7.99</v>
      </c>
      <c r="G2417" s="28">
        <v>62.49</v>
      </c>
      <c r="H2417" s="28" t="s">
        <v>45</v>
      </c>
      <c r="I2417" s="28">
        <v>2.81</v>
      </c>
      <c r="J2417" s="28">
        <v>10.94</v>
      </c>
      <c r="K2417" s="28">
        <v>242.74</v>
      </c>
      <c r="L2417" s="28">
        <v>14.75</v>
      </c>
      <c r="M2417" s="28" t="s">
        <v>46</v>
      </c>
      <c r="N2417" s="28">
        <v>82.5359257767354</v>
      </c>
    </row>
    <row r="2418">
      <c r="A2418" s="28">
        <v>2417.0</v>
      </c>
      <c r="B2418" s="28">
        <v>24.0</v>
      </c>
      <c r="C2418" s="28" t="s">
        <v>52</v>
      </c>
      <c r="D2418" s="28">
        <v>7.07</v>
      </c>
      <c r="E2418" s="28">
        <v>2.1</v>
      </c>
      <c r="F2418" s="28">
        <v>5.6</v>
      </c>
      <c r="G2418" s="28">
        <v>88.47</v>
      </c>
      <c r="H2418" s="28" t="s">
        <v>45</v>
      </c>
      <c r="I2418" s="28">
        <v>3.69</v>
      </c>
      <c r="J2418" s="28">
        <v>8.79</v>
      </c>
      <c r="K2418" s="28">
        <v>229.17</v>
      </c>
      <c r="L2418" s="28">
        <v>15.59</v>
      </c>
      <c r="M2418" s="28" t="s">
        <v>46</v>
      </c>
      <c r="N2418" s="28">
        <v>26.48</v>
      </c>
    </row>
    <row r="2419">
      <c r="A2419" s="28">
        <v>2418.0</v>
      </c>
      <c r="B2419" s="28">
        <v>22.0</v>
      </c>
      <c r="C2419" s="28" t="s">
        <v>49</v>
      </c>
      <c r="D2419" s="28">
        <v>4.07</v>
      </c>
      <c r="E2419" s="28">
        <v>6.67</v>
      </c>
      <c r="F2419" s="28">
        <v>7.54</v>
      </c>
      <c r="G2419" s="28">
        <v>88.9</v>
      </c>
      <c r="H2419" s="28" t="s">
        <v>51</v>
      </c>
      <c r="I2419" s="28">
        <v>2.66</v>
      </c>
      <c r="J2419" s="28">
        <v>7.91</v>
      </c>
      <c r="K2419" s="28">
        <v>269.87</v>
      </c>
      <c r="L2419" s="28">
        <v>8.51</v>
      </c>
      <c r="M2419" s="28" t="s">
        <v>48</v>
      </c>
      <c r="N2419" s="28">
        <v>80.48</v>
      </c>
    </row>
    <row r="2420">
      <c r="A2420" s="28">
        <v>2419.0</v>
      </c>
      <c r="B2420" s="28">
        <v>16.0</v>
      </c>
      <c r="C2420" s="28" t="s">
        <v>44</v>
      </c>
      <c r="D2420" s="28">
        <v>5.15</v>
      </c>
      <c r="E2420" s="28">
        <v>2.92</v>
      </c>
      <c r="F2420" s="28">
        <v>8.96</v>
      </c>
      <c r="G2420" s="28">
        <v>67.09</v>
      </c>
      <c r="H2420" s="28" t="s">
        <v>47</v>
      </c>
      <c r="I2420" s="28">
        <v>3.15</v>
      </c>
      <c r="J2420" s="28">
        <v>9.27</v>
      </c>
      <c r="K2420" s="28">
        <v>244.5</v>
      </c>
      <c r="L2420" s="28">
        <v>13.57</v>
      </c>
      <c r="M2420" s="28" t="s">
        <v>46</v>
      </c>
      <c r="N2420" s="28">
        <v>48.53</v>
      </c>
    </row>
    <row r="2421">
      <c r="A2421" s="28">
        <v>2420.0</v>
      </c>
      <c r="B2421" s="28">
        <v>22.0</v>
      </c>
      <c r="C2421" s="28" t="s">
        <v>49</v>
      </c>
      <c r="D2421" s="28">
        <v>3.15</v>
      </c>
      <c r="E2421" s="28">
        <v>6.45</v>
      </c>
      <c r="F2421" s="28">
        <v>5.95</v>
      </c>
      <c r="G2421" s="28">
        <v>86.73</v>
      </c>
      <c r="H2421" s="28" t="s">
        <v>47</v>
      </c>
      <c r="I2421" s="28">
        <v>0.52</v>
      </c>
      <c r="J2421" s="28">
        <v>6.36</v>
      </c>
      <c r="K2421" s="28">
        <v>289.96</v>
      </c>
      <c r="L2421" s="28">
        <v>11.76</v>
      </c>
      <c r="M2421" s="28" t="s">
        <v>48</v>
      </c>
      <c r="N2421" s="28">
        <v>81.35</v>
      </c>
    </row>
    <row r="2422">
      <c r="A2422" s="28">
        <v>2421.0</v>
      </c>
      <c r="B2422" s="28">
        <v>20.0</v>
      </c>
      <c r="C2422" s="28" t="s">
        <v>44</v>
      </c>
      <c r="D2422" s="28">
        <v>3.75</v>
      </c>
      <c r="E2422" s="28">
        <v>4.45</v>
      </c>
      <c r="F2422" s="28">
        <v>7.96</v>
      </c>
      <c r="G2422" s="28">
        <v>71.16</v>
      </c>
      <c r="H2422" s="28" t="s">
        <v>45</v>
      </c>
      <c r="I2422" s="28">
        <v>0.49</v>
      </c>
      <c r="J2422" s="28">
        <v>5.53</v>
      </c>
      <c r="K2422" s="28">
        <v>285.7</v>
      </c>
      <c r="L2422" s="28">
        <v>7.68</v>
      </c>
      <c r="M2422" s="28" t="s">
        <v>48</v>
      </c>
      <c r="N2422" s="28">
        <v>70.7398912188769</v>
      </c>
    </row>
    <row r="2423">
      <c r="A2423" s="28">
        <v>2422.0</v>
      </c>
      <c r="B2423" s="28">
        <v>20.0</v>
      </c>
      <c r="C2423" s="28" t="s">
        <v>49</v>
      </c>
      <c r="D2423" s="28">
        <v>7.25</v>
      </c>
      <c r="E2423" s="28">
        <v>1.92</v>
      </c>
      <c r="F2423" s="28">
        <v>5.23</v>
      </c>
      <c r="G2423" s="28">
        <v>70.42</v>
      </c>
      <c r="H2423" s="28" t="s">
        <v>51</v>
      </c>
      <c r="I2423" s="28">
        <v>4.25</v>
      </c>
      <c r="J2423" s="28">
        <v>10.41</v>
      </c>
      <c r="K2423" s="28">
        <v>239.03</v>
      </c>
      <c r="L2423" s="28">
        <v>17.66</v>
      </c>
      <c r="M2423" s="28" t="s">
        <v>46</v>
      </c>
      <c r="N2423" s="28">
        <v>12.26</v>
      </c>
    </row>
    <row r="2424">
      <c r="A2424" s="28">
        <v>2423.0</v>
      </c>
      <c r="B2424" s="28">
        <v>17.0</v>
      </c>
      <c r="C2424" s="28" t="s">
        <v>44</v>
      </c>
      <c r="D2424" s="28">
        <v>7.45</v>
      </c>
      <c r="E2424" s="28">
        <v>6.24</v>
      </c>
      <c r="F2424" s="28">
        <v>5.41</v>
      </c>
      <c r="G2424" s="28">
        <v>72.98</v>
      </c>
      <c r="H2424" s="28" t="s">
        <v>45</v>
      </c>
      <c r="I2424" s="28">
        <v>0.25</v>
      </c>
      <c r="J2424" s="28">
        <v>12.84</v>
      </c>
      <c r="K2424" s="28">
        <v>228.26</v>
      </c>
      <c r="L2424" s="28">
        <v>20.82</v>
      </c>
      <c r="M2424" s="28" t="s">
        <v>46</v>
      </c>
      <c r="N2424" s="28">
        <v>36.69</v>
      </c>
    </row>
    <row r="2425">
      <c r="A2425" s="28">
        <v>2424.0</v>
      </c>
      <c r="B2425" s="28">
        <v>19.0</v>
      </c>
      <c r="C2425" s="28" t="s">
        <v>44</v>
      </c>
      <c r="D2425" s="28">
        <v>7.16</v>
      </c>
      <c r="E2425" s="28">
        <v>7.15</v>
      </c>
      <c r="F2425" s="28">
        <v>8.67</v>
      </c>
      <c r="G2425" s="28">
        <v>80.82</v>
      </c>
      <c r="H2425" s="28" t="s">
        <v>47</v>
      </c>
      <c r="I2425" s="28">
        <v>1.42</v>
      </c>
      <c r="J2425" s="28">
        <v>10.45</v>
      </c>
      <c r="K2425" s="28">
        <v>233.64</v>
      </c>
      <c r="L2425" s="28">
        <v>15.69</v>
      </c>
      <c r="M2425" s="28" t="s">
        <v>46</v>
      </c>
      <c r="N2425" s="28">
        <v>76.5212444885792</v>
      </c>
    </row>
    <row r="2426">
      <c r="A2426" s="28">
        <v>2425.0</v>
      </c>
      <c r="B2426" s="28">
        <v>21.0</v>
      </c>
      <c r="C2426" s="28" t="s">
        <v>49</v>
      </c>
      <c r="D2426" s="28">
        <v>1.11</v>
      </c>
      <c r="E2426" s="28">
        <v>7.12</v>
      </c>
      <c r="F2426" s="28">
        <v>4.13</v>
      </c>
      <c r="G2426" s="28">
        <v>92.18</v>
      </c>
      <c r="H2426" s="28" t="s">
        <v>45</v>
      </c>
      <c r="I2426" s="28">
        <v>4.69</v>
      </c>
      <c r="J2426" s="28">
        <v>3.82</v>
      </c>
      <c r="K2426" s="28">
        <v>308.15</v>
      </c>
      <c r="L2426" s="28">
        <v>4.56</v>
      </c>
      <c r="M2426" s="28" t="s">
        <v>50</v>
      </c>
      <c r="N2426" s="28">
        <v>87.2</v>
      </c>
    </row>
    <row r="2427">
      <c r="A2427" s="28">
        <v>2426.0</v>
      </c>
      <c r="B2427" s="28">
        <v>22.0</v>
      </c>
      <c r="C2427" s="28" t="s">
        <v>49</v>
      </c>
      <c r="D2427" s="28">
        <v>6.8</v>
      </c>
      <c r="E2427" s="28">
        <v>6.73</v>
      </c>
      <c r="F2427" s="28">
        <v>5.09</v>
      </c>
      <c r="G2427" s="28">
        <v>79.95</v>
      </c>
      <c r="H2427" s="28" t="s">
        <v>47</v>
      </c>
      <c r="I2427" s="28">
        <v>2.29</v>
      </c>
      <c r="J2427" s="28">
        <v>10.95</v>
      </c>
      <c r="K2427" s="28">
        <v>249.35</v>
      </c>
      <c r="L2427" s="28">
        <v>19.1</v>
      </c>
      <c r="M2427" s="28" t="s">
        <v>46</v>
      </c>
      <c r="N2427" s="28">
        <v>47.76</v>
      </c>
    </row>
    <row r="2428">
      <c r="A2428" s="28">
        <v>2427.0</v>
      </c>
      <c r="B2428" s="28">
        <v>20.0</v>
      </c>
      <c r="C2428" s="28" t="s">
        <v>44</v>
      </c>
      <c r="D2428" s="28">
        <v>7.59</v>
      </c>
      <c r="E2428" s="28">
        <v>5.5</v>
      </c>
      <c r="F2428" s="28">
        <v>6.41</v>
      </c>
      <c r="G2428" s="28">
        <v>71.92</v>
      </c>
      <c r="H2428" s="28" t="s">
        <v>45</v>
      </c>
      <c r="I2428" s="28">
        <v>3.37</v>
      </c>
      <c r="J2428" s="28">
        <v>11.68</v>
      </c>
      <c r="K2428" s="28">
        <v>239.28</v>
      </c>
      <c r="L2428" s="28">
        <v>15.35</v>
      </c>
      <c r="M2428" s="28" t="s">
        <v>46</v>
      </c>
      <c r="N2428" s="28">
        <v>41.16</v>
      </c>
    </row>
    <row r="2429">
      <c r="A2429" s="28">
        <v>2428.0</v>
      </c>
      <c r="B2429" s="28">
        <v>24.0</v>
      </c>
      <c r="C2429" s="28" t="s">
        <v>49</v>
      </c>
      <c r="D2429" s="28">
        <v>2.89</v>
      </c>
      <c r="E2429" s="28">
        <v>5.68</v>
      </c>
      <c r="F2429" s="28">
        <v>6.01</v>
      </c>
      <c r="G2429" s="28">
        <v>95.36</v>
      </c>
      <c r="H2429" s="28" t="s">
        <v>47</v>
      </c>
      <c r="I2429" s="28">
        <v>1.11</v>
      </c>
      <c r="J2429" s="28">
        <v>4.34</v>
      </c>
      <c r="K2429" s="28">
        <v>270.97</v>
      </c>
      <c r="L2429" s="28">
        <v>4.43</v>
      </c>
      <c r="M2429" s="28" t="s">
        <v>48</v>
      </c>
      <c r="N2429" s="28">
        <v>82.26</v>
      </c>
    </row>
    <row r="2430">
      <c r="A2430" s="28">
        <v>2429.0</v>
      </c>
      <c r="B2430" s="28">
        <v>18.0</v>
      </c>
      <c r="C2430" s="28" t="s">
        <v>44</v>
      </c>
      <c r="D2430" s="28">
        <v>4.15</v>
      </c>
      <c r="E2430" s="28">
        <v>6.72</v>
      </c>
      <c r="F2430" s="28">
        <v>7.15</v>
      </c>
      <c r="G2430" s="28">
        <v>62.2</v>
      </c>
      <c r="H2430" s="28" t="s">
        <v>45</v>
      </c>
      <c r="I2430" s="28">
        <v>1.35</v>
      </c>
      <c r="J2430" s="28">
        <v>6.33</v>
      </c>
      <c r="K2430" s="28">
        <v>261.42</v>
      </c>
      <c r="L2430" s="28">
        <v>6.9</v>
      </c>
      <c r="M2430" s="28" t="s">
        <v>48</v>
      </c>
      <c r="N2430" s="28">
        <v>73.65</v>
      </c>
    </row>
    <row r="2431">
      <c r="A2431" s="28">
        <v>2430.0</v>
      </c>
      <c r="B2431" s="28">
        <v>16.0</v>
      </c>
      <c r="C2431" s="28" t="s">
        <v>44</v>
      </c>
      <c r="D2431" s="28">
        <v>6.23</v>
      </c>
      <c r="E2431" s="28">
        <v>7.21</v>
      </c>
      <c r="F2431" s="28">
        <v>4.96</v>
      </c>
      <c r="G2431" s="28">
        <v>91.88</v>
      </c>
      <c r="H2431" s="28" t="s">
        <v>51</v>
      </c>
      <c r="I2431" s="28">
        <v>2.55</v>
      </c>
      <c r="J2431" s="28">
        <v>9.7</v>
      </c>
      <c r="K2431" s="28">
        <v>249.58</v>
      </c>
      <c r="L2431" s="28">
        <v>15.7</v>
      </c>
      <c r="M2431" s="28" t="s">
        <v>50</v>
      </c>
      <c r="N2431" s="28">
        <v>75.4207983351024</v>
      </c>
    </row>
    <row r="2432">
      <c r="A2432" s="28">
        <v>2431.0</v>
      </c>
      <c r="B2432" s="28">
        <v>19.0</v>
      </c>
      <c r="C2432" s="28" t="s">
        <v>44</v>
      </c>
      <c r="D2432" s="28">
        <v>4.5</v>
      </c>
      <c r="E2432" s="28">
        <v>6.89</v>
      </c>
      <c r="F2432" s="28">
        <v>4.35</v>
      </c>
      <c r="G2432" s="28">
        <v>91.38</v>
      </c>
      <c r="H2432" s="28" t="s">
        <v>51</v>
      </c>
      <c r="I2432" s="28">
        <v>3.19</v>
      </c>
      <c r="J2432" s="28">
        <v>7.33</v>
      </c>
      <c r="K2432" s="28">
        <v>252.62</v>
      </c>
      <c r="L2432" s="28">
        <v>8.39</v>
      </c>
      <c r="M2432" s="28" t="s">
        <v>48</v>
      </c>
      <c r="N2432" s="28">
        <v>70.61</v>
      </c>
    </row>
    <row r="2433">
      <c r="A2433" s="28">
        <v>2432.0</v>
      </c>
      <c r="B2433" s="28">
        <v>24.0</v>
      </c>
      <c r="C2433" s="28" t="s">
        <v>44</v>
      </c>
      <c r="D2433" s="28">
        <v>7.95</v>
      </c>
      <c r="E2433" s="28">
        <v>6.28</v>
      </c>
      <c r="F2433" s="28">
        <v>5.85</v>
      </c>
      <c r="G2433" s="28">
        <v>70.14</v>
      </c>
      <c r="H2433" s="28" t="s">
        <v>45</v>
      </c>
      <c r="I2433" s="28">
        <v>4.8</v>
      </c>
      <c r="J2433" s="28">
        <v>10.55</v>
      </c>
      <c r="K2433" s="28">
        <v>233.79</v>
      </c>
      <c r="L2433" s="28">
        <v>18.32</v>
      </c>
      <c r="M2433" s="28" t="s">
        <v>46</v>
      </c>
      <c r="N2433" s="28">
        <v>37.33</v>
      </c>
    </row>
    <row r="2434">
      <c r="A2434" s="28">
        <v>2433.0</v>
      </c>
      <c r="B2434" s="28">
        <v>19.0</v>
      </c>
      <c r="C2434" s="28" t="s">
        <v>44</v>
      </c>
      <c r="D2434" s="28">
        <v>3.65</v>
      </c>
      <c r="E2434" s="28">
        <v>2.4</v>
      </c>
      <c r="F2434" s="28">
        <v>6.62</v>
      </c>
      <c r="G2434" s="28">
        <v>67.93</v>
      </c>
      <c r="H2434" s="28" t="s">
        <v>45</v>
      </c>
      <c r="I2434" s="28">
        <v>2.87</v>
      </c>
      <c r="J2434" s="28">
        <v>6.88</v>
      </c>
      <c r="K2434" s="28">
        <v>273.45</v>
      </c>
      <c r="L2434" s="28">
        <v>11.63</v>
      </c>
      <c r="M2434" s="28" t="s">
        <v>48</v>
      </c>
      <c r="N2434" s="28">
        <v>49.29</v>
      </c>
    </row>
    <row r="2435">
      <c r="A2435" s="28">
        <v>2434.0</v>
      </c>
      <c r="B2435" s="28">
        <v>17.0</v>
      </c>
      <c r="C2435" s="28" t="s">
        <v>44</v>
      </c>
      <c r="D2435" s="28">
        <v>5.71</v>
      </c>
      <c r="E2435" s="28">
        <v>2.9</v>
      </c>
      <c r="F2435" s="28">
        <v>6.81</v>
      </c>
      <c r="G2435" s="28">
        <v>94.99</v>
      </c>
      <c r="H2435" s="28" t="s">
        <v>45</v>
      </c>
      <c r="I2435" s="28">
        <v>0.48</v>
      </c>
      <c r="J2435" s="28">
        <v>8.16</v>
      </c>
      <c r="K2435" s="28">
        <v>258.55</v>
      </c>
      <c r="L2435" s="28">
        <v>11.32</v>
      </c>
      <c r="M2435" s="28" t="s">
        <v>46</v>
      </c>
      <c r="N2435" s="28">
        <v>54.98</v>
      </c>
    </row>
    <row r="2436">
      <c r="A2436" s="28">
        <v>2435.0</v>
      </c>
      <c r="B2436" s="28">
        <v>20.0</v>
      </c>
      <c r="C2436" s="28" t="s">
        <v>44</v>
      </c>
      <c r="D2436" s="28">
        <v>6.34</v>
      </c>
      <c r="E2436" s="28">
        <v>3.34</v>
      </c>
      <c r="F2436" s="28">
        <v>7.01</v>
      </c>
      <c r="G2436" s="28">
        <v>82.35</v>
      </c>
      <c r="H2436" s="28" t="s">
        <v>45</v>
      </c>
      <c r="I2436" s="28">
        <v>1.83</v>
      </c>
      <c r="J2436" s="28">
        <v>9.08</v>
      </c>
      <c r="K2436" s="28">
        <v>244.26</v>
      </c>
      <c r="L2436" s="28">
        <v>12.53</v>
      </c>
      <c r="M2436" s="28" t="s">
        <v>46</v>
      </c>
      <c r="N2436" s="28">
        <v>39.88</v>
      </c>
    </row>
    <row r="2437">
      <c r="A2437" s="28">
        <v>2436.0</v>
      </c>
      <c r="B2437" s="28">
        <v>18.0</v>
      </c>
      <c r="C2437" s="28" t="s">
        <v>44</v>
      </c>
      <c r="D2437" s="28">
        <v>3.95</v>
      </c>
      <c r="E2437" s="28">
        <v>9.28</v>
      </c>
      <c r="F2437" s="28">
        <v>6.74</v>
      </c>
      <c r="G2437" s="28">
        <v>61.84</v>
      </c>
      <c r="H2437" s="28" t="s">
        <v>45</v>
      </c>
      <c r="I2437" s="28">
        <v>1.22</v>
      </c>
      <c r="J2437" s="28">
        <v>8.82</v>
      </c>
      <c r="K2437" s="28">
        <v>271.61</v>
      </c>
      <c r="L2437" s="28">
        <v>11.67</v>
      </c>
      <c r="M2437" s="28" t="s">
        <v>48</v>
      </c>
      <c r="N2437" s="28">
        <v>80.03</v>
      </c>
    </row>
    <row r="2438">
      <c r="A2438" s="28">
        <v>2437.0</v>
      </c>
      <c r="B2438" s="28">
        <v>24.0</v>
      </c>
      <c r="C2438" s="28" t="s">
        <v>44</v>
      </c>
      <c r="D2438" s="28">
        <v>6.86</v>
      </c>
      <c r="E2438" s="28">
        <v>7.83</v>
      </c>
      <c r="F2438" s="28">
        <v>5.23</v>
      </c>
      <c r="G2438" s="28">
        <v>95.63</v>
      </c>
      <c r="H2438" s="28" t="s">
        <v>51</v>
      </c>
      <c r="I2438" s="28">
        <v>1.27</v>
      </c>
      <c r="J2438" s="28">
        <v>10.41</v>
      </c>
      <c r="K2438" s="28">
        <v>226.81</v>
      </c>
      <c r="L2438" s="28">
        <v>15.59</v>
      </c>
      <c r="M2438" s="28" t="s">
        <v>50</v>
      </c>
      <c r="N2438" s="28">
        <v>56.5672909521512</v>
      </c>
    </row>
    <row r="2439">
      <c r="A2439" s="28">
        <v>2438.0</v>
      </c>
      <c r="B2439" s="28">
        <v>19.0</v>
      </c>
      <c r="C2439" s="28" t="s">
        <v>49</v>
      </c>
      <c r="D2439" s="28">
        <v>4.37</v>
      </c>
      <c r="E2439" s="28">
        <v>5.98</v>
      </c>
      <c r="F2439" s="28">
        <v>7.82</v>
      </c>
      <c r="G2439" s="28">
        <v>73.96</v>
      </c>
      <c r="H2439" s="28" t="s">
        <v>47</v>
      </c>
      <c r="I2439" s="28">
        <v>2.53</v>
      </c>
      <c r="J2439" s="28">
        <v>9.73</v>
      </c>
      <c r="K2439" s="28">
        <v>262.09</v>
      </c>
      <c r="L2439" s="28">
        <v>6.69</v>
      </c>
      <c r="M2439" s="28" t="s">
        <v>48</v>
      </c>
      <c r="N2439" s="28">
        <v>80.76</v>
      </c>
    </row>
    <row r="2440">
      <c r="A2440" s="28">
        <v>2439.0</v>
      </c>
      <c r="B2440" s="28">
        <v>21.0</v>
      </c>
      <c r="C2440" s="28" t="s">
        <v>44</v>
      </c>
      <c r="D2440" s="28">
        <v>3.29</v>
      </c>
      <c r="E2440" s="28">
        <v>3.27</v>
      </c>
      <c r="F2440" s="28">
        <v>4.44</v>
      </c>
      <c r="G2440" s="28">
        <v>73.69</v>
      </c>
      <c r="H2440" s="28" t="s">
        <v>47</v>
      </c>
      <c r="I2440" s="28">
        <v>1.58</v>
      </c>
      <c r="J2440" s="28">
        <v>9.03</v>
      </c>
      <c r="K2440" s="28">
        <v>279.37</v>
      </c>
      <c r="L2440" s="28">
        <v>12.51</v>
      </c>
      <c r="M2440" s="28" t="s">
        <v>48</v>
      </c>
      <c r="N2440" s="28">
        <v>57.46</v>
      </c>
    </row>
    <row r="2441">
      <c r="A2441" s="28">
        <v>2440.0</v>
      </c>
      <c r="B2441" s="28">
        <v>17.0</v>
      </c>
      <c r="C2441" s="28" t="s">
        <v>49</v>
      </c>
      <c r="D2441" s="28">
        <v>0.86</v>
      </c>
      <c r="E2441" s="28">
        <v>2.0</v>
      </c>
      <c r="F2441" s="28">
        <v>4.99</v>
      </c>
      <c r="G2441" s="28">
        <v>85.73</v>
      </c>
      <c r="H2441" s="28" t="s">
        <v>45</v>
      </c>
      <c r="I2441" s="28">
        <v>1.45</v>
      </c>
      <c r="J2441" s="28">
        <v>6.47</v>
      </c>
      <c r="K2441" s="28">
        <v>308.2</v>
      </c>
      <c r="L2441" s="28">
        <v>5.63</v>
      </c>
      <c r="M2441" s="28" t="s">
        <v>48</v>
      </c>
      <c r="N2441" s="28">
        <v>51.13</v>
      </c>
    </row>
    <row r="2442">
      <c r="A2442" s="28">
        <v>2441.0</v>
      </c>
      <c r="B2442" s="28">
        <v>21.0</v>
      </c>
      <c r="C2442" s="28" t="s">
        <v>49</v>
      </c>
      <c r="D2442" s="28">
        <v>3.15</v>
      </c>
      <c r="E2442" s="28">
        <v>9.09</v>
      </c>
      <c r="F2442" s="28">
        <v>7.7</v>
      </c>
      <c r="G2442" s="28">
        <v>86.45</v>
      </c>
      <c r="H2442" s="28" t="s">
        <v>45</v>
      </c>
      <c r="I2442" s="28">
        <v>4.84</v>
      </c>
      <c r="J2442" s="28">
        <v>5.42</v>
      </c>
      <c r="K2442" s="28">
        <v>289.44</v>
      </c>
      <c r="L2442" s="28">
        <v>6.67</v>
      </c>
      <c r="M2442" s="28" t="s">
        <v>48</v>
      </c>
      <c r="N2442" s="28">
        <v>100.0</v>
      </c>
    </row>
    <row r="2443">
      <c r="A2443" s="28">
        <v>2442.0</v>
      </c>
      <c r="B2443" s="28">
        <v>18.0</v>
      </c>
      <c r="C2443" s="28" t="s">
        <v>49</v>
      </c>
      <c r="D2443" s="28">
        <v>5.87</v>
      </c>
      <c r="E2443" s="28">
        <v>9.03</v>
      </c>
      <c r="F2443" s="28">
        <v>5.4</v>
      </c>
      <c r="G2443" s="28">
        <v>74.13</v>
      </c>
      <c r="H2443" s="28" t="s">
        <v>47</v>
      </c>
      <c r="I2443" s="28">
        <v>2.92</v>
      </c>
      <c r="J2443" s="28">
        <v>9.23</v>
      </c>
      <c r="K2443" s="28">
        <v>243.13</v>
      </c>
      <c r="L2443" s="28">
        <v>12.58</v>
      </c>
      <c r="M2443" s="28" t="s">
        <v>50</v>
      </c>
      <c r="N2443" s="28">
        <v>79.7830799289691</v>
      </c>
    </row>
    <row r="2444">
      <c r="A2444" s="28">
        <v>2443.0</v>
      </c>
      <c r="B2444" s="28">
        <v>24.0</v>
      </c>
      <c r="C2444" s="28" t="s">
        <v>49</v>
      </c>
      <c r="D2444" s="28">
        <v>7.37</v>
      </c>
      <c r="E2444" s="28">
        <v>2.0</v>
      </c>
      <c r="F2444" s="28">
        <v>6.47</v>
      </c>
      <c r="G2444" s="28">
        <v>65.73</v>
      </c>
      <c r="H2444" s="28" t="s">
        <v>51</v>
      </c>
      <c r="I2444" s="28">
        <v>1.31</v>
      </c>
      <c r="J2444" s="28">
        <v>11.05</v>
      </c>
      <c r="K2444" s="28">
        <v>231.26</v>
      </c>
      <c r="L2444" s="28">
        <v>17.98</v>
      </c>
      <c r="M2444" s="28" t="s">
        <v>46</v>
      </c>
      <c r="N2444" s="28">
        <v>27.5152294666797</v>
      </c>
    </row>
    <row r="2445">
      <c r="A2445" s="28">
        <v>2444.0</v>
      </c>
      <c r="B2445" s="28">
        <v>17.0</v>
      </c>
      <c r="C2445" s="28" t="s">
        <v>49</v>
      </c>
      <c r="D2445" s="28">
        <v>2.01</v>
      </c>
      <c r="E2445" s="28">
        <v>8.17</v>
      </c>
      <c r="F2445" s="28">
        <v>5.64</v>
      </c>
      <c r="G2445" s="28">
        <v>82.09</v>
      </c>
      <c r="H2445" s="28" t="s">
        <v>45</v>
      </c>
      <c r="I2445" s="28">
        <v>1.38</v>
      </c>
      <c r="J2445" s="28">
        <v>7.27</v>
      </c>
      <c r="K2445" s="28">
        <v>310.92</v>
      </c>
      <c r="L2445" s="28">
        <v>6.56</v>
      </c>
      <c r="M2445" s="28" t="s">
        <v>50</v>
      </c>
      <c r="N2445" s="28">
        <v>93.02</v>
      </c>
    </row>
    <row r="2446">
      <c r="A2446" s="28">
        <v>2445.0</v>
      </c>
      <c r="B2446" s="28">
        <v>24.0</v>
      </c>
      <c r="C2446" s="28" t="s">
        <v>44</v>
      </c>
      <c r="D2446" s="28">
        <v>2.84</v>
      </c>
      <c r="E2446" s="28">
        <v>5.02</v>
      </c>
      <c r="F2446" s="28">
        <v>6.53</v>
      </c>
      <c r="G2446" s="28">
        <v>85.01</v>
      </c>
      <c r="H2446" s="28" t="s">
        <v>45</v>
      </c>
      <c r="I2446" s="28">
        <v>4.06</v>
      </c>
      <c r="J2446" s="28">
        <v>6.64</v>
      </c>
      <c r="K2446" s="28">
        <v>294.14</v>
      </c>
      <c r="L2446" s="28">
        <v>7.69</v>
      </c>
      <c r="M2446" s="28" t="s">
        <v>48</v>
      </c>
      <c r="N2446" s="28">
        <v>68.45</v>
      </c>
    </row>
    <row r="2447">
      <c r="A2447" s="28">
        <v>2446.0</v>
      </c>
      <c r="B2447" s="28">
        <v>20.0</v>
      </c>
      <c r="C2447" s="28" t="s">
        <v>49</v>
      </c>
      <c r="D2447" s="28">
        <v>1.23</v>
      </c>
      <c r="E2447" s="28">
        <v>3.92</v>
      </c>
      <c r="F2447" s="28">
        <v>5.73</v>
      </c>
      <c r="G2447" s="28">
        <v>94.41</v>
      </c>
      <c r="H2447" s="28" t="s">
        <v>45</v>
      </c>
      <c r="I2447" s="28">
        <v>4.43</v>
      </c>
      <c r="J2447" s="28">
        <v>3.49</v>
      </c>
      <c r="K2447" s="28">
        <v>306.29</v>
      </c>
      <c r="L2447" s="28">
        <v>3.89</v>
      </c>
      <c r="M2447" s="28" t="s">
        <v>48</v>
      </c>
      <c r="N2447" s="28">
        <v>77.68</v>
      </c>
    </row>
    <row r="2448">
      <c r="A2448" s="28">
        <v>2447.0</v>
      </c>
      <c r="B2448" s="28">
        <v>23.0</v>
      </c>
      <c r="C2448" s="28" t="s">
        <v>49</v>
      </c>
      <c r="D2448" s="28">
        <v>5.53</v>
      </c>
      <c r="E2448" s="28">
        <v>7.65</v>
      </c>
      <c r="F2448" s="28">
        <v>8.97</v>
      </c>
      <c r="G2448" s="28">
        <v>79.38</v>
      </c>
      <c r="H2448" s="28" t="s">
        <v>45</v>
      </c>
      <c r="I2448" s="28">
        <v>3.4</v>
      </c>
      <c r="J2448" s="28">
        <v>9.27</v>
      </c>
      <c r="K2448" s="28">
        <v>239.06</v>
      </c>
      <c r="L2448" s="28">
        <v>11.29</v>
      </c>
      <c r="M2448" s="28" t="s">
        <v>46</v>
      </c>
      <c r="N2448" s="28">
        <v>105.351459325563</v>
      </c>
    </row>
    <row r="2449">
      <c r="A2449" s="28">
        <v>2448.0</v>
      </c>
      <c r="B2449" s="28">
        <v>17.0</v>
      </c>
      <c r="C2449" s="28" t="s">
        <v>49</v>
      </c>
      <c r="D2449" s="28">
        <v>7.68</v>
      </c>
      <c r="E2449" s="28">
        <v>6.53</v>
      </c>
      <c r="F2449" s="28">
        <v>5.79</v>
      </c>
      <c r="G2449" s="28">
        <v>85.83</v>
      </c>
      <c r="H2449" s="28" t="s">
        <v>47</v>
      </c>
      <c r="I2449" s="28">
        <v>2.16</v>
      </c>
      <c r="J2449" s="28">
        <v>8.9</v>
      </c>
      <c r="K2449" s="28">
        <v>214.1</v>
      </c>
      <c r="L2449" s="28">
        <v>15.25</v>
      </c>
      <c r="M2449" s="28" t="s">
        <v>46</v>
      </c>
      <c r="N2449" s="28">
        <v>45.87</v>
      </c>
    </row>
    <row r="2450">
      <c r="A2450" s="28">
        <v>2449.0</v>
      </c>
      <c r="B2450" s="28">
        <v>21.0</v>
      </c>
      <c r="C2450" s="28" t="s">
        <v>49</v>
      </c>
      <c r="D2450" s="28">
        <v>5.13</v>
      </c>
      <c r="E2450" s="28">
        <v>8.02</v>
      </c>
      <c r="F2450" s="28">
        <v>7.14</v>
      </c>
      <c r="G2450" s="28">
        <v>62.18</v>
      </c>
      <c r="H2450" s="28" t="s">
        <v>45</v>
      </c>
      <c r="I2450" s="28">
        <v>3.82</v>
      </c>
      <c r="J2450" s="28">
        <v>10.3</v>
      </c>
      <c r="K2450" s="28">
        <v>264.81</v>
      </c>
      <c r="L2450" s="28">
        <v>12.47</v>
      </c>
      <c r="M2450" s="28" t="s">
        <v>46</v>
      </c>
      <c r="N2450" s="28">
        <v>83.9258463487766</v>
      </c>
    </row>
    <row r="2451">
      <c r="A2451" s="28">
        <v>2450.0</v>
      </c>
      <c r="B2451" s="28">
        <v>18.0</v>
      </c>
      <c r="C2451" s="28" t="s">
        <v>44</v>
      </c>
      <c r="D2451" s="28">
        <v>4.94</v>
      </c>
      <c r="E2451" s="28">
        <v>1.67</v>
      </c>
      <c r="F2451" s="28">
        <v>8.44</v>
      </c>
      <c r="G2451" s="28">
        <v>95.78</v>
      </c>
      <c r="H2451" s="28" t="s">
        <v>47</v>
      </c>
      <c r="I2451" s="28">
        <v>4.69</v>
      </c>
      <c r="J2451" s="28">
        <v>8.77</v>
      </c>
      <c r="K2451" s="28">
        <v>268.12</v>
      </c>
      <c r="L2451" s="28">
        <v>10.27</v>
      </c>
      <c r="M2451" s="28" t="s">
        <v>48</v>
      </c>
      <c r="N2451" s="28">
        <v>57.06</v>
      </c>
    </row>
    <row r="2452">
      <c r="A2452" s="28">
        <v>2451.0</v>
      </c>
      <c r="B2452" s="28">
        <v>20.0</v>
      </c>
      <c r="C2452" s="28" t="s">
        <v>49</v>
      </c>
      <c r="D2452" s="28">
        <v>4.43</v>
      </c>
      <c r="E2452" s="28">
        <v>3.87</v>
      </c>
      <c r="F2452" s="28">
        <v>7.19</v>
      </c>
      <c r="G2452" s="28">
        <v>73.09</v>
      </c>
      <c r="H2452" s="28" t="s">
        <v>47</v>
      </c>
      <c r="I2452" s="28">
        <v>0.83</v>
      </c>
      <c r="J2452" s="28">
        <v>8.69</v>
      </c>
      <c r="K2452" s="28">
        <v>247.39</v>
      </c>
      <c r="L2452" s="28">
        <v>11.54</v>
      </c>
      <c r="M2452" s="28" t="s">
        <v>48</v>
      </c>
      <c r="N2452" s="28">
        <v>60.34</v>
      </c>
    </row>
    <row r="2453">
      <c r="A2453" s="28">
        <v>2452.0</v>
      </c>
      <c r="B2453" s="28">
        <v>23.0</v>
      </c>
      <c r="C2453" s="28" t="s">
        <v>49</v>
      </c>
      <c r="D2453" s="28">
        <v>0.71</v>
      </c>
      <c r="E2453" s="28">
        <v>3.87</v>
      </c>
      <c r="F2453" s="28">
        <v>6.83</v>
      </c>
      <c r="G2453" s="28">
        <v>85.29</v>
      </c>
      <c r="H2453" s="28" t="s">
        <v>47</v>
      </c>
      <c r="I2453" s="28">
        <v>4.31</v>
      </c>
      <c r="J2453" s="28">
        <v>2.71</v>
      </c>
      <c r="K2453" s="28">
        <v>318.48</v>
      </c>
      <c r="L2453" s="28">
        <v>3.39</v>
      </c>
      <c r="M2453" s="28" t="s">
        <v>48</v>
      </c>
      <c r="N2453" s="28">
        <v>79.3</v>
      </c>
    </row>
    <row r="2454">
      <c r="A2454" s="28">
        <v>2453.0</v>
      </c>
      <c r="B2454" s="28">
        <v>16.0</v>
      </c>
      <c r="C2454" s="28" t="s">
        <v>44</v>
      </c>
      <c r="D2454" s="28">
        <v>5.84</v>
      </c>
      <c r="E2454" s="28">
        <v>3.97</v>
      </c>
      <c r="F2454" s="28">
        <v>6.85</v>
      </c>
      <c r="G2454" s="28">
        <v>96.64</v>
      </c>
      <c r="H2454" s="28" t="s">
        <v>45</v>
      </c>
      <c r="I2454" s="28">
        <v>4.24</v>
      </c>
      <c r="J2454" s="28">
        <v>9.63</v>
      </c>
      <c r="K2454" s="28">
        <v>244.3</v>
      </c>
      <c r="L2454" s="28">
        <v>16.95</v>
      </c>
      <c r="M2454" s="28" t="s">
        <v>46</v>
      </c>
      <c r="N2454" s="28">
        <v>56.65</v>
      </c>
    </row>
    <row r="2455">
      <c r="A2455" s="28">
        <v>2454.0</v>
      </c>
      <c r="B2455" s="28">
        <v>20.0</v>
      </c>
      <c r="C2455" s="28" t="s">
        <v>44</v>
      </c>
      <c r="D2455" s="28">
        <v>4.82</v>
      </c>
      <c r="E2455" s="28">
        <v>5.52</v>
      </c>
      <c r="F2455" s="28">
        <v>6.48</v>
      </c>
      <c r="G2455" s="28">
        <v>92.42</v>
      </c>
      <c r="H2455" s="28" t="s">
        <v>45</v>
      </c>
      <c r="I2455" s="28">
        <v>1.83</v>
      </c>
      <c r="J2455" s="28">
        <v>8.47</v>
      </c>
      <c r="K2455" s="28">
        <v>258.11</v>
      </c>
      <c r="L2455" s="28">
        <v>9.94</v>
      </c>
      <c r="M2455" s="28" t="s">
        <v>48</v>
      </c>
      <c r="N2455" s="28">
        <v>73.7552100034184</v>
      </c>
    </row>
    <row r="2456">
      <c r="A2456" s="28">
        <v>2455.0</v>
      </c>
      <c r="B2456" s="28">
        <v>18.0</v>
      </c>
      <c r="C2456" s="28" t="s">
        <v>49</v>
      </c>
      <c r="D2456" s="28">
        <v>5.29</v>
      </c>
      <c r="E2456" s="28">
        <v>3.55</v>
      </c>
      <c r="F2456" s="28">
        <v>8.04</v>
      </c>
      <c r="G2456" s="28">
        <v>85.51</v>
      </c>
      <c r="H2456" s="28" t="s">
        <v>51</v>
      </c>
      <c r="I2456" s="28">
        <v>1.46</v>
      </c>
      <c r="J2456" s="28">
        <v>9.39</v>
      </c>
      <c r="K2456" s="28">
        <v>265.41</v>
      </c>
      <c r="L2456" s="28">
        <v>14.41</v>
      </c>
      <c r="M2456" s="28" t="s">
        <v>46</v>
      </c>
      <c r="N2456" s="28">
        <v>60.61</v>
      </c>
    </row>
    <row r="2457">
      <c r="A2457" s="28">
        <v>2456.0</v>
      </c>
      <c r="B2457" s="28">
        <v>19.0</v>
      </c>
      <c r="C2457" s="28" t="s">
        <v>49</v>
      </c>
      <c r="D2457" s="28">
        <v>7.19</v>
      </c>
      <c r="E2457" s="28">
        <v>5.0</v>
      </c>
      <c r="F2457" s="28">
        <v>4.25</v>
      </c>
      <c r="G2457" s="28">
        <v>88.14</v>
      </c>
      <c r="H2457" s="28" t="s">
        <v>45</v>
      </c>
      <c r="I2457" s="28">
        <v>2.83</v>
      </c>
      <c r="J2457" s="28">
        <v>12.43</v>
      </c>
      <c r="K2457" s="28">
        <v>241.04</v>
      </c>
      <c r="L2457" s="28">
        <v>19.85</v>
      </c>
      <c r="M2457" s="28" t="s">
        <v>46</v>
      </c>
      <c r="N2457" s="28">
        <v>28.89</v>
      </c>
    </row>
    <row r="2458">
      <c r="A2458" s="28">
        <v>2457.0</v>
      </c>
      <c r="B2458" s="28">
        <v>17.0</v>
      </c>
      <c r="C2458" s="28" t="s">
        <v>49</v>
      </c>
      <c r="D2458" s="28">
        <v>6.27</v>
      </c>
      <c r="E2458" s="28">
        <v>4.31</v>
      </c>
      <c r="F2458" s="28">
        <v>8.43</v>
      </c>
      <c r="G2458" s="28">
        <v>96.84</v>
      </c>
      <c r="H2458" s="28" t="s">
        <v>47</v>
      </c>
      <c r="I2458" s="28">
        <v>1.36</v>
      </c>
      <c r="J2458" s="28">
        <v>11.09</v>
      </c>
      <c r="K2458" s="28">
        <v>243.77</v>
      </c>
      <c r="L2458" s="28">
        <v>16.85</v>
      </c>
      <c r="M2458" s="28" t="s">
        <v>46</v>
      </c>
      <c r="N2458" s="28">
        <v>57.58</v>
      </c>
    </row>
    <row r="2459">
      <c r="A2459" s="28">
        <v>2458.0</v>
      </c>
      <c r="B2459" s="28">
        <v>24.0</v>
      </c>
      <c r="C2459" s="28" t="s">
        <v>49</v>
      </c>
      <c r="D2459" s="28">
        <v>6.25</v>
      </c>
      <c r="E2459" s="28">
        <v>7.62</v>
      </c>
      <c r="F2459" s="28">
        <v>6.93</v>
      </c>
      <c r="G2459" s="28">
        <v>92.48</v>
      </c>
      <c r="H2459" s="28" t="s">
        <v>45</v>
      </c>
      <c r="I2459" s="28">
        <v>0.73</v>
      </c>
      <c r="J2459" s="28">
        <v>9.98</v>
      </c>
      <c r="K2459" s="28">
        <v>251.88</v>
      </c>
      <c r="L2459" s="28">
        <v>13.37</v>
      </c>
      <c r="M2459" s="28" t="s">
        <v>46</v>
      </c>
      <c r="N2459" s="28">
        <v>88.050299535099</v>
      </c>
    </row>
    <row r="2460">
      <c r="A2460" s="28">
        <v>2459.0</v>
      </c>
      <c r="B2460" s="28">
        <v>18.0</v>
      </c>
      <c r="C2460" s="28" t="s">
        <v>44</v>
      </c>
      <c r="D2460" s="28">
        <v>7.42</v>
      </c>
      <c r="E2460" s="28">
        <v>6.43</v>
      </c>
      <c r="F2460" s="28">
        <v>8.24</v>
      </c>
      <c r="G2460" s="28">
        <v>84.39</v>
      </c>
      <c r="H2460" s="28" t="s">
        <v>47</v>
      </c>
      <c r="I2460" s="28">
        <v>4.77</v>
      </c>
      <c r="J2460" s="28">
        <v>12.89</v>
      </c>
      <c r="K2460" s="28">
        <v>227.32</v>
      </c>
      <c r="L2460" s="28">
        <v>16.96</v>
      </c>
      <c r="M2460" s="28" t="s">
        <v>46</v>
      </c>
      <c r="N2460" s="28">
        <v>67.3014680635083</v>
      </c>
    </row>
    <row r="2461">
      <c r="A2461" s="28">
        <v>2460.0</v>
      </c>
      <c r="B2461" s="28">
        <v>17.0</v>
      </c>
      <c r="C2461" s="28" t="s">
        <v>44</v>
      </c>
      <c r="D2461" s="28">
        <v>7.92</v>
      </c>
      <c r="E2461" s="28">
        <v>6.88</v>
      </c>
      <c r="F2461" s="28">
        <v>4.05</v>
      </c>
      <c r="G2461" s="28">
        <v>86.35</v>
      </c>
      <c r="H2461" s="28" t="s">
        <v>51</v>
      </c>
      <c r="I2461" s="28">
        <v>2.46</v>
      </c>
      <c r="J2461" s="28">
        <v>10.71</v>
      </c>
      <c r="K2461" s="28">
        <v>217.06</v>
      </c>
      <c r="L2461" s="28">
        <v>20.27</v>
      </c>
      <c r="M2461" s="28" t="s">
        <v>46</v>
      </c>
      <c r="N2461" s="28">
        <v>40.68</v>
      </c>
    </row>
    <row r="2462">
      <c r="A2462" s="28">
        <v>2461.0</v>
      </c>
      <c r="B2462" s="28">
        <v>24.0</v>
      </c>
      <c r="C2462" s="28" t="s">
        <v>44</v>
      </c>
      <c r="D2462" s="28">
        <v>4.65</v>
      </c>
      <c r="E2462" s="28">
        <v>2.9</v>
      </c>
      <c r="F2462" s="28">
        <v>8.35</v>
      </c>
      <c r="G2462" s="28">
        <v>65.89</v>
      </c>
      <c r="H2462" s="28" t="s">
        <v>47</v>
      </c>
      <c r="I2462" s="28">
        <v>2.36</v>
      </c>
      <c r="J2462" s="28">
        <v>8.11</v>
      </c>
      <c r="K2462" s="28">
        <v>276.8</v>
      </c>
      <c r="L2462" s="28">
        <v>10.66</v>
      </c>
      <c r="M2462" s="28" t="s">
        <v>48</v>
      </c>
      <c r="N2462" s="28">
        <v>61.8469484081026</v>
      </c>
    </row>
    <row r="2463">
      <c r="A2463" s="28">
        <v>2462.0</v>
      </c>
      <c r="B2463" s="28">
        <v>22.0</v>
      </c>
      <c r="C2463" s="28" t="s">
        <v>44</v>
      </c>
      <c r="D2463" s="28">
        <v>0.87</v>
      </c>
      <c r="E2463" s="28">
        <v>3.93</v>
      </c>
      <c r="F2463" s="28">
        <v>4.6</v>
      </c>
      <c r="G2463" s="28">
        <v>78.81</v>
      </c>
      <c r="H2463" s="28" t="s">
        <v>51</v>
      </c>
      <c r="I2463" s="28">
        <v>0.63</v>
      </c>
      <c r="J2463" s="28">
        <v>5.12</v>
      </c>
      <c r="K2463" s="28">
        <v>322.82</v>
      </c>
      <c r="L2463" s="28">
        <v>3.8</v>
      </c>
      <c r="M2463" s="28" t="s">
        <v>48</v>
      </c>
      <c r="N2463" s="28">
        <v>71.21</v>
      </c>
    </row>
    <row r="2464">
      <c r="A2464" s="28">
        <v>2463.0</v>
      </c>
      <c r="B2464" s="28">
        <v>21.0</v>
      </c>
      <c r="C2464" s="28" t="s">
        <v>44</v>
      </c>
      <c r="D2464" s="28">
        <v>3.67</v>
      </c>
      <c r="E2464" s="28">
        <v>1.19</v>
      </c>
      <c r="F2464" s="28">
        <v>7.61</v>
      </c>
      <c r="G2464" s="28">
        <v>72.04</v>
      </c>
      <c r="H2464" s="28" t="s">
        <v>51</v>
      </c>
      <c r="I2464" s="28">
        <v>2.52</v>
      </c>
      <c r="J2464" s="28">
        <v>6.87</v>
      </c>
      <c r="K2464" s="28">
        <v>269.52</v>
      </c>
      <c r="L2464" s="28">
        <v>7.97</v>
      </c>
      <c r="M2464" s="28" t="s">
        <v>48</v>
      </c>
      <c r="N2464" s="28">
        <v>39.81</v>
      </c>
    </row>
    <row r="2465">
      <c r="A2465" s="28">
        <v>2464.0</v>
      </c>
      <c r="B2465" s="28">
        <v>16.0</v>
      </c>
      <c r="C2465" s="28" t="s">
        <v>44</v>
      </c>
      <c r="D2465" s="28">
        <v>6.3</v>
      </c>
      <c r="E2465" s="28">
        <v>1.98</v>
      </c>
      <c r="F2465" s="28">
        <v>6.08</v>
      </c>
      <c r="G2465" s="28">
        <v>77.28</v>
      </c>
      <c r="H2465" s="28" t="s">
        <v>47</v>
      </c>
      <c r="I2465" s="28">
        <v>3.71</v>
      </c>
      <c r="J2465" s="28">
        <v>9.11</v>
      </c>
      <c r="K2465" s="28">
        <v>239.06</v>
      </c>
      <c r="L2465" s="28">
        <v>15.55</v>
      </c>
      <c r="M2465" s="28" t="s">
        <v>46</v>
      </c>
      <c r="N2465" s="28">
        <v>29.26</v>
      </c>
    </row>
    <row r="2466">
      <c r="A2466" s="28">
        <v>2465.0</v>
      </c>
      <c r="B2466" s="28">
        <v>20.0</v>
      </c>
      <c r="C2466" s="28" t="s">
        <v>49</v>
      </c>
      <c r="D2466" s="28">
        <v>0.22</v>
      </c>
      <c r="E2466" s="28">
        <v>3.39</v>
      </c>
      <c r="F2466" s="28">
        <v>7.41</v>
      </c>
      <c r="G2466" s="28">
        <v>86.49</v>
      </c>
      <c r="H2466" s="28" t="s">
        <v>45</v>
      </c>
      <c r="I2466" s="28">
        <v>1.24</v>
      </c>
      <c r="J2466" s="28">
        <v>1.78</v>
      </c>
      <c r="K2466" s="28">
        <v>326.27</v>
      </c>
      <c r="L2466" s="28">
        <v>-3.7</v>
      </c>
      <c r="M2466" s="28" t="s">
        <v>48</v>
      </c>
      <c r="N2466" s="28">
        <v>72.11</v>
      </c>
    </row>
    <row r="2467">
      <c r="A2467" s="28">
        <v>2466.0</v>
      </c>
      <c r="B2467" s="28">
        <v>18.0</v>
      </c>
      <c r="C2467" s="28" t="s">
        <v>49</v>
      </c>
      <c r="D2467" s="28">
        <v>0.46</v>
      </c>
      <c r="E2467" s="28">
        <v>1.59</v>
      </c>
      <c r="F2467" s="28">
        <v>7.14</v>
      </c>
      <c r="G2467" s="28">
        <v>65.97</v>
      </c>
      <c r="H2467" s="28" t="s">
        <v>45</v>
      </c>
      <c r="I2467" s="28">
        <v>1.84</v>
      </c>
      <c r="J2467" s="28">
        <v>4.64</v>
      </c>
      <c r="K2467" s="28">
        <v>307.55</v>
      </c>
      <c r="L2467" s="28">
        <v>1.39</v>
      </c>
      <c r="M2467" s="28" t="s">
        <v>48</v>
      </c>
      <c r="N2467" s="28">
        <v>62.62</v>
      </c>
    </row>
    <row r="2468">
      <c r="A2468" s="28">
        <v>2467.0</v>
      </c>
      <c r="B2468" s="28">
        <v>16.0</v>
      </c>
      <c r="C2468" s="28" t="s">
        <v>44</v>
      </c>
      <c r="D2468" s="28">
        <v>0.54</v>
      </c>
      <c r="E2468" s="28">
        <v>6.42</v>
      </c>
      <c r="F2468" s="28">
        <v>4.82</v>
      </c>
      <c r="G2468" s="28">
        <v>60.7</v>
      </c>
      <c r="H2468" s="28" t="s">
        <v>45</v>
      </c>
      <c r="I2468" s="28">
        <v>0.89</v>
      </c>
      <c r="J2468" s="28">
        <v>2.5</v>
      </c>
      <c r="K2468" s="28">
        <v>321.53</v>
      </c>
      <c r="L2468" s="28">
        <v>0.1</v>
      </c>
      <c r="M2468" s="28" t="s">
        <v>48</v>
      </c>
      <c r="N2468" s="28">
        <v>78.84</v>
      </c>
    </row>
    <row r="2469">
      <c r="A2469" s="28">
        <v>2468.0</v>
      </c>
      <c r="B2469" s="28">
        <v>19.0</v>
      </c>
      <c r="C2469" s="28" t="s">
        <v>44</v>
      </c>
      <c r="D2469" s="28">
        <v>5.85</v>
      </c>
      <c r="E2469" s="28">
        <v>9.98</v>
      </c>
      <c r="F2469" s="28">
        <v>6.57</v>
      </c>
      <c r="G2469" s="28">
        <v>75.88</v>
      </c>
      <c r="H2469" s="28" t="s">
        <v>51</v>
      </c>
      <c r="I2469" s="28">
        <v>1.78</v>
      </c>
      <c r="J2469" s="28">
        <v>7.54</v>
      </c>
      <c r="K2469" s="28">
        <v>239.56</v>
      </c>
      <c r="L2469" s="28">
        <v>15.72</v>
      </c>
      <c r="M2469" s="28" t="s">
        <v>46</v>
      </c>
      <c r="N2469" s="28">
        <v>89.2703850116712</v>
      </c>
    </row>
    <row r="2470">
      <c r="A2470" s="28">
        <v>2469.0</v>
      </c>
      <c r="B2470" s="28">
        <v>17.0</v>
      </c>
      <c r="C2470" s="28" t="s">
        <v>44</v>
      </c>
      <c r="D2470" s="28">
        <v>4.01</v>
      </c>
      <c r="E2470" s="28">
        <v>1.91</v>
      </c>
      <c r="F2470" s="28">
        <v>5.39</v>
      </c>
      <c r="G2470" s="28">
        <v>72.89</v>
      </c>
      <c r="H2470" s="28" t="s">
        <v>45</v>
      </c>
      <c r="I2470" s="28">
        <v>4.31</v>
      </c>
      <c r="J2470" s="28">
        <v>5.92</v>
      </c>
      <c r="K2470" s="28">
        <v>269.01</v>
      </c>
      <c r="L2470" s="28">
        <v>9.44</v>
      </c>
      <c r="M2470" s="28" t="s">
        <v>48</v>
      </c>
      <c r="N2470" s="28">
        <v>38.79</v>
      </c>
    </row>
    <row r="2471">
      <c r="A2471" s="28">
        <v>2470.0</v>
      </c>
      <c r="B2471" s="28">
        <v>17.0</v>
      </c>
      <c r="C2471" s="28" t="s">
        <v>49</v>
      </c>
      <c r="D2471" s="28">
        <v>2.95</v>
      </c>
      <c r="E2471" s="28">
        <v>8.39</v>
      </c>
      <c r="F2471" s="28">
        <v>6.8</v>
      </c>
      <c r="G2471" s="28">
        <v>76.82</v>
      </c>
      <c r="H2471" s="28" t="s">
        <v>45</v>
      </c>
      <c r="I2471" s="28">
        <v>1.19</v>
      </c>
      <c r="J2471" s="28">
        <v>7.39</v>
      </c>
      <c r="K2471" s="28">
        <v>294.39</v>
      </c>
      <c r="L2471" s="28">
        <v>7.72</v>
      </c>
      <c r="M2471" s="28" t="s">
        <v>48</v>
      </c>
      <c r="N2471" s="28">
        <v>82.95</v>
      </c>
    </row>
    <row r="2472">
      <c r="A2472" s="28">
        <v>2471.0</v>
      </c>
      <c r="B2472" s="28">
        <v>18.0</v>
      </c>
      <c r="C2472" s="28" t="s">
        <v>44</v>
      </c>
      <c r="D2472" s="28">
        <v>0.84</v>
      </c>
      <c r="E2472" s="28">
        <v>2.07</v>
      </c>
      <c r="F2472" s="28">
        <v>7.69</v>
      </c>
      <c r="G2472" s="28">
        <v>97.25</v>
      </c>
      <c r="H2472" s="28" t="s">
        <v>45</v>
      </c>
      <c r="I2472" s="28">
        <v>0.15</v>
      </c>
      <c r="J2472" s="28">
        <v>2.53</v>
      </c>
      <c r="K2472" s="28">
        <v>300.23</v>
      </c>
      <c r="L2472" s="28">
        <v>2.12</v>
      </c>
      <c r="M2472" s="28" t="s">
        <v>48</v>
      </c>
      <c r="N2472" s="28">
        <v>75.56</v>
      </c>
    </row>
    <row r="2473">
      <c r="A2473" s="28">
        <v>2472.0</v>
      </c>
      <c r="B2473" s="28">
        <v>23.0</v>
      </c>
      <c r="C2473" s="28" t="s">
        <v>44</v>
      </c>
      <c r="D2473" s="28">
        <v>5.86</v>
      </c>
      <c r="E2473" s="28">
        <v>7.03</v>
      </c>
      <c r="F2473" s="28">
        <v>4.41</v>
      </c>
      <c r="G2473" s="28">
        <v>88.28</v>
      </c>
      <c r="H2473" s="28" t="s">
        <v>47</v>
      </c>
      <c r="I2473" s="28">
        <v>2.68</v>
      </c>
      <c r="J2473" s="28">
        <v>11.74</v>
      </c>
      <c r="K2473" s="28">
        <v>243.8</v>
      </c>
      <c r="L2473" s="28">
        <v>11.9</v>
      </c>
      <c r="M2473" s="28" t="s">
        <v>50</v>
      </c>
      <c r="N2473" s="28">
        <v>63.98939510281</v>
      </c>
    </row>
    <row r="2474">
      <c r="A2474" s="28">
        <v>2473.0</v>
      </c>
      <c r="B2474" s="28">
        <v>23.0</v>
      </c>
      <c r="C2474" s="28" t="s">
        <v>49</v>
      </c>
      <c r="D2474" s="28">
        <v>2.57</v>
      </c>
      <c r="E2474" s="28">
        <v>6.79</v>
      </c>
      <c r="F2474" s="28">
        <v>6.58</v>
      </c>
      <c r="G2474" s="28">
        <v>73.1</v>
      </c>
      <c r="H2474" s="28" t="s">
        <v>51</v>
      </c>
      <c r="I2474" s="28">
        <v>2.9</v>
      </c>
      <c r="J2474" s="28">
        <v>7.36</v>
      </c>
      <c r="K2474" s="28">
        <v>292.92</v>
      </c>
      <c r="L2474" s="28">
        <v>10.25</v>
      </c>
      <c r="M2474" s="28" t="s">
        <v>48</v>
      </c>
      <c r="N2474" s="28">
        <v>75.1</v>
      </c>
    </row>
    <row r="2475">
      <c r="A2475" s="28">
        <v>2474.0</v>
      </c>
      <c r="B2475" s="28">
        <v>22.0</v>
      </c>
      <c r="C2475" s="28" t="s">
        <v>49</v>
      </c>
      <c r="D2475" s="28">
        <v>2.12</v>
      </c>
      <c r="E2475" s="28">
        <v>9.12</v>
      </c>
      <c r="F2475" s="28">
        <v>7.09</v>
      </c>
      <c r="G2475" s="28">
        <v>67.17</v>
      </c>
      <c r="H2475" s="28" t="s">
        <v>47</v>
      </c>
      <c r="I2475" s="28">
        <v>1.64</v>
      </c>
      <c r="J2475" s="28">
        <v>5.08</v>
      </c>
      <c r="K2475" s="28">
        <v>276.58</v>
      </c>
      <c r="L2475" s="28">
        <v>5.02</v>
      </c>
      <c r="M2475" s="28" t="s">
        <v>48</v>
      </c>
      <c r="N2475" s="28">
        <v>95.33</v>
      </c>
    </row>
    <row r="2476">
      <c r="A2476" s="28">
        <v>2475.0</v>
      </c>
      <c r="B2476" s="28">
        <v>21.0</v>
      </c>
      <c r="C2476" s="28" t="s">
        <v>44</v>
      </c>
      <c r="D2476" s="28">
        <v>5.22</v>
      </c>
      <c r="E2476" s="28">
        <v>2.03</v>
      </c>
      <c r="F2476" s="28">
        <v>5.48</v>
      </c>
      <c r="G2476" s="28">
        <v>84.74</v>
      </c>
      <c r="H2476" s="28" t="s">
        <v>45</v>
      </c>
      <c r="I2476" s="28">
        <v>3.21</v>
      </c>
      <c r="J2476" s="28">
        <v>9.19</v>
      </c>
      <c r="K2476" s="28">
        <v>258.09</v>
      </c>
      <c r="L2476" s="28">
        <v>13.61</v>
      </c>
      <c r="M2476" s="28" t="s">
        <v>46</v>
      </c>
      <c r="N2476" s="28">
        <v>38.59</v>
      </c>
    </row>
    <row r="2477">
      <c r="A2477" s="28">
        <v>2476.0</v>
      </c>
      <c r="B2477" s="28">
        <v>24.0</v>
      </c>
      <c r="C2477" s="28" t="s">
        <v>44</v>
      </c>
      <c r="D2477" s="28">
        <v>4.47</v>
      </c>
      <c r="E2477" s="28">
        <v>3.84</v>
      </c>
      <c r="F2477" s="28">
        <v>8.77</v>
      </c>
      <c r="G2477" s="28">
        <v>86.3</v>
      </c>
      <c r="H2477" s="28" t="s">
        <v>47</v>
      </c>
      <c r="I2477" s="28">
        <v>0.19</v>
      </c>
      <c r="J2477" s="28">
        <v>5.51</v>
      </c>
      <c r="K2477" s="28">
        <v>277.97</v>
      </c>
      <c r="L2477" s="28">
        <v>8.15</v>
      </c>
      <c r="M2477" s="28" t="s">
        <v>48</v>
      </c>
      <c r="N2477" s="28">
        <v>66.54</v>
      </c>
    </row>
    <row r="2478">
      <c r="A2478" s="28">
        <v>2477.0</v>
      </c>
      <c r="B2478" s="28">
        <v>19.0</v>
      </c>
      <c r="C2478" s="28" t="s">
        <v>44</v>
      </c>
      <c r="D2478" s="28">
        <v>2.9</v>
      </c>
      <c r="E2478" s="28">
        <v>1.82</v>
      </c>
      <c r="F2478" s="28">
        <v>6.6</v>
      </c>
      <c r="G2478" s="28">
        <v>79.34</v>
      </c>
      <c r="H2478" s="28" t="s">
        <v>51</v>
      </c>
      <c r="I2478" s="28">
        <v>1.7</v>
      </c>
      <c r="J2478" s="28">
        <v>8.12</v>
      </c>
      <c r="K2478" s="28">
        <v>293.85</v>
      </c>
      <c r="L2478" s="28">
        <v>8.29</v>
      </c>
      <c r="M2478" s="28" t="s">
        <v>48</v>
      </c>
      <c r="N2478" s="28">
        <v>48.8</v>
      </c>
    </row>
    <row r="2479">
      <c r="A2479" s="28">
        <v>2478.0</v>
      </c>
      <c r="B2479" s="28">
        <v>16.0</v>
      </c>
      <c r="C2479" s="28" t="s">
        <v>49</v>
      </c>
      <c r="D2479" s="28">
        <v>5.13</v>
      </c>
      <c r="E2479" s="28">
        <v>4.67</v>
      </c>
      <c r="F2479" s="28">
        <v>4.91</v>
      </c>
      <c r="G2479" s="28">
        <v>68.51</v>
      </c>
      <c r="H2479" s="28" t="s">
        <v>51</v>
      </c>
      <c r="I2479" s="28">
        <v>0.72</v>
      </c>
      <c r="J2479" s="28">
        <v>7.49</v>
      </c>
      <c r="K2479" s="28">
        <v>257.94</v>
      </c>
      <c r="L2479" s="28">
        <v>9.6</v>
      </c>
      <c r="M2479" s="28" t="s">
        <v>46</v>
      </c>
      <c r="N2479" s="28">
        <v>44.45</v>
      </c>
    </row>
    <row r="2480">
      <c r="A2480" s="28">
        <v>2479.0</v>
      </c>
      <c r="B2480" s="28">
        <v>23.0</v>
      </c>
      <c r="C2480" s="28" t="s">
        <v>49</v>
      </c>
      <c r="D2480" s="28">
        <v>2.17</v>
      </c>
      <c r="E2480" s="28">
        <v>9.2</v>
      </c>
      <c r="F2480" s="28">
        <v>4.54</v>
      </c>
      <c r="G2480" s="28">
        <v>61.14</v>
      </c>
      <c r="H2480" s="28" t="s">
        <v>45</v>
      </c>
      <c r="I2480" s="28">
        <v>1.15</v>
      </c>
      <c r="J2480" s="28">
        <v>3.53</v>
      </c>
      <c r="K2480" s="28">
        <v>294.17</v>
      </c>
      <c r="L2480" s="28">
        <v>4.52</v>
      </c>
      <c r="M2480" s="28" t="s">
        <v>50</v>
      </c>
      <c r="N2480" s="28">
        <v>83.85</v>
      </c>
    </row>
    <row r="2481">
      <c r="A2481" s="28">
        <v>2480.0</v>
      </c>
      <c r="B2481" s="28">
        <v>22.0</v>
      </c>
      <c r="C2481" s="28" t="s">
        <v>44</v>
      </c>
      <c r="D2481" s="28">
        <v>6.36</v>
      </c>
      <c r="E2481" s="28">
        <v>8.03</v>
      </c>
      <c r="F2481" s="28">
        <v>6.71</v>
      </c>
      <c r="G2481" s="28">
        <v>70.63</v>
      </c>
      <c r="H2481" s="28" t="s">
        <v>45</v>
      </c>
      <c r="I2481" s="28">
        <v>1.91</v>
      </c>
      <c r="J2481" s="28">
        <v>11.15</v>
      </c>
      <c r="K2481" s="28">
        <v>258.6</v>
      </c>
      <c r="L2481" s="28">
        <v>17.2</v>
      </c>
      <c r="M2481" s="28" t="s">
        <v>46</v>
      </c>
      <c r="N2481" s="28">
        <v>68.2461286891837</v>
      </c>
    </row>
    <row r="2482">
      <c r="A2482" s="28">
        <v>2481.0</v>
      </c>
      <c r="B2482" s="28">
        <v>22.0</v>
      </c>
      <c r="C2482" s="28" t="s">
        <v>49</v>
      </c>
      <c r="D2482" s="28">
        <v>1.83</v>
      </c>
      <c r="E2482" s="28">
        <v>7.51</v>
      </c>
      <c r="F2482" s="28">
        <v>5.88</v>
      </c>
      <c r="G2482" s="28">
        <v>78.29</v>
      </c>
      <c r="H2482" s="28" t="s">
        <v>47</v>
      </c>
      <c r="I2482" s="28">
        <v>2.47</v>
      </c>
      <c r="J2482" s="28">
        <v>4.48</v>
      </c>
      <c r="K2482" s="28">
        <v>311.75</v>
      </c>
      <c r="L2482" s="28">
        <v>5.2</v>
      </c>
      <c r="M2482" s="28" t="s">
        <v>50</v>
      </c>
      <c r="N2482" s="28">
        <v>82.79</v>
      </c>
    </row>
    <row r="2483">
      <c r="A2483" s="28">
        <v>2482.0</v>
      </c>
      <c r="B2483" s="28">
        <v>18.0</v>
      </c>
      <c r="C2483" s="28" t="s">
        <v>44</v>
      </c>
      <c r="D2483" s="28">
        <v>1.27</v>
      </c>
      <c r="E2483" s="28">
        <v>5.8</v>
      </c>
      <c r="F2483" s="28">
        <v>4.96</v>
      </c>
      <c r="G2483" s="28">
        <v>91.52</v>
      </c>
      <c r="H2483" s="28" t="s">
        <v>47</v>
      </c>
      <c r="I2483" s="28">
        <v>0.47</v>
      </c>
      <c r="J2483" s="28">
        <v>5.11</v>
      </c>
      <c r="K2483" s="28">
        <v>303.81</v>
      </c>
      <c r="L2483" s="28">
        <v>5.21</v>
      </c>
      <c r="M2483" s="28" t="s">
        <v>48</v>
      </c>
      <c r="N2483" s="28">
        <v>93.2216897380731</v>
      </c>
    </row>
    <row r="2484">
      <c r="A2484" s="28">
        <v>2483.0</v>
      </c>
      <c r="B2484" s="28">
        <v>19.0</v>
      </c>
      <c r="C2484" s="28" t="s">
        <v>44</v>
      </c>
      <c r="D2484" s="28">
        <v>6.26</v>
      </c>
      <c r="E2484" s="28">
        <v>8.95</v>
      </c>
      <c r="F2484" s="28">
        <v>4.15</v>
      </c>
      <c r="G2484" s="28">
        <v>94.15</v>
      </c>
      <c r="H2484" s="28" t="s">
        <v>45</v>
      </c>
      <c r="I2484" s="28">
        <v>0.51</v>
      </c>
      <c r="J2484" s="28">
        <v>11.48</v>
      </c>
      <c r="K2484" s="28">
        <v>238.58</v>
      </c>
      <c r="L2484" s="28">
        <v>15.26</v>
      </c>
      <c r="M2484" s="28" t="s">
        <v>50</v>
      </c>
      <c r="N2484" s="28">
        <v>76.5921269209296</v>
      </c>
    </row>
    <row r="2485">
      <c r="A2485" s="28">
        <v>2484.0</v>
      </c>
      <c r="B2485" s="28">
        <v>24.0</v>
      </c>
      <c r="C2485" s="28" t="s">
        <v>44</v>
      </c>
      <c r="D2485" s="28">
        <v>5.66</v>
      </c>
      <c r="E2485" s="28">
        <v>5.04</v>
      </c>
      <c r="F2485" s="28">
        <v>6.83</v>
      </c>
      <c r="G2485" s="28">
        <v>76.52</v>
      </c>
      <c r="H2485" s="28" t="s">
        <v>47</v>
      </c>
      <c r="I2485" s="28">
        <v>3.37</v>
      </c>
      <c r="J2485" s="28">
        <v>10.54</v>
      </c>
      <c r="K2485" s="28">
        <v>260.65</v>
      </c>
      <c r="L2485" s="28">
        <v>17.02</v>
      </c>
      <c r="M2485" s="28" t="s">
        <v>46</v>
      </c>
      <c r="N2485" s="28">
        <v>53.51</v>
      </c>
    </row>
    <row r="2486">
      <c r="A2486" s="28">
        <v>2485.0</v>
      </c>
      <c r="B2486" s="28">
        <v>21.0</v>
      </c>
      <c r="C2486" s="28" t="s">
        <v>49</v>
      </c>
      <c r="D2486" s="28">
        <v>1.46</v>
      </c>
      <c r="E2486" s="28">
        <v>2.35</v>
      </c>
      <c r="F2486" s="28">
        <v>6.99</v>
      </c>
      <c r="G2486" s="28">
        <v>91.84</v>
      </c>
      <c r="H2486" s="28" t="s">
        <v>45</v>
      </c>
      <c r="I2486" s="28">
        <v>2.02</v>
      </c>
      <c r="J2486" s="28">
        <v>4.14</v>
      </c>
      <c r="K2486" s="28">
        <v>313.79</v>
      </c>
      <c r="L2486" s="28">
        <v>2.63</v>
      </c>
      <c r="M2486" s="28" t="s">
        <v>48</v>
      </c>
      <c r="N2486" s="28">
        <v>81.33</v>
      </c>
    </row>
    <row r="2487">
      <c r="A2487" s="28">
        <v>2486.0</v>
      </c>
      <c r="B2487" s="28">
        <v>20.0</v>
      </c>
      <c r="C2487" s="28" t="s">
        <v>44</v>
      </c>
      <c r="D2487" s="28">
        <v>0.93</v>
      </c>
      <c r="E2487" s="28">
        <v>8.54</v>
      </c>
      <c r="F2487" s="28">
        <v>4.71</v>
      </c>
      <c r="G2487" s="28">
        <v>99.73</v>
      </c>
      <c r="H2487" s="28" t="s">
        <v>51</v>
      </c>
      <c r="I2487" s="28">
        <v>0.88</v>
      </c>
      <c r="J2487" s="28">
        <v>6.27</v>
      </c>
      <c r="K2487" s="28">
        <v>322.63</v>
      </c>
      <c r="L2487" s="28">
        <v>4.25</v>
      </c>
      <c r="M2487" s="28" t="s">
        <v>50</v>
      </c>
      <c r="N2487" s="28">
        <v>95.23</v>
      </c>
    </row>
    <row r="2488">
      <c r="A2488" s="28">
        <v>2487.0</v>
      </c>
      <c r="B2488" s="28">
        <v>18.0</v>
      </c>
      <c r="C2488" s="28" t="s">
        <v>44</v>
      </c>
      <c r="D2488" s="28">
        <v>6.71</v>
      </c>
      <c r="E2488" s="28">
        <v>3.52</v>
      </c>
      <c r="F2488" s="28">
        <v>7.01</v>
      </c>
      <c r="G2488" s="28">
        <v>88.66</v>
      </c>
      <c r="H2488" s="28" t="s">
        <v>47</v>
      </c>
      <c r="I2488" s="28">
        <v>1.17</v>
      </c>
      <c r="J2488" s="28">
        <v>9.65</v>
      </c>
      <c r="K2488" s="28">
        <v>245.32</v>
      </c>
      <c r="L2488" s="28">
        <v>15.27</v>
      </c>
      <c r="M2488" s="28" t="s">
        <v>46</v>
      </c>
      <c r="N2488" s="28">
        <v>40.79</v>
      </c>
    </row>
    <row r="2489">
      <c r="A2489" s="28">
        <v>2488.0</v>
      </c>
      <c r="B2489" s="28">
        <v>24.0</v>
      </c>
      <c r="C2489" s="28" t="s">
        <v>44</v>
      </c>
      <c r="D2489" s="28">
        <v>6.21</v>
      </c>
      <c r="E2489" s="28">
        <v>1.48</v>
      </c>
      <c r="F2489" s="28">
        <v>8.76</v>
      </c>
      <c r="G2489" s="28">
        <v>89.14</v>
      </c>
      <c r="H2489" s="28" t="s">
        <v>45</v>
      </c>
      <c r="I2489" s="28">
        <v>3.6</v>
      </c>
      <c r="J2489" s="28">
        <v>9.71</v>
      </c>
      <c r="K2489" s="28">
        <v>241.92</v>
      </c>
      <c r="L2489" s="28">
        <v>12.18</v>
      </c>
      <c r="M2489" s="28" t="s">
        <v>46</v>
      </c>
      <c r="N2489" s="28">
        <v>42.14</v>
      </c>
    </row>
    <row r="2490">
      <c r="A2490" s="28">
        <v>2489.0</v>
      </c>
      <c r="B2490" s="28">
        <v>20.0</v>
      </c>
      <c r="C2490" s="28" t="s">
        <v>44</v>
      </c>
      <c r="D2490" s="28">
        <v>2.62</v>
      </c>
      <c r="E2490" s="28">
        <v>2.13</v>
      </c>
      <c r="F2490" s="28">
        <v>8.89</v>
      </c>
      <c r="G2490" s="28">
        <v>96.38</v>
      </c>
      <c r="H2490" s="28" t="s">
        <v>45</v>
      </c>
      <c r="I2490" s="28">
        <v>0.26</v>
      </c>
      <c r="J2490" s="28">
        <v>6.68</v>
      </c>
      <c r="K2490" s="28">
        <v>271.86</v>
      </c>
      <c r="L2490" s="28">
        <v>7.52</v>
      </c>
      <c r="M2490" s="28" t="s">
        <v>48</v>
      </c>
      <c r="N2490" s="28">
        <v>70.98</v>
      </c>
    </row>
    <row r="2491">
      <c r="A2491" s="28">
        <v>2490.0</v>
      </c>
      <c r="B2491" s="28">
        <v>20.0</v>
      </c>
      <c r="C2491" s="28" t="s">
        <v>49</v>
      </c>
      <c r="D2491" s="28">
        <v>5.27</v>
      </c>
      <c r="E2491" s="28">
        <v>6.48</v>
      </c>
      <c r="F2491" s="28">
        <v>8.44</v>
      </c>
      <c r="G2491" s="28">
        <v>73.53</v>
      </c>
      <c r="H2491" s="28" t="s">
        <v>51</v>
      </c>
      <c r="I2491" s="28">
        <v>2.54</v>
      </c>
      <c r="J2491" s="28">
        <v>6.62</v>
      </c>
      <c r="K2491" s="28">
        <v>276.14</v>
      </c>
      <c r="L2491" s="28">
        <v>11.27</v>
      </c>
      <c r="M2491" s="28" t="s">
        <v>46</v>
      </c>
      <c r="N2491" s="28">
        <v>77.9189268814776</v>
      </c>
    </row>
    <row r="2492">
      <c r="A2492" s="28">
        <v>2491.0</v>
      </c>
      <c r="B2492" s="28">
        <v>19.0</v>
      </c>
      <c r="C2492" s="28" t="s">
        <v>44</v>
      </c>
      <c r="D2492" s="28">
        <v>0.99</v>
      </c>
      <c r="E2492" s="28">
        <v>6.46</v>
      </c>
      <c r="F2492" s="28">
        <v>8.04</v>
      </c>
      <c r="G2492" s="28">
        <v>60.45</v>
      </c>
      <c r="H2492" s="28" t="s">
        <v>51</v>
      </c>
      <c r="I2492" s="28">
        <v>1.8</v>
      </c>
      <c r="J2492" s="28">
        <v>4.98</v>
      </c>
      <c r="K2492" s="28">
        <v>324.15</v>
      </c>
      <c r="L2492" s="28">
        <v>4.2</v>
      </c>
      <c r="M2492" s="28" t="s">
        <v>48</v>
      </c>
      <c r="N2492" s="28">
        <v>86.81</v>
      </c>
    </row>
    <row r="2493">
      <c r="A2493" s="28">
        <v>2492.0</v>
      </c>
      <c r="B2493" s="28">
        <v>19.0</v>
      </c>
      <c r="C2493" s="28" t="s">
        <v>44</v>
      </c>
      <c r="D2493" s="28">
        <v>4.06</v>
      </c>
      <c r="E2493" s="28">
        <v>3.34</v>
      </c>
      <c r="F2493" s="28">
        <v>5.05</v>
      </c>
      <c r="G2493" s="28">
        <v>99.48</v>
      </c>
      <c r="H2493" s="28" t="s">
        <v>45</v>
      </c>
      <c r="I2493" s="28">
        <v>4.06</v>
      </c>
      <c r="J2493" s="28">
        <v>7.95</v>
      </c>
      <c r="K2493" s="28">
        <v>263.61</v>
      </c>
      <c r="L2493" s="28">
        <v>10.3</v>
      </c>
      <c r="M2493" s="28" t="s">
        <v>48</v>
      </c>
      <c r="N2493" s="28">
        <v>53.31</v>
      </c>
    </row>
    <row r="2494">
      <c r="A2494" s="28">
        <v>2493.0</v>
      </c>
      <c r="B2494" s="28">
        <v>16.0</v>
      </c>
      <c r="C2494" s="28" t="s">
        <v>49</v>
      </c>
      <c r="D2494" s="28">
        <v>0.15</v>
      </c>
      <c r="E2494" s="28">
        <v>7.54</v>
      </c>
      <c r="F2494" s="28">
        <v>4.78</v>
      </c>
      <c r="G2494" s="28">
        <v>79.62</v>
      </c>
      <c r="H2494" s="28" t="s">
        <v>45</v>
      </c>
      <c r="I2494" s="28">
        <v>3.95</v>
      </c>
      <c r="J2494" s="28">
        <v>5.52</v>
      </c>
      <c r="K2494" s="28">
        <v>320.11</v>
      </c>
      <c r="L2494" s="28">
        <v>1.64</v>
      </c>
      <c r="M2494" s="28" t="s">
        <v>50</v>
      </c>
      <c r="N2494" s="28">
        <v>91.55</v>
      </c>
    </row>
    <row r="2495">
      <c r="A2495" s="28">
        <v>2494.0</v>
      </c>
      <c r="B2495" s="28">
        <v>22.0</v>
      </c>
      <c r="C2495" s="28" t="s">
        <v>49</v>
      </c>
      <c r="D2495" s="28">
        <v>3.13</v>
      </c>
      <c r="E2495" s="28">
        <v>7.96</v>
      </c>
      <c r="F2495" s="28">
        <v>6.22</v>
      </c>
      <c r="G2495" s="28">
        <v>91.43</v>
      </c>
      <c r="H2495" s="28" t="s">
        <v>47</v>
      </c>
      <c r="I2495" s="28">
        <v>3.45</v>
      </c>
      <c r="J2495" s="28">
        <v>5.9</v>
      </c>
      <c r="K2495" s="28">
        <v>280.23</v>
      </c>
      <c r="L2495" s="28">
        <v>4.4</v>
      </c>
      <c r="M2495" s="28" t="s">
        <v>48</v>
      </c>
      <c r="N2495" s="28">
        <v>85.52</v>
      </c>
    </row>
    <row r="2496">
      <c r="A2496" s="28">
        <v>2495.0</v>
      </c>
      <c r="B2496" s="28">
        <v>24.0</v>
      </c>
      <c r="C2496" s="28" t="s">
        <v>49</v>
      </c>
      <c r="D2496" s="28">
        <v>0.6</v>
      </c>
      <c r="E2496" s="28">
        <v>9.28</v>
      </c>
      <c r="F2496" s="28">
        <v>7.1</v>
      </c>
      <c r="G2496" s="28">
        <v>92.5</v>
      </c>
      <c r="H2496" s="28" t="s">
        <v>45</v>
      </c>
      <c r="I2496" s="28">
        <v>1.92</v>
      </c>
      <c r="J2496" s="28">
        <v>2.81</v>
      </c>
      <c r="K2496" s="28">
        <v>313.46</v>
      </c>
      <c r="L2496" s="28">
        <v>2.67</v>
      </c>
      <c r="M2496" s="28" t="s">
        <v>48</v>
      </c>
      <c r="N2496" s="28">
        <v>98.73</v>
      </c>
    </row>
    <row r="2497">
      <c r="A2497" s="28">
        <v>2496.0</v>
      </c>
      <c r="B2497" s="28">
        <v>18.0</v>
      </c>
      <c r="C2497" s="28" t="s">
        <v>49</v>
      </c>
      <c r="D2497" s="28">
        <v>3.8</v>
      </c>
      <c r="E2497" s="28">
        <v>6.26</v>
      </c>
      <c r="F2497" s="28">
        <v>8.25</v>
      </c>
      <c r="G2497" s="28">
        <v>75.9</v>
      </c>
      <c r="H2497" s="28" t="s">
        <v>45</v>
      </c>
      <c r="I2497" s="28">
        <v>3.16</v>
      </c>
      <c r="J2497" s="28">
        <v>7.18</v>
      </c>
      <c r="K2497" s="28">
        <v>270.4</v>
      </c>
      <c r="L2497" s="28">
        <v>7.5</v>
      </c>
      <c r="M2497" s="28" t="s">
        <v>48</v>
      </c>
      <c r="N2497" s="28">
        <v>76.8</v>
      </c>
    </row>
    <row r="2498">
      <c r="A2498" s="28">
        <v>2497.0</v>
      </c>
      <c r="B2498" s="28">
        <v>17.0</v>
      </c>
      <c r="C2498" s="28" t="s">
        <v>44</v>
      </c>
      <c r="D2498" s="28">
        <v>3.37</v>
      </c>
      <c r="E2498" s="28">
        <v>8.01</v>
      </c>
      <c r="F2498" s="28">
        <v>5.16</v>
      </c>
      <c r="G2498" s="28">
        <v>81.65</v>
      </c>
      <c r="H2498" s="28" t="s">
        <v>47</v>
      </c>
      <c r="I2498" s="28">
        <v>3.2</v>
      </c>
      <c r="J2498" s="28">
        <v>7.81</v>
      </c>
      <c r="K2498" s="28">
        <v>286.48</v>
      </c>
      <c r="L2498" s="28">
        <v>8.78</v>
      </c>
      <c r="M2498" s="28" t="s">
        <v>50</v>
      </c>
      <c r="N2498" s="28">
        <v>89.26</v>
      </c>
    </row>
    <row r="2499">
      <c r="A2499" s="28">
        <v>2498.0</v>
      </c>
      <c r="B2499" s="28">
        <v>18.0</v>
      </c>
      <c r="C2499" s="28" t="s">
        <v>49</v>
      </c>
      <c r="D2499" s="28">
        <v>3.56</v>
      </c>
      <c r="E2499" s="28">
        <v>7.78</v>
      </c>
      <c r="F2499" s="28">
        <v>6.4</v>
      </c>
      <c r="G2499" s="28">
        <v>81.6</v>
      </c>
      <c r="H2499" s="28" t="s">
        <v>45</v>
      </c>
      <c r="I2499" s="28">
        <v>1.66</v>
      </c>
      <c r="J2499" s="28">
        <v>7.37</v>
      </c>
      <c r="K2499" s="28">
        <v>265.94</v>
      </c>
      <c r="L2499" s="28">
        <v>7.53</v>
      </c>
      <c r="M2499" s="28" t="s">
        <v>48</v>
      </c>
      <c r="N2499" s="28">
        <v>87.33</v>
      </c>
    </row>
    <row r="2500">
      <c r="A2500" s="28">
        <v>2499.0</v>
      </c>
      <c r="B2500" s="28">
        <v>16.0</v>
      </c>
      <c r="C2500" s="28" t="s">
        <v>49</v>
      </c>
      <c r="D2500" s="28">
        <v>0.36</v>
      </c>
      <c r="E2500" s="28">
        <v>3.32</v>
      </c>
      <c r="F2500" s="28">
        <v>7.24</v>
      </c>
      <c r="G2500" s="28">
        <v>68.81</v>
      </c>
      <c r="H2500" s="28" t="s">
        <v>45</v>
      </c>
      <c r="I2500" s="28">
        <v>4.4</v>
      </c>
      <c r="J2500" s="28">
        <v>2.05</v>
      </c>
      <c r="K2500" s="28">
        <v>311.74</v>
      </c>
      <c r="L2500" s="28">
        <v>-1.4</v>
      </c>
      <c r="M2500" s="28" t="s">
        <v>48</v>
      </c>
      <c r="N2500" s="28">
        <v>61.25</v>
      </c>
    </row>
    <row r="2501">
      <c r="A2501" s="28">
        <v>2500.0</v>
      </c>
      <c r="B2501" s="28">
        <v>21.0</v>
      </c>
      <c r="C2501" s="28" t="s">
        <v>44</v>
      </c>
      <c r="D2501" s="28">
        <v>2.89</v>
      </c>
      <c r="E2501" s="28">
        <v>3.79</v>
      </c>
      <c r="F2501" s="28">
        <v>6.23</v>
      </c>
      <c r="G2501" s="28">
        <v>64.71</v>
      </c>
      <c r="H2501" s="28" t="s">
        <v>47</v>
      </c>
      <c r="I2501" s="28">
        <v>4.92</v>
      </c>
      <c r="J2501" s="28">
        <v>5.63</v>
      </c>
      <c r="K2501" s="28">
        <v>294.06</v>
      </c>
      <c r="L2501" s="28">
        <v>7.87</v>
      </c>
      <c r="M2501" s="28" t="s">
        <v>48</v>
      </c>
      <c r="N2501" s="28">
        <v>70.1378004428884</v>
      </c>
    </row>
    <row r="2502">
      <c r="A2502" s="28">
        <v>2501.0</v>
      </c>
      <c r="B2502" s="28">
        <v>22.0</v>
      </c>
      <c r="C2502" s="28" t="s">
        <v>49</v>
      </c>
      <c r="D2502" s="28">
        <v>6.05</v>
      </c>
      <c r="E2502" s="28">
        <v>5.31</v>
      </c>
      <c r="F2502" s="28">
        <v>6.27</v>
      </c>
      <c r="G2502" s="28">
        <v>81.74</v>
      </c>
      <c r="H2502" s="28" t="s">
        <v>47</v>
      </c>
      <c r="I2502" s="28">
        <v>1.57</v>
      </c>
      <c r="J2502" s="28">
        <v>7.37</v>
      </c>
      <c r="K2502" s="28">
        <v>227.66</v>
      </c>
      <c r="L2502" s="28">
        <v>14.16</v>
      </c>
      <c r="M2502" s="28" t="s">
        <v>46</v>
      </c>
      <c r="N2502" s="28">
        <v>52.74</v>
      </c>
    </row>
    <row r="2503">
      <c r="A2503" s="28">
        <v>2502.0</v>
      </c>
      <c r="B2503" s="28">
        <v>17.0</v>
      </c>
      <c r="C2503" s="28" t="s">
        <v>44</v>
      </c>
      <c r="D2503" s="28">
        <v>2.95</v>
      </c>
      <c r="E2503" s="28">
        <v>1.17</v>
      </c>
      <c r="F2503" s="28">
        <v>5.13</v>
      </c>
      <c r="G2503" s="28">
        <v>64.81</v>
      </c>
      <c r="H2503" s="28" t="s">
        <v>45</v>
      </c>
      <c r="I2503" s="28">
        <v>4.01</v>
      </c>
      <c r="J2503" s="28">
        <v>7.65</v>
      </c>
      <c r="K2503" s="28">
        <v>287.69</v>
      </c>
      <c r="L2503" s="28">
        <v>10.46</v>
      </c>
      <c r="M2503" s="28" t="s">
        <v>48</v>
      </c>
      <c r="N2503" s="28">
        <v>34.97</v>
      </c>
    </row>
    <row r="2504">
      <c r="A2504" s="28">
        <v>2503.0</v>
      </c>
      <c r="B2504" s="28">
        <v>23.0</v>
      </c>
      <c r="C2504" s="28" t="s">
        <v>52</v>
      </c>
      <c r="D2504" s="28">
        <v>5.72</v>
      </c>
      <c r="E2504" s="28">
        <v>3.68</v>
      </c>
      <c r="F2504" s="28">
        <v>8.93</v>
      </c>
      <c r="G2504" s="28">
        <v>73.84</v>
      </c>
      <c r="H2504" s="28" t="s">
        <v>47</v>
      </c>
      <c r="I2504" s="28">
        <v>2.5</v>
      </c>
      <c r="J2504" s="28">
        <v>11.13</v>
      </c>
      <c r="K2504" s="28">
        <v>245.88</v>
      </c>
      <c r="L2504" s="28">
        <v>13.25</v>
      </c>
      <c r="M2504" s="28" t="s">
        <v>46</v>
      </c>
      <c r="N2504" s="28">
        <v>47.2</v>
      </c>
    </row>
    <row r="2505">
      <c r="A2505" s="28">
        <v>2504.0</v>
      </c>
      <c r="B2505" s="28">
        <v>21.0</v>
      </c>
      <c r="C2505" s="28" t="s">
        <v>49</v>
      </c>
      <c r="D2505" s="28">
        <v>2.96</v>
      </c>
      <c r="E2505" s="28">
        <v>5.26</v>
      </c>
      <c r="F2505" s="28">
        <v>6.38</v>
      </c>
      <c r="G2505" s="28">
        <v>67.44</v>
      </c>
      <c r="H2505" s="28" t="s">
        <v>47</v>
      </c>
      <c r="I2505" s="28">
        <v>2.32</v>
      </c>
      <c r="J2505" s="28">
        <v>4.19</v>
      </c>
      <c r="K2505" s="28">
        <v>300.63</v>
      </c>
      <c r="L2505" s="28">
        <v>6.61</v>
      </c>
      <c r="M2505" s="28" t="s">
        <v>48</v>
      </c>
      <c r="N2505" s="28">
        <v>63.06</v>
      </c>
    </row>
    <row r="2506">
      <c r="A2506" s="28">
        <v>2505.0</v>
      </c>
      <c r="B2506" s="28">
        <v>19.0</v>
      </c>
      <c r="C2506" s="28" t="s">
        <v>49</v>
      </c>
      <c r="D2506" s="28">
        <v>3.39</v>
      </c>
      <c r="E2506" s="28">
        <v>1.97</v>
      </c>
      <c r="F2506" s="28">
        <v>6.66</v>
      </c>
      <c r="G2506" s="28">
        <v>88.28</v>
      </c>
      <c r="H2506" s="28" t="s">
        <v>51</v>
      </c>
      <c r="I2506" s="28">
        <v>1.93</v>
      </c>
      <c r="J2506" s="28">
        <v>7.02</v>
      </c>
      <c r="K2506" s="28">
        <v>282.61</v>
      </c>
      <c r="L2506" s="28">
        <v>9.28</v>
      </c>
      <c r="M2506" s="28" t="s">
        <v>48</v>
      </c>
      <c r="N2506" s="28">
        <v>55.4969049794402</v>
      </c>
    </row>
    <row r="2507">
      <c r="A2507" s="28">
        <v>2506.0</v>
      </c>
      <c r="B2507" s="28">
        <v>20.0</v>
      </c>
      <c r="C2507" s="28" t="s">
        <v>49</v>
      </c>
      <c r="D2507" s="28">
        <v>4.51</v>
      </c>
      <c r="E2507" s="28">
        <v>2.14</v>
      </c>
      <c r="F2507" s="28">
        <v>5.09</v>
      </c>
      <c r="G2507" s="28">
        <v>94.88</v>
      </c>
      <c r="H2507" s="28" t="s">
        <v>51</v>
      </c>
      <c r="I2507" s="28">
        <v>1.46</v>
      </c>
      <c r="J2507" s="28">
        <v>8.34</v>
      </c>
      <c r="K2507" s="28">
        <v>258.01</v>
      </c>
      <c r="L2507" s="28">
        <v>12.98</v>
      </c>
      <c r="M2507" s="28" t="s">
        <v>48</v>
      </c>
      <c r="N2507" s="28">
        <v>51.68</v>
      </c>
    </row>
    <row r="2508">
      <c r="A2508" s="28">
        <v>2507.0</v>
      </c>
      <c r="B2508" s="28">
        <v>23.0</v>
      </c>
      <c r="C2508" s="28" t="s">
        <v>49</v>
      </c>
      <c r="D2508" s="28">
        <v>7.61</v>
      </c>
      <c r="E2508" s="28">
        <v>5.17</v>
      </c>
      <c r="F2508" s="28">
        <v>6.57</v>
      </c>
      <c r="G2508" s="28">
        <v>83.12</v>
      </c>
      <c r="H2508" s="28" t="s">
        <v>45</v>
      </c>
      <c r="I2508" s="28">
        <v>4.6</v>
      </c>
      <c r="J2508" s="28">
        <v>10.8</v>
      </c>
      <c r="K2508" s="28">
        <v>243.2</v>
      </c>
      <c r="L2508" s="28">
        <v>13.31</v>
      </c>
      <c r="M2508" s="28" t="s">
        <v>46</v>
      </c>
      <c r="N2508" s="28">
        <v>43.45</v>
      </c>
    </row>
    <row r="2509">
      <c r="A2509" s="28">
        <v>2508.0</v>
      </c>
      <c r="B2509" s="28">
        <v>18.0</v>
      </c>
      <c r="C2509" s="28" t="s">
        <v>44</v>
      </c>
      <c r="D2509" s="28">
        <v>0.87</v>
      </c>
      <c r="E2509" s="28">
        <v>7.58</v>
      </c>
      <c r="F2509" s="28">
        <v>5.28</v>
      </c>
      <c r="G2509" s="28">
        <v>76.41</v>
      </c>
      <c r="H2509" s="28" t="s">
        <v>45</v>
      </c>
      <c r="I2509" s="28">
        <v>3.7</v>
      </c>
      <c r="J2509" s="28">
        <v>4.38</v>
      </c>
      <c r="K2509" s="28">
        <v>309.78</v>
      </c>
      <c r="L2509" s="28">
        <v>0.56</v>
      </c>
      <c r="M2509" s="28" t="s">
        <v>50</v>
      </c>
      <c r="N2509" s="28">
        <v>84.35</v>
      </c>
    </row>
    <row r="2510">
      <c r="A2510" s="28">
        <v>2509.0</v>
      </c>
      <c r="B2510" s="28">
        <v>18.0</v>
      </c>
      <c r="C2510" s="28" t="s">
        <v>44</v>
      </c>
      <c r="D2510" s="28">
        <v>0.26</v>
      </c>
      <c r="E2510" s="28">
        <v>8.5</v>
      </c>
      <c r="F2510" s="28">
        <v>5.01</v>
      </c>
      <c r="G2510" s="28">
        <v>99.87</v>
      </c>
      <c r="H2510" s="28" t="s">
        <v>51</v>
      </c>
      <c r="I2510" s="28">
        <v>2.2</v>
      </c>
      <c r="J2510" s="28">
        <v>4.81</v>
      </c>
      <c r="K2510" s="28">
        <v>318.19</v>
      </c>
      <c r="L2510" s="28">
        <v>5.57</v>
      </c>
      <c r="M2510" s="28" t="s">
        <v>50</v>
      </c>
      <c r="N2510" s="28">
        <v>98.03</v>
      </c>
    </row>
    <row r="2511">
      <c r="A2511" s="28">
        <v>2510.0</v>
      </c>
      <c r="B2511" s="28">
        <v>19.0</v>
      </c>
      <c r="C2511" s="28" t="s">
        <v>44</v>
      </c>
      <c r="D2511" s="28">
        <v>4.86</v>
      </c>
      <c r="E2511" s="28">
        <v>5.92</v>
      </c>
      <c r="F2511" s="28">
        <v>5.38</v>
      </c>
      <c r="G2511" s="28">
        <v>60.85</v>
      </c>
      <c r="H2511" s="28" t="s">
        <v>47</v>
      </c>
      <c r="I2511" s="28">
        <v>3.76</v>
      </c>
      <c r="J2511" s="28">
        <v>8.28</v>
      </c>
      <c r="K2511" s="28">
        <v>270.55</v>
      </c>
      <c r="L2511" s="28">
        <v>8.06</v>
      </c>
      <c r="M2511" s="28" t="s">
        <v>48</v>
      </c>
      <c r="N2511" s="28">
        <v>53.68</v>
      </c>
    </row>
    <row r="2512">
      <c r="A2512" s="28">
        <v>2511.0</v>
      </c>
      <c r="B2512" s="28">
        <v>16.0</v>
      </c>
      <c r="C2512" s="28" t="s">
        <v>44</v>
      </c>
      <c r="D2512" s="28">
        <v>7.59</v>
      </c>
      <c r="E2512" s="28">
        <v>5.27</v>
      </c>
      <c r="F2512" s="28">
        <v>4.01</v>
      </c>
      <c r="G2512" s="28">
        <v>72.17</v>
      </c>
      <c r="H2512" s="28" t="s">
        <v>51</v>
      </c>
      <c r="I2512" s="28">
        <v>3.59</v>
      </c>
      <c r="J2512" s="28">
        <v>13.19</v>
      </c>
      <c r="K2512" s="28">
        <v>222.86</v>
      </c>
      <c r="L2512" s="28">
        <v>19.81</v>
      </c>
      <c r="M2512" s="28" t="s">
        <v>46</v>
      </c>
      <c r="N2512" s="28">
        <v>25.32</v>
      </c>
    </row>
    <row r="2513">
      <c r="A2513" s="28">
        <v>2512.0</v>
      </c>
      <c r="B2513" s="28">
        <v>24.0</v>
      </c>
      <c r="C2513" s="28" t="s">
        <v>49</v>
      </c>
      <c r="D2513" s="28">
        <v>7.92</v>
      </c>
      <c r="E2513" s="28">
        <v>4.46</v>
      </c>
      <c r="F2513" s="28">
        <v>6.85</v>
      </c>
      <c r="G2513" s="28">
        <v>71.15</v>
      </c>
      <c r="H2513" s="28" t="s">
        <v>45</v>
      </c>
      <c r="I2513" s="28">
        <v>1.34</v>
      </c>
      <c r="J2513" s="28">
        <v>11.62</v>
      </c>
      <c r="K2513" s="28">
        <v>239.43</v>
      </c>
      <c r="L2513" s="28">
        <v>20.35</v>
      </c>
      <c r="M2513" s="28" t="s">
        <v>46</v>
      </c>
      <c r="N2513" s="28">
        <v>31.01</v>
      </c>
    </row>
    <row r="2514">
      <c r="A2514" s="28">
        <v>2513.0</v>
      </c>
      <c r="B2514" s="28">
        <v>23.0</v>
      </c>
      <c r="C2514" s="28" t="s">
        <v>44</v>
      </c>
      <c r="D2514" s="28">
        <v>3.87</v>
      </c>
      <c r="E2514" s="28">
        <v>2.74</v>
      </c>
      <c r="F2514" s="28">
        <v>5.94</v>
      </c>
      <c r="G2514" s="28">
        <v>74.25</v>
      </c>
      <c r="H2514" s="28" t="s">
        <v>45</v>
      </c>
      <c r="I2514" s="28">
        <v>0.88</v>
      </c>
      <c r="J2514" s="28">
        <v>5.23</v>
      </c>
      <c r="K2514" s="28">
        <v>279.33</v>
      </c>
      <c r="L2514" s="28">
        <v>10.03</v>
      </c>
      <c r="M2514" s="28" t="s">
        <v>48</v>
      </c>
      <c r="N2514" s="28">
        <v>46.52</v>
      </c>
    </row>
    <row r="2515">
      <c r="A2515" s="28">
        <v>2514.0</v>
      </c>
      <c r="B2515" s="28">
        <v>23.0</v>
      </c>
      <c r="C2515" s="28" t="s">
        <v>44</v>
      </c>
      <c r="D2515" s="28">
        <v>3.74</v>
      </c>
      <c r="E2515" s="28">
        <v>2.32</v>
      </c>
      <c r="F2515" s="28">
        <v>8.49</v>
      </c>
      <c r="G2515" s="28">
        <v>69.22</v>
      </c>
      <c r="H2515" s="28" t="s">
        <v>51</v>
      </c>
      <c r="I2515" s="28">
        <v>4.18</v>
      </c>
      <c r="J2515" s="28">
        <v>9.51</v>
      </c>
      <c r="K2515" s="28">
        <v>268.71</v>
      </c>
      <c r="L2515" s="28">
        <v>8.36</v>
      </c>
      <c r="M2515" s="28" t="s">
        <v>48</v>
      </c>
      <c r="N2515" s="28">
        <v>54.67</v>
      </c>
    </row>
    <row r="2516">
      <c r="A2516" s="28">
        <v>2515.0</v>
      </c>
      <c r="B2516" s="28">
        <v>21.0</v>
      </c>
      <c r="C2516" s="28" t="s">
        <v>49</v>
      </c>
      <c r="D2516" s="28">
        <v>5.16</v>
      </c>
      <c r="E2516" s="28">
        <v>8.13</v>
      </c>
      <c r="F2516" s="28">
        <v>4.2</v>
      </c>
      <c r="G2516" s="28">
        <v>70.57</v>
      </c>
      <c r="H2516" s="28" t="s">
        <v>51</v>
      </c>
      <c r="I2516" s="28">
        <v>4.06</v>
      </c>
      <c r="J2516" s="28">
        <v>6.89</v>
      </c>
      <c r="K2516" s="28">
        <v>253.76</v>
      </c>
      <c r="L2516" s="28">
        <v>9.4</v>
      </c>
      <c r="M2516" s="28" t="s">
        <v>50</v>
      </c>
      <c r="N2516" s="28">
        <v>66.3929740418448</v>
      </c>
    </row>
    <row r="2517">
      <c r="A2517" s="28">
        <v>2516.0</v>
      </c>
      <c r="B2517" s="28">
        <v>22.0</v>
      </c>
      <c r="C2517" s="28" t="s">
        <v>49</v>
      </c>
      <c r="D2517" s="28">
        <v>4.45</v>
      </c>
      <c r="E2517" s="28">
        <v>5.19</v>
      </c>
      <c r="F2517" s="28">
        <v>4.22</v>
      </c>
      <c r="G2517" s="28">
        <v>70.31</v>
      </c>
      <c r="H2517" s="28" t="s">
        <v>45</v>
      </c>
      <c r="I2517" s="28">
        <v>4.98</v>
      </c>
      <c r="J2517" s="28">
        <v>9.37</v>
      </c>
      <c r="K2517" s="28">
        <v>254.04</v>
      </c>
      <c r="L2517" s="28">
        <v>11.24</v>
      </c>
      <c r="M2517" s="28" t="s">
        <v>48</v>
      </c>
      <c r="N2517" s="28">
        <v>54.34</v>
      </c>
    </row>
    <row r="2518">
      <c r="A2518" s="28">
        <v>2517.0</v>
      </c>
      <c r="B2518" s="28">
        <v>21.0</v>
      </c>
      <c r="C2518" s="28" t="s">
        <v>44</v>
      </c>
      <c r="D2518" s="28">
        <v>5.07</v>
      </c>
      <c r="E2518" s="28">
        <v>8.11</v>
      </c>
      <c r="F2518" s="28">
        <v>8.43</v>
      </c>
      <c r="G2518" s="28">
        <v>80.23</v>
      </c>
      <c r="H2518" s="28" t="s">
        <v>51</v>
      </c>
      <c r="I2518" s="28">
        <v>0.1</v>
      </c>
      <c r="J2518" s="28">
        <v>8.7</v>
      </c>
      <c r="K2518" s="28">
        <v>262.24</v>
      </c>
      <c r="L2518" s="28">
        <v>15.46</v>
      </c>
      <c r="M2518" s="28" t="s">
        <v>46</v>
      </c>
      <c r="N2518" s="28">
        <v>92.0171207550228</v>
      </c>
    </row>
    <row r="2519">
      <c r="A2519" s="28">
        <v>2518.0</v>
      </c>
      <c r="B2519" s="28">
        <v>24.0</v>
      </c>
      <c r="C2519" s="28" t="s">
        <v>44</v>
      </c>
      <c r="D2519" s="28">
        <v>6.99</v>
      </c>
      <c r="E2519" s="28">
        <v>7.34</v>
      </c>
      <c r="F2519" s="28">
        <v>4.63</v>
      </c>
      <c r="G2519" s="28">
        <v>75.64</v>
      </c>
      <c r="H2519" s="28" t="s">
        <v>47</v>
      </c>
      <c r="I2519" s="28">
        <v>2.7</v>
      </c>
      <c r="J2519" s="28">
        <v>11.69</v>
      </c>
      <c r="K2519" s="28">
        <v>234.34</v>
      </c>
      <c r="L2519" s="28">
        <v>19.82</v>
      </c>
      <c r="M2519" s="28" t="s">
        <v>50</v>
      </c>
      <c r="N2519" s="28">
        <v>65.9669553313688</v>
      </c>
    </row>
    <row r="2520">
      <c r="A2520" s="28">
        <v>2519.0</v>
      </c>
      <c r="B2520" s="28">
        <v>18.0</v>
      </c>
      <c r="C2520" s="28" t="s">
        <v>44</v>
      </c>
      <c r="D2520" s="28">
        <v>5.97</v>
      </c>
      <c r="E2520" s="28">
        <v>2.75</v>
      </c>
      <c r="F2520" s="28">
        <v>4.01</v>
      </c>
      <c r="G2520" s="28">
        <v>85.57</v>
      </c>
      <c r="H2520" s="28" t="s">
        <v>45</v>
      </c>
      <c r="I2520" s="28">
        <v>3.51</v>
      </c>
      <c r="J2520" s="28">
        <v>9.54</v>
      </c>
      <c r="K2520" s="28">
        <v>251.49</v>
      </c>
      <c r="L2520" s="28">
        <v>14.32</v>
      </c>
      <c r="M2520" s="28" t="s">
        <v>46</v>
      </c>
      <c r="N2520" s="28">
        <v>40.02</v>
      </c>
    </row>
    <row r="2521">
      <c r="A2521" s="28">
        <v>2520.0</v>
      </c>
      <c r="B2521" s="28">
        <v>18.0</v>
      </c>
      <c r="C2521" s="28" t="s">
        <v>49</v>
      </c>
      <c r="D2521" s="28">
        <v>3.98</v>
      </c>
      <c r="E2521" s="28">
        <v>5.59</v>
      </c>
      <c r="F2521" s="28">
        <v>4.89</v>
      </c>
      <c r="G2521" s="28">
        <v>80.58</v>
      </c>
      <c r="H2521" s="28" t="s">
        <v>45</v>
      </c>
      <c r="I2521" s="28">
        <v>2.91</v>
      </c>
      <c r="J2521" s="28">
        <v>5.27</v>
      </c>
      <c r="K2521" s="28">
        <v>255.22</v>
      </c>
      <c r="L2521" s="28">
        <v>5.42</v>
      </c>
      <c r="M2521" s="28" t="s">
        <v>48</v>
      </c>
      <c r="N2521" s="28">
        <v>54.13</v>
      </c>
    </row>
    <row r="2522">
      <c r="A2522" s="28">
        <v>2521.0</v>
      </c>
      <c r="B2522" s="28">
        <v>18.0</v>
      </c>
      <c r="C2522" s="28" t="s">
        <v>44</v>
      </c>
      <c r="D2522" s="28">
        <v>3.69</v>
      </c>
      <c r="E2522" s="28">
        <v>5.0</v>
      </c>
      <c r="F2522" s="28">
        <v>8.12</v>
      </c>
      <c r="G2522" s="28">
        <v>67.34</v>
      </c>
      <c r="H2522" s="28" t="s">
        <v>45</v>
      </c>
      <c r="I2522" s="28">
        <v>3.55</v>
      </c>
      <c r="J2522" s="28">
        <v>6.56</v>
      </c>
      <c r="K2522" s="28">
        <v>270.48</v>
      </c>
      <c r="L2522" s="28">
        <v>9.14</v>
      </c>
      <c r="M2522" s="28" t="s">
        <v>48</v>
      </c>
      <c r="N2522" s="28">
        <v>69.0</v>
      </c>
    </row>
    <row r="2523">
      <c r="A2523" s="28">
        <v>2522.0</v>
      </c>
      <c r="B2523" s="28">
        <v>18.0</v>
      </c>
      <c r="C2523" s="28" t="s">
        <v>49</v>
      </c>
      <c r="D2523" s="28">
        <v>5.12</v>
      </c>
      <c r="E2523" s="28">
        <v>4.81</v>
      </c>
      <c r="F2523" s="28">
        <v>8.01</v>
      </c>
      <c r="G2523" s="28">
        <v>92.4</v>
      </c>
      <c r="H2523" s="28" t="s">
        <v>47</v>
      </c>
      <c r="I2523" s="28">
        <v>0.69</v>
      </c>
      <c r="J2523" s="28">
        <v>9.22</v>
      </c>
      <c r="K2523" s="28">
        <v>248.74</v>
      </c>
      <c r="L2523" s="28">
        <v>11.87</v>
      </c>
      <c r="M2523" s="28" t="s">
        <v>46</v>
      </c>
      <c r="N2523" s="28">
        <v>63.35</v>
      </c>
    </row>
    <row r="2524">
      <c r="A2524" s="28">
        <v>2523.0</v>
      </c>
      <c r="B2524" s="28">
        <v>24.0</v>
      </c>
      <c r="C2524" s="28" t="s">
        <v>44</v>
      </c>
      <c r="D2524" s="28">
        <v>3.65</v>
      </c>
      <c r="E2524" s="28">
        <v>5.88</v>
      </c>
      <c r="F2524" s="28">
        <v>5.7</v>
      </c>
      <c r="G2524" s="28">
        <v>78.89</v>
      </c>
      <c r="H2524" s="28" t="s">
        <v>51</v>
      </c>
      <c r="I2524" s="28">
        <v>0.01</v>
      </c>
      <c r="J2524" s="28">
        <v>7.79</v>
      </c>
      <c r="K2524" s="28">
        <v>281.13</v>
      </c>
      <c r="L2524" s="28">
        <v>9.42</v>
      </c>
      <c r="M2524" s="28" t="s">
        <v>48</v>
      </c>
      <c r="N2524" s="28">
        <v>69.77</v>
      </c>
    </row>
    <row r="2525">
      <c r="A2525" s="28">
        <v>2524.0</v>
      </c>
      <c r="B2525" s="28">
        <v>19.0</v>
      </c>
      <c r="C2525" s="28" t="s">
        <v>44</v>
      </c>
      <c r="D2525" s="28">
        <v>3.66</v>
      </c>
      <c r="E2525" s="28">
        <v>9.84</v>
      </c>
      <c r="F2525" s="28">
        <v>7.34</v>
      </c>
      <c r="G2525" s="28">
        <v>66.13</v>
      </c>
      <c r="H2525" s="28" t="s">
        <v>51</v>
      </c>
      <c r="I2525" s="28">
        <v>0.47</v>
      </c>
      <c r="J2525" s="28">
        <v>9.53</v>
      </c>
      <c r="K2525" s="28">
        <v>270.06</v>
      </c>
      <c r="L2525" s="28">
        <v>6.94</v>
      </c>
      <c r="M2525" s="28" t="s">
        <v>48</v>
      </c>
      <c r="N2525" s="28">
        <v>83.7</v>
      </c>
    </row>
    <row r="2526">
      <c r="A2526" s="28">
        <v>2525.0</v>
      </c>
      <c r="B2526" s="28">
        <v>22.0</v>
      </c>
      <c r="C2526" s="28" t="s">
        <v>49</v>
      </c>
      <c r="D2526" s="28">
        <v>0.13</v>
      </c>
      <c r="E2526" s="28">
        <v>8.32</v>
      </c>
      <c r="F2526" s="28">
        <v>6.54</v>
      </c>
      <c r="G2526" s="28">
        <v>66.68</v>
      </c>
      <c r="H2526" s="28" t="s">
        <v>47</v>
      </c>
      <c r="I2526" s="28">
        <v>1.9</v>
      </c>
      <c r="J2526" s="28">
        <v>4.16</v>
      </c>
      <c r="K2526" s="28">
        <v>323.14</v>
      </c>
      <c r="L2526" s="28">
        <v>2.76</v>
      </c>
      <c r="M2526" s="28" t="s">
        <v>48</v>
      </c>
      <c r="N2526" s="28">
        <v>94.2</v>
      </c>
    </row>
    <row r="2527">
      <c r="A2527" s="28">
        <v>2526.0</v>
      </c>
      <c r="B2527" s="28">
        <v>24.0</v>
      </c>
      <c r="C2527" s="28" t="s">
        <v>44</v>
      </c>
      <c r="D2527" s="28">
        <v>1.39</v>
      </c>
      <c r="E2527" s="28">
        <v>9.13</v>
      </c>
      <c r="F2527" s="28">
        <v>8.52</v>
      </c>
      <c r="G2527" s="28">
        <v>91.88</v>
      </c>
      <c r="H2527" s="28" t="s">
        <v>45</v>
      </c>
      <c r="I2527" s="28">
        <v>1.64</v>
      </c>
      <c r="J2527" s="28">
        <v>3.82</v>
      </c>
      <c r="K2527" s="28">
        <v>297.99</v>
      </c>
      <c r="L2527" s="28">
        <v>0.99</v>
      </c>
      <c r="M2527" s="28" t="s">
        <v>48</v>
      </c>
      <c r="N2527" s="28">
        <v>100.0</v>
      </c>
    </row>
    <row r="2528">
      <c r="A2528" s="28">
        <v>2527.0</v>
      </c>
      <c r="B2528" s="28">
        <v>22.0</v>
      </c>
      <c r="C2528" s="28" t="s">
        <v>44</v>
      </c>
      <c r="D2528" s="28">
        <v>3.91</v>
      </c>
      <c r="E2528" s="28">
        <v>1.27</v>
      </c>
      <c r="F2528" s="28">
        <v>4.28</v>
      </c>
      <c r="G2528" s="28">
        <v>88.12</v>
      </c>
      <c r="H2528" s="28" t="s">
        <v>45</v>
      </c>
      <c r="I2528" s="28">
        <v>4.37</v>
      </c>
      <c r="J2528" s="28">
        <v>5.13</v>
      </c>
      <c r="K2528" s="28">
        <v>289.34</v>
      </c>
      <c r="L2528" s="28">
        <v>3.37</v>
      </c>
      <c r="M2528" s="28" t="s">
        <v>48</v>
      </c>
      <c r="N2528" s="28">
        <v>43.85</v>
      </c>
    </row>
    <row r="2529">
      <c r="A2529" s="28">
        <v>2528.0</v>
      </c>
      <c r="B2529" s="28">
        <v>24.0</v>
      </c>
      <c r="C2529" s="28" t="s">
        <v>44</v>
      </c>
      <c r="D2529" s="28">
        <v>6.58</v>
      </c>
      <c r="E2529" s="28">
        <v>2.26</v>
      </c>
      <c r="F2529" s="28">
        <v>8.07</v>
      </c>
      <c r="G2529" s="28">
        <v>80.26</v>
      </c>
      <c r="H2529" s="28" t="s">
        <v>51</v>
      </c>
      <c r="I2529" s="28">
        <v>0.42</v>
      </c>
      <c r="J2529" s="28">
        <v>11.52</v>
      </c>
      <c r="K2529" s="28">
        <v>241.56</v>
      </c>
      <c r="L2529" s="28">
        <v>16.08</v>
      </c>
      <c r="M2529" s="28" t="s">
        <v>46</v>
      </c>
      <c r="N2529" s="28">
        <v>45.46</v>
      </c>
    </row>
    <row r="2530">
      <c r="A2530" s="28">
        <v>2529.0</v>
      </c>
      <c r="B2530" s="28">
        <v>18.0</v>
      </c>
      <c r="C2530" s="28" t="s">
        <v>49</v>
      </c>
      <c r="D2530" s="28">
        <v>2.23</v>
      </c>
      <c r="E2530" s="28">
        <v>1.76</v>
      </c>
      <c r="F2530" s="28">
        <v>4.85</v>
      </c>
      <c r="G2530" s="28">
        <v>72.24</v>
      </c>
      <c r="H2530" s="28" t="s">
        <v>51</v>
      </c>
      <c r="I2530" s="28">
        <v>2.21</v>
      </c>
      <c r="J2530" s="28">
        <v>7.68</v>
      </c>
      <c r="K2530" s="28">
        <v>302.4</v>
      </c>
      <c r="L2530" s="28">
        <v>11.02</v>
      </c>
      <c r="M2530" s="28" t="s">
        <v>48</v>
      </c>
      <c r="N2530" s="28">
        <v>53.327685147137</v>
      </c>
    </row>
    <row r="2531">
      <c r="A2531" s="28">
        <v>2530.0</v>
      </c>
      <c r="B2531" s="28">
        <v>19.0</v>
      </c>
      <c r="C2531" s="28" t="s">
        <v>49</v>
      </c>
      <c r="D2531" s="28">
        <v>4.18</v>
      </c>
      <c r="E2531" s="28">
        <v>3.37</v>
      </c>
      <c r="F2531" s="28">
        <v>5.96</v>
      </c>
      <c r="G2531" s="28">
        <v>78.42</v>
      </c>
      <c r="H2531" s="28" t="s">
        <v>45</v>
      </c>
      <c r="I2531" s="28">
        <v>4.79</v>
      </c>
      <c r="J2531" s="28">
        <v>8.25</v>
      </c>
      <c r="K2531" s="28">
        <v>268.71</v>
      </c>
      <c r="L2531" s="28">
        <v>8.72</v>
      </c>
      <c r="M2531" s="28" t="s">
        <v>48</v>
      </c>
      <c r="N2531" s="28">
        <v>44.76</v>
      </c>
    </row>
    <row r="2532">
      <c r="A2532" s="28">
        <v>2531.0</v>
      </c>
      <c r="B2532" s="28">
        <v>23.0</v>
      </c>
      <c r="C2532" s="28" t="s">
        <v>44</v>
      </c>
      <c r="D2532" s="28">
        <v>2.76</v>
      </c>
      <c r="E2532" s="28">
        <v>4.98</v>
      </c>
      <c r="F2532" s="28">
        <v>4.96</v>
      </c>
      <c r="G2532" s="28">
        <v>85.46</v>
      </c>
      <c r="H2532" s="28" t="s">
        <v>45</v>
      </c>
      <c r="I2532" s="28">
        <v>2.51</v>
      </c>
      <c r="J2532" s="28">
        <v>6.17</v>
      </c>
      <c r="K2532" s="28">
        <v>296.11</v>
      </c>
      <c r="L2532" s="28">
        <v>6.28</v>
      </c>
      <c r="M2532" s="28" t="s">
        <v>48</v>
      </c>
      <c r="N2532" s="28">
        <v>61.99</v>
      </c>
    </row>
    <row r="2533">
      <c r="A2533" s="28">
        <v>2532.0</v>
      </c>
      <c r="B2533" s="28">
        <v>21.0</v>
      </c>
      <c r="C2533" s="28" t="s">
        <v>44</v>
      </c>
      <c r="D2533" s="28">
        <v>0.84</v>
      </c>
      <c r="E2533" s="28">
        <v>6.78</v>
      </c>
      <c r="F2533" s="28">
        <v>7.51</v>
      </c>
      <c r="G2533" s="28">
        <v>95.17</v>
      </c>
      <c r="H2533" s="28" t="s">
        <v>51</v>
      </c>
      <c r="I2533" s="28">
        <v>0.66</v>
      </c>
      <c r="J2533" s="28">
        <v>6.14</v>
      </c>
      <c r="K2533" s="28">
        <v>302.19</v>
      </c>
      <c r="L2533" s="28">
        <v>6.12</v>
      </c>
      <c r="M2533" s="28" t="s">
        <v>48</v>
      </c>
      <c r="N2533" s="28">
        <v>97.93</v>
      </c>
    </row>
    <row r="2534">
      <c r="A2534" s="28">
        <v>2533.0</v>
      </c>
      <c r="B2534" s="28">
        <v>20.0</v>
      </c>
      <c r="C2534" s="28" t="s">
        <v>44</v>
      </c>
      <c r="D2534" s="28">
        <v>7.67</v>
      </c>
      <c r="E2534" s="28">
        <v>5.51</v>
      </c>
      <c r="F2534" s="28">
        <v>7.39</v>
      </c>
      <c r="G2534" s="28">
        <v>82.23</v>
      </c>
      <c r="H2534" s="28" t="s">
        <v>47</v>
      </c>
      <c r="I2534" s="28">
        <v>1.46</v>
      </c>
      <c r="J2534" s="28">
        <v>9.87</v>
      </c>
      <c r="K2534" s="28">
        <v>227.54</v>
      </c>
      <c r="L2534" s="28">
        <v>18.77</v>
      </c>
      <c r="M2534" s="28" t="s">
        <v>46</v>
      </c>
      <c r="N2534" s="28">
        <v>37.8</v>
      </c>
    </row>
    <row r="2535">
      <c r="A2535" s="28">
        <v>2534.0</v>
      </c>
      <c r="B2535" s="28">
        <v>19.0</v>
      </c>
      <c r="C2535" s="28" t="s">
        <v>49</v>
      </c>
      <c r="D2535" s="28">
        <v>6.84</v>
      </c>
      <c r="E2535" s="28">
        <v>9.13</v>
      </c>
      <c r="F2535" s="28">
        <v>6.74</v>
      </c>
      <c r="G2535" s="28">
        <v>71.07</v>
      </c>
      <c r="H2535" s="28" t="s">
        <v>45</v>
      </c>
      <c r="I2535" s="28">
        <v>3.13</v>
      </c>
      <c r="J2535" s="28">
        <v>9.83</v>
      </c>
      <c r="K2535" s="28">
        <v>233.27</v>
      </c>
      <c r="L2535" s="28">
        <v>15.39</v>
      </c>
      <c r="M2535" s="28" t="s">
        <v>46</v>
      </c>
      <c r="N2535" s="28">
        <v>84.4803786250789</v>
      </c>
    </row>
    <row r="2536">
      <c r="A2536" s="28">
        <v>2535.0</v>
      </c>
      <c r="B2536" s="28">
        <v>23.0</v>
      </c>
      <c r="C2536" s="28" t="s">
        <v>49</v>
      </c>
      <c r="D2536" s="28">
        <v>0.63</v>
      </c>
      <c r="E2536" s="28">
        <v>9.46</v>
      </c>
      <c r="F2536" s="28">
        <v>7.49</v>
      </c>
      <c r="G2536" s="28">
        <v>61.71</v>
      </c>
      <c r="H2536" s="28" t="s">
        <v>51</v>
      </c>
      <c r="I2536" s="28">
        <v>0.06</v>
      </c>
      <c r="J2536" s="28">
        <v>4.17</v>
      </c>
      <c r="K2536" s="28">
        <v>331.13</v>
      </c>
      <c r="L2536" s="28">
        <v>1.61</v>
      </c>
      <c r="M2536" s="28" t="s">
        <v>48</v>
      </c>
      <c r="N2536" s="28">
        <v>100.0</v>
      </c>
    </row>
    <row r="2537">
      <c r="A2537" s="28">
        <v>2536.0</v>
      </c>
      <c r="B2537" s="28">
        <v>16.0</v>
      </c>
      <c r="C2537" s="28" t="s">
        <v>49</v>
      </c>
      <c r="D2537" s="28">
        <v>5.76</v>
      </c>
      <c r="E2537" s="28">
        <v>2.47</v>
      </c>
      <c r="F2537" s="28">
        <v>7.2</v>
      </c>
      <c r="G2537" s="28">
        <v>67.02</v>
      </c>
      <c r="H2537" s="28" t="s">
        <v>47</v>
      </c>
      <c r="I2537" s="28">
        <v>4.84</v>
      </c>
      <c r="J2537" s="28">
        <v>7.01</v>
      </c>
      <c r="K2537" s="28">
        <v>238.99</v>
      </c>
      <c r="L2537" s="28">
        <v>14.8</v>
      </c>
      <c r="M2537" s="28" t="s">
        <v>46</v>
      </c>
      <c r="N2537" s="28">
        <v>37.86</v>
      </c>
    </row>
    <row r="2538">
      <c r="A2538" s="28">
        <v>2537.0</v>
      </c>
      <c r="B2538" s="28">
        <v>24.0</v>
      </c>
      <c r="C2538" s="28" t="s">
        <v>49</v>
      </c>
      <c r="D2538" s="28">
        <v>2.78</v>
      </c>
      <c r="E2538" s="28">
        <v>8.68</v>
      </c>
      <c r="F2538" s="28">
        <v>7.88</v>
      </c>
      <c r="G2538" s="28">
        <v>86.01</v>
      </c>
      <c r="H2538" s="28" t="s">
        <v>45</v>
      </c>
      <c r="I2538" s="28">
        <v>2.83</v>
      </c>
      <c r="J2538" s="28">
        <v>7.22</v>
      </c>
      <c r="K2538" s="28">
        <v>307.34</v>
      </c>
      <c r="L2538" s="28">
        <v>5.32</v>
      </c>
      <c r="M2538" s="28" t="s">
        <v>48</v>
      </c>
      <c r="N2538" s="28">
        <v>100.0</v>
      </c>
    </row>
    <row r="2539">
      <c r="A2539" s="28">
        <v>2538.0</v>
      </c>
      <c r="B2539" s="28">
        <v>16.0</v>
      </c>
      <c r="C2539" s="28" t="s">
        <v>44</v>
      </c>
      <c r="D2539" s="28">
        <v>7.96</v>
      </c>
      <c r="E2539" s="28">
        <v>5.34</v>
      </c>
      <c r="F2539" s="28">
        <v>5.2</v>
      </c>
      <c r="G2539" s="28">
        <v>66.42</v>
      </c>
      <c r="H2539" s="28" t="s">
        <v>51</v>
      </c>
      <c r="I2539" s="28">
        <v>3.52</v>
      </c>
      <c r="J2539" s="28">
        <v>9.9</v>
      </c>
      <c r="K2539" s="28">
        <v>210.74</v>
      </c>
      <c r="L2539" s="28">
        <v>15.85</v>
      </c>
      <c r="M2539" s="28" t="s">
        <v>46</v>
      </c>
      <c r="N2539" s="28">
        <v>34.75</v>
      </c>
    </row>
    <row r="2540">
      <c r="A2540" s="28">
        <v>2539.0</v>
      </c>
      <c r="B2540" s="28">
        <v>23.0</v>
      </c>
      <c r="C2540" s="28" t="s">
        <v>44</v>
      </c>
      <c r="D2540" s="28">
        <v>2.42</v>
      </c>
      <c r="E2540" s="28">
        <v>5.08</v>
      </c>
      <c r="F2540" s="28">
        <v>6.14</v>
      </c>
      <c r="G2540" s="28">
        <v>79.26</v>
      </c>
      <c r="H2540" s="28" t="s">
        <v>51</v>
      </c>
      <c r="I2540" s="28">
        <v>2.49</v>
      </c>
      <c r="J2540" s="28">
        <v>5.09</v>
      </c>
      <c r="K2540" s="28">
        <v>298.32</v>
      </c>
      <c r="L2540" s="28">
        <v>7.35</v>
      </c>
      <c r="M2540" s="28" t="s">
        <v>48</v>
      </c>
      <c r="N2540" s="28">
        <v>74.46</v>
      </c>
    </row>
    <row r="2541">
      <c r="A2541" s="28">
        <v>2540.0</v>
      </c>
      <c r="B2541" s="28">
        <v>19.0</v>
      </c>
      <c r="C2541" s="28" t="s">
        <v>44</v>
      </c>
      <c r="D2541" s="28">
        <v>1.91</v>
      </c>
      <c r="E2541" s="28">
        <v>8.06</v>
      </c>
      <c r="F2541" s="28">
        <v>4.76</v>
      </c>
      <c r="G2541" s="28">
        <v>87.96</v>
      </c>
      <c r="H2541" s="28" t="s">
        <v>45</v>
      </c>
      <c r="I2541" s="28">
        <v>4.79</v>
      </c>
      <c r="J2541" s="28">
        <v>4.98</v>
      </c>
      <c r="K2541" s="28">
        <v>290.86</v>
      </c>
      <c r="L2541" s="28">
        <v>2.22</v>
      </c>
      <c r="M2541" s="28" t="s">
        <v>50</v>
      </c>
      <c r="N2541" s="28">
        <v>94.97</v>
      </c>
    </row>
    <row r="2542">
      <c r="A2542" s="28">
        <v>2541.0</v>
      </c>
      <c r="B2542" s="28">
        <v>24.0</v>
      </c>
      <c r="C2542" s="28" t="s">
        <v>44</v>
      </c>
      <c r="D2542" s="28">
        <v>4.54</v>
      </c>
      <c r="E2542" s="28">
        <v>1.84</v>
      </c>
      <c r="F2542" s="28">
        <v>6.15</v>
      </c>
      <c r="G2542" s="28">
        <v>72.33</v>
      </c>
      <c r="H2542" s="28" t="s">
        <v>47</v>
      </c>
      <c r="I2542" s="28">
        <v>2.95</v>
      </c>
      <c r="J2542" s="28">
        <v>8.73</v>
      </c>
      <c r="K2542" s="28">
        <v>268.07</v>
      </c>
      <c r="L2542" s="28">
        <v>11.95</v>
      </c>
      <c r="M2542" s="28" t="s">
        <v>48</v>
      </c>
      <c r="N2542" s="28">
        <v>39.24</v>
      </c>
    </row>
    <row r="2543">
      <c r="A2543" s="28">
        <v>2542.0</v>
      </c>
      <c r="B2543" s="28">
        <v>20.0</v>
      </c>
      <c r="C2543" s="28" t="s">
        <v>44</v>
      </c>
      <c r="D2543" s="28">
        <v>6.68</v>
      </c>
      <c r="E2543" s="28">
        <v>8.94</v>
      </c>
      <c r="F2543" s="28">
        <v>7.51</v>
      </c>
      <c r="G2543" s="28">
        <v>86.76</v>
      </c>
      <c r="H2543" s="28" t="s">
        <v>47</v>
      </c>
      <c r="I2543" s="28">
        <v>3.31</v>
      </c>
      <c r="J2543" s="28">
        <v>8.01</v>
      </c>
      <c r="K2543" s="28">
        <v>238.13</v>
      </c>
      <c r="L2543" s="28">
        <v>16.3</v>
      </c>
      <c r="M2543" s="28" t="s">
        <v>46</v>
      </c>
      <c r="N2543" s="28">
        <v>77.9680381427272</v>
      </c>
    </row>
    <row r="2544">
      <c r="A2544" s="28">
        <v>2543.0</v>
      </c>
      <c r="B2544" s="28">
        <v>18.0</v>
      </c>
      <c r="C2544" s="28" t="s">
        <v>49</v>
      </c>
      <c r="D2544" s="28">
        <v>1.54</v>
      </c>
      <c r="E2544" s="28">
        <v>7.04</v>
      </c>
      <c r="F2544" s="28">
        <v>7.46</v>
      </c>
      <c r="G2544" s="28">
        <v>83.24</v>
      </c>
      <c r="H2544" s="28" t="s">
        <v>47</v>
      </c>
      <c r="I2544" s="28">
        <v>4.3</v>
      </c>
      <c r="J2544" s="28">
        <v>4.24</v>
      </c>
      <c r="K2544" s="28">
        <v>293.22</v>
      </c>
      <c r="L2544" s="28">
        <v>7.78</v>
      </c>
      <c r="M2544" s="28" t="s">
        <v>48</v>
      </c>
      <c r="N2544" s="28">
        <v>99.13</v>
      </c>
    </row>
    <row r="2545">
      <c r="A2545" s="28">
        <v>2544.0</v>
      </c>
      <c r="B2545" s="28">
        <v>24.0</v>
      </c>
      <c r="C2545" s="28" t="s">
        <v>49</v>
      </c>
      <c r="D2545" s="28">
        <v>5.68</v>
      </c>
      <c r="E2545" s="28">
        <v>8.88</v>
      </c>
      <c r="F2545" s="28">
        <v>7.55</v>
      </c>
      <c r="G2545" s="28">
        <v>77.56</v>
      </c>
      <c r="H2545" s="28" t="s">
        <v>45</v>
      </c>
      <c r="I2545" s="28">
        <v>4.31</v>
      </c>
      <c r="J2545" s="28">
        <v>8.05</v>
      </c>
      <c r="K2545" s="28">
        <v>252.65</v>
      </c>
      <c r="L2545" s="28">
        <v>11.76</v>
      </c>
      <c r="M2545" s="28" t="s">
        <v>46</v>
      </c>
      <c r="N2545" s="28">
        <v>96.5559148791454</v>
      </c>
    </row>
    <row r="2546">
      <c r="A2546" s="28">
        <v>2545.0</v>
      </c>
      <c r="B2546" s="28">
        <v>24.0</v>
      </c>
      <c r="C2546" s="28" t="s">
        <v>49</v>
      </c>
      <c r="D2546" s="28">
        <v>0.49</v>
      </c>
      <c r="E2546" s="28">
        <v>9.95</v>
      </c>
      <c r="F2546" s="28">
        <v>5.54</v>
      </c>
      <c r="G2546" s="28">
        <v>95.89</v>
      </c>
      <c r="H2546" s="28" t="s">
        <v>47</v>
      </c>
      <c r="I2546" s="28">
        <v>0.14</v>
      </c>
      <c r="J2546" s="28">
        <v>1.5</v>
      </c>
      <c r="K2546" s="28">
        <v>309.95</v>
      </c>
      <c r="L2546" s="28">
        <v>0.6</v>
      </c>
      <c r="M2546" s="28" t="s">
        <v>50</v>
      </c>
      <c r="N2546" s="28">
        <v>100.0</v>
      </c>
    </row>
    <row r="2547">
      <c r="A2547" s="28">
        <v>2546.0</v>
      </c>
      <c r="B2547" s="28">
        <v>19.0</v>
      </c>
      <c r="C2547" s="28" t="s">
        <v>44</v>
      </c>
      <c r="D2547" s="28">
        <v>7.35</v>
      </c>
      <c r="E2547" s="28">
        <v>5.66</v>
      </c>
      <c r="F2547" s="28">
        <v>7.31</v>
      </c>
      <c r="G2547" s="28">
        <v>87.68</v>
      </c>
      <c r="H2547" s="28" t="s">
        <v>51</v>
      </c>
      <c r="I2547" s="28">
        <v>1.42</v>
      </c>
      <c r="J2547" s="28">
        <v>11.81</v>
      </c>
      <c r="K2547" s="28">
        <v>237.51</v>
      </c>
      <c r="L2547" s="28">
        <v>18.36</v>
      </c>
      <c r="M2547" s="28" t="s">
        <v>46</v>
      </c>
      <c r="N2547" s="28">
        <v>57.98</v>
      </c>
    </row>
    <row r="2548">
      <c r="A2548" s="28">
        <v>2547.0</v>
      </c>
      <c r="B2548" s="28">
        <v>19.0</v>
      </c>
      <c r="C2548" s="28" t="s">
        <v>49</v>
      </c>
      <c r="D2548" s="28">
        <v>0.65</v>
      </c>
      <c r="E2548" s="28">
        <v>1.84</v>
      </c>
      <c r="F2548" s="28">
        <v>5.84</v>
      </c>
      <c r="G2548" s="28">
        <v>74.42</v>
      </c>
      <c r="H2548" s="28" t="s">
        <v>45</v>
      </c>
      <c r="I2548" s="28">
        <v>1.23</v>
      </c>
      <c r="J2548" s="28">
        <v>2.83</v>
      </c>
      <c r="K2548" s="28">
        <v>302.15</v>
      </c>
      <c r="L2548" s="28">
        <v>1.15</v>
      </c>
      <c r="M2548" s="28" t="s">
        <v>48</v>
      </c>
      <c r="N2548" s="28">
        <v>48.25</v>
      </c>
    </row>
    <row r="2549">
      <c r="A2549" s="28">
        <v>2548.0</v>
      </c>
      <c r="B2549" s="28">
        <v>23.0</v>
      </c>
      <c r="C2549" s="28" t="s">
        <v>49</v>
      </c>
      <c r="D2549" s="28">
        <v>7.31</v>
      </c>
      <c r="E2549" s="28">
        <v>2.5</v>
      </c>
      <c r="F2549" s="28">
        <v>8.72</v>
      </c>
      <c r="G2549" s="28">
        <v>92.17</v>
      </c>
      <c r="H2549" s="28" t="s">
        <v>45</v>
      </c>
      <c r="I2549" s="28">
        <v>0.03</v>
      </c>
      <c r="J2549" s="28">
        <v>9.14</v>
      </c>
      <c r="K2549" s="28">
        <v>237.0</v>
      </c>
      <c r="L2549" s="28">
        <v>14.92</v>
      </c>
      <c r="M2549" s="28" t="s">
        <v>46</v>
      </c>
      <c r="N2549" s="28">
        <v>34.3</v>
      </c>
    </row>
    <row r="2550">
      <c r="A2550" s="28">
        <v>2549.0</v>
      </c>
      <c r="B2550" s="28">
        <v>17.0</v>
      </c>
      <c r="C2550" s="28" t="s">
        <v>49</v>
      </c>
      <c r="D2550" s="28">
        <v>3.93</v>
      </c>
      <c r="E2550" s="28">
        <v>3.91</v>
      </c>
      <c r="F2550" s="28">
        <v>5.72</v>
      </c>
      <c r="G2550" s="28">
        <v>89.52</v>
      </c>
      <c r="H2550" s="28" t="s">
        <v>47</v>
      </c>
      <c r="I2550" s="28">
        <v>4.38</v>
      </c>
      <c r="J2550" s="28">
        <v>8.92</v>
      </c>
      <c r="K2550" s="28">
        <v>281.48</v>
      </c>
      <c r="L2550" s="28">
        <v>11.0</v>
      </c>
      <c r="M2550" s="28" t="s">
        <v>48</v>
      </c>
      <c r="N2550" s="28">
        <v>54.44</v>
      </c>
    </row>
    <row r="2551">
      <c r="A2551" s="28">
        <v>2550.0</v>
      </c>
      <c r="B2551" s="28">
        <v>24.0</v>
      </c>
      <c r="C2551" s="28" t="s">
        <v>44</v>
      </c>
      <c r="D2551" s="28">
        <v>3.58</v>
      </c>
      <c r="E2551" s="28">
        <v>1.93</v>
      </c>
      <c r="F2551" s="28">
        <v>7.02</v>
      </c>
      <c r="G2551" s="28">
        <v>91.67</v>
      </c>
      <c r="H2551" s="28" t="s">
        <v>51</v>
      </c>
      <c r="I2551" s="28">
        <v>1.59</v>
      </c>
      <c r="J2551" s="28">
        <v>4.78</v>
      </c>
      <c r="K2551" s="28">
        <v>275.96</v>
      </c>
      <c r="L2551" s="28">
        <v>8.5</v>
      </c>
      <c r="M2551" s="28" t="s">
        <v>48</v>
      </c>
      <c r="N2551" s="28">
        <v>53.66</v>
      </c>
    </row>
    <row r="2552">
      <c r="A2552" s="28">
        <v>2551.0</v>
      </c>
      <c r="B2552" s="28">
        <v>21.0</v>
      </c>
      <c r="C2552" s="28" t="s">
        <v>44</v>
      </c>
      <c r="D2552" s="28">
        <v>7.79</v>
      </c>
      <c r="E2552" s="28">
        <v>8.34</v>
      </c>
      <c r="F2552" s="28">
        <v>7.75</v>
      </c>
      <c r="G2552" s="28">
        <v>85.64</v>
      </c>
      <c r="H2552" s="28" t="s">
        <v>47</v>
      </c>
      <c r="I2552" s="28">
        <v>1.73</v>
      </c>
      <c r="J2552" s="28">
        <v>13.29</v>
      </c>
      <c r="K2552" s="28">
        <v>213.29</v>
      </c>
      <c r="L2552" s="28">
        <v>14.52</v>
      </c>
      <c r="M2552" s="28" t="s">
        <v>46</v>
      </c>
      <c r="N2552" s="28">
        <v>73.3166182361077</v>
      </c>
    </row>
    <row r="2553">
      <c r="A2553" s="28">
        <v>2552.0</v>
      </c>
      <c r="B2553" s="28">
        <v>24.0</v>
      </c>
      <c r="C2553" s="28" t="s">
        <v>44</v>
      </c>
      <c r="D2553" s="28">
        <v>7.92</v>
      </c>
      <c r="E2553" s="28">
        <v>3.67</v>
      </c>
      <c r="F2553" s="28">
        <v>8.53</v>
      </c>
      <c r="G2553" s="28">
        <v>75.17</v>
      </c>
      <c r="H2553" s="28" t="s">
        <v>45</v>
      </c>
      <c r="I2553" s="28">
        <v>0.5</v>
      </c>
      <c r="J2553" s="28">
        <v>12.35</v>
      </c>
      <c r="K2553" s="28">
        <v>242.28</v>
      </c>
      <c r="L2553" s="28">
        <v>15.72</v>
      </c>
      <c r="M2553" s="28" t="s">
        <v>46</v>
      </c>
      <c r="N2553" s="28">
        <v>27.91</v>
      </c>
    </row>
    <row r="2554">
      <c r="A2554" s="28">
        <v>2553.0</v>
      </c>
      <c r="B2554" s="28">
        <v>23.0</v>
      </c>
      <c r="C2554" s="28" t="s">
        <v>44</v>
      </c>
      <c r="D2554" s="28">
        <v>5.2</v>
      </c>
      <c r="E2554" s="28">
        <v>9.78</v>
      </c>
      <c r="F2554" s="28">
        <v>6.19</v>
      </c>
      <c r="G2554" s="28">
        <v>73.94</v>
      </c>
      <c r="H2554" s="28" t="s">
        <v>47</v>
      </c>
      <c r="I2554" s="28">
        <v>4.95</v>
      </c>
      <c r="J2554" s="28">
        <v>7.06</v>
      </c>
      <c r="K2554" s="28">
        <v>262.27</v>
      </c>
      <c r="L2554" s="28">
        <v>7.66</v>
      </c>
      <c r="M2554" s="28" t="s">
        <v>46</v>
      </c>
      <c r="N2554" s="28">
        <v>91.0557998682893</v>
      </c>
    </row>
    <row r="2555">
      <c r="A2555" s="28">
        <v>2554.0</v>
      </c>
      <c r="B2555" s="28">
        <v>22.0</v>
      </c>
      <c r="C2555" s="28" t="s">
        <v>49</v>
      </c>
      <c r="D2555" s="28">
        <v>1.02</v>
      </c>
      <c r="E2555" s="28">
        <v>7.32</v>
      </c>
      <c r="F2555" s="28">
        <v>5.8</v>
      </c>
      <c r="G2555" s="28">
        <v>86.17</v>
      </c>
      <c r="H2555" s="28" t="s">
        <v>45</v>
      </c>
      <c r="I2555" s="28">
        <v>4.13</v>
      </c>
      <c r="J2555" s="28">
        <v>3.77</v>
      </c>
      <c r="K2555" s="28">
        <v>300.55</v>
      </c>
      <c r="L2555" s="28">
        <v>0.08</v>
      </c>
      <c r="M2555" s="28" t="s">
        <v>50</v>
      </c>
      <c r="N2555" s="28">
        <v>100.0</v>
      </c>
    </row>
    <row r="2556">
      <c r="A2556" s="28">
        <v>2555.0</v>
      </c>
      <c r="B2556" s="28">
        <v>16.0</v>
      </c>
      <c r="C2556" s="28" t="s">
        <v>44</v>
      </c>
      <c r="D2556" s="28">
        <v>4.05</v>
      </c>
      <c r="E2556" s="28">
        <v>2.56</v>
      </c>
      <c r="F2556" s="28">
        <v>6.15</v>
      </c>
      <c r="G2556" s="28">
        <v>65.24</v>
      </c>
      <c r="H2556" s="28" t="s">
        <v>45</v>
      </c>
      <c r="I2556" s="28">
        <v>2.86</v>
      </c>
      <c r="J2556" s="28">
        <v>9.8</v>
      </c>
      <c r="K2556" s="28">
        <v>276.34</v>
      </c>
      <c r="L2556" s="28">
        <v>8.74</v>
      </c>
      <c r="M2556" s="28" t="s">
        <v>48</v>
      </c>
      <c r="N2556" s="28">
        <v>56.0611548594537</v>
      </c>
    </row>
    <row r="2557">
      <c r="A2557" s="28">
        <v>2556.0</v>
      </c>
      <c r="B2557" s="28">
        <v>18.0</v>
      </c>
      <c r="C2557" s="28" t="s">
        <v>44</v>
      </c>
      <c r="D2557" s="28">
        <v>4.23</v>
      </c>
      <c r="E2557" s="28">
        <v>5.28</v>
      </c>
      <c r="F2557" s="28">
        <v>5.62</v>
      </c>
      <c r="G2557" s="28">
        <v>92.8</v>
      </c>
      <c r="H2557" s="28" t="s">
        <v>47</v>
      </c>
      <c r="I2557" s="28">
        <v>3.86</v>
      </c>
      <c r="J2557" s="28">
        <v>8.32</v>
      </c>
      <c r="K2557" s="28">
        <v>252.48</v>
      </c>
      <c r="L2557" s="28">
        <v>10.06</v>
      </c>
      <c r="M2557" s="28" t="s">
        <v>48</v>
      </c>
      <c r="N2557" s="28">
        <v>61.13</v>
      </c>
    </row>
    <row r="2558">
      <c r="A2558" s="28">
        <v>2557.0</v>
      </c>
      <c r="B2558" s="28">
        <v>17.0</v>
      </c>
      <c r="C2558" s="28" t="s">
        <v>49</v>
      </c>
      <c r="D2558" s="28">
        <v>4.12</v>
      </c>
      <c r="E2558" s="28">
        <v>5.2</v>
      </c>
      <c r="F2558" s="28">
        <v>7.27</v>
      </c>
      <c r="G2558" s="28">
        <v>74.81</v>
      </c>
      <c r="H2558" s="28" t="s">
        <v>45</v>
      </c>
      <c r="I2558" s="28">
        <v>3.89</v>
      </c>
      <c r="J2558" s="28">
        <v>8.16</v>
      </c>
      <c r="K2558" s="28">
        <v>282.32</v>
      </c>
      <c r="L2558" s="28">
        <v>10.01</v>
      </c>
      <c r="M2558" s="28" t="s">
        <v>48</v>
      </c>
      <c r="N2558" s="28">
        <v>64.13</v>
      </c>
    </row>
    <row r="2559">
      <c r="A2559" s="28">
        <v>2558.0</v>
      </c>
      <c r="B2559" s="28">
        <v>20.0</v>
      </c>
      <c r="C2559" s="28" t="s">
        <v>49</v>
      </c>
      <c r="D2559" s="28">
        <v>4.56</v>
      </c>
      <c r="E2559" s="28">
        <v>5.43</v>
      </c>
      <c r="F2559" s="28">
        <v>8.66</v>
      </c>
      <c r="G2559" s="28">
        <v>85.21</v>
      </c>
      <c r="H2559" s="28" t="s">
        <v>51</v>
      </c>
      <c r="I2559" s="28">
        <v>3.28</v>
      </c>
      <c r="J2559" s="28">
        <v>8.83</v>
      </c>
      <c r="K2559" s="28">
        <v>286.52</v>
      </c>
      <c r="L2559" s="28">
        <v>6.95</v>
      </c>
      <c r="M2559" s="28" t="s">
        <v>48</v>
      </c>
      <c r="N2559" s="28">
        <v>69.42</v>
      </c>
    </row>
    <row r="2560">
      <c r="A2560" s="28">
        <v>2559.0</v>
      </c>
      <c r="B2560" s="28">
        <v>20.0</v>
      </c>
      <c r="C2560" s="28" t="s">
        <v>44</v>
      </c>
      <c r="D2560" s="28">
        <v>0.15</v>
      </c>
      <c r="E2560" s="28">
        <v>5.82</v>
      </c>
      <c r="F2560" s="28">
        <v>4.63</v>
      </c>
      <c r="G2560" s="28">
        <v>79.96</v>
      </c>
      <c r="H2560" s="28" t="s">
        <v>47</v>
      </c>
      <c r="I2560" s="28">
        <v>0.87</v>
      </c>
      <c r="J2560" s="28">
        <v>3.46</v>
      </c>
      <c r="K2560" s="28">
        <v>326.44</v>
      </c>
      <c r="L2560" s="28">
        <v>0.09</v>
      </c>
      <c r="M2560" s="28" t="s">
        <v>48</v>
      </c>
      <c r="N2560" s="28">
        <v>71.0</v>
      </c>
    </row>
    <row r="2561">
      <c r="A2561" s="28">
        <v>2560.0</v>
      </c>
      <c r="B2561" s="28">
        <v>20.0</v>
      </c>
      <c r="C2561" s="28" t="s">
        <v>49</v>
      </c>
      <c r="D2561" s="28">
        <v>5.69</v>
      </c>
      <c r="E2561" s="28">
        <v>1.28</v>
      </c>
      <c r="F2561" s="28">
        <v>6.8</v>
      </c>
      <c r="G2561" s="28">
        <v>80.77</v>
      </c>
      <c r="H2561" s="28" t="s">
        <v>47</v>
      </c>
      <c r="I2561" s="28">
        <v>3.6</v>
      </c>
      <c r="J2561" s="28">
        <v>7.53</v>
      </c>
      <c r="K2561" s="28">
        <v>241.69</v>
      </c>
      <c r="L2561" s="28">
        <v>9.26</v>
      </c>
      <c r="M2561" s="28" t="s">
        <v>46</v>
      </c>
      <c r="N2561" s="28">
        <v>43.6627686712259</v>
      </c>
    </row>
    <row r="2562">
      <c r="A2562" s="28">
        <v>2561.0</v>
      </c>
      <c r="B2562" s="28">
        <v>19.0</v>
      </c>
      <c r="C2562" s="28" t="s">
        <v>44</v>
      </c>
      <c r="D2562" s="28">
        <v>5.7</v>
      </c>
      <c r="E2562" s="28">
        <v>7.18</v>
      </c>
      <c r="F2562" s="28">
        <v>8.49</v>
      </c>
      <c r="G2562" s="28">
        <v>89.52</v>
      </c>
      <c r="H2562" s="28" t="s">
        <v>51</v>
      </c>
      <c r="I2562" s="28">
        <v>2.85</v>
      </c>
      <c r="J2562" s="28">
        <v>7.45</v>
      </c>
      <c r="K2562" s="28">
        <v>231.71</v>
      </c>
      <c r="L2562" s="28">
        <v>11.87</v>
      </c>
      <c r="M2562" s="28" t="s">
        <v>46</v>
      </c>
      <c r="N2562" s="28">
        <v>85.1786308927273</v>
      </c>
    </row>
    <row r="2563">
      <c r="A2563" s="28">
        <v>2562.0</v>
      </c>
      <c r="B2563" s="28">
        <v>20.0</v>
      </c>
      <c r="C2563" s="28" t="s">
        <v>44</v>
      </c>
      <c r="D2563" s="28">
        <v>0.92</v>
      </c>
      <c r="E2563" s="28">
        <v>5.38</v>
      </c>
      <c r="F2563" s="28">
        <v>4.5</v>
      </c>
      <c r="G2563" s="28">
        <v>85.07</v>
      </c>
      <c r="H2563" s="28" t="s">
        <v>51</v>
      </c>
      <c r="I2563" s="28">
        <v>3.62</v>
      </c>
      <c r="J2563" s="28">
        <v>5.36</v>
      </c>
      <c r="K2563" s="28">
        <v>322.6</v>
      </c>
      <c r="L2563" s="28">
        <v>2.75</v>
      </c>
      <c r="M2563" s="28" t="s">
        <v>48</v>
      </c>
      <c r="N2563" s="28">
        <v>77.35</v>
      </c>
    </row>
    <row r="2564">
      <c r="A2564" s="28">
        <v>2563.0</v>
      </c>
      <c r="B2564" s="28">
        <v>18.0</v>
      </c>
      <c r="C2564" s="28" t="s">
        <v>44</v>
      </c>
      <c r="D2564" s="28">
        <v>4.56</v>
      </c>
      <c r="E2564" s="28">
        <v>8.12</v>
      </c>
      <c r="F2564" s="28">
        <v>6.47</v>
      </c>
      <c r="G2564" s="28">
        <v>70.01</v>
      </c>
      <c r="H2564" s="28" t="s">
        <v>51</v>
      </c>
      <c r="I2564" s="28">
        <v>2.72</v>
      </c>
      <c r="J2564" s="28">
        <v>9.98</v>
      </c>
      <c r="K2564" s="28">
        <v>263.81</v>
      </c>
      <c r="L2564" s="28">
        <v>14.35</v>
      </c>
      <c r="M2564" s="28" t="s">
        <v>48</v>
      </c>
      <c r="N2564" s="28">
        <v>85.22</v>
      </c>
    </row>
    <row r="2565">
      <c r="A2565" s="28">
        <v>2564.0</v>
      </c>
      <c r="B2565" s="28">
        <v>16.0</v>
      </c>
      <c r="C2565" s="28" t="s">
        <v>49</v>
      </c>
      <c r="D2565" s="28">
        <v>4.55</v>
      </c>
      <c r="E2565" s="28">
        <v>8.34</v>
      </c>
      <c r="F2565" s="28">
        <v>8.33</v>
      </c>
      <c r="G2565" s="28">
        <v>62.97</v>
      </c>
      <c r="H2565" s="28" t="s">
        <v>45</v>
      </c>
      <c r="I2565" s="28">
        <v>4.78</v>
      </c>
      <c r="J2565" s="28">
        <v>7.05</v>
      </c>
      <c r="K2565" s="28">
        <v>261.49</v>
      </c>
      <c r="L2565" s="28">
        <v>10.07</v>
      </c>
      <c r="M2565" s="28" t="s">
        <v>48</v>
      </c>
      <c r="N2565" s="28">
        <v>84.72</v>
      </c>
    </row>
    <row r="2566">
      <c r="A2566" s="28">
        <v>2565.0</v>
      </c>
      <c r="B2566" s="28">
        <v>20.0</v>
      </c>
      <c r="C2566" s="28" t="s">
        <v>49</v>
      </c>
      <c r="D2566" s="28">
        <v>5.46</v>
      </c>
      <c r="E2566" s="28">
        <v>3.07</v>
      </c>
      <c r="F2566" s="28">
        <v>8.5</v>
      </c>
      <c r="G2566" s="28">
        <v>93.61</v>
      </c>
      <c r="H2566" s="28" t="s">
        <v>45</v>
      </c>
      <c r="I2566" s="28">
        <v>3.14</v>
      </c>
      <c r="J2566" s="28">
        <v>8.98</v>
      </c>
      <c r="K2566" s="28">
        <v>266.13</v>
      </c>
      <c r="L2566" s="28">
        <v>11.47</v>
      </c>
      <c r="M2566" s="28" t="s">
        <v>46</v>
      </c>
      <c r="N2566" s="28">
        <v>58.1</v>
      </c>
    </row>
    <row r="2567">
      <c r="A2567" s="28">
        <v>2566.0</v>
      </c>
      <c r="B2567" s="28">
        <v>24.0</v>
      </c>
      <c r="C2567" s="28" t="s">
        <v>44</v>
      </c>
      <c r="D2567" s="28">
        <v>0.68</v>
      </c>
      <c r="E2567" s="28">
        <v>1.44</v>
      </c>
      <c r="F2567" s="28">
        <v>6.57</v>
      </c>
      <c r="G2567" s="28">
        <v>95.4</v>
      </c>
      <c r="H2567" s="28" t="s">
        <v>45</v>
      </c>
      <c r="I2567" s="28">
        <v>2.87</v>
      </c>
      <c r="J2567" s="28">
        <v>6.64</v>
      </c>
      <c r="K2567" s="28">
        <v>305.94</v>
      </c>
      <c r="L2567" s="28">
        <v>3.82</v>
      </c>
      <c r="M2567" s="28" t="s">
        <v>48</v>
      </c>
      <c r="N2567" s="28">
        <v>74.1795943239353</v>
      </c>
    </row>
    <row r="2568">
      <c r="A2568" s="28">
        <v>2567.0</v>
      </c>
      <c r="B2568" s="28">
        <v>24.0</v>
      </c>
      <c r="C2568" s="28" t="s">
        <v>49</v>
      </c>
      <c r="D2568" s="28">
        <v>5.01</v>
      </c>
      <c r="E2568" s="28">
        <v>7.33</v>
      </c>
      <c r="F2568" s="28">
        <v>4.12</v>
      </c>
      <c r="G2568" s="28">
        <v>66.58</v>
      </c>
      <c r="H2568" s="28" t="s">
        <v>45</v>
      </c>
      <c r="I2568" s="28">
        <v>4.21</v>
      </c>
      <c r="J2568" s="28">
        <v>7.3</v>
      </c>
      <c r="K2568" s="28">
        <v>267.5</v>
      </c>
      <c r="L2568" s="28">
        <v>9.88</v>
      </c>
      <c r="M2568" s="28" t="s">
        <v>50</v>
      </c>
      <c r="N2568" s="28">
        <v>64.0545483308268</v>
      </c>
    </row>
    <row r="2569">
      <c r="A2569" s="28">
        <v>2568.0</v>
      </c>
      <c r="B2569" s="28">
        <v>19.0</v>
      </c>
      <c r="C2569" s="28" t="s">
        <v>44</v>
      </c>
      <c r="D2569" s="28">
        <v>2.25</v>
      </c>
      <c r="E2569" s="28">
        <v>9.8</v>
      </c>
      <c r="F2569" s="28">
        <v>4.53</v>
      </c>
      <c r="G2569" s="28">
        <v>72.38</v>
      </c>
      <c r="H2569" s="28" t="s">
        <v>45</v>
      </c>
      <c r="I2569" s="28">
        <v>1.9</v>
      </c>
      <c r="J2569" s="28">
        <v>5.2</v>
      </c>
      <c r="K2569" s="28">
        <v>293.24</v>
      </c>
      <c r="L2569" s="28">
        <v>8.66</v>
      </c>
      <c r="M2569" s="28" t="s">
        <v>50</v>
      </c>
      <c r="N2569" s="28">
        <v>93.73</v>
      </c>
    </row>
    <row r="2570">
      <c r="A2570" s="28">
        <v>2569.0</v>
      </c>
      <c r="B2570" s="28">
        <v>18.0</v>
      </c>
      <c r="C2570" s="28" t="s">
        <v>49</v>
      </c>
      <c r="D2570" s="28">
        <v>4.06</v>
      </c>
      <c r="E2570" s="28">
        <v>5.02</v>
      </c>
      <c r="F2570" s="28">
        <v>6.93</v>
      </c>
      <c r="G2570" s="28">
        <v>71.29</v>
      </c>
      <c r="H2570" s="28" t="s">
        <v>45</v>
      </c>
      <c r="I2570" s="28">
        <v>1.58</v>
      </c>
      <c r="J2570" s="28">
        <v>6.88</v>
      </c>
      <c r="K2570" s="28">
        <v>273.75</v>
      </c>
      <c r="L2570" s="28">
        <v>8.86</v>
      </c>
      <c r="M2570" s="28" t="s">
        <v>48</v>
      </c>
      <c r="N2570" s="28">
        <v>64.43</v>
      </c>
    </row>
    <row r="2571">
      <c r="A2571" s="28">
        <v>2570.0</v>
      </c>
      <c r="B2571" s="28">
        <v>16.0</v>
      </c>
      <c r="C2571" s="28" t="s">
        <v>44</v>
      </c>
      <c r="D2571" s="28">
        <v>6.19</v>
      </c>
      <c r="E2571" s="28">
        <v>3.34</v>
      </c>
      <c r="F2571" s="28">
        <v>4.62</v>
      </c>
      <c r="G2571" s="28">
        <v>97.5</v>
      </c>
      <c r="H2571" s="28" t="s">
        <v>45</v>
      </c>
      <c r="I2571" s="28">
        <v>2.52</v>
      </c>
      <c r="J2571" s="28">
        <v>7.35</v>
      </c>
      <c r="K2571" s="28">
        <v>262.01</v>
      </c>
      <c r="L2571" s="28">
        <v>13.87</v>
      </c>
      <c r="M2571" s="28" t="s">
        <v>46</v>
      </c>
      <c r="N2571" s="28">
        <v>33.84</v>
      </c>
    </row>
    <row r="2572">
      <c r="A2572" s="28">
        <v>2571.0</v>
      </c>
      <c r="B2572" s="28">
        <v>17.0</v>
      </c>
      <c r="C2572" s="28" t="s">
        <v>44</v>
      </c>
      <c r="D2572" s="28">
        <v>5.65</v>
      </c>
      <c r="E2572" s="28">
        <v>2.41</v>
      </c>
      <c r="F2572" s="28">
        <v>4.75</v>
      </c>
      <c r="G2572" s="28">
        <v>68.19</v>
      </c>
      <c r="H2572" s="28" t="s">
        <v>45</v>
      </c>
      <c r="I2572" s="28">
        <v>2.92</v>
      </c>
      <c r="J2572" s="28">
        <v>9.2</v>
      </c>
      <c r="K2572" s="28">
        <v>247.31</v>
      </c>
      <c r="L2572" s="28">
        <v>14.65</v>
      </c>
      <c r="M2572" s="28" t="s">
        <v>46</v>
      </c>
      <c r="N2572" s="28">
        <v>14.48</v>
      </c>
    </row>
    <row r="2573">
      <c r="A2573" s="28">
        <v>2572.0</v>
      </c>
      <c r="B2573" s="28">
        <v>23.0</v>
      </c>
      <c r="C2573" s="28" t="s">
        <v>49</v>
      </c>
      <c r="D2573" s="28">
        <v>0.95</v>
      </c>
      <c r="E2573" s="28">
        <v>3.59</v>
      </c>
      <c r="F2573" s="28">
        <v>7.86</v>
      </c>
      <c r="G2573" s="28">
        <v>66.66</v>
      </c>
      <c r="H2573" s="28" t="s">
        <v>51</v>
      </c>
      <c r="I2573" s="28">
        <v>1.1</v>
      </c>
      <c r="J2573" s="28">
        <v>2.99</v>
      </c>
      <c r="K2573" s="28">
        <v>302.8</v>
      </c>
      <c r="L2573" s="28">
        <v>1.6</v>
      </c>
      <c r="M2573" s="28" t="s">
        <v>48</v>
      </c>
      <c r="N2573" s="28">
        <v>65.89</v>
      </c>
    </row>
    <row r="2574">
      <c r="A2574" s="28">
        <v>2573.0</v>
      </c>
      <c r="B2574" s="28">
        <v>16.0</v>
      </c>
      <c r="C2574" s="28" t="s">
        <v>49</v>
      </c>
      <c r="D2574" s="28">
        <v>4.73</v>
      </c>
      <c r="E2574" s="28">
        <v>3.95</v>
      </c>
      <c r="F2574" s="28">
        <v>7.75</v>
      </c>
      <c r="G2574" s="28">
        <v>67.27</v>
      </c>
      <c r="H2574" s="28" t="s">
        <v>45</v>
      </c>
      <c r="I2574" s="28">
        <v>3.41</v>
      </c>
      <c r="J2574" s="28">
        <v>6.37</v>
      </c>
      <c r="K2574" s="28">
        <v>261.22</v>
      </c>
      <c r="L2574" s="28">
        <v>6.67</v>
      </c>
      <c r="M2574" s="28" t="s">
        <v>48</v>
      </c>
      <c r="N2574" s="28">
        <v>59.3378800274609</v>
      </c>
    </row>
    <row r="2575">
      <c r="A2575" s="28">
        <v>2574.0</v>
      </c>
      <c r="B2575" s="28">
        <v>23.0</v>
      </c>
      <c r="C2575" s="28" t="s">
        <v>44</v>
      </c>
      <c r="D2575" s="28">
        <v>7.75</v>
      </c>
      <c r="E2575" s="28">
        <v>4.81</v>
      </c>
      <c r="F2575" s="28">
        <v>8.21</v>
      </c>
      <c r="G2575" s="28">
        <v>89.19</v>
      </c>
      <c r="H2575" s="28" t="s">
        <v>47</v>
      </c>
      <c r="I2575" s="28">
        <v>4.01</v>
      </c>
      <c r="J2575" s="28">
        <v>12.3</v>
      </c>
      <c r="K2575" s="28">
        <v>214.97</v>
      </c>
      <c r="L2575" s="28">
        <v>16.81</v>
      </c>
      <c r="M2575" s="28" t="s">
        <v>46</v>
      </c>
      <c r="N2575" s="28">
        <v>47.81</v>
      </c>
    </row>
    <row r="2576">
      <c r="A2576" s="28">
        <v>2575.0</v>
      </c>
      <c r="B2576" s="28">
        <v>22.0</v>
      </c>
      <c r="C2576" s="28" t="s">
        <v>44</v>
      </c>
      <c r="D2576" s="28">
        <v>1.25</v>
      </c>
      <c r="E2576" s="28">
        <v>6.9</v>
      </c>
      <c r="F2576" s="28">
        <v>4.53</v>
      </c>
      <c r="G2576" s="28">
        <v>95.52</v>
      </c>
      <c r="H2576" s="28" t="s">
        <v>47</v>
      </c>
      <c r="I2576" s="28">
        <v>2.89</v>
      </c>
      <c r="J2576" s="28">
        <v>6.08</v>
      </c>
      <c r="K2576" s="28">
        <v>314.36</v>
      </c>
      <c r="L2576" s="28">
        <v>6.19</v>
      </c>
      <c r="M2576" s="28" t="s">
        <v>48</v>
      </c>
      <c r="N2576" s="28">
        <v>82.99</v>
      </c>
    </row>
    <row r="2577">
      <c r="A2577" s="28">
        <v>2576.0</v>
      </c>
      <c r="B2577" s="28">
        <v>23.0</v>
      </c>
      <c r="C2577" s="28" t="s">
        <v>44</v>
      </c>
      <c r="D2577" s="28">
        <v>6.82</v>
      </c>
      <c r="E2577" s="28">
        <v>3.46</v>
      </c>
      <c r="F2577" s="28">
        <v>4.99</v>
      </c>
      <c r="G2577" s="28">
        <v>75.73</v>
      </c>
      <c r="H2577" s="28" t="s">
        <v>45</v>
      </c>
      <c r="I2577" s="28">
        <v>2.61</v>
      </c>
      <c r="J2577" s="28">
        <v>12.26</v>
      </c>
      <c r="K2577" s="28">
        <v>246.2</v>
      </c>
      <c r="L2577" s="28">
        <v>12.97</v>
      </c>
      <c r="M2577" s="28" t="s">
        <v>46</v>
      </c>
      <c r="N2577" s="28">
        <v>37.17</v>
      </c>
    </row>
    <row r="2578">
      <c r="A2578" s="28">
        <v>2577.0</v>
      </c>
      <c r="B2578" s="28">
        <v>21.0</v>
      </c>
      <c r="C2578" s="28" t="s">
        <v>44</v>
      </c>
      <c r="D2578" s="28">
        <v>5.62</v>
      </c>
      <c r="E2578" s="28">
        <v>1.46</v>
      </c>
      <c r="F2578" s="28">
        <v>8.16</v>
      </c>
      <c r="G2578" s="28">
        <v>65.44</v>
      </c>
      <c r="H2578" s="28" t="s">
        <v>45</v>
      </c>
      <c r="I2578" s="28">
        <v>1.47</v>
      </c>
      <c r="J2578" s="28">
        <v>11.29</v>
      </c>
      <c r="K2578" s="28">
        <v>252.47</v>
      </c>
      <c r="L2578" s="28">
        <v>14.58</v>
      </c>
      <c r="M2578" s="28" t="s">
        <v>46</v>
      </c>
      <c r="N2578" s="28">
        <v>42.53</v>
      </c>
    </row>
    <row r="2579">
      <c r="A2579" s="28">
        <v>2578.0</v>
      </c>
      <c r="B2579" s="28">
        <v>24.0</v>
      </c>
      <c r="C2579" s="28" t="s">
        <v>49</v>
      </c>
      <c r="D2579" s="28">
        <v>6.19</v>
      </c>
      <c r="E2579" s="28">
        <v>4.36</v>
      </c>
      <c r="F2579" s="28">
        <v>7.61</v>
      </c>
      <c r="G2579" s="28">
        <v>83.43</v>
      </c>
      <c r="H2579" s="28" t="s">
        <v>47</v>
      </c>
      <c r="I2579" s="28">
        <v>4.55</v>
      </c>
      <c r="J2579" s="28">
        <v>11.54</v>
      </c>
      <c r="K2579" s="28">
        <v>236.48</v>
      </c>
      <c r="L2579" s="28">
        <v>16.73</v>
      </c>
      <c r="M2579" s="28" t="s">
        <v>46</v>
      </c>
      <c r="N2579" s="28">
        <v>56.09</v>
      </c>
    </row>
    <row r="2580">
      <c r="A2580" s="28">
        <v>2579.0</v>
      </c>
      <c r="B2580" s="28">
        <v>18.0</v>
      </c>
      <c r="C2580" s="28" t="s">
        <v>52</v>
      </c>
      <c r="D2580" s="28">
        <v>2.26</v>
      </c>
      <c r="E2580" s="28">
        <v>8.7</v>
      </c>
      <c r="F2580" s="28">
        <v>8.03</v>
      </c>
      <c r="G2580" s="28">
        <v>68.4</v>
      </c>
      <c r="H2580" s="28" t="s">
        <v>47</v>
      </c>
      <c r="I2580" s="28">
        <v>3.77</v>
      </c>
      <c r="J2580" s="28">
        <v>3.87</v>
      </c>
      <c r="K2580" s="28">
        <v>265.43</v>
      </c>
      <c r="L2580" s="28">
        <v>8.11</v>
      </c>
      <c r="M2580" s="28" t="s">
        <v>48</v>
      </c>
      <c r="N2580" s="28">
        <v>95.49</v>
      </c>
    </row>
    <row r="2581">
      <c r="A2581" s="28">
        <v>2580.0</v>
      </c>
      <c r="B2581" s="28">
        <v>19.0</v>
      </c>
      <c r="C2581" s="28" t="s">
        <v>44</v>
      </c>
      <c r="D2581" s="28">
        <v>2.3</v>
      </c>
      <c r="E2581" s="28">
        <v>5.49</v>
      </c>
      <c r="F2581" s="28">
        <v>8.95</v>
      </c>
      <c r="G2581" s="28">
        <v>62.57</v>
      </c>
      <c r="H2581" s="28" t="s">
        <v>45</v>
      </c>
      <c r="I2581" s="28">
        <v>2.4</v>
      </c>
      <c r="J2581" s="28">
        <v>4.42</v>
      </c>
      <c r="K2581" s="28">
        <v>284.06</v>
      </c>
      <c r="L2581" s="28">
        <v>7.02</v>
      </c>
      <c r="M2581" s="28" t="s">
        <v>48</v>
      </c>
      <c r="N2581" s="28">
        <v>70.14</v>
      </c>
    </row>
    <row r="2582">
      <c r="A2582" s="28">
        <v>2581.0</v>
      </c>
      <c r="B2582" s="28">
        <v>21.0</v>
      </c>
      <c r="C2582" s="28" t="s">
        <v>44</v>
      </c>
      <c r="D2582" s="28">
        <v>7.25</v>
      </c>
      <c r="E2582" s="28">
        <v>9.68</v>
      </c>
      <c r="F2582" s="28">
        <v>8.32</v>
      </c>
      <c r="G2582" s="28">
        <v>95.45</v>
      </c>
      <c r="H2582" s="28" t="s">
        <v>45</v>
      </c>
      <c r="I2582" s="28">
        <v>3.3</v>
      </c>
      <c r="J2582" s="28">
        <v>8.86</v>
      </c>
      <c r="K2582" s="28">
        <v>230.69</v>
      </c>
      <c r="L2582" s="28">
        <v>15.89</v>
      </c>
      <c r="M2582" s="28" t="s">
        <v>46</v>
      </c>
      <c r="N2582" s="28">
        <v>94.1436886114957</v>
      </c>
    </row>
    <row r="2583">
      <c r="A2583" s="28">
        <v>2582.0</v>
      </c>
      <c r="B2583" s="28">
        <v>23.0</v>
      </c>
      <c r="C2583" s="28" t="s">
        <v>49</v>
      </c>
      <c r="D2583" s="28">
        <v>2.88</v>
      </c>
      <c r="E2583" s="28">
        <v>5.53</v>
      </c>
      <c r="F2583" s="28">
        <v>6.6</v>
      </c>
      <c r="G2583" s="28">
        <v>94.83</v>
      </c>
      <c r="H2583" s="28" t="s">
        <v>45</v>
      </c>
      <c r="I2583" s="28">
        <v>1.68</v>
      </c>
      <c r="J2583" s="28">
        <v>5.65</v>
      </c>
      <c r="K2583" s="28">
        <v>266.45</v>
      </c>
      <c r="L2583" s="28">
        <v>7.52</v>
      </c>
      <c r="M2583" s="28" t="s">
        <v>48</v>
      </c>
      <c r="N2583" s="28">
        <v>74.51</v>
      </c>
    </row>
    <row r="2584">
      <c r="A2584" s="28">
        <v>2583.0</v>
      </c>
      <c r="B2584" s="28">
        <v>20.0</v>
      </c>
      <c r="C2584" s="28" t="s">
        <v>44</v>
      </c>
      <c r="D2584" s="28">
        <v>0.5</v>
      </c>
      <c r="E2584" s="28">
        <v>3.48</v>
      </c>
      <c r="F2584" s="28">
        <v>5.55</v>
      </c>
      <c r="G2584" s="28">
        <v>99.04</v>
      </c>
      <c r="H2584" s="28" t="s">
        <v>51</v>
      </c>
      <c r="I2584" s="28">
        <v>0.3</v>
      </c>
      <c r="J2584" s="28">
        <v>2.12</v>
      </c>
      <c r="K2584" s="28">
        <v>338.95</v>
      </c>
      <c r="L2584" s="28">
        <v>-0.61</v>
      </c>
      <c r="M2584" s="28" t="s">
        <v>48</v>
      </c>
      <c r="N2584" s="28">
        <v>76.02</v>
      </c>
    </row>
    <row r="2585">
      <c r="A2585" s="28">
        <v>2584.0</v>
      </c>
      <c r="B2585" s="28">
        <v>18.0</v>
      </c>
      <c r="C2585" s="28" t="s">
        <v>49</v>
      </c>
      <c r="D2585" s="28">
        <v>4.8</v>
      </c>
      <c r="E2585" s="28">
        <v>2.74</v>
      </c>
      <c r="F2585" s="28">
        <v>6.85</v>
      </c>
      <c r="G2585" s="28">
        <v>78.96</v>
      </c>
      <c r="H2585" s="28" t="s">
        <v>47</v>
      </c>
      <c r="I2585" s="28">
        <v>1.02</v>
      </c>
      <c r="J2585" s="28">
        <v>9.07</v>
      </c>
      <c r="K2585" s="28">
        <v>266.56</v>
      </c>
      <c r="L2585" s="28">
        <v>9.84</v>
      </c>
      <c r="M2585" s="28" t="s">
        <v>48</v>
      </c>
      <c r="N2585" s="28">
        <v>49.5</v>
      </c>
    </row>
    <row r="2586">
      <c r="A2586" s="28">
        <v>2585.0</v>
      </c>
      <c r="B2586" s="28">
        <v>21.0</v>
      </c>
      <c r="C2586" s="28" t="s">
        <v>44</v>
      </c>
      <c r="D2586" s="28">
        <v>1.0</v>
      </c>
      <c r="E2586" s="28">
        <v>7.25</v>
      </c>
      <c r="F2586" s="28">
        <v>7.19</v>
      </c>
      <c r="G2586" s="28">
        <v>71.76</v>
      </c>
      <c r="H2586" s="28" t="s">
        <v>47</v>
      </c>
      <c r="I2586" s="28">
        <v>0.4</v>
      </c>
      <c r="J2586" s="28">
        <v>5.58</v>
      </c>
      <c r="K2586" s="28">
        <v>313.44</v>
      </c>
      <c r="L2586" s="28">
        <v>0.83</v>
      </c>
      <c r="M2586" s="28" t="s">
        <v>48</v>
      </c>
      <c r="N2586" s="28">
        <v>94.59</v>
      </c>
    </row>
    <row r="2587">
      <c r="A2587" s="28">
        <v>2586.0</v>
      </c>
      <c r="B2587" s="28">
        <v>19.0</v>
      </c>
      <c r="C2587" s="28" t="s">
        <v>49</v>
      </c>
      <c r="D2587" s="28">
        <v>6.37</v>
      </c>
      <c r="E2587" s="28">
        <v>5.83</v>
      </c>
      <c r="F2587" s="28">
        <v>5.68</v>
      </c>
      <c r="G2587" s="28">
        <v>90.79</v>
      </c>
      <c r="H2587" s="28" t="s">
        <v>51</v>
      </c>
      <c r="I2587" s="28">
        <v>2.54</v>
      </c>
      <c r="J2587" s="28">
        <v>8.17</v>
      </c>
      <c r="K2587" s="28">
        <v>242.06</v>
      </c>
      <c r="L2587" s="28">
        <v>13.78</v>
      </c>
      <c r="M2587" s="28" t="s">
        <v>46</v>
      </c>
      <c r="N2587" s="28">
        <v>46.68</v>
      </c>
    </row>
    <row r="2588">
      <c r="A2588" s="28">
        <v>2587.0</v>
      </c>
      <c r="B2588" s="28">
        <v>24.0</v>
      </c>
      <c r="C2588" s="28" t="s">
        <v>49</v>
      </c>
      <c r="D2588" s="28">
        <v>5.13</v>
      </c>
      <c r="E2588" s="28">
        <v>6.44</v>
      </c>
      <c r="F2588" s="28">
        <v>7.85</v>
      </c>
      <c r="G2588" s="28">
        <v>67.22</v>
      </c>
      <c r="H2588" s="28" t="s">
        <v>47</v>
      </c>
      <c r="I2588" s="28">
        <v>3.11</v>
      </c>
      <c r="J2588" s="28">
        <v>9.24</v>
      </c>
      <c r="K2588" s="28">
        <v>265.82</v>
      </c>
      <c r="L2588" s="28">
        <v>13.2</v>
      </c>
      <c r="M2588" s="28" t="s">
        <v>46</v>
      </c>
      <c r="N2588" s="28">
        <v>67.9</v>
      </c>
    </row>
    <row r="2589">
      <c r="A2589" s="28">
        <v>2588.0</v>
      </c>
      <c r="B2589" s="28">
        <v>18.0</v>
      </c>
      <c r="C2589" s="28" t="s">
        <v>49</v>
      </c>
      <c r="D2589" s="28">
        <v>7.0</v>
      </c>
      <c r="E2589" s="28">
        <v>7.8</v>
      </c>
      <c r="F2589" s="28">
        <v>4.46</v>
      </c>
      <c r="G2589" s="28">
        <v>69.73</v>
      </c>
      <c r="H2589" s="28" t="s">
        <v>45</v>
      </c>
      <c r="I2589" s="28">
        <v>1.9</v>
      </c>
      <c r="J2589" s="28">
        <v>8.11</v>
      </c>
      <c r="K2589" s="28">
        <v>232.99</v>
      </c>
      <c r="L2589" s="28">
        <v>14.79</v>
      </c>
      <c r="M2589" s="28" t="s">
        <v>50</v>
      </c>
      <c r="N2589" s="28">
        <v>51.0410003710849</v>
      </c>
    </row>
    <row r="2590">
      <c r="A2590" s="28">
        <v>2589.0</v>
      </c>
      <c r="B2590" s="28">
        <v>19.0</v>
      </c>
      <c r="C2590" s="28" t="s">
        <v>49</v>
      </c>
      <c r="D2590" s="28">
        <v>6.28</v>
      </c>
      <c r="E2590" s="28">
        <v>7.53</v>
      </c>
      <c r="F2590" s="28">
        <v>7.9</v>
      </c>
      <c r="G2590" s="28">
        <v>70.23</v>
      </c>
      <c r="H2590" s="28" t="s">
        <v>51</v>
      </c>
      <c r="I2590" s="28">
        <v>2.65</v>
      </c>
      <c r="J2590" s="28">
        <v>9.45</v>
      </c>
      <c r="K2590" s="28">
        <v>243.02</v>
      </c>
      <c r="L2590" s="28">
        <v>14.71</v>
      </c>
      <c r="M2590" s="28" t="s">
        <v>46</v>
      </c>
      <c r="N2590" s="28">
        <v>73.2253947713508</v>
      </c>
    </row>
    <row r="2591">
      <c r="A2591" s="28">
        <v>2590.0</v>
      </c>
      <c r="B2591" s="28">
        <v>22.0</v>
      </c>
      <c r="C2591" s="28" t="s">
        <v>44</v>
      </c>
      <c r="D2591" s="28">
        <v>0.9</v>
      </c>
      <c r="E2591" s="28">
        <v>1.39</v>
      </c>
      <c r="F2591" s="28">
        <v>4.16</v>
      </c>
      <c r="G2591" s="28">
        <v>98.06</v>
      </c>
      <c r="H2591" s="28" t="s">
        <v>45</v>
      </c>
      <c r="I2591" s="28">
        <v>0.43</v>
      </c>
      <c r="J2591" s="28">
        <v>3.33</v>
      </c>
      <c r="K2591" s="28">
        <v>323.25</v>
      </c>
      <c r="L2591" s="28">
        <v>4.53</v>
      </c>
      <c r="M2591" s="28" t="s">
        <v>48</v>
      </c>
      <c r="N2591" s="28">
        <v>60.8841887705126</v>
      </c>
    </row>
    <row r="2592">
      <c r="A2592" s="28">
        <v>2591.0</v>
      </c>
      <c r="B2592" s="28">
        <v>22.0</v>
      </c>
      <c r="C2592" s="28" t="s">
        <v>49</v>
      </c>
      <c r="D2592" s="28">
        <v>3.05</v>
      </c>
      <c r="E2592" s="28">
        <v>8.22</v>
      </c>
      <c r="F2592" s="28">
        <v>6.49</v>
      </c>
      <c r="G2592" s="28">
        <v>89.19</v>
      </c>
      <c r="H2592" s="28" t="s">
        <v>45</v>
      </c>
      <c r="I2592" s="28">
        <v>3.85</v>
      </c>
      <c r="J2592" s="28">
        <v>9.04</v>
      </c>
      <c r="K2592" s="28">
        <v>294.38</v>
      </c>
      <c r="L2592" s="28">
        <v>6.44</v>
      </c>
      <c r="M2592" s="28" t="s">
        <v>48</v>
      </c>
      <c r="N2592" s="28">
        <v>88.09</v>
      </c>
    </row>
    <row r="2593">
      <c r="A2593" s="28">
        <v>2592.0</v>
      </c>
      <c r="B2593" s="28">
        <v>19.0</v>
      </c>
      <c r="C2593" s="28" t="s">
        <v>49</v>
      </c>
      <c r="D2593" s="28">
        <v>6.2</v>
      </c>
      <c r="E2593" s="28">
        <v>5.79</v>
      </c>
      <c r="F2593" s="28">
        <v>8.31</v>
      </c>
      <c r="G2593" s="28">
        <v>65.35</v>
      </c>
      <c r="H2593" s="28" t="s">
        <v>45</v>
      </c>
      <c r="I2593" s="28">
        <v>0.16</v>
      </c>
      <c r="J2593" s="28">
        <v>11.81</v>
      </c>
      <c r="K2593" s="28">
        <v>245.49</v>
      </c>
      <c r="L2593" s="28">
        <v>15.33</v>
      </c>
      <c r="M2593" s="28" t="s">
        <v>46</v>
      </c>
      <c r="N2593" s="28">
        <v>49.19</v>
      </c>
    </row>
    <row r="2594">
      <c r="A2594" s="28">
        <v>2593.0</v>
      </c>
      <c r="B2594" s="28">
        <v>21.0</v>
      </c>
      <c r="C2594" s="28" t="s">
        <v>44</v>
      </c>
      <c r="D2594" s="28">
        <v>3.34</v>
      </c>
      <c r="E2594" s="28">
        <v>4.53</v>
      </c>
      <c r="F2594" s="28">
        <v>4.43</v>
      </c>
      <c r="G2594" s="28">
        <v>63.71</v>
      </c>
      <c r="H2594" s="28" t="s">
        <v>51</v>
      </c>
      <c r="I2594" s="28">
        <v>3.17</v>
      </c>
      <c r="J2594" s="28">
        <v>5.08</v>
      </c>
      <c r="K2594" s="28">
        <v>300.14</v>
      </c>
      <c r="L2594" s="28">
        <v>8.04</v>
      </c>
      <c r="M2594" s="28" t="s">
        <v>48</v>
      </c>
      <c r="N2594" s="28">
        <v>59.95</v>
      </c>
    </row>
    <row r="2595">
      <c r="A2595" s="28">
        <v>2594.0</v>
      </c>
      <c r="B2595" s="28">
        <v>18.0</v>
      </c>
      <c r="C2595" s="28" t="s">
        <v>44</v>
      </c>
      <c r="D2595" s="28">
        <v>7.78</v>
      </c>
      <c r="E2595" s="28">
        <v>5.84</v>
      </c>
      <c r="F2595" s="28">
        <v>6.59</v>
      </c>
      <c r="G2595" s="28">
        <v>93.71</v>
      </c>
      <c r="H2595" s="28" t="s">
        <v>47</v>
      </c>
      <c r="I2595" s="28">
        <v>2.17</v>
      </c>
      <c r="J2595" s="28">
        <v>13.37</v>
      </c>
      <c r="K2595" s="28">
        <v>225.82</v>
      </c>
      <c r="L2595" s="28">
        <v>17.42</v>
      </c>
      <c r="M2595" s="28" t="s">
        <v>46</v>
      </c>
      <c r="N2595" s="28">
        <v>43.44</v>
      </c>
    </row>
    <row r="2596">
      <c r="A2596" s="28">
        <v>2595.0</v>
      </c>
      <c r="B2596" s="28">
        <v>21.0</v>
      </c>
      <c r="C2596" s="28" t="s">
        <v>44</v>
      </c>
      <c r="D2596" s="28">
        <v>5.89</v>
      </c>
      <c r="E2596" s="28">
        <v>6.51</v>
      </c>
      <c r="F2596" s="28">
        <v>4.8</v>
      </c>
      <c r="G2596" s="28">
        <v>92.09</v>
      </c>
      <c r="H2596" s="28" t="s">
        <v>51</v>
      </c>
      <c r="I2596" s="28">
        <v>0.92</v>
      </c>
      <c r="J2596" s="28">
        <v>8.98</v>
      </c>
      <c r="K2596" s="28">
        <v>244.26</v>
      </c>
      <c r="L2596" s="28">
        <v>9.07</v>
      </c>
      <c r="M2596" s="28" t="s">
        <v>46</v>
      </c>
      <c r="N2596" s="28">
        <v>56.26</v>
      </c>
    </row>
    <row r="2597">
      <c r="A2597" s="28">
        <v>2596.0</v>
      </c>
      <c r="B2597" s="28">
        <v>17.0</v>
      </c>
      <c r="C2597" s="28" t="s">
        <v>44</v>
      </c>
      <c r="D2597" s="28">
        <v>0.12</v>
      </c>
      <c r="E2597" s="28">
        <v>2.35</v>
      </c>
      <c r="F2597" s="28">
        <v>8.47</v>
      </c>
      <c r="G2597" s="28">
        <v>86.84</v>
      </c>
      <c r="H2597" s="28" t="s">
        <v>45</v>
      </c>
      <c r="I2597" s="28">
        <v>2.62</v>
      </c>
      <c r="J2597" s="28">
        <v>4.0</v>
      </c>
      <c r="K2597" s="28">
        <v>319.83</v>
      </c>
      <c r="L2597" s="28">
        <v>0.13</v>
      </c>
      <c r="M2597" s="28" t="s">
        <v>48</v>
      </c>
      <c r="N2597" s="28">
        <v>79.41</v>
      </c>
    </row>
    <row r="2598">
      <c r="A2598" s="28">
        <v>2597.0</v>
      </c>
      <c r="B2598" s="28">
        <v>23.0</v>
      </c>
      <c r="C2598" s="28" t="s">
        <v>44</v>
      </c>
      <c r="D2598" s="28">
        <v>7.04</v>
      </c>
      <c r="E2598" s="28">
        <v>4.76</v>
      </c>
      <c r="F2598" s="28">
        <v>8.16</v>
      </c>
      <c r="G2598" s="28">
        <v>67.84</v>
      </c>
      <c r="H2598" s="28" t="s">
        <v>45</v>
      </c>
      <c r="I2598" s="28">
        <v>3.9</v>
      </c>
      <c r="J2598" s="28">
        <v>10.71</v>
      </c>
      <c r="K2598" s="28">
        <v>238.53</v>
      </c>
      <c r="L2598" s="28">
        <v>14.9</v>
      </c>
      <c r="M2598" s="28" t="s">
        <v>46</v>
      </c>
      <c r="N2598" s="28">
        <v>41.35</v>
      </c>
    </row>
    <row r="2599">
      <c r="A2599" s="28">
        <v>2598.0</v>
      </c>
      <c r="B2599" s="28">
        <v>17.0</v>
      </c>
      <c r="C2599" s="28" t="s">
        <v>49</v>
      </c>
      <c r="D2599" s="28">
        <v>0.81</v>
      </c>
      <c r="E2599" s="28">
        <v>4.02</v>
      </c>
      <c r="F2599" s="28">
        <v>8.67</v>
      </c>
      <c r="G2599" s="28">
        <v>79.21</v>
      </c>
      <c r="H2599" s="28" t="s">
        <v>45</v>
      </c>
      <c r="I2599" s="28">
        <v>2.07</v>
      </c>
      <c r="J2599" s="28">
        <v>5.44</v>
      </c>
      <c r="K2599" s="28">
        <v>298.36</v>
      </c>
      <c r="L2599" s="28">
        <v>4.23</v>
      </c>
      <c r="M2599" s="28" t="s">
        <v>48</v>
      </c>
      <c r="N2599" s="28">
        <v>85.8009748470105</v>
      </c>
    </row>
    <row r="2600">
      <c r="A2600" s="28">
        <v>2599.0</v>
      </c>
      <c r="B2600" s="28">
        <v>22.0</v>
      </c>
      <c r="C2600" s="28" t="s">
        <v>44</v>
      </c>
      <c r="D2600" s="28">
        <v>1.12</v>
      </c>
      <c r="E2600" s="28">
        <v>4.15</v>
      </c>
      <c r="F2600" s="28">
        <v>8.37</v>
      </c>
      <c r="G2600" s="28">
        <v>84.11</v>
      </c>
      <c r="H2600" s="28" t="s">
        <v>45</v>
      </c>
      <c r="I2600" s="28">
        <v>1.84</v>
      </c>
      <c r="J2600" s="28">
        <v>3.79</v>
      </c>
      <c r="K2600" s="28">
        <v>311.43</v>
      </c>
      <c r="L2600" s="28">
        <v>3.64</v>
      </c>
      <c r="M2600" s="28" t="s">
        <v>48</v>
      </c>
      <c r="N2600" s="28">
        <v>96.29</v>
      </c>
    </row>
    <row r="2601">
      <c r="A2601" s="28">
        <v>2600.0</v>
      </c>
      <c r="B2601" s="28">
        <v>24.0</v>
      </c>
      <c r="C2601" s="28" t="s">
        <v>49</v>
      </c>
      <c r="D2601" s="28">
        <v>5.88</v>
      </c>
      <c r="E2601" s="28">
        <v>1.82</v>
      </c>
      <c r="F2601" s="28">
        <v>7.68</v>
      </c>
      <c r="G2601" s="28">
        <v>97.29</v>
      </c>
      <c r="H2601" s="28" t="s">
        <v>51</v>
      </c>
      <c r="I2601" s="28">
        <v>0.71</v>
      </c>
      <c r="J2601" s="28">
        <v>7.23</v>
      </c>
      <c r="K2601" s="28">
        <v>270.59</v>
      </c>
      <c r="L2601" s="28">
        <v>16.28</v>
      </c>
      <c r="M2601" s="28" t="s">
        <v>46</v>
      </c>
      <c r="N2601" s="28">
        <v>38.65</v>
      </c>
    </row>
    <row r="2602">
      <c r="A2602" s="28">
        <v>2601.0</v>
      </c>
      <c r="B2602" s="28">
        <v>16.0</v>
      </c>
      <c r="C2602" s="28" t="s">
        <v>44</v>
      </c>
      <c r="D2602" s="28">
        <v>6.92</v>
      </c>
      <c r="E2602" s="28">
        <v>2.44</v>
      </c>
      <c r="F2602" s="28">
        <v>4.92</v>
      </c>
      <c r="G2602" s="28">
        <v>66.78</v>
      </c>
      <c r="H2602" s="28" t="s">
        <v>45</v>
      </c>
      <c r="I2602" s="28">
        <v>2.97</v>
      </c>
      <c r="J2602" s="28">
        <v>10.01</v>
      </c>
      <c r="K2602" s="28">
        <v>246.46</v>
      </c>
      <c r="L2602" s="28">
        <v>17.27</v>
      </c>
      <c r="M2602" s="28" t="s">
        <v>46</v>
      </c>
      <c r="N2602" s="28">
        <v>24.03</v>
      </c>
    </row>
    <row r="2603">
      <c r="A2603" s="28">
        <v>2602.0</v>
      </c>
      <c r="B2603" s="28">
        <v>23.0</v>
      </c>
      <c r="C2603" s="28" t="s">
        <v>44</v>
      </c>
      <c r="D2603" s="28">
        <v>4.29</v>
      </c>
      <c r="E2603" s="28">
        <v>2.46</v>
      </c>
      <c r="F2603" s="28">
        <v>5.51</v>
      </c>
      <c r="G2603" s="28">
        <v>80.62</v>
      </c>
      <c r="H2603" s="28" t="s">
        <v>47</v>
      </c>
      <c r="I2603" s="28">
        <v>4.14</v>
      </c>
      <c r="J2603" s="28">
        <v>8.01</v>
      </c>
      <c r="K2603" s="28">
        <v>275.16</v>
      </c>
      <c r="L2603" s="28">
        <v>10.39</v>
      </c>
      <c r="M2603" s="28" t="s">
        <v>48</v>
      </c>
      <c r="N2603" s="28">
        <v>43.98</v>
      </c>
    </row>
    <row r="2604">
      <c r="A2604" s="28">
        <v>2603.0</v>
      </c>
      <c r="B2604" s="28">
        <v>22.0</v>
      </c>
      <c r="C2604" s="28" t="s">
        <v>49</v>
      </c>
      <c r="D2604" s="28">
        <v>2.31</v>
      </c>
      <c r="E2604" s="28">
        <v>4.36</v>
      </c>
      <c r="F2604" s="28">
        <v>6.48</v>
      </c>
      <c r="G2604" s="28">
        <v>66.31</v>
      </c>
      <c r="H2604" s="28" t="s">
        <v>47</v>
      </c>
      <c r="I2604" s="28">
        <v>2.81</v>
      </c>
      <c r="J2604" s="28">
        <v>6.08</v>
      </c>
      <c r="K2604" s="28">
        <v>297.08</v>
      </c>
      <c r="L2604" s="28">
        <v>6.75</v>
      </c>
      <c r="M2604" s="28" t="s">
        <v>48</v>
      </c>
      <c r="N2604" s="28">
        <v>65.61</v>
      </c>
    </row>
    <row r="2605">
      <c r="A2605" s="28">
        <v>2604.0</v>
      </c>
      <c r="B2605" s="28">
        <v>21.0</v>
      </c>
      <c r="C2605" s="28" t="s">
        <v>49</v>
      </c>
      <c r="D2605" s="28">
        <v>2.81</v>
      </c>
      <c r="E2605" s="28">
        <v>9.05</v>
      </c>
      <c r="F2605" s="28">
        <v>6.94</v>
      </c>
      <c r="G2605" s="28">
        <v>77.75</v>
      </c>
      <c r="H2605" s="28" t="s">
        <v>45</v>
      </c>
      <c r="I2605" s="28">
        <v>0.83</v>
      </c>
      <c r="J2605" s="28">
        <v>7.77</v>
      </c>
      <c r="K2605" s="28">
        <v>276.3</v>
      </c>
      <c r="L2605" s="28">
        <v>10.64</v>
      </c>
      <c r="M2605" s="28" t="s">
        <v>48</v>
      </c>
      <c r="N2605" s="28">
        <v>93.43</v>
      </c>
    </row>
    <row r="2606">
      <c r="A2606" s="28">
        <v>2605.0</v>
      </c>
      <c r="B2606" s="28">
        <v>21.0</v>
      </c>
      <c r="C2606" s="28" t="s">
        <v>44</v>
      </c>
      <c r="D2606" s="28">
        <v>2.74</v>
      </c>
      <c r="E2606" s="28">
        <v>2.85</v>
      </c>
      <c r="F2606" s="28">
        <v>7.91</v>
      </c>
      <c r="G2606" s="28">
        <v>68.01</v>
      </c>
      <c r="H2606" s="28" t="s">
        <v>51</v>
      </c>
      <c r="I2606" s="28">
        <v>3.31</v>
      </c>
      <c r="J2606" s="28">
        <v>3.96</v>
      </c>
      <c r="K2606" s="28">
        <v>277.16</v>
      </c>
      <c r="L2606" s="28">
        <v>8.71</v>
      </c>
      <c r="M2606" s="28" t="s">
        <v>48</v>
      </c>
      <c r="N2606" s="28">
        <v>59.07</v>
      </c>
    </row>
    <row r="2607">
      <c r="A2607" s="28">
        <v>2606.0</v>
      </c>
      <c r="B2607" s="28">
        <v>21.0</v>
      </c>
      <c r="C2607" s="28" t="s">
        <v>44</v>
      </c>
      <c r="D2607" s="28">
        <v>2.61</v>
      </c>
      <c r="E2607" s="28">
        <v>4.75</v>
      </c>
      <c r="F2607" s="28">
        <v>5.13</v>
      </c>
      <c r="G2607" s="28">
        <v>93.45</v>
      </c>
      <c r="H2607" s="28" t="s">
        <v>45</v>
      </c>
      <c r="I2607" s="28">
        <v>0.15</v>
      </c>
      <c r="J2607" s="28">
        <v>8.55</v>
      </c>
      <c r="K2607" s="28">
        <v>290.31</v>
      </c>
      <c r="L2607" s="28">
        <v>8.86</v>
      </c>
      <c r="M2607" s="28" t="s">
        <v>48</v>
      </c>
      <c r="N2607" s="28">
        <v>77.56</v>
      </c>
    </row>
    <row r="2608">
      <c r="A2608" s="28">
        <v>2607.0</v>
      </c>
      <c r="B2608" s="28">
        <v>24.0</v>
      </c>
      <c r="C2608" s="28" t="s">
        <v>44</v>
      </c>
      <c r="D2608" s="28">
        <v>1.94</v>
      </c>
      <c r="E2608" s="28">
        <v>3.8</v>
      </c>
      <c r="F2608" s="28">
        <v>4.64</v>
      </c>
      <c r="G2608" s="28">
        <v>70.19</v>
      </c>
      <c r="H2608" s="28" t="s">
        <v>51</v>
      </c>
      <c r="I2608" s="28">
        <v>4.19</v>
      </c>
      <c r="J2608" s="28">
        <v>7.89</v>
      </c>
      <c r="K2608" s="28">
        <v>292.44</v>
      </c>
      <c r="L2608" s="28">
        <v>10.32</v>
      </c>
      <c r="M2608" s="28" t="s">
        <v>48</v>
      </c>
      <c r="N2608" s="28">
        <v>66.29</v>
      </c>
    </row>
    <row r="2609">
      <c r="A2609" s="28">
        <v>2608.0</v>
      </c>
      <c r="B2609" s="28">
        <v>17.0</v>
      </c>
      <c r="C2609" s="28" t="s">
        <v>49</v>
      </c>
      <c r="D2609" s="28">
        <v>4.87</v>
      </c>
      <c r="E2609" s="28">
        <v>8.09</v>
      </c>
      <c r="F2609" s="28">
        <v>6.41</v>
      </c>
      <c r="G2609" s="28">
        <v>76.68</v>
      </c>
      <c r="H2609" s="28" t="s">
        <v>47</v>
      </c>
      <c r="I2609" s="28">
        <v>4.61</v>
      </c>
      <c r="J2609" s="28">
        <v>6.37</v>
      </c>
      <c r="K2609" s="28">
        <v>247.09</v>
      </c>
      <c r="L2609" s="28">
        <v>8.69</v>
      </c>
      <c r="M2609" s="28" t="s">
        <v>48</v>
      </c>
      <c r="N2609" s="28">
        <v>68.88</v>
      </c>
    </row>
    <row r="2610">
      <c r="A2610" s="28">
        <v>2609.0</v>
      </c>
      <c r="B2610" s="28">
        <v>16.0</v>
      </c>
      <c r="C2610" s="28" t="s">
        <v>49</v>
      </c>
      <c r="D2610" s="28">
        <v>7.2</v>
      </c>
      <c r="E2610" s="28">
        <v>1.45</v>
      </c>
      <c r="F2610" s="28">
        <v>4.79</v>
      </c>
      <c r="G2610" s="28">
        <v>76.31</v>
      </c>
      <c r="H2610" s="28" t="s">
        <v>51</v>
      </c>
      <c r="I2610" s="28">
        <v>2.99</v>
      </c>
      <c r="J2610" s="28">
        <v>9.92</v>
      </c>
      <c r="K2610" s="28">
        <v>230.09</v>
      </c>
      <c r="L2610" s="28">
        <v>15.7</v>
      </c>
      <c r="M2610" s="28" t="s">
        <v>46</v>
      </c>
      <c r="N2610" s="28">
        <v>7.16</v>
      </c>
    </row>
    <row r="2611">
      <c r="A2611" s="28">
        <v>2610.0</v>
      </c>
      <c r="B2611" s="28">
        <v>21.0</v>
      </c>
      <c r="C2611" s="28" t="s">
        <v>44</v>
      </c>
      <c r="D2611" s="28">
        <v>2.46</v>
      </c>
      <c r="E2611" s="28">
        <v>2.77</v>
      </c>
      <c r="F2611" s="28">
        <v>7.47</v>
      </c>
      <c r="G2611" s="28">
        <v>94.65</v>
      </c>
      <c r="H2611" s="28" t="s">
        <v>45</v>
      </c>
      <c r="I2611" s="28">
        <v>4.41</v>
      </c>
      <c r="J2611" s="28">
        <v>6.41</v>
      </c>
      <c r="K2611" s="28">
        <v>294.99</v>
      </c>
      <c r="L2611" s="28">
        <v>13.23</v>
      </c>
      <c r="M2611" s="28" t="s">
        <v>48</v>
      </c>
      <c r="N2611" s="28">
        <v>69.09</v>
      </c>
    </row>
    <row r="2612">
      <c r="A2612" s="28">
        <v>2611.0</v>
      </c>
      <c r="B2612" s="28">
        <v>23.0</v>
      </c>
      <c r="C2612" s="28" t="s">
        <v>49</v>
      </c>
      <c r="D2612" s="28">
        <v>1.49</v>
      </c>
      <c r="E2612" s="28">
        <v>2.9</v>
      </c>
      <c r="F2612" s="28">
        <v>6.88</v>
      </c>
      <c r="G2612" s="28">
        <v>90.31</v>
      </c>
      <c r="H2612" s="28" t="s">
        <v>47</v>
      </c>
      <c r="I2612" s="28">
        <v>0.42</v>
      </c>
      <c r="J2612" s="28">
        <v>4.36</v>
      </c>
      <c r="K2612" s="28">
        <v>307.92</v>
      </c>
      <c r="L2612" s="28">
        <v>5.84</v>
      </c>
      <c r="M2612" s="28" t="s">
        <v>48</v>
      </c>
      <c r="N2612" s="28">
        <v>76.57</v>
      </c>
    </row>
    <row r="2613">
      <c r="A2613" s="28">
        <v>2612.0</v>
      </c>
      <c r="B2613" s="28">
        <v>18.0</v>
      </c>
      <c r="C2613" s="28" t="s">
        <v>49</v>
      </c>
      <c r="D2613" s="28">
        <v>6.71</v>
      </c>
      <c r="E2613" s="28">
        <v>9.94</v>
      </c>
      <c r="F2613" s="28">
        <v>7.71</v>
      </c>
      <c r="G2613" s="28">
        <v>62.3</v>
      </c>
      <c r="H2613" s="28" t="s">
        <v>51</v>
      </c>
      <c r="I2613" s="28">
        <v>1.14</v>
      </c>
      <c r="J2613" s="28">
        <v>10.15</v>
      </c>
      <c r="K2613" s="28">
        <v>231.15</v>
      </c>
      <c r="L2613" s="28">
        <v>14.86</v>
      </c>
      <c r="M2613" s="28" t="s">
        <v>46</v>
      </c>
      <c r="N2613" s="28">
        <v>85.4983781875971</v>
      </c>
    </row>
    <row r="2614">
      <c r="A2614" s="28">
        <v>2613.0</v>
      </c>
      <c r="B2614" s="28">
        <v>16.0</v>
      </c>
      <c r="C2614" s="28" t="s">
        <v>44</v>
      </c>
      <c r="D2614" s="28">
        <v>5.93</v>
      </c>
      <c r="E2614" s="28">
        <v>6.14</v>
      </c>
      <c r="F2614" s="28">
        <v>4.32</v>
      </c>
      <c r="G2614" s="28">
        <v>62.68</v>
      </c>
      <c r="H2614" s="28" t="s">
        <v>51</v>
      </c>
      <c r="I2614" s="28">
        <v>1.59</v>
      </c>
      <c r="J2614" s="28">
        <v>8.56</v>
      </c>
      <c r="K2614" s="28">
        <v>248.38</v>
      </c>
      <c r="L2614" s="28">
        <v>13.38</v>
      </c>
      <c r="M2614" s="28" t="s">
        <v>46</v>
      </c>
      <c r="N2614" s="28">
        <v>43.66</v>
      </c>
    </row>
    <row r="2615">
      <c r="A2615" s="28">
        <v>2614.0</v>
      </c>
      <c r="B2615" s="28">
        <v>24.0</v>
      </c>
      <c r="C2615" s="28" t="s">
        <v>52</v>
      </c>
      <c r="D2615" s="28">
        <v>7.45</v>
      </c>
      <c r="E2615" s="28">
        <v>2.25</v>
      </c>
      <c r="F2615" s="28">
        <v>8.82</v>
      </c>
      <c r="G2615" s="28">
        <v>82.05</v>
      </c>
      <c r="H2615" s="28" t="s">
        <v>51</v>
      </c>
      <c r="I2615" s="28">
        <v>3.87</v>
      </c>
      <c r="J2615" s="28">
        <v>12.01</v>
      </c>
      <c r="K2615" s="28">
        <v>234.75</v>
      </c>
      <c r="L2615" s="28">
        <v>17.54</v>
      </c>
      <c r="M2615" s="28" t="s">
        <v>46</v>
      </c>
      <c r="N2615" s="28">
        <v>28.48</v>
      </c>
    </row>
    <row r="2616">
      <c r="A2616" s="28">
        <v>2615.0</v>
      </c>
      <c r="B2616" s="28">
        <v>16.0</v>
      </c>
      <c r="C2616" s="28" t="s">
        <v>49</v>
      </c>
      <c r="D2616" s="28">
        <v>1.32</v>
      </c>
      <c r="E2616" s="28">
        <v>3.45</v>
      </c>
      <c r="F2616" s="28">
        <v>4.0</v>
      </c>
      <c r="G2616" s="28">
        <v>77.11</v>
      </c>
      <c r="H2616" s="28" t="s">
        <v>45</v>
      </c>
      <c r="I2616" s="28">
        <v>2.42</v>
      </c>
      <c r="J2616" s="28">
        <v>4.14</v>
      </c>
      <c r="K2616" s="28">
        <v>291.48</v>
      </c>
      <c r="L2616" s="28">
        <v>7.39</v>
      </c>
      <c r="M2616" s="28" t="s">
        <v>48</v>
      </c>
      <c r="N2616" s="28">
        <v>57.75</v>
      </c>
    </row>
    <row r="2617">
      <c r="A2617" s="28">
        <v>2616.0</v>
      </c>
      <c r="B2617" s="28">
        <v>18.0</v>
      </c>
      <c r="C2617" s="28" t="s">
        <v>44</v>
      </c>
      <c r="D2617" s="28">
        <v>1.15</v>
      </c>
      <c r="E2617" s="28">
        <v>2.51</v>
      </c>
      <c r="F2617" s="28">
        <v>5.63</v>
      </c>
      <c r="G2617" s="28">
        <v>71.02</v>
      </c>
      <c r="H2617" s="28" t="s">
        <v>51</v>
      </c>
      <c r="I2617" s="28">
        <v>1.74</v>
      </c>
      <c r="J2617" s="28">
        <v>4.3</v>
      </c>
      <c r="K2617" s="28">
        <v>298.48</v>
      </c>
      <c r="L2617" s="28">
        <v>5.48</v>
      </c>
      <c r="M2617" s="28" t="s">
        <v>48</v>
      </c>
      <c r="N2617" s="28">
        <v>49.92</v>
      </c>
    </row>
    <row r="2618">
      <c r="A2618" s="28">
        <v>2617.0</v>
      </c>
      <c r="B2618" s="28">
        <v>23.0</v>
      </c>
      <c r="C2618" s="28" t="s">
        <v>44</v>
      </c>
      <c r="D2618" s="28">
        <v>4.33</v>
      </c>
      <c r="E2618" s="28">
        <v>2.12</v>
      </c>
      <c r="F2618" s="28">
        <v>7.4</v>
      </c>
      <c r="G2618" s="28">
        <v>91.7</v>
      </c>
      <c r="H2618" s="28" t="s">
        <v>51</v>
      </c>
      <c r="I2618" s="28">
        <v>0.79</v>
      </c>
      <c r="J2618" s="28">
        <v>8.21</v>
      </c>
      <c r="K2618" s="28">
        <v>267.91</v>
      </c>
      <c r="L2618" s="28">
        <v>10.44</v>
      </c>
      <c r="M2618" s="28" t="s">
        <v>48</v>
      </c>
      <c r="N2618" s="28">
        <v>59.98</v>
      </c>
    </row>
    <row r="2619">
      <c r="A2619" s="28">
        <v>2618.0</v>
      </c>
      <c r="B2619" s="28">
        <v>18.0</v>
      </c>
      <c r="C2619" s="28" t="s">
        <v>44</v>
      </c>
      <c r="D2619" s="28">
        <v>4.92</v>
      </c>
      <c r="E2619" s="28">
        <v>8.17</v>
      </c>
      <c r="F2619" s="28">
        <v>4.23</v>
      </c>
      <c r="G2619" s="28">
        <v>65.15</v>
      </c>
      <c r="H2619" s="28" t="s">
        <v>47</v>
      </c>
      <c r="I2619" s="28">
        <v>4.05</v>
      </c>
      <c r="J2619" s="28">
        <v>10.77</v>
      </c>
      <c r="K2619" s="28">
        <v>251.87</v>
      </c>
      <c r="L2619" s="28">
        <v>9.41</v>
      </c>
      <c r="M2619" s="28" t="s">
        <v>50</v>
      </c>
      <c r="N2619" s="28">
        <v>57.638963484056</v>
      </c>
    </row>
    <row r="2620">
      <c r="A2620" s="28">
        <v>2619.0</v>
      </c>
      <c r="B2620" s="28">
        <v>19.0</v>
      </c>
      <c r="C2620" s="28" t="s">
        <v>44</v>
      </c>
      <c r="D2620" s="28">
        <v>3.84</v>
      </c>
      <c r="E2620" s="28">
        <v>5.46</v>
      </c>
      <c r="F2620" s="28">
        <v>4.42</v>
      </c>
      <c r="G2620" s="28">
        <v>98.96</v>
      </c>
      <c r="H2620" s="28" t="s">
        <v>45</v>
      </c>
      <c r="I2620" s="28">
        <v>0.1</v>
      </c>
      <c r="J2620" s="28">
        <v>8.05</v>
      </c>
      <c r="K2620" s="28">
        <v>270.64</v>
      </c>
      <c r="L2620" s="28">
        <v>8.33</v>
      </c>
      <c r="M2620" s="28" t="s">
        <v>48</v>
      </c>
      <c r="N2620" s="28">
        <v>63.87</v>
      </c>
    </row>
    <row r="2621">
      <c r="A2621" s="28">
        <v>2620.0</v>
      </c>
      <c r="B2621" s="28">
        <v>23.0</v>
      </c>
      <c r="C2621" s="28" t="s">
        <v>49</v>
      </c>
      <c r="D2621" s="28">
        <v>4.79</v>
      </c>
      <c r="E2621" s="28">
        <v>6.68</v>
      </c>
      <c r="F2621" s="28">
        <v>4.38</v>
      </c>
      <c r="G2621" s="28">
        <v>60.96</v>
      </c>
      <c r="H2621" s="28" t="s">
        <v>45</v>
      </c>
      <c r="I2621" s="28">
        <v>1.69</v>
      </c>
      <c r="J2621" s="28">
        <v>6.27</v>
      </c>
      <c r="K2621" s="28">
        <v>287.48</v>
      </c>
      <c r="L2621" s="28">
        <v>10.44</v>
      </c>
      <c r="M2621" s="28" t="s">
        <v>48</v>
      </c>
      <c r="N2621" s="28">
        <v>55.571482008003</v>
      </c>
    </row>
    <row r="2622">
      <c r="A2622" s="28">
        <v>2621.0</v>
      </c>
      <c r="B2622" s="28">
        <v>16.0</v>
      </c>
      <c r="C2622" s="28" t="s">
        <v>44</v>
      </c>
      <c r="D2622" s="28">
        <v>1.44</v>
      </c>
      <c r="E2622" s="28">
        <v>3.98</v>
      </c>
      <c r="F2622" s="28">
        <v>6.91</v>
      </c>
      <c r="G2622" s="28">
        <v>64.73</v>
      </c>
      <c r="H2622" s="28" t="s">
        <v>47</v>
      </c>
      <c r="I2622" s="28">
        <v>1.21</v>
      </c>
      <c r="J2622" s="28">
        <v>4.03</v>
      </c>
      <c r="K2622" s="28">
        <v>287.65</v>
      </c>
      <c r="L2622" s="28">
        <v>3.92</v>
      </c>
      <c r="M2622" s="28" t="s">
        <v>48</v>
      </c>
      <c r="N2622" s="28">
        <v>69.56</v>
      </c>
    </row>
    <row r="2623">
      <c r="A2623" s="28">
        <v>2622.0</v>
      </c>
      <c r="B2623" s="28">
        <v>21.0</v>
      </c>
      <c r="C2623" s="28" t="s">
        <v>49</v>
      </c>
      <c r="D2623" s="28">
        <v>3.84</v>
      </c>
      <c r="E2623" s="28">
        <v>5.98</v>
      </c>
      <c r="F2623" s="28">
        <v>8.48</v>
      </c>
      <c r="G2623" s="28">
        <v>72.45</v>
      </c>
      <c r="H2623" s="28" t="s">
        <v>45</v>
      </c>
      <c r="I2623" s="28">
        <v>0.65</v>
      </c>
      <c r="J2623" s="28">
        <v>6.94</v>
      </c>
      <c r="K2623" s="28">
        <v>288.17</v>
      </c>
      <c r="L2623" s="28">
        <v>11.42</v>
      </c>
      <c r="M2623" s="28" t="s">
        <v>48</v>
      </c>
      <c r="N2623" s="28">
        <v>79.37</v>
      </c>
    </row>
    <row r="2624">
      <c r="A2624" s="28">
        <v>2623.0</v>
      </c>
      <c r="B2624" s="28">
        <v>16.0</v>
      </c>
      <c r="C2624" s="28" t="s">
        <v>49</v>
      </c>
      <c r="D2624" s="28">
        <v>5.26</v>
      </c>
      <c r="E2624" s="28">
        <v>3.32</v>
      </c>
      <c r="F2624" s="28">
        <v>6.78</v>
      </c>
      <c r="G2624" s="28">
        <v>80.37</v>
      </c>
      <c r="H2624" s="28" t="s">
        <v>47</v>
      </c>
      <c r="I2624" s="28">
        <v>0.86</v>
      </c>
      <c r="J2624" s="28">
        <v>9.96</v>
      </c>
      <c r="K2624" s="28">
        <v>260.3</v>
      </c>
      <c r="L2624" s="28">
        <v>12.41</v>
      </c>
      <c r="M2624" s="28" t="s">
        <v>46</v>
      </c>
      <c r="N2624" s="28">
        <v>35.59</v>
      </c>
    </row>
    <row r="2625">
      <c r="A2625" s="28">
        <v>2624.0</v>
      </c>
      <c r="B2625" s="28">
        <v>16.0</v>
      </c>
      <c r="C2625" s="28" t="s">
        <v>49</v>
      </c>
      <c r="D2625" s="28">
        <v>3.46</v>
      </c>
      <c r="E2625" s="28">
        <v>3.77</v>
      </c>
      <c r="F2625" s="28">
        <v>7.02</v>
      </c>
      <c r="G2625" s="28">
        <v>68.65</v>
      </c>
      <c r="H2625" s="28" t="s">
        <v>45</v>
      </c>
      <c r="I2625" s="28">
        <v>2.47</v>
      </c>
      <c r="J2625" s="28">
        <v>6.69</v>
      </c>
      <c r="K2625" s="28">
        <v>266.24</v>
      </c>
      <c r="L2625" s="28">
        <v>10.21</v>
      </c>
      <c r="M2625" s="28" t="s">
        <v>48</v>
      </c>
      <c r="N2625" s="28">
        <v>60.19</v>
      </c>
    </row>
    <row r="2626">
      <c r="A2626" s="28">
        <v>2625.0</v>
      </c>
      <c r="B2626" s="28">
        <v>23.0</v>
      </c>
      <c r="C2626" s="28" t="s">
        <v>49</v>
      </c>
      <c r="D2626" s="28">
        <v>5.44</v>
      </c>
      <c r="E2626" s="28">
        <v>6.87</v>
      </c>
      <c r="F2626" s="28">
        <v>5.73</v>
      </c>
      <c r="G2626" s="28">
        <v>89.45</v>
      </c>
      <c r="H2626" s="28" t="s">
        <v>45</v>
      </c>
      <c r="I2626" s="28">
        <v>2.13</v>
      </c>
      <c r="J2626" s="28">
        <v>9.74</v>
      </c>
      <c r="K2626" s="28">
        <v>261.51</v>
      </c>
      <c r="L2626" s="28">
        <v>10.09</v>
      </c>
      <c r="M2626" s="28" t="s">
        <v>46</v>
      </c>
      <c r="N2626" s="28">
        <v>69.96</v>
      </c>
    </row>
    <row r="2627">
      <c r="A2627" s="28">
        <v>2626.0</v>
      </c>
      <c r="B2627" s="28">
        <v>19.0</v>
      </c>
      <c r="C2627" s="28" t="s">
        <v>44</v>
      </c>
      <c r="D2627" s="28">
        <v>3.61</v>
      </c>
      <c r="E2627" s="28">
        <v>2.35</v>
      </c>
      <c r="F2627" s="28">
        <v>4.09</v>
      </c>
      <c r="G2627" s="28">
        <v>74.3</v>
      </c>
      <c r="H2627" s="28" t="s">
        <v>45</v>
      </c>
      <c r="I2627" s="28">
        <v>2.59</v>
      </c>
      <c r="J2627" s="28">
        <v>8.81</v>
      </c>
      <c r="K2627" s="28">
        <v>277.11</v>
      </c>
      <c r="L2627" s="28">
        <v>8.77</v>
      </c>
      <c r="M2627" s="28" t="s">
        <v>48</v>
      </c>
      <c r="N2627" s="28">
        <v>36.95</v>
      </c>
    </row>
    <row r="2628">
      <c r="A2628" s="28">
        <v>2627.0</v>
      </c>
      <c r="B2628" s="28">
        <v>16.0</v>
      </c>
      <c r="C2628" s="28" t="s">
        <v>44</v>
      </c>
      <c r="D2628" s="28">
        <v>2.67</v>
      </c>
      <c r="E2628" s="28">
        <v>6.55</v>
      </c>
      <c r="F2628" s="28">
        <v>4.11</v>
      </c>
      <c r="G2628" s="28">
        <v>61.54</v>
      </c>
      <c r="H2628" s="28" t="s">
        <v>47</v>
      </c>
      <c r="I2628" s="28">
        <v>3.64</v>
      </c>
      <c r="J2628" s="28">
        <v>4.19</v>
      </c>
      <c r="K2628" s="28">
        <v>300.01</v>
      </c>
      <c r="L2628" s="28">
        <v>7.49</v>
      </c>
      <c r="M2628" s="28" t="s">
        <v>48</v>
      </c>
      <c r="N2628" s="28">
        <v>79.17</v>
      </c>
    </row>
    <row r="2629">
      <c r="A2629" s="28">
        <v>2628.0</v>
      </c>
      <c r="B2629" s="28">
        <v>22.0</v>
      </c>
      <c r="C2629" s="28" t="s">
        <v>49</v>
      </c>
      <c r="D2629" s="28">
        <v>2.43</v>
      </c>
      <c r="E2629" s="28">
        <v>8.67</v>
      </c>
      <c r="F2629" s="28">
        <v>8.44</v>
      </c>
      <c r="G2629" s="28">
        <v>95.11</v>
      </c>
      <c r="H2629" s="28" t="s">
        <v>45</v>
      </c>
      <c r="I2629" s="28">
        <v>4.46</v>
      </c>
      <c r="J2629" s="28">
        <v>7.26</v>
      </c>
      <c r="K2629" s="28">
        <v>297.44</v>
      </c>
      <c r="L2629" s="28">
        <v>11.41</v>
      </c>
      <c r="M2629" s="28" t="s">
        <v>48</v>
      </c>
      <c r="N2629" s="28">
        <v>104.197718690988</v>
      </c>
    </row>
    <row r="2630">
      <c r="A2630" s="28">
        <v>2629.0</v>
      </c>
      <c r="B2630" s="28">
        <v>20.0</v>
      </c>
      <c r="C2630" s="28" t="s">
        <v>44</v>
      </c>
      <c r="D2630" s="28">
        <v>3.29</v>
      </c>
      <c r="E2630" s="28">
        <v>2.08</v>
      </c>
      <c r="F2630" s="28">
        <v>4.51</v>
      </c>
      <c r="G2630" s="28">
        <v>97.75</v>
      </c>
      <c r="H2630" s="28" t="s">
        <v>45</v>
      </c>
      <c r="I2630" s="28">
        <v>0.59</v>
      </c>
      <c r="J2630" s="28">
        <v>8.02</v>
      </c>
      <c r="K2630" s="28">
        <v>282.48</v>
      </c>
      <c r="L2630" s="28">
        <v>8.66</v>
      </c>
      <c r="M2630" s="28" t="s">
        <v>48</v>
      </c>
      <c r="N2630" s="28">
        <v>39.35</v>
      </c>
    </row>
    <row r="2631">
      <c r="A2631" s="28">
        <v>2630.0</v>
      </c>
      <c r="B2631" s="28">
        <v>20.0</v>
      </c>
      <c r="C2631" s="28" t="s">
        <v>44</v>
      </c>
      <c r="D2631" s="28">
        <v>0.18</v>
      </c>
      <c r="E2631" s="28">
        <v>9.08</v>
      </c>
      <c r="F2631" s="28">
        <v>9.0</v>
      </c>
      <c r="G2631" s="28">
        <v>84.74</v>
      </c>
      <c r="H2631" s="28" t="s">
        <v>45</v>
      </c>
      <c r="I2631" s="28">
        <v>0.41</v>
      </c>
      <c r="J2631" s="28">
        <v>5.28</v>
      </c>
      <c r="K2631" s="28">
        <v>314.78</v>
      </c>
      <c r="L2631" s="28">
        <v>4.57</v>
      </c>
      <c r="M2631" s="28" t="s">
        <v>48</v>
      </c>
      <c r="N2631" s="28">
        <v>100.0</v>
      </c>
    </row>
    <row r="2632">
      <c r="A2632" s="28">
        <v>2631.0</v>
      </c>
      <c r="B2632" s="28">
        <v>16.0</v>
      </c>
      <c r="C2632" s="28" t="s">
        <v>49</v>
      </c>
      <c r="D2632" s="28">
        <v>5.35</v>
      </c>
      <c r="E2632" s="28">
        <v>1.72</v>
      </c>
      <c r="F2632" s="28">
        <v>4.82</v>
      </c>
      <c r="G2632" s="28">
        <v>92.26</v>
      </c>
      <c r="H2632" s="28" t="s">
        <v>45</v>
      </c>
      <c r="I2632" s="28">
        <v>1.6</v>
      </c>
      <c r="J2632" s="28">
        <v>11.13</v>
      </c>
      <c r="K2632" s="28">
        <v>267.49</v>
      </c>
      <c r="L2632" s="28">
        <v>16.26</v>
      </c>
      <c r="M2632" s="28" t="s">
        <v>46</v>
      </c>
      <c r="N2632" s="28">
        <v>31.11</v>
      </c>
    </row>
    <row r="2633">
      <c r="A2633" s="28">
        <v>2632.0</v>
      </c>
      <c r="B2633" s="28">
        <v>21.0</v>
      </c>
      <c r="C2633" s="28" t="s">
        <v>49</v>
      </c>
      <c r="D2633" s="28">
        <v>6.76</v>
      </c>
      <c r="E2633" s="28">
        <v>4.14</v>
      </c>
      <c r="F2633" s="28">
        <v>7.37</v>
      </c>
      <c r="G2633" s="28">
        <v>64.84</v>
      </c>
      <c r="H2633" s="28" t="s">
        <v>51</v>
      </c>
      <c r="I2633" s="28">
        <v>2.73</v>
      </c>
      <c r="J2633" s="28">
        <v>9.31</v>
      </c>
      <c r="K2633" s="28">
        <v>234.96</v>
      </c>
      <c r="L2633" s="28">
        <v>16.7</v>
      </c>
      <c r="M2633" s="28" t="s">
        <v>46</v>
      </c>
      <c r="N2633" s="28">
        <v>39.19</v>
      </c>
    </row>
    <row r="2634">
      <c r="A2634" s="28">
        <v>2633.0</v>
      </c>
      <c r="B2634" s="28">
        <v>24.0</v>
      </c>
      <c r="C2634" s="28" t="s">
        <v>44</v>
      </c>
      <c r="D2634" s="28">
        <v>2.84</v>
      </c>
      <c r="E2634" s="28">
        <v>6.49</v>
      </c>
      <c r="F2634" s="28">
        <v>8.74</v>
      </c>
      <c r="G2634" s="28">
        <v>70.75</v>
      </c>
      <c r="H2634" s="28" t="s">
        <v>45</v>
      </c>
      <c r="I2634" s="28">
        <v>0.5</v>
      </c>
      <c r="J2634" s="28">
        <v>5.99</v>
      </c>
      <c r="K2634" s="28">
        <v>271.92</v>
      </c>
      <c r="L2634" s="28">
        <v>8.75</v>
      </c>
      <c r="M2634" s="28" t="s">
        <v>48</v>
      </c>
      <c r="N2634" s="28">
        <v>90.19</v>
      </c>
    </row>
    <row r="2635">
      <c r="A2635" s="28">
        <v>2634.0</v>
      </c>
      <c r="B2635" s="28">
        <v>24.0</v>
      </c>
      <c r="C2635" s="28" t="s">
        <v>49</v>
      </c>
      <c r="D2635" s="28">
        <v>0.37</v>
      </c>
      <c r="E2635" s="28">
        <v>6.03</v>
      </c>
      <c r="F2635" s="28">
        <v>5.81</v>
      </c>
      <c r="G2635" s="28">
        <v>73.01</v>
      </c>
      <c r="H2635" s="28" t="s">
        <v>45</v>
      </c>
      <c r="I2635" s="28">
        <v>3.58</v>
      </c>
      <c r="J2635" s="28">
        <v>2.68</v>
      </c>
      <c r="K2635" s="28">
        <v>296.6</v>
      </c>
      <c r="L2635" s="28">
        <v>1.19</v>
      </c>
      <c r="M2635" s="28" t="s">
        <v>48</v>
      </c>
      <c r="N2635" s="28">
        <v>74.59</v>
      </c>
    </row>
    <row r="2636">
      <c r="A2636" s="28">
        <v>2635.0</v>
      </c>
      <c r="B2636" s="28">
        <v>23.0</v>
      </c>
      <c r="C2636" s="28" t="s">
        <v>49</v>
      </c>
      <c r="D2636" s="28">
        <v>7.89</v>
      </c>
      <c r="E2636" s="28">
        <v>1.87</v>
      </c>
      <c r="F2636" s="28">
        <v>7.67</v>
      </c>
      <c r="G2636" s="28">
        <v>98.43</v>
      </c>
      <c r="H2636" s="28" t="s">
        <v>45</v>
      </c>
      <c r="I2636" s="28">
        <v>2.78</v>
      </c>
      <c r="J2636" s="28">
        <v>10.53</v>
      </c>
      <c r="K2636" s="28">
        <v>212.96</v>
      </c>
      <c r="L2636" s="28">
        <v>20.14</v>
      </c>
      <c r="M2636" s="28" t="s">
        <v>46</v>
      </c>
      <c r="N2636" s="28">
        <v>27.5116093505082</v>
      </c>
    </row>
    <row r="2637">
      <c r="A2637" s="28">
        <v>2636.0</v>
      </c>
      <c r="B2637" s="28">
        <v>20.0</v>
      </c>
      <c r="C2637" s="28" t="s">
        <v>44</v>
      </c>
      <c r="D2637" s="28">
        <v>2.11</v>
      </c>
      <c r="E2637" s="28">
        <v>8.19</v>
      </c>
      <c r="F2637" s="28">
        <v>5.75</v>
      </c>
      <c r="G2637" s="28">
        <v>80.49</v>
      </c>
      <c r="H2637" s="28" t="s">
        <v>47</v>
      </c>
      <c r="I2637" s="28">
        <v>3.74</v>
      </c>
      <c r="J2637" s="28">
        <v>4.76</v>
      </c>
      <c r="K2637" s="28">
        <v>302.71</v>
      </c>
      <c r="L2637" s="28">
        <v>2.91</v>
      </c>
      <c r="M2637" s="28" t="s">
        <v>50</v>
      </c>
      <c r="N2637" s="28">
        <v>93.8192777166872</v>
      </c>
    </row>
    <row r="2638">
      <c r="A2638" s="28">
        <v>2637.0</v>
      </c>
      <c r="B2638" s="28">
        <v>16.0</v>
      </c>
      <c r="C2638" s="28" t="s">
        <v>44</v>
      </c>
      <c r="D2638" s="28">
        <v>1.01</v>
      </c>
      <c r="E2638" s="28">
        <v>9.76</v>
      </c>
      <c r="F2638" s="28">
        <v>5.52</v>
      </c>
      <c r="G2638" s="28">
        <v>60.3</v>
      </c>
      <c r="H2638" s="28" t="s">
        <v>45</v>
      </c>
      <c r="I2638" s="28">
        <v>1.79</v>
      </c>
      <c r="J2638" s="28">
        <v>6.36</v>
      </c>
      <c r="K2638" s="28">
        <v>304.25</v>
      </c>
      <c r="L2638" s="28">
        <v>2.16</v>
      </c>
      <c r="M2638" s="28" t="s">
        <v>50</v>
      </c>
      <c r="N2638" s="28">
        <v>108.294914233137</v>
      </c>
    </row>
    <row r="2639">
      <c r="A2639" s="28">
        <v>2638.0</v>
      </c>
      <c r="B2639" s="28">
        <v>24.0</v>
      </c>
      <c r="C2639" s="28" t="s">
        <v>49</v>
      </c>
      <c r="D2639" s="28">
        <v>2.96</v>
      </c>
      <c r="E2639" s="28">
        <v>2.63</v>
      </c>
      <c r="F2639" s="28">
        <v>5.01</v>
      </c>
      <c r="G2639" s="28">
        <v>75.21</v>
      </c>
      <c r="H2639" s="28" t="s">
        <v>51</v>
      </c>
      <c r="I2639" s="28">
        <v>2.01</v>
      </c>
      <c r="J2639" s="28">
        <v>4.27</v>
      </c>
      <c r="K2639" s="28">
        <v>276.76</v>
      </c>
      <c r="L2639" s="28">
        <v>10.31</v>
      </c>
      <c r="M2639" s="28" t="s">
        <v>48</v>
      </c>
      <c r="N2639" s="28">
        <v>57.4804855043547</v>
      </c>
    </row>
    <row r="2640">
      <c r="A2640" s="28">
        <v>2639.0</v>
      </c>
      <c r="B2640" s="28">
        <v>16.0</v>
      </c>
      <c r="C2640" s="28" t="s">
        <v>44</v>
      </c>
      <c r="D2640" s="28">
        <v>5.91</v>
      </c>
      <c r="E2640" s="28">
        <v>9.06</v>
      </c>
      <c r="F2640" s="28">
        <v>8.1</v>
      </c>
      <c r="G2640" s="28">
        <v>60.31</v>
      </c>
      <c r="H2640" s="28" t="s">
        <v>45</v>
      </c>
      <c r="I2640" s="28">
        <v>4.04</v>
      </c>
      <c r="J2640" s="28">
        <v>7.92</v>
      </c>
      <c r="K2640" s="28">
        <v>244.74</v>
      </c>
      <c r="L2640" s="28">
        <v>13.55</v>
      </c>
      <c r="M2640" s="28" t="s">
        <v>46</v>
      </c>
      <c r="N2640" s="28">
        <v>83.9988936435108</v>
      </c>
    </row>
    <row r="2641">
      <c r="A2641" s="28">
        <v>2640.0</v>
      </c>
      <c r="B2641" s="28">
        <v>23.0</v>
      </c>
      <c r="C2641" s="28" t="s">
        <v>44</v>
      </c>
      <c r="D2641" s="28">
        <v>2.35</v>
      </c>
      <c r="E2641" s="28">
        <v>6.01</v>
      </c>
      <c r="F2641" s="28">
        <v>5.29</v>
      </c>
      <c r="G2641" s="28">
        <v>69.51</v>
      </c>
      <c r="H2641" s="28" t="s">
        <v>45</v>
      </c>
      <c r="I2641" s="28">
        <v>1.34</v>
      </c>
      <c r="J2641" s="28">
        <v>6.4</v>
      </c>
      <c r="K2641" s="28">
        <v>300.09</v>
      </c>
      <c r="L2641" s="28">
        <v>4.25</v>
      </c>
      <c r="M2641" s="28" t="s">
        <v>48</v>
      </c>
      <c r="N2641" s="28">
        <v>68.32</v>
      </c>
    </row>
    <row r="2642">
      <c r="A2642" s="28">
        <v>2641.0</v>
      </c>
      <c r="B2642" s="28">
        <v>20.0</v>
      </c>
      <c r="C2642" s="28" t="s">
        <v>49</v>
      </c>
      <c r="D2642" s="28">
        <v>4.6</v>
      </c>
      <c r="E2642" s="28">
        <v>9.42</v>
      </c>
      <c r="F2642" s="28">
        <v>5.42</v>
      </c>
      <c r="G2642" s="28">
        <v>78.19</v>
      </c>
      <c r="H2642" s="28" t="s">
        <v>47</v>
      </c>
      <c r="I2642" s="28">
        <v>1.91</v>
      </c>
      <c r="J2642" s="28">
        <v>9.43</v>
      </c>
      <c r="K2642" s="28">
        <v>271.13</v>
      </c>
      <c r="L2642" s="28">
        <v>8.75</v>
      </c>
      <c r="M2642" s="28" t="s">
        <v>50</v>
      </c>
      <c r="N2642" s="28">
        <v>86.4024761620395</v>
      </c>
    </row>
    <row r="2643">
      <c r="A2643" s="28">
        <v>2642.0</v>
      </c>
      <c r="B2643" s="28">
        <v>18.0</v>
      </c>
      <c r="C2643" s="28" t="s">
        <v>49</v>
      </c>
      <c r="D2643" s="28">
        <v>3.32</v>
      </c>
      <c r="E2643" s="28">
        <v>2.58</v>
      </c>
      <c r="F2643" s="28">
        <v>8.99</v>
      </c>
      <c r="G2643" s="28">
        <v>72.94</v>
      </c>
      <c r="H2643" s="28" t="s">
        <v>47</v>
      </c>
      <c r="I2643" s="28">
        <v>0.07</v>
      </c>
      <c r="J2643" s="28">
        <v>7.81</v>
      </c>
      <c r="K2643" s="28">
        <v>281.78</v>
      </c>
      <c r="L2643" s="28">
        <v>5.93</v>
      </c>
      <c r="M2643" s="28" t="s">
        <v>48</v>
      </c>
      <c r="N2643" s="28">
        <v>63.03</v>
      </c>
    </row>
    <row r="2644">
      <c r="A2644" s="28">
        <v>2643.0</v>
      </c>
      <c r="B2644" s="28">
        <v>22.0</v>
      </c>
      <c r="C2644" s="28" t="s">
        <v>44</v>
      </c>
      <c r="D2644" s="28">
        <v>0.94</v>
      </c>
      <c r="E2644" s="28">
        <v>8.13</v>
      </c>
      <c r="F2644" s="28">
        <v>5.64</v>
      </c>
      <c r="G2644" s="28">
        <v>61.31</v>
      </c>
      <c r="H2644" s="28" t="s">
        <v>45</v>
      </c>
      <c r="I2644" s="28">
        <v>2.78</v>
      </c>
      <c r="J2644" s="28">
        <v>2.17</v>
      </c>
      <c r="K2644" s="28">
        <v>302.72</v>
      </c>
      <c r="L2644" s="28">
        <v>6.56</v>
      </c>
      <c r="M2644" s="28" t="s">
        <v>50</v>
      </c>
      <c r="N2644" s="28">
        <v>88.41</v>
      </c>
    </row>
    <row r="2645">
      <c r="A2645" s="28">
        <v>2644.0</v>
      </c>
      <c r="B2645" s="28">
        <v>22.0</v>
      </c>
      <c r="C2645" s="28" t="s">
        <v>44</v>
      </c>
      <c r="D2645" s="28">
        <v>2.64</v>
      </c>
      <c r="E2645" s="28">
        <v>1.54</v>
      </c>
      <c r="F2645" s="28">
        <v>6.11</v>
      </c>
      <c r="G2645" s="28">
        <v>64.65</v>
      </c>
      <c r="H2645" s="28" t="s">
        <v>51</v>
      </c>
      <c r="I2645" s="28">
        <v>4.26</v>
      </c>
      <c r="J2645" s="28">
        <v>5.91</v>
      </c>
      <c r="K2645" s="28">
        <v>284.41</v>
      </c>
      <c r="L2645" s="28">
        <v>6.75</v>
      </c>
      <c r="M2645" s="28" t="s">
        <v>48</v>
      </c>
      <c r="N2645" s="28">
        <v>37.45</v>
      </c>
    </row>
    <row r="2646">
      <c r="A2646" s="28">
        <v>2645.0</v>
      </c>
      <c r="B2646" s="28">
        <v>24.0</v>
      </c>
      <c r="C2646" s="28" t="s">
        <v>44</v>
      </c>
      <c r="D2646" s="28">
        <v>5.8</v>
      </c>
      <c r="E2646" s="28">
        <v>8.95</v>
      </c>
      <c r="F2646" s="28">
        <v>8.95</v>
      </c>
      <c r="G2646" s="28">
        <v>82.04</v>
      </c>
      <c r="H2646" s="28" t="s">
        <v>51</v>
      </c>
      <c r="I2646" s="28">
        <v>0.14</v>
      </c>
      <c r="J2646" s="28">
        <v>7.72</v>
      </c>
      <c r="K2646" s="28">
        <v>249.08</v>
      </c>
      <c r="L2646" s="28">
        <v>11.53</v>
      </c>
      <c r="M2646" s="28" t="s">
        <v>46</v>
      </c>
      <c r="N2646" s="28">
        <v>83.8726270151607</v>
      </c>
    </row>
    <row r="2647">
      <c r="A2647" s="28">
        <v>2646.0</v>
      </c>
      <c r="B2647" s="28">
        <v>22.0</v>
      </c>
      <c r="C2647" s="28" t="s">
        <v>52</v>
      </c>
      <c r="D2647" s="28">
        <v>4.9</v>
      </c>
      <c r="E2647" s="28">
        <v>7.07</v>
      </c>
      <c r="F2647" s="28">
        <v>5.85</v>
      </c>
      <c r="G2647" s="28">
        <v>87.82</v>
      </c>
      <c r="H2647" s="28" t="s">
        <v>47</v>
      </c>
      <c r="I2647" s="28">
        <v>3.07</v>
      </c>
      <c r="J2647" s="28">
        <v>10.84</v>
      </c>
      <c r="K2647" s="28">
        <v>252.25</v>
      </c>
      <c r="L2647" s="28">
        <v>16.03</v>
      </c>
      <c r="M2647" s="28" t="s">
        <v>50</v>
      </c>
      <c r="N2647" s="28">
        <v>69.18</v>
      </c>
    </row>
    <row r="2648">
      <c r="A2648" s="28">
        <v>2647.0</v>
      </c>
      <c r="B2648" s="28">
        <v>18.0</v>
      </c>
      <c r="C2648" s="28" t="s">
        <v>44</v>
      </c>
      <c r="D2648" s="28">
        <v>0.96</v>
      </c>
      <c r="E2648" s="28">
        <v>4.33</v>
      </c>
      <c r="F2648" s="28">
        <v>5.83</v>
      </c>
      <c r="G2648" s="28">
        <v>76.18</v>
      </c>
      <c r="H2648" s="28" t="s">
        <v>47</v>
      </c>
      <c r="I2648" s="28">
        <v>4.23</v>
      </c>
      <c r="J2648" s="28">
        <v>6.95</v>
      </c>
      <c r="K2648" s="28">
        <v>307.37</v>
      </c>
      <c r="L2648" s="28">
        <v>5.42</v>
      </c>
      <c r="M2648" s="28" t="s">
        <v>48</v>
      </c>
      <c r="N2648" s="28">
        <v>73.9</v>
      </c>
    </row>
    <row r="2649">
      <c r="A2649" s="28">
        <v>2648.0</v>
      </c>
      <c r="B2649" s="28">
        <v>16.0</v>
      </c>
      <c r="C2649" s="28" t="s">
        <v>49</v>
      </c>
      <c r="D2649" s="28">
        <v>1.31</v>
      </c>
      <c r="E2649" s="28">
        <v>2.71</v>
      </c>
      <c r="F2649" s="28">
        <v>8.14</v>
      </c>
      <c r="G2649" s="28">
        <v>89.26</v>
      </c>
      <c r="H2649" s="28" t="s">
        <v>51</v>
      </c>
      <c r="I2649" s="28">
        <v>2.47</v>
      </c>
      <c r="J2649" s="28">
        <v>2.56</v>
      </c>
      <c r="K2649" s="28">
        <v>294.81</v>
      </c>
      <c r="L2649" s="28">
        <v>2.59</v>
      </c>
      <c r="M2649" s="28" t="s">
        <v>48</v>
      </c>
      <c r="N2649" s="28">
        <v>72.3</v>
      </c>
    </row>
    <row r="2650">
      <c r="A2650" s="28">
        <v>2649.0</v>
      </c>
      <c r="B2650" s="28">
        <v>23.0</v>
      </c>
      <c r="C2650" s="28" t="s">
        <v>49</v>
      </c>
      <c r="D2650" s="28">
        <v>5.13</v>
      </c>
      <c r="E2650" s="28">
        <v>8.35</v>
      </c>
      <c r="F2650" s="28">
        <v>5.56</v>
      </c>
      <c r="G2650" s="28">
        <v>66.53</v>
      </c>
      <c r="H2650" s="28" t="s">
        <v>47</v>
      </c>
      <c r="I2650" s="28">
        <v>1.57</v>
      </c>
      <c r="J2650" s="28">
        <v>9.47</v>
      </c>
      <c r="K2650" s="28">
        <v>262.1</v>
      </c>
      <c r="L2650" s="28">
        <v>14.55</v>
      </c>
      <c r="M2650" s="28" t="s">
        <v>50</v>
      </c>
      <c r="N2650" s="28">
        <v>79.2572913179638</v>
      </c>
    </row>
    <row r="2651">
      <c r="A2651" s="28">
        <v>2650.0</v>
      </c>
      <c r="B2651" s="28">
        <v>18.0</v>
      </c>
      <c r="C2651" s="28" t="s">
        <v>44</v>
      </c>
      <c r="D2651" s="28">
        <v>6.51</v>
      </c>
      <c r="E2651" s="28">
        <v>6.43</v>
      </c>
      <c r="F2651" s="28">
        <v>5.17</v>
      </c>
      <c r="G2651" s="28">
        <v>64.88</v>
      </c>
      <c r="H2651" s="28" t="s">
        <v>47</v>
      </c>
      <c r="I2651" s="28">
        <v>4.98</v>
      </c>
      <c r="J2651" s="28">
        <v>11.58</v>
      </c>
      <c r="K2651" s="28">
        <v>246.66</v>
      </c>
      <c r="L2651" s="28">
        <v>16.75</v>
      </c>
      <c r="M2651" s="28" t="s">
        <v>46</v>
      </c>
      <c r="N2651" s="28">
        <v>36.56</v>
      </c>
    </row>
    <row r="2652">
      <c r="A2652" s="28">
        <v>2651.0</v>
      </c>
      <c r="B2652" s="28">
        <v>23.0</v>
      </c>
      <c r="C2652" s="28" t="s">
        <v>52</v>
      </c>
      <c r="D2652" s="28">
        <v>2.8</v>
      </c>
      <c r="E2652" s="28">
        <v>4.24</v>
      </c>
      <c r="F2652" s="28">
        <v>6.12</v>
      </c>
      <c r="G2652" s="28">
        <v>93.58</v>
      </c>
      <c r="H2652" s="28" t="s">
        <v>51</v>
      </c>
      <c r="I2652" s="28">
        <v>0.32</v>
      </c>
      <c r="J2652" s="28">
        <v>5.42</v>
      </c>
      <c r="K2652" s="28">
        <v>297.57</v>
      </c>
      <c r="L2652" s="28">
        <v>8.11</v>
      </c>
      <c r="M2652" s="28" t="s">
        <v>48</v>
      </c>
      <c r="N2652" s="28">
        <v>68.98</v>
      </c>
    </row>
    <row r="2653">
      <c r="A2653" s="28">
        <v>2652.0</v>
      </c>
      <c r="B2653" s="28">
        <v>23.0</v>
      </c>
      <c r="C2653" s="28" t="s">
        <v>49</v>
      </c>
      <c r="D2653" s="28">
        <v>4.76</v>
      </c>
      <c r="E2653" s="28">
        <v>4.99</v>
      </c>
      <c r="F2653" s="28">
        <v>7.5</v>
      </c>
      <c r="G2653" s="28">
        <v>73.57</v>
      </c>
      <c r="H2653" s="28" t="s">
        <v>51</v>
      </c>
      <c r="I2653" s="28">
        <v>1.05</v>
      </c>
      <c r="J2653" s="28">
        <v>9.23</v>
      </c>
      <c r="K2653" s="28">
        <v>265.48</v>
      </c>
      <c r="L2653" s="28">
        <v>11.21</v>
      </c>
      <c r="M2653" s="28" t="s">
        <v>48</v>
      </c>
      <c r="N2653" s="28">
        <v>66.8976898296891</v>
      </c>
    </row>
    <row r="2654">
      <c r="A2654" s="28">
        <v>2653.0</v>
      </c>
      <c r="B2654" s="28">
        <v>20.0</v>
      </c>
      <c r="C2654" s="28" t="s">
        <v>49</v>
      </c>
      <c r="D2654" s="28">
        <v>1.37</v>
      </c>
      <c r="E2654" s="28">
        <v>8.44</v>
      </c>
      <c r="F2654" s="28">
        <v>4.22</v>
      </c>
      <c r="G2654" s="28">
        <v>77.29</v>
      </c>
      <c r="H2654" s="28" t="s">
        <v>51</v>
      </c>
      <c r="I2654" s="28">
        <v>4.43</v>
      </c>
      <c r="J2654" s="28">
        <v>3.31</v>
      </c>
      <c r="K2654" s="28">
        <v>305.85</v>
      </c>
      <c r="L2654" s="28">
        <v>1.92</v>
      </c>
      <c r="M2654" s="28" t="s">
        <v>50</v>
      </c>
      <c r="N2654" s="28">
        <v>82.05</v>
      </c>
    </row>
    <row r="2655">
      <c r="A2655" s="28">
        <v>2654.0</v>
      </c>
      <c r="B2655" s="28">
        <v>16.0</v>
      </c>
      <c r="C2655" s="28" t="s">
        <v>44</v>
      </c>
      <c r="D2655" s="28">
        <v>2.49</v>
      </c>
      <c r="E2655" s="28">
        <v>4.05</v>
      </c>
      <c r="F2655" s="28">
        <v>5.87</v>
      </c>
      <c r="G2655" s="28">
        <v>97.9</v>
      </c>
      <c r="H2655" s="28" t="s">
        <v>45</v>
      </c>
      <c r="I2655" s="28">
        <v>1.49</v>
      </c>
      <c r="J2655" s="28">
        <v>4.13</v>
      </c>
      <c r="K2655" s="28">
        <v>281.76</v>
      </c>
      <c r="L2655" s="28">
        <v>3.78</v>
      </c>
      <c r="M2655" s="28" t="s">
        <v>48</v>
      </c>
      <c r="N2655" s="28">
        <v>66.56</v>
      </c>
    </row>
    <row r="2656">
      <c r="A2656" s="28">
        <v>2655.0</v>
      </c>
      <c r="B2656" s="28">
        <v>22.0</v>
      </c>
      <c r="C2656" s="28" t="s">
        <v>49</v>
      </c>
      <c r="D2656" s="28">
        <v>0.16</v>
      </c>
      <c r="E2656" s="28">
        <v>1.81</v>
      </c>
      <c r="F2656" s="28">
        <v>5.73</v>
      </c>
      <c r="G2656" s="28">
        <v>76.96</v>
      </c>
      <c r="H2656" s="28" t="s">
        <v>51</v>
      </c>
      <c r="I2656" s="28">
        <v>4.1</v>
      </c>
      <c r="J2656" s="28">
        <v>5.79</v>
      </c>
      <c r="K2656" s="28">
        <v>317.6</v>
      </c>
      <c r="L2656" s="28">
        <v>3.34</v>
      </c>
      <c r="M2656" s="28" t="s">
        <v>48</v>
      </c>
      <c r="N2656" s="28">
        <v>50.42</v>
      </c>
    </row>
    <row r="2657">
      <c r="A2657" s="28">
        <v>2656.0</v>
      </c>
      <c r="B2657" s="28">
        <v>20.0</v>
      </c>
      <c r="C2657" s="28" t="s">
        <v>49</v>
      </c>
      <c r="D2657" s="28">
        <v>6.15</v>
      </c>
      <c r="E2657" s="28">
        <v>9.2</v>
      </c>
      <c r="F2657" s="28">
        <v>5.22</v>
      </c>
      <c r="G2657" s="28">
        <v>60.14</v>
      </c>
      <c r="H2657" s="28" t="s">
        <v>51</v>
      </c>
      <c r="I2657" s="28">
        <v>1.67</v>
      </c>
      <c r="J2657" s="28">
        <v>10.36</v>
      </c>
      <c r="K2657" s="28">
        <v>235.97</v>
      </c>
      <c r="L2657" s="28">
        <v>14.42</v>
      </c>
      <c r="M2657" s="28" t="s">
        <v>50</v>
      </c>
      <c r="N2657" s="28">
        <v>72.6930339602251</v>
      </c>
    </row>
    <row r="2658">
      <c r="A2658" s="28">
        <v>2657.0</v>
      </c>
      <c r="B2658" s="28">
        <v>23.0</v>
      </c>
      <c r="C2658" s="28" t="s">
        <v>52</v>
      </c>
      <c r="D2658" s="28">
        <v>3.21</v>
      </c>
      <c r="E2658" s="28">
        <v>4.49</v>
      </c>
      <c r="F2658" s="28">
        <v>7.27</v>
      </c>
      <c r="G2658" s="28">
        <v>97.52</v>
      </c>
      <c r="H2658" s="28" t="s">
        <v>45</v>
      </c>
      <c r="I2658" s="28">
        <v>4.06</v>
      </c>
      <c r="J2658" s="28">
        <v>8.29</v>
      </c>
      <c r="K2658" s="28">
        <v>264.44</v>
      </c>
      <c r="L2658" s="28">
        <v>9.93</v>
      </c>
      <c r="M2658" s="28" t="s">
        <v>48</v>
      </c>
      <c r="N2658" s="28">
        <v>75.84</v>
      </c>
    </row>
    <row r="2659">
      <c r="A2659" s="28">
        <v>2658.0</v>
      </c>
      <c r="B2659" s="28">
        <v>24.0</v>
      </c>
      <c r="C2659" s="28" t="s">
        <v>44</v>
      </c>
      <c r="D2659" s="28">
        <v>6.53</v>
      </c>
      <c r="E2659" s="28">
        <v>4.14</v>
      </c>
      <c r="F2659" s="28">
        <v>5.45</v>
      </c>
      <c r="G2659" s="28">
        <v>60.56</v>
      </c>
      <c r="H2659" s="28" t="s">
        <v>47</v>
      </c>
      <c r="I2659" s="28">
        <v>3.43</v>
      </c>
      <c r="J2659" s="28">
        <v>10.19</v>
      </c>
      <c r="K2659" s="28">
        <v>238.99</v>
      </c>
      <c r="L2659" s="28">
        <v>14.04</v>
      </c>
      <c r="M2659" s="28" t="s">
        <v>46</v>
      </c>
      <c r="N2659" s="28">
        <v>33.72</v>
      </c>
    </row>
    <row r="2660">
      <c r="A2660" s="28">
        <v>2659.0</v>
      </c>
      <c r="B2660" s="28">
        <v>22.0</v>
      </c>
      <c r="C2660" s="28" t="s">
        <v>49</v>
      </c>
      <c r="D2660" s="28">
        <v>5.67</v>
      </c>
      <c r="E2660" s="28">
        <v>2.84</v>
      </c>
      <c r="F2660" s="28">
        <v>7.03</v>
      </c>
      <c r="G2660" s="28">
        <v>86.49</v>
      </c>
      <c r="H2660" s="28" t="s">
        <v>47</v>
      </c>
      <c r="I2660" s="28">
        <v>2.34</v>
      </c>
      <c r="J2660" s="28">
        <v>7.44</v>
      </c>
      <c r="K2660" s="28">
        <v>246.92</v>
      </c>
      <c r="L2660" s="28">
        <v>14.79</v>
      </c>
      <c r="M2660" s="28" t="s">
        <v>46</v>
      </c>
      <c r="N2660" s="28">
        <v>34.22</v>
      </c>
    </row>
    <row r="2661">
      <c r="A2661" s="28">
        <v>2660.0</v>
      </c>
      <c r="B2661" s="28">
        <v>22.0</v>
      </c>
      <c r="C2661" s="28" t="s">
        <v>44</v>
      </c>
      <c r="D2661" s="28">
        <v>6.63</v>
      </c>
      <c r="E2661" s="28">
        <v>9.08</v>
      </c>
      <c r="F2661" s="28">
        <v>6.52</v>
      </c>
      <c r="G2661" s="28">
        <v>72.92</v>
      </c>
      <c r="H2661" s="28" t="s">
        <v>45</v>
      </c>
      <c r="I2661" s="28">
        <v>2.61</v>
      </c>
      <c r="J2661" s="28">
        <v>9.51</v>
      </c>
      <c r="K2661" s="28">
        <v>246.55</v>
      </c>
      <c r="L2661" s="28">
        <v>12.05</v>
      </c>
      <c r="M2661" s="28" t="s">
        <v>46</v>
      </c>
      <c r="N2661" s="28">
        <v>76.3628438094108</v>
      </c>
    </row>
    <row r="2662">
      <c r="A2662" s="28">
        <v>2661.0</v>
      </c>
      <c r="B2662" s="28">
        <v>16.0</v>
      </c>
      <c r="C2662" s="28" t="s">
        <v>44</v>
      </c>
      <c r="D2662" s="28">
        <v>2.29</v>
      </c>
      <c r="E2662" s="28">
        <v>2.96</v>
      </c>
      <c r="F2662" s="28">
        <v>5.09</v>
      </c>
      <c r="G2662" s="28">
        <v>78.82</v>
      </c>
      <c r="H2662" s="28" t="s">
        <v>47</v>
      </c>
      <c r="I2662" s="28">
        <v>0.89</v>
      </c>
      <c r="J2662" s="28">
        <v>7.7</v>
      </c>
      <c r="K2662" s="28">
        <v>282.9</v>
      </c>
      <c r="L2662" s="28">
        <v>8.12</v>
      </c>
      <c r="M2662" s="28" t="s">
        <v>48</v>
      </c>
      <c r="N2662" s="28">
        <v>56.9</v>
      </c>
    </row>
    <row r="2663">
      <c r="A2663" s="28">
        <v>2662.0</v>
      </c>
      <c r="B2663" s="28">
        <v>19.0</v>
      </c>
      <c r="C2663" s="28" t="s">
        <v>44</v>
      </c>
      <c r="D2663" s="28">
        <v>1.48</v>
      </c>
      <c r="E2663" s="28">
        <v>6.73</v>
      </c>
      <c r="F2663" s="28">
        <v>5.33</v>
      </c>
      <c r="G2663" s="28">
        <v>81.89</v>
      </c>
      <c r="H2663" s="28" t="s">
        <v>45</v>
      </c>
      <c r="I2663" s="28">
        <v>0.58</v>
      </c>
      <c r="J2663" s="28">
        <v>2.56</v>
      </c>
      <c r="K2663" s="28">
        <v>330.37</v>
      </c>
      <c r="L2663" s="28">
        <v>1.68</v>
      </c>
      <c r="M2663" s="28" t="s">
        <v>48</v>
      </c>
      <c r="N2663" s="28">
        <v>93.5605115298347</v>
      </c>
    </row>
    <row r="2664">
      <c r="A2664" s="28">
        <v>2663.0</v>
      </c>
      <c r="B2664" s="28">
        <v>17.0</v>
      </c>
      <c r="C2664" s="28" t="s">
        <v>49</v>
      </c>
      <c r="D2664" s="28">
        <v>7.78</v>
      </c>
      <c r="E2664" s="28">
        <v>8.93</v>
      </c>
      <c r="F2664" s="28">
        <v>4.85</v>
      </c>
      <c r="G2664" s="28">
        <v>76.34</v>
      </c>
      <c r="H2664" s="28" t="s">
        <v>51</v>
      </c>
      <c r="I2664" s="28">
        <v>3.58</v>
      </c>
      <c r="J2664" s="28">
        <v>9.82</v>
      </c>
      <c r="K2664" s="28">
        <v>221.84</v>
      </c>
      <c r="L2664" s="28">
        <v>16.09</v>
      </c>
      <c r="M2664" s="28" t="s">
        <v>50</v>
      </c>
      <c r="N2664" s="28">
        <v>56.4583182300943</v>
      </c>
    </row>
    <row r="2665">
      <c r="A2665" s="28">
        <v>2664.0</v>
      </c>
      <c r="B2665" s="28">
        <v>17.0</v>
      </c>
      <c r="C2665" s="28" t="s">
        <v>44</v>
      </c>
      <c r="D2665" s="28">
        <v>5.74</v>
      </c>
      <c r="E2665" s="28">
        <v>1.31</v>
      </c>
      <c r="F2665" s="28">
        <v>4.28</v>
      </c>
      <c r="G2665" s="28">
        <v>90.97</v>
      </c>
      <c r="H2665" s="28" t="s">
        <v>51</v>
      </c>
      <c r="I2665" s="28">
        <v>4.24</v>
      </c>
      <c r="J2665" s="28">
        <v>8.01</v>
      </c>
      <c r="K2665" s="28">
        <v>250.42</v>
      </c>
      <c r="L2665" s="28">
        <v>10.77</v>
      </c>
      <c r="M2665" s="28" t="s">
        <v>46</v>
      </c>
      <c r="N2665" s="28">
        <v>22.73</v>
      </c>
    </row>
    <row r="2666">
      <c r="A2666" s="28">
        <v>2665.0</v>
      </c>
      <c r="B2666" s="28">
        <v>17.0</v>
      </c>
      <c r="C2666" s="28" t="s">
        <v>49</v>
      </c>
      <c r="D2666" s="28">
        <v>6.67</v>
      </c>
      <c r="E2666" s="28">
        <v>8.46</v>
      </c>
      <c r="F2666" s="28">
        <v>7.1</v>
      </c>
      <c r="G2666" s="28">
        <v>97.23</v>
      </c>
      <c r="H2666" s="28" t="s">
        <v>51</v>
      </c>
      <c r="I2666" s="28">
        <v>3.61</v>
      </c>
      <c r="J2666" s="28">
        <v>8.98</v>
      </c>
      <c r="K2666" s="28">
        <v>234.29</v>
      </c>
      <c r="L2666" s="28">
        <v>13.76</v>
      </c>
      <c r="M2666" s="28" t="s">
        <v>46</v>
      </c>
      <c r="N2666" s="28">
        <v>94.9276885663901</v>
      </c>
    </row>
    <row r="2667">
      <c r="A2667" s="28">
        <v>2666.0</v>
      </c>
      <c r="B2667" s="28">
        <v>19.0</v>
      </c>
      <c r="C2667" s="28" t="s">
        <v>52</v>
      </c>
      <c r="D2667" s="28">
        <v>0.11</v>
      </c>
      <c r="E2667" s="28">
        <v>4.7</v>
      </c>
      <c r="F2667" s="28">
        <v>7.36</v>
      </c>
      <c r="G2667" s="28">
        <v>63.46</v>
      </c>
      <c r="H2667" s="28" t="s">
        <v>51</v>
      </c>
      <c r="I2667" s="28">
        <v>4.56</v>
      </c>
      <c r="J2667" s="28">
        <v>1.6</v>
      </c>
      <c r="K2667" s="28">
        <v>326.46</v>
      </c>
      <c r="L2667" s="28">
        <v>-1.18</v>
      </c>
      <c r="M2667" s="28" t="s">
        <v>48</v>
      </c>
      <c r="N2667" s="28">
        <v>79.59</v>
      </c>
    </row>
    <row r="2668">
      <c r="A2668" s="28">
        <v>2667.0</v>
      </c>
      <c r="B2668" s="28">
        <v>16.0</v>
      </c>
      <c r="C2668" s="28" t="s">
        <v>44</v>
      </c>
      <c r="D2668" s="28">
        <v>2.84</v>
      </c>
      <c r="E2668" s="28">
        <v>6.92</v>
      </c>
      <c r="F2668" s="28">
        <v>4.83</v>
      </c>
      <c r="G2668" s="28">
        <v>92.01</v>
      </c>
      <c r="H2668" s="28" t="s">
        <v>47</v>
      </c>
      <c r="I2668" s="28">
        <v>4.45</v>
      </c>
      <c r="J2668" s="28">
        <v>8.08</v>
      </c>
      <c r="K2668" s="28">
        <v>283.78</v>
      </c>
      <c r="L2668" s="28">
        <v>6.3</v>
      </c>
      <c r="M2668" s="28" t="s">
        <v>48</v>
      </c>
      <c r="N2668" s="28">
        <v>83.73</v>
      </c>
    </row>
    <row r="2669">
      <c r="A2669" s="28">
        <v>2668.0</v>
      </c>
      <c r="B2669" s="28">
        <v>19.0</v>
      </c>
      <c r="C2669" s="28" t="s">
        <v>49</v>
      </c>
      <c r="D2669" s="28">
        <v>5.94</v>
      </c>
      <c r="E2669" s="28">
        <v>4.35</v>
      </c>
      <c r="F2669" s="28">
        <v>7.08</v>
      </c>
      <c r="G2669" s="28">
        <v>65.15</v>
      </c>
      <c r="H2669" s="28" t="s">
        <v>51</v>
      </c>
      <c r="I2669" s="28">
        <v>3.89</v>
      </c>
      <c r="J2669" s="28">
        <v>7.74</v>
      </c>
      <c r="K2669" s="28">
        <v>238.93</v>
      </c>
      <c r="L2669" s="28">
        <v>14.71</v>
      </c>
      <c r="M2669" s="28" t="s">
        <v>46</v>
      </c>
      <c r="N2669" s="28">
        <v>40.07</v>
      </c>
    </row>
    <row r="2670">
      <c r="A2670" s="28">
        <v>2669.0</v>
      </c>
      <c r="B2670" s="28">
        <v>17.0</v>
      </c>
      <c r="C2670" s="28" t="s">
        <v>44</v>
      </c>
      <c r="D2670" s="28">
        <v>0.62</v>
      </c>
      <c r="E2670" s="28">
        <v>7.26</v>
      </c>
      <c r="F2670" s="28">
        <v>8.91</v>
      </c>
      <c r="G2670" s="28">
        <v>63.21</v>
      </c>
      <c r="H2670" s="28" t="s">
        <v>51</v>
      </c>
      <c r="I2670" s="28">
        <v>4.49</v>
      </c>
      <c r="J2670" s="28">
        <v>5.77</v>
      </c>
      <c r="K2670" s="28">
        <v>294.23</v>
      </c>
      <c r="L2670" s="28">
        <v>1.04</v>
      </c>
      <c r="M2670" s="28" t="s">
        <v>48</v>
      </c>
      <c r="N2670" s="28">
        <v>101.515710682146</v>
      </c>
    </row>
    <row r="2671">
      <c r="A2671" s="28">
        <v>2670.0</v>
      </c>
      <c r="B2671" s="28">
        <v>20.0</v>
      </c>
      <c r="C2671" s="28" t="s">
        <v>44</v>
      </c>
      <c r="D2671" s="28">
        <v>4.54</v>
      </c>
      <c r="E2671" s="28">
        <v>3.29</v>
      </c>
      <c r="F2671" s="28">
        <v>4.37</v>
      </c>
      <c r="G2671" s="28">
        <v>98.23</v>
      </c>
      <c r="H2671" s="28" t="s">
        <v>51</v>
      </c>
      <c r="I2671" s="28">
        <v>0.84</v>
      </c>
      <c r="J2671" s="28">
        <v>7.32</v>
      </c>
      <c r="K2671" s="28">
        <v>271.26</v>
      </c>
      <c r="L2671" s="28">
        <v>11.77</v>
      </c>
      <c r="M2671" s="28" t="s">
        <v>48</v>
      </c>
      <c r="N2671" s="28">
        <v>40.86</v>
      </c>
    </row>
    <row r="2672">
      <c r="A2672" s="28">
        <v>2671.0</v>
      </c>
      <c r="B2672" s="28">
        <v>18.0</v>
      </c>
      <c r="C2672" s="28" t="s">
        <v>49</v>
      </c>
      <c r="D2672" s="28">
        <v>3.43</v>
      </c>
      <c r="E2672" s="28">
        <v>1.2</v>
      </c>
      <c r="F2672" s="28">
        <v>6.45</v>
      </c>
      <c r="G2672" s="28">
        <v>79.57</v>
      </c>
      <c r="H2672" s="28" t="s">
        <v>47</v>
      </c>
      <c r="I2672" s="28">
        <v>3.66</v>
      </c>
      <c r="J2672" s="28">
        <v>6.72</v>
      </c>
      <c r="K2672" s="28">
        <v>285.34</v>
      </c>
      <c r="L2672" s="28">
        <v>10.21</v>
      </c>
      <c r="M2672" s="28" t="s">
        <v>48</v>
      </c>
      <c r="N2672" s="28">
        <v>40.84</v>
      </c>
    </row>
    <row r="2673">
      <c r="A2673" s="28">
        <v>2672.0</v>
      </c>
      <c r="B2673" s="28">
        <v>23.0</v>
      </c>
      <c r="C2673" s="28" t="s">
        <v>49</v>
      </c>
      <c r="D2673" s="28">
        <v>0.14</v>
      </c>
      <c r="E2673" s="28">
        <v>9.53</v>
      </c>
      <c r="F2673" s="28">
        <v>7.67</v>
      </c>
      <c r="G2673" s="28">
        <v>66.1</v>
      </c>
      <c r="H2673" s="28" t="s">
        <v>45</v>
      </c>
      <c r="I2673" s="28">
        <v>3.77</v>
      </c>
      <c r="J2673" s="28">
        <v>3.45</v>
      </c>
      <c r="K2673" s="28">
        <v>321.75</v>
      </c>
      <c r="L2673" s="28">
        <v>3.4</v>
      </c>
      <c r="M2673" s="28" t="s">
        <v>48</v>
      </c>
      <c r="N2673" s="28">
        <v>100.0</v>
      </c>
    </row>
    <row r="2674">
      <c r="A2674" s="28">
        <v>2673.0</v>
      </c>
      <c r="B2674" s="28">
        <v>19.0</v>
      </c>
      <c r="C2674" s="28" t="s">
        <v>49</v>
      </c>
      <c r="D2674" s="28">
        <v>1.89</v>
      </c>
      <c r="E2674" s="28">
        <v>1.15</v>
      </c>
      <c r="F2674" s="28">
        <v>4.23</v>
      </c>
      <c r="G2674" s="28">
        <v>82.8</v>
      </c>
      <c r="H2674" s="28" t="s">
        <v>45</v>
      </c>
      <c r="I2674" s="28">
        <v>0.77</v>
      </c>
      <c r="J2674" s="28">
        <v>6.46</v>
      </c>
      <c r="K2674" s="28">
        <v>295.17</v>
      </c>
      <c r="L2674" s="28">
        <v>6.01</v>
      </c>
      <c r="M2674" s="28" t="s">
        <v>48</v>
      </c>
      <c r="N2674" s="28">
        <v>46.22</v>
      </c>
    </row>
    <row r="2675">
      <c r="A2675" s="28">
        <v>2674.0</v>
      </c>
      <c r="B2675" s="28">
        <v>16.0</v>
      </c>
      <c r="C2675" s="28" t="s">
        <v>49</v>
      </c>
      <c r="D2675" s="28">
        <v>2.28</v>
      </c>
      <c r="E2675" s="28">
        <v>8.42</v>
      </c>
      <c r="F2675" s="28">
        <v>7.89</v>
      </c>
      <c r="G2675" s="28">
        <v>70.53</v>
      </c>
      <c r="H2675" s="28" t="s">
        <v>47</v>
      </c>
      <c r="I2675" s="28">
        <v>4.55</v>
      </c>
      <c r="J2675" s="28">
        <v>6.94</v>
      </c>
      <c r="K2675" s="28">
        <v>289.45</v>
      </c>
      <c r="L2675" s="28">
        <v>4.71</v>
      </c>
      <c r="M2675" s="28" t="s">
        <v>48</v>
      </c>
      <c r="N2675" s="28">
        <v>92.91</v>
      </c>
    </row>
    <row r="2676">
      <c r="A2676" s="28">
        <v>2675.0</v>
      </c>
      <c r="B2676" s="28">
        <v>16.0</v>
      </c>
      <c r="C2676" s="28" t="s">
        <v>44</v>
      </c>
      <c r="D2676" s="28">
        <v>0.89</v>
      </c>
      <c r="E2676" s="28">
        <v>2.52</v>
      </c>
      <c r="F2676" s="28">
        <v>8.9</v>
      </c>
      <c r="G2676" s="28">
        <v>78.57</v>
      </c>
      <c r="H2676" s="28" t="s">
        <v>47</v>
      </c>
      <c r="I2676" s="28">
        <v>0.04</v>
      </c>
      <c r="J2676" s="28">
        <v>5.09</v>
      </c>
      <c r="K2676" s="28">
        <v>317.1</v>
      </c>
      <c r="L2676" s="28">
        <v>0.79</v>
      </c>
      <c r="M2676" s="28" t="s">
        <v>48</v>
      </c>
      <c r="N2676" s="28">
        <v>73.81</v>
      </c>
    </row>
    <row r="2677">
      <c r="A2677" s="28">
        <v>2676.0</v>
      </c>
      <c r="B2677" s="28">
        <v>18.0</v>
      </c>
      <c r="C2677" s="28" t="s">
        <v>44</v>
      </c>
      <c r="D2677" s="28">
        <v>5.05</v>
      </c>
      <c r="E2677" s="28">
        <v>4.53</v>
      </c>
      <c r="F2677" s="28">
        <v>4.44</v>
      </c>
      <c r="G2677" s="28">
        <v>84.99</v>
      </c>
      <c r="H2677" s="28" t="s">
        <v>47</v>
      </c>
      <c r="I2677" s="28">
        <v>2.17</v>
      </c>
      <c r="J2677" s="28">
        <v>9.92</v>
      </c>
      <c r="K2677" s="28">
        <v>258.39</v>
      </c>
      <c r="L2677" s="28">
        <v>10.17</v>
      </c>
      <c r="M2677" s="28" t="s">
        <v>46</v>
      </c>
      <c r="N2677" s="28">
        <v>44.87</v>
      </c>
    </row>
    <row r="2678">
      <c r="A2678" s="28">
        <v>2677.0</v>
      </c>
      <c r="B2678" s="28">
        <v>24.0</v>
      </c>
      <c r="C2678" s="28" t="s">
        <v>49</v>
      </c>
      <c r="D2678" s="28">
        <v>1.94</v>
      </c>
      <c r="E2678" s="28">
        <v>8.4</v>
      </c>
      <c r="F2678" s="28">
        <v>8.11</v>
      </c>
      <c r="G2678" s="28">
        <v>94.77</v>
      </c>
      <c r="H2678" s="28" t="s">
        <v>45</v>
      </c>
      <c r="I2678" s="28">
        <v>0.11</v>
      </c>
      <c r="J2678" s="28">
        <v>2.98</v>
      </c>
      <c r="K2678" s="28">
        <v>307.97</v>
      </c>
      <c r="L2678" s="28">
        <v>2.05</v>
      </c>
      <c r="M2678" s="28" t="s">
        <v>48</v>
      </c>
      <c r="N2678" s="28">
        <v>100.0</v>
      </c>
    </row>
    <row r="2679">
      <c r="A2679" s="28">
        <v>2678.0</v>
      </c>
      <c r="B2679" s="28">
        <v>22.0</v>
      </c>
      <c r="C2679" s="28" t="s">
        <v>44</v>
      </c>
      <c r="D2679" s="28">
        <v>2.22</v>
      </c>
      <c r="E2679" s="28">
        <v>2.85</v>
      </c>
      <c r="F2679" s="28">
        <v>5.89</v>
      </c>
      <c r="G2679" s="28">
        <v>60.12</v>
      </c>
      <c r="H2679" s="28" t="s">
        <v>47</v>
      </c>
      <c r="I2679" s="28">
        <v>2.62</v>
      </c>
      <c r="J2679" s="28">
        <v>5.74</v>
      </c>
      <c r="K2679" s="28">
        <v>292.37</v>
      </c>
      <c r="L2679" s="28">
        <v>6.75</v>
      </c>
      <c r="M2679" s="28" t="s">
        <v>48</v>
      </c>
      <c r="N2679" s="28">
        <v>49.24</v>
      </c>
    </row>
    <row r="2680">
      <c r="A2680" s="28">
        <v>2679.0</v>
      </c>
      <c r="B2680" s="28">
        <v>17.0</v>
      </c>
      <c r="C2680" s="28" t="s">
        <v>44</v>
      </c>
      <c r="D2680" s="28">
        <v>7.19</v>
      </c>
      <c r="E2680" s="28">
        <v>8.79</v>
      </c>
      <c r="F2680" s="28">
        <v>4.72</v>
      </c>
      <c r="G2680" s="28">
        <v>68.57</v>
      </c>
      <c r="H2680" s="28" t="s">
        <v>47</v>
      </c>
      <c r="I2680" s="28">
        <v>2.06</v>
      </c>
      <c r="J2680" s="28">
        <v>10.81</v>
      </c>
      <c r="K2680" s="28">
        <v>232.37</v>
      </c>
      <c r="L2680" s="28">
        <v>13.36</v>
      </c>
      <c r="M2680" s="28" t="s">
        <v>50</v>
      </c>
      <c r="N2680" s="28">
        <v>61.0505331666382</v>
      </c>
    </row>
    <row r="2681">
      <c r="A2681" s="28">
        <v>2680.0</v>
      </c>
      <c r="B2681" s="28">
        <v>24.0</v>
      </c>
      <c r="C2681" s="28" t="s">
        <v>49</v>
      </c>
      <c r="D2681" s="28">
        <v>3.74</v>
      </c>
      <c r="E2681" s="28">
        <v>5.48</v>
      </c>
      <c r="F2681" s="28">
        <v>6.47</v>
      </c>
      <c r="G2681" s="28">
        <v>63.85</v>
      </c>
      <c r="H2681" s="28" t="s">
        <v>47</v>
      </c>
      <c r="I2681" s="28">
        <v>3.12</v>
      </c>
      <c r="J2681" s="28">
        <v>5.94</v>
      </c>
      <c r="K2681" s="28">
        <v>278.83</v>
      </c>
      <c r="L2681" s="28">
        <v>8.17</v>
      </c>
      <c r="M2681" s="28" t="s">
        <v>48</v>
      </c>
      <c r="N2681" s="28">
        <v>61.55</v>
      </c>
    </row>
    <row r="2682">
      <c r="A2682" s="28">
        <v>2681.0</v>
      </c>
      <c r="B2682" s="28">
        <v>17.0</v>
      </c>
      <c r="C2682" s="28" t="s">
        <v>44</v>
      </c>
      <c r="D2682" s="28">
        <v>3.14</v>
      </c>
      <c r="E2682" s="28">
        <v>4.3</v>
      </c>
      <c r="F2682" s="28">
        <v>4.36</v>
      </c>
      <c r="G2682" s="28">
        <v>63.88</v>
      </c>
      <c r="H2682" s="28" t="s">
        <v>51</v>
      </c>
      <c r="I2682" s="28">
        <v>3.83</v>
      </c>
      <c r="J2682" s="28">
        <v>6.92</v>
      </c>
      <c r="K2682" s="28">
        <v>296.24</v>
      </c>
      <c r="L2682" s="28">
        <v>8.25</v>
      </c>
      <c r="M2682" s="28" t="s">
        <v>48</v>
      </c>
      <c r="N2682" s="28">
        <v>45.69</v>
      </c>
    </row>
    <row r="2683">
      <c r="A2683" s="28">
        <v>2682.0</v>
      </c>
      <c r="B2683" s="28">
        <v>18.0</v>
      </c>
      <c r="C2683" s="28" t="s">
        <v>44</v>
      </c>
      <c r="D2683" s="28">
        <v>5.79</v>
      </c>
      <c r="E2683" s="28">
        <v>6.96</v>
      </c>
      <c r="F2683" s="28">
        <v>6.61</v>
      </c>
      <c r="G2683" s="28">
        <v>97.83</v>
      </c>
      <c r="H2683" s="28" t="s">
        <v>45</v>
      </c>
      <c r="I2683" s="28">
        <v>3.84</v>
      </c>
      <c r="J2683" s="28">
        <v>9.13</v>
      </c>
      <c r="K2683" s="28">
        <v>262.29</v>
      </c>
      <c r="L2683" s="28">
        <v>12.64</v>
      </c>
      <c r="M2683" s="28" t="s">
        <v>46</v>
      </c>
      <c r="N2683" s="28">
        <v>74.96</v>
      </c>
    </row>
    <row r="2684">
      <c r="A2684" s="28">
        <v>2683.0</v>
      </c>
      <c r="B2684" s="28">
        <v>17.0</v>
      </c>
      <c r="C2684" s="28" t="s">
        <v>49</v>
      </c>
      <c r="D2684" s="28">
        <v>7.28</v>
      </c>
      <c r="E2684" s="28">
        <v>4.07</v>
      </c>
      <c r="F2684" s="28">
        <v>4.1</v>
      </c>
      <c r="G2684" s="28">
        <v>97.44</v>
      </c>
      <c r="H2684" s="28" t="s">
        <v>51</v>
      </c>
      <c r="I2684" s="28">
        <v>3.61</v>
      </c>
      <c r="J2684" s="28">
        <v>10.64</v>
      </c>
      <c r="K2684" s="28">
        <v>232.16</v>
      </c>
      <c r="L2684" s="28">
        <v>15.7</v>
      </c>
      <c r="M2684" s="28" t="s">
        <v>46</v>
      </c>
      <c r="N2684" s="28">
        <v>39.86</v>
      </c>
    </row>
    <row r="2685">
      <c r="A2685" s="28">
        <v>2684.0</v>
      </c>
      <c r="B2685" s="28">
        <v>18.0</v>
      </c>
      <c r="C2685" s="28" t="s">
        <v>49</v>
      </c>
      <c r="D2685" s="28">
        <v>0.2</v>
      </c>
      <c r="E2685" s="28">
        <v>4.13</v>
      </c>
      <c r="F2685" s="28">
        <v>7.64</v>
      </c>
      <c r="G2685" s="28">
        <v>89.97</v>
      </c>
      <c r="H2685" s="28" t="s">
        <v>51</v>
      </c>
      <c r="I2685" s="28">
        <v>0.51</v>
      </c>
      <c r="J2685" s="28">
        <v>1.79</v>
      </c>
      <c r="K2685" s="28">
        <v>313.86</v>
      </c>
      <c r="L2685" s="28">
        <v>3.75</v>
      </c>
      <c r="M2685" s="28" t="s">
        <v>48</v>
      </c>
      <c r="N2685" s="28">
        <v>84.64</v>
      </c>
    </row>
    <row r="2686">
      <c r="A2686" s="28">
        <v>2685.0</v>
      </c>
      <c r="B2686" s="28">
        <v>21.0</v>
      </c>
      <c r="C2686" s="28" t="s">
        <v>49</v>
      </c>
      <c r="D2686" s="28">
        <v>3.59</v>
      </c>
      <c r="E2686" s="28">
        <v>7.6</v>
      </c>
      <c r="F2686" s="28">
        <v>6.44</v>
      </c>
      <c r="G2686" s="28">
        <v>85.72</v>
      </c>
      <c r="H2686" s="28" t="s">
        <v>51</v>
      </c>
      <c r="I2686" s="28">
        <v>2.09</v>
      </c>
      <c r="J2686" s="28">
        <v>6.77</v>
      </c>
      <c r="K2686" s="28">
        <v>264.84</v>
      </c>
      <c r="L2686" s="28">
        <v>9.77</v>
      </c>
      <c r="M2686" s="28" t="s">
        <v>48</v>
      </c>
      <c r="N2686" s="28">
        <v>75.96</v>
      </c>
    </row>
    <row r="2687">
      <c r="A2687" s="28">
        <v>2686.0</v>
      </c>
      <c r="B2687" s="28">
        <v>24.0</v>
      </c>
      <c r="C2687" s="28" t="s">
        <v>49</v>
      </c>
      <c r="D2687" s="28">
        <v>4.89</v>
      </c>
      <c r="E2687" s="28">
        <v>3.79</v>
      </c>
      <c r="F2687" s="28">
        <v>6.29</v>
      </c>
      <c r="G2687" s="28">
        <v>93.92</v>
      </c>
      <c r="H2687" s="28" t="s">
        <v>47</v>
      </c>
      <c r="I2687" s="28">
        <v>4.08</v>
      </c>
      <c r="J2687" s="28">
        <v>9.72</v>
      </c>
      <c r="K2687" s="28">
        <v>268.24</v>
      </c>
      <c r="L2687" s="28">
        <v>13.6</v>
      </c>
      <c r="M2687" s="28" t="s">
        <v>48</v>
      </c>
      <c r="N2687" s="28">
        <v>53.31</v>
      </c>
    </row>
    <row r="2688">
      <c r="A2688" s="28">
        <v>2687.0</v>
      </c>
      <c r="B2688" s="28">
        <v>24.0</v>
      </c>
      <c r="C2688" s="28" t="s">
        <v>44</v>
      </c>
      <c r="D2688" s="28">
        <v>2.55</v>
      </c>
      <c r="E2688" s="28">
        <v>2.81</v>
      </c>
      <c r="F2688" s="28">
        <v>4.98</v>
      </c>
      <c r="G2688" s="28">
        <v>62.34</v>
      </c>
      <c r="H2688" s="28" t="s">
        <v>51</v>
      </c>
      <c r="I2688" s="28">
        <v>3.27</v>
      </c>
      <c r="J2688" s="28">
        <v>5.6</v>
      </c>
      <c r="K2688" s="28">
        <v>271.56</v>
      </c>
      <c r="L2688" s="28">
        <v>5.88</v>
      </c>
      <c r="M2688" s="28" t="s">
        <v>48</v>
      </c>
      <c r="N2688" s="28">
        <v>48.56</v>
      </c>
    </row>
    <row r="2689">
      <c r="A2689" s="28">
        <v>2688.0</v>
      </c>
      <c r="B2689" s="28">
        <v>22.0</v>
      </c>
      <c r="C2689" s="28" t="s">
        <v>49</v>
      </c>
      <c r="D2689" s="28">
        <v>6.18</v>
      </c>
      <c r="E2689" s="28">
        <v>8.27</v>
      </c>
      <c r="F2689" s="28">
        <v>5.81</v>
      </c>
      <c r="G2689" s="28">
        <v>64.78</v>
      </c>
      <c r="H2689" s="28" t="s">
        <v>45</v>
      </c>
      <c r="I2689" s="28">
        <v>3.41</v>
      </c>
      <c r="J2689" s="28">
        <v>9.62</v>
      </c>
      <c r="K2689" s="28">
        <v>262.89</v>
      </c>
      <c r="L2689" s="28">
        <v>15.65</v>
      </c>
      <c r="M2689" s="28" t="s">
        <v>50</v>
      </c>
      <c r="N2689" s="28">
        <v>67.7540139324898</v>
      </c>
    </row>
    <row r="2690">
      <c r="A2690" s="28">
        <v>2689.0</v>
      </c>
      <c r="B2690" s="28">
        <v>18.0</v>
      </c>
      <c r="C2690" s="28" t="s">
        <v>49</v>
      </c>
      <c r="D2690" s="28">
        <v>7.77</v>
      </c>
      <c r="E2690" s="28">
        <v>8.25</v>
      </c>
      <c r="F2690" s="28">
        <v>4.91</v>
      </c>
      <c r="G2690" s="28">
        <v>72.68</v>
      </c>
      <c r="H2690" s="28" t="s">
        <v>51</v>
      </c>
      <c r="I2690" s="28">
        <v>1.13</v>
      </c>
      <c r="J2690" s="28">
        <v>13.61</v>
      </c>
      <c r="K2690" s="28">
        <v>235.19</v>
      </c>
      <c r="L2690" s="28">
        <v>19.07</v>
      </c>
      <c r="M2690" s="28" t="s">
        <v>50</v>
      </c>
      <c r="N2690" s="28">
        <v>59.7361246781581</v>
      </c>
    </row>
    <row r="2691">
      <c r="A2691" s="28">
        <v>2690.0</v>
      </c>
      <c r="B2691" s="28">
        <v>19.0</v>
      </c>
      <c r="C2691" s="28" t="s">
        <v>44</v>
      </c>
      <c r="D2691" s="28">
        <v>7.55</v>
      </c>
      <c r="E2691" s="28">
        <v>5.48</v>
      </c>
      <c r="F2691" s="28">
        <v>7.68</v>
      </c>
      <c r="G2691" s="28">
        <v>93.3</v>
      </c>
      <c r="H2691" s="28" t="s">
        <v>45</v>
      </c>
      <c r="I2691" s="28">
        <v>1.63</v>
      </c>
      <c r="J2691" s="28">
        <v>12.91</v>
      </c>
      <c r="K2691" s="28">
        <v>221.94</v>
      </c>
      <c r="L2691" s="28">
        <v>18.2</v>
      </c>
      <c r="M2691" s="28" t="s">
        <v>46</v>
      </c>
      <c r="N2691" s="28">
        <v>43.08</v>
      </c>
    </row>
    <row r="2692">
      <c r="A2692" s="28">
        <v>2691.0</v>
      </c>
      <c r="B2692" s="28">
        <v>21.0</v>
      </c>
      <c r="C2692" s="28" t="s">
        <v>44</v>
      </c>
      <c r="D2692" s="28">
        <v>2.13</v>
      </c>
      <c r="E2692" s="28">
        <v>5.74</v>
      </c>
      <c r="F2692" s="28">
        <v>5.0</v>
      </c>
      <c r="G2692" s="28">
        <v>78.89</v>
      </c>
      <c r="H2692" s="28" t="s">
        <v>45</v>
      </c>
      <c r="I2692" s="28">
        <v>4.78</v>
      </c>
      <c r="J2692" s="28">
        <v>7.77</v>
      </c>
      <c r="K2692" s="28">
        <v>306.75</v>
      </c>
      <c r="L2692" s="28">
        <v>6.3</v>
      </c>
      <c r="M2692" s="28" t="s">
        <v>48</v>
      </c>
      <c r="N2692" s="28">
        <v>66.74</v>
      </c>
    </row>
    <row r="2693">
      <c r="A2693" s="28">
        <v>2692.0</v>
      </c>
      <c r="B2693" s="28">
        <v>20.0</v>
      </c>
      <c r="C2693" s="28" t="s">
        <v>49</v>
      </c>
      <c r="D2693" s="28">
        <v>1.81</v>
      </c>
      <c r="E2693" s="28">
        <v>7.26</v>
      </c>
      <c r="F2693" s="28">
        <v>7.08</v>
      </c>
      <c r="G2693" s="28">
        <v>80.14</v>
      </c>
      <c r="H2693" s="28" t="s">
        <v>51</v>
      </c>
      <c r="I2693" s="28">
        <v>4.23</v>
      </c>
      <c r="J2693" s="28">
        <v>3.2</v>
      </c>
      <c r="K2693" s="28">
        <v>303.76</v>
      </c>
      <c r="L2693" s="28">
        <v>4.79</v>
      </c>
      <c r="M2693" s="28" t="s">
        <v>48</v>
      </c>
      <c r="N2693" s="28">
        <v>97.75</v>
      </c>
    </row>
    <row r="2694">
      <c r="A2694" s="28">
        <v>2693.0</v>
      </c>
      <c r="B2694" s="28">
        <v>17.0</v>
      </c>
      <c r="C2694" s="28" t="s">
        <v>49</v>
      </c>
      <c r="D2694" s="28">
        <v>7.66</v>
      </c>
      <c r="E2694" s="28">
        <v>5.58</v>
      </c>
      <c r="F2694" s="28">
        <v>5.4</v>
      </c>
      <c r="G2694" s="28">
        <v>69.17</v>
      </c>
      <c r="H2694" s="28" t="s">
        <v>47</v>
      </c>
      <c r="I2694" s="28">
        <v>0.82</v>
      </c>
      <c r="J2694" s="28">
        <v>11.75</v>
      </c>
      <c r="K2694" s="28">
        <v>232.76</v>
      </c>
      <c r="L2694" s="28">
        <v>21.58</v>
      </c>
      <c r="M2694" s="28" t="s">
        <v>46</v>
      </c>
      <c r="N2694" s="28">
        <v>33.18</v>
      </c>
    </row>
    <row r="2695">
      <c r="A2695" s="28">
        <v>2694.0</v>
      </c>
      <c r="B2695" s="28">
        <v>21.0</v>
      </c>
      <c r="C2695" s="28" t="s">
        <v>49</v>
      </c>
      <c r="D2695" s="28">
        <v>3.67</v>
      </c>
      <c r="E2695" s="28">
        <v>4.75</v>
      </c>
      <c r="F2695" s="28">
        <v>7.28</v>
      </c>
      <c r="G2695" s="28">
        <v>85.94</v>
      </c>
      <c r="H2695" s="28" t="s">
        <v>47</v>
      </c>
      <c r="I2695" s="28">
        <v>2.72</v>
      </c>
      <c r="J2695" s="28">
        <v>5.79</v>
      </c>
      <c r="K2695" s="28">
        <v>273.29</v>
      </c>
      <c r="L2695" s="28">
        <v>9.61</v>
      </c>
      <c r="M2695" s="28" t="s">
        <v>48</v>
      </c>
      <c r="N2695" s="28">
        <v>63.87</v>
      </c>
    </row>
    <row r="2696">
      <c r="A2696" s="28">
        <v>2695.0</v>
      </c>
      <c r="B2696" s="28">
        <v>18.0</v>
      </c>
      <c r="C2696" s="28" t="s">
        <v>49</v>
      </c>
      <c r="D2696" s="28">
        <v>1.67</v>
      </c>
      <c r="E2696" s="28">
        <v>9.95</v>
      </c>
      <c r="F2696" s="28">
        <v>6.7</v>
      </c>
      <c r="G2696" s="28">
        <v>95.51</v>
      </c>
      <c r="H2696" s="28" t="s">
        <v>51</v>
      </c>
      <c r="I2696" s="28">
        <v>2.45</v>
      </c>
      <c r="J2696" s="28">
        <v>4.69</v>
      </c>
      <c r="K2696" s="28">
        <v>305.49</v>
      </c>
      <c r="L2696" s="28">
        <v>8.27</v>
      </c>
      <c r="M2696" s="28" t="s">
        <v>48</v>
      </c>
      <c r="N2696" s="28">
        <v>100.0</v>
      </c>
    </row>
    <row r="2697">
      <c r="A2697" s="28">
        <v>2696.0</v>
      </c>
      <c r="B2697" s="28">
        <v>23.0</v>
      </c>
      <c r="C2697" s="28" t="s">
        <v>49</v>
      </c>
      <c r="D2697" s="28">
        <v>5.66</v>
      </c>
      <c r="E2697" s="28">
        <v>2.33</v>
      </c>
      <c r="F2697" s="28">
        <v>6.12</v>
      </c>
      <c r="G2697" s="28">
        <v>73.18</v>
      </c>
      <c r="H2697" s="28" t="s">
        <v>47</v>
      </c>
      <c r="I2697" s="28">
        <v>2.22</v>
      </c>
      <c r="J2697" s="28">
        <v>10.06</v>
      </c>
      <c r="K2697" s="28">
        <v>237.91</v>
      </c>
      <c r="L2697" s="28">
        <v>9.75</v>
      </c>
      <c r="M2697" s="28" t="s">
        <v>46</v>
      </c>
      <c r="N2697" s="28">
        <v>31.67</v>
      </c>
    </row>
    <row r="2698">
      <c r="A2698" s="28">
        <v>2697.0</v>
      </c>
      <c r="B2698" s="28">
        <v>17.0</v>
      </c>
      <c r="C2698" s="28" t="s">
        <v>52</v>
      </c>
      <c r="D2698" s="28">
        <v>2.28</v>
      </c>
      <c r="E2698" s="28">
        <v>6.33</v>
      </c>
      <c r="F2698" s="28">
        <v>7.37</v>
      </c>
      <c r="G2698" s="28">
        <v>84.77</v>
      </c>
      <c r="H2698" s="28" t="s">
        <v>45</v>
      </c>
      <c r="I2698" s="28">
        <v>2.35</v>
      </c>
      <c r="J2698" s="28">
        <v>6.17</v>
      </c>
      <c r="K2698" s="28">
        <v>293.27</v>
      </c>
      <c r="L2698" s="28">
        <v>6.65</v>
      </c>
      <c r="M2698" s="28" t="s">
        <v>48</v>
      </c>
      <c r="N2698" s="28">
        <v>90.42</v>
      </c>
    </row>
    <row r="2699">
      <c r="A2699" s="28">
        <v>2698.0</v>
      </c>
      <c r="B2699" s="28">
        <v>16.0</v>
      </c>
      <c r="C2699" s="28" t="s">
        <v>49</v>
      </c>
      <c r="D2699" s="28">
        <v>2.14</v>
      </c>
      <c r="E2699" s="28">
        <v>8.97</v>
      </c>
      <c r="F2699" s="28">
        <v>6.08</v>
      </c>
      <c r="G2699" s="28">
        <v>73.28</v>
      </c>
      <c r="H2699" s="28" t="s">
        <v>47</v>
      </c>
      <c r="I2699" s="28">
        <v>3.21</v>
      </c>
      <c r="J2699" s="28">
        <v>5.67</v>
      </c>
      <c r="K2699" s="28">
        <v>287.52</v>
      </c>
      <c r="L2699" s="28">
        <v>7.69</v>
      </c>
      <c r="M2699" s="28" t="s">
        <v>48</v>
      </c>
      <c r="N2699" s="28">
        <v>83.49</v>
      </c>
    </row>
    <row r="2700">
      <c r="A2700" s="28">
        <v>2699.0</v>
      </c>
      <c r="B2700" s="28">
        <v>24.0</v>
      </c>
      <c r="C2700" s="28" t="s">
        <v>44</v>
      </c>
      <c r="D2700" s="28">
        <v>7.03</v>
      </c>
      <c r="E2700" s="28">
        <v>7.18</v>
      </c>
      <c r="F2700" s="28">
        <v>8.11</v>
      </c>
      <c r="G2700" s="28">
        <v>91.71</v>
      </c>
      <c r="H2700" s="28" t="s">
        <v>47</v>
      </c>
      <c r="I2700" s="28">
        <v>4.84</v>
      </c>
      <c r="J2700" s="28">
        <v>12.1</v>
      </c>
      <c r="K2700" s="28">
        <v>232.76</v>
      </c>
      <c r="L2700" s="28">
        <v>17.37</v>
      </c>
      <c r="M2700" s="28" t="s">
        <v>46</v>
      </c>
      <c r="N2700" s="28">
        <v>71.433257762355</v>
      </c>
    </row>
    <row r="2701">
      <c r="A2701" s="28">
        <v>2700.0</v>
      </c>
      <c r="B2701" s="28">
        <v>18.0</v>
      </c>
      <c r="C2701" s="28" t="s">
        <v>49</v>
      </c>
      <c r="D2701" s="28">
        <v>1.3</v>
      </c>
      <c r="E2701" s="28">
        <v>8.93</v>
      </c>
      <c r="F2701" s="28">
        <v>7.65</v>
      </c>
      <c r="G2701" s="28">
        <v>79.0</v>
      </c>
      <c r="H2701" s="28" t="s">
        <v>51</v>
      </c>
      <c r="I2701" s="28">
        <v>4.38</v>
      </c>
      <c r="J2701" s="28">
        <v>5.71</v>
      </c>
      <c r="K2701" s="28">
        <v>297.51</v>
      </c>
      <c r="L2701" s="28">
        <v>5.84</v>
      </c>
      <c r="M2701" s="28" t="s">
        <v>48</v>
      </c>
      <c r="N2701" s="28">
        <v>100.0</v>
      </c>
    </row>
    <row r="2702">
      <c r="A2702" s="28">
        <v>2701.0</v>
      </c>
      <c r="B2702" s="28">
        <v>16.0</v>
      </c>
      <c r="C2702" s="28" t="s">
        <v>44</v>
      </c>
      <c r="D2702" s="28">
        <v>0.52</v>
      </c>
      <c r="E2702" s="28">
        <v>4.03</v>
      </c>
      <c r="F2702" s="28">
        <v>6.7</v>
      </c>
      <c r="G2702" s="28">
        <v>73.58</v>
      </c>
      <c r="H2702" s="28" t="s">
        <v>45</v>
      </c>
      <c r="I2702" s="28">
        <v>4.38</v>
      </c>
      <c r="J2702" s="28">
        <v>5.63</v>
      </c>
      <c r="K2702" s="28">
        <v>307.38</v>
      </c>
      <c r="L2702" s="28">
        <v>2.82</v>
      </c>
      <c r="M2702" s="28" t="s">
        <v>48</v>
      </c>
      <c r="N2702" s="28">
        <v>66.48</v>
      </c>
    </row>
    <row r="2703">
      <c r="A2703" s="28">
        <v>2702.0</v>
      </c>
      <c r="B2703" s="28">
        <v>22.0</v>
      </c>
      <c r="C2703" s="28" t="s">
        <v>49</v>
      </c>
      <c r="D2703" s="28">
        <v>2.15</v>
      </c>
      <c r="E2703" s="28">
        <v>3.45</v>
      </c>
      <c r="F2703" s="28">
        <v>8.39</v>
      </c>
      <c r="G2703" s="28">
        <v>76.8</v>
      </c>
      <c r="H2703" s="28" t="s">
        <v>51</v>
      </c>
      <c r="I2703" s="28">
        <v>3.52</v>
      </c>
      <c r="J2703" s="28">
        <v>7.81</v>
      </c>
      <c r="K2703" s="28">
        <v>307.08</v>
      </c>
      <c r="L2703" s="28">
        <v>9.55</v>
      </c>
      <c r="M2703" s="28" t="s">
        <v>48</v>
      </c>
      <c r="N2703" s="28">
        <v>65.59</v>
      </c>
    </row>
    <row r="2704">
      <c r="A2704" s="28">
        <v>2703.0</v>
      </c>
      <c r="B2704" s="28">
        <v>20.0</v>
      </c>
      <c r="C2704" s="28" t="s">
        <v>49</v>
      </c>
      <c r="D2704" s="28">
        <v>4.86</v>
      </c>
      <c r="E2704" s="28">
        <v>8.66</v>
      </c>
      <c r="F2704" s="28">
        <v>8.14</v>
      </c>
      <c r="G2704" s="28">
        <v>63.65</v>
      </c>
      <c r="H2704" s="28" t="s">
        <v>45</v>
      </c>
      <c r="I2704" s="28">
        <v>0.09</v>
      </c>
      <c r="J2704" s="28">
        <v>9.42</v>
      </c>
      <c r="K2704" s="28">
        <v>247.35</v>
      </c>
      <c r="L2704" s="28">
        <v>8.8</v>
      </c>
      <c r="M2704" s="28" t="s">
        <v>48</v>
      </c>
      <c r="N2704" s="28">
        <v>79.6</v>
      </c>
    </row>
    <row r="2705">
      <c r="A2705" s="28">
        <v>2704.0</v>
      </c>
      <c r="B2705" s="28">
        <v>20.0</v>
      </c>
      <c r="C2705" s="28" t="s">
        <v>49</v>
      </c>
      <c r="D2705" s="28">
        <v>0.98</v>
      </c>
      <c r="E2705" s="28">
        <v>4.55</v>
      </c>
      <c r="F2705" s="28">
        <v>6.66</v>
      </c>
      <c r="G2705" s="28">
        <v>94.64</v>
      </c>
      <c r="H2705" s="28" t="s">
        <v>51</v>
      </c>
      <c r="I2705" s="28">
        <v>2.2</v>
      </c>
      <c r="J2705" s="28">
        <v>3.96</v>
      </c>
      <c r="K2705" s="28">
        <v>312.33</v>
      </c>
      <c r="L2705" s="28">
        <v>3.15</v>
      </c>
      <c r="M2705" s="28" t="s">
        <v>48</v>
      </c>
      <c r="N2705" s="28">
        <v>86.74</v>
      </c>
    </row>
    <row r="2706">
      <c r="A2706" s="28">
        <v>2705.0</v>
      </c>
      <c r="B2706" s="28">
        <v>16.0</v>
      </c>
      <c r="C2706" s="28" t="s">
        <v>49</v>
      </c>
      <c r="D2706" s="28">
        <v>3.77</v>
      </c>
      <c r="E2706" s="28">
        <v>7.39</v>
      </c>
      <c r="F2706" s="28">
        <v>4.34</v>
      </c>
      <c r="G2706" s="28">
        <v>98.32</v>
      </c>
      <c r="H2706" s="28" t="s">
        <v>45</v>
      </c>
      <c r="I2706" s="28">
        <v>2.56</v>
      </c>
      <c r="J2706" s="28">
        <v>5.83</v>
      </c>
      <c r="K2706" s="28">
        <v>263.45</v>
      </c>
      <c r="L2706" s="28">
        <v>8.82</v>
      </c>
      <c r="M2706" s="28" t="s">
        <v>50</v>
      </c>
      <c r="N2706" s="28">
        <v>78.57</v>
      </c>
    </row>
    <row r="2707">
      <c r="A2707" s="28">
        <v>2706.0</v>
      </c>
      <c r="B2707" s="28">
        <v>24.0</v>
      </c>
      <c r="C2707" s="28" t="s">
        <v>44</v>
      </c>
      <c r="D2707" s="28">
        <v>5.02</v>
      </c>
      <c r="E2707" s="28">
        <v>2.33</v>
      </c>
      <c r="F2707" s="28">
        <v>6.83</v>
      </c>
      <c r="G2707" s="28">
        <v>79.1</v>
      </c>
      <c r="H2707" s="28" t="s">
        <v>51</v>
      </c>
      <c r="I2707" s="28">
        <v>4.21</v>
      </c>
      <c r="J2707" s="28">
        <v>7.37</v>
      </c>
      <c r="K2707" s="28">
        <v>272.98</v>
      </c>
      <c r="L2707" s="28">
        <v>10.07</v>
      </c>
      <c r="M2707" s="28" t="s">
        <v>46</v>
      </c>
      <c r="N2707" s="28">
        <v>37.22</v>
      </c>
    </row>
    <row r="2708">
      <c r="A2708" s="28">
        <v>2707.0</v>
      </c>
      <c r="B2708" s="28">
        <v>22.0</v>
      </c>
      <c r="C2708" s="28" t="s">
        <v>44</v>
      </c>
      <c r="D2708" s="28">
        <v>6.79</v>
      </c>
      <c r="E2708" s="28">
        <v>7.8</v>
      </c>
      <c r="F2708" s="28">
        <v>5.78</v>
      </c>
      <c r="G2708" s="28">
        <v>68.85</v>
      </c>
      <c r="H2708" s="28" t="s">
        <v>45</v>
      </c>
      <c r="I2708" s="28">
        <v>4.61</v>
      </c>
      <c r="J2708" s="28">
        <v>9.77</v>
      </c>
      <c r="K2708" s="28">
        <v>242.8</v>
      </c>
      <c r="L2708" s="28">
        <v>15.13</v>
      </c>
      <c r="M2708" s="28" t="s">
        <v>50</v>
      </c>
      <c r="N2708" s="28">
        <v>64.9179606049263</v>
      </c>
    </row>
    <row r="2709">
      <c r="A2709" s="28">
        <v>2708.0</v>
      </c>
      <c r="B2709" s="28">
        <v>23.0</v>
      </c>
      <c r="C2709" s="28" t="s">
        <v>44</v>
      </c>
      <c r="D2709" s="28">
        <v>1.84</v>
      </c>
      <c r="E2709" s="28">
        <v>5.94</v>
      </c>
      <c r="F2709" s="28">
        <v>6.7</v>
      </c>
      <c r="G2709" s="28">
        <v>86.59</v>
      </c>
      <c r="H2709" s="28" t="s">
        <v>45</v>
      </c>
      <c r="I2709" s="28">
        <v>2.26</v>
      </c>
      <c r="J2709" s="28">
        <v>6.54</v>
      </c>
      <c r="K2709" s="28">
        <v>283.87</v>
      </c>
      <c r="L2709" s="28">
        <v>2.1</v>
      </c>
      <c r="M2709" s="28" t="s">
        <v>48</v>
      </c>
      <c r="N2709" s="28">
        <v>86.67</v>
      </c>
    </row>
    <row r="2710">
      <c r="A2710" s="28">
        <v>2709.0</v>
      </c>
      <c r="B2710" s="28">
        <v>24.0</v>
      </c>
      <c r="C2710" s="28" t="s">
        <v>49</v>
      </c>
      <c r="D2710" s="28">
        <v>6.54</v>
      </c>
      <c r="E2710" s="28">
        <v>3.42</v>
      </c>
      <c r="F2710" s="28">
        <v>7.24</v>
      </c>
      <c r="G2710" s="28">
        <v>78.1</v>
      </c>
      <c r="H2710" s="28" t="s">
        <v>45</v>
      </c>
      <c r="I2710" s="28">
        <v>1.5</v>
      </c>
      <c r="J2710" s="28">
        <v>7.74</v>
      </c>
      <c r="K2710" s="28">
        <v>244.87</v>
      </c>
      <c r="L2710" s="28">
        <v>11.09</v>
      </c>
      <c r="M2710" s="28" t="s">
        <v>46</v>
      </c>
      <c r="N2710" s="28">
        <v>41.71</v>
      </c>
    </row>
    <row r="2711">
      <c r="A2711" s="28">
        <v>2710.0</v>
      </c>
      <c r="B2711" s="28">
        <v>21.0</v>
      </c>
      <c r="C2711" s="28" t="s">
        <v>49</v>
      </c>
      <c r="D2711" s="28">
        <v>1.88</v>
      </c>
      <c r="E2711" s="28">
        <v>5.45</v>
      </c>
      <c r="F2711" s="28">
        <v>7.22</v>
      </c>
      <c r="G2711" s="28">
        <v>70.09</v>
      </c>
      <c r="H2711" s="28" t="s">
        <v>45</v>
      </c>
      <c r="I2711" s="28">
        <v>1.69</v>
      </c>
      <c r="J2711" s="28">
        <v>6.95</v>
      </c>
      <c r="K2711" s="28">
        <v>290.48</v>
      </c>
      <c r="L2711" s="28">
        <v>8.84</v>
      </c>
      <c r="M2711" s="28" t="s">
        <v>48</v>
      </c>
      <c r="N2711" s="28">
        <v>82.24</v>
      </c>
    </row>
    <row r="2712">
      <c r="A2712" s="28">
        <v>2711.0</v>
      </c>
      <c r="B2712" s="28">
        <v>20.0</v>
      </c>
      <c r="C2712" s="28" t="s">
        <v>49</v>
      </c>
      <c r="D2712" s="28">
        <v>5.41</v>
      </c>
      <c r="E2712" s="28">
        <v>7.27</v>
      </c>
      <c r="F2712" s="28">
        <v>7.37</v>
      </c>
      <c r="G2712" s="28">
        <v>61.54</v>
      </c>
      <c r="H2712" s="28" t="s">
        <v>47</v>
      </c>
      <c r="I2712" s="28">
        <v>2.89</v>
      </c>
      <c r="J2712" s="28">
        <v>10.2</v>
      </c>
      <c r="K2712" s="28">
        <v>257.35</v>
      </c>
      <c r="L2712" s="28">
        <v>13.7</v>
      </c>
      <c r="M2712" s="28" t="s">
        <v>46</v>
      </c>
      <c r="N2712" s="28">
        <v>76.3116704499441</v>
      </c>
    </row>
    <row r="2713">
      <c r="A2713" s="28">
        <v>2712.0</v>
      </c>
      <c r="B2713" s="28">
        <v>21.0</v>
      </c>
      <c r="C2713" s="28" t="s">
        <v>44</v>
      </c>
      <c r="D2713" s="28">
        <v>3.45</v>
      </c>
      <c r="E2713" s="28">
        <v>1.11</v>
      </c>
      <c r="F2713" s="28">
        <v>7.4</v>
      </c>
      <c r="G2713" s="28">
        <v>95.59</v>
      </c>
      <c r="H2713" s="28" t="s">
        <v>45</v>
      </c>
      <c r="I2713" s="28">
        <v>1.37</v>
      </c>
      <c r="J2713" s="28">
        <v>6.95</v>
      </c>
      <c r="K2713" s="28">
        <v>265.32</v>
      </c>
      <c r="L2713" s="28">
        <v>7.89</v>
      </c>
      <c r="M2713" s="28" t="s">
        <v>48</v>
      </c>
      <c r="N2713" s="28">
        <v>50.51</v>
      </c>
    </row>
    <row r="2714">
      <c r="A2714" s="28">
        <v>2713.0</v>
      </c>
      <c r="B2714" s="28">
        <v>17.0</v>
      </c>
      <c r="C2714" s="28" t="s">
        <v>49</v>
      </c>
      <c r="D2714" s="28">
        <v>0.92</v>
      </c>
      <c r="E2714" s="28">
        <v>6.74</v>
      </c>
      <c r="F2714" s="28">
        <v>4.55</v>
      </c>
      <c r="G2714" s="28">
        <v>91.87</v>
      </c>
      <c r="H2714" s="28" t="s">
        <v>51</v>
      </c>
      <c r="I2714" s="28">
        <v>4.55</v>
      </c>
      <c r="J2714" s="28">
        <v>3.92</v>
      </c>
      <c r="K2714" s="28">
        <v>321.27</v>
      </c>
      <c r="L2714" s="28">
        <v>5.3</v>
      </c>
      <c r="M2714" s="28" t="s">
        <v>48</v>
      </c>
      <c r="N2714" s="28">
        <v>91.05</v>
      </c>
    </row>
    <row r="2715">
      <c r="A2715" s="28">
        <v>2714.0</v>
      </c>
      <c r="B2715" s="28">
        <v>19.0</v>
      </c>
      <c r="C2715" s="28" t="s">
        <v>49</v>
      </c>
      <c r="D2715" s="28">
        <v>5.71</v>
      </c>
      <c r="E2715" s="28">
        <v>5.87</v>
      </c>
      <c r="F2715" s="28">
        <v>4.96</v>
      </c>
      <c r="G2715" s="28">
        <v>93.16</v>
      </c>
      <c r="H2715" s="28" t="s">
        <v>51</v>
      </c>
      <c r="I2715" s="28">
        <v>2.09</v>
      </c>
      <c r="J2715" s="28">
        <v>7.27</v>
      </c>
      <c r="K2715" s="28">
        <v>231.51</v>
      </c>
      <c r="L2715" s="28">
        <v>14.97</v>
      </c>
      <c r="M2715" s="28" t="s">
        <v>46</v>
      </c>
      <c r="N2715" s="28">
        <v>55.51</v>
      </c>
    </row>
    <row r="2716">
      <c r="A2716" s="28">
        <v>2715.0</v>
      </c>
      <c r="B2716" s="28">
        <v>18.0</v>
      </c>
      <c r="C2716" s="28" t="s">
        <v>44</v>
      </c>
      <c r="D2716" s="28">
        <v>1.74</v>
      </c>
      <c r="E2716" s="28">
        <v>2.98</v>
      </c>
      <c r="F2716" s="28">
        <v>7.15</v>
      </c>
      <c r="G2716" s="28">
        <v>77.59</v>
      </c>
      <c r="H2716" s="28" t="s">
        <v>45</v>
      </c>
      <c r="I2716" s="28">
        <v>4.95</v>
      </c>
      <c r="J2716" s="28">
        <v>4.19</v>
      </c>
      <c r="K2716" s="28">
        <v>291.04</v>
      </c>
      <c r="L2716" s="28">
        <v>8.32</v>
      </c>
      <c r="M2716" s="28" t="s">
        <v>48</v>
      </c>
      <c r="N2716" s="28">
        <v>67.03</v>
      </c>
    </row>
    <row r="2717">
      <c r="A2717" s="28">
        <v>2716.0</v>
      </c>
      <c r="B2717" s="28">
        <v>22.0</v>
      </c>
      <c r="C2717" s="28" t="s">
        <v>49</v>
      </c>
      <c r="D2717" s="28">
        <v>1.41</v>
      </c>
      <c r="E2717" s="28">
        <v>7.78</v>
      </c>
      <c r="F2717" s="28">
        <v>6.04</v>
      </c>
      <c r="G2717" s="28">
        <v>90.13</v>
      </c>
      <c r="H2717" s="28" t="s">
        <v>45</v>
      </c>
      <c r="I2717" s="28">
        <v>0.55</v>
      </c>
      <c r="J2717" s="28">
        <v>2.96</v>
      </c>
      <c r="K2717" s="28">
        <v>292.26</v>
      </c>
      <c r="L2717" s="28">
        <v>-0.18</v>
      </c>
      <c r="M2717" s="28" t="s">
        <v>48</v>
      </c>
      <c r="N2717" s="28">
        <v>100.0</v>
      </c>
    </row>
    <row r="2718">
      <c r="A2718" s="28">
        <v>2717.0</v>
      </c>
      <c r="B2718" s="28">
        <v>24.0</v>
      </c>
      <c r="C2718" s="28" t="s">
        <v>49</v>
      </c>
      <c r="D2718" s="28">
        <v>2.87</v>
      </c>
      <c r="E2718" s="28">
        <v>3.73</v>
      </c>
      <c r="F2718" s="28">
        <v>7.81</v>
      </c>
      <c r="G2718" s="28">
        <v>83.25</v>
      </c>
      <c r="H2718" s="28" t="s">
        <v>51</v>
      </c>
      <c r="I2718" s="28">
        <v>0.94</v>
      </c>
      <c r="J2718" s="28">
        <v>7.96</v>
      </c>
      <c r="K2718" s="28">
        <v>289.35</v>
      </c>
      <c r="L2718" s="28">
        <v>11.05</v>
      </c>
      <c r="M2718" s="28" t="s">
        <v>48</v>
      </c>
      <c r="N2718" s="28">
        <v>71.82</v>
      </c>
    </row>
    <row r="2719">
      <c r="A2719" s="28">
        <v>2718.0</v>
      </c>
      <c r="B2719" s="28">
        <v>20.0</v>
      </c>
      <c r="C2719" s="28" t="s">
        <v>49</v>
      </c>
      <c r="D2719" s="28">
        <v>5.23</v>
      </c>
      <c r="E2719" s="28">
        <v>3.49</v>
      </c>
      <c r="F2719" s="28">
        <v>4.62</v>
      </c>
      <c r="G2719" s="28">
        <v>74.99</v>
      </c>
      <c r="H2719" s="28" t="s">
        <v>47</v>
      </c>
      <c r="I2719" s="28">
        <v>2.56</v>
      </c>
      <c r="J2719" s="28">
        <v>8.78</v>
      </c>
      <c r="K2719" s="28">
        <v>252.31</v>
      </c>
      <c r="L2719" s="28">
        <v>9.91</v>
      </c>
      <c r="M2719" s="28" t="s">
        <v>46</v>
      </c>
      <c r="N2719" s="28">
        <v>33.45</v>
      </c>
    </row>
    <row r="2720">
      <c r="A2720" s="28">
        <v>2719.0</v>
      </c>
      <c r="B2720" s="28">
        <v>21.0</v>
      </c>
      <c r="C2720" s="28" t="s">
        <v>44</v>
      </c>
      <c r="D2720" s="28">
        <v>1.87</v>
      </c>
      <c r="E2720" s="28">
        <v>5.24</v>
      </c>
      <c r="F2720" s="28">
        <v>4.96</v>
      </c>
      <c r="G2720" s="28">
        <v>93.71</v>
      </c>
      <c r="H2720" s="28" t="s">
        <v>51</v>
      </c>
      <c r="I2720" s="28">
        <v>4.34</v>
      </c>
      <c r="J2720" s="28">
        <v>4.1</v>
      </c>
      <c r="K2720" s="28">
        <v>295.72</v>
      </c>
      <c r="L2720" s="28">
        <v>5.46</v>
      </c>
      <c r="M2720" s="28" t="s">
        <v>48</v>
      </c>
      <c r="N2720" s="28">
        <v>59.58</v>
      </c>
    </row>
    <row r="2721">
      <c r="A2721" s="28">
        <v>2720.0</v>
      </c>
      <c r="B2721" s="28">
        <v>17.0</v>
      </c>
      <c r="C2721" s="28" t="s">
        <v>49</v>
      </c>
      <c r="D2721" s="28">
        <v>1.47</v>
      </c>
      <c r="E2721" s="28">
        <v>7.09</v>
      </c>
      <c r="F2721" s="28">
        <v>6.79</v>
      </c>
      <c r="G2721" s="28">
        <v>99.95</v>
      </c>
      <c r="H2721" s="28" t="s">
        <v>51</v>
      </c>
      <c r="I2721" s="28">
        <v>1.77</v>
      </c>
      <c r="J2721" s="28">
        <v>2.56</v>
      </c>
      <c r="K2721" s="28">
        <v>295.94</v>
      </c>
      <c r="L2721" s="28">
        <v>4.71</v>
      </c>
      <c r="M2721" s="28" t="s">
        <v>48</v>
      </c>
      <c r="N2721" s="28">
        <v>100.0</v>
      </c>
    </row>
    <row r="2722">
      <c r="A2722" s="28">
        <v>2721.0</v>
      </c>
      <c r="B2722" s="28">
        <v>18.0</v>
      </c>
      <c r="C2722" s="28" t="s">
        <v>44</v>
      </c>
      <c r="D2722" s="28">
        <v>0.08</v>
      </c>
      <c r="E2722" s="28">
        <v>9.36</v>
      </c>
      <c r="F2722" s="28">
        <v>6.5</v>
      </c>
      <c r="G2722" s="28">
        <v>95.97</v>
      </c>
      <c r="H2722" s="28" t="s">
        <v>47</v>
      </c>
      <c r="I2722" s="28">
        <v>4.19</v>
      </c>
      <c r="J2722" s="28">
        <v>3.7</v>
      </c>
      <c r="K2722" s="28">
        <v>305.36</v>
      </c>
      <c r="L2722" s="28">
        <v>5.19</v>
      </c>
      <c r="M2722" s="28" t="s">
        <v>48</v>
      </c>
      <c r="N2722" s="28">
        <v>100.0</v>
      </c>
    </row>
    <row r="2723">
      <c r="A2723" s="28">
        <v>2722.0</v>
      </c>
      <c r="B2723" s="28">
        <v>18.0</v>
      </c>
      <c r="C2723" s="28" t="s">
        <v>52</v>
      </c>
      <c r="D2723" s="28">
        <v>3.77</v>
      </c>
      <c r="E2723" s="28">
        <v>2.27</v>
      </c>
      <c r="F2723" s="28">
        <v>5.33</v>
      </c>
      <c r="G2723" s="28">
        <v>91.05</v>
      </c>
      <c r="H2723" s="28" t="s">
        <v>47</v>
      </c>
      <c r="I2723" s="28">
        <v>2.13</v>
      </c>
      <c r="J2723" s="28">
        <v>8.53</v>
      </c>
      <c r="K2723" s="28">
        <v>272.47</v>
      </c>
      <c r="L2723" s="28">
        <v>10.86</v>
      </c>
      <c r="M2723" s="28" t="s">
        <v>48</v>
      </c>
      <c r="N2723" s="28">
        <v>47.83</v>
      </c>
    </row>
    <row r="2724">
      <c r="A2724" s="28">
        <v>2723.0</v>
      </c>
      <c r="B2724" s="28">
        <v>24.0</v>
      </c>
      <c r="C2724" s="28" t="s">
        <v>44</v>
      </c>
      <c r="D2724" s="28">
        <v>3.43</v>
      </c>
      <c r="E2724" s="28">
        <v>4.57</v>
      </c>
      <c r="F2724" s="28">
        <v>6.04</v>
      </c>
      <c r="G2724" s="28">
        <v>89.9</v>
      </c>
      <c r="H2724" s="28" t="s">
        <v>47</v>
      </c>
      <c r="I2724" s="28">
        <v>4.26</v>
      </c>
      <c r="J2724" s="28">
        <v>8.26</v>
      </c>
      <c r="K2724" s="28">
        <v>265.81</v>
      </c>
      <c r="L2724" s="28">
        <v>9.83</v>
      </c>
      <c r="M2724" s="28" t="s">
        <v>48</v>
      </c>
      <c r="N2724" s="28">
        <v>71.76</v>
      </c>
    </row>
    <row r="2725">
      <c r="A2725" s="28">
        <v>2724.0</v>
      </c>
      <c r="B2725" s="28">
        <v>22.0</v>
      </c>
      <c r="C2725" s="28" t="s">
        <v>44</v>
      </c>
      <c r="D2725" s="28">
        <v>1.87</v>
      </c>
      <c r="E2725" s="28">
        <v>1.6</v>
      </c>
      <c r="F2725" s="28">
        <v>4.17</v>
      </c>
      <c r="G2725" s="28">
        <v>86.01</v>
      </c>
      <c r="H2725" s="28" t="s">
        <v>51</v>
      </c>
      <c r="I2725" s="28">
        <v>1.39</v>
      </c>
      <c r="J2725" s="28">
        <v>3.94</v>
      </c>
      <c r="K2725" s="28">
        <v>279.24</v>
      </c>
      <c r="L2725" s="28">
        <v>3.1</v>
      </c>
      <c r="M2725" s="28" t="s">
        <v>48</v>
      </c>
      <c r="N2725" s="28">
        <v>47.2</v>
      </c>
    </row>
    <row r="2726">
      <c r="A2726" s="28">
        <v>2725.0</v>
      </c>
      <c r="B2726" s="28">
        <v>23.0</v>
      </c>
      <c r="C2726" s="28" t="s">
        <v>49</v>
      </c>
      <c r="D2726" s="28">
        <v>0.43</v>
      </c>
      <c r="E2726" s="28">
        <v>7.83</v>
      </c>
      <c r="F2726" s="28">
        <v>4.19</v>
      </c>
      <c r="G2726" s="28">
        <v>94.14</v>
      </c>
      <c r="H2726" s="28" t="s">
        <v>45</v>
      </c>
      <c r="I2726" s="28">
        <v>2.36</v>
      </c>
      <c r="J2726" s="28">
        <v>6.41</v>
      </c>
      <c r="K2726" s="28">
        <v>321.1</v>
      </c>
      <c r="L2726" s="28">
        <v>0.47</v>
      </c>
      <c r="M2726" s="28" t="s">
        <v>50</v>
      </c>
      <c r="N2726" s="28">
        <v>85.79</v>
      </c>
    </row>
    <row r="2727">
      <c r="A2727" s="28">
        <v>2726.0</v>
      </c>
      <c r="B2727" s="28">
        <v>24.0</v>
      </c>
      <c r="C2727" s="28" t="s">
        <v>44</v>
      </c>
      <c r="D2727" s="28">
        <v>3.43</v>
      </c>
      <c r="E2727" s="28">
        <v>5.03</v>
      </c>
      <c r="F2727" s="28">
        <v>4.47</v>
      </c>
      <c r="G2727" s="28">
        <v>79.72</v>
      </c>
      <c r="H2727" s="28" t="s">
        <v>47</v>
      </c>
      <c r="I2727" s="28">
        <v>1.39</v>
      </c>
      <c r="J2727" s="28">
        <v>7.27</v>
      </c>
      <c r="K2727" s="28">
        <v>266.45</v>
      </c>
      <c r="L2727" s="28">
        <v>7.05</v>
      </c>
      <c r="M2727" s="28" t="s">
        <v>48</v>
      </c>
      <c r="N2727" s="28">
        <v>52.29</v>
      </c>
    </row>
    <row r="2728">
      <c r="A2728" s="28">
        <v>2727.0</v>
      </c>
      <c r="B2728" s="28">
        <v>21.0</v>
      </c>
      <c r="C2728" s="28" t="s">
        <v>49</v>
      </c>
      <c r="D2728" s="28">
        <v>6.31</v>
      </c>
      <c r="E2728" s="28">
        <v>7.36</v>
      </c>
      <c r="F2728" s="28">
        <v>6.88</v>
      </c>
      <c r="G2728" s="28">
        <v>67.27</v>
      </c>
      <c r="H2728" s="28" t="s">
        <v>45</v>
      </c>
      <c r="I2728" s="28">
        <v>1.08</v>
      </c>
      <c r="J2728" s="28">
        <v>8.97</v>
      </c>
      <c r="K2728" s="28">
        <v>258.85</v>
      </c>
      <c r="L2728" s="28">
        <v>16.76</v>
      </c>
      <c r="M2728" s="28" t="s">
        <v>46</v>
      </c>
      <c r="N2728" s="28">
        <v>82.7037741979521</v>
      </c>
    </row>
    <row r="2729">
      <c r="A2729" s="28">
        <v>2728.0</v>
      </c>
      <c r="B2729" s="28">
        <v>19.0</v>
      </c>
      <c r="C2729" s="28" t="s">
        <v>49</v>
      </c>
      <c r="D2729" s="28">
        <v>5.72</v>
      </c>
      <c r="E2729" s="28">
        <v>3.9</v>
      </c>
      <c r="F2729" s="28">
        <v>8.32</v>
      </c>
      <c r="G2729" s="28">
        <v>90.72</v>
      </c>
      <c r="H2729" s="28" t="s">
        <v>51</v>
      </c>
      <c r="I2729" s="28">
        <v>2.11</v>
      </c>
      <c r="J2729" s="28">
        <v>8.68</v>
      </c>
      <c r="K2729" s="28">
        <v>265.54</v>
      </c>
      <c r="L2729" s="28">
        <v>12.99</v>
      </c>
      <c r="M2729" s="28" t="s">
        <v>46</v>
      </c>
      <c r="N2729" s="28">
        <v>62.49</v>
      </c>
    </row>
    <row r="2730">
      <c r="A2730" s="28">
        <v>2729.0</v>
      </c>
      <c r="B2730" s="28">
        <v>16.0</v>
      </c>
      <c r="C2730" s="28" t="s">
        <v>49</v>
      </c>
      <c r="D2730" s="28">
        <v>6.89</v>
      </c>
      <c r="E2730" s="28">
        <v>8.6</v>
      </c>
      <c r="F2730" s="28">
        <v>5.3</v>
      </c>
      <c r="G2730" s="28">
        <v>96.78</v>
      </c>
      <c r="H2730" s="28" t="s">
        <v>51</v>
      </c>
      <c r="I2730" s="28">
        <v>1.67</v>
      </c>
      <c r="J2730" s="28">
        <v>8.51</v>
      </c>
      <c r="K2730" s="28">
        <v>246.18</v>
      </c>
      <c r="L2730" s="28">
        <v>17.91</v>
      </c>
      <c r="M2730" s="28" t="s">
        <v>50</v>
      </c>
      <c r="N2730" s="28">
        <v>75.7992016506532</v>
      </c>
    </row>
    <row r="2731">
      <c r="A2731" s="28">
        <v>2730.0</v>
      </c>
      <c r="B2731" s="28">
        <v>23.0</v>
      </c>
      <c r="C2731" s="28" t="s">
        <v>52</v>
      </c>
      <c r="D2731" s="28">
        <v>0.08</v>
      </c>
      <c r="E2731" s="28">
        <v>5.81</v>
      </c>
      <c r="F2731" s="28">
        <v>4.17</v>
      </c>
      <c r="G2731" s="28">
        <v>73.65</v>
      </c>
      <c r="H2731" s="28" t="s">
        <v>51</v>
      </c>
      <c r="I2731" s="28">
        <v>3.94</v>
      </c>
      <c r="J2731" s="28">
        <v>3.55</v>
      </c>
      <c r="K2731" s="28">
        <v>307.68</v>
      </c>
      <c r="L2731" s="28">
        <v>0.46</v>
      </c>
      <c r="M2731" s="28" t="s">
        <v>48</v>
      </c>
      <c r="N2731" s="28">
        <v>69.4758729344189</v>
      </c>
    </row>
    <row r="2732">
      <c r="A2732" s="28">
        <v>2731.0</v>
      </c>
      <c r="B2732" s="28">
        <v>22.0</v>
      </c>
      <c r="C2732" s="28" t="s">
        <v>44</v>
      </c>
      <c r="D2732" s="28">
        <v>7.73</v>
      </c>
      <c r="E2732" s="28">
        <v>9.49</v>
      </c>
      <c r="F2732" s="28">
        <v>7.54</v>
      </c>
      <c r="G2732" s="28">
        <v>91.32</v>
      </c>
      <c r="H2732" s="28" t="s">
        <v>47</v>
      </c>
      <c r="I2732" s="28">
        <v>3.74</v>
      </c>
      <c r="J2732" s="28">
        <v>12.5</v>
      </c>
      <c r="K2732" s="28">
        <v>248.46</v>
      </c>
      <c r="L2732" s="28">
        <v>19.42</v>
      </c>
      <c r="M2732" s="28" t="s">
        <v>46</v>
      </c>
      <c r="N2732" s="28">
        <v>78.5940656212864</v>
      </c>
    </row>
    <row r="2733">
      <c r="A2733" s="28">
        <v>2732.0</v>
      </c>
      <c r="B2733" s="28">
        <v>17.0</v>
      </c>
      <c r="C2733" s="28" t="s">
        <v>49</v>
      </c>
      <c r="D2733" s="28">
        <v>2.73</v>
      </c>
      <c r="E2733" s="28">
        <v>1.71</v>
      </c>
      <c r="F2733" s="28">
        <v>8.28</v>
      </c>
      <c r="G2733" s="28">
        <v>70.95</v>
      </c>
      <c r="H2733" s="28" t="s">
        <v>45</v>
      </c>
      <c r="I2733" s="28">
        <v>1.79</v>
      </c>
      <c r="J2733" s="28">
        <v>5.78</v>
      </c>
      <c r="K2733" s="28">
        <v>263.72</v>
      </c>
      <c r="L2733" s="28">
        <v>7.32</v>
      </c>
      <c r="M2733" s="28" t="s">
        <v>48</v>
      </c>
      <c r="N2733" s="28">
        <v>59.16</v>
      </c>
    </row>
    <row r="2734">
      <c r="A2734" s="28">
        <v>2733.0</v>
      </c>
      <c r="B2734" s="28">
        <v>23.0</v>
      </c>
      <c r="C2734" s="28" t="s">
        <v>44</v>
      </c>
      <c r="D2734" s="28">
        <v>7.92</v>
      </c>
      <c r="E2734" s="28">
        <v>5.63</v>
      </c>
      <c r="F2734" s="28">
        <v>4.69</v>
      </c>
      <c r="G2734" s="28">
        <v>97.7</v>
      </c>
      <c r="H2734" s="28" t="s">
        <v>47</v>
      </c>
      <c r="I2734" s="28">
        <v>4.96</v>
      </c>
      <c r="J2734" s="28">
        <v>13.25</v>
      </c>
      <c r="K2734" s="28">
        <v>216.13</v>
      </c>
      <c r="L2734" s="28">
        <v>21.1</v>
      </c>
      <c r="M2734" s="28" t="s">
        <v>46</v>
      </c>
      <c r="N2734" s="28">
        <v>44.677671904828</v>
      </c>
    </row>
    <row r="2735">
      <c r="A2735" s="28">
        <v>2734.0</v>
      </c>
      <c r="B2735" s="28">
        <v>20.0</v>
      </c>
      <c r="C2735" s="28" t="s">
        <v>44</v>
      </c>
      <c r="D2735" s="28">
        <v>2.02</v>
      </c>
      <c r="E2735" s="28">
        <v>7.9</v>
      </c>
      <c r="F2735" s="28">
        <v>5.93</v>
      </c>
      <c r="G2735" s="28">
        <v>87.34</v>
      </c>
      <c r="H2735" s="28" t="s">
        <v>45</v>
      </c>
      <c r="I2735" s="28">
        <v>4.87</v>
      </c>
      <c r="J2735" s="28">
        <v>5.4</v>
      </c>
      <c r="K2735" s="28">
        <v>304.09</v>
      </c>
      <c r="L2735" s="28">
        <v>5.28</v>
      </c>
      <c r="M2735" s="28" t="s">
        <v>50</v>
      </c>
      <c r="N2735" s="28">
        <v>90.22</v>
      </c>
    </row>
    <row r="2736">
      <c r="A2736" s="28">
        <v>2735.0</v>
      </c>
      <c r="B2736" s="28">
        <v>22.0</v>
      </c>
      <c r="C2736" s="28" t="s">
        <v>49</v>
      </c>
      <c r="D2736" s="28">
        <v>3.77</v>
      </c>
      <c r="E2736" s="28">
        <v>6.4</v>
      </c>
      <c r="F2736" s="28">
        <v>4.79</v>
      </c>
      <c r="G2736" s="28">
        <v>82.77</v>
      </c>
      <c r="H2736" s="28" t="s">
        <v>45</v>
      </c>
      <c r="I2736" s="28">
        <v>4.59</v>
      </c>
      <c r="J2736" s="28">
        <v>9.27</v>
      </c>
      <c r="K2736" s="28">
        <v>282.31</v>
      </c>
      <c r="L2736" s="28">
        <v>10.03</v>
      </c>
      <c r="M2736" s="28" t="s">
        <v>48</v>
      </c>
      <c r="N2736" s="28">
        <v>60.99</v>
      </c>
    </row>
    <row r="2737">
      <c r="A2737" s="28">
        <v>2736.0</v>
      </c>
      <c r="B2737" s="28">
        <v>19.0</v>
      </c>
      <c r="C2737" s="28" t="s">
        <v>44</v>
      </c>
      <c r="D2737" s="28">
        <v>2.83</v>
      </c>
      <c r="E2737" s="28">
        <v>1.21</v>
      </c>
      <c r="F2737" s="28">
        <v>4.53</v>
      </c>
      <c r="G2737" s="28">
        <v>91.19</v>
      </c>
      <c r="H2737" s="28" t="s">
        <v>51</v>
      </c>
      <c r="I2737" s="28">
        <v>2.93</v>
      </c>
      <c r="J2737" s="28">
        <v>7.35</v>
      </c>
      <c r="K2737" s="28">
        <v>278.79</v>
      </c>
      <c r="L2737" s="28">
        <v>10.35</v>
      </c>
      <c r="M2737" s="28" t="s">
        <v>48</v>
      </c>
      <c r="N2737" s="28">
        <v>48.49</v>
      </c>
    </row>
    <row r="2738">
      <c r="A2738" s="28">
        <v>2737.0</v>
      </c>
      <c r="B2738" s="28">
        <v>20.0</v>
      </c>
      <c r="C2738" s="28" t="s">
        <v>49</v>
      </c>
      <c r="D2738" s="28">
        <v>2.85</v>
      </c>
      <c r="E2738" s="28">
        <v>9.75</v>
      </c>
      <c r="F2738" s="28">
        <v>7.24</v>
      </c>
      <c r="G2738" s="28">
        <v>92.53</v>
      </c>
      <c r="H2738" s="28" t="s">
        <v>47</v>
      </c>
      <c r="I2738" s="28">
        <v>2.06</v>
      </c>
      <c r="J2738" s="28">
        <v>4.13</v>
      </c>
      <c r="K2738" s="28">
        <v>277.94</v>
      </c>
      <c r="L2738" s="28">
        <v>2.16</v>
      </c>
      <c r="M2738" s="28" t="s">
        <v>48</v>
      </c>
      <c r="N2738" s="28">
        <v>100.0</v>
      </c>
    </row>
    <row r="2739">
      <c r="A2739" s="28">
        <v>2738.0</v>
      </c>
      <c r="B2739" s="28">
        <v>23.0</v>
      </c>
      <c r="C2739" s="28" t="s">
        <v>49</v>
      </c>
      <c r="D2739" s="28">
        <v>6.74</v>
      </c>
      <c r="E2739" s="28">
        <v>3.68</v>
      </c>
      <c r="F2739" s="28">
        <v>8.84</v>
      </c>
      <c r="G2739" s="28">
        <v>95.69</v>
      </c>
      <c r="H2739" s="28" t="s">
        <v>51</v>
      </c>
      <c r="I2739" s="28">
        <v>1.57</v>
      </c>
      <c r="J2739" s="28">
        <v>8.08</v>
      </c>
      <c r="K2739" s="28">
        <v>236.97</v>
      </c>
      <c r="L2739" s="28">
        <v>13.86</v>
      </c>
      <c r="M2739" s="28" t="s">
        <v>46</v>
      </c>
      <c r="N2739" s="28">
        <v>53.34</v>
      </c>
    </row>
    <row r="2740">
      <c r="A2740" s="28">
        <v>2739.0</v>
      </c>
      <c r="B2740" s="28">
        <v>16.0</v>
      </c>
      <c r="C2740" s="28" t="s">
        <v>49</v>
      </c>
      <c r="D2740" s="28">
        <v>5.97</v>
      </c>
      <c r="E2740" s="28">
        <v>3.24</v>
      </c>
      <c r="F2740" s="28">
        <v>7.39</v>
      </c>
      <c r="G2740" s="28">
        <v>96.04</v>
      </c>
      <c r="H2740" s="28" t="s">
        <v>51</v>
      </c>
      <c r="I2740" s="28">
        <v>0.08</v>
      </c>
      <c r="J2740" s="28">
        <v>10.97</v>
      </c>
      <c r="K2740" s="28">
        <v>247.49</v>
      </c>
      <c r="L2740" s="28">
        <v>11.12</v>
      </c>
      <c r="M2740" s="28" t="s">
        <v>46</v>
      </c>
      <c r="N2740" s="28">
        <v>44.86</v>
      </c>
    </row>
    <row r="2741">
      <c r="A2741" s="28">
        <v>2740.0</v>
      </c>
      <c r="B2741" s="28">
        <v>16.0</v>
      </c>
      <c r="C2741" s="28" t="s">
        <v>52</v>
      </c>
      <c r="D2741" s="28">
        <v>7.94</v>
      </c>
      <c r="E2741" s="28">
        <v>5.37</v>
      </c>
      <c r="F2741" s="28">
        <v>8.92</v>
      </c>
      <c r="G2741" s="28">
        <v>62.11</v>
      </c>
      <c r="H2741" s="28" t="s">
        <v>51</v>
      </c>
      <c r="I2741" s="28">
        <v>3.16</v>
      </c>
      <c r="J2741" s="28">
        <v>10.72</v>
      </c>
      <c r="K2741" s="28">
        <v>220.03</v>
      </c>
      <c r="L2741" s="28">
        <v>17.21</v>
      </c>
      <c r="M2741" s="28" t="s">
        <v>46</v>
      </c>
      <c r="N2741" s="28">
        <v>49.41</v>
      </c>
    </row>
    <row r="2742">
      <c r="A2742" s="28">
        <v>2741.0</v>
      </c>
      <c r="B2742" s="28">
        <v>19.0</v>
      </c>
      <c r="C2742" s="28" t="s">
        <v>44</v>
      </c>
      <c r="D2742" s="28">
        <v>4.91</v>
      </c>
      <c r="E2742" s="28">
        <v>5.88</v>
      </c>
      <c r="F2742" s="28">
        <v>6.17</v>
      </c>
      <c r="G2742" s="28">
        <v>64.92</v>
      </c>
      <c r="H2742" s="28" t="s">
        <v>45</v>
      </c>
      <c r="I2742" s="28">
        <v>2.77</v>
      </c>
      <c r="J2742" s="28">
        <v>6.86</v>
      </c>
      <c r="K2742" s="28">
        <v>277.66</v>
      </c>
      <c r="L2742" s="28">
        <v>9.95</v>
      </c>
      <c r="M2742" s="28" t="s">
        <v>48</v>
      </c>
      <c r="N2742" s="28">
        <v>58.52</v>
      </c>
    </row>
    <row r="2743">
      <c r="A2743" s="28">
        <v>2742.0</v>
      </c>
      <c r="B2743" s="28">
        <v>18.0</v>
      </c>
      <c r="C2743" s="28" t="s">
        <v>49</v>
      </c>
      <c r="D2743" s="28">
        <v>3.71</v>
      </c>
      <c r="E2743" s="28">
        <v>7.9</v>
      </c>
      <c r="F2743" s="28">
        <v>8.49</v>
      </c>
      <c r="G2743" s="28">
        <v>93.04</v>
      </c>
      <c r="H2743" s="28" t="s">
        <v>51</v>
      </c>
      <c r="I2743" s="28">
        <v>3.15</v>
      </c>
      <c r="J2743" s="28">
        <v>9.04</v>
      </c>
      <c r="K2743" s="28">
        <v>268.64</v>
      </c>
      <c r="L2743" s="28">
        <v>11.29</v>
      </c>
      <c r="M2743" s="28" t="s">
        <v>48</v>
      </c>
      <c r="N2743" s="28">
        <v>100.0</v>
      </c>
    </row>
    <row r="2744">
      <c r="A2744" s="28">
        <v>2743.0</v>
      </c>
      <c r="B2744" s="28">
        <v>17.0</v>
      </c>
      <c r="C2744" s="28" t="s">
        <v>49</v>
      </c>
      <c r="D2744" s="28">
        <v>0.72</v>
      </c>
      <c r="E2744" s="28">
        <v>4.54</v>
      </c>
      <c r="F2744" s="28">
        <v>5.03</v>
      </c>
      <c r="G2744" s="28">
        <v>97.84</v>
      </c>
      <c r="H2744" s="28" t="s">
        <v>45</v>
      </c>
      <c r="I2744" s="28">
        <v>2.88</v>
      </c>
      <c r="J2744" s="28">
        <v>6.64</v>
      </c>
      <c r="K2744" s="28">
        <v>326.02</v>
      </c>
      <c r="L2744" s="28">
        <v>5.33</v>
      </c>
      <c r="M2744" s="28" t="s">
        <v>48</v>
      </c>
      <c r="N2744" s="28">
        <v>73.7</v>
      </c>
    </row>
    <row r="2745">
      <c r="A2745" s="28">
        <v>2744.0</v>
      </c>
      <c r="B2745" s="28">
        <v>18.0</v>
      </c>
      <c r="C2745" s="28" t="s">
        <v>49</v>
      </c>
      <c r="D2745" s="28">
        <v>7.97</v>
      </c>
      <c r="E2745" s="28">
        <v>4.96</v>
      </c>
      <c r="F2745" s="28">
        <v>4.59</v>
      </c>
      <c r="G2745" s="28">
        <v>72.31</v>
      </c>
      <c r="H2745" s="28" t="s">
        <v>47</v>
      </c>
      <c r="I2745" s="28">
        <v>0.69</v>
      </c>
      <c r="J2745" s="28">
        <v>13.01</v>
      </c>
      <c r="K2745" s="28">
        <v>228.42</v>
      </c>
      <c r="L2745" s="28">
        <v>17.89</v>
      </c>
      <c r="M2745" s="28" t="s">
        <v>46</v>
      </c>
      <c r="N2745" s="28">
        <v>35.12</v>
      </c>
    </row>
    <row r="2746">
      <c r="A2746" s="28">
        <v>2745.0</v>
      </c>
      <c r="B2746" s="28">
        <v>16.0</v>
      </c>
      <c r="C2746" s="28" t="s">
        <v>44</v>
      </c>
      <c r="D2746" s="28">
        <v>4.41</v>
      </c>
      <c r="E2746" s="28">
        <v>5.81</v>
      </c>
      <c r="F2746" s="28">
        <v>7.51</v>
      </c>
      <c r="G2746" s="28">
        <v>60.34</v>
      </c>
      <c r="H2746" s="28" t="s">
        <v>45</v>
      </c>
      <c r="I2746" s="28">
        <v>3.48</v>
      </c>
      <c r="J2746" s="28">
        <v>9.04</v>
      </c>
      <c r="K2746" s="28">
        <v>277.27</v>
      </c>
      <c r="L2746" s="28">
        <v>9.21</v>
      </c>
      <c r="M2746" s="28" t="s">
        <v>48</v>
      </c>
      <c r="N2746" s="28">
        <v>62.24</v>
      </c>
    </row>
    <row r="2747">
      <c r="A2747" s="28">
        <v>2746.0</v>
      </c>
      <c r="B2747" s="28">
        <v>16.0</v>
      </c>
      <c r="C2747" s="28" t="s">
        <v>49</v>
      </c>
      <c r="D2747" s="28">
        <v>5.6</v>
      </c>
      <c r="E2747" s="28">
        <v>4.55</v>
      </c>
      <c r="F2747" s="28">
        <v>5.86</v>
      </c>
      <c r="G2747" s="28">
        <v>72.91</v>
      </c>
      <c r="H2747" s="28" t="s">
        <v>45</v>
      </c>
      <c r="I2747" s="28">
        <v>1.8</v>
      </c>
      <c r="J2747" s="28">
        <v>6.6</v>
      </c>
      <c r="K2747" s="28">
        <v>237.85</v>
      </c>
      <c r="L2747" s="28">
        <v>11.86</v>
      </c>
      <c r="M2747" s="28" t="s">
        <v>46</v>
      </c>
      <c r="N2747" s="28">
        <v>42.8</v>
      </c>
    </row>
    <row r="2748">
      <c r="A2748" s="28">
        <v>2747.0</v>
      </c>
      <c r="B2748" s="28">
        <v>21.0</v>
      </c>
      <c r="C2748" s="28" t="s">
        <v>44</v>
      </c>
      <c r="D2748" s="28">
        <v>3.25</v>
      </c>
      <c r="E2748" s="28">
        <v>9.23</v>
      </c>
      <c r="F2748" s="28">
        <v>5.59</v>
      </c>
      <c r="G2748" s="28">
        <v>75.31</v>
      </c>
      <c r="H2748" s="28" t="s">
        <v>51</v>
      </c>
      <c r="I2748" s="28">
        <v>2.58</v>
      </c>
      <c r="J2748" s="28">
        <v>4.78</v>
      </c>
      <c r="K2748" s="28">
        <v>291.28</v>
      </c>
      <c r="L2748" s="28">
        <v>9.88</v>
      </c>
      <c r="M2748" s="28" t="s">
        <v>50</v>
      </c>
      <c r="N2748" s="28">
        <v>92.76</v>
      </c>
    </row>
    <row r="2749">
      <c r="A2749" s="28">
        <v>2748.0</v>
      </c>
      <c r="B2749" s="28">
        <v>20.0</v>
      </c>
      <c r="C2749" s="28" t="s">
        <v>44</v>
      </c>
      <c r="D2749" s="28">
        <v>4.38</v>
      </c>
      <c r="E2749" s="28">
        <v>8.66</v>
      </c>
      <c r="F2749" s="28">
        <v>7.36</v>
      </c>
      <c r="G2749" s="28">
        <v>90.44</v>
      </c>
      <c r="H2749" s="28" t="s">
        <v>51</v>
      </c>
      <c r="I2749" s="28">
        <v>1.83</v>
      </c>
      <c r="J2749" s="28">
        <v>8.73</v>
      </c>
      <c r="K2749" s="28">
        <v>277.37</v>
      </c>
      <c r="L2749" s="28">
        <v>8.97</v>
      </c>
      <c r="M2749" s="28" t="s">
        <v>48</v>
      </c>
      <c r="N2749" s="28">
        <v>89.83</v>
      </c>
    </row>
    <row r="2750">
      <c r="A2750" s="28">
        <v>2749.0</v>
      </c>
      <c r="B2750" s="28">
        <v>23.0</v>
      </c>
      <c r="C2750" s="28" t="s">
        <v>49</v>
      </c>
      <c r="D2750" s="28">
        <v>7.54</v>
      </c>
      <c r="E2750" s="28">
        <v>5.09</v>
      </c>
      <c r="F2750" s="28">
        <v>5.67</v>
      </c>
      <c r="G2750" s="28">
        <v>61.9</v>
      </c>
      <c r="H2750" s="28" t="s">
        <v>51</v>
      </c>
      <c r="I2750" s="28">
        <v>0.11</v>
      </c>
      <c r="J2750" s="28">
        <v>10.59</v>
      </c>
      <c r="K2750" s="28">
        <v>222.86</v>
      </c>
      <c r="L2750" s="28">
        <v>13.6</v>
      </c>
      <c r="M2750" s="28" t="s">
        <v>46</v>
      </c>
      <c r="N2750" s="28">
        <v>32.32</v>
      </c>
    </row>
    <row r="2751">
      <c r="A2751" s="28">
        <v>2750.0</v>
      </c>
      <c r="B2751" s="28">
        <v>17.0</v>
      </c>
      <c r="C2751" s="28" t="s">
        <v>49</v>
      </c>
      <c r="D2751" s="28">
        <v>1.33</v>
      </c>
      <c r="E2751" s="28">
        <v>1.0</v>
      </c>
      <c r="F2751" s="28">
        <v>6.86</v>
      </c>
      <c r="G2751" s="28">
        <v>68.51</v>
      </c>
      <c r="H2751" s="28" t="s">
        <v>45</v>
      </c>
      <c r="I2751" s="28">
        <v>4.38</v>
      </c>
      <c r="J2751" s="28">
        <v>2.43</v>
      </c>
      <c r="K2751" s="28">
        <v>312.52</v>
      </c>
      <c r="L2751" s="28">
        <v>-0.48</v>
      </c>
      <c r="M2751" s="28" t="s">
        <v>48</v>
      </c>
      <c r="N2751" s="28">
        <v>50.83</v>
      </c>
    </row>
    <row r="2752">
      <c r="A2752" s="28">
        <v>2751.0</v>
      </c>
      <c r="B2752" s="28">
        <v>19.0</v>
      </c>
      <c r="C2752" s="28" t="s">
        <v>49</v>
      </c>
      <c r="D2752" s="28">
        <v>2.34</v>
      </c>
      <c r="E2752" s="28">
        <v>9.11</v>
      </c>
      <c r="F2752" s="28">
        <v>5.5</v>
      </c>
      <c r="G2752" s="28">
        <v>95.76</v>
      </c>
      <c r="H2752" s="28" t="s">
        <v>45</v>
      </c>
      <c r="I2752" s="28">
        <v>0.74</v>
      </c>
      <c r="J2752" s="28">
        <v>7.04</v>
      </c>
      <c r="K2752" s="28">
        <v>277.12</v>
      </c>
      <c r="L2752" s="28">
        <v>3.96</v>
      </c>
      <c r="M2752" s="28" t="s">
        <v>50</v>
      </c>
      <c r="N2752" s="28">
        <v>93.23</v>
      </c>
    </row>
    <row r="2753">
      <c r="A2753" s="28">
        <v>2752.0</v>
      </c>
      <c r="B2753" s="28">
        <v>23.0</v>
      </c>
      <c r="C2753" s="28" t="s">
        <v>49</v>
      </c>
      <c r="D2753" s="28">
        <v>1.22</v>
      </c>
      <c r="E2753" s="28">
        <v>2.12</v>
      </c>
      <c r="F2753" s="28">
        <v>7.92</v>
      </c>
      <c r="G2753" s="28">
        <v>66.19</v>
      </c>
      <c r="H2753" s="28" t="s">
        <v>47</v>
      </c>
      <c r="I2753" s="28">
        <v>2.91</v>
      </c>
      <c r="J2753" s="28">
        <v>4.31</v>
      </c>
      <c r="K2753" s="28">
        <v>300.61</v>
      </c>
      <c r="L2753" s="28">
        <v>3.97</v>
      </c>
      <c r="M2753" s="28" t="s">
        <v>48</v>
      </c>
      <c r="N2753" s="28">
        <v>64.65</v>
      </c>
    </row>
    <row r="2754">
      <c r="A2754" s="28">
        <v>2753.0</v>
      </c>
      <c r="B2754" s="28">
        <v>21.0</v>
      </c>
      <c r="C2754" s="28" t="s">
        <v>49</v>
      </c>
      <c r="D2754" s="28">
        <v>6.34</v>
      </c>
      <c r="E2754" s="28">
        <v>3.2</v>
      </c>
      <c r="F2754" s="28">
        <v>5.56</v>
      </c>
      <c r="G2754" s="28">
        <v>90.37</v>
      </c>
      <c r="H2754" s="28" t="s">
        <v>51</v>
      </c>
      <c r="I2754" s="28">
        <v>4.42</v>
      </c>
      <c r="J2754" s="28">
        <v>10.63</v>
      </c>
      <c r="K2754" s="28">
        <v>255.59</v>
      </c>
      <c r="L2754" s="28">
        <v>12.01</v>
      </c>
      <c r="M2754" s="28" t="s">
        <v>46</v>
      </c>
      <c r="N2754" s="28">
        <v>38.42</v>
      </c>
    </row>
    <row r="2755">
      <c r="A2755" s="28">
        <v>2754.0</v>
      </c>
      <c r="B2755" s="28">
        <v>16.0</v>
      </c>
      <c r="C2755" s="28" t="s">
        <v>44</v>
      </c>
      <c r="D2755" s="28">
        <v>0.5</v>
      </c>
      <c r="E2755" s="28">
        <v>2.37</v>
      </c>
      <c r="F2755" s="28">
        <v>6.67</v>
      </c>
      <c r="G2755" s="28">
        <v>74.45</v>
      </c>
      <c r="H2755" s="28" t="s">
        <v>51</v>
      </c>
      <c r="I2755" s="28">
        <v>1.11</v>
      </c>
      <c r="J2755" s="28">
        <v>3.84</v>
      </c>
      <c r="K2755" s="28">
        <v>312.18</v>
      </c>
      <c r="L2755" s="28">
        <v>1.92</v>
      </c>
      <c r="M2755" s="28" t="s">
        <v>48</v>
      </c>
      <c r="N2755" s="28">
        <v>58.64</v>
      </c>
    </row>
    <row r="2756">
      <c r="A2756" s="28">
        <v>2755.0</v>
      </c>
      <c r="B2756" s="28">
        <v>19.0</v>
      </c>
      <c r="C2756" s="28" t="s">
        <v>44</v>
      </c>
      <c r="D2756" s="28">
        <v>0.65</v>
      </c>
      <c r="E2756" s="28">
        <v>2.62</v>
      </c>
      <c r="F2756" s="28">
        <v>4.12</v>
      </c>
      <c r="G2756" s="28">
        <v>86.51</v>
      </c>
      <c r="H2756" s="28" t="s">
        <v>51</v>
      </c>
      <c r="I2756" s="28">
        <v>2.06</v>
      </c>
      <c r="J2756" s="28">
        <v>1.78</v>
      </c>
      <c r="K2756" s="28">
        <v>309.56</v>
      </c>
      <c r="L2756" s="28">
        <v>2.79</v>
      </c>
      <c r="M2756" s="28" t="s">
        <v>48</v>
      </c>
      <c r="N2756" s="28">
        <v>62.45</v>
      </c>
    </row>
    <row r="2757">
      <c r="A2757" s="28">
        <v>2756.0</v>
      </c>
      <c r="B2757" s="28">
        <v>16.0</v>
      </c>
      <c r="C2757" s="28" t="s">
        <v>44</v>
      </c>
      <c r="D2757" s="28">
        <v>2.39</v>
      </c>
      <c r="E2757" s="28">
        <v>8.23</v>
      </c>
      <c r="F2757" s="28">
        <v>7.96</v>
      </c>
      <c r="G2757" s="28">
        <v>62.95</v>
      </c>
      <c r="H2757" s="28" t="s">
        <v>51</v>
      </c>
      <c r="I2757" s="28">
        <v>1.89</v>
      </c>
      <c r="J2757" s="28">
        <v>6.57</v>
      </c>
      <c r="K2757" s="28">
        <v>305.37</v>
      </c>
      <c r="L2757" s="28">
        <v>2.61</v>
      </c>
      <c r="M2757" s="28" t="s">
        <v>48</v>
      </c>
      <c r="N2757" s="28">
        <v>92.18</v>
      </c>
    </row>
    <row r="2758">
      <c r="A2758" s="28">
        <v>2757.0</v>
      </c>
      <c r="B2758" s="28">
        <v>17.0</v>
      </c>
      <c r="C2758" s="28" t="s">
        <v>49</v>
      </c>
      <c r="D2758" s="28">
        <v>4.11</v>
      </c>
      <c r="E2758" s="28">
        <v>6.22</v>
      </c>
      <c r="F2758" s="28">
        <v>7.1</v>
      </c>
      <c r="G2758" s="28">
        <v>71.46</v>
      </c>
      <c r="H2758" s="28" t="s">
        <v>47</v>
      </c>
      <c r="I2758" s="28">
        <v>0.45</v>
      </c>
      <c r="J2758" s="28">
        <v>9.05</v>
      </c>
      <c r="K2758" s="28">
        <v>251.15</v>
      </c>
      <c r="L2758" s="28">
        <v>12.66</v>
      </c>
      <c r="M2758" s="28" t="s">
        <v>48</v>
      </c>
      <c r="N2758" s="28">
        <v>85.8302003563613</v>
      </c>
    </row>
    <row r="2759">
      <c r="A2759" s="28">
        <v>2758.0</v>
      </c>
      <c r="B2759" s="28">
        <v>20.0</v>
      </c>
      <c r="C2759" s="28" t="s">
        <v>44</v>
      </c>
      <c r="D2759" s="28">
        <v>3.25</v>
      </c>
      <c r="E2759" s="28">
        <v>9.6</v>
      </c>
      <c r="F2759" s="28">
        <v>4.96</v>
      </c>
      <c r="G2759" s="28">
        <v>76.99</v>
      </c>
      <c r="H2759" s="28" t="s">
        <v>51</v>
      </c>
      <c r="I2759" s="28">
        <v>2.12</v>
      </c>
      <c r="J2759" s="28">
        <v>5.03</v>
      </c>
      <c r="K2759" s="28">
        <v>279.22</v>
      </c>
      <c r="L2759" s="28">
        <v>10.24</v>
      </c>
      <c r="M2759" s="28" t="s">
        <v>50</v>
      </c>
      <c r="N2759" s="28">
        <v>83.56</v>
      </c>
    </row>
    <row r="2760">
      <c r="A2760" s="28">
        <v>2759.0</v>
      </c>
      <c r="B2760" s="28">
        <v>23.0</v>
      </c>
      <c r="C2760" s="28" t="s">
        <v>44</v>
      </c>
      <c r="D2760" s="28">
        <v>0.36</v>
      </c>
      <c r="E2760" s="28">
        <v>3.08</v>
      </c>
      <c r="F2760" s="28">
        <v>5.08</v>
      </c>
      <c r="G2760" s="28">
        <v>94.29</v>
      </c>
      <c r="H2760" s="28" t="s">
        <v>45</v>
      </c>
      <c r="I2760" s="28">
        <v>2.4</v>
      </c>
      <c r="J2760" s="28">
        <v>5.82</v>
      </c>
      <c r="K2760" s="28">
        <v>315.02</v>
      </c>
      <c r="L2760" s="28">
        <v>7.18</v>
      </c>
      <c r="M2760" s="28" t="s">
        <v>48</v>
      </c>
      <c r="N2760" s="28">
        <v>68.37</v>
      </c>
    </row>
    <row r="2761">
      <c r="A2761" s="28">
        <v>2760.0</v>
      </c>
      <c r="B2761" s="28">
        <v>23.0</v>
      </c>
      <c r="C2761" s="28" t="s">
        <v>49</v>
      </c>
      <c r="D2761" s="28">
        <v>7.66</v>
      </c>
      <c r="E2761" s="28">
        <v>5.37</v>
      </c>
      <c r="F2761" s="28">
        <v>5.31</v>
      </c>
      <c r="G2761" s="28">
        <v>82.54</v>
      </c>
      <c r="H2761" s="28" t="s">
        <v>51</v>
      </c>
      <c r="I2761" s="28">
        <v>0.13</v>
      </c>
      <c r="J2761" s="28">
        <v>9.57</v>
      </c>
      <c r="K2761" s="28">
        <v>220.11</v>
      </c>
      <c r="L2761" s="28">
        <v>19.22</v>
      </c>
      <c r="M2761" s="28" t="s">
        <v>46</v>
      </c>
      <c r="N2761" s="28">
        <v>38.12</v>
      </c>
    </row>
    <row r="2762">
      <c r="A2762" s="28">
        <v>2761.0</v>
      </c>
      <c r="B2762" s="28">
        <v>18.0</v>
      </c>
      <c r="C2762" s="28" t="s">
        <v>44</v>
      </c>
      <c r="D2762" s="28">
        <v>7.62</v>
      </c>
      <c r="E2762" s="28">
        <v>9.8</v>
      </c>
      <c r="F2762" s="28">
        <v>6.88</v>
      </c>
      <c r="G2762" s="28">
        <v>61.81</v>
      </c>
      <c r="H2762" s="28" t="s">
        <v>45</v>
      </c>
      <c r="I2762" s="28">
        <v>2.44</v>
      </c>
      <c r="J2762" s="28">
        <v>10.73</v>
      </c>
      <c r="K2762" s="28">
        <v>242.3</v>
      </c>
      <c r="L2762" s="28">
        <v>21.62</v>
      </c>
      <c r="M2762" s="28" t="s">
        <v>46</v>
      </c>
      <c r="N2762" s="28">
        <v>77.8331809265896</v>
      </c>
    </row>
    <row r="2763">
      <c r="A2763" s="28">
        <v>2762.0</v>
      </c>
      <c r="B2763" s="28">
        <v>19.0</v>
      </c>
      <c r="C2763" s="28" t="s">
        <v>44</v>
      </c>
      <c r="D2763" s="28">
        <v>2.23</v>
      </c>
      <c r="E2763" s="28">
        <v>8.44</v>
      </c>
      <c r="F2763" s="28">
        <v>6.74</v>
      </c>
      <c r="G2763" s="28">
        <v>92.07</v>
      </c>
      <c r="H2763" s="28" t="s">
        <v>51</v>
      </c>
      <c r="I2763" s="28">
        <v>0.47</v>
      </c>
      <c r="J2763" s="28">
        <v>5.87</v>
      </c>
      <c r="K2763" s="28">
        <v>284.14</v>
      </c>
      <c r="L2763" s="28">
        <v>6.74</v>
      </c>
      <c r="M2763" s="28" t="s">
        <v>48</v>
      </c>
      <c r="N2763" s="28">
        <v>98.32</v>
      </c>
    </row>
    <row r="2764">
      <c r="A2764" s="28">
        <v>2763.0</v>
      </c>
      <c r="B2764" s="28">
        <v>21.0</v>
      </c>
      <c r="C2764" s="28" t="s">
        <v>49</v>
      </c>
      <c r="D2764" s="28">
        <v>5.85</v>
      </c>
      <c r="E2764" s="28">
        <v>7.56</v>
      </c>
      <c r="F2764" s="28">
        <v>5.37</v>
      </c>
      <c r="G2764" s="28">
        <v>62.18</v>
      </c>
      <c r="H2764" s="28" t="s">
        <v>51</v>
      </c>
      <c r="I2764" s="28">
        <v>4.46</v>
      </c>
      <c r="J2764" s="28">
        <v>8.42</v>
      </c>
      <c r="K2764" s="28">
        <v>240.82</v>
      </c>
      <c r="L2764" s="28">
        <v>14.6</v>
      </c>
      <c r="M2764" s="28" t="s">
        <v>50</v>
      </c>
      <c r="N2764" s="28">
        <v>72.8776989768137</v>
      </c>
    </row>
    <row r="2765">
      <c r="A2765" s="28">
        <v>2764.0</v>
      </c>
      <c r="B2765" s="28">
        <v>18.0</v>
      </c>
      <c r="C2765" s="28" t="s">
        <v>44</v>
      </c>
      <c r="D2765" s="28">
        <v>4.63</v>
      </c>
      <c r="E2765" s="28">
        <v>2.7</v>
      </c>
      <c r="F2765" s="28">
        <v>7.47</v>
      </c>
      <c r="G2765" s="28">
        <v>97.37</v>
      </c>
      <c r="H2765" s="28" t="s">
        <v>45</v>
      </c>
      <c r="I2765" s="28">
        <v>3.25</v>
      </c>
      <c r="J2765" s="28">
        <v>8.13</v>
      </c>
      <c r="K2765" s="28">
        <v>239.72</v>
      </c>
      <c r="L2765" s="28">
        <v>10.51</v>
      </c>
      <c r="M2765" s="28" t="s">
        <v>48</v>
      </c>
      <c r="N2765" s="28">
        <v>49.19</v>
      </c>
    </row>
    <row r="2766">
      <c r="A2766" s="28">
        <v>2765.0</v>
      </c>
      <c r="B2766" s="28">
        <v>17.0</v>
      </c>
      <c r="C2766" s="28" t="s">
        <v>44</v>
      </c>
      <c r="D2766" s="28">
        <v>1.9</v>
      </c>
      <c r="E2766" s="28">
        <v>7.92</v>
      </c>
      <c r="F2766" s="28">
        <v>8.45</v>
      </c>
      <c r="G2766" s="28">
        <v>68.47</v>
      </c>
      <c r="H2766" s="28" t="s">
        <v>47</v>
      </c>
      <c r="I2766" s="28">
        <v>0.28</v>
      </c>
      <c r="J2766" s="28">
        <v>6.49</v>
      </c>
      <c r="K2766" s="28">
        <v>308.31</v>
      </c>
      <c r="L2766" s="28">
        <v>7.42</v>
      </c>
      <c r="M2766" s="28" t="s">
        <v>48</v>
      </c>
      <c r="N2766" s="28">
        <v>100.0</v>
      </c>
    </row>
    <row r="2767">
      <c r="A2767" s="28">
        <v>2766.0</v>
      </c>
      <c r="B2767" s="28">
        <v>21.0</v>
      </c>
      <c r="C2767" s="28" t="s">
        <v>44</v>
      </c>
      <c r="D2767" s="28">
        <v>2.1</v>
      </c>
      <c r="E2767" s="28">
        <v>4.13</v>
      </c>
      <c r="F2767" s="28">
        <v>4.22</v>
      </c>
      <c r="G2767" s="28">
        <v>79.52</v>
      </c>
      <c r="H2767" s="28" t="s">
        <v>45</v>
      </c>
      <c r="I2767" s="28">
        <v>4.14</v>
      </c>
      <c r="J2767" s="28">
        <v>6.67</v>
      </c>
      <c r="K2767" s="28">
        <v>291.51</v>
      </c>
      <c r="L2767" s="28">
        <v>6.76</v>
      </c>
      <c r="M2767" s="28" t="s">
        <v>48</v>
      </c>
      <c r="N2767" s="28">
        <v>60.2276050055231</v>
      </c>
    </row>
    <row r="2768">
      <c r="A2768" s="28">
        <v>2767.0</v>
      </c>
      <c r="B2768" s="28">
        <v>20.0</v>
      </c>
      <c r="C2768" s="28" t="s">
        <v>49</v>
      </c>
      <c r="D2768" s="28">
        <v>3.93</v>
      </c>
      <c r="E2768" s="28">
        <v>5.77</v>
      </c>
      <c r="F2768" s="28">
        <v>6.09</v>
      </c>
      <c r="G2768" s="28">
        <v>62.89</v>
      </c>
      <c r="H2768" s="28" t="s">
        <v>47</v>
      </c>
      <c r="I2768" s="28">
        <v>1.81</v>
      </c>
      <c r="J2768" s="28">
        <v>9.54</v>
      </c>
      <c r="K2768" s="28">
        <v>269.56</v>
      </c>
      <c r="L2768" s="28">
        <v>7.34</v>
      </c>
      <c r="M2768" s="28" t="s">
        <v>48</v>
      </c>
      <c r="N2768" s="28">
        <v>59.37</v>
      </c>
    </row>
    <row r="2769">
      <c r="A2769" s="28">
        <v>2768.0</v>
      </c>
      <c r="B2769" s="28">
        <v>20.0</v>
      </c>
      <c r="C2769" s="28" t="s">
        <v>49</v>
      </c>
      <c r="D2769" s="28">
        <v>3.35</v>
      </c>
      <c r="E2769" s="28">
        <v>6.48</v>
      </c>
      <c r="F2769" s="28">
        <v>6.97</v>
      </c>
      <c r="G2769" s="28">
        <v>82.47</v>
      </c>
      <c r="H2769" s="28" t="s">
        <v>45</v>
      </c>
      <c r="I2769" s="28">
        <v>1.13</v>
      </c>
      <c r="J2769" s="28">
        <v>8.66</v>
      </c>
      <c r="K2769" s="28">
        <v>277.67</v>
      </c>
      <c r="L2769" s="28">
        <v>6.35</v>
      </c>
      <c r="M2769" s="28" t="s">
        <v>48</v>
      </c>
      <c r="N2769" s="28">
        <v>80.58</v>
      </c>
    </row>
    <row r="2770">
      <c r="A2770" s="28">
        <v>2769.0</v>
      </c>
      <c r="B2770" s="28">
        <v>20.0</v>
      </c>
      <c r="C2770" s="28" t="s">
        <v>44</v>
      </c>
      <c r="D2770" s="28">
        <v>2.33</v>
      </c>
      <c r="E2770" s="28">
        <v>6.48</v>
      </c>
      <c r="F2770" s="28">
        <v>6.93</v>
      </c>
      <c r="G2770" s="28">
        <v>79.89</v>
      </c>
      <c r="H2770" s="28" t="s">
        <v>47</v>
      </c>
      <c r="I2770" s="28">
        <v>1.27</v>
      </c>
      <c r="J2770" s="28">
        <v>8.26</v>
      </c>
      <c r="K2770" s="28">
        <v>303.97</v>
      </c>
      <c r="L2770" s="28">
        <v>11.24</v>
      </c>
      <c r="M2770" s="28" t="s">
        <v>48</v>
      </c>
      <c r="N2770" s="28">
        <v>88.19</v>
      </c>
    </row>
    <row r="2771">
      <c r="A2771" s="28">
        <v>2770.0</v>
      </c>
      <c r="B2771" s="28">
        <v>20.0</v>
      </c>
      <c r="C2771" s="28" t="s">
        <v>49</v>
      </c>
      <c r="D2771" s="28">
        <v>6.46</v>
      </c>
      <c r="E2771" s="28">
        <v>7.54</v>
      </c>
      <c r="F2771" s="28">
        <v>4.1</v>
      </c>
      <c r="G2771" s="28">
        <v>76.41</v>
      </c>
      <c r="H2771" s="28" t="s">
        <v>51</v>
      </c>
      <c r="I2771" s="28">
        <v>2.99</v>
      </c>
      <c r="J2771" s="28">
        <v>10.44</v>
      </c>
      <c r="K2771" s="28">
        <v>258.61</v>
      </c>
      <c r="L2771" s="28">
        <v>15.22</v>
      </c>
      <c r="M2771" s="28" t="s">
        <v>50</v>
      </c>
      <c r="N2771" s="28">
        <v>57.7535687896687</v>
      </c>
    </row>
    <row r="2772">
      <c r="A2772" s="28">
        <v>2771.0</v>
      </c>
      <c r="B2772" s="28">
        <v>18.0</v>
      </c>
      <c r="C2772" s="28" t="s">
        <v>44</v>
      </c>
      <c r="D2772" s="28">
        <v>3.85</v>
      </c>
      <c r="E2772" s="28">
        <v>6.96</v>
      </c>
      <c r="F2772" s="28">
        <v>5.05</v>
      </c>
      <c r="G2772" s="28">
        <v>61.42</v>
      </c>
      <c r="H2772" s="28" t="s">
        <v>45</v>
      </c>
      <c r="I2772" s="28">
        <v>0.41</v>
      </c>
      <c r="J2772" s="28">
        <v>6.85</v>
      </c>
      <c r="K2772" s="28">
        <v>256.48</v>
      </c>
      <c r="L2772" s="28">
        <v>12.04</v>
      </c>
      <c r="M2772" s="28" t="s">
        <v>48</v>
      </c>
      <c r="N2772" s="28">
        <v>73.53</v>
      </c>
    </row>
    <row r="2773">
      <c r="A2773" s="28">
        <v>2772.0</v>
      </c>
      <c r="B2773" s="28">
        <v>22.0</v>
      </c>
      <c r="C2773" s="28" t="s">
        <v>49</v>
      </c>
      <c r="D2773" s="28">
        <v>5.24</v>
      </c>
      <c r="E2773" s="28">
        <v>1.62</v>
      </c>
      <c r="F2773" s="28">
        <v>4.31</v>
      </c>
      <c r="G2773" s="28">
        <v>95.16</v>
      </c>
      <c r="H2773" s="28" t="s">
        <v>45</v>
      </c>
      <c r="I2773" s="28">
        <v>0.29</v>
      </c>
      <c r="J2773" s="28">
        <v>7.44</v>
      </c>
      <c r="K2773" s="28">
        <v>252.49</v>
      </c>
      <c r="L2773" s="28">
        <v>10.45</v>
      </c>
      <c r="M2773" s="28" t="s">
        <v>46</v>
      </c>
      <c r="N2773" s="28">
        <v>36.53</v>
      </c>
    </row>
    <row r="2774">
      <c r="A2774" s="28">
        <v>2773.0</v>
      </c>
      <c r="B2774" s="28">
        <v>21.0</v>
      </c>
      <c r="C2774" s="28" t="s">
        <v>44</v>
      </c>
      <c r="D2774" s="28">
        <v>1.51</v>
      </c>
      <c r="E2774" s="28">
        <v>5.12</v>
      </c>
      <c r="F2774" s="28">
        <v>6.84</v>
      </c>
      <c r="G2774" s="28">
        <v>92.11</v>
      </c>
      <c r="H2774" s="28" t="s">
        <v>45</v>
      </c>
      <c r="I2774" s="28">
        <v>3.14</v>
      </c>
      <c r="J2774" s="28">
        <v>3.73</v>
      </c>
      <c r="K2774" s="28">
        <v>290.53</v>
      </c>
      <c r="L2774" s="28">
        <v>2.35</v>
      </c>
      <c r="M2774" s="28" t="s">
        <v>48</v>
      </c>
      <c r="N2774" s="28">
        <v>87.22</v>
      </c>
    </row>
    <row r="2775">
      <c r="A2775" s="28">
        <v>2774.0</v>
      </c>
      <c r="B2775" s="28">
        <v>19.0</v>
      </c>
      <c r="C2775" s="28" t="s">
        <v>49</v>
      </c>
      <c r="D2775" s="28">
        <v>4.27</v>
      </c>
      <c r="E2775" s="28">
        <v>6.98</v>
      </c>
      <c r="F2775" s="28">
        <v>7.23</v>
      </c>
      <c r="G2775" s="28">
        <v>85.32</v>
      </c>
      <c r="H2775" s="28" t="s">
        <v>45</v>
      </c>
      <c r="I2775" s="28">
        <v>4.91</v>
      </c>
      <c r="J2775" s="28">
        <v>6.02</v>
      </c>
      <c r="K2775" s="28">
        <v>266.52</v>
      </c>
      <c r="L2775" s="28">
        <v>9.24</v>
      </c>
      <c r="M2775" s="28" t="s">
        <v>48</v>
      </c>
      <c r="N2775" s="28">
        <v>73.41</v>
      </c>
    </row>
    <row r="2776">
      <c r="A2776" s="28">
        <v>2775.0</v>
      </c>
      <c r="B2776" s="28">
        <v>17.0</v>
      </c>
      <c r="C2776" s="28" t="s">
        <v>49</v>
      </c>
      <c r="D2776" s="28">
        <v>2.54</v>
      </c>
      <c r="E2776" s="28">
        <v>3.66</v>
      </c>
      <c r="F2776" s="28">
        <v>4.8</v>
      </c>
      <c r="G2776" s="28">
        <v>82.89</v>
      </c>
      <c r="H2776" s="28" t="s">
        <v>45</v>
      </c>
      <c r="I2776" s="28">
        <v>2.42</v>
      </c>
      <c r="J2776" s="28">
        <v>7.17</v>
      </c>
      <c r="K2776" s="28">
        <v>288.61</v>
      </c>
      <c r="L2776" s="28">
        <v>8.97</v>
      </c>
      <c r="M2776" s="28" t="s">
        <v>48</v>
      </c>
      <c r="N2776" s="28">
        <v>65.58</v>
      </c>
    </row>
    <row r="2777">
      <c r="A2777" s="28">
        <v>2776.0</v>
      </c>
      <c r="B2777" s="28">
        <v>24.0</v>
      </c>
      <c r="C2777" s="28" t="s">
        <v>49</v>
      </c>
      <c r="D2777" s="28">
        <v>4.21</v>
      </c>
      <c r="E2777" s="28">
        <v>3.82</v>
      </c>
      <c r="F2777" s="28">
        <v>5.67</v>
      </c>
      <c r="G2777" s="28">
        <v>87.8</v>
      </c>
      <c r="H2777" s="28" t="s">
        <v>45</v>
      </c>
      <c r="I2777" s="28">
        <v>2.07</v>
      </c>
      <c r="J2777" s="28">
        <v>8.48</v>
      </c>
      <c r="K2777" s="28">
        <v>252.29</v>
      </c>
      <c r="L2777" s="28">
        <v>13.34</v>
      </c>
      <c r="M2777" s="28" t="s">
        <v>48</v>
      </c>
      <c r="N2777" s="28">
        <v>56.98</v>
      </c>
    </row>
    <row r="2778">
      <c r="A2778" s="28">
        <v>2777.0</v>
      </c>
      <c r="B2778" s="28">
        <v>16.0</v>
      </c>
      <c r="C2778" s="28" t="s">
        <v>44</v>
      </c>
      <c r="D2778" s="28">
        <v>6.25</v>
      </c>
      <c r="E2778" s="28">
        <v>2.12</v>
      </c>
      <c r="F2778" s="28">
        <v>5.65</v>
      </c>
      <c r="G2778" s="28">
        <v>65.76</v>
      </c>
      <c r="H2778" s="28" t="s">
        <v>45</v>
      </c>
      <c r="I2778" s="28">
        <v>4.74</v>
      </c>
      <c r="J2778" s="28">
        <v>8.71</v>
      </c>
      <c r="K2778" s="28">
        <v>248.69</v>
      </c>
      <c r="L2778" s="28">
        <v>14.1</v>
      </c>
      <c r="M2778" s="28" t="s">
        <v>46</v>
      </c>
      <c r="N2778" s="28">
        <v>26.11</v>
      </c>
    </row>
    <row r="2779">
      <c r="A2779" s="28">
        <v>2778.0</v>
      </c>
      <c r="B2779" s="28">
        <v>19.0</v>
      </c>
      <c r="C2779" s="28" t="s">
        <v>44</v>
      </c>
      <c r="D2779" s="28">
        <v>6.15</v>
      </c>
      <c r="E2779" s="28">
        <v>4.77</v>
      </c>
      <c r="F2779" s="28">
        <v>8.1</v>
      </c>
      <c r="G2779" s="28">
        <v>97.31</v>
      </c>
      <c r="H2779" s="28" t="s">
        <v>51</v>
      </c>
      <c r="I2779" s="28">
        <v>1.2</v>
      </c>
      <c r="J2779" s="28">
        <v>11.61</v>
      </c>
      <c r="K2779" s="28">
        <v>241.71</v>
      </c>
      <c r="L2779" s="28">
        <v>16.34</v>
      </c>
      <c r="M2779" s="28" t="s">
        <v>46</v>
      </c>
      <c r="N2779" s="28">
        <v>56.32</v>
      </c>
    </row>
    <row r="2780">
      <c r="A2780" s="28">
        <v>2779.0</v>
      </c>
      <c r="B2780" s="28">
        <v>16.0</v>
      </c>
      <c r="C2780" s="28" t="s">
        <v>49</v>
      </c>
      <c r="D2780" s="28">
        <v>2.83</v>
      </c>
      <c r="E2780" s="28">
        <v>9.88</v>
      </c>
      <c r="F2780" s="28">
        <v>4.97</v>
      </c>
      <c r="G2780" s="28">
        <v>71.39</v>
      </c>
      <c r="H2780" s="28" t="s">
        <v>45</v>
      </c>
      <c r="I2780" s="28">
        <v>1.2</v>
      </c>
      <c r="J2780" s="28">
        <v>6.59</v>
      </c>
      <c r="K2780" s="28">
        <v>293.84</v>
      </c>
      <c r="L2780" s="28">
        <v>7.25</v>
      </c>
      <c r="M2780" s="28" t="s">
        <v>50</v>
      </c>
      <c r="N2780" s="28">
        <v>92.03</v>
      </c>
    </row>
    <row r="2781">
      <c r="A2781" s="28">
        <v>2780.0</v>
      </c>
      <c r="B2781" s="28">
        <v>21.0</v>
      </c>
      <c r="C2781" s="28" t="s">
        <v>44</v>
      </c>
      <c r="D2781" s="28">
        <v>5.55</v>
      </c>
      <c r="E2781" s="28">
        <v>3.57</v>
      </c>
      <c r="F2781" s="28">
        <v>6.74</v>
      </c>
      <c r="G2781" s="28">
        <v>86.26</v>
      </c>
      <c r="H2781" s="28" t="s">
        <v>51</v>
      </c>
      <c r="I2781" s="28">
        <v>4.53</v>
      </c>
      <c r="J2781" s="28">
        <v>6.9</v>
      </c>
      <c r="K2781" s="28">
        <v>253.7</v>
      </c>
      <c r="L2781" s="28">
        <v>14.69</v>
      </c>
      <c r="M2781" s="28" t="s">
        <v>46</v>
      </c>
      <c r="N2781" s="28">
        <v>44.98</v>
      </c>
    </row>
    <row r="2782">
      <c r="A2782" s="28">
        <v>2781.0</v>
      </c>
      <c r="B2782" s="28">
        <v>19.0</v>
      </c>
      <c r="C2782" s="28" t="s">
        <v>49</v>
      </c>
      <c r="D2782" s="28">
        <v>7.53</v>
      </c>
      <c r="E2782" s="28">
        <v>5.78</v>
      </c>
      <c r="F2782" s="28">
        <v>7.91</v>
      </c>
      <c r="G2782" s="28">
        <v>84.27</v>
      </c>
      <c r="H2782" s="28" t="s">
        <v>45</v>
      </c>
      <c r="I2782" s="28">
        <v>3.23</v>
      </c>
      <c r="J2782" s="28">
        <v>8.84</v>
      </c>
      <c r="K2782" s="28">
        <v>212.48</v>
      </c>
      <c r="L2782" s="28">
        <v>18.66</v>
      </c>
      <c r="M2782" s="28" t="s">
        <v>46</v>
      </c>
      <c r="N2782" s="28">
        <v>56.35</v>
      </c>
    </row>
    <row r="2783">
      <c r="A2783" s="28">
        <v>2782.0</v>
      </c>
      <c r="B2783" s="28">
        <v>20.0</v>
      </c>
      <c r="C2783" s="28" t="s">
        <v>49</v>
      </c>
      <c r="D2783" s="28">
        <v>5.01</v>
      </c>
      <c r="E2783" s="28">
        <v>7.69</v>
      </c>
      <c r="F2783" s="28">
        <v>8.15</v>
      </c>
      <c r="G2783" s="28">
        <v>85.46</v>
      </c>
      <c r="H2783" s="28" t="s">
        <v>47</v>
      </c>
      <c r="I2783" s="28">
        <v>0.27</v>
      </c>
      <c r="J2783" s="28">
        <v>6.73</v>
      </c>
      <c r="K2783" s="28">
        <v>266.03</v>
      </c>
      <c r="L2783" s="28">
        <v>9.31</v>
      </c>
      <c r="M2783" s="28" t="s">
        <v>46</v>
      </c>
      <c r="N2783" s="28">
        <v>100.235286495224</v>
      </c>
    </row>
    <row r="2784">
      <c r="A2784" s="28">
        <v>2783.0</v>
      </c>
      <c r="B2784" s="28">
        <v>20.0</v>
      </c>
      <c r="C2784" s="28" t="s">
        <v>49</v>
      </c>
      <c r="D2784" s="28">
        <v>1.19</v>
      </c>
      <c r="E2784" s="28">
        <v>1.12</v>
      </c>
      <c r="F2784" s="28">
        <v>7.33</v>
      </c>
      <c r="G2784" s="28">
        <v>95.16</v>
      </c>
      <c r="H2784" s="28" t="s">
        <v>51</v>
      </c>
      <c r="I2784" s="28">
        <v>3.37</v>
      </c>
      <c r="J2784" s="28">
        <v>3.25</v>
      </c>
      <c r="K2784" s="28">
        <v>292.32</v>
      </c>
      <c r="L2784" s="28">
        <v>4.18</v>
      </c>
      <c r="M2784" s="28" t="s">
        <v>48</v>
      </c>
      <c r="N2784" s="28">
        <v>66.22</v>
      </c>
    </row>
    <row r="2785">
      <c r="A2785" s="28">
        <v>2784.0</v>
      </c>
      <c r="B2785" s="28">
        <v>24.0</v>
      </c>
      <c r="C2785" s="28" t="s">
        <v>44</v>
      </c>
      <c r="D2785" s="28">
        <v>5.44</v>
      </c>
      <c r="E2785" s="28">
        <v>9.1</v>
      </c>
      <c r="F2785" s="28">
        <v>5.5</v>
      </c>
      <c r="G2785" s="28">
        <v>71.84</v>
      </c>
      <c r="H2785" s="28" t="s">
        <v>51</v>
      </c>
      <c r="I2785" s="28">
        <v>4.1</v>
      </c>
      <c r="J2785" s="28">
        <v>10.88</v>
      </c>
      <c r="K2785" s="28">
        <v>242.41</v>
      </c>
      <c r="L2785" s="28">
        <v>11.61</v>
      </c>
      <c r="M2785" s="28" t="s">
        <v>50</v>
      </c>
      <c r="N2785" s="28">
        <v>79.5938036384253</v>
      </c>
    </row>
    <row r="2786">
      <c r="A2786" s="28">
        <v>2785.0</v>
      </c>
      <c r="B2786" s="28">
        <v>16.0</v>
      </c>
      <c r="C2786" s="28" t="s">
        <v>49</v>
      </c>
      <c r="D2786" s="28">
        <v>0.84</v>
      </c>
      <c r="E2786" s="28">
        <v>4.48</v>
      </c>
      <c r="F2786" s="28">
        <v>8.12</v>
      </c>
      <c r="G2786" s="28">
        <v>89.96</v>
      </c>
      <c r="H2786" s="28" t="s">
        <v>45</v>
      </c>
      <c r="I2786" s="28">
        <v>1.37</v>
      </c>
      <c r="J2786" s="28">
        <v>5.73</v>
      </c>
      <c r="K2786" s="28">
        <v>306.75</v>
      </c>
      <c r="L2786" s="28">
        <v>5.76</v>
      </c>
      <c r="M2786" s="28" t="s">
        <v>48</v>
      </c>
      <c r="N2786" s="28">
        <v>88.76</v>
      </c>
    </row>
    <row r="2787">
      <c r="A2787" s="28">
        <v>2786.0</v>
      </c>
      <c r="B2787" s="28">
        <v>17.0</v>
      </c>
      <c r="C2787" s="28" t="s">
        <v>49</v>
      </c>
      <c r="D2787" s="28">
        <v>6.98</v>
      </c>
      <c r="E2787" s="28">
        <v>8.82</v>
      </c>
      <c r="F2787" s="28">
        <v>7.71</v>
      </c>
      <c r="G2787" s="28">
        <v>83.94</v>
      </c>
      <c r="H2787" s="28" t="s">
        <v>51</v>
      </c>
      <c r="I2787" s="28">
        <v>1.91</v>
      </c>
      <c r="J2787" s="28">
        <v>8.99</v>
      </c>
      <c r="K2787" s="28">
        <v>233.39</v>
      </c>
      <c r="L2787" s="28">
        <v>14.18</v>
      </c>
      <c r="M2787" s="28" t="s">
        <v>46</v>
      </c>
      <c r="N2787" s="28">
        <v>81.8758918137732</v>
      </c>
    </row>
    <row r="2788">
      <c r="A2788" s="28">
        <v>2787.0</v>
      </c>
      <c r="B2788" s="28">
        <v>21.0</v>
      </c>
      <c r="C2788" s="28" t="s">
        <v>49</v>
      </c>
      <c r="D2788" s="28">
        <v>4.13</v>
      </c>
      <c r="E2788" s="28">
        <v>1.35</v>
      </c>
      <c r="F2788" s="28">
        <v>7.52</v>
      </c>
      <c r="G2788" s="28">
        <v>63.04</v>
      </c>
      <c r="H2788" s="28" t="s">
        <v>45</v>
      </c>
      <c r="I2788" s="28">
        <v>0.99</v>
      </c>
      <c r="J2788" s="28">
        <v>6.37</v>
      </c>
      <c r="K2788" s="28">
        <v>252.91</v>
      </c>
      <c r="L2788" s="28">
        <v>7.79</v>
      </c>
      <c r="M2788" s="28" t="s">
        <v>48</v>
      </c>
      <c r="N2788" s="28">
        <v>34.47</v>
      </c>
    </row>
    <row r="2789">
      <c r="A2789" s="28">
        <v>2788.0</v>
      </c>
      <c r="B2789" s="28">
        <v>20.0</v>
      </c>
      <c r="C2789" s="28" t="s">
        <v>44</v>
      </c>
      <c r="D2789" s="28">
        <v>3.08</v>
      </c>
      <c r="E2789" s="28">
        <v>2.31</v>
      </c>
      <c r="F2789" s="28">
        <v>4.34</v>
      </c>
      <c r="G2789" s="28">
        <v>76.57</v>
      </c>
      <c r="H2789" s="28" t="s">
        <v>47</v>
      </c>
      <c r="I2789" s="28">
        <v>3.17</v>
      </c>
      <c r="J2789" s="28">
        <v>7.26</v>
      </c>
      <c r="K2789" s="28">
        <v>281.56</v>
      </c>
      <c r="L2789" s="28">
        <v>4.17</v>
      </c>
      <c r="M2789" s="28" t="s">
        <v>48</v>
      </c>
      <c r="N2789" s="28">
        <v>48.3629571667806</v>
      </c>
    </row>
    <row r="2790">
      <c r="A2790" s="28">
        <v>2789.0</v>
      </c>
      <c r="B2790" s="28">
        <v>22.0</v>
      </c>
      <c r="C2790" s="28" t="s">
        <v>44</v>
      </c>
      <c r="D2790" s="28">
        <v>0.46</v>
      </c>
      <c r="E2790" s="28">
        <v>3.9</v>
      </c>
      <c r="F2790" s="28">
        <v>4.22</v>
      </c>
      <c r="G2790" s="28">
        <v>93.52</v>
      </c>
      <c r="H2790" s="28" t="s">
        <v>47</v>
      </c>
      <c r="I2790" s="28">
        <v>3.32</v>
      </c>
      <c r="J2790" s="28">
        <v>5.82</v>
      </c>
      <c r="K2790" s="28">
        <v>313.59</v>
      </c>
      <c r="L2790" s="28">
        <v>5.77</v>
      </c>
      <c r="M2790" s="28" t="s">
        <v>48</v>
      </c>
      <c r="N2790" s="28">
        <v>78.68</v>
      </c>
    </row>
    <row r="2791">
      <c r="A2791" s="28">
        <v>2790.0</v>
      </c>
      <c r="B2791" s="28">
        <v>18.0</v>
      </c>
      <c r="C2791" s="28" t="s">
        <v>44</v>
      </c>
      <c r="D2791" s="28">
        <v>3.05</v>
      </c>
      <c r="E2791" s="28">
        <v>4.11</v>
      </c>
      <c r="F2791" s="28">
        <v>7.48</v>
      </c>
      <c r="G2791" s="28">
        <v>72.61</v>
      </c>
      <c r="H2791" s="28" t="s">
        <v>51</v>
      </c>
      <c r="I2791" s="28">
        <v>0.34</v>
      </c>
      <c r="J2791" s="28">
        <v>5.63</v>
      </c>
      <c r="K2791" s="28">
        <v>282.12</v>
      </c>
      <c r="L2791" s="28">
        <v>7.78</v>
      </c>
      <c r="M2791" s="28" t="s">
        <v>48</v>
      </c>
      <c r="N2791" s="28">
        <v>65.67</v>
      </c>
    </row>
    <row r="2792">
      <c r="A2792" s="28">
        <v>2791.0</v>
      </c>
      <c r="B2792" s="28">
        <v>18.0</v>
      </c>
      <c r="C2792" s="28" t="s">
        <v>44</v>
      </c>
      <c r="D2792" s="28">
        <v>7.23</v>
      </c>
      <c r="E2792" s="28">
        <v>8.63</v>
      </c>
      <c r="F2792" s="28">
        <v>8.72</v>
      </c>
      <c r="G2792" s="28">
        <v>79.29</v>
      </c>
      <c r="H2792" s="28" t="s">
        <v>47</v>
      </c>
      <c r="I2792" s="28">
        <v>3.39</v>
      </c>
      <c r="J2792" s="28">
        <v>10.86</v>
      </c>
      <c r="K2792" s="28">
        <v>216.36</v>
      </c>
      <c r="L2792" s="28">
        <v>16.78</v>
      </c>
      <c r="M2792" s="28" t="s">
        <v>46</v>
      </c>
      <c r="N2792" s="28">
        <v>80.9822675236066</v>
      </c>
    </row>
    <row r="2793">
      <c r="A2793" s="28">
        <v>2792.0</v>
      </c>
      <c r="B2793" s="28">
        <v>17.0</v>
      </c>
      <c r="C2793" s="28" t="s">
        <v>49</v>
      </c>
      <c r="D2793" s="28">
        <v>0.17</v>
      </c>
      <c r="E2793" s="28">
        <v>1.1</v>
      </c>
      <c r="F2793" s="28">
        <v>7.87</v>
      </c>
      <c r="G2793" s="28">
        <v>79.55</v>
      </c>
      <c r="H2793" s="28" t="s">
        <v>51</v>
      </c>
      <c r="I2793" s="28">
        <v>3.29</v>
      </c>
      <c r="J2793" s="28">
        <v>5.62</v>
      </c>
      <c r="K2793" s="28">
        <v>319.4</v>
      </c>
      <c r="L2793" s="28">
        <v>4.73</v>
      </c>
      <c r="M2793" s="28" t="s">
        <v>48</v>
      </c>
      <c r="N2793" s="28">
        <v>64.53</v>
      </c>
    </row>
    <row r="2794">
      <c r="A2794" s="28">
        <v>2793.0</v>
      </c>
      <c r="B2794" s="28">
        <v>18.0</v>
      </c>
      <c r="C2794" s="28" t="s">
        <v>49</v>
      </c>
      <c r="D2794" s="28">
        <v>3.8</v>
      </c>
      <c r="E2794" s="28">
        <v>6.77</v>
      </c>
      <c r="F2794" s="28">
        <v>8.16</v>
      </c>
      <c r="G2794" s="28">
        <v>84.72</v>
      </c>
      <c r="H2794" s="28" t="s">
        <v>45</v>
      </c>
      <c r="I2794" s="28">
        <v>0.18</v>
      </c>
      <c r="J2794" s="28">
        <v>8.65</v>
      </c>
      <c r="K2794" s="28">
        <v>280.6</v>
      </c>
      <c r="L2794" s="28">
        <v>8.5</v>
      </c>
      <c r="M2794" s="28" t="s">
        <v>48</v>
      </c>
      <c r="N2794" s="28">
        <v>81.07</v>
      </c>
    </row>
    <row r="2795">
      <c r="A2795" s="28">
        <v>2794.0</v>
      </c>
      <c r="B2795" s="28">
        <v>16.0</v>
      </c>
      <c r="C2795" s="28" t="s">
        <v>44</v>
      </c>
      <c r="D2795" s="28">
        <v>7.45</v>
      </c>
      <c r="E2795" s="28">
        <v>2.18</v>
      </c>
      <c r="F2795" s="28">
        <v>6.72</v>
      </c>
      <c r="G2795" s="28">
        <v>95.36</v>
      </c>
      <c r="H2795" s="28" t="s">
        <v>47</v>
      </c>
      <c r="I2795" s="28">
        <v>2.78</v>
      </c>
      <c r="J2795" s="28">
        <v>12.91</v>
      </c>
      <c r="K2795" s="28">
        <v>217.13</v>
      </c>
      <c r="L2795" s="28">
        <v>15.79</v>
      </c>
      <c r="M2795" s="28" t="s">
        <v>46</v>
      </c>
      <c r="N2795" s="28">
        <v>31.73</v>
      </c>
    </row>
    <row r="2796">
      <c r="A2796" s="28">
        <v>2795.0</v>
      </c>
      <c r="B2796" s="28">
        <v>20.0</v>
      </c>
      <c r="C2796" s="28" t="s">
        <v>49</v>
      </c>
      <c r="D2796" s="28">
        <v>3.16</v>
      </c>
      <c r="E2796" s="28">
        <v>8.41</v>
      </c>
      <c r="F2796" s="28">
        <v>5.52</v>
      </c>
      <c r="G2796" s="28">
        <v>66.94</v>
      </c>
      <c r="H2796" s="28" t="s">
        <v>45</v>
      </c>
      <c r="I2796" s="28">
        <v>3.07</v>
      </c>
      <c r="J2796" s="28">
        <v>5.55</v>
      </c>
      <c r="K2796" s="28">
        <v>271.32</v>
      </c>
      <c r="L2796" s="28">
        <v>8.61</v>
      </c>
      <c r="M2796" s="28" t="s">
        <v>50</v>
      </c>
      <c r="N2796" s="28">
        <v>83.28</v>
      </c>
    </row>
    <row r="2797">
      <c r="A2797" s="28">
        <v>2796.0</v>
      </c>
      <c r="B2797" s="28">
        <v>20.0</v>
      </c>
      <c r="C2797" s="28" t="s">
        <v>44</v>
      </c>
      <c r="D2797" s="28">
        <v>3.43</v>
      </c>
      <c r="E2797" s="28">
        <v>8.01</v>
      </c>
      <c r="F2797" s="28">
        <v>7.39</v>
      </c>
      <c r="G2797" s="28">
        <v>80.18</v>
      </c>
      <c r="H2797" s="28" t="s">
        <v>51</v>
      </c>
      <c r="I2797" s="28">
        <v>2.15</v>
      </c>
      <c r="J2797" s="28">
        <v>7.88</v>
      </c>
      <c r="K2797" s="28">
        <v>286.71</v>
      </c>
      <c r="L2797" s="28">
        <v>11.4</v>
      </c>
      <c r="M2797" s="28" t="s">
        <v>48</v>
      </c>
      <c r="N2797" s="28">
        <v>94.6</v>
      </c>
    </row>
    <row r="2798">
      <c r="A2798" s="28">
        <v>2797.0</v>
      </c>
      <c r="B2798" s="28">
        <v>22.0</v>
      </c>
      <c r="C2798" s="28" t="s">
        <v>44</v>
      </c>
      <c r="D2798" s="28">
        <v>4.63</v>
      </c>
      <c r="E2798" s="28">
        <v>5.5</v>
      </c>
      <c r="F2798" s="28">
        <v>7.56</v>
      </c>
      <c r="G2798" s="28">
        <v>76.97</v>
      </c>
      <c r="H2798" s="28" t="s">
        <v>45</v>
      </c>
      <c r="I2798" s="28">
        <v>4.51</v>
      </c>
      <c r="J2798" s="28">
        <v>6.2</v>
      </c>
      <c r="K2798" s="28">
        <v>280.24</v>
      </c>
      <c r="L2798" s="28">
        <v>11.11</v>
      </c>
      <c r="M2798" s="28" t="s">
        <v>48</v>
      </c>
      <c r="N2798" s="28">
        <v>66.8405447155744</v>
      </c>
    </row>
    <row r="2799">
      <c r="A2799" s="28">
        <v>2798.0</v>
      </c>
      <c r="B2799" s="28">
        <v>19.0</v>
      </c>
      <c r="C2799" s="28" t="s">
        <v>44</v>
      </c>
      <c r="D2799" s="28">
        <v>3.7</v>
      </c>
      <c r="E2799" s="28">
        <v>2.91</v>
      </c>
      <c r="F2799" s="28">
        <v>7.38</v>
      </c>
      <c r="G2799" s="28">
        <v>71.84</v>
      </c>
      <c r="H2799" s="28" t="s">
        <v>45</v>
      </c>
      <c r="I2799" s="28">
        <v>1.64</v>
      </c>
      <c r="J2799" s="28">
        <v>7.78</v>
      </c>
      <c r="K2799" s="28">
        <v>273.94</v>
      </c>
      <c r="L2799" s="28">
        <v>12.65</v>
      </c>
      <c r="M2799" s="28" t="s">
        <v>48</v>
      </c>
      <c r="N2799" s="28">
        <v>56.07</v>
      </c>
    </row>
    <row r="2800">
      <c r="A2800" s="28">
        <v>2799.0</v>
      </c>
      <c r="B2800" s="28">
        <v>18.0</v>
      </c>
      <c r="C2800" s="28" t="s">
        <v>44</v>
      </c>
      <c r="D2800" s="28">
        <v>1.35</v>
      </c>
      <c r="E2800" s="28">
        <v>6.71</v>
      </c>
      <c r="F2800" s="28">
        <v>8.73</v>
      </c>
      <c r="G2800" s="28">
        <v>96.78</v>
      </c>
      <c r="H2800" s="28" t="s">
        <v>51</v>
      </c>
      <c r="I2800" s="28">
        <v>0.34</v>
      </c>
      <c r="J2800" s="28">
        <v>3.87</v>
      </c>
      <c r="K2800" s="28">
        <v>299.3</v>
      </c>
      <c r="L2800" s="28">
        <v>5.09</v>
      </c>
      <c r="M2800" s="28" t="s">
        <v>48</v>
      </c>
      <c r="N2800" s="28">
        <v>100.0</v>
      </c>
    </row>
    <row r="2801">
      <c r="A2801" s="28">
        <v>2800.0</v>
      </c>
      <c r="B2801" s="28">
        <v>16.0</v>
      </c>
      <c r="C2801" s="28" t="s">
        <v>49</v>
      </c>
      <c r="D2801" s="28">
        <v>0.15</v>
      </c>
      <c r="E2801" s="28">
        <v>2.41</v>
      </c>
      <c r="F2801" s="28">
        <v>5.84</v>
      </c>
      <c r="G2801" s="28">
        <v>60.33</v>
      </c>
      <c r="H2801" s="28" t="s">
        <v>45</v>
      </c>
      <c r="I2801" s="28">
        <v>3.36</v>
      </c>
      <c r="J2801" s="28">
        <v>4.66</v>
      </c>
      <c r="K2801" s="28">
        <v>320.18</v>
      </c>
      <c r="L2801" s="28">
        <v>3.57</v>
      </c>
      <c r="M2801" s="28" t="s">
        <v>48</v>
      </c>
      <c r="N2801" s="28">
        <v>48.72</v>
      </c>
    </row>
    <row r="2802">
      <c r="A2802" s="28">
        <v>2801.0</v>
      </c>
      <c r="B2802" s="28">
        <v>23.0</v>
      </c>
      <c r="C2802" s="28" t="s">
        <v>44</v>
      </c>
      <c r="D2802" s="28">
        <v>4.88</v>
      </c>
      <c r="E2802" s="28">
        <v>2.71</v>
      </c>
      <c r="F2802" s="28">
        <v>4.2</v>
      </c>
      <c r="G2802" s="28">
        <v>64.88</v>
      </c>
      <c r="H2802" s="28" t="s">
        <v>51</v>
      </c>
      <c r="I2802" s="28">
        <v>3.03</v>
      </c>
      <c r="J2802" s="28">
        <v>6.59</v>
      </c>
      <c r="K2802" s="28">
        <v>275.0</v>
      </c>
      <c r="L2802" s="28">
        <v>12.26</v>
      </c>
      <c r="M2802" s="28" t="s">
        <v>48</v>
      </c>
      <c r="N2802" s="28">
        <v>29.63</v>
      </c>
    </row>
    <row r="2803">
      <c r="A2803" s="28">
        <v>2802.0</v>
      </c>
      <c r="B2803" s="28">
        <v>18.0</v>
      </c>
      <c r="C2803" s="28" t="s">
        <v>49</v>
      </c>
      <c r="D2803" s="28">
        <v>7.37</v>
      </c>
      <c r="E2803" s="28">
        <v>6.64</v>
      </c>
      <c r="F2803" s="28">
        <v>8.54</v>
      </c>
      <c r="G2803" s="28">
        <v>89.33</v>
      </c>
      <c r="H2803" s="28" t="s">
        <v>51</v>
      </c>
      <c r="I2803" s="28">
        <v>4.95</v>
      </c>
      <c r="J2803" s="28">
        <v>11.7</v>
      </c>
      <c r="K2803" s="28">
        <v>223.06</v>
      </c>
      <c r="L2803" s="28">
        <v>16.44</v>
      </c>
      <c r="M2803" s="28" t="s">
        <v>46</v>
      </c>
      <c r="N2803" s="28">
        <v>62.75</v>
      </c>
    </row>
    <row r="2804">
      <c r="A2804" s="28">
        <v>2803.0</v>
      </c>
      <c r="B2804" s="28">
        <v>17.0</v>
      </c>
      <c r="C2804" s="28" t="s">
        <v>44</v>
      </c>
      <c r="D2804" s="28">
        <v>0.85</v>
      </c>
      <c r="E2804" s="28">
        <v>9.92</v>
      </c>
      <c r="F2804" s="28">
        <v>4.8</v>
      </c>
      <c r="G2804" s="28">
        <v>70.54</v>
      </c>
      <c r="H2804" s="28" t="s">
        <v>47</v>
      </c>
      <c r="I2804" s="28">
        <v>1.16</v>
      </c>
      <c r="J2804" s="28">
        <v>5.39</v>
      </c>
      <c r="K2804" s="28">
        <v>304.96</v>
      </c>
      <c r="L2804" s="28">
        <v>1.49</v>
      </c>
      <c r="M2804" s="28" t="s">
        <v>50</v>
      </c>
      <c r="N2804" s="28">
        <v>98.57</v>
      </c>
    </row>
    <row r="2805">
      <c r="A2805" s="28">
        <v>2804.0</v>
      </c>
      <c r="B2805" s="28">
        <v>19.0</v>
      </c>
      <c r="C2805" s="28" t="s">
        <v>49</v>
      </c>
      <c r="D2805" s="28">
        <v>1.69</v>
      </c>
      <c r="E2805" s="28">
        <v>9.02</v>
      </c>
      <c r="F2805" s="28">
        <v>7.49</v>
      </c>
      <c r="G2805" s="28">
        <v>88.93</v>
      </c>
      <c r="H2805" s="28" t="s">
        <v>45</v>
      </c>
      <c r="I2805" s="28">
        <v>1.98</v>
      </c>
      <c r="J2805" s="28">
        <v>6.98</v>
      </c>
      <c r="K2805" s="28">
        <v>294.62</v>
      </c>
      <c r="L2805" s="28">
        <v>6.06</v>
      </c>
      <c r="M2805" s="28" t="s">
        <v>48</v>
      </c>
      <c r="N2805" s="28">
        <v>100.0</v>
      </c>
    </row>
    <row r="2806">
      <c r="A2806" s="28">
        <v>2805.0</v>
      </c>
      <c r="B2806" s="28">
        <v>18.0</v>
      </c>
      <c r="C2806" s="28" t="s">
        <v>44</v>
      </c>
      <c r="D2806" s="28">
        <v>2.96</v>
      </c>
      <c r="E2806" s="28">
        <v>6.34</v>
      </c>
      <c r="F2806" s="28">
        <v>8.37</v>
      </c>
      <c r="G2806" s="28">
        <v>93.29</v>
      </c>
      <c r="H2806" s="28" t="s">
        <v>47</v>
      </c>
      <c r="I2806" s="28">
        <v>2.31</v>
      </c>
      <c r="J2806" s="28">
        <v>7.4</v>
      </c>
      <c r="K2806" s="28">
        <v>270.31</v>
      </c>
      <c r="L2806" s="28">
        <v>9.57</v>
      </c>
      <c r="M2806" s="28" t="s">
        <v>48</v>
      </c>
      <c r="N2806" s="28">
        <v>89.25</v>
      </c>
    </row>
    <row r="2807">
      <c r="A2807" s="28">
        <v>2806.0</v>
      </c>
      <c r="B2807" s="28">
        <v>16.0</v>
      </c>
      <c r="C2807" s="28" t="s">
        <v>44</v>
      </c>
      <c r="D2807" s="28">
        <v>6.47</v>
      </c>
      <c r="E2807" s="28">
        <v>5.85</v>
      </c>
      <c r="F2807" s="28">
        <v>5.55</v>
      </c>
      <c r="G2807" s="28">
        <v>70.18</v>
      </c>
      <c r="H2807" s="28" t="s">
        <v>47</v>
      </c>
      <c r="I2807" s="28">
        <v>4.31</v>
      </c>
      <c r="J2807" s="28">
        <v>10.08</v>
      </c>
      <c r="K2807" s="28">
        <v>250.89</v>
      </c>
      <c r="L2807" s="28">
        <v>13.03</v>
      </c>
      <c r="M2807" s="28" t="s">
        <v>46</v>
      </c>
      <c r="N2807" s="28">
        <v>43.11</v>
      </c>
    </row>
    <row r="2808">
      <c r="A2808" s="28">
        <v>2807.0</v>
      </c>
      <c r="B2808" s="28">
        <v>18.0</v>
      </c>
      <c r="C2808" s="28" t="s">
        <v>44</v>
      </c>
      <c r="D2808" s="28">
        <v>2.15</v>
      </c>
      <c r="E2808" s="28">
        <v>9.99</v>
      </c>
      <c r="F2808" s="28">
        <v>8.15</v>
      </c>
      <c r="G2808" s="28">
        <v>67.68</v>
      </c>
      <c r="H2808" s="28" t="s">
        <v>45</v>
      </c>
      <c r="I2808" s="28">
        <v>2.07</v>
      </c>
      <c r="J2808" s="28">
        <v>7.07</v>
      </c>
      <c r="K2808" s="28">
        <v>296.81</v>
      </c>
      <c r="L2808" s="28">
        <v>3.95</v>
      </c>
      <c r="M2808" s="28" t="s">
        <v>48</v>
      </c>
      <c r="N2808" s="28">
        <v>100.0</v>
      </c>
    </row>
    <row r="2809">
      <c r="A2809" s="28">
        <v>2808.0</v>
      </c>
      <c r="B2809" s="28">
        <v>17.0</v>
      </c>
      <c r="C2809" s="28" t="s">
        <v>44</v>
      </c>
      <c r="D2809" s="28">
        <v>7.06</v>
      </c>
      <c r="E2809" s="28">
        <v>5.93</v>
      </c>
      <c r="F2809" s="28">
        <v>5.66</v>
      </c>
      <c r="G2809" s="28">
        <v>65.81</v>
      </c>
      <c r="H2809" s="28" t="s">
        <v>47</v>
      </c>
      <c r="I2809" s="28">
        <v>3.86</v>
      </c>
      <c r="J2809" s="28">
        <v>9.48</v>
      </c>
      <c r="K2809" s="28">
        <v>215.11</v>
      </c>
      <c r="L2809" s="28">
        <v>13.88</v>
      </c>
      <c r="M2809" s="28" t="s">
        <v>46</v>
      </c>
      <c r="N2809" s="28">
        <v>42.09</v>
      </c>
    </row>
    <row r="2810">
      <c r="A2810" s="28">
        <v>2809.0</v>
      </c>
      <c r="B2810" s="28">
        <v>23.0</v>
      </c>
      <c r="C2810" s="28" t="s">
        <v>44</v>
      </c>
      <c r="D2810" s="28">
        <v>0.44</v>
      </c>
      <c r="E2810" s="28">
        <v>4.78</v>
      </c>
      <c r="F2810" s="28">
        <v>7.97</v>
      </c>
      <c r="G2810" s="28">
        <v>68.0</v>
      </c>
      <c r="H2810" s="28" t="s">
        <v>45</v>
      </c>
      <c r="I2810" s="28">
        <v>0.78</v>
      </c>
      <c r="J2810" s="28">
        <v>4.83</v>
      </c>
      <c r="K2810" s="28">
        <v>314.61</v>
      </c>
      <c r="L2810" s="28">
        <v>5.75</v>
      </c>
      <c r="M2810" s="28" t="s">
        <v>48</v>
      </c>
      <c r="N2810" s="28">
        <v>81.93</v>
      </c>
    </row>
    <row r="2811">
      <c r="A2811" s="28">
        <v>2810.0</v>
      </c>
      <c r="B2811" s="28">
        <v>21.0</v>
      </c>
      <c r="C2811" s="28" t="s">
        <v>49</v>
      </c>
      <c r="D2811" s="28">
        <v>7.53</v>
      </c>
      <c r="E2811" s="28">
        <v>9.19</v>
      </c>
      <c r="F2811" s="28">
        <v>4.35</v>
      </c>
      <c r="G2811" s="28">
        <v>70.69</v>
      </c>
      <c r="H2811" s="28" t="s">
        <v>45</v>
      </c>
      <c r="I2811" s="28">
        <v>2.05</v>
      </c>
      <c r="J2811" s="28">
        <v>12.15</v>
      </c>
      <c r="K2811" s="28">
        <v>246.26</v>
      </c>
      <c r="L2811" s="28">
        <v>18.36</v>
      </c>
      <c r="M2811" s="28" t="s">
        <v>50</v>
      </c>
      <c r="N2811" s="28">
        <v>69.4001086294315</v>
      </c>
    </row>
    <row r="2812">
      <c r="A2812" s="28">
        <v>2811.0</v>
      </c>
      <c r="B2812" s="28">
        <v>24.0</v>
      </c>
      <c r="C2812" s="28" t="s">
        <v>49</v>
      </c>
      <c r="D2812" s="28">
        <v>4.49</v>
      </c>
      <c r="E2812" s="28">
        <v>3.11</v>
      </c>
      <c r="F2812" s="28">
        <v>7.28</v>
      </c>
      <c r="G2812" s="28">
        <v>94.75</v>
      </c>
      <c r="H2812" s="28" t="s">
        <v>45</v>
      </c>
      <c r="I2812" s="28">
        <v>0.77</v>
      </c>
      <c r="J2812" s="28">
        <v>7.45</v>
      </c>
      <c r="K2812" s="28">
        <v>268.87</v>
      </c>
      <c r="L2812" s="28">
        <v>10.21</v>
      </c>
      <c r="M2812" s="28" t="s">
        <v>48</v>
      </c>
      <c r="N2812" s="28">
        <v>55.6</v>
      </c>
    </row>
    <row r="2813">
      <c r="A2813" s="28">
        <v>2812.0</v>
      </c>
      <c r="B2813" s="28">
        <v>23.0</v>
      </c>
      <c r="C2813" s="28" t="s">
        <v>49</v>
      </c>
      <c r="D2813" s="28">
        <v>5.27</v>
      </c>
      <c r="E2813" s="28">
        <v>1.88</v>
      </c>
      <c r="F2813" s="28">
        <v>7.39</v>
      </c>
      <c r="G2813" s="28">
        <v>90.8</v>
      </c>
      <c r="H2813" s="28" t="s">
        <v>47</v>
      </c>
      <c r="I2813" s="28">
        <v>4.75</v>
      </c>
      <c r="J2813" s="28">
        <v>11.21</v>
      </c>
      <c r="K2813" s="28">
        <v>272.8</v>
      </c>
      <c r="L2813" s="28">
        <v>11.57</v>
      </c>
      <c r="M2813" s="28" t="s">
        <v>46</v>
      </c>
      <c r="N2813" s="28">
        <v>41.24</v>
      </c>
    </row>
    <row r="2814">
      <c r="A2814" s="28">
        <v>2813.0</v>
      </c>
      <c r="B2814" s="28">
        <v>18.0</v>
      </c>
      <c r="C2814" s="28" t="s">
        <v>49</v>
      </c>
      <c r="D2814" s="28">
        <v>2.94</v>
      </c>
      <c r="E2814" s="28">
        <v>6.71</v>
      </c>
      <c r="F2814" s="28">
        <v>6.46</v>
      </c>
      <c r="G2814" s="28">
        <v>60.07</v>
      </c>
      <c r="H2814" s="28" t="s">
        <v>45</v>
      </c>
      <c r="I2814" s="28">
        <v>0.89</v>
      </c>
      <c r="J2814" s="28">
        <v>5.72</v>
      </c>
      <c r="K2814" s="28">
        <v>279.12</v>
      </c>
      <c r="L2814" s="28">
        <v>7.82</v>
      </c>
      <c r="M2814" s="28" t="s">
        <v>48</v>
      </c>
      <c r="N2814" s="28">
        <v>73.88</v>
      </c>
    </row>
    <row r="2815">
      <c r="A2815" s="28">
        <v>2814.0</v>
      </c>
      <c r="B2815" s="28">
        <v>20.0</v>
      </c>
      <c r="C2815" s="28" t="s">
        <v>44</v>
      </c>
      <c r="D2815" s="28">
        <v>6.26</v>
      </c>
      <c r="E2815" s="28">
        <v>1.86</v>
      </c>
      <c r="F2815" s="28">
        <v>7.44</v>
      </c>
      <c r="G2815" s="28">
        <v>94.96</v>
      </c>
      <c r="H2815" s="28" t="s">
        <v>45</v>
      </c>
      <c r="I2815" s="28">
        <v>2.1</v>
      </c>
      <c r="J2815" s="28">
        <v>7.68</v>
      </c>
      <c r="K2815" s="28">
        <v>254.54</v>
      </c>
      <c r="L2815" s="28">
        <v>13.6</v>
      </c>
      <c r="M2815" s="28" t="s">
        <v>46</v>
      </c>
      <c r="N2815" s="28">
        <v>36.48</v>
      </c>
    </row>
    <row r="2816">
      <c r="A2816" s="28">
        <v>2815.0</v>
      </c>
      <c r="B2816" s="28">
        <v>22.0</v>
      </c>
      <c r="C2816" s="28" t="s">
        <v>44</v>
      </c>
      <c r="D2816" s="28">
        <v>1.33</v>
      </c>
      <c r="E2816" s="28">
        <v>4.36</v>
      </c>
      <c r="F2816" s="28">
        <v>8.62</v>
      </c>
      <c r="G2816" s="28">
        <v>63.15</v>
      </c>
      <c r="H2816" s="28" t="s">
        <v>51</v>
      </c>
      <c r="I2816" s="28">
        <v>0.41</v>
      </c>
      <c r="J2816" s="28">
        <v>3.85</v>
      </c>
      <c r="K2816" s="28">
        <v>317.19</v>
      </c>
      <c r="L2816" s="28">
        <v>4.83</v>
      </c>
      <c r="M2816" s="28" t="s">
        <v>48</v>
      </c>
      <c r="N2816" s="28">
        <v>78.43</v>
      </c>
    </row>
    <row r="2817">
      <c r="A2817" s="28">
        <v>2816.0</v>
      </c>
      <c r="B2817" s="28">
        <v>20.0</v>
      </c>
      <c r="C2817" s="28" t="s">
        <v>52</v>
      </c>
      <c r="D2817" s="28">
        <v>0.39</v>
      </c>
      <c r="E2817" s="28">
        <v>4.81</v>
      </c>
      <c r="F2817" s="28">
        <v>7.67</v>
      </c>
      <c r="G2817" s="28">
        <v>86.21</v>
      </c>
      <c r="H2817" s="28" t="s">
        <v>45</v>
      </c>
      <c r="I2817" s="28">
        <v>4.61</v>
      </c>
      <c r="J2817" s="28">
        <v>1.89</v>
      </c>
      <c r="K2817" s="28">
        <v>314.59</v>
      </c>
      <c r="L2817" s="28">
        <v>6.54</v>
      </c>
      <c r="M2817" s="28" t="s">
        <v>48</v>
      </c>
      <c r="N2817" s="28">
        <v>83.77</v>
      </c>
    </row>
    <row r="2818">
      <c r="A2818" s="28">
        <v>2817.0</v>
      </c>
      <c r="B2818" s="28">
        <v>23.0</v>
      </c>
      <c r="C2818" s="28" t="s">
        <v>49</v>
      </c>
      <c r="D2818" s="28">
        <v>3.16</v>
      </c>
      <c r="E2818" s="28">
        <v>5.93</v>
      </c>
      <c r="F2818" s="28">
        <v>8.81</v>
      </c>
      <c r="G2818" s="28">
        <v>66.06</v>
      </c>
      <c r="H2818" s="28" t="s">
        <v>51</v>
      </c>
      <c r="I2818" s="28">
        <v>3.12</v>
      </c>
      <c r="J2818" s="28">
        <v>5.86</v>
      </c>
      <c r="K2818" s="28">
        <v>277.97</v>
      </c>
      <c r="L2818" s="28">
        <v>8.66</v>
      </c>
      <c r="M2818" s="28" t="s">
        <v>48</v>
      </c>
      <c r="N2818" s="28">
        <v>82.8927068041039</v>
      </c>
    </row>
    <row r="2819">
      <c r="A2819" s="28">
        <v>2818.0</v>
      </c>
      <c r="B2819" s="28">
        <v>20.0</v>
      </c>
      <c r="C2819" s="28" t="s">
        <v>49</v>
      </c>
      <c r="D2819" s="28">
        <v>6.83</v>
      </c>
      <c r="E2819" s="28">
        <v>9.92</v>
      </c>
      <c r="F2819" s="28">
        <v>6.24</v>
      </c>
      <c r="G2819" s="28">
        <v>62.49</v>
      </c>
      <c r="H2819" s="28" t="s">
        <v>45</v>
      </c>
      <c r="I2819" s="28">
        <v>4.81</v>
      </c>
      <c r="J2819" s="28">
        <v>8.47</v>
      </c>
      <c r="K2819" s="28">
        <v>249.04</v>
      </c>
      <c r="L2819" s="28">
        <v>13.09</v>
      </c>
      <c r="M2819" s="28" t="s">
        <v>46</v>
      </c>
      <c r="N2819" s="28">
        <v>82.1586205020186</v>
      </c>
    </row>
    <row r="2820">
      <c r="A2820" s="28">
        <v>2819.0</v>
      </c>
      <c r="B2820" s="28">
        <v>16.0</v>
      </c>
      <c r="C2820" s="28" t="s">
        <v>49</v>
      </c>
      <c r="D2820" s="28">
        <v>6.04</v>
      </c>
      <c r="E2820" s="28">
        <v>2.99</v>
      </c>
      <c r="F2820" s="28">
        <v>6.64</v>
      </c>
      <c r="G2820" s="28">
        <v>90.39</v>
      </c>
      <c r="H2820" s="28" t="s">
        <v>45</v>
      </c>
      <c r="I2820" s="28">
        <v>0.21</v>
      </c>
      <c r="J2820" s="28">
        <v>9.24</v>
      </c>
      <c r="K2820" s="28">
        <v>252.92</v>
      </c>
      <c r="L2820" s="28">
        <v>10.91</v>
      </c>
      <c r="M2820" s="28" t="s">
        <v>46</v>
      </c>
      <c r="N2820" s="28">
        <v>45.95</v>
      </c>
    </row>
    <row r="2821">
      <c r="A2821" s="28">
        <v>2820.0</v>
      </c>
      <c r="B2821" s="28">
        <v>20.0</v>
      </c>
      <c r="C2821" s="28" t="s">
        <v>44</v>
      </c>
      <c r="D2821" s="28">
        <v>4.14</v>
      </c>
      <c r="E2821" s="28">
        <v>4.38</v>
      </c>
      <c r="F2821" s="28">
        <v>5.32</v>
      </c>
      <c r="G2821" s="28">
        <v>78.69</v>
      </c>
      <c r="H2821" s="28" t="s">
        <v>51</v>
      </c>
      <c r="I2821" s="28">
        <v>0.87</v>
      </c>
      <c r="J2821" s="28">
        <v>9.03</v>
      </c>
      <c r="K2821" s="28">
        <v>279.86</v>
      </c>
      <c r="L2821" s="28">
        <v>9.61</v>
      </c>
      <c r="M2821" s="28" t="s">
        <v>48</v>
      </c>
      <c r="N2821" s="28">
        <v>56.81</v>
      </c>
    </row>
    <row r="2822">
      <c r="A2822" s="28">
        <v>2821.0</v>
      </c>
      <c r="B2822" s="28">
        <v>19.0</v>
      </c>
      <c r="C2822" s="28" t="s">
        <v>44</v>
      </c>
      <c r="D2822" s="28">
        <v>4.58</v>
      </c>
      <c r="E2822" s="28">
        <v>2.19</v>
      </c>
      <c r="F2822" s="28">
        <v>8.93</v>
      </c>
      <c r="G2822" s="28">
        <v>83.96</v>
      </c>
      <c r="H2822" s="28" t="s">
        <v>51</v>
      </c>
      <c r="I2822" s="28">
        <v>1.9</v>
      </c>
      <c r="J2822" s="28">
        <v>5.92</v>
      </c>
      <c r="K2822" s="28">
        <v>269.17</v>
      </c>
      <c r="L2822" s="28">
        <v>8.92</v>
      </c>
      <c r="M2822" s="28" t="s">
        <v>48</v>
      </c>
      <c r="N2822" s="28">
        <v>58.72</v>
      </c>
    </row>
    <row r="2823">
      <c r="A2823" s="28">
        <v>2822.0</v>
      </c>
      <c r="B2823" s="28">
        <v>21.0</v>
      </c>
      <c r="C2823" s="28" t="s">
        <v>44</v>
      </c>
      <c r="D2823" s="28">
        <v>1.04</v>
      </c>
      <c r="E2823" s="28">
        <v>6.47</v>
      </c>
      <c r="F2823" s="28">
        <v>4.28</v>
      </c>
      <c r="G2823" s="28">
        <v>77.01</v>
      </c>
      <c r="H2823" s="28" t="s">
        <v>47</v>
      </c>
      <c r="I2823" s="28">
        <v>3.11</v>
      </c>
      <c r="J2823" s="28">
        <v>4.86</v>
      </c>
      <c r="K2823" s="28">
        <v>306.72</v>
      </c>
      <c r="L2823" s="28">
        <v>5.65</v>
      </c>
      <c r="M2823" s="28" t="s">
        <v>48</v>
      </c>
      <c r="N2823" s="28">
        <v>85.85</v>
      </c>
    </row>
    <row r="2824">
      <c r="A2824" s="28">
        <v>2823.0</v>
      </c>
      <c r="B2824" s="28">
        <v>18.0</v>
      </c>
      <c r="C2824" s="28" t="s">
        <v>44</v>
      </c>
      <c r="D2824" s="28">
        <v>6.73</v>
      </c>
      <c r="E2824" s="28">
        <v>7.55</v>
      </c>
      <c r="F2824" s="28">
        <v>5.79</v>
      </c>
      <c r="G2824" s="28">
        <v>62.69</v>
      </c>
      <c r="H2824" s="28" t="s">
        <v>51</v>
      </c>
      <c r="I2824" s="28">
        <v>1.65</v>
      </c>
      <c r="J2824" s="28">
        <v>7.95</v>
      </c>
      <c r="K2824" s="28">
        <v>238.35</v>
      </c>
      <c r="L2824" s="28">
        <v>12.83</v>
      </c>
      <c r="M2824" s="28" t="s">
        <v>50</v>
      </c>
      <c r="N2824" s="28">
        <v>59.5828819421665</v>
      </c>
    </row>
    <row r="2825">
      <c r="A2825" s="28">
        <v>2824.0</v>
      </c>
      <c r="B2825" s="28">
        <v>20.0</v>
      </c>
      <c r="C2825" s="28" t="s">
        <v>44</v>
      </c>
      <c r="D2825" s="28">
        <v>6.3</v>
      </c>
      <c r="E2825" s="28">
        <v>5.34</v>
      </c>
      <c r="F2825" s="28">
        <v>5.49</v>
      </c>
      <c r="G2825" s="28">
        <v>89.58</v>
      </c>
      <c r="H2825" s="28" t="s">
        <v>47</v>
      </c>
      <c r="I2825" s="28">
        <v>3.56</v>
      </c>
      <c r="J2825" s="28">
        <v>11.72</v>
      </c>
      <c r="K2825" s="28">
        <v>240.85</v>
      </c>
      <c r="L2825" s="28">
        <v>13.33</v>
      </c>
      <c r="M2825" s="28" t="s">
        <v>46</v>
      </c>
      <c r="N2825" s="28">
        <v>56.71</v>
      </c>
    </row>
    <row r="2826">
      <c r="A2826" s="28">
        <v>2825.0</v>
      </c>
      <c r="B2826" s="28">
        <v>17.0</v>
      </c>
      <c r="C2826" s="28" t="s">
        <v>44</v>
      </c>
      <c r="D2826" s="28">
        <v>5.25</v>
      </c>
      <c r="E2826" s="28">
        <v>3.21</v>
      </c>
      <c r="F2826" s="28">
        <v>5.93</v>
      </c>
      <c r="G2826" s="28">
        <v>92.81</v>
      </c>
      <c r="H2826" s="28" t="s">
        <v>45</v>
      </c>
      <c r="I2826" s="28">
        <v>0.83</v>
      </c>
      <c r="J2826" s="28">
        <v>10.86</v>
      </c>
      <c r="K2826" s="28">
        <v>261.0</v>
      </c>
      <c r="L2826" s="28">
        <v>14.38</v>
      </c>
      <c r="M2826" s="28" t="s">
        <v>46</v>
      </c>
      <c r="N2826" s="28">
        <v>51.11</v>
      </c>
    </row>
    <row r="2827">
      <c r="A2827" s="28">
        <v>2826.0</v>
      </c>
      <c r="B2827" s="28">
        <v>21.0</v>
      </c>
      <c r="C2827" s="28" t="s">
        <v>49</v>
      </c>
      <c r="D2827" s="28">
        <v>3.73</v>
      </c>
      <c r="E2827" s="28">
        <v>6.59</v>
      </c>
      <c r="F2827" s="28">
        <v>8.59</v>
      </c>
      <c r="G2827" s="28">
        <v>61.66</v>
      </c>
      <c r="H2827" s="28" t="s">
        <v>51</v>
      </c>
      <c r="I2827" s="28">
        <v>3.0</v>
      </c>
      <c r="J2827" s="28">
        <v>7.19</v>
      </c>
      <c r="K2827" s="28">
        <v>273.47</v>
      </c>
      <c r="L2827" s="28">
        <v>7.95</v>
      </c>
      <c r="M2827" s="28" t="s">
        <v>48</v>
      </c>
      <c r="N2827" s="28">
        <v>68.44</v>
      </c>
    </row>
    <row r="2828">
      <c r="A2828" s="28">
        <v>2827.0</v>
      </c>
      <c r="B2828" s="28">
        <v>21.0</v>
      </c>
      <c r="C2828" s="28" t="s">
        <v>49</v>
      </c>
      <c r="D2828" s="28">
        <v>7.72</v>
      </c>
      <c r="E2828" s="28">
        <v>5.85</v>
      </c>
      <c r="F2828" s="28">
        <v>5.84</v>
      </c>
      <c r="G2828" s="28">
        <v>75.03</v>
      </c>
      <c r="H2828" s="28" t="s">
        <v>51</v>
      </c>
      <c r="I2828" s="28">
        <v>1.99</v>
      </c>
      <c r="J2828" s="28">
        <v>12.57</v>
      </c>
      <c r="K2828" s="28">
        <v>229.89</v>
      </c>
      <c r="L2828" s="28">
        <v>19.02</v>
      </c>
      <c r="M2828" s="28" t="s">
        <v>46</v>
      </c>
      <c r="N2828" s="28">
        <v>34.27</v>
      </c>
    </row>
    <row r="2829">
      <c r="A2829" s="28">
        <v>2828.0</v>
      </c>
      <c r="B2829" s="28">
        <v>20.0</v>
      </c>
      <c r="C2829" s="28" t="s">
        <v>49</v>
      </c>
      <c r="D2829" s="28">
        <v>7.03</v>
      </c>
      <c r="E2829" s="28">
        <v>2.54</v>
      </c>
      <c r="F2829" s="28">
        <v>8.58</v>
      </c>
      <c r="G2829" s="28">
        <v>82.29</v>
      </c>
      <c r="H2829" s="28" t="s">
        <v>47</v>
      </c>
      <c r="I2829" s="28">
        <v>2.54</v>
      </c>
      <c r="J2829" s="28">
        <v>10.99</v>
      </c>
      <c r="K2829" s="28">
        <v>227.71</v>
      </c>
      <c r="L2829" s="28">
        <v>14.35</v>
      </c>
      <c r="M2829" s="28" t="s">
        <v>46</v>
      </c>
      <c r="N2829" s="28">
        <v>30.8</v>
      </c>
    </row>
    <row r="2830">
      <c r="A2830" s="28">
        <v>2829.0</v>
      </c>
      <c r="B2830" s="28">
        <v>21.0</v>
      </c>
      <c r="C2830" s="28" t="s">
        <v>49</v>
      </c>
      <c r="D2830" s="28">
        <v>5.16</v>
      </c>
      <c r="E2830" s="28">
        <v>4.65</v>
      </c>
      <c r="F2830" s="28">
        <v>6.12</v>
      </c>
      <c r="G2830" s="28">
        <v>84.21</v>
      </c>
      <c r="H2830" s="28" t="s">
        <v>47</v>
      </c>
      <c r="I2830" s="28">
        <v>2.85</v>
      </c>
      <c r="J2830" s="28">
        <v>7.86</v>
      </c>
      <c r="K2830" s="28">
        <v>249.56</v>
      </c>
      <c r="L2830" s="28">
        <v>10.73</v>
      </c>
      <c r="M2830" s="28" t="s">
        <v>46</v>
      </c>
      <c r="N2830" s="28">
        <v>56.37</v>
      </c>
    </row>
    <row r="2831">
      <c r="A2831" s="28">
        <v>2830.0</v>
      </c>
      <c r="B2831" s="28">
        <v>22.0</v>
      </c>
      <c r="C2831" s="28" t="s">
        <v>44</v>
      </c>
      <c r="D2831" s="28">
        <v>2.97</v>
      </c>
      <c r="E2831" s="28">
        <v>4.92</v>
      </c>
      <c r="F2831" s="28">
        <v>8.27</v>
      </c>
      <c r="G2831" s="28">
        <v>83.13</v>
      </c>
      <c r="H2831" s="28" t="s">
        <v>51</v>
      </c>
      <c r="I2831" s="28">
        <v>0.3</v>
      </c>
      <c r="J2831" s="28">
        <v>5.2</v>
      </c>
      <c r="K2831" s="28">
        <v>290.2</v>
      </c>
      <c r="L2831" s="28">
        <v>5.89</v>
      </c>
      <c r="M2831" s="28" t="s">
        <v>48</v>
      </c>
      <c r="N2831" s="28">
        <v>74.63</v>
      </c>
    </row>
    <row r="2832">
      <c r="A2832" s="28">
        <v>2831.0</v>
      </c>
      <c r="B2832" s="28">
        <v>20.0</v>
      </c>
      <c r="C2832" s="28" t="s">
        <v>44</v>
      </c>
      <c r="D2832" s="28">
        <v>4.94</v>
      </c>
      <c r="E2832" s="28">
        <v>9.84</v>
      </c>
      <c r="F2832" s="28">
        <v>6.61</v>
      </c>
      <c r="G2832" s="28">
        <v>87.72</v>
      </c>
      <c r="H2832" s="28" t="s">
        <v>45</v>
      </c>
      <c r="I2832" s="28">
        <v>4.62</v>
      </c>
      <c r="J2832" s="28">
        <v>9.73</v>
      </c>
      <c r="K2832" s="28">
        <v>264.6</v>
      </c>
      <c r="L2832" s="28">
        <v>13.1</v>
      </c>
      <c r="M2832" s="28" t="s">
        <v>48</v>
      </c>
      <c r="N2832" s="28">
        <v>89.96</v>
      </c>
    </row>
    <row r="2833">
      <c r="A2833" s="28">
        <v>2832.0</v>
      </c>
      <c r="B2833" s="28">
        <v>16.0</v>
      </c>
      <c r="C2833" s="28" t="s">
        <v>49</v>
      </c>
      <c r="D2833" s="28">
        <v>4.6</v>
      </c>
      <c r="E2833" s="28">
        <v>8.64</v>
      </c>
      <c r="F2833" s="28">
        <v>5.56</v>
      </c>
      <c r="G2833" s="28">
        <v>98.67</v>
      </c>
      <c r="H2833" s="28" t="s">
        <v>47</v>
      </c>
      <c r="I2833" s="28">
        <v>3.93</v>
      </c>
      <c r="J2833" s="28">
        <v>7.75</v>
      </c>
      <c r="K2833" s="28">
        <v>260.5</v>
      </c>
      <c r="L2833" s="28">
        <v>10.49</v>
      </c>
      <c r="M2833" s="28" t="s">
        <v>50</v>
      </c>
      <c r="N2833" s="28">
        <v>92.62</v>
      </c>
    </row>
    <row r="2834">
      <c r="A2834" s="28">
        <v>2833.0</v>
      </c>
      <c r="B2834" s="28">
        <v>23.0</v>
      </c>
      <c r="C2834" s="28" t="s">
        <v>44</v>
      </c>
      <c r="D2834" s="28">
        <v>3.15</v>
      </c>
      <c r="E2834" s="28">
        <v>7.61</v>
      </c>
      <c r="F2834" s="28">
        <v>6.25</v>
      </c>
      <c r="G2834" s="28">
        <v>75.62</v>
      </c>
      <c r="H2834" s="28" t="s">
        <v>45</v>
      </c>
      <c r="I2834" s="28">
        <v>2.21</v>
      </c>
      <c r="J2834" s="28">
        <v>8.75</v>
      </c>
      <c r="K2834" s="28">
        <v>295.97</v>
      </c>
      <c r="L2834" s="28">
        <v>6.66</v>
      </c>
      <c r="M2834" s="28" t="s">
        <v>48</v>
      </c>
      <c r="N2834" s="28">
        <v>89.39</v>
      </c>
    </row>
    <row r="2835">
      <c r="A2835" s="28">
        <v>2834.0</v>
      </c>
      <c r="B2835" s="28">
        <v>19.0</v>
      </c>
      <c r="C2835" s="28" t="s">
        <v>44</v>
      </c>
      <c r="D2835" s="28">
        <v>2.45</v>
      </c>
      <c r="E2835" s="28">
        <v>9.0</v>
      </c>
      <c r="F2835" s="28">
        <v>6.12</v>
      </c>
      <c r="G2835" s="28">
        <v>82.26</v>
      </c>
      <c r="H2835" s="28" t="s">
        <v>45</v>
      </c>
      <c r="I2835" s="28">
        <v>2.74</v>
      </c>
      <c r="J2835" s="28">
        <v>8.33</v>
      </c>
      <c r="K2835" s="28">
        <v>282.39</v>
      </c>
      <c r="L2835" s="28">
        <v>5.23</v>
      </c>
      <c r="M2835" s="28" t="s">
        <v>48</v>
      </c>
      <c r="N2835" s="28">
        <v>90.7</v>
      </c>
    </row>
    <row r="2836">
      <c r="A2836" s="28">
        <v>2835.0</v>
      </c>
      <c r="B2836" s="28">
        <v>24.0</v>
      </c>
      <c r="C2836" s="28" t="s">
        <v>44</v>
      </c>
      <c r="D2836" s="28">
        <v>3.26</v>
      </c>
      <c r="E2836" s="28">
        <v>7.62</v>
      </c>
      <c r="F2836" s="28">
        <v>5.3</v>
      </c>
      <c r="G2836" s="28">
        <v>87.96</v>
      </c>
      <c r="H2836" s="28" t="s">
        <v>51</v>
      </c>
      <c r="I2836" s="28">
        <v>0.16</v>
      </c>
      <c r="J2836" s="28">
        <v>5.31</v>
      </c>
      <c r="K2836" s="28">
        <v>285.25</v>
      </c>
      <c r="L2836" s="28">
        <v>6.91</v>
      </c>
      <c r="M2836" s="28" t="s">
        <v>50</v>
      </c>
      <c r="N2836" s="28">
        <v>89.0871031374266</v>
      </c>
    </row>
    <row r="2837">
      <c r="A2837" s="28">
        <v>2836.0</v>
      </c>
      <c r="B2837" s="28">
        <v>21.0</v>
      </c>
      <c r="C2837" s="28" t="s">
        <v>44</v>
      </c>
      <c r="D2837" s="28">
        <v>4.59</v>
      </c>
      <c r="E2837" s="28">
        <v>9.13</v>
      </c>
      <c r="F2837" s="28">
        <v>5.45</v>
      </c>
      <c r="G2837" s="28">
        <v>83.7</v>
      </c>
      <c r="H2837" s="28" t="s">
        <v>45</v>
      </c>
      <c r="I2837" s="28">
        <v>2.49</v>
      </c>
      <c r="J2837" s="28">
        <v>8.4</v>
      </c>
      <c r="K2837" s="28">
        <v>269.5</v>
      </c>
      <c r="L2837" s="28">
        <v>8.25</v>
      </c>
      <c r="M2837" s="28" t="s">
        <v>50</v>
      </c>
      <c r="N2837" s="28">
        <v>91.16</v>
      </c>
    </row>
    <row r="2838">
      <c r="A2838" s="28">
        <v>2837.0</v>
      </c>
      <c r="B2838" s="28">
        <v>16.0</v>
      </c>
      <c r="C2838" s="28" t="s">
        <v>49</v>
      </c>
      <c r="D2838" s="28">
        <v>3.43</v>
      </c>
      <c r="E2838" s="28">
        <v>1.49</v>
      </c>
      <c r="F2838" s="28">
        <v>4.93</v>
      </c>
      <c r="G2838" s="28">
        <v>75.47</v>
      </c>
      <c r="H2838" s="28" t="s">
        <v>45</v>
      </c>
      <c r="I2838" s="28">
        <v>2.13</v>
      </c>
      <c r="J2838" s="28">
        <v>7.11</v>
      </c>
      <c r="K2838" s="28">
        <v>279.37</v>
      </c>
      <c r="L2838" s="28">
        <v>7.87</v>
      </c>
      <c r="M2838" s="28" t="s">
        <v>48</v>
      </c>
      <c r="N2838" s="28">
        <v>34.02</v>
      </c>
    </row>
    <row r="2839">
      <c r="A2839" s="28">
        <v>2838.0</v>
      </c>
      <c r="B2839" s="28">
        <v>18.0</v>
      </c>
      <c r="C2839" s="28" t="s">
        <v>44</v>
      </c>
      <c r="D2839" s="28">
        <v>2.11</v>
      </c>
      <c r="E2839" s="28">
        <v>5.1</v>
      </c>
      <c r="F2839" s="28">
        <v>5.68</v>
      </c>
      <c r="G2839" s="28">
        <v>84.96</v>
      </c>
      <c r="H2839" s="28" t="s">
        <v>47</v>
      </c>
      <c r="I2839" s="28">
        <v>1.87</v>
      </c>
      <c r="J2839" s="28">
        <v>7.45</v>
      </c>
      <c r="K2839" s="28">
        <v>307.34</v>
      </c>
      <c r="L2839" s="28">
        <v>7.4</v>
      </c>
      <c r="M2839" s="28" t="s">
        <v>48</v>
      </c>
      <c r="N2839" s="28">
        <v>77.52</v>
      </c>
    </row>
    <row r="2840">
      <c r="A2840" s="28">
        <v>2839.0</v>
      </c>
      <c r="B2840" s="28">
        <v>18.0</v>
      </c>
      <c r="C2840" s="28" t="s">
        <v>49</v>
      </c>
      <c r="D2840" s="28">
        <v>6.09</v>
      </c>
      <c r="E2840" s="28">
        <v>7.72</v>
      </c>
      <c r="F2840" s="28">
        <v>7.12</v>
      </c>
      <c r="G2840" s="28">
        <v>86.0</v>
      </c>
      <c r="H2840" s="28" t="s">
        <v>45</v>
      </c>
      <c r="I2840" s="28">
        <v>4.08</v>
      </c>
      <c r="J2840" s="28">
        <v>10.54</v>
      </c>
      <c r="K2840" s="28">
        <v>263.19</v>
      </c>
      <c r="L2840" s="28">
        <v>12.04</v>
      </c>
      <c r="M2840" s="28" t="s">
        <v>46</v>
      </c>
      <c r="N2840" s="28">
        <v>83.4785330089327</v>
      </c>
    </row>
    <row r="2841">
      <c r="A2841" s="28">
        <v>2840.0</v>
      </c>
      <c r="B2841" s="28">
        <v>19.0</v>
      </c>
      <c r="C2841" s="28" t="s">
        <v>49</v>
      </c>
      <c r="D2841" s="28">
        <v>4.25</v>
      </c>
      <c r="E2841" s="28">
        <v>6.25</v>
      </c>
      <c r="F2841" s="28">
        <v>5.93</v>
      </c>
      <c r="G2841" s="28">
        <v>83.4</v>
      </c>
      <c r="H2841" s="28" t="s">
        <v>47</v>
      </c>
      <c r="I2841" s="28">
        <v>0.91</v>
      </c>
      <c r="J2841" s="28">
        <v>8.29</v>
      </c>
      <c r="K2841" s="28">
        <v>257.49</v>
      </c>
      <c r="L2841" s="28">
        <v>12.22</v>
      </c>
      <c r="M2841" s="28" t="s">
        <v>48</v>
      </c>
      <c r="N2841" s="28">
        <v>64.01</v>
      </c>
    </row>
    <row r="2842">
      <c r="A2842" s="28">
        <v>2841.0</v>
      </c>
      <c r="B2842" s="28">
        <v>21.0</v>
      </c>
      <c r="C2842" s="28" t="s">
        <v>44</v>
      </c>
      <c r="D2842" s="28">
        <v>0.54</v>
      </c>
      <c r="E2842" s="28">
        <v>2.58</v>
      </c>
      <c r="F2842" s="28">
        <v>7.56</v>
      </c>
      <c r="G2842" s="28">
        <v>68.2</v>
      </c>
      <c r="H2842" s="28" t="s">
        <v>45</v>
      </c>
      <c r="I2842" s="28">
        <v>0.88</v>
      </c>
      <c r="J2842" s="28">
        <v>4.94</v>
      </c>
      <c r="K2842" s="28">
        <v>290.77</v>
      </c>
      <c r="L2842" s="28">
        <v>6.05</v>
      </c>
      <c r="M2842" s="28" t="s">
        <v>48</v>
      </c>
      <c r="N2842" s="28">
        <v>72.96</v>
      </c>
    </row>
    <row r="2843">
      <c r="A2843" s="28">
        <v>2842.0</v>
      </c>
      <c r="B2843" s="28">
        <v>22.0</v>
      </c>
      <c r="C2843" s="28" t="s">
        <v>44</v>
      </c>
      <c r="D2843" s="28">
        <v>2.95</v>
      </c>
      <c r="E2843" s="28">
        <v>4.06</v>
      </c>
      <c r="F2843" s="28">
        <v>8.93</v>
      </c>
      <c r="G2843" s="28">
        <v>80.24</v>
      </c>
      <c r="H2843" s="28" t="s">
        <v>45</v>
      </c>
      <c r="I2843" s="28">
        <v>2.61</v>
      </c>
      <c r="J2843" s="28">
        <v>5.9</v>
      </c>
      <c r="K2843" s="28">
        <v>279.71</v>
      </c>
      <c r="L2843" s="28">
        <v>9.54</v>
      </c>
      <c r="M2843" s="28" t="s">
        <v>48</v>
      </c>
      <c r="N2843" s="28">
        <v>71.88</v>
      </c>
    </row>
    <row r="2844">
      <c r="A2844" s="28">
        <v>2843.0</v>
      </c>
      <c r="B2844" s="28">
        <v>19.0</v>
      </c>
      <c r="C2844" s="28" t="s">
        <v>44</v>
      </c>
      <c r="D2844" s="28">
        <v>7.08</v>
      </c>
      <c r="E2844" s="28">
        <v>3.86</v>
      </c>
      <c r="F2844" s="28">
        <v>5.89</v>
      </c>
      <c r="G2844" s="28">
        <v>95.37</v>
      </c>
      <c r="H2844" s="28" t="s">
        <v>45</v>
      </c>
      <c r="I2844" s="28">
        <v>3.44</v>
      </c>
      <c r="J2844" s="28">
        <v>12.88</v>
      </c>
      <c r="K2844" s="28">
        <v>225.21</v>
      </c>
      <c r="L2844" s="28">
        <v>18.4</v>
      </c>
      <c r="M2844" s="28" t="s">
        <v>46</v>
      </c>
      <c r="N2844" s="28">
        <v>36.91</v>
      </c>
    </row>
    <row r="2845">
      <c r="A2845" s="28">
        <v>2844.0</v>
      </c>
      <c r="B2845" s="28">
        <v>21.0</v>
      </c>
      <c r="C2845" s="28" t="s">
        <v>44</v>
      </c>
      <c r="D2845" s="28">
        <v>6.04</v>
      </c>
      <c r="E2845" s="28">
        <v>3.35</v>
      </c>
      <c r="F2845" s="28">
        <v>6.31</v>
      </c>
      <c r="G2845" s="28">
        <v>94.74</v>
      </c>
      <c r="H2845" s="28" t="s">
        <v>51</v>
      </c>
      <c r="I2845" s="28">
        <v>0.11</v>
      </c>
      <c r="J2845" s="28">
        <v>7.33</v>
      </c>
      <c r="K2845" s="28">
        <v>243.15</v>
      </c>
      <c r="L2845" s="28">
        <v>13.57</v>
      </c>
      <c r="M2845" s="28" t="s">
        <v>46</v>
      </c>
      <c r="N2845" s="28">
        <v>42.3</v>
      </c>
    </row>
    <row r="2846">
      <c r="A2846" s="28">
        <v>2845.0</v>
      </c>
      <c r="B2846" s="28">
        <v>16.0</v>
      </c>
      <c r="C2846" s="28" t="s">
        <v>49</v>
      </c>
      <c r="D2846" s="28">
        <v>2.59</v>
      </c>
      <c r="E2846" s="28">
        <v>4.09</v>
      </c>
      <c r="F2846" s="28">
        <v>4.82</v>
      </c>
      <c r="G2846" s="28">
        <v>90.03</v>
      </c>
      <c r="H2846" s="28" t="s">
        <v>45</v>
      </c>
      <c r="I2846" s="28">
        <v>2.73</v>
      </c>
      <c r="J2846" s="28">
        <v>3.74</v>
      </c>
      <c r="K2846" s="28">
        <v>307.12</v>
      </c>
      <c r="L2846" s="28">
        <v>6.23</v>
      </c>
      <c r="M2846" s="28" t="s">
        <v>48</v>
      </c>
      <c r="N2846" s="28">
        <v>67.76</v>
      </c>
    </row>
    <row r="2847">
      <c r="A2847" s="28">
        <v>2846.0</v>
      </c>
      <c r="B2847" s="28">
        <v>23.0</v>
      </c>
      <c r="C2847" s="28" t="s">
        <v>49</v>
      </c>
      <c r="D2847" s="28">
        <v>7.51</v>
      </c>
      <c r="E2847" s="28">
        <v>5.63</v>
      </c>
      <c r="F2847" s="28">
        <v>5.96</v>
      </c>
      <c r="G2847" s="28">
        <v>87.89</v>
      </c>
      <c r="H2847" s="28" t="s">
        <v>47</v>
      </c>
      <c r="I2847" s="28">
        <v>1.49</v>
      </c>
      <c r="J2847" s="28">
        <v>10.59</v>
      </c>
      <c r="K2847" s="28">
        <v>256.85</v>
      </c>
      <c r="L2847" s="28">
        <v>17.3</v>
      </c>
      <c r="M2847" s="28" t="s">
        <v>46</v>
      </c>
      <c r="N2847" s="28">
        <v>47.74</v>
      </c>
    </row>
    <row r="2848">
      <c r="A2848" s="28">
        <v>2847.0</v>
      </c>
      <c r="B2848" s="28">
        <v>22.0</v>
      </c>
      <c r="C2848" s="28" t="s">
        <v>49</v>
      </c>
      <c r="D2848" s="28">
        <v>0.61</v>
      </c>
      <c r="E2848" s="28">
        <v>8.69</v>
      </c>
      <c r="F2848" s="28">
        <v>7.63</v>
      </c>
      <c r="G2848" s="28">
        <v>66.13</v>
      </c>
      <c r="H2848" s="28" t="s">
        <v>51</v>
      </c>
      <c r="I2848" s="28">
        <v>3.78</v>
      </c>
      <c r="J2848" s="28">
        <v>2.38</v>
      </c>
      <c r="K2848" s="28">
        <v>303.2</v>
      </c>
      <c r="L2848" s="28">
        <v>0.9</v>
      </c>
      <c r="M2848" s="28" t="s">
        <v>48</v>
      </c>
      <c r="N2848" s="28">
        <v>97.84</v>
      </c>
    </row>
    <row r="2849">
      <c r="A2849" s="28">
        <v>2848.0</v>
      </c>
      <c r="B2849" s="28">
        <v>24.0</v>
      </c>
      <c r="C2849" s="28" t="s">
        <v>44</v>
      </c>
      <c r="D2849" s="28">
        <v>7.69</v>
      </c>
      <c r="E2849" s="28">
        <v>7.68</v>
      </c>
      <c r="F2849" s="28">
        <v>5.09</v>
      </c>
      <c r="G2849" s="28">
        <v>78.38</v>
      </c>
      <c r="H2849" s="28" t="s">
        <v>51</v>
      </c>
      <c r="I2849" s="28">
        <v>2.34</v>
      </c>
      <c r="J2849" s="28">
        <v>11.41</v>
      </c>
      <c r="K2849" s="28">
        <v>229.96</v>
      </c>
      <c r="L2849" s="28">
        <v>17.19</v>
      </c>
      <c r="M2849" s="28" t="s">
        <v>50</v>
      </c>
      <c r="N2849" s="28">
        <v>58.1526590354298</v>
      </c>
    </row>
    <row r="2850">
      <c r="A2850" s="28">
        <v>2849.0</v>
      </c>
      <c r="B2850" s="28">
        <v>18.0</v>
      </c>
      <c r="C2850" s="28" t="s">
        <v>49</v>
      </c>
      <c r="D2850" s="28">
        <v>1.97</v>
      </c>
      <c r="E2850" s="28">
        <v>8.52</v>
      </c>
      <c r="F2850" s="28">
        <v>4.91</v>
      </c>
      <c r="G2850" s="28">
        <v>64.44</v>
      </c>
      <c r="H2850" s="28" t="s">
        <v>45</v>
      </c>
      <c r="I2850" s="28">
        <v>4.17</v>
      </c>
      <c r="J2850" s="28">
        <v>3.02</v>
      </c>
      <c r="K2850" s="28">
        <v>298.38</v>
      </c>
      <c r="L2850" s="28">
        <v>4.76</v>
      </c>
      <c r="M2850" s="28" t="s">
        <v>50</v>
      </c>
      <c r="N2850" s="28">
        <v>91.41</v>
      </c>
    </row>
    <row r="2851">
      <c r="A2851" s="28">
        <v>2850.0</v>
      </c>
      <c r="B2851" s="28">
        <v>17.0</v>
      </c>
      <c r="C2851" s="28" t="s">
        <v>49</v>
      </c>
      <c r="D2851" s="28">
        <v>0.07</v>
      </c>
      <c r="E2851" s="28">
        <v>8.95</v>
      </c>
      <c r="F2851" s="28">
        <v>5.88</v>
      </c>
      <c r="G2851" s="28">
        <v>92.69</v>
      </c>
      <c r="H2851" s="28" t="s">
        <v>45</v>
      </c>
      <c r="I2851" s="28">
        <v>1.98</v>
      </c>
      <c r="J2851" s="28">
        <v>3.37</v>
      </c>
      <c r="K2851" s="28">
        <v>322.62</v>
      </c>
      <c r="L2851" s="28">
        <v>3.07</v>
      </c>
      <c r="M2851" s="28" t="s">
        <v>50</v>
      </c>
      <c r="N2851" s="28">
        <v>100.0</v>
      </c>
    </row>
    <row r="2852">
      <c r="A2852" s="28">
        <v>2851.0</v>
      </c>
      <c r="B2852" s="28">
        <v>16.0</v>
      </c>
      <c r="C2852" s="28" t="s">
        <v>49</v>
      </c>
      <c r="D2852" s="28">
        <v>3.47</v>
      </c>
      <c r="E2852" s="28">
        <v>4.75</v>
      </c>
      <c r="F2852" s="28">
        <v>8.09</v>
      </c>
      <c r="G2852" s="28">
        <v>71.64</v>
      </c>
      <c r="H2852" s="28" t="s">
        <v>51</v>
      </c>
      <c r="I2852" s="28">
        <v>4.14</v>
      </c>
      <c r="J2852" s="28">
        <v>5.94</v>
      </c>
      <c r="K2852" s="28">
        <v>264.66</v>
      </c>
      <c r="L2852" s="28">
        <v>4.99</v>
      </c>
      <c r="M2852" s="28" t="s">
        <v>48</v>
      </c>
      <c r="N2852" s="28">
        <v>66.39</v>
      </c>
    </row>
    <row r="2853">
      <c r="A2853" s="28">
        <v>2852.0</v>
      </c>
      <c r="B2853" s="28">
        <v>18.0</v>
      </c>
      <c r="C2853" s="28" t="s">
        <v>49</v>
      </c>
      <c r="D2853" s="28">
        <v>2.87</v>
      </c>
      <c r="E2853" s="28">
        <v>4.11</v>
      </c>
      <c r="F2853" s="28">
        <v>7.12</v>
      </c>
      <c r="G2853" s="28">
        <v>90.67</v>
      </c>
      <c r="H2853" s="28" t="s">
        <v>47</v>
      </c>
      <c r="I2853" s="28">
        <v>3.58</v>
      </c>
      <c r="J2853" s="28">
        <v>4.88</v>
      </c>
      <c r="K2853" s="28">
        <v>297.92</v>
      </c>
      <c r="L2853" s="28">
        <v>7.17</v>
      </c>
      <c r="M2853" s="28" t="s">
        <v>48</v>
      </c>
      <c r="N2853" s="28">
        <v>77.53</v>
      </c>
    </row>
    <row r="2854">
      <c r="A2854" s="28">
        <v>2853.0</v>
      </c>
      <c r="B2854" s="28">
        <v>20.0</v>
      </c>
      <c r="C2854" s="28" t="s">
        <v>49</v>
      </c>
      <c r="D2854" s="28">
        <v>4.31</v>
      </c>
      <c r="E2854" s="28">
        <v>1.52</v>
      </c>
      <c r="F2854" s="28">
        <v>8.79</v>
      </c>
      <c r="G2854" s="28">
        <v>92.58</v>
      </c>
      <c r="H2854" s="28" t="s">
        <v>51</v>
      </c>
      <c r="I2854" s="28">
        <v>4.14</v>
      </c>
      <c r="J2854" s="28">
        <v>7.53</v>
      </c>
      <c r="K2854" s="28">
        <v>277.3</v>
      </c>
      <c r="L2854" s="28">
        <v>12.35</v>
      </c>
      <c r="M2854" s="28" t="s">
        <v>48</v>
      </c>
      <c r="N2854" s="28">
        <v>58.23</v>
      </c>
    </row>
    <row r="2855">
      <c r="A2855" s="28">
        <v>2854.0</v>
      </c>
      <c r="B2855" s="28">
        <v>17.0</v>
      </c>
      <c r="C2855" s="28" t="s">
        <v>49</v>
      </c>
      <c r="D2855" s="28">
        <v>6.37</v>
      </c>
      <c r="E2855" s="28">
        <v>9.37</v>
      </c>
      <c r="F2855" s="28">
        <v>8.52</v>
      </c>
      <c r="G2855" s="28">
        <v>95.7</v>
      </c>
      <c r="H2855" s="28" t="s">
        <v>51</v>
      </c>
      <c r="I2855" s="28">
        <v>4.06</v>
      </c>
      <c r="J2855" s="28">
        <v>11.64</v>
      </c>
      <c r="K2855" s="28">
        <v>238.76</v>
      </c>
      <c r="L2855" s="28">
        <v>14.17</v>
      </c>
      <c r="M2855" s="28" t="s">
        <v>46</v>
      </c>
      <c r="N2855" s="28">
        <v>91.4752753583368</v>
      </c>
    </row>
    <row r="2856">
      <c r="A2856" s="28">
        <v>2855.0</v>
      </c>
      <c r="B2856" s="28">
        <v>18.0</v>
      </c>
      <c r="C2856" s="28" t="s">
        <v>49</v>
      </c>
      <c r="D2856" s="28">
        <v>6.74</v>
      </c>
      <c r="E2856" s="28">
        <v>1.59</v>
      </c>
      <c r="F2856" s="28">
        <v>4.76</v>
      </c>
      <c r="G2856" s="28">
        <v>90.15</v>
      </c>
      <c r="H2856" s="28" t="s">
        <v>47</v>
      </c>
      <c r="I2856" s="28">
        <v>2.43</v>
      </c>
      <c r="J2856" s="28">
        <v>11.02</v>
      </c>
      <c r="K2856" s="28">
        <v>251.43</v>
      </c>
      <c r="L2856" s="28">
        <v>15.4</v>
      </c>
      <c r="M2856" s="28" t="s">
        <v>46</v>
      </c>
      <c r="N2856" s="28">
        <v>23.05</v>
      </c>
    </row>
    <row r="2857">
      <c r="A2857" s="28">
        <v>2856.0</v>
      </c>
      <c r="B2857" s="28">
        <v>19.0</v>
      </c>
      <c r="C2857" s="28" t="s">
        <v>44</v>
      </c>
      <c r="D2857" s="28">
        <v>3.21</v>
      </c>
      <c r="E2857" s="28">
        <v>7.67</v>
      </c>
      <c r="F2857" s="28">
        <v>4.21</v>
      </c>
      <c r="G2857" s="28">
        <v>82.59</v>
      </c>
      <c r="H2857" s="28" t="s">
        <v>45</v>
      </c>
      <c r="I2857" s="28">
        <v>1.84</v>
      </c>
      <c r="J2857" s="28">
        <v>5.01</v>
      </c>
      <c r="K2857" s="28">
        <v>267.06</v>
      </c>
      <c r="L2857" s="28">
        <v>3.59</v>
      </c>
      <c r="M2857" s="28" t="s">
        <v>50</v>
      </c>
      <c r="N2857" s="28">
        <v>78.58</v>
      </c>
    </row>
    <row r="2858">
      <c r="A2858" s="28">
        <v>2857.0</v>
      </c>
      <c r="B2858" s="28">
        <v>22.0</v>
      </c>
      <c r="C2858" s="28" t="s">
        <v>49</v>
      </c>
      <c r="D2858" s="28">
        <v>3.44</v>
      </c>
      <c r="E2858" s="28">
        <v>4.4</v>
      </c>
      <c r="F2858" s="28">
        <v>6.0</v>
      </c>
      <c r="G2858" s="28">
        <v>83.93</v>
      </c>
      <c r="H2858" s="28" t="s">
        <v>45</v>
      </c>
      <c r="I2858" s="28">
        <v>3.83</v>
      </c>
      <c r="J2858" s="28">
        <v>6.93</v>
      </c>
      <c r="K2858" s="28">
        <v>261.79</v>
      </c>
      <c r="L2858" s="28">
        <v>8.76</v>
      </c>
      <c r="M2858" s="28" t="s">
        <v>48</v>
      </c>
      <c r="N2858" s="28">
        <v>59.27</v>
      </c>
    </row>
    <row r="2859">
      <c r="A2859" s="28">
        <v>2858.0</v>
      </c>
      <c r="B2859" s="28">
        <v>18.0</v>
      </c>
      <c r="C2859" s="28" t="s">
        <v>44</v>
      </c>
      <c r="D2859" s="28">
        <v>1.19</v>
      </c>
      <c r="E2859" s="28">
        <v>9.54</v>
      </c>
      <c r="F2859" s="28">
        <v>6.61</v>
      </c>
      <c r="G2859" s="28">
        <v>72.82</v>
      </c>
      <c r="H2859" s="28" t="s">
        <v>51</v>
      </c>
      <c r="I2859" s="28">
        <v>1.81</v>
      </c>
      <c r="J2859" s="28">
        <v>6.85</v>
      </c>
      <c r="K2859" s="28">
        <v>308.37</v>
      </c>
      <c r="L2859" s="28">
        <v>2.23</v>
      </c>
      <c r="M2859" s="28" t="s">
        <v>48</v>
      </c>
      <c r="N2859" s="28">
        <v>100.0</v>
      </c>
    </row>
    <row r="2860">
      <c r="A2860" s="28">
        <v>2859.0</v>
      </c>
      <c r="B2860" s="28">
        <v>24.0</v>
      </c>
      <c r="C2860" s="28" t="s">
        <v>44</v>
      </c>
      <c r="D2860" s="28">
        <v>0.38</v>
      </c>
      <c r="E2860" s="28">
        <v>4.78</v>
      </c>
      <c r="F2860" s="28">
        <v>6.58</v>
      </c>
      <c r="G2860" s="28">
        <v>67.08</v>
      </c>
      <c r="H2860" s="28" t="s">
        <v>45</v>
      </c>
      <c r="I2860" s="28">
        <v>0.45</v>
      </c>
      <c r="J2860" s="28">
        <v>3.58</v>
      </c>
      <c r="K2860" s="28">
        <v>319.75</v>
      </c>
      <c r="L2860" s="28">
        <v>1.25</v>
      </c>
      <c r="M2860" s="28" t="s">
        <v>48</v>
      </c>
      <c r="N2860" s="28">
        <v>74.67</v>
      </c>
    </row>
    <row r="2861">
      <c r="A2861" s="28">
        <v>2860.0</v>
      </c>
      <c r="B2861" s="28">
        <v>23.0</v>
      </c>
      <c r="C2861" s="28" t="s">
        <v>52</v>
      </c>
      <c r="D2861" s="28">
        <v>5.13</v>
      </c>
      <c r="E2861" s="28">
        <v>8.35</v>
      </c>
      <c r="F2861" s="28">
        <v>4.67</v>
      </c>
      <c r="G2861" s="28">
        <v>65.23</v>
      </c>
      <c r="H2861" s="28" t="s">
        <v>47</v>
      </c>
      <c r="I2861" s="28">
        <v>4.29</v>
      </c>
      <c r="J2861" s="28">
        <v>8.48</v>
      </c>
      <c r="K2861" s="28">
        <v>256.8</v>
      </c>
      <c r="L2861" s="28">
        <v>11.84</v>
      </c>
      <c r="M2861" s="28" t="s">
        <v>50</v>
      </c>
      <c r="N2861" s="28">
        <v>66.7430401870853</v>
      </c>
    </row>
    <row r="2862">
      <c r="A2862" s="28">
        <v>2861.0</v>
      </c>
      <c r="B2862" s="28">
        <v>19.0</v>
      </c>
      <c r="C2862" s="28" t="s">
        <v>49</v>
      </c>
      <c r="D2862" s="28">
        <v>0.52</v>
      </c>
      <c r="E2862" s="28">
        <v>3.54</v>
      </c>
      <c r="F2862" s="28">
        <v>4.62</v>
      </c>
      <c r="G2862" s="28">
        <v>67.28</v>
      </c>
      <c r="H2862" s="28" t="s">
        <v>51</v>
      </c>
      <c r="I2862" s="28">
        <v>1.99</v>
      </c>
      <c r="J2862" s="28">
        <v>6.23</v>
      </c>
      <c r="K2862" s="28">
        <v>324.83</v>
      </c>
      <c r="L2862" s="28">
        <v>2.68</v>
      </c>
      <c r="M2862" s="28" t="s">
        <v>48</v>
      </c>
      <c r="N2862" s="28">
        <v>43.17</v>
      </c>
    </row>
    <row r="2863">
      <c r="A2863" s="28">
        <v>2862.0</v>
      </c>
      <c r="B2863" s="28">
        <v>16.0</v>
      </c>
      <c r="C2863" s="28" t="s">
        <v>44</v>
      </c>
      <c r="D2863" s="28">
        <v>5.87</v>
      </c>
      <c r="E2863" s="28">
        <v>3.69</v>
      </c>
      <c r="F2863" s="28">
        <v>4.23</v>
      </c>
      <c r="G2863" s="28">
        <v>97.36</v>
      </c>
      <c r="H2863" s="28" t="s">
        <v>45</v>
      </c>
      <c r="I2863" s="28">
        <v>0.66</v>
      </c>
      <c r="J2863" s="28">
        <v>7.55</v>
      </c>
      <c r="K2863" s="28">
        <v>242.99</v>
      </c>
      <c r="L2863" s="28">
        <v>12.25</v>
      </c>
      <c r="M2863" s="28" t="s">
        <v>46</v>
      </c>
      <c r="N2863" s="28">
        <v>50.07</v>
      </c>
    </row>
    <row r="2864">
      <c r="A2864" s="28">
        <v>2863.0</v>
      </c>
      <c r="B2864" s="28">
        <v>16.0</v>
      </c>
      <c r="C2864" s="28" t="s">
        <v>44</v>
      </c>
      <c r="D2864" s="28">
        <v>4.31</v>
      </c>
      <c r="E2864" s="28">
        <v>6.36</v>
      </c>
      <c r="F2864" s="28">
        <v>8.25</v>
      </c>
      <c r="G2864" s="28">
        <v>66.58</v>
      </c>
      <c r="H2864" s="28" t="s">
        <v>45</v>
      </c>
      <c r="I2864" s="28">
        <v>3.23</v>
      </c>
      <c r="J2864" s="28">
        <v>8.99</v>
      </c>
      <c r="K2864" s="28">
        <v>280.32</v>
      </c>
      <c r="L2864" s="28">
        <v>11.71</v>
      </c>
      <c r="M2864" s="28" t="s">
        <v>48</v>
      </c>
      <c r="N2864" s="28">
        <v>72.62</v>
      </c>
    </row>
    <row r="2865">
      <c r="A2865" s="28">
        <v>2864.0</v>
      </c>
      <c r="B2865" s="28">
        <v>16.0</v>
      </c>
      <c r="C2865" s="28" t="s">
        <v>44</v>
      </c>
      <c r="D2865" s="28">
        <v>1.59</v>
      </c>
      <c r="E2865" s="28">
        <v>9.98</v>
      </c>
      <c r="F2865" s="28">
        <v>8.74</v>
      </c>
      <c r="G2865" s="28">
        <v>88.95</v>
      </c>
      <c r="H2865" s="28" t="s">
        <v>51</v>
      </c>
      <c r="I2865" s="28">
        <v>4.45</v>
      </c>
      <c r="J2865" s="28">
        <v>4.09</v>
      </c>
      <c r="K2865" s="28">
        <v>308.8</v>
      </c>
      <c r="L2865" s="28">
        <v>4.35</v>
      </c>
      <c r="M2865" s="28" t="s">
        <v>48</v>
      </c>
      <c r="N2865" s="28">
        <v>100.0</v>
      </c>
    </row>
    <row r="2866">
      <c r="A2866" s="28">
        <v>2865.0</v>
      </c>
      <c r="B2866" s="28">
        <v>16.0</v>
      </c>
      <c r="C2866" s="28" t="s">
        <v>49</v>
      </c>
      <c r="D2866" s="28">
        <v>4.32</v>
      </c>
      <c r="E2866" s="28">
        <v>5.66</v>
      </c>
      <c r="F2866" s="28">
        <v>4.58</v>
      </c>
      <c r="G2866" s="28">
        <v>67.39</v>
      </c>
      <c r="H2866" s="28" t="s">
        <v>51</v>
      </c>
      <c r="I2866" s="28">
        <v>4.3</v>
      </c>
      <c r="J2866" s="28">
        <v>9.65</v>
      </c>
      <c r="K2866" s="28">
        <v>286.79</v>
      </c>
      <c r="L2866" s="28">
        <v>11.59</v>
      </c>
      <c r="M2866" s="28" t="s">
        <v>48</v>
      </c>
      <c r="N2866" s="28">
        <v>49.41</v>
      </c>
    </row>
    <row r="2867">
      <c r="A2867" s="28">
        <v>2866.0</v>
      </c>
      <c r="B2867" s="28">
        <v>23.0</v>
      </c>
      <c r="C2867" s="28" t="s">
        <v>49</v>
      </c>
      <c r="D2867" s="28">
        <v>1.46</v>
      </c>
      <c r="E2867" s="28">
        <v>9.43</v>
      </c>
      <c r="F2867" s="28">
        <v>5.07</v>
      </c>
      <c r="G2867" s="28">
        <v>99.01</v>
      </c>
      <c r="H2867" s="28" t="s">
        <v>47</v>
      </c>
      <c r="I2867" s="28">
        <v>2.77</v>
      </c>
      <c r="J2867" s="28">
        <v>2.73</v>
      </c>
      <c r="K2867" s="28">
        <v>284.75</v>
      </c>
      <c r="L2867" s="28">
        <v>-0.18</v>
      </c>
      <c r="M2867" s="28" t="s">
        <v>50</v>
      </c>
      <c r="N2867" s="28">
        <v>100.0</v>
      </c>
    </row>
    <row r="2868">
      <c r="A2868" s="28">
        <v>2867.0</v>
      </c>
      <c r="B2868" s="28">
        <v>18.0</v>
      </c>
      <c r="C2868" s="28" t="s">
        <v>49</v>
      </c>
      <c r="D2868" s="28">
        <v>3.51</v>
      </c>
      <c r="E2868" s="28">
        <v>8.08</v>
      </c>
      <c r="F2868" s="28">
        <v>4.45</v>
      </c>
      <c r="G2868" s="28">
        <v>74.66</v>
      </c>
      <c r="H2868" s="28" t="s">
        <v>51</v>
      </c>
      <c r="I2868" s="28">
        <v>0.44</v>
      </c>
      <c r="J2868" s="28">
        <v>9.46</v>
      </c>
      <c r="K2868" s="28">
        <v>273.02</v>
      </c>
      <c r="L2868" s="28">
        <v>9.68</v>
      </c>
      <c r="M2868" s="28" t="s">
        <v>50</v>
      </c>
      <c r="N2868" s="28">
        <v>86.37</v>
      </c>
    </row>
    <row r="2869">
      <c r="A2869" s="28">
        <v>2868.0</v>
      </c>
      <c r="B2869" s="28">
        <v>21.0</v>
      </c>
      <c r="C2869" s="28" t="s">
        <v>49</v>
      </c>
      <c r="D2869" s="28">
        <v>6.4</v>
      </c>
      <c r="E2869" s="28">
        <v>8.16</v>
      </c>
      <c r="F2869" s="28">
        <v>8.39</v>
      </c>
      <c r="G2869" s="28">
        <v>76.49</v>
      </c>
      <c r="H2869" s="28" t="s">
        <v>51</v>
      </c>
      <c r="I2869" s="28">
        <v>3.48</v>
      </c>
      <c r="J2869" s="28">
        <v>11.24</v>
      </c>
      <c r="K2869" s="28">
        <v>234.14</v>
      </c>
      <c r="L2869" s="28">
        <v>10.78</v>
      </c>
      <c r="M2869" s="28" t="s">
        <v>46</v>
      </c>
      <c r="N2869" s="28">
        <v>94.6202172586269</v>
      </c>
    </row>
    <row r="2870">
      <c r="A2870" s="28">
        <v>2869.0</v>
      </c>
      <c r="B2870" s="28">
        <v>18.0</v>
      </c>
      <c r="C2870" s="28" t="s">
        <v>44</v>
      </c>
      <c r="D2870" s="28">
        <v>3.7</v>
      </c>
      <c r="E2870" s="28">
        <v>4.92</v>
      </c>
      <c r="F2870" s="28">
        <v>8.79</v>
      </c>
      <c r="G2870" s="28">
        <v>76.18</v>
      </c>
      <c r="H2870" s="28" t="s">
        <v>45</v>
      </c>
      <c r="I2870" s="28">
        <v>3.04</v>
      </c>
      <c r="J2870" s="28">
        <v>6.12</v>
      </c>
      <c r="K2870" s="28">
        <v>283.37</v>
      </c>
      <c r="L2870" s="28">
        <v>7.82</v>
      </c>
      <c r="M2870" s="28" t="s">
        <v>48</v>
      </c>
      <c r="N2870" s="28">
        <v>64.02</v>
      </c>
    </row>
    <row r="2871">
      <c r="A2871" s="28">
        <v>2870.0</v>
      </c>
      <c r="B2871" s="28">
        <v>20.0</v>
      </c>
      <c r="C2871" s="28" t="s">
        <v>49</v>
      </c>
      <c r="D2871" s="28">
        <v>1.19</v>
      </c>
      <c r="E2871" s="28">
        <v>4.48</v>
      </c>
      <c r="F2871" s="28">
        <v>5.31</v>
      </c>
      <c r="G2871" s="28">
        <v>92.66</v>
      </c>
      <c r="H2871" s="28" t="s">
        <v>45</v>
      </c>
      <c r="I2871" s="28">
        <v>1.05</v>
      </c>
      <c r="J2871" s="28">
        <v>5.99</v>
      </c>
      <c r="K2871" s="28">
        <v>321.45</v>
      </c>
      <c r="L2871" s="28">
        <v>8.46</v>
      </c>
      <c r="M2871" s="28" t="s">
        <v>48</v>
      </c>
      <c r="N2871" s="28">
        <v>78.61</v>
      </c>
    </row>
    <row r="2872">
      <c r="A2872" s="28">
        <v>2871.0</v>
      </c>
      <c r="B2872" s="28">
        <v>22.0</v>
      </c>
      <c r="C2872" s="28" t="s">
        <v>44</v>
      </c>
      <c r="D2872" s="28">
        <v>5.79</v>
      </c>
      <c r="E2872" s="28">
        <v>2.73</v>
      </c>
      <c r="F2872" s="28">
        <v>5.52</v>
      </c>
      <c r="G2872" s="28">
        <v>68.73</v>
      </c>
      <c r="H2872" s="28" t="s">
        <v>51</v>
      </c>
      <c r="I2872" s="28">
        <v>4.5</v>
      </c>
      <c r="J2872" s="28">
        <v>11.4</v>
      </c>
      <c r="K2872" s="28">
        <v>246.8</v>
      </c>
      <c r="L2872" s="28">
        <v>16.26</v>
      </c>
      <c r="M2872" s="28" t="s">
        <v>46</v>
      </c>
      <c r="N2872" s="28">
        <v>40.56</v>
      </c>
    </row>
    <row r="2873">
      <c r="A2873" s="28">
        <v>2872.0</v>
      </c>
      <c r="B2873" s="28">
        <v>17.0</v>
      </c>
      <c r="C2873" s="28" t="s">
        <v>49</v>
      </c>
      <c r="D2873" s="28">
        <v>1.49</v>
      </c>
      <c r="E2873" s="28">
        <v>9.68</v>
      </c>
      <c r="F2873" s="28">
        <v>5.81</v>
      </c>
      <c r="G2873" s="28">
        <v>93.24</v>
      </c>
      <c r="H2873" s="28" t="s">
        <v>47</v>
      </c>
      <c r="I2873" s="28">
        <v>0.43</v>
      </c>
      <c r="J2873" s="28">
        <v>3.05</v>
      </c>
      <c r="K2873" s="28">
        <v>308.11</v>
      </c>
      <c r="L2873" s="28">
        <v>0.9</v>
      </c>
      <c r="M2873" s="28" t="s">
        <v>50</v>
      </c>
      <c r="N2873" s="28">
        <v>107.038055922208</v>
      </c>
    </row>
    <row r="2874">
      <c r="A2874" s="28">
        <v>2873.0</v>
      </c>
      <c r="B2874" s="28">
        <v>21.0</v>
      </c>
      <c r="C2874" s="28" t="s">
        <v>49</v>
      </c>
      <c r="D2874" s="28">
        <v>5.91</v>
      </c>
      <c r="E2874" s="28">
        <v>9.63</v>
      </c>
      <c r="F2874" s="28">
        <v>6.51</v>
      </c>
      <c r="G2874" s="28">
        <v>86.28</v>
      </c>
      <c r="H2874" s="28" t="s">
        <v>51</v>
      </c>
      <c r="I2874" s="28">
        <v>1.87</v>
      </c>
      <c r="J2874" s="28">
        <v>11.48</v>
      </c>
      <c r="K2874" s="28">
        <v>263.52</v>
      </c>
      <c r="L2874" s="28">
        <v>13.52</v>
      </c>
      <c r="M2874" s="28" t="s">
        <v>46</v>
      </c>
      <c r="N2874" s="28">
        <v>98.8519359476935</v>
      </c>
    </row>
    <row r="2875">
      <c r="A2875" s="28">
        <v>2874.0</v>
      </c>
      <c r="B2875" s="28">
        <v>21.0</v>
      </c>
      <c r="C2875" s="28" t="s">
        <v>49</v>
      </c>
      <c r="D2875" s="28">
        <v>3.83</v>
      </c>
      <c r="E2875" s="28">
        <v>7.72</v>
      </c>
      <c r="F2875" s="28">
        <v>7.41</v>
      </c>
      <c r="G2875" s="28">
        <v>68.81</v>
      </c>
      <c r="H2875" s="28" t="s">
        <v>51</v>
      </c>
      <c r="I2875" s="28">
        <v>0.47</v>
      </c>
      <c r="J2875" s="28">
        <v>6.63</v>
      </c>
      <c r="K2875" s="28">
        <v>277.3</v>
      </c>
      <c r="L2875" s="28">
        <v>8.71</v>
      </c>
      <c r="M2875" s="28" t="s">
        <v>48</v>
      </c>
      <c r="N2875" s="28">
        <v>80.76</v>
      </c>
    </row>
    <row r="2876">
      <c r="A2876" s="28">
        <v>2875.0</v>
      </c>
      <c r="B2876" s="28">
        <v>18.0</v>
      </c>
      <c r="C2876" s="28" t="s">
        <v>44</v>
      </c>
      <c r="D2876" s="28">
        <v>3.63</v>
      </c>
      <c r="E2876" s="28">
        <v>3.67</v>
      </c>
      <c r="F2876" s="28">
        <v>6.52</v>
      </c>
      <c r="G2876" s="28">
        <v>62.62</v>
      </c>
      <c r="H2876" s="28" t="s">
        <v>51</v>
      </c>
      <c r="I2876" s="28">
        <v>4.56</v>
      </c>
      <c r="J2876" s="28">
        <v>4.66</v>
      </c>
      <c r="K2876" s="28">
        <v>283.45</v>
      </c>
      <c r="L2876" s="28">
        <v>8.79</v>
      </c>
      <c r="M2876" s="28" t="s">
        <v>48</v>
      </c>
      <c r="N2876" s="28">
        <v>55.63</v>
      </c>
    </row>
    <row r="2877">
      <c r="A2877" s="28">
        <v>2876.0</v>
      </c>
      <c r="B2877" s="28">
        <v>21.0</v>
      </c>
      <c r="C2877" s="28" t="s">
        <v>44</v>
      </c>
      <c r="D2877" s="28">
        <v>6.81</v>
      </c>
      <c r="E2877" s="28">
        <v>3.21</v>
      </c>
      <c r="F2877" s="28">
        <v>8.76</v>
      </c>
      <c r="G2877" s="28">
        <v>91.0</v>
      </c>
      <c r="H2877" s="28" t="s">
        <v>51</v>
      </c>
      <c r="I2877" s="28">
        <v>0.18</v>
      </c>
      <c r="J2877" s="28">
        <v>8.37</v>
      </c>
      <c r="K2877" s="28">
        <v>218.45</v>
      </c>
      <c r="L2877" s="28">
        <v>16.1</v>
      </c>
      <c r="M2877" s="28" t="s">
        <v>46</v>
      </c>
      <c r="N2877" s="28">
        <v>53.29</v>
      </c>
    </row>
    <row r="2878">
      <c r="A2878" s="28">
        <v>2877.0</v>
      </c>
      <c r="B2878" s="28">
        <v>20.0</v>
      </c>
      <c r="C2878" s="28" t="s">
        <v>44</v>
      </c>
      <c r="D2878" s="28">
        <v>5.67</v>
      </c>
      <c r="E2878" s="28">
        <v>9.9</v>
      </c>
      <c r="F2878" s="28">
        <v>4.5</v>
      </c>
      <c r="G2878" s="28">
        <v>68.76</v>
      </c>
      <c r="H2878" s="28" t="s">
        <v>45</v>
      </c>
      <c r="I2878" s="28">
        <v>2.13</v>
      </c>
      <c r="J2878" s="28">
        <v>11.09</v>
      </c>
      <c r="K2878" s="28">
        <v>267.62</v>
      </c>
      <c r="L2878" s="28">
        <v>17.31</v>
      </c>
      <c r="M2878" s="28" t="s">
        <v>50</v>
      </c>
      <c r="N2878" s="28">
        <v>80.133058697299</v>
      </c>
    </row>
    <row r="2879">
      <c r="A2879" s="28">
        <v>2878.0</v>
      </c>
      <c r="B2879" s="28">
        <v>17.0</v>
      </c>
      <c r="C2879" s="28" t="s">
        <v>49</v>
      </c>
      <c r="D2879" s="28">
        <v>0.26</v>
      </c>
      <c r="E2879" s="28">
        <v>1.6</v>
      </c>
      <c r="F2879" s="28">
        <v>7.99</v>
      </c>
      <c r="G2879" s="28">
        <v>95.56</v>
      </c>
      <c r="H2879" s="28" t="s">
        <v>47</v>
      </c>
      <c r="I2879" s="28">
        <v>4.31</v>
      </c>
      <c r="J2879" s="28">
        <v>6.17</v>
      </c>
      <c r="K2879" s="28">
        <v>313.89</v>
      </c>
      <c r="L2879" s="28">
        <v>1.57</v>
      </c>
      <c r="M2879" s="28" t="s">
        <v>48</v>
      </c>
      <c r="N2879" s="28">
        <v>63.88</v>
      </c>
    </row>
    <row r="2880">
      <c r="A2880" s="28">
        <v>2879.0</v>
      </c>
      <c r="B2880" s="28">
        <v>24.0</v>
      </c>
      <c r="C2880" s="28" t="s">
        <v>44</v>
      </c>
      <c r="D2880" s="28">
        <v>2.37</v>
      </c>
      <c r="E2880" s="28">
        <v>8.59</v>
      </c>
      <c r="F2880" s="28">
        <v>5.67</v>
      </c>
      <c r="G2880" s="28">
        <v>65.19</v>
      </c>
      <c r="H2880" s="28" t="s">
        <v>51</v>
      </c>
      <c r="I2880" s="28">
        <v>1.26</v>
      </c>
      <c r="J2880" s="28">
        <v>7.85</v>
      </c>
      <c r="K2880" s="28">
        <v>318.26</v>
      </c>
      <c r="L2880" s="28">
        <v>7.92</v>
      </c>
      <c r="M2880" s="28" t="s">
        <v>50</v>
      </c>
      <c r="N2880" s="28">
        <v>83.33</v>
      </c>
    </row>
    <row r="2881">
      <c r="A2881" s="28">
        <v>2880.0</v>
      </c>
      <c r="B2881" s="28">
        <v>23.0</v>
      </c>
      <c r="C2881" s="28" t="s">
        <v>44</v>
      </c>
      <c r="D2881" s="28">
        <v>6.97</v>
      </c>
      <c r="E2881" s="28">
        <v>4.2</v>
      </c>
      <c r="F2881" s="28">
        <v>5.89</v>
      </c>
      <c r="G2881" s="28">
        <v>84.65</v>
      </c>
      <c r="H2881" s="28" t="s">
        <v>45</v>
      </c>
      <c r="I2881" s="28">
        <v>0.53</v>
      </c>
      <c r="J2881" s="28">
        <v>10.18</v>
      </c>
      <c r="K2881" s="28">
        <v>227.85</v>
      </c>
      <c r="L2881" s="28">
        <v>12.02</v>
      </c>
      <c r="M2881" s="28" t="s">
        <v>46</v>
      </c>
      <c r="N2881" s="28">
        <v>41.22</v>
      </c>
    </row>
    <row r="2882">
      <c r="A2882" s="28">
        <v>2881.0</v>
      </c>
      <c r="B2882" s="28">
        <v>18.0</v>
      </c>
      <c r="C2882" s="28" t="s">
        <v>44</v>
      </c>
      <c r="D2882" s="28">
        <v>0.15</v>
      </c>
      <c r="E2882" s="28">
        <v>4.77</v>
      </c>
      <c r="F2882" s="28">
        <v>7.54</v>
      </c>
      <c r="G2882" s="28">
        <v>87.69</v>
      </c>
      <c r="H2882" s="28" t="s">
        <v>51</v>
      </c>
      <c r="I2882" s="28">
        <v>0.64</v>
      </c>
      <c r="J2882" s="28">
        <v>5.96</v>
      </c>
      <c r="K2882" s="28">
        <v>322.95</v>
      </c>
      <c r="L2882" s="28">
        <v>4.02</v>
      </c>
      <c r="M2882" s="28" t="s">
        <v>48</v>
      </c>
      <c r="N2882" s="28">
        <v>84.63</v>
      </c>
    </row>
    <row r="2883">
      <c r="A2883" s="28">
        <v>2882.0</v>
      </c>
      <c r="B2883" s="28">
        <v>23.0</v>
      </c>
      <c r="C2883" s="28" t="s">
        <v>49</v>
      </c>
      <c r="D2883" s="28">
        <v>4.36</v>
      </c>
      <c r="E2883" s="28">
        <v>8.49</v>
      </c>
      <c r="F2883" s="28">
        <v>8.65</v>
      </c>
      <c r="G2883" s="28">
        <v>86.31</v>
      </c>
      <c r="H2883" s="28" t="s">
        <v>45</v>
      </c>
      <c r="I2883" s="28">
        <v>2.02</v>
      </c>
      <c r="J2883" s="28">
        <v>7.39</v>
      </c>
      <c r="K2883" s="28">
        <v>275.94</v>
      </c>
      <c r="L2883" s="28">
        <v>11.22</v>
      </c>
      <c r="M2883" s="28" t="s">
        <v>48</v>
      </c>
      <c r="N2883" s="28">
        <v>90.5</v>
      </c>
    </row>
    <row r="2884">
      <c r="A2884" s="28">
        <v>2883.0</v>
      </c>
      <c r="B2884" s="28">
        <v>24.0</v>
      </c>
      <c r="C2884" s="28" t="s">
        <v>44</v>
      </c>
      <c r="D2884" s="28">
        <v>5.82</v>
      </c>
      <c r="E2884" s="28">
        <v>1.82</v>
      </c>
      <c r="F2884" s="28">
        <v>7.58</v>
      </c>
      <c r="G2884" s="28">
        <v>72.64</v>
      </c>
      <c r="H2884" s="28" t="s">
        <v>51</v>
      </c>
      <c r="I2884" s="28">
        <v>2.14</v>
      </c>
      <c r="J2884" s="28">
        <v>7.39</v>
      </c>
      <c r="K2884" s="28">
        <v>225.14</v>
      </c>
      <c r="L2884" s="28">
        <v>12.47</v>
      </c>
      <c r="M2884" s="28" t="s">
        <v>46</v>
      </c>
      <c r="N2884" s="28">
        <v>29.5</v>
      </c>
    </row>
    <row r="2885">
      <c r="A2885" s="28">
        <v>2884.0</v>
      </c>
      <c r="B2885" s="28">
        <v>18.0</v>
      </c>
      <c r="C2885" s="28" t="s">
        <v>49</v>
      </c>
      <c r="D2885" s="28">
        <v>4.97</v>
      </c>
      <c r="E2885" s="28">
        <v>4.19</v>
      </c>
      <c r="F2885" s="28">
        <v>7.88</v>
      </c>
      <c r="G2885" s="28">
        <v>95.02</v>
      </c>
      <c r="H2885" s="28" t="s">
        <v>51</v>
      </c>
      <c r="I2885" s="28">
        <v>3.59</v>
      </c>
      <c r="J2885" s="28">
        <v>7.67</v>
      </c>
      <c r="K2885" s="28">
        <v>278.13</v>
      </c>
      <c r="L2885" s="28">
        <v>12.6</v>
      </c>
      <c r="M2885" s="28" t="s">
        <v>48</v>
      </c>
      <c r="N2885" s="28">
        <v>58.02</v>
      </c>
    </row>
    <row r="2886">
      <c r="A2886" s="28">
        <v>2885.0</v>
      </c>
      <c r="B2886" s="28">
        <v>18.0</v>
      </c>
      <c r="C2886" s="28" t="s">
        <v>49</v>
      </c>
      <c r="D2886" s="28">
        <v>6.08</v>
      </c>
      <c r="E2886" s="28">
        <v>9.57</v>
      </c>
      <c r="F2886" s="28">
        <v>7.75</v>
      </c>
      <c r="G2886" s="28">
        <v>90.79</v>
      </c>
      <c r="H2886" s="28" t="s">
        <v>45</v>
      </c>
      <c r="I2886" s="28">
        <v>1.19</v>
      </c>
      <c r="J2886" s="28">
        <v>12.07</v>
      </c>
      <c r="K2886" s="28">
        <v>254.47</v>
      </c>
      <c r="L2886" s="28">
        <v>13.43</v>
      </c>
      <c r="M2886" s="28" t="s">
        <v>46</v>
      </c>
      <c r="N2886" s="28">
        <v>88.6179203884014</v>
      </c>
    </row>
    <row r="2887">
      <c r="A2887" s="28">
        <v>2886.0</v>
      </c>
      <c r="B2887" s="28">
        <v>17.0</v>
      </c>
      <c r="C2887" s="28" t="s">
        <v>49</v>
      </c>
      <c r="D2887" s="28">
        <v>5.81</v>
      </c>
      <c r="E2887" s="28">
        <v>7.29</v>
      </c>
      <c r="F2887" s="28">
        <v>5.6</v>
      </c>
      <c r="G2887" s="28">
        <v>80.41</v>
      </c>
      <c r="H2887" s="28" t="s">
        <v>47</v>
      </c>
      <c r="I2887" s="28">
        <v>3.51</v>
      </c>
      <c r="J2887" s="28">
        <v>9.94</v>
      </c>
      <c r="K2887" s="28">
        <v>235.34</v>
      </c>
      <c r="L2887" s="28">
        <v>11.05</v>
      </c>
      <c r="M2887" s="28" t="s">
        <v>50</v>
      </c>
      <c r="N2887" s="28">
        <v>73.4123166017244</v>
      </c>
    </row>
    <row r="2888">
      <c r="A2888" s="28">
        <v>2887.0</v>
      </c>
      <c r="B2888" s="28">
        <v>23.0</v>
      </c>
      <c r="C2888" s="28" t="s">
        <v>44</v>
      </c>
      <c r="D2888" s="28">
        <v>5.54</v>
      </c>
      <c r="E2888" s="28">
        <v>7.79</v>
      </c>
      <c r="F2888" s="28">
        <v>7.78</v>
      </c>
      <c r="G2888" s="28">
        <v>84.13</v>
      </c>
      <c r="H2888" s="28" t="s">
        <v>51</v>
      </c>
      <c r="I2888" s="28">
        <v>4.99</v>
      </c>
      <c r="J2888" s="28">
        <v>8.24</v>
      </c>
      <c r="K2888" s="28">
        <v>257.22</v>
      </c>
      <c r="L2888" s="28">
        <v>10.53</v>
      </c>
      <c r="M2888" s="28" t="s">
        <v>46</v>
      </c>
      <c r="N2888" s="28">
        <v>92.7232403628037</v>
      </c>
    </row>
    <row r="2889">
      <c r="A2889" s="28">
        <v>2888.0</v>
      </c>
      <c r="B2889" s="28">
        <v>16.0</v>
      </c>
      <c r="C2889" s="28" t="s">
        <v>44</v>
      </c>
      <c r="D2889" s="28">
        <v>6.57</v>
      </c>
      <c r="E2889" s="28">
        <v>7.82</v>
      </c>
      <c r="F2889" s="28">
        <v>7.92</v>
      </c>
      <c r="G2889" s="28">
        <v>82.65</v>
      </c>
      <c r="H2889" s="28" t="s">
        <v>47</v>
      </c>
      <c r="I2889" s="28">
        <v>4.32</v>
      </c>
      <c r="J2889" s="28">
        <v>10.69</v>
      </c>
      <c r="K2889" s="28">
        <v>244.8</v>
      </c>
      <c r="L2889" s="28">
        <v>15.94</v>
      </c>
      <c r="M2889" s="28" t="s">
        <v>46</v>
      </c>
      <c r="N2889" s="28">
        <v>84.1223202844771</v>
      </c>
    </row>
    <row r="2890">
      <c r="A2890" s="28">
        <v>2889.0</v>
      </c>
      <c r="B2890" s="28">
        <v>23.0</v>
      </c>
      <c r="C2890" s="28" t="s">
        <v>44</v>
      </c>
      <c r="D2890" s="28">
        <v>5.17</v>
      </c>
      <c r="E2890" s="28">
        <v>1.55</v>
      </c>
      <c r="F2890" s="28">
        <v>6.67</v>
      </c>
      <c r="G2890" s="28">
        <v>97.87</v>
      </c>
      <c r="H2890" s="28" t="s">
        <v>47</v>
      </c>
      <c r="I2890" s="28">
        <v>3.18</v>
      </c>
      <c r="J2890" s="28">
        <v>8.32</v>
      </c>
      <c r="K2890" s="28">
        <v>256.62</v>
      </c>
      <c r="L2890" s="28">
        <v>14.54</v>
      </c>
      <c r="M2890" s="28" t="s">
        <v>46</v>
      </c>
      <c r="N2890" s="28">
        <v>42.62</v>
      </c>
    </row>
    <row r="2891">
      <c r="A2891" s="28">
        <v>2890.0</v>
      </c>
      <c r="B2891" s="28">
        <v>22.0</v>
      </c>
      <c r="C2891" s="28" t="s">
        <v>44</v>
      </c>
      <c r="D2891" s="28">
        <v>3.22</v>
      </c>
      <c r="E2891" s="28">
        <v>2.83</v>
      </c>
      <c r="F2891" s="28">
        <v>6.68</v>
      </c>
      <c r="G2891" s="28">
        <v>95.86</v>
      </c>
      <c r="H2891" s="28" t="s">
        <v>51</v>
      </c>
      <c r="I2891" s="28">
        <v>4.7</v>
      </c>
      <c r="J2891" s="28">
        <v>4.47</v>
      </c>
      <c r="K2891" s="28">
        <v>275.4</v>
      </c>
      <c r="L2891" s="28">
        <v>5.35</v>
      </c>
      <c r="M2891" s="28" t="s">
        <v>48</v>
      </c>
      <c r="N2891" s="28">
        <v>64.75</v>
      </c>
    </row>
    <row r="2892">
      <c r="A2892" s="28">
        <v>2891.0</v>
      </c>
      <c r="B2892" s="28">
        <v>22.0</v>
      </c>
      <c r="C2892" s="28" t="s">
        <v>44</v>
      </c>
      <c r="D2892" s="28">
        <v>3.78</v>
      </c>
      <c r="E2892" s="28">
        <v>5.42</v>
      </c>
      <c r="F2892" s="28">
        <v>7.8</v>
      </c>
      <c r="G2892" s="28">
        <v>69.42</v>
      </c>
      <c r="H2892" s="28" t="s">
        <v>45</v>
      </c>
      <c r="I2892" s="28">
        <v>4.96</v>
      </c>
      <c r="J2892" s="28">
        <v>5.79</v>
      </c>
      <c r="K2892" s="28">
        <v>273.96</v>
      </c>
      <c r="L2892" s="28">
        <v>7.2</v>
      </c>
      <c r="M2892" s="28" t="s">
        <v>48</v>
      </c>
      <c r="N2892" s="28">
        <v>65.74</v>
      </c>
    </row>
    <row r="2893">
      <c r="A2893" s="28">
        <v>2892.0</v>
      </c>
      <c r="B2893" s="28">
        <v>18.0</v>
      </c>
      <c r="C2893" s="28" t="s">
        <v>49</v>
      </c>
      <c r="D2893" s="28">
        <v>5.73</v>
      </c>
      <c r="E2893" s="28">
        <v>4.31</v>
      </c>
      <c r="F2893" s="28">
        <v>8.09</v>
      </c>
      <c r="G2893" s="28">
        <v>70.51</v>
      </c>
      <c r="H2893" s="28" t="s">
        <v>47</v>
      </c>
      <c r="I2893" s="28">
        <v>2.85</v>
      </c>
      <c r="J2893" s="28">
        <v>6.83</v>
      </c>
      <c r="K2893" s="28">
        <v>259.85</v>
      </c>
      <c r="L2893" s="28">
        <v>12.24</v>
      </c>
      <c r="M2893" s="28" t="s">
        <v>46</v>
      </c>
      <c r="N2893" s="28">
        <v>60.02</v>
      </c>
    </row>
    <row r="2894">
      <c r="A2894" s="28">
        <v>2893.0</v>
      </c>
      <c r="B2894" s="28">
        <v>16.0</v>
      </c>
      <c r="C2894" s="28" t="s">
        <v>44</v>
      </c>
      <c r="D2894" s="28">
        <v>7.01</v>
      </c>
      <c r="E2894" s="28">
        <v>4.7</v>
      </c>
      <c r="F2894" s="28">
        <v>5.69</v>
      </c>
      <c r="G2894" s="28">
        <v>99.26</v>
      </c>
      <c r="H2894" s="28" t="s">
        <v>51</v>
      </c>
      <c r="I2894" s="28">
        <v>1.37</v>
      </c>
      <c r="J2894" s="28">
        <v>9.28</v>
      </c>
      <c r="K2894" s="28">
        <v>244.09</v>
      </c>
      <c r="L2894" s="28">
        <v>22.05</v>
      </c>
      <c r="M2894" s="28" t="s">
        <v>46</v>
      </c>
      <c r="N2894" s="28">
        <v>34.82</v>
      </c>
    </row>
    <row r="2895">
      <c r="A2895" s="28">
        <v>2894.0</v>
      </c>
      <c r="B2895" s="28">
        <v>19.0</v>
      </c>
      <c r="C2895" s="28" t="s">
        <v>49</v>
      </c>
      <c r="D2895" s="28">
        <v>2.18</v>
      </c>
      <c r="E2895" s="28">
        <v>8.03</v>
      </c>
      <c r="F2895" s="28">
        <v>8.01</v>
      </c>
      <c r="G2895" s="28">
        <v>69.46</v>
      </c>
      <c r="H2895" s="28" t="s">
        <v>51</v>
      </c>
      <c r="I2895" s="28">
        <v>4.57</v>
      </c>
      <c r="J2895" s="28">
        <v>6.88</v>
      </c>
      <c r="K2895" s="28">
        <v>293.92</v>
      </c>
      <c r="L2895" s="28">
        <v>5.81</v>
      </c>
      <c r="M2895" s="28" t="s">
        <v>48</v>
      </c>
      <c r="N2895" s="28">
        <v>92.99</v>
      </c>
    </row>
    <row r="2896">
      <c r="A2896" s="28">
        <v>2895.0</v>
      </c>
      <c r="B2896" s="28">
        <v>24.0</v>
      </c>
      <c r="C2896" s="28" t="s">
        <v>44</v>
      </c>
      <c r="D2896" s="28">
        <v>2.74</v>
      </c>
      <c r="E2896" s="28">
        <v>1.13</v>
      </c>
      <c r="F2896" s="28">
        <v>8.07</v>
      </c>
      <c r="G2896" s="28">
        <v>98.14</v>
      </c>
      <c r="H2896" s="28" t="s">
        <v>45</v>
      </c>
      <c r="I2896" s="28">
        <v>4.22</v>
      </c>
      <c r="J2896" s="28">
        <v>4.71</v>
      </c>
      <c r="K2896" s="28">
        <v>289.41</v>
      </c>
      <c r="L2896" s="28">
        <v>8.39</v>
      </c>
      <c r="M2896" s="28" t="s">
        <v>48</v>
      </c>
      <c r="N2896" s="28">
        <v>57.31</v>
      </c>
    </row>
    <row r="2897">
      <c r="A2897" s="28">
        <v>2896.0</v>
      </c>
      <c r="B2897" s="28">
        <v>20.0</v>
      </c>
      <c r="C2897" s="28" t="s">
        <v>49</v>
      </c>
      <c r="D2897" s="28">
        <v>7.45</v>
      </c>
      <c r="E2897" s="28">
        <v>6.94</v>
      </c>
      <c r="F2897" s="28">
        <v>5.17</v>
      </c>
      <c r="G2897" s="28">
        <v>85.99</v>
      </c>
      <c r="H2897" s="28" t="s">
        <v>51</v>
      </c>
      <c r="I2897" s="28">
        <v>0.42</v>
      </c>
      <c r="J2897" s="28">
        <v>11.09</v>
      </c>
      <c r="K2897" s="28">
        <v>229.33</v>
      </c>
      <c r="L2897" s="28">
        <v>16.36</v>
      </c>
      <c r="M2897" s="28" t="s">
        <v>46</v>
      </c>
      <c r="N2897" s="28">
        <v>43.5</v>
      </c>
    </row>
    <row r="2898">
      <c r="A2898" s="28">
        <v>2897.0</v>
      </c>
      <c r="B2898" s="28">
        <v>16.0</v>
      </c>
      <c r="C2898" s="28" t="s">
        <v>49</v>
      </c>
      <c r="D2898" s="28">
        <v>4.63</v>
      </c>
      <c r="E2898" s="28">
        <v>1.0</v>
      </c>
      <c r="F2898" s="28">
        <v>7.58</v>
      </c>
      <c r="G2898" s="28">
        <v>62.0</v>
      </c>
      <c r="H2898" s="28" t="s">
        <v>45</v>
      </c>
      <c r="I2898" s="28">
        <v>4.68</v>
      </c>
      <c r="J2898" s="28">
        <v>9.14</v>
      </c>
      <c r="K2898" s="28">
        <v>254.71</v>
      </c>
      <c r="L2898" s="28">
        <v>10.43</v>
      </c>
      <c r="M2898" s="28" t="s">
        <v>48</v>
      </c>
      <c r="N2898" s="28">
        <v>23.97</v>
      </c>
    </row>
    <row r="2899">
      <c r="A2899" s="28">
        <v>2898.0</v>
      </c>
      <c r="B2899" s="28">
        <v>20.0</v>
      </c>
      <c r="C2899" s="28" t="s">
        <v>49</v>
      </c>
      <c r="D2899" s="28">
        <v>1.43</v>
      </c>
      <c r="E2899" s="28">
        <v>1.57</v>
      </c>
      <c r="F2899" s="28">
        <v>4.93</v>
      </c>
      <c r="G2899" s="28">
        <v>73.43</v>
      </c>
      <c r="H2899" s="28" t="s">
        <v>45</v>
      </c>
      <c r="I2899" s="28">
        <v>1.83</v>
      </c>
      <c r="J2899" s="28">
        <v>5.17</v>
      </c>
      <c r="K2899" s="28">
        <v>302.27</v>
      </c>
      <c r="L2899" s="28">
        <v>2.07</v>
      </c>
      <c r="M2899" s="28" t="s">
        <v>48</v>
      </c>
      <c r="N2899" s="28">
        <v>58.82</v>
      </c>
    </row>
    <row r="2900">
      <c r="A2900" s="28">
        <v>2899.0</v>
      </c>
      <c r="B2900" s="28">
        <v>23.0</v>
      </c>
      <c r="C2900" s="28" t="s">
        <v>49</v>
      </c>
      <c r="D2900" s="28">
        <v>5.31</v>
      </c>
      <c r="E2900" s="28">
        <v>4.67</v>
      </c>
      <c r="F2900" s="28">
        <v>4.47</v>
      </c>
      <c r="G2900" s="28">
        <v>79.05</v>
      </c>
      <c r="H2900" s="28" t="s">
        <v>47</v>
      </c>
      <c r="I2900" s="28">
        <v>1.61</v>
      </c>
      <c r="J2900" s="28">
        <v>6.39</v>
      </c>
      <c r="K2900" s="28">
        <v>248.93</v>
      </c>
      <c r="L2900" s="28">
        <v>10.55</v>
      </c>
      <c r="M2900" s="28" t="s">
        <v>46</v>
      </c>
      <c r="N2900" s="28">
        <v>49.29</v>
      </c>
    </row>
    <row r="2901">
      <c r="A2901" s="28">
        <v>2900.0</v>
      </c>
      <c r="B2901" s="28">
        <v>23.0</v>
      </c>
      <c r="C2901" s="28" t="s">
        <v>49</v>
      </c>
      <c r="D2901" s="28">
        <v>7.93</v>
      </c>
      <c r="E2901" s="28">
        <v>8.57</v>
      </c>
      <c r="F2901" s="28">
        <v>6.87</v>
      </c>
      <c r="G2901" s="28">
        <v>93.32</v>
      </c>
      <c r="H2901" s="28" t="s">
        <v>51</v>
      </c>
      <c r="I2901" s="28">
        <v>1.72</v>
      </c>
      <c r="J2901" s="28">
        <v>10.75</v>
      </c>
      <c r="K2901" s="28">
        <v>214.88</v>
      </c>
      <c r="L2901" s="28">
        <v>18.97</v>
      </c>
      <c r="M2901" s="28" t="s">
        <v>46</v>
      </c>
      <c r="N2901" s="28">
        <v>77.9847806945344</v>
      </c>
    </row>
    <row r="2902">
      <c r="A2902" s="28">
        <v>2901.0</v>
      </c>
      <c r="B2902" s="28">
        <v>20.0</v>
      </c>
      <c r="C2902" s="28" t="s">
        <v>49</v>
      </c>
      <c r="D2902" s="28">
        <v>6.59</v>
      </c>
      <c r="E2902" s="28">
        <v>2.3</v>
      </c>
      <c r="F2902" s="28">
        <v>8.54</v>
      </c>
      <c r="G2902" s="28">
        <v>73.14</v>
      </c>
      <c r="H2902" s="28" t="s">
        <v>51</v>
      </c>
      <c r="I2902" s="28">
        <v>1.6</v>
      </c>
      <c r="J2902" s="28">
        <v>9.8</v>
      </c>
      <c r="K2902" s="28">
        <v>216.73</v>
      </c>
      <c r="L2902" s="28">
        <v>13.05</v>
      </c>
      <c r="M2902" s="28" t="s">
        <v>46</v>
      </c>
      <c r="N2902" s="28">
        <v>32.44</v>
      </c>
    </row>
    <row r="2903">
      <c r="A2903" s="28">
        <v>2902.0</v>
      </c>
      <c r="B2903" s="28">
        <v>24.0</v>
      </c>
      <c r="C2903" s="28" t="s">
        <v>44</v>
      </c>
      <c r="D2903" s="28">
        <v>5.97</v>
      </c>
      <c r="E2903" s="28">
        <v>5.99</v>
      </c>
      <c r="F2903" s="28">
        <v>4.18</v>
      </c>
      <c r="G2903" s="28">
        <v>72.42</v>
      </c>
      <c r="H2903" s="28" t="s">
        <v>51</v>
      </c>
      <c r="I2903" s="28">
        <v>2.58</v>
      </c>
      <c r="J2903" s="28">
        <v>8.68</v>
      </c>
      <c r="K2903" s="28">
        <v>244.27</v>
      </c>
      <c r="L2903" s="28">
        <v>13.49</v>
      </c>
      <c r="M2903" s="28" t="s">
        <v>46</v>
      </c>
      <c r="N2903" s="28">
        <v>42.68</v>
      </c>
    </row>
    <row r="2904">
      <c r="A2904" s="28">
        <v>2903.0</v>
      </c>
      <c r="B2904" s="28">
        <v>16.0</v>
      </c>
      <c r="C2904" s="28" t="s">
        <v>49</v>
      </c>
      <c r="D2904" s="28">
        <v>1.66</v>
      </c>
      <c r="E2904" s="28">
        <v>7.11</v>
      </c>
      <c r="F2904" s="28">
        <v>8.13</v>
      </c>
      <c r="G2904" s="28">
        <v>96.81</v>
      </c>
      <c r="H2904" s="28" t="s">
        <v>45</v>
      </c>
      <c r="I2904" s="28">
        <v>2.9</v>
      </c>
      <c r="J2904" s="28">
        <v>5.39</v>
      </c>
      <c r="K2904" s="28">
        <v>307.93</v>
      </c>
      <c r="L2904" s="28">
        <v>3.48</v>
      </c>
      <c r="M2904" s="28" t="s">
        <v>48</v>
      </c>
      <c r="N2904" s="28">
        <v>100.0</v>
      </c>
    </row>
    <row r="2905">
      <c r="A2905" s="28">
        <v>2904.0</v>
      </c>
      <c r="B2905" s="28">
        <v>19.0</v>
      </c>
      <c r="C2905" s="28" t="s">
        <v>44</v>
      </c>
      <c r="D2905" s="28">
        <v>7.01</v>
      </c>
      <c r="E2905" s="28">
        <v>3.07</v>
      </c>
      <c r="F2905" s="28">
        <v>6.53</v>
      </c>
      <c r="G2905" s="28">
        <v>63.16</v>
      </c>
      <c r="H2905" s="28" t="s">
        <v>47</v>
      </c>
      <c r="I2905" s="28">
        <v>2.13</v>
      </c>
      <c r="J2905" s="28">
        <v>10.58</v>
      </c>
      <c r="K2905" s="28">
        <v>248.11</v>
      </c>
      <c r="L2905" s="28">
        <v>14.97</v>
      </c>
      <c r="M2905" s="28" t="s">
        <v>46</v>
      </c>
      <c r="N2905" s="28">
        <v>25.17</v>
      </c>
    </row>
    <row r="2906">
      <c r="A2906" s="28">
        <v>2905.0</v>
      </c>
      <c r="B2906" s="28">
        <v>18.0</v>
      </c>
      <c r="C2906" s="28" t="s">
        <v>44</v>
      </c>
      <c r="D2906" s="28">
        <v>4.21</v>
      </c>
      <c r="E2906" s="28">
        <v>5.61</v>
      </c>
      <c r="F2906" s="28">
        <v>8.3</v>
      </c>
      <c r="G2906" s="28">
        <v>82.06</v>
      </c>
      <c r="H2906" s="28" t="s">
        <v>45</v>
      </c>
      <c r="I2906" s="28">
        <v>2.06</v>
      </c>
      <c r="J2906" s="28">
        <v>6.15</v>
      </c>
      <c r="K2906" s="28">
        <v>273.94</v>
      </c>
      <c r="L2906" s="28">
        <v>6.36</v>
      </c>
      <c r="M2906" s="28" t="s">
        <v>48</v>
      </c>
      <c r="N2906" s="28">
        <v>78.18</v>
      </c>
    </row>
    <row r="2907">
      <c r="A2907" s="28">
        <v>2906.0</v>
      </c>
      <c r="B2907" s="28">
        <v>17.0</v>
      </c>
      <c r="C2907" s="28" t="s">
        <v>44</v>
      </c>
      <c r="D2907" s="28">
        <v>7.11</v>
      </c>
      <c r="E2907" s="28">
        <v>9.2</v>
      </c>
      <c r="F2907" s="28">
        <v>8.22</v>
      </c>
      <c r="G2907" s="28">
        <v>80.17</v>
      </c>
      <c r="H2907" s="28" t="s">
        <v>47</v>
      </c>
      <c r="I2907" s="28">
        <v>3.69</v>
      </c>
      <c r="J2907" s="28">
        <v>11.87</v>
      </c>
      <c r="K2907" s="28">
        <v>221.72</v>
      </c>
      <c r="L2907" s="28">
        <v>21.24</v>
      </c>
      <c r="M2907" s="28" t="s">
        <v>46</v>
      </c>
      <c r="N2907" s="28">
        <v>82.5601135666999</v>
      </c>
    </row>
    <row r="2908">
      <c r="A2908" s="28">
        <v>2907.0</v>
      </c>
      <c r="B2908" s="28">
        <v>23.0</v>
      </c>
      <c r="C2908" s="28" t="s">
        <v>44</v>
      </c>
      <c r="D2908" s="28">
        <v>2.64</v>
      </c>
      <c r="E2908" s="28">
        <v>5.61</v>
      </c>
      <c r="F2908" s="28">
        <v>8.38</v>
      </c>
      <c r="G2908" s="28">
        <v>62.29</v>
      </c>
      <c r="H2908" s="28" t="s">
        <v>51</v>
      </c>
      <c r="I2908" s="28">
        <v>0.02</v>
      </c>
      <c r="J2908" s="28">
        <v>4.45</v>
      </c>
      <c r="K2908" s="28">
        <v>286.77</v>
      </c>
      <c r="L2908" s="28">
        <v>6.8</v>
      </c>
      <c r="M2908" s="28" t="s">
        <v>48</v>
      </c>
      <c r="N2908" s="28">
        <v>73.0</v>
      </c>
    </row>
    <row r="2909">
      <c r="A2909" s="28">
        <v>2908.0</v>
      </c>
      <c r="B2909" s="28">
        <v>22.0</v>
      </c>
      <c r="C2909" s="28" t="s">
        <v>44</v>
      </c>
      <c r="D2909" s="28">
        <v>0.5</v>
      </c>
      <c r="E2909" s="28">
        <v>2.42</v>
      </c>
      <c r="F2909" s="28">
        <v>7.84</v>
      </c>
      <c r="G2909" s="28">
        <v>63.51</v>
      </c>
      <c r="H2909" s="28" t="s">
        <v>45</v>
      </c>
      <c r="I2909" s="28">
        <v>4.73</v>
      </c>
      <c r="J2909" s="28">
        <v>3.79</v>
      </c>
      <c r="K2909" s="28">
        <v>302.45</v>
      </c>
      <c r="L2909" s="28">
        <v>1.99</v>
      </c>
      <c r="M2909" s="28" t="s">
        <v>48</v>
      </c>
      <c r="N2909" s="28">
        <v>64.96</v>
      </c>
    </row>
    <row r="2910">
      <c r="A2910" s="28">
        <v>2909.0</v>
      </c>
      <c r="B2910" s="28">
        <v>24.0</v>
      </c>
      <c r="C2910" s="28" t="s">
        <v>44</v>
      </c>
      <c r="D2910" s="28">
        <v>3.81</v>
      </c>
      <c r="E2910" s="28">
        <v>6.65</v>
      </c>
      <c r="F2910" s="28">
        <v>8.21</v>
      </c>
      <c r="G2910" s="28">
        <v>75.28</v>
      </c>
      <c r="H2910" s="28" t="s">
        <v>45</v>
      </c>
      <c r="I2910" s="28">
        <v>3.57</v>
      </c>
      <c r="J2910" s="28">
        <v>8.59</v>
      </c>
      <c r="K2910" s="28">
        <v>293.37</v>
      </c>
      <c r="L2910" s="28">
        <v>12.59</v>
      </c>
      <c r="M2910" s="28" t="s">
        <v>48</v>
      </c>
      <c r="N2910" s="28">
        <v>80.66</v>
      </c>
    </row>
    <row r="2911">
      <c r="A2911" s="28">
        <v>2910.0</v>
      </c>
      <c r="B2911" s="28">
        <v>17.0</v>
      </c>
      <c r="C2911" s="28" t="s">
        <v>44</v>
      </c>
      <c r="D2911" s="28">
        <v>2.16</v>
      </c>
      <c r="E2911" s="28">
        <v>6.33</v>
      </c>
      <c r="F2911" s="28">
        <v>4.88</v>
      </c>
      <c r="G2911" s="28">
        <v>65.37</v>
      </c>
      <c r="H2911" s="28" t="s">
        <v>47</v>
      </c>
      <c r="I2911" s="28">
        <v>3.54</v>
      </c>
      <c r="J2911" s="28">
        <v>6.65</v>
      </c>
      <c r="K2911" s="28">
        <v>290.21</v>
      </c>
      <c r="L2911" s="28">
        <v>6.38</v>
      </c>
      <c r="M2911" s="28" t="s">
        <v>48</v>
      </c>
      <c r="N2911" s="28">
        <v>73.28</v>
      </c>
    </row>
    <row r="2912">
      <c r="A2912" s="28">
        <v>2911.0</v>
      </c>
      <c r="B2912" s="28">
        <v>19.0</v>
      </c>
      <c r="C2912" s="28" t="s">
        <v>49</v>
      </c>
      <c r="D2912" s="28">
        <v>5.72</v>
      </c>
      <c r="E2912" s="28">
        <v>1.24</v>
      </c>
      <c r="F2912" s="28">
        <v>5.52</v>
      </c>
      <c r="G2912" s="28">
        <v>79.12</v>
      </c>
      <c r="H2912" s="28" t="s">
        <v>51</v>
      </c>
      <c r="I2912" s="28">
        <v>2.11</v>
      </c>
      <c r="J2912" s="28">
        <v>8.88</v>
      </c>
      <c r="K2912" s="28">
        <v>246.42</v>
      </c>
      <c r="L2912" s="28">
        <v>13.94</v>
      </c>
      <c r="M2912" s="28" t="s">
        <v>46</v>
      </c>
      <c r="N2912" s="28">
        <v>32.84</v>
      </c>
    </row>
    <row r="2913">
      <c r="A2913" s="28">
        <v>2912.0</v>
      </c>
      <c r="B2913" s="28">
        <v>21.0</v>
      </c>
      <c r="C2913" s="28" t="s">
        <v>44</v>
      </c>
      <c r="D2913" s="28">
        <v>7.66</v>
      </c>
      <c r="E2913" s="28">
        <v>1.82</v>
      </c>
      <c r="F2913" s="28">
        <v>5.21</v>
      </c>
      <c r="G2913" s="28">
        <v>84.36</v>
      </c>
      <c r="H2913" s="28" t="s">
        <v>51</v>
      </c>
      <c r="I2913" s="28">
        <v>4.83</v>
      </c>
      <c r="J2913" s="28">
        <v>12.6</v>
      </c>
      <c r="K2913" s="28">
        <v>237.31</v>
      </c>
      <c r="L2913" s="28">
        <v>20.91</v>
      </c>
      <c r="M2913" s="28" t="s">
        <v>46</v>
      </c>
      <c r="N2913" s="28">
        <v>12.63</v>
      </c>
    </row>
    <row r="2914">
      <c r="A2914" s="28">
        <v>2913.0</v>
      </c>
      <c r="B2914" s="28">
        <v>18.0</v>
      </c>
      <c r="C2914" s="28" t="s">
        <v>49</v>
      </c>
      <c r="D2914" s="28">
        <v>5.53</v>
      </c>
      <c r="E2914" s="28">
        <v>2.41</v>
      </c>
      <c r="F2914" s="28">
        <v>7.71</v>
      </c>
      <c r="G2914" s="28">
        <v>87.66</v>
      </c>
      <c r="H2914" s="28" t="s">
        <v>45</v>
      </c>
      <c r="I2914" s="28">
        <v>0.0</v>
      </c>
      <c r="J2914" s="28">
        <v>10.1</v>
      </c>
      <c r="K2914" s="28">
        <v>253.25</v>
      </c>
      <c r="L2914" s="28">
        <v>16.29</v>
      </c>
      <c r="M2914" s="28" t="s">
        <v>46</v>
      </c>
      <c r="N2914" s="28">
        <v>50.25</v>
      </c>
    </row>
    <row r="2915">
      <c r="A2915" s="28">
        <v>2914.0</v>
      </c>
      <c r="B2915" s="28">
        <v>23.0</v>
      </c>
      <c r="C2915" s="28" t="s">
        <v>44</v>
      </c>
      <c r="D2915" s="28">
        <v>7.1</v>
      </c>
      <c r="E2915" s="28">
        <v>2.23</v>
      </c>
      <c r="F2915" s="28">
        <v>4.77</v>
      </c>
      <c r="G2915" s="28">
        <v>81.86</v>
      </c>
      <c r="H2915" s="28" t="s">
        <v>47</v>
      </c>
      <c r="I2915" s="28">
        <v>0.38</v>
      </c>
      <c r="J2915" s="28">
        <v>10.02</v>
      </c>
      <c r="K2915" s="28">
        <v>245.52</v>
      </c>
      <c r="L2915" s="28">
        <v>13.37</v>
      </c>
      <c r="M2915" s="28" t="s">
        <v>46</v>
      </c>
      <c r="N2915" s="28">
        <v>19.89</v>
      </c>
    </row>
    <row r="2916">
      <c r="A2916" s="28">
        <v>2915.0</v>
      </c>
      <c r="B2916" s="28">
        <v>18.0</v>
      </c>
      <c r="C2916" s="28" t="s">
        <v>49</v>
      </c>
      <c r="D2916" s="28">
        <v>3.62</v>
      </c>
      <c r="E2916" s="28">
        <v>3.34</v>
      </c>
      <c r="F2916" s="28">
        <v>4.91</v>
      </c>
      <c r="G2916" s="28">
        <v>75.19</v>
      </c>
      <c r="H2916" s="28" t="s">
        <v>45</v>
      </c>
      <c r="I2916" s="28">
        <v>4.02</v>
      </c>
      <c r="J2916" s="28">
        <v>9.1</v>
      </c>
      <c r="K2916" s="28">
        <v>265.33</v>
      </c>
      <c r="L2916" s="28">
        <v>10.01</v>
      </c>
      <c r="M2916" s="28" t="s">
        <v>48</v>
      </c>
      <c r="N2916" s="28">
        <v>53.58</v>
      </c>
    </row>
    <row r="2917">
      <c r="A2917" s="28">
        <v>2916.0</v>
      </c>
      <c r="B2917" s="28">
        <v>17.0</v>
      </c>
      <c r="C2917" s="28" t="s">
        <v>49</v>
      </c>
      <c r="D2917" s="28">
        <v>6.17</v>
      </c>
      <c r="E2917" s="28">
        <v>5.09</v>
      </c>
      <c r="F2917" s="28">
        <v>8.39</v>
      </c>
      <c r="G2917" s="28">
        <v>65.19</v>
      </c>
      <c r="H2917" s="28" t="s">
        <v>51</v>
      </c>
      <c r="I2917" s="28">
        <v>3.69</v>
      </c>
      <c r="J2917" s="28">
        <v>7.88</v>
      </c>
      <c r="K2917" s="28">
        <v>246.85</v>
      </c>
      <c r="L2917" s="28">
        <v>15.75</v>
      </c>
      <c r="M2917" s="28" t="s">
        <v>46</v>
      </c>
      <c r="N2917" s="28">
        <v>66.5868650225928</v>
      </c>
    </row>
    <row r="2918">
      <c r="A2918" s="28">
        <v>2917.0</v>
      </c>
      <c r="B2918" s="28">
        <v>18.0</v>
      </c>
      <c r="C2918" s="28" t="s">
        <v>49</v>
      </c>
      <c r="D2918" s="28">
        <v>6.74</v>
      </c>
      <c r="E2918" s="28">
        <v>4.35</v>
      </c>
      <c r="F2918" s="28">
        <v>7.53</v>
      </c>
      <c r="G2918" s="28">
        <v>69.9</v>
      </c>
      <c r="H2918" s="28" t="s">
        <v>45</v>
      </c>
      <c r="I2918" s="28">
        <v>1.36</v>
      </c>
      <c r="J2918" s="28">
        <v>9.53</v>
      </c>
      <c r="K2918" s="28">
        <v>244.19</v>
      </c>
      <c r="L2918" s="28">
        <v>12.71</v>
      </c>
      <c r="M2918" s="28" t="s">
        <v>46</v>
      </c>
      <c r="N2918" s="28">
        <v>38.41</v>
      </c>
    </row>
    <row r="2919">
      <c r="A2919" s="28">
        <v>2918.0</v>
      </c>
      <c r="B2919" s="28">
        <v>21.0</v>
      </c>
      <c r="C2919" s="28" t="s">
        <v>49</v>
      </c>
      <c r="D2919" s="28">
        <v>5.69</v>
      </c>
      <c r="E2919" s="28">
        <v>9.02</v>
      </c>
      <c r="F2919" s="28">
        <v>8.38</v>
      </c>
      <c r="G2919" s="28">
        <v>76.78</v>
      </c>
      <c r="H2919" s="28" t="s">
        <v>45</v>
      </c>
      <c r="I2919" s="28">
        <v>2.97</v>
      </c>
      <c r="J2919" s="28">
        <v>10.18</v>
      </c>
      <c r="K2919" s="28">
        <v>225.54</v>
      </c>
      <c r="L2919" s="28">
        <v>13.11</v>
      </c>
      <c r="M2919" s="28" t="s">
        <v>46</v>
      </c>
      <c r="N2919" s="28">
        <v>107.007141341064</v>
      </c>
    </row>
    <row r="2920">
      <c r="A2920" s="28">
        <v>2919.0</v>
      </c>
      <c r="B2920" s="28">
        <v>17.0</v>
      </c>
      <c r="C2920" s="28" t="s">
        <v>44</v>
      </c>
      <c r="D2920" s="28">
        <v>4.06</v>
      </c>
      <c r="E2920" s="28">
        <v>6.51</v>
      </c>
      <c r="F2920" s="28">
        <v>4.7</v>
      </c>
      <c r="G2920" s="28">
        <v>96.96</v>
      </c>
      <c r="H2920" s="28" t="s">
        <v>51</v>
      </c>
      <c r="I2920" s="28">
        <v>2.66</v>
      </c>
      <c r="J2920" s="28">
        <v>9.42</v>
      </c>
      <c r="K2920" s="28">
        <v>264.45</v>
      </c>
      <c r="L2920" s="28">
        <v>10.21</v>
      </c>
      <c r="M2920" s="28" t="s">
        <v>48</v>
      </c>
      <c r="N2920" s="28">
        <v>71.49</v>
      </c>
    </row>
    <row r="2921">
      <c r="A2921" s="28">
        <v>2920.0</v>
      </c>
      <c r="B2921" s="28">
        <v>23.0</v>
      </c>
      <c r="C2921" s="28" t="s">
        <v>52</v>
      </c>
      <c r="D2921" s="28">
        <v>5.01</v>
      </c>
      <c r="E2921" s="28">
        <v>8.89</v>
      </c>
      <c r="F2921" s="28">
        <v>5.99</v>
      </c>
      <c r="G2921" s="28">
        <v>68.1</v>
      </c>
      <c r="H2921" s="28" t="s">
        <v>45</v>
      </c>
      <c r="I2921" s="28">
        <v>2.64</v>
      </c>
      <c r="J2921" s="28">
        <v>7.62</v>
      </c>
      <c r="K2921" s="28">
        <v>253.74</v>
      </c>
      <c r="L2921" s="28">
        <v>12.33</v>
      </c>
      <c r="M2921" s="28" t="s">
        <v>50</v>
      </c>
      <c r="N2921" s="28">
        <v>76.4978238120398</v>
      </c>
    </row>
    <row r="2922">
      <c r="A2922" s="28">
        <v>2921.0</v>
      </c>
      <c r="B2922" s="28">
        <v>16.0</v>
      </c>
      <c r="C2922" s="28" t="s">
        <v>49</v>
      </c>
      <c r="D2922" s="28">
        <v>5.6</v>
      </c>
      <c r="E2922" s="28">
        <v>5.74</v>
      </c>
      <c r="F2922" s="28">
        <v>5.42</v>
      </c>
      <c r="G2922" s="28">
        <v>76.53</v>
      </c>
      <c r="H2922" s="28" t="s">
        <v>47</v>
      </c>
      <c r="I2922" s="28">
        <v>2.98</v>
      </c>
      <c r="J2922" s="28">
        <v>9.41</v>
      </c>
      <c r="K2922" s="28">
        <v>253.35</v>
      </c>
      <c r="L2922" s="28">
        <v>14.71</v>
      </c>
      <c r="M2922" s="28" t="s">
        <v>46</v>
      </c>
      <c r="N2922" s="28">
        <v>46.88</v>
      </c>
    </row>
    <row r="2923">
      <c r="A2923" s="28">
        <v>2922.0</v>
      </c>
      <c r="B2923" s="28">
        <v>22.0</v>
      </c>
      <c r="C2923" s="28" t="s">
        <v>49</v>
      </c>
      <c r="D2923" s="28">
        <v>2.02</v>
      </c>
      <c r="E2923" s="28">
        <v>1.81</v>
      </c>
      <c r="F2923" s="28">
        <v>4.05</v>
      </c>
      <c r="G2923" s="28">
        <v>89.29</v>
      </c>
      <c r="H2923" s="28" t="s">
        <v>51</v>
      </c>
      <c r="I2923" s="28">
        <v>4.97</v>
      </c>
      <c r="J2923" s="28">
        <v>3.08</v>
      </c>
      <c r="K2923" s="28">
        <v>292.66</v>
      </c>
      <c r="L2923" s="28">
        <v>6.87</v>
      </c>
      <c r="M2923" s="28" t="s">
        <v>48</v>
      </c>
      <c r="N2923" s="28">
        <v>55.47</v>
      </c>
    </row>
    <row r="2924">
      <c r="A2924" s="28">
        <v>2923.0</v>
      </c>
      <c r="B2924" s="28">
        <v>17.0</v>
      </c>
      <c r="C2924" s="28" t="s">
        <v>49</v>
      </c>
      <c r="D2924" s="28">
        <v>6.48</v>
      </c>
      <c r="E2924" s="28">
        <v>5.17</v>
      </c>
      <c r="F2924" s="28">
        <v>5.42</v>
      </c>
      <c r="G2924" s="28">
        <v>88.21</v>
      </c>
      <c r="H2924" s="28" t="s">
        <v>47</v>
      </c>
      <c r="I2924" s="28">
        <v>4.94</v>
      </c>
      <c r="J2924" s="28">
        <v>9.33</v>
      </c>
      <c r="K2924" s="28">
        <v>245.2</v>
      </c>
      <c r="L2924" s="28">
        <v>14.55</v>
      </c>
      <c r="M2924" s="28" t="s">
        <v>46</v>
      </c>
      <c r="N2924" s="28">
        <v>52.74</v>
      </c>
    </row>
    <row r="2925">
      <c r="A2925" s="28">
        <v>2924.0</v>
      </c>
      <c r="B2925" s="28">
        <v>21.0</v>
      </c>
      <c r="C2925" s="28" t="s">
        <v>44</v>
      </c>
      <c r="D2925" s="28">
        <v>7.6</v>
      </c>
      <c r="E2925" s="28">
        <v>8.4</v>
      </c>
      <c r="F2925" s="28">
        <v>5.9</v>
      </c>
      <c r="G2925" s="28">
        <v>98.62</v>
      </c>
      <c r="H2925" s="28" t="s">
        <v>45</v>
      </c>
      <c r="I2925" s="28">
        <v>4.91</v>
      </c>
      <c r="J2925" s="28">
        <v>10.25</v>
      </c>
      <c r="K2925" s="28">
        <v>226.46</v>
      </c>
      <c r="L2925" s="28">
        <v>14.44</v>
      </c>
      <c r="M2925" s="28" t="s">
        <v>50</v>
      </c>
      <c r="N2925" s="28">
        <v>78.156491583751</v>
      </c>
    </row>
    <row r="2926">
      <c r="A2926" s="28">
        <v>2925.0</v>
      </c>
      <c r="B2926" s="28">
        <v>17.0</v>
      </c>
      <c r="C2926" s="28" t="s">
        <v>49</v>
      </c>
      <c r="D2926" s="28">
        <v>3.72</v>
      </c>
      <c r="E2926" s="28">
        <v>2.75</v>
      </c>
      <c r="F2926" s="28">
        <v>4.46</v>
      </c>
      <c r="G2926" s="28">
        <v>67.64</v>
      </c>
      <c r="H2926" s="28" t="s">
        <v>45</v>
      </c>
      <c r="I2926" s="28">
        <v>2.74</v>
      </c>
      <c r="J2926" s="28">
        <v>8.93</v>
      </c>
      <c r="K2926" s="28">
        <v>286.83</v>
      </c>
      <c r="L2926" s="28">
        <v>9.34</v>
      </c>
      <c r="M2926" s="28" t="s">
        <v>48</v>
      </c>
      <c r="N2926" s="28">
        <v>37.58</v>
      </c>
    </row>
    <row r="2927">
      <c r="A2927" s="28">
        <v>2926.0</v>
      </c>
      <c r="B2927" s="28">
        <v>17.0</v>
      </c>
      <c r="C2927" s="28" t="s">
        <v>44</v>
      </c>
      <c r="D2927" s="28">
        <v>5.61</v>
      </c>
      <c r="E2927" s="28">
        <v>1.82</v>
      </c>
      <c r="F2927" s="28">
        <v>6.83</v>
      </c>
      <c r="G2927" s="28">
        <v>60.66</v>
      </c>
      <c r="H2927" s="28" t="s">
        <v>51</v>
      </c>
      <c r="I2927" s="28">
        <v>1.59</v>
      </c>
      <c r="J2927" s="28">
        <v>6.98</v>
      </c>
      <c r="K2927" s="28">
        <v>273.79</v>
      </c>
      <c r="L2927" s="28">
        <v>9.79</v>
      </c>
      <c r="M2927" s="28" t="s">
        <v>46</v>
      </c>
      <c r="N2927" s="28">
        <v>27.99</v>
      </c>
    </row>
    <row r="2928">
      <c r="A2928" s="28">
        <v>2927.0</v>
      </c>
      <c r="B2928" s="28">
        <v>23.0</v>
      </c>
      <c r="C2928" s="28" t="s">
        <v>49</v>
      </c>
      <c r="D2928" s="28">
        <v>5.9</v>
      </c>
      <c r="E2928" s="28">
        <v>3.96</v>
      </c>
      <c r="F2928" s="28">
        <v>5.92</v>
      </c>
      <c r="G2928" s="28">
        <v>72.89</v>
      </c>
      <c r="H2928" s="28" t="s">
        <v>45</v>
      </c>
      <c r="I2928" s="28">
        <v>2.8</v>
      </c>
      <c r="J2928" s="28">
        <v>7.21</v>
      </c>
      <c r="K2928" s="28">
        <v>234.19</v>
      </c>
      <c r="L2928" s="28">
        <v>11.09</v>
      </c>
      <c r="M2928" s="28" t="s">
        <v>46</v>
      </c>
      <c r="N2928" s="28">
        <v>32.77</v>
      </c>
    </row>
    <row r="2929">
      <c r="A2929" s="28">
        <v>2928.0</v>
      </c>
      <c r="B2929" s="28">
        <v>17.0</v>
      </c>
      <c r="C2929" s="28" t="s">
        <v>44</v>
      </c>
      <c r="D2929" s="28">
        <v>5.3</v>
      </c>
      <c r="E2929" s="28">
        <v>4.5</v>
      </c>
      <c r="F2929" s="28">
        <v>4.23</v>
      </c>
      <c r="G2929" s="28">
        <v>65.99</v>
      </c>
      <c r="H2929" s="28" t="s">
        <v>51</v>
      </c>
      <c r="I2929" s="28">
        <v>3.11</v>
      </c>
      <c r="J2929" s="28">
        <v>8.51</v>
      </c>
      <c r="K2929" s="28">
        <v>256.65</v>
      </c>
      <c r="L2929" s="28">
        <v>13.62</v>
      </c>
      <c r="M2929" s="28" t="s">
        <v>46</v>
      </c>
      <c r="N2929" s="28">
        <v>37.85</v>
      </c>
    </row>
    <row r="2930">
      <c r="A2930" s="28">
        <v>2929.0</v>
      </c>
      <c r="B2930" s="28">
        <v>22.0</v>
      </c>
      <c r="C2930" s="28" t="s">
        <v>49</v>
      </c>
      <c r="D2930" s="28">
        <v>4.38</v>
      </c>
      <c r="E2930" s="28">
        <v>3.76</v>
      </c>
      <c r="F2930" s="28">
        <v>7.52</v>
      </c>
      <c r="G2930" s="28">
        <v>81.94</v>
      </c>
      <c r="H2930" s="28" t="s">
        <v>51</v>
      </c>
      <c r="I2930" s="28">
        <v>1.56</v>
      </c>
      <c r="J2930" s="28">
        <v>7.42</v>
      </c>
      <c r="K2930" s="28">
        <v>278.3</v>
      </c>
      <c r="L2930" s="28">
        <v>7.41</v>
      </c>
      <c r="M2930" s="28" t="s">
        <v>48</v>
      </c>
      <c r="N2930" s="28">
        <v>59.74</v>
      </c>
    </row>
    <row r="2931">
      <c r="A2931" s="28">
        <v>2930.0</v>
      </c>
      <c r="B2931" s="28">
        <v>18.0</v>
      </c>
      <c r="C2931" s="28" t="s">
        <v>44</v>
      </c>
      <c r="D2931" s="28">
        <v>7.05</v>
      </c>
      <c r="E2931" s="28">
        <v>2.22</v>
      </c>
      <c r="F2931" s="28">
        <v>7.65</v>
      </c>
      <c r="G2931" s="28">
        <v>95.95</v>
      </c>
      <c r="H2931" s="28" t="s">
        <v>47</v>
      </c>
      <c r="I2931" s="28">
        <v>3.16</v>
      </c>
      <c r="J2931" s="28">
        <v>8.86</v>
      </c>
      <c r="K2931" s="28">
        <v>228.37</v>
      </c>
      <c r="L2931" s="28">
        <v>13.9</v>
      </c>
      <c r="M2931" s="28" t="s">
        <v>46</v>
      </c>
      <c r="N2931" s="28">
        <v>42.77</v>
      </c>
    </row>
    <row r="2932">
      <c r="A2932" s="28">
        <v>2931.0</v>
      </c>
      <c r="B2932" s="28">
        <v>23.0</v>
      </c>
      <c r="C2932" s="28" t="s">
        <v>44</v>
      </c>
      <c r="D2932" s="28">
        <v>3.59</v>
      </c>
      <c r="E2932" s="28">
        <v>3.26</v>
      </c>
      <c r="F2932" s="28">
        <v>8.17</v>
      </c>
      <c r="G2932" s="28">
        <v>87.53</v>
      </c>
      <c r="H2932" s="28" t="s">
        <v>45</v>
      </c>
      <c r="I2932" s="28">
        <v>3.11</v>
      </c>
      <c r="J2932" s="28">
        <v>5.91</v>
      </c>
      <c r="K2932" s="28">
        <v>279.72</v>
      </c>
      <c r="L2932" s="28">
        <v>10.12</v>
      </c>
      <c r="M2932" s="28" t="s">
        <v>48</v>
      </c>
      <c r="N2932" s="28">
        <v>63.52</v>
      </c>
    </row>
    <row r="2933">
      <c r="A2933" s="28">
        <v>2932.0</v>
      </c>
      <c r="B2933" s="28">
        <v>22.0</v>
      </c>
      <c r="C2933" s="28" t="s">
        <v>49</v>
      </c>
      <c r="D2933" s="28">
        <v>0.49</v>
      </c>
      <c r="E2933" s="28">
        <v>7.14</v>
      </c>
      <c r="F2933" s="28">
        <v>6.43</v>
      </c>
      <c r="G2933" s="28">
        <v>65.43</v>
      </c>
      <c r="H2933" s="28" t="s">
        <v>47</v>
      </c>
      <c r="I2933" s="28">
        <v>4.52</v>
      </c>
      <c r="J2933" s="28">
        <v>6.36</v>
      </c>
      <c r="K2933" s="28">
        <v>310.32</v>
      </c>
      <c r="L2933" s="28">
        <v>5.28</v>
      </c>
      <c r="M2933" s="28" t="s">
        <v>48</v>
      </c>
      <c r="N2933" s="28">
        <v>85.83</v>
      </c>
    </row>
    <row r="2934">
      <c r="A2934" s="28">
        <v>2933.0</v>
      </c>
      <c r="B2934" s="28">
        <v>23.0</v>
      </c>
      <c r="C2934" s="28" t="s">
        <v>49</v>
      </c>
      <c r="D2934" s="28">
        <v>6.76</v>
      </c>
      <c r="E2934" s="28">
        <v>4.47</v>
      </c>
      <c r="F2934" s="28">
        <v>8.84</v>
      </c>
      <c r="G2934" s="28">
        <v>64.64</v>
      </c>
      <c r="H2934" s="28" t="s">
        <v>51</v>
      </c>
      <c r="I2934" s="28">
        <v>1.19</v>
      </c>
      <c r="J2934" s="28">
        <v>10.33</v>
      </c>
      <c r="K2934" s="28">
        <v>228.85</v>
      </c>
      <c r="L2934" s="28">
        <v>13.7</v>
      </c>
      <c r="M2934" s="28" t="s">
        <v>46</v>
      </c>
      <c r="N2934" s="28">
        <v>47.87</v>
      </c>
    </row>
    <row r="2935">
      <c r="A2935" s="28">
        <v>2934.0</v>
      </c>
      <c r="B2935" s="28">
        <v>22.0</v>
      </c>
      <c r="C2935" s="28" t="s">
        <v>49</v>
      </c>
      <c r="D2935" s="28">
        <v>5.39</v>
      </c>
      <c r="E2935" s="28">
        <v>6.69</v>
      </c>
      <c r="F2935" s="28">
        <v>8.57</v>
      </c>
      <c r="G2935" s="28">
        <v>96.46</v>
      </c>
      <c r="H2935" s="28" t="s">
        <v>51</v>
      </c>
      <c r="I2935" s="28">
        <v>3.49</v>
      </c>
      <c r="J2935" s="28">
        <v>6.83</v>
      </c>
      <c r="K2935" s="28">
        <v>245.15</v>
      </c>
      <c r="L2935" s="28">
        <v>9.7</v>
      </c>
      <c r="M2935" s="28" t="s">
        <v>46</v>
      </c>
      <c r="N2935" s="28">
        <v>82.58</v>
      </c>
    </row>
    <row r="2936">
      <c r="A2936" s="28">
        <v>2935.0</v>
      </c>
      <c r="B2936" s="28">
        <v>21.0</v>
      </c>
      <c r="C2936" s="28" t="s">
        <v>44</v>
      </c>
      <c r="D2936" s="28">
        <v>6.79</v>
      </c>
      <c r="E2936" s="28">
        <v>5.83</v>
      </c>
      <c r="F2936" s="28">
        <v>6.76</v>
      </c>
      <c r="G2936" s="28">
        <v>79.5</v>
      </c>
      <c r="H2936" s="28" t="s">
        <v>45</v>
      </c>
      <c r="I2936" s="28">
        <v>2.25</v>
      </c>
      <c r="J2936" s="28">
        <v>8.04</v>
      </c>
      <c r="K2936" s="28">
        <v>213.81</v>
      </c>
      <c r="L2936" s="28">
        <v>17.36</v>
      </c>
      <c r="M2936" s="28" t="s">
        <v>46</v>
      </c>
      <c r="N2936" s="28">
        <v>58.25</v>
      </c>
    </row>
    <row r="2937">
      <c r="A2937" s="28">
        <v>2936.0</v>
      </c>
      <c r="B2937" s="28">
        <v>22.0</v>
      </c>
      <c r="C2937" s="28" t="s">
        <v>44</v>
      </c>
      <c r="D2937" s="28">
        <v>1.11</v>
      </c>
      <c r="E2937" s="28">
        <v>5.94</v>
      </c>
      <c r="F2937" s="28">
        <v>6.22</v>
      </c>
      <c r="G2937" s="28">
        <v>96.95</v>
      </c>
      <c r="H2937" s="28" t="s">
        <v>51</v>
      </c>
      <c r="I2937" s="28">
        <v>0.65</v>
      </c>
      <c r="J2937" s="28">
        <v>2.32</v>
      </c>
      <c r="K2937" s="28">
        <v>308.34</v>
      </c>
      <c r="L2937" s="28">
        <v>3.57</v>
      </c>
      <c r="M2937" s="28" t="s">
        <v>48</v>
      </c>
      <c r="N2937" s="28">
        <v>88.77</v>
      </c>
    </row>
    <row r="2938">
      <c r="A2938" s="28">
        <v>2937.0</v>
      </c>
      <c r="B2938" s="28">
        <v>20.0</v>
      </c>
      <c r="C2938" s="28" t="s">
        <v>49</v>
      </c>
      <c r="D2938" s="28">
        <v>0.25</v>
      </c>
      <c r="E2938" s="28">
        <v>3.24</v>
      </c>
      <c r="F2938" s="28">
        <v>4.02</v>
      </c>
      <c r="G2938" s="28">
        <v>89.45</v>
      </c>
      <c r="H2938" s="28" t="s">
        <v>47</v>
      </c>
      <c r="I2938" s="28">
        <v>1.58</v>
      </c>
      <c r="J2938" s="28">
        <v>3.2</v>
      </c>
      <c r="K2938" s="28">
        <v>319.32</v>
      </c>
      <c r="L2938" s="28">
        <v>0.35</v>
      </c>
      <c r="M2938" s="28" t="s">
        <v>48</v>
      </c>
      <c r="N2938" s="28">
        <v>61.25</v>
      </c>
    </row>
    <row r="2939">
      <c r="A2939" s="28">
        <v>2938.0</v>
      </c>
      <c r="B2939" s="28">
        <v>22.0</v>
      </c>
      <c r="C2939" s="28" t="s">
        <v>52</v>
      </c>
      <c r="D2939" s="28">
        <v>7.47</v>
      </c>
      <c r="E2939" s="28">
        <v>5.69</v>
      </c>
      <c r="F2939" s="28">
        <v>7.55</v>
      </c>
      <c r="G2939" s="28">
        <v>99.73</v>
      </c>
      <c r="H2939" s="28" t="s">
        <v>47</v>
      </c>
      <c r="I2939" s="28">
        <v>0.29</v>
      </c>
      <c r="J2939" s="28">
        <v>12.8</v>
      </c>
      <c r="K2939" s="28">
        <v>220.84</v>
      </c>
      <c r="L2939" s="28">
        <v>17.52</v>
      </c>
      <c r="M2939" s="28" t="s">
        <v>46</v>
      </c>
      <c r="N2939" s="28">
        <v>59.8274861135617</v>
      </c>
    </row>
    <row r="2940">
      <c r="A2940" s="28">
        <v>2939.0</v>
      </c>
      <c r="B2940" s="28">
        <v>16.0</v>
      </c>
      <c r="C2940" s="28" t="s">
        <v>49</v>
      </c>
      <c r="D2940" s="28">
        <v>1.18</v>
      </c>
      <c r="E2940" s="28">
        <v>1.21</v>
      </c>
      <c r="F2940" s="28">
        <v>6.82</v>
      </c>
      <c r="G2940" s="28">
        <v>94.85</v>
      </c>
      <c r="H2940" s="28" t="s">
        <v>45</v>
      </c>
      <c r="I2940" s="28">
        <v>1.6</v>
      </c>
      <c r="J2940" s="28">
        <v>6.34</v>
      </c>
      <c r="K2940" s="28">
        <v>303.04</v>
      </c>
      <c r="L2940" s="28">
        <v>7.11</v>
      </c>
      <c r="M2940" s="28" t="s">
        <v>48</v>
      </c>
      <c r="N2940" s="28">
        <v>64.1</v>
      </c>
    </row>
    <row r="2941">
      <c r="A2941" s="28">
        <v>2940.0</v>
      </c>
      <c r="B2941" s="28">
        <v>16.0</v>
      </c>
      <c r="C2941" s="28" t="s">
        <v>44</v>
      </c>
      <c r="D2941" s="28">
        <v>6.48</v>
      </c>
      <c r="E2941" s="28">
        <v>4.89</v>
      </c>
      <c r="F2941" s="28">
        <v>8.69</v>
      </c>
      <c r="G2941" s="28">
        <v>76.57</v>
      </c>
      <c r="H2941" s="28" t="s">
        <v>51</v>
      </c>
      <c r="I2941" s="28">
        <v>0.35</v>
      </c>
      <c r="J2941" s="28">
        <v>9.32</v>
      </c>
      <c r="K2941" s="28">
        <v>227.82</v>
      </c>
      <c r="L2941" s="28">
        <v>12.59</v>
      </c>
      <c r="M2941" s="28" t="s">
        <v>46</v>
      </c>
      <c r="N2941" s="28">
        <v>50.98</v>
      </c>
    </row>
    <row r="2942">
      <c r="A2942" s="28">
        <v>2941.0</v>
      </c>
      <c r="B2942" s="28">
        <v>24.0</v>
      </c>
      <c r="C2942" s="28" t="s">
        <v>49</v>
      </c>
      <c r="D2942" s="28">
        <v>6.59</v>
      </c>
      <c r="E2942" s="28">
        <v>6.15</v>
      </c>
      <c r="F2942" s="28">
        <v>6.97</v>
      </c>
      <c r="G2942" s="28">
        <v>90.33</v>
      </c>
      <c r="H2942" s="28" t="s">
        <v>45</v>
      </c>
      <c r="I2942" s="28">
        <v>4.63</v>
      </c>
      <c r="J2942" s="28">
        <v>11.46</v>
      </c>
      <c r="K2942" s="28">
        <v>246.25</v>
      </c>
      <c r="L2942" s="28">
        <v>13.79</v>
      </c>
      <c r="M2942" s="28" t="s">
        <v>46</v>
      </c>
      <c r="N2942" s="28">
        <v>56.76</v>
      </c>
    </row>
    <row r="2943">
      <c r="A2943" s="28">
        <v>2942.0</v>
      </c>
      <c r="B2943" s="28">
        <v>20.0</v>
      </c>
      <c r="C2943" s="28" t="s">
        <v>44</v>
      </c>
      <c r="D2943" s="28">
        <v>5.67</v>
      </c>
      <c r="E2943" s="28">
        <v>2.64</v>
      </c>
      <c r="F2943" s="28">
        <v>8.96</v>
      </c>
      <c r="G2943" s="28">
        <v>78.85</v>
      </c>
      <c r="H2943" s="28" t="s">
        <v>47</v>
      </c>
      <c r="I2943" s="28">
        <v>0.51</v>
      </c>
      <c r="J2943" s="28">
        <v>10.43</v>
      </c>
      <c r="K2943" s="28">
        <v>247.95</v>
      </c>
      <c r="L2943" s="28">
        <v>14.16</v>
      </c>
      <c r="M2943" s="28" t="s">
        <v>46</v>
      </c>
      <c r="N2943" s="28">
        <v>47.2452035422303</v>
      </c>
    </row>
    <row r="2944">
      <c r="A2944" s="28">
        <v>2943.0</v>
      </c>
      <c r="B2944" s="28">
        <v>20.0</v>
      </c>
      <c r="C2944" s="28" t="s">
        <v>49</v>
      </c>
      <c r="D2944" s="28">
        <v>1.05</v>
      </c>
      <c r="E2944" s="28">
        <v>3.31</v>
      </c>
      <c r="F2944" s="28">
        <v>8.27</v>
      </c>
      <c r="G2944" s="28">
        <v>69.32</v>
      </c>
      <c r="H2944" s="28" t="s">
        <v>51</v>
      </c>
      <c r="I2944" s="28">
        <v>4.09</v>
      </c>
      <c r="J2944" s="28">
        <v>4.46</v>
      </c>
      <c r="K2944" s="28">
        <v>315.11</v>
      </c>
      <c r="L2944" s="28">
        <v>1.1</v>
      </c>
      <c r="M2944" s="28" t="s">
        <v>48</v>
      </c>
      <c r="N2944" s="28">
        <v>73.55</v>
      </c>
    </row>
    <row r="2945">
      <c r="A2945" s="28">
        <v>2944.0</v>
      </c>
      <c r="B2945" s="28">
        <v>18.0</v>
      </c>
      <c r="C2945" s="28" t="s">
        <v>44</v>
      </c>
      <c r="D2945" s="28">
        <v>5.34</v>
      </c>
      <c r="E2945" s="28">
        <v>2.98</v>
      </c>
      <c r="F2945" s="28">
        <v>8.77</v>
      </c>
      <c r="G2945" s="28">
        <v>69.64</v>
      </c>
      <c r="H2945" s="28" t="s">
        <v>47</v>
      </c>
      <c r="I2945" s="28">
        <v>4.53</v>
      </c>
      <c r="J2945" s="28">
        <v>8.36</v>
      </c>
      <c r="K2945" s="28">
        <v>252.7</v>
      </c>
      <c r="L2945" s="28">
        <v>10.84</v>
      </c>
      <c r="M2945" s="28" t="s">
        <v>46</v>
      </c>
      <c r="N2945" s="28">
        <v>43.01</v>
      </c>
    </row>
    <row r="2946">
      <c r="A2946" s="28">
        <v>2945.0</v>
      </c>
      <c r="B2946" s="28">
        <v>20.0</v>
      </c>
      <c r="C2946" s="28" t="s">
        <v>44</v>
      </c>
      <c r="D2946" s="28">
        <v>7.11</v>
      </c>
      <c r="E2946" s="28">
        <v>1.64</v>
      </c>
      <c r="F2946" s="28">
        <v>5.64</v>
      </c>
      <c r="G2946" s="28">
        <v>75.89</v>
      </c>
      <c r="H2946" s="28" t="s">
        <v>51</v>
      </c>
      <c r="I2946" s="28">
        <v>2.34</v>
      </c>
      <c r="J2946" s="28">
        <v>9.01</v>
      </c>
      <c r="K2946" s="28">
        <v>224.8</v>
      </c>
      <c r="L2946" s="28">
        <v>14.3</v>
      </c>
      <c r="M2946" s="28" t="s">
        <v>46</v>
      </c>
      <c r="N2946" s="28">
        <v>17.31</v>
      </c>
    </row>
    <row r="2947">
      <c r="A2947" s="28">
        <v>2946.0</v>
      </c>
      <c r="B2947" s="28">
        <v>18.0</v>
      </c>
      <c r="C2947" s="28" t="s">
        <v>49</v>
      </c>
      <c r="D2947" s="28">
        <v>3.4</v>
      </c>
      <c r="E2947" s="28">
        <v>4.13</v>
      </c>
      <c r="F2947" s="28">
        <v>4.75</v>
      </c>
      <c r="G2947" s="28">
        <v>64.46</v>
      </c>
      <c r="H2947" s="28" t="s">
        <v>45</v>
      </c>
      <c r="I2947" s="28">
        <v>0.27</v>
      </c>
      <c r="J2947" s="28">
        <v>5.79</v>
      </c>
      <c r="K2947" s="28">
        <v>273.84</v>
      </c>
      <c r="L2947" s="28">
        <v>2.68</v>
      </c>
      <c r="M2947" s="28" t="s">
        <v>48</v>
      </c>
      <c r="N2947" s="28">
        <v>48.62</v>
      </c>
    </row>
    <row r="2948">
      <c r="A2948" s="28">
        <v>2947.0</v>
      </c>
      <c r="B2948" s="28">
        <v>24.0</v>
      </c>
      <c r="C2948" s="28" t="s">
        <v>49</v>
      </c>
      <c r="D2948" s="28">
        <v>3.31</v>
      </c>
      <c r="E2948" s="28">
        <v>9.81</v>
      </c>
      <c r="F2948" s="28">
        <v>7.98</v>
      </c>
      <c r="G2948" s="28">
        <v>67.11</v>
      </c>
      <c r="H2948" s="28" t="s">
        <v>51</v>
      </c>
      <c r="I2948" s="28">
        <v>2.98</v>
      </c>
      <c r="J2948" s="28">
        <v>6.0</v>
      </c>
      <c r="K2948" s="28">
        <v>295.36</v>
      </c>
      <c r="L2948" s="28">
        <v>8.13</v>
      </c>
      <c r="M2948" s="28" t="s">
        <v>48</v>
      </c>
      <c r="N2948" s="28">
        <v>96.14</v>
      </c>
    </row>
    <row r="2949">
      <c r="A2949" s="28">
        <v>2948.0</v>
      </c>
      <c r="B2949" s="28">
        <v>24.0</v>
      </c>
      <c r="C2949" s="28" t="s">
        <v>44</v>
      </c>
      <c r="D2949" s="28">
        <v>3.54</v>
      </c>
      <c r="E2949" s="28">
        <v>4.18</v>
      </c>
      <c r="F2949" s="28">
        <v>7.93</v>
      </c>
      <c r="G2949" s="28">
        <v>80.02</v>
      </c>
      <c r="H2949" s="28" t="s">
        <v>45</v>
      </c>
      <c r="I2949" s="28">
        <v>1.17</v>
      </c>
      <c r="J2949" s="28">
        <v>8.6</v>
      </c>
      <c r="K2949" s="28">
        <v>298.48</v>
      </c>
      <c r="L2949" s="28">
        <v>10.84</v>
      </c>
      <c r="M2949" s="28" t="s">
        <v>48</v>
      </c>
      <c r="N2949" s="28">
        <v>67.56</v>
      </c>
    </row>
    <row r="2950">
      <c r="A2950" s="28">
        <v>2949.0</v>
      </c>
      <c r="B2950" s="28">
        <v>21.0</v>
      </c>
      <c r="C2950" s="28" t="s">
        <v>44</v>
      </c>
      <c r="D2950" s="28">
        <v>0.66</v>
      </c>
      <c r="E2950" s="28">
        <v>5.14</v>
      </c>
      <c r="F2950" s="28">
        <v>5.06</v>
      </c>
      <c r="G2950" s="28">
        <v>98.16</v>
      </c>
      <c r="H2950" s="28" t="s">
        <v>45</v>
      </c>
      <c r="I2950" s="28">
        <v>0.88</v>
      </c>
      <c r="J2950" s="28">
        <v>4.42</v>
      </c>
      <c r="K2950" s="28">
        <v>297.01</v>
      </c>
      <c r="L2950" s="28">
        <v>7.1</v>
      </c>
      <c r="M2950" s="28" t="s">
        <v>48</v>
      </c>
      <c r="N2950" s="28">
        <v>67.09</v>
      </c>
    </row>
    <row r="2951">
      <c r="A2951" s="28">
        <v>2950.0</v>
      </c>
      <c r="B2951" s="28">
        <v>16.0</v>
      </c>
      <c r="C2951" s="28" t="s">
        <v>44</v>
      </c>
      <c r="D2951" s="28">
        <v>7.14</v>
      </c>
      <c r="E2951" s="28">
        <v>6.88</v>
      </c>
      <c r="F2951" s="28">
        <v>7.82</v>
      </c>
      <c r="G2951" s="28">
        <v>83.11</v>
      </c>
      <c r="H2951" s="28" t="s">
        <v>45</v>
      </c>
      <c r="I2951" s="28">
        <v>2.83</v>
      </c>
      <c r="J2951" s="28">
        <v>9.14</v>
      </c>
      <c r="K2951" s="28">
        <v>243.38</v>
      </c>
      <c r="L2951" s="28">
        <v>16.47</v>
      </c>
      <c r="M2951" s="28" t="s">
        <v>46</v>
      </c>
      <c r="N2951" s="28">
        <v>57.75</v>
      </c>
    </row>
    <row r="2952">
      <c r="A2952" s="28">
        <v>2951.0</v>
      </c>
      <c r="B2952" s="28">
        <v>22.0</v>
      </c>
      <c r="C2952" s="28" t="s">
        <v>49</v>
      </c>
      <c r="D2952" s="28">
        <v>6.95</v>
      </c>
      <c r="E2952" s="28">
        <v>6.84</v>
      </c>
      <c r="F2952" s="28">
        <v>6.91</v>
      </c>
      <c r="G2952" s="28">
        <v>76.34</v>
      </c>
      <c r="H2952" s="28" t="s">
        <v>47</v>
      </c>
      <c r="I2952" s="28">
        <v>1.78</v>
      </c>
      <c r="J2952" s="28">
        <v>8.43</v>
      </c>
      <c r="K2952" s="28">
        <v>225.52</v>
      </c>
      <c r="L2952" s="28">
        <v>12.59</v>
      </c>
      <c r="M2952" s="28" t="s">
        <v>46</v>
      </c>
      <c r="N2952" s="28">
        <v>55.91</v>
      </c>
    </row>
    <row r="2953">
      <c r="A2953" s="28">
        <v>2952.0</v>
      </c>
      <c r="B2953" s="28">
        <v>22.0</v>
      </c>
      <c r="C2953" s="28" t="s">
        <v>44</v>
      </c>
      <c r="D2953" s="28">
        <v>7.98</v>
      </c>
      <c r="E2953" s="28">
        <v>9.55</v>
      </c>
      <c r="F2953" s="28">
        <v>4.55</v>
      </c>
      <c r="G2953" s="28">
        <v>69.71</v>
      </c>
      <c r="H2953" s="28" t="s">
        <v>45</v>
      </c>
      <c r="I2953" s="28">
        <v>3.65</v>
      </c>
      <c r="J2953" s="28">
        <v>11.46</v>
      </c>
      <c r="K2953" s="28">
        <v>216.64</v>
      </c>
      <c r="L2953" s="28">
        <v>16.8</v>
      </c>
      <c r="M2953" s="28" t="s">
        <v>50</v>
      </c>
      <c r="N2953" s="28">
        <v>64.485486307125</v>
      </c>
    </row>
    <row r="2954">
      <c r="A2954" s="28">
        <v>2953.0</v>
      </c>
      <c r="B2954" s="28">
        <v>19.0</v>
      </c>
      <c r="C2954" s="28" t="s">
        <v>44</v>
      </c>
      <c r="D2954" s="28">
        <v>4.68</v>
      </c>
      <c r="E2954" s="28">
        <v>8.72</v>
      </c>
      <c r="F2954" s="28">
        <v>6.51</v>
      </c>
      <c r="G2954" s="28">
        <v>67.84</v>
      </c>
      <c r="H2954" s="28" t="s">
        <v>47</v>
      </c>
      <c r="I2954" s="28">
        <v>2.96</v>
      </c>
      <c r="J2954" s="28">
        <v>9.01</v>
      </c>
      <c r="K2954" s="28">
        <v>265.93</v>
      </c>
      <c r="L2954" s="28">
        <v>15.25</v>
      </c>
      <c r="M2954" s="28" t="s">
        <v>48</v>
      </c>
      <c r="N2954" s="28">
        <v>81.51</v>
      </c>
    </row>
    <row r="2955">
      <c r="A2955" s="28">
        <v>2954.0</v>
      </c>
      <c r="B2955" s="28">
        <v>23.0</v>
      </c>
      <c r="C2955" s="28" t="s">
        <v>49</v>
      </c>
      <c r="D2955" s="28">
        <v>6.01</v>
      </c>
      <c r="E2955" s="28">
        <v>8.15</v>
      </c>
      <c r="F2955" s="28">
        <v>8.66</v>
      </c>
      <c r="G2955" s="28">
        <v>86.34</v>
      </c>
      <c r="H2955" s="28" t="s">
        <v>45</v>
      </c>
      <c r="I2955" s="28">
        <v>4.15</v>
      </c>
      <c r="J2955" s="28">
        <v>11.1</v>
      </c>
      <c r="K2955" s="28">
        <v>252.77</v>
      </c>
      <c r="L2955" s="28">
        <v>15.47</v>
      </c>
      <c r="M2955" s="28" t="s">
        <v>46</v>
      </c>
      <c r="N2955" s="28">
        <v>94.0609801605913</v>
      </c>
    </row>
    <row r="2956">
      <c r="A2956" s="28">
        <v>2955.0</v>
      </c>
      <c r="B2956" s="28">
        <v>21.0</v>
      </c>
      <c r="C2956" s="28" t="s">
        <v>49</v>
      </c>
      <c r="D2956" s="28">
        <v>1.62</v>
      </c>
      <c r="E2956" s="28">
        <v>9.56</v>
      </c>
      <c r="F2956" s="28">
        <v>6.53</v>
      </c>
      <c r="G2956" s="28">
        <v>93.93</v>
      </c>
      <c r="H2956" s="28" t="s">
        <v>47</v>
      </c>
      <c r="I2956" s="28">
        <v>0.29</v>
      </c>
      <c r="J2956" s="28">
        <v>6.61</v>
      </c>
      <c r="K2956" s="28">
        <v>293.28</v>
      </c>
      <c r="L2956" s="28">
        <v>7.83</v>
      </c>
      <c r="M2956" s="28" t="s">
        <v>48</v>
      </c>
      <c r="N2956" s="28">
        <v>100.0</v>
      </c>
    </row>
    <row r="2957">
      <c r="A2957" s="28">
        <v>2956.0</v>
      </c>
      <c r="B2957" s="28">
        <v>19.0</v>
      </c>
      <c r="C2957" s="28" t="s">
        <v>49</v>
      </c>
      <c r="D2957" s="28">
        <v>5.34</v>
      </c>
      <c r="E2957" s="28">
        <v>3.08</v>
      </c>
      <c r="F2957" s="28">
        <v>7.94</v>
      </c>
      <c r="G2957" s="28">
        <v>75.95</v>
      </c>
      <c r="H2957" s="28" t="s">
        <v>47</v>
      </c>
      <c r="I2957" s="28">
        <v>1.17</v>
      </c>
      <c r="J2957" s="28">
        <v>10.46</v>
      </c>
      <c r="K2957" s="28">
        <v>262.02</v>
      </c>
      <c r="L2957" s="28">
        <v>12.09</v>
      </c>
      <c r="M2957" s="28" t="s">
        <v>46</v>
      </c>
      <c r="N2957" s="28">
        <v>53.58</v>
      </c>
    </row>
    <row r="2958">
      <c r="A2958" s="28">
        <v>2957.0</v>
      </c>
      <c r="B2958" s="28">
        <v>19.0</v>
      </c>
      <c r="C2958" s="28" t="s">
        <v>49</v>
      </c>
      <c r="D2958" s="28">
        <v>5.2</v>
      </c>
      <c r="E2958" s="28">
        <v>6.55</v>
      </c>
      <c r="F2958" s="28">
        <v>4.14</v>
      </c>
      <c r="G2958" s="28">
        <v>82.03</v>
      </c>
      <c r="H2958" s="28" t="s">
        <v>45</v>
      </c>
      <c r="I2958" s="28">
        <v>2.83</v>
      </c>
      <c r="J2958" s="28">
        <v>8.44</v>
      </c>
      <c r="K2958" s="28">
        <v>269.44</v>
      </c>
      <c r="L2958" s="28">
        <v>11.59</v>
      </c>
      <c r="M2958" s="28" t="s">
        <v>46</v>
      </c>
      <c r="N2958" s="28">
        <v>64.3108284288677</v>
      </c>
    </row>
    <row r="2959">
      <c r="A2959" s="28">
        <v>2958.0</v>
      </c>
      <c r="B2959" s="28">
        <v>17.0</v>
      </c>
      <c r="C2959" s="28" t="s">
        <v>49</v>
      </c>
      <c r="D2959" s="28">
        <v>7.21</v>
      </c>
      <c r="E2959" s="28">
        <v>8.98</v>
      </c>
      <c r="F2959" s="28">
        <v>7.64</v>
      </c>
      <c r="G2959" s="28">
        <v>88.27</v>
      </c>
      <c r="H2959" s="28" t="s">
        <v>47</v>
      </c>
      <c r="I2959" s="28">
        <v>4.4</v>
      </c>
      <c r="J2959" s="28">
        <v>12.54</v>
      </c>
      <c r="K2959" s="28">
        <v>240.76</v>
      </c>
      <c r="L2959" s="28">
        <v>16.95</v>
      </c>
      <c r="M2959" s="28" t="s">
        <v>46</v>
      </c>
      <c r="N2959" s="28">
        <v>75.5164313605081</v>
      </c>
    </row>
    <row r="2960">
      <c r="A2960" s="28">
        <v>2959.0</v>
      </c>
      <c r="B2960" s="28">
        <v>17.0</v>
      </c>
      <c r="C2960" s="28" t="s">
        <v>49</v>
      </c>
      <c r="D2960" s="28">
        <v>6.65</v>
      </c>
      <c r="E2960" s="28">
        <v>6.62</v>
      </c>
      <c r="F2960" s="28">
        <v>8.73</v>
      </c>
      <c r="G2960" s="28">
        <v>62.33</v>
      </c>
      <c r="H2960" s="28" t="s">
        <v>47</v>
      </c>
      <c r="I2960" s="28">
        <v>4.07</v>
      </c>
      <c r="J2960" s="28">
        <v>9.87</v>
      </c>
      <c r="K2960" s="28">
        <v>230.54</v>
      </c>
      <c r="L2960" s="28">
        <v>16.75</v>
      </c>
      <c r="M2960" s="28" t="s">
        <v>46</v>
      </c>
      <c r="N2960" s="28">
        <v>68.9181646850427</v>
      </c>
    </row>
    <row r="2961">
      <c r="A2961" s="28">
        <v>2960.0</v>
      </c>
      <c r="B2961" s="28">
        <v>19.0</v>
      </c>
      <c r="C2961" s="28" t="s">
        <v>49</v>
      </c>
      <c r="D2961" s="28">
        <v>7.51</v>
      </c>
      <c r="E2961" s="28">
        <v>9.8</v>
      </c>
      <c r="F2961" s="28">
        <v>6.5</v>
      </c>
      <c r="G2961" s="28">
        <v>74.04</v>
      </c>
      <c r="H2961" s="28" t="s">
        <v>45</v>
      </c>
      <c r="I2961" s="28">
        <v>3.4</v>
      </c>
      <c r="J2961" s="28">
        <v>9.35</v>
      </c>
      <c r="K2961" s="28">
        <v>225.43</v>
      </c>
      <c r="L2961" s="28">
        <v>15.08</v>
      </c>
      <c r="M2961" s="28" t="s">
        <v>46</v>
      </c>
      <c r="N2961" s="28">
        <v>90.1279840748703</v>
      </c>
    </row>
    <row r="2962">
      <c r="A2962" s="28">
        <v>2961.0</v>
      </c>
      <c r="B2962" s="28">
        <v>20.0</v>
      </c>
      <c r="C2962" s="28" t="s">
        <v>49</v>
      </c>
      <c r="D2962" s="28">
        <v>6.95</v>
      </c>
      <c r="E2962" s="28">
        <v>1.9</v>
      </c>
      <c r="F2962" s="28">
        <v>5.69</v>
      </c>
      <c r="G2962" s="28">
        <v>89.19</v>
      </c>
      <c r="H2962" s="28" t="s">
        <v>47</v>
      </c>
      <c r="I2962" s="28">
        <v>2.87</v>
      </c>
      <c r="J2962" s="28">
        <v>9.94</v>
      </c>
      <c r="K2962" s="28">
        <v>245.35</v>
      </c>
      <c r="L2962" s="28">
        <v>16.6</v>
      </c>
      <c r="M2962" s="28" t="s">
        <v>46</v>
      </c>
      <c r="N2962" s="28">
        <v>32.0747436559608</v>
      </c>
    </row>
    <row r="2963">
      <c r="A2963" s="28">
        <v>2962.0</v>
      </c>
      <c r="B2963" s="28">
        <v>23.0</v>
      </c>
      <c r="C2963" s="28" t="s">
        <v>44</v>
      </c>
      <c r="D2963" s="28">
        <v>6.95</v>
      </c>
      <c r="E2963" s="28">
        <v>4.95</v>
      </c>
      <c r="F2963" s="28">
        <v>7.23</v>
      </c>
      <c r="G2963" s="28">
        <v>87.38</v>
      </c>
      <c r="H2963" s="28" t="s">
        <v>45</v>
      </c>
      <c r="I2963" s="28">
        <v>3.16</v>
      </c>
      <c r="J2963" s="28">
        <v>9.65</v>
      </c>
      <c r="K2963" s="28">
        <v>252.11</v>
      </c>
      <c r="L2963" s="28">
        <v>15.25</v>
      </c>
      <c r="M2963" s="28" t="s">
        <v>46</v>
      </c>
      <c r="N2963" s="28">
        <v>53.7087674416969</v>
      </c>
    </row>
    <row r="2964">
      <c r="A2964" s="28">
        <v>2963.0</v>
      </c>
      <c r="B2964" s="28">
        <v>21.0</v>
      </c>
      <c r="C2964" s="28" t="s">
        <v>52</v>
      </c>
      <c r="D2964" s="28">
        <v>0.51</v>
      </c>
      <c r="E2964" s="28">
        <v>9.8</v>
      </c>
      <c r="F2964" s="28">
        <v>8.58</v>
      </c>
      <c r="G2964" s="28">
        <v>62.13</v>
      </c>
      <c r="H2964" s="28" t="s">
        <v>45</v>
      </c>
      <c r="I2964" s="28">
        <v>1.07</v>
      </c>
      <c r="J2964" s="28">
        <v>3.47</v>
      </c>
      <c r="K2964" s="28">
        <v>301.17</v>
      </c>
      <c r="L2964" s="28">
        <v>0.07</v>
      </c>
      <c r="M2964" s="28" t="s">
        <v>48</v>
      </c>
      <c r="N2964" s="28">
        <v>100.0</v>
      </c>
    </row>
    <row r="2965">
      <c r="A2965" s="28">
        <v>2964.0</v>
      </c>
      <c r="B2965" s="28">
        <v>19.0</v>
      </c>
      <c r="C2965" s="28" t="s">
        <v>44</v>
      </c>
      <c r="D2965" s="28">
        <v>6.77</v>
      </c>
      <c r="E2965" s="28">
        <v>4.42</v>
      </c>
      <c r="F2965" s="28">
        <v>4.88</v>
      </c>
      <c r="G2965" s="28">
        <v>69.51</v>
      </c>
      <c r="H2965" s="28" t="s">
        <v>51</v>
      </c>
      <c r="I2965" s="28">
        <v>2.98</v>
      </c>
      <c r="J2965" s="28">
        <v>11.06</v>
      </c>
      <c r="K2965" s="28">
        <v>241.79</v>
      </c>
      <c r="L2965" s="28">
        <v>15.68</v>
      </c>
      <c r="M2965" s="28" t="s">
        <v>46</v>
      </c>
      <c r="N2965" s="28">
        <v>30.57</v>
      </c>
    </row>
    <row r="2966">
      <c r="A2966" s="28">
        <v>2965.0</v>
      </c>
      <c r="B2966" s="28">
        <v>22.0</v>
      </c>
      <c r="C2966" s="28" t="s">
        <v>44</v>
      </c>
      <c r="D2966" s="28">
        <v>4.86</v>
      </c>
      <c r="E2966" s="28">
        <v>7.66</v>
      </c>
      <c r="F2966" s="28">
        <v>6.02</v>
      </c>
      <c r="G2966" s="28">
        <v>87.2</v>
      </c>
      <c r="H2966" s="28" t="s">
        <v>45</v>
      </c>
      <c r="I2966" s="28">
        <v>2.47</v>
      </c>
      <c r="J2966" s="28">
        <v>9.14</v>
      </c>
      <c r="K2966" s="28">
        <v>269.02</v>
      </c>
      <c r="L2966" s="28">
        <v>14.07</v>
      </c>
      <c r="M2966" s="28" t="s">
        <v>48</v>
      </c>
      <c r="N2966" s="28">
        <v>70.81</v>
      </c>
    </row>
    <row r="2967">
      <c r="A2967" s="28">
        <v>2966.0</v>
      </c>
      <c r="B2967" s="28">
        <v>23.0</v>
      </c>
      <c r="C2967" s="28" t="s">
        <v>44</v>
      </c>
      <c r="D2967" s="28">
        <v>3.04</v>
      </c>
      <c r="E2967" s="28">
        <v>1.27</v>
      </c>
      <c r="F2967" s="28">
        <v>4.78</v>
      </c>
      <c r="G2967" s="28">
        <v>70.86</v>
      </c>
      <c r="H2967" s="28" t="s">
        <v>45</v>
      </c>
      <c r="I2967" s="28">
        <v>1.92</v>
      </c>
      <c r="J2967" s="28">
        <v>5.16</v>
      </c>
      <c r="K2967" s="28">
        <v>269.55</v>
      </c>
      <c r="L2967" s="28">
        <v>7.15</v>
      </c>
      <c r="M2967" s="28" t="s">
        <v>48</v>
      </c>
      <c r="N2967" s="28">
        <v>53.9337159121288</v>
      </c>
    </row>
    <row r="2968">
      <c r="A2968" s="28">
        <v>2967.0</v>
      </c>
      <c r="B2968" s="28">
        <v>17.0</v>
      </c>
      <c r="C2968" s="28" t="s">
        <v>44</v>
      </c>
      <c r="D2968" s="28">
        <v>0.45</v>
      </c>
      <c r="E2968" s="28">
        <v>7.25</v>
      </c>
      <c r="F2968" s="28">
        <v>6.48</v>
      </c>
      <c r="G2968" s="28">
        <v>92.58</v>
      </c>
      <c r="H2968" s="28" t="s">
        <v>47</v>
      </c>
      <c r="I2968" s="28">
        <v>4.44</v>
      </c>
      <c r="J2968" s="28">
        <v>3.03</v>
      </c>
      <c r="K2968" s="28">
        <v>324.79</v>
      </c>
      <c r="L2968" s="28">
        <v>1.53</v>
      </c>
      <c r="M2968" s="28" t="s">
        <v>48</v>
      </c>
      <c r="N2968" s="28">
        <v>97.3068378181763</v>
      </c>
    </row>
    <row r="2969">
      <c r="A2969" s="28">
        <v>2968.0</v>
      </c>
      <c r="B2969" s="28">
        <v>22.0</v>
      </c>
      <c r="C2969" s="28" t="s">
        <v>52</v>
      </c>
      <c r="D2969" s="28">
        <v>5.42</v>
      </c>
      <c r="E2969" s="28">
        <v>9.41</v>
      </c>
      <c r="F2969" s="28">
        <v>6.7</v>
      </c>
      <c r="G2969" s="28">
        <v>61.18</v>
      </c>
      <c r="H2969" s="28" t="s">
        <v>47</v>
      </c>
      <c r="I2969" s="28">
        <v>4.15</v>
      </c>
      <c r="J2969" s="28">
        <v>9.4</v>
      </c>
      <c r="K2969" s="28">
        <v>276.11</v>
      </c>
      <c r="L2969" s="28">
        <v>15.68</v>
      </c>
      <c r="M2969" s="28" t="s">
        <v>46</v>
      </c>
      <c r="N2969" s="28">
        <v>90.9531923968591</v>
      </c>
    </row>
    <row r="2970">
      <c r="A2970" s="28">
        <v>2969.0</v>
      </c>
      <c r="B2970" s="28">
        <v>17.0</v>
      </c>
      <c r="C2970" s="28" t="s">
        <v>49</v>
      </c>
      <c r="D2970" s="28">
        <v>2.63</v>
      </c>
      <c r="E2970" s="28">
        <v>4.44</v>
      </c>
      <c r="F2970" s="28">
        <v>8.72</v>
      </c>
      <c r="G2970" s="28">
        <v>67.61</v>
      </c>
      <c r="H2970" s="28" t="s">
        <v>47</v>
      </c>
      <c r="I2970" s="28">
        <v>0.38</v>
      </c>
      <c r="J2970" s="28">
        <v>4.05</v>
      </c>
      <c r="K2970" s="28">
        <v>295.08</v>
      </c>
      <c r="L2970" s="28">
        <v>6.75</v>
      </c>
      <c r="M2970" s="28" t="s">
        <v>48</v>
      </c>
      <c r="N2970" s="28">
        <v>72.95</v>
      </c>
    </row>
    <row r="2971">
      <c r="A2971" s="28">
        <v>2970.0</v>
      </c>
      <c r="B2971" s="28">
        <v>17.0</v>
      </c>
      <c r="C2971" s="28" t="s">
        <v>49</v>
      </c>
      <c r="D2971" s="28">
        <v>3.74</v>
      </c>
      <c r="E2971" s="28">
        <v>1.19</v>
      </c>
      <c r="F2971" s="28">
        <v>6.06</v>
      </c>
      <c r="G2971" s="28">
        <v>71.25</v>
      </c>
      <c r="H2971" s="28" t="s">
        <v>51</v>
      </c>
      <c r="I2971" s="28">
        <v>4.93</v>
      </c>
      <c r="J2971" s="28">
        <v>8.18</v>
      </c>
      <c r="K2971" s="28">
        <v>280.78</v>
      </c>
      <c r="L2971" s="28">
        <v>6.94</v>
      </c>
      <c r="M2971" s="28" t="s">
        <v>48</v>
      </c>
      <c r="N2971" s="28">
        <v>34.12</v>
      </c>
    </row>
    <row r="2972">
      <c r="A2972" s="28">
        <v>2971.0</v>
      </c>
      <c r="B2972" s="28">
        <v>23.0</v>
      </c>
      <c r="C2972" s="28" t="s">
        <v>49</v>
      </c>
      <c r="D2972" s="28">
        <v>5.45</v>
      </c>
      <c r="E2972" s="28">
        <v>1.25</v>
      </c>
      <c r="F2972" s="28">
        <v>6.83</v>
      </c>
      <c r="G2972" s="28">
        <v>97.01</v>
      </c>
      <c r="H2972" s="28" t="s">
        <v>47</v>
      </c>
      <c r="I2972" s="28">
        <v>1.15</v>
      </c>
      <c r="J2972" s="28">
        <v>7.34</v>
      </c>
      <c r="K2972" s="28">
        <v>247.09</v>
      </c>
      <c r="L2972" s="28">
        <v>11.27</v>
      </c>
      <c r="M2972" s="28" t="s">
        <v>46</v>
      </c>
      <c r="N2972" s="28">
        <v>31.89</v>
      </c>
    </row>
    <row r="2973">
      <c r="A2973" s="28">
        <v>2972.0</v>
      </c>
      <c r="B2973" s="28">
        <v>17.0</v>
      </c>
      <c r="C2973" s="28" t="s">
        <v>49</v>
      </c>
      <c r="D2973" s="28">
        <v>7.29</v>
      </c>
      <c r="E2973" s="28">
        <v>9.03</v>
      </c>
      <c r="F2973" s="28">
        <v>8.43</v>
      </c>
      <c r="G2973" s="28">
        <v>91.85</v>
      </c>
      <c r="H2973" s="28" t="s">
        <v>45</v>
      </c>
      <c r="I2973" s="28">
        <v>1.08</v>
      </c>
      <c r="J2973" s="28">
        <v>12.54</v>
      </c>
      <c r="K2973" s="28">
        <v>227.62</v>
      </c>
      <c r="L2973" s="28">
        <v>17.74</v>
      </c>
      <c r="M2973" s="28" t="s">
        <v>46</v>
      </c>
      <c r="N2973" s="28">
        <v>83.9737330656425</v>
      </c>
    </row>
    <row r="2974">
      <c r="A2974" s="28">
        <v>2973.0</v>
      </c>
      <c r="B2974" s="28">
        <v>24.0</v>
      </c>
      <c r="C2974" s="28" t="s">
        <v>44</v>
      </c>
      <c r="D2974" s="28">
        <v>6.6</v>
      </c>
      <c r="E2974" s="28">
        <v>7.5</v>
      </c>
      <c r="F2974" s="28">
        <v>5.61</v>
      </c>
      <c r="G2974" s="28">
        <v>95.37</v>
      </c>
      <c r="H2974" s="28" t="s">
        <v>47</v>
      </c>
      <c r="I2974" s="28">
        <v>4.72</v>
      </c>
      <c r="J2974" s="28">
        <v>9.61</v>
      </c>
      <c r="K2974" s="28">
        <v>234.33</v>
      </c>
      <c r="L2974" s="28">
        <v>15.18</v>
      </c>
      <c r="M2974" s="28" t="s">
        <v>50</v>
      </c>
      <c r="N2974" s="28">
        <v>73.7181695356609</v>
      </c>
    </row>
    <row r="2975">
      <c r="A2975" s="28">
        <v>2974.0</v>
      </c>
      <c r="B2975" s="28">
        <v>16.0</v>
      </c>
      <c r="C2975" s="28" t="s">
        <v>49</v>
      </c>
      <c r="D2975" s="28">
        <v>3.6</v>
      </c>
      <c r="E2975" s="28">
        <v>1.96</v>
      </c>
      <c r="F2975" s="28">
        <v>7.37</v>
      </c>
      <c r="G2975" s="28">
        <v>77.62</v>
      </c>
      <c r="H2975" s="28" t="s">
        <v>45</v>
      </c>
      <c r="I2975" s="28">
        <v>2.22</v>
      </c>
      <c r="J2975" s="28">
        <v>5.7</v>
      </c>
      <c r="K2975" s="28">
        <v>267.96</v>
      </c>
      <c r="L2975" s="28">
        <v>9.27</v>
      </c>
      <c r="M2975" s="28" t="s">
        <v>48</v>
      </c>
      <c r="N2975" s="28">
        <v>56.1</v>
      </c>
    </row>
    <row r="2976">
      <c r="A2976" s="28">
        <v>2975.0</v>
      </c>
      <c r="B2976" s="28">
        <v>24.0</v>
      </c>
      <c r="C2976" s="28" t="s">
        <v>49</v>
      </c>
      <c r="D2976" s="28">
        <v>3.1</v>
      </c>
      <c r="E2976" s="28">
        <v>1.49</v>
      </c>
      <c r="F2976" s="28">
        <v>7.79</v>
      </c>
      <c r="G2976" s="28">
        <v>92.9</v>
      </c>
      <c r="H2976" s="28" t="s">
        <v>47</v>
      </c>
      <c r="I2976" s="28">
        <v>4.03</v>
      </c>
      <c r="J2976" s="28">
        <v>7.44</v>
      </c>
      <c r="K2976" s="28">
        <v>280.38</v>
      </c>
      <c r="L2976" s="28">
        <v>8.05</v>
      </c>
      <c r="M2976" s="28" t="s">
        <v>48</v>
      </c>
      <c r="N2976" s="28">
        <v>53.2</v>
      </c>
    </row>
    <row r="2977">
      <c r="A2977" s="28">
        <v>2976.0</v>
      </c>
      <c r="B2977" s="28">
        <v>16.0</v>
      </c>
      <c r="C2977" s="28" t="s">
        <v>44</v>
      </c>
      <c r="D2977" s="28">
        <v>1.92</v>
      </c>
      <c r="E2977" s="28">
        <v>8.24</v>
      </c>
      <c r="F2977" s="28">
        <v>5.65</v>
      </c>
      <c r="G2977" s="28">
        <v>94.14</v>
      </c>
      <c r="H2977" s="28" t="s">
        <v>51</v>
      </c>
      <c r="I2977" s="28">
        <v>1.44</v>
      </c>
      <c r="J2977" s="28">
        <v>5.69</v>
      </c>
      <c r="K2977" s="28">
        <v>300.05</v>
      </c>
      <c r="L2977" s="28">
        <v>5.3</v>
      </c>
      <c r="M2977" s="28" t="s">
        <v>50</v>
      </c>
      <c r="N2977" s="28">
        <v>96.04</v>
      </c>
    </row>
    <row r="2978">
      <c r="A2978" s="28">
        <v>2977.0</v>
      </c>
      <c r="B2978" s="28">
        <v>17.0</v>
      </c>
      <c r="C2978" s="28" t="s">
        <v>49</v>
      </c>
      <c r="D2978" s="28">
        <v>2.98</v>
      </c>
      <c r="E2978" s="28">
        <v>8.29</v>
      </c>
      <c r="F2978" s="28">
        <v>4.82</v>
      </c>
      <c r="G2978" s="28">
        <v>76.0</v>
      </c>
      <c r="H2978" s="28" t="s">
        <v>47</v>
      </c>
      <c r="I2978" s="28">
        <v>4.37</v>
      </c>
      <c r="J2978" s="28">
        <v>4.84</v>
      </c>
      <c r="K2978" s="28">
        <v>275.66</v>
      </c>
      <c r="L2978" s="28">
        <v>6.92</v>
      </c>
      <c r="M2978" s="28" t="s">
        <v>50</v>
      </c>
      <c r="N2978" s="28">
        <v>89.16</v>
      </c>
    </row>
    <row r="2979">
      <c r="A2979" s="28">
        <v>2978.0</v>
      </c>
      <c r="B2979" s="28">
        <v>21.0</v>
      </c>
      <c r="C2979" s="28" t="s">
        <v>44</v>
      </c>
      <c r="D2979" s="28">
        <v>0.89</v>
      </c>
      <c r="E2979" s="28">
        <v>2.08</v>
      </c>
      <c r="F2979" s="28">
        <v>6.51</v>
      </c>
      <c r="G2979" s="28">
        <v>99.78</v>
      </c>
      <c r="H2979" s="28" t="s">
        <v>47</v>
      </c>
      <c r="I2979" s="28">
        <v>4.16</v>
      </c>
      <c r="J2979" s="28">
        <v>6.03</v>
      </c>
      <c r="K2979" s="28">
        <v>305.85</v>
      </c>
      <c r="L2979" s="28">
        <v>5.94</v>
      </c>
      <c r="M2979" s="28" t="s">
        <v>48</v>
      </c>
      <c r="N2979" s="28">
        <v>64.44</v>
      </c>
    </row>
    <row r="2980">
      <c r="A2980" s="28">
        <v>2979.0</v>
      </c>
      <c r="B2980" s="28">
        <v>21.0</v>
      </c>
      <c r="C2980" s="28" t="s">
        <v>44</v>
      </c>
      <c r="D2980" s="28">
        <v>7.77</v>
      </c>
      <c r="E2980" s="28">
        <v>3.71</v>
      </c>
      <c r="F2980" s="28">
        <v>5.78</v>
      </c>
      <c r="G2980" s="28">
        <v>94.05</v>
      </c>
      <c r="H2980" s="28" t="s">
        <v>47</v>
      </c>
      <c r="I2980" s="28">
        <v>2.6</v>
      </c>
      <c r="J2980" s="28">
        <v>11.04</v>
      </c>
      <c r="K2980" s="28">
        <v>229.95</v>
      </c>
      <c r="L2980" s="28">
        <v>15.81</v>
      </c>
      <c r="M2980" s="28" t="s">
        <v>46</v>
      </c>
      <c r="N2980" s="28">
        <v>28.61</v>
      </c>
    </row>
    <row r="2981">
      <c r="A2981" s="28">
        <v>2980.0</v>
      </c>
      <c r="B2981" s="28">
        <v>16.0</v>
      </c>
      <c r="C2981" s="28" t="s">
        <v>44</v>
      </c>
      <c r="D2981" s="28">
        <v>4.59</v>
      </c>
      <c r="E2981" s="28">
        <v>8.02</v>
      </c>
      <c r="F2981" s="28">
        <v>5.33</v>
      </c>
      <c r="G2981" s="28">
        <v>98.96</v>
      </c>
      <c r="H2981" s="28" t="s">
        <v>51</v>
      </c>
      <c r="I2981" s="28">
        <v>3.53</v>
      </c>
      <c r="J2981" s="28">
        <v>6.35</v>
      </c>
      <c r="K2981" s="28">
        <v>243.75</v>
      </c>
      <c r="L2981" s="28">
        <v>9.92</v>
      </c>
      <c r="M2981" s="28" t="s">
        <v>50</v>
      </c>
      <c r="N2981" s="28">
        <v>85.55</v>
      </c>
    </row>
    <row r="2982">
      <c r="A2982" s="28">
        <v>2981.0</v>
      </c>
      <c r="B2982" s="28">
        <v>22.0</v>
      </c>
      <c r="C2982" s="28" t="s">
        <v>44</v>
      </c>
      <c r="D2982" s="28">
        <v>1.02</v>
      </c>
      <c r="E2982" s="28">
        <v>5.73</v>
      </c>
      <c r="F2982" s="28">
        <v>8.87</v>
      </c>
      <c r="G2982" s="28">
        <v>94.66</v>
      </c>
      <c r="H2982" s="28" t="s">
        <v>47</v>
      </c>
      <c r="I2982" s="28">
        <v>4.82</v>
      </c>
      <c r="J2982" s="28">
        <v>6.0</v>
      </c>
      <c r="K2982" s="28">
        <v>317.25</v>
      </c>
      <c r="L2982" s="28">
        <v>5.03</v>
      </c>
      <c r="M2982" s="28" t="s">
        <v>48</v>
      </c>
      <c r="N2982" s="28">
        <v>98.9715185926912</v>
      </c>
    </row>
    <row r="2983">
      <c r="A2983" s="28">
        <v>2982.0</v>
      </c>
      <c r="B2983" s="28">
        <v>23.0</v>
      </c>
      <c r="C2983" s="28" t="s">
        <v>49</v>
      </c>
      <c r="D2983" s="28">
        <v>2.82</v>
      </c>
      <c r="E2983" s="28">
        <v>9.61</v>
      </c>
      <c r="F2983" s="28">
        <v>6.51</v>
      </c>
      <c r="G2983" s="28">
        <v>91.05</v>
      </c>
      <c r="H2983" s="28" t="s">
        <v>47</v>
      </c>
      <c r="I2983" s="28">
        <v>2.26</v>
      </c>
      <c r="J2983" s="28">
        <v>4.49</v>
      </c>
      <c r="K2983" s="28">
        <v>288.29</v>
      </c>
      <c r="L2983" s="28">
        <v>5.4</v>
      </c>
      <c r="M2983" s="28" t="s">
        <v>48</v>
      </c>
      <c r="N2983" s="28">
        <v>95.54</v>
      </c>
    </row>
    <row r="2984">
      <c r="A2984" s="28">
        <v>2983.0</v>
      </c>
      <c r="B2984" s="28">
        <v>17.0</v>
      </c>
      <c r="C2984" s="28" t="s">
        <v>49</v>
      </c>
      <c r="D2984" s="28">
        <v>4.38</v>
      </c>
      <c r="E2984" s="28">
        <v>5.33</v>
      </c>
      <c r="F2984" s="28">
        <v>8.28</v>
      </c>
      <c r="G2984" s="28">
        <v>97.75</v>
      </c>
      <c r="H2984" s="28" t="s">
        <v>45</v>
      </c>
      <c r="I2984" s="28">
        <v>2.47</v>
      </c>
      <c r="J2984" s="28">
        <v>10.22</v>
      </c>
      <c r="K2984" s="28">
        <v>269.71</v>
      </c>
      <c r="L2984" s="28">
        <v>12.6</v>
      </c>
      <c r="M2984" s="28" t="s">
        <v>48</v>
      </c>
      <c r="N2984" s="28">
        <v>83.05</v>
      </c>
    </row>
    <row r="2985">
      <c r="A2985" s="28">
        <v>2984.0</v>
      </c>
      <c r="B2985" s="28">
        <v>23.0</v>
      </c>
      <c r="C2985" s="28" t="s">
        <v>44</v>
      </c>
      <c r="D2985" s="28">
        <v>4.26</v>
      </c>
      <c r="E2985" s="28">
        <v>7.09</v>
      </c>
      <c r="F2985" s="28">
        <v>4.98</v>
      </c>
      <c r="G2985" s="28">
        <v>76.79</v>
      </c>
      <c r="H2985" s="28" t="s">
        <v>51</v>
      </c>
      <c r="I2985" s="28">
        <v>3.61</v>
      </c>
      <c r="J2985" s="28">
        <v>7.47</v>
      </c>
      <c r="K2985" s="28">
        <v>280.44</v>
      </c>
      <c r="L2985" s="28">
        <v>10.82</v>
      </c>
      <c r="M2985" s="28" t="s">
        <v>50</v>
      </c>
      <c r="N2985" s="28">
        <v>64.9</v>
      </c>
    </row>
    <row r="2986">
      <c r="A2986" s="28">
        <v>2985.0</v>
      </c>
      <c r="B2986" s="28">
        <v>24.0</v>
      </c>
      <c r="C2986" s="28" t="s">
        <v>49</v>
      </c>
      <c r="D2986" s="28">
        <v>0.28</v>
      </c>
      <c r="E2986" s="28">
        <v>5.59</v>
      </c>
      <c r="F2986" s="28">
        <v>8.7</v>
      </c>
      <c r="G2986" s="28">
        <v>91.33</v>
      </c>
      <c r="H2986" s="28" t="s">
        <v>45</v>
      </c>
      <c r="I2986" s="28">
        <v>1.93</v>
      </c>
      <c r="J2986" s="28">
        <v>4.92</v>
      </c>
      <c r="K2986" s="28">
        <v>326.02</v>
      </c>
      <c r="L2986" s="28">
        <v>-1.26</v>
      </c>
      <c r="M2986" s="28" t="s">
        <v>48</v>
      </c>
      <c r="N2986" s="28">
        <v>92.77</v>
      </c>
    </row>
    <row r="2987">
      <c r="A2987" s="28">
        <v>2986.0</v>
      </c>
      <c r="B2987" s="28">
        <v>21.0</v>
      </c>
      <c r="C2987" s="28" t="s">
        <v>49</v>
      </c>
      <c r="D2987" s="28">
        <v>7.61</v>
      </c>
      <c r="E2987" s="28">
        <v>9.49</v>
      </c>
      <c r="F2987" s="28">
        <v>7.97</v>
      </c>
      <c r="G2987" s="28">
        <v>68.52</v>
      </c>
      <c r="H2987" s="28" t="s">
        <v>47</v>
      </c>
      <c r="I2987" s="28">
        <v>4.81</v>
      </c>
      <c r="J2987" s="28">
        <v>10.87</v>
      </c>
      <c r="K2987" s="28">
        <v>234.75</v>
      </c>
      <c r="L2987" s="28">
        <v>16.92</v>
      </c>
      <c r="M2987" s="28" t="s">
        <v>46</v>
      </c>
      <c r="N2987" s="28">
        <v>73.717786974577</v>
      </c>
    </row>
    <row r="2988">
      <c r="A2988" s="28">
        <v>2987.0</v>
      </c>
      <c r="B2988" s="28">
        <v>20.0</v>
      </c>
      <c r="C2988" s="28" t="s">
        <v>44</v>
      </c>
      <c r="D2988" s="28">
        <v>2.2</v>
      </c>
      <c r="E2988" s="28">
        <v>4.59</v>
      </c>
      <c r="F2988" s="28">
        <v>8.04</v>
      </c>
      <c r="G2988" s="28">
        <v>89.31</v>
      </c>
      <c r="H2988" s="28" t="s">
        <v>45</v>
      </c>
      <c r="I2988" s="28">
        <v>0.2</v>
      </c>
      <c r="J2988" s="28">
        <v>4.14</v>
      </c>
      <c r="K2988" s="28">
        <v>296.4</v>
      </c>
      <c r="L2988" s="28">
        <v>8.2</v>
      </c>
      <c r="M2988" s="28" t="s">
        <v>48</v>
      </c>
      <c r="N2988" s="28">
        <v>78.37</v>
      </c>
    </row>
    <row r="2989">
      <c r="A2989" s="28">
        <v>2988.0</v>
      </c>
      <c r="B2989" s="28">
        <v>24.0</v>
      </c>
      <c r="C2989" s="28" t="s">
        <v>44</v>
      </c>
      <c r="D2989" s="28">
        <v>0.13</v>
      </c>
      <c r="E2989" s="28">
        <v>3.07</v>
      </c>
      <c r="F2989" s="28">
        <v>5.95</v>
      </c>
      <c r="G2989" s="28">
        <v>91.41</v>
      </c>
      <c r="H2989" s="28" t="s">
        <v>47</v>
      </c>
      <c r="I2989" s="28">
        <v>2.02</v>
      </c>
      <c r="J2989" s="28">
        <v>4.92</v>
      </c>
      <c r="K2989" s="28">
        <v>318.34</v>
      </c>
      <c r="L2989" s="28">
        <v>5.65</v>
      </c>
      <c r="M2989" s="28" t="s">
        <v>48</v>
      </c>
      <c r="N2989" s="28">
        <v>67.25</v>
      </c>
    </row>
    <row r="2990">
      <c r="A2990" s="28">
        <v>2989.0</v>
      </c>
      <c r="B2990" s="28">
        <v>24.0</v>
      </c>
      <c r="C2990" s="28" t="s">
        <v>52</v>
      </c>
      <c r="D2990" s="28">
        <v>0.61</v>
      </c>
      <c r="E2990" s="28">
        <v>3.94</v>
      </c>
      <c r="F2990" s="28">
        <v>6.43</v>
      </c>
      <c r="G2990" s="28">
        <v>88.66</v>
      </c>
      <c r="H2990" s="28" t="s">
        <v>51</v>
      </c>
      <c r="I2990" s="28">
        <v>3.57</v>
      </c>
      <c r="J2990" s="28">
        <v>3.06</v>
      </c>
      <c r="K2990" s="28">
        <v>306.87</v>
      </c>
      <c r="L2990" s="28">
        <v>3.81</v>
      </c>
      <c r="M2990" s="28" t="s">
        <v>48</v>
      </c>
      <c r="N2990" s="28">
        <v>75.72</v>
      </c>
    </row>
    <row r="2991">
      <c r="A2991" s="28">
        <v>2990.0</v>
      </c>
      <c r="B2991" s="28">
        <v>16.0</v>
      </c>
      <c r="C2991" s="28" t="s">
        <v>49</v>
      </c>
      <c r="D2991" s="28">
        <v>4.64</v>
      </c>
      <c r="E2991" s="28">
        <v>8.67</v>
      </c>
      <c r="F2991" s="28">
        <v>6.97</v>
      </c>
      <c r="G2991" s="28">
        <v>93.99</v>
      </c>
      <c r="H2991" s="28" t="s">
        <v>45</v>
      </c>
      <c r="I2991" s="28">
        <v>2.15</v>
      </c>
      <c r="J2991" s="28">
        <v>9.05</v>
      </c>
      <c r="K2991" s="28">
        <v>254.71</v>
      </c>
      <c r="L2991" s="28">
        <v>14.03</v>
      </c>
      <c r="M2991" s="28" t="s">
        <v>48</v>
      </c>
      <c r="N2991" s="28">
        <v>94.37</v>
      </c>
    </row>
    <row r="2992">
      <c r="A2992" s="28">
        <v>2991.0</v>
      </c>
      <c r="B2992" s="28">
        <v>18.0</v>
      </c>
      <c r="C2992" s="28" t="s">
        <v>52</v>
      </c>
      <c r="D2992" s="28">
        <v>1.1</v>
      </c>
      <c r="E2992" s="28">
        <v>5.48</v>
      </c>
      <c r="F2992" s="28">
        <v>7.95</v>
      </c>
      <c r="G2992" s="28">
        <v>76.53</v>
      </c>
      <c r="H2992" s="28" t="s">
        <v>47</v>
      </c>
      <c r="I2992" s="28">
        <v>1.3</v>
      </c>
      <c r="J2992" s="28">
        <v>3.39</v>
      </c>
      <c r="K2992" s="28">
        <v>310.67</v>
      </c>
      <c r="L2992" s="28">
        <v>3.04</v>
      </c>
      <c r="M2992" s="28" t="s">
        <v>48</v>
      </c>
      <c r="N2992" s="28">
        <v>86.31</v>
      </c>
    </row>
    <row r="2993">
      <c r="A2993" s="28">
        <v>2992.0</v>
      </c>
      <c r="B2993" s="28">
        <v>24.0</v>
      </c>
      <c r="C2993" s="28" t="s">
        <v>44</v>
      </c>
      <c r="D2993" s="28">
        <v>0.33</v>
      </c>
      <c r="E2993" s="28">
        <v>4.19</v>
      </c>
      <c r="F2993" s="28">
        <v>8.25</v>
      </c>
      <c r="G2993" s="28">
        <v>81.79</v>
      </c>
      <c r="H2993" s="28" t="s">
        <v>45</v>
      </c>
      <c r="I2993" s="28">
        <v>2.07</v>
      </c>
      <c r="J2993" s="28">
        <v>2.54</v>
      </c>
      <c r="K2993" s="28">
        <v>319.98</v>
      </c>
      <c r="L2993" s="28">
        <v>2.9</v>
      </c>
      <c r="M2993" s="28" t="s">
        <v>48</v>
      </c>
      <c r="N2993" s="28">
        <v>79.34</v>
      </c>
    </row>
    <row r="2994">
      <c r="A2994" s="28">
        <v>2993.0</v>
      </c>
      <c r="B2994" s="28">
        <v>17.0</v>
      </c>
      <c r="C2994" s="28" t="s">
        <v>49</v>
      </c>
      <c r="D2994" s="28">
        <v>3.04</v>
      </c>
      <c r="E2994" s="28">
        <v>5.9</v>
      </c>
      <c r="F2994" s="28">
        <v>4.39</v>
      </c>
      <c r="G2994" s="28">
        <v>60.43</v>
      </c>
      <c r="H2994" s="28" t="s">
        <v>51</v>
      </c>
      <c r="I2994" s="28">
        <v>4.41</v>
      </c>
      <c r="J2994" s="28">
        <v>6.33</v>
      </c>
      <c r="K2994" s="28">
        <v>284.93</v>
      </c>
      <c r="L2994" s="28">
        <v>8.05</v>
      </c>
      <c r="M2994" s="28" t="s">
        <v>48</v>
      </c>
      <c r="N2994" s="28">
        <v>60.65</v>
      </c>
    </row>
    <row r="2995">
      <c r="A2995" s="28">
        <v>2994.0</v>
      </c>
      <c r="B2995" s="28">
        <v>19.0</v>
      </c>
      <c r="C2995" s="28" t="s">
        <v>44</v>
      </c>
      <c r="D2995" s="28">
        <v>4.98</v>
      </c>
      <c r="E2995" s="28">
        <v>2.2</v>
      </c>
      <c r="F2995" s="28">
        <v>8.52</v>
      </c>
      <c r="G2995" s="28">
        <v>65.84</v>
      </c>
      <c r="H2995" s="28" t="s">
        <v>47</v>
      </c>
      <c r="I2995" s="28">
        <v>2.74</v>
      </c>
      <c r="J2995" s="28">
        <v>10.06</v>
      </c>
      <c r="K2995" s="28">
        <v>246.8</v>
      </c>
      <c r="L2995" s="28">
        <v>13.84</v>
      </c>
      <c r="M2995" s="28" t="s">
        <v>48</v>
      </c>
      <c r="N2995" s="28">
        <v>52.66</v>
      </c>
    </row>
    <row r="2996">
      <c r="A2996" s="28">
        <v>2995.0</v>
      </c>
      <c r="B2996" s="28">
        <v>19.0</v>
      </c>
      <c r="C2996" s="28" t="s">
        <v>44</v>
      </c>
      <c r="D2996" s="28">
        <v>0.89</v>
      </c>
      <c r="E2996" s="28">
        <v>1.05</v>
      </c>
      <c r="F2996" s="28">
        <v>8.69</v>
      </c>
      <c r="G2996" s="28">
        <v>85.77</v>
      </c>
      <c r="H2996" s="28" t="s">
        <v>45</v>
      </c>
      <c r="I2996" s="28">
        <v>1.68</v>
      </c>
      <c r="J2996" s="28">
        <v>4.96</v>
      </c>
      <c r="K2996" s="28">
        <v>282.77</v>
      </c>
      <c r="L2996" s="28">
        <v>7.5</v>
      </c>
      <c r="M2996" s="28" t="s">
        <v>48</v>
      </c>
      <c r="N2996" s="28">
        <v>63.63</v>
      </c>
    </row>
    <row r="2997">
      <c r="A2997" s="28">
        <v>2996.0</v>
      </c>
      <c r="B2997" s="28">
        <v>17.0</v>
      </c>
      <c r="C2997" s="28" t="s">
        <v>49</v>
      </c>
      <c r="D2997" s="28">
        <v>2.51</v>
      </c>
      <c r="E2997" s="28">
        <v>3.53</v>
      </c>
      <c r="F2997" s="28">
        <v>6.96</v>
      </c>
      <c r="G2997" s="28">
        <v>82.49</v>
      </c>
      <c r="H2997" s="28" t="s">
        <v>51</v>
      </c>
      <c r="I2997" s="28">
        <v>3.36</v>
      </c>
      <c r="J2997" s="28">
        <v>3.83</v>
      </c>
      <c r="K2997" s="28">
        <v>290.44</v>
      </c>
      <c r="L2997" s="28">
        <v>7.68</v>
      </c>
      <c r="M2997" s="28" t="s">
        <v>48</v>
      </c>
      <c r="N2997" s="28">
        <v>61.32</v>
      </c>
    </row>
    <row r="2998">
      <c r="A2998" s="28">
        <v>2997.0</v>
      </c>
      <c r="B2998" s="28">
        <v>18.0</v>
      </c>
      <c r="C2998" s="28" t="s">
        <v>44</v>
      </c>
      <c r="D2998" s="28">
        <v>3.34</v>
      </c>
      <c r="E2998" s="28">
        <v>6.45</v>
      </c>
      <c r="F2998" s="28">
        <v>4.93</v>
      </c>
      <c r="G2998" s="28">
        <v>67.89</v>
      </c>
      <c r="H2998" s="28" t="s">
        <v>47</v>
      </c>
      <c r="I2998" s="28">
        <v>3.06</v>
      </c>
      <c r="J2998" s="28">
        <v>8.01</v>
      </c>
      <c r="K2998" s="28">
        <v>261.58</v>
      </c>
      <c r="L2998" s="28">
        <v>8.33</v>
      </c>
      <c r="M2998" s="28" t="s">
        <v>48</v>
      </c>
      <c r="N2998" s="28">
        <v>56.48</v>
      </c>
    </row>
    <row r="2999">
      <c r="A2999" s="28">
        <v>2998.0</v>
      </c>
      <c r="B2999" s="28">
        <v>18.0</v>
      </c>
      <c r="C2999" s="28" t="s">
        <v>44</v>
      </c>
      <c r="D2999" s="28">
        <v>1.28</v>
      </c>
      <c r="E2999" s="28">
        <v>7.41</v>
      </c>
      <c r="F2999" s="28">
        <v>8.09</v>
      </c>
      <c r="G2999" s="28">
        <v>69.74</v>
      </c>
      <c r="H2999" s="28" t="s">
        <v>47</v>
      </c>
      <c r="I2999" s="28">
        <v>2.8</v>
      </c>
      <c r="J2999" s="28">
        <v>5.18</v>
      </c>
      <c r="K2999" s="28">
        <v>307.82</v>
      </c>
      <c r="L2999" s="28">
        <v>7.67</v>
      </c>
      <c r="M2999" s="28" t="s">
        <v>48</v>
      </c>
      <c r="N2999" s="28">
        <v>102.857332470613</v>
      </c>
    </row>
    <row r="3000">
      <c r="A3000" s="28">
        <v>2999.0</v>
      </c>
      <c r="B3000" s="28">
        <v>16.0</v>
      </c>
      <c r="C3000" s="28" t="s">
        <v>44</v>
      </c>
      <c r="D3000" s="28">
        <v>4.05</v>
      </c>
      <c r="E3000" s="28">
        <v>8.44</v>
      </c>
      <c r="F3000" s="28">
        <v>6.74</v>
      </c>
      <c r="G3000" s="28">
        <v>73.76</v>
      </c>
      <c r="H3000" s="28" t="s">
        <v>45</v>
      </c>
      <c r="I3000" s="28">
        <v>1.96</v>
      </c>
      <c r="J3000" s="28">
        <v>8.17</v>
      </c>
      <c r="K3000" s="28">
        <v>290.89</v>
      </c>
      <c r="L3000" s="28">
        <v>10.66</v>
      </c>
      <c r="M3000" s="28" t="s">
        <v>48</v>
      </c>
      <c r="N3000" s="28">
        <v>79.09</v>
      </c>
    </row>
    <row r="3001">
      <c r="A3001" s="28">
        <v>3000.0</v>
      </c>
      <c r="B3001" s="28">
        <v>21.0</v>
      </c>
      <c r="C3001" s="28" t="s">
        <v>44</v>
      </c>
      <c r="D3001" s="28">
        <v>0.68</v>
      </c>
      <c r="E3001" s="28">
        <v>9.34</v>
      </c>
      <c r="F3001" s="28">
        <v>8.09</v>
      </c>
      <c r="G3001" s="28">
        <v>88.66</v>
      </c>
      <c r="H3001" s="28" t="s">
        <v>45</v>
      </c>
      <c r="I3001" s="28">
        <v>0.36</v>
      </c>
      <c r="J3001" s="28">
        <v>3.45</v>
      </c>
      <c r="K3001" s="28">
        <v>315.15</v>
      </c>
      <c r="L3001" s="28">
        <v>4.05</v>
      </c>
      <c r="M3001" s="28" t="s">
        <v>48</v>
      </c>
      <c r="N3001" s="28">
        <v>100.0</v>
      </c>
    </row>
    <row r="3002">
      <c r="A3002" s="28">
        <v>3001.0</v>
      </c>
      <c r="B3002" s="28">
        <v>23.0</v>
      </c>
      <c r="C3002" s="28" t="s">
        <v>49</v>
      </c>
      <c r="D3002" s="28">
        <v>0.37</v>
      </c>
      <c r="E3002" s="28">
        <v>4.71</v>
      </c>
      <c r="F3002" s="28">
        <v>8.07</v>
      </c>
      <c r="G3002" s="28">
        <v>84.39</v>
      </c>
      <c r="H3002" s="28" t="s">
        <v>51</v>
      </c>
      <c r="I3002" s="28">
        <v>3.1</v>
      </c>
      <c r="J3002" s="28">
        <v>4.15</v>
      </c>
      <c r="K3002" s="28">
        <v>311.19</v>
      </c>
      <c r="L3002" s="28">
        <v>2.16</v>
      </c>
      <c r="M3002" s="28" t="s">
        <v>48</v>
      </c>
      <c r="N3002" s="28">
        <v>85.76</v>
      </c>
    </row>
    <row r="3003">
      <c r="A3003" s="28">
        <v>3002.0</v>
      </c>
      <c r="B3003" s="28">
        <v>18.0</v>
      </c>
      <c r="C3003" s="28" t="s">
        <v>49</v>
      </c>
      <c r="D3003" s="28">
        <v>4.16</v>
      </c>
      <c r="E3003" s="28">
        <v>7.66</v>
      </c>
      <c r="F3003" s="28">
        <v>4.43</v>
      </c>
      <c r="G3003" s="28">
        <v>62.78</v>
      </c>
      <c r="H3003" s="28" t="s">
        <v>51</v>
      </c>
      <c r="I3003" s="28">
        <v>2.1</v>
      </c>
      <c r="J3003" s="28">
        <v>7.02</v>
      </c>
      <c r="K3003" s="28">
        <v>259.62</v>
      </c>
      <c r="L3003" s="28">
        <v>11.22</v>
      </c>
      <c r="M3003" s="28" t="s">
        <v>50</v>
      </c>
      <c r="N3003" s="28">
        <v>64.23</v>
      </c>
    </row>
    <row r="3004">
      <c r="A3004" s="28">
        <v>3003.0</v>
      </c>
      <c r="B3004" s="28">
        <v>20.0</v>
      </c>
      <c r="C3004" s="28" t="s">
        <v>44</v>
      </c>
      <c r="D3004" s="28">
        <v>1.98</v>
      </c>
      <c r="E3004" s="28">
        <v>1.67</v>
      </c>
      <c r="F3004" s="28">
        <v>7.04</v>
      </c>
      <c r="G3004" s="28">
        <v>90.4</v>
      </c>
      <c r="H3004" s="28" t="s">
        <v>51</v>
      </c>
      <c r="I3004" s="28">
        <v>2.14</v>
      </c>
      <c r="J3004" s="28">
        <v>3.39</v>
      </c>
      <c r="K3004" s="28">
        <v>290.47</v>
      </c>
      <c r="L3004" s="28">
        <v>5.46</v>
      </c>
      <c r="M3004" s="28" t="s">
        <v>48</v>
      </c>
      <c r="N3004" s="28">
        <v>71.86</v>
      </c>
    </row>
    <row r="3005">
      <c r="A3005" s="28">
        <v>3004.0</v>
      </c>
      <c r="B3005" s="28">
        <v>16.0</v>
      </c>
      <c r="C3005" s="28" t="s">
        <v>44</v>
      </c>
      <c r="D3005" s="28">
        <v>0.76</v>
      </c>
      <c r="E3005" s="28">
        <v>1.52</v>
      </c>
      <c r="F3005" s="28">
        <v>6.42</v>
      </c>
      <c r="G3005" s="28">
        <v>70.51</v>
      </c>
      <c r="H3005" s="28" t="s">
        <v>45</v>
      </c>
      <c r="I3005" s="28">
        <v>1.17</v>
      </c>
      <c r="J3005" s="28">
        <v>5.98</v>
      </c>
      <c r="K3005" s="28">
        <v>310.51</v>
      </c>
      <c r="L3005" s="28">
        <v>6.39</v>
      </c>
      <c r="M3005" s="28" t="s">
        <v>48</v>
      </c>
      <c r="N3005" s="28">
        <v>55.71</v>
      </c>
    </row>
    <row r="3006">
      <c r="A3006" s="28">
        <v>3005.0</v>
      </c>
      <c r="B3006" s="28">
        <v>22.0</v>
      </c>
      <c r="C3006" s="28" t="s">
        <v>44</v>
      </c>
      <c r="D3006" s="28">
        <v>3.39</v>
      </c>
      <c r="E3006" s="28">
        <v>2.12</v>
      </c>
      <c r="F3006" s="28">
        <v>8.73</v>
      </c>
      <c r="G3006" s="28">
        <v>86.87</v>
      </c>
      <c r="H3006" s="28" t="s">
        <v>51</v>
      </c>
      <c r="I3006" s="28">
        <v>1.25</v>
      </c>
      <c r="J3006" s="28">
        <v>7.78</v>
      </c>
      <c r="K3006" s="28">
        <v>290.05</v>
      </c>
      <c r="L3006" s="28">
        <v>7.97</v>
      </c>
      <c r="M3006" s="28" t="s">
        <v>48</v>
      </c>
      <c r="N3006" s="28">
        <v>66.26</v>
      </c>
    </row>
    <row r="3007">
      <c r="A3007" s="28">
        <v>3006.0</v>
      </c>
      <c r="B3007" s="28">
        <v>16.0</v>
      </c>
      <c r="C3007" s="28" t="s">
        <v>49</v>
      </c>
      <c r="D3007" s="28">
        <v>7.32</v>
      </c>
      <c r="E3007" s="28">
        <v>5.04</v>
      </c>
      <c r="F3007" s="28">
        <v>5.48</v>
      </c>
      <c r="G3007" s="28">
        <v>64.93</v>
      </c>
      <c r="H3007" s="28" t="s">
        <v>47</v>
      </c>
      <c r="I3007" s="28">
        <v>3.94</v>
      </c>
      <c r="J3007" s="28">
        <v>11.67</v>
      </c>
      <c r="K3007" s="28">
        <v>233.56</v>
      </c>
      <c r="L3007" s="28">
        <v>18.72</v>
      </c>
      <c r="M3007" s="28" t="s">
        <v>46</v>
      </c>
      <c r="N3007" s="28">
        <v>31.17</v>
      </c>
    </row>
    <row r="3008">
      <c r="A3008" s="28">
        <v>3007.0</v>
      </c>
      <c r="B3008" s="28">
        <v>24.0</v>
      </c>
      <c r="C3008" s="28" t="s">
        <v>44</v>
      </c>
      <c r="D3008" s="28">
        <v>5.79</v>
      </c>
      <c r="E3008" s="28">
        <v>2.9</v>
      </c>
      <c r="F3008" s="28">
        <v>5.03</v>
      </c>
      <c r="G3008" s="28">
        <v>99.92</v>
      </c>
      <c r="H3008" s="28" t="s">
        <v>45</v>
      </c>
      <c r="I3008" s="28">
        <v>2.4</v>
      </c>
      <c r="J3008" s="28">
        <v>7.76</v>
      </c>
      <c r="K3008" s="28">
        <v>247.6</v>
      </c>
      <c r="L3008" s="28">
        <v>7.69</v>
      </c>
      <c r="M3008" s="28" t="s">
        <v>46</v>
      </c>
      <c r="N3008" s="28">
        <v>43.951731072016</v>
      </c>
    </row>
    <row r="3009">
      <c r="A3009" s="28">
        <v>3008.0</v>
      </c>
      <c r="B3009" s="28">
        <v>23.0</v>
      </c>
      <c r="C3009" s="28" t="s">
        <v>49</v>
      </c>
      <c r="D3009" s="28">
        <v>6.52</v>
      </c>
      <c r="E3009" s="28">
        <v>3.58</v>
      </c>
      <c r="F3009" s="28">
        <v>8.49</v>
      </c>
      <c r="G3009" s="28">
        <v>63.21</v>
      </c>
      <c r="H3009" s="28" t="s">
        <v>45</v>
      </c>
      <c r="I3009" s="28">
        <v>0.55</v>
      </c>
      <c r="J3009" s="28">
        <v>10.84</v>
      </c>
      <c r="K3009" s="28">
        <v>248.49</v>
      </c>
      <c r="L3009" s="28">
        <v>13.97</v>
      </c>
      <c r="M3009" s="28" t="s">
        <v>46</v>
      </c>
      <c r="N3009" s="28">
        <v>44.2</v>
      </c>
    </row>
    <row r="3010">
      <c r="A3010" s="28">
        <v>3009.0</v>
      </c>
      <c r="B3010" s="28">
        <v>22.0</v>
      </c>
      <c r="C3010" s="28" t="s">
        <v>44</v>
      </c>
      <c r="D3010" s="28">
        <v>6.98</v>
      </c>
      <c r="E3010" s="28">
        <v>6.83</v>
      </c>
      <c r="F3010" s="28">
        <v>4.74</v>
      </c>
      <c r="G3010" s="28">
        <v>89.67</v>
      </c>
      <c r="H3010" s="28" t="s">
        <v>51</v>
      </c>
      <c r="I3010" s="28">
        <v>0.23</v>
      </c>
      <c r="J3010" s="28">
        <v>9.14</v>
      </c>
      <c r="K3010" s="28">
        <v>251.0</v>
      </c>
      <c r="L3010" s="28">
        <v>12.35</v>
      </c>
      <c r="M3010" s="28" t="s">
        <v>46</v>
      </c>
      <c r="N3010" s="28">
        <v>44.31</v>
      </c>
    </row>
    <row r="3011">
      <c r="A3011" s="28">
        <v>3010.0</v>
      </c>
      <c r="B3011" s="28">
        <v>22.0</v>
      </c>
      <c r="C3011" s="28" t="s">
        <v>44</v>
      </c>
      <c r="D3011" s="28">
        <v>7.78</v>
      </c>
      <c r="E3011" s="28">
        <v>4.23</v>
      </c>
      <c r="F3011" s="28">
        <v>7.43</v>
      </c>
      <c r="G3011" s="28">
        <v>81.65</v>
      </c>
      <c r="H3011" s="28" t="s">
        <v>45</v>
      </c>
      <c r="I3011" s="28">
        <v>1.12</v>
      </c>
      <c r="J3011" s="28">
        <v>12.22</v>
      </c>
      <c r="K3011" s="28">
        <v>229.78</v>
      </c>
      <c r="L3011" s="28">
        <v>18.45</v>
      </c>
      <c r="M3011" s="28" t="s">
        <v>46</v>
      </c>
      <c r="N3011" s="28">
        <v>41.98</v>
      </c>
    </row>
    <row r="3012">
      <c r="A3012" s="28">
        <v>3011.0</v>
      </c>
      <c r="B3012" s="28">
        <v>20.0</v>
      </c>
      <c r="C3012" s="28" t="s">
        <v>49</v>
      </c>
      <c r="D3012" s="28">
        <v>6.11</v>
      </c>
      <c r="E3012" s="28">
        <v>6.02</v>
      </c>
      <c r="F3012" s="28">
        <v>5.5</v>
      </c>
      <c r="G3012" s="28">
        <v>63.44</v>
      </c>
      <c r="H3012" s="28" t="s">
        <v>51</v>
      </c>
      <c r="I3012" s="28">
        <v>2.44</v>
      </c>
      <c r="J3012" s="28">
        <v>8.78</v>
      </c>
      <c r="K3012" s="28">
        <v>248.59</v>
      </c>
      <c r="L3012" s="28">
        <v>15.48</v>
      </c>
      <c r="M3012" s="28" t="s">
        <v>46</v>
      </c>
      <c r="N3012" s="28">
        <v>43.21</v>
      </c>
    </row>
    <row r="3013">
      <c r="A3013" s="28">
        <v>3012.0</v>
      </c>
      <c r="B3013" s="28">
        <v>20.0</v>
      </c>
      <c r="C3013" s="28" t="s">
        <v>49</v>
      </c>
      <c r="D3013" s="28">
        <v>4.87</v>
      </c>
      <c r="E3013" s="28">
        <v>4.71</v>
      </c>
      <c r="F3013" s="28">
        <v>6.84</v>
      </c>
      <c r="G3013" s="28">
        <v>61.07</v>
      </c>
      <c r="H3013" s="28" t="s">
        <v>45</v>
      </c>
      <c r="I3013" s="28">
        <v>3.09</v>
      </c>
      <c r="J3013" s="28">
        <v>6.66</v>
      </c>
      <c r="K3013" s="28">
        <v>244.96</v>
      </c>
      <c r="L3013" s="28">
        <v>10.62</v>
      </c>
      <c r="M3013" s="28" t="s">
        <v>48</v>
      </c>
      <c r="N3013" s="28">
        <v>56.15</v>
      </c>
    </row>
    <row r="3014">
      <c r="A3014" s="28">
        <v>3013.0</v>
      </c>
      <c r="B3014" s="28">
        <v>20.0</v>
      </c>
      <c r="C3014" s="28" t="s">
        <v>44</v>
      </c>
      <c r="D3014" s="28">
        <v>2.92</v>
      </c>
      <c r="E3014" s="28">
        <v>2.52</v>
      </c>
      <c r="F3014" s="28">
        <v>7.08</v>
      </c>
      <c r="G3014" s="28">
        <v>74.51</v>
      </c>
      <c r="H3014" s="28" t="s">
        <v>45</v>
      </c>
      <c r="I3014" s="28">
        <v>0.72</v>
      </c>
      <c r="J3014" s="28">
        <v>8.45</v>
      </c>
      <c r="K3014" s="28">
        <v>271.34</v>
      </c>
      <c r="L3014" s="28">
        <v>11.32</v>
      </c>
      <c r="M3014" s="28" t="s">
        <v>48</v>
      </c>
      <c r="N3014" s="28">
        <v>57.69</v>
      </c>
    </row>
    <row r="3015">
      <c r="A3015" s="28">
        <v>3014.0</v>
      </c>
      <c r="B3015" s="28">
        <v>16.0</v>
      </c>
      <c r="C3015" s="28" t="s">
        <v>49</v>
      </c>
      <c r="D3015" s="28">
        <v>1.45</v>
      </c>
      <c r="E3015" s="28">
        <v>1.67</v>
      </c>
      <c r="F3015" s="28">
        <v>6.09</v>
      </c>
      <c r="G3015" s="28">
        <v>92.09</v>
      </c>
      <c r="H3015" s="28" t="s">
        <v>51</v>
      </c>
      <c r="I3015" s="28">
        <v>2.17</v>
      </c>
      <c r="J3015" s="28">
        <v>2.97</v>
      </c>
      <c r="K3015" s="28">
        <v>287.7</v>
      </c>
      <c r="L3015" s="28">
        <v>2.11</v>
      </c>
      <c r="M3015" s="28" t="s">
        <v>48</v>
      </c>
      <c r="N3015" s="28">
        <v>58.66</v>
      </c>
    </row>
    <row r="3016">
      <c r="A3016" s="28">
        <v>3015.0</v>
      </c>
      <c r="B3016" s="28">
        <v>23.0</v>
      </c>
      <c r="C3016" s="28" t="s">
        <v>49</v>
      </c>
      <c r="D3016" s="28">
        <v>5.49</v>
      </c>
      <c r="E3016" s="28">
        <v>3.13</v>
      </c>
      <c r="F3016" s="28">
        <v>8.87</v>
      </c>
      <c r="G3016" s="28">
        <v>61.65</v>
      </c>
      <c r="H3016" s="28" t="s">
        <v>45</v>
      </c>
      <c r="I3016" s="28">
        <v>0.36</v>
      </c>
      <c r="J3016" s="28">
        <v>10.3</v>
      </c>
      <c r="K3016" s="28">
        <v>252.21</v>
      </c>
      <c r="L3016" s="28">
        <v>10.58</v>
      </c>
      <c r="M3016" s="28" t="s">
        <v>46</v>
      </c>
      <c r="N3016" s="28">
        <v>53.08</v>
      </c>
    </row>
    <row r="3017">
      <c r="A3017" s="28">
        <v>3016.0</v>
      </c>
      <c r="B3017" s="28">
        <v>16.0</v>
      </c>
      <c r="C3017" s="28" t="s">
        <v>49</v>
      </c>
      <c r="D3017" s="28">
        <v>7.96</v>
      </c>
      <c r="E3017" s="28">
        <v>1.52</v>
      </c>
      <c r="F3017" s="28">
        <v>4.66</v>
      </c>
      <c r="G3017" s="28">
        <v>88.18</v>
      </c>
      <c r="H3017" s="28" t="s">
        <v>47</v>
      </c>
      <c r="I3017" s="28">
        <v>0.19</v>
      </c>
      <c r="J3017" s="28">
        <v>9.47</v>
      </c>
      <c r="K3017" s="28">
        <v>216.14</v>
      </c>
      <c r="L3017" s="28">
        <v>18.12</v>
      </c>
      <c r="M3017" s="28" t="s">
        <v>46</v>
      </c>
      <c r="N3017" s="28">
        <v>18.9</v>
      </c>
    </row>
    <row r="3018">
      <c r="A3018" s="28">
        <v>3017.0</v>
      </c>
      <c r="B3018" s="28">
        <v>19.0</v>
      </c>
      <c r="C3018" s="28" t="s">
        <v>49</v>
      </c>
      <c r="D3018" s="28">
        <v>3.74</v>
      </c>
      <c r="E3018" s="28">
        <v>6.57</v>
      </c>
      <c r="F3018" s="28">
        <v>5.96</v>
      </c>
      <c r="G3018" s="28">
        <v>86.22</v>
      </c>
      <c r="H3018" s="28" t="s">
        <v>47</v>
      </c>
      <c r="I3018" s="28">
        <v>4.32</v>
      </c>
      <c r="J3018" s="28">
        <v>8.16</v>
      </c>
      <c r="K3018" s="28">
        <v>270.16</v>
      </c>
      <c r="L3018" s="28">
        <v>12.03</v>
      </c>
      <c r="M3018" s="28" t="s">
        <v>48</v>
      </c>
      <c r="N3018" s="28">
        <v>70.91</v>
      </c>
    </row>
    <row r="3019">
      <c r="A3019" s="28">
        <v>3018.0</v>
      </c>
      <c r="B3019" s="28">
        <v>24.0</v>
      </c>
      <c r="C3019" s="28" t="s">
        <v>49</v>
      </c>
      <c r="D3019" s="28">
        <v>5.79</v>
      </c>
      <c r="E3019" s="28">
        <v>8.16</v>
      </c>
      <c r="F3019" s="28">
        <v>6.15</v>
      </c>
      <c r="G3019" s="28">
        <v>70.62</v>
      </c>
      <c r="H3019" s="28" t="s">
        <v>51</v>
      </c>
      <c r="I3019" s="28">
        <v>3.29</v>
      </c>
      <c r="J3019" s="28">
        <v>7.34</v>
      </c>
      <c r="K3019" s="28">
        <v>242.06</v>
      </c>
      <c r="L3019" s="28">
        <v>12.57</v>
      </c>
      <c r="M3019" s="28" t="s">
        <v>46</v>
      </c>
      <c r="N3019" s="28">
        <v>76.3220405566858</v>
      </c>
    </row>
    <row r="3020">
      <c r="A3020" s="28">
        <v>3019.0</v>
      </c>
      <c r="B3020" s="28">
        <v>24.0</v>
      </c>
      <c r="C3020" s="28" t="s">
        <v>52</v>
      </c>
      <c r="D3020" s="28">
        <v>3.96</v>
      </c>
      <c r="E3020" s="28">
        <v>4.06</v>
      </c>
      <c r="F3020" s="28">
        <v>7.16</v>
      </c>
      <c r="G3020" s="28">
        <v>63.1</v>
      </c>
      <c r="H3020" s="28" t="s">
        <v>51</v>
      </c>
      <c r="I3020" s="28">
        <v>3.91</v>
      </c>
      <c r="J3020" s="28">
        <v>7.5</v>
      </c>
      <c r="K3020" s="28">
        <v>264.9</v>
      </c>
      <c r="L3020" s="28">
        <v>13.33</v>
      </c>
      <c r="M3020" s="28" t="s">
        <v>48</v>
      </c>
      <c r="N3020" s="28">
        <v>56.51</v>
      </c>
    </row>
    <row r="3021">
      <c r="A3021" s="28">
        <v>3020.0</v>
      </c>
      <c r="B3021" s="28">
        <v>20.0</v>
      </c>
      <c r="C3021" s="28" t="s">
        <v>44</v>
      </c>
      <c r="D3021" s="28">
        <v>3.46</v>
      </c>
      <c r="E3021" s="28">
        <v>4.48</v>
      </c>
      <c r="F3021" s="28">
        <v>6.04</v>
      </c>
      <c r="G3021" s="28">
        <v>96.61</v>
      </c>
      <c r="H3021" s="28" t="s">
        <v>45</v>
      </c>
      <c r="I3021" s="28">
        <v>0.91</v>
      </c>
      <c r="J3021" s="28">
        <v>5.4</v>
      </c>
      <c r="K3021" s="28">
        <v>259.94</v>
      </c>
      <c r="L3021" s="28">
        <v>8.91</v>
      </c>
      <c r="M3021" s="28" t="s">
        <v>48</v>
      </c>
      <c r="N3021" s="28">
        <v>71.49</v>
      </c>
    </row>
    <row r="3022">
      <c r="A3022" s="28">
        <v>3021.0</v>
      </c>
      <c r="B3022" s="28">
        <v>19.0</v>
      </c>
      <c r="C3022" s="28" t="s">
        <v>49</v>
      </c>
      <c r="D3022" s="28">
        <v>3.28</v>
      </c>
      <c r="E3022" s="28">
        <v>8.35</v>
      </c>
      <c r="F3022" s="28">
        <v>4.49</v>
      </c>
      <c r="G3022" s="28">
        <v>72.01</v>
      </c>
      <c r="H3022" s="28" t="s">
        <v>47</v>
      </c>
      <c r="I3022" s="28">
        <v>1.61</v>
      </c>
      <c r="J3022" s="28">
        <v>8.61</v>
      </c>
      <c r="K3022" s="28">
        <v>282.84</v>
      </c>
      <c r="L3022" s="28">
        <v>10.02</v>
      </c>
      <c r="M3022" s="28" t="s">
        <v>50</v>
      </c>
      <c r="N3022" s="28">
        <v>83.9</v>
      </c>
    </row>
    <row r="3023">
      <c r="A3023" s="28">
        <v>3022.0</v>
      </c>
      <c r="B3023" s="28">
        <v>18.0</v>
      </c>
      <c r="C3023" s="28" t="s">
        <v>44</v>
      </c>
      <c r="D3023" s="28">
        <v>4.04</v>
      </c>
      <c r="E3023" s="28">
        <v>3.0</v>
      </c>
      <c r="F3023" s="28">
        <v>8.74</v>
      </c>
      <c r="G3023" s="28">
        <v>64.46</v>
      </c>
      <c r="H3023" s="28" t="s">
        <v>51</v>
      </c>
      <c r="I3023" s="28">
        <v>2.22</v>
      </c>
      <c r="J3023" s="28">
        <v>7.05</v>
      </c>
      <c r="K3023" s="28">
        <v>278.52</v>
      </c>
      <c r="L3023" s="28">
        <v>8.72</v>
      </c>
      <c r="M3023" s="28" t="s">
        <v>48</v>
      </c>
      <c r="N3023" s="28">
        <v>54.27</v>
      </c>
    </row>
    <row r="3024">
      <c r="A3024" s="28">
        <v>3023.0</v>
      </c>
      <c r="B3024" s="28">
        <v>18.0</v>
      </c>
      <c r="C3024" s="28" t="s">
        <v>44</v>
      </c>
      <c r="D3024" s="28">
        <v>2.94</v>
      </c>
      <c r="E3024" s="28">
        <v>2.07</v>
      </c>
      <c r="F3024" s="28">
        <v>6.08</v>
      </c>
      <c r="G3024" s="28">
        <v>87.26</v>
      </c>
      <c r="H3024" s="28" t="s">
        <v>45</v>
      </c>
      <c r="I3024" s="28">
        <v>3.29</v>
      </c>
      <c r="J3024" s="28">
        <v>4.02</v>
      </c>
      <c r="K3024" s="28">
        <v>285.42</v>
      </c>
      <c r="L3024" s="28">
        <v>3.81</v>
      </c>
      <c r="M3024" s="28" t="s">
        <v>48</v>
      </c>
      <c r="N3024" s="28">
        <v>53.53</v>
      </c>
    </row>
    <row r="3025">
      <c r="A3025" s="28">
        <v>3024.0</v>
      </c>
      <c r="B3025" s="28">
        <v>20.0</v>
      </c>
      <c r="C3025" s="28" t="s">
        <v>44</v>
      </c>
      <c r="D3025" s="28">
        <v>5.99</v>
      </c>
      <c r="E3025" s="28">
        <v>5.51</v>
      </c>
      <c r="F3025" s="28">
        <v>5.71</v>
      </c>
      <c r="G3025" s="28">
        <v>68.67</v>
      </c>
      <c r="H3025" s="28" t="s">
        <v>45</v>
      </c>
      <c r="I3025" s="28">
        <v>2.67</v>
      </c>
      <c r="J3025" s="28">
        <v>10.13</v>
      </c>
      <c r="K3025" s="28">
        <v>251.77</v>
      </c>
      <c r="L3025" s="28">
        <v>13.52</v>
      </c>
      <c r="M3025" s="28" t="s">
        <v>46</v>
      </c>
      <c r="N3025" s="28">
        <v>45.42</v>
      </c>
    </row>
    <row r="3026">
      <c r="A3026" s="28">
        <v>3025.0</v>
      </c>
      <c r="B3026" s="28">
        <v>16.0</v>
      </c>
      <c r="C3026" s="28" t="s">
        <v>44</v>
      </c>
      <c r="D3026" s="28">
        <v>6.99</v>
      </c>
      <c r="E3026" s="28">
        <v>6.82</v>
      </c>
      <c r="F3026" s="28">
        <v>6.23</v>
      </c>
      <c r="G3026" s="28">
        <v>79.03</v>
      </c>
      <c r="H3026" s="28" t="s">
        <v>45</v>
      </c>
      <c r="I3026" s="28">
        <v>2.76</v>
      </c>
      <c r="J3026" s="28">
        <v>10.22</v>
      </c>
      <c r="K3026" s="28">
        <v>240.77</v>
      </c>
      <c r="L3026" s="28">
        <v>18.76</v>
      </c>
      <c r="M3026" s="28" t="s">
        <v>46</v>
      </c>
      <c r="N3026" s="28">
        <v>50.52</v>
      </c>
    </row>
    <row r="3027">
      <c r="A3027" s="28">
        <v>3026.0</v>
      </c>
      <c r="B3027" s="28">
        <v>20.0</v>
      </c>
      <c r="C3027" s="28" t="s">
        <v>49</v>
      </c>
      <c r="D3027" s="28">
        <v>7.06</v>
      </c>
      <c r="E3027" s="28">
        <v>6.4</v>
      </c>
      <c r="F3027" s="28">
        <v>5.08</v>
      </c>
      <c r="G3027" s="28">
        <v>62.02</v>
      </c>
      <c r="H3027" s="28" t="s">
        <v>45</v>
      </c>
      <c r="I3027" s="28">
        <v>0.78</v>
      </c>
      <c r="J3027" s="28">
        <v>12.36</v>
      </c>
      <c r="K3027" s="28">
        <v>239.53</v>
      </c>
      <c r="L3027" s="28">
        <v>17.15</v>
      </c>
      <c r="M3027" s="28" t="s">
        <v>46</v>
      </c>
      <c r="N3027" s="28">
        <v>37.15</v>
      </c>
    </row>
    <row r="3028">
      <c r="A3028" s="28">
        <v>3027.0</v>
      </c>
      <c r="B3028" s="28">
        <v>21.0</v>
      </c>
      <c r="C3028" s="28" t="s">
        <v>49</v>
      </c>
      <c r="D3028" s="28">
        <v>1.82</v>
      </c>
      <c r="E3028" s="28">
        <v>7.42</v>
      </c>
      <c r="F3028" s="28">
        <v>4.5</v>
      </c>
      <c r="G3028" s="28">
        <v>99.72</v>
      </c>
      <c r="H3028" s="28" t="s">
        <v>51</v>
      </c>
      <c r="I3028" s="28">
        <v>2.37</v>
      </c>
      <c r="J3028" s="28">
        <v>4.99</v>
      </c>
      <c r="K3028" s="28">
        <v>306.63</v>
      </c>
      <c r="L3028" s="28">
        <v>4.44</v>
      </c>
      <c r="M3028" s="28" t="s">
        <v>50</v>
      </c>
      <c r="N3028" s="28">
        <v>85.71</v>
      </c>
    </row>
    <row r="3029">
      <c r="A3029" s="28">
        <v>3028.0</v>
      </c>
      <c r="B3029" s="28">
        <v>22.0</v>
      </c>
      <c r="C3029" s="28" t="s">
        <v>49</v>
      </c>
      <c r="D3029" s="28">
        <v>7.17</v>
      </c>
      <c r="E3029" s="28">
        <v>1.51</v>
      </c>
      <c r="F3029" s="28">
        <v>4.74</v>
      </c>
      <c r="G3029" s="28">
        <v>77.9</v>
      </c>
      <c r="H3029" s="28" t="s">
        <v>47</v>
      </c>
      <c r="I3029" s="28">
        <v>4.12</v>
      </c>
      <c r="J3029" s="28">
        <v>10.23</v>
      </c>
      <c r="K3029" s="28">
        <v>245.87</v>
      </c>
      <c r="L3029" s="28">
        <v>14.06</v>
      </c>
      <c r="M3029" s="28" t="s">
        <v>46</v>
      </c>
      <c r="N3029" s="28">
        <v>17.31</v>
      </c>
    </row>
    <row r="3030">
      <c r="A3030" s="28">
        <v>3029.0</v>
      </c>
      <c r="B3030" s="28">
        <v>24.0</v>
      </c>
      <c r="C3030" s="28" t="s">
        <v>44</v>
      </c>
      <c r="D3030" s="28">
        <v>2.73</v>
      </c>
      <c r="E3030" s="28">
        <v>4.85</v>
      </c>
      <c r="F3030" s="28">
        <v>4.83</v>
      </c>
      <c r="G3030" s="28">
        <v>99.96</v>
      </c>
      <c r="H3030" s="28" t="s">
        <v>47</v>
      </c>
      <c r="I3030" s="28">
        <v>2.55</v>
      </c>
      <c r="J3030" s="28">
        <v>6.0</v>
      </c>
      <c r="K3030" s="28">
        <v>303.02</v>
      </c>
      <c r="L3030" s="28">
        <v>8.17</v>
      </c>
      <c r="M3030" s="28" t="s">
        <v>48</v>
      </c>
      <c r="N3030" s="28">
        <v>78.3941934927757</v>
      </c>
    </row>
    <row r="3031">
      <c r="A3031" s="28">
        <v>3030.0</v>
      </c>
      <c r="B3031" s="28">
        <v>18.0</v>
      </c>
      <c r="C3031" s="28" t="s">
        <v>44</v>
      </c>
      <c r="D3031" s="28">
        <v>2.47</v>
      </c>
      <c r="E3031" s="28">
        <v>3.15</v>
      </c>
      <c r="F3031" s="28">
        <v>4.99</v>
      </c>
      <c r="G3031" s="28">
        <v>75.43</v>
      </c>
      <c r="H3031" s="28" t="s">
        <v>51</v>
      </c>
      <c r="I3031" s="28">
        <v>1.0</v>
      </c>
      <c r="J3031" s="28">
        <v>7.77</v>
      </c>
      <c r="K3031" s="28">
        <v>271.1</v>
      </c>
      <c r="L3031" s="28">
        <v>5.34</v>
      </c>
      <c r="M3031" s="28" t="s">
        <v>48</v>
      </c>
      <c r="N3031" s="28">
        <v>61.35</v>
      </c>
    </row>
    <row r="3032">
      <c r="A3032" s="28">
        <v>3031.0</v>
      </c>
      <c r="B3032" s="28">
        <v>17.0</v>
      </c>
      <c r="C3032" s="28" t="s">
        <v>49</v>
      </c>
      <c r="D3032" s="28">
        <v>5.81</v>
      </c>
      <c r="E3032" s="28">
        <v>7.83</v>
      </c>
      <c r="F3032" s="28">
        <v>6.1</v>
      </c>
      <c r="G3032" s="28">
        <v>73.91</v>
      </c>
      <c r="H3032" s="28" t="s">
        <v>51</v>
      </c>
      <c r="I3032" s="28">
        <v>2.07</v>
      </c>
      <c r="J3032" s="28">
        <v>9.74</v>
      </c>
      <c r="K3032" s="28">
        <v>254.95</v>
      </c>
      <c r="L3032" s="28">
        <v>14.3</v>
      </c>
      <c r="M3032" s="28" t="s">
        <v>46</v>
      </c>
      <c r="N3032" s="28">
        <v>77.4774763987699</v>
      </c>
    </row>
    <row r="3033">
      <c r="A3033" s="28">
        <v>3032.0</v>
      </c>
      <c r="B3033" s="28">
        <v>18.0</v>
      </c>
      <c r="C3033" s="28" t="s">
        <v>44</v>
      </c>
      <c r="D3033" s="28">
        <v>2.44</v>
      </c>
      <c r="E3033" s="28">
        <v>8.85</v>
      </c>
      <c r="F3033" s="28">
        <v>7.12</v>
      </c>
      <c r="G3033" s="28">
        <v>96.58</v>
      </c>
      <c r="H3033" s="28" t="s">
        <v>45</v>
      </c>
      <c r="I3033" s="28">
        <v>3.77</v>
      </c>
      <c r="J3033" s="28">
        <v>6.79</v>
      </c>
      <c r="K3033" s="28">
        <v>278.62</v>
      </c>
      <c r="L3033" s="28">
        <v>6.13</v>
      </c>
      <c r="M3033" s="28" t="s">
        <v>48</v>
      </c>
      <c r="N3033" s="28">
        <v>100.0</v>
      </c>
    </row>
    <row r="3034">
      <c r="A3034" s="28">
        <v>3033.0</v>
      </c>
      <c r="B3034" s="28">
        <v>24.0</v>
      </c>
      <c r="C3034" s="28" t="s">
        <v>49</v>
      </c>
      <c r="D3034" s="28">
        <v>0.42</v>
      </c>
      <c r="E3034" s="28">
        <v>3.53</v>
      </c>
      <c r="F3034" s="28">
        <v>7.14</v>
      </c>
      <c r="G3034" s="28">
        <v>73.18</v>
      </c>
      <c r="H3034" s="28" t="s">
        <v>51</v>
      </c>
      <c r="I3034" s="28">
        <v>0.67</v>
      </c>
      <c r="J3034" s="28">
        <v>5.02</v>
      </c>
      <c r="K3034" s="28">
        <v>329.02</v>
      </c>
      <c r="L3034" s="28">
        <v>2.62</v>
      </c>
      <c r="M3034" s="28" t="s">
        <v>48</v>
      </c>
      <c r="N3034" s="28">
        <v>65.44</v>
      </c>
    </row>
    <row r="3035">
      <c r="A3035" s="28">
        <v>3034.0</v>
      </c>
      <c r="B3035" s="28">
        <v>22.0</v>
      </c>
      <c r="C3035" s="28" t="s">
        <v>49</v>
      </c>
      <c r="D3035" s="28">
        <v>2.99</v>
      </c>
      <c r="E3035" s="28">
        <v>1.86</v>
      </c>
      <c r="F3035" s="28">
        <v>4.0</v>
      </c>
      <c r="G3035" s="28">
        <v>77.28</v>
      </c>
      <c r="H3035" s="28" t="s">
        <v>45</v>
      </c>
      <c r="I3035" s="28">
        <v>2.9</v>
      </c>
      <c r="J3035" s="28">
        <v>8.68</v>
      </c>
      <c r="K3035" s="28">
        <v>284.78</v>
      </c>
      <c r="L3035" s="28">
        <v>10.11</v>
      </c>
      <c r="M3035" s="28" t="s">
        <v>48</v>
      </c>
      <c r="N3035" s="28">
        <v>49.34</v>
      </c>
    </row>
    <row r="3036">
      <c r="A3036" s="28">
        <v>3035.0</v>
      </c>
      <c r="B3036" s="28">
        <v>24.0</v>
      </c>
      <c r="C3036" s="28" t="s">
        <v>49</v>
      </c>
      <c r="D3036" s="28">
        <v>5.77</v>
      </c>
      <c r="E3036" s="28">
        <v>3.28</v>
      </c>
      <c r="F3036" s="28">
        <v>8.6</v>
      </c>
      <c r="G3036" s="28">
        <v>63.12</v>
      </c>
      <c r="H3036" s="28" t="s">
        <v>45</v>
      </c>
      <c r="I3036" s="28">
        <v>4.83</v>
      </c>
      <c r="J3036" s="28">
        <v>10.96</v>
      </c>
      <c r="K3036" s="28">
        <v>253.52</v>
      </c>
      <c r="L3036" s="28">
        <v>12.24</v>
      </c>
      <c r="M3036" s="28" t="s">
        <v>46</v>
      </c>
      <c r="N3036" s="28">
        <v>36.8</v>
      </c>
    </row>
    <row r="3037">
      <c r="A3037" s="28">
        <v>3036.0</v>
      </c>
      <c r="B3037" s="28">
        <v>17.0</v>
      </c>
      <c r="C3037" s="28" t="s">
        <v>49</v>
      </c>
      <c r="D3037" s="28">
        <v>2.62</v>
      </c>
      <c r="E3037" s="28">
        <v>1.94</v>
      </c>
      <c r="F3037" s="28">
        <v>8.11</v>
      </c>
      <c r="G3037" s="28">
        <v>98.22</v>
      </c>
      <c r="H3037" s="28" t="s">
        <v>51</v>
      </c>
      <c r="I3037" s="28">
        <v>1.9</v>
      </c>
      <c r="J3037" s="28">
        <v>8.26</v>
      </c>
      <c r="K3037" s="28">
        <v>289.73</v>
      </c>
      <c r="L3037" s="28">
        <v>8.07</v>
      </c>
      <c r="M3037" s="28" t="s">
        <v>48</v>
      </c>
      <c r="N3037" s="28">
        <v>63.35</v>
      </c>
    </row>
    <row r="3038">
      <c r="A3038" s="28">
        <v>3037.0</v>
      </c>
      <c r="B3038" s="28">
        <v>20.0</v>
      </c>
      <c r="C3038" s="28" t="s">
        <v>49</v>
      </c>
      <c r="D3038" s="28">
        <v>5.04</v>
      </c>
      <c r="E3038" s="28">
        <v>3.9</v>
      </c>
      <c r="F3038" s="28">
        <v>8.82</v>
      </c>
      <c r="G3038" s="28">
        <v>63.41</v>
      </c>
      <c r="H3038" s="28" t="s">
        <v>45</v>
      </c>
      <c r="I3038" s="28">
        <v>0.22</v>
      </c>
      <c r="J3038" s="28">
        <v>7.76</v>
      </c>
      <c r="K3038" s="28">
        <v>261.62</v>
      </c>
      <c r="L3038" s="28">
        <v>8.39</v>
      </c>
      <c r="M3038" s="28" t="s">
        <v>46</v>
      </c>
      <c r="N3038" s="28">
        <v>53.44</v>
      </c>
    </row>
    <row r="3039">
      <c r="A3039" s="28">
        <v>3038.0</v>
      </c>
      <c r="B3039" s="28">
        <v>19.0</v>
      </c>
      <c r="C3039" s="28" t="s">
        <v>44</v>
      </c>
      <c r="D3039" s="28">
        <v>5.28</v>
      </c>
      <c r="E3039" s="28">
        <v>5.84</v>
      </c>
      <c r="F3039" s="28">
        <v>5.8</v>
      </c>
      <c r="G3039" s="28">
        <v>90.85</v>
      </c>
      <c r="H3039" s="28" t="s">
        <v>45</v>
      </c>
      <c r="I3039" s="28">
        <v>3.17</v>
      </c>
      <c r="J3039" s="28">
        <v>7.35</v>
      </c>
      <c r="K3039" s="28">
        <v>273.11</v>
      </c>
      <c r="L3039" s="28">
        <v>11.37</v>
      </c>
      <c r="M3039" s="28" t="s">
        <v>46</v>
      </c>
      <c r="N3039" s="28">
        <v>57.99</v>
      </c>
    </row>
    <row r="3040">
      <c r="A3040" s="28">
        <v>3039.0</v>
      </c>
      <c r="B3040" s="28">
        <v>17.0</v>
      </c>
      <c r="C3040" s="28" t="s">
        <v>49</v>
      </c>
      <c r="D3040" s="28">
        <v>5.87</v>
      </c>
      <c r="E3040" s="28">
        <v>9.76</v>
      </c>
      <c r="F3040" s="28">
        <v>7.32</v>
      </c>
      <c r="G3040" s="28">
        <v>81.54</v>
      </c>
      <c r="H3040" s="28" t="s">
        <v>45</v>
      </c>
      <c r="I3040" s="28">
        <v>0.24</v>
      </c>
      <c r="J3040" s="28">
        <v>7.89</v>
      </c>
      <c r="K3040" s="28">
        <v>261.96</v>
      </c>
      <c r="L3040" s="28">
        <v>13.74</v>
      </c>
      <c r="M3040" s="28" t="s">
        <v>46</v>
      </c>
      <c r="N3040" s="28">
        <v>85.3489206455481</v>
      </c>
    </row>
    <row r="3041">
      <c r="A3041" s="28">
        <v>3040.0</v>
      </c>
      <c r="B3041" s="28">
        <v>24.0</v>
      </c>
      <c r="C3041" s="28" t="s">
        <v>44</v>
      </c>
      <c r="D3041" s="28">
        <v>7.18</v>
      </c>
      <c r="E3041" s="28">
        <v>4.59</v>
      </c>
      <c r="F3041" s="28">
        <v>4.84</v>
      </c>
      <c r="G3041" s="28">
        <v>62.46</v>
      </c>
      <c r="H3041" s="28" t="s">
        <v>45</v>
      </c>
      <c r="I3041" s="28">
        <v>0.96</v>
      </c>
      <c r="J3041" s="28">
        <v>12.47</v>
      </c>
      <c r="K3041" s="28">
        <v>249.88</v>
      </c>
      <c r="L3041" s="28">
        <v>18.59</v>
      </c>
      <c r="M3041" s="28" t="s">
        <v>46</v>
      </c>
      <c r="N3041" s="28">
        <v>21.05</v>
      </c>
    </row>
    <row r="3042">
      <c r="A3042" s="28">
        <v>3041.0</v>
      </c>
      <c r="B3042" s="28">
        <v>24.0</v>
      </c>
      <c r="C3042" s="28" t="s">
        <v>44</v>
      </c>
      <c r="D3042" s="28">
        <v>3.46</v>
      </c>
      <c r="E3042" s="28">
        <v>2.98</v>
      </c>
      <c r="F3042" s="28">
        <v>8.09</v>
      </c>
      <c r="G3042" s="28">
        <v>60.07</v>
      </c>
      <c r="H3042" s="28" t="s">
        <v>51</v>
      </c>
      <c r="I3042" s="28">
        <v>0.24</v>
      </c>
      <c r="J3042" s="28">
        <v>8.61</v>
      </c>
      <c r="K3042" s="28">
        <v>276.53</v>
      </c>
      <c r="L3042" s="28">
        <v>11.76</v>
      </c>
      <c r="M3042" s="28" t="s">
        <v>48</v>
      </c>
      <c r="N3042" s="28">
        <v>51.76</v>
      </c>
    </row>
    <row r="3043">
      <c r="A3043" s="28">
        <v>3042.0</v>
      </c>
      <c r="B3043" s="28">
        <v>21.0</v>
      </c>
      <c r="C3043" s="28" t="s">
        <v>44</v>
      </c>
      <c r="D3043" s="28">
        <v>1.33</v>
      </c>
      <c r="E3043" s="28">
        <v>2.5</v>
      </c>
      <c r="F3043" s="28">
        <v>4.81</v>
      </c>
      <c r="G3043" s="28">
        <v>97.42</v>
      </c>
      <c r="H3043" s="28" t="s">
        <v>45</v>
      </c>
      <c r="I3043" s="28">
        <v>0.85</v>
      </c>
      <c r="J3043" s="28">
        <v>5.58</v>
      </c>
      <c r="K3043" s="28">
        <v>282.79</v>
      </c>
      <c r="L3043" s="28">
        <v>6.1</v>
      </c>
      <c r="M3043" s="28" t="s">
        <v>48</v>
      </c>
      <c r="N3043" s="28">
        <v>65.14</v>
      </c>
    </row>
    <row r="3044">
      <c r="A3044" s="28">
        <v>3043.0</v>
      </c>
      <c r="B3044" s="28">
        <v>21.0</v>
      </c>
      <c r="C3044" s="28" t="s">
        <v>49</v>
      </c>
      <c r="D3044" s="28">
        <v>2.55</v>
      </c>
      <c r="E3044" s="28">
        <v>2.56</v>
      </c>
      <c r="F3044" s="28">
        <v>5.63</v>
      </c>
      <c r="G3044" s="28">
        <v>89.69</v>
      </c>
      <c r="H3044" s="28" t="s">
        <v>45</v>
      </c>
      <c r="I3044" s="28">
        <v>4.27</v>
      </c>
      <c r="J3044" s="28">
        <v>3.86</v>
      </c>
      <c r="K3044" s="28">
        <v>296.87</v>
      </c>
      <c r="L3044" s="28">
        <v>4.94</v>
      </c>
      <c r="M3044" s="28" t="s">
        <v>48</v>
      </c>
      <c r="N3044" s="28">
        <v>58.17</v>
      </c>
    </row>
    <row r="3045">
      <c r="A3045" s="28">
        <v>3044.0</v>
      </c>
      <c r="B3045" s="28">
        <v>23.0</v>
      </c>
      <c r="C3045" s="28" t="s">
        <v>44</v>
      </c>
      <c r="D3045" s="28">
        <v>3.46</v>
      </c>
      <c r="E3045" s="28">
        <v>2.73</v>
      </c>
      <c r="F3045" s="28">
        <v>6.45</v>
      </c>
      <c r="G3045" s="28">
        <v>87.46</v>
      </c>
      <c r="H3045" s="28" t="s">
        <v>45</v>
      </c>
      <c r="I3045" s="28">
        <v>3.67</v>
      </c>
      <c r="J3045" s="28">
        <v>6.05</v>
      </c>
      <c r="K3045" s="28">
        <v>267.32</v>
      </c>
      <c r="L3045" s="28">
        <v>4.59</v>
      </c>
      <c r="M3045" s="28" t="s">
        <v>48</v>
      </c>
      <c r="N3045" s="28">
        <v>52.92</v>
      </c>
    </row>
    <row r="3046">
      <c r="A3046" s="28">
        <v>3045.0</v>
      </c>
      <c r="B3046" s="28">
        <v>21.0</v>
      </c>
      <c r="C3046" s="28" t="s">
        <v>44</v>
      </c>
      <c r="D3046" s="28">
        <v>5.71</v>
      </c>
      <c r="E3046" s="28">
        <v>7.86</v>
      </c>
      <c r="F3046" s="28">
        <v>6.97</v>
      </c>
      <c r="G3046" s="28">
        <v>77.54</v>
      </c>
      <c r="H3046" s="28" t="s">
        <v>45</v>
      </c>
      <c r="I3046" s="28">
        <v>1.71</v>
      </c>
      <c r="J3046" s="28">
        <v>10.38</v>
      </c>
      <c r="K3046" s="28">
        <v>247.86</v>
      </c>
      <c r="L3046" s="28">
        <v>15.74</v>
      </c>
      <c r="M3046" s="28" t="s">
        <v>46</v>
      </c>
      <c r="N3046" s="28">
        <v>75.3514936047884</v>
      </c>
    </row>
    <row r="3047">
      <c r="A3047" s="28">
        <v>3046.0</v>
      </c>
      <c r="B3047" s="28">
        <v>16.0</v>
      </c>
      <c r="C3047" s="28" t="s">
        <v>44</v>
      </c>
      <c r="D3047" s="28">
        <v>0.1</v>
      </c>
      <c r="E3047" s="28">
        <v>1.55</v>
      </c>
      <c r="F3047" s="28">
        <v>6.8</v>
      </c>
      <c r="G3047" s="28">
        <v>69.54</v>
      </c>
      <c r="H3047" s="28" t="s">
        <v>47</v>
      </c>
      <c r="I3047" s="28">
        <v>4.49</v>
      </c>
      <c r="J3047" s="28">
        <v>2.34</v>
      </c>
      <c r="K3047" s="28">
        <v>318.18</v>
      </c>
      <c r="L3047" s="28">
        <v>0.27</v>
      </c>
      <c r="M3047" s="28" t="s">
        <v>48</v>
      </c>
      <c r="N3047" s="28">
        <v>52.09</v>
      </c>
    </row>
    <row r="3048">
      <c r="A3048" s="28">
        <v>3047.0</v>
      </c>
      <c r="B3048" s="28">
        <v>19.0</v>
      </c>
      <c r="C3048" s="28" t="s">
        <v>49</v>
      </c>
      <c r="D3048" s="28">
        <v>2.53</v>
      </c>
      <c r="E3048" s="28">
        <v>9.98</v>
      </c>
      <c r="F3048" s="28">
        <v>4.51</v>
      </c>
      <c r="G3048" s="28">
        <v>87.19</v>
      </c>
      <c r="H3048" s="28" t="s">
        <v>45</v>
      </c>
      <c r="I3048" s="28">
        <v>3.33</v>
      </c>
      <c r="J3048" s="28">
        <v>6.65</v>
      </c>
      <c r="K3048" s="28">
        <v>289.66</v>
      </c>
      <c r="L3048" s="28">
        <v>4.23</v>
      </c>
      <c r="M3048" s="28" t="s">
        <v>50</v>
      </c>
      <c r="N3048" s="28">
        <v>105.882788497454</v>
      </c>
    </row>
    <row r="3049">
      <c r="A3049" s="28">
        <v>3048.0</v>
      </c>
      <c r="B3049" s="28">
        <v>22.0</v>
      </c>
      <c r="C3049" s="28" t="s">
        <v>49</v>
      </c>
      <c r="D3049" s="28">
        <v>6.24</v>
      </c>
      <c r="E3049" s="28">
        <v>5.7</v>
      </c>
      <c r="F3049" s="28">
        <v>6.11</v>
      </c>
      <c r="G3049" s="28">
        <v>84.33</v>
      </c>
      <c r="H3049" s="28" t="s">
        <v>45</v>
      </c>
      <c r="I3049" s="28">
        <v>2.24</v>
      </c>
      <c r="J3049" s="28">
        <v>9.95</v>
      </c>
      <c r="K3049" s="28">
        <v>251.56</v>
      </c>
      <c r="L3049" s="28">
        <v>18.08</v>
      </c>
      <c r="M3049" s="28" t="s">
        <v>46</v>
      </c>
      <c r="N3049" s="28">
        <v>53.0</v>
      </c>
    </row>
    <row r="3050">
      <c r="A3050" s="28">
        <v>3049.0</v>
      </c>
      <c r="B3050" s="28">
        <v>17.0</v>
      </c>
      <c r="C3050" s="28" t="s">
        <v>49</v>
      </c>
      <c r="D3050" s="28">
        <v>5.37</v>
      </c>
      <c r="E3050" s="28">
        <v>5.9</v>
      </c>
      <c r="F3050" s="28">
        <v>8.61</v>
      </c>
      <c r="G3050" s="28">
        <v>89.05</v>
      </c>
      <c r="H3050" s="28" t="s">
        <v>51</v>
      </c>
      <c r="I3050" s="28">
        <v>0.34</v>
      </c>
      <c r="J3050" s="28">
        <v>7.68</v>
      </c>
      <c r="K3050" s="28">
        <v>246.33</v>
      </c>
      <c r="L3050" s="28">
        <v>11.77</v>
      </c>
      <c r="M3050" s="28" t="s">
        <v>46</v>
      </c>
      <c r="N3050" s="28">
        <v>73.56</v>
      </c>
    </row>
    <row r="3051">
      <c r="A3051" s="28">
        <v>3050.0</v>
      </c>
      <c r="B3051" s="28">
        <v>24.0</v>
      </c>
      <c r="C3051" s="28" t="s">
        <v>49</v>
      </c>
      <c r="D3051" s="28">
        <v>5.85</v>
      </c>
      <c r="E3051" s="28">
        <v>4.22</v>
      </c>
      <c r="F3051" s="28">
        <v>8.36</v>
      </c>
      <c r="G3051" s="28">
        <v>74.63</v>
      </c>
      <c r="H3051" s="28" t="s">
        <v>45</v>
      </c>
      <c r="I3051" s="28">
        <v>3.65</v>
      </c>
      <c r="J3051" s="28">
        <v>11.52</v>
      </c>
      <c r="K3051" s="28">
        <v>256.07</v>
      </c>
      <c r="L3051" s="28">
        <v>15.51</v>
      </c>
      <c r="M3051" s="28" t="s">
        <v>46</v>
      </c>
      <c r="N3051" s="28">
        <v>50.14</v>
      </c>
    </row>
    <row r="3052">
      <c r="A3052" s="28">
        <v>3051.0</v>
      </c>
      <c r="B3052" s="28">
        <v>23.0</v>
      </c>
      <c r="C3052" s="28" t="s">
        <v>44</v>
      </c>
      <c r="D3052" s="28">
        <v>6.49</v>
      </c>
      <c r="E3052" s="28">
        <v>7.21</v>
      </c>
      <c r="F3052" s="28">
        <v>6.95</v>
      </c>
      <c r="G3052" s="28">
        <v>99.48</v>
      </c>
      <c r="H3052" s="28" t="s">
        <v>51</v>
      </c>
      <c r="I3052" s="28">
        <v>1.88</v>
      </c>
      <c r="J3052" s="28">
        <v>8.77</v>
      </c>
      <c r="K3052" s="28">
        <v>240.22</v>
      </c>
      <c r="L3052" s="28">
        <v>14.58</v>
      </c>
      <c r="M3052" s="28" t="s">
        <v>46</v>
      </c>
      <c r="N3052" s="28">
        <v>76.4806396277658</v>
      </c>
    </row>
    <row r="3053">
      <c r="A3053" s="28">
        <v>3052.0</v>
      </c>
      <c r="B3053" s="28">
        <v>23.0</v>
      </c>
      <c r="C3053" s="28" t="s">
        <v>44</v>
      </c>
      <c r="D3053" s="28">
        <v>6.27</v>
      </c>
      <c r="E3053" s="28">
        <v>5.24</v>
      </c>
      <c r="F3053" s="28">
        <v>6.86</v>
      </c>
      <c r="G3053" s="28">
        <v>62.68</v>
      </c>
      <c r="H3053" s="28" t="s">
        <v>45</v>
      </c>
      <c r="I3053" s="28">
        <v>1.51</v>
      </c>
      <c r="J3053" s="28">
        <v>11.74</v>
      </c>
      <c r="K3053" s="28">
        <v>270.78</v>
      </c>
      <c r="L3053" s="28">
        <v>15.25</v>
      </c>
      <c r="M3053" s="28" t="s">
        <v>46</v>
      </c>
      <c r="N3053" s="28">
        <v>46.19</v>
      </c>
    </row>
    <row r="3054">
      <c r="A3054" s="28">
        <v>3053.0</v>
      </c>
      <c r="B3054" s="28">
        <v>22.0</v>
      </c>
      <c r="C3054" s="28" t="s">
        <v>49</v>
      </c>
      <c r="D3054" s="28">
        <v>5.46</v>
      </c>
      <c r="E3054" s="28">
        <v>3.96</v>
      </c>
      <c r="F3054" s="28">
        <v>4.56</v>
      </c>
      <c r="G3054" s="28">
        <v>63.19</v>
      </c>
      <c r="H3054" s="28" t="s">
        <v>47</v>
      </c>
      <c r="I3054" s="28">
        <v>1.44</v>
      </c>
      <c r="J3054" s="28">
        <v>9.16</v>
      </c>
      <c r="K3054" s="28">
        <v>238.58</v>
      </c>
      <c r="L3054" s="28">
        <v>12.0</v>
      </c>
      <c r="M3054" s="28" t="s">
        <v>46</v>
      </c>
      <c r="N3054" s="28">
        <v>38.04</v>
      </c>
    </row>
    <row r="3055">
      <c r="A3055" s="28">
        <v>3054.0</v>
      </c>
      <c r="B3055" s="28">
        <v>19.0</v>
      </c>
      <c r="C3055" s="28" t="s">
        <v>44</v>
      </c>
      <c r="D3055" s="28">
        <v>3.52</v>
      </c>
      <c r="E3055" s="28">
        <v>3.39</v>
      </c>
      <c r="F3055" s="28">
        <v>5.0</v>
      </c>
      <c r="G3055" s="28">
        <v>96.68</v>
      </c>
      <c r="H3055" s="28" t="s">
        <v>47</v>
      </c>
      <c r="I3055" s="28">
        <v>0.04</v>
      </c>
      <c r="J3055" s="28">
        <v>4.98</v>
      </c>
      <c r="K3055" s="28">
        <v>279.03</v>
      </c>
      <c r="L3055" s="28">
        <v>6.6</v>
      </c>
      <c r="M3055" s="28" t="s">
        <v>48</v>
      </c>
      <c r="N3055" s="28">
        <v>51.7</v>
      </c>
    </row>
    <row r="3056">
      <c r="A3056" s="28">
        <v>3055.0</v>
      </c>
      <c r="B3056" s="28">
        <v>17.0</v>
      </c>
      <c r="C3056" s="28" t="s">
        <v>44</v>
      </c>
      <c r="D3056" s="28">
        <v>7.87</v>
      </c>
      <c r="E3056" s="28">
        <v>9.33</v>
      </c>
      <c r="F3056" s="28">
        <v>5.26</v>
      </c>
      <c r="G3056" s="28">
        <v>85.91</v>
      </c>
      <c r="H3056" s="28" t="s">
        <v>51</v>
      </c>
      <c r="I3056" s="28">
        <v>3.71</v>
      </c>
      <c r="J3056" s="28">
        <v>13.04</v>
      </c>
      <c r="K3056" s="28">
        <v>231.71</v>
      </c>
      <c r="L3056" s="28">
        <v>22.78</v>
      </c>
      <c r="M3056" s="28" t="s">
        <v>50</v>
      </c>
      <c r="N3056" s="28">
        <v>66.8591631285349</v>
      </c>
    </row>
    <row r="3057">
      <c r="A3057" s="28">
        <v>3056.0</v>
      </c>
      <c r="B3057" s="28">
        <v>18.0</v>
      </c>
      <c r="C3057" s="28" t="s">
        <v>44</v>
      </c>
      <c r="D3057" s="28">
        <v>4.55</v>
      </c>
      <c r="E3057" s="28">
        <v>3.62</v>
      </c>
      <c r="F3057" s="28">
        <v>6.44</v>
      </c>
      <c r="G3057" s="28">
        <v>73.05</v>
      </c>
      <c r="H3057" s="28" t="s">
        <v>47</v>
      </c>
      <c r="I3057" s="28">
        <v>0.73</v>
      </c>
      <c r="J3057" s="28">
        <v>9.51</v>
      </c>
      <c r="K3057" s="28">
        <v>261.29</v>
      </c>
      <c r="L3057" s="28">
        <v>8.66</v>
      </c>
      <c r="M3057" s="28" t="s">
        <v>48</v>
      </c>
      <c r="N3057" s="28">
        <v>43.86</v>
      </c>
    </row>
    <row r="3058">
      <c r="A3058" s="28">
        <v>3057.0</v>
      </c>
      <c r="B3058" s="28">
        <v>21.0</v>
      </c>
      <c r="C3058" s="28" t="s">
        <v>49</v>
      </c>
      <c r="D3058" s="28">
        <v>1.62</v>
      </c>
      <c r="E3058" s="28">
        <v>4.93</v>
      </c>
      <c r="F3058" s="28">
        <v>7.66</v>
      </c>
      <c r="G3058" s="28">
        <v>90.48</v>
      </c>
      <c r="H3058" s="28" t="s">
        <v>51</v>
      </c>
      <c r="I3058" s="28">
        <v>2.6</v>
      </c>
      <c r="J3058" s="28">
        <v>6.77</v>
      </c>
      <c r="K3058" s="28">
        <v>294.82</v>
      </c>
      <c r="L3058" s="28">
        <v>4.95</v>
      </c>
      <c r="M3058" s="28" t="s">
        <v>48</v>
      </c>
      <c r="N3058" s="28">
        <v>88.1954745316451</v>
      </c>
    </row>
    <row r="3059">
      <c r="A3059" s="28">
        <v>3058.0</v>
      </c>
      <c r="B3059" s="28">
        <v>20.0</v>
      </c>
      <c r="C3059" s="28" t="s">
        <v>44</v>
      </c>
      <c r="D3059" s="28">
        <v>2.34</v>
      </c>
      <c r="E3059" s="28">
        <v>4.15</v>
      </c>
      <c r="F3059" s="28">
        <v>6.3</v>
      </c>
      <c r="G3059" s="28">
        <v>78.11</v>
      </c>
      <c r="H3059" s="28" t="s">
        <v>47</v>
      </c>
      <c r="I3059" s="28">
        <v>0.08</v>
      </c>
      <c r="J3059" s="28">
        <v>6.53</v>
      </c>
      <c r="K3059" s="28">
        <v>305.17</v>
      </c>
      <c r="L3059" s="28">
        <v>4.99</v>
      </c>
      <c r="M3059" s="28" t="s">
        <v>48</v>
      </c>
      <c r="N3059" s="28">
        <v>63.64</v>
      </c>
    </row>
    <row r="3060">
      <c r="A3060" s="28">
        <v>3059.0</v>
      </c>
      <c r="B3060" s="28">
        <v>23.0</v>
      </c>
      <c r="C3060" s="28" t="s">
        <v>49</v>
      </c>
      <c r="D3060" s="28">
        <v>5.55</v>
      </c>
      <c r="E3060" s="28">
        <v>1.78</v>
      </c>
      <c r="F3060" s="28">
        <v>4.63</v>
      </c>
      <c r="G3060" s="28">
        <v>60.84</v>
      </c>
      <c r="H3060" s="28" t="s">
        <v>51</v>
      </c>
      <c r="I3060" s="28">
        <v>3.14</v>
      </c>
      <c r="J3060" s="28">
        <v>10.11</v>
      </c>
      <c r="K3060" s="28">
        <v>261.81</v>
      </c>
      <c r="L3060" s="28">
        <v>14.42</v>
      </c>
      <c r="M3060" s="28" t="s">
        <v>46</v>
      </c>
      <c r="N3060" s="28">
        <v>17.1</v>
      </c>
    </row>
    <row r="3061">
      <c r="A3061" s="28">
        <v>3060.0</v>
      </c>
      <c r="B3061" s="28">
        <v>21.0</v>
      </c>
      <c r="C3061" s="28" t="s">
        <v>44</v>
      </c>
      <c r="D3061" s="28">
        <v>7.4</v>
      </c>
      <c r="E3061" s="28">
        <v>2.67</v>
      </c>
      <c r="F3061" s="28">
        <v>6.2</v>
      </c>
      <c r="G3061" s="28">
        <v>86.04</v>
      </c>
      <c r="H3061" s="28" t="s">
        <v>45</v>
      </c>
      <c r="I3061" s="28">
        <v>1.85</v>
      </c>
      <c r="J3061" s="28">
        <v>12.94</v>
      </c>
      <c r="K3061" s="28">
        <v>223.21</v>
      </c>
      <c r="L3061" s="28">
        <v>16.74</v>
      </c>
      <c r="M3061" s="28" t="s">
        <v>46</v>
      </c>
      <c r="N3061" s="28">
        <v>30.37</v>
      </c>
    </row>
    <row r="3062">
      <c r="A3062" s="28">
        <v>3061.0</v>
      </c>
      <c r="B3062" s="28">
        <v>21.0</v>
      </c>
      <c r="C3062" s="28" t="s">
        <v>49</v>
      </c>
      <c r="D3062" s="28">
        <v>1.43</v>
      </c>
      <c r="E3062" s="28">
        <v>2.71</v>
      </c>
      <c r="F3062" s="28">
        <v>4.81</v>
      </c>
      <c r="G3062" s="28">
        <v>69.72</v>
      </c>
      <c r="H3062" s="28" t="s">
        <v>45</v>
      </c>
      <c r="I3062" s="28">
        <v>3.15</v>
      </c>
      <c r="J3062" s="28">
        <v>3.07</v>
      </c>
      <c r="K3062" s="28">
        <v>288.01</v>
      </c>
      <c r="L3062" s="28">
        <v>2.68</v>
      </c>
      <c r="M3062" s="28" t="s">
        <v>48</v>
      </c>
      <c r="N3062" s="28">
        <v>58.15</v>
      </c>
    </row>
    <row r="3063">
      <c r="A3063" s="28">
        <v>3062.0</v>
      </c>
      <c r="B3063" s="28">
        <v>16.0</v>
      </c>
      <c r="C3063" s="28" t="s">
        <v>44</v>
      </c>
      <c r="D3063" s="28">
        <v>0.66</v>
      </c>
      <c r="E3063" s="28">
        <v>7.24</v>
      </c>
      <c r="F3063" s="28">
        <v>7.76</v>
      </c>
      <c r="G3063" s="28">
        <v>64.61</v>
      </c>
      <c r="H3063" s="28" t="s">
        <v>45</v>
      </c>
      <c r="I3063" s="28">
        <v>0.45</v>
      </c>
      <c r="J3063" s="28">
        <v>2.08</v>
      </c>
      <c r="K3063" s="28">
        <v>317.96</v>
      </c>
      <c r="L3063" s="28">
        <v>3.31</v>
      </c>
      <c r="M3063" s="28" t="s">
        <v>48</v>
      </c>
      <c r="N3063" s="28">
        <v>99.12</v>
      </c>
    </row>
    <row r="3064">
      <c r="A3064" s="28">
        <v>3063.0</v>
      </c>
      <c r="B3064" s="28">
        <v>19.0</v>
      </c>
      <c r="C3064" s="28" t="s">
        <v>44</v>
      </c>
      <c r="D3064" s="28">
        <v>7.05</v>
      </c>
      <c r="E3064" s="28">
        <v>4.66</v>
      </c>
      <c r="F3064" s="28">
        <v>4.83</v>
      </c>
      <c r="G3064" s="28">
        <v>69.01</v>
      </c>
      <c r="H3064" s="28" t="s">
        <v>51</v>
      </c>
      <c r="I3064" s="28">
        <v>1.33</v>
      </c>
      <c r="J3064" s="28">
        <v>8.68</v>
      </c>
      <c r="K3064" s="28">
        <v>238.63</v>
      </c>
      <c r="L3064" s="28">
        <v>18.79</v>
      </c>
      <c r="M3064" s="28" t="s">
        <v>46</v>
      </c>
      <c r="N3064" s="28">
        <v>41.9459070179883</v>
      </c>
    </row>
    <row r="3065">
      <c r="A3065" s="28">
        <v>3064.0</v>
      </c>
      <c r="B3065" s="28">
        <v>20.0</v>
      </c>
      <c r="C3065" s="28" t="s">
        <v>44</v>
      </c>
      <c r="D3065" s="28">
        <v>7.32</v>
      </c>
      <c r="E3065" s="28">
        <v>8.04</v>
      </c>
      <c r="F3065" s="28">
        <v>6.41</v>
      </c>
      <c r="G3065" s="28">
        <v>79.05</v>
      </c>
      <c r="H3065" s="28" t="s">
        <v>45</v>
      </c>
      <c r="I3065" s="28">
        <v>0.55</v>
      </c>
      <c r="J3065" s="28">
        <v>12.67</v>
      </c>
      <c r="K3065" s="28">
        <v>237.87</v>
      </c>
      <c r="L3065" s="28">
        <v>15.65</v>
      </c>
      <c r="M3065" s="28" t="s">
        <v>46</v>
      </c>
      <c r="N3065" s="28">
        <v>68.8328453811523</v>
      </c>
    </row>
    <row r="3066">
      <c r="A3066" s="28">
        <v>3065.0</v>
      </c>
      <c r="B3066" s="28">
        <v>18.0</v>
      </c>
      <c r="C3066" s="28" t="s">
        <v>49</v>
      </c>
      <c r="D3066" s="28">
        <v>2.21</v>
      </c>
      <c r="E3066" s="28">
        <v>7.38</v>
      </c>
      <c r="F3066" s="28">
        <v>7.47</v>
      </c>
      <c r="G3066" s="28">
        <v>61.99</v>
      </c>
      <c r="H3066" s="28" t="s">
        <v>51</v>
      </c>
      <c r="I3066" s="28">
        <v>3.23</v>
      </c>
      <c r="J3066" s="28">
        <v>6.02</v>
      </c>
      <c r="K3066" s="28">
        <v>292.17</v>
      </c>
      <c r="L3066" s="28">
        <v>3.22</v>
      </c>
      <c r="M3066" s="28" t="s">
        <v>48</v>
      </c>
      <c r="N3066" s="28">
        <v>81.5838120658652</v>
      </c>
    </row>
    <row r="3067">
      <c r="A3067" s="28">
        <v>3066.0</v>
      </c>
      <c r="B3067" s="28">
        <v>24.0</v>
      </c>
      <c r="C3067" s="28" t="s">
        <v>44</v>
      </c>
      <c r="D3067" s="28">
        <v>3.02</v>
      </c>
      <c r="E3067" s="28">
        <v>2.73</v>
      </c>
      <c r="F3067" s="28">
        <v>5.14</v>
      </c>
      <c r="G3067" s="28">
        <v>95.33</v>
      </c>
      <c r="H3067" s="28" t="s">
        <v>45</v>
      </c>
      <c r="I3067" s="28">
        <v>0.54</v>
      </c>
      <c r="J3067" s="28">
        <v>4.9</v>
      </c>
      <c r="K3067" s="28">
        <v>292.35</v>
      </c>
      <c r="L3067" s="28">
        <v>7.11</v>
      </c>
      <c r="M3067" s="28" t="s">
        <v>48</v>
      </c>
      <c r="N3067" s="28">
        <v>57.03</v>
      </c>
    </row>
    <row r="3068">
      <c r="A3068" s="28">
        <v>3067.0</v>
      </c>
      <c r="B3068" s="28">
        <v>16.0</v>
      </c>
      <c r="C3068" s="28" t="s">
        <v>49</v>
      </c>
      <c r="D3068" s="28">
        <v>5.28</v>
      </c>
      <c r="E3068" s="28">
        <v>6.07</v>
      </c>
      <c r="F3068" s="28">
        <v>4.38</v>
      </c>
      <c r="G3068" s="28">
        <v>82.4</v>
      </c>
      <c r="H3068" s="28" t="s">
        <v>47</v>
      </c>
      <c r="I3068" s="28">
        <v>3.09</v>
      </c>
      <c r="J3068" s="28">
        <v>6.99</v>
      </c>
      <c r="K3068" s="28">
        <v>272.64</v>
      </c>
      <c r="L3068" s="28">
        <v>13.09</v>
      </c>
      <c r="M3068" s="28" t="s">
        <v>46</v>
      </c>
      <c r="N3068" s="28">
        <v>60.12</v>
      </c>
    </row>
    <row r="3069">
      <c r="A3069" s="28">
        <v>3068.0</v>
      </c>
      <c r="B3069" s="28">
        <v>21.0</v>
      </c>
      <c r="C3069" s="28" t="s">
        <v>49</v>
      </c>
      <c r="D3069" s="28">
        <v>2.64</v>
      </c>
      <c r="E3069" s="28">
        <v>7.69</v>
      </c>
      <c r="F3069" s="28">
        <v>6.82</v>
      </c>
      <c r="G3069" s="28">
        <v>71.72</v>
      </c>
      <c r="H3069" s="28" t="s">
        <v>51</v>
      </c>
      <c r="I3069" s="28">
        <v>0.67</v>
      </c>
      <c r="J3069" s="28">
        <v>5.87</v>
      </c>
      <c r="K3069" s="28">
        <v>303.62</v>
      </c>
      <c r="L3069" s="28">
        <v>6.46</v>
      </c>
      <c r="M3069" s="28" t="s">
        <v>48</v>
      </c>
      <c r="N3069" s="28">
        <v>89.52</v>
      </c>
    </row>
    <row r="3070">
      <c r="A3070" s="28">
        <v>3069.0</v>
      </c>
      <c r="B3070" s="28">
        <v>21.0</v>
      </c>
      <c r="C3070" s="28" t="s">
        <v>49</v>
      </c>
      <c r="D3070" s="28">
        <v>7.02</v>
      </c>
      <c r="E3070" s="28">
        <v>6.7</v>
      </c>
      <c r="F3070" s="28">
        <v>4.27</v>
      </c>
      <c r="G3070" s="28">
        <v>87.48</v>
      </c>
      <c r="H3070" s="28" t="s">
        <v>51</v>
      </c>
      <c r="I3070" s="28">
        <v>4.72</v>
      </c>
      <c r="J3070" s="28">
        <v>12.1</v>
      </c>
      <c r="K3070" s="28">
        <v>227.57</v>
      </c>
      <c r="L3070" s="28">
        <v>17.85</v>
      </c>
      <c r="M3070" s="28" t="s">
        <v>46</v>
      </c>
      <c r="N3070" s="28">
        <v>48.07</v>
      </c>
    </row>
    <row r="3071">
      <c r="A3071" s="28">
        <v>3070.0</v>
      </c>
      <c r="B3071" s="28">
        <v>20.0</v>
      </c>
      <c r="C3071" s="28" t="s">
        <v>44</v>
      </c>
      <c r="D3071" s="28">
        <v>0.86</v>
      </c>
      <c r="E3071" s="28">
        <v>6.4</v>
      </c>
      <c r="F3071" s="28">
        <v>6.94</v>
      </c>
      <c r="G3071" s="28">
        <v>92.17</v>
      </c>
      <c r="H3071" s="28" t="s">
        <v>51</v>
      </c>
      <c r="I3071" s="28">
        <v>2.08</v>
      </c>
      <c r="J3071" s="28">
        <v>5.89</v>
      </c>
      <c r="K3071" s="28">
        <v>334.68</v>
      </c>
      <c r="L3071" s="28">
        <v>3.14</v>
      </c>
      <c r="M3071" s="28" t="s">
        <v>48</v>
      </c>
      <c r="N3071" s="28">
        <v>90.98</v>
      </c>
    </row>
    <row r="3072">
      <c r="A3072" s="28">
        <v>3071.0</v>
      </c>
      <c r="B3072" s="28">
        <v>20.0</v>
      </c>
      <c r="C3072" s="28" t="s">
        <v>44</v>
      </c>
      <c r="D3072" s="28">
        <v>0.3</v>
      </c>
      <c r="E3072" s="28">
        <v>7.66</v>
      </c>
      <c r="F3072" s="28">
        <v>7.77</v>
      </c>
      <c r="G3072" s="28">
        <v>84.56</v>
      </c>
      <c r="H3072" s="28" t="s">
        <v>47</v>
      </c>
      <c r="I3072" s="28">
        <v>0.63</v>
      </c>
      <c r="J3072" s="28">
        <v>5.56</v>
      </c>
      <c r="K3072" s="28">
        <v>322.98</v>
      </c>
      <c r="L3072" s="28">
        <v>8.01</v>
      </c>
      <c r="M3072" s="28" t="s">
        <v>48</v>
      </c>
      <c r="N3072" s="28">
        <v>96.19</v>
      </c>
    </row>
    <row r="3073">
      <c r="A3073" s="28">
        <v>3072.0</v>
      </c>
      <c r="B3073" s="28">
        <v>20.0</v>
      </c>
      <c r="C3073" s="28" t="s">
        <v>44</v>
      </c>
      <c r="D3073" s="28">
        <v>1.67</v>
      </c>
      <c r="E3073" s="28">
        <v>1.51</v>
      </c>
      <c r="F3073" s="28">
        <v>5.65</v>
      </c>
      <c r="G3073" s="28">
        <v>68.1</v>
      </c>
      <c r="H3073" s="28" t="s">
        <v>45</v>
      </c>
      <c r="I3073" s="28">
        <v>0.21</v>
      </c>
      <c r="J3073" s="28">
        <v>6.51</v>
      </c>
      <c r="K3073" s="28">
        <v>285.7</v>
      </c>
      <c r="L3073" s="28">
        <v>6.99</v>
      </c>
      <c r="M3073" s="28" t="s">
        <v>48</v>
      </c>
      <c r="N3073" s="28">
        <v>55.9</v>
      </c>
    </row>
    <row r="3074">
      <c r="A3074" s="28">
        <v>3073.0</v>
      </c>
      <c r="B3074" s="28">
        <v>21.0</v>
      </c>
      <c r="C3074" s="28" t="s">
        <v>49</v>
      </c>
      <c r="D3074" s="28">
        <v>2.29</v>
      </c>
      <c r="E3074" s="28">
        <v>7.58</v>
      </c>
      <c r="F3074" s="28">
        <v>6.44</v>
      </c>
      <c r="G3074" s="28">
        <v>64.41</v>
      </c>
      <c r="H3074" s="28" t="s">
        <v>45</v>
      </c>
      <c r="I3074" s="28">
        <v>1.65</v>
      </c>
      <c r="J3074" s="28">
        <v>3.6</v>
      </c>
      <c r="K3074" s="28">
        <v>296.89</v>
      </c>
      <c r="L3074" s="28">
        <v>4.27</v>
      </c>
      <c r="M3074" s="28" t="s">
        <v>48</v>
      </c>
      <c r="N3074" s="28">
        <v>82.66</v>
      </c>
    </row>
    <row r="3075">
      <c r="A3075" s="28">
        <v>3074.0</v>
      </c>
      <c r="B3075" s="28">
        <v>23.0</v>
      </c>
      <c r="C3075" s="28" t="s">
        <v>49</v>
      </c>
      <c r="D3075" s="28">
        <v>0.9</v>
      </c>
      <c r="E3075" s="28">
        <v>3.45</v>
      </c>
      <c r="F3075" s="28">
        <v>8.64</v>
      </c>
      <c r="G3075" s="28">
        <v>94.4</v>
      </c>
      <c r="H3075" s="28" t="s">
        <v>47</v>
      </c>
      <c r="I3075" s="28">
        <v>4.46</v>
      </c>
      <c r="J3075" s="28">
        <v>5.5</v>
      </c>
      <c r="K3075" s="28">
        <v>311.5</v>
      </c>
      <c r="L3075" s="28">
        <v>2.6</v>
      </c>
      <c r="M3075" s="28" t="s">
        <v>48</v>
      </c>
      <c r="N3075" s="28">
        <v>83.43</v>
      </c>
    </row>
    <row r="3076">
      <c r="A3076" s="28">
        <v>3075.0</v>
      </c>
      <c r="B3076" s="28">
        <v>17.0</v>
      </c>
      <c r="C3076" s="28" t="s">
        <v>49</v>
      </c>
      <c r="D3076" s="28">
        <v>0.53</v>
      </c>
      <c r="E3076" s="28">
        <v>6.15</v>
      </c>
      <c r="F3076" s="28">
        <v>6.36</v>
      </c>
      <c r="G3076" s="28">
        <v>69.39</v>
      </c>
      <c r="H3076" s="28" t="s">
        <v>47</v>
      </c>
      <c r="I3076" s="28">
        <v>0.72</v>
      </c>
      <c r="J3076" s="28">
        <v>4.12</v>
      </c>
      <c r="K3076" s="28">
        <v>312.47</v>
      </c>
      <c r="L3076" s="28">
        <v>3.4</v>
      </c>
      <c r="M3076" s="28" t="s">
        <v>48</v>
      </c>
      <c r="N3076" s="28">
        <v>79.45</v>
      </c>
    </row>
    <row r="3077">
      <c r="A3077" s="28">
        <v>3076.0</v>
      </c>
      <c r="B3077" s="28">
        <v>21.0</v>
      </c>
      <c r="C3077" s="28" t="s">
        <v>49</v>
      </c>
      <c r="D3077" s="28">
        <v>6.04</v>
      </c>
      <c r="E3077" s="28">
        <v>3.18</v>
      </c>
      <c r="F3077" s="28">
        <v>8.98</v>
      </c>
      <c r="G3077" s="28">
        <v>60.8</v>
      </c>
      <c r="H3077" s="28" t="s">
        <v>51</v>
      </c>
      <c r="I3077" s="28">
        <v>3.95</v>
      </c>
      <c r="J3077" s="28">
        <v>10.67</v>
      </c>
      <c r="K3077" s="28">
        <v>245.49</v>
      </c>
      <c r="L3077" s="28">
        <v>15.74</v>
      </c>
      <c r="M3077" s="28" t="s">
        <v>46</v>
      </c>
      <c r="N3077" s="28">
        <v>53.55</v>
      </c>
    </row>
    <row r="3078">
      <c r="A3078" s="28">
        <v>3077.0</v>
      </c>
      <c r="B3078" s="28">
        <v>16.0</v>
      </c>
      <c r="C3078" s="28" t="s">
        <v>44</v>
      </c>
      <c r="D3078" s="28">
        <v>1.31</v>
      </c>
      <c r="E3078" s="28">
        <v>8.55</v>
      </c>
      <c r="F3078" s="28">
        <v>4.79</v>
      </c>
      <c r="G3078" s="28">
        <v>85.72</v>
      </c>
      <c r="H3078" s="28" t="s">
        <v>45</v>
      </c>
      <c r="I3078" s="28">
        <v>2.09</v>
      </c>
      <c r="J3078" s="28">
        <v>4.73</v>
      </c>
      <c r="K3078" s="28">
        <v>311.3</v>
      </c>
      <c r="L3078" s="28">
        <v>1.71</v>
      </c>
      <c r="M3078" s="28" t="s">
        <v>50</v>
      </c>
      <c r="N3078" s="28">
        <v>99.37</v>
      </c>
    </row>
    <row r="3079">
      <c r="A3079" s="28">
        <v>3078.0</v>
      </c>
      <c r="B3079" s="28">
        <v>19.0</v>
      </c>
      <c r="C3079" s="28" t="s">
        <v>44</v>
      </c>
      <c r="D3079" s="28">
        <v>7.31</v>
      </c>
      <c r="E3079" s="28">
        <v>5.33</v>
      </c>
      <c r="F3079" s="28">
        <v>7.54</v>
      </c>
      <c r="G3079" s="28">
        <v>66.12</v>
      </c>
      <c r="H3079" s="28" t="s">
        <v>45</v>
      </c>
      <c r="I3079" s="28">
        <v>4.01</v>
      </c>
      <c r="J3079" s="28">
        <v>10.73</v>
      </c>
      <c r="K3079" s="28">
        <v>239.34</v>
      </c>
      <c r="L3079" s="28">
        <v>16.35</v>
      </c>
      <c r="M3079" s="28" t="s">
        <v>46</v>
      </c>
      <c r="N3079" s="28">
        <v>40.55</v>
      </c>
    </row>
    <row r="3080">
      <c r="A3080" s="28">
        <v>3079.0</v>
      </c>
      <c r="B3080" s="28">
        <v>18.0</v>
      </c>
      <c r="C3080" s="28" t="s">
        <v>49</v>
      </c>
      <c r="D3080" s="28">
        <v>2.94</v>
      </c>
      <c r="E3080" s="28">
        <v>6.79</v>
      </c>
      <c r="F3080" s="28">
        <v>7.26</v>
      </c>
      <c r="G3080" s="28">
        <v>99.64</v>
      </c>
      <c r="H3080" s="28" t="s">
        <v>45</v>
      </c>
      <c r="I3080" s="28">
        <v>4.37</v>
      </c>
      <c r="J3080" s="28">
        <v>4.57</v>
      </c>
      <c r="K3080" s="28">
        <v>278.85</v>
      </c>
      <c r="L3080" s="28">
        <v>8.18</v>
      </c>
      <c r="M3080" s="28" t="s">
        <v>48</v>
      </c>
      <c r="N3080" s="28">
        <v>83.91</v>
      </c>
    </row>
    <row r="3081">
      <c r="A3081" s="28">
        <v>3080.0</v>
      </c>
      <c r="B3081" s="28">
        <v>24.0</v>
      </c>
      <c r="C3081" s="28" t="s">
        <v>44</v>
      </c>
      <c r="D3081" s="28">
        <v>5.36</v>
      </c>
      <c r="E3081" s="28">
        <v>8.15</v>
      </c>
      <c r="F3081" s="28">
        <v>8.36</v>
      </c>
      <c r="G3081" s="28">
        <v>94.79</v>
      </c>
      <c r="H3081" s="28" t="s">
        <v>47</v>
      </c>
      <c r="I3081" s="28">
        <v>4.99</v>
      </c>
      <c r="J3081" s="28">
        <v>10.89</v>
      </c>
      <c r="K3081" s="28">
        <v>250.32</v>
      </c>
      <c r="L3081" s="28">
        <v>14.15</v>
      </c>
      <c r="M3081" s="28" t="s">
        <v>46</v>
      </c>
      <c r="N3081" s="28">
        <v>95.8027117104435</v>
      </c>
    </row>
    <row r="3082">
      <c r="A3082" s="28">
        <v>3081.0</v>
      </c>
      <c r="B3082" s="28">
        <v>18.0</v>
      </c>
      <c r="C3082" s="28" t="s">
        <v>44</v>
      </c>
      <c r="D3082" s="28">
        <v>1.8</v>
      </c>
      <c r="E3082" s="28">
        <v>9.06</v>
      </c>
      <c r="F3082" s="28">
        <v>4.46</v>
      </c>
      <c r="G3082" s="28">
        <v>84.34</v>
      </c>
      <c r="H3082" s="28" t="s">
        <v>45</v>
      </c>
      <c r="I3082" s="28">
        <v>0.34</v>
      </c>
      <c r="J3082" s="28">
        <v>4.67</v>
      </c>
      <c r="K3082" s="28">
        <v>292.65</v>
      </c>
      <c r="L3082" s="28">
        <v>6.28</v>
      </c>
      <c r="M3082" s="28" t="s">
        <v>50</v>
      </c>
      <c r="N3082" s="28">
        <v>109.967470420389</v>
      </c>
    </row>
    <row r="3083">
      <c r="A3083" s="28">
        <v>3082.0</v>
      </c>
      <c r="B3083" s="28">
        <v>21.0</v>
      </c>
      <c r="C3083" s="28" t="s">
        <v>49</v>
      </c>
      <c r="D3083" s="28">
        <v>1.92</v>
      </c>
      <c r="E3083" s="28">
        <v>7.59</v>
      </c>
      <c r="F3083" s="28">
        <v>5.4</v>
      </c>
      <c r="G3083" s="28">
        <v>93.35</v>
      </c>
      <c r="H3083" s="28" t="s">
        <v>51</v>
      </c>
      <c r="I3083" s="28">
        <v>3.98</v>
      </c>
      <c r="J3083" s="28">
        <v>5.83</v>
      </c>
      <c r="K3083" s="28">
        <v>295.21</v>
      </c>
      <c r="L3083" s="28">
        <v>8.78</v>
      </c>
      <c r="M3083" s="28" t="s">
        <v>50</v>
      </c>
      <c r="N3083" s="28">
        <v>91.91</v>
      </c>
    </row>
    <row r="3084">
      <c r="A3084" s="28">
        <v>3083.0</v>
      </c>
      <c r="B3084" s="28">
        <v>16.0</v>
      </c>
      <c r="C3084" s="28" t="s">
        <v>44</v>
      </c>
      <c r="D3084" s="28">
        <v>4.6</v>
      </c>
      <c r="E3084" s="28">
        <v>2.34</v>
      </c>
      <c r="F3084" s="28">
        <v>4.66</v>
      </c>
      <c r="G3084" s="28">
        <v>78.82</v>
      </c>
      <c r="H3084" s="28" t="s">
        <v>47</v>
      </c>
      <c r="I3084" s="28">
        <v>0.35</v>
      </c>
      <c r="J3084" s="28">
        <v>6.64</v>
      </c>
      <c r="K3084" s="28">
        <v>273.66</v>
      </c>
      <c r="L3084" s="28">
        <v>4.0</v>
      </c>
      <c r="M3084" s="28" t="s">
        <v>48</v>
      </c>
      <c r="N3084" s="28">
        <v>34.34</v>
      </c>
    </row>
    <row r="3085">
      <c r="A3085" s="28">
        <v>3084.0</v>
      </c>
      <c r="B3085" s="28">
        <v>21.0</v>
      </c>
      <c r="C3085" s="28" t="s">
        <v>49</v>
      </c>
      <c r="D3085" s="28">
        <v>4.49</v>
      </c>
      <c r="E3085" s="28">
        <v>8.69</v>
      </c>
      <c r="F3085" s="28">
        <v>8.67</v>
      </c>
      <c r="G3085" s="28">
        <v>91.54</v>
      </c>
      <c r="H3085" s="28" t="s">
        <v>45</v>
      </c>
      <c r="I3085" s="28">
        <v>1.57</v>
      </c>
      <c r="J3085" s="28">
        <v>7.33</v>
      </c>
      <c r="K3085" s="28">
        <v>278.15</v>
      </c>
      <c r="L3085" s="28">
        <v>10.84</v>
      </c>
      <c r="M3085" s="28" t="s">
        <v>48</v>
      </c>
      <c r="N3085" s="28">
        <v>102.472682692501</v>
      </c>
    </row>
    <row r="3086">
      <c r="A3086" s="28">
        <v>3085.0</v>
      </c>
      <c r="B3086" s="28">
        <v>19.0</v>
      </c>
      <c r="C3086" s="28" t="s">
        <v>49</v>
      </c>
      <c r="D3086" s="28">
        <v>6.15</v>
      </c>
      <c r="E3086" s="28">
        <v>6.57</v>
      </c>
      <c r="F3086" s="28">
        <v>6.13</v>
      </c>
      <c r="G3086" s="28">
        <v>85.86</v>
      </c>
      <c r="H3086" s="28" t="s">
        <v>45</v>
      </c>
      <c r="I3086" s="28">
        <v>3.23</v>
      </c>
      <c r="J3086" s="28">
        <v>11.5</v>
      </c>
      <c r="K3086" s="28">
        <v>244.06</v>
      </c>
      <c r="L3086" s="28">
        <v>10.27</v>
      </c>
      <c r="M3086" s="28" t="s">
        <v>46</v>
      </c>
      <c r="N3086" s="28">
        <v>53.73</v>
      </c>
    </row>
    <row r="3087">
      <c r="A3087" s="28">
        <v>3086.0</v>
      </c>
      <c r="B3087" s="28">
        <v>23.0</v>
      </c>
      <c r="C3087" s="28" t="s">
        <v>49</v>
      </c>
      <c r="D3087" s="28">
        <v>6.06</v>
      </c>
      <c r="E3087" s="28">
        <v>6.49</v>
      </c>
      <c r="F3087" s="28">
        <v>8.55</v>
      </c>
      <c r="G3087" s="28">
        <v>61.15</v>
      </c>
      <c r="H3087" s="28" t="s">
        <v>45</v>
      </c>
      <c r="I3087" s="28">
        <v>2.24</v>
      </c>
      <c r="J3087" s="28">
        <v>8.11</v>
      </c>
      <c r="K3087" s="28">
        <v>258.27</v>
      </c>
      <c r="L3087" s="28">
        <v>13.05</v>
      </c>
      <c r="M3087" s="28" t="s">
        <v>46</v>
      </c>
      <c r="N3087" s="28">
        <v>60.2</v>
      </c>
    </row>
    <row r="3088">
      <c r="A3088" s="28">
        <v>3087.0</v>
      </c>
      <c r="B3088" s="28">
        <v>24.0</v>
      </c>
      <c r="C3088" s="28" t="s">
        <v>44</v>
      </c>
      <c r="D3088" s="28">
        <v>5.37</v>
      </c>
      <c r="E3088" s="28">
        <v>9.29</v>
      </c>
      <c r="F3088" s="28">
        <v>5.47</v>
      </c>
      <c r="G3088" s="28">
        <v>97.95</v>
      </c>
      <c r="H3088" s="28" t="s">
        <v>51</v>
      </c>
      <c r="I3088" s="28">
        <v>2.83</v>
      </c>
      <c r="J3088" s="28">
        <v>7.4</v>
      </c>
      <c r="K3088" s="28">
        <v>259.98</v>
      </c>
      <c r="L3088" s="28">
        <v>14.35</v>
      </c>
      <c r="M3088" s="28" t="s">
        <v>50</v>
      </c>
      <c r="N3088" s="28">
        <v>94.890474956467</v>
      </c>
    </row>
    <row r="3089">
      <c r="A3089" s="28">
        <v>3088.0</v>
      </c>
      <c r="B3089" s="28">
        <v>19.0</v>
      </c>
      <c r="C3089" s="28" t="s">
        <v>44</v>
      </c>
      <c r="D3089" s="28">
        <v>3.59</v>
      </c>
      <c r="E3089" s="28">
        <v>3.24</v>
      </c>
      <c r="F3089" s="28">
        <v>4.63</v>
      </c>
      <c r="G3089" s="28">
        <v>94.44</v>
      </c>
      <c r="H3089" s="28" t="s">
        <v>45</v>
      </c>
      <c r="I3089" s="28">
        <v>4.83</v>
      </c>
      <c r="J3089" s="28">
        <v>5.89</v>
      </c>
      <c r="K3089" s="28">
        <v>278.25</v>
      </c>
      <c r="L3089" s="28">
        <v>8.07</v>
      </c>
      <c r="M3089" s="28" t="s">
        <v>48</v>
      </c>
      <c r="N3089" s="28">
        <v>47.65</v>
      </c>
    </row>
    <row r="3090">
      <c r="A3090" s="28">
        <v>3089.0</v>
      </c>
      <c r="B3090" s="28">
        <v>21.0</v>
      </c>
      <c r="C3090" s="28" t="s">
        <v>49</v>
      </c>
      <c r="D3090" s="28">
        <v>7.13</v>
      </c>
      <c r="E3090" s="28">
        <v>3.16</v>
      </c>
      <c r="F3090" s="28">
        <v>5.48</v>
      </c>
      <c r="G3090" s="28">
        <v>98.14</v>
      </c>
      <c r="H3090" s="28" t="s">
        <v>45</v>
      </c>
      <c r="I3090" s="28">
        <v>4.09</v>
      </c>
      <c r="J3090" s="28">
        <v>11.0</v>
      </c>
      <c r="K3090" s="28">
        <v>253.12</v>
      </c>
      <c r="L3090" s="28">
        <v>14.33</v>
      </c>
      <c r="M3090" s="28" t="s">
        <v>46</v>
      </c>
      <c r="N3090" s="28">
        <v>33.9</v>
      </c>
    </row>
    <row r="3091">
      <c r="A3091" s="28">
        <v>3090.0</v>
      </c>
      <c r="B3091" s="28">
        <v>16.0</v>
      </c>
      <c r="C3091" s="28" t="s">
        <v>44</v>
      </c>
      <c r="D3091" s="28">
        <v>4.98</v>
      </c>
      <c r="E3091" s="28">
        <v>5.62</v>
      </c>
      <c r="F3091" s="28">
        <v>6.99</v>
      </c>
      <c r="G3091" s="28">
        <v>89.25</v>
      </c>
      <c r="H3091" s="28" t="s">
        <v>45</v>
      </c>
      <c r="I3091" s="28">
        <v>1.82</v>
      </c>
      <c r="J3091" s="28">
        <v>8.58</v>
      </c>
      <c r="K3091" s="28">
        <v>263.53</v>
      </c>
      <c r="L3091" s="28">
        <v>13.41</v>
      </c>
      <c r="M3091" s="28" t="s">
        <v>48</v>
      </c>
      <c r="N3091" s="28">
        <v>60.11</v>
      </c>
    </row>
    <row r="3092">
      <c r="A3092" s="28">
        <v>3091.0</v>
      </c>
      <c r="B3092" s="28">
        <v>19.0</v>
      </c>
      <c r="C3092" s="28" t="s">
        <v>44</v>
      </c>
      <c r="D3092" s="28">
        <v>7.92</v>
      </c>
      <c r="E3092" s="28">
        <v>7.76</v>
      </c>
      <c r="F3092" s="28">
        <v>8.23</v>
      </c>
      <c r="G3092" s="28">
        <v>76.48</v>
      </c>
      <c r="H3092" s="28" t="s">
        <v>45</v>
      </c>
      <c r="I3092" s="28">
        <v>3.0</v>
      </c>
      <c r="J3092" s="28">
        <v>9.8</v>
      </c>
      <c r="K3092" s="28">
        <v>223.61</v>
      </c>
      <c r="L3092" s="28">
        <v>17.06</v>
      </c>
      <c r="M3092" s="28" t="s">
        <v>46</v>
      </c>
      <c r="N3092" s="28">
        <v>62.6029045994455</v>
      </c>
    </row>
    <row r="3093">
      <c r="A3093" s="28">
        <v>3092.0</v>
      </c>
      <c r="B3093" s="28">
        <v>22.0</v>
      </c>
      <c r="C3093" s="28" t="s">
        <v>44</v>
      </c>
      <c r="D3093" s="28">
        <v>6.55</v>
      </c>
      <c r="E3093" s="28">
        <v>5.03</v>
      </c>
      <c r="F3093" s="28">
        <v>5.93</v>
      </c>
      <c r="G3093" s="28">
        <v>68.28</v>
      </c>
      <c r="H3093" s="28" t="s">
        <v>45</v>
      </c>
      <c r="I3093" s="28">
        <v>0.24</v>
      </c>
      <c r="J3093" s="28">
        <v>11.01</v>
      </c>
      <c r="K3093" s="28">
        <v>249.76</v>
      </c>
      <c r="L3093" s="28">
        <v>15.71</v>
      </c>
      <c r="M3093" s="28" t="s">
        <v>46</v>
      </c>
      <c r="N3093" s="28">
        <v>42.68</v>
      </c>
    </row>
    <row r="3094">
      <c r="A3094" s="28">
        <v>3093.0</v>
      </c>
      <c r="B3094" s="28">
        <v>16.0</v>
      </c>
      <c r="C3094" s="28" t="s">
        <v>44</v>
      </c>
      <c r="D3094" s="28">
        <v>0.35</v>
      </c>
      <c r="E3094" s="28">
        <v>6.71</v>
      </c>
      <c r="F3094" s="28">
        <v>8.57</v>
      </c>
      <c r="G3094" s="28">
        <v>67.2</v>
      </c>
      <c r="H3094" s="28" t="s">
        <v>45</v>
      </c>
      <c r="I3094" s="28">
        <v>2.26</v>
      </c>
      <c r="J3094" s="28">
        <v>5.89</v>
      </c>
      <c r="K3094" s="28">
        <v>303.49</v>
      </c>
      <c r="L3094" s="28">
        <v>7.78</v>
      </c>
      <c r="M3094" s="28" t="s">
        <v>48</v>
      </c>
      <c r="N3094" s="28">
        <v>94.22</v>
      </c>
    </row>
    <row r="3095">
      <c r="A3095" s="28">
        <v>3094.0</v>
      </c>
      <c r="B3095" s="28">
        <v>23.0</v>
      </c>
      <c r="C3095" s="28" t="s">
        <v>44</v>
      </c>
      <c r="D3095" s="28">
        <v>2.56</v>
      </c>
      <c r="E3095" s="28">
        <v>5.07</v>
      </c>
      <c r="F3095" s="28">
        <v>5.22</v>
      </c>
      <c r="G3095" s="28">
        <v>65.8</v>
      </c>
      <c r="H3095" s="28" t="s">
        <v>45</v>
      </c>
      <c r="I3095" s="28">
        <v>3.04</v>
      </c>
      <c r="J3095" s="28">
        <v>4.55</v>
      </c>
      <c r="K3095" s="28">
        <v>287.09</v>
      </c>
      <c r="L3095" s="28">
        <v>3.1</v>
      </c>
      <c r="M3095" s="28" t="s">
        <v>48</v>
      </c>
      <c r="N3095" s="28">
        <v>59.6727864596054</v>
      </c>
    </row>
    <row r="3096">
      <c r="A3096" s="28">
        <v>3095.0</v>
      </c>
      <c r="B3096" s="28">
        <v>21.0</v>
      </c>
      <c r="C3096" s="28" t="s">
        <v>49</v>
      </c>
      <c r="D3096" s="28">
        <v>4.58</v>
      </c>
      <c r="E3096" s="28">
        <v>6.49</v>
      </c>
      <c r="F3096" s="28">
        <v>7.47</v>
      </c>
      <c r="G3096" s="28">
        <v>68.82</v>
      </c>
      <c r="H3096" s="28" t="s">
        <v>47</v>
      </c>
      <c r="I3096" s="28">
        <v>3.57</v>
      </c>
      <c r="J3096" s="28">
        <v>8.94</v>
      </c>
      <c r="K3096" s="28">
        <v>267.66</v>
      </c>
      <c r="L3096" s="28">
        <v>10.07</v>
      </c>
      <c r="M3096" s="28" t="s">
        <v>48</v>
      </c>
      <c r="N3096" s="28">
        <v>55.93</v>
      </c>
    </row>
    <row r="3097">
      <c r="A3097" s="28">
        <v>3096.0</v>
      </c>
      <c r="B3097" s="28">
        <v>20.0</v>
      </c>
      <c r="C3097" s="28" t="s">
        <v>44</v>
      </c>
      <c r="D3097" s="28">
        <v>5.77</v>
      </c>
      <c r="E3097" s="28">
        <v>8.4</v>
      </c>
      <c r="F3097" s="28">
        <v>7.68</v>
      </c>
      <c r="G3097" s="28">
        <v>82.03</v>
      </c>
      <c r="H3097" s="28" t="s">
        <v>45</v>
      </c>
      <c r="I3097" s="28">
        <v>4.51</v>
      </c>
      <c r="J3097" s="28">
        <v>9.7</v>
      </c>
      <c r="K3097" s="28">
        <v>257.95</v>
      </c>
      <c r="L3097" s="28">
        <v>14.26</v>
      </c>
      <c r="M3097" s="28" t="s">
        <v>46</v>
      </c>
      <c r="N3097" s="28">
        <v>87.9372471438229</v>
      </c>
    </row>
    <row r="3098">
      <c r="A3098" s="28">
        <v>3097.0</v>
      </c>
      <c r="B3098" s="28">
        <v>24.0</v>
      </c>
      <c r="C3098" s="28" t="s">
        <v>44</v>
      </c>
      <c r="D3098" s="28">
        <v>4.4</v>
      </c>
      <c r="E3098" s="28">
        <v>2.62</v>
      </c>
      <c r="F3098" s="28">
        <v>5.37</v>
      </c>
      <c r="G3098" s="28">
        <v>87.35</v>
      </c>
      <c r="H3098" s="28" t="s">
        <v>51</v>
      </c>
      <c r="I3098" s="28">
        <v>1.42</v>
      </c>
      <c r="J3098" s="28">
        <v>7.04</v>
      </c>
      <c r="K3098" s="28">
        <v>269.61</v>
      </c>
      <c r="L3098" s="28">
        <v>12.56</v>
      </c>
      <c r="M3098" s="28" t="s">
        <v>48</v>
      </c>
      <c r="N3098" s="28">
        <v>57.9904868646697</v>
      </c>
    </row>
    <row r="3099">
      <c r="A3099" s="28">
        <v>3098.0</v>
      </c>
      <c r="B3099" s="28">
        <v>17.0</v>
      </c>
      <c r="C3099" s="28" t="s">
        <v>49</v>
      </c>
      <c r="D3099" s="28">
        <v>6.29</v>
      </c>
      <c r="E3099" s="28">
        <v>7.26</v>
      </c>
      <c r="F3099" s="28">
        <v>4.13</v>
      </c>
      <c r="G3099" s="28">
        <v>72.56</v>
      </c>
      <c r="H3099" s="28" t="s">
        <v>51</v>
      </c>
      <c r="I3099" s="28">
        <v>4.51</v>
      </c>
      <c r="J3099" s="28">
        <v>10.38</v>
      </c>
      <c r="K3099" s="28">
        <v>231.63</v>
      </c>
      <c r="L3099" s="28">
        <v>12.7</v>
      </c>
      <c r="M3099" s="28" t="s">
        <v>50</v>
      </c>
      <c r="N3099" s="28">
        <v>58.7821001834547</v>
      </c>
    </row>
    <row r="3100">
      <c r="A3100" s="28">
        <v>3099.0</v>
      </c>
      <c r="B3100" s="28">
        <v>20.0</v>
      </c>
      <c r="C3100" s="28" t="s">
        <v>52</v>
      </c>
      <c r="D3100" s="28">
        <v>2.26</v>
      </c>
      <c r="E3100" s="28">
        <v>8.09</v>
      </c>
      <c r="F3100" s="28">
        <v>5.83</v>
      </c>
      <c r="G3100" s="28">
        <v>81.95</v>
      </c>
      <c r="H3100" s="28" t="s">
        <v>47</v>
      </c>
      <c r="I3100" s="28">
        <v>3.31</v>
      </c>
      <c r="J3100" s="28">
        <v>4.31</v>
      </c>
      <c r="K3100" s="28">
        <v>284.03</v>
      </c>
      <c r="L3100" s="28">
        <v>4.72</v>
      </c>
      <c r="M3100" s="28" t="s">
        <v>50</v>
      </c>
      <c r="N3100" s="28">
        <v>88.51</v>
      </c>
    </row>
    <row r="3101">
      <c r="A3101" s="28">
        <v>3100.0</v>
      </c>
      <c r="B3101" s="28">
        <v>21.0</v>
      </c>
      <c r="C3101" s="28" t="s">
        <v>44</v>
      </c>
      <c r="D3101" s="28">
        <v>1.47</v>
      </c>
      <c r="E3101" s="28">
        <v>5.02</v>
      </c>
      <c r="F3101" s="28">
        <v>4.23</v>
      </c>
      <c r="G3101" s="28">
        <v>73.65</v>
      </c>
      <c r="H3101" s="28" t="s">
        <v>45</v>
      </c>
      <c r="I3101" s="28">
        <v>0.39</v>
      </c>
      <c r="J3101" s="28">
        <v>6.64</v>
      </c>
      <c r="K3101" s="28">
        <v>298.05</v>
      </c>
      <c r="L3101" s="28">
        <v>5.39</v>
      </c>
      <c r="M3101" s="28" t="s">
        <v>48</v>
      </c>
      <c r="N3101" s="28">
        <v>74.9639957677205</v>
      </c>
    </row>
    <row r="3102">
      <c r="A3102" s="28">
        <v>3101.0</v>
      </c>
      <c r="B3102" s="28">
        <v>22.0</v>
      </c>
      <c r="C3102" s="28" t="s">
        <v>44</v>
      </c>
      <c r="D3102" s="28">
        <v>0.43</v>
      </c>
      <c r="E3102" s="28">
        <v>3.91</v>
      </c>
      <c r="F3102" s="28">
        <v>8.5</v>
      </c>
      <c r="G3102" s="28">
        <v>87.86</v>
      </c>
      <c r="H3102" s="28" t="s">
        <v>45</v>
      </c>
      <c r="I3102" s="28">
        <v>1.9</v>
      </c>
      <c r="J3102" s="28">
        <v>1.54</v>
      </c>
      <c r="K3102" s="28">
        <v>317.26</v>
      </c>
      <c r="L3102" s="28">
        <v>1.11</v>
      </c>
      <c r="M3102" s="28" t="s">
        <v>48</v>
      </c>
      <c r="N3102" s="28">
        <v>82.72</v>
      </c>
    </row>
    <row r="3103">
      <c r="A3103" s="28">
        <v>3102.0</v>
      </c>
      <c r="B3103" s="28">
        <v>20.0</v>
      </c>
      <c r="C3103" s="28" t="s">
        <v>49</v>
      </c>
      <c r="D3103" s="28">
        <v>4.59</v>
      </c>
      <c r="E3103" s="28">
        <v>1.12</v>
      </c>
      <c r="F3103" s="28">
        <v>8.77</v>
      </c>
      <c r="G3103" s="28">
        <v>99.54</v>
      </c>
      <c r="H3103" s="28" t="s">
        <v>47</v>
      </c>
      <c r="I3103" s="28">
        <v>2.38</v>
      </c>
      <c r="J3103" s="28">
        <v>8.43</v>
      </c>
      <c r="K3103" s="28">
        <v>251.95</v>
      </c>
      <c r="L3103" s="28">
        <v>12.49</v>
      </c>
      <c r="M3103" s="28" t="s">
        <v>48</v>
      </c>
      <c r="N3103" s="28">
        <v>54.92</v>
      </c>
    </row>
    <row r="3104">
      <c r="A3104" s="28">
        <v>3103.0</v>
      </c>
      <c r="B3104" s="28">
        <v>24.0</v>
      </c>
      <c r="C3104" s="28" t="s">
        <v>49</v>
      </c>
      <c r="D3104" s="28">
        <v>5.51</v>
      </c>
      <c r="E3104" s="28">
        <v>8.17</v>
      </c>
      <c r="F3104" s="28">
        <v>7.68</v>
      </c>
      <c r="G3104" s="28">
        <v>87.56</v>
      </c>
      <c r="H3104" s="28" t="s">
        <v>47</v>
      </c>
      <c r="I3104" s="28">
        <v>1.76</v>
      </c>
      <c r="J3104" s="28">
        <v>8.1</v>
      </c>
      <c r="K3104" s="28">
        <v>267.97</v>
      </c>
      <c r="L3104" s="28">
        <v>12.21</v>
      </c>
      <c r="M3104" s="28" t="s">
        <v>46</v>
      </c>
      <c r="N3104" s="28">
        <v>87.8631912929277</v>
      </c>
    </row>
    <row r="3105">
      <c r="A3105" s="28">
        <v>3104.0</v>
      </c>
      <c r="B3105" s="28">
        <v>16.0</v>
      </c>
      <c r="C3105" s="28" t="s">
        <v>49</v>
      </c>
      <c r="D3105" s="28">
        <v>2.61</v>
      </c>
      <c r="E3105" s="28">
        <v>3.95</v>
      </c>
      <c r="F3105" s="28">
        <v>7.63</v>
      </c>
      <c r="G3105" s="28">
        <v>62.36</v>
      </c>
      <c r="H3105" s="28" t="s">
        <v>45</v>
      </c>
      <c r="I3105" s="28">
        <v>0.58</v>
      </c>
      <c r="J3105" s="28">
        <v>8.02</v>
      </c>
      <c r="K3105" s="28">
        <v>291.81</v>
      </c>
      <c r="L3105" s="28">
        <v>9.22</v>
      </c>
      <c r="M3105" s="28" t="s">
        <v>48</v>
      </c>
      <c r="N3105" s="28">
        <v>66.36</v>
      </c>
    </row>
    <row r="3106">
      <c r="A3106" s="28">
        <v>3105.0</v>
      </c>
      <c r="B3106" s="28">
        <v>22.0</v>
      </c>
      <c r="C3106" s="28" t="s">
        <v>49</v>
      </c>
      <c r="D3106" s="28">
        <v>4.91</v>
      </c>
      <c r="E3106" s="28">
        <v>4.22</v>
      </c>
      <c r="F3106" s="28">
        <v>5.2</v>
      </c>
      <c r="G3106" s="28">
        <v>79.09</v>
      </c>
      <c r="H3106" s="28" t="s">
        <v>45</v>
      </c>
      <c r="I3106" s="28">
        <v>2.76</v>
      </c>
      <c r="J3106" s="28">
        <v>8.41</v>
      </c>
      <c r="K3106" s="28">
        <v>263.94</v>
      </c>
      <c r="L3106" s="28">
        <v>9.16</v>
      </c>
      <c r="M3106" s="28" t="s">
        <v>48</v>
      </c>
      <c r="N3106" s="28">
        <v>54.66</v>
      </c>
    </row>
    <row r="3107">
      <c r="A3107" s="28">
        <v>3106.0</v>
      </c>
      <c r="B3107" s="28">
        <v>22.0</v>
      </c>
      <c r="C3107" s="28" t="s">
        <v>44</v>
      </c>
      <c r="D3107" s="28">
        <v>0.42</v>
      </c>
      <c r="E3107" s="28">
        <v>4.02</v>
      </c>
      <c r="F3107" s="28">
        <v>4.37</v>
      </c>
      <c r="G3107" s="28">
        <v>90.82</v>
      </c>
      <c r="H3107" s="28" t="s">
        <v>47</v>
      </c>
      <c r="I3107" s="28">
        <v>0.66</v>
      </c>
      <c r="J3107" s="28">
        <v>5.43</v>
      </c>
      <c r="K3107" s="28">
        <v>313.23</v>
      </c>
      <c r="L3107" s="28">
        <v>3.63</v>
      </c>
      <c r="M3107" s="28" t="s">
        <v>48</v>
      </c>
      <c r="N3107" s="28">
        <v>63.47</v>
      </c>
    </row>
    <row r="3108">
      <c r="A3108" s="28">
        <v>3107.0</v>
      </c>
      <c r="B3108" s="28">
        <v>19.0</v>
      </c>
      <c r="C3108" s="28" t="s">
        <v>49</v>
      </c>
      <c r="D3108" s="28">
        <v>0.79</v>
      </c>
      <c r="E3108" s="28">
        <v>5.49</v>
      </c>
      <c r="F3108" s="28">
        <v>8.01</v>
      </c>
      <c r="G3108" s="28">
        <v>81.69</v>
      </c>
      <c r="H3108" s="28" t="s">
        <v>45</v>
      </c>
      <c r="I3108" s="28">
        <v>4.58</v>
      </c>
      <c r="J3108" s="28">
        <v>6.41</v>
      </c>
      <c r="K3108" s="28">
        <v>296.09</v>
      </c>
      <c r="L3108" s="28">
        <v>4.46</v>
      </c>
      <c r="M3108" s="28" t="s">
        <v>48</v>
      </c>
      <c r="N3108" s="28">
        <v>87.16</v>
      </c>
    </row>
    <row r="3109">
      <c r="A3109" s="28">
        <v>3108.0</v>
      </c>
      <c r="B3109" s="28">
        <v>24.0</v>
      </c>
      <c r="C3109" s="28" t="s">
        <v>44</v>
      </c>
      <c r="D3109" s="28">
        <v>5.61</v>
      </c>
      <c r="E3109" s="28">
        <v>7.32</v>
      </c>
      <c r="F3109" s="28">
        <v>6.8</v>
      </c>
      <c r="G3109" s="28">
        <v>98.04</v>
      </c>
      <c r="H3109" s="28" t="s">
        <v>47</v>
      </c>
      <c r="I3109" s="28">
        <v>4.33</v>
      </c>
      <c r="J3109" s="28">
        <v>8.28</v>
      </c>
      <c r="K3109" s="28">
        <v>253.59</v>
      </c>
      <c r="L3109" s="28">
        <v>14.24</v>
      </c>
      <c r="M3109" s="28" t="s">
        <v>46</v>
      </c>
      <c r="N3109" s="28">
        <v>77.3989148350916</v>
      </c>
    </row>
    <row r="3110">
      <c r="A3110" s="28">
        <v>3109.0</v>
      </c>
      <c r="B3110" s="28">
        <v>20.0</v>
      </c>
      <c r="C3110" s="28" t="s">
        <v>49</v>
      </c>
      <c r="D3110" s="28">
        <v>2.94</v>
      </c>
      <c r="E3110" s="28">
        <v>7.95</v>
      </c>
      <c r="F3110" s="28">
        <v>7.41</v>
      </c>
      <c r="G3110" s="28">
        <v>62.19</v>
      </c>
      <c r="H3110" s="28" t="s">
        <v>47</v>
      </c>
      <c r="I3110" s="28">
        <v>2.38</v>
      </c>
      <c r="J3110" s="28">
        <v>8.34</v>
      </c>
      <c r="K3110" s="28">
        <v>292.2</v>
      </c>
      <c r="L3110" s="28">
        <v>13.62</v>
      </c>
      <c r="M3110" s="28" t="s">
        <v>48</v>
      </c>
      <c r="N3110" s="28">
        <v>83.95</v>
      </c>
    </row>
    <row r="3111">
      <c r="A3111" s="28">
        <v>3110.0</v>
      </c>
      <c r="B3111" s="28">
        <v>19.0</v>
      </c>
      <c r="C3111" s="28" t="s">
        <v>49</v>
      </c>
      <c r="D3111" s="28">
        <v>5.37</v>
      </c>
      <c r="E3111" s="28">
        <v>4.53</v>
      </c>
      <c r="F3111" s="28">
        <v>7.9</v>
      </c>
      <c r="G3111" s="28">
        <v>71.65</v>
      </c>
      <c r="H3111" s="28" t="s">
        <v>45</v>
      </c>
      <c r="I3111" s="28">
        <v>0.34</v>
      </c>
      <c r="J3111" s="28">
        <v>10.0</v>
      </c>
      <c r="K3111" s="28">
        <v>254.03</v>
      </c>
      <c r="L3111" s="28">
        <v>14.97</v>
      </c>
      <c r="M3111" s="28" t="s">
        <v>46</v>
      </c>
      <c r="N3111" s="28">
        <v>54.88</v>
      </c>
    </row>
    <row r="3112">
      <c r="A3112" s="28">
        <v>3111.0</v>
      </c>
      <c r="B3112" s="28">
        <v>22.0</v>
      </c>
      <c r="C3112" s="28" t="s">
        <v>52</v>
      </c>
      <c r="D3112" s="28">
        <v>6.65</v>
      </c>
      <c r="E3112" s="28">
        <v>6.97</v>
      </c>
      <c r="F3112" s="28">
        <v>6.05</v>
      </c>
      <c r="G3112" s="28">
        <v>68.83</v>
      </c>
      <c r="H3112" s="28" t="s">
        <v>47</v>
      </c>
      <c r="I3112" s="28">
        <v>2.76</v>
      </c>
      <c r="J3112" s="28">
        <v>8.19</v>
      </c>
      <c r="K3112" s="28">
        <v>250.89</v>
      </c>
      <c r="L3112" s="28">
        <v>12.66</v>
      </c>
      <c r="M3112" s="28" t="s">
        <v>46</v>
      </c>
      <c r="N3112" s="28">
        <v>55.5528424767888</v>
      </c>
    </row>
    <row r="3113">
      <c r="A3113" s="28">
        <v>3112.0</v>
      </c>
      <c r="B3113" s="28">
        <v>19.0</v>
      </c>
      <c r="C3113" s="28" t="s">
        <v>44</v>
      </c>
      <c r="D3113" s="28">
        <v>6.82</v>
      </c>
      <c r="E3113" s="28">
        <v>7.49</v>
      </c>
      <c r="F3113" s="28">
        <v>4.72</v>
      </c>
      <c r="G3113" s="28">
        <v>90.7</v>
      </c>
      <c r="H3113" s="28" t="s">
        <v>51</v>
      </c>
      <c r="I3113" s="28">
        <v>2.96</v>
      </c>
      <c r="J3113" s="28">
        <v>8.34</v>
      </c>
      <c r="K3113" s="28">
        <v>237.54</v>
      </c>
      <c r="L3113" s="28">
        <v>15.67</v>
      </c>
      <c r="M3113" s="28" t="s">
        <v>50</v>
      </c>
      <c r="N3113" s="28">
        <v>61.4416868138386</v>
      </c>
    </row>
    <row r="3114">
      <c r="A3114" s="28">
        <v>3113.0</v>
      </c>
      <c r="B3114" s="28">
        <v>18.0</v>
      </c>
      <c r="C3114" s="28" t="s">
        <v>44</v>
      </c>
      <c r="D3114" s="28">
        <v>1.38</v>
      </c>
      <c r="E3114" s="28">
        <v>3.67</v>
      </c>
      <c r="F3114" s="28">
        <v>7.98</v>
      </c>
      <c r="G3114" s="28">
        <v>80.95</v>
      </c>
      <c r="H3114" s="28" t="s">
        <v>47</v>
      </c>
      <c r="I3114" s="28">
        <v>4.44</v>
      </c>
      <c r="J3114" s="28">
        <v>6.47</v>
      </c>
      <c r="K3114" s="28">
        <v>310.4</v>
      </c>
      <c r="L3114" s="28">
        <v>5.2</v>
      </c>
      <c r="M3114" s="28" t="s">
        <v>48</v>
      </c>
      <c r="N3114" s="28">
        <v>73.45</v>
      </c>
    </row>
    <row r="3115">
      <c r="A3115" s="28">
        <v>3114.0</v>
      </c>
      <c r="B3115" s="28">
        <v>24.0</v>
      </c>
      <c r="C3115" s="28" t="s">
        <v>49</v>
      </c>
      <c r="D3115" s="28">
        <v>3.89</v>
      </c>
      <c r="E3115" s="28">
        <v>1.87</v>
      </c>
      <c r="F3115" s="28">
        <v>6.27</v>
      </c>
      <c r="G3115" s="28">
        <v>65.53</v>
      </c>
      <c r="H3115" s="28" t="s">
        <v>51</v>
      </c>
      <c r="I3115" s="28">
        <v>0.34</v>
      </c>
      <c r="J3115" s="28">
        <v>7.23</v>
      </c>
      <c r="K3115" s="28">
        <v>272.21</v>
      </c>
      <c r="L3115" s="28">
        <v>8.77</v>
      </c>
      <c r="M3115" s="28" t="s">
        <v>48</v>
      </c>
      <c r="N3115" s="28">
        <v>42.83</v>
      </c>
    </row>
    <row r="3116">
      <c r="A3116" s="28">
        <v>3115.0</v>
      </c>
      <c r="B3116" s="28">
        <v>23.0</v>
      </c>
      <c r="C3116" s="28" t="s">
        <v>49</v>
      </c>
      <c r="D3116" s="28">
        <v>5.87</v>
      </c>
      <c r="E3116" s="28">
        <v>9.05</v>
      </c>
      <c r="F3116" s="28">
        <v>8.13</v>
      </c>
      <c r="G3116" s="28">
        <v>71.42</v>
      </c>
      <c r="H3116" s="28" t="s">
        <v>45</v>
      </c>
      <c r="I3116" s="28">
        <v>3.46</v>
      </c>
      <c r="J3116" s="28">
        <v>9.35</v>
      </c>
      <c r="K3116" s="28">
        <v>253.35</v>
      </c>
      <c r="L3116" s="28">
        <v>12.42</v>
      </c>
      <c r="M3116" s="28" t="s">
        <v>46</v>
      </c>
      <c r="N3116" s="28">
        <v>81.5842905901658</v>
      </c>
    </row>
    <row r="3117">
      <c r="A3117" s="28">
        <v>3116.0</v>
      </c>
      <c r="B3117" s="28">
        <v>16.0</v>
      </c>
      <c r="C3117" s="28" t="s">
        <v>49</v>
      </c>
      <c r="D3117" s="28">
        <v>6.19</v>
      </c>
      <c r="E3117" s="28">
        <v>7.09</v>
      </c>
      <c r="F3117" s="28">
        <v>6.19</v>
      </c>
      <c r="G3117" s="28">
        <v>80.91</v>
      </c>
      <c r="H3117" s="28" t="s">
        <v>47</v>
      </c>
      <c r="I3117" s="28">
        <v>2.81</v>
      </c>
      <c r="J3117" s="28">
        <v>11.65</v>
      </c>
      <c r="K3117" s="28">
        <v>254.4</v>
      </c>
      <c r="L3117" s="28">
        <v>13.95</v>
      </c>
      <c r="M3117" s="28" t="s">
        <v>46</v>
      </c>
      <c r="N3117" s="28">
        <v>78.3743330133234</v>
      </c>
    </row>
    <row r="3118">
      <c r="A3118" s="28">
        <v>3117.0</v>
      </c>
      <c r="B3118" s="28">
        <v>22.0</v>
      </c>
      <c r="C3118" s="28" t="s">
        <v>44</v>
      </c>
      <c r="D3118" s="28">
        <v>6.28</v>
      </c>
      <c r="E3118" s="28">
        <v>6.83</v>
      </c>
      <c r="F3118" s="28">
        <v>5.09</v>
      </c>
      <c r="G3118" s="28">
        <v>99.85</v>
      </c>
      <c r="H3118" s="28" t="s">
        <v>45</v>
      </c>
      <c r="I3118" s="28">
        <v>0.87</v>
      </c>
      <c r="J3118" s="28">
        <v>11.8</v>
      </c>
      <c r="K3118" s="28">
        <v>233.84</v>
      </c>
      <c r="L3118" s="28">
        <v>13.03</v>
      </c>
      <c r="M3118" s="28" t="s">
        <v>46</v>
      </c>
      <c r="N3118" s="28">
        <v>66.4110433040535</v>
      </c>
    </row>
    <row r="3119">
      <c r="A3119" s="28">
        <v>3118.0</v>
      </c>
      <c r="B3119" s="28">
        <v>24.0</v>
      </c>
      <c r="C3119" s="28" t="s">
        <v>44</v>
      </c>
      <c r="D3119" s="28">
        <v>1.83</v>
      </c>
      <c r="E3119" s="28">
        <v>1.53</v>
      </c>
      <c r="F3119" s="28">
        <v>4.86</v>
      </c>
      <c r="G3119" s="28">
        <v>74.57</v>
      </c>
      <c r="H3119" s="28" t="s">
        <v>47</v>
      </c>
      <c r="I3119" s="28">
        <v>0.61</v>
      </c>
      <c r="J3119" s="28">
        <v>3.39</v>
      </c>
      <c r="K3119" s="28">
        <v>304.51</v>
      </c>
      <c r="L3119" s="28">
        <v>1.85</v>
      </c>
      <c r="M3119" s="28" t="s">
        <v>48</v>
      </c>
      <c r="N3119" s="28">
        <v>55.58</v>
      </c>
    </row>
    <row r="3120">
      <c r="A3120" s="28">
        <v>3119.0</v>
      </c>
      <c r="B3120" s="28">
        <v>23.0</v>
      </c>
      <c r="C3120" s="28" t="s">
        <v>49</v>
      </c>
      <c r="D3120" s="28">
        <v>1.54</v>
      </c>
      <c r="E3120" s="28">
        <v>8.36</v>
      </c>
      <c r="F3120" s="28">
        <v>7.72</v>
      </c>
      <c r="G3120" s="28">
        <v>66.27</v>
      </c>
      <c r="H3120" s="28" t="s">
        <v>51</v>
      </c>
      <c r="I3120" s="28">
        <v>3.47</v>
      </c>
      <c r="J3120" s="28">
        <v>4.41</v>
      </c>
      <c r="K3120" s="28">
        <v>312.06</v>
      </c>
      <c r="L3120" s="28">
        <v>5.83</v>
      </c>
      <c r="M3120" s="28" t="s">
        <v>48</v>
      </c>
      <c r="N3120" s="28">
        <v>100.0</v>
      </c>
    </row>
    <row r="3121">
      <c r="A3121" s="28">
        <v>3120.0</v>
      </c>
      <c r="B3121" s="28">
        <v>23.0</v>
      </c>
      <c r="C3121" s="28" t="s">
        <v>44</v>
      </c>
      <c r="D3121" s="28">
        <v>4.72</v>
      </c>
      <c r="E3121" s="28">
        <v>6.09</v>
      </c>
      <c r="F3121" s="28">
        <v>6.87</v>
      </c>
      <c r="G3121" s="28">
        <v>79.88</v>
      </c>
      <c r="H3121" s="28" t="s">
        <v>45</v>
      </c>
      <c r="I3121" s="28">
        <v>1.7</v>
      </c>
      <c r="J3121" s="28">
        <v>10.2</v>
      </c>
      <c r="K3121" s="28">
        <v>285.26</v>
      </c>
      <c r="L3121" s="28">
        <v>11.47</v>
      </c>
      <c r="M3121" s="28" t="s">
        <v>48</v>
      </c>
      <c r="N3121" s="28">
        <v>68.71</v>
      </c>
    </row>
    <row r="3122">
      <c r="A3122" s="28">
        <v>3121.0</v>
      </c>
      <c r="B3122" s="28">
        <v>21.0</v>
      </c>
      <c r="C3122" s="28" t="s">
        <v>49</v>
      </c>
      <c r="D3122" s="28">
        <v>5.93</v>
      </c>
      <c r="E3122" s="28">
        <v>8.63</v>
      </c>
      <c r="F3122" s="28">
        <v>6.02</v>
      </c>
      <c r="G3122" s="28">
        <v>72.41</v>
      </c>
      <c r="H3122" s="28" t="s">
        <v>45</v>
      </c>
      <c r="I3122" s="28">
        <v>5.0</v>
      </c>
      <c r="J3122" s="28">
        <v>11.03</v>
      </c>
      <c r="K3122" s="28">
        <v>249.55</v>
      </c>
      <c r="L3122" s="28">
        <v>14.77</v>
      </c>
      <c r="M3122" s="28" t="s">
        <v>46</v>
      </c>
      <c r="N3122" s="28">
        <v>75.3465509818427</v>
      </c>
    </row>
    <row r="3123">
      <c r="A3123" s="28">
        <v>3122.0</v>
      </c>
      <c r="B3123" s="28">
        <v>19.0</v>
      </c>
      <c r="C3123" s="28" t="s">
        <v>44</v>
      </c>
      <c r="D3123" s="28">
        <v>2.55</v>
      </c>
      <c r="E3123" s="28">
        <v>9.77</v>
      </c>
      <c r="F3123" s="28">
        <v>6.46</v>
      </c>
      <c r="G3123" s="28">
        <v>82.64</v>
      </c>
      <c r="H3123" s="28" t="s">
        <v>47</v>
      </c>
      <c r="I3123" s="28">
        <v>4.47</v>
      </c>
      <c r="J3123" s="28">
        <v>7.16</v>
      </c>
      <c r="K3123" s="28">
        <v>268.41</v>
      </c>
      <c r="L3123" s="28">
        <v>5.67</v>
      </c>
      <c r="M3123" s="28" t="s">
        <v>48</v>
      </c>
      <c r="N3123" s="28">
        <v>100.0</v>
      </c>
    </row>
    <row r="3124">
      <c r="A3124" s="28">
        <v>3123.0</v>
      </c>
      <c r="B3124" s="28">
        <v>23.0</v>
      </c>
      <c r="C3124" s="28" t="s">
        <v>49</v>
      </c>
      <c r="D3124" s="28">
        <v>0.84</v>
      </c>
      <c r="E3124" s="28">
        <v>9.61</v>
      </c>
      <c r="F3124" s="28">
        <v>6.75</v>
      </c>
      <c r="G3124" s="28">
        <v>78.67</v>
      </c>
      <c r="H3124" s="28" t="s">
        <v>45</v>
      </c>
      <c r="I3124" s="28">
        <v>2.83</v>
      </c>
      <c r="J3124" s="28">
        <v>2.35</v>
      </c>
      <c r="K3124" s="28">
        <v>292.11</v>
      </c>
      <c r="L3124" s="28">
        <v>3.59</v>
      </c>
      <c r="M3124" s="28" t="s">
        <v>48</v>
      </c>
      <c r="N3124" s="28">
        <v>100.0</v>
      </c>
    </row>
    <row r="3125">
      <c r="A3125" s="28">
        <v>3124.0</v>
      </c>
      <c r="B3125" s="28">
        <v>18.0</v>
      </c>
      <c r="C3125" s="28" t="s">
        <v>49</v>
      </c>
      <c r="D3125" s="28">
        <v>5.73</v>
      </c>
      <c r="E3125" s="28">
        <v>8.7</v>
      </c>
      <c r="F3125" s="28">
        <v>5.2</v>
      </c>
      <c r="G3125" s="28">
        <v>87.58</v>
      </c>
      <c r="H3125" s="28" t="s">
        <v>47</v>
      </c>
      <c r="I3125" s="28">
        <v>3.21</v>
      </c>
      <c r="J3125" s="28">
        <v>9.84</v>
      </c>
      <c r="K3125" s="28">
        <v>242.37</v>
      </c>
      <c r="L3125" s="28">
        <v>12.11</v>
      </c>
      <c r="M3125" s="28" t="s">
        <v>50</v>
      </c>
      <c r="N3125" s="28">
        <v>85.2060749708842</v>
      </c>
    </row>
    <row r="3126">
      <c r="A3126" s="28">
        <v>3125.0</v>
      </c>
      <c r="B3126" s="28">
        <v>24.0</v>
      </c>
      <c r="C3126" s="28" t="s">
        <v>49</v>
      </c>
      <c r="D3126" s="28">
        <v>2.4</v>
      </c>
      <c r="E3126" s="28">
        <v>1.1</v>
      </c>
      <c r="F3126" s="28">
        <v>5.89</v>
      </c>
      <c r="G3126" s="28">
        <v>96.57</v>
      </c>
      <c r="H3126" s="28" t="s">
        <v>45</v>
      </c>
      <c r="I3126" s="28">
        <v>0.79</v>
      </c>
      <c r="J3126" s="28">
        <v>6.31</v>
      </c>
      <c r="K3126" s="28">
        <v>304.02</v>
      </c>
      <c r="L3126" s="28">
        <v>4.08</v>
      </c>
      <c r="M3126" s="28" t="s">
        <v>48</v>
      </c>
      <c r="N3126" s="28">
        <v>52.33</v>
      </c>
    </row>
    <row r="3127">
      <c r="A3127" s="28">
        <v>3126.0</v>
      </c>
      <c r="B3127" s="28">
        <v>17.0</v>
      </c>
      <c r="C3127" s="28" t="s">
        <v>44</v>
      </c>
      <c r="D3127" s="28">
        <v>1.33</v>
      </c>
      <c r="E3127" s="28">
        <v>8.97</v>
      </c>
      <c r="F3127" s="28">
        <v>5.46</v>
      </c>
      <c r="G3127" s="28">
        <v>68.02</v>
      </c>
      <c r="H3127" s="28" t="s">
        <v>51</v>
      </c>
      <c r="I3127" s="28">
        <v>4.47</v>
      </c>
      <c r="J3127" s="28">
        <v>3.17</v>
      </c>
      <c r="K3127" s="28">
        <v>326.01</v>
      </c>
      <c r="L3127" s="28">
        <v>6.72</v>
      </c>
      <c r="M3127" s="28" t="s">
        <v>50</v>
      </c>
      <c r="N3127" s="28">
        <v>96.83</v>
      </c>
    </row>
    <row r="3128">
      <c r="A3128" s="28">
        <v>3127.0</v>
      </c>
      <c r="B3128" s="28">
        <v>17.0</v>
      </c>
      <c r="C3128" s="28" t="s">
        <v>49</v>
      </c>
      <c r="D3128" s="28">
        <v>1.18</v>
      </c>
      <c r="E3128" s="28">
        <v>1.68</v>
      </c>
      <c r="F3128" s="28">
        <v>5.94</v>
      </c>
      <c r="G3128" s="28">
        <v>92.85</v>
      </c>
      <c r="H3128" s="28" t="s">
        <v>47</v>
      </c>
      <c r="I3128" s="28">
        <v>2.29</v>
      </c>
      <c r="J3128" s="28">
        <v>6.05</v>
      </c>
      <c r="K3128" s="28">
        <v>301.78</v>
      </c>
      <c r="L3128" s="28">
        <v>5.21</v>
      </c>
      <c r="M3128" s="28" t="s">
        <v>48</v>
      </c>
      <c r="N3128" s="28">
        <v>62.02</v>
      </c>
    </row>
    <row r="3129">
      <c r="A3129" s="28">
        <v>3128.0</v>
      </c>
      <c r="B3129" s="28">
        <v>22.0</v>
      </c>
      <c r="C3129" s="28" t="s">
        <v>44</v>
      </c>
      <c r="D3129" s="28">
        <v>2.52</v>
      </c>
      <c r="E3129" s="28">
        <v>8.66</v>
      </c>
      <c r="F3129" s="28">
        <v>6.5</v>
      </c>
      <c r="G3129" s="28">
        <v>97.97</v>
      </c>
      <c r="H3129" s="28" t="s">
        <v>45</v>
      </c>
      <c r="I3129" s="28">
        <v>2.61</v>
      </c>
      <c r="J3129" s="28">
        <v>5.08</v>
      </c>
      <c r="K3129" s="28">
        <v>290.29</v>
      </c>
      <c r="L3129" s="28">
        <v>5.7</v>
      </c>
      <c r="M3129" s="28" t="s">
        <v>48</v>
      </c>
      <c r="N3129" s="28">
        <v>100.0</v>
      </c>
    </row>
    <row r="3130">
      <c r="A3130" s="28">
        <v>3129.0</v>
      </c>
      <c r="B3130" s="28">
        <v>19.0</v>
      </c>
      <c r="C3130" s="28" t="s">
        <v>49</v>
      </c>
      <c r="D3130" s="28">
        <v>4.74</v>
      </c>
      <c r="E3130" s="28">
        <v>3.52</v>
      </c>
      <c r="F3130" s="28">
        <v>4.87</v>
      </c>
      <c r="G3130" s="28">
        <v>74.94</v>
      </c>
      <c r="H3130" s="28" t="s">
        <v>45</v>
      </c>
      <c r="I3130" s="28">
        <v>4.37</v>
      </c>
      <c r="J3130" s="28">
        <v>8.84</v>
      </c>
      <c r="K3130" s="28">
        <v>237.31</v>
      </c>
      <c r="L3130" s="28">
        <v>11.15</v>
      </c>
      <c r="M3130" s="28" t="s">
        <v>48</v>
      </c>
      <c r="N3130" s="28">
        <v>40.43</v>
      </c>
    </row>
    <row r="3131">
      <c r="A3131" s="28">
        <v>3130.0</v>
      </c>
      <c r="B3131" s="28">
        <v>23.0</v>
      </c>
      <c r="C3131" s="28" t="s">
        <v>44</v>
      </c>
      <c r="D3131" s="28">
        <v>2.87</v>
      </c>
      <c r="E3131" s="28">
        <v>6.49</v>
      </c>
      <c r="F3131" s="28">
        <v>5.97</v>
      </c>
      <c r="G3131" s="28">
        <v>64.55</v>
      </c>
      <c r="H3131" s="28" t="s">
        <v>47</v>
      </c>
      <c r="I3131" s="28">
        <v>0.03</v>
      </c>
      <c r="J3131" s="28">
        <v>5.68</v>
      </c>
      <c r="K3131" s="28">
        <v>292.07</v>
      </c>
      <c r="L3131" s="28">
        <v>6.43</v>
      </c>
      <c r="M3131" s="28" t="s">
        <v>48</v>
      </c>
      <c r="N3131" s="28">
        <v>70.39</v>
      </c>
    </row>
    <row r="3132">
      <c r="A3132" s="28">
        <v>3131.0</v>
      </c>
      <c r="B3132" s="28">
        <v>24.0</v>
      </c>
      <c r="C3132" s="28" t="s">
        <v>44</v>
      </c>
      <c r="D3132" s="28">
        <v>0.17</v>
      </c>
      <c r="E3132" s="28">
        <v>1.34</v>
      </c>
      <c r="F3132" s="28">
        <v>5.93</v>
      </c>
      <c r="G3132" s="28">
        <v>92.88</v>
      </c>
      <c r="H3132" s="28" t="s">
        <v>51</v>
      </c>
      <c r="I3132" s="28">
        <v>2.47</v>
      </c>
      <c r="J3132" s="28">
        <v>1.59</v>
      </c>
      <c r="K3132" s="28">
        <v>319.3</v>
      </c>
      <c r="L3132" s="28">
        <v>2.04</v>
      </c>
      <c r="M3132" s="28" t="s">
        <v>48</v>
      </c>
      <c r="N3132" s="28">
        <v>54.22</v>
      </c>
    </row>
    <row r="3133">
      <c r="A3133" s="28">
        <v>3132.0</v>
      </c>
      <c r="B3133" s="28">
        <v>22.0</v>
      </c>
      <c r="C3133" s="28" t="s">
        <v>44</v>
      </c>
      <c r="D3133" s="28">
        <v>0.78</v>
      </c>
      <c r="E3133" s="28">
        <v>7.94</v>
      </c>
      <c r="F3133" s="28">
        <v>5.43</v>
      </c>
      <c r="G3133" s="28">
        <v>88.04</v>
      </c>
      <c r="H3133" s="28" t="s">
        <v>47</v>
      </c>
      <c r="I3133" s="28">
        <v>3.13</v>
      </c>
      <c r="J3133" s="28">
        <v>4.4</v>
      </c>
      <c r="K3133" s="28">
        <v>308.14</v>
      </c>
      <c r="L3133" s="28">
        <v>0.28</v>
      </c>
      <c r="M3133" s="28" t="s">
        <v>50</v>
      </c>
      <c r="N3133" s="28">
        <v>104.230754263192</v>
      </c>
    </row>
    <row r="3134">
      <c r="A3134" s="28">
        <v>3133.0</v>
      </c>
      <c r="B3134" s="28">
        <v>20.0</v>
      </c>
      <c r="C3134" s="28" t="s">
        <v>44</v>
      </c>
      <c r="D3134" s="28">
        <v>2.32</v>
      </c>
      <c r="E3134" s="28">
        <v>2.01</v>
      </c>
      <c r="F3134" s="28">
        <v>8.99</v>
      </c>
      <c r="G3134" s="28">
        <v>68.51</v>
      </c>
      <c r="H3134" s="28" t="s">
        <v>47</v>
      </c>
      <c r="I3134" s="28">
        <v>0.8</v>
      </c>
      <c r="J3134" s="28">
        <v>4.85</v>
      </c>
      <c r="K3134" s="28">
        <v>282.52</v>
      </c>
      <c r="L3134" s="28">
        <v>2.29</v>
      </c>
      <c r="M3134" s="28" t="s">
        <v>48</v>
      </c>
      <c r="N3134" s="28">
        <v>61.29</v>
      </c>
    </row>
    <row r="3135">
      <c r="A3135" s="28">
        <v>3134.0</v>
      </c>
      <c r="B3135" s="28">
        <v>23.0</v>
      </c>
      <c r="C3135" s="28" t="s">
        <v>52</v>
      </c>
      <c r="D3135" s="28">
        <v>5.28</v>
      </c>
      <c r="E3135" s="28">
        <v>4.7</v>
      </c>
      <c r="F3135" s="28">
        <v>4.37</v>
      </c>
      <c r="G3135" s="28">
        <v>77.81</v>
      </c>
      <c r="H3135" s="28" t="s">
        <v>51</v>
      </c>
      <c r="I3135" s="28">
        <v>0.34</v>
      </c>
      <c r="J3135" s="28">
        <v>6.64</v>
      </c>
      <c r="K3135" s="28">
        <v>253.12</v>
      </c>
      <c r="L3135" s="28">
        <v>11.47</v>
      </c>
      <c r="M3135" s="28" t="s">
        <v>46</v>
      </c>
      <c r="N3135" s="28">
        <v>42.36</v>
      </c>
    </row>
    <row r="3136">
      <c r="A3136" s="28">
        <v>3135.0</v>
      </c>
      <c r="B3136" s="28">
        <v>19.0</v>
      </c>
      <c r="C3136" s="28" t="s">
        <v>44</v>
      </c>
      <c r="D3136" s="28">
        <v>0.79</v>
      </c>
      <c r="E3136" s="28">
        <v>8.36</v>
      </c>
      <c r="F3136" s="28">
        <v>7.21</v>
      </c>
      <c r="G3136" s="28">
        <v>83.12</v>
      </c>
      <c r="H3136" s="28" t="s">
        <v>47</v>
      </c>
      <c r="I3136" s="28">
        <v>2.67</v>
      </c>
      <c r="J3136" s="28">
        <v>2.78</v>
      </c>
      <c r="K3136" s="28">
        <v>297.07</v>
      </c>
      <c r="L3136" s="28">
        <v>-0.91</v>
      </c>
      <c r="M3136" s="28" t="s">
        <v>48</v>
      </c>
      <c r="N3136" s="28">
        <v>97.34</v>
      </c>
    </row>
    <row r="3137">
      <c r="A3137" s="28">
        <v>3136.0</v>
      </c>
      <c r="B3137" s="28">
        <v>17.0</v>
      </c>
      <c r="C3137" s="28" t="s">
        <v>49</v>
      </c>
      <c r="D3137" s="28">
        <v>4.49</v>
      </c>
      <c r="E3137" s="28">
        <v>7.26</v>
      </c>
      <c r="F3137" s="28">
        <v>4.87</v>
      </c>
      <c r="G3137" s="28">
        <v>66.79</v>
      </c>
      <c r="H3137" s="28" t="s">
        <v>51</v>
      </c>
      <c r="I3137" s="28">
        <v>2.74</v>
      </c>
      <c r="J3137" s="28">
        <v>8.58</v>
      </c>
      <c r="K3137" s="28">
        <v>257.51</v>
      </c>
      <c r="L3137" s="28">
        <v>7.21</v>
      </c>
      <c r="M3137" s="28" t="s">
        <v>50</v>
      </c>
      <c r="N3137" s="28">
        <v>75.73</v>
      </c>
    </row>
    <row r="3138">
      <c r="A3138" s="28">
        <v>3137.0</v>
      </c>
      <c r="B3138" s="28">
        <v>21.0</v>
      </c>
      <c r="C3138" s="28" t="s">
        <v>52</v>
      </c>
      <c r="D3138" s="28">
        <v>0.96</v>
      </c>
      <c r="E3138" s="28">
        <v>1.05</v>
      </c>
      <c r="F3138" s="28">
        <v>8.2</v>
      </c>
      <c r="G3138" s="28">
        <v>88.6</v>
      </c>
      <c r="H3138" s="28" t="s">
        <v>51</v>
      </c>
      <c r="I3138" s="28">
        <v>1.65</v>
      </c>
      <c r="J3138" s="28">
        <v>2.47</v>
      </c>
      <c r="K3138" s="28">
        <v>295.77</v>
      </c>
      <c r="L3138" s="28">
        <v>4.48</v>
      </c>
      <c r="M3138" s="28" t="s">
        <v>48</v>
      </c>
      <c r="N3138" s="28">
        <v>48.72</v>
      </c>
    </row>
    <row r="3139">
      <c r="A3139" s="28">
        <v>3138.0</v>
      </c>
      <c r="B3139" s="28">
        <v>24.0</v>
      </c>
      <c r="C3139" s="28" t="s">
        <v>44</v>
      </c>
      <c r="D3139" s="28">
        <v>1.69</v>
      </c>
      <c r="E3139" s="28">
        <v>4.63</v>
      </c>
      <c r="F3139" s="28">
        <v>8.57</v>
      </c>
      <c r="G3139" s="28">
        <v>87.6</v>
      </c>
      <c r="H3139" s="28" t="s">
        <v>45</v>
      </c>
      <c r="I3139" s="28">
        <v>4.41</v>
      </c>
      <c r="J3139" s="28">
        <v>3.13</v>
      </c>
      <c r="K3139" s="28">
        <v>289.55</v>
      </c>
      <c r="L3139" s="28">
        <v>4.43</v>
      </c>
      <c r="M3139" s="28" t="s">
        <v>48</v>
      </c>
      <c r="N3139" s="28">
        <v>85.15</v>
      </c>
    </row>
    <row r="3140">
      <c r="A3140" s="28">
        <v>3139.0</v>
      </c>
      <c r="B3140" s="28">
        <v>16.0</v>
      </c>
      <c r="C3140" s="28" t="s">
        <v>49</v>
      </c>
      <c r="D3140" s="28">
        <v>1.38</v>
      </c>
      <c r="E3140" s="28">
        <v>1.38</v>
      </c>
      <c r="F3140" s="28">
        <v>6.01</v>
      </c>
      <c r="G3140" s="28">
        <v>95.49</v>
      </c>
      <c r="H3140" s="28" t="s">
        <v>47</v>
      </c>
      <c r="I3140" s="28">
        <v>1.51</v>
      </c>
      <c r="J3140" s="28">
        <v>7.1</v>
      </c>
      <c r="K3140" s="28">
        <v>291.89</v>
      </c>
      <c r="L3140" s="28">
        <v>5.98</v>
      </c>
      <c r="M3140" s="28" t="s">
        <v>48</v>
      </c>
      <c r="N3140" s="28">
        <v>60.31</v>
      </c>
    </row>
    <row r="3141">
      <c r="A3141" s="28">
        <v>3140.0</v>
      </c>
      <c r="B3141" s="28">
        <v>22.0</v>
      </c>
      <c r="C3141" s="28" t="s">
        <v>44</v>
      </c>
      <c r="D3141" s="28">
        <v>0.54</v>
      </c>
      <c r="E3141" s="28">
        <v>7.06</v>
      </c>
      <c r="F3141" s="28">
        <v>8.12</v>
      </c>
      <c r="G3141" s="28">
        <v>82.69</v>
      </c>
      <c r="H3141" s="28" t="s">
        <v>47</v>
      </c>
      <c r="I3141" s="28">
        <v>2.58</v>
      </c>
      <c r="J3141" s="28">
        <v>2.08</v>
      </c>
      <c r="K3141" s="28">
        <v>319.29</v>
      </c>
      <c r="L3141" s="28">
        <v>-0.39</v>
      </c>
      <c r="M3141" s="28" t="s">
        <v>48</v>
      </c>
      <c r="N3141" s="28">
        <v>100.0</v>
      </c>
    </row>
    <row r="3142">
      <c r="A3142" s="28">
        <v>3141.0</v>
      </c>
      <c r="B3142" s="28">
        <v>24.0</v>
      </c>
      <c r="C3142" s="28" t="s">
        <v>44</v>
      </c>
      <c r="D3142" s="28">
        <v>5.37</v>
      </c>
      <c r="E3142" s="28">
        <v>9.72</v>
      </c>
      <c r="F3142" s="28">
        <v>5.25</v>
      </c>
      <c r="G3142" s="28">
        <v>82.97</v>
      </c>
      <c r="H3142" s="28" t="s">
        <v>45</v>
      </c>
      <c r="I3142" s="28">
        <v>0.93</v>
      </c>
      <c r="J3142" s="28">
        <v>8.25</v>
      </c>
      <c r="K3142" s="28">
        <v>244.06</v>
      </c>
      <c r="L3142" s="28">
        <v>14.96</v>
      </c>
      <c r="M3142" s="28" t="s">
        <v>50</v>
      </c>
      <c r="N3142" s="28">
        <v>92.4104295367639</v>
      </c>
    </row>
    <row r="3143">
      <c r="A3143" s="28">
        <v>3142.0</v>
      </c>
      <c r="B3143" s="28">
        <v>24.0</v>
      </c>
      <c r="C3143" s="28" t="s">
        <v>44</v>
      </c>
      <c r="D3143" s="28">
        <v>3.71</v>
      </c>
      <c r="E3143" s="28">
        <v>6.9</v>
      </c>
      <c r="F3143" s="28">
        <v>4.7</v>
      </c>
      <c r="G3143" s="28">
        <v>84.78</v>
      </c>
      <c r="H3143" s="28" t="s">
        <v>51</v>
      </c>
      <c r="I3143" s="28">
        <v>0.06</v>
      </c>
      <c r="J3143" s="28">
        <v>5.38</v>
      </c>
      <c r="K3143" s="28">
        <v>274.96</v>
      </c>
      <c r="L3143" s="28">
        <v>10.27</v>
      </c>
      <c r="M3143" s="28" t="s">
        <v>48</v>
      </c>
      <c r="N3143" s="28">
        <v>72.25</v>
      </c>
    </row>
    <row r="3144">
      <c r="A3144" s="28">
        <v>3143.0</v>
      </c>
      <c r="B3144" s="28">
        <v>18.0</v>
      </c>
      <c r="C3144" s="28" t="s">
        <v>49</v>
      </c>
      <c r="D3144" s="28">
        <v>6.65</v>
      </c>
      <c r="E3144" s="28">
        <v>3.02</v>
      </c>
      <c r="F3144" s="28">
        <v>5.58</v>
      </c>
      <c r="G3144" s="28">
        <v>70.95</v>
      </c>
      <c r="H3144" s="28" t="s">
        <v>45</v>
      </c>
      <c r="I3144" s="28">
        <v>2.13</v>
      </c>
      <c r="J3144" s="28">
        <v>12.35</v>
      </c>
      <c r="K3144" s="28">
        <v>229.28</v>
      </c>
      <c r="L3144" s="28">
        <v>13.43</v>
      </c>
      <c r="M3144" s="28" t="s">
        <v>46</v>
      </c>
      <c r="N3144" s="28">
        <v>25.22</v>
      </c>
    </row>
    <row r="3145">
      <c r="A3145" s="28">
        <v>3144.0</v>
      </c>
      <c r="B3145" s="28">
        <v>20.0</v>
      </c>
      <c r="C3145" s="28" t="s">
        <v>44</v>
      </c>
      <c r="D3145" s="28">
        <v>0.79</v>
      </c>
      <c r="E3145" s="28">
        <v>4.2</v>
      </c>
      <c r="F3145" s="28">
        <v>5.71</v>
      </c>
      <c r="G3145" s="28">
        <v>90.34</v>
      </c>
      <c r="H3145" s="28" t="s">
        <v>51</v>
      </c>
      <c r="I3145" s="28">
        <v>2.63</v>
      </c>
      <c r="J3145" s="28">
        <v>4.2</v>
      </c>
      <c r="K3145" s="28">
        <v>299.99</v>
      </c>
      <c r="L3145" s="28">
        <v>3.07</v>
      </c>
      <c r="M3145" s="28" t="s">
        <v>48</v>
      </c>
      <c r="N3145" s="28">
        <v>82.96</v>
      </c>
    </row>
    <row r="3146">
      <c r="A3146" s="28">
        <v>3145.0</v>
      </c>
      <c r="B3146" s="28">
        <v>23.0</v>
      </c>
      <c r="C3146" s="28" t="s">
        <v>49</v>
      </c>
      <c r="D3146" s="28">
        <v>1.16</v>
      </c>
      <c r="E3146" s="28">
        <v>9.79</v>
      </c>
      <c r="F3146" s="28">
        <v>5.99</v>
      </c>
      <c r="G3146" s="28">
        <v>86.5</v>
      </c>
      <c r="H3146" s="28" t="s">
        <v>47</v>
      </c>
      <c r="I3146" s="28">
        <v>3.82</v>
      </c>
      <c r="J3146" s="28">
        <v>2.72</v>
      </c>
      <c r="K3146" s="28">
        <v>295.16</v>
      </c>
      <c r="L3146" s="28">
        <v>2.28</v>
      </c>
      <c r="M3146" s="28" t="s">
        <v>50</v>
      </c>
      <c r="N3146" s="28">
        <v>100.0</v>
      </c>
    </row>
    <row r="3147">
      <c r="A3147" s="28">
        <v>3146.0</v>
      </c>
      <c r="B3147" s="28">
        <v>23.0</v>
      </c>
      <c r="C3147" s="28" t="s">
        <v>49</v>
      </c>
      <c r="D3147" s="28">
        <v>2.45</v>
      </c>
      <c r="E3147" s="28">
        <v>3.02</v>
      </c>
      <c r="F3147" s="28">
        <v>5.86</v>
      </c>
      <c r="G3147" s="28">
        <v>93.57</v>
      </c>
      <c r="H3147" s="28" t="s">
        <v>45</v>
      </c>
      <c r="I3147" s="28">
        <v>2.24</v>
      </c>
      <c r="J3147" s="28">
        <v>7.29</v>
      </c>
      <c r="K3147" s="28">
        <v>300.38</v>
      </c>
      <c r="L3147" s="28">
        <v>7.23</v>
      </c>
      <c r="M3147" s="28" t="s">
        <v>48</v>
      </c>
      <c r="N3147" s="28">
        <v>58.71</v>
      </c>
    </row>
    <row r="3148">
      <c r="A3148" s="28">
        <v>3147.0</v>
      </c>
      <c r="B3148" s="28">
        <v>19.0</v>
      </c>
      <c r="C3148" s="28" t="s">
        <v>49</v>
      </c>
      <c r="D3148" s="28">
        <v>6.13</v>
      </c>
      <c r="E3148" s="28">
        <v>6.05</v>
      </c>
      <c r="F3148" s="28">
        <v>6.06</v>
      </c>
      <c r="G3148" s="28">
        <v>90.74</v>
      </c>
      <c r="H3148" s="28" t="s">
        <v>47</v>
      </c>
      <c r="I3148" s="28">
        <v>1.39</v>
      </c>
      <c r="J3148" s="28">
        <v>11.03</v>
      </c>
      <c r="K3148" s="28">
        <v>244.61</v>
      </c>
      <c r="L3148" s="28">
        <v>16.89</v>
      </c>
      <c r="M3148" s="28" t="s">
        <v>46</v>
      </c>
      <c r="N3148" s="28">
        <v>60.93</v>
      </c>
    </row>
    <row r="3149">
      <c r="A3149" s="28">
        <v>3148.0</v>
      </c>
      <c r="B3149" s="28">
        <v>16.0</v>
      </c>
      <c r="C3149" s="28" t="s">
        <v>44</v>
      </c>
      <c r="D3149" s="28">
        <v>2.45</v>
      </c>
      <c r="E3149" s="28">
        <v>4.6</v>
      </c>
      <c r="F3149" s="28">
        <v>7.55</v>
      </c>
      <c r="G3149" s="28">
        <v>85.54</v>
      </c>
      <c r="H3149" s="28" t="s">
        <v>45</v>
      </c>
      <c r="I3149" s="28">
        <v>3.02</v>
      </c>
      <c r="J3149" s="28">
        <v>7.96</v>
      </c>
      <c r="K3149" s="28">
        <v>283.13</v>
      </c>
      <c r="L3149" s="28">
        <v>6.89</v>
      </c>
      <c r="M3149" s="28" t="s">
        <v>48</v>
      </c>
      <c r="N3149" s="28">
        <v>74.56</v>
      </c>
    </row>
    <row r="3150">
      <c r="A3150" s="28">
        <v>3149.0</v>
      </c>
      <c r="B3150" s="28">
        <v>16.0</v>
      </c>
      <c r="C3150" s="28" t="s">
        <v>49</v>
      </c>
      <c r="D3150" s="28">
        <v>3.27</v>
      </c>
      <c r="E3150" s="28">
        <v>7.91</v>
      </c>
      <c r="F3150" s="28">
        <v>5.23</v>
      </c>
      <c r="G3150" s="28">
        <v>66.44</v>
      </c>
      <c r="H3150" s="28" t="s">
        <v>51</v>
      </c>
      <c r="I3150" s="28">
        <v>1.91</v>
      </c>
      <c r="J3150" s="28">
        <v>7.8</v>
      </c>
      <c r="K3150" s="28">
        <v>270.72</v>
      </c>
      <c r="L3150" s="28">
        <v>10.77</v>
      </c>
      <c r="M3150" s="28" t="s">
        <v>50</v>
      </c>
      <c r="N3150" s="28">
        <v>85.62</v>
      </c>
    </row>
    <row r="3151">
      <c r="A3151" s="28">
        <v>3150.0</v>
      </c>
      <c r="B3151" s="28">
        <v>19.0</v>
      </c>
      <c r="C3151" s="28" t="s">
        <v>49</v>
      </c>
      <c r="D3151" s="28">
        <v>2.41</v>
      </c>
      <c r="E3151" s="28">
        <v>8.81</v>
      </c>
      <c r="F3151" s="28">
        <v>4.09</v>
      </c>
      <c r="G3151" s="28">
        <v>96.77</v>
      </c>
      <c r="H3151" s="28" t="s">
        <v>51</v>
      </c>
      <c r="I3151" s="28">
        <v>1.17</v>
      </c>
      <c r="J3151" s="28">
        <v>3.68</v>
      </c>
      <c r="K3151" s="28">
        <v>277.64</v>
      </c>
      <c r="L3151" s="28">
        <v>1.99</v>
      </c>
      <c r="M3151" s="28" t="s">
        <v>50</v>
      </c>
      <c r="N3151" s="28">
        <v>97.53</v>
      </c>
    </row>
    <row r="3152">
      <c r="A3152" s="28">
        <v>3151.0</v>
      </c>
      <c r="B3152" s="28">
        <v>21.0</v>
      </c>
      <c r="C3152" s="28" t="s">
        <v>49</v>
      </c>
      <c r="D3152" s="28">
        <v>0.64</v>
      </c>
      <c r="E3152" s="28">
        <v>4.07</v>
      </c>
      <c r="F3152" s="28">
        <v>6.45</v>
      </c>
      <c r="G3152" s="28">
        <v>74.69</v>
      </c>
      <c r="H3152" s="28" t="s">
        <v>45</v>
      </c>
      <c r="I3152" s="28">
        <v>4.55</v>
      </c>
      <c r="J3152" s="28">
        <v>4.39</v>
      </c>
      <c r="K3152" s="28">
        <v>305.14</v>
      </c>
      <c r="L3152" s="28">
        <v>1.92</v>
      </c>
      <c r="M3152" s="28" t="s">
        <v>48</v>
      </c>
      <c r="N3152" s="28">
        <v>73.07</v>
      </c>
    </row>
    <row r="3153">
      <c r="A3153" s="28">
        <v>3152.0</v>
      </c>
      <c r="B3153" s="28">
        <v>23.0</v>
      </c>
      <c r="C3153" s="28" t="s">
        <v>49</v>
      </c>
      <c r="D3153" s="28">
        <v>7.52</v>
      </c>
      <c r="E3153" s="28">
        <v>6.94</v>
      </c>
      <c r="F3153" s="28">
        <v>6.24</v>
      </c>
      <c r="G3153" s="28">
        <v>98.57</v>
      </c>
      <c r="H3153" s="28" t="s">
        <v>51</v>
      </c>
      <c r="I3153" s="28">
        <v>2.68</v>
      </c>
      <c r="J3153" s="28">
        <v>10.44</v>
      </c>
      <c r="K3153" s="28">
        <v>215.39</v>
      </c>
      <c r="L3153" s="28">
        <v>15.7</v>
      </c>
      <c r="M3153" s="28" t="s">
        <v>46</v>
      </c>
      <c r="N3153" s="28">
        <v>53.74</v>
      </c>
    </row>
    <row r="3154">
      <c r="A3154" s="28">
        <v>3153.0</v>
      </c>
      <c r="B3154" s="28">
        <v>21.0</v>
      </c>
      <c r="C3154" s="28" t="s">
        <v>49</v>
      </c>
      <c r="D3154" s="28">
        <v>4.39</v>
      </c>
      <c r="E3154" s="28">
        <v>5.94</v>
      </c>
      <c r="F3154" s="28">
        <v>4.3</v>
      </c>
      <c r="G3154" s="28">
        <v>76.07</v>
      </c>
      <c r="H3154" s="28" t="s">
        <v>47</v>
      </c>
      <c r="I3154" s="28">
        <v>1.0</v>
      </c>
      <c r="J3154" s="28">
        <v>9.13</v>
      </c>
      <c r="K3154" s="28">
        <v>262.97</v>
      </c>
      <c r="L3154" s="28">
        <v>10.07</v>
      </c>
      <c r="M3154" s="28" t="s">
        <v>48</v>
      </c>
      <c r="N3154" s="28">
        <v>54.09</v>
      </c>
    </row>
    <row r="3155">
      <c r="A3155" s="28">
        <v>3154.0</v>
      </c>
      <c r="B3155" s="28">
        <v>24.0</v>
      </c>
      <c r="C3155" s="28" t="s">
        <v>44</v>
      </c>
      <c r="D3155" s="28">
        <v>6.3</v>
      </c>
      <c r="E3155" s="28">
        <v>3.51</v>
      </c>
      <c r="F3155" s="28">
        <v>4.67</v>
      </c>
      <c r="G3155" s="28">
        <v>65.84</v>
      </c>
      <c r="H3155" s="28" t="s">
        <v>45</v>
      </c>
      <c r="I3155" s="28">
        <v>3.35</v>
      </c>
      <c r="J3155" s="28">
        <v>10.25</v>
      </c>
      <c r="K3155" s="28">
        <v>237.32</v>
      </c>
      <c r="L3155" s="28">
        <v>14.62</v>
      </c>
      <c r="M3155" s="28" t="s">
        <v>46</v>
      </c>
      <c r="N3155" s="28">
        <v>32.28</v>
      </c>
    </row>
    <row r="3156">
      <c r="A3156" s="28">
        <v>3155.0</v>
      </c>
      <c r="B3156" s="28">
        <v>24.0</v>
      </c>
      <c r="C3156" s="28" t="s">
        <v>44</v>
      </c>
      <c r="D3156" s="28">
        <v>5.27</v>
      </c>
      <c r="E3156" s="28">
        <v>3.45</v>
      </c>
      <c r="F3156" s="28">
        <v>6.55</v>
      </c>
      <c r="G3156" s="28">
        <v>95.39</v>
      </c>
      <c r="H3156" s="28" t="s">
        <v>45</v>
      </c>
      <c r="I3156" s="28">
        <v>4.02</v>
      </c>
      <c r="J3156" s="28">
        <v>9.9</v>
      </c>
      <c r="K3156" s="28">
        <v>248.97</v>
      </c>
      <c r="L3156" s="28">
        <v>13.17</v>
      </c>
      <c r="M3156" s="28" t="s">
        <v>46</v>
      </c>
      <c r="N3156" s="28">
        <v>58.58</v>
      </c>
    </row>
    <row r="3157">
      <c r="A3157" s="28">
        <v>3156.0</v>
      </c>
      <c r="B3157" s="28">
        <v>17.0</v>
      </c>
      <c r="C3157" s="28" t="s">
        <v>44</v>
      </c>
      <c r="D3157" s="28">
        <v>4.11</v>
      </c>
      <c r="E3157" s="28">
        <v>5.85</v>
      </c>
      <c r="F3157" s="28">
        <v>5.17</v>
      </c>
      <c r="G3157" s="28">
        <v>91.8</v>
      </c>
      <c r="H3157" s="28" t="s">
        <v>51</v>
      </c>
      <c r="I3157" s="28">
        <v>3.79</v>
      </c>
      <c r="J3157" s="28">
        <v>6.01</v>
      </c>
      <c r="K3157" s="28">
        <v>283.06</v>
      </c>
      <c r="L3157" s="28">
        <v>9.63</v>
      </c>
      <c r="M3157" s="28" t="s">
        <v>48</v>
      </c>
      <c r="N3157" s="28">
        <v>65.2</v>
      </c>
    </row>
    <row r="3158">
      <c r="A3158" s="28">
        <v>3157.0</v>
      </c>
      <c r="B3158" s="28">
        <v>16.0</v>
      </c>
      <c r="C3158" s="28" t="s">
        <v>44</v>
      </c>
      <c r="D3158" s="28">
        <v>0.72</v>
      </c>
      <c r="E3158" s="28">
        <v>2.39</v>
      </c>
      <c r="F3158" s="28">
        <v>8.39</v>
      </c>
      <c r="G3158" s="28">
        <v>91.45</v>
      </c>
      <c r="H3158" s="28" t="s">
        <v>47</v>
      </c>
      <c r="I3158" s="28">
        <v>3.0</v>
      </c>
      <c r="J3158" s="28">
        <v>3.91</v>
      </c>
      <c r="K3158" s="28">
        <v>308.92</v>
      </c>
      <c r="L3158" s="28">
        <v>4.81</v>
      </c>
      <c r="M3158" s="28" t="s">
        <v>48</v>
      </c>
      <c r="N3158" s="28">
        <v>76.36</v>
      </c>
    </row>
    <row r="3159">
      <c r="A3159" s="28">
        <v>3158.0</v>
      </c>
      <c r="B3159" s="28">
        <v>17.0</v>
      </c>
      <c r="C3159" s="28" t="s">
        <v>44</v>
      </c>
      <c r="D3159" s="28">
        <v>5.14</v>
      </c>
      <c r="E3159" s="28">
        <v>8.3</v>
      </c>
      <c r="F3159" s="28">
        <v>4.87</v>
      </c>
      <c r="G3159" s="28">
        <v>63.58</v>
      </c>
      <c r="H3159" s="28" t="s">
        <v>47</v>
      </c>
      <c r="I3159" s="28">
        <v>2.6</v>
      </c>
      <c r="J3159" s="28">
        <v>8.3</v>
      </c>
      <c r="K3159" s="28">
        <v>256.5</v>
      </c>
      <c r="L3159" s="28">
        <v>13.33</v>
      </c>
      <c r="M3159" s="28" t="s">
        <v>50</v>
      </c>
      <c r="N3159" s="28">
        <v>73.2629776297111</v>
      </c>
    </row>
    <row r="3160">
      <c r="A3160" s="28">
        <v>3159.0</v>
      </c>
      <c r="B3160" s="28">
        <v>20.0</v>
      </c>
      <c r="C3160" s="28" t="s">
        <v>44</v>
      </c>
      <c r="D3160" s="28">
        <v>1.24</v>
      </c>
      <c r="E3160" s="28">
        <v>1.62</v>
      </c>
      <c r="F3160" s="28">
        <v>4.1</v>
      </c>
      <c r="G3160" s="28">
        <v>95.17</v>
      </c>
      <c r="H3160" s="28" t="s">
        <v>45</v>
      </c>
      <c r="I3160" s="28">
        <v>3.89</v>
      </c>
      <c r="J3160" s="28">
        <v>7.14</v>
      </c>
      <c r="K3160" s="28">
        <v>317.94</v>
      </c>
      <c r="L3160" s="28">
        <v>2.43</v>
      </c>
      <c r="M3160" s="28" t="s">
        <v>48</v>
      </c>
      <c r="N3160" s="28">
        <v>61.36</v>
      </c>
    </row>
    <row r="3161">
      <c r="A3161" s="28">
        <v>3160.0</v>
      </c>
      <c r="B3161" s="28">
        <v>19.0</v>
      </c>
      <c r="C3161" s="28" t="s">
        <v>44</v>
      </c>
      <c r="D3161" s="28">
        <v>3.32</v>
      </c>
      <c r="E3161" s="28">
        <v>1.85</v>
      </c>
      <c r="F3161" s="28">
        <v>6.24</v>
      </c>
      <c r="G3161" s="28">
        <v>83.86</v>
      </c>
      <c r="H3161" s="28" t="s">
        <v>47</v>
      </c>
      <c r="I3161" s="28">
        <v>3.54</v>
      </c>
      <c r="J3161" s="28">
        <v>4.42</v>
      </c>
      <c r="K3161" s="28">
        <v>266.57</v>
      </c>
      <c r="L3161" s="28">
        <v>7.49</v>
      </c>
      <c r="M3161" s="28" t="s">
        <v>48</v>
      </c>
      <c r="N3161" s="28">
        <v>45.23</v>
      </c>
    </row>
    <row r="3162">
      <c r="A3162" s="28">
        <v>3161.0</v>
      </c>
      <c r="B3162" s="28">
        <v>19.0</v>
      </c>
      <c r="C3162" s="28" t="s">
        <v>52</v>
      </c>
      <c r="D3162" s="28">
        <v>5.03</v>
      </c>
      <c r="E3162" s="28">
        <v>4.08</v>
      </c>
      <c r="F3162" s="28">
        <v>8.93</v>
      </c>
      <c r="G3162" s="28">
        <v>78.81</v>
      </c>
      <c r="H3162" s="28" t="s">
        <v>51</v>
      </c>
      <c r="I3162" s="28">
        <v>2.86</v>
      </c>
      <c r="J3162" s="28">
        <v>10.11</v>
      </c>
      <c r="K3162" s="28">
        <v>254.77</v>
      </c>
      <c r="L3162" s="28">
        <v>11.38</v>
      </c>
      <c r="M3162" s="28" t="s">
        <v>46</v>
      </c>
      <c r="N3162" s="28">
        <v>63.5</v>
      </c>
    </row>
    <row r="3163">
      <c r="A3163" s="28">
        <v>3162.0</v>
      </c>
      <c r="B3163" s="28">
        <v>24.0</v>
      </c>
      <c r="C3163" s="28" t="s">
        <v>44</v>
      </c>
      <c r="D3163" s="28">
        <v>6.26</v>
      </c>
      <c r="E3163" s="28">
        <v>2.06</v>
      </c>
      <c r="F3163" s="28">
        <v>7.17</v>
      </c>
      <c r="G3163" s="28">
        <v>96.53</v>
      </c>
      <c r="H3163" s="28" t="s">
        <v>45</v>
      </c>
      <c r="I3163" s="28">
        <v>3.29</v>
      </c>
      <c r="J3163" s="28">
        <v>7.75</v>
      </c>
      <c r="K3163" s="28">
        <v>229.39</v>
      </c>
      <c r="L3163" s="28">
        <v>14.9</v>
      </c>
      <c r="M3163" s="28" t="s">
        <v>46</v>
      </c>
      <c r="N3163" s="28">
        <v>49.89</v>
      </c>
    </row>
    <row r="3164">
      <c r="A3164" s="28">
        <v>3163.0</v>
      </c>
      <c r="B3164" s="28">
        <v>23.0</v>
      </c>
      <c r="C3164" s="28" t="s">
        <v>49</v>
      </c>
      <c r="D3164" s="28">
        <v>5.48</v>
      </c>
      <c r="E3164" s="28">
        <v>5.28</v>
      </c>
      <c r="F3164" s="28">
        <v>5.77</v>
      </c>
      <c r="G3164" s="28">
        <v>86.64</v>
      </c>
      <c r="H3164" s="28" t="s">
        <v>47</v>
      </c>
      <c r="I3164" s="28">
        <v>0.84</v>
      </c>
      <c r="J3164" s="28">
        <v>6.88</v>
      </c>
      <c r="K3164" s="28">
        <v>254.94</v>
      </c>
      <c r="L3164" s="28">
        <v>14.25</v>
      </c>
      <c r="M3164" s="28" t="s">
        <v>46</v>
      </c>
      <c r="N3164" s="28">
        <v>55.57</v>
      </c>
    </row>
    <row r="3165">
      <c r="A3165" s="28">
        <v>3164.0</v>
      </c>
      <c r="B3165" s="28">
        <v>21.0</v>
      </c>
      <c r="C3165" s="28" t="s">
        <v>49</v>
      </c>
      <c r="D3165" s="28">
        <v>5.37</v>
      </c>
      <c r="E3165" s="28">
        <v>4.6</v>
      </c>
      <c r="F3165" s="28">
        <v>4.08</v>
      </c>
      <c r="G3165" s="28">
        <v>65.32</v>
      </c>
      <c r="H3165" s="28" t="s">
        <v>45</v>
      </c>
      <c r="I3165" s="28">
        <v>0.1</v>
      </c>
      <c r="J3165" s="28">
        <v>8.01</v>
      </c>
      <c r="K3165" s="28">
        <v>261.63</v>
      </c>
      <c r="L3165" s="28">
        <v>13.74</v>
      </c>
      <c r="M3165" s="28" t="s">
        <v>46</v>
      </c>
      <c r="N3165" s="28">
        <v>40.9</v>
      </c>
    </row>
    <row r="3166">
      <c r="A3166" s="28">
        <v>3165.0</v>
      </c>
      <c r="B3166" s="28">
        <v>16.0</v>
      </c>
      <c r="C3166" s="28" t="s">
        <v>49</v>
      </c>
      <c r="D3166" s="28">
        <v>1.19</v>
      </c>
      <c r="E3166" s="28">
        <v>7.5</v>
      </c>
      <c r="F3166" s="28">
        <v>6.42</v>
      </c>
      <c r="G3166" s="28">
        <v>80.78</v>
      </c>
      <c r="H3166" s="28" t="s">
        <v>47</v>
      </c>
      <c r="I3166" s="28">
        <v>4.66</v>
      </c>
      <c r="J3166" s="28">
        <v>5.69</v>
      </c>
      <c r="K3166" s="28">
        <v>281.47</v>
      </c>
      <c r="L3166" s="28">
        <v>8.44</v>
      </c>
      <c r="M3166" s="28" t="s">
        <v>48</v>
      </c>
      <c r="N3166" s="28">
        <v>99.21</v>
      </c>
    </row>
    <row r="3167">
      <c r="A3167" s="28">
        <v>3166.0</v>
      </c>
      <c r="B3167" s="28">
        <v>17.0</v>
      </c>
      <c r="C3167" s="28" t="s">
        <v>49</v>
      </c>
      <c r="D3167" s="28">
        <v>2.77</v>
      </c>
      <c r="E3167" s="28">
        <v>9.58</v>
      </c>
      <c r="F3167" s="28">
        <v>5.03</v>
      </c>
      <c r="G3167" s="28">
        <v>85.46</v>
      </c>
      <c r="H3167" s="28" t="s">
        <v>47</v>
      </c>
      <c r="I3167" s="28">
        <v>4.68</v>
      </c>
      <c r="J3167" s="28">
        <v>7.16</v>
      </c>
      <c r="K3167" s="28">
        <v>295.36</v>
      </c>
      <c r="L3167" s="28">
        <v>9.24</v>
      </c>
      <c r="M3167" s="28" t="s">
        <v>50</v>
      </c>
      <c r="N3167" s="28">
        <v>96.79</v>
      </c>
    </row>
    <row r="3168">
      <c r="A3168" s="28">
        <v>3167.0</v>
      </c>
      <c r="B3168" s="28">
        <v>21.0</v>
      </c>
      <c r="C3168" s="28" t="s">
        <v>44</v>
      </c>
      <c r="D3168" s="28">
        <v>0.34</v>
      </c>
      <c r="E3168" s="28">
        <v>7.78</v>
      </c>
      <c r="F3168" s="28">
        <v>7.24</v>
      </c>
      <c r="G3168" s="28">
        <v>95.94</v>
      </c>
      <c r="H3168" s="28" t="s">
        <v>51</v>
      </c>
      <c r="I3168" s="28">
        <v>3.94</v>
      </c>
      <c r="J3168" s="28">
        <v>4.48</v>
      </c>
      <c r="K3168" s="28">
        <v>319.03</v>
      </c>
      <c r="L3168" s="28">
        <v>4.75</v>
      </c>
      <c r="M3168" s="28" t="s">
        <v>48</v>
      </c>
      <c r="N3168" s="28">
        <v>98.24</v>
      </c>
    </row>
    <row r="3169">
      <c r="A3169" s="28">
        <v>3168.0</v>
      </c>
      <c r="B3169" s="28">
        <v>17.0</v>
      </c>
      <c r="C3169" s="28" t="s">
        <v>44</v>
      </c>
      <c r="D3169" s="28">
        <v>5.76</v>
      </c>
      <c r="E3169" s="28">
        <v>2.62</v>
      </c>
      <c r="F3169" s="28">
        <v>6.92</v>
      </c>
      <c r="G3169" s="28">
        <v>71.2</v>
      </c>
      <c r="H3169" s="28" t="s">
        <v>51</v>
      </c>
      <c r="I3169" s="28">
        <v>1.86</v>
      </c>
      <c r="J3169" s="28">
        <v>10.63</v>
      </c>
      <c r="K3169" s="28">
        <v>251.24</v>
      </c>
      <c r="L3169" s="28">
        <v>12.37</v>
      </c>
      <c r="M3169" s="28" t="s">
        <v>46</v>
      </c>
      <c r="N3169" s="28">
        <v>47.35</v>
      </c>
    </row>
    <row r="3170">
      <c r="A3170" s="28">
        <v>3169.0</v>
      </c>
      <c r="B3170" s="28">
        <v>20.0</v>
      </c>
      <c r="C3170" s="28" t="s">
        <v>44</v>
      </c>
      <c r="D3170" s="28">
        <v>7.62</v>
      </c>
      <c r="E3170" s="28">
        <v>9.42</v>
      </c>
      <c r="F3170" s="28">
        <v>5.33</v>
      </c>
      <c r="G3170" s="28">
        <v>91.77</v>
      </c>
      <c r="H3170" s="28" t="s">
        <v>51</v>
      </c>
      <c r="I3170" s="28">
        <v>0.75</v>
      </c>
      <c r="J3170" s="28">
        <v>9.78</v>
      </c>
      <c r="K3170" s="28">
        <v>216.14</v>
      </c>
      <c r="L3170" s="28">
        <v>16.27</v>
      </c>
      <c r="M3170" s="28" t="s">
        <v>50</v>
      </c>
      <c r="N3170" s="28">
        <v>70.7508312559346</v>
      </c>
    </row>
    <row r="3171">
      <c r="A3171" s="28">
        <v>3170.0</v>
      </c>
      <c r="B3171" s="28">
        <v>20.0</v>
      </c>
      <c r="C3171" s="28" t="s">
        <v>44</v>
      </c>
      <c r="D3171" s="28">
        <v>2.11</v>
      </c>
      <c r="E3171" s="28">
        <v>4.53</v>
      </c>
      <c r="F3171" s="28">
        <v>4.34</v>
      </c>
      <c r="G3171" s="28">
        <v>91.99</v>
      </c>
      <c r="H3171" s="28" t="s">
        <v>45</v>
      </c>
      <c r="I3171" s="28">
        <v>1.79</v>
      </c>
      <c r="J3171" s="28">
        <v>6.28</v>
      </c>
      <c r="K3171" s="28">
        <v>302.4</v>
      </c>
      <c r="L3171" s="28">
        <v>7.68</v>
      </c>
      <c r="M3171" s="28" t="s">
        <v>48</v>
      </c>
      <c r="N3171" s="28">
        <v>68.73</v>
      </c>
    </row>
    <row r="3172">
      <c r="A3172" s="28">
        <v>3171.0</v>
      </c>
      <c r="B3172" s="28">
        <v>21.0</v>
      </c>
      <c r="C3172" s="28" t="s">
        <v>49</v>
      </c>
      <c r="D3172" s="28">
        <v>0.7</v>
      </c>
      <c r="E3172" s="28">
        <v>5.27</v>
      </c>
      <c r="F3172" s="28">
        <v>7.78</v>
      </c>
      <c r="G3172" s="28">
        <v>65.12</v>
      </c>
      <c r="H3172" s="28" t="s">
        <v>47</v>
      </c>
      <c r="I3172" s="28">
        <v>3.63</v>
      </c>
      <c r="J3172" s="28">
        <v>4.89</v>
      </c>
      <c r="K3172" s="28">
        <v>328.43</v>
      </c>
      <c r="L3172" s="28">
        <v>4.07</v>
      </c>
      <c r="M3172" s="28" t="s">
        <v>48</v>
      </c>
      <c r="N3172" s="28">
        <v>81.55</v>
      </c>
    </row>
    <row r="3173">
      <c r="A3173" s="28">
        <v>3172.0</v>
      </c>
      <c r="B3173" s="28">
        <v>21.0</v>
      </c>
      <c r="C3173" s="28" t="s">
        <v>49</v>
      </c>
      <c r="D3173" s="28">
        <v>3.8</v>
      </c>
      <c r="E3173" s="28">
        <v>4.79</v>
      </c>
      <c r="F3173" s="28">
        <v>6.93</v>
      </c>
      <c r="G3173" s="28">
        <v>60.69</v>
      </c>
      <c r="H3173" s="28" t="s">
        <v>47</v>
      </c>
      <c r="I3173" s="28">
        <v>1.68</v>
      </c>
      <c r="J3173" s="28">
        <v>8.07</v>
      </c>
      <c r="K3173" s="28">
        <v>270.33</v>
      </c>
      <c r="L3173" s="28">
        <v>7.91</v>
      </c>
      <c r="M3173" s="28" t="s">
        <v>48</v>
      </c>
      <c r="N3173" s="28">
        <v>64.57</v>
      </c>
    </row>
    <row r="3174">
      <c r="A3174" s="28">
        <v>3173.0</v>
      </c>
      <c r="B3174" s="28">
        <v>21.0</v>
      </c>
      <c r="C3174" s="28" t="s">
        <v>44</v>
      </c>
      <c r="D3174" s="28">
        <v>6.85</v>
      </c>
      <c r="E3174" s="28">
        <v>3.52</v>
      </c>
      <c r="F3174" s="28">
        <v>8.21</v>
      </c>
      <c r="G3174" s="28">
        <v>83.26</v>
      </c>
      <c r="H3174" s="28" t="s">
        <v>51</v>
      </c>
      <c r="I3174" s="28">
        <v>3.98</v>
      </c>
      <c r="J3174" s="28">
        <v>10.82</v>
      </c>
      <c r="K3174" s="28">
        <v>234.63</v>
      </c>
      <c r="L3174" s="28">
        <v>13.84</v>
      </c>
      <c r="M3174" s="28" t="s">
        <v>46</v>
      </c>
      <c r="N3174" s="28">
        <v>40.57</v>
      </c>
    </row>
    <row r="3175">
      <c r="A3175" s="28">
        <v>3174.0</v>
      </c>
      <c r="B3175" s="28">
        <v>17.0</v>
      </c>
      <c r="C3175" s="28" t="s">
        <v>44</v>
      </c>
      <c r="D3175" s="28">
        <v>4.42</v>
      </c>
      <c r="E3175" s="28">
        <v>9.06</v>
      </c>
      <c r="F3175" s="28">
        <v>5.3</v>
      </c>
      <c r="G3175" s="28">
        <v>91.58</v>
      </c>
      <c r="H3175" s="28" t="s">
        <v>47</v>
      </c>
      <c r="I3175" s="28">
        <v>3.37</v>
      </c>
      <c r="J3175" s="28">
        <v>6.53</v>
      </c>
      <c r="K3175" s="28">
        <v>267.19</v>
      </c>
      <c r="L3175" s="28">
        <v>6.27</v>
      </c>
      <c r="M3175" s="28" t="s">
        <v>50</v>
      </c>
      <c r="N3175" s="28">
        <v>77.91</v>
      </c>
    </row>
    <row r="3176">
      <c r="A3176" s="28">
        <v>3175.0</v>
      </c>
      <c r="B3176" s="28">
        <v>18.0</v>
      </c>
      <c r="C3176" s="28" t="s">
        <v>44</v>
      </c>
      <c r="D3176" s="28">
        <v>0.37</v>
      </c>
      <c r="E3176" s="28">
        <v>3.99</v>
      </c>
      <c r="F3176" s="28">
        <v>7.26</v>
      </c>
      <c r="G3176" s="28">
        <v>82.18</v>
      </c>
      <c r="H3176" s="28" t="s">
        <v>51</v>
      </c>
      <c r="I3176" s="28">
        <v>3.15</v>
      </c>
      <c r="J3176" s="28">
        <v>5.94</v>
      </c>
      <c r="K3176" s="28">
        <v>311.57</v>
      </c>
      <c r="L3176" s="28">
        <v>4.27</v>
      </c>
      <c r="M3176" s="28" t="s">
        <v>48</v>
      </c>
      <c r="N3176" s="28">
        <v>76.6</v>
      </c>
    </row>
    <row r="3177">
      <c r="A3177" s="28">
        <v>3176.0</v>
      </c>
      <c r="B3177" s="28">
        <v>21.0</v>
      </c>
      <c r="C3177" s="28" t="s">
        <v>44</v>
      </c>
      <c r="D3177" s="28">
        <v>7.79</v>
      </c>
      <c r="E3177" s="28">
        <v>6.21</v>
      </c>
      <c r="F3177" s="28">
        <v>4.59</v>
      </c>
      <c r="G3177" s="28">
        <v>92.53</v>
      </c>
      <c r="H3177" s="28" t="s">
        <v>51</v>
      </c>
      <c r="I3177" s="28">
        <v>4.65</v>
      </c>
      <c r="J3177" s="28">
        <v>13.67</v>
      </c>
      <c r="K3177" s="28">
        <v>224.74</v>
      </c>
      <c r="L3177" s="28">
        <v>16.46</v>
      </c>
      <c r="M3177" s="28" t="s">
        <v>46</v>
      </c>
      <c r="N3177" s="28">
        <v>42.29</v>
      </c>
    </row>
    <row r="3178">
      <c r="A3178" s="28">
        <v>3177.0</v>
      </c>
      <c r="B3178" s="28">
        <v>23.0</v>
      </c>
      <c r="C3178" s="28" t="s">
        <v>49</v>
      </c>
      <c r="D3178" s="28">
        <v>6.63</v>
      </c>
      <c r="E3178" s="28">
        <v>3.16</v>
      </c>
      <c r="F3178" s="28">
        <v>5.46</v>
      </c>
      <c r="G3178" s="28">
        <v>84.89</v>
      </c>
      <c r="H3178" s="28" t="s">
        <v>51</v>
      </c>
      <c r="I3178" s="28">
        <v>4.47</v>
      </c>
      <c r="J3178" s="28">
        <v>11.08</v>
      </c>
      <c r="K3178" s="28">
        <v>250.72</v>
      </c>
      <c r="L3178" s="28">
        <v>16.83</v>
      </c>
      <c r="M3178" s="28" t="s">
        <v>46</v>
      </c>
      <c r="N3178" s="28">
        <v>30.39</v>
      </c>
    </row>
    <row r="3179">
      <c r="A3179" s="28">
        <v>3178.0</v>
      </c>
      <c r="B3179" s="28">
        <v>16.0</v>
      </c>
      <c r="C3179" s="28" t="s">
        <v>44</v>
      </c>
      <c r="D3179" s="28">
        <v>1.05</v>
      </c>
      <c r="E3179" s="28">
        <v>8.18</v>
      </c>
      <c r="F3179" s="28">
        <v>7.28</v>
      </c>
      <c r="G3179" s="28">
        <v>86.13</v>
      </c>
      <c r="H3179" s="28" t="s">
        <v>45</v>
      </c>
      <c r="I3179" s="28">
        <v>3.56</v>
      </c>
      <c r="J3179" s="28">
        <v>4.27</v>
      </c>
      <c r="K3179" s="28">
        <v>306.74</v>
      </c>
      <c r="L3179" s="28">
        <v>5.16</v>
      </c>
      <c r="M3179" s="28" t="s">
        <v>48</v>
      </c>
      <c r="N3179" s="28">
        <v>100.0</v>
      </c>
    </row>
    <row r="3180">
      <c r="A3180" s="28">
        <v>3179.0</v>
      </c>
      <c r="B3180" s="28">
        <v>16.0</v>
      </c>
      <c r="C3180" s="28" t="s">
        <v>49</v>
      </c>
      <c r="D3180" s="28">
        <v>7.37</v>
      </c>
      <c r="E3180" s="28">
        <v>7.97</v>
      </c>
      <c r="F3180" s="28">
        <v>8.13</v>
      </c>
      <c r="G3180" s="28">
        <v>61.13</v>
      </c>
      <c r="H3180" s="28" t="s">
        <v>47</v>
      </c>
      <c r="I3180" s="28">
        <v>1.0</v>
      </c>
      <c r="J3180" s="28">
        <v>11.06</v>
      </c>
      <c r="K3180" s="28">
        <v>234.46</v>
      </c>
      <c r="L3180" s="28">
        <v>17.03</v>
      </c>
      <c r="M3180" s="28" t="s">
        <v>46</v>
      </c>
      <c r="N3180" s="28">
        <v>75.4002513688787</v>
      </c>
    </row>
    <row r="3181">
      <c r="A3181" s="28">
        <v>3180.0</v>
      </c>
      <c r="B3181" s="28">
        <v>17.0</v>
      </c>
      <c r="C3181" s="28" t="s">
        <v>44</v>
      </c>
      <c r="D3181" s="28">
        <v>3.61</v>
      </c>
      <c r="E3181" s="28">
        <v>3.67</v>
      </c>
      <c r="F3181" s="28">
        <v>5.6</v>
      </c>
      <c r="G3181" s="28">
        <v>63.54</v>
      </c>
      <c r="H3181" s="28" t="s">
        <v>47</v>
      </c>
      <c r="I3181" s="28">
        <v>4.69</v>
      </c>
      <c r="J3181" s="28">
        <v>5.15</v>
      </c>
      <c r="K3181" s="28">
        <v>297.01</v>
      </c>
      <c r="L3181" s="28">
        <v>8.78</v>
      </c>
      <c r="M3181" s="28" t="s">
        <v>48</v>
      </c>
      <c r="N3181" s="28">
        <v>45.13</v>
      </c>
    </row>
    <row r="3182">
      <c r="A3182" s="28">
        <v>3181.0</v>
      </c>
      <c r="B3182" s="28">
        <v>21.0</v>
      </c>
      <c r="C3182" s="28" t="s">
        <v>44</v>
      </c>
      <c r="D3182" s="28">
        <v>2.98</v>
      </c>
      <c r="E3182" s="28">
        <v>7.13</v>
      </c>
      <c r="F3182" s="28">
        <v>7.99</v>
      </c>
      <c r="G3182" s="28">
        <v>89.0</v>
      </c>
      <c r="H3182" s="28" t="s">
        <v>47</v>
      </c>
      <c r="I3182" s="28">
        <v>1.14</v>
      </c>
      <c r="J3182" s="28">
        <v>5.8</v>
      </c>
      <c r="K3182" s="28">
        <v>298.88</v>
      </c>
      <c r="L3182" s="28">
        <v>9.41</v>
      </c>
      <c r="M3182" s="28" t="s">
        <v>48</v>
      </c>
      <c r="N3182" s="28">
        <v>96.05</v>
      </c>
    </row>
    <row r="3183">
      <c r="A3183" s="28">
        <v>3182.0</v>
      </c>
      <c r="B3183" s="28">
        <v>24.0</v>
      </c>
      <c r="C3183" s="28" t="s">
        <v>49</v>
      </c>
      <c r="D3183" s="28">
        <v>3.69</v>
      </c>
      <c r="E3183" s="28">
        <v>7.33</v>
      </c>
      <c r="F3183" s="28">
        <v>7.39</v>
      </c>
      <c r="G3183" s="28">
        <v>90.51</v>
      </c>
      <c r="H3183" s="28" t="s">
        <v>51</v>
      </c>
      <c r="I3183" s="28">
        <v>1.86</v>
      </c>
      <c r="J3183" s="28">
        <v>9.57</v>
      </c>
      <c r="K3183" s="28">
        <v>265.25</v>
      </c>
      <c r="L3183" s="28">
        <v>12.62</v>
      </c>
      <c r="M3183" s="28" t="s">
        <v>48</v>
      </c>
      <c r="N3183" s="28">
        <v>84.95</v>
      </c>
    </row>
    <row r="3184">
      <c r="A3184" s="28">
        <v>3183.0</v>
      </c>
      <c r="B3184" s="28">
        <v>19.0</v>
      </c>
      <c r="C3184" s="28" t="s">
        <v>49</v>
      </c>
      <c r="D3184" s="28">
        <v>6.68</v>
      </c>
      <c r="E3184" s="28">
        <v>6.06</v>
      </c>
      <c r="F3184" s="28">
        <v>5.74</v>
      </c>
      <c r="G3184" s="28">
        <v>81.69</v>
      </c>
      <c r="H3184" s="28" t="s">
        <v>47</v>
      </c>
      <c r="I3184" s="28">
        <v>4.13</v>
      </c>
      <c r="J3184" s="28">
        <v>10.42</v>
      </c>
      <c r="K3184" s="28">
        <v>257.28</v>
      </c>
      <c r="L3184" s="28">
        <v>10.77</v>
      </c>
      <c r="M3184" s="28" t="s">
        <v>46</v>
      </c>
      <c r="N3184" s="28">
        <v>51.78</v>
      </c>
    </row>
    <row r="3185">
      <c r="A3185" s="28">
        <v>3184.0</v>
      </c>
      <c r="B3185" s="28">
        <v>18.0</v>
      </c>
      <c r="C3185" s="28" t="s">
        <v>52</v>
      </c>
      <c r="D3185" s="28">
        <v>5.28</v>
      </c>
      <c r="E3185" s="28">
        <v>6.41</v>
      </c>
      <c r="F3185" s="28">
        <v>8.38</v>
      </c>
      <c r="G3185" s="28">
        <v>83.61</v>
      </c>
      <c r="H3185" s="28" t="s">
        <v>51</v>
      </c>
      <c r="I3185" s="28">
        <v>1.04</v>
      </c>
      <c r="J3185" s="28">
        <v>9.08</v>
      </c>
      <c r="K3185" s="28">
        <v>270.41</v>
      </c>
      <c r="L3185" s="28">
        <v>13.87</v>
      </c>
      <c r="M3185" s="28" t="s">
        <v>46</v>
      </c>
      <c r="N3185" s="28">
        <v>66.99</v>
      </c>
    </row>
    <row r="3186">
      <c r="A3186" s="28">
        <v>3185.0</v>
      </c>
      <c r="B3186" s="28">
        <v>23.0</v>
      </c>
      <c r="C3186" s="28" t="s">
        <v>49</v>
      </c>
      <c r="D3186" s="28">
        <v>0.47</v>
      </c>
      <c r="E3186" s="28">
        <v>6.17</v>
      </c>
      <c r="F3186" s="28">
        <v>6.55</v>
      </c>
      <c r="G3186" s="28">
        <v>84.57</v>
      </c>
      <c r="H3186" s="28" t="s">
        <v>51</v>
      </c>
      <c r="I3186" s="28">
        <v>3.19</v>
      </c>
      <c r="J3186" s="28">
        <v>6.24</v>
      </c>
      <c r="K3186" s="28">
        <v>329.3</v>
      </c>
      <c r="L3186" s="28">
        <v>4.8</v>
      </c>
      <c r="M3186" s="28" t="s">
        <v>48</v>
      </c>
      <c r="N3186" s="28">
        <v>94.71</v>
      </c>
    </row>
    <row r="3187">
      <c r="A3187" s="28">
        <v>3186.0</v>
      </c>
      <c r="B3187" s="28">
        <v>24.0</v>
      </c>
      <c r="C3187" s="28" t="s">
        <v>44</v>
      </c>
      <c r="D3187" s="28">
        <v>7.66</v>
      </c>
      <c r="E3187" s="28">
        <v>1.74</v>
      </c>
      <c r="F3187" s="28">
        <v>7.24</v>
      </c>
      <c r="G3187" s="28">
        <v>64.2</v>
      </c>
      <c r="H3187" s="28" t="s">
        <v>47</v>
      </c>
      <c r="I3187" s="28">
        <v>2.29</v>
      </c>
      <c r="J3187" s="28">
        <v>13.09</v>
      </c>
      <c r="K3187" s="28">
        <v>221.83</v>
      </c>
      <c r="L3187" s="28">
        <v>18.63</v>
      </c>
      <c r="M3187" s="28" t="s">
        <v>46</v>
      </c>
      <c r="N3187" s="28">
        <v>18.6</v>
      </c>
    </row>
    <row r="3188">
      <c r="A3188" s="28">
        <v>3187.0</v>
      </c>
      <c r="B3188" s="28">
        <v>20.0</v>
      </c>
      <c r="C3188" s="28" t="s">
        <v>44</v>
      </c>
      <c r="D3188" s="28">
        <v>1.18</v>
      </c>
      <c r="E3188" s="28">
        <v>7.03</v>
      </c>
      <c r="F3188" s="28">
        <v>6.48</v>
      </c>
      <c r="G3188" s="28">
        <v>86.72</v>
      </c>
      <c r="H3188" s="28" t="s">
        <v>51</v>
      </c>
      <c r="I3188" s="28">
        <v>3.12</v>
      </c>
      <c r="J3188" s="28">
        <v>5.02</v>
      </c>
      <c r="K3188" s="28">
        <v>307.96</v>
      </c>
      <c r="L3188" s="28">
        <v>5.23</v>
      </c>
      <c r="M3188" s="28" t="s">
        <v>48</v>
      </c>
      <c r="N3188" s="28">
        <v>99.62</v>
      </c>
    </row>
    <row r="3189">
      <c r="A3189" s="28">
        <v>3188.0</v>
      </c>
      <c r="B3189" s="28">
        <v>24.0</v>
      </c>
      <c r="C3189" s="28" t="s">
        <v>49</v>
      </c>
      <c r="D3189" s="28">
        <v>5.96</v>
      </c>
      <c r="E3189" s="28">
        <v>5.23</v>
      </c>
      <c r="F3189" s="28">
        <v>6.26</v>
      </c>
      <c r="G3189" s="28">
        <v>79.14</v>
      </c>
      <c r="H3189" s="28" t="s">
        <v>51</v>
      </c>
      <c r="I3189" s="28">
        <v>4.79</v>
      </c>
      <c r="J3189" s="28">
        <v>8.3</v>
      </c>
      <c r="K3189" s="28">
        <v>244.56</v>
      </c>
      <c r="L3189" s="28">
        <v>12.46</v>
      </c>
      <c r="M3189" s="28" t="s">
        <v>46</v>
      </c>
      <c r="N3189" s="28">
        <v>44.61</v>
      </c>
    </row>
    <row r="3190">
      <c r="A3190" s="28">
        <v>3189.0</v>
      </c>
      <c r="B3190" s="28">
        <v>17.0</v>
      </c>
      <c r="C3190" s="28" t="s">
        <v>49</v>
      </c>
      <c r="D3190" s="28">
        <v>5.09</v>
      </c>
      <c r="E3190" s="28">
        <v>4.95</v>
      </c>
      <c r="F3190" s="28">
        <v>8.24</v>
      </c>
      <c r="G3190" s="28">
        <v>84.1</v>
      </c>
      <c r="H3190" s="28" t="s">
        <v>45</v>
      </c>
      <c r="I3190" s="28">
        <v>4.04</v>
      </c>
      <c r="J3190" s="28">
        <v>6.67</v>
      </c>
      <c r="K3190" s="28">
        <v>260.13</v>
      </c>
      <c r="L3190" s="28">
        <v>6.18</v>
      </c>
      <c r="M3190" s="28" t="s">
        <v>46</v>
      </c>
      <c r="N3190" s="28">
        <v>61.17</v>
      </c>
    </row>
    <row r="3191">
      <c r="A3191" s="28">
        <v>3190.0</v>
      </c>
      <c r="B3191" s="28">
        <v>18.0</v>
      </c>
      <c r="C3191" s="28" t="s">
        <v>49</v>
      </c>
      <c r="D3191" s="28">
        <v>1.5</v>
      </c>
      <c r="E3191" s="28">
        <v>8.74</v>
      </c>
      <c r="F3191" s="28">
        <v>5.47</v>
      </c>
      <c r="G3191" s="28">
        <v>82.53</v>
      </c>
      <c r="H3191" s="28" t="s">
        <v>47</v>
      </c>
      <c r="I3191" s="28">
        <v>1.48</v>
      </c>
      <c r="J3191" s="28">
        <v>6.82</v>
      </c>
      <c r="K3191" s="28">
        <v>319.52</v>
      </c>
      <c r="L3191" s="28">
        <v>4.45</v>
      </c>
      <c r="M3191" s="28" t="s">
        <v>50</v>
      </c>
      <c r="N3191" s="28">
        <v>100.0</v>
      </c>
    </row>
    <row r="3192">
      <c r="A3192" s="28">
        <v>3191.0</v>
      </c>
      <c r="B3192" s="28">
        <v>22.0</v>
      </c>
      <c r="C3192" s="28" t="s">
        <v>44</v>
      </c>
      <c r="D3192" s="28">
        <v>1.37</v>
      </c>
      <c r="E3192" s="28">
        <v>1.21</v>
      </c>
      <c r="F3192" s="28">
        <v>4.18</v>
      </c>
      <c r="G3192" s="28">
        <v>90.52</v>
      </c>
      <c r="H3192" s="28" t="s">
        <v>45</v>
      </c>
      <c r="I3192" s="28">
        <v>0.29</v>
      </c>
      <c r="J3192" s="28">
        <v>6.97</v>
      </c>
      <c r="K3192" s="28">
        <v>304.96</v>
      </c>
      <c r="L3192" s="28">
        <v>1.88</v>
      </c>
      <c r="M3192" s="28" t="s">
        <v>48</v>
      </c>
      <c r="N3192" s="28">
        <v>47.52</v>
      </c>
    </row>
    <row r="3193">
      <c r="A3193" s="28">
        <v>3192.0</v>
      </c>
      <c r="B3193" s="28">
        <v>22.0</v>
      </c>
      <c r="C3193" s="28" t="s">
        <v>52</v>
      </c>
      <c r="D3193" s="28">
        <v>6.96</v>
      </c>
      <c r="E3193" s="28">
        <v>3.26</v>
      </c>
      <c r="F3193" s="28">
        <v>8.4</v>
      </c>
      <c r="G3193" s="28">
        <v>72.74</v>
      </c>
      <c r="H3193" s="28" t="s">
        <v>45</v>
      </c>
      <c r="I3193" s="28">
        <v>4.84</v>
      </c>
      <c r="J3193" s="28">
        <v>10.43</v>
      </c>
      <c r="K3193" s="28">
        <v>219.28</v>
      </c>
      <c r="L3193" s="28">
        <v>12.35</v>
      </c>
      <c r="M3193" s="28" t="s">
        <v>46</v>
      </c>
      <c r="N3193" s="28">
        <v>35.12</v>
      </c>
    </row>
    <row r="3194">
      <c r="A3194" s="28">
        <v>3193.0</v>
      </c>
      <c r="B3194" s="28">
        <v>21.0</v>
      </c>
      <c r="C3194" s="28" t="s">
        <v>44</v>
      </c>
      <c r="D3194" s="28">
        <v>3.36</v>
      </c>
      <c r="E3194" s="28">
        <v>2.09</v>
      </c>
      <c r="F3194" s="28">
        <v>8.13</v>
      </c>
      <c r="G3194" s="28">
        <v>74.94</v>
      </c>
      <c r="H3194" s="28" t="s">
        <v>45</v>
      </c>
      <c r="I3194" s="28">
        <v>2.93</v>
      </c>
      <c r="J3194" s="28">
        <v>4.83</v>
      </c>
      <c r="K3194" s="28">
        <v>275.95</v>
      </c>
      <c r="L3194" s="28">
        <v>9.59</v>
      </c>
      <c r="M3194" s="28" t="s">
        <v>48</v>
      </c>
      <c r="N3194" s="28">
        <v>59.0</v>
      </c>
    </row>
    <row r="3195">
      <c r="A3195" s="28">
        <v>3194.0</v>
      </c>
      <c r="B3195" s="28">
        <v>21.0</v>
      </c>
      <c r="C3195" s="28" t="s">
        <v>49</v>
      </c>
      <c r="D3195" s="28">
        <v>5.24</v>
      </c>
      <c r="E3195" s="28">
        <v>1.32</v>
      </c>
      <c r="F3195" s="28">
        <v>5.83</v>
      </c>
      <c r="G3195" s="28">
        <v>75.66</v>
      </c>
      <c r="H3195" s="28" t="s">
        <v>51</v>
      </c>
      <c r="I3195" s="28">
        <v>0.87</v>
      </c>
      <c r="J3195" s="28">
        <v>9.27</v>
      </c>
      <c r="K3195" s="28">
        <v>250.57</v>
      </c>
      <c r="L3195" s="28">
        <v>11.41</v>
      </c>
      <c r="M3195" s="28" t="s">
        <v>46</v>
      </c>
      <c r="N3195" s="28">
        <v>26.92</v>
      </c>
    </row>
    <row r="3196">
      <c r="A3196" s="28">
        <v>3195.0</v>
      </c>
      <c r="B3196" s="28">
        <v>17.0</v>
      </c>
      <c r="C3196" s="28" t="s">
        <v>49</v>
      </c>
      <c r="D3196" s="28">
        <v>4.03</v>
      </c>
      <c r="E3196" s="28">
        <v>3.48</v>
      </c>
      <c r="F3196" s="28">
        <v>4.93</v>
      </c>
      <c r="G3196" s="28">
        <v>90.5</v>
      </c>
      <c r="H3196" s="28" t="s">
        <v>45</v>
      </c>
      <c r="I3196" s="28">
        <v>3.14</v>
      </c>
      <c r="J3196" s="28">
        <v>6.87</v>
      </c>
      <c r="K3196" s="28">
        <v>289.54</v>
      </c>
      <c r="L3196" s="28">
        <v>10.02</v>
      </c>
      <c r="M3196" s="28" t="s">
        <v>48</v>
      </c>
      <c r="N3196" s="28">
        <v>53.44</v>
      </c>
    </row>
    <row r="3197">
      <c r="A3197" s="28">
        <v>3196.0</v>
      </c>
      <c r="B3197" s="28">
        <v>21.0</v>
      </c>
      <c r="C3197" s="28" t="s">
        <v>44</v>
      </c>
      <c r="D3197" s="28">
        <v>5.82</v>
      </c>
      <c r="E3197" s="28">
        <v>9.9</v>
      </c>
      <c r="F3197" s="28">
        <v>7.38</v>
      </c>
      <c r="G3197" s="28">
        <v>77.24</v>
      </c>
      <c r="H3197" s="28" t="s">
        <v>47</v>
      </c>
      <c r="I3197" s="28">
        <v>0.21</v>
      </c>
      <c r="J3197" s="28">
        <v>7.61</v>
      </c>
      <c r="K3197" s="28">
        <v>242.03</v>
      </c>
      <c r="L3197" s="28">
        <v>12.54</v>
      </c>
      <c r="M3197" s="28" t="s">
        <v>46</v>
      </c>
      <c r="N3197" s="28">
        <v>88.0148303812857</v>
      </c>
    </row>
    <row r="3198">
      <c r="A3198" s="28">
        <v>3197.0</v>
      </c>
      <c r="B3198" s="28">
        <v>19.0</v>
      </c>
      <c r="C3198" s="28" t="s">
        <v>49</v>
      </c>
      <c r="D3198" s="28">
        <v>3.83</v>
      </c>
      <c r="E3198" s="28">
        <v>3.43</v>
      </c>
      <c r="F3198" s="28">
        <v>4.39</v>
      </c>
      <c r="G3198" s="28">
        <v>67.08</v>
      </c>
      <c r="H3198" s="28" t="s">
        <v>45</v>
      </c>
      <c r="I3198" s="28">
        <v>0.94</v>
      </c>
      <c r="J3198" s="28">
        <v>9.43</v>
      </c>
      <c r="K3198" s="28">
        <v>269.97</v>
      </c>
      <c r="L3198" s="28">
        <v>13.14</v>
      </c>
      <c r="M3198" s="28" t="s">
        <v>48</v>
      </c>
      <c r="N3198" s="28">
        <v>46.28</v>
      </c>
    </row>
    <row r="3199">
      <c r="A3199" s="28">
        <v>3198.0</v>
      </c>
      <c r="B3199" s="28">
        <v>18.0</v>
      </c>
      <c r="C3199" s="28" t="s">
        <v>44</v>
      </c>
      <c r="D3199" s="28">
        <v>2.3</v>
      </c>
      <c r="E3199" s="28">
        <v>6.97</v>
      </c>
      <c r="F3199" s="28">
        <v>6.12</v>
      </c>
      <c r="G3199" s="28">
        <v>99.32</v>
      </c>
      <c r="H3199" s="28" t="s">
        <v>47</v>
      </c>
      <c r="I3199" s="28">
        <v>3.16</v>
      </c>
      <c r="J3199" s="28">
        <v>4.5</v>
      </c>
      <c r="K3199" s="28">
        <v>288.67</v>
      </c>
      <c r="L3199" s="28">
        <v>5.85</v>
      </c>
      <c r="M3199" s="28" t="s">
        <v>48</v>
      </c>
      <c r="N3199" s="28">
        <v>83.52</v>
      </c>
    </row>
    <row r="3200">
      <c r="A3200" s="28">
        <v>3199.0</v>
      </c>
      <c r="B3200" s="28">
        <v>17.0</v>
      </c>
      <c r="C3200" s="28" t="s">
        <v>52</v>
      </c>
      <c r="D3200" s="28">
        <v>2.91</v>
      </c>
      <c r="E3200" s="28">
        <v>2.06</v>
      </c>
      <c r="F3200" s="28">
        <v>4.43</v>
      </c>
      <c r="G3200" s="28">
        <v>79.74</v>
      </c>
      <c r="H3200" s="28" t="s">
        <v>45</v>
      </c>
      <c r="I3200" s="28">
        <v>2.01</v>
      </c>
      <c r="J3200" s="28">
        <v>7.47</v>
      </c>
      <c r="K3200" s="28">
        <v>301.08</v>
      </c>
      <c r="L3200" s="28">
        <v>6.9</v>
      </c>
      <c r="M3200" s="28" t="s">
        <v>48</v>
      </c>
      <c r="N3200" s="28">
        <v>47.04</v>
      </c>
    </row>
    <row r="3201">
      <c r="A3201" s="28">
        <v>3200.0</v>
      </c>
      <c r="B3201" s="28">
        <v>16.0</v>
      </c>
      <c r="C3201" s="28" t="s">
        <v>44</v>
      </c>
      <c r="D3201" s="28">
        <v>6.87</v>
      </c>
      <c r="E3201" s="28">
        <v>6.42</v>
      </c>
      <c r="F3201" s="28">
        <v>6.99</v>
      </c>
      <c r="G3201" s="28">
        <v>64.37</v>
      </c>
      <c r="H3201" s="28" t="s">
        <v>45</v>
      </c>
      <c r="I3201" s="28">
        <v>1.63</v>
      </c>
      <c r="J3201" s="28">
        <v>10.02</v>
      </c>
      <c r="K3201" s="28">
        <v>247.16</v>
      </c>
      <c r="L3201" s="28">
        <v>18.28</v>
      </c>
      <c r="M3201" s="28" t="s">
        <v>46</v>
      </c>
      <c r="N3201" s="28">
        <v>60.59</v>
      </c>
    </row>
    <row r="3202">
      <c r="A3202" s="28">
        <v>3201.0</v>
      </c>
      <c r="B3202" s="28">
        <v>20.0</v>
      </c>
      <c r="C3202" s="28" t="s">
        <v>49</v>
      </c>
      <c r="D3202" s="28">
        <v>3.74</v>
      </c>
      <c r="E3202" s="28">
        <v>9.86</v>
      </c>
      <c r="F3202" s="28">
        <v>4.14</v>
      </c>
      <c r="G3202" s="28">
        <v>86.81</v>
      </c>
      <c r="H3202" s="28" t="s">
        <v>47</v>
      </c>
      <c r="I3202" s="28">
        <v>3.28</v>
      </c>
      <c r="J3202" s="28">
        <v>8.88</v>
      </c>
      <c r="K3202" s="28">
        <v>280.8</v>
      </c>
      <c r="L3202" s="28">
        <v>9.05</v>
      </c>
      <c r="M3202" s="28" t="s">
        <v>50</v>
      </c>
      <c r="N3202" s="28">
        <v>84.62</v>
      </c>
    </row>
    <row r="3203">
      <c r="A3203" s="28">
        <v>3202.0</v>
      </c>
      <c r="B3203" s="28">
        <v>17.0</v>
      </c>
      <c r="C3203" s="28" t="s">
        <v>44</v>
      </c>
      <c r="D3203" s="28">
        <v>1.71</v>
      </c>
      <c r="E3203" s="28">
        <v>3.63</v>
      </c>
      <c r="F3203" s="28">
        <v>7.15</v>
      </c>
      <c r="G3203" s="28">
        <v>89.57</v>
      </c>
      <c r="H3203" s="28" t="s">
        <v>45</v>
      </c>
      <c r="I3203" s="28">
        <v>4.33</v>
      </c>
      <c r="J3203" s="28">
        <v>6.21</v>
      </c>
      <c r="K3203" s="28">
        <v>301.81</v>
      </c>
      <c r="L3203" s="28">
        <v>6.5</v>
      </c>
      <c r="M3203" s="28" t="s">
        <v>48</v>
      </c>
      <c r="N3203" s="28">
        <v>74.47</v>
      </c>
    </row>
    <row r="3204">
      <c r="A3204" s="28">
        <v>3203.0</v>
      </c>
      <c r="B3204" s="28">
        <v>17.0</v>
      </c>
      <c r="C3204" s="28" t="s">
        <v>49</v>
      </c>
      <c r="D3204" s="28">
        <v>7.48</v>
      </c>
      <c r="E3204" s="28">
        <v>8.63</v>
      </c>
      <c r="F3204" s="28">
        <v>7.37</v>
      </c>
      <c r="G3204" s="28">
        <v>80.01</v>
      </c>
      <c r="H3204" s="28" t="s">
        <v>45</v>
      </c>
      <c r="I3204" s="28">
        <v>3.39</v>
      </c>
      <c r="J3204" s="28">
        <v>9.1</v>
      </c>
      <c r="K3204" s="28">
        <v>232.39</v>
      </c>
      <c r="L3204" s="28">
        <v>16.77</v>
      </c>
      <c r="M3204" s="28" t="s">
        <v>46</v>
      </c>
      <c r="N3204" s="28">
        <v>75.5958093216265</v>
      </c>
    </row>
    <row r="3205">
      <c r="A3205" s="28">
        <v>3204.0</v>
      </c>
      <c r="B3205" s="28">
        <v>22.0</v>
      </c>
      <c r="C3205" s="28" t="s">
        <v>49</v>
      </c>
      <c r="D3205" s="28">
        <v>6.37</v>
      </c>
      <c r="E3205" s="28">
        <v>9.98</v>
      </c>
      <c r="F3205" s="28">
        <v>6.44</v>
      </c>
      <c r="G3205" s="28">
        <v>85.86</v>
      </c>
      <c r="H3205" s="28" t="s">
        <v>47</v>
      </c>
      <c r="I3205" s="28">
        <v>2.32</v>
      </c>
      <c r="J3205" s="28">
        <v>9.62</v>
      </c>
      <c r="K3205" s="28">
        <v>244.32</v>
      </c>
      <c r="L3205" s="28">
        <v>11.88</v>
      </c>
      <c r="M3205" s="28" t="s">
        <v>46</v>
      </c>
      <c r="N3205" s="28">
        <v>93.9069557805053</v>
      </c>
    </row>
    <row r="3206">
      <c r="A3206" s="28">
        <v>3205.0</v>
      </c>
      <c r="B3206" s="28">
        <v>23.0</v>
      </c>
      <c r="C3206" s="28" t="s">
        <v>44</v>
      </c>
      <c r="D3206" s="28">
        <v>0.45</v>
      </c>
      <c r="E3206" s="28">
        <v>6.3</v>
      </c>
      <c r="F3206" s="28">
        <v>4.88</v>
      </c>
      <c r="G3206" s="28">
        <v>66.91</v>
      </c>
      <c r="H3206" s="28" t="s">
        <v>45</v>
      </c>
      <c r="I3206" s="28">
        <v>3.29</v>
      </c>
      <c r="J3206" s="28">
        <v>2.75</v>
      </c>
      <c r="K3206" s="28">
        <v>335.15</v>
      </c>
      <c r="L3206" s="28">
        <v>3.89</v>
      </c>
      <c r="M3206" s="28" t="s">
        <v>48</v>
      </c>
      <c r="N3206" s="28">
        <v>70.94</v>
      </c>
    </row>
    <row r="3207">
      <c r="A3207" s="28">
        <v>3206.0</v>
      </c>
      <c r="B3207" s="28">
        <v>23.0</v>
      </c>
      <c r="C3207" s="28" t="s">
        <v>44</v>
      </c>
      <c r="D3207" s="28">
        <v>7.99</v>
      </c>
      <c r="E3207" s="28">
        <v>3.78</v>
      </c>
      <c r="F3207" s="28">
        <v>4.51</v>
      </c>
      <c r="G3207" s="28">
        <v>74.72</v>
      </c>
      <c r="H3207" s="28" t="s">
        <v>45</v>
      </c>
      <c r="I3207" s="28">
        <v>3.48</v>
      </c>
      <c r="J3207" s="28">
        <v>12.56</v>
      </c>
      <c r="K3207" s="28">
        <v>211.45</v>
      </c>
      <c r="L3207" s="28">
        <v>20.97</v>
      </c>
      <c r="M3207" s="28" t="s">
        <v>46</v>
      </c>
      <c r="N3207" s="28">
        <v>19.66</v>
      </c>
    </row>
    <row r="3208">
      <c r="A3208" s="28">
        <v>3207.0</v>
      </c>
      <c r="B3208" s="28">
        <v>19.0</v>
      </c>
      <c r="C3208" s="28" t="s">
        <v>49</v>
      </c>
      <c r="D3208" s="28">
        <v>5.56</v>
      </c>
      <c r="E3208" s="28">
        <v>7.06</v>
      </c>
      <c r="F3208" s="28">
        <v>5.57</v>
      </c>
      <c r="G3208" s="28">
        <v>66.47</v>
      </c>
      <c r="H3208" s="28" t="s">
        <v>45</v>
      </c>
      <c r="I3208" s="28">
        <v>3.88</v>
      </c>
      <c r="J3208" s="28">
        <v>9.28</v>
      </c>
      <c r="K3208" s="28">
        <v>225.63</v>
      </c>
      <c r="L3208" s="28">
        <v>10.71</v>
      </c>
      <c r="M3208" s="28" t="s">
        <v>50</v>
      </c>
      <c r="N3208" s="28">
        <v>68.4740414014142</v>
      </c>
    </row>
    <row r="3209">
      <c r="A3209" s="28">
        <v>3208.0</v>
      </c>
      <c r="B3209" s="28">
        <v>16.0</v>
      </c>
      <c r="C3209" s="28" t="s">
        <v>44</v>
      </c>
      <c r="D3209" s="28">
        <v>1.28</v>
      </c>
      <c r="E3209" s="28">
        <v>8.6</v>
      </c>
      <c r="F3209" s="28">
        <v>6.33</v>
      </c>
      <c r="G3209" s="28">
        <v>75.49</v>
      </c>
      <c r="H3209" s="28" t="s">
        <v>45</v>
      </c>
      <c r="I3209" s="28">
        <v>1.54</v>
      </c>
      <c r="J3209" s="28">
        <v>3.98</v>
      </c>
      <c r="K3209" s="28">
        <v>309.07</v>
      </c>
      <c r="L3209" s="28">
        <v>3.97</v>
      </c>
      <c r="M3209" s="28" t="s">
        <v>48</v>
      </c>
      <c r="N3209" s="28">
        <v>104.233246997808</v>
      </c>
    </row>
    <row r="3210">
      <c r="A3210" s="28">
        <v>3209.0</v>
      </c>
      <c r="B3210" s="28">
        <v>22.0</v>
      </c>
      <c r="C3210" s="28" t="s">
        <v>49</v>
      </c>
      <c r="D3210" s="28">
        <v>1.9</v>
      </c>
      <c r="E3210" s="28">
        <v>2.54</v>
      </c>
      <c r="F3210" s="28">
        <v>7.21</v>
      </c>
      <c r="G3210" s="28">
        <v>82.51</v>
      </c>
      <c r="H3210" s="28" t="s">
        <v>45</v>
      </c>
      <c r="I3210" s="28">
        <v>0.57</v>
      </c>
      <c r="J3210" s="28">
        <v>4.55</v>
      </c>
      <c r="K3210" s="28">
        <v>311.23</v>
      </c>
      <c r="L3210" s="28">
        <v>7.8</v>
      </c>
      <c r="M3210" s="28" t="s">
        <v>48</v>
      </c>
      <c r="N3210" s="28">
        <v>65.24</v>
      </c>
    </row>
    <row r="3211">
      <c r="A3211" s="28">
        <v>3210.0</v>
      </c>
      <c r="B3211" s="28">
        <v>16.0</v>
      </c>
      <c r="C3211" s="28" t="s">
        <v>44</v>
      </c>
      <c r="D3211" s="28">
        <v>5.54</v>
      </c>
      <c r="E3211" s="28">
        <v>5.07</v>
      </c>
      <c r="F3211" s="28">
        <v>4.01</v>
      </c>
      <c r="G3211" s="28">
        <v>77.7</v>
      </c>
      <c r="H3211" s="28" t="s">
        <v>47</v>
      </c>
      <c r="I3211" s="28">
        <v>3.41</v>
      </c>
      <c r="J3211" s="28">
        <v>7.11</v>
      </c>
      <c r="K3211" s="28">
        <v>255.38</v>
      </c>
      <c r="L3211" s="28">
        <v>8.61</v>
      </c>
      <c r="M3211" s="28" t="s">
        <v>46</v>
      </c>
      <c r="N3211" s="28">
        <v>48.03</v>
      </c>
    </row>
    <row r="3212">
      <c r="A3212" s="28">
        <v>3211.0</v>
      </c>
      <c r="B3212" s="28">
        <v>19.0</v>
      </c>
      <c r="C3212" s="28" t="s">
        <v>49</v>
      </c>
      <c r="D3212" s="28">
        <v>6.24</v>
      </c>
      <c r="E3212" s="28">
        <v>3.87</v>
      </c>
      <c r="F3212" s="28">
        <v>7.56</v>
      </c>
      <c r="G3212" s="28">
        <v>83.73</v>
      </c>
      <c r="H3212" s="28" t="s">
        <v>45</v>
      </c>
      <c r="I3212" s="28">
        <v>0.61</v>
      </c>
      <c r="J3212" s="28">
        <v>8.31</v>
      </c>
      <c r="K3212" s="28">
        <v>225.32</v>
      </c>
      <c r="L3212" s="28">
        <v>14.77</v>
      </c>
      <c r="M3212" s="28" t="s">
        <v>46</v>
      </c>
      <c r="N3212" s="28">
        <v>42.46</v>
      </c>
    </row>
    <row r="3213">
      <c r="A3213" s="28">
        <v>3212.0</v>
      </c>
      <c r="B3213" s="28">
        <v>23.0</v>
      </c>
      <c r="C3213" s="28" t="s">
        <v>44</v>
      </c>
      <c r="D3213" s="28">
        <v>1.91</v>
      </c>
      <c r="E3213" s="28">
        <v>3.55</v>
      </c>
      <c r="F3213" s="28">
        <v>7.56</v>
      </c>
      <c r="G3213" s="28">
        <v>80.07</v>
      </c>
      <c r="H3213" s="28" t="s">
        <v>45</v>
      </c>
      <c r="I3213" s="28">
        <v>2.31</v>
      </c>
      <c r="J3213" s="28">
        <v>6.48</v>
      </c>
      <c r="K3213" s="28">
        <v>304.54</v>
      </c>
      <c r="L3213" s="28">
        <v>3.61</v>
      </c>
      <c r="M3213" s="28" t="s">
        <v>48</v>
      </c>
      <c r="N3213" s="28">
        <v>68.43</v>
      </c>
    </row>
    <row r="3214">
      <c r="A3214" s="28">
        <v>3213.0</v>
      </c>
      <c r="B3214" s="28">
        <v>17.0</v>
      </c>
      <c r="C3214" s="28" t="s">
        <v>44</v>
      </c>
      <c r="D3214" s="28">
        <v>2.06</v>
      </c>
      <c r="E3214" s="28">
        <v>8.75</v>
      </c>
      <c r="F3214" s="28">
        <v>6.22</v>
      </c>
      <c r="G3214" s="28">
        <v>72.71</v>
      </c>
      <c r="H3214" s="28" t="s">
        <v>47</v>
      </c>
      <c r="I3214" s="28">
        <v>1.15</v>
      </c>
      <c r="J3214" s="28">
        <v>6.11</v>
      </c>
      <c r="K3214" s="28">
        <v>284.63</v>
      </c>
      <c r="L3214" s="28">
        <v>5.51</v>
      </c>
      <c r="M3214" s="28" t="s">
        <v>48</v>
      </c>
      <c r="N3214" s="28">
        <v>89.4</v>
      </c>
    </row>
    <row r="3215">
      <c r="A3215" s="28">
        <v>3214.0</v>
      </c>
      <c r="B3215" s="28">
        <v>21.0</v>
      </c>
      <c r="C3215" s="28" t="s">
        <v>44</v>
      </c>
      <c r="D3215" s="28">
        <v>2.46</v>
      </c>
      <c r="E3215" s="28">
        <v>4.79</v>
      </c>
      <c r="F3215" s="28">
        <v>5.72</v>
      </c>
      <c r="G3215" s="28">
        <v>65.74</v>
      </c>
      <c r="H3215" s="28" t="s">
        <v>51</v>
      </c>
      <c r="I3215" s="28">
        <v>1.66</v>
      </c>
      <c r="J3215" s="28">
        <v>5.24</v>
      </c>
      <c r="K3215" s="28">
        <v>277.64</v>
      </c>
      <c r="L3215" s="28">
        <v>5.89</v>
      </c>
      <c r="M3215" s="28" t="s">
        <v>48</v>
      </c>
      <c r="N3215" s="28">
        <v>67.95</v>
      </c>
    </row>
    <row r="3216">
      <c r="A3216" s="28">
        <v>3215.0</v>
      </c>
      <c r="B3216" s="28">
        <v>21.0</v>
      </c>
      <c r="C3216" s="28" t="s">
        <v>44</v>
      </c>
      <c r="D3216" s="28">
        <v>4.78</v>
      </c>
      <c r="E3216" s="28">
        <v>4.05</v>
      </c>
      <c r="F3216" s="28">
        <v>8.21</v>
      </c>
      <c r="G3216" s="28">
        <v>70.11</v>
      </c>
      <c r="H3216" s="28" t="s">
        <v>45</v>
      </c>
      <c r="I3216" s="28">
        <v>2.35</v>
      </c>
      <c r="J3216" s="28">
        <v>9.96</v>
      </c>
      <c r="K3216" s="28">
        <v>252.86</v>
      </c>
      <c r="L3216" s="28">
        <v>9.79</v>
      </c>
      <c r="M3216" s="28" t="s">
        <v>48</v>
      </c>
      <c r="N3216" s="28">
        <v>55.96</v>
      </c>
    </row>
    <row r="3217">
      <c r="A3217" s="28">
        <v>3216.0</v>
      </c>
      <c r="B3217" s="28">
        <v>24.0</v>
      </c>
      <c r="C3217" s="28" t="s">
        <v>44</v>
      </c>
      <c r="D3217" s="28">
        <v>1.37</v>
      </c>
      <c r="E3217" s="28">
        <v>6.43</v>
      </c>
      <c r="F3217" s="28">
        <v>7.92</v>
      </c>
      <c r="G3217" s="28">
        <v>68.03</v>
      </c>
      <c r="H3217" s="28" t="s">
        <v>51</v>
      </c>
      <c r="I3217" s="28">
        <v>4.48</v>
      </c>
      <c r="J3217" s="28">
        <v>4.79</v>
      </c>
      <c r="K3217" s="28">
        <v>287.47</v>
      </c>
      <c r="L3217" s="28">
        <v>2.63</v>
      </c>
      <c r="M3217" s="28" t="s">
        <v>48</v>
      </c>
      <c r="N3217" s="28">
        <v>89.64</v>
      </c>
    </row>
    <row r="3218">
      <c r="A3218" s="28">
        <v>3217.0</v>
      </c>
      <c r="B3218" s="28">
        <v>20.0</v>
      </c>
      <c r="C3218" s="28" t="s">
        <v>49</v>
      </c>
      <c r="D3218" s="28">
        <v>0.83</v>
      </c>
      <c r="E3218" s="28">
        <v>2.97</v>
      </c>
      <c r="F3218" s="28">
        <v>8.92</v>
      </c>
      <c r="G3218" s="28">
        <v>88.3</v>
      </c>
      <c r="H3218" s="28" t="s">
        <v>45</v>
      </c>
      <c r="I3218" s="28">
        <v>3.4</v>
      </c>
      <c r="J3218" s="28">
        <v>5.8</v>
      </c>
      <c r="K3218" s="28">
        <v>312.07</v>
      </c>
      <c r="L3218" s="28">
        <v>4.0</v>
      </c>
      <c r="M3218" s="28" t="s">
        <v>48</v>
      </c>
      <c r="N3218" s="28">
        <v>78.14</v>
      </c>
    </row>
    <row r="3219">
      <c r="A3219" s="28">
        <v>3218.0</v>
      </c>
      <c r="B3219" s="28">
        <v>19.0</v>
      </c>
      <c r="C3219" s="28" t="s">
        <v>49</v>
      </c>
      <c r="D3219" s="28">
        <v>5.43</v>
      </c>
      <c r="E3219" s="28">
        <v>3.07</v>
      </c>
      <c r="F3219" s="28">
        <v>5.86</v>
      </c>
      <c r="G3219" s="28">
        <v>92.8</v>
      </c>
      <c r="H3219" s="28" t="s">
        <v>51</v>
      </c>
      <c r="I3219" s="28">
        <v>0.86</v>
      </c>
      <c r="J3219" s="28">
        <v>10.34</v>
      </c>
      <c r="K3219" s="28">
        <v>248.36</v>
      </c>
      <c r="L3219" s="28">
        <v>16.07</v>
      </c>
      <c r="M3219" s="28" t="s">
        <v>46</v>
      </c>
      <c r="N3219" s="28">
        <v>46.83</v>
      </c>
    </row>
    <row r="3220">
      <c r="A3220" s="28">
        <v>3219.0</v>
      </c>
      <c r="B3220" s="28">
        <v>20.0</v>
      </c>
      <c r="C3220" s="28" t="s">
        <v>49</v>
      </c>
      <c r="D3220" s="28">
        <v>6.23</v>
      </c>
      <c r="E3220" s="28">
        <v>5.68</v>
      </c>
      <c r="F3220" s="28">
        <v>8.53</v>
      </c>
      <c r="G3220" s="28">
        <v>88.82</v>
      </c>
      <c r="H3220" s="28" t="s">
        <v>51</v>
      </c>
      <c r="I3220" s="28">
        <v>4.4</v>
      </c>
      <c r="J3220" s="28">
        <v>11.47</v>
      </c>
      <c r="K3220" s="28">
        <v>231.94</v>
      </c>
      <c r="L3220" s="28">
        <v>16.04</v>
      </c>
      <c r="M3220" s="28" t="s">
        <v>46</v>
      </c>
      <c r="N3220" s="28">
        <v>78.5774849413517</v>
      </c>
    </row>
    <row r="3221">
      <c r="A3221" s="28">
        <v>3220.0</v>
      </c>
      <c r="B3221" s="28">
        <v>20.0</v>
      </c>
      <c r="C3221" s="28" t="s">
        <v>49</v>
      </c>
      <c r="D3221" s="28">
        <v>4.01</v>
      </c>
      <c r="E3221" s="28">
        <v>4.68</v>
      </c>
      <c r="F3221" s="28">
        <v>4.44</v>
      </c>
      <c r="G3221" s="28">
        <v>85.75</v>
      </c>
      <c r="H3221" s="28" t="s">
        <v>47</v>
      </c>
      <c r="I3221" s="28">
        <v>2.5</v>
      </c>
      <c r="J3221" s="28">
        <v>9.26</v>
      </c>
      <c r="K3221" s="28">
        <v>295.68</v>
      </c>
      <c r="L3221" s="28">
        <v>7.37</v>
      </c>
      <c r="M3221" s="28" t="s">
        <v>48</v>
      </c>
      <c r="N3221" s="28">
        <v>57.26</v>
      </c>
    </row>
    <row r="3222">
      <c r="A3222" s="28">
        <v>3221.0</v>
      </c>
      <c r="B3222" s="28">
        <v>23.0</v>
      </c>
      <c r="C3222" s="28" t="s">
        <v>44</v>
      </c>
      <c r="D3222" s="28">
        <v>2.91</v>
      </c>
      <c r="E3222" s="28">
        <v>3.65</v>
      </c>
      <c r="F3222" s="28">
        <v>6.06</v>
      </c>
      <c r="G3222" s="28">
        <v>72.31</v>
      </c>
      <c r="H3222" s="28" t="s">
        <v>45</v>
      </c>
      <c r="I3222" s="28">
        <v>1.02</v>
      </c>
      <c r="J3222" s="28">
        <v>7.31</v>
      </c>
      <c r="K3222" s="28">
        <v>279.77</v>
      </c>
      <c r="L3222" s="28">
        <v>8.95</v>
      </c>
      <c r="M3222" s="28" t="s">
        <v>48</v>
      </c>
      <c r="N3222" s="28">
        <v>67.7</v>
      </c>
    </row>
    <row r="3223">
      <c r="A3223" s="28">
        <v>3222.0</v>
      </c>
      <c r="B3223" s="28">
        <v>23.0</v>
      </c>
      <c r="C3223" s="28" t="s">
        <v>49</v>
      </c>
      <c r="D3223" s="28">
        <v>3.46</v>
      </c>
      <c r="E3223" s="28">
        <v>1.49</v>
      </c>
      <c r="F3223" s="28">
        <v>6.33</v>
      </c>
      <c r="G3223" s="28">
        <v>88.44</v>
      </c>
      <c r="H3223" s="28" t="s">
        <v>47</v>
      </c>
      <c r="I3223" s="28">
        <v>2.64</v>
      </c>
      <c r="J3223" s="28">
        <v>8.21</v>
      </c>
      <c r="K3223" s="28">
        <v>279.0</v>
      </c>
      <c r="L3223" s="28">
        <v>9.38</v>
      </c>
      <c r="M3223" s="28" t="s">
        <v>48</v>
      </c>
      <c r="N3223" s="28">
        <v>51.58</v>
      </c>
    </row>
    <row r="3224">
      <c r="A3224" s="28">
        <v>3223.0</v>
      </c>
      <c r="B3224" s="28">
        <v>17.0</v>
      </c>
      <c r="C3224" s="28" t="s">
        <v>44</v>
      </c>
      <c r="D3224" s="28">
        <v>3.11</v>
      </c>
      <c r="E3224" s="28">
        <v>5.69</v>
      </c>
      <c r="F3224" s="28">
        <v>6.2</v>
      </c>
      <c r="G3224" s="28">
        <v>84.2</v>
      </c>
      <c r="H3224" s="28" t="s">
        <v>45</v>
      </c>
      <c r="I3224" s="28">
        <v>0.95</v>
      </c>
      <c r="J3224" s="28">
        <v>7.99</v>
      </c>
      <c r="K3224" s="28">
        <v>298.22</v>
      </c>
      <c r="L3224" s="28">
        <v>7.39</v>
      </c>
      <c r="M3224" s="28" t="s">
        <v>48</v>
      </c>
      <c r="N3224" s="28">
        <v>79.1486447901888</v>
      </c>
    </row>
    <row r="3225">
      <c r="A3225" s="28">
        <v>3224.0</v>
      </c>
      <c r="B3225" s="28">
        <v>22.0</v>
      </c>
      <c r="C3225" s="28" t="s">
        <v>49</v>
      </c>
      <c r="D3225" s="28">
        <v>7.68</v>
      </c>
      <c r="E3225" s="28">
        <v>8.35</v>
      </c>
      <c r="F3225" s="28">
        <v>7.13</v>
      </c>
      <c r="G3225" s="28">
        <v>61.88</v>
      </c>
      <c r="H3225" s="28" t="s">
        <v>51</v>
      </c>
      <c r="I3225" s="28">
        <v>1.84</v>
      </c>
      <c r="J3225" s="28">
        <v>9.53</v>
      </c>
      <c r="K3225" s="28">
        <v>234.61</v>
      </c>
      <c r="L3225" s="28">
        <v>15.41</v>
      </c>
      <c r="M3225" s="28" t="s">
        <v>46</v>
      </c>
      <c r="N3225" s="28">
        <v>66.9802670376812</v>
      </c>
    </row>
    <row r="3226">
      <c r="A3226" s="28">
        <v>3225.0</v>
      </c>
      <c r="B3226" s="28">
        <v>23.0</v>
      </c>
      <c r="C3226" s="28" t="s">
        <v>44</v>
      </c>
      <c r="D3226" s="28">
        <v>6.14</v>
      </c>
      <c r="E3226" s="28">
        <v>8.66</v>
      </c>
      <c r="F3226" s="28">
        <v>4.85</v>
      </c>
      <c r="G3226" s="28">
        <v>96.3</v>
      </c>
      <c r="H3226" s="28" t="s">
        <v>45</v>
      </c>
      <c r="I3226" s="28">
        <v>4.03</v>
      </c>
      <c r="J3226" s="28">
        <v>8.64</v>
      </c>
      <c r="K3226" s="28">
        <v>265.4</v>
      </c>
      <c r="L3226" s="28">
        <v>14.53</v>
      </c>
      <c r="M3226" s="28" t="s">
        <v>50</v>
      </c>
      <c r="N3226" s="28">
        <v>79.5160595791217</v>
      </c>
    </row>
    <row r="3227">
      <c r="A3227" s="28">
        <v>3226.0</v>
      </c>
      <c r="B3227" s="28">
        <v>21.0</v>
      </c>
      <c r="C3227" s="28" t="s">
        <v>44</v>
      </c>
      <c r="D3227" s="28">
        <v>1.66</v>
      </c>
      <c r="E3227" s="28">
        <v>3.12</v>
      </c>
      <c r="F3227" s="28">
        <v>8.33</v>
      </c>
      <c r="G3227" s="28">
        <v>63.2</v>
      </c>
      <c r="H3227" s="28" t="s">
        <v>51</v>
      </c>
      <c r="I3227" s="28">
        <v>3.29</v>
      </c>
      <c r="J3227" s="28">
        <v>3.18</v>
      </c>
      <c r="K3227" s="28">
        <v>293.12</v>
      </c>
      <c r="L3227" s="28">
        <v>0.94</v>
      </c>
      <c r="M3227" s="28" t="s">
        <v>48</v>
      </c>
      <c r="N3227" s="28">
        <v>77.53</v>
      </c>
    </row>
    <row r="3228">
      <c r="A3228" s="28">
        <v>3227.0</v>
      </c>
      <c r="B3228" s="28">
        <v>20.0</v>
      </c>
      <c r="C3228" s="28" t="s">
        <v>44</v>
      </c>
      <c r="D3228" s="28">
        <v>3.07</v>
      </c>
      <c r="E3228" s="28">
        <v>6.4</v>
      </c>
      <c r="F3228" s="28">
        <v>6.76</v>
      </c>
      <c r="G3228" s="28">
        <v>80.11</v>
      </c>
      <c r="H3228" s="28" t="s">
        <v>51</v>
      </c>
      <c r="I3228" s="28">
        <v>2.39</v>
      </c>
      <c r="J3228" s="28">
        <v>5.02</v>
      </c>
      <c r="K3228" s="28">
        <v>293.63</v>
      </c>
      <c r="L3228" s="28">
        <v>5.82</v>
      </c>
      <c r="M3228" s="28" t="s">
        <v>48</v>
      </c>
      <c r="N3228" s="28">
        <v>82.4</v>
      </c>
    </row>
    <row r="3229">
      <c r="A3229" s="28">
        <v>3228.0</v>
      </c>
      <c r="B3229" s="28">
        <v>24.0</v>
      </c>
      <c r="C3229" s="28" t="s">
        <v>49</v>
      </c>
      <c r="D3229" s="28">
        <v>4.35</v>
      </c>
      <c r="E3229" s="28">
        <v>8.7</v>
      </c>
      <c r="F3229" s="28">
        <v>8.52</v>
      </c>
      <c r="G3229" s="28">
        <v>80.52</v>
      </c>
      <c r="H3229" s="28" t="s">
        <v>47</v>
      </c>
      <c r="I3229" s="28">
        <v>1.13</v>
      </c>
      <c r="J3229" s="28">
        <v>9.24</v>
      </c>
      <c r="K3229" s="28">
        <v>272.71</v>
      </c>
      <c r="L3229" s="28">
        <v>8.85</v>
      </c>
      <c r="M3229" s="28" t="s">
        <v>48</v>
      </c>
      <c r="N3229" s="28">
        <v>92.86</v>
      </c>
    </row>
    <row r="3230">
      <c r="A3230" s="28">
        <v>3229.0</v>
      </c>
      <c r="B3230" s="28">
        <v>18.0</v>
      </c>
      <c r="C3230" s="28" t="s">
        <v>44</v>
      </c>
      <c r="D3230" s="28">
        <v>4.9</v>
      </c>
      <c r="E3230" s="28">
        <v>4.68</v>
      </c>
      <c r="F3230" s="28">
        <v>4.01</v>
      </c>
      <c r="G3230" s="28">
        <v>93.48</v>
      </c>
      <c r="H3230" s="28" t="s">
        <v>47</v>
      </c>
      <c r="I3230" s="28">
        <v>1.41</v>
      </c>
      <c r="J3230" s="28">
        <v>10.64</v>
      </c>
      <c r="K3230" s="28">
        <v>271.15</v>
      </c>
      <c r="L3230" s="28">
        <v>11.07</v>
      </c>
      <c r="M3230" s="28" t="s">
        <v>48</v>
      </c>
      <c r="N3230" s="28">
        <v>56.9754451030962</v>
      </c>
    </row>
    <row r="3231">
      <c r="A3231" s="28">
        <v>3230.0</v>
      </c>
      <c r="B3231" s="28">
        <v>19.0</v>
      </c>
      <c r="C3231" s="28" t="s">
        <v>49</v>
      </c>
      <c r="D3231" s="28">
        <v>3.75</v>
      </c>
      <c r="E3231" s="28">
        <v>9.39</v>
      </c>
      <c r="F3231" s="28">
        <v>7.15</v>
      </c>
      <c r="G3231" s="28">
        <v>96.52</v>
      </c>
      <c r="H3231" s="28" t="s">
        <v>51</v>
      </c>
      <c r="I3231" s="28">
        <v>4.89</v>
      </c>
      <c r="J3231" s="28">
        <v>8.12</v>
      </c>
      <c r="K3231" s="28">
        <v>283.44</v>
      </c>
      <c r="L3231" s="28">
        <v>10.34</v>
      </c>
      <c r="M3231" s="28" t="s">
        <v>48</v>
      </c>
      <c r="N3231" s="28">
        <v>100.0</v>
      </c>
    </row>
    <row r="3232">
      <c r="A3232" s="28">
        <v>3231.0</v>
      </c>
      <c r="B3232" s="28">
        <v>24.0</v>
      </c>
      <c r="C3232" s="28" t="s">
        <v>44</v>
      </c>
      <c r="D3232" s="28">
        <v>6.48</v>
      </c>
      <c r="E3232" s="28">
        <v>9.13</v>
      </c>
      <c r="F3232" s="28">
        <v>6.06</v>
      </c>
      <c r="G3232" s="28">
        <v>97.59</v>
      </c>
      <c r="H3232" s="28" t="s">
        <v>45</v>
      </c>
      <c r="I3232" s="28">
        <v>1.71</v>
      </c>
      <c r="J3232" s="28">
        <v>11.91</v>
      </c>
      <c r="K3232" s="28">
        <v>234.52</v>
      </c>
      <c r="L3232" s="28">
        <v>15.77</v>
      </c>
      <c r="M3232" s="28" t="s">
        <v>46</v>
      </c>
      <c r="N3232" s="28">
        <v>77.1519713271406</v>
      </c>
    </row>
    <row r="3233">
      <c r="A3233" s="28">
        <v>3232.0</v>
      </c>
      <c r="B3233" s="28">
        <v>21.0</v>
      </c>
      <c r="C3233" s="28" t="s">
        <v>49</v>
      </c>
      <c r="D3233" s="28">
        <v>6.14</v>
      </c>
      <c r="E3233" s="28">
        <v>2.87</v>
      </c>
      <c r="F3233" s="28">
        <v>6.53</v>
      </c>
      <c r="G3233" s="28">
        <v>82.79</v>
      </c>
      <c r="H3233" s="28" t="s">
        <v>51</v>
      </c>
      <c r="I3233" s="28">
        <v>3.08</v>
      </c>
      <c r="J3233" s="28">
        <v>8.73</v>
      </c>
      <c r="K3233" s="28">
        <v>274.55</v>
      </c>
      <c r="L3233" s="28">
        <v>14.92</v>
      </c>
      <c r="M3233" s="28" t="s">
        <v>46</v>
      </c>
      <c r="N3233" s="28">
        <v>36.93</v>
      </c>
    </row>
    <row r="3234">
      <c r="A3234" s="28">
        <v>3233.0</v>
      </c>
      <c r="B3234" s="28">
        <v>23.0</v>
      </c>
      <c r="C3234" s="28" t="s">
        <v>49</v>
      </c>
      <c r="D3234" s="28">
        <v>4.04</v>
      </c>
      <c r="E3234" s="28">
        <v>3.33</v>
      </c>
      <c r="F3234" s="28">
        <v>7.72</v>
      </c>
      <c r="G3234" s="28">
        <v>87.16</v>
      </c>
      <c r="H3234" s="28" t="s">
        <v>47</v>
      </c>
      <c r="I3234" s="28">
        <v>2.5</v>
      </c>
      <c r="J3234" s="28">
        <v>9.27</v>
      </c>
      <c r="K3234" s="28">
        <v>248.91</v>
      </c>
      <c r="L3234" s="28">
        <v>6.19</v>
      </c>
      <c r="M3234" s="28" t="s">
        <v>48</v>
      </c>
      <c r="N3234" s="28">
        <v>54.87</v>
      </c>
    </row>
    <row r="3235">
      <c r="A3235" s="28">
        <v>3234.0</v>
      </c>
      <c r="B3235" s="28">
        <v>22.0</v>
      </c>
      <c r="C3235" s="28" t="s">
        <v>44</v>
      </c>
      <c r="D3235" s="28">
        <v>6.84</v>
      </c>
      <c r="E3235" s="28">
        <v>2.62</v>
      </c>
      <c r="F3235" s="28">
        <v>5.14</v>
      </c>
      <c r="G3235" s="28">
        <v>63.54</v>
      </c>
      <c r="H3235" s="28" t="s">
        <v>45</v>
      </c>
      <c r="I3235" s="28">
        <v>0.12</v>
      </c>
      <c r="J3235" s="28">
        <v>9.53</v>
      </c>
      <c r="K3235" s="28">
        <v>229.28</v>
      </c>
      <c r="L3235" s="28">
        <v>14.49</v>
      </c>
      <c r="M3235" s="28" t="s">
        <v>46</v>
      </c>
      <c r="N3235" s="28">
        <v>21.86</v>
      </c>
    </row>
    <row r="3236">
      <c r="A3236" s="28">
        <v>3235.0</v>
      </c>
      <c r="B3236" s="28">
        <v>17.0</v>
      </c>
      <c r="C3236" s="28" t="s">
        <v>49</v>
      </c>
      <c r="D3236" s="28">
        <v>6.01</v>
      </c>
      <c r="E3236" s="28">
        <v>2.76</v>
      </c>
      <c r="F3236" s="28">
        <v>5.02</v>
      </c>
      <c r="G3236" s="28">
        <v>79.52</v>
      </c>
      <c r="H3236" s="28" t="s">
        <v>51</v>
      </c>
      <c r="I3236" s="28">
        <v>4.72</v>
      </c>
      <c r="J3236" s="28">
        <v>11.48</v>
      </c>
      <c r="K3236" s="28">
        <v>254.69</v>
      </c>
      <c r="L3236" s="28">
        <v>14.54</v>
      </c>
      <c r="M3236" s="28" t="s">
        <v>46</v>
      </c>
      <c r="N3236" s="28">
        <v>35.2</v>
      </c>
    </row>
    <row r="3237">
      <c r="A3237" s="28">
        <v>3236.0</v>
      </c>
      <c r="B3237" s="28">
        <v>18.0</v>
      </c>
      <c r="C3237" s="28" t="s">
        <v>49</v>
      </c>
      <c r="D3237" s="28">
        <v>6.23</v>
      </c>
      <c r="E3237" s="28">
        <v>9.17</v>
      </c>
      <c r="F3237" s="28">
        <v>7.52</v>
      </c>
      <c r="G3237" s="28">
        <v>95.91</v>
      </c>
      <c r="H3237" s="28" t="s">
        <v>45</v>
      </c>
      <c r="I3237" s="28">
        <v>0.44</v>
      </c>
      <c r="J3237" s="28">
        <v>11.22</v>
      </c>
      <c r="K3237" s="28">
        <v>248.15</v>
      </c>
      <c r="L3237" s="28">
        <v>11.68</v>
      </c>
      <c r="M3237" s="28" t="s">
        <v>46</v>
      </c>
      <c r="N3237" s="28">
        <v>93.0279554972035</v>
      </c>
    </row>
    <row r="3238">
      <c r="A3238" s="28">
        <v>3237.0</v>
      </c>
      <c r="B3238" s="28">
        <v>16.0</v>
      </c>
      <c r="C3238" s="28" t="s">
        <v>49</v>
      </c>
      <c r="D3238" s="28">
        <v>7.65</v>
      </c>
      <c r="E3238" s="28">
        <v>9.38</v>
      </c>
      <c r="F3238" s="28">
        <v>6.61</v>
      </c>
      <c r="G3238" s="28">
        <v>78.23</v>
      </c>
      <c r="H3238" s="28" t="s">
        <v>45</v>
      </c>
      <c r="I3238" s="28">
        <v>3.29</v>
      </c>
      <c r="J3238" s="28">
        <v>13.57</v>
      </c>
      <c r="K3238" s="28">
        <v>229.54</v>
      </c>
      <c r="L3238" s="28">
        <v>16.88</v>
      </c>
      <c r="M3238" s="28" t="s">
        <v>46</v>
      </c>
      <c r="N3238" s="28">
        <v>77.3012894021701</v>
      </c>
    </row>
    <row r="3239">
      <c r="A3239" s="28">
        <v>3238.0</v>
      </c>
      <c r="B3239" s="28">
        <v>24.0</v>
      </c>
      <c r="C3239" s="28" t="s">
        <v>49</v>
      </c>
      <c r="D3239" s="28">
        <v>2.13</v>
      </c>
      <c r="E3239" s="28">
        <v>1.47</v>
      </c>
      <c r="F3239" s="28">
        <v>5.17</v>
      </c>
      <c r="G3239" s="28">
        <v>62.78</v>
      </c>
      <c r="H3239" s="28" t="s">
        <v>45</v>
      </c>
      <c r="I3239" s="28">
        <v>4.06</v>
      </c>
      <c r="J3239" s="28">
        <v>7.27</v>
      </c>
      <c r="K3239" s="28">
        <v>301.6</v>
      </c>
      <c r="L3239" s="28">
        <v>6.79</v>
      </c>
      <c r="M3239" s="28" t="s">
        <v>48</v>
      </c>
      <c r="N3239" s="28">
        <v>40.69</v>
      </c>
    </row>
    <row r="3240">
      <c r="A3240" s="28">
        <v>3239.0</v>
      </c>
      <c r="B3240" s="28">
        <v>22.0</v>
      </c>
      <c r="C3240" s="28" t="s">
        <v>49</v>
      </c>
      <c r="D3240" s="28">
        <v>2.14</v>
      </c>
      <c r="E3240" s="28">
        <v>6.34</v>
      </c>
      <c r="F3240" s="28">
        <v>6.42</v>
      </c>
      <c r="G3240" s="28">
        <v>68.03</v>
      </c>
      <c r="H3240" s="28" t="s">
        <v>47</v>
      </c>
      <c r="I3240" s="28">
        <v>3.74</v>
      </c>
      <c r="J3240" s="28">
        <v>5.13</v>
      </c>
      <c r="K3240" s="28">
        <v>285.89</v>
      </c>
      <c r="L3240" s="28">
        <v>6.42</v>
      </c>
      <c r="M3240" s="28" t="s">
        <v>48</v>
      </c>
      <c r="N3240" s="28">
        <v>83.87</v>
      </c>
    </row>
    <row r="3241">
      <c r="A3241" s="28">
        <v>3240.0</v>
      </c>
      <c r="B3241" s="28">
        <v>16.0</v>
      </c>
      <c r="C3241" s="28" t="s">
        <v>49</v>
      </c>
      <c r="D3241" s="28">
        <v>7.11</v>
      </c>
      <c r="E3241" s="28">
        <v>6.08</v>
      </c>
      <c r="F3241" s="28">
        <v>6.3</v>
      </c>
      <c r="G3241" s="28">
        <v>77.18</v>
      </c>
      <c r="H3241" s="28" t="s">
        <v>45</v>
      </c>
      <c r="I3241" s="28">
        <v>4.05</v>
      </c>
      <c r="J3241" s="28">
        <v>8.66</v>
      </c>
      <c r="K3241" s="28">
        <v>243.08</v>
      </c>
      <c r="L3241" s="28">
        <v>15.69</v>
      </c>
      <c r="M3241" s="28" t="s">
        <v>46</v>
      </c>
      <c r="N3241" s="28">
        <v>51.85</v>
      </c>
    </row>
    <row r="3242">
      <c r="A3242" s="28">
        <v>3241.0</v>
      </c>
      <c r="B3242" s="28">
        <v>18.0</v>
      </c>
      <c r="C3242" s="28" t="s">
        <v>44</v>
      </c>
      <c r="D3242" s="28">
        <v>6.18</v>
      </c>
      <c r="E3242" s="28">
        <v>4.51</v>
      </c>
      <c r="F3242" s="28">
        <v>7.46</v>
      </c>
      <c r="G3242" s="28">
        <v>69.5</v>
      </c>
      <c r="H3242" s="28" t="s">
        <v>45</v>
      </c>
      <c r="I3242" s="28">
        <v>3.7</v>
      </c>
      <c r="J3242" s="28">
        <v>11.55</v>
      </c>
      <c r="K3242" s="28">
        <v>244.55</v>
      </c>
      <c r="L3242" s="28">
        <v>11.1</v>
      </c>
      <c r="M3242" s="28" t="s">
        <v>46</v>
      </c>
      <c r="N3242" s="28">
        <v>41.72</v>
      </c>
    </row>
    <row r="3243">
      <c r="A3243" s="28">
        <v>3242.0</v>
      </c>
      <c r="B3243" s="28">
        <v>19.0</v>
      </c>
      <c r="C3243" s="28" t="s">
        <v>49</v>
      </c>
      <c r="D3243" s="28">
        <v>7.41</v>
      </c>
      <c r="E3243" s="28">
        <v>6.69</v>
      </c>
      <c r="F3243" s="28">
        <v>4.01</v>
      </c>
      <c r="G3243" s="28">
        <v>75.69</v>
      </c>
      <c r="H3243" s="28" t="s">
        <v>47</v>
      </c>
      <c r="I3243" s="28">
        <v>2.23</v>
      </c>
      <c r="J3243" s="28">
        <v>11.27</v>
      </c>
      <c r="K3243" s="28">
        <v>245.09</v>
      </c>
      <c r="L3243" s="28">
        <v>15.49</v>
      </c>
      <c r="M3243" s="28" t="s">
        <v>46</v>
      </c>
      <c r="N3243" s="28">
        <v>39.82</v>
      </c>
    </row>
    <row r="3244">
      <c r="A3244" s="28">
        <v>3243.0</v>
      </c>
      <c r="B3244" s="28">
        <v>19.0</v>
      </c>
      <c r="C3244" s="28" t="s">
        <v>44</v>
      </c>
      <c r="D3244" s="28">
        <v>0.51</v>
      </c>
      <c r="E3244" s="28">
        <v>9.53</v>
      </c>
      <c r="F3244" s="28">
        <v>6.93</v>
      </c>
      <c r="G3244" s="28">
        <v>73.32</v>
      </c>
      <c r="H3244" s="28" t="s">
        <v>51</v>
      </c>
      <c r="I3244" s="28">
        <v>4.48</v>
      </c>
      <c r="J3244" s="28">
        <v>5.8</v>
      </c>
      <c r="K3244" s="28">
        <v>310.83</v>
      </c>
      <c r="L3244" s="28">
        <v>0.61</v>
      </c>
      <c r="M3244" s="28" t="s">
        <v>48</v>
      </c>
      <c r="N3244" s="28">
        <v>100.0</v>
      </c>
    </row>
    <row r="3245">
      <c r="A3245" s="28">
        <v>3244.0</v>
      </c>
      <c r="B3245" s="28">
        <v>20.0</v>
      </c>
      <c r="C3245" s="28" t="s">
        <v>44</v>
      </c>
      <c r="D3245" s="28">
        <v>5.02</v>
      </c>
      <c r="E3245" s="28">
        <v>2.53</v>
      </c>
      <c r="F3245" s="28">
        <v>7.03</v>
      </c>
      <c r="G3245" s="28">
        <v>72.76</v>
      </c>
      <c r="H3245" s="28" t="s">
        <v>47</v>
      </c>
      <c r="I3245" s="28">
        <v>4.56</v>
      </c>
      <c r="J3245" s="28">
        <v>7.96</v>
      </c>
      <c r="K3245" s="28">
        <v>264.44</v>
      </c>
      <c r="L3245" s="28">
        <v>11.5</v>
      </c>
      <c r="M3245" s="28" t="s">
        <v>46</v>
      </c>
      <c r="N3245" s="28">
        <v>41.61</v>
      </c>
    </row>
    <row r="3246">
      <c r="A3246" s="28">
        <v>3245.0</v>
      </c>
      <c r="B3246" s="28">
        <v>18.0</v>
      </c>
      <c r="C3246" s="28" t="s">
        <v>49</v>
      </c>
      <c r="D3246" s="28">
        <v>1.16</v>
      </c>
      <c r="E3246" s="28">
        <v>2.08</v>
      </c>
      <c r="F3246" s="28">
        <v>7.73</v>
      </c>
      <c r="G3246" s="28">
        <v>63.65</v>
      </c>
      <c r="H3246" s="28" t="s">
        <v>45</v>
      </c>
      <c r="I3246" s="28">
        <v>2.18</v>
      </c>
      <c r="J3246" s="28">
        <v>2.3</v>
      </c>
      <c r="K3246" s="28">
        <v>312.45</v>
      </c>
      <c r="L3246" s="28">
        <v>2.03</v>
      </c>
      <c r="M3246" s="28" t="s">
        <v>48</v>
      </c>
      <c r="N3246" s="28">
        <v>58.17</v>
      </c>
    </row>
    <row r="3247">
      <c r="A3247" s="28">
        <v>3246.0</v>
      </c>
      <c r="B3247" s="28">
        <v>18.0</v>
      </c>
      <c r="C3247" s="28" t="s">
        <v>44</v>
      </c>
      <c r="D3247" s="28">
        <v>4.03</v>
      </c>
      <c r="E3247" s="28">
        <v>1.3</v>
      </c>
      <c r="F3247" s="28">
        <v>8.45</v>
      </c>
      <c r="G3247" s="28">
        <v>95.31</v>
      </c>
      <c r="H3247" s="28" t="s">
        <v>51</v>
      </c>
      <c r="I3247" s="28">
        <v>2.42</v>
      </c>
      <c r="J3247" s="28">
        <v>5.29</v>
      </c>
      <c r="K3247" s="28">
        <v>280.69</v>
      </c>
      <c r="L3247" s="28">
        <v>7.44</v>
      </c>
      <c r="M3247" s="28" t="s">
        <v>48</v>
      </c>
      <c r="N3247" s="28">
        <v>43.74</v>
      </c>
    </row>
    <row r="3248">
      <c r="A3248" s="28">
        <v>3247.0</v>
      </c>
      <c r="B3248" s="28">
        <v>16.0</v>
      </c>
      <c r="C3248" s="28" t="s">
        <v>44</v>
      </c>
      <c r="D3248" s="28">
        <v>1.25</v>
      </c>
      <c r="E3248" s="28">
        <v>4.27</v>
      </c>
      <c r="F3248" s="28">
        <v>6.2</v>
      </c>
      <c r="G3248" s="28">
        <v>87.71</v>
      </c>
      <c r="H3248" s="28" t="s">
        <v>45</v>
      </c>
      <c r="I3248" s="28">
        <v>2.43</v>
      </c>
      <c r="J3248" s="28">
        <v>5.6</v>
      </c>
      <c r="K3248" s="28">
        <v>305.37</v>
      </c>
      <c r="L3248" s="28">
        <v>11.01</v>
      </c>
      <c r="M3248" s="28" t="s">
        <v>48</v>
      </c>
      <c r="N3248" s="28">
        <v>79.8</v>
      </c>
    </row>
    <row r="3249">
      <c r="A3249" s="28">
        <v>3248.0</v>
      </c>
      <c r="B3249" s="28">
        <v>22.0</v>
      </c>
      <c r="C3249" s="28" t="s">
        <v>49</v>
      </c>
      <c r="D3249" s="28">
        <v>1.02</v>
      </c>
      <c r="E3249" s="28">
        <v>4.04</v>
      </c>
      <c r="F3249" s="28">
        <v>5.71</v>
      </c>
      <c r="G3249" s="28">
        <v>84.94</v>
      </c>
      <c r="H3249" s="28" t="s">
        <v>51</v>
      </c>
      <c r="I3249" s="28">
        <v>1.39</v>
      </c>
      <c r="J3249" s="28">
        <v>2.59</v>
      </c>
      <c r="K3249" s="28">
        <v>304.89</v>
      </c>
      <c r="L3249" s="28">
        <v>0.72</v>
      </c>
      <c r="M3249" s="28" t="s">
        <v>48</v>
      </c>
      <c r="N3249" s="28">
        <v>67.04</v>
      </c>
    </row>
    <row r="3250">
      <c r="A3250" s="28">
        <v>3249.0</v>
      </c>
      <c r="B3250" s="28">
        <v>16.0</v>
      </c>
      <c r="C3250" s="28" t="s">
        <v>49</v>
      </c>
      <c r="D3250" s="28">
        <v>0.1</v>
      </c>
      <c r="E3250" s="28">
        <v>4.88</v>
      </c>
      <c r="F3250" s="28">
        <v>4.51</v>
      </c>
      <c r="G3250" s="28">
        <v>84.26</v>
      </c>
      <c r="H3250" s="28" t="s">
        <v>51</v>
      </c>
      <c r="I3250" s="28">
        <v>0.57</v>
      </c>
      <c r="J3250" s="28">
        <v>4.83</v>
      </c>
      <c r="K3250" s="28">
        <v>311.05</v>
      </c>
      <c r="L3250" s="28">
        <v>2.53</v>
      </c>
      <c r="M3250" s="28" t="s">
        <v>48</v>
      </c>
      <c r="N3250" s="28">
        <v>69.92</v>
      </c>
    </row>
    <row r="3251">
      <c r="A3251" s="28">
        <v>3250.0</v>
      </c>
      <c r="B3251" s="28">
        <v>17.0</v>
      </c>
      <c r="C3251" s="28" t="s">
        <v>49</v>
      </c>
      <c r="D3251" s="28">
        <v>5.04</v>
      </c>
      <c r="E3251" s="28">
        <v>5.53</v>
      </c>
      <c r="F3251" s="28">
        <v>5.68</v>
      </c>
      <c r="G3251" s="28">
        <v>75.86</v>
      </c>
      <c r="H3251" s="28" t="s">
        <v>51</v>
      </c>
      <c r="I3251" s="28">
        <v>1.31</v>
      </c>
      <c r="J3251" s="28">
        <v>8.14</v>
      </c>
      <c r="K3251" s="28">
        <v>264.38</v>
      </c>
      <c r="L3251" s="28">
        <v>12.59</v>
      </c>
      <c r="M3251" s="28" t="s">
        <v>46</v>
      </c>
      <c r="N3251" s="28">
        <v>65.6502984263415</v>
      </c>
    </row>
    <row r="3252">
      <c r="A3252" s="28">
        <v>3251.0</v>
      </c>
      <c r="B3252" s="28">
        <v>19.0</v>
      </c>
      <c r="C3252" s="28" t="s">
        <v>49</v>
      </c>
      <c r="D3252" s="28">
        <v>2.87</v>
      </c>
      <c r="E3252" s="28">
        <v>7.82</v>
      </c>
      <c r="F3252" s="28">
        <v>4.34</v>
      </c>
      <c r="G3252" s="28">
        <v>92.93</v>
      </c>
      <c r="H3252" s="28" t="s">
        <v>51</v>
      </c>
      <c r="I3252" s="28">
        <v>4.22</v>
      </c>
      <c r="J3252" s="28">
        <v>6.69</v>
      </c>
      <c r="K3252" s="28">
        <v>266.59</v>
      </c>
      <c r="L3252" s="28">
        <v>8.37</v>
      </c>
      <c r="M3252" s="28" t="s">
        <v>50</v>
      </c>
      <c r="N3252" s="28">
        <v>84.51</v>
      </c>
    </row>
    <row r="3253">
      <c r="A3253" s="28">
        <v>3252.0</v>
      </c>
      <c r="B3253" s="28">
        <v>19.0</v>
      </c>
      <c r="C3253" s="28" t="s">
        <v>49</v>
      </c>
      <c r="D3253" s="28">
        <v>0.84</v>
      </c>
      <c r="E3253" s="28">
        <v>4.53</v>
      </c>
      <c r="F3253" s="28">
        <v>8.01</v>
      </c>
      <c r="G3253" s="28">
        <v>97.2</v>
      </c>
      <c r="H3253" s="28" t="s">
        <v>47</v>
      </c>
      <c r="I3253" s="28">
        <v>2.72</v>
      </c>
      <c r="J3253" s="28">
        <v>5.85</v>
      </c>
      <c r="K3253" s="28">
        <v>313.01</v>
      </c>
      <c r="L3253" s="28">
        <v>5.34</v>
      </c>
      <c r="M3253" s="28" t="s">
        <v>48</v>
      </c>
      <c r="N3253" s="28">
        <v>91.7252654646809</v>
      </c>
    </row>
    <row r="3254">
      <c r="A3254" s="28">
        <v>3253.0</v>
      </c>
      <c r="B3254" s="28">
        <v>20.0</v>
      </c>
      <c r="C3254" s="28" t="s">
        <v>44</v>
      </c>
      <c r="D3254" s="28">
        <v>2.58</v>
      </c>
      <c r="E3254" s="28">
        <v>3.98</v>
      </c>
      <c r="F3254" s="28">
        <v>8.04</v>
      </c>
      <c r="G3254" s="28">
        <v>60.22</v>
      </c>
      <c r="H3254" s="28" t="s">
        <v>51</v>
      </c>
      <c r="I3254" s="28">
        <v>4.25</v>
      </c>
      <c r="J3254" s="28">
        <v>4.85</v>
      </c>
      <c r="K3254" s="28">
        <v>292.87</v>
      </c>
      <c r="L3254" s="28">
        <v>7.01</v>
      </c>
      <c r="M3254" s="28" t="s">
        <v>48</v>
      </c>
      <c r="N3254" s="28">
        <v>70.3</v>
      </c>
    </row>
    <row r="3255">
      <c r="A3255" s="28">
        <v>3254.0</v>
      </c>
      <c r="B3255" s="28">
        <v>17.0</v>
      </c>
      <c r="C3255" s="28" t="s">
        <v>44</v>
      </c>
      <c r="D3255" s="28">
        <v>1.35</v>
      </c>
      <c r="E3255" s="28">
        <v>8.44</v>
      </c>
      <c r="F3255" s="28">
        <v>6.09</v>
      </c>
      <c r="G3255" s="28">
        <v>63.17</v>
      </c>
      <c r="H3255" s="28" t="s">
        <v>51</v>
      </c>
      <c r="I3255" s="28">
        <v>3.73</v>
      </c>
      <c r="J3255" s="28">
        <v>4.41</v>
      </c>
      <c r="K3255" s="28">
        <v>322.54</v>
      </c>
      <c r="L3255" s="28">
        <v>3.57</v>
      </c>
      <c r="M3255" s="28" t="s">
        <v>48</v>
      </c>
      <c r="N3255" s="28">
        <v>98.44</v>
      </c>
    </row>
    <row r="3256">
      <c r="A3256" s="28">
        <v>3255.0</v>
      </c>
      <c r="B3256" s="28">
        <v>19.0</v>
      </c>
      <c r="C3256" s="28" t="s">
        <v>49</v>
      </c>
      <c r="D3256" s="28">
        <v>7.53</v>
      </c>
      <c r="E3256" s="28">
        <v>8.65</v>
      </c>
      <c r="F3256" s="28">
        <v>5.3</v>
      </c>
      <c r="G3256" s="28">
        <v>87.0</v>
      </c>
      <c r="H3256" s="28" t="s">
        <v>45</v>
      </c>
      <c r="I3256" s="28">
        <v>1.74</v>
      </c>
      <c r="J3256" s="28">
        <v>12.18</v>
      </c>
      <c r="K3256" s="28">
        <v>223.03</v>
      </c>
      <c r="L3256" s="28">
        <v>17.41</v>
      </c>
      <c r="M3256" s="28" t="s">
        <v>50</v>
      </c>
      <c r="N3256" s="28">
        <v>70.1612877315979</v>
      </c>
    </row>
    <row r="3257">
      <c r="A3257" s="28">
        <v>3256.0</v>
      </c>
      <c r="B3257" s="28">
        <v>16.0</v>
      </c>
      <c r="C3257" s="28" t="s">
        <v>44</v>
      </c>
      <c r="D3257" s="28">
        <v>2.56</v>
      </c>
      <c r="E3257" s="28">
        <v>3.09</v>
      </c>
      <c r="F3257" s="28">
        <v>4.59</v>
      </c>
      <c r="G3257" s="28">
        <v>69.44</v>
      </c>
      <c r="H3257" s="28" t="s">
        <v>47</v>
      </c>
      <c r="I3257" s="28">
        <v>0.93</v>
      </c>
      <c r="J3257" s="28">
        <v>8.15</v>
      </c>
      <c r="K3257" s="28">
        <v>291.16</v>
      </c>
      <c r="L3257" s="28">
        <v>6.6</v>
      </c>
      <c r="M3257" s="28" t="s">
        <v>48</v>
      </c>
      <c r="N3257" s="28">
        <v>57.15</v>
      </c>
    </row>
    <row r="3258">
      <c r="A3258" s="28">
        <v>3257.0</v>
      </c>
      <c r="B3258" s="28">
        <v>17.0</v>
      </c>
      <c r="C3258" s="28" t="s">
        <v>49</v>
      </c>
      <c r="D3258" s="28">
        <v>2.67</v>
      </c>
      <c r="E3258" s="28">
        <v>3.83</v>
      </c>
      <c r="F3258" s="28">
        <v>8.26</v>
      </c>
      <c r="G3258" s="28">
        <v>96.47</v>
      </c>
      <c r="H3258" s="28" t="s">
        <v>45</v>
      </c>
      <c r="I3258" s="28">
        <v>2.84</v>
      </c>
      <c r="J3258" s="28">
        <v>5.12</v>
      </c>
      <c r="K3258" s="28">
        <v>289.55</v>
      </c>
      <c r="L3258" s="28">
        <v>5.08</v>
      </c>
      <c r="M3258" s="28" t="s">
        <v>48</v>
      </c>
      <c r="N3258" s="28">
        <v>78.67</v>
      </c>
    </row>
    <row r="3259">
      <c r="A3259" s="28">
        <v>3258.0</v>
      </c>
      <c r="B3259" s="28">
        <v>16.0</v>
      </c>
      <c r="C3259" s="28" t="s">
        <v>49</v>
      </c>
      <c r="D3259" s="28">
        <v>6.72</v>
      </c>
      <c r="E3259" s="28">
        <v>8.43</v>
      </c>
      <c r="F3259" s="28">
        <v>8.39</v>
      </c>
      <c r="G3259" s="28">
        <v>86.7</v>
      </c>
      <c r="H3259" s="28" t="s">
        <v>51</v>
      </c>
      <c r="I3259" s="28">
        <v>4.68</v>
      </c>
      <c r="J3259" s="28">
        <v>10.83</v>
      </c>
      <c r="K3259" s="28">
        <v>228.3</v>
      </c>
      <c r="L3259" s="28">
        <v>12.86</v>
      </c>
      <c r="M3259" s="28" t="s">
        <v>46</v>
      </c>
      <c r="N3259" s="28">
        <v>77.2746708938854</v>
      </c>
    </row>
    <row r="3260">
      <c r="A3260" s="28">
        <v>3259.0</v>
      </c>
      <c r="B3260" s="28">
        <v>19.0</v>
      </c>
      <c r="C3260" s="28" t="s">
        <v>44</v>
      </c>
      <c r="D3260" s="28">
        <v>5.18</v>
      </c>
      <c r="E3260" s="28">
        <v>1.71</v>
      </c>
      <c r="F3260" s="28">
        <v>5.33</v>
      </c>
      <c r="G3260" s="28">
        <v>74.73</v>
      </c>
      <c r="H3260" s="28" t="s">
        <v>45</v>
      </c>
      <c r="I3260" s="28">
        <v>4.2</v>
      </c>
      <c r="J3260" s="28">
        <v>10.94</v>
      </c>
      <c r="K3260" s="28">
        <v>257.78</v>
      </c>
      <c r="L3260" s="28">
        <v>14.82</v>
      </c>
      <c r="M3260" s="28" t="s">
        <v>46</v>
      </c>
      <c r="N3260" s="28">
        <v>20.16</v>
      </c>
    </row>
    <row r="3261">
      <c r="A3261" s="28">
        <v>3260.0</v>
      </c>
      <c r="B3261" s="28">
        <v>19.0</v>
      </c>
      <c r="C3261" s="28" t="s">
        <v>49</v>
      </c>
      <c r="D3261" s="28">
        <v>5.68</v>
      </c>
      <c r="E3261" s="28">
        <v>3.93</v>
      </c>
      <c r="F3261" s="28">
        <v>7.11</v>
      </c>
      <c r="G3261" s="28">
        <v>76.61</v>
      </c>
      <c r="H3261" s="28" t="s">
        <v>47</v>
      </c>
      <c r="I3261" s="28">
        <v>3.82</v>
      </c>
      <c r="J3261" s="28">
        <v>9.92</v>
      </c>
      <c r="K3261" s="28">
        <v>238.42</v>
      </c>
      <c r="L3261" s="28">
        <v>15.69</v>
      </c>
      <c r="M3261" s="28" t="s">
        <v>46</v>
      </c>
      <c r="N3261" s="28">
        <v>49.05</v>
      </c>
    </row>
    <row r="3262">
      <c r="A3262" s="28">
        <v>3261.0</v>
      </c>
      <c r="B3262" s="28">
        <v>22.0</v>
      </c>
      <c r="C3262" s="28" t="s">
        <v>49</v>
      </c>
      <c r="D3262" s="28">
        <v>5.09</v>
      </c>
      <c r="E3262" s="28">
        <v>5.04</v>
      </c>
      <c r="F3262" s="28">
        <v>5.29</v>
      </c>
      <c r="G3262" s="28">
        <v>87.64</v>
      </c>
      <c r="H3262" s="28" t="s">
        <v>47</v>
      </c>
      <c r="I3262" s="28">
        <v>3.82</v>
      </c>
      <c r="J3262" s="28">
        <v>10.55</v>
      </c>
      <c r="K3262" s="28">
        <v>268.55</v>
      </c>
      <c r="L3262" s="28">
        <v>11.74</v>
      </c>
      <c r="M3262" s="28" t="s">
        <v>46</v>
      </c>
      <c r="N3262" s="28">
        <v>52.2</v>
      </c>
    </row>
    <row r="3263">
      <c r="A3263" s="28">
        <v>3262.0</v>
      </c>
      <c r="B3263" s="28">
        <v>24.0</v>
      </c>
      <c r="C3263" s="28" t="s">
        <v>44</v>
      </c>
      <c r="D3263" s="28">
        <v>7.57</v>
      </c>
      <c r="E3263" s="28">
        <v>2.68</v>
      </c>
      <c r="F3263" s="28">
        <v>5.13</v>
      </c>
      <c r="G3263" s="28">
        <v>65.64</v>
      </c>
      <c r="H3263" s="28" t="s">
        <v>45</v>
      </c>
      <c r="I3263" s="28">
        <v>2.64</v>
      </c>
      <c r="J3263" s="28">
        <v>13.27</v>
      </c>
      <c r="K3263" s="28">
        <v>235.07</v>
      </c>
      <c r="L3263" s="28">
        <v>17.84</v>
      </c>
      <c r="M3263" s="28" t="s">
        <v>46</v>
      </c>
      <c r="N3263" s="28">
        <v>14.74</v>
      </c>
    </row>
    <row r="3264">
      <c r="A3264" s="28">
        <v>3263.0</v>
      </c>
      <c r="B3264" s="28">
        <v>24.0</v>
      </c>
      <c r="C3264" s="28" t="s">
        <v>52</v>
      </c>
      <c r="D3264" s="28">
        <v>1.66</v>
      </c>
      <c r="E3264" s="28">
        <v>2.62</v>
      </c>
      <c r="F3264" s="28">
        <v>4.11</v>
      </c>
      <c r="G3264" s="28">
        <v>95.34</v>
      </c>
      <c r="H3264" s="28" t="s">
        <v>47</v>
      </c>
      <c r="I3264" s="28">
        <v>0.85</v>
      </c>
      <c r="J3264" s="28">
        <v>7.31</v>
      </c>
      <c r="K3264" s="28">
        <v>304.4</v>
      </c>
      <c r="L3264" s="28">
        <v>9.34</v>
      </c>
      <c r="M3264" s="28" t="s">
        <v>48</v>
      </c>
      <c r="N3264" s="28">
        <v>60.3</v>
      </c>
    </row>
    <row r="3265">
      <c r="A3265" s="28">
        <v>3264.0</v>
      </c>
      <c r="B3265" s="28">
        <v>20.0</v>
      </c>
      <c r="C3265" s="28" t="s">
        <v>49</v>
      </c>
      <c r="D3265" s="28">
        <v>7.91</v>
      </c>
      <c r="E3265" s="28">
        <v>4.82</v>
      </c>
      <c r="F3265" s="28">
        <v>6.89</v>
      </c>
      <c r="G3265" s="28">
        <v>60.19</v>
      </c>
      <c r="H3265" s="28" t="s">
        <v>45</v>
      </c>
      <c r="I3265" s="28">
        <v>1.43</v>
      </c>
      <c r="J3265" s="28">
        <v>12.7</v>
      </c>
      <c r="K3265" s="28">
        <v>218.71</v>
      </c>
      <c r="L3265" s="28">
        <v>20.46</v>
      </c>
      <c r="M3265" s="28" t="s">
        <v>46</v>
      </c>
      <c r="N3265" s="28">
        <v>19.05</v>
      </c>
    </row>
    <row r="3266">
      <c r="A3266" s="28">
        <v>3265.0</v>
      </c>
      <c r="B3266" s="28">
        <v>16.0</v>
      </c>
      <c r="C3266" s="28" t="s">
        <v>44</v>
      </c>
      <c r="D3266" s="28">
        <v>6.65</v>
      </c>
      <c r="E3266" s="28">
        <v>7.79</v>
      </c>
      <c r="F3266" s="28">
        <v>4.75</v>
      </c>
      <c r="G3266" s="28">
        <v>99.16</v>
      </c>
      <c r="H3266" s="28" t="s">
        <v>45</v>
      </c>
      <c r="I3266" s="28">
        <v>2.89</v>
      </c>
      <c r="J3266" s="28">
        <v>10.41</v>
      </c>
      <c r="K3266" s="28">
        <v>254.39</v>
      </c>
      <c r="L3266" s="28">
        <v>16.96</v>
      </c>
      <c r="M3266" s="28" t="s">
        <v>50</v>
      </c>
      <c r="N3266" s="28">
        <v>67.4945294880751</v>
      </c>
    </row>
    <row r="3267">
      <c r="A3267" s="28">
        <v>3266.0</v>
      </c>
      <c r="B3267" s="28">
        <v>16.0</v>
      </c>
      <c r="C3267" s="28" t="s">
        <v>49</v>
      </c>
      <c r="D3267" s="28">
        <v>4.71</v>
      </c>
      <c r="E3267" s="28">
        <v>8.56</v>
      </c>
      <c r="F3267" s="28">
        <v>4.06</v>
      </c>
      <c r="G3267" s="28">
        <v>66.71</v>
      </c>
      <c r="H3267" s="28" t="s">
        <v>47</v>
      </c>
      <c r="I3267" s="28">
        <v>1.58</v>
      </c>
      <c r="J3267" s="28">
        <v>6.19</v>
      </c>
      <c r="K3267" s="28">
        <v>252.63</v>
      </c>
      <c r="L3267" s="28">
        <v>10.7</v>
      </c>
      <c r="M3267" s="28" t="s">
        <v>50</v>
      </c>
      <c r="N3267" s="28">
        <v>61.66</v>
      </c>
    </row>
    <row r="3268">
      <c r="A3268" s="28">
        <v>3267.0</v>
      </c>
      <c r="B3268" s="28">
        <v>21.0</v>
      </c>
      <c r="C3268" s="28" t="s">
        <v>49</v>
      </c>
      <c r="D3268" s="28">
        <v>5.3</v>
      </c>
      <c r="E3268" s="28">
        <v>9.81</v>
      </c>
      <c r="F3268" s="28">
        <v>4.52</v>
      </c>
      <c r="G3268" s="28">
        <v>89.68</v>
      </c>
      <c r="H3268" s="28" t="s">
        <v>45</v>
      </c>
      <c r="I3268" s="28">
        <v>3.91</v>
      </c>
      <c r="J3268" s="28">
        <v>7.41</v>
      </c>
      <c r="K3268" s="28">
        <v>256.9</v>
      </c>
      <c r="L3268" s="28">
        <v>10.4</v>
      </c>
      <c r="M3268" s="28" t="s">
        <v>50</v>
      </c>
      <c r="N3268" s="28">
        <v>87.3605793728454</v>
      </c>
    </row>
    <row r="3269">
      <c r="A3269" s="28">
        <v>3268.0</v>
      </c>
      <c r="B3269" s="28">
        <v>17.0</v>
      </c>
      <c r="C3269" s="28" t="s">
        <v>49</v>
      </c>
      <c r="D3269" s="28">
        <v>5.19</v>
      </c>
      <c r="E3269" s="28">
        <v>1.67</v>
      </c>
      <c r="F3269" s="28">
        <v>5.57</v>
      </c>
      <c r="G3269" s="28">
        <v>61.6</v>
      </c>
      <c r="H3269" s="28" t="s">
        <v>45</v>
      </c>
      <c r="I3269" s="28">
        <v>1.87</v>
      </c>
      <c r="J3269" s="28">
        <v>7.47</v>
      </c>
      <c r="K3269" s="28">
        <v>246.03</v>
      </c>
      <c r="L3269" s="28">
        <v>10.49</v>
      </c>
      <c r="M3269" s="28" t="s">
        <v>46</v>
      </c>
      <c r="N3269" s="28">
        <v>24.24</v>
      </c>
    </row>
    <row r="3270">
      <c r="A3270" s="28">
        <v>3269.0</v>
      </c>
      <c r="B3270" s="28">
        <v>23.0</v>
      </c>
      <c r="C3270" s="28" t="s">
        <v>49</v>
      </c>
      <c r="D3270" s="28">
        <v>0.47</v>
      </c>
      <c r="E3270" s="28">
        <v>2.95</v>
      </c>
      <c r="F3270" s="28">
        <v>7.35</v>
      </c>
      <c r="G3270" s="28">
        <v>77.26</v>
      </c>
      <c r="H3270" s="28" t="s">
        <v>51</v>
      </c>
      <c r="I3270" s="28">
        <v>0.57</v>
      </c>
      <c r="J3270" s="28">
        <v>1.64</v>
      </c>
      <c r="K3270" s="28">
        <v>312.53</v>
      </c>
      <c r="L3270" s="28">
        <v>2.0</v>
      </c>
      <c r="M3270" s="28" t="s">
        <v>48</v>
      </c>
      <c r="N3270" s="28">
        <v>69.95</v>
      </c>
    </row>
    <row r="3271">
      <c r="A3271" s="28">
        <v>3270.0</v>
      </c>
      <c r="B3271" s="28">
        <v>24.0</v>
      </c>
      <c r="C3271" s="28" t="s">
        <v>49</v>
      </c>
      <c r="D3271" s="28">
        <v>1.74</v>
      </c>
      <c r="E3271" s="28">
        <v>7.81</v>
      </c>
      <c r="F3271" s="28">
        <v>5.01</v>
      </c>
      <c r="G3271" s="28">
        <v>85.21</v>
      </c>
      <c r="H3271" s="28" t="s">
        <v>47</v>
      </c>
      <c r="I3271" s="28">
        <v>3.91</v>
      </c>
      <c r="J3271" s="28">
        <v>3.25</v>
      </c>
      <c r="K3271" s="28">
        <v>311.83</v>
      </c>
      <c r="L3271" s="28">
        <v>5.11</v>
      </c>
      <c r="M3271" s="28" t="s">
        <v>50</v>
      </c>
      <c r="N3271" s="28">
        <v>94.37</v>
      </c>
    </row>
    <row r="3272">
      <c r="A3272" s="28">
        <v>3271.0</v>
      </c>
      <c r="B3272" s="28">
        <v>19.0</v>
      </c>
      <c r="C3272" s="28" t="s">
        <v>44</v>
      </c>
      <c r="D3272" s="28">
        <v>7.69</v>
      </c>
      <c r="E3272" s="28">
        <v>5.87</v>
      </c>
      <c r="F3272" s="28">
        <v>8.44</v>
      </c>
      <c r="G3272" s="28">
        <v>62.81</v>
      </c>
      <c r="H3272" s="28" t="s">
        <v>45</v>
      </c>
      <c r="I3272" s="28">
        <v>3.49</v>
      </c>
      <c r="J3272" s="28">
        <v>10.16</v>
      </c>
      <c r="K3272" s="28">
        <v>232.44</v>
      </c>
      <c r="L3272" s="28">
        <v>14.68</v>
      </c>
      <c r="M3272" s="28" t="s">
        <v>46</v>
      </c>
      <c r="N3272" s="28">
        <v>47.48</v>
      </c>
    </row>
    <row r="3273">
      <c r="A3273" s="28">
        <v>3272.0</v>
      </c>
      <c r="B3273" s="28">
        <v>20.0</v>
      </c>
      <c r="C3273" s="28" t="s">
        <v>49</v>
      </c>
      <c r="D3273" s="28">
        <v>4.27</v>
      </c>
      <c r="E3273" s="28">
        <v>3.95</v>
      </c>
      <c r="F3273" s="28">
        <v>5.44</v>
      </c>
      <c r="G3273" s="28">
        <v>77.73</v>
      </c>
      <c r="H3273" s="28" t="s">
        <v>45</v>
      </c>
      <c r="I3273" s="28">
        <v>1.27</v>
      </c>
      <c r="J3273" s="28">
        <v>5.72</v>
      </c>
      <c r="K3273" s="28">
        <v>259.55</v>
      </c>
      <c r="L3273" s="28">
        <v>11.76</v>
      </c>
      <c r="M3273" s="28" t="s">
        <v>48</v>
      </c>
      <c r="N3273" s="28">
        <v>39.14</v>
      </c>
    </row>
    <row r="3274">
      <c r="A3274" s="28">
        <v>3273.0</v>
      </c>
      <c r="B3274" s="28">
        <v>23.0</v>
      </c>
      <c r="C3274" s="28" t="s">
        <v>49</v>
      </c>
      <c r="D3274" s="28">
        <v>3.03</v>
      </c>
      <c r="E3274" s="28">
        <v>2.85</v>
      </c>
      <c r="F3274" s="28">
        <v>5.66</v>
      </c>
      <c r="G3274" s="28">
        <v>72.13</v>
      </c>
      <c r="H3274" s="28" t="s">
        <v>45</v>
      </c>
      <c r="I3274" s="28">
        <v>4.91</v>
      </c>
      <c r="J3274" s="28">
        <v>4.88</v>
      </c>
      <c r="K3274" s="28">
        <v>278.42</v>
      </c>
      <c r="L3274" s="28">
        <v>9.8</v>
      </c>
      <c r="M3274" s="28" t="s">
        <v>48</v>
      </c>
      <c r="N3274" s="28">
        <v>57.94</v>
      </c>
    </row>
    <row r="3275">
      <c r="A3275" s="28">
        <v>3274.0</v>
      </c>
      <c r="B3275" s="28">
        <v>18.0</v>
      </c>
      <c r="C3275" s="28" t="s">
        <v>44</v>
      </c>
      <c r="D3275" s="28">
        <v>6.1</v>
      </c>
      <c r="E3275" s="28">
        <v>3.52</v>
      </c>
      <c r="F3275" s="28">
        <v>5.09</v>
      </c>
      <c r="G3275" s="28">
        <v>79.93</v>
      </c>
      <c r="H3275" s="28" t="s">
        <v>45</v>
      </c>
      <c r="I3275" s="28">
        <v>2.02</v>
      </c>
      <c r="J3275" s="28">
        <v>7.37</v>
      </c>
      <c r="K3275" s="28">
        <v>243.01</v>
      </c>
      <c r="L3275" s="28">
        <v>14.42</v>
      </c>
      <c r="M3275" s="28" t="s">
        <v>46</v>
      </c>
      <c r="N3275" s="28">
        <v>27.17</v>
      </c>
    </row>
    <row r="3276">
      <c r="A3276" s="28">
        <v>3275.0</v>
      </c>
      <c r="B3276" s="28">
        <v>20.0</v>
      </c>
      <c r="C3276" s="28" t="s">
        <v>44</v>
      </c>
      <c r="D3276" s="28">
        <v>4.2</v>
      </c>
      <c r="E3276" s="28">
        <v>4.86</v>
      </c>
      <c r="F3276" s="28">
        <v>5.27</v>
      </c>
      <c r="G3276" s="28">
        <v>80.18</v>
      </c>
      <c r="H3276" s="28" t="s">
        <v>45</v>
      </c>
      <c r="I3276" s="28">
        <v>3.4</v>
      </c>
      <c r="J3276" s="28">
        <v>7.28</v>
      </c>
      <c r="K3276" s="28">
        <v>261.26</v>
      </c>
      <c r="L3276" s="28">
        <v>12.95</v>
      </c>
      <c r="M3276" s="28" t="s">
        <v>48</v>
      </c>
      <c r="N3276" s="28">
        <v>57.01</v>
      </c>
    </row>
    <row r="3277">
      <c r="A3277" s="28">
        <v>3276.0</v>
      </c>
      <c r="B3277" s="28">
        <v>18.0</v>
      </c>
      <c r="C3277" s="28" t="s">
        <v>52</v>
      </c>
      <c r="D3277" s="28">
        <v>0.11</v>
      </c>
      <c r="E3277" s="28">
        <v>2.59</v>
      </c>
      <c r="F3277" s="28">
        <v>4.37</v>
      </c>
      <c r="G3277" s="28">
        <v>91.41</v>
      </c>
      <c r="H3277" s="28" t="s">
        <v>47</v>
      </c>
      <c r="I3277" s="28">
        <v>4.55</v>
      </c>
      <c r="J3277" s="28">
        <v>5.22</v>
      </c>
      <c r="K3277" s="28">
        <v>321.41</v>
      </c>
      <c r="L3277" s="28">
        <v>4.05</v>
      </c>
      <c r="M3277" s="28" t="s">
        <v>48</v>
      </c>
      <c r="N3277" s="28">
        <v>56.23</v>
      </c>
    </row>
    <row r="3278">
      <c r="A3278" s="28">
        <v>3277.0</v>
      </c>
      <c r="B3278" s="28">
        <v>18.0</v>
      </c>
      <c r="C3278" s="28" t="s">
        <v>49</v>
      </c>
      <c r="D3278" s="28">
        <v>5.89</v>
      </c>
      <c r="E3278" s="28">
        <v>9.68</v>
      </c>
      <c r="F3278" s="28">
        <v>5.47</v>
      </c>
      <c r="G3278" s="28">
        <v>64.94</v>
      </c>
      <c r="H3278" s="28" t="s">
        <v>45</v>
      </c>
      <c r="I3278" s="28">
        <v>0.78</v>
      </c>
      <c r="J3278" s="28">
        <v>10.95</v>
      </c>
      <c r="K3278" s="28">
        <v>271.16</v>
      </c>
      <c r="L3278" s="28">
        <v>14.86</v>
      </c>
      <c r="M3278" s="28" t="s">
        <v>50</v>
      </c>
      <c r="N3278" s="28">
        <v>80.6085841346127</v>
      </c>
    </row>
    <row r="3279">
      <c r="A3279" s="28">
        <v>3278.0</v>
      </c>
      <c r="B3279" s="28">
        <v>18.0</v>
      </c>
      <c r="C3279" s="28" t="s">
        <v>49</v>
      </c>
      <c r="D3279" s="28">
        <v>5.86</v>
      </c>
      <c r="E3279" s="28">
        <v>1.97</v>
      </c>
      <c r="F3279" s="28">
        <v>8.3</v>
      </c>
      <c r="G3279" s="28">
        <v>63.31</v>
      </c>
      <c r="H3279" s="28" t="s">
        <v>51</v>
      </c>
      <c r="I3279" s="28">
        <v>4.4</v>
      </c>
      <c r="J3279" s="28">
        <v>11.38</v>
      </c>
      <c r="K3279" s="28">
        <v>244.09</v>
      </c>
      <c r="L3279" s="28">
        <v>14.58</v>
      </c>
      <c r="M3279" s="28" t="s">
        <v>46</v>
      </c>
      <c r="N3279" s="28">
        <v>26.49</v>
      </c>
    </row>
    <row r="3280">
      <c r="A3280" s="28">
        <v>3279.0</v>
      </c>
      <c r="B3280" s="28">
        <v>22.0</v>
      </c>
      <c r="C3280" s="28" t="s">
        <v>49</v>
      </c>
      <c r="D3280" s="28">
        <v>1.32</v>
      </c>
      <c r="E3280" s="28">
        <v>9.87</v>
      </c>
      <c r="F3280" s="28">
        <v>7.44</v>
      </c>
      <c r="G3280" s="28">
        <v>76.08</v>
      </c>
      <c r="H3280" s="28" t="s">
        <v>47</v>
      </c>
      <c r="I3280" s="28">
        <v>3.52</v>
      </c>
      <c r="J3280" s="28">
        <v>6.05</v>
      </c>
      <c r="K3280" s="28">
        <v>323.46</v>
      </c>
      <c r="L3280" s="28">
        <v>4.37</v>
      </c>
      <c r="M3280" s="28" t="s">
        <v>48</v>
      </c>
      <c r="N3280" s="28">
        <v>108.655291664571</v>
      </c>
    </row>
    <row r="3281">
      <c r="A3281" s="28">
        <v>3280.0</v>
      </c>
      <c r="B3281" s="28">
        <v>22.0</v>
      </c>
      <c r="C3281" s="28" t="s">
        <v>49</v>
      </c>
      <c r="D3281" s="28">
        <v>7.65</v>
      </c>
      <c r="E3281" s="28">
        <v>8.58</v>
      </c>
      <c r="F3281" s="28">
        <v>8.38</v>
      </c>
      <c r="G3281" s="28">
        <v>95.5</v>
      </c>
      <c r="H3281" s="28" t="s">
        <v>51</v>
      </c>
      <c r="I3281" s="28">
        <v>0.84</v>
      </c>
      <c r="J3281" s="28">
        <v>9.87</v>
      </c>
      <c r="K3281" s="28">
        <v>228.16</v>
      </c>
      <c r="L3281" s="28">
        <v>16.4</v>
      </c>
      <c r="M3281" s="28" t="s">
        <v>46</v>
      </c>
      <c r="N3281" s="28">
        <v>77.6625360893231</v>
      </c>
    </row>
    <row r="3282">
      <c r="A3282" s="28">
        <v>3281.0</v>
      </c>
      <c r="B3282" s="28">
        <v>22.0</v>
      </c>
      <c r="C3282" s="28" t="s">
        <v>49</v>
      </c>
      <c r="D3282" s="28">
        <v>1.79</v>
      </c>
      <c r="E3282" s="28">
        <v>4.81</v>
      </c>
      <c r="F3282" s="28">
        <v>4.52</v>
      </c>
      <c r="G3282" s="28">
        <v>94.21</v>
      </c>
      <c r="H3282" s="28" t="s">
        <v>45</v>
      </c>
      <c r="I3282" s="28">
        <v>3.32</v>
      </c>
      <c r="J3282" s="28">
        <v>6.3</v>
      </c>
      <c r="K3282" s="28">
        <v>301.74</v>
      </c>
      <c r="L3282" s="28">
        <v>3.75</v>
      </c>
      <c r="M3282" s="28" t="s">
        <v>48</v>
      </c>
      <c r="N3282" s="28">
        <v>77.92</v>
      </c>
    </row>
    <row r="3283">
      <c r="A3283" s="28">
        <v>3282.0</v>
      </c>
      <c r="B3283" s="28">
        <v>23.0</v>
      </c>
      <c r="C3283" s="28" t="s">
        <v>49</v>
      </c>
      <c r="D3283" s="28">
        <v>3.66</v>
      </c>
      <c r="E3283" s="28">
        <v>7.66</v>
      </c>
      <c r="F3283" s="28">
        <v>6.28</v>
      </c>
      <c r="G3283" s="28">
        <v>82.4</v>
      </c>
      <c r="H3283" s="28" t="s">
        <v>51</v>
      </c>
      <c r="I3283" s="28">
        <v>4.37</v>
      </c>
      <c r="J3283" s="28">
        <v>8.43</v>
      </c>
      <c r="K3283" s="28">
        <v>278.69</v>
      </c>
      <c r="L3283" s="28">
        <v>9.54</v>
      </c>
      <c r="M3283" s="28" t="s">
        <v>48</v>
      </c>
      <c r="N3283" s="28">
        <v>84.2338092609677</v>
      </c>
    </row>
    <row r="3284">
      <c r="A3284" s="28">
        <v>3283.0</v>
      </c>
      <c r="B3284" s="28">
        <v>20.0</v>
      </c>
      <c r="C3284" s="28" t="s">
        <v>44</v>
      </c>
      <c r="D3284" s="28">
        <v>0.92</v>
      </c>
      <c r="E3284" s="28">
        <v>7.04</v>
      </c>
      <c r="F3284" s="28">
        <v>5.15</v>
      </c>
      <c r="G3284" s="28">
        <v>95.55</v>
      </c>
      <c r="H3284" s="28" t="s">
        <v>47</v>
      </c>
      <c r="I3284" s="28">
        <v>4.0</v>
      </c>
      <c r="J3284" s="28">
        <v>4.64</v>
      </c>
      <c r="K3284" s="28">
        <v>292.0</v>
      </c>
      <c r="L3284" s="28">
        <v>1.36</v>
      </c>
      <c r="M3284" s="28" t="s">
        <v>50</v>
      </c>
      <c r="N3284" s="28">
        <v>98.04</v>
      </c>
    </row>
    <row r="3285">
      <c r="A3285" s="28">
        <v>3284.0</v>
      </c>
      <c r="B3285" s="28">
        <v>20.0</v>
      </c>
      <c r="C3285" s="28" t="s">
        <v>49</v>
      </c>
      <c r="D3285" s="28">
        <v>4.83</v>
      </c>
      <c r="E3285" s="28">
        <v>2.92</v>
      </c>
      <c r="F3285" s="28">
        <v>7.61</v>
      </c>
      <c r="G3285" s="28">
        <v>92.21</v>
      </c>
      <c r="H3285" s="28" t="s">
        <v>45</v>
      </c>
      <c r="I3285" s="28">
        <v>3.8</v>
      </c>
      <c r="J3285" s="28">
        <v>9.87</v>
      </c>
      <c r="K3285" s="28">
        <v>266.59</v>
      </c>
      <c r="L3285" s="28">
        <v>10.58</v>
      </c>
      <c r="M3285" s="28" t="s">
        <v>48</v>
      </c>
      <c r="N3285" s="28">
        <v>47.53</v>
      </c>
    </row>
    <row r="3286">
      <c r="A3286" s="28">
        <v>3285.0</v>
      </c>
      <c r="B3286" s="28">
        <v>19.0</v>
      </c>
      <c r="C3286" s="28" t="s">
        <v>49</v>
      </c>
      <c r="D3286" s="28">
        <v>3.0</v>
      </c>
      <c r="E3286" s="28">
        <v>4.05</v>
      </c>
      <c r="F3286" s="28">
        <v>8.85</v>
      </c>
      <c r="G3286" s="28">
        <v>71.12</v>
      </c>
      <c r="H3286" s="28" t="s">
        <v>45</v>
      </c>
      <c r="I3286" s="28">
        <v>0.81</v>
      </c>
      <c r="J3286" s="28">
        <v>4.36</v>
      </c>
      <c r="K3286" s="28">
        <v>259.68</v>
      </c>
      <c r="L3286" s="28">
        <v>9.14</v>
      </c>
      <c r="M3286" s="28" t="s">
        <v>48</v>
      </c>
      <c r="N3286" s="28">
        <v>57.49</v>
      </c>
    </row>
    <row r="3287">
      <c r="A3287" s="28">
        <v>3286.0</v>
      </c>
      <c r="B3287" s="28">
        <v>22.0</v>
      </c>
      <c r="C3287" s="28" t="s">
        <v>49</v>
      </c>
      <c r="D3287" s="28">
        <v>2.83</v>
      </c>
      <c r="E3287" s="28">
        <v>5.62</v>
      </c>
      <c r="F3287" s="28">
        <v>8.08</v>
      </c>
      <c r="G3287" s="28">
        <v>66.8</v>
      </c>
      <c r="H3287" s="28" t="s">
        <v>45</v>
      </c>
      <c r="I3287" s="28">
        <v>0.95</v>
      </c>
      <c r="J3287" s="28">
        <v>6.8</v>
      </c>
      <c r="K3287" s="28">
        <v>288.13</v>
      </c>
      <c r="L3287" s="28">
        <v>10.01</v>
      </c>
      <c r="M3287" s="28" t="s">
        <v>48</v>
      </c>
      <c r="N3287" s="28">
        <v>83.37</v>
      </c>
    </row>
    <row r="3288">
      <c r="A3288" s="28">
        <v>3287.0</v>
      </c>
      <c r="B3288" s="28">
        <v>19.0</v>
      </c>
      <c r="C3288" s="28" t="s">
        <v>49</v>
      </c>
      <c r="D3288" s="28">
        <v>6.62</v>
      </c>
      <c r="E3288" s="28">
        <v>6.74</v>
      </c>
      <c r="F3288" s="28">
        <v>4.18</v>
      </c>
      <c r="G3288" s="28">
        <v>72.05</v>
      </c>
      <c r="H3288" s="28" t="s">
        <v>51</v>
      </c>
      <c r="I3288" s="28">
        <v>2.74</v>
      </c>
      <c r="J3288" s="28">
        <v>10.02</v>
      </c>
      <c r="K3288" s="28">
        <v>242.19</v>
      </c>
      <c r="L3288" s="28">
        <v>13.27</v>
      </c>
      <c r="M3288" s="28" t="s">
        <v>46</v>
      </c>
      <c r="N3288" s="28">
        <v>38.83</v>
      </c>
    </row>
    <row r="3289">
      <c r="A3289" s="28">
        <v>3288.0</v>
      </c>
      <c r="B3289" s="28">
        <v>17.0</v>
      </c>
      <c r="C3289" s="28" t="s">
        <v>49</v>
      </c>
      <c r="D3289" s="28">
        <v>0.08</v>
      </c>
      <c r="E3289" s="28">
        <v>5.89</v>
      </c>
      <c r="F3289" s="28">
        <v>5.58</v>
      </c>
      <c r="G3289" s="28">
        <v>69.08</v>
      </c>
      <c r="H3289" s="28" t="s">
        <v>45</v>
      </c>
      <c r="I3289" s="28">
        <v>2.9</v>
      </c>
      <c r="J3289" s="28">
        <v>5.11</v>
      </c>
      <c r="K3289" s="28">
        <v>303.69</v>
      </c>
      <c r="L3289" s="28">
        <v>4.42</v>
      </c>
      <c r="M3289" s="28" t="s">
        <v>48</v>
      </c>
      <c r="N3289" s="28">
        <v>77.99</v>
      </c>
    </row>
    <row r="3290">
      <c r="A3290" s="28">
        <v>3289.0</v>
      </c>
      <c r="B3290" s="28">
        <v>19.0</v>
      </c>
      <c r="C3290" s="28" t="s">
        <v>44</v>
      </c>
      <c r="D3290" s="28">
        <v>6.38</v>
      </c>
      <c r="E3290" s="28">
        <v>5.26</v>
      </c>
      <c r="F3290" s="28">
        <v>4.14</v>
      </c>
      <c r="G3290" s="28">
        <v>84.91</v>
      </c>
      <c r="H3290" s="28" t="s">
        <v>47</v>
      </c>
      <c r="I3290" s="28">
        <v>4.72</v>
      </c>
      <c r="J3290" s="28">
        <v>8.02</v>
      </c>
      <c r="K3290" s="28">
        <v>244.09</v>
      </c>
      <c r="L3290" s="28">
        <v>12.4</v>
      </c>
      <c r="M3290" s="28" t="s">
        <v>46</v>
      </c>
      <c r="N3290" s="28">
        <v>49.15</v>
      </c>
    </row>
    <row r="3291">
      <c r="A3291" s="28">
        <v>3290.0</v>
      </c>
      <c r="B3291" s="28">
        <v>23.0</v>
      </c>
      <c r="C3291" s="28" t="s">
        <v>44</v>
      </c>
      <c r="D3291" s="28">
        <v>4.57</v>
      </c>
      <c r="E3291" s="28">
        <v>4.99</v>
      </c>
      <c r="F3291" s="28">
        <v>4.2</v>
      </c>
      <c r="G3291" s="28">
        <v>83.4</v>
      </c>
      <c r="H3291" s="28" t="s">
        <v>51</v>
      </c>
      <c r="I3291" s="28">
        <v>2.34</v>
      </c>
      <c r="J3291" s="28">
        <v>6.63</v>
      </c>
      <c r="K3291" s="28">
        <v>262.23</v>
      </c>
      <c r="L3291" s="28">
        <v>8.84</v>
      </c>
      <c r="M3291" s="28" t="s">
        <v>48</v>
      </c>
      <c r="N3291" s="28">
        <v>59.3411485799772</v>
      </c>
    </row>
    <row r="3292">
      <c r="A3292" s="28">
        <v>3291.0</v>
      </c>
      <c r="B3292" s="28">
        <v>24.0</v>
      </c>
      <c r="C3292" s="28" t="s">
        <v>44</v>
      </c>
      <c r="D3292" s="28">
        <v>7.89</v>
      </c>
      <c r="E3292" s="28">
        <v>5.48</v>
      </c>
      <c r="F3292" s="28">
        <v>4.4</v>
      </c>
      <c r="G3292" s="28">
        <v>83.94</v>
      </c>
      <c r="H3292" s="28" t="s">
        <v>51</v>
      </c>
      <c r="I3292" s="28">
        <v>1.51</v>
      </c>
      <c r="J3292" s="28">
        <v>11.68</v>
      </c>
      <c r="K3292" s="28">
        <v>223.78</v>
      </c>
      <c r="L3292" s="28">
        <v>20.46</v>
      </c>
      <c r="M3292" s="28" t="s">
        <v>46</v>
      </c>
      <c r="N3292" s="28">
        <v>40.1169137389425</v>
      </c>
    </row>
    <row r="3293">
      <c r="A3293" s="28">
        <v>3292.0</v>
      </c>
      <c r="B3293" s="28">
        <v>18.0</v>
      </c>
      <c r="C3293" s="28" t="s">
        <v>44</v>
      </c>
      <c r="D3293" s="28">
        <v>4.72</v>
      </c>
      <c r="E3293" s="28">
        <v>4.91</v>
      </c>
      <c r="F3293" s="28">
        <v>5.38</v>
      </c>
      <c r="G3293" s="28">
        <v>67.57</v>
      </c>
      <c r="H3293" s="28" t="s">
        <v>47</v>
      </c>
      <c r="I3293" s="28">
        <v>0.95</v>
      </c>
      <c r="J3293" s="28">
        <v>10.46</v>
      </c>
      <c r="K3293" s="28">
        <v>261.92</v>
      </c>
      <c r="L3293" s="28">
        <v>10.12</v>
      </c>
      <c r="M3293" s="28" t="s">
        <v>48</v>
      </c>
      <c r="N3293" s="28">
        <v>54.82</v>
      </c>
    </row>
    <row r="3294">
      <c r="A3294" s="28">
        <v>3293.0</v>
      </c>
      <c r="B3294" s="28">
        <v>22.0</v>
      </c>
      <c r="C3294" s="28" t="s">
        <v>52</v>
      </c>
      <c r="D3294" s="28">
        <v>0.44</v>
      </c>
      <c r="E3294" s="28">
        <v>5.87</v>
      </c>
      <c r="F3294" s="28">
        <v>5.52</v>
      </c>
      <c r="G3294" s="28">
        <v>91.67</v>
      </c>
      <c r="H3294" s="28" t="s">
        <v>45</v>
      </c>
      <c r="I3294" s="28">
        <v>0.27</v>
      </c>
      <c r="J3294" s="28">
        <v>1.86</v>
      </c>
      <c r="K3294" s="28">
        <v>308.83</v>
      </c>
      <c r="L3294" s="28">
        <v>-1.98</v>
      </c>
      <c r="M3294" s="28" t="s">
        <v>48</v>
      </c>
      <c r="N3294" s="28">
        <v>84.37</v>
      </c>
    </row>
    <row r="3295">
      <c r="A3295" s="28">
        <v>3294.0</v>
      </c>
      <c r="B3295" s="28">
        <v>24.0</v>
      </c>
      <c r="C3295" s="28" t="s">
        <v>44</v>
      </c>
      <c r="D3295" s="28">
        <v>0.41</v>
      </c>
      <c r="E3295" s="28">
        <v>8.99</v>
      </c>
      <c r="F3295" s="28">
        <v>6.0</v>
      </c>
      <c r="G3295" s="28">
        <v>77.35</v>
      </c>
      <c r="H3295" s="28" t="s">
        <v>47</v>
      </c>
      <c r="I3295" s="28">
        <v>0.34</v>
      </c>
      <c r="J3295" s="28">
        <v>5.13</v>
      </c>
      <c r="K3295" s="28">
        <v>315.84</v>
      </c>
      <c r="L3295" s="28">
        <v>1.85</v>
      </c>
      <c r="M3295" s="28" t="s">
        <v>48</v>
      </c>
      <c r="N3295" s="28">
        <v>100.0</v>
      </c>
    </row>
    <row r="3296">
      <c r="A3296" s="28">
        <v>3295.0</v>
      </c>
      <c r="B3296" s="28">
        <v>19.0</v>
      </c>
      <c r="C3296" s="28" t="s">
        <v>44</v>
      </c>
      <c r="D3296" s="28">
        <v>7.07</v>
      </c>
      <c r="E3296" s="28">
        <v>6.7</v>
      </c>
      <c r="F3296" s="28">
        <v>6.02</v>
      </c>
      <c r="G3296" s="28">
        <v>78.9</v>
      </c>
      <c r="H3296" s="28" t="s">
        <v>51</v>
      </c>
      <c r="I3296" s="28">
        <v>2.87</v>
      </c>
      <c r="J3296" s="28">
        <v>9.1</v>
      </c>
      <c r="K3296" s="28">
        <v>243.82</v>
      </c>
      <c r="L3296" s="28">
        <v>13.95</v>
      </c>
      <c r="M3296" s="28" t="s">
        <v>46</v>
      </c>
      <c r="N3296" s="28">
        <v>53.88</v>
      </c>
    </row>
    <row r="3297">
      <c r="A3297" s="28">
        <v>3296.0</v>
      </c>
      <c r="B3297" s="28">
        <v>18.0</v>
      </c>
      <c r="C3297" s="28" t="s">
        <v>49</v>
      </c>
      <c r="D3297" s="28">
        <v>6.73</v>
      </c>
      <c r="E3297" s="28">
        <v>7.5</v>
      </c>
      <c r="F3297" s="28">
        <v>7.86</v>
      </c>
      <c r="G3297" s="28">
        <v>99.88</v>
      </c>
      <c r="H3297" s="28" t="s">
        <v>51</v>
      </c>
      <c r="I3297" s="28">
        <v>0.88</v>
      </c>
      <c r="J3297" s="28">
        <v>8.26</v>
      </c>
      <c r="K3297" s="28">
        <v>236.85</v>
      </c>
      <c r="L3297" s="28">
        <v>13.48</v>
      </c>
      <c r="M3297" s="28" t="s">
        <v>46</v>
      </c>
      <c r="N3297" s="28">
        <v>75.9995902669371</v>
      </c>
    </row>
    <row r="3298">
      <c r="A3298" s="28">
        <v>3297.0</v>
      </c>
      <c r="B3298" s="28">
        <v>20.0</v>
      </c>
      <c r="C3298" s="28" t="s">
        <v>49</v>
      </c>
      <c r="D3298" s="28">
        <v>2.77</v>
      </c>
      <c r="E3298" s="28">
        <v>6.38</v>
      </c>
      <c r="F3298" s="28">
        <v>4.71</v>
      </c>
      <c r="G3298" s="28">
        <v>71.29</v>
      </c>
      <c r="H3298" s="28" t="s">
        <v>45</v>
      </c>
      <c r="I3298" s="28">
        <v>4.26</v>
      </c>
      <c r="J3298" s="28">
        <v>5.74</v>
      </c>
      <c r="K3298" s="28">
        <v>286.26</v>
      </c>
      <c r="L3298" s="28">
        <v>3.58</v>
      </c>
      <c r="M3298" s="28" t="s">
        <v>48</v>
      </c>
      <c r="N3298" s="28">
        <v>72.95</v>
      </c>
    </row>
    <row r="3299">
      <c r="A3299" s="28">
        <v>3298.0</v>
      </c>
      <c r="B3299" s="28">
        <v>16.0</v>
      </c>
      <c r="C3299" s="28" t="s">
        <v>44</v>
      </c>
      <c r="D3299" s="28">
        <v>4.94</v>
      </c>
      <c r="E3299" s="28">
        <v>6.79</v>
      </c>
      <c r="F3299" s="28">
        <v>4.79</v>
      </c>
      <c r="G3299" s="28">
        <v>75.77</v>
      </c>
      <c r="H3299" s="28" t="s">
        <v>51</v>
      </c>
      <c r="I3299" s="28">
        <v>2.98</v>
      </c>
      <c r="J3299" s="28">
        <v>8.86</v>
      </c>
      <c r="K3299" s="28">
        <v>267.21</v>
      </c>
      <c r="L3299" s="28">
        <v>12.54</v>
      </c>
      <c r="M3299" s="28" t="s">
        <v>48</v>
      </c>
      <c r="N3299" s="28">
        <v>60.5</v>
      </c>
    </row>
    <row r="3300">
      <c r="A3300" s="28">
        <v>3299.0</v>
      </c>
      <c r="B3300" s="28">
        <v>18.0</v>
      </c>
      <c r="C3300" s="28" t="s">
        <v>49</v>
      </c>
      <c r="D3300" s="28">
        <v>3.92</v>
      </c>
      <c r="E3300" s="28">
        <v>6.21</v>
      </c>
      <c r="F3300" s="28">
        <v>7.13</v>
      </c>
      <c r="G3300" s="28">
        <v>87.06</v>
      </c>
      <c r="H3300" s="28" t="s">
        <v>51</v>
      </c>
      <c r="I3300" s="28">
        <v>4.32</v>
      </c>
      <c r="J3300" s="28">
        <v>9.06</v>
      </c>
      <c r="K3300" s="28">
        <v>295.66</v>
      </c>
      <c r="L3300" s="28">
        <v>14.2</v>
      </c>
      <c r="M3300" s="28" t="s">
        <v>48</v>
      </c>
      <c r="N3300" s="28">
        <v>76.23</v>
      </c>
    </row>
    <row r="3301">
      <c r="A3301" s="28">
        <v>3300.0</v>
      </c>
      <c r="B3301" s="28">
        <v>23.0</v>
      </c>
      <c r="C3301" s="28" t="s">
        <v>49</v>
      </c>
      <c r="D3301" s="28">
        <v>7.74</v>
      </c>
      <c r="E3301" s="28">
        <v>1.24</v>
      </c>
      <c r="F3301" s="28">
        <v>6.86</v>
      </c>
      <c r="G3301" s="28">
        <v>95.22</v>
      </c>
      <c r="H3301" s="28" t="s">
        <v>51</v>
      </c>
      <c r="I3301" s="28">
        <v>2.14</v>
      </c>
      <c r="J3301" s="28">
        <v>11.91</v>
      </c>
      <c r="K3301" s="28">
        <v>225.19</v>
      </c>
      <c r="L3301" s="28">
        <v>18.17</v>
      </c>
      <c r="M3301" s="28" t="s">
        <v>46</v>
      </c>
      <c r="N3301" s="28">
        <v>22.04</v>
      </c>
    </row>
    <row r="3302">
      <c r="A3302" s="28">
        <v>3301.0</v>
      </c>
      <c r="B3302" s="28">
        <v>23.0</v>
      </c>
      <c r="C3302" s="28" t="s">
        <v>44</v>
      </c>
      <c r="D3302" s="28">
        <v>7.6</v>
      </c>
      <c r="E3302" s="28">
        <v>10.0</v>
      </c>
      <c r="F3302" s="28">
        <v>4.77</v>
      </c>
      <c r="G3302" s="28">
        <v>65.07</v>
      </c>
      <c r="H3302" s="28" t="s">
        <v>45</v>
      </c>
      <c r="I3302" s="28">
        <v>2.98</v>
      </c>
      <c r="J3302" s="28">
        <v>11.06</v>
      </c>
      <c r="K3302" s="28">
        <v>211.78</v>
      </c>
      <c r="L3302" s="28">
        <v>16.49</v>
      </c>
      <c r="M3302" s="28" t="s">
        <v>50</v>
      </c>
      <c r="N3302" s="28">
        <v>75.0248026862452</v>
      </c>
    </row>
    <row r="3303">
      <c r="A3303" s="28">
        <v>3302.0</v>
      </c>
      <c r="B3303" s="28">
        <v>19.0</v>
      </c>
      <c r="C3303" s="28" t="s">
        <v>44</v>
      </c>
      <c r="D3303" s="28">
        <v>7.87</v>
      </c>
      <c r="E3303" s="28">
        <v>1.3</v>
      </c>
      <c r="F3303" s="28">
        <v>8.26</v>
      </c>
      <c r="G3303" s="28">
        <v>89.4</v>
      </c>
      <c r="H3303" s="28" t="s">
        <v>45</v>
      </c>
      <c r="I3303" s="28">
        <v>2.63</v>
      </c>
      <c r="J3303" s="28">
        <v>10.3</v>
      </c>
      <c r="K3303" s="28">
        <v>216.59</v>
      </c>
      <c r="L3303" s="28">
        <v>18.29</v>
      </c>
      <c r="M3303" s="28" t="s">
        <v>46</v>
      </c>
      <c r="N3303" s="28">
        <v>18.69</v>
      </c>
    </row>
    <row r="3304">
      <c r="A3304" s="28">
        <v>3303.0</v>
      </c>
      <c r="B3304" s="28">
        <v>17.0</v>
      </c>
      <c r="C3304" s="28" t="s">
        <v>49</v>
      </c>
      <c r="D3304" s="28">
        <v>6.93</v>
      </c>
      <c r="E3304" s="28">
        <v>4.56</v>
      </c>
      <c r="F3304" s="28">
        <v>5.65</v>
      </c>
      <c r="G3304" s="28">
        <v>96.73</v>
      </c>
      <c r="H3304" s="28" t="s">
        <v>51</v>
      </c>
      <c r="I3304" s="28">
        <v>4.93</v>
      </c>
      <c r="J3304" s="28">
        <v>9.39</v>
      </c>
      <c r="K3304" s="28">
        <v>242.86</v>
      </c>
      <c r="L3304" s="28">
        <v>15.24</v>
      </c>
      <c r="M3304" s="28" t="s">
        <v>46</v>
      </c>
      <c r="N3304" s="28">
        <v>49.02</v>
      </c>
    </row>
    <row r="3305">
      <c r="A3305" s="28">
        <v>3304.0</v>
      </c>
      <c r="B3305" s="28">
        <v>23.0</v>
      </c>
      <c r="C3305" s="28" t="s">
        <v>49</v>
      </c>
      <c r="D3305" s="28">
        <v>7.28</v>
      </c>
      <c r="E3305" s="28">
        <v>1.95</v>
      </c>
      <c r="F3305" s="28">
        <v>5.83</v>
      </c>
      <c r="G3305" s="28">
        <v>76.92</v>
      </c>
      <c r="H3305" s="28" t="s">
        <v>51</v>
      </c>
      <c r="I3305" s="28">
        <v>3.98</v>
      </c>
      <c r="J3305" s="28">
        <v>12.13</v>
      </c>
      <c r="K3305" s="28">
        <v>247.77</v>
      </c>
      <c r="L3305" s="28">
        <v>17.1</v>
      </c>
      <c r="M3305" s="28" t="s">
        <v>46</v>
      </c>
      <c r="N3305" s="28">
        <v>25.03</v>
      </c>
    </row>
    <row r="3306">
      <c r="A3306" s="28">
        <v>3305.0</v>
      </c>
      <c r="B3306" s="28">
        <v>23.0</v>
      </c>
      <c r="C3306" s="28" t="s">
        <v>49</v>
      </c>
      <c r="D3306" s="28">
        <v>1.74</v>
      </c>
      <c r="E3306" s="28">
        <v>1.87</v>
      </c>
      <c r="F3306" s="28">
        <v>6.1</v>
      </c>
      <c r="G3306" s="28">
        <v>71.47</v>
      </c>
      <c r="H3306" s="28" t="s">
        <v>51</v>
      </c>
      <c r="I3306" s="28">
        <v>2.98</v>
      </c>
      <c r="J3306" s="28">
        <v>3.31</v>
      </c>
      <c r="K3306" s="28">
        <v>289.66</v>
      </c>
      <c r="L3306" s="28">
        <v>4.1</v>
      </c>
      <c r="M3306" s="28" t="s">
        <v>48</v>
      </c>
      <c r="N3306" s="28">
        <v>54.31</v>
      </c>
    </row>
    <row r="3307">
      <c r="A3307" s="28">
        <v>3306.0</v>
      </c>
      <c r="B3307" s="28">
        <v>19.0</v>
      </c>
      <c r="C3307" s="28" t="s">
        <v>44</v>
      </c>
      <c r="D3307" s="28">
        <v>6.65</v>
      </c>
      <c r="E3307" s="28">
        <v>8.14</v>
      </c>
      <c r="F3307" s="28">
        <v>5.61</v>
      </c>
      <c r="G3307" s="28">
        <v>87.11</v>
      </c>
      <c r="H3307" s="28" t="s">
        <v>51</v>
      </c>
      <c r="I3307" s="28">
        <v>3.03</v>
      </c>
      <c r="J3307" s="28">
        <v>8.38</v>
      </c>
      <c r="K3307" s="28">
        <v>239.77</v>
      </c>
      <c r="L3307" s="28">
        <v>14.6</v>
      </c>
      <c r="M3307" s="28" t="s">
        <v>50</v>
      </c>
      <c r="N3307" s="28">
        <v>83.537255214587</v>
      </c>
    </row>
    <row r="3308">
      <c r="A3308" s="28">
        <v>3307.0</v>
      </c>
      <c r="B3308" s="28">
        <v>18.0</v>
      </c>
      <c r="C3308" s="28" t="s">
        <v>44</v>
      </c>
      <c r="D3308" s="28">
        <v>5.67</v>
      </c>
      <c r="E3308" s="28">
        <v>4.83</v>
      </c>
      <c r="F3308" s="28">
        <v>6.79</v>
      </c>
      <c r="G3308" s="28">
        <v>69.84</v>
      </c>
      <c r="H3308" s="28" t="s">
        <v>45</v>
      </c>
      <c r="I3308" s="28">
        <v>1.24</v>
      </c>
      <c r="J3308" s="28">
        <v>10.27</v>
      </c>
      <c r="K3308" s="28">
        <v>252.15</v>
      </c>
      <c r="L3308" s="28">
        <v>12.82</v>
      </c>
      <c r="M3308" s="28" t="s">
        <v>46</v>
      </c>
      <c r="N3308" s="28">
        <v>49.22</v>
      </c>
    </row>
    <row r="3309">
      <c r="A3309" s="28">
        <v>3308.0</v>
      </c>
      <c r="B3309" s="28">
        <v>17.0</v>
      </c>
      <c r="C3309" s="28" t="s">
        <v>49</v>
      </c>
      <c r="D3309" s="28">
        <v>7.7</v>
      </c>
      <c r="E3309" s="28">
        <v>8.21</v>
      </c>
      <c r="F3309" s="28">
        <v>5.94</v>
      </c>
      <c r="G3309" s="28">
        <v>75.37</v>
      </c>
      <c r="H3309" s="28" t="s">
        <v>45</v>
      </c>
      <c r="I3309" s="28">
        <v>3.67</v>
      </c>
      <c r="J3309" s="28">
        <v>13.51</v>
      </c>
      <c r="K3309" s="28">
        <v>219.91</v>
      </c>
      <c r="L3309" s="28">
        <v>15.05</v>
      </c>
      <c r="M3309" s="28" t="s">
        <v>50</v>
      </c>
      <c r="N3309" s="28">
        <v>66.0017719089916</v>
      </c>
    </row>
    <row r="3310">
      <c r="A3310" s="28">
        <v>3309.0</v>
      </c>
      <c r="B3310" s="28">
        <v>24.0</v>
      </c>
      <c r="C3310" s="28" t="s">
        <v>44</v>
      </c>
      <c r="D3310" s="28">
        <v>4.57</v>
      </c>
      <c r="E3310" s="28">
        <v>3.46</v>
      </c>
      <c r="F3310" s="28">
        <v>5.3</v>
      </c>
      <c r="G3310" s="28">
        <v>95.88</v>
      </c>
      <c r="H3310" s="28" t="s">
        <v>51</v>
      </c>
      <c r="I3310" s="28">
        <v>4.91</v>
      </c>
      <c r="J3310" s="28">
        <v>6.17</v>
      </c>
      <c r="K3310" s="28">
        <v>280.51</v>
      </c>
      <c r="L3310" s="28">
        <v>13.64</v>
      </c>
      <c r="M3310" s="28" t="s">
        <v>48</v>
      </c>
      <c r="N3310" s="28">
        <v>48.88</v>
      </c>
    </row>
    <row r="3311">
      <c r="A3311" s="28">
        <v>3310.0</v>
      </c>
      <c r="B3311" s="28">
        <v>16.0</v>
      </c>
      <c r="C3311" s="28" t="s">
        <v>44</v>
      </c>
      <c r="D3311" s="28">
        <v>0.68</v>
      </c>
      <c r="E3311" s="28">
        <v>3.31</v>
      </c>
      <c r="F3311" s="28">
        <v>8.52</v>
      </c>
      <c r="G3311" s="28">
        <v>83.61</v>
      </c>
      <c r="H3311" s="28" t="s">
        <v>51</v>
      </c>
      <c r="I3311" s="28">
        <v>0.65</v>
      </c>
      <c r="J3311" s="28">
        <v>4.73</v>
      </c>
      <c r="K3311" s="28">
        <v>323.48</v>
      </c>
      <c r="L3311" s="28">
        <v>4.44</v>
      </c>
      <c r="M3311" s="28" t="s">
        <v>48</v>
      </c>
      <c r="N3311" s="28">
        <v>82.0</v>
      </c>
    </row>
    <row r="3312">
      <c r="A3312" s="28">
        <v>3311.0</v>
      </c>
      <c r="B3312" s="28">
        <v>22.0</v>
      </c>
      <c r="C3312" s="28" t="s">
        <v>49</v>
      </c>
      <c r="D3312" s="28">
        <v>4.78</v>
      </c>
      <c r="E3312" s="28">
        <v>3.26</v>
      </c>
      <c r="F3312" s="28">
        <v>5.54</v>
      </c>
      <c r="G3312" s="28">
        <v>63.8</v>
      </c>
      <c r="H3312" s="28" t="s">
        <v>51</v>
      </c>
      <c r="I3312" s="28">
        <v>3.19</v>
      </c>
      <c r="J3312" s="28">
        <v>6.98</v>
      </c>
      <c r="K3312" s="28">
        <v>266.08</v>
      </c>
      <c r="L3312" s="28">
        <v>9.26</v>
      </c>
      <c r="M3312" s="28" t="s">
        <v>48</v>
      </c>
      <c r="N3312" s="28">
        <v>37.73</v>
      </c>
    </row>
    <row r="3313">
      <c r="A3313" s="28">
        <v>3312.0</v>
      </c>
      <c r="B3313" s="28">
        <v>20.0</v>
      </c>
      <c r="C3313" s="28" t="s">
        <v>44</v>
      </c>
      <c r="D3313" s="28">
        <v>5.49</v>
      </c>
      <c r="E3313" s="28">
        <v>6.55</v>
      </c>
      <c r="F3313" s="28">
        <v>7.49</v>
      </c>
      <c r="G3313" s="28">
        <v>73.19</v>
      </c>
      <c r="H3313" s="28" t="s">
        <v>47</v>
      </c>
      <c r="I3313" s="28">
        <v>2.59</v>
      </c>
      <c r="J3313" s="28">
        <v>6.62</v>
      </c>
      <c r="K3313" s="28">
        <v>249.92</v>
      </c>
      <c r="L3313" s="28">
        <v>12.25</v>
      </c>
      <c r="M3313" s="28" t="s">
        <v>46</v>
      </c>
      <c r="N3313" s="28">
        <v>66.29</v>
      </c>
    </row>
    <row r="3314">
      <c r="A3314" s="28">
        <v>3313.0</v>
      </c>
      <c r="B3314" s="28">
        <v>23.0</v>
      </c>
      <c r="C3314" s="28" t="s">
        <v>49</v>
      </c>
      <c r="D3314" s="28">
        <v>1.76</v>
      </c>
      <c r="E3314" s="28">
        <v>8.33</v>
      </c>
      <c r="F3314" s="28">
        <v>5.74</v>
      </c>
      <c r="G3314" s="28">
        <v>85.09</v>
      </c>
      <c r="H3314" s="28" t="s">
        <v>47</v>
      </c>
      <c r="I3314" s="28">
        <v>4.25</v>
      </c>
      <c r="J3314" s="28">
        <v>6.92</v>
      </c>
      <c r="K3314" s="28">
        <v>308.44</v>
      </c>
      <c r="L3314" s="28">
        <v>3.84</v>
      </c>
      <c r="M3314" s="28" t="s">
        <v>50</v>
      </c>
      <c r="N3314" s="28">
        <v>85.7</v>
      </c>
    </row>
    <row r="3315">
      <c r="A3315" s="28">
        <v>3314.0</v>
      </c>
      <c r="B3315" s="28">
        <v>19.0</v>
      </c>
      <c r="C3315" s="28" t="s">
        <v>49</v>
      </c>
      <c r="D3315" s="28">
        <v>3.15</v>
      </c>
      <c r="E3315" s="28">
        <v>5.07</v>
      </c>
      <c r="F3315" s="28">
        <v>6.18</v>
      </c>
      <c r="G3315" s="28">
        <v>79.26</v>
      </c>
      <c r="H3315" s="28" t="s">
        <v>45</v>
      </c>
      <c r="I3315" s="28">
        <v>0.0</v>
      </c>
      <c r="J3315" s="28">
        <v>6.69</v>
      </c>
      <c r="K3315" s="28">
        <v>287.34</v>
      </c>
      <c r="L3315" s="28">
        <v>8.83</v>
      </c>
      <c r="M3315" s="28" t="s">
        <v>48</v>
      </c>
      <c r="N3315" s="28">
        <v>65.38</v>
      </c>
    </row>
    <row r="3316">
      <c r="A3316" s="28">
        <v>3315.0</v>
      </c>
      <c r="B3316" s="28">
        <v>22.0</v>
      </c>
      <c r="C3316" s="28" t="s">
        <v>44</v>
      </c>
      <c r="D3316" s="28">
        <v>4.79</v>
      </c>
      <c r="E3316" s="28">
        <v>4.41</v>
      </c>
      <c r="F3316" s="28">
        <v>5.18</v>
      </c>
      <c r="G3316" s="28">
        <v>86.41</v>
      </c>
      <c r="H3316" s="28" t="s">
        <v>51</v>
      </c>
      <c r="I3316" s="28">
        <v>0.68</v>
      </c>
      <c r="J3316" s="28">
        <v>5.91</v>
      </c>
      <c r="K3316" s="28">
        <v>258.15</v>
      </c>
      <c r="L3316" s="28">
        <v>11.63</v>
      </c>
      <c r="M3316" s="28" t="s">
        <v>48</v>
      </c>
      <c r="N3316" s="28">
        <v>49.31</v>
      </c>
    </row>
    <row r="3317">
      <c r="A3317" s="28">
        <v>3316.0</v>
      </c>
      <c r="B3317" s="28">
        <v>20.0</v>
      </c>
      <c r="C3317" s="28" t="s">
        <v>49</v>
      </c>
      <c r="D3317" s="28">
        <v>2.99</v>
      </c>
      <c r="E3317" s="28">
        <v>9.76</v>
      </c>
      <c r="F3317" s="28">
        <v>7.76</v>
      </c>
      <c r="G3317" s="28">
        <v>90.46</v>
      </c>
      <c r="H3317" s="28" t="s">
        <v>51</v>
      </c>
      <c r="I3317" s="28">
        <v>0.19</v>
      </c>
      <c r="J3317" s="28">
        <v>8.47</v>
      </c>
      <c r="K3317" s="28">
        <v>293.83</v>
      </c>
      <c r="L3317" s="28">
        <v>10.79</v>
      </c>
      <c r="M3317" s="28" t="s">
        <v>48</v>
      </c>
      <c r="N3317" s="28">
        <v>96.94</v>
      </c>
    </row>
    <row r="3318">
      <c r="A3318" s="28">
        <v>3317.0</v>
      </c>
      <c r="B3318" s="28">
        <v>20.0</v>
      </c>
      <c r="C3318" s="28" t="s">
        <v>44</v>
      </c>
      <c r="D3318" s="28">
        <v>3.0</v>
      </c>
      <c r="E3318" s="28">
        <v>2.05</v>
      </c>
      <c r="F3318" s="28">
        <v>7.69</v>
      </c>
      <c r="G3318" s="28">
        <v>79.22</v>
      </c>
      <c r="H3318" s="28" t="s">
        <v>45</v>
      </c>
      <c r="I3318" s="28">
        <v>0.81</v>
      </c>
      <c r="J3318" s="28">
        <v>6.68</v>
      </c>
      <c r="K3318" s="28">
        <v>287.69</v>
      </c>
      <c r="L3318" s="28">
        <v>8.98</v>
      </c>
      <c r="M3318" s="28" t="s">
        <v>48</v>
      </c>
      <c r="N3318" s="28">
        <v>60.28</v>
      </c>
    </row>
    <row r="3319">
      <c r="A3319" s="28">
        <v>3318.0</v>
      </c>
      <c r="B3319" s="28">
        <v>24.0</v>
      </c>
      <c r="C3319" s="28" t="s">
        <v>49</v>
      </c>
      <c r="D3319" s="28">
        <v>1.06</v>
      </c>
      <c r="E3319" s="28">
        <v>5.38</v>
      </c>
      <c r="F3319" s="28">
        <v>4.11</v>
      </c>
      <c r="G3319" s="28">
        <v>99.48</v>
      </c>
      <c r="H3319" s="28" t="s">
        <v>47</v>
      </c>
      <c r="I3319" s="28">
        <v>3.54</v>
      </c>
      <c r="J3319" s="28">
        <v>5.75</v>
      </c>
      <c r="K3319" s="28">
        <v>290.67</v>
      </c>
      <c r="L3319" s="28">
        <v>4.09</v>
      </c>
      <c r="M3319" s="28" t="s">
        <v>48</v>
      </c>
      <c r="N3319" s="28">
        <v>79.45</v>
      </c>
    </row>
    <row r="3320">
      <c r="A3320" s="28">
        <v>3319.0</v>
      </c>
      <c r="B3320" s="28">
        <v>24.0</v>
      </c>
      <c r="C3320" s="28" t="s">
        <v>44</v>
      </c>
      <c r="D3320" s="28">
        <v>7.53</v>
      </c>
      <c r="E3320" s="28">
        <v>4.68</v>
      </c>
      <c r="F3320" s="28">
        <v>4.3</v>
      </c>
      <c r="G3320" s="28">
        <v>96.59</v>
      </c>
      <c r="H3320" s="28" t="s">
        <v>51</v>
      </c>
      <c r="I3320" s="28">
        <v>0.7</v>
      </c>
      <c r="J3320" s="28">
        <v>10.65</v>
      </c>
      <c r="K3320" s="28">
        <v>219.72</v>
      </c>
      <c r="L3320" s="28">
        <v>18.67</v>
      </c>
      <c r="M3320" s="28" t="s">
        <v>46</v>
      </c>
      <c r="N3320" s="28">
        <v>23.84</v>
      </c>
    </row>
    <row r="3321">
      <c r="A3321" s="28">
        <v>3320.0</v>
      </c>
      <c r="B3321" s="28">
        <v>24.0</v>
      </c>
      <c r="C3321" s="28" t="s">
        <v>44</v>
      </c>
      <c r="D3321" s="28">
        <v>6.0</v>
      </c>
      <c r="E3321" s="28">
        <v>1.88</v>
      </c>
      <c r="F3321" s="28">
        <v>8.61</v>
      </c>
      <c r="G3321" s="28">
        <v>62.4</v>
      </c>
      <c r="H3321" s="28" t="s">
        <v>47</v>
      </c>
      <c r="I3321" s="28">
        <v>3.11</v>
      </c>
      <c r="J3321" s="28">
        <v>7.92</v>
      </c>
      <c r="K3321" s="28">
        <v>234.71</v>
      </c>
      <c r="L3321" s="28">
        <v>11.86</v>
      </c>
      <c r="M3321" s="28" t="s">
        <v>46</v>
      </c>
      <c r="N3321" s="28">
        <v>38.05</v>
      </c>
    </row>
    <row r="3322">
      <c r="A3322" s="28">
        <v>3321.0</v>
      </c>
      <c r="B3322" s="28">
        <v>21.0</v>
      </c>
      <c r="C3322" s="28" t="s">
        <v>49</v>
      </c>
      <c r="D3322" s="28">
        <v>0.01</v>
      </c>
      <c r="E3322" s="28">
        <v>3.41</v>
      </c>
      <c r="F3322" s="28">
        <v>8.44</v>
      </c>
      <c r="G3322" s="28">
        <v>70.66</v>
      </c>
      <c r="H3322" s="28" t="s">
        <v>47</v>
      </c>
      <c r="I3322" s="28">
        <v>4.34</v>
      </c>
      <c r="J3322" s="28">
        <v>3.34</v>
      </c>
      <c r="K3322" s="28">
        <v>330.19</v>
      </c>
      <c r="L3322" s="28">
        <v>2.28</v>
      </c>
      <c r="M3322" s="28" t="s">
        <v>48</v>
      </c>
      <c r="N3322" s="28">
        <v>80.86</v>
      </c>
    </row>
    <row r="3323">
      <c r="A3323" s="28">
        <v>3322.0</v>
      </c>
      <c r="B3323" s="28">
        <v>21.0</v>
      </c>
      <c r="C3323" s="28" t="s">
        <v>44</v>
      </c>
      <c r="D3323" s="28">
        <v>6.12</v>
      </c>
      <c r="E3323" s="28">
        <v>1.26</v>
      </c>
      <c r="F3323" s="28">
        <v>6.53</v>
      </c>
      <c r="G3323" s="28">
        <v>72.02</v>
      </c>
      <c r="H3323" s="28" t="s">
        <v>45</v>
      </c>
      <c r="I3323" s="28">
        <v>0.17</v>
      </c>
      <c r="J3323" s="28">
        <v>8.56</v>
      </c>
      <c r="K3323" s="28">
        <v>239.54</v>
      </c>
      <c r="L3323" s="28">
        <v>12.0</v>
      </c>
      <c r="M3323" s="28" t="s">
        <v>46</v>
      </c>
      <c r="N3323" s="28">
        <v>24.33</v>
      </c>
    </row>
    <row r="3324">
      <c r="A3324" s="28">
        <v>3323.0</v>
      </c>
      <c r="B3324" s="28">
        <v>20.0</v>
      </c>
      <c r="C3324" s="28" t="s">
        <v>49</v>
      </c>
      <c r="D3324" s="28">
        <v>5.92</v>
      </c>
      <c r="E3324" s="28">
        <v>8.89</v>
      </c>
      <c r="F3324" s="28">
        <v>6.47</v>
      </c>
      <c r="G3324" s="28">
        <v>67.37</v>
      </c>
      <c r="H3324" s="28" t="s">
        <v>45</v>
      </c>
      <c r="I3324" s="28">
        <v>0.13</v>
      </c>
      <c r="J3324" s="28">
        <v>8.4</v>
      </c>
      <c r="K3324" s="28">
        <v>255.23</v>
      </c>
      <c r="L3324" s="28">
        <v>13.54</v>
      </c>
      <c r="M3324" s="28" t="s">
        <v>46</v>
      </c>
      <c r="N3324" s="28">
        <v>72.099369971695</v>
      </c>
    </row>
    <row r="3325">
      <c r="A3325" s="28">
        <v>3324.0</v>
      </c>
      <c r="B3325" s="28">
        <v>24.0</v>
      </c>
      <c r="C3325" s="28" t="s">
        <v>44</v>
      </c>
      <c r="D3325" s="28">
        <v>0.08</v>
      </c>
      <c r="E3325" s="28">
        <v>6.47</v>
      </c>
      <c r="F3325" s="28">
        <v>8.06</v>
      </c>
      <c r="G3325" s="28">
        <v>72.48</v>
      </c>
      <c r="H3325" s="28" t="s">
        <v>45</v>
      </c>
      <c r="I3325" s="28">
        <v>4.95</v>
      </c>
      <c r="J3325" s="28">
        <v>4.3</v>
      </c>
      <c r="K3325" s="28">
        <v>340.76</v>
      </c>
      <c r="L3325" s="28">
        <v>5.26</v>
      </c>
      <c r="M3325" s="28" t="s">
        <v>48</v>
      </c>
      <c r="N3325" s="28">
        <v>83.34</v>
      </c>
    </row>
    <row r="3326">
      <c r="A3326" s="28">
        <v>3325.0</v>
      </c>
      <c r="B3326" s="28">
        <v>23.0</v>
      </c>
      <c r="C3326" s="28" t="s">
        <v>44</v>
      </c>
      <c r="D3326" s="28">
        <v>2.96</v>
      </c>
      <c r="E3326" s="28">
        <v>8.34</v>
      </c>
      <c r="F3326" s="28">
        <v>4.69</v>
      </c>
      <c r="G3326" s="28">
        <v>76.99</v>
      </c>
      <c r="H3326" s="28" t="s">
        <v>45</v>
      </c>
      <c r="I3326" s="28">
        <v>3.37</v>
      </c>
      <c r="J3326" s="28">
        <v>4.43</v>
      </c>
      <c r="K3326" s="28">
        <v>292.42</v>
      </c>
      <c r="L3326" s="28">
        <v>8.2</v>
      </c>
      <c r="M3326" s="28" t="s">
        <v>50</v>
      </c>
      <c r="N3326" s="28">
        <v>75.59</v>
      </c>
    </row>
    <row r="3327">
      <c r="A3327" s="28">
        <v>3326.0</v>
      </c>
      <c r="B3327" s="28">
        <v>22.0</v>
      </c>
      <c r="C3327" s="28" t="s">
        <v>49</v>
      </c>
      <c r="D3327" s="28">
        <v>4.85</v>
      </c>
      <c r="E3327" s="28">
        <v>5.69</v>
      </c>
      <c r="F3327" s="28">
        <v>7.27</v>
      </c>
      <c r="G3327" s="28">
        <v>62.06</v>
      </c>
      <c r="H3327" s="28" t="s">
        <v>45</v>
      </c>
      <c r="I3327" s="28">
        <v>0.7</v>
      </c>
      <c r="J3327" s="28">
        <v>7.84</v>
      </c>
      <c r="K3327" s="28">
        <v>257.61</v>
      </c>
      <c r="L3327" s="28">
        <v>13.04</v>
      </c>
      <c r="M3327" s="28" t="s">
        <v>48</v>
      </c>
      <c r="N3327" s="28">
        <v>56.33</v>
      </c>
    </row>
    <row r="3328">
      <c r="A3328" s="28">
        <v>3327.0</v>
      </c>
      <c r="B3328" s="28">
        <v>22.0</v>
      </c>
      <c r="C3328" s="28" t="s">
        <v>44</v>
      </c>
      <c r="D3328" s="28">
        <v>3.62</v>
      </c>
      <c r="E3328" s="28">
        <v>6.4</v>
      </c>
      <c r="F3328" s="28">
        <v>6.38</v>
      </c>
      <c r="G3328" s="28">
        <v>65.09</v>
      </c>
      <c r="H3328" s="28" t="s">
        <v>47</v>
      </c>
      <c r="I3328" s="28">
        <v>1.53</v>
      </c>
      <c r="J3328" s="28">
        <v>7.35</v>
      </c>
      <c r="K3328" s="28">
        <v>269.12</v>
      </c>
      <c r="L3328" s="28">
        <v>11.33</v>
      </c>
      <c r="M3328" s="28" t="s">
        <v>48</v>
      </c>
      <c r="N3328" s="28">
        <v>78.22</v>
      </c>
    </row>
    <row r="3329">
      <c r="A3329" s="28">
        <v>3328.0</v>
      </c>
      <c r="B3329" s="28">
        <v>21.0</v>
      </c>
      <c r="C3329" s="28" t="s">
        <v>44</v>
      </c>
      <c r="D3329" s="28">
        <v>6.22</v>
      </c>
      <c r="E3329" s="28">
        <v>7.31</v>
      </c>
      <c r="F3329" s="28">
        <v>7.72</v>
      </c>
      <c r="G3329" s="28">
        <v>63.85</v>
      </c>
      <c r="H3329" s="28" t="s">
        <v>47</v>
      </c>
      <c r="I3329" s="28">
        <v>4.93</v>
      </c>
      <c r="J3329" s="28">
        <v>10.77</v>
      </c>
      <c r="K3329" s="28">
        <v>242.3</v>
      </c>
      <c r="L3329" s="28">
        <v>14.57</v>
      </c>
      <c r="M3329" s="28" t="s">
        <v>46</v>
      </c>
      <c r="N3329" s="28">
        <v>67.5537185645906</v>
      </c>
    </row>
    <row r="3330">
      <c r="A3330" s="28">
        <v>3329.0</v>
      </c>
      <c r="B3330" s="28">
        <v>20.0</v>
      </c>
      <c r="C3330" s="28" t="s">
        <v>49</v>
      </c>
      <c r="D3330" s="28">
        <v>3.4</v>
      </c>
      <c r="E3330" s="28">
        <v>9.17</v>
      </c>
      <c r="F3330" s="28">
        <v>4.15</v>
      </c>
      <c r="G3330" s="28">
        <v>61.85</v>
      </c>
      <c r="H3330" s="28" t="s">
        <v>51</v>
      </c>
      <c r="I3330" s="28">
        <v>1.14</v>
      </c>
      <c r="J3330" s="28">
        <v>7.56</v>
      </c>
      <c r="K3330" s="28">
        <v>268.92</v>
      </c>
      <c r="L3330" s="28">
        <v>7.13</v>
      </c>
      <c r="M3330" s="28" t="s">
        <v>50</v>
      </c>
      <c r="N3330" s="28">
        <v>71.27</v>
      </c>
    </row>
    <row r="3331">
      <c r="A3331" s="28">
        <v>3330.0</v>
      </c>
      <c r="B3331" s="28">
        <v>19.0</v>
      </c>
      <c r="C3331" s="28" t="s">
        <v>49</v>
      </c>
      <c r="D3331" s="28">
        <v>1.23</v>
      </c>
      <c r="E3331" s="28">
        <v>1.83</v>
      </c>
      <c r="F3331" s="28">
        <v>6.96</v>
      </c>
      <c r="G3331" s="28">
        <v>79.26</v>
      </c>
      <c r="H3331" s="28" t="s">
        <v>47</v>
      </c>
      <c r="I3331" s="28">
        <v>3.76</v>
      </c>
      <c r="J3331" s="28">
        <v>6.66</v>
      </c>
      <c r="K3331" s="28">
        <v>293.8</v>
      </c>
      <c r="L3331" s="28">
        <v>1.47</v>
      </c>
      <c r="M3331" s="28" t="s">
        <v>48</v>
      </c>
      <c r="N3331" s="28">
        <v>61.79</v>
      </c>
    </row>
    <row r="3332">
      <c r="A3332" s="28">
        <v>3331.0</v>
      </c>
      <c r="B3332" s="28">
        <v>18.0</v>
      </c>
      <c r="C3332" s="28" t="s">
        <v>49</v>
      </c>
      <c r="D3332" s="28">
        <v>7.81</v>
      </c>
      <c r="E3332" s="28">
        <v>3.98</v>
      </c>
      <c r="F3332" s="28">
        <v>6.78</v>
      </c>
      <c r="G3332" s="28">
        <v>73.35</v>
      </c>
      <c r="H3332" s="28" t="s">
        <v>45</v>
      </c>
      <c r="I3332" s="28">
        <v>1.21</v>
      </c>
      <c r="J3332" s="28">
        <v>13.77</v>
      </c>
      <c r="K3332" s="28">
        <v>218.23</v>
      </c>
      <c r="L3332" s="28">
        <v>16.43</v>
      </c>
      <c r="M3332" s="28" t="s">
        <v>46</v>
      </c>
      <c r="N3332" s="28">
        <v>34.71</v>
      </c>
    </row>
    <row r="3333">
      <c r="A3333" s="28">
        <v>3332.0</v>
      </c>
      <c r="B3333" s="28">
        <v>18.0</v>
      </c>
      <c r="C3333" s="28" t="s">
        <v>52</v>
      </c>
      <c r="D3333" s="28">
        <v>1.94</v>
      </c>
      <c r="E3333" s="28">
        <v>7.38</v>
      </c>
      <c r="F3333" s="28">
        <v>8.2</v>
      </c>
      <c r="G3333" s="28">
        <v>97.42</v>
      </c>
      <c r="H3333" s="28" t="s">
        <v>51</v>
      </c>
      <c r="I3333" s="28">
        <v>1.99</v>
      </c>
      <c r="J3333" s="28">
        <v>7.63</v>
      </c>
      <c r="K3333" s="28">
        <v>302.04</v>
      </c>
      <c r="L3333" s="28">
        <v>6.96</v>
      </c>
      <c r="M3333" s="28" t="s">
        <v>48</v>
      </c>
      <c r="N3333" s="28">
        <v>100.0</v>
      </c>
    </row>
    <row r="3334">
      <c r="A3334" s="28">
        <v>3333.0</v>
      </c>
      <c r="B3334" s="28">
        <v>21.0</v>
      </c>
      <c r="C3334" s="28" t="s">
        <v>44</v>
      </c>
      <c r="D3334" s="28">
        <v>5.74</v>
      </c>
      <c r="E3334" s="28">
        <v>9.63</v>
      </c>
      <c r="F3334" s="28">
        <v>7.38</v>
      </c>
      <c r="G3334" s="28">
        <v>64.11</v>
      </c>
      <c r="H3334" s="28" t="s">
        <v>45</v>
      </c>
      <c r="I3334" s="28">
        <v>4.4</v>
      </c>
      <c r="J3334" s="28">
        <v>10.56</v>
      </c>
      <c r="K3334" s="28">
        <v>245.91</v>
      </c>
      <c r="L3334" s="28">
        <v>9.82</v>
      </c>
      <c r="M3334" s="28" t="s">
        <v>46</v>
      </c>
      <c r="N3334" s="28">
        <v>93.1053019886646</v>
      </c>
    </row>
    <row r="3335">
      <c r="A3335" s="28">
        <v>3334.0</v>
      </c>
      <c r="B3335" s="28">
        <v>19.0</v>
      </c>
      <c r="C3335" s="28" t="s">
        <v>49</v>
      </c>
      <c r="D3335" s="28">
        <v>1.15</v>
      </c>
      <c r="E3335" s="28">
        <v>9.83</v>
      </c>
      <c r="F3335" s="28">
        <v>8.4</v>
      </c>
      <c r="G3335" s="28">
        <v>97.04</v>
      </c>
      <c r="H3335" s="28" t="s">
        <v>45</v>
      </c>
      <c r="I3335" s="28">
        <v>0.14</v>
      </c>
      <c r="J3335" s="28">
        <v>5.58</v>
      </c>
      <c r="K3335" s="28">
        <v>303.95</v>
      </c>
      <c r="L3335" s="28">
        <v>4.87</v>
      </c>
      <c r="M3335" s="28" t="s">
        <v>48</v>
      </c>
      <c r="N3335" s="28">
        <v>100.0</v>
      </c>
    </row>
    <row r="3336">
      <c r="A3336" s="28">
        <v>3335.0</v>
      </c>
      <c r="B3336" s="28">
        <v>21.0</v>
      </c>
      <c r="C3336" s="28" t="s">
        <v>44</v>
      </c>
      <c r="D3336" s="28">
        <v>2.63</v>
      </c>
      <c r="E3336" s="28">
        <v>6.74</v>
      </c>
      <c r="F3336" s="28">
        <v>8.44</v>
      </c>
      <c r="G3336" s="28">
        <v>63.46</v>
      </c>
      <c r="H3336" s="28" t="s">
        <v>45</v>
      </c>
      <c r="I3336" s="28">
        <v>1.54</v>
      </c>
      <c r="J3336" s="28">
        <v>3.81</v>
      </c>
      <c r="K3336" s="28">
        <v>293.13</v>
      </c>
      <c r="L3336" s="28">
        <v>6.84</v>
      </c>
      <c r="M3336" s="28" t="s">
        <v>48</v>
      </c>
      <c r="N3336" s="28">
        <v>84.73</v>
      </c>
    </row>
    <row r="3337">
      <c r="A3337" s="28">
        <v>3336.0</v>
      </c>
      <c r="B3337" s="28">
        <v>18.0</v>
      </c>
      <c r="C3337" s="28" t="s">
        <v>49</v>
      </c>
      <c r="D3337" s="28">
        <v>3.54</v>
      </c>
      <c r="E3337" s="28">
        <v>2.74</v>
      </c>
      <c r="F3337" s="28">
        <v>6.04</v>
      </c>
      <c r="G3337" s="28">
        <v>84.77</v>
      </c>
      <c r="H3337" s="28" t="s">
        <v>51</v>
      </c>
      <c r="I3337" s="28">
        <v>2.44</v>
      </c>
      <c r="J3337" s="28">
        <v>7.21</v>
      </c>
      <c r="K3337" s="28">
        <v>284.79</v>
      </c>
      <c r="L3337" s="28">
        <v>5.79</v>
      </c>
      <c r="M3337" s="28" t="s">
        <v>48</v>
      </c>
      <c r="N3337" s="28">
        <v>53.49</v>
      </c>
    </row>
    <row r="3338">
      <c r="A3338" s="28">
        <v>3337.0</v>
      </c>
      <c r="B3338" s="28">
        <v>19.0</v>
      </c>
      <c r="C3338" s="28" t="s">
        <v>44</v>
      </c>
      <c r="D3338" s="28">
        <v>1.54</v>
      </c>
      <c r="E3338" s="28">
        <v>2.07</v>
      </c>
      <c r="F3338" s="28">
        <v>4.69</v>
      </c>
      <c r="G3338" s="28">
        <v>69.91</v>
      </c>
      <c r="H3338" s="28" t="s">
        <v>45</v>
      </c>
      <c r="I3338" s="28">
        <v>3.13</v>
      </c>
      <c r="J3338" s="28">
        <v>5.86</v>
      </c>
      <c r="K3338" s="28">
        <v>282.23</v>
      </c>
      <c r="L3338" s="28">
        <v>7.0</v>
      </c>
      <c r="M3338" s="28" t="s">
        <v>48</v>
      </c>
      <c r="N3338" s="28">
        <v>52.36</v>
      </c>
    </row>
    <row r="3339">
      <c r="A3339" s="28">
        <v>3338.0</v>
      </c>
      <c r="B3339" s="28">
        <v>24.0</v>
      </c>
      <c r="C3339" s="28" t="s">
        <v>52</v>
      </c>
      <c r="D3339" s="28">
        <v>3.6</v>
      </c>
      <c r="E3339" s="28">
        <v>9.51</v>
      </c>
      <c r="F3339" s="28">
        <v>7.15</v>
      </c>
      <c r="G3339" s="28">
        <v>93.07</v>
      </c>
      <c r="H3339" s="28" t="s">
        <v>45</v>
      </c>
      <c r="I3339" s="28">
        <v>0.14</v>
      </c>
      <c r="J3339" s="28">
        <v>6.66</v>
      </c>
      <c r="K3339" s="28">
        <v>259.57</v>
      </c>
      <c r="L3339" s="28">
        <v>7.89</v>
      </c>
      <c r="M3339" s="28" t="s">
        <v>48</v>
      </c>
      <c r="N3339" s="28">
        <v>100.0</v>
      </c>
    </row>
    <row r="3340">
      <c r="A3340" s="28">
        <v>3339.0</v>
      </c>
      <c r="B3340" s="28">
        <v>20.0</v>
      </c>
      <c r="C3340" s="28" t="s">
        <v>49</v>
      </c>
      <c r="D3340" s="28">
        <v>1.26</v>
      </c>
      <c r="E3340" s="28">
        <v>4.91</v>
      </c>
      <c r="F3340" s="28">
        <v>8.37</v>
      </c>
      <c r="G3340" s="28">
        <v>62.46</v>
      </c>
      <c r="H3340" s="28" t="s">
        <v>51</v>
      </c>
      <c r="I3340" s="28">
        <v>2.05</v>
      </c>
      <c r="J3340" s="28">
        <v>4.18</v>
      </c>
      <c r="K3340" s="28">
        <v>301.02</v>
      </c>
      <c r="L3340" s="28">
        <v>0.71</v>
      </c>
      <c r="M3340" s="28" t="s">
        <v>48</v>
      </c>
      <c r="N3340" s="28">
        <v>82.35</v>
      </c>
    </row>
    <row r="3341">
      <c r="A3341" s="28">
        <v>3340.0</v>
      </c>
      <c r="B3341" s="28">
        <v>22.0</v>
      </c>
      <c r="C3341" s="28" t="s">
        <v>49</v>
      </c>
      <c r="D3341" s="28">
        <v>4.47</v>
      </c>
      <c r="E3341" s="28">
        <v>2.75</v>
      </c>
      <c r="F3341" s="28">
        <v>4.37</v>
      </c>
      <c r="G3341" s="28">
        <v>98.1</v>
      </c>
      <c r="H3341" s="28" t="s">
        <v>51</v>
      </c>
      <c r="I3341" s="28">
        <v>1.72</v>
      </c>
      <c r="J3341" s="28">
        <v>8.18</v>
      </c>
      <c r="K3341" s="28">
        <v>255.21</v>
      </c>
      <c r="L3341" s="28">
        <v>7.41</v>
      </c>
      <c r="M3341" s="28" t="s">
        <v>48</v>
      </c>
      <c r="N3341" s="28">
        <v>46.926424356977</v>
      </c>
    </row>
    <row r="3342">
      <c r="A3342" s="28">
        <v>3341.0</v>
      </c>
      <c r="B3342" s="28">
        <v>17.0</v>
      </c>
      <c r="C3342" s="28" t="s">
        <v>49</v>
      </c>
      <c r="D3342" s="28">
        <v>5.31</v>
      </c>
      <c r="E3342" s="28">
        <v>9.41</v>
      </c>
      <c r="F3342" s="28">
        <v>6.79</v>
      </c>
      <c r="G3342" s="28">
        <v>61.89</v>
      </c>
      <c r="H3342" s="28" t="s">
        <v>45</v>
      </c>
      <c r="I3342" s="28">
        <v>0.13</v>
      </c>
      <c r="J3342" s="28">
        <v>10.84</v>
      </c>
      <c r="K3342" s="28">
        <v>264.83</v>
      </c>
      <c r="L3342" s="28">
        <v>13.27</v>
      </c>
      <c r="M3342" s="28" t="s">
        <v>46</v>
      </c>
      <c r="N3342" s="28">
        <v>82.6838125999021</v>
      </c>
    </row>
    <row r="3343">
      <c r="A3343" s="28">
        <v>3342.0</v>
      </c>
      <c r="B3343" s="28">
        <v>20.0</v>
      </c>
      <c r="C3343" s="28" t="s">
        <v>49</v>
      </c>
      <c r="D3343" s="28">
        <v>0.5</v>
      </c>
      <c r="E3343" s="28">
        <v>1.94</v>
      </c>
      <c r="F3343" s="28">
        <v>4.57</v>
      </c>
      <c r="G3343" s="28">
        <v>69.64</v>
      </c>
      <c r="H3343" s="28" t="s">
        <v>45</v>
      </c>
      <c r="I3343" s="28">
        <v>1.78</v>
      </c>
      <c r="J3343" s="28">
        <v>2.8</v>
      </c>
      <c r="K3343" s="28">
        <v>309.36</v>
      </c>
      <c r="L3343" s="28">
        <v>2.32</v>
      </c>
      <c r="M3343" s="28" t="s">
        <v>48</v>
      </c>
      <c r="N3343" s="28">
        <v>51.76</v>
      </c>
    </row>
    <row r="3344">
      <c r="A3344" s="28">
        <v>3343.0</v>
      </c>
      <c r="B3344" s="28">
        <v>24.0</v>
      </c>
      <c r="C3344" s="28" t="s">
        <v>49</v>
      </c>
      <c r="D3344" s="28">
        <v>6.97</v>
      </c>
      <c r="E3344" s="28">
        <v>7.57</v>
      </c>
      <c r="F3344" s="28">
        <v>4.13</v>
      </c>
      <c r="G3344" s="28">
        <v>78.57</v>
      </c>
      <c r="H3344" s="28" t="s">
        <v>47</v>
      </c>
      <c r="I3344" s="28">
        <v>4.66</v>
      </c>
      <c r="J3344" s="28">
        <v>9.97</v>
      </c>
      <c r="K3344" s="28">
        <v>254.34</v>
      </c>
      <c r="L3344" s="28">
        <v>15.41</v>
      </c>
      <c r="M3344" s="28" t="s">
        <v>50</v>
      </c>
      <c r="N3344" s="28">
        <v>51.9348063537041</v>
      </c>
    </row>
    <row r="3345">
      <c r="A3345" s="28">
        <v>3344.0</v>
      </c>
      <c r="B3345" s="28">
        <v>18.0</v>
      </c>
      <c r="C3345" s="28" t="s">
        <v>44</v>
      </c>
      <c r="D3345" s="28">
        <v>1.48</v>
      </c>
      <c r="E3345" s="28">
        <v>6.63</v>
      </c>
      <c r="F3345" s="28">
        <v>7.4</v>
      </c>
      <c r="G3345" s="28">
        <v>90.24</v>
      </c>
      <c r="H3345" s="28" t="s">
        <v>45</v>
      </c>
      <c r="I3345" s="28">
        <v>1.37</v>
      </c>
      <c r="J3345" s="28">
        <v>5.75</v>
      </c>
      <c r="K3345" s="28">
        <v>297.36</v>
      </c>
      <c r="L3345" s="28">
        <v>7.17</v>
      </c>
      <c r="M3345" s="28" t="s">
        <v>48</v>
      </c>
      <c r="N3345" s="28">
        <v>99.96</v>
      </c>
    </row>
    <row r="3346">
      <c r="A3346" s="28">
        <v>3345.0</v>
      </c>
      <c r="B3346" s="28">
        <v>24.0</v>
      </c>
      <c r="C3346" s="28" t="s">
        <v>44</v>
      </c>
      <c r="D3346" s="28">
        <v>1.8</v>
      </c>
      <c r="E3346" s="28">
        <v>1.79</v>
      </c>
      <c r="F3346" s="28">
        <v>7.41</v>
      </c>
      <c r="G3346" s="28">
        <v>98.04</v>
      </c>
      <c r="H3346" s="28" t="s">
        <v>47</v>
      </c>
      <c r="I3346" s="28">
        <v>2.93</v>
      </c>
      <c r="J3346" s="28">
        <v>3.73</v>
      </c>
      <c r="K3346" s="28">
        <v>301.49</v>
      </c>
      <c r="L3346" s="28">
        <v>4.69</v>
      </c>
      <c r="M3346" s="28" t="s">
        <v>48</v>
      </c>
      <c r="N3346" s="28">
        <v>74.11</v>
      </c>
    </row>
    <row r="3347">
      <c r="A3347" s="28">
        <v>3346.0</v>
      </c>
      <c r="B3347" s="28">
        <v>21.0</v>
      </c>
      <c r="C3347" s="28" t="s">
        <v>44</v>
      </c>
      <c r="D3347" s="28">
        <v>5.29</v>
      </c>
      <c r="E3347" s="28">
        <v>4.05</v>
      </c>
      <c r="F3347" s="28">
        <v>7.0</v>
      </c>
      <c r="G3347" s="28">
        <v>77.12</v>
      </c>
      <c r="H3347" s="28" t="s">
        <v>45</v>
      </c>
      <c r="I3347" s="28">
        <v>1.49</v>
      </c>
      <c r="J3347" s="28">
        <v>10.46</v>
      </c>
      <c r="K3347" s="28">
        <v>249.85</v>
      </c>
      <c r="L3347" s="28">
        <v>12.0</v>
      </c>
      <c r="M3347" s="28" t="s">
        <v>46</v>
      </c>
      <c r="N3347" s="28">
        <v>52.81</v>
      </c>
    </row>
    <row r="3348">
      <c r="A3348" s="28">
        <v>3347.0</v>
      </c>
      <c r="B3348" s="28">
        <v>19.0</v>
      </c>
      <c r="C3348" s="28" t="s">
        <v>44</v>
      </c>
      <c r="D3348" s="28">
        <v>3.75</v>
      </c>
      <c r="E3348" s="28">
        <v>2.35</v>
      </c>
      <c r="F3348" s="28">
        <v>8.3</v>
      </c>
      <c r="G3348" s="28">
        <v>90.29</v>
      </c>
      <c r="H3348" s="28" t="s">
        <v>51</v>
      </c>
      <c r="I3348" s="28">
        <v>0.53</v>
      </c>
      <c r="J3348" s="28">
        <v>8.08</v>
      </c>
      <c r="K3348" s="28">
        <v>279.88</v>
      </c>
      <c r="L3348" s="28">
        <v>9.02</v>
      </c>
      <c r="M3348" s="28" t="s">
        <v>48</v>
      </c>
      <c r="N3348" s="28">
        <v>62.4853317033932</v>
      </c>
    </row>
    <row r="3349">
      <c r="A3349" s="28">
        <v>3348.0</v>
      </c>
      <c r="B3349" s="28">
        <v>22.0</v>
      </c>
      <c r="C3349" s="28" t="s">
        <v>49</v>
      </c>
      <c r="D3349" s="28">
        <v>4.0</v>
      </c>
      <c r="E3349" s="28">
        <v>6.44</v>
      </c>
      <c r="F3349" s="28">
        <v>4.4</v>
      </c>
      <c r="G3349" s="28">
        <v>89.09</v>
      </c>
      <c r="H3349" s="28" t="s">
        <v>51</v>
      </c>
      <c r="I3349" s="28">
        <v>1.45</v>
      </c>
      <c r="J3349" s="28">
        <v>6.76</v>
      </c>
      <c r="K3349" s="28">
        <v>277.1</v>
      </c>
      <c r="L3349" s="28">
        <v>11.54</v>
      </c>
      <c r="M3349" s="28" t="s">
        <v>48</v>
      </c>
      <c r="N3349" s="28">
        <v>67.45</v>
      </c>
    </row>
    <row r="3350">
      <c r="A3350" s="28">
        <v>3349.0</v>
      </c>
      <c r="B3350" s="28">
        <v>23.0</v>
      </c>
      <c r="C3350" s="28" t="s">
        <v>49</v>
      </c>
      <c r="D3350" s="28">
        <v>1.03</v>
      </c>
      <c r="E3350" s="28">
        <v>5.29</v>
      </c>
      <c r="F3350" s="28">
        <v>4.53</v>
      </c>
      <c r="G3350" s="28">
        <v>82.85</v>
      </c>
      <c r="H3350" s="28" t="s">
        <v>47</v>
      </c>
      <c r="I3350" s="28">
        <v>2.35</v>
      </c>
      <c r="J3350" s="28">
        <v>5.64</v>
      </c>
      <c r="K3350" s="28">
        <v>316.52</v>
      </c>
      <c r="L3350" s="28">
        <v>2.12</v>
      </c>
      <c r="M3350" s="28" t="s">
        <v>48</v>
      </c>
      <c r="N3350" s="28">
        <v>78.39</v>
      </c>
    </row>
    <row r="3351">
      <c r="A3351" s="28">
        <v>3350.0</v>
      </c>
      <c r="B3351" s="28">
        <v>21.0</v>
      </c>
      <c r="C3351" s="28" t="s">
        <v>49</v>
      </c>
      <c r="D3351" s="28">
        <v>6.45</v>
      </c>
      <c r="E3351" s="28">
        <v>1.04</v>
      </c>
      <c r="F3351" s="28">
        <v>8.32</v>
      </c>
      <c r="G3351" s="28">
        <v>87.64</v>
      </c>
      <c r="H3351" s="28" t="s">
        <v>45</v>
      </c>
      <c r="I3351" s="28">
        <v>1.48</v>
      </c>
      <c r="J3351" s="28">
        <v>8.85</v>
      </c>
      <c r="K3351" s="28">
        <v>241.26</v>
      </c>
      <c r="L3351" s="28">
        <v>14.42</v>
      </c>
      <c r="M3351" s="28" t="s">
        <v>46</v>
      </c>
      <c r="N3351" s="28">
        <v>34.05</v>
      </c>
    </row>
    <row r="3352">
      <c r="A3352" s="28">
        <v>3351.0</v>
      </c>
      <c r="B3352" s="28">
        <v>20.0</v>
      </c>
      <c r="C3352" s="28" t="s">
        <v>52</v>
      </c>
      <c r="D3352" s="28">
        <v>4.94</v>
      </c>
      <c r="E3352" s="28">
        <v>9.78</v>
      </c>
      <c r="F3352" s="28">
        <v>6.52</v>
      </c>
      <c r="G3352" s="28">
        <v>61.52</v>
      </c>
      <c r="H3352" s="28" t="s">
        <v>45</v>
      </c>
      <c r="I3352" s="28">
        <v>3.12</v>
      </c>
      <c r="J3352" s="28">
        <v>9.81</v>
      </c>
      <c r="K3352" s="28">
        <v>273.42</v>
      </c>
      <c r="L3352" s="28">
        <v>12.73</v>
      </c>
      <c r="M3352" s="28" t="s">
        <v>48</v>
      </c>
      <c r="N3352" s="28">
        <v>88.71</v>
      </c>
    </row>
    <row r="3353">
      <c r="A3353" s="28">
        <v>3352.0</v>
      </c>
      <c r="B3353" s="28">
        <v>21.0</v>
      </c>
      <c r="C3353" s="28" t="s">
        <v>49</v>
      </c>
      <c r="D3353" s="28">
        <v>1.08</v>
      </c>
      <c r="E3353" s="28">
        <v>4.15</v>
      </c>
      <c r="F3353" s="28">
        <v>5.37</v>
      </c>
      <c r="G3353" s="28">
        <v>77.66</v>
      </c>
      <c r="H3353" s="28" t="s">
        <v>47</v>
      </c>
      <c r="I3353" s="28">
        <v>4.75</v>
      </c>
      <c r="J3353" s="28">
        <v>2.43</v>
      </c>
      <c r="K3353" s="28">
        <v>310.04</v>
      </c>
      <c r="L3353" s="28">
        <v>4.88</v>
      </c>
      <c r="M3353" s="28" t="s">
        <v>48</v>
      </c>
      <c r="N3353" s="28">
        <v>66.64</v>
      </c>
    </row>
    <row r="3354">
      <c r="A3354" s="28">
        <v>3353.0</v>
      </c>
      <c r="B3354" s="28">
        <v>20.0</v>
      </c>
      <c r="C3354" s="28" t="s">
        <v>44</v>
      </c>
      <c r="D3354" s="28">
        <v>2.99</v>
      </c>
      <c r="E3354" s="28">
        <v>3.32</v>
      </c>
      <c r="F3354" s="28">
        <v>7.69</v>
      </c>
      <c r="G3354" s="28">
        <v>91.43</v>
      </c>
      <c r="H3354" s="28" t="s">
        <v>51</v>
      </c>
      <c r="I3354" s="28">
        <v>0.35</v>
      </c>
      <c r="J3354" s="28">
        <v>6.12</v>
      </c>
      <c r="K3354" s="28">
        <v>277.69</v>
      </c>
      <c r="L3354" s="28">
        <v>7.77</v>
      </c>
      <c r="M3354" s="28" t="s">
        <v>48</v>
      </c>
      <c r="N3354" s="28">
        <v>68.8</v>
      </c>
    </row>
    <row r="3355">
      <c r="A3355" s="28">
        <v>3354.0</v>
      </c>
      <c r="B3355" s="28">
        <v>23.0</v>
      </c>
      <c r="C3355" s="28" t="s">
        <v>44</v>
      </c>
      <c r="D3355" s="28">
        <v>6.48</v>
      </c>
      <c r="E3355" s="28">
        <v>3.0</v>
      </c>
      <c r="F3355" s="28">
        <v>8.47</v>
      </c>
      <c r="G3355" s="28">
        <v>78.97</v>
      </c>
      <c r="H3355" s="28" t="s">
        <v>47</v>
      </c>
      <c r="I3355" s="28">
        <v>3.59</v>
      </c>
      <c r="J3355" s="28">
        <v>8.79</v>
      </c>
      <c r="K3355" s="28">
        <v>235.88</v>
      </c>
      <c r="L3355" s="28">
        <v>12.2</v>
      </c>
      <c r="M3355" s="28" t="s">
        <v>46</v>
      </c>
      <c r="N3355" s="28">
        <v>40.58</v>
      </c>
    </row>
    <row r="3356">
      <c r="A3356" s="28">
        <v>3355.0</v>
      </c>
      <c r="B3356" s="28">
        <v>16.0</v>
      </c>
      <c r="C3356" s="28" t="s">
        <v>44</v>
      </c>
      <c r="D3356" s="28">
        <v>4.55</v>
      </c>
      <c r="E3356" s="28">
        <v>2.43</v>
      </c>
      <c r="F3356" s="28">
        <v>7.45</v>
      </c>
      <c r="G3356" s="28">
        <v>94.94</v>
      </c>
      <c r="H3356" s="28" t="s">
        <v>47</v>
      </c>
      <c r="I3356" s="28">
        <v>0.01</v>
      </c>
      <c r="J3356" s="28">
        <v>9.63</v>
      </c>
      <c r="K3356" s="28">
        <v>272.69</v>
      </c>
      <c r="L3356" s="28">
        <v>12.02</v>
      </c>
      <c r="M3356" s="28" t="s">
        <v>48</v>
      </c>
      <c r="N3356" s="28">
        <v>47.22</v>
      </c>
    </row>
    <row r="3357">
      <c r="A3357" s="28">
        <v>3356.0</v>
      </c>
      <c r="B3357" s="28">
        <v>22.0</v>
      </c>
      <c r="C3357" s="28" t="s">
        <v>44</v>
      </c>
      <c r="D3357" s="28">
        <v>0.87</v>
      </c>
      <c r="E3357" s="28">
        <v>9.99</v>
      </c>
      <c r="F3357" s="28">
        <v>7.96</v>
      </c>
      <c r="G3357" s="28">
        <v>93.35</v>
      </c>
      <c r="H3357" s="28" t="s">
        <v>51</v>
      </c>
      <c r="I3357" s="28">
        <v>0.01</v>
      </c>
      <c r="J3357" s="28">
        <v>5.63</v>
      </c>
      <c r="K3357" s="28">
        <v>322.2</v>
      </c>
      <c r="L3357" s="28">
        <v>5.56</v>
      </c>
      <c r="M3357" s="28" t="s">
        <v>48</v>
      </c>
      <c r="N3357" s="28">
        <v>100.0</v>
      </c>
    </row>
    <row r="3358">
      <c r="A3358" s="28">
        <v>3357.0</v>
      </c>
      <c r="B3358" s="28">
        <v>17.0</v>
      </c>
      <c r="C3358" s="28" t="s">
        <v>49</v>
      </c>
      <c r="D3358" s="28">
        <v>2.98</v>
      </c>
      <c r="E3358" s="28">
        <v>3.66</v>
      </c>
      <c r="F3358" s="28">
        <v>5.41</v>
      </c>
      <c r="G3358" s="28">
        <v>94.54</v>
      </c>
      <c r="H3358" s="28" t="s">
        <v>47</v>
      </c>
      <c r="I3358" s="28">
        <v>0.66</v>
      </c>
      <c r="J3358" s="28">
        <v>8.19</v>
      </c>
      <c r="K3358" s="28">
        <v>273.02</v>
      </c>
      <c r="L3358" s="28">
        <v>8.84</v>
      </c>
      <c r="M3358" s="28" t="s">
        <v>48</v>
      </c>
      <c r="N3358" s="28">
        <v>66.06</v>
      </c>
    </row>
    <row r="3359">
      <c r="A3359" s="28">
        <v>3358.0</v>
      </c>
      <c r="B3359" s="28">
        <v>24.0</v>
      </c>
      <c r="C3359" s="28" t="s">
        <v>49</v>
      </c>
      <c r="D3359" s="28">
        <v>1.94</v>
      </c>
      <c r="E3359" s="28">
        <v>4.65</v>
      </c>
      <c r="F3359" s="28">
        <v>5.44</v>
      </c>
      <c r="G3359" s="28">
        <v>65.2</v>
      </c>
      <c r="H3359" s="28" t="s">
        <v>51</v>
      </c>
      <c r="I3359" s="28">
        <v>2.4</v>
      </c>
      <c r="J3359" s="28">
        <v>6.2</v>
      </c>
      <c r="K3359" s="28">
        <v>304.23</v>
      </c>
      <c r="L3359" s="28">
        <v>8.2</v>
      </c>
      <c r="M3359" s="28" t="s">
        <v>48</v>
      </c>
      <c r="N3359" s="28">
        <v>61.8</v>
      </c>
    </row>
    <row r="3360">
      <c r="A3360" s="28">
        <v>3359.0</v>
      </c>
      <c r="B3360" s="28">
        <v>16.0</v>
      </c>
      <c r="C3360" s="28" t="s">
        <v>49</v>
      </c>
      <c r="D3360" s="28">
        <v>4.14</v>
      </c>
      <c r="E3360" s="28">
        <v>8.84</v>
      </c>
      <c r="F3360" s="28">
        <v>8.32</v>
      </c>
      <c r="G3360" s="28">
        <v>69.77</v>
      </c>
      <c r="H3360" s="28" t="s">
        <v>51</v>
      </c>
      <c r="I3360" s="28">
        <v>0.24</v>
      </c>
      <c r="J3360" s="28">
        <v>9.12</v>
      </c>
      <c r="K3360" s="28">
        <v>255.46</v>
      </c>
      <c r="L3360" s="28">
        <v>8.16</v>
      </c>
      <c r="M3360" s="28" t="s">
        <v>48</v>
      </c>
      <c r="N3360" s="28">
        <v>91.9</v>
      </c>
    </row>
    <row r="3361">
      <c r="A3361" s="28">
        <v>3360.0</v>
      </c>
      <c r="B3361" s="28">
        <v>21.0</v>
      </c>
      <c r="C3361" s="28" t="s">
        <v>49</v>
      </c>
      <c r="D3361" s="28">
        <v>6.75</v>
      </c>
      <c r="E3361" s="28">
        <v>6.78</v>
      </c>
      <c r="F3361" s="28">
        <v>7.07</v>
      </c>
      <c r="G3361" s="28">
        <v>61.18</v>
      </c>
      <c r="H3361" s="28" t="s">
        <v>51</v>
      </c>
      <c r="I3361" s="28">
        <v>3.61</v>
      </c>
      <c r="J3361" s="28">
        <v>9.94</v>
      </c>
      <c r="K3361" s="28">
        <v>232.83</v>
      </c>
      <c r="L3361" s="28">
        <v>14.78</v>
      </c>
      <c r="M3361" s="28" t="s">
        <v>46</v>
      </c>
      <c r="N3361" s="28">
        <v>61.6438911676609</v>
      </c>
    </row>
    <row r="3362">
      <c r="A3362" s="28">
        <v>3361.0</v>
      </c>
      <c r="B3362" s="28">
        <v>24.0</v>
      </c>
      <c r="C3362" s="28" t="s">
        <v>49</v>
      </c>
      <c r="D3362" s="28">
        <v>3.49</v>
      </c>
      <c r="E3362" s="28">
        <v>4.32</v>
      </c>
      <c r="F3362" s="28">
        <v>5.17</v>
      </c>
      <c r="G3362" s="28">
        <v>99.31</v>
      </c>
      <c r="H3362" s="28" t="s">
        <v>51</v>
      </c>
      <c r="I3362" s="28">
        <v>0.15</v>
      </c>
      <c r="J3362" s="28">
        <v>7.88</v>
      </c>
      <c r="K3362" s="28">
        <v>283.02</v>
      </c>
      <c r="L3362" s="28">
        <v>9.19</v>
      </c>
      <c r="M3362" s="28" t="s">
        <v>48</v>
      </c>
      <c r="N3362" s="28">
        <v>59.06</v>
      </c>
    </row>
    <row r="3363">
      <c r="A3363" s="28">
        <v>3362.0</v>
      </c>
      <c r="B3363" s="28">
        <v>16.0</v>
      </c>
      <c r="C3363" s="28" t="s">
        <v>44</v>
      </c>
      <c r="D3363" s="28">
        <v>3.47</v>
      </c>
      <c r="E3363" s="28">
        <v>9.08</v>
      </c>
      <c r="F3363" s="28">
        <v>6.62</v>
      </c>
      <c r="G3363" s="28">
        <v>69.45</v>
      </c>
      <c r="H3363" s="28" t="s">
        <v>51</v>
      </c>
      <c r="I3363" s="28">
        <v>2.48</v>
      </c>
      <c r="J3363" s="28">
        <v>4.63</v>
      </c>
      <c r="K3363" s="28">
        <v>269.88</v>
      </c>
      <c r="L3363" s="28">
        <v>9.06</v>
      </c>
      <c r="M3363" s="28" t="s">
        <v>48</v>
      </c>
      <c r="N3363" s="28">
        <v>93.05</v>
      </c>
    </row>
    <row r="3364">
      <c r="A3364" s="28">
        <v>3363.0</v>
      </c>
      <c r="B3364" s="28">
        <v>19.0</v>
      </c>
      <c r="C3364" s="28" t="s">
        <v>49</v>
      </c>
      <c r="D3364" s="28">
        <v>7.24</v>
      </c>
      <c r="E3364" s="28">
        <v>7.75</v>
      </c>
      <c r="F3364" s="28">
        <v>7.43</v>
      </c>
      <c r="G3364" s="28">
        <v>74.68</v>
      </c>
      <c r="H3364" s="28" t="s">
        <v>47</v>
      </c>
      <c r="I3364" s="28">
        <v>3.38</v>
      </c>
      <c r="J3364" s="28">
        <v>12.64</v>
      </c>
      <c r="K3364" s="28">
        <v>247.78</v>
      </c>
      <c r="L3364" s="28">
        <v>18.98</v>
      </c>
      <c r="M3364" s="28" t="s">
        <v>46</v>
      </c>
      <c r="N3364" s="28">
        <v>63.2514319643789</v>
      </c>
    </row>
    <row r="3365">
      <c r="A3365" s="28">
        <v>3364.0</v>
      </c>
      <c r="B3365" s="28">
        <v>19.0</v>
      </c>
      <c r="C3365" s="28" t="s">
        <v>44</v>
      </c>
      <c r="D3365" s="28">
        <v>4.61</v>
      </c>
      <c r="E3365" s="28">
        <v>3.05</v>
      </c>
      <c r="F3365" s="28">
        <v>5.09</v>
      </c>
      <c r="G3365" s="28">
        <v>71.0</v>
      </c>
      <c r="H3365" s="28" t="s">
        <v>51</v>
      </c>
      <c r="I3365" s="28">
        <v>1.19</v>
      </c>
      <c r="J3365" s="28">
        <v>9.03</v>
      </c>
      <c r="K3365" s="28">
        <v>270.77</v>
      </c>
      <c r="L3365" s="28">
        <v>11.48</v>
      </c>
      <c r="M3365" s="28" t="s">
        <v>48</v>
      </c>
      <c r="N3365" s="28">
        <v>37.42</v>
      </c>
    </row>
    <row r="3366">
      <c r="A3366" s="28">
        <v>3365.0</v>
      </c>
      <c r="B3366" s="28">
        <v>24.0</v>
      </c>
      <c r="C3366" s="28" t="s">
        <v>44</v>
      </c>
      <c r="D3366" s="28">
        <v>4.53</v>
      </c>
      <c r="E3366" s="28">
        <v>6.79</v>
      </c>
      <c r="F3366" s="28">
        <v>7.27</v>
      </c>
      <c r="G3366" s="28">
        <v>61.59</v>
      </c>
      <c r="H3366" s="28" t="s">
        <v>51</v>
      </c>
      <c r="I3366" s="28">
        <v>2.9</v>
      </c>
      <c r="J3366" s="28">
        <v>9.86</v>
      </c>
      <c r="K3366" s="28">
        <v>253.82</v>
      </c>
      <c r="L3366" s="28">
        <v>11.0</v>
      </c>
      <c r="M3366" s="28" t="s">
        <v>48</v>
      </c>
      <c r="N3366" s="28">
        <v>63.56</v>
      </c>
    </row>
    <row r="3367">
      <c r="A3367" s="28">
        <v>3366.0</v>
      </c>
      <c r="B3367" s="28">
        <v>20.0</v>
      </c>
      <c r="C3367" s="28" t="s">
        <v>44</v>
      </c>
      <c r="D3367" s="28">
        <v>2.1</v>
      </c>
      <c r="E3367" s="28">
        <v>9.3</v>
      </c>
      <c r="F3367" s="28">
        <v>4.21</v>
      </c>
      <c r="G3367" s="28">
        <v>70.45</v>
      </c>
      <c r="H3367" s="28" t="s">
        <v>51</v>
      </c>
      <c r="I3367" s="28">
        <v>1.31</v>
      </c>
      <c r="J3367" s="28">
        <v>6.95</v>
      </c>
      <c r="K3367" s="28">
        <v>301.35</v>
      </c>
      <c r="L3367" s="28">
        <v>7.0</v>
      </c>
      <c r="M3367" s="28" t="s">
        <v>50</v>
      </c>
      <c r="N3367" s="28">
        <v>91.51</v>
      </c>
    </row>
    <row r="3368">
      <c r="A3368" s="28">
        <v>3367.0</v>
      </c>
      <c r="B3368" s="28">
        <v>20.0</v>
      </c>
      <c r="C3368" s="28" t="s">
        <v>49</v>
      </c>
      <c r="D3368" s="28">
        <v>4.86</v>
      </c>
      <c r="E3368" s="28">
        <v>5.47</v>
      </c>
      <c r="F3368" s="28">
        <v>5.52</v>
      </c>
      <c r="G3368" s="28">
        <v>63.93</v>
      </c>
      <c r="H3368" s="28" t="s">
        <v>45</v>
      </c>
      <c r="I3368" s="28">
        <v>1.07</v>
      </c>
      <c r="J3368" s="28">
        <v>7.29</v>
      </c>
      <c r="K3368" s="28">
        <v>248.48</v>
      </c>
      <c r="L3368" s="28">
        <v>8.65</v>
      </c>
      <c r="M3368" s="28" t="s">
        <v>48</v>
      </c>
      <c r="N3368" s="28">
        <v>58.57</v>
      </c>
    </row>
    <row r="3369">
      <c r="A3369" s="28">
        <v>3368.0</v>
      </c>
      <c r="B3369" s="28">
        <v>21.0</v>
      </c>
      <c r="C3369" s="28" t="s">
        <v>44</v>
      </c>
      <c r="D3369" s="28">
        <v>4.61</v>
      </c>
      <c r="E3369" s="28">
        <v>7.6</v>
      </c>
      <c r="F3369" s="28">
        <v>7.37</v>
      </c>
      <c r="G3369" s="28">
        <v>75.77</v>
      </c>
      <c r="H3369" s="28" t="s">
        <v>45</v>
      </c>
      <c r="I3369" s="28">
        <v>4.09</v>
      </c>
      <c r="J3369" s="28">
        <v>6.97</v>
      </c>
      <c r="K3369" s="28">
        <v>264.72</v>
      </c>
      <c r="L3369" s="28">
        <v>9.42</v>
      </c>
      <c r="M3369" s="28" t="s">
        <v>48</v>
      </c>
      <c r="N3369" s="28">
        <v>79.26</v>
      </c>
    </row>
    <row r="3370">
      <c r="A3370" s="28">
        <v>3369.0</v>
      </c>
      <c r="B3370" s="28">
        <v>16.0</v>
      </c>
      <c r="C3370" s="28" t="s">
        <v>44</v>
      </c>
      <c r="D3370" s="28">
        <v>3.17</v>
      </c>
      <c r="E3370" s="28">
        <v>9.74</v>
      </c>
      <c r="F3370" s="28">
        <v>4.75</v>
      </c>
      <c r="G3370" s="28">
        <v>98.67</v>
      </c>
      <c r="H3370" s="28" t="s">
        <v>45</v>
      </c>
      <c r="I3370" s="28">
        <v>1.66</v>
      </c>
      <c r="J3370" s="28">
        <v>8.17</v>
      </c>
      <c r="K3370" s="28">
        <v>290.73</v>
      </c>
      <c r="L3370" s="28">
        <v>9.98</v>
      </c>
      <c r="M3370" s="28" t="s">
        <v>50</v>
      </c>
      <c r="N3370" s="28">
        <v>100.0</v>
      </c>
    </row>
    <row r="3371">
      <c r="A3371" s="28">
        <v>3370.0</v>
      </c>
      <c r="B3371" s="28">
        <v>16.0</v>
      </c>
      <c r="C3371" s="28" t="s">
        <v>49</v>
      </c>
      <c r="D3371" s="28">
        <v>7.93</v>
      </c>
      <c r="E3371" s="28">
        <v>7.21</v>
      </c>
      <c r="F3371" s="28">
        <v>5.11</v>
      </c>
      <c r="G3371" s="28">
        <v>87.93</v>
      </c>
      <c r="H3371" s="28" t="s">
        <v>51</v>
      </c>
      <c r="I3371" s="28">
        <v>4.07</v>
      </c>
      <c r="J3371" s="28">
        <v>9.85</v>
      </c>
      <c r="K3371" s="28">
        <v>231.93</v>
      </c>
      <c r="L3371" s="28">
        <v>17.53</v>
      </c>
      <c r="M3371" s="28" t="s">
        <v>50</v>
      </c>
      <c r="N3371" s="28">
        <v>54.0519801382181</v>
      </c>
    </row>
    <row r="3372">
      <c r="A3372" s="28">
        <v>3371.0</v>
      </c>
      <c r="B3372" s="28">
        <v>24.0</v>
      </c>
      <c r="C3372" s="28" t="s">
        <v>49</v>
      </c>
      <c r="D3372" s="28">
        <v>7.06</v>
      </c>
      <c r="E3372" s="28">
        <v>1.92</v>
      </c>
      <c r="F3372" s="28">
        <v>8.4</v>
      </c>
      <c r="G3372" s="28">
        <v>88.28</v>
      </c>
      <c r="H3372" s="28" t="s">
        <v>47</v>
      </c>
      <c r="I3372" s="28">
        <v>1.08</v>
      </c>
      <c r="J3372" s="28">
        <v>8.61</v>
      </c>
      <c r="K3372" s="28">
        <v>234.42</v>
      </c>
      <c r="L3372" s="28">
        <v>13.57</v>
      </c>
      <c r="M3372" s="28" t="s">
        <v>46</v>
      </c>
      <c r="N3372" s="28">
        <v>37.25</v>
      </c>
    </row>
    <row r="3373">
      <c r="A3373" s="28">
        <v>3372.0</v>
      </c>
      <c r="B3373" s="28">
        <v>18.0</v>
      </c>
      <c r="C3373" s="28" t="s">
        <v>44</v>
      </c>
      <c r="D3373" s="28">
        <v>6.0</v>
      </c>
      <c r="E3373" s="28">
        <v>3.2</v>
      </c>
      <c r="F3373" s="28">
        <v>7.37</v>
      </c>
      <c r="G3373" s="28">
        <v>78.13</v>
      </c>
      <c r="H3373" s="28" t="s">
        <v>51</v>
      </c>
      <c r="I3373" s="28">
        <v>1.78</v>
      </c>
      <c r="J3373" s="28">
        <v>7.08</v>
      </c>
      <c r="K3373" s="28">
        <v>244.56</v>
      </c>
      <c r="L3373" s="28">
        <v>10.98</v>
      </c>
      <c r="M3373" s="28" t="s">
        <v>46</v>
      </c>
      <c r="N3373" s="28">
        <v>47.76</v>
      </c>
    </row>
    <row r="3374">
      <c r="A3374" s="28">
        <v>3373.0</v>
      </c>
      <c r="B3374" s="28">
        <v>19.0</v>
      </c>
      <c r="C3374" s="28" t="s">
        <v>44</v>
      </c>
      <c r="D3374" s="28">
        <v>4.3</v>
      </c>
      <c r="E3374" s="28">
        <v>6.36</v>
      </c>
      <c r="F3374" s="28">
        <v>6.49</v>
      </c>
      <c r="G3374" s="28">
        <v>92.45</v>
      </c>
      <c r="H3374" s="28" t="s">
        <v>47</v>
      </c>
      <c r="I3374" s="28">
        <v>0.51</v>
      </c>
      <c r="J3374" s="28">
        <v>6.79</v>
      </c>
      <c r="K3374" s="28">
        <v>256.82</v>
      </c>
      <c r="L3374" s="28">
        <v>8.25</v>
      </c>
      <c r="M3374" s="28" t="s">
        <v>48</v>
      </c>
      <c r="N3374" s="28">
        <v>70.66</v>
      </c>
    </row>
    <row r="3375">
      <c r="A3375" s="28">
        <v>3374.0</v>
      </c>
      <c r="B3375" s="28">
        <v>16.0</v>
      </c>
      <c r="C3375" s="28" t="s">
        <v>49</v>
      </c>
      <c r="D3375" s="28">
        <v>3.7</v>
      </c>
      <c r="E3375" s="28">
        <v>3.48</v>
      </c>
      <c r="F3375" s="28">
        <v>5.05</v>
      </c>
      <c r="G3375" s="28">
        <v>96.33</v>
      </c>
      <c r="H3375" s="28" t="s">
        <v>45</v>
      </c>
      <c r="I3375" s="28">
        <v>2.48</v>
      </c>
      <c r="J3375" s="28">
        <v>5.2</v>
      </c>
      <c r="K3375" s="28">
        <v>277.43</v>
      </c>
      <c r="L3375" s="28">
        <v>6.69</v>
      </c>
      <c r="M3375" s="28" t="s">
        <v>48</v>
      </c>
      <c r="N3375" s="28">
        <v>57.79</v>
      </c>
    </row>
    <row r="3376">
      <c r="A3376" s="28">
        <v>3375.0</v>
      </c>
      <c r="B3376" s="28">
        <v>24.0</v>
      </c>
      <c r="C3376" s="28" t="s">
        <v>44</v>
      </c>
      <c r="D3376" s="28">
        <v>1.48</v>
      </c>
      <c r="E3376" s="28">
        <v>9.62</v>
      </c>
      <c r="F3376" s="28">
        <v>5.71</v>
      </c>
      <c r="G3376" s="28">
        <v>98.46</v>
      </c>
      <c r="H3376" s="28" t="s">
        <v>47</v>
      </c>
      <c r="I3376" s="28">
        <v>1.91</v>
      </c>
      <c r="J3376" s="28">
        <v>6.49</v>
      </c>
      <c r="K3376" s="28">
        <v>310.28</v>
      </c>
      <c r="L3376" s="28">
        <v>5.76</v>
      </c>
      <c r="M3376" s="28" t="s">
        <v>50</v>
      </c>
      <c r="N3376" s="28">
        <v>100.0</v>
      </c>
    </row>
    <row r="3377">
      <c r="A3377" s="28">
        <v>3376.0</v>
      </c>
      <c r="B3377" s="28">
        <v>23.0</v>
      </c>
      <c r="C3377" s="28" t="s">
        <v>49</v>
      </c>
      <c r="D3377" s="28">
        <v>2.45</v>
      </c>
      <c r="E3377" s="28">
        <v>4.65</v>
      </c>
      <c r="F3377" s="28">
        <v>6.87</v>
      </c>
      <c r="G3377" s="28">
        <v>63.96</v>
      </c>
      <c r="H3377" s="28" t="s">
        <v>45</v>
      </c>
      <c r="I3377" s="28">
        <v>0.03</v>
      </c>
      <c r="J3377" s="28">
        <v>5.87</v>
      </c>
      <c r="K3377" s="28">
        <v>311.25</v>
      </c>
      <c r="L3377" s="28">
        <v>9.01</v>
      </c>
      <c r="M3377" s="28" t="s">
        <v>48</v>
      </c>
      <c r="N3377" s="28">
        <v>60.31</v>
      </c>
    </row>
    <row r="3378">
      <c r="A3378" s="28">
        <v>3377.0</v>
      </c>
      <c r="B3378" s="28">
        <v>17.0</v>
      </c>
      <c r="C3378" s="28" t="s">
        <v>49</v>
      </c>
      <c r="D3378" s="28">
        <v>6.19</v>
      </c>
      <c r="E3378" s="28">
        <v>5.12</v>
      </c>
      <c r="F3378" s="28">
        <v>4.78</v>
      </c>
      <c r="G3378" s="28">
        <v>95.19</v>
      </c>
      <c r="H3378" s="28" t="s">
        <v>45</v>
      </c>
      <c r="I3378" s="28">
        <v>2.32</v>
      </c>
      <c r="J3378" s="28">
        <v>8.45</v>
      </c>
      <c r="K3378" s="28">
        <v>241.16</v>
      </c>
      <c r="L3378" s="28">
        <v>16.15</v>
      </c>
      <c r="M3378" s="28" t="s">
        <v>46</v>
      </c>
      <c r="N3378" s="28">
        <v>53.06</v>
      </c>
    </row>
    <row r="3379">
      <c r="A3379" s="28">
        <v>3378.0</v>
      </c>
      <c r="B3379" s="28">
        <v>23.0</v>
      </c>
      <c r="C3379" s="28" t="s">
        <v>44</v>
      </c>
      <c r="D3379" s="28">
        <v>3.63</v>
      </c>
      <c r="E3379" s="28">
        <v>7.31</v>
      </c>
      <c r="F3379" s="28">
        <v>6.41</v>
      </c>
      <c r="G3379" s="28">
        <v>69.0</v>
      </c>
      <c r="H3379" s="28" t="s">
        <v>47</v>
      </c>
      <c r="I3379" s="28">
        <v>0.37</v>
      </c>
      <c r="J3379" s="28">
        <v>7.64</v>
      </c>
      <c r="K3379" s="28">
        <v>284.91</v>
      </c>
      <c r="L3379" s="28">
        <v>7.42</v>
      </c>
      <c r="M3379" s="28" t="s">
        <v>48</v>
      </c>
      <c r="N3379" s="28">
        <v>72.12</v>
      </c>
    </row>
    <row r="3380">
      <c r="A3380" s="28">
        <v>3379.0</v>
      </c>
      <c r="B3380" s="28">
        <v>22.0</v>
      </c>
      <c r="C3380" s="28" t="s">
        <v>44</v>
      </c>
      <c r="D3380" s="28">
        <v>7.06</v>
      </c>
      <c r="E3380" s="28">
        <v>5.72</v>
      </c>
      <c r="F3380" s="28">
        <v>6.04</v>
      </c>
      <c r="G3380" s="28">
        <v>75.89</v>
      </c>
      <c r="H3380" s="28" t="s">
        <v>45</v>
      </c>
      <c r="I3380" s="28">
        <v>4.18</v>
      </c>
      <c r="J3380" s="28">
        <v>8.41</v>
      </c>
      <c r="K3380" s="28">
        <v>242.92</v>
      </c>
      <c r="L3380" s="28">
        <v>15.45</v>
      </c>
      <c r="M3380" s="28" t="s">
        <v>46</v>
      </c>
      <c r="N3380" s="28">
        <v>53.5999166066959</v>
      </c>
    </row>
    <row r="3381">
      <c r="A3381" s="28">
        <v>3380.0</v>
      </c>
      <c r="B3381" s="28">
        <v>21.0</v>
      </c>
      <c r="C3381" s="28" t="s">
        <v>44</v>
      </c>
      <c r="D3381" s="28">
        <v>1.18</v>
      </c>
      <c r="E3381" s="28">
        <v>4.44</v>
      </c>
      <c r="F3381" s="28">
        <v>6.38</v>
      </c>
      <c r="G3381" s="28">
        <v>73.82</v>
      </c>
      <c r="H3381" s="28" t="s">
        <v>45</v>
      </c>
      <c r="I3381" s="28">
        <v>2.47</v>
      </c>
      <c r="J3381" s="28">
        <v>5.81</v>
      </c>
      <c r="K3381" s="28">
        <v>301.08</v>
      </c>
      <c r="L3381" s="28">
        <v>5.24</v>
      </c>
      <c r="M3381" s="28" t="s">
        <v>48</v>
      </c>
      <c r="N3381" s="28">
        <v>84.9</v>
      </c>
    </row>
    <row r="3382">
      <c r="A3382" s="28">
        <v>3381.0</v>
      </c>
      <c r="B3382" s="28">
        <v>16.0</v>
      </c>
      <c r="C3382" s="28" t="s">
        <v>44</v>
      </c>
      <c r="D3382" s="28">
        <v>4.07</v>
      </c>
      <c r="E3382" s="28">
        <v>1.69</v>
      </c>
      <c r="F3382" s="28">
        <v>4.53</v>
      </c>
      <c r="G3382" s="28">
        <v>87.01</v>
      </c>
      <c r="H3382" s="28" t="s">
        <v>45</v>
      </c>
      <c r="I3382" s="28">
        <v>3.45</v>
      </c>
      <c r="J3382" s="28">
        <v>7.58</v>
      </c>
      <c r="K3382" s="28">
        <v>278.37</v>
      </c>
      <c r="L3382" s="28">
        <v>10.32</v>
      </c>
      <c r="M3382" s="28" t="s">
        <v>48</v>
      </c>
      <c r="N3382" s="28">
        <v>28.89</v>
      </c>
    </row>
    <row r="3383">
      <c r="A3383" s="28">
        <v>3382.0</v>
      </c>
      <c r="B3383" s="28">
        <v>22.0</v>
      </c>
      <c r="C3383" s="28" t="s">
        <v>44</v>
      </c>
      <c r="D3383" s="28">
        <v>5.18</v>
      </c>
      <c r="E3383" s="28">
        <v>6.37</v>
      </c>
      <c r="F3383" s="28">
        <v>4.53</v>
      </c>
      <c r="G3383" s="28">
        <v>83.92</v>
      </c>
      <c r="H3383" s="28" t="s">
        <v>47</v>
      </c>
      <c r="I3383" s="28">
        <v>4.11</v>
      </c>
      <c r="J3383" s="28">
        <v>6.21</v>
      </c>
      <c r="K3383" s="28">
        <v>249.68</v>
      </c>
      <c r="L3383" s="28">
        <v>8.92</v>
      </c>
      <c r="M3383" s="28" t="s">
        <v>46</v>
      </c>
      <c r="N3383" s="28">
        <v>61.19</v>
      </c>
    </row>
    <row r="3384">
      <c r="A3384" s="28">
        <v>3383.0</v>
      </c>
      <c r="B3384" s="28">
        <v>22.0</v>
      </c>
      <c r="C3384" s="28" t="s">
        <v>49</v>
      </c>
      <c r="D3384" s="28">
        <v>4.13</v>
      </c>
      <c r="E3384" s="28">
        <v>8.81</v>
      </c>
      <c r="F3384" s="28">
        <v>8.82</v>
      </c>
      <c r="G3384" s="28">
        <v>64.36</v>
      </c>
      <c r="H3384" s="28" t="s">
        <v>51</v>
      </c>
      <c r="I3384" s="28">
        <v>0.26</v>
      </c>
      <c r="J3384" s="28">
        <v>6.73</v>
      </c>
      <c r="K3384" s="28">
        <v>273.01</v>
      </c>
      <c r="L3384" s="28">
        <v>8.08</v>
      </c>
      <c r="M3384" s="28" t="s">
        <v>48</v>
      </c>
      <c r="N3384" s="28">
        <v>90.55</v>
      </c>
    </row>
    <row r="3385">
      <c r="A3385" s="28">
        <v>3384.0</v>
      </c>
      <c r="B3385" s="28">
        <v>24.0</v>
      </c>
      <c r="C3385" s="28" t="s">
        <v>44</v>
      </c>
      <c r="D3385" s="28">
        <v>7.11</v>
      </c>
      <c r="E3385" s="28">
        <v>7.17</v>
      </c>
      <c r="F3385" s="28">
        <v>8.9</v>
      </c>
      <c r="G3385" s="28">
        <v>91.31</v>
      </c>
      <c r="H3385" s="28" t="s">
        <v>45</v>
      </c>
      <c r="I3385" s="28">
        <v>1.69</v>
      </c>
      <c r="J3385" s="28">
        <v>11.86</v>
      </c>
      <c r="K3385" s="28">
        <v>232.57</v>
      </c>
      <c r="L3385" s="28">
        <v>17.28</v>
      </c>
      <c r="M3385" s="28" t="s">
        <v>46</v>
      </c>
      <c r="N3385" s="28">
        <v>79.1408972760816</v>
      </c>
    </row>
    <row r="3386">
      <c r="A3386" s="28">
        <v>3385.0</v>
      </c>
      <c r="B3386" s="28">
        <v>16.0</v>
      </c>
      <c r="C3386" s="28" t="s">
        <v>49</v>
      </c>
      <c r="D3386" s="28">
        <v>7.92</v>
      </c>
      <c r="E3386" s="28">
        <v>4.43</v>
      </c>
      <c r="F3386" s="28">
        <v>6.13</v>
      </c>
      <c r="G3386" s="28">
        <v>77.59</v>
      </c>
      <c r="H3386" s="28" t="s">
        <v>45</v>
      </c>
      <c r="I3386" s="28">
        <v>0.13</v>
      </c>
      <c r="J3386" s="28">
        <v>9.86</v>
      </c>
      <c r="K3386" s="28">
        <v>229.4</v>
      </c>
      <c r="L3386" s="28">
        <v>16.04</v>
      </c>
      <c r="M3386" s="28" t="s">
        <v>46</v>
      </c>
      <c r="N3386" s="28">
        <v>30.1</v>
      </c>
    </row>
    <row r="3387">
      <c r="A3387" s="28">
        <v>3386.0</v>
      </c>
      <c r="B3387" s="28">
        <v>17.0</v>
      </c>
      <c r="C3387" s="28" t="s">
        <v>49</v>
      </c>
      <c r="D3387" s="28">
        <v>0.93</v>
      </c>
      <c r="E3387" s="28">
        <v>2.15</v>
      </c>
      <c r="F3387" s="28">
        <v>7.94</v>
      </c>
      <c r="G3387" s="28">
        <v>60.09</v>
      </c>
      <c r="H3387" s="28" t="s">
        <v>45</v>
      </c>
      <c r="I3387" s="28">
        <v>0.25</v>
      </c>
      <c r="J3387" s="28">
        <v>6.74</v>
      </c>
      <c r="K3387" s="28">
        <v>314.07</v>
      </c>
      <c r="L3387" s="28">
        <v>4.95</v>
      </c>
      <c r="M3387" s="28" t="s">
        <v>48</v>
      </c>
      <c r="N3387" s="28">
        <v>60.98</v>
      </c>
    </row>
    <row r="3388">
      <c r="A3388" s="28">
        <v>3387.0</v>
      </c>
      <c r="B3388" s="28">
        <v>24.0</v>
      </c>
      <c r="C3388" s="28" t="s">
        <v>44</v>
      </c>
      <c r="D3388" s="28">
        <v>1.04</v>
      </c>
      <c r="E3388" s="28">
        <v>8.35</v>
      </c>
      <c r="F3388" s="28">
        <v>7.28</v>
      </c>
      <c r="G3388" s="28">
        <v>76.58</v>
      </c>
      <c r="H3388" s="28" t="s">
        <v>45</v>
      </c>
      <c r="I3388" s="28">
        <v>0.19</v>
      </c>
      <c r="J3388" s="28">
        <v>6.52</v>
      </c>
      <c r="K3388" s="28">
        <v>302.23</v>
      </c>
      <c r="L3388" s="28">
        <v>2.79</v>
      </c>
      <c r="M3388" s="28" t="s">
        <v>48</v>
      </c>
      <c r="N3388" s="28">
        <v>100.0</v>
      </c>
    </row>
    <row r="3389">
      <c r="A3389" s="28">
        <v>3388.0</v>
      </c>
      <c r="B3389" s="28">
        <v>24.0</v>
      </c>
      <c r="C3389" s="28" t="s">
        <v>44</v>
      </c>
      <c r="D3389" s="28">
        <v>1.04</v>
      </c>
      <c r="E3389" s="28">
        <v>9.48</v>
      </c>
      <c r="F3389" s="28">
        <v>4.58</v>
      </c>
      <c r="G3389" s="28">
        <v>80.65</v>
      </c>
      <c r="H3389" s="28" t="s">
        <v>47</v>
      </c>
      <c r="I3389" s="28">
        <v>2.39</v>
      </c>
      <c r="J3389" s="28">
        <v>5.93</v>
      </c>
      <c r="K3389" s="28">
        <v>307.42</v>
      </c>
      <c r="L3389" s="28">
        <v>3.55</v>
      </c>
      <c r="M3389" s="28" t="s">
        <v>50</v>
      </c>
      <c r="N3389" s="28">
        <v>97.02</v>
      </c>
    </row>
    <row r="3390">
      <c r="A3390" s="28">
        <v>3389.0</v>
      </c>
      <c r="B3390" s="28">
        <v>21.0</v>
      </c>
      <c r="C3390" s="28" t="s">
        <v>44</v>
      </c>
      <c r="D3390" s="28">
        <v>5.45</v>
      </c>
      <c r="E3390" s="28">
        <v>4.49</v>
      </c>
      <c r="F3390" s="28">
        <v>5.48</v>
      </c>
      <c r="G3390" s="28">
        <v>62.75</v>
      </c>
      <c r="H3390" s="28" t="s">
        <v>47</v>
      </c>
      <c r="I3390" s="28">
        <v>2.25</v>
      </c>
      <c r="J3390" s="28">
        <v>6.84</v>
      </c>
      <c r="K3390" s="28">
        <v>253.31</v>
      </c>
      <c r="L3390" s="28">
        <v>8.93</v>
      </c>
      <c r="M3390" s="28" t="s">
        <v>46</v>
      </c>
      <c r="N3390" s="28">
        <v>44.75</v>
      </c>
    </row>
    <row r="3391">
      <c r="A3391" s="28">
        <v>3390.0</v>
      </c>
      <c r="B3391" s="28">
        <v>21.0</v>
      </c>
      <c r="C3391" s="28" t="s">
        <v>44</v>
      </c>
      <c r="D3391" s="28">
        <v>2.98</v>
      </c>
      <c r="E3391" s="28">
        <v>7.56</v>
      </c>
      <c r="F3391" s="28">
        <v>5.57</v>
      </c>
      <c r="G3391" s="28">
        <v>66.05</v>
      </c>
      <c r="H3391" s="28" t="s">
        <v>47</v>
      </c>
      <c r="I3391" s="28">
        <v>0.31</v>
      </c>
      <c r="J3391" s="28">
        <v>5.75</v>
      </c>
      <c r="K3391" s="28">
        <v>273.35</v>
      </c>
      <c r="L3391" s="28">
        <v>7.87</v>
      </c>
      <c r="M3391" s="28" t="s">
        <v>50</v>
      </c>
      <c r="N3391" s="28">
        <v>71.53</v>
      </c>
    </row>
    <row r="3392">
      <c r="A3392" s="28">
        <v>3391.0</v>
      </c>
      <c r="B3392" s="28">
        <v>19.0</v>
      </c>
      <c r="C3392" s="28" t="s">
        <v>49</v>
      </c>
      <c r="D3392" s="28">
        <v>5.87</v>
      </c>
      <c r="E3392" s="28">
        <v>4.7</v>
      </c>
      <c r="F3392" s="28">
        <v>6.98</v>
      </c>
      <c r="G3392" s="28">
        <v>99.74</v>
      </c>
      <c r="H3392" s="28" t="s">
        <v>47</v>
      </c>
      <c r="I3392" s="28">
        <v>1.31</v>
      </c>
      <c r="J3392" s="28">
        <v>8.36</v>
      </c>
      <c r="K3392" s="28">
        <v>245.86</v>
      </c>
      <c r="L3392" s="28">
        <v>12.29</v>
      </c>
      <c r="M3392" s="28" t="s">
        <v>46</v>
      </c>
      <c r="N3392" s="28">
        <v>68.12</v>
      </c>
    </row>
    <row r="3393">
      <c r="A3393" s="28">
        <v>3392.0</v>
      </c>
      <c r="B3393" s="28">
        <v>19.0</v>
      </c>
      <c r="C3393" s="28" t="s">
        <v>44</v>
      </c>
      <c r="D3393" s="28">
        <v>3.24</v>
      </c>
      <c r="E3393" s="28">
        <v>5.52</v>
      </c>
      <c r="F3393" s="28">
        <v>6.9</v>
      </c>
      <c r="G3393" s="28">
        <v>94.85</v>
      </c>
      <c r="H3393" s="28" t="s">
        <v>47</v>
      </c>
      <c r="I3393" s="28">
        <v>1.22</v>
      </c>
      <c r="J3393" s="28">
        <v>4.93</v>
      </c>
      <c r="K3393" s="28">
        <v>275.33</v>
      </c>
      <c r="L3393" s="28">
        <v>7.86</v>
      </c>
      <c r="M3393" s="28" t="s">
        <v>48</v>
      </c>
      <c r="N3393" s="28">
        <v>76.99</v>
      </c>
    </row>
    <row r="3394">
      <c r="A3394" s="28">
        <v>3393.0</v>
      </c>
      <c r="B3394" s="28">
        <v>20.0</v>
      </c>
      <c r="C3394" s="28" t="s">
        <v>49</v>
      </c>
      <c r="D3394" s="28">
        <v>5.02</v>
      </c>
      <c r="E3394" s="28">
        <v>8.53</v>
      </c>
      <c r="F3394" s="28">
        <v>8.62</v>
      </c>
      <c r="G3394" s="28">
        <v>65.33</v>
      </c>
      <c r="H3394" s="28" t="s">
        <v>47</v>
      </c>
      <c r="I3394" s="28">
        <v>1.48</v>
      </c>
      <c r="J3394" s="28">
        <v>11.02</v>
      </c>
      <c r="K3394" s="28">
        <v>248.49</v>
      </c>
      <c r="L3394" s="28">
        <v>12.31</v>
      </c>
      <c r="M3394" s="28" t="s">
        <v>46</v>
      </c>
      <c r="N3394" s="28">
        <v>93.6032976413505</v>
      </c>
    </row>
    <row r="3395">
      <c r="A3395" s="28">
        <v>3394.0</v>
      </c>
      <c r="B3395" s="28">
        <v>18.0</v>
      </c>
      <c r="C3395" s="28" t="s">
        <v>44</v>
      </c>
      <c r="D3395" s="28">
        <v>6.16</v>
      </c>
      <c r="E3395" s="28">
        <v>1.75</v>
      </c>
      <c r="F3395" s="28">
        <v>7.95</v>
      </c>
      <c r="G3395" s="28">
        <v>83.21</v>
      </c>
      <c r="H3395" s="28" t="s">
        <v>47</v>
      </c>
      <c r="I3395" s="28">
        <v>3.2</v>
      </c>
      <c r="J3395" s="28">
        <v>7.9</v>
      </c>
      <c r="K3395" s="28">
        <v>238.04</v>
      </c>
      <c r="L3395" s="28">
        <v>13.66</v>
      </c>
      <c r="M3395" s="28" t="s">
        <v>46</v>
      </c>
      <c r="N3395" s="28">
        <v>45.54</v>
      </c>
    </row>
    <row r="3396">
      <c r="A3396" s="28">
        <v>3395.0</v>
      </c>
      <c r="B3396" s="28">
        <v>16.0</v>
      </c>
      <c r="C3396" s="28" t="s">
        <v>44</v>
      </c>
      <c r="D3396" s="28">
        <v>4.39</v>
      </c>
      <c r="E3396" s="28">
        <v>5.77</v>
      </c>
      <c r="F3396" s="28">
        <v>8.28</v>
      </c>
      <c r="G3396" s="28">
        <v>75.17</v>
      </c>
      <c r="H3396" s="28" t="s">
        <v>47</v>
      </c>
      <c r="I3396" s="28">
        <v>3.49</v>
      </c>
      <c r="J3396" s="28">
        <v>6.97</v>
      </c>
      <c r="K3396" s="28">
        <v>264.74</v>
      </c>
      <c r="L3396" s="28">
        <v>13.68</v>
      </c>
      <c r="M3396" s="28" t="s">
        <v>48</v>
      </c>
      <c r="N3396" s="28">
        <v>68.02</v>
      </c>
    </row>
    <row r="3397">
      <c r="A3397" s="28">
        <v>3396.0</v>
      </c>
      <c r="B3397" s="28">
        <v>16.0</v>
      </c>
      <c r="C3397" s="28" t="s">
        <v>49</v>
      </c>
      <c r="D3397" s="28">
        <v>4.32</v>
      </c>
      <c r="E3397" s="28">
        <v>2.93</v>
      </c>
      <c r="F3397" s="28">
        <v>8.46</v>
      </c>
      <c r="G3397" s="28">
        <v>81.75</v>
      </c>
      <c r="H3397" s="28" t="s">
        <v>51</v>
      </c>
      <c r="I3397" s="28">
        <v>1.7</v>
      </c>
      <c r="J3397" s="28">
        <v>9.72</v>
      </c>
      <c r="K3397" s="28">
        <v>268.71</v>
      </c>
      <c r="L3397" s="28">
        <v>10.29</v>
      </c>
      <c r="M3397" s="28" t="s">
        <v>48</v>
      </c>
      <c r="N3397" s="28">
        <v>57.93</v>
      </c>
    </row>
    <row r="3398">
      <c r="A3398" s="28">
        <v>3397.0</v>
      </c>
      <c r="B3398" s="28">
        <v>22.0</v>
      </c>
      <c r="C3398" s="28" t="s">
        <v>49</v>
      </c>
      <c r="D3398" s="28">
        <v>0.71</v>
      </c>
      <c r="E3398" s="28">
        <v>4.06</v>
      </c>
      <c r="F3398" s="28">
        <v>8.01</v>
      </c>
      <c r="G3398" s="28">
        <v>78.82</v>
      </c>
      <c r="H3398" s="28" t="s">
        <v>45</v>
      </c>
      <c r="I3398" s="28">
        <v>3.94</v>
      </c>
      <c r="J3398" s="28">
        <v>2.43</v>
      </c>
      <c r="K3398" s="28">
        <v>299.04</v>
      </c>
      <c r="L3398" s="28">
        <v>3.26</v>
      </c>
      <c r="M3398" s="28" t="s">
        <v>48</v>
      </c>
      <c r="N3398" s="28">
        <v>71.8</v>
      </c>
    </row>
    <row r="3399">
      <c r="A3399" s="28">
        <v>3398.0</v>
      </c>
      <c r="B3399" s="28">
        <v>16.0</v>
      </c>
      <c r="C3399" s="28" t="s">
        <v>44</v>
      </c>
      <c r="D3399" s="28">
        <v>3.29</v>
      </c>
      <c r="E3399" s="28">
        <v>6.8</v>
      </c>
      <c r="F3399" s="28">
        <v>5.66</v>
      </c>
      <c r="G3399" s="28">
        <v>61.93</v>
      </c>
      <c r="H3399" s="28" t="s">
        <v>51</v>
      </c>
      <c r="I3399" s="28">
        <v>2.09</v>
      </c>
      <c r="J3399" s="28">
        <v>6.64</v>
      </c>
      <c r="K3399" s="28">
        <v>292.52</v>
      </c>
      <c r="L3399" s="28">
        <v>6.94</v>
      </c>
      <c r="M3399" s="28" t="s">
        <v>48</v>
      </c>
      <c r="N3399" s="28">
        <v>65.23</v>
      </c>
    </row>
    <row r="3400">
      <c r="A3400" s="28">
        <v>3399.0</v>
      </c>
      <c r="B3400" s="28">
        <v>16.0</v>
      </c>
      <c r="C3400" s="28" t="s">
        <v>44</v>
      </c>
      <c r="D3400" s="28">
        <v>4.37</v>
      </c>
      <c r="E3400" s="28">
        <v>1.25</v>
      </c>
      <c r="F3400" s="28">
        <v>5.08</v>
      </c>
      <c r="G3400" s="28">
        <v>72.62</v>
      </c>
      <c r="H3400" s="28" t="s">
        <v>51</v>
      </c>
      <c r="I3400" s="28">
        <v>2.61</v>
      </c>
      <c r="J3400" s="28">
        <v>10.25</v>
      </c>
      <c r="K3400" s="28">
        <v>273.69</v>
      </c>
      <c r="L3400" s="28">
        <v>11.42</v>
      </c>
      <c r="M3400" s="28" t="s">
        <v>48</v>
      </c>
      <c r="N3400" s="28">
        <v>24.22</v>
      </c>
    </row>
    <row r="3401">
      <c r="A3401" s="28">
        <v>3400.0</v>
      </c>
      <c r="B3401" s="28">
        <v>18.0</v>
      </c>
      <c r="C3401" s="28" t="s">
        <v>49</v>
      </c>
      <c r="D3401" s="28">
        <v>3.7</v>
      </c>
      <c r="E3401" s="28">
        <v>6.34</v>
      </c>
      <c r="F3401" s="28">
        <v>6.86</v>
      </c>
      <c r="G3401" s="28">
        <v>65.02</v>
      </c>
      <c r="H3401" s="28" t="s">
        <v>51</v>
      </c>
      <c r="I3401" s="28">
        <v>0.73</v>
      </c>
      <c r="J3401" s="28">
        <v>5.94</v>
      </c>
      <c r="K3401" s="28">
        <v>274.75</v>
      </c>
      <c r="L3401" s="28">
        <v>9.47</v>
      </c>
      <c r="M3401" s="28" t="s">
        <v>48</v>
      </c>
      <c r="N3401" s="28">
        <v>74.74</v>
      </c>
    </row>
    <row r="3402">
      <c r="A3402" s="28">
        <v>3401.0</v>
      </c>
      <c r="B3402" s="28">
        <v>19.0</v>
      </c>
      <c r="C3402" s="28" t="s">
        <v>44</v>
      </c>
      <c r="D3402" s="28">
        <v>7.21</v>
      </c>
      <c r="E3402" s="28">
        <v>3.55</v>
      </c>
      <c r="F3402" s="28">
        <v>7.45</v>
      </c>
      <c r="G3402" s="28">
        <v>79.56</v>
      </c>
      <c r="H3402" s="28" t="s">
        <v>47</v>
      </c>
      <c r="I3402" s="28">
        <v>1.16</v>
      </c>
      <c r="J3402" s="28">
        <v>11.73</v>
      </c>
      <c r="K3402" s="28">
        <v>221.29</v>
      </c>
      <c r="L3402" s="28">
        <v>17.25</v>
      </c>
      <c r="M3402" s="28" t="s">
        <v>46</v>
      </c>
      <c r="N3402" s="28">
        <v>39.1</v>
      </c>
    </row>
    <row r="3403">
      <c r="A3403" s="28">
        <v>3402.0</v>
      </c>
      <c r="B3403" s="28">
        <v>19.0</v>
      </c>
      <c r="C3403" s="28" t="s">
        <v>44</v>
      </c>
      <c r="D3403" s="28">
        <v>7.25</v>
      </c>
      <c r="E3403" s="28">
        <v>7.03</v>
      </c>
      <c r="F3403" s="28">
        <v>5.93</v>
      </c>
      <c r="G3403" s="28">
        <v>96.29</v>
      </c>
      <c r="H3403" s="28" t="s">
        <v>51</v>
      </c>
      <c r="I3403" s="28">
        <v>3.64</v>
      </c>
      <c r="J3403" s="28">
        <v>8.65</v>
      </c>
      <c r="K3403" s="28">
        <v>230.87</v>
      </c>
      <c r="L3403" s="28">
        <v>16.58</v>
      </c>
      <c r="M3403" s="28" t="s">
        <v>50</v>
      </c>
      <c r="N3403" s="28">
        <v>63.5379778950735</v>
      </c>
    </row>
    <row r="3404">
      <c r="A3404" s="28">
        <v>3403.0</v>
      </c>
      <c r="B3404" s="28">
        <v>17.0</v>
      </c>
      <c r="C3404" s="28" t="s">
        <v>49</v>
      </c>
      <c r="D3404" s="28">
        <v>6.58</v>
      </c>
      <c r="E3404" s="28">
        <v>2.27</v>
      </c>
      <c r="F3404" s="28">
        <v>8.24</v>
      </c>
      <c r="G3404" s="28">
        <v>99.82</v>
      </c>
      <c r="H3404" s="28" t="s">
        <v>45</v>
      </c>
      <c r="I3404" s="28">
        <v>4.89</v>
      </c>
      <c r="J3404" s="28">
        <v>10.58</v>
      </c>
      <c r="K3404" s="28">
        <v>238.31</v>
      </c>
      <c r="L3404" s="28">
        <v>17.07</v>
      </c>
      <c r="M3404" s="28" t="s">
        <v>46</v>
      </c>
      <c r="N3404" s="28">
        <v>47.8059737078048</v>
      </c>
    </row>
    <row r="3405">
      <c r="A3405" s="28">
        <v>3404.0</v>
      </c>
      <c r="B3405" s="28">
        <v>16.0</v>
      </c>
      <c r="C3405" s="28" t="s">
        <v>49</v>
      </c>
      <c r="D3405" s="28">
        <v>3.0</v>
      </c>
      <c r="E3405" s="28">
        <v>7.62</v>
      </c>
      <c r="F3405" s="28">
        <v>8.8</v>
      </c>
      <c r="G3405" s="28">
        <v>97.77</v>
      </c>
      <c r="H3405" s="28" t="s">
        <v>45</v>
      </c>
      <c r="I3405" s="28">
        <v>3.52</v>
      </c>
      <c r="J3405" s="28">
        <v>5.7</v>
      </c>
      <c r="K3405" s="28">
        <v>273.2</v>
      </c>
      <c r="L3405" s="28">
        <v>8.68</v>
      </c>
      <c r="M3405" s="28" t="s">
        <v>48</v>
      </c>
      <c r="N3405" s="28">
        <v>100.0</v>
      </c>
    </row>
    <row r="3406">
      <c r="A3406" s="28">
        <v>3405.0</v>
      </c>
      <c r="B3406" s="28">
        <v>18.0</v>
      </c>
      <c r="C3406" s="28" t="s">
        <v>49</v>
      </c>
      <c r="D3406" s="28">
        <v>5.74</v>
      </c>
      <c r="E3406" s="28">
        <v>6.81</v>
      </c>
      <c r="F3406" s="28">
        <v>6.85</v>
      </c>
      <c r="G3406" s="28">
        <v>99.43</v>
      </c>
      <c r="H3406" s="28" t="s">
        <v>47</v>
      </c>
      <c r="I3406" s="28">
        <v>0.27</v>
      </c>
      <c r="J3406" s="28">
        <v>10.24</v>
      </c>
      <c r="K3406" s="28">
        <v>239.5</v>
      </c>
      <c r="L3406" s="28">
        <v>15.57</v>
      </c>
      <c r="M3406" s="28" t="s">
        <v>46</v>
      </c>
      <c r="N3406" s="28">
        <v>70.56</v>
      </c>
    </row>
    <row r="3407">
      <c r="A3407" s="28">
        <v>3406.0</v>
      </c>
      <c r="B3407" s="28">
        <v>19.0</v>
      </c>
      <c r="C3407" s="28" t="s">
        <v>49</v>
      </c>
      <c r="D3407" s="28">
        <v>3.16</v>
      </c>
      <c r="E3407" s="28">
        <v>9.74</v>
      </c>
      <c r="F3407" s="28">
        <v>6.28</v>
      </c>
      <c r="G3407" s="28">
        <v>60.61</v>
      </c>
      <c r="H3407" s="28" t="s">
        <v>51</v>
      </c>
      <c r="I3407" s="28">
        <v>0.71</v>
      </c>
      <c r="J3407" s="28">
        <v>6.32</v>
      </c>
      <c r="K3407" s="28">
        <v>289.74</v>
      </c>
      <c r="L3407" s="28">
        <v>8.33</v>
      </c>
      <c r="M3407" s="28" t="s">
        <v>48</v>
      </c>
      <c r="N3407" s="28">
        <v>86.17</v>
      </c>
    </row>
    <row r="3408">
      <c r="A3408" s="28">
        <v>3407.0</v>
      </c>
      <c r="B3408" s="28">
        <v>18.0</v>
      </c>
      <c r="C3408" s="28" t="s">
        <v>49</v>
      </c>
      <c r="D3408" s="28">
        <v>1.86</v>
      </c>
      <c r="E3408" s="28">
        <v>9.2</v>
      </c>
      <c r="F3408" s="28">
        <v>8.21</v>
      </c>
      <c r="G3408" s="28">
        <v>89.18</v>
      </c>
      <c r="H3408" s="28" t="s">
        <v>45</v>
      </c>
      <c r="I3408" s="28">
        <v>2.23</v>
      </c>
      <c r="J3408" s="28">
        <v>4.35</v>
      </c>
      <c r="K3408" s="28">
        <v>294.44</v>
      </c>
      <c r="L3408" s="28">
        <v>3.51</v>
      </c>
      <c r="M3408" s="28" t="s">
        <v>48</v>
      </c>
      <c r="N3408" s="28">
        <v>100.0</v>
      </c>
    </row>
    <row r="3409">
      <c r="A3409" s="28">
        <v>3408.0</v>
      </c>
      <c r="B3409" s="28">
        <v>23.0</v>
      </c>
      <c r="C3409" s="28" t="s">
        <v>49</v>
      </c>
      <c r="D3409" s="28">
        <v>2.74</v>
      </c>
      <c r="E3409" s="28">
        <v>3.55</v>
      </c>
      <c r="F3409" s="28">
        <v>4.12</v>
      </c>
      <c r="G3409" s="28">
        <v>70.92</v>
      </c>
      <c r="H3409" s="28" t="s">
        <v>47</v>
      </c>
      <c r="I3409" s="28">
        <v>3.66</v>
      </c>
      <c r="J3409" s="28">
        <v>6.47</v>
      </c>
      <c r="K3409" s="28">
        <v>295.98</v>
      </c>
      <c r="L3409" s="28">
        <v>8.95</v>
      </c>
      <c r="M3409" s="28" t="s">
        <v>48</v>
      </c>
      <c r="N3409" s="28">
        <v>49.28</v>
      </c>
    </row>
    <row r="3410">
      <c r="A3410" s="28">
        <v>3409.0</v>
      </c>
      <c r="B3410" s="28">
        <v>16.0</v>
      </c>
      <c r="C3410" s="28" t="s">
        <v>49</v>
      </c>
      <c r="D3410" s="28">
        <v>0.57</v>
      </c>
      <c r="E3410" s="28">
        <v>1.25</v>
      </c>
      <c r="F3410" s="28">
        <v>4.65</v>
      </c>
      <c r="G3410" s="28">
        <v>94.62</v>
      </c>
      <c r="H3410" s="28" t="s">
        <v>45</v>
      </c>
      <c r="I3410" s="28">
        <v>0.83</v>
      </c>
      <c r="J3410" s="28">
        <v>2.27</v>
      </c>
      <c r="K3410" s="28">
        <v>313.03</v>
      </c>
      <c r="L3410" s="28">
        <v>1.23</v>
      </c>
      <c r="M3410" s="28" t="s">
        <v>48</v>
      </c>
      <c r="N3410" s="28">
        <v>57.01</v>
      </c>
    </row>
    <row r="3411">
      <c r="A3411" s="28">
        <v>3410.0</v>
      </c>
      <c r="B3411" s="28">
        <v>17.0</v>
      </c>
      <c r="C3411" s="28" t="s">
        <v>49</v>
      </c>
      <c r="D3411" s="28">
        <v>2.65</v>
      </c>
      <c r="E3411" s="28">
        <v>6.9</v>
      </c>
      <c r="F3411" s="28">
        <v>8.23</v>
      </c>
      <c r="G3411" s="28">
        <v>92.55</v>
      </c>
      <c r="H3411" s="28" t="s">
        <v>51</v>
      </c>
      <c r="I3411" s="28">
        <v>3.75</v>
      </c>
      <c r="J3411" s="28">
        <v>7.72</v>
      </c>
      <c r="K3411" s="28">
        <v>295.72</v>
      </c>
      <c r="L3411" s="28">
        <v>9.22</v>
      </c>
      <c r="M3411" s="28" t="s">
        <v>48</v>
      </c>
      <c r="N3411" s="28">
        <v>93.82</v>
      </c>
    </row>
    <row r="3412">
      <c r="A3412" s="28">
        <v>3411.0</v>
      </c>
      <c r="B3412" s="28">
        <v>22.0</v>
      </c>
      <c r="C3412" s="28" t="s">
        <v>49</v>
      </c>
      <c r="D3412" s="28">
        <v>3.69</v>
      </c>
      <c r="E3412" s="28">
        <v>6.43</v>
      </c>
      <c r="F3412" s="28">
        <v>7.66</v>
      </c>
      <c r="G3412" s="28">
        <v>76.95</v>
      </c>
      <c r="H3412" s="28" t="s">
        <v>45</v>
      </c>
      <c r="I3412" s="28">
        <v>2.78</v>
      </c>
      <c r="J3412" s="28">
        <v>8.44</v>
      </c>
      <c r="K3412" s="28">
        <v>282.9</v>
      </c>
      <c r="L3412" s="28">
        <v>7.24</v>
      </c>
      <c r="M3412" s="28" t="s">
        <v>48</v>
      </c>
      <c r="N3412" s="28">
        <v>88.52</v>
      </c>
    </row>
    <row r="3413">
      <c r="A3413" s="28">
        <v>3412.0</v>
      </c>
      <c r="B3413" s="28">
        <v>19.0</v>
      </c>
      <c r="C3413" s="28" t="s">
        <v>44</v>
      </c>
      <c r="D3413" s="28">
        <v>7.64</v>
      </c>
      <c r="E3413" s="28">
        <v>1.25</v>
      </c>
      <c r="F3413" s="28">
        <v>6.08</v>
      </c>
      <c r="G3413" s="28">
        <v>78.93</v>
      </c>
      <c r="H3413" s="28" t="s">
        <v>47</v>
      </c>
      <c r="I3413" s="28">
        <v>3.87</v>
      </c>
      <c r="J3413" s="28">
        <v>11.36</v>
      </c>
      <c r="K3413" s="28">
        <v>232.99</v>
      </c>
      <c r="L3413" s="28">
        <v>16.43</v>
      </c>
      <c r="M3413" s="28" t="s">
        <v>46</v>
      </c>
      <c r="N3413" s="28">
        <v>20.3141282007184</v>
      </c>
    </row>
    <row r="3414">
      <c r="A3414" s="28">
        <v>3413.0</v>
      </c>
      <c r="B3414" s="28">
        <v>23.0</v>
      </c>
      <c r="C3414" s="28" t="s">
        <v>44</v>
      </c>
      <c r="D3414" s="28">
        <v>2.51</v>
      </c>
      <c r="E3414" s="28">
        <v>2.1</v>
      </c>
      <c r="F3414" s="28">
        <v>8.44</v>
      </c>
      <c r="G3414" s="28">
        <v>70.6</v>
      </c>
      <c r="H3414" s="28" t="s">
        <v>47</v>
      </c>
      <c r="I3414" s="28">
        <v>2.79</v>
      </c>
      <c r="J3414" s="28">
        <v>5.35</v>
      </c>
      <c r="K3414" s="28">
        <v>301.71</v>
      </c>
      <c r="L3414" s="28">
        <v>5.06</v>
      </c>
      <c r="M3414" s="28" t="s">
        <v>48</v>
      </c>
      <c r="N3414" s="28">
        <v>49.54</v>
      </c>
    </row>
    <row r="3415">
      <c r="A3415" s="28">
        <v>3414.0</v>
      </c>
      <c r="B3415" s="28">
        <v>18.0</v>
      </c>
      <c r="C3415" s="28" t="s">
        <v>49</v>
      </c>
      <c r="D3415" s="28">
        <v>7.22</v>
      </c>
      <c r="E3415" s="28">
        <v>6.26</v>
      </c>
      <c r="F3415" s="28">
        <v>5.76</v>
      </c>
      <c r="G3415" s="28">
        <v>71.55</v>
      </c>
      <c r="H3415" s="28" t="s">
        <v>51</v>
      </c>
      <c r="I3415" s="28">
        <v>3.01</v>
      </c>
      <c r="J3415" s="28">
        <v>12.8</v>
      </c>
      <c r="K3415" s="28">
        <v>234.36</v>
      </c>
      <c r="L3415" s="28">
        <v>18.01</v>
      </c>
      <c r="M3415" s="28" t="s">
        <v>46</v>
      </c>
      <c r="N3415" s="28">
        <v>42.13</v>
      </c>
    </row>
    <row r="3416">
      <c r="A3416" s="28">
        <v>3415.0</v>
      </c>
      <c r="B3416" s="28">
        <v>21.0</v>
      </c>
      <c r="C3416" s="28" t="s">
        <v>49</v>
      </c>
      <c r="D3416" s="28">
        <v>1.83</v>
      </c>
      <c r="E3416" s="28">
        <v>9.21</v>
      </c>
      <c r="F3416" s="28">
        <v>7.17</v>
      </c>
      <c r="G3416" s="28">
        <v>99.25</v>
      </c>
      <c r="H3416" s="28" t="s">
        <v>47</v>
      </c>
      <c r="I3416" s="28">
        <v>1.24</v>
      </c>
      <c r="J3416" s="28">
        <v>6.0</v>
      </c>
      <c r="K3416" s="28">
        <v>283.09</v>
      </c>
      <c r="L3416" s="28">
        <v>4.59</v>
      </c>
      <c r="M3416" s="28" t="s">
        <v>48</v>
      </c>
      <c r="N3416" s="28">
        <v>100.0</v>
      </c>
    </row>
    <row r="3417">
      <c r="A3417" s="28">
        <v>3416.0</v>
      </c>
      <c r="B3417" s="28">
        <v>24.0</v>
      </c>
      <c r="C3417" s="28" t="s">
        <v>44</v>
      </c>
      <c r="D3417" s="28">
        <v>1.53</v>
      </c>
      <c r="E3417" s="28">
        <v>9.16</v>
      </c>
      <c r="F3417" s="28">
        <v>7.17</v>
      </c>
      <c r="G3417" s="28">
        <v>95.55</v>
      </c>
      <c r="H3417" s="28" t="s">
        <v>47</v>
      </c>
      <c r="I3417" s="28">
        <v>3.6</v>
      </c>
      <c r="J3417" s="28">
        <v>3.95</v>
      </c>
      <c r="K3417" s="28">
        <v>288.29</v>
      </c>
      <c r="L3417" s="28">
        <v>4.24</v>
      </c>
      <c r="M3417" s="28" t="s">
        <v>48</v>
      </c>
      <c r="N3417" s="28">
        <v>100.0</v>
      </c>
    </row>
    <row r="3418">
      <c r="A3418" s="28">
        <v>3417.0</v>
      </c>
      <c r="B3418" s="28">
        <v>16.0</v>
      </c>
      <c r="C3418" s="28" t="s">
        <v>49</v>
      </c>
      <c r="D3418" s="28">
        <v>4.15</v>
      </c>
      <c r="E3418" s="28">
        <v>2.36</v>
      </c>
      <c r="F3418" s="28">
        <v>4.92</v>
      </c>
      <c r="G3418" s="28">
        <v>67.67</v>
      </c>
      <c r="H3418" s="28" t="s">
        <v>47</v>
      </c>
      <c r="I3418" s="28">
        <v>4.22</v>
      </c>
      <c r="J3418" s="28">
        <v>9.18</v>
      </c>
      <c r="K3418" s="28">
        <v>263.67</v>
      </c>
      <c r="L3418" s="28">
        <v>10.52</v>
      </c>
      <c r="M3418" s="28" t="s">
        <v>48</v>
      </c>
      <c r="N3418" s="28">
        <v>41.28</v>
      </c>
    </row>
    <row r="3419">
      <c r="A3419" s="28">
        <v>3418.0</v>
      </c>
      <c r="B3419" s="28">
        <v>16.0</v>
      </c>
      <c r="C3419" s="28" t="s">
        <v>44</v>
      </c>
      <c r="D3419" s="28">
        <v>5.38</v>
      </c>
      <c r="E3419" s="28">
        <v>4.46</v>
      </c>
      <c r="F3419" s="28">
        <v>5.42</v>
      </c>
      <c r="G3419" s="28">
        <v>71.02</v>
      </c>
      <c r="H3419" s="28" t="s">
        <v>47</v>
      </c>
      <c r="I3419" s="28">
        <v>4.36</v>
      </c>
      <c r="J3419" s="28">
        <v>9.56</v>
      </c>
      <c r="K3419" s="28">
        <v>262.86</v>
      </c>
      <c r="L3419" s="28">
        <v>14.9</v>
      </c>
      <c r="M3419" s="28" t="s">
        <v>46</v>
      </c>
      <c r="N3419" s="28">
        <v>41.88</v>
      </c>
    </row>
    <row r="3420">
      <c r="A3420" s="28">
        <v>3419.0</v>
      </c>
      <c r="B3420" s="28">
        <v>23.0</v>
      </c>
      <c r="C3420" s="28" t="s">
        <v>49</v>
      </c>
      <c r="D3420" s="28">
        <v>0.35</v>
      </c>
      <c r="E3420" s="28">
        <v>1.39</v>
      </c>
      <c r="F3420" s="28">
        <v>8.58</v>
      </c>
      <c r="G3420" s="28">
        <v>64.35</v>
      </c>
      <c r="H3420" s="28" t="s">
        <v>47</v>
      </c>
      <c r="I3420" s="28">
        <v>0.15</v>
      </c>
      <c r="J3420" s="28">
        <v>1.99</v>
      </c>
      <c r="K3420" s="28">
        <v>311.8</v>
      </c>
      <c r="L3420" s="28">
        <v>2.46</v>
      </c>
      <c r="M3420" s="28" t="s">
        <v>48</v>
      </c>
      <c r="N3420" s="28">
        <v>69.37</v>
      </c>
    </row>
    <row r="3421">
      <c r="A3421" s="28">
        <v>3420.0</v>
      </c>
      <c r="B3421" s="28">
        <v>18.0</v>
      </c>
      <c r="C3421" s="28" t="s">
        <v>49</v>
      </c>
      <c r="D3421" s="28">
        <v>1.77</v>
      </c>
      <c r="E3421" s="28">
        <v>5.22</v>
      </c>
      <c r="F3421" s="28">
        <v>4.92</v>
      </c>
      <c r="G3421" s="28">
        <v>99.55</v>
      </c>
      <c r="H3421" s="28" t="s">
        <v>51</v>
      </c>
      <c r="I3421" s="28">
        <v>3.12</v>
      </c>
      <c r="J3421" s="28">
        <v>3.34</v>
      </c>
      <c r="K3421" s="28">
        <v>300.81</v>
      </c>
      <c r="L3421" s="28">
        <v>4.9</v>
      </c>
      <c r="M3421" s="28" t="s">
        <v>48</v>
      </c>
      <c r="N3421" s="28">
        <v>85.98</v>
      </c>
    </row>
    <row r="3422">
      <c r="A3422" s="28">
        <v>3421.0</v>
      </c>
      <c r="B3422" s="28">
        <v>20.0</v>
      </c>
      <c r="C3422" s="28" t="s">
        <v>49</v>
      </c>
      <c r="D3422" s="28">
        <v>3.65</v>
      </c>
      <c r="E3422" s="28">
        <v>7.78</v>
      </c>
      <c r="F3422" s="28">
        <v>4.87</v>
      </c>
      <c r="G3422" s="28">
        <v>96.29</v>
      </c>
      <c r="H3422" s="28" t="s">
        <v>51</v>
      </c>
      <c r="I3422" s="28">
        <v>4.95</v>
      </c>
      <c r="J3422" s="28">
        <v>9.34</v>
      </c>
      <c r="K3422" s="28">
        <v>281.56</v>
      </c>
      <c r="L3422" s="28">
        <v>10.19</v>
      </c>
      <c r="M3422" s="28" t="s">
        <v>50</v>
      </c>
      <c r="N3422" s="28">
        <v>87.1741467015077</v>
      </c>
    </row>
    <row r="3423">
      <c r="A3423" s="28">
        <v>3422.0</v>
      </c>
      <c r="B3423" s="28">
        <v>16.0</v>
      </c>
      <c r="C3423" s="28" t="s">
        <v>44</v>
      </c>
      <c r="D3423" s="28">
        <v>2.65</v>
      </c>
      <c r="E3423" s="28">
        <v>8.11</v>
      </c>
      <c r="F3423" s="28">
        <v>6.4</v>
      </c>
      <c r="G3423" s="28">
        <v>82.08</v>
      </c>
      <c r="H3423" s="28" t="s">
        <v>45</v>
      </c>
      <c r="I3423" s="28">
        <v>2.93</v>
      </c>
      <c r="J3423" s="28">
        <v>5.09</v>
      </c>
      <c r="K3423" s="28">
        <v>289.84</v>
      </c>
      <c r="L3423" s="28">
        <v>4.99</v>
      </c>
      <c r="M3423" s="28" t="s">
        <v>48</v>
      </c>
      <c r="N3423" s="28">
        <v>94.0222716802344</v>
      </c>
    </row>
    <row r="3424">
      <c r="A3424" s="28">
        <v>3423.0</v>
      </c>
      <c r="B3424" s="28">
        <v>20.0</v>
      </c>
      <c r="C3424" s="28" t="s">
        <v>49</v>
      </c>
      <c r="D3424" s="28">
        <v>5.7</v>
      </c>
      <c r="E3424" s="28">
        <v>5.49</v>
      </c>
      <c r="F3424" s="28">
        <v>4.46</v>
      </c>
      <c r="G3424" s="28">
        <v>87.72</v>
      </c>
      <c r="H3424" s="28" t="s">
        <v>45</v>
      </c>
      <c r="I3424" s="28">
        <v>0.86</v>
      </c>
      <c r="J3424" s="28">
        <v>10.02</v>
      </c>
      <c r="K3424" s="28">
        <v>228.69</v>
      </c>
      <c r="L3424" s="28">
        <v>11.81</v>
      </c>
      <c r="M3424" s="28" t="s">
        <v>46</v>
      </c>
      <c r="N3424" s="28">
        <v>59.52</v>
      </c>
    </row>
    <row r="3425">
      <c r="A3425" s="28">
        <v>3424.0</v>
      </c>
      <c r="B3425" s="28">
        <v>21.0</v>
      </c>
      <c r="C3425" s="28" t="s">
        <v>44</v>
      </c>
      <c r="D3425" s="28">
        <v>4.09</v>
      </c>
      <c r="E3425" s="28">
        <v>1.86</v>
      </c>
      <c r="F3425" s="28">
        <v>8.47</v>
      </c>
      <c r="G3425" s="28">
        <v>89.92</v>
      </c>
      <c r="H3425" s="28" t="s">
        <v>47</v>
      </c>
      <c r="I3425" s="28">
        <v>4.39</v>
      </c>
      <c r="J3425" s="28">
        <v>5.27</v>
      </c>
      <c r="K3425" s="28">
        <v>259.05</v>
      </c>
      <c r="L3425" s="28">
        <v>9.32</v>
      </c>
      <c r="M3425" s="28" t="s">
        <v>48</v>
      </c>
      <c r="N3425" s="28">
        <v>59.12</v>
      </c>
    </row>
    <row r="3426">
      <c r="A3426" s="28">
        <v>3425.0</v>
      </c>
      <c r="B3426" s="28">
        <v>23.0</v>
      </c>
      <c r="C3426" s="28" t="s">
        <v>44</v>
      </c>
      <c r="D3426" s="28">
        <v>1.28</v>
      </c>
      <c r="E3426" s="28">
        <v>4.43</v>
      </c>
      <c r="F3426" s="28">
        <v>4.5</v>
      </c>
      <c r="G3426" s="28">
        <v>68.15</v>
      </c>
      <c r="H3426" s="28" t="s">
        <v>45</v>
      </c>
      <c r="I3426" s="28">
        <v>1.32</v>
      </c>
      <c r="J3426" s="28">
        <v>5.06</v>
      </c>
      <c r="K3426" s="28">
        <v>322.3</v>
      </c>
      <c r="L3426" s="28">
        <v>1.62</v>
      </c>
      <c r="M3426" s="28" t="s">
        <v>48</v>
      </c>
      <c r="N3426" s="28">
        <v>64.67</v>
      </c>
    </row>
    <row r="3427">
      <c r="A3427" s="28">
        <v>3426.0</v>
      </c>
      <c r="B3427" s="28">
        <v>18.0</v>
      </c>
      <c r="C3427" s="28" t="s">
        <v>44</v>
      </c>
      <c r="D3427" s="28">
        <v>7.16</v>
      </c>
      <c r="E3427" s="28">
        <v>9.39</v>
      </c>
      <c r="F3427" s="28">
        <v>7.08</v>
      </c>
      <c r="G3427" s="28">
        <v>97.39</v>
      </c>
      <c r="H3427" s="28" t="s">
        <v>51</v>
      </c>
      <c r="I3427" s="28">
        <v>0.23</v>
      </c>
      <c r="J3427" s="28">
        <v>9.32</v>
      </c>
      <c r="K3427" s="28">
        <v>237.34</v>
      </c>
      <c r="L3427" s="28">
        <v>15.32</v>
      </c>
      <c r="M3427" s="28" t="s">
        <v>46</v>
      </c>
      <c r="N3427" s="28">
        <v>97.2406326201656</v>
      </c>
    </row>
    <row r="3428">
      <c r="A3428" s="28">
        <v>3427.0</v>
      </c>
      <c r="B3428" s="28">
        <v>18.0</v>
      </c>
      <c r="C3428" s="28" t="s">
        <v>49</v>
      </c>
      <c r="D3428" s="28">
        <v>2.34</v>
      </c>
      <c r="E3428" s="28">
        <v>3.07</v>
      </c>
      <c r="F3428" s="28">
        <v>5.7</v>
      </c>
      <c r="G3428" s="28">
        <v>81.07</v>
      </c>
      <c r="H3428" s="28" t="s">
        <v>45</v>
      </c>
      <c r="I3428" s="28">
        <v>2.15</v>
      </c>
      <c r="J3428" s="28">
        <v>4.04</v>
      </c>
      <c r="K3428" s="28">
        <v>264.92</v>
      </c>
      <c r="L3428" s="28">
        <v>5.74</v>
      </c>
      <c r="M3428" s="28" t="s">
        <v>48</v>
      </c>
      <c r="N3428" s="28">
        <v>59.48</v>
      </c>
    </row>
    <row r="3429">
      <c r="A3429" s="28">
        <v>3428.0</v>
      </c>
      <c r="B3429" s="28">
        <v>24.0</v>
      </c>
      <c r="C3429" s="28" t="s">
        <v>44</v>
      </c>
      <c r="D3429" s="28">
        <v>5.85</v>
      </c>
      <c r="E3429" s="28">
        <v>3.88</v>
      </c>
      <c r="F3429" s="28">
        <v>8.02</v>
      </c>
      <c r="G3429" s="28">
        <v>63.7</v>
      </c>
      <c r="H3429" s="28" t="s">
        <v>51</v>
      </c>
      <c r="I3429" s="28">
        <v>0.5</v>
      </c>
      <c r="J3429" s="28">
        <v>10.72</v>
      </c>
      <c r="K3429" s="28">
        <v>250.5</v>
      </c>
      <c r="L3429" s="28">
        <v>11.31</v>
      </c>
      <c r="M3429" s="28" t="s">
        <v>46</v>
      </c>
      <c r="N3429" s="28">
        <v>53.72</v>
      </c>
    </row>
    <row r="3430">
      <c r="A3430" s="28">
        <v>3429.0</v>
      </c>
      <c r="B3430" s="28">
        <v>19.0</v>
      </c>
      <c r="C3430" s="28" t="s">
        <v>44</v>
      </c>
      <c r="D3430" s="28">
        <v>6.24</v>
      </c>
      <c r="E3430" s="28">
        <v>7.72</v>
      </c>
      <c r="F3430" s="28">
        <v>6.95</v>
      </c>
      <c r="G3430" s="28">
        <v>75.88</v>
      </c>
      <c r="H3430" s="28" t="s">
        <v>45</v>
      </c>
      <c r="I3430" s="28">
        <v>0.58</v>
      </c>
      <c r="J3430" s="28">
        <v>11.29</v>
      </c>
      <c r="K3430" s="28">
        <v>263.15</v>
      </c>
      <c r="L3430" s="28">
        <v>14.89</v>
      </c>
      <c r="M3430" s="28" t="s">
        <v>46</v>
      </c>
      <c r="N3430" s="28">
        <v>80.0342867465962</v>
      </c>
    </row>
    <row r="3431">
      <c r="A3431" s="28">
        <v>3430.0</v>
      </c>
      <c r="B3431" s="28">
        <v>19.0</v>
      </c>
      <c r="C3431" s="28" t="s">
        <v>49</v>
      </c>
      <c r="D3431" s="28">
        <v>7.71</v>
      </c>
      <c r="E3431" s="28">
        <v>7.6</v>
      </c>
      <c r="F3431" s="28">
        <v>5.94</v>
      </c>
      <c r="G3431" s="28">
        <v>84.07</v>
      </c>
      <c r="H3431" s="28" t="s">
        <v>47</v>
      </c>
      <c r="I3431" s="28">
        <v>2.32</v>
      </c>
      <c r="J3431" s="28">
        <v>12.29</v>
      </c>
      <c r="K3431" s="28">
        <v>230.22</v>
      </c>
      <c r="L3431" s="28">
        <v>17.72</v>
      </c>
      <c r="M3431" s="28" t="s">
        <v>50</v>
      </c>
      <c r="N3431" s="28">
        <v>63.0804313729165</v>
      </c>
    </row>
    <row r="3432">
      <c r="A3432" s="28">
        <v>3431.0</v>
      </c>
      <c r="B3432" s="28">
        <v>22.0</v>
      </c>
      <c r="C3432" s="28" t="s">
        <v>49</v>
      </c>
      <c r="D3432" s="28">
        <v>3.99</v>
      </c>
      <c r="E3432" s="28">
        <v>9.21</v>
      </c>
      <c r="F3432" s="28">
        <v>8.92</v>
      </c>
      <c r="G3432" s="28">
        <v>74.11</v>
      </c>
      <c r="H3432" s="28" t="s">
        <v>47</v>
      </c>
      <c r="I3432" s="28">
        <v>3.06</v>
      </c>
      <c r="J3432" s="28">
        <v>5.05</v>
      </c>
      <c r="K3432" s="28">
        <v>272.56</v>
      </c>
      <c r="L3432" s="28">
        <v>12.67</v>
      </c>
      <c r="M3432" s="28" t="s">
        <v>48</v>
      </c>
      <c r="N3432" s="28">
        <v>100.0</v>
      </c>
    </row>
    <row r="3433">
      <c r="A3433" s="28">
        <v>3432.0</v>
      </c>
      <c r="B3433" s="28">
        <v>17.0</v>
      </c>
      <c r="C3433" s="28" t="s">
        <v>49</v>
      </c>
      <c r="D3433" s="28">
        <v>4.93</v>
      </c>
      <c r="E3433" s="28">
        <v>4.49</v>
      </c>
      <c r="F3433" s="28">
        <v>4.33</v>
      </c>
      <c r="G3433" s="28">
        <v>87.97</v>
      </c>
      <c r="H3433" s="28" t="s">
        <v>47</v>
      </c>
      <c r="I3433" s="28">
        <v>4.53</v>
      </c>
      <c r="J3433" s="28">
        <v>7.35</v>
      </c>
      <c r="K3433" s="28">
        <v>242.56</v>
      </c>
      <c r="L3433" s="28">
        <v>11.09</v>
      </c>
      <c r="M3433" s="28" t="s">
        <v>48</v>
      </c>
      <c r="N3433" s="28">
        <v>45.41</v>
      </c>
    </row>
    <row r="3434">
      <c r="A3434" s="28">
        <v>3433.0</v>
      </c>
      <c r="B3434" s="28">
        <v>23.0</v>
      </c>
      <c r="C3434" s="28" t="s">
        <v>49</v>
      </c>
      <c r="D3434" s="28">
        <v>2.68</v>
      </c>
      <c r="E3434" s="28">
        <v>5.63</v>
      </c>
      <c r="F3434" s="28">
        <v>6.89</v>
      </c>
      <c r="G3434" s="28">
        <v>95.28</v>
      </c>
      <c r="H3434" s="28" t="s">
        <v>51</v>
      </c>
      <c r="I3434" s="28">
        <v>3.53</v>
      </c>
      <c r="J3434" s="28">
        <v>5.48</v>
      </c>
      <c r="K3434" s="28">
        <v>285.13</v>
      </c>
      <c r="L3434" s="28">
        <v>8.51</v>
      </c>
      <c r="M3434" s="28" t="s">
        <v>48</v>
      </c>
      <c r="N3434" s="28">
        <v>79.88</v>
      </c>
    </row>
    <row r="3435">
      <c r="A3435" s="28">
        <v>3434.0</v>
      </c>
      <c r="B3435" s="28">
        <v>21.0</v>
      </c>
      <c r="C3435" s="28" t="s">
        <v>44</v>
      </c>
      <c r="D3435" s="28">
        <v>5.43</v>
      </c>
      <c r="E3435" s="28">
        <v>5.21</v>
      </c>
      <c r="F3435" s="28">
        <v>8.95</v>
      </c>
      <c r="G3435" s="28">
        <v>90.88</v>
      </c>
      <c r="H3435" s="28" t="s">
        <v>47</v>
      </c>
      <c r="I3435" s="28">
        <v>4.21</v>
      </c>
      <c r="J3435" s="28">
        <v>9.88</v>
      </c>
      <c r="K3435" s="28">
        <v>238.41</v>
      </c>
      <c r="L3435" s="28">
        <v>13.98</v>
      </c>
      <c r="M3435" s="28" t="s">
        <v>46</v>
      </c>
      <c r="N3435" s="28">
        <v>55.33</v>
      </c>
    </row>
    <row r="3436">
      <c r="A3436" s="28">
        <v>3435.0</v>
      </c>
      <c r="B3436" s="28">
        <v>18.0</v>
      </c>
      <c r="C3436" s="28" t="s">
        <v>49</v>
      </c>
      <c r="D3436" s="28">
        <v>3.71</v>
      </c>
      <c r="E3436" s="28">
        <v>9.35</v>
      </c>
      <c r="F3436" s="28">
        <v>7.45</v>
      </c>
      <c r="G3436" s="28">
        <v>85.71</v>
      </c>
      <c r="H3436" s="28" t="s">
        <v>51</v>
      </c>
      <c r="I3436" s="28">
        <v>2.06</v>
      </c>
      <c r="J3436" s="28">
        <v>8.49</v>
      </c>
      <c r="K3436" s="28">
        <v>263.26</v>
      </c>
      <c r="L3436" s="28">
        <v>10.33</v>
      </c>
      <c r="M3436" s="28" t="s">
        <v>48</v>
      </c>
      <c r="N3436" s="28">
        <v>99.38</v>
      </c>
    </row>
    <row r="3437">
      <c r="A3437" s="28">
        <v>3436.0</v>
      </c>
      <c r="B3437" s="28">
        <v>24.0</v>
      </c>
      <c r="C3437" s="28" t="s">
        <v>49</v>
      </c>
      <c r="D3437" s="28">
        <v>3.5</v>
      </c>
      <c r="E3437" s="28">
        <v>7.92</v>
      </c>
      <c r="F3437" s="28">
        <v>7.7</v>
      </c>
      <c r="G3437" s="28">
        <v>80.49</v>
      </c>
      <c r="H3437" s="28" t="s">
        <v>51</v>
      </c>
      <c r="I3437" s="28">
        <v>1.59</v>
      </c>
      <c r="J3437" s="28">
        <v>7.64</v>
      </c>
      <c r="K3437" s="28">
        <v>263.49</v>
      </c>
      <c r="L3437" s="28">
        <v>10.73</v>
      </c>
      <c r="M3437" s="28" t="s">
        <v>48</v>
      </c>
      <c r="N3437" s="28">
        <v>95.14</v>
      </c>
    </row>
    <row r="3438">
      <c r="A3438" s="28">
        <v>3437.0</v>
      </c>
      <c r="B3438" s="28">
        <v>20.0</v>
      </c>
      <c r="C3438" s="28" t="s">
        <v>44</v>
      </c>
      <c r="D3438" s="28">
        <v>6.84</v>
      </c>
      <c r="E3438" s="28">
        <v>8.48</v>
      </c>
      <c r="F3438" s="28">
        <v>4.16</v>
      </c>
      <c r="G3438" s="28">
        <v>70.18</v>
      </c>
      <c r="H3438" s="28" t="s">
        <v>45</v>
      </c>
      <c r="I3438" s="28">
        <v>2.96</v>
      </c>
      <c r="J3438" s="28">
        <v>11.79</v>
      </c>
      <c r="K3438" s="28">
        <v>255.31</v>
      </c>
      <c r="L3438" s="28">
        <v>13.27</v>
      </c>
      <c r="M3438" s="28" t="s">
        <v>50</v>
      </c>
      <c r="N3438" s="28">
        <v>66.9401459303129</v>
      </c>
    </row>
    <row r="3439">
      <c r="A3439" s="28">
        <v>3438.0</v>
      </c>
      <c r="B3439" s="28">
        <v>23.0</v>
      </c>
      <c r="C3439" s="28" t="s">
        <v>44</v>
      </c>
      <c r="D3439" s="28">
        <v>0.4</v>
      </c>
      <c r="E3439" s="28">
        <v>2.2</v>
      </c>
      <c r="F3439" s="28">
        <v>4.11</v>
      </c>
      <c r="G3439" s="28">
        <v>78.2</v>
      </c>
      <c r="H3439" s="28" t="s">
        <v>47</v>
      </c>
      <c r="I3439" s="28">
        <v>3.48</v>
      </c>
      <c r="J3439" s="28">
        <v>3.54</v>
      </c>
      <c r="K3439" s="28">
        <v>322.48</v>
      </c>
      <c r="L3439" s="28">
        <v>2.19</v>
      </c>
      <c r="M3439" s="28" t="s">
        <v>48</v>
      </c>
      <c r="N3439" s="28">
        <v>54.83</v>
      </c>
    </row>
    <row r="3440">
      <c r="A3440" s="28">
        <v>3439.0</v>
      </c>
      <c r="B3440" s="28">
        <v>22.0</v>
      </c>
      <c r="C3440" s="28" t="s">
        <v>44</v>
      </c>
      <c r="D3440" s="28">
        <v>7.06</v>
      </c>
      <c r="E3440" s="28">
        <v>8.13</v>
      </c>
      <c r="F3440" s="28">
        <v>4.18</v>
      </c>
      <c r="G3440" s="28">
        <v>71.72</v>
      </c>
      <c r="H3440" s="28" t="s">
        <v>45</v>
      </c>
      <c r="I3440" s="28">
        <v>2.84</v>
      </c>
      <c r="J3440" s="28">
        <v>10.77</v>
      </c>
      <c r="K3440" s="28">
        <v>249.29</v>
      </c>
      <c r="L3440" s="28">
        <v>16.54</v>
      </c>
      <c r="M3440" s="28" t="s">
        <v>50</v>
      </c>
      <c r="N3440" s="28">
        <v>62.5303484450276</v>
      </c>
    </row>
    <row r="3441">
      <c r="A3441" s="28">
        <v>3440.0</v>
      </c>
      <c r="B3441" s="28">
        <v>23.0</v>
      </c>
      <c r="C3441" s="28" t="s">
        <v>44</v>
      </c>
      <c r="D3441" s="28">
        <v>6.82</v>
      </c>
      <c r="E3441" s="28">
        <v>4.9</v>
      </c>
      <c r="F3441" s="28">
        <v>8.96</v>
      </c>
      <c r="G3441" s="28">
        <v>97.36</v>
      </c>
      <c r="H3441" s="28" t="s">
        <v>51</v>
      </c>
      <c r="I3441" s="28">
        <v>1.32</v>
      </c>
      <c r="J3441" s="28">
        <v>8.14</v>
      </c>
      <c r="K3441" s="28">
        <v>224.93</v>
      </c>
      <c r="L3441" s="28">
        <v>12.37</v>
      </c>
      <c r="M3441" s="28" t="s">
        <v>46</v>
      </c>
      <c r="N3441" s="28">
        <v>51.28</v>
      </c>
    </row>
    <row r="3442">
      <c r="A3442" s="28">
        <v>3441.0</v>
      </c>
      <c r="B3442" s="28">
        <v>22.0</v>
      </c>
      <c r="C3442" s="28" t="s">
        <v>49</v>
      </c>
      <c r="D3442" s="28">
        <v>4.05</v>
      </c>
      <c r="E3442" s="28">
        <v>1.21</v>
      </c>
      <c r="F3442" s="28">
        <v>8.9</v>
      </c>
      <c r="G3442" s="28">
        <v>96.29</v>
      </c>
      <c r="H3442" s="28" t="s">
        <v>47</v>
      </c>
      <c r="I3442" s="28">
        <v>1.85</v>
      </c>
      <c r="J3442" s="28">
        <v>7.19</v>
      </c>
      <c r="K3442" s="28">
        <v>273.31</v>
      </c>
      <c r="L3442" s="28">
        <v>9.58</v>
      </c>
      <c r="M3442" s="28" t="s">
        <v>48</v>
      </c>
      <c r="N3442" s="28">
        <v>59.0114673678463</v>
      </c>
    </row>
    <row r="3443">
      <c r="A3443" s="28">
        <v>3442.0</v>
      </c>
      <c r="B3443" s="28">
        <v>18.0</v>
      </c>
      <c r="C3443" s="28" t="s">
        <v>49</v>
      </c>
      <c r="D3443" s="28">
        <v>3.92</v>
      </c>
      <c r="E3443" s="28">
        <v>1.54</v>
      </c>
      <c r="F3443" s="28">
        <v>5.67</v>
      </c>
      <c r="G3443" s="28">
        <v>66.23</v>
      </c>
      <c r="H3443" s="28" t="s">
        <v>51</v>
      </c>
      <c r="I3443" s="28">
        <v>2.24</v>
      </c>
      <c r="J3443" s="28">
        <v>7.08</v>
      </c>
      <c r="K3443" s="28">
        <v>262.88</v>
      </c>
      <c r="L3443" s="28">
        <v>9.61</v>
      </c>
      <c r="M3443" s="28" t="s">
        <v>48</v>
      </c>
      <c r="N3443" s="28">
        <v>33.39</v>
      </c>
    </row>
    <row r="3444">
      <c r="A3444" s="28">
        <v>3443.0</v>
      </c>
      <c r="B3444" s="28">
        <v>17.0</v>
      </c>
      <c r="C3444" s="28" t="s">
        <v>49</v>
      </c>
      <c r="D3444" s="28">
        <v>2.89</v>
      </c>
      <c r="E3444" s="28">
        <v>7.1</v>
      </c>
      <c r="F3444" s="28">
        <v>5.45</v>
      </c>
      <c r="G3444" s="28">
        <v>92.9</v>
      </c>
      <c r="H3444" s="28" t="s">
        <v>45</v>
      </c>
      <c r="I3444" s="28">
        <v>0.07</v>
      </c>
      <c r="J3444" s="28">
        <v>6.95</v>
      </c>
      <c r="K3444" s="28">
        <v>276.31</v>
      </c>
      <c r="L3444" s="28">
        <v>7.47</v>
      </c>
      <c r="M3444" s="28" t="s">
        <v>50</v>
      </c>
      <c r="N3444" s="28">
        <v>83.08</v>
      </c>
    </row>
    <row r="3445">
      <c r="A3445" s="28">
        <v>3444.0</v>
      </c>
      <c r="B3445" s="28">
        <v>22.0</v>
      </c>
      <c r="C3445" s="28" t="s">
        <v>49</v>
      </c>
      <c r="D3445" s="28">
        <v>7.95</v>
      </c>
      <c r="E3445" s="28">
        <v>4.35</v>
      </c>
      <c r="F3445" s="28">
        <v>4.73</v>
      </c>
      <c r="G3445" s="28">
        <v>88.12</v>
      </c>
      <c r="H3445" s="28" t="s">
        <v>51</v>
      </c>
      <c r="I3445" s="28">
        <v>4.4</v>
      </c>
      <c r="J3445" s="28">
        <v>10.84</v>
      </c>
      <c r="K3445" s="28">
        <v>229.29</v>
      </c>
      <c r="L3445" s="28">
        <v>15.57</v>
      </c>
      <c r="M3445" s="28" t="s">
        <v>46</v>
      </c>
      <c r="N3445" s="28">
        <v>25.1</v>
      </c>
    </row>
    <row r="3446">
      <c r="A3446" s="28">
        <v>3445.0</v>
      </c>
      <c r="B3446" s="28">
        <v>18.0</v>
      </c>
      <c r="C3446" s="28" t="s">
        <v>44</v>
      </c>
      <c r="D3446" s="28">
        <v>0.89</v>
      </c>
      <c r="E3446" s="28">
        <v>8.81</v>
      </c>
      <c r="F3446" s="28">
        <v>5.65</v>
      </c>
      <c r="G3446" s="28">
        <v>99.01</v>
      </c>
      <c r="H3446" s="28" t="s">
        <v>47</v>
      </c>
      <c r="I3446" s="28">
        <v>2.56</v>
      </c>
      <c r="J3446" s="28">
        <v>3.08</v>
      </c>
      <c r="K3446" s="28">
        <v>311.11</v>
      </c>
      <c r="L3446" s="28">
        <v>1.37</v>
      </c>
      <c r="M3446" s="28" t="s">
        <v>50</v>
      </c>
      <c r="N3446" s="28">
        <v>100.0</v>
      </c>
    </row>
    <row r="3447">
      <c r="A3447" s="28">
        <v>3446.0</v>
      </c>
      <c r="B3447" s="28">
        <v>18.0</v>
      </c>
      <c r="C3447" s="28" t="s">
        <v>49</v>
      </c>
      <c r="D3447" s="28">
        <v>4.72</v>
      </c>
      <c r="E3447" s="28">
        <v>7.61</v>
      </c>
      <c r="F3447" s="28">
        <v>5.85</v>
      </c>
      <c r="G3447" s="28">
        <v>78.53</v>
      </c>
      <c r="H3447" s="28" t="s">
        <v>45</v>
      </c>
      <c r="I3447" s="28">
        <v>3.76</v>
      </c>
      <c r="J3447" s="28">
        <v>6.91</v>
      </c>
      <c r="K3447" s="28">
        <v>266.22</v>
      </c>
      <c r="L3447" s="28">
        <v>9.89</v>
      </c>
      <c r="M3447" s="28" t="s">
        <v>50</v>
      </c>
      <c r="N3447" s="28">
        <v>76.7179163098072</v>
      </c>
    </row>
    <row r="3448">
      <c r="A3448" s="28">
        <v>3447.0</v>
      </c>
      <c r="B3448" s="28">
        <v>17.0</v>
      </c>
      <c r="C3448" s="28" t="s">
        <v>44</v>
      </c>
      <c r="D3448" s="28">
        <v>5.45</v>
      </c>
      <c r="E3448" s="28">
        <v>1.2</v>
      </c>
      <c r="F3448" s="28">
        <v>7.74</v>
      </c>
      <c r="G3448" s="28">
        <v>88.89</v>
      </c>
      <c r="H3448" s="28" t="s">
        <v>47</v>
      </c>
      <c r="I3448" s="28">
        <v>0.86</v>
      </c>
      <c r="J3448" s="28">
        <v>7.12</v>
      </c>
      <c r="K3448" s="28">
        <v>242.04</v>
      </c>
      <c r="L3448" s="28">
        <v>12.5</v>
      </c>
      <c r="M3448" s="28" t="s">
        <v>46</v>
      </c>
      <c r="N3448" s="28">
        <v>38.73</v>
      </c>
    </row>
    <row r="3449">
      <c r="A3449" s="28">
        <v>3448.0</v>
      </c>
      <c r="B3449" s="28">
        <v>19.0</v>
      </c>
      <c r="C3449" s="28" t="s">
        <v>52</v>
      </c>
      <c r="D3449" s="28">
        <v>7.47</v>
      </c>
      <c r="E3449" s="28">
        <v>7.18</v>
      </c>
      <c r="F3449" s="28">
        <v>8.33</v>
      </c>
      <c r="G3449" s="28">
        <v>80.72</v>
      </c>
      <c r="H3449" s="28" t="s">
        <v>47</v>
      </c>
      <c r="I3449" s="28">
        <v>2.78</v>
      </c>
      <c r="J3449" s="28">
        <v>11.98</v>
      </c>
      <c r="K3449" s="28">
        <v>231.64</v>
      </c>
      <c r="L3449" s="28">
        <v>17.39</v>
      </c>
      <c r="M3449" s="28" t="s">
        <v>46</v>
      </c>
      <c r="N3449" s="28">
        <v>66.6099463045171</v>
      </c>
    </row>
    <row r="3450">
      <c r="A3450" s="28">
        <v>3449.0</v>
      </c>
      <c r="B3450" s="28">
        <v>23.0</v>
      </c>
      <c r="C3450" s="28" t="s">
        <v>44</v>
      </c>
      <c r="D3450" s="28">
        <v>6.24</v>
      </c>
      <c r="E3450" s="28">
        <v>2.73</v>
      </c>
      <c r="F3450" s="28">
        <v>7.73</v>
      </c>
      <c r="G3450" s="28">
        <v>62.78</v>
      </c>
      <c r="H3450" s="28" t="s">
        <v>47</v>
      </c>
      <c r="I3450" s="28">
        <v>4.63</v>
      </c>
      <c r="J3450" s="28">
        <v>10.35</v>
      </c>
      <c r="K3450" s="28">
        <v>248.6</v>
      </c>
      <c r="L3450" s="28">
        <v>14.93</v>
      </c>
      <c r="M3450" s="28" t="s">
        <v>46</v>
      </c>
      <c r="N3450" s="28">
        <v>34.7</v>
      </c>
    </row>
    <row r="3451">
      <c r="A3451" s="28">
        <v>3450.0</v>
      </c>
      <c r="B3451" s="28">
        <v>16.0</v>
      </c>
      <c r="C3451" s="28" t="s">
        <v>49</v>
      </c>
      <c r="D3451" s="28">
        <v>5.15</v>
      </c>
      <c r="E3451" s="28">
        <v>4.8</v>
      </c>
      <c r="F3451" s="28">
        <v>7.23</v>
      </c>
      <c r="G3451" s="28">
        <v>61.87</v>
      </c>
      <c r="H3451" s="28" t="s">
        <v>51</v>
      </c>
      <c r="I3451" s="28">
        <v>1.07</v>
      </c>
      <c r="J3451" s="28">
        <v>9.05</v>
      </c>
      <c r="K3451" s="28">
        <v>251.45</v>
      </c>
      <c r="L3451" s="28">
        <v>11.79</v>
      </c>
      <c r="M3451" s="28" t="s">
        <v>46</v>
      </c>
      <c r="N3451" s="28">
        <v>50.23</v>
      </c>
    </row>
    <row r="3452">
      <c r="A3452" s="28">
        <v>3451.0</v>
      </c>
      <c r="B3452" s="28">
        <v>16.0</v>
      </c>
      <c r="C3452" s="28" t="s">
        <v>44</v>
      </c>
      <c r="D3452" s="28">
        <v>0.93</v>
      </c>
      <c r="E3452" s="28">
        <v>6.62</v>
      </c>
      <c r="F3452" s="28">
        <v>7.83</v>
      </c>
      <c r="G3452" s="28">
        <v>64.88</v>
      </c>
      <c r="H3452" s="28" t="s">
        <v>45</v>
      </c>
      <c r="I3452" s="28">
        <v>1.73</v>
      </c>
      <c r="J3452" s="28">
        <v>4.59</v>
      </c>
      <c r="K3452" s="28">
        <v>306.12</v>
      </c>
      <c r="L3452" s="28">
        <v>2.01</v>
      </c>
      <c r="M3452" s="28" t="s">
        <v>48</v>
      </c>
      <c r="N3452" s="28">
        <v>88.97</v>
      </c>
    </row>
    <row r="3453">
      <c r="A3453" s="28">
        <v>3452.0</v>
      </c>
      <c r="B3453" s="28">
        <v>20.0</v>
      </c>
      <c r="C3453" s="28" t="s">
        <v>44</v>
      </c>
      <c r="D3453" s="28">
        <v>2.99</v>
      </c>
      <c r="E3453" s="28">
        <v>8.85</v>
      </c>
      <c r="F3453" s="28">
        <v>7.69</v>
      </c>
      <c r="G3453" s="28">
        <v>71.85</v>
      </c>
      <c r="H3453" s="28" t="s">
        <v>51</v>
      </c>
      <c r="I3453" s="28">
        <v>1.94</v>
      </c>
      <c r="J3453" s="28">
        <v>5.83</v>
      </c>
      <c r="K3453" s="28">
        <v>267.67</v>
      </c>
      <c r="L3453" s="28">
        <v>6.79</v>
      </c>
      <c r="M3453" s="28" t="s">
        <v>48</v>
      </c>
      <c r="N3453" s="28">
        <v>97.7</v>
      </c>
    </row>
    <row r="3454">
      <c r="A3454" s="28">
        <v>3453.0</v>
      </c>
      <c r="B3454" s="28">
        <v>20.0</v>
      </c>
      <c r="C3454" s="28" t="s">
        <v>44</v>
      </c>
      <c r="D3454" s="28">
        <v>1.11</v>
      </c>
      <c r="E3454" s="28">
        <v>5.1</v>
      </c>
      <c r="F3454" s="28">
        <v>6.38</v>
      </c>
      <c r="G3454" s="28">
        <v>70.36</v>
      </c>
      <c r="H3454" s="28" t="s">
        <v>51</v>
      </c>
      <c r="I3454" s="28">
        <v>1.92</v>
      </c>
      <c r="J3454" s="28">
        <v>5.95</v>
      </c>
      <c r="K3454" s="28">
        <v>285.12</v>
      </c>
      <c r="L3454" s="28">
        <v>2.97</v>
      </c>
      <c r="M3454" s="28" t="s">
        <v>48</v>
      </c>
      <c r="N3454" s="28">
        <v>84.38</v>
      </c>
    </row>
    <row r="3455">
      <c r="A3455" s="28">
        <v>3454.0</v>
      </c>
      <c r="B3455" s="28">
        <v>16.0</v>
      </c>
      <c r="C3455" s="28" t="s">
        <v>49</v>
      </c>
      <c r="D3455" s="28">
        <v>7.05</v>
      </c>
      <c r="E3455" s="28">
        <v>8.28</v>
      </c>
      <c r="F3455" s="28">
        <v>5.68</v>
      </c>
      <c r="G3455" s="28">
        <v>89.13</v>
      </c>
      <c r="H3455" s="28" t="s">
        <v>47</v>
      </c>
      <c r="I3455" s="28">
        <v>3.0</v>
      </c>
      <c r="J3455" s="28">
        <v>12.66</v>
      </c>
      <c r="K3455" s="28">
        <v>255.48</v>
      </c>
      <c r="L3455" s="28">
        <v>10.85</v>
      </c>
      <c r="M3455" s="28" t="s">
        <v>50</v>
      </c>
      <c r="N3455" s="28">
        <v>61.7195067384401</v>
      </c>
    </row>
    <row r="3456">
      <c r="A3456" s="28">
        <v>3455.0</v>
      </c>
      <c r="B3456" s="28">
        <v>21.0</v>
      </c>
      <c r="C3456" s="28" t="s">
        <v>49</v>
      </c>
      <c r="D3456" s="28">
        <v>6.0</v>
      </c>
      <c r="E3456" s="28">
        <v>8.05</v>
      </c>
      <c r="F3456" s="28">
        <v>5.41</v>
      </c>
      <c r="G3456" s="28">
        <v>88.64</v>
      </c>
      <c r="H3456" s="28" t="s">
        <v>47</v>
      </c>
      <c r="I3456" s="28">
        <v>1.97</v>
      </c>
      <c r="J3456" s="28">
        <v>9.2</v>
      </c>
      <c r="K3456" s="28">
        <v>250.05</v>
      </c>
      <c r="L3456" s="28">
        <v>13.57</v>
      </c>
      <c r="M3456" s="28" t="s">
        <v>50</v>
      </c>
      <c r="N3456" s="28">
        <v>79.1352209992868</v>
      </c>
    </row>
    <row r="3457">
      <c r="A3457" s="28">
        <v>3456.0</v>
      </c>
      <c r="B3457" s="28">
        <v>16.0</v>
      </c>
      <c r="C3457" s="28" t="s">
        <v>44</v>
      </c>
      <c r="D3457" s="28">
        <v>6.06</v>
      </c>
      <c r="E3457" s="28">
        <v>4.73</v>
      </c>
      <c r="F3457" s="28">
        <v>7.4</v>
      </c>
      <c r="G3457" s="28">
        <v>98.86</v>
      </c>
      <c r="H3457" s="28" t="s">
        <v>47</v>
      </c>
      <c r="I3457" s="28">
        <v>3.37</v>
      </c>
      <c r="J3457" s="28">
        <v>9.11</v>
      </c>
      <c r="K3457" s="28">
        <v>243.69</v>
      </c>
      <c r="L3457" s="28">
        <v>13.12</v>
      </c>
      <c r="M3457" s="28" t="s">
        <v>46</v>
      </c>
      <c r="N3457" s="28">
        <v>54.43</v>
      </c>
    </row>
    <row r="3458">
      <c r="A3458" s="28">
        <v>3457.0</v>
      </c>
      <c r="B3458" s="28">
        <v>20.0</v>
      </c>
      <c r="C3458" s="28" t="s">
        <v>49</v>
      </c>
      <c r="D3458" s="28">
        <v>5.22</v>
      </c>
      <c r="E3458" s="28">
        <v>5.51</v>
      </c>
      <c r="F3458" s="28">
        <v>8.8</v>
      </c>
      <c r="G3458" s="28">
        <v>72.42</v>
      </c>
      <c r="H3458" s="28" t="s">
        <v>51</v>
      </c>
      <c r="I3458" s="28">
        <v>2.42</v>
      </c>
      <c r="J3458" s="28">
        <v>7.03</v>
      </c>
      <c r="K3458" s="28">
        <v>265.34</v>
      </c>
      <c r="L3458" s="28">
        <v>13.82</v>
      </c>
      <c r="M3458" s="28" t="s">
        <v>46</v>
      </c>
      <c r="N3458" s="28">
        <v>71.92</v>
      </c>
    </row>
    <row r="3459">
      <c r="A3459" s="28">
        <v>3458.0</v>
      </c>
      <c r="B3459" s="28">
        <v>24.0</v>
      </c>
      <c r="C3459" s="28" t="s">
        <v>49</v>
      </c>
      <c r="D3459" s="28">
        <v>4.06</v>
      </c>
      <c r="E3459" s="28">
        <v>7.3</v>
      </c>
      <c r="F3459" s="28">
        <v>6.91</v>
      </c>
      <c r="G3459" s="28">
        <v>97.54</v>
      </c>
      <c r="H3459" s="28" t="s">
        <v>51</v>
      </c>
      <c r="I3459" s="28">
        <v>0.79</v>
      </c>
      <c r="J3459" s="28">
        <v>8.41</v>
      </c>
      <c r="K3459" s="28">
        <v>262.58</v>
      </c>
      <c r="L3459" s="28">
        <v>11.67</v>
      </c>
      <c r="M3459" s="28" t="s">
        <v>48</v>
      </c>
      <c r="N3459" s="28">
        <v>89.0</v>
      </c>
    </row>
    <row r="3460">
      <c r="A3460" s="28">
        <v>3459.0</v>
      </c>
      <c r="B3460" s="28">
        <v>20.0</v>
      </c>
      <c r="C3460" s="28" t="s">
        <v>49</v>
      </c>
      <c r="D3460" s="28">
        <v>1.2</v>
      </c>
      <c r="E3460" s="28">
        <v>1.28</v>
      </c>
      <c r="F3460" s="28">
        <v>8.56</v>
      </c>
      <c r="G3460" s="28">
        <v>84.51</v>
      </c>
      <c r="H3460" s="28" t="s">
        <v>45</v>
      </c>
      <c r="I3460" s="28">
        <v>4.74</v>
      </c>
      <c r="J3460" s="28">
        <v>4.99</v>
      </c>
      <c r="K3460" s="28">
        <v>306.7</v>
      </c>
      <c r="L3460" s="28">
        <v>5.25</v>
      </c>
      <c r="M3460" s="28" t="s">
        <v>48</v>
      </c>
      <c r="N3460" s="28">
        <v>74.27</v>
      </c>
    </row>
    <row r="3461">
      <c r="A3461" s="28">
        <v>3460.0</v>
      </c>
      <c r="B3461" s="28">
        <v>21.0</v>
      </c>
      <c r="C3461" s="28" t="s">
        <v>49</v>
      </c>
      <c r="D3461" s="28">
        <v>2.64</v>
      </c>
      <c r="E3461" s="28">
        <v>9.02</v>
      </c>
      <c r="F3461" s="28">
        <v>4.07</v>
      </c>
      <c r="G3461" s="28">
        <v>79.81</v>
      </c>
      <c r="H3461" s="28" t="s">
        <v>45</v>
      </c>
      <c r="I3461" s="28">
        <v>1.2</v>
      </c>
      <c r="J3461" s="28">
        <v>8.58</v>
      </c>
      <c r="K3461" s="28">
        <v>299.38</v>
      </c>
      <c r="L3461" s="28">
        <v>6.25</v>
      </c>
      <c r="M3461" s="28" t="s">
        <v>50</v>
      </c>
      <c r="N3461" s="28">
        <v>90.9356670634167</v>
      </c>
    </row>
    <row r="3462">
      <c r="A3462" s="28">
        <v>3461.0</v>
      </c>
      <c r="B3462" s="28">
        <v>23.0</v>
      </c>
      <c r="C3462" s="28" t="s">
        <v>44</v>
      </c>
      <c r="D3462" s="28">
        <v>1.1</v>
      </c>
      <c r="E3462" s="28">
        <v>7.93</v>
      </c>
      <c r="F3462" s="28">
        <v>7.97</v>
      </c>
      <c r="G3462" s="28">
        <v>86.71</v>
      </c>
      <c r="H3462" s="28" t="s">
        <v>47</v>
      </c>
      <c r="I3462" s="28">
        <v>2.81</v>
      </c>
      <c r="J3462" s="28">
        <v>5.02</v>
      </c>
      <c r="K3462" s="28">
        <v>295.78</v>
      </c>
      <c r="L3462" s="28">
        <v>6.2</v>
      </c>
      <c r="M3462" s="28" t="s">
        <v>48</v>
      </c>
      <c r="N3462" s="28">
        <v>100.0</v>
      </c>
    </row>
    <row r="3463">
      <c r="A3463" s="28">
        <v>3462.0</v>
      </c>
      <c r="B3463" s="28">
        <v>16.0</v>
      </c>
      <c r="C3463" s="28" t="s">
        <v>44</v>
      </c>
      <c r="D3463" s="28">
        <v>5.8</v>
      </c>
      <c r="E3463" s="28">
        <v>3.24</v>
      </c>
      <c r="F3463" s="28">
        <v>8.27</v>
      </c>
      <c r="G3463" s="28">
        <v>88.11</v>
      </c>
      <c r="H3463" s="28" t="s">
        <v>51</v>
      </c>
      <c r="I3463" s="28">
        <v>0.3</v>
      </c>
      <c r="J3463" s="28">
        <v>8.24</v>
      </c>
      <c r="K3463" s="28">
        <v>245.48</v>
      </c>
      <c r="L3463" s="28">
        <v>13.1</v>
      </c>
      <c r="M3463" s="28" t="s">
        <v>46</v>
      </c>
      <c r="N3463" s="28">
        <v>57.37</v>
      </c>
    </row>
    <row r="3464">
      <c r="A3464" s="28">
        <v>3463.0</v>
      </c>
      <c r="B3464" s="28">
        <v>17.0</v>
      </c>
      <c r="C3464" s="28" t="s">
        <v>49</v>
      </c>
      <c r="D3464" s="28">
        <v>1.28</v>
      </c>
      <c r="E3464" s="28">
        <v>9.83</v>
      </c>
      <c r="F3464" s="28">
        <v>7.15</v>
      </c>
      <c r="G3464" s="28">
        <v>66.88</v>
      </c>
      <c r="H3464" s="28" t="s">
        <v>51</v>
      </c>
      <c r="I3464" s="28">
        <v>4.59</v>
      </c>
      <c r="J3464" s="28">
        <v>5.09</v>
      </c>
      <c r="K3464" s="28">
        <v>290.83</v>
      </c>
      <c r="L3464" s="28">
        <v>3.75</v>
      </c>
      <c r="M3464" s="28" t="s">
        <v>48</v>
      </c>
      <c r="N3464" s="28">
        <v>100.0</v>
      </c>
    </row>
    <row r="3465">
      <c r="A3465" s="28">
        <v>3464.0</v>
      </c>
      <c r="B3465" s="28">
        <v>24.0</v>
      </c>
      <c r="C3465" s="28" t="s">
        <v>49</v>
      </c>
      <c r="D3465" s="28">
        <v>5.62</v>
      </c>
      <c r="E3465" s="28">
        <v>2.61</v>
      </c>
      <c r="F3465" s="28">
        <v>8.67</v>
      </c>
      <c r="G3465" s="28">
        <v>90.07</v>
      </c>
      <c r="H3465" s="28" t="s">
        <v>45</v>
      </c>
      <c r="I3465" s="28">
        <v>4.64</v>
      </c>
      <c r="J3465" s="28">
        <v>11.54</v>
      </c>
      <c r="K3465" s="28">
        <v>260.91</v>
      </c>
      <c r="L3465" s="28">
        <v>12.63</v>
      </c>
      <c r="M3465" s="28" t="s">
        <v>46</v>
      </c>
      <c r="N3465" s="28">
        <v>40.7</v>
      </c>
    </row>
    <row r="3466">
      <c r="A3466" s="28">
        <v>3465.0</v>
      </c>
      <c r="B3466" s="28">
        <v>18.0</v>
      </c>
      <c r="C3466" s="28" t="s">
        <v>52</v>
      </c>
      <c r="D3466" s="28">
        <v>5.54</v>
      </c>
      <c r="E3466" s="28">
        <v>9.23</v>
      </c>
      <c r="F3466" s="28">
        <v>6.95</v>
      </c>
      <c r="G3466" s="28">
        <v>89.01</v>
      </c>
      <c r="H3466" s="28" t="s">
        <v>45</v>
      </c>
      <c r="I3466" s="28">
        <v>1.82</v>
      </c>
      <c r="J3466" s="28">
        <v>10.16</v>
      </c>
      <c r="K3466" s="28">
        <v>255.57</v>
      </c>
      <c r="L3466" s="28">
        <v>12.08</v>
      </c>
      <c r="M3466" s="28" t="s">
        <v>46</v>
      </c>
      <c r="N3466" s="28">
        <v>96.9112046824434</v>
      </c>
    </row>
    <row r="3467">
      <c r="A3467" s="28">
        <v>3466.0</v>
      </c>
      <c r="B3467" s="28">
        <v>21.0</v>
      </c>
      <c r="C3467" s="28" t="s">
        <v>49</v>
      </c>
      <c r="D3467" s="28">
        <v>3.67</v>
      </c>
      <c r="E3467" s="28">
        <v>3.92</v>
      </c>
      <c r="F3467" s="28">
        <v>5.2</v>
      </c>
      <c r="G3467" s="28">
        <v>99.9</v>
      </c>
      <c r="H3467" s="28" t="s">
        <v>51</v>
      </c>
      <c r="I3467" s="28">
        <v>0.6</v>
      </c>
      <c r="J3467" s="28">
        <v>5.31</v>
      </c>
      <c r="K3467" s="28">
        <v>287.68</v>
      </c>
      <c r="L3467" s="28">
        <v>7.65</v>
      </c>
      <c r="M3467" s="28" t="s">
        <v>48</v>
      </c>
      <c r="N3467" s="28">
        <v>62.0</v>
      </c>
    </row>
    <row r="3468">
      <c r="A3468" s="28">
        <v>3467.0</v>
      </c>
      <c r="B3468" s="28">
        <v>20.0</v>
      </c>
      <c r="C3468" s="28" t="s">
        <v>44</v>
      </c>
      <c r="D3468" s="28">
        <v>1.08</v>
      </c>
      <c r="E3468" s="28">
        <v>7.87</v>
      </c>
      <c r="F3468" s="28">
        <v>5.08</v>
      </c>
      <c r="G3468" s="28">
        <v>96.48</v>
      </c>
      <c r="H3468" s="28" t="s">
        <v>47</v>
      </c>
      <c r="I3468" s="28">
        <v>3.85</v>
      </c>
      <c r="J3468" s="28">
        <v>3.8</v>
      </c>
      <c r="K3468" s="28">
        <v>315.47</v>
      </c>
      <c r="L3468" s="28">
        <v>1.47</v>
      </c>
      <c r="M3468" s="28" t="s">
        <v>50</v>
      </c>
      <c r="N3468" s="28">
        <v>99.9</v>
      </c>
    </row>
    <row r="3469">
      <c r="A3469" s="28">
        <v>3468.0</v>
      </c>
      <c r="B3469" s="28">
        <v>17.0</v>
      </c>
      <c r="C3469" s="28" t="s">
        <v>49</v>
      </c>
      <c r="D3469" s="28">
        <v>2.52</v>
      </c>
      <c r="E3469" s="28">
        <v>5.11</v>
      </c>
      <c r="F3469" s="28">
        <v>6.78</v>
      </c>
      <c r="G3469" s="28">
        <v>87.39</v>
      </c>
      <c r="H3469" s="28" t="s">
        <v>45</v>
      </c>
      <c r="I3469" s="28">
        <v>1.31</v>
      </c>
      <c r="J3469" s="28">
        <v>5.01</v>
      </c>
      <c r="K3469" s="28">
        <v>287.15</v>
      </c>
      <c r="L3469" s="28">
        <v>6.36</v>
      </c>
      <c r="M3469" s="28" t="s">
        <v>48</v>
      </c>
      <c r="N3469" s="28">
        <v>77.9548155461802</v>
      </c>
    </row>
    <row r="3470">
      <c r="A3470" s="28">
        <v>3469.0</v>
      </c>
      <c r="B3470" s="28">
        <v>22.0</v>
      </c>
      <c r="C3470" s="28" t="s">
        <v>44</v>
      </c>
      <c r="D3470" s="28">
        <v>2.56</v>
      </c>
      <c r="E3470" s="28">
        <v>7.63</v>
      </c>
      <c r="F3470" s="28">
        <v>8.53</v>
      </c>
      <c r="G3470" s="28">
        <v>88.49</v>
      </c>
      <c r="H3470" s="28" t="s">
        <v>45</v>
      </c>
      <c r="I3470" s="28">
        <v>3.5</v>
      </c>
      <c r="J3470" s="28">
        <v>7.84</v>
      </c>
      <c r="K3470" s="28">
        <v>293.39</v>
      </c>
      <c r="L3470" s="28">
        <v>7.43</v>
      </c>
      <c r="M3470" s="28" t="s">
        <v>48</v>
      </c>
      <c r="N3470" s="28">
        <v>100.0</v>
      </c>
    </row>
    <row r="3471">
      <c r="A3471" s="28">
        <v>3470.0</v>
      </c>
      <c r="B3471" s="28">
        <v>19.0</v>
      </c>
      <c r="C3471" s="28" t="s">
        <v>52</v>
      </c>
      <c r="D3471" s="28">
        <v>5.6</v>
      </c>
      <c r="E3471" s="28">
        <v>2.4</v>
      </c>
      <c r="F3471" s="28">
        <v>4.36</v>
      </c>
      <c r="G3471" s="28">
        <v>97.84</v>
      </c>
      <c r="H3471" s="28" t="s">
        <v>51</v>
      </c>
      <c r="I3471" s="28">
        <v>4.58</v>
      </c>
      <c r="J3471" s="28">
        <v>9.66</v>
      </c>
      <c r="K3471" s="28">
        <v>257.01</v>
      </c>
      <c r="L3471" s="28">
        <v>14.6</v>
      </c>
      <c r="M3471" s="28" t="s">
        <v>46</v>
      </c>
      <c r="N3471" s="28">
        <v>32.39</v>
      </c>
    </row>
    <row r="3472">
      <c r="A3472" s="28">
        <v>3471.0</v>
      </c>
      <c r="B3472" s="28">
        <v>16.0</v>
      </c>
      <c r="C3472" s="28" t="s">
        <v>44</v>
      </c>
      <c r="D3472" s="28">
        <v>0.91</v>
      </c>
      <c r="E3472" s="28">
        <v>3.43</v>
      </c>
      <c r="F3472" s="28">
        <v>7.02</v>
      </c>
      <c r="G3472" s="28">
        <v>98.69</v>
      </c>
      <c r="H3472" s="28" t="s">
        <v>45</v>
      </c>
      <c r="I3472" s="28">
        <v>2.95</v>
      </c>
      <c r="J3472" s="28">
        <v>5.96</v>
      </c>
      <c r="K3472" s="28">
        <v>316.41</v>
      </c>
      <c r="L3472" s="28">
        <v>4.05</v>
      </c>
      <c r="M3472" s="28" t="s">
        <v>48</v>
      </c>
      <c r="N3472" s="28">
        <v>74.21</v>
      </c>
    </row>
    <row r="3473">
      <c r="A3473" s="28">
        <v>3472.0</v>
      </c>
      <c r="B3473" s="28">
        <v>19.0</v>
      </c>
      <c r="C3473" s="28" t="s">
        <v>49</v>
      </c>
      <c r="D3473" s="28">
        <v>6.63</v>
      </c>
      <c r="E3473" s="28">
        <v>1.9</v>
      </c>
      <c r="F3473" s="28">
        <v>7.85</v>
      </c>
      <c r="G3473" s="28">
        <v>93.08</v>
      </c>
      <c r="H3473" s="28" t="s">
        <v>45</v>
      </c>
      <c r="I3473" s="28">
        <v>4.31</v>
      </c>
      <c r="J3473" s="28">
        <v>8.51</v>
      </c>
      <c r="K3473" s="28">
        <v>255.1</v>
      </c>
      <c r="L3473" s="28">
        <v>10.56</v>
      </c>
      <c r="M3473" s="28" t="s">
        <v>46</v>
      </c>
      <c r="N3473" s="28">
        <v>25.9</v>
      </c>
    </row>
    <row r="3474">
      <c r="A3474" s="28">
        <v>3473.0</v>
      </c>
      <c r="B3474" s="28">
        <v>21.0</v>
      </c>
      <c r="C3474" s="28" t="s">
        <v>49</v>
      </c>
      <c r="D3474" s="28">
        <v>6.09</v>
      </c>
      <c r="E3474" s="28">
        <v>8.79</v>
      </c>
      <c r="F3474" s="28">
        <v>4.58</v>
      </c>
      <c r="G3474" s="28">
        <v>90.7</v>
      </c>
      <c r="H3474" s="28" t="s">
        <v>45</v>
      </c>
      <c r="I3474" s="28">
        <v>1.12</v>
      </c>
      <c r="J3474" s="28">
        <v>11.63</v>
      </c>
      <c r="K3474" s="28">
        <v>236.02</v>
      </c>
      <c r="L3474" s="28">
        <v>14.33</v>
      </c>
      <c r="M3474" s="28" t="s">
        <v>50</v>
      </c>
      <c r="N3474" s="28">
        <v>78.0851405716653</v>
      </c>
    </row>
    <row r="3475">
      <c r="A3475" s="28">
        <v>3474.0</v>
      </c>
      <c r="B3475" s="28">
        <v>22.0</v>
      </c>
      <c r="C3475" s="28" t="s">
        <v>44</v>
      </c>
      <c r="D3475" s="28">
        <v>1.49</v>
      </c>
      <c r="E3475" s="28">
        <v>3.67</v>
      </c>
      <c r="F3475" s="28">
        <v>4.58</v>
      </c>
      <c r="G3475" s="28">
        <v>64.45</v>
      </c>
      <c r="H3475" s="28" t="s">
        <v>51</v>
      </c>
      <c r="I3475" s="28">
        <v>4.55</v>
      </c>
      <c r="J3475" s="28">
        <v>2.78</v>
      </c>
      <c r="K3475" s="28">
        <v>283.36</v>
      </c>
      <c r="L3475" s="28">
        <v>1.37</v>
      </c>
      <c r="M3475" s="28" t="s">
        <v>48</v>
      </c>
      <c r="N3475" s="28">
        <v>56.08</v>
      </c>
    </row>
    <row r="3476">
      <c r="A3476" s="28">
        <v>3475.0</v>
      </c>
      <c r="B3476" s="28">
        <v>22.0</v>
      </c>
      <c r="C3476" s="28" t="s">
        <v>44</v>
      </c>
      <c r="D3476" s="28">
        <v>5.75</v>
      </c>
      <c r="E3476" s="28">
        <v>7.25</v>
      </c>
      <c r="F3476" s="28">
        <v>5.83</v>
      </c>
      <c r="G3476" s="28">
        <v>93.21</v>
      </c>
      <c r="H3476" s="28" t="s">
        <v>51</v>
      </c>
      <c r="I3476" s="28">
        <v>1.13</v>
      </c>
      <c r="J3476" s="28">
        <v>8.62</v>
      </c>
      <c r="K3476" s="28">
        <v>240.49</v>
      </c>
      <c r="L3476" s="28">
        <v>11.74</v>
      </c>
      <c r="M3476" s="28" t="s">
        <v>50</v>
      </c>
      <c r="N3476" s="28">
        <v>66.7876543039198</v>
      </c>
    </row>
    <row r="3477">
      <c r="A3477" s="28">
        <v>3476.0</v>
      </c>
      <c r="B3477" s="28">
        <v>22.0</v>
      </c>
      <c r="C3477" s="28" t="s">
        <v>49</v>
      </c>
      <c r="D3477" s="28">
        <v>5.35</v>
      </c>
      <c r="E3477" s="28">
        <v>8.38</v>
      </c>
      <c r="F3477" s="28">
        <v>5.37</v>
      </c>
      <c r="G3477" s="28">
        <v>70.13</v>
      </c>
      <c r="H3477" s="28" t="s">
        <v>47</v>
      </c>
      <c r="I3477" s="28">
        <v>1.13</v>
      </c>
      <c r="J3477" s="28">
        <v>6.42</v>
      </c>
      <c r="K3477" s="28">
        <v>260.53</v>
      </c>
      <c r="L3477" s="28">
        <v>9.35</v>
      </c>
      <c r="M3477" s="28" t="s">
        <v>50</v>
      </c>
      <c r="N3477" s="28">
        <v>85.3780926907273</v>
      </c>
    </row>
    <row r="3478">
      <c r="A3478" s="28">
        <v>3477.0</v>
      </c>
      <c r="B3478" s="28">
        <v>18.0</v>
      </c>
      <c r="C3478" s="28" t="s">
        <v>49</v>
      </c>
      <c r="D3478" s="28">
        <v>5.98</v>
      </c>
      <c r="E3478" s="28">
        <v>9.11</v>
      </c>
      <c r="F3478" s="28">
        <v>4.99</v>
      </c>
      <c r="G3478" s="28">
        <v>82.55</v>
      </c>
      <c r="H3478" s="28" t="s">
        <v>51</v>
      </c>
      <c r="I3478" s="28">
        <v>4.4</v>
      </c>
      <c r="J3478" s="28">
        <v>7.9</v>
      </c>
      <c r="K3478" s="28">
        <v>252.38</v>
      </c>
      <c r="L3478" s="28">
        <v>17.1</v>
      </c>
      <c r="M3478" s="28" t="s">
        <v>50</v>
      </c>
      <c r="N3478" s="28">
        <v>78.6836411001232</v>
      </c>
    </row>
    <row r="3479">
      <c r="A3479" s="28">
        <v>3478.0</v>
      </c>
      <c r="B3479" s="28">
        <v>21.0</v>
      </c>
      <c r="C3479" s="28" t="s">
        <v>44</v>
      </c>
      <c r="D3479" s="28">
        <v>1.51</v>
      </c>
      <c r="E3479" s="28">
        <v>1.96</v>
      </c>
      <c r="F3479" s="28">
        <v>4.99</v>
      </c>
      <c r="G3479" s="28">
        <v>76.21</v>
      </c>
      <c r="H3479" s="28" t="s">
        <v>51</v>
      </c>
      <c r="I3479" s="28">
        <v>2.77</v>
      </c>
      <c r="J3479" s="28">
        <v>7.32</v>
      </c>
      <c r="K3479" s="28">
        <v>296.19</v>
      </c>
      <c r="L3479" s="28">
        <v>5.25</v>
      </c>
      <c r="M3479" s="28" t="s">
        <v>48</v>
      </c>
      <c r="N3479" s="28">
        <v>48.74</v>
      </c>
    </row>
    <row r="3480">
      <c r="A3480" s="28">
        <v>3479.0</v>
      </c>
      <c r="B3480" s="28">
        <v>23.0</v>
      </c>
      <c r="C3480" s="28" t="s">
        <v>49</v>
      </c>
      <c r="D3480" s="28">
        <v>1.26</v>
      </c>
      <c r="E3480" s="28">
        <v>9.04</v>
      </c>
      <c r="F3480" s="28">
        <v>4.65</v>
      </c>
      <c r="G3480" s="28">
        <v>73.82</v>
      </c>
      <c r="H3480" s="28" t="s">
        <v>45</v>
      </c>
      <c r="I3480" s="28">
        <v>4.0</v>
      </c>
      <c r="J3480" s="28">
        <v>2.65</v>
      </c>
      <c r="K3480" s="28">
        <v>302.16</v>
      </c>
      <c r="L3480" s="28">
        <v>4.65</v>
      </c>
      <c r="M3480" s="28" t="s">
        <v>50</v>
      </c>
      <c r="N3480" s="28">
        <v>99.383602709004</v>
      </c>
    </row>
    <row r="3481">
      <c r="A3481" s="28">
        <v>3480.0</v>
      </c>
      <c r="B3481" s="28">
        <v>19.0</v>
      </c>
      <c r="C3481" s="28" t="s">
        <v>49</v>
      </c>
      <c r="D3481" s="28">
        <v>1.89</v>
      </c>
      <c r="E3481" s="28">
        <v>2.78</v>
      </c>
      <c r="F3481" s="28">
        <v>7.05</v>
      </c>
      <c r="G3481" s="28">
        <v>72.41</v>
      </c>
      <c r="H3481" s="28" t="s">
        <v>47</v>
      </c>
      <c r="I3481" s="28">
        <v>4.01</v>
      </c>
      <c r="J3481" s="28">
        <v>3.62</v>
      </c>
      <c r="K3481" s="28">
        <v>288.98</v>
      </c>
      <c r="L3481" s="28">
        <v>4.03</v>
      </c>
      <c r="M3481" s="28" t="s">
        <v>48</v>
      </c>
      <c r="N3481" s="28">
        <v>63.5</v>
      </c>
    </row>
    <row r="3482">
      <c r="A3482" s="28">
        <v>3481.0</v>
      </c>
      <c r="B3482" s="28">
        <v>23.0</v>
      </c>
      <c r="C3482" s="28" t="s">
        <v>44</v>
      </c>
      <c r="D3482" s="28">
        <v>2.93</v>
      </c>
      <c r="E3482" s="28">
        <v>7.63</v>
      </c>
      <c r="F3482" s="28">
        <v>7.44</v>
      </c>
      <c r="G3482" s="28">
        <v>94.22</v>
      </c>
      <c r="H3482" s="28" t="s">
        <v>51</v>
      </c>
      <c r="I3482" s="28">
        <v>3.23</v>
      </c>
      <c r="J3482" s="28">
        <v>8.55</v>
      </c>
      <c r="K3482" s="28">
        <v>283.77</v>
      </c>
      <c r="L3482" s="28">
        <v>8.22</v>
      </c>
      <c r="M3482" s="28" t="s">
        <v>48</v>
      </c>
      <c r="N3482" s="28">
        <v>90.79</v>
      </c>
    </row>
    <row r="3483">
      <c r="A3483" s="28">
        <v>3482.0</v>
      </c>
      <c r="B3483" s="28">
        <v>17.0</v>
      </c>
      <c r="C3483" s="28" t="s">
        <v>44</v>
      </c>
      <c r="D3483" s="28">
        <v>6.35</v>
      </c>
      <c r="E3483" s="28">
        <v>7.56</v>
      </c>
      <c r="F3483" s="28">
        <v>7.51</v>
      </c>
      <c r="G3483" s="28">
        <v>90.77</v>
      </c>
      <c r="H3483" s="28" t="s">
        <v>45</v>
      </c>
      <c r="I3483" s="28">
        <v>0.95</v>
      </c>
      <c r="J3483" s="28">
        <v>10.9</v>
      </c>
      <c r="K3483" s="28">
        <v>236.86</v>
      </c>
      <c r="L3483" s="28">
        <v>14.02</v>
      </c>
      <c r="M3483" s="28" t="s">
        <v>46</v>
      </c>
      <c r="N3483" s="28">
        <v>87.0075678000123</v>
      </c>
    </row>
    <row r="3484">
      <c r="A3484" s="28">
        <v>3483.0</v>
      </c>
      <c r="B3484" s="28">
        <v>24.0</v>
      </c>
      <c r="C3484" s="28" t="s">
        <v>49</v>
      </c>
      <c r="D3484" s="28">
        <v>5.9</v>
      </c>
      <c r="E3484" s="28">
        <v>1.08</v>
      </c>
      <c r="F3484" s="28">
        <v>6.66</v>
      </c>
      <c r="G3484" s="28">
        <v>80.94</v>
      </c>
      <c r="H3484" s="28" t="s">
        <v>51</v>
      </c>
      <c r="I3484" s="28">
        <v>3.46</v>
      </c>
      <c r="J3484" s="28">
        <v>8.93</v>
      </c>
      <c r="K3484" s="28">
        <v>265.57</v>
      </c>
      <c r="L3484" s="28">
        <v>11.92</v>
      </c>
      <c r="M3484" s="28" t="s">
        <v>46</v>
      </c>
      <c r="N3484" s="28">
        <v>27.39</v>
      </c>
    </row>
    <row r="3485">
      <c r="A3485" s="28">
        <v>3484.0</v>
      </c>
      <c r="B3485" s="28">
        <v>24.0</v>
      </c>
      <c r="C3485" s="28" t="s">
        <v>49</v>
      </c>
      <c r="D3485" s="28">
        <v>7.4</v>
      </c>
      <c r="E3485" s="28">
        <v>2.99</v>
      </c>
      <c r="F3485" s="28">
        <v>8.76</v>
      </c>
      <c r="G3485" s="28">
        <v>86.58</v>
      </c>
      <c r="H3485" s="28" t="s">
        <v>45</v>
      </c>
      <c r="I3485" s="28">
        <v>0.32</v>
      </c>
      <c r="J3485" s="28">
        <v>8.74</v>
      </c>
      <c r="K3485" s="28">
        <v>244.43</v>
      </c>
      <c r="L3485" s="28">
        <v>14.12</v>
      </c>
      <c r="M3485" s="28" t="s">
        <v>46</v>
      </c>
      <c r="N3485" s="28">
        <v>46.1418863018599</v>
      </c>
    </row>
    <row r="3486">
      <c r="A3486" s="28">
        <v>3485.0</v>
      </c>
      <c r="B3486" s="28">
        <v>23.0</v>
      </c>
      <c r="C3486" s="28" t="s">
        <v>49</v>
      </c>
      <c r="D3486" s="28">
        <v>0.47</v>
      </c>
      <c r="E3486" s="28">
        <v>5.43</v>
      </c>
      <c r="F3486" s="28">
        <v>8.4</v>
      </c>
      <c r="G3486" s="28">
        <v>99.38</v>
      </c>
      <c r="H3486" s="28" t="s">
        <v>51</v>
      </c>
      <c r="I3486" s="28">
        <v>1.0</v>
      </c>
      <c r="J3486" s="28">
        <v>5.4</v>
      </c>
      <c r="K3486" s="28">
        <v>321.6</v>
      </c>
      <c r="L3486" s="28">
        <v>4.15</v>
      </c>
      <c r="M3486" s="28" t="s">
        <v>48</v>
      </c>
      <c r="N3486" s="28">
        <v>94.03</v>
      </c>
    </row>
    <row r="3487">
      <c r="A3487" s="28">
        <v>3486.0</v>
      </c>
      <c r="B3487" s="28">
        <v>16.0</v>
      </c>
      <c r="C3487" s="28" t="s">
        <v>49</v>
      </c>
      <c r="D3487" s="28">
        <v>0.09</v>
      </c>
      <c r="E3487" s="28">
        <v>4.78</v>
      </c>
      <c r="F3487" s="28">
        <v>8.79</v>
      </c>
      <c r="G3487" s="28">
        <v>75.9</v>
      </c>
      <c r="H3487" s="28" t="s">
        <v>51</v>
      </c>
      <c r="I3487" s="28">
        <v>3.21</v>
      </c>
      <c r="J3487" s="28">
        <v>3.55</v>
      </c>
      <c r="K3487" s="28">
        <v>319.23</v>
      </c>
      <c r="L3487" s="28">
        <v>1.79</v>
      </c>
      <c r="M3487" s="28" t="s">
        <v>48</v>
      </c>
      <c r="N3487" s="28">
        <v>92.37</v>
      </c>
    </row>
    <row r="3488">
      <c r="A3488" s="28">
        <v>3487.0</v>
      </c>
      <c r="B3488" s="28">
        <v>17.0</v>
      </c>
      <c r="C3488" s="28" t="s">
        <v>44</v>
      </c>
      <c r="D3488" s="28">
        <v>5.59</v>
      </c>
      <c r="E3488" s="28">
        <v>9.27</v>
      </c>
      <c r="F3488" s="28">
        <v>5.94</v>
      </c>
      <c r="G3488" s="28">
        <v>82.04</v>
      </c>
      <c r="H3488" s="28" t="s">
        <v>51</v>
      </c>
      <c r="I3488" s="28">
        <v>4.54</v>
      </c>
      <c r="J3488" s="28">
        <v>8.21</v>
      </c>
      <c r="K3488" s="28">
        <v>264.31</v>
      </c>
      <c r="L3488" s="28">
        <v>15.15</v>
      </c>
      <c r="M3488" s="28" t="s">
        <v>50</v>
      </c>
      <c r="N3488" s="28">
        <v>89.9676970575784</v>
      </c>
    </row>
    <row r="3489">
      <c r="A3489" s="28">
        <v>3488.0</v>
      </c>
      <c r="B3489" s="28">
        <v>21.0</v>
      </c>
      <c r="C3489" s="28" t="s">
        <v>44</v>
      </c>
      <c r="D3489" s="28">
        <v>2.23</v>
      </c>
      <c r="E3489" s="28">
        <v>4.24</v>
      </c>
      <c r="F3489" s="28">
        <v>8.39</v>
      </c>
      <c r="G3489" s="28">
        <v>81.34</v>
      </c>
      <c r="H3489" s="28" t="s">
        <v>47</v>
      </c>
      <c r="I3489" s="28">
        <v>3.86</v>
      </c>
      <c r="J3489" s="28">
        <v>5.03</v>
      </c>
      <c r="K3489" s="28">
        <v>294.23</v>
      </c>
      <c r="L3489" s="28">
        <v>5.42</v>
      </c>
      <c r="M3489" s="28" t="s">
        <v>48</v>
      </c>
      <c r="N3489" s="28">
        <v>76.07</v>
      </c>
    </row>
    <row r="3490">
      <c r="A3490" s="28">
        <v>3489.0</v>
      </c>
      <c r="B3490" s="28">
        <v>20.0</v>
      </c>
      <c r="C3490" s="28" t="s">
        <v>44</v>
      </c>
      <c r="D3490" s="28">
        <v>2.67</v>
      </c>
      <c r="E3490" s="28">
        <v>9.43</v>
      </c>
      <c r="F3490" s="28">
        <v>7.81</v>
      </c>
      <c r="G3490" s="28">
        <v>97.44</v>
      </c>
      <c r="H3490" s="28" t="s">
        <v>47</v>
      </c>
      <c r="I3490" s="28">
        <v>1.66</v>
      </c>
      <c r="J3490" s="28">
        <v>6.2</v>
      </c>
      <c r="K3490" s="28">
        <v>289.57</v>
      </c>
      <c r="L3490" s="28">
        <v>6.55</v>
      </c>
      <c r="M3490" s="28" t="s">
        <v>48</v>
      </c>
      <c r="N3490" s="28">
        <v>105.146675414929</v>
      </c>
    </row>
    <row r="3491">
      <c r="A3491" s="28">
        <v>3490.0</v>
      </c>
      <c r="B3491" s="28">
        <v>24.0</v>
      </c>
      <c r="C3491" s="28" t="s">
        <v>44</v>
      </c>
      <c r="D3491" s="28">
        <v>4.37</v>
      </c>
      <c r="E3491" s="28">
        <v>5.13</v>
      </c>
      <c r="F3491" s="28">
        <v>5.7</v>
      </c>
      <c r="G3491" s="28">
        <v>74.06</v>
      </c>
      <c r="H3491" s="28" t="s">
        <v>47</v>
      </c>
      <c r="I3491" s="28">
        <v>4.12</v>
      </c>
      <c r="J3491" s="28">
        <v>8.13</v>
      </c>
      <c r="K3491" s="28">
        <v>250.28</v>
      </c>
      <c r="L3491" s="28">
        <v>10.7</v>
      </c>
      <c r="M3491" s="28" t="s">
        <v>48</v>
      </c>
      <c r="N3491" s="28">
        <v>56.98</v>
      </c>
    </row>
    <row r="3492">
      <c r="A3492" s="28">
        <v>3491.0</v>
      </c>
      <c r="B3492" s="28">
        <v>20.0</v>
      </c>
      <c r="C3492" s="28" t="s">
        <v>49</v>
      </c>
      <c r="D3492" s="28">
        <v>0.82</v>
      </c>
      <c r="E3492" s="28">
        <v>9.68</v>
      </c>
      <c r="F3492" s="28">
        <v>4.53</v>
      </c>
      <c r="G3492" s="28">
        <v>99.45</v>
      </c>
      <c r="H3492" s="28" t="s">
        <v>47</v>
      </c>
      <c r="I3492" s="28">
        <v>4.83</v>
      </c>
      <c r="J3492" s="28">
        <v>5.91</v>
      </c>
      <c r="K3492" s="28">
        <v>312.77</v>
      </c>
      <c r="L3492" s="28">
        <v>5.4</v>
      </c>
      <c r="M3492" s="28" t="s">
        <v>50</v>
      </c>
      <c r="N3492" s="28">
        <v>89.0</v>
      </c>
    </row>
    <row r="3493">
      <c r="A3493" s="28">
        <v>3492.0</v>
      </c>
      <c r="B3493" s="28">
        <v>17.0</v>
      </c>
      <c r="C3493" s="28" t="s">
        <v>49</v>
      </c>
      <c r="D3493" s="28">
        <v>5.14</v>
      </c>
      <c r="E3493" s="28">
        <v>7.64</v>
      </c>
      <c r="F3493" s="28">
        <v>7.41</v>
      </c>
      <c r="G3493" s="28">
        <v>72.19</v>
      </c>
      <c r="H3493" s="28" t="s">
        <v>45</v>
      </c>
      <c r="I3493" s="28">
        <v>1.66</v>
      </c>
      <c r="J3493" s="28">
        <v>10.0</v>
      </c>
      <c r="K3493" s="28">
        <v>245.41</v>
      </c>
      <c r="L3493" s="28">
        <v>12.94</v>
      </c>
      <c r="M3493" s="28" t="s">
        <v>46</v>
      </c>
      <c r="N3493" s="28">
        <v>82.5531151471514</v>
      </c>
    </row>
    <row r="3494">
      <c r="A3494" s="28">
        <v>3493.0</v>
      </c>
      <c r="B3494" s="28">
        <v>19.0</v>
      </c>
      <c r="C3494" s="28" t="s">
        <v>44</v>
      </c>
      <c r="D3494" s="28">
        <v>2.6</v>
      </c>
      <c r="E3494" s="28">
        <v>8.46</v>
      </c>
      <c r="F3494" s="28">
        <v>4.68</v>
      </c>
      <c r="G3494" s="28">
        <v>64.36</v>
      </c>
      <c r="H3494" s="28" t="s">
        <v>45</v>
      </c>
      <c r="I3494" s="28">
        <v>0.93</v>
      </c>
      <c r="J3494" s="28">
        <v>7.44</v>
      </c>
      <c r="K3494" s="28">
        <v>284.77</v>
      </c>
      <c r="L3494" s="28">
        <v>10.31</v>
      </c>
      <c r="M3494" s="28" t="s">
        <v>50</v>
      </c>
      <c r="N3494" s="28">
        <v>73.61</v>
      </c>
    </row>
    <row r="3495">
      <c r="A3495" s="28">
        <v>3494.0</v>
      </c>
      <c r="B3495" s="28">
        <v>24.0</v>
      </c>
      <c r="C3495" s="28" t="s">
        <v>44</v>
      </c>
      <c r="D3495" s="28">
        <v>5.06</v>
      </c>
      <c r="E3495" s="28">
        <v>1.94</v>
      </c>
      <c r="F3495" s="28">
        <v>5.47</v>
      </c>
      <c r="G3495" s="28">
        <v>67.65</v>
      </c>
      <c r="H3495" s="28" t="s">
        <v>45</v>
      </c>
      <c r="I3495" s="28">
        <v>0.99</v>
      </c>
      <c r="J3495" s="28">
        <v>9.71</v>
      </c>
      <c r="K3495" s="28">
        <v>260.97</v>
      </c>
      <c r="L3495" s="28">
        <v>17.6</v>
      </c>
      <c r="M3495" s="28" t="s">
        <v>46</v>
      </c>
      <c r="N3495" s="28">
        <v>37.9178745931105</v>
      </c>
    </row>
    <row r="3496">
      <c r="A3496" s="28">
        <v>3495.0</v>
      </c>
      <c r="B3496" s="28">
        <v>16.0</v>
      </c>
      <c r="C3496" s="28" t="s">
        <v>49</v>
      </c>
      <c r="D3496" s="28">
        <v>6.67</v>
      </c>
      <c r="E3496" s="28">
        <v>6.28</v>
      </c>
      <c r="F3496" s="28">
        <v>6.5</v>
      </c>
      <c r="G3496" s="28">
        <v>77.05</v>
      </c>
      <c r="H3496" s="28" t="s">
        <v>45</v>
      </c>
      <c r="I3496" s="28">
        <v>2.0</v>
      </c>
      <c r="J3496" s="28">
        <v>11.46</v>
      </c>
      <c r="K3496" s="28">
        <v>230.97</v>
      </c>
      <c r="L3496" s="28">
        <v>17.37</v>
      </c>
      <c r="M3496" s="28" t="s">
        <v>46</v>
      </c>
      <c r="N3496" s="28">
        <v>54.7</v>
      </c>
    </row>
    <row r="3497">
      <c r="A3497" s="28">
        <v>3496.0</v>
      </c>
      <c r="B3497" s="28">
        <v>16.0</v>
      </c>
      <c r="C3497" s="28" t="s">
        <v>49</v>
      </c>
      <c r="D3497" s="28">
        <v>1.37</v>
      </c>
      <c r="E3497" s="28">
        <v>2.28</v>
      </c>
      <c r="F3497" s="28">
        <v>7.4</v>
      </c>
      <c r="G3497" s="28">
        <v>85.99</v>
      </c>
      <c r="H3497" s="28" t="s">
        <v>45</v>
      </c>
      <c r="I3497" s="28">
        <v>0.26</v>
      </c>
      <c r="J3497" s="28">
        <v>5.76</v>
      </c>
      <c r="K3497" s="28">
        <v>308.35</v>
      </c>
      <c r="L3497" s="28">
        <v>5.69</v>
      </c>
      <c r="M3497" s="28" t="s">
        <v>48</v>
      </c>
      <c r="N3497" s="28">
        <v>68.02</v>
      </c>
    </row>
    <row r="3498">
      <c r="A3498" s="28">
        <v>3497.0</v>
      </c>
      <c r="B3498" s="28">
        <v>22.0</v>
      </c>
      <c r="C3498" s="28" t="s">
        <v>49</v>
      </c>
      <c r="D3498" s="28">
        <v>7.45</v>
      </c>
      <c r="E3498" s="28">
        <v>3.68</v>
      </c>
      <c r="F3498" s="28">
        <v>8.63</v>
      </c>
      <c r="G3498" s="28">
        <v>80.67</v>
      </c>
      <c r="H3498" s="28" t="s">
        <v>47</v>
      </c>
      <c r="I3498" s="28">
        <v>2.44</v>
      </c>
      <c r="J3498" s="28">
        <v>12.79</v>
      </c>
      <c r="K3498" s="28">
        <v>241.12</v>
      </c>
      <c r="L3498" s="28">
        <v>13.57</v>
      </c>
      <c r="M3498" s="28" t="s">
        <v>46</v>
      </c>
      <c r="N3498" s="28">
        <v>37.94</v>
      </c>
    </row>
    <row r="3499">
      <c r="A3499" s="28">
        <v>3498.0</v>
      </c>
      <c r="B3499" s="28">
        <v>18.0</v>
      </c>
      <c r="C3499" s="28" t="s">
        <v>49</v>
      </c>
      <c r="D3499" s="28">
        <v>4.25</v>
      </c>
      <c r="E3499" s="28">
        <v>6.61</v>
      </c>
      <c r="F3499" s="28">
        <v>6.97</v>
      </c>
      <c r="G3499" s="28">
        <v>75.05</v>
      </c>
      <c r="H3499" s="28" t="s">
        <v>51</v>
      </c>
      <c r="I3499" s="28">
        <v>3.66</v>
      </c>
      <c r="J3499" s="28">
        <v>8.04</v>
      </c>
      <c r="K3499" s="28">
        <v>260.16</v>
      </c>
      <c r="L3499" s="28">
        <v>13.16</v>
      </c>
      <c r="M3499" s="28" t="s">
        <v>48</v>
      </c>
      <c r="N3499" s="28">
        <v>73.82</v>
      </c>
    </row>
    <row r="3500">
      <c r="A3500" s="28">
        <v>3499.0</v>
      </c>
      <c r="B3500" s="28">
        <v>17.0</v>
      </c>
      <c r="C3500" s="28" t="s">
        <v>49</v>
      </c>
      <c r="D3500" s="28">
        <v>7.38</v>
      </c>
      <c r="E3500" s="28">
        <v>7.54</v>
      </c>
      <c r="F3500" s="28">
        <v>7.36</v>
      </c>
      <c r="G3500" s="28">
        <v>82.48</v>
      </c>
      <c r="H3500" s="28" t="s">
        <v>51</v>
      </c>
      <c r="I3500" s="28">
        <v>2.65</v>
      </c>
      <c r="J3500" s="28">
        <v>10.98</v>
      </c>
      <c r="K3500" s="28">
        <v>232.61</v>
      </c>
      <c r="L3500" s="28">
        <v>19.01</v>
      </c>
      <c r="M3500" s="28" t="s">
        <v>46</v>
      </c>
      <c r="N3500" s="28">
        <v>70.5632234203484</v>
      </c>
    </row>
    <row r="3501">
      <c r="A3501" s="28">
        <v>3500.0</v>
      </c>
      <c r="B3501" s="28">
        <v>24.0</v>
      </c>
      <c r="C3501" s="28" t="s">
        <v>49</v>
      </c>
      <c r="D3501" s="28">
        <v>1.66</v>
      </c>
      <c r="E3501" s="28">
        <v>1.35</v>
      </c>
      <c r="F3501" s="28">
        <v>5.55</v>
      </c>
      <c r="G3501" s="28">
        <v>93.55</v>
      </c>
      <c r="H3501" s="28" t="s">
        <v>45</v>
      </c>
      <c r="I3501" s="28">
        <v>4.85</v>
      </c>
      <c r="J3501" s="28">
        <v>6.17</v>
      </c>
      <c r="K3501" s="28">
        <v>287.62</v>
      </c>
      <c r="L3501" s="28">
        <v>8.64</v>
      </c>
      <c r="M3501" s="28" t="s">
        <v>48</v>
      </c>
      <c r="N3501" s="28">
        <v>63.71</v>
      </c>
    </row>
    <row r="3502">
      <c r="A3502" s="28">
        <v>3501.0</v>
      </c>
      <c r="B3502" s="28">
        <v>18.0</v>
      </c>
      <c r="C3502" s="28" t="s">
        <v>44</v>
      </c>
      <c r="D3502" s="28">
        <v>4.84</v>
      </c>
      <c r="E3502" s="28">
        <v>5.78</v>
      </c>
      <c r="F3502" s="28">
        <v>7.44</v>
      </c>
      <c r="G3502" s="28">
        <v>93.56</v>
      </c>
      <c r="H3502" s="28" t="s">
        <v>51</v>
      </c>
      <c r="I3502" s="28">
        <v>2.31</v>
      </c>
      <c r="J3502" s="28">
        <v>6.67</v>
      </c>
      <c r="K3502" s="28">
        <v>250.25</v>
      </c>
      <c r="L3502" s="28">
        <v>12.19</v>
      </c>
      <c r="M3502" s="28" t="s">
        <v>48</v>
      </c>
      <c r="N3502" s="28">
        <v>75.08</v>
      </c>
    </row>
    <row r="3503">
      <c r="A3503" s="28">
        <v>3502.0</v>
      </c>
      <c r="B3503" s="28">
        <v>17.0</v>
      </c>
      <c r="C3503" s="28" t="s">
        <v>44</v>
      </c>
      <c r="D3503" s="28">
        <v>3.23</v>
      </c>
      <c r="E3503" s="28">
        <v>6.09</v>
      </c>
      <c r="F3503" s="28">
        <v>6.19</v>
      </c>
      <c r="G3503" s="28">
        <v>89.05</v>
      </c>
      <c r="H3503" s="28" t="s">
        <v>47</v>
      </c>
      <c r="I3503" s="28">
        <v>0.07</v>
      </c>
      <c r="J3503" s="28">
        <v>8.11</v>
      </c>
      <c r="K3503" s="28">
        <v>284.34</v>
      </c>
      <c r="L3503" s="28">
        <v>7.0</v>
      </c>
      <c r="M3503" s="28" t="s">
        <v>48</v>
      </c>
      <c r="N3503" s="28">
        <v>79.24</v>
      </c>
    </row>
    <row r="3504">
      <c r="A3504" s="28">
        <v>3503.0</v>
      </c>
      <c r="B3504" s="28">
        <v>23.0</v>
      </c>
      <c r="C3504" s="28" t="s">
        <v>44</v>
      </c>
      <c r="D3504" s="28">
        <v>6.19</v>
      </c>
      <c r="E3504" s="28">
        <v>1.71</v>
      </c>
      <c r="F3504" s="28">
        <v>8.28</v>
      </c>
      <c r="G3504" s="28">
        <v>98.1</v>
      </c>
      <c r="H3504" s="28" t="s">
        <v>45</v>
      </c>
      <c r="I3504" s="28">
        <v>2.35</v>
      </c>
      <c r="J3504" s="28">
        <v>11.87</v>
      </c>
      <c r="K3504" s="28">
        <v>252.85</v>
      </c>
      <c r="L3504" s="28">
        <v>13.29</v>
      </c>
      <c r="M3504" s="28" t="s">
        <v>46</v>
      </c>
      <c r="N3504" s="28">
        <v>38.86</v>
      </c>
    </row>
    <row r="3505">
      <c r="A3505" s="28">
        <v>3504.0</v>
      </c>
      <c r="B3505" s="28">
        <v>21.0</v>
      </c>
      <c r="C3505" s="28" t="s">
        <v>49</v>
      </c>
      <c r="D3505" s="28">
        <v>4.85</v>
      </c>
      <c r="E3505" s="28">
        <v>5.51</v>
      </c>
      <c r="F3505" s="28">
        <v>5.96</v>
      </c>
      <c r="G3505" s="28">
        <v>83.61</v>
      </c>
      <c r="H3505" s="28" t="s">
        <v>47</v>
      </c>
      <c r="I3505" s="28">
        <v>4.65</v>
      </c>
      <c r="J3505" s="28">
        <v>7.33</v>
      </c>
      <c r="K3505" s="28">
        <v>246.71</v>
      </c>
      <c r="L3505" s="28">
        <v>8.76</v>
      </c>
      <c r="M3505" s="28" t="s">
        <v>48</v>
      </c>
      <c r="N3505" s="28">
        <v>63.49</v>
      </c>
    </row>
    <row r="3506">
      <c r="A3506" s="28">
        <v>3505.0</v>
      </c>
      <c r="B3506" s="28">
        <v>21.0</v>
      </c>
      <c r="C3506" s="28" t="s">
        <v>49</v>
      </c>
      <c r="D3506" s="28">
        <v>3.96</v>
      </c>
      <c r="E3506" s="28">
        <v>7.42</v>
      </c>
      <c r="F3506" s="28">
        <v>6.34</v>
      </c>
      <c r="G3506" s="28">
        <v>60.31</v>
      </c>
      <c r="H3506" s="28" t="s">
        <v>45</v>
      </c>
      <c r="I3506" s="28">
        <v>0.48</v>
      </c>
      <c r="J3506" s="28">
        <v>8.02</v>
      </c>
      <c r="K3506" s="28">
        <v>292.97</v>
      </c>
      <c r="L3506" s="28">
        <v>10.11</v>
      </c>
      <c r="M3506" s="28" t="s">
        <v>48</v>
      </c>
      <c r="N3506" s="28">
        <v>68.5</v>
      </c>
    </row>
    <row r="3507">
      <c r="A3507" s="28">
        <v>3506.0</v>
      </c>
      <c r="B3507" s="28">
        <v>22.0</v>
      </c>
      <c r="C3507" s="28" t="s">
        <v>49</v>
      </c>
      <c r="D3507" s="28">
        <v>7.3</v>
      </c>
      <c r="E3507" s="28">
        <v>1.48</v>
      </c>
      <c r="F3507" s="28">
        <v>6.16</v>
      </c>
      <c r="G3507" s="28">
        <v>71.64</v>
      </c>
      <c r="H3507" s="28" t="s">
        <v>47</v>
      </c>
      <c r="I3507" s="28">
        <v>1.11</v>
      </c>
      <c r="J3507" s="28">
        <v>8.46</v>
      </c>
      <c r="K3507" s="28">
        <v>227.43</v>
      </c>
      <c r="L3507" s="28">
        <v>13.78</v>
      </c>
      <c r="M3507" s="28" t="s">
        <v>46</v>
      </c>
      <c r="N3507" s="28">
        <v>15.13</v>
      </c>
    </row>
    <row r="3508">
      <c r="A3508" s="28">
        <v>3507.0</v>
      </c>
      <c r="B3508" s="28">
        <v>22.0</v>
      </c>
      <c r="C3508" s="28" t="s">
        <v>44</v>
      </c>
      <c r="D3508" s="28">
        <v>3.02</v>
      </c>
      <c r="E3508" s="28">
        <v>7.84</v>
      </c>
      <c r="F3508" s="28">
        <v>8.06</v>
      </c>
      <c r="G3508" s="28">
        <v>73.13</v>
      </c>
      <c r="H3508" s="28" t="s">
        <v>45</v>
      </c>
      <c r="I3508" s="28">
        <v>3.58</v>
      </c>
      <c r="J3508" s="28">
        <v>7.85</v>
      </c>
      <c r="K3508" s="28">
        <v>285.83</v>
      </c>
      <c r="L3508" s="28">
        <v>10.17</v>
      </c>
      <c r="M3508" s="28" t="s">
        <v>48</v>
      </c>
      <c r="N3508" s="28">
        <v>77.54</v>
      </c>
    </row>
    <row r="3509">
      <c r="A3509" s="28">
        <v>3508.0</v>
      </c>
      <c r="B3509" s="28">
        <v>21.0</v>
      </c>
      <c r="C3509" s="28" t="s">
        <v>44</v>
      </c>
      <c r="D3509" s="28">
        <v>1.76</v>
      </c>
      <c r="E3509" s="28">
        <v>6.19</v>
      </c>
      <c r="F3509" s="28">
        <v>8.77</v>
      </c>
      <c r="G3509" s="28">
        <v>81.89</v>
      </c>
      <c r="H3509" s="28" t="s">
        <v>51</v>
      </c>
      <c r="I3509" s="28">
        <v>1.47</v>
      </c>
      <c r="J3509" s="28">
        <v>5.56</v>
      </c>
      <c r="K3509" s="28">
        <v>293.54</v>
      </c>
      <c r="L3509" s="28">
        <v>4.28</v>
      </c>
      <c r="M3509" s="28" t="s">
        <v>48</v>
      </c>
      <c r="N3509" s="28">
        <v>100.0</v>
      </c>
    </row>
    <row r="3510">
      <c r="A3510" s="28">
        <v>3509.0</v>
      </c>
      <c r="B3510" s="28">
        <v>19.0</v>
      </c>
      <c r="C3510" s="28" t="s">
        <v>44</v>
      </c>
      <c r="D3510" s="28">
        <v>4.86</v>
      </c>
      <c r="E3510" s="28">
        <v>8.5</v>
      </c>
      <c r="F3510" s="28">
        <v>5.64</v>
      </c>
      <c r="G3510" s="28">
        <v>96.2</v>
      </c>
      <c r="H3510" s="28" t="s">
        <v>47</v>
      </c>
      <c r="I3510" s="28">
        <v>3.83</v>
      </c>
      <c r="J3510" s="28">
        <v>9.23</v>
      </c>
      <c r="K3510" s="28">
        <v>258.84</v>
      </c>
      <c r="L3510" s="28">
        <v>11.25</v>
      </c>
      <c r="M3510" s="28" t="s">
        <v>50</v>
      </c>
      <c r="N3510" s="28">
        <v>89.63</v>
      </c>
    </row>
    <row r="3511">
      <c r="A3511" s="28">
        <v>3510.0</v>
      </c>
      <c r="B3511" s="28">
        <v>24.0</v>
      </c>
      <c r="C3511" s="28" t="s">
        <v>44</v>
      </c>
      <c r="D3511" s="28">
        <v>4.99</v>
      </c>
      <c r="E3511" s="28">
        <v>2.96</v>
      </c>
      <c r="F3511" s="28">
        <v>6.38</v>
      </c>
      <c r="G3511" s="28">
        <v>93.52</v>
      </c>
      <c r="H3511" s="28" t="s">
        <v>51</v>
      </c>
      <c r="I3511" s="28">
        <v>2.1</v>
      </c>
      <c r="J3511" s="28">
        <v>6.7</v>
      </c>
      <c r="K3511" s="28">
        <v>275.3</v>
      </c>
      <c r="L3511" s="28">
        <v>11.36</v>
      </c>
      <c r="M3511" s="28" t="s">
        <v>48</v>
      </c>
      <c r="N3511" s="28">
        <v>50.17</v>
      </c>
    </row>
    <row r="3512">
      <c r="A3512" s="28">
        <v>3511.0</v>
      </c>
      <c r="B3512" s="28">
        <v>21.0</v>
      </c>
      <c r="C3512" s="28" t="s">
        <v>49</v>
      </c>
      <c r="D3512" s="28">
        <v>3.51</v>
      </c>
      <c r="E3512" s="28">
        <v>8.5</v>
      </c>
      <c r="F3512" s="28">
        <v>7.53</v>
      </c>
      <c r="G3512" s="28">
        <v>69.29</v>
      </c>
      <c r="H3512" s="28" t="s">
        <v>51</v>
      </c>
      <c r="I3512" s="28">
        <v>3.98</v>
      </c>
      <c r="J3512" s="28">
        <v>8.56</v>
      </c>
      <c r="K3512" s="28">
        <v>292.93</v>
      </c>
      <c r="L3512" s="28">
        <v>8.59</v>
      </c>
      <c r="M3512" s="28" t="s">
        <v>48</v>
      </c>
      <c r="N3512" s="28">
        <v>80.85</v>
      </c>
    </row>
    <row r="3513">
      <c r="A3513" s="28">
        <v>3512.0</v>
      </c>
      <c r="B3513" s="28">
        <v>19.0</v>
      </c>
      <c r="C3513" s="28" t="s">
        <v>49</v>
      </c>
      <c r="D3513" s="28">
        <v>3.89</v>
      </c>
      <c r="E3513" s="28">
        <v>1.85</v>
      </c>
      <c r="F3513" s="28">
        <v>8.48</v>
      </c>
      <c r="G3513" s="28">
        <v>80.78</v>
      </c>
      <c r="H3513" s="28" t="s">
        <v>51</v>
      </c>
      <c r="I3513" s="28">
        <v>2.76</v>
      </c>
      <c r="J3513" s="28">
        <v>6.17</v>
      </c>
      <c r="K3513" s="28">
        <v>256.82</v>
      </c>
      <c r="L3513" s="28">
        <v>7.1</v>
      </c>
      <c r="M3513" s="28" t="s">
        <v>48</v>
      </c>
      <c r="N3513" s="28">
        <v>52.82</v>
      </c>
    </row>
    <row r="3514">
      <c r="A3514" s="28">
        <v>3513.0</v>
      </c>
      <c r="B3514" s="28">
        <v>18.0</v>
      </c>
      <c r="C3514" s="28" t="s">
        <v>52</v>
      </c>
      <c r="D3514" s="28">
        <v>7.68</v>
      </c>
      <c r="E3514" s="28">
        <v>4.63</v>
      </c>
      <c r="F3514" s="28">
        <v>6.47</v>
      </c>
      <c r="G3514" s="28">
        <v>86.37</v>
      </c>
      <c r="H3514" s="28" t="s">
        <v>45</v>
      </c>
      <c r="I3514" s="28">
        <v>0.41</v>
      </c>
      <c r="J3514" s="28">
        <v>12.1</v>
      </c>
      <c r="K3514" s="28">
        <v>222.2</v>
      </c>
      <c r="L3514" s="28">
        <v>13.94</v>
      </c>
      <c r="M3514" s="28" t="s">
        <v>46</v>
      </c>
      <c r="N3514" s="28">
        <v>37.36</v>
      </c>
    </row>
    <row r="3515">
      <c r="A3515" s="28">
        <v>3514.0</v>
      </c>
      <c r="B3515" s="28">
        <v>19.0</v>
      </c>
      <c r="C3515" s="28" t="s">
        <v>49</v>
      </c>
      <c r="D3515" s="28">
        <v>5.86</v>
      </c>
      <c r="E3515" s="28">
        <v>2.8</v>
      </c>
      <c r="F3515" s="28">
        <v>4.54</v>
      </c>
      <c r="G3515" s="28">
        <v>99.5</v>
      </c>
      <c r="H3515" s="28" t="s">
        <v>45</v>
      </c>
      <c r="I3515" s="28">
        <v>1.93</v>
      </c>
      <c r="J3515" s="28">
        <v>9.83</v>
      </c>
      <c r="K3515" s="28">
        <v>279.19</v>
      </c>
      <c r="L3515" s="28">
        <v>15.57</v>
      </c>
      <c r="M3515" s="28" t="s">
        <v>46</v>
      </c>
      <c r="N3515" s="28">
        <v>36.52</v>
      </c>
    </row>
    <row r="3516">
      <c r="A3516" s="28">
        <v>3515.0</v>
      </c>
      <c r="B3516" s="28">
        <v>18.0</v>
      </c>
      <c r="C3516" s="28" t="s">
        <v>49</v>
      </c>
      <c r="D3516" s="28">
        <v>0.88</v>
      </c>
      <c r="E3516" s="28">
        <v>8.88</v>
      </c>
      <c r="F3516" s="28">
        <v>5.84</v>
      </c>
      <c r="G3516" s="28">
        <v>61.25</v>
      </c>
      <c r="H3516" s="28" t="s">
        <v>45</v>
      </c>
      <c r="I3516" s="28">
        <v>1.67</v>
      </c>
      <c r="J3516" s="28">
        <v>5.15</v>
      </c>
      <c r="K3516" s="28">
        <v>305.11</v>
      </c>
      <c r="L3516" s="28">
        <v>2.05</v>
      </c>
      <c r="M3516" s="28" t="s">
        <v>50</v>
      </c>
      <c r="N3516" s="28">
        <v>100.0</v>
      </c>
    </row>
    <row r="3517">
      <c r="A3517" s="28">
        <v>3516.0</v>
      </c>
      <c r="B3517" s="28">
        <v>17.0</v>
      </c>
      <c r="C3517" s="28" t="s">
        <v>49</v>
      </c>
      <c r="D3517" s="28">
        <v>1.7</v>
      </c>
      <c r="E3517" s="28">
        <v>7.34</v>
      </c>
      <c r="F3517" s="28">
        <v>6.75</v>
      </c>
      <c r="G3517" s="28">
        <v>78.56</v>
      </c>
      <c r="H3517" s="28" t="s">
        <v>45</v>
      </c>
      <c r="I3517" s="28">
        <v>4.05</v>
      </c>
      <c r="J3517" s="28">
        <v>2.95</v>
      </c>
      <c r="K3517" s="28">
        <v>303.83</v>
      </c>
      <c r="L3517" s="28">
        <v>3.26</v>
      </c>
      <c r="M3517" s="28" t="s">
        <v>48</v>
      </c>
      <c r="N3517" s="28">
        <v>93.95</v>
      </c>
    </row>
    <row r="3518">
      <c r="A3518" s="28">
        <v>3517.0</v>
      </c>
      <c r="B3518" s="28">
        <v>20.0</v>
      </c>
      <c r="C3518" s="28" t="s">
        <v>44</v>
      </c>
      <c r="D3518" s="28">
        <v>7.8</v>
      </c>
      <c r="E3518" s="28">
        <v>1.23</v>
      </c>
      <c r="F3518" s="28">
        <v>6.09</v>
      </c>
      <c r="G3518" s="28">
        <v>99.52</v>
      </c>
      <c r="H3518" s="28" t="s">
        <v>47</v>
      </c>
      <c r="I3518" s="28">
        <v>3.12</v>
      </c>
      <c r="J3518" s="28">
        <v>12.51</v>
      </c>
      <c r="K3518" s="28">
        <v>237.76</v>
      </c>
      <c r="L3518" s="28">
        <v>17.21</v>
      </c>
      <c r="M3518" s="28" t="s">
        <v>46</v>
      </c>
      <c r="N3518" s="28">
        <v>15.14</v>
      </c>
    </row>
    <row r="3519">
      <c r="A3519" s="28">
        <v>3518.0</v>
      </c>
      <c r="B3519" s="28">
        <v>17.0</v>
      </c>
      <c r="C3519" s="28" t="s">
        <v>49</v>
      </c>
      <c r="D3519" s="28">
        <v>5.81</v>
      </c>
      <c r="E3519" s="28">
        <v>1.09</v>
      </c>
      <c r="F3519" s="28">
        <v>4.93</v>
      </c>
      <c r="G3519" s="28">
        <v>99.09</v>
      </c>
      <c r="H3519" s="28" t="s">
        <v>47</v>
      </c>
      <c r="I3519" s="28">
        <v>3.89</v>
      </c>
      <c r="J3519" s="28">
        <v>10.79</v>
      </c>
      <c r="K3519" s="28">
        <v>258.81</v>
      </c>
      <c r="L3519" s="28">
        <v>9.99</v>
      </c>
      <c r="M3519" s="28" t="s">
        <v>46</v>
      </c>
      <c r="N3519" s="28">
        <v>28.79</v>
      </c>
    </row>
    <row r="3520">
      <c r="A3520" s="28">
        <v>3519.0</v>
      </c>
      <c r="B3520" s="28">
        <v>21.0</v>
      </c>
      <c r="C3520" s="28" t="s">
        <v>49</v>
      </c>
      <c r="D3520" s="28">
        <v>7.32</v>
      </c>
      <c r="E3520" s="28">
        <v>3.62</v>
      </c>
      <c r="F3520" s="28">
        <v>4.18</v>
      </c>
      <c r="G3520" s="28">
        <v>73.23</v>
      </c>
      <c r="H3520" s="28" t="s">
        <v>45</v>
      </c>
      <c r="I3520" s="28">
        <v>1.86</v>
      </c>
      <c r="J3520" s="28">
        <v>10.69</v>
      </c>
      <c r="K3520" s="28">
        <v>203.98</v>
      </c>
      <c r="L3520" s="28">
        <v>16.9</v>
      </c>
      <c r="M3520" s="28" t="s">
        <v>46</v>
      </c>
      <c r="N3520" s="28">
        <v>20.09</v>
      </c>
    </row>
    <row r="3521">
      <c r="A3521" s="28">
        <v>3520.0</v>
      </c>
      <c r="B3521" s="28">
        <v>18.0</v>
      </c>
      <c r="C3521" s="28" t="s">
        <v>49</v>
      </c>
      <c r="D3521" s="28">
        <v>2.43</v>
      </c>
      <c r="E3521" s="28">
        <v>2.29</v>
      </c>
      <c r="F3521" s="28">
        <v>7.44</v>
      </c>
      <c r="G3521" s="28">
        <v>60.0</v>
      </c>
      <c r="H3521" s="28" t="s">
        <v>47</v>
      </c>
      <c r="I3521" s="28">
        <v>3.46</v>
      </c>
      <c r="J3521" s="28">
        <v>5.47</v>
      </c>
      <c r="K3521" s="28">
        <v>294.18</v>
      </c>
      <c r="L3521" s="28">
        <v>9.19</v>
      </c>
      <c r="M3521" s="28" t="s">
        <v>48</v>
      </c>
      <c r="N3521" s="28">
        <v>58.5837460026901</v>
      </c>
    </row>
    <row r="3522">
      <c r="A3522" s="28">
        <v>3521.0</v>
      </c>
      <c r="B3522" s="28">
        <v>21.0</v>
      </c>
      <c r="C3522" s="28" t="s">
        <v>44</v>
      </c>
      <c r="D3522" s="28">
        <v>5.93</v>
      </c>
      <c r="E3522" s="28">
        <v>6.67</v>
      </c>
      <c r="F3522" s="28">
        <v>8.96</v>
      </c>
      <c r="G3522" s="28">
        <v>83.47</v>
      </c>
      <c r="H3522" s="28" t="s">
        <v>45</v>
      </c>
      <c r="I3522" s="28">
        <v>0.33</v>
      </c>
      <c r="J3522" s="28">
        <v>8.64</v>
      </c>
      <c r="K3522" s="28">
        <v>266.33</v>
      </c>
      <c r="L3522" s="28">
        <v>15.13</v>
      </c>
      <c r="M3522" s="28" t="s">
        <v>46</v>
      </c>
      <c r="N3522" s="28">
        <v>63.21</v>
      </c>
    </row>
    <row r="3523">
      <c r="A3523" s="28">
        <v>3522.0</v>
      </c>
      <c r="B3523" s="28">
        <v>24.0</v>
      </c>
      <c r="C3523" s="28" t="s">
        <v>44</v>
      </c>
      <c r="D3523" s="28">
        <v>5.71</v>
      </c>
      <c r="E3523" s="28">
        <v>6.97</v>
      </c>
      <c r="F3523" s="28">
        <v>8.6</v>
      </c>
      <c r="G3523" s="28">
        <v>94.68</v>
      </c>
      <c r="H3523" s="28" t="s">
        <v>45</v>
      </c>
      <c r="I3523" s="28">
        <v>0.18</v>
      </c>
      <c r="J3523" s="28">
        <v>11.35</v>
      </c>
      <c r="K3523" s="28">
        <v>251.77</v>
      </c>
      <c r="L3523" s="28">
        <v>13.49</v>
      </c>
      <c r="M3523" s="28" t="s">
        <v>46</v>
      </c>
      <c r="N3523" s="28">
        <v>81.0</v>
      </c>
    </row>
    <row r="3524">
      <c r="A3524" s="28">
        <v>3523.0</v>
      </c>
      <c r="B3524" s="28">
        <v>16.0</v>
      </c>
      <c r="C3524" s="28" t="s">
        <v>44</v>
      </c>
      <c r="D3524" s="28">
        <v>2.36</v>
      </c>
      <c r="E3524" s="28">
        <v>9.48</v>
      </c>
      <c r="F3524" s="28">
        <v>7.42</v>
      </c>
      <c r="G3524" s="28">
        <v>72.97</v>
      </c>
      <c r="H3524" s="28" t="s">
        <v>47</v>
      </c>
      <c r="I3524" s="28">
        <v>1.44</v>
      </c>
      <c r="J3524" s="28">
        <v>7.14</v>
      </c>
      <c r="K3524" s="28">
        <v>281.27</v>
      </c>
      <c r="L3524" s="28">
        <v>9.22</v>
      </c>
      <c r="M3524" s="28" t="s">
        <v>48</v>
      </c>
      <c r="N3524" s="28">
        <v>96.88</v>
      </c>
    </row>
    <row r="3525">
      <c r="A3525" s="28">
        <v>3524.0</v>
      </c>
      <c r="B3525" s="28">
        <v>21.0</v>
      </c>
      <c r="C3525" s="28" t="s">
        <v>49</v>
      </c>
      <c r="D3525" s="28">
        <v>4.41</v>
      </c>
      <c r="E3525" s="28">
        <v>9.57</v>
      </c>
      <c r="F3525" s="28">
        <v>8.21</v>
      </c>
      <c r="G3525" s="28">
        <v>97.37</v>
      </c>
      <c r="H3525" s="28" t="s">
        <v>45</v>
      </c>
      <c r="I3525" s="28">
        <v>3.87</v>
      </c>
      <c r="J3525" s="28">
        <v>8.9</v>
      </c>
      <c r="K3525" s="28">
        <v>256.86</v>
      </c>
      <c r="L3525" s="28">
        <v>7.6</v>
      </c>
      <c r="M3525" s="28" t="s">
        <v>48</v>
      </c>
      <c r="N3525" s="28">
        <v>95.92</v>
      </c>
    </row>
    <row r="3526">
      <c r="A3526" s="28">
        <v>3525.0</v>
      </c>
      <c r="B3526" s="28">
        <v>24.0</v>
      </c>
      <c r="C3526" s="28" t="s">
        <v>44</v>
      </c>
      <c r="D3526" s="28">
        <v>5.02</v>
      </c>
      <c r="E3526" s="28">
        <v>6.93</v>
      </c>
      <c r="F3526" s="28">
        <v>5.28</v>
      </c>
      <c r="G3526" s="28">
        <v>73.31</v>
      </c>
      <c r="H3526" s="28" t="s">
        <v>45</v>
      </c>
      <c r="I3526" s="28">
        <v>2.67</v>
      </c>
      <c r="J3526" s="28">
        <v>10.65</v>
      </c>
      <c r="K3526" s="28">
        <v>257.77</v>
      </c>
      <c r="L3526" s="28">
        <v>14.52</v>
      </c>
      <c r="M3526" s="28" t="s">
        <v>46</v>
      </c>
      <c r="N3526" s="28">
        <v>58.14</v>
      </c>
    </row>
    <row r="3527">
      <c r="A3527" s="28">
        <v>3526.0</v>
      </c>
      <c r="B3527" s="28">
        <v>19.0</v>
      </c>
      <c r="C3527" s="28" t="s">
        <v>49</v>
      </c>
      <c r="D3527" s="28">
        <v>3.85</v>
      </c>
      <c r="E3527" s="28">
        <v>1.05</v>
      </c>
      <c r="F3527" s="28">
        <v>7.11</v>
      </c>
      <c r="G3527" s="28">
        <v>84.41</v>
      </c>
      <c r="H3527" s="28" t="s">
        <v>47</v>
      </c>
      <c r="I3527" s="28">
        <v>2.04</v>
      </c>
      <c r="J3527" s="28">
        <v>6.59</v>
      </c>
      <c r="K3527" s="28">
        <v>280.55</v>
      </c>
      <c r="L3527" s="28">
        <v>7.61</v>
      </c>
      <c r="M3527" s="28" t="s">
        <v>48</v>
      </c>
      <c r="N3527" s="28">
        <v>37.64</v>
      </c>
    </row>
    <row r="3528">
      <c r="A3528" s="28">
        <v>3527.0</v>
      </c>
      <c r="B3528" s="28">
        <v>17.0</v>
      </c>
      <c r="C3528" s="28" t="s">
        <v>49</v>
      </c>
      <c r="D3528" s="28">
        <v>6.62</v>
      </c>
      <c r="E3528" s="28">
        <v>4.23</v>
      </c>
      <c r="F3528" s="28">
        <v>4.3</v>
      </c>
      <c r="G3528" s="28">
        <v>88.88</v>
      </c>
      <c r="H3528" s="28" t="s">
        <v>47</v>
      </c>
      <c r="I3528" s="28">
        <v>4.48</v>
      </c>
      <c r="J3528" s="28">
        <v>10.77</v>
      </c>
      <c r="K3528" s="28">
        <v>269.46</v>
      </c>
      <c r="L3528" s="28">
        <v>17.25</v>
      </c>
      <c r="M3528" s="28" t="s">
        <v>46</v>
      </c>
      <c r="N3528" s="28">
        <v>38.46</v>
      </c>
    </row>
    <row r="3529">
      <c r="A3529" s="28">
        <v>3528.0</v>
      </c>
      <c r="B3529" s="28">
        <v>19.0</v>
      </c>
      <c r="C3529" s="28" t="s">
        <v>44</v>
      </c>
      <c r="D3529" s="28">
        <v>6.66</v>
      </c>
      <c r="E3529" s="28">
        <v>5.62</v>
      </c>
      <c r="F3529" s="28">
        <v>7.54</v>
      </c>
      <c r="G3529" s="28">
        <v>73.82</v>
      </c>
      <c r="H3529" s="28" t="s">
        <v>51</v>
      </c>
      <c r="I3529" s="28">
        <v>2.49</v>
      </c>
      <c r="J3529" s="28">
        <v>11.09</v>
      </c>
      <c r="K3529" s="28">
        <v>237.18</v>
      </c>
      <c r="L3529" s="28">
        <v>15.61</v>
      </c>
      <c r="M3529" s="28" t="s">
        <v>46</v>
      </c>
      <c r="N3529" s="28">
        <v>54.26</v>
      </c>
    </row>
    <row r="3530">
      <c r="A3530" s="28">
        <v>3529.0</v>
      </c>
      <c r="B3530" s="28">
        <v>16.0</v>
      </c>
      <c r="C3530" s="28" t="s">
        <v>49</v>
      </c>
      <c r="D3530" s="28">
        <v>6.8</v>
      </c>
      <c r="E3530" s="28">
        <v>5.49</v>
      </c>
      <c r="F3530" s="28">
        <v>8.85</v>
      </c>
      <c r="G3530" s="28">
        <v>74.09</v>
      </c>
      <c r="H3530" s="28" t="s">
        <v>45</v>
      </c>
      <c r="I3530" s="28">
        <v>3.07</v>
      </c>
      <c r="J3530" s="28">
        <v>12.78</v>
      </c>
      <c r="K3530" s="28">
        <v>244.02</v>
      </c>
      <c r="L3530" s="28">
        <v>14.18</v>
      </c>
      <c r="M3530" s="28" t="s">
        <v>46</v>
      </c>
      <c r="N3530" s="28">
        <v>56.05</v>
      </c>
    </row>
    <row r="3531">
      <c r="A3531" s="28">
        <v>3530.0</v>
      </c>
      <c r="B3531" s="28">
        <v>18.0</v>
      </c>
      <c r="C3531" s="28" t="s">
        <v>49</v>
      </c>
      <c r="D3531" s="28">
        <v>6.43</v>
      </c>
      <c r="E3531" s="28">
        <v>6.43</v>
      </c>
      <c r="F3531" s="28">
        <v>8.3</v>
      </c>
      <c r="G3531" s="28">
        <v>78.8</v>
      </c>
      <c r="H3531" s="28" t="s">
        <v>45</v>
      </c>
      <c r="I3531" s="28">
        <v>4.93</v>
      </c>
      <c r="J3531" s="28">
        <v>9.57</v>
      </c>
      <c r="K3531" s="28">
        <v>227.39</v>
      </c>
      <c r="L3531" s="28">
        <v>14.92</v>
      </c>
      <c r="M3531" s="28" t="s">
        <v>46</v>
      </c>
      <c r="N3531" s="28">
        <v>66.36</v>
      </c>
    </row>
    <row r="3532">
      <c r="A3532" s="28">
        <v>3531.0</v>
      </c>
      <c r="B3532" s="28">
        <v>24.0</v>
      </c>
      <c r="C3532" s="28" t="s">
        <v>44</v>
      </c>
      <c r="D3532" s="28">
        <v>3.9</v>
      </c>
      <c r="E3532" s="28">
        <v>9.64</v>
      </c>
      <c r="F3532" s="28">
        <v>6.67</v>
      </c>
      <c r="G3532" s="28">
        <v>93.41</v>
      </c>
      <c r="H3532" s="28" t="s">
        <v>51</v>
      </c>
      <c r="I3532" s="28">
        <v>2.61</v>
      </c>
      <c r="J3532" s="28">
        <v>6.9</v>
      </c>
      <c r="K3532" s="28">
        <v>256.35</v>
      </c>
      <c r="L3532" s="28">
        <v>9.3</v>
      </c>
      <c r="M3532" s="28" t="s">
        <v>48</v>
      </c>
      <c r="N3532" s="28">
        <v>99.3</v>
      </c>
    </row>
    <row r="3533">
      <c r="A3533" s="28">
        <v>3532.0</v>
      </c>
      <c r="B3533" s="28">
        <v>20.0</v>
      </c>
      <c r="C3533" s="28" t="s">
        <v>49</v>
      </c>
      <c r="D3533" s="28">
        <v>3.05</v>
      </c>
      <c r="E3533" s="28">
        <v>8.97</v>
      </c>
      <c r="F3533" s="28">
        <v>7.94</v>
      </c>
      <c r="G3533" s="28">
        <v>64.03</v>
      </c>
      <c r="H3533" s="28" t="s">
        <v>47</v>
      </c>
      <c r="I3533" s="28">
        <v>3.92</v>
      </c>
      <c r="J3533" s="28">
        <v>4.47</v>
      </c>
      <c r="K3533" s="28">
        <v>278.43</v>
      </c>
      <c r="L3533" s="28">
        <v>7.29</v>
      </c>
      <c r="M3533" s="28" t="s">
        <v>48</v>
      </c>
      <c r="N3533" s="28">
        <v>105.124818943816</v>
      </c>
    </row>
    <row r="3534">
      <c r="A3534" s="28">
        <v>3533.0</v>
      </c>
      <c r="B3534" s="28">
        <v>21.0</v>
      </c>
      <c r="C3534" s="28" t="s">
        <v>44</v>
      </c>
      <c r="D3534" s="28">
        <v>6.65</v>
      </c>
      <c r="E3534" s="28">
        <v>1.98</v>
      </c>
      <c r="F3534" s="28">
        <v>8.72</v>
      </c>
      <c r="G3534" s="28">
        <v>85.26</v>
      </c>
      <c r="H3534" s="28" t="s">
        <v>47</v>
      </c>
      <c r="I3534" s="28">
        <v>2.07</v>
      </c>
      <c r="J3534" s="28">
        <v>8.14</v>
      </c>
      <c r="K3534" s="28">
        <v>244.65</v>
      </c>
      <c r="L3534" s="28">
        <v>12.44</v>
      </c>
      <c r="M3534" s="28" t="s">
        <v>46</v>
      </c>
      <c r="N3534" s="28">
        <v>47.16</v>
      </c>
    </row>
    <row r="3535">
      <c r="A3535" s="28">
        <v>3534.0</v>
      </c>
      <c r="B3535" s="28">
        <v>18.0</v>
      </c>
      <c r="C3535" s="28" t="s">
        <v>44</v>
      </c>
      <c r="D3535" s="28">
        <v>3.92</v>
      </c>
      <c r="E3535" s="28">
        <v>3.39</v>
      </c>
      <c r="F3535" s="28">
        <v>5.08</v>
      </c>
      <c r="G3535" s="28">
        <v>87.09</v>
      </c>
      <c r="H3535" s="28" t="s">
        <v>47</v>
      </c>
      <c r="I3535" s="28">
        <v>0.18</v>
      </c>
      <c r="J3535" s="28">
        <v>7.48</v>
      </c>
      <c r="K3535" s="28">
        <v>272.1</v>
      </c>
      <c r="L3535" s="28">
        <v>7.28</v>
      </c>
      <c r="M3535" s="28" t="s">
        <v>48</v>
      </c>
      <c r="N3535" s="28">
        <v>56.17</v>
      </c>
    </row>
    <row r="3536">
      <c r="A3536" s="28">
        <v>3535.0</v>
      </c>
      <c r="B3536" s="28">
        <v>20.0</v>
      </c>
      <c r="C3536" s="28" t="s">
        <v>49</v>
      </c>
      <c r="D3536" s="28">
        <v>1.97</v>
      </c>
      <c r="E3536" s="28">
        <v>8.5</v>
      </c>
      <c r="F3536" s="28">
        <v>7.97</v>
      </c>
      <c r="G3536" s="28">
        <v>82.31</v>
      </c>
      <c r="H3536" s="28" t="s">
        <v>47</v>
      </c>
      <c r="I3536" s="28">
        <v>4.17</v>
      </c>
      <c r="J3536" s="28">
        <v>3.83</v>
      </c>
      <c r="K3536" s="28">
        <v>296.89</v>
      </c>
      <c r="L3536" s="28">
        <v>6.1</v>
      </c>
      <c r="M3536" s="28" t="s">
        <v>48</v>
      </c>
      <c r="N3536" s="28">
        <v>100.0</v>
      </c>
    </row>
    <row r="3537">
      <c r="A3537" s="28">
        <v>3536.0</v>
      </c>
      <c r="B3537" s="28">
        <v>23.0</v>
      </c>
      <c r="C3537" s="28" t="s">
        <v>49</v>
      </c>
      <c r="D3537" s="28">
        <v>4.06</v>
      </c>
      <c r="E3537" s="28">
        <v>8.42</v>
      </c>
      <c r="F3537" s="28">
        <v>5.35</v>
      </c>
      <c r="G3537" s="28">
        <v>97.43</v>
      </c>
      <c r="H3537" s="28" t="s">
        <v>51</v>
      </c>
      <c r="I3537" s="28">
        <v>4.72</v>
      </c>
      <c r="J3537" s="28">
        <v>5.42</v>
      </c>
      <c r="K3537" s="28">
        <v>268.54</v>
      </c>
      <c r="L3537" s="28">
        <v>8.67</v>
      </c>
      <c r="M3537" s="28" t="s">
        <v>50</v>
      </c>
      <c r="N3537" s="28">
        <v>80.12</v>
      </c>
    </row>
    <row r="3538">
      <c r="A3538" s="28">
        <v>3537.0</v>
      </c>
      <c r="B3538" s="28">
        <v>21.0</v>
      </c>
      <c r="C3538" s="28" t="s">
        <v>52</v>
      </c>
      <c r="D3538" s="28">
        <v>1.13</v>
      </c>
      <c r="E3538" s="28">
        <v>3.48</v>
      </c>
      <c r="F3538" s="28">
        <v>8.38</v>
      </c>
      <c r="G3538" s="28">
        <v>84.08</v>
      </c>
      <c r="H3538" s="28" t="s">
        <v>51</v>
      </c>
      <c r="I3538" s="28">
        <v>2.17</v>
      </c>
      <c r="J3538" s="28">
        <v>6.95</v>
      </c>
      <c r="K3538" s="28">
        <v>306.16</v>
      </c>
      <c r="L3538" s="28">
        <v>6.32</v>
      </c>
      <c r="M3538" s="28" t="s">
        <v>48</v>
      </c>
      <c r="N3538" s="28">
        <v>74.24</v>
      </c>
    </row>
    <row r="3539">
      <c r="A3539" s="28">
        <v>3538.0</v>
      </c>
      <c r="B3539" s="28">
        <v>19.0</v>
      </c>
      <c r="C3539" s="28" t="s">
        <v>49</v>
      </c>
      <c r="D3539" s="28">
        <v>5.53</v>
      </c>
      <c r="E3539" s="28">
        <v>7.58</v>
      </c>
      <c r="F3539" s="28">
        <v>4.49</v>
      </c>
      <c r="G3539" s="28">
        <v>85.38</v>
      </c>
      <c r="H3539" s="28" t="s">
        <v>51</v>
      </c>
      <c r="I3539" s="28">
        <v>2.52</v>
      </c>
      <c r="J3539" s="28">
        <v>11.29</v>
      </c>
      <c r="K3539" s="28">
        <v>250.7</v>
      </c>
      <c r="L3539" s="28">
        <v>15.05</v>
      </c>
      <c r="M3539" s="28" t="s">
        <v>50</v>
      </c>
      <c r="N3539" s="28">
        <v>65.932558286923</v>
      </c>
    </row>
    <row r="3540">
      <c r="A3540" s="28">
        <v>3539.0</v>
      </c>
      <c r="B3540" s="28">
        <v>17.0</v>
      </c>
      <c r="C3540" s="28" t="s">
        <v>49</v>
      </c>
      <c r="D3540" s="28">
        <v>2.69</v>
      </c>
      <c r="E3540" s="28">
        <v>7.05</v>
      </c>
      <c r="F3540" s="28">
        <v>4.89</v>
      </c>
      <c r="G3540" s="28">
        <v>83.99</v>
      </c>
      <c r="H3540" s="28" t="s">
        <v>51</v>
      </c>
      <c r="I3540" s="28">
        <v>2.12</v>
      </c>
      <c r="J3540" s="28">
        <v>5.32</v>
      </c>
      <c r="K3540" s="28">
        <v>274.22</v>
      </c>
      <c r="L3540" s="28">
        <v>8.11</v>
      </c>
      <c r="M3540" s="28" t="s">
        <v>50</v>
      </c>
      <c r="N3540" s="28">
        <v>82.96</v>
      </c>
    </row>
    <row r="3541">
      <c r="A3541" s="28">
        <v>3540.0</v>
      </c>
      <c r="B3541" s="28">
        <v>24.0</v>
      </c>
      <c r="C3541" s="28" t="s">
        <v>49</v>
      </c>
      <c r="D3541" s="28">
        <v>2.09</v>
      </c>
      <c r="E3541" s="28">
        <v>5.26</v>
      </c>
      <c r="F3541" s="28">
        <v>7.6</v>
      </c>
      <c r="G3541" s="28">
        <v>88.88</v>
      </c>
      <c r="H3541" s="28" t="s">
        <v>45</v>
      </c>
      <c r="I3541" s="28">
        <v>4.98</v>
      </c>
      <c r="J3541" s="28">
        <v>7.04</v>
      </c>
      <c r="K3541" s="28">
        <v>280.0</v>
      </c>
      <c r="L3541" s="28">
        <v>9.89</v>
      </c>
      <c r="M3541" s="28" t="s">
        <v>48</v>
      </c>
      <c r="N3541" s="28">
        <v>79.79</v>
      </c>
    </row>
    <row r="3542">
      <c r="A3542" s="28">
        <v>3541.0</v>
      </c>
      <c r="B3542" s="28">
        <v>16.0</v>
      </c>
      <c r="C3542" s="28" t="s">
        <v>49</v>
      </c>
      <c r="D3542" s="28">
        <v>7.65</v>
      </c>
      <c r="E3542" s="28">
        <v>2.81</v>
      </c>
      <c r="F3542" s="28">
        <v>4.87</v>
      </c>
      <c r="G3542" s="28">
        <v>65.42</v>
      </c>
      <c r="H3542" s="28" t="s">
        <v>51</v>
      </c>
      <c r="I3542" s="28">
        <v>4.52</v>
      </c>
      <c r="J3542" s="28">
        <v>13.01</v>
      </c>
      <c r="K3542" s="28">
        <v>241.79</v>
      </c>
      <c r="L3542" s="28">
        <v>18.38</v>
      </c>
      <c r="M3542" s="28" t="s">
        <v>46</v>
      </c>
      <c r="N3542" s="28">
        <v>14.04</v>
      </c>
    </row>
    <row r="3543">
      <c r="A3543" s="28">
        <v>3542.0</v>
      </c>
      <c r="B3543" s="28">
        <v>16.0</v>
      </c>
      <c r="C3543" s="28" t="s">
        <v>49</v>
      </c>
      <c r="D3543" s="28">
        <v>6.22</v>
      </c>
      <c r="E3543" s="28">
        <v>9.0</v>
      </c>
      <c r="F3543" s="28">
        <v>4.79</v>
      </c>
      <c r="G3543" s="28">
        <v>95.77</v>
      </c>
      <c r="H3543" s="28" t="s">
        <v>45</v>
      </c>
      <c r="I3543" s="28">
        <v>0.21</v>
      </c>
      <c r="J3543" s="28">
        <v>9.54</v>
      </c>
      <c r="K3543" s="28">
        <v>237.13</v>
      </c>
      <c r="L3543" s="28">
        <v>12.11</v>
      </c>
      <c r="M3543" s="28" t="s">
        <v>50</v>
      </c>
      <c r="N3543" s="28">
        <v>77.2074944163908</v>
      </c>
    </row>
    <row r="3544">
      <c r="A3544" s="28">
        <v>3543.0</v>
      </c>
      <c r="B3544" s="28">
        <v>19.0</v>
      </c>
      <c r="C3544" s="28" t="s">
        <v>44</v>
      </c>
      <c r="D3544" s="28">
        <v>6.3</v>
      </c>
      <c r="E3544" s="28">
        <v>7.1</v>
      </c>
      <c r="F3544" s="28">
        <v>6.78</v>
      </c>
      <c r="G3544" s="28">
        <v>61.7</v>
      </c>
      <c r="H3544" s="28" t="s">
        <v>47</v>
      </c>
      <c r="I3544" s="28">
        <v>3.9</v>
      </c>
      <c r="J3544" s="28">
        <v>8.42</v>
      </c>
      <c r="K3544" s="28">
        <v>241.99</v>
      </c>
      <c r="L3544" s="28">
        <v>12.11</v>
      </c>
      <c r="M3544" s="28" t="s">
        <v>46</v>
      </c>
      <c r="N3544" s="28">
        <v>80.2583379011669</v>
      </c>
    </row>
    <row r="3545">
      <c r="A3545" s="28">
        <v>3544.0</v>
      </c>
      <c r="B3545" s="28">
        <v>22.0</v>
      </c>
      <c r="C3545" s="28" t="s">
        <v>49</v>
      </c>
      <c r="D3545" s="28">
        <v>4.99</v>
      </c>
      <c r="E3545" s="28">
        <v>2.52</v>
      </c>
      <c r="F3545" s="28">
        <v>8.17</v>
      </c>
      <c r="G3545" s="28">
        <v>85.63</v>
      </c>
      <c r="H3545" s="28" t="s">
        <v>45</v>
      </c>
      <c r="I3545" s="28">
        <v>3.0</v>
      </c>
      <c r="J3545" s="28">
        <v>6.64</v>
      </c>
      <c r="K3545" s="28">
        <v>272.02</v>
      </c>
      <c r="L3545" s="28">
        <v>10.22</v>
      </c>
      <c r="M3545" s="28" t="s">
        <v>48</v>
      </c>
      <c r="N3545" s="28">
        <v>42.22</v>
      </c>
    </row>
    <row r="3546">
      <c r="A3546" s="28">
        <v>3545.0</v>
      </c>
      <c r="B3546" s="28">
        <v>16.0</v>
      </c>
      <c r="C3546" s="28" t="s">
        <v>44</v>
      </c>
      <c r="D3546" s="28">
        <v>6.71</v>
      </c>
      <c r="E3546" s="28">
        <v>7.34</v>
      </c>
      <c r="F3546" s="28">
        <v>5.34</v>
      </c>
      <c r="G3546" s="28">
        <v>84.62</v>
      </c>
      <c r="H3546" s="28" t="s">
        <v>47</v>
      </c>
      <c r="I3546" s="28">
        <v>0.13</v>
      </c>
      <c r="J3546" s="28">
        <v>8.41</v>
      </c>
      <c r="K3546" s="28">
        <v>236.78</v>
      </c>
      <c r="L3546" s="28">
        <v>14.69</v>
      </c>
      <c r="M3546" s="28" t="s">
        <v>50</v>
      </c>
      <c r="N3546" s="28">
        <v>67.1248777927896</v>
      </c>
    </row>
    <row r="3547">
      <c r="A3547" s="28">
        <v>3546.0</v>
      </c>
      <c r="B3547" s="28">
        <v>24.0</v>
      </c>
      <c r="C3547" s="28" t="s">
        <v>49</v>
      </c>
      <c r="D3547" s="28">
        <v>6.07</v>
      </c>
      <c r="E3547" s="28">
        <v>7.67</v>
      </c>
      <c r="F3547" s="28">
        <v>8.21</v>
      </c>
      <c r="G3547" s="28">
        <v>68.32</v>
      </c>
      <c r="H3547" s="28" t="s">
        <v>45</v>
      </c>
      <c r="I3547" s="28">
        <v>2.22</v>
      </c>
      <c r="J3547" s="28">
        <v>11.05</v>
      </c>
      <c r="K3547" s="28">
        <v>255.93</v>
      </c>
      <c r="L3547" s="28">
        <v>17.39</v>
      </c>
      <c r="M3547" s="28" t="s">
        <v>46</v>
      </c>
      <c r="N3547" s="28">
        <v>77.9611198862288</v>
      </c>
    </row>
    <row r="3548">
      <c r="A3548" s="28">
        <v>3547.0</v>
      </c>
      <c r="B3548" s="28">
        <v>19.0</v>
      </c>
      <c r="C3548" s="28" t="s">
        <v>44</v>
      </c>
      <c r="D3548" s="28">
        <v>4.79</v>
      </c>
      <c r="E3548" s="28">
        <v>8.98</v>
      </c>
      <c r="F3548" s="28">
        <v>8.04</v>
      </c>
      <c r="G3548" s="28">
        <v>61.63</v>
      </c>
      <c r="H3548" s="28" t="s">
        <v>47</v>
      </c>
      <c r="I3548" s="28">
        <v>0.75</v>
      </c>
      <c r="J3548" s="28">
        <v>7.71</v>
      </c>
      <c r="K3548" s="28">
        <v>253.64</v>
      </c>
      <c r="L3548" s="28">
        <v>10.76</v>
      </c>
      <c r="M3548" s="28" t="s">
        <v>48</v>
      </c>
      <c r="N3548" s="28">
        <v>93.3640493814563</v>
      </c>
    </row>
    <row r="3549">
      <c r="A3549" s="28">
        <v>3548.0</v>
      </c>
      <c r="B3549" s="28">
        <v>18.0</v>
      </c>
      <c r="C3549" s="28" t="s">
        <v>49</v>
      </c>
      <c r="D3549" s="28">
        <v>7.69</v>
      </c>
      <c r="E3549" s="28">
        <v>3.01</v>
      </c>
      <c r="F3549" s="28">
        <v>6.9</v>
      </c>
      <c r="G3549" s="28">
        <v>65.55</v>
      </c>
      <c r="H3549" s="28" t="s">
        <v>45</v>
      </c>
      <c r="I3549" s="28">
        <v>4.37</v>
      </c>
      <c r="J3549" s="28">
        <v>12.16</v>
      </c>
      <c r="K3549" s="28">
        <v>243.27</v>
      </c>
      <c r="L3549" s="28">
        <v>20.97</v>
      </c>
      <c r="M3549" s="28" t="s">
        <v>46</v>
      </c>
      <c r="N3549" s="28">
        <v>28.6332613711034</v>
      </c>
    </row>
    <row r="3550">
      <c r="A3550" s="28">
        <v>3549.0</v>
      </c>
      <c r="B3550" s="28">
        <v>16.0</v>
      </c>
      <c r="C3550" s="28" t="s">
        <v>44</v>
      </c>
      <c r="D3550" s="28">
        <v>1.53</v>
      </c>
      <c r="E3550" s="28">
        <v>9.9</v>
      </c>
      <c r="F3550" s="28">
        <v>7.23</v>
      </c>
      <c r="G3550" s="28">
        <v>70.87</v>
      </c>
      <c r="H3550" s="28" t="s">
        <v>47</v>
      </c>
      <c r="I3550" s="28">
        <v>0.06</v>
      </c>
      <c r="J3550" s="28">
        <v>5.22</v>
      </c>
      <c r="K3550" s="28">
        <v>303.91</v>
      </c>
      <c r="L3550" s="28">
        <v>8.44</v>
      </c>
      <c r="M3550" s="28" t="s">
        <v>48</v>
      </c>
      <c r="N3550" s="28">
        <v>100.0</v>
      </c>
    </row>
    <row r="3551">
      <c r="A3551" s="28">
        <v>3550.0</v>
      </c>
      <c r="B3551" s="28">
        <v>19.0</v>
      </c>
      <c r="C3551" s="28" t="s">
        <v>44</v>
      </c>
      <c r="D3551" s="28">
        <v>7.55</v>
      </c>
      <c r="E3551" s="28">
        <v>2.38</v>
      </c>
      <c r="F3551" s="28">
        <v>4.2</v>
      </c>
      <c r="G3551" s="28">
        <v>95.28</v>
      </c>
      <c r="H3551" s="28" t="s">
        <v>45</v>
      </c>
      <c r="I3551" s="28">
        <v>4.37</v>
      </c>
      <c r="J3551" s="28">
        <v>10.52</v>
      </c>
      <c r="K3551" s="28">
        <v>229.13</v>
      </c>
      <c r="L3551" s="28">
        <v>17.45</v>
      </c>
      <c r="M3551" s="28" t="s">
        <v>46</v>
      </c>
      <c r="N3551" s="28">
        <v>17.8278202420115</v>
      </c>
    </row>
    <row r="3552">
      <c r="A3552" s="28">
        <v>3551.0</v>
      </c>
      <c r="B3552" s="28">
        <v>24.0</v>
      </c>
      <c r="C3552" s="28" t="s">
        <v>49</v>
      </c>
      <c r="D3552" s="28">
        <v>3.21</v>
      </c>
      <c r="E3552" s="28">
        <v>6.41</v>
      </c>
      <c r="F3552" s="28">
        <v>5.84</v>
      </c>
      <c r="G3552" s="28">
        <v>94.23</v>
      </c>
      <c r="H3552" s="28" t="s">
        <v>51</v>
      </c>
      <c r="I3552" s="28">
        <v>4.7</v>
      </c>
      <c r="J3552" s="28">
        <v>4.83</v>
      </c>
      <c r="K3552" s="28">
        <v>279.83</v>
      </c>
      <c r="L3552" s="28">
        <v>8.49</v>
      </c>
      <c r="M3552" s="28" t="s">
        <v>48</v>
      </c>
      <c r="N3552" s="28">
        <v>88.83</v>
      </c>
    </row>
    <row r="3553">
      <c r="A3553" s="28">
        <v>3552.0</v>
      </c>
      <c r="B3553" s="28">
        <v>21.0</v>
      </c>
      <c r="C3553" s="28" t="s">
        <v>44</v>
      </c>
      <c r="D3553" s="28">
        <v>4.23</v>
      </c>
      <c r="E3553" s="28">
        <v>6.91</v>
      </c>
      <c r="F3553" s="28">
        <v>5.32</v>
      </c>
      <c r="G3553" s="28">
        <v>62.55</v>
      </c>
      <c r="H3553" s="28" t="s">
        <v>45</v>
      </c>
      <c r="I3553" s="28">
        <v>0.36</v>
      </c>
      <c r="J3553" s="28">
        <v>6.9</v>
      </c>
      <c r="K3553" s="28">
        <v>276.89</v>
      </c>
      <c r="L3553" s="28">
        <v>8.88</v>
      </c>
      <c r="M3553" s="28" t="s">
        <v>48</v>
      </c>
      <c r="N3553" s="28">
        <v>62.62</v>
      </c>
    </row>
    <row r="3554">
      <c r="A3554" s="28">
        <v>3553.0</v>
      </c>
      <c r="B3554" s="28">
        <v>21.0</v>
      </c>
      <c r="C3554" s="28" t="s">
        <v>49</v>
      </c>
      <c r="D3554" s="28">
        <v>0.98</v>
      </c>
      <c r="E3554" s="28">
        <v>4.77</v>
      </c>
      <c r="F3554" s="28">
        <v>4.75</v>
      </c>
      <c r="G3554" s="28">
        <v>71.57</v>
      </c>
      <c r="H3554" s="28" t="s">
        <v>51</v>
      </c>
      <c r="I3554" s="28">
        <v>3.6</v>
      </c>
      <c r="J3554" s="28">
        <v>6.18</v>
      </c>
      <c r="K3554" s="28">
        <v>310.6</v>
      </c>
      <c r="L3554" s="28">
        <v>7.92</v>
      </c>
      <c r="M3554" s="28" t="s">
        <v>48</v>
      </c>
      <c r="N3554" s="28">
        <v>68.86</v>
      </c>
    </row>
    <row r="3555">
      <c r="A3555" s="28">
        <v>3554.0</v>
      </c>
      <c r="B3555" s="28">
        <v>16.0</v>
      </c>
      <c r="C3555" s="28" t="s">
        <v>44</v>
      </c>
      <c r="D3555" s="28">
        <v>4.32</v>
      </c>
      <c r="E3555" s="28">
        <v>5.28</v>
      </c>
      <c r="F3555" s="28">
        <v>5.95</v>
      </c>
      <c r="G3555" s="28">
        <v>95.57</v>
      </c>
      <c r="H3555" s="28" t="s">
        <v>47</v>
      </c>
      <c r="I3555" s="28">
        <v>2.74</v>
      </c>
      <c r="J3555" s="28">
        <v>9.38</v>
      </c>
      <c r="K3555" s="28">
        <v>236.19</v>
      </c>
      <c r="L3555" s="28">
        <v>9.9</v>
      </c>
      <c r="M3555" s="28" t="s">
        <v>48</v>
      </c>
      <c r="N3555" s="28">
        <v>58.22</v>
      </c>
    </row>
    <row r="3556">
      <c r="A3556" s="28">
        <v>3555.0</v>
      </c>
      <c r="B3556" s="28">
        <v>17.0</v>
      </c>
      <c r="C3556" s="28" t="s">
        <v>44</v>
      </c>
      <c r="D3556" s="28">
        <v>4.89</v>
      </c>
      <c r="E3556" s="28">
        <v>9.02</v>
      </c>
      <c r="F3556" s="28">
        <v>5.77</v>
      </c>
      <c r="G3556" s="28">
        <v>69.47</v>
      </c>
      <c r="H3556" s="28" t="s">
        <v>47</v>
      </c>
      <c r="I3556" s="28">
        <v>4.77</v>
      </c>
      <c r="J3556" s="28">
        <v>6.03</v>
      </c>
      <c r="K3556" s="28">
        <v>256.84</v>
      </c>
      <c r="L3556" s="28">
        <v>12.75</v>
      </c>
      <c r="M3556" s="28" t="s">
        <v>50</v>
      </c>
      <c r="N3556" s="28">
        <v>65.83</v>
      </c>
    </row>
    <row r="3557">
      <c r="A3557" s="28">
        <v>3556.0</v>
      </c>
      <c r="B3557" s="28">
        <v>21.0</v>
      </c>
      <c r="C3557" s="28" t="s">
        <v>44</v>
      </c>
      <c r="D3557" s="28">
        <v>7.98</v>
      </c>
      <c r="E3557" s="28">
        <v>6.81</v>
      </c>
      <c r="F3557" s="28">
        <v>7.64</v>
      </c>
      <c r="G3557" s="28">
        <v>99.84</v>
      </c>
      <c r="H3557" s="28" t="s">
        <v>45</v>
      </c>
      <c r="I3557" s="28">
        <v>3.99</v>
      </c>
      <c r="J3557" s="28">
        <v>9.68</v>
      </c>
      <c r="K3557" s="28">
        <v>227.46</v>
      </c>
      <c r="L3557" s="28">
        <v>14.75</v>
      </c>
      <c r="M3557" s="28" t="s">
        <v>46</v>
      </c>
      <c r="N3557" s="28">
        <v>52.9</v>
      </c>
    </row>
    <row r="3558">
      <c r="A3558" s="28">
        <v>3557.0</v>
      </c>
      <c r="B3558" s="28">
        <v>17.0</v>
      </c>
      <c r="C3558" s="28" t="s">
        <v>49</v>
      </c>
      <c r="D3558" s="28">
        <v>7.8</v>
      </c>
      <c r="E3558" s="28">
        <v>5.47</v>
      </c>
      <c r="F3558" s="28">
        <v>6.99</v>
      </c>
      <c r="G3558" s="28">
        <v>70.27</v>
      </c>
      <c r="H3558" s="28" t="s">
        <v>51</v>
      </c>
      <c r="I3558" s="28">
        <v>3.47</v>
      </c>
      <c r="J3558" s="28">
        <v>12.58</v>
      </c>
      <c r="K3558" s="28">
        <v>216.72</v>
      </c>
      <c r="L3558" s="28">
        <v>19.27</v>
      </c>
      <c r="M3558" s="28" t="s">
        <v>46</v>
      </c>
      <c r="N3558" s="28">
        <v>42.66</v>
      </c>
    </row>
    <row r="3559">
      <c r="A3559" s="28">
        <v>3558.0</v>
      </c>
      <c r="B3559" s="28">
        <v>18.0</v>
      </c>
      <c r="C3559" s="28" t="s">
        <v>44</v>
      </c>
      <c r="D3559" s="28">
        <v>7.73</v>
      </c>
      <c r="E3559" s="28">
        <v>2.16</v>
      </c>
      <c r="F3559" s="28">
        <v>8.57</v>
      </c>
      <c r="G3559" s="28">
        <v>89.56</v>
      </c>
      <c r="H3559" s="28" t="s">
        <v>47</v>
      </c>
      <c r="I3559" s="28">
        <v>4.63</v>
      </c>
      <c r="J3559" s="28">
        <v>10.41</v>
      </c>
      <c r="K3559" s="28">
        <v>222.2</v>
      </c>
      <c r="L3559" s="28">
        <v>19.03</v>
      </c>
      <c r="M3559" s="28" t="s">
        <v>46</v>
      </c>
      <c r="N3559" s="28">
        <v>31.27</v>
      </c>
    </row>
    <row r="3560">
      <c r="A3560" s="28">
        <v>3559.0</v>
      </c>
      <c r="B3560" s="28">
        <v>19.0</v>
      </c>
      <c r="C3560" s="28" t="s">
        <v>49</v>
      </c>
      <c r="D3560" s="28">
        <v>2.79</v>
      </c>
      <c r="E3560" s="28">
        <v>1.07</v>
      </c>
      <c r="F3560" s="28">
        <v>4.73</v>
      </c>
      <c r="G3560" s="28">
        <v>76.68</v>
      </c>
      <c r="H3560" s="28" t="s">
        <v>51</v>
      </c>
      <c r="I3560" s="28">
        <v>0.8</v>
      </c>
      <c r="J3560" s="28">
        <v>7.01</v>
      </c>
      <c r="K3560" s="28">
        <v>282.64</v>
      </c>
      <c r="L3560" s="28">
        <v>9.51</v>
      </c>
      <c r="M3560" s="28" t="s">
        <v>48</v>
      </c>
      <c r="N3560" s="28">
        <v>36.32</v>
      </c>
    </row>
    <row r="3561">
      <c r="A3561" s="28">
        <v>3560.0</v>
      </c>
      <c r="B3561" s="28">
        <v>20.0</v>
      </c>
      <c r="C3561" s="28" t="s">
        <v>44</v>
      </c>
      <c r="D3561" s="28">
        <v>7.93</v>
      </c>
      <c r="E3561" s="28">
        <v>2.12</v>
      </c>
      <c r="F3561" s="28">
        <v>4.3</v>
      </c>
      <c r="G3561" s="28">
        <v>65.45</v>
      </c>
      <c r="H3561" s="28" t="s">
        <v>45</v>
      </c>
      <c r="I3561" s="28">
        <v>1.88</v>
      </c>
      <c r="J3561" s="28">
        <v>11.74</v>
      </c>
      <c r="K3561" s="28">
        <v>240.79</v>
      </c>
      <c r="L3561" s="28">
        <v>16.83</v>
      </c>
      <c r="M3561" s="28" t="s">
        <v>46</v>
      </c>
      <c r="N3561" s="28">
        <v>7.04</v>
      </c>
    </row>
    <row r="3562">
      <c r="A3562" s="28">
        <v>3561.0</v>
      </c>
      <c r="B3562" s="28">
        <v>24.0</v>
      </c>
      <c r="C3562" s="28" t="s">
        <v>44</v>
      </c>
      <c r="D3562" s="28">
        <v>3.64</v>
      </c>
      <c r="E3562" s="28">
        <v>9.61</v>
      </c>
      <c r="F3562" s="28">
        <v>6.67</v>
      </c>
      <c r="G3562" s="28">
        <v>70.21</v>
      </c>
      <c r="H3562" s="28" t="s">
        <v>45</v>
      </c>
      <c r="I3562" s="28">
        <v>4.21</v>
      </c>
      <c r="J3562" s="28">
        <v>7.9</v>
      </c>
      <c r="K3562" s="28">
        <v>282.3</v>
      </c>
      <c r="L3562" s="28">
        <v>8.87</v>
      </c>
      <c r="M3562" s="28" t="s">
        <v>48</v>
      </c>
      <c r="N3562" s="28">
        <v>88.76</v>
      </c>
    </row>
    <row r="3563">
      <c r="A3563" s="28">
        <v>3562.0</v>
      </c>
      <c r="B3563" s="28">
        <v>19.0</v>
      </c>
      <c r="C3563" s="28" t="s">
        <v>44</v>
      </c>
      <c r="D3563" s="28">
        <v>6.81</v>
      </c>
      <c r="E3563" s="28">
        <v>7.88</v>
      </c>
      <c r="F3563" s="28">
        <v>4.01</v>
      </c>
      <c r="G3563" s="28">
        <v>87.0</v>
      </c>
      <c r="H3563" s="28" t="s">
        <v>51</v>
      </c>
      <c r="I3563" s="28">
        <v>0.51</v>
      </c>
      <c r="J3563" s="28">
        <v>8.08</v>
      </c>
      <c r="K3563" s="28">
        <v>241.57</v>
      </c>
      <c r="L3563" s="28">
        <v>17.33</v>
      </c>
      <c r="M3563" s="28" t="s">
        <v>50</v>
      </c>
      <c r="N3563" s="28">
        <v>72.3225871650997</v>
      </c>
    </row>
    <row r="3564">
      <c r="A3564" s="28">
        <v>3563.0</v>
      </c>
      <c r="B3564" s="28">
        <v>24.0</v>
      </c>
      <c r="C3564" s="28" t="s">
        <v>44</v>
      </c>
      <c r="D3564" s="28">
        <v>1.73</v>
      </c>
      <c r="E3564" s="28">
        <v>9.7</v>
      </c>
      <c r="F3564" s="28">
        <v>7.94</v>
      </c>
      <c r="G3564" s="28">
        <v>73.48</v>
      </c>
      <c r="H3564" s="28" t="s">
        <v>45</v>
      </c>
      <c r="I3564" s="28">
        <v>4.68</v>
      </c>
      <c r="J3564" s="28">
        <v>7.39</v>
      </c>
      <c r="K3564" s="28">
        <v>287.58</v>
      </c>
      <c r="L3564" s="28">
        <v>5.28</v>
      </c>
      <c r="M3564" s="28" t="s">
        <v>48</v>
      </c>
      <c r="N3564" s="28">
        <v>100.0</v>
      </c>
    </row>
    <row r="3565">
      <c r="A3565" s="28">
        <v>3564.0</v>
      </c>
      <c r="B3565" s="28">
        <v>18.0</v>
      </c>
      <c r="C3565" s="28" t="s">
        <v>49</v>
      </c>
      <c r="D3565" s="28">
        <v>4.05</v>
      </c>
      <c r="E3565" s="28">
        <v>1.32</v>
      </c>
      <c r="F3565" s="28">
        <v>6.53</v>
      </c>
      <c r="G3565" s="28">
        <v>84.17</v>
      </c>
      <c r="H3565" s="28" t="s">
        <v>51</v>
      </c>
      <c r="I3565" s="28">
        <v>3.73</v>
      </c>
      <c r="J3565" s="28">
        <v>5.15</v>
      </c>
      <c r="K3565" s="28">
        <v>264.55</v>
      </c>
      <c r="L3565" s="28">
        <v>7.71</v>
      </c>
      <c r="M3565" s="28" t="s">
        <v>48</v>
      </c>
      <c r="N3565" s="28">
        <v>40.1</v>
      </c>
    </row>
    <row r="3566">
      <c r="A3566" s="28">
        <v>3565.0</v>
      </c>
      <c r="B3566" s="28">
        <v>23.0</v>
      </c>
      <c r="C3566" s="28" t="s">
        <v>49</v>
      </c>
      <c r="D3566" s="28">
        <v>7.73</v>
      </c>
      <c r="E3566" s="28">
        <v>7.12</v>
      </c>
      <c r="F3566" s="28">
        <v>6.44</v>
      </c>
      <c r="G3566" s="28">
        <v>68.22</v>
      </c>
      <c r="H3566" s="28" t="s">
        <v>51</v>
      </c>
      <c r="I3566" s="28">
        <v>2.2</v>
      </c>
      <c r="J3566" s="28">
        <v>8.77</v>
      </c>
      <c r="K3566" s="28">
        <v>235.74</v>
      </c>
      <c r="L3566" s="28">
        <v>18.99</v>
      </c>
      <c r="M3566" s="28" t="s">
        <v>46</v>
      </c>
      <c r="N3566" s="28">
        <v>48.7975273785851</v>
      </c>
    </row>
    <row r="3567">
      <c r="A3567" s="28">
        <v>3566.0</v>
      </c>
      <c r="B3567" s="28">
        <v>16.0</v>
      </c>
      <c r="C3567" s="28" t="s">
        <v>49</v>
      </c>
      <c r="D3567" s="28">
        <v>7.58</v>
      </c>
      <c r="E3567" s="28">
        <v>1.4</v>
      </c>
      <c r="F3567" s="28">
        <v>5.81</v>
      </c>
      <c r="G3567" s="28">
        <v>77.94</v>
      </c>
      <c r="H3567" s="28" t="s">
        <v>45</v>
      </c>
      <c r="I3567" s="28">
        <v>1.69</v>
      </c>
      <c r="J3567" s="28">
        <v>9.71</v>
      </c>
      <c r="K3567" s="28">
        <v>235.64</v>
      </c>
      <c r="L3567" s="28">
        <v>16.1</v>
      </c>
      <c r="M3567" s="28" t="s">
        <v>46</v>
      </c>
      <c r="N3567" s="28">
        <v>12.92</v>
      </c>
    </row>
    <row r="3568">
      <c r="A3568" s="28">
        <v>3567.0</v>
      </c>
      <c r="B3568" s="28">
        <v>24.0</v>
      </c>
      <c r="C3568" s="28" t="s">
        <v>44</v>
      </c>
      <c r="D3568" s="28">
        <v>5.47</v>
      </c>
      <c r="E3568" s="28">
        <v>8.04</v>
      </c>
      <c r="F3568" s="28">
        <v>5.87</v>
      </c>
      <c r="G3568" s="28">
        <v>80.49</v>
      </c>
      <c r="H3568" s="28" t="s">
        <v>51</v>
      </c>
      <c r="I3568" s="28">
        <v>0.74</v>
      </c>
      <c r="J3568" s="28">
        <v>11.44</v>
      </c>
      <c r="K3568" s="28">
        <v>240.15</v>
      </c>
      <c r="L3568" s="28">
        <v>13.81</v>
      </c>
      <c r="M3568" s="28" t="s">
        <v>50</v>
      </c>
      <c r="N3568" s="28">
        <v>83.8180336290065</v>
      </c>
    </row>
    <row r="3569">
      <c r="A3569" s="28">
        <v>3568.0</v>
      </c>
      <c r="B3569" s="28">
        <v>24.0</v>
      </c>
      <c r="C3569" s="28" t="s">
        <v>44</v>
      </c>
      <c r="D3569" s="28">
        <v>6.38</v>
      </c>
      <c r="E3569" s="28">
        <v>4.43</v>
      </c>
      <c r="F3569" s="28">
        <v>6.16</v>
      </c>
      <c r="G3569" s="28">
        <v>76.51</v>
      </c>
      <c r="H3569" s="28" t="s">
        <v>47</v>
      </c>
      <c r="I3569" s="28">
        <v>0.47</v>
      </c>
      <c r="J3569" s="28">
        <v>7.74</v>
      </c>
      <c r="K3569" s="28">
        <v>257.43</v>
      </c>
      <c r="L3569" s="28">
        <v>17.12</v>
      </c>
      <c r="M3569" s="28" t="s">
        <v>46</v>
      </c>
      <c r="N3569" s="28">
        <v>40.57</v>
      </c>
    </row>
    <row r="3570">
      <c r="A3570" s="28">
        <v>3569.0</v>
      </c>
      <c r="B3570" s="28">
        <v>17.0</v>
      </c>
      <c r="C3570" s="28" t="s">
        <v>44</v>
      </c>
      <c r="D3570" s="28">
        <v>1.41</v>
      </c>
      <c r="E3570" s="28">
        <v>1.86</v>
      </c>
      <c r="F3570" s="28">
        <v>4.08</v>
      </c>
      <c r="G3570" s="28">
        <v>67.92</v>
      </c>
      <c r="H3570" s="28" t="s">
        <v>45</v>
      </c>
      <c r="I3570" s="28">
        <v>2.12</v>
      </c>
      <c r="J3570" s="28">
        <v>6.78</v>
      </c>
      <c r="K3570" s="28">
        <v>294.47</v>
      </c>
      <c r="L3570" s="28">
        <v>4.21</v>
      </c>
      <c r="M3570" s="28" t="s">
        <v>48</v>
      </c>
      <c r="N3570" s="28">
        <v>54.74</v>
      </c>
    </row>
    <row r="3571">
      <c r="A3571" s="28">
        <v>3570.0</v>
      </c>
      <c r="B3571" s="28">
        <v>19.0</v>
      </c>
      <c r="C3571" s="28" t="s">
        <v>49</v>
      </c>
      <c r="D3571" s="28">
        <v>5.77</v>
      </c>
      <c r="E3571" s="28">
        <v>6.11</v>
      </c>
      <c r="F3571" s="28">
        <v>4.42</v>
      </c>
      <c r="G3571" s="28">
        <v>78.46</v>
      </c>
      <c r="H3571" s="28" t="s">
        <v>45</v>
      </c>
      <c r="I3571" s="28">
        <v>4.22</v>
      </c>
      <c r="J3571" s="28">
        <v>7.57</v>
      </c>
      <c r="K3571" s="28">
        <v>254.34</v>
      </c>
      <c r="L3571" s="28">
        <v>10.98</v>
      </c>
      <c r="M3571" s="28" t="s">
        <v>46</v>
      </c>
      <c r="N3571" s="28">
        <v>51.49</v>
      </c>
    </row>
    <row r="3572">
      <c r="A3572" s="28">
        <v>3571.0</v>
      </c>
      <c r="B3572" s="28">
        <v>23.0</v>
      </c>
      <c r="C3572" s="28" t="s">
        <v>44</v>
      </c>
      <c r="D3572" s="28">
        <v>4.94</v>
      </c>
      <c r="E3572" s="28">
        <v>3.52</v>
      </c>
      <c r="F3572" s="28">
        <v>6.53</v>
      </c>
      <c r="G3572" s="28">
        <v>87.72</v>
      </c>
      <c r="H3572" s="28" t="s">
        <v>47</v>
      </c>
      <c r="I3572" s="28">
        <v>2.66</v>
      </c>
      <c r="J3572" s="28">
        <v>6.49</v>
      </c>
      <c r="K3572" s="28">
        <v>288.06</v>
      </c>
      <c r="L3572" s="28">
        <v>11.01</v>
      </c>
      <c r="M3572" s="28" t="s">
        <v>48</v>
      </c>
      <c r="N3572" s="28">
        <v>57.04</v>
      </c>
    </row>
    <row r="3573">
      <c r="A3573" s="28">
        <v>3572.0</v>
      </c>
      <c r="B3573" s="28">
        <v>22.0</v>
      </c>
      <c r="C3573" s="28" t="s">
        <v>49</v>
      </c>
      <c r="D3573" s="28">
        <v>0.73</v>
      </c>
      <c r="E3573" s="28">
        <v>6.94</v>
      </c>
      <c r="F3573" s="28">
        <v>4.75</v>
      </c>
      <c r="G3573" s="28">
        <v>98.6</v>
      </c>
      <c r="H3573" s="28" t="s">
        <v>45</v>
      </c>
      <c r="I3573" s="28">
        <v>2.26</v>
      </c>
      <c r="J3573" s="28">
        <v>5.62</v>
      </c>
      <c r="K3573" s="28">
        <v>307.06</v>
      </c>
      <c r="L3573" s="28">
        <v>3.97</v>
      </c>
      <c r="M3573" s="28" t="s">
        <v>48</v>
      </c>
      <c r="N3573" s="28">
        <v>83.36</v>
      </c>
    </row>
    <row r="3574">
      <c r="A3574" s="28">
        <v>3573.0</v>
      </c>
      <c r="B3574" s="28">
        <v>16.0</v>
      </c>
      <c r="C3574" s="28" t="s">
        <v>44</v>
      </c>
      <c r="D3574" s="28">
        <v>0.91</v>
      </c>
      <c r="E3574" s="28">
        <v>6.92</v>
      </c>
      <c r="F3574" s="28">
        <v>7.89</v>
      </c>
      <c r="G3574" s="28">
        <v>91.58</v>
      </c>
      <c r="H3574" s="28" t="s">
        <v>47</v>
      </c>
      <c r="I3574" s="28">
        <v>1.6</v>
      </c>
      <c r="J3574" s="28">
        <v>6.14</v>
      </c>
      <c r="K3574" s="28">
        <v>310.76</v>
      </c>
      <c r="L3574" s="28">
        <v>2.88</v>
      </c>
      <c r="M3574" s="28" t="s">
        <v>48</v>
      </c>
      <c r="N3574" s="28">
        <v>95.85</v>
      </c>
    </row>
    <row r="3575">
      <c r="A3575" s="28">
        <v>3574.0</v>
      </c>
      <c r="B3575" s="28">
        <v>20.0</v>
      </c>
      <c r="C3575" s="28" t="s">
        <v>44</v>
      </c>
      <c r="D3575" s="28">
        <v>0.87</v>
      </c>
      <c r="E3575" s="28">
        <v>7.35</v>
      </c>
      <c r="F3575" s="28">
        <v>5.37</v>
      </c>
      <c r="G3575" s="28">
        <v>66.46</v>
      </c>
      <c r="H3575" s="28" t="s">
        <v>47</v>
      </c>
      <c r="I3575" s="28">
        <v>0.78</v>
      </c>
      <c r="J3575" s="28">
        <v>5.83</v>
      </c>
      <c r="K3575" s="28">
        <v>303.97</v>
      </c>
      <c r="L3575" s="28">
        <v>5.83</v>
      </c>
      <c r="M3575" s="28" t="s">
        <v>50</v>
      </c>
      <c r="N3575" s="28">
        <v>86.56</v>
      </c>
    </row>
    <row r="3576">
      <c r="A3576" s="28">
        <v>3575.0</v>
      </c>
      <c r="B3576" s="28">
        <v>22.0</v>
      </c>
      <c r="C3576" s="28" t="s">
        <v>44</v>
      </c>
      <c r="D3576" s="28">
        <v>5.79</v>
      </c>
      <c r="E3576" s="28">
        <v>9.93</v>
      </c>
      <c r="F3576" s="28">
        <v>4.49</v>
      </c>
      <c r="G3576" s="28">
        <v>70.91</v>
      </c>
      <c r="H3576" s="28" t="s">
        <v>47</v>
      </c>
      <c r="I3576" s="28">
        <v>4.95</v>
      </c>
      <c r="J3576" s="28">
        <v>8.0</v>
      </c>
      <c r="K3576" s="28">
        <v>252.27</v>
      </c>
      <c r="L3576" s="28">
        <v>12.72</v>
      </c>
      <c r="M3576" s="28" t="s">
        <v>50</v>
      </c>
      <c r="N3576" s="28">
        <v>84.0264481154178</v>
      </c>
    </row>
    <row r="3577">
      <c r="A3577" s="28">
        <v>3576.0</v>
      </c>
      <c r="B3577" s="28">
        <v>19.0</v>
      </c>
      <c r="C3577" s="28" t="s">
        <v>44</v>
      </c>
      <c r="D3577" s="28">
        <v>1.13</v>
      </c>
      <c r="E3577" s="28">
        <v>4.48</v>
      </c>
      <c r="F3577" s="28">
        <v>5.18</v>
      </c>
      <c r="G3577" s="28">
        <v>63.15</v>
      </c>
      <c r="H3577" s="28" t="s">
        <v>51</v>
      </c>
      <c r="I3577" s="28">
        <v>0.13</v>
      </c>
      <c r="J3577" s="28">
        <v>6.53</v>
      </c>
      <c r="K3577" s="28">
        <v>320.69</v>
      </c>
      <c r="L3577" s="28">
        <v>5.09</v>
      </c>
      <c r="M3577" s="28" t="s">
        <v>48</v>
      </c>
      <c r="N3577" s="28">
        <v>68.2</v>
      </c>
    </row>
    <row r="3578">
      <c r="A3578" s="28">
        <v>3577.0</v>
      </c>
      <c r="B3578" s="28">
        <v>16.0</v>
      </c>
      <c r="C3578" s="28" t="s">
        <v>49</v>
      </c>
      <c r="D3578" s="28">
        <v>3.74</v>
      </c>
      <c r="E3578" s="28">
        <v>5.19</v>
      </c>
      <c r="F3578" s="28">
        <v>5.79</v>
      </c>
      <c r="G3578" s="28">
        <v>65.43</v>
      </c>
      <c r="H3578" s="28" t="s">
        <v>51</v>
      </c>
      <c r="I3578" s="28">
        <v>1.56</v>
      </c>
      <c r="J3578" s="28">
        <v>5.1</v>
      </c>
      <c r="K3578" s="28">
        <v>273.17</v>
      </c>
      <c r="L3578" s="28">
        <v>8.15</v>
      </c>
      <c r="M3578" s="28" t="s">
        <v>48</v>
      </c>
      <c r="N3578" s="28">
        <v>56.87</v>
      </c>
    </row>
    <row r="3579">
      <c r="A3579" s="28">
        <v>3578.0</v>
      </c>
      <c r="B3579" s="28">
        <v>24.0</v>
      </c>
      <c r="C3579" s="28" t="s">
        <v>44</v>
      </c>
      <c r="D3579" s="28">
        <v>2.86</v>
      </c>
      <c r="E3579" s="28">
        <v>8.24</v>
      </c>
      <c r="F3579" s="28">
        <v>4.18</v>
      </c>
      <c r="G3579" s="28">
        <v>70.03</v>
      </c>
      <c r="H3579" s="28" t="s">
        <v>47</v>
      </c>
      <c r="I3579" s="28">
        <v>3.85</v>
      </c>
      <c r="J3579" s="28">
        <v>5.57</v>
      </c>
      <c r="K3579" s="28">
        <v>282.74</v>
      </c>
      <c r="L3579" s="28">
        <v>4.98</v>
      </c>
      <c r="M3579" s="28" t="s">
        <v>50</v>
      </c>
      <c r="N3579" s="28">
        <v>77.93</v>
      </c>
    </row>
    <row r="3580">
      <c r="A3580" s="28">
        <v>3579.0</v>
      </c>
      <c r="B3580" s="28">
        <v>20.0</v>
      </c>
      <c r="C3580" s="28" t="s">
        <v>49</v>
      </c>
      <c r="D3580" s="28">
        <v>4.4</v>
      </c>
      <c r="E3580" s="28">
        <v>6.21</v>
      </c>
      <c r="F3580" s="28">
        <v>4.71</v>
      </c>
      <c r="G3580" s="28">
        <v>67.98</v>
      </c>
      <c r="H3580" s="28" t="s">
        <v>45</v>
      </c>
      <c r="I3580" s="28">
        <v>2.6</v>
      </c>
      <c r="J3580" s="28">
        <v>7.72</v>
      </c>
      <c r="K3580" s="28">
        <v>278.24</v>
      </c>
      <c r="L3580" s="28">
        <v>8.83</v>
      </c>
      <c r="M3580" s="28" t="s">
        <v>48</v>
      </c>
      <c r="N3580" s="28">
        <v>65.18</v>
      </c>
    </row>
    <row r="3581">
      <c r="A3581" s="28">
        <v>3580.0</v>
      </c>
      <c r="B3581" s="28">
        <v>17.0</v>
      </c>
      <c r="C3581" s="28" t="s">
        <v>44</v>
      </c>
      <c r="D3581" s="28">
        <v>5.65</v>
      </c>
      <c r="E3581" s="28">
        <v>1.34</v>
      </c>
      <c r="F3581" s="28">
        <v>5.62</v>
      </c>
      <c r="G3581" s="28">
        <v>68.55</v>
      </c>
      <c r="H3581" s="28" t="s">
        <v>45</v>
      </c>
      <c r="I3581" s="28">
        <v>1.57</v>
      </c>
      <c r="J3581" s="28">
        <v>6.99</v>
      </c>
      <c r="K3581" s="28">
        <v>239.57</v>
      </c>
      <c r="L3581" s="28">
        <v>8.81</v>
      </c>
      <c r="M3581" s="28" t="s">
        <v>46</v>
      </c>
      <c r="N3581" s="28">
        <v>14.18</v>
      </c>
    </row>
    <row r="3582">
      <c r="A3582" s="28">
        <v>3581.0</v>
      </c>
      <c r="B3582" s="28">
        <v>23.0</v>
      </c>
      <c r="C3582" s="28" t="s">
        <v>49</v>
      </c>
      <c r="D3582" s="28">
        <v>5.48</v>
      </c>
      <c r="E3582" s="28">
        <v>8.59</v>
      </c>
      <c r="F3582" s="28">
        <v>5.55</v>
      </c>
      <c r="G3582" s="28">
        <v>69.23</v>
      </c>
      <c r="H3582" s="28" t="s">
        <v>45</v>
      </c>
      <c r="I3582" s="28">
        <v>4.96</v>
      </c>
      <c r="J3582" s="28">
        <v>9.38</v>
      </c>
      <c r="K3582" s="28">
        <v>255.07</v>
      </c>
      <c r="L3582" s="28">
        <v>15.19</v>
      </c>
      <c r="M3582" s="28" t="s">
        <v>50</v>
      </c>
      <c r="N3582" s="28">
        <v>74.8472501484439</v>
      </c>
    </row>
    <row r="3583">
      <c r="A3583" s="28">
        <v>3582.0</v>
      </c>
      <c r="B3583" s="28">
        <v>17.0</v>
      </c>
      <c r="C3583" s="28" t="s">
        <v>44</v>
      </c>
      <c r="D3583" s="28">
        <v>4.12</v>
      </c>
      <c r="E3583" s="28">
        <v>1.46</v>
      </c>
      <c r="F3583" s="28">
        <v>8.0</v>
      </c>
      <c r="G3583" s="28">
        <v>72.03</v>
      </c>
      <c r="H3583" s="28" t="s">
        <v>47</v>
      </c>
      <c r="I3583" s="28">
        <v>3.1</v>
      </c>
      <c r="J3583" s="28">
        <v>7.92</v>
      </c>
      <c r="K3583" s="28">
        <v>263.28</v>
      </c>
      <c r="L3583" s="28">
        <v>10.14</v>
      </c>
      <c r="M3583" s="28" t="s">
        <v>48</v>
      </c>
      <c r="N3583" s="28">
        <v>45.1</v>
      </c>
    </row>
    <row r="3584">
      <c r="A3584" s="28">
        <v>3583.0</v>
      </c>
      <c r="B3584" s="28">
        <v>18.0</v>
      </c>
      <c r="C3584" s="28" t="s">
        <v>49</v>
      </c>
      <c r="D3584" s="28">
        <v>3.71</v>
      </c>
      <c r="E3584" s="28">
        <v>2.54</v>
      </c>
      <c r="F3584" s="28">
        <v>8.22</v>
      </c>
      <c r="G3584" s="28">
        <v>65.02</v>
      </c>
      <c r="H3584" s="28" t="s">
        <v>51</v>
      </c>
      <c r="I3584" s="28">
        <v>1.48</v>
      </c>
      <c r="J3584" s="28">
        <v>9.67</v>
      </c>
      <c r="K3584" s="28">
        <v>273.1</v>
      </c>
      <c r="L3584" s="28">
        <v>12.39</v>
      </c>
      <c r="M3584" s="28" t="s">
        <v>48</v>
      </c>
      <c r="N3584" s="28">
        <v>47.9</v>
      </c>
    </row>
    <row r="3585">
      <c r="A3585" s="28">
        <v>3584.0</v>
      </c>
      <c r="B3585" s="28">
        <v>16.0</v>
      </c>
      <c r="C3585" s="28" t="s">
        <v>49</v>
      </c>
      <c r="D3585" s="28">
        <v>3.18</v>
      </c>
      <c r="E3585" s="28">
        <v>1.92</v>
      </c>
      <c r="F3585" s="28">
        <v>4.97</v>
      </c>
      <c r="G3585" s="28">
        <v>71.11</v>
      </c>
      <c r="H3585" s="28" t="s">
        <v>51</v>
      </c>
      <c r="I3585" s="28">
        <v>4.24</v>
      </c>
      <c r="J3585" s="28">
        <v>7.29</v>
      </c>
      <c r="K3585" s="28">
        <v>272.97</v>
      </c>
      <c r="L3585" s="28">
        <v>7.51</v>
      </c>
      <c r="M3585" s="28" t="s">
        <v>48</v>
      </c>
      <c r="N3585" s="28">
        <v>40.61</v>
      </c>
    </row>
    <row r="3586">
      <c r="A3586" s="28">
        <v>3585.0</v>
      </c>
      <c r="B3586" s="28">
        <v>17.0</v>
      </c>
      <c r="C3586" s="28" t="s">
        <v>52</v>
      </c>
      <c r="D3586" s="28">
        <v>6.9</v>
      </c>
      <c r="E3586" s="28">
        <v>1.7</v>
      </c>
      <c r="F3586" s="28">
        <v>4.62</v>
      </c>
      <c r="G3586" s="28">
        <v>87.54</v>
      </c>
      <c r="H3586" s="28" t="s">
        <v>51</v>
      </c>
      <c r="I3586" s="28">
        <v>0.75</v>
      </c>
      <c r="J3586" s="28">
        <v>9.89</v>
      </c>
      <c r="K3586" s="28">
        <v>222.91</v>
      </c>
      <c r="L3586" s="28">
        <v>17.59</v>
      </c>
      <c r="M3586" s="28" t="s">
        <v>46</v>
      </c>
      <c r="N3586" s="28">
        <v>16.5695795719075</v>
      </c>
    </row>
    <row r="3587">
      <c r="A3587" s="28">
        <v>3586.0</v>
      </c>
      <c r="B3587" s="28">
        <v>22.0</v>
      </c>
      <c r="C3587" s="28" t="s">
        <v>44</v>
      </c>
      <c r="D3587" s="28">
        <v>2.65</v>
      </c>
      <c r="E3587" s="28">
        <v>1.23</v>
      </c>
      <c r="F3587" s="28">
        <v>7.17</v>
      </c>
      <c r="G3587" s="28">
        <v>69.46</v>
      </c>
      <c r="H3587" s="28" t="s">
        <v>51</v>
      </c>
      <c r="I3587" s="28">
        <v>2.32</v>
      </c>
      <c r="J3587" s="28">
        <v>7.6</v>
      </c>
      <c r="K3587" s="28">
        <v>266.11</v>
      </c>
      <c r="L3587" s="28">
        <v>4.54</v>
      </c>
      <c r="M3587" s="28" t="s">
        <v>48</v>
      </c>
      <c r="N3587" s="28">
        <v>52.722640876505</v>
      </c>
    </row>
    <row r="3588">
      <c r="A3588" s="28">
        <v>3587.0</v>
      </c>
      <c r="B3588" s="28">
        <v>17.0</v>
      </c>
      <c r="C3588" s="28" t="s">
        <v>49</v>
      </c>
      <c r="D3588" s="28">
        <v>2.07</v>
      </c>
      <c r="E3588" s="28">
        <v>1.5</v>
      </c>
      <c r="F3588" s="28">
        <v>8.02</v>
      </c>
      <c r="G3588" s="28">
        <v>66.87</v>
      </c>
      <c r="H3588" s="28" t="s">
        <v>45</v>
      </c>
      <c r="I3588" s="28">
        <v>4.2</v>
      </c>
      <c r="J3588" s="28">
        <v>4.74</v>
      </c>
      <c r="K3588" s="28">
        <v>290.63</v>
      </c>
      <c r="L3588" s="28">
        <v>7.42</v>
      </c>
      <c r="M3588" s="28" t="s">
        <v>48</v>
      </c>
      <c r="N3588" s="28">
        <v>53.84</v>
      </c>
    </row>
    <row r="3589">
      <c r="A3589" s="28">
        <v>3588.0</v>
      </c>
      <c r="B3589" s="28">
        <v>21.0</v>
      </c>
      <c r="C3589" s="28" t="s">
        <v>44</v>
      </c>
      <c r="D3589" s="28">
        <v>5.95</v>
      </c>
      <c r="E3589" s="28">
        <v>4.98</v>
      </c>
      <c r="F3589" s="28">
        <v>8.82</v>
      </c>
      <c r="G3589" s="28">
        <v>62.71</v>
      </c>
      <c r="H3589" s="28" t="s">
        <v>51</v>
      </c>
      <c r="I3589" s="28">
        <v>4.92</v>
      </c>
      <c r="J3589" s="28">
        <v>9.61</v>
      </c>
      <c r="K3589" s="28">
        <v>250.88</v>
      </c>
      <c r="L3589" s="28">
        <v>13.57</v>
      </c>
      <c r="M3589" s="28" t="s">
        <v>46</v>
      </c>
      <c r="N3589" s="28">
        <v>54.92</v>
      </c>
    </row>
    <row r="3590">
      <c r="A3590" s="28">
        <v>3589.0</v>
      </c>
      <c r="B3590" s="28">
        <v>18.0</v>
      </c>
      <c r="C3590" s="28" t="s">
        <v>44</v>
      </c>
      <c r="D3590" s="28">
        <v>2.88</v>
      </c>
      <c r="E3590" s="28">
        <v>3.28</v>
      </c>
      <c r="F3590" s="28">
        <v>4.03</v>
      </c>
      <c r="G3590" s="28">
        <v>80.0</v>
      </c>
      <c r="H3590" s="28" t="s">
        <v>51</v>
      </c>
      <c r="I3590" s="28">
        <v>1.92</v>
      </c>
      <c r="J3590" s="28">
        <v>4.16</v>
      </c>
      <c r="K3590" s="28">
        <v>293.57</v>
      </c>
      <c r="L3590" s="28">
        <v>3.63</v>
      </c>
      <c r="M3590" s="28" t="s">
        <v>48</v>
      </c>
      <c r="N3590" s="28">
        <v>59.4</v>
      </c>
    </row>
    <row r="3591">
      <c r="A3591" s="28">
        <v>3590.0</v>
      </c>
      <c r="B3591" s="28">
        <v>19.0</v>
      </c>
      <c r="C3591" s="28" t="s">
        <v>44</v>
      </c>
      <c r="D3591" s="28">
        <v>6.78</v>
      </c>
      <c r="E3591" s="28">
        <v>2.14</v>
      </c>
      <c r="F3591" s="28">
        <v>6.07</v>
      </c>
      <c r="G3591" s="28">
        <v>93.68</v>
      </c>
      <c r="H3591" s="28" t="s">
        <v>51</v>
      </c>
      <c r="I3591" s="28">
        <v>0.69</v>
      </c>
      <c r="J3591" s="28">
        <v>9.39</v>
      </c>
      <c r="K3591" s="28">
        <v>225.29</v>
      </c>
      <c r="L3591" s="28">
        <v>9.22</v>
      </c>
      <c r="M3591" s="28" t="s">
        <v>46</v>
      </c>
      <c r="N3591" s="28">
        <v>25.84</v>
      </c>
    </row>
    <row r="3592">
      <c r="A3592" s="28">
        <v>3591.0</v>
      </c>
      <c r="B3592" s="28">
        <v>23.0</v>
      </c>
      <c r="C3592" s="28" t="s">
        <v>44</v>
      </c>
      <c r="D3592" s="28">
        <v>2.62</v>
      </c>
      <c r="E3592" s="28">
        <v>6.93</v>
      </c>
      <c r="F3592" s="28">
        <v>7.67</v>
      </c>
      <c r="G3592" s="28">
        <v>62.36</v>
      </c>
      <c r="H3592" s="28" t="s">
        <v>47</v>
      </c>
      <c r="I3592" s="28">
        <v>2.83</v>
      </c>
      <c r="J3592" s="28">
        <v>6.26</v>
      </c>
      <c r="K3592" s="28">
        <v>290.08</v>
      </c>
      <c r="L3592" s="28">
        <v>8.06</v>
      </c>
      <c r="M3592" s="28" t="s">
        <v>48</v>
      </c>
      <c r="N3592" s="28">
        <v>75.86</v>
      </c>
    </row>
    <row r="3593">
      <c r="A3593" s="28">
        <v>3592.0</v>
      </c>
      <c r="B3593" s="28">
        <v>18.0</v>
      </c>
      <c r="C3593" s="28" t="s">
        <v>52</v>
      </c>
      <c r="D3593" s="28">
        <v>5.62</v>
      </c>
      <c r="E3593" s="28">
        <v>3.04</v>
      </c>
      <c r="F3593" s="28">
        <v>8.14</v>
      </c>
      <c r="G3593" s="28">
        <v>81.69</v>
      </c>
      <c r="H3593" s="28" t="s">
        <v>51</v>
      </c>
      <c r="I3593" s="28">
        <v>4.72</v>
      </c>
      <c r="J3593" s="28">
        <v>10.13</v>
      </c>
      <c r="K3593" s="28">
        <v>258.15</v>
      </c>
      <c r="L3593" s="28">
        <v>15.47</v>
      </c>
      <c r="M3593" s="28" t="s">
        <v>46</v>
      </c>
      <c r="N3593" s="28">
        <v>53.62</v>
      </c>
    </row>
    <row r="3594">
      <c r="A3594" s="28">
        <v>3593.0</v>
      </c>
      <c r="B3594" s="28">
        <v>21.0</v>
      </c>
      <c r="C3594" s="28" t="s">
        <v>44</v>
      </c>
      <c r="D3594" s="28">
        <v>0.36</v>
      </c>
      <c r="E3594" s="28">
        <v>1.17</v>
      </c>
      <c r="F3594" s="28">
        <v>4.31</v>
      </c>
      <c r="G3594" s="28">
        <v>86.02</v>
      </c>
      <c r="H3594" s="28" t="s">
        <v>47</v>
      </c>
      <c r="I3594" s="28">
        <v>3.33</v>
      </c>
      <c r="J3594" s="28">
        <v>1.86</v>
      </c>
      <c r="K3594" s="28">
        <v>319.28</v>
      </c>
      <c r="L3594" s="28">
        <v>1.59</v>
      </c>
      <c r="M3594" s="28" t="s">
        <v>48</v>
      </c>
      <c r="N3594" s="28">
        <v>27.32</v>
      </c>
    </row>
    <row r="3595">
      <c r="A3595" s="28">
        <v>3594.0</v>
      </c>
      <c r="B3595" s="28">
        <v>16.0</v>
      </c>
      <c r="C3595" s="28" t="s">
        <v>49</v>
      </c>
      <c r="D3595" s="28">
        <v>3.08</v>
      </c>
      <c r="E3595" s="28">
        <v>4.77</v>
      </c>
      <c r="F3595" s="28">
        <v>7.4</v>
      </c>
      <c r="G3595" s="28">
        <v>83.7</v>
      </c>
      <c r="H3595" s="28" t="s">
        <v>51</v>
      </c>
      <c r="I3595" s="28">
        <v>3.01</v>
      </c>
      <c r="J3595" s="28">
        <v>8.07</v>
      </c>
      <c r="K3595" s="28">
        <v>285.62</v>
      </c>
      <c r="L3595" s="28">
        <v>9.86</v>
      </c>
      <c r="M3595" s="28" t="s">
        <v>48</v>
      </c>
      <c r="N3595" s="28">
        <v>69.42</v>
      </c>
    </row>
    <row r="3596">
      <c r="A3596" s="28">
        <v>3595.0</v>
      </c>
      <c r="B3596" s="28">
        <v>22.0</v>
      </c>
      <c r="C3596" s="28" t="s">
        <v>49</v>
      </c>
      <c r="D3596" s="28">
        <v>2.75</v>
      </c>
      <c r="E3596" s="28">
        <v>3.79</v>
      </c>
      <c r="F3596" s="28">
        <v>5.44</v>
      </c>
      <c r="G3596" s="28">
        <v>95.1</v>
      </c>
      <c r="H3596" s="28" t="s">
        <v>51</v>
      </c>
      <c r="I3596" s="28">
        <v>1.55</v>
      </c>
      <c r="J3596" s="28">
        <v>8.25</v>
      </c>
      <c r="K3596" s="28">
        <v>265.38</v>
      </c>
      <c r="L3596" s="28">
        <v>9.14</v>
      </c>
      <c r="M3596" s="28" t="s">
        <v>48</v>
      </c>
      <c r="N3596" s="28">
        <v>62.28</v>
      </c>
    </row>
    <row r="3597">
      <c r="A3597" s="28">
        <v>3596.0</v>
      </c>
      <c r="B3597" s="28">
        <v>23.0</v>
      </c>
      <c r="C3597" s="28" t="s">
        <v>49</v>
      </c>
      <c r="D3597" s="28">
        <v>6.53</v>
      </c>
      <c r="E3597" s="28">
        <v>3.87</v>
      </c>
      <c r="F3597" s="28">
        <v>4.37</v>
      </c>
      <c r="G3597" s="28">
        <v>94.66</v>
      </c>
      <c r="H3597" s="28" t="s">
        <v>47</v>
      </c>
      <c r="I3597" s="28">
        <v>3.03</v>
      </c>
      <c r="J3597" s="28">
        <v>8.94</v>
      </c>
      <c r="K3597" s="28">
        <v>240.44</v>
      </c>
      <c r="L3597" s="28">
        <v>14.38</v>
      </c>
      <c r="M3597" s="28" t="s">
        <v>46</v>
      </c>
      <c r="N3597" s="28">
        <v>31.02</v>
      </c>
    </row>
    <row r="3598">
      <c r="A3598" s="28">
        <v>3597.0</v>
      </c>
      <c r="B3598" s="28">
        <v>23.0</v>
      </c>
      <c r="C3598" s="28" t="s">
        <v>49</v>
      </c>
      <c r="D3598" s="28">
        <v>7.74</v>
      </c>
      <c r="E3598" s="28">
        <v>5.01</v>
      </c>
      <c r="F3598" s="28">
        <v>6.45</v>
      </c>
      <c r="G3598" s="28">
        <v>62.29</v>
      </c>
      <c r="H3598" s="28" t="s">
        <v>47</v>
      </c>
      <c r="I3598" s="28">
        <v>4.42</v>
      </c>
      <c r="J3598" s="28">
        <v>12.57</v>
      </c>
      <c r="K3598" s="28">
        <v>226.3</v>
      </c>
      <c r="L3598" s="28">
        <v>19.81</v>
      </c>
      <c r="M3598" s="28" t="s">
        <v>46</v>
      </c>
      <c r="N3598" s="28">
        <v>31.01</v>
      </c>
    </row>
    <row r="3599">
      <c r="A3599" s="28">
        <v>3598.0</v>
      </c>
      <c r="B3599" s="28">
        <v>18.0</v>
      </c>
      <c r="C3599" s="28" t="s">
        <v>44</v>
      </c>
      <c r="D3599" s="28">
        <v>3.69</v>
      </c>
      <c r="E3599" s="28">
        <v>7.02</v>
      </c>
      <c r="F3599" s="28">
        <v>4.79</v>
      </c>
      <c r="G3599" s="28">
        <v>74.44</v>
      </c>
      <c r="H3599" s="28" t="s">
        <v>51</v>
      </c>
      <c r="I3599" s="28">
        <v>1.88</v>
      </c>
      <c r="J3599" s="28">
        <v>5.59</v>
      </c>
      <c r="K3599" s="28">
        <v>281.17</v>
      </c>
      <c r="L3599" s="28">
        <v>5.38</v>
      </c>
      <c r="M3599" s="28" t="s">
        <v>50</v>
      </c>
      <c r="N3599" s="28">
        <v>66.19</v>
      </c>
    </row>
    <row r="3600">
      <c r="A3600" s="28">
        <v>3599.0</v>
      </c>
      <c r="B3600" s="28">
        <v>16.0</v>
      </c>
      <c r="C3600" s="28" t="s">
        <v>49</v>
      </c>
      <c r="D3600" s="28">
        <v>6.6</v>
      </c>
      <c r="E3600" s="28">
        <v>6.55</v>
      </c>
      <c r="F3600" s="28">
        <v>7.69</v>
      </c>
      <c r="G3600" s="28">
        <v>86.83</v>
      </c>
      <c r="H3600" s="28" t="s">
        <v>45</v>
      </c>
      <c r="I3600" s="28">
        <v>1.21</v>
      </c>
      <c r="J3600" s="28">
        <v>10.22</v>
      </c>
      <c r="K3600" s="28">
        <v>254.67</v>
      </c>
      <c r="L3600" s="28">
        <v>15.21</v>
      </c>
      <c r="M3600" s="28" t="s">
        <v>46</v>
      </c>
      <c r="N3600" s="28">
        <v>53.49</v>
      </c>
    </row>
    <row r="3601">
      <c r="A3601" s="28">
        <v>3600.0</v>
      </c>
      <c r="B3601" s="28">
        <v>24.0</v>
      </c>
      <c r="C3601" s="28" t="s">
        <v>44</v>
      </c>
      <c r="D3601" s="28">
        <v>5.6</v>
      </c>
      <c r="E3601" s="28">
        <v>9.44</v>
      </c>
      <c r="F3601" s="28">
        <v>7.71</v>
      </c>
      <c r="G3601" s="28">
        <v>98.1</v>
      </c>
      <c r="H3601" s="28" t="s">
        <v>45</v>
      </c>
      <c r="I3601" s="28">
        <v>2.4</v>
      </c>
      <c r="J3601" s="28">
        <v>10.59</v>
      </c>
      <c r="K3601" s="28">
        <v>250.21</v>
      </c>
      <c r="L3601" s="28">
        <v>15.06</v>
      </c>
      <c r="M3601" s="28" t="s">
        <v>46</v>
      </c>
      <c r="N3601" s="28">
        <v>106.394300984357</v>
      </c>
    </row>
    <row r="3602">
      <c r="A3602" s="28">
        <v>3601.0</v>
      </c>
      <c r="B3602" s="28">
        <v>21.0</v>
      </c>
      <c r="C3602" s="28" t="s">
        <v>49</v>
      </c>
      <c r="D3602" s="28">
        <v>7.74</v>
      </c>
      <c r="E3602" s="28">
        <v>5.66</v>
      </c>
      <c r="F3602" s="28">
        <v>8.21</v>
      </c>
      <c r="G3602" s="28">
        <v>92.19</v>
      </c>
      <c r="H3602" s="28" t="s">
        <v>45</v>
      </c>
      <c r="I3602" s="28">
        <v>1.88</v>
      </c>
      <c r="J3602" s="28">
        <v>10.67</v>
      </c>
      <c r="K3602" s="28">
        <v>223.67</v>
      </c>
      <c r="L3602" s="28">
        <v>16.05</v>
      </c>
      <c r="M3602" s="28" t="s">
        <v>46</v>
      </c>
      <c r="N3602" s="28">
        <v>54.67</v>
      </c>
    </row>
    <row r="3603">
      <c r="A3603" s="28">
        <v>3602.0</v>
      </c>
      <c r="B3603" s="28">
        <v>24.0</v>
      </c>
      <c r="C3603" s="28" t="s">
        <v>49</v>
      </c>
      <c r="D3603" s="28">
        <v>6.49</v>
      </c>
      <c r="E3603" s="28">
        <v>5.25</v>
      </c>
      <c r="F3603" s="28">
        <v>5.89</v>
      </c>
      <c r="G3603" s="28">
        <v>67.06</v>
      </c>
      <c r="H3603" s="28" t="s">
        <v>45</v>
      </c>
      <c r="I3603" s="28">
        <v>2.35</v>
      </c>
      <c r="J3603" s="28">
        <v>7.62</v>
      </c>
      <c r="K3603" s="28">
        <v>243.43</v>
      </c>
      <c r="L3603" s="28">
        <v>14.06</v>
      </c>
      <c r="M3603" s="28" t="s">
        <v>46</v>
      </c>
      <c r="N3603" s="28">
        <v>45.9004288581942</v>
      </c>
    </row>
    <row r="3604">
      <c r="A3604" s="28">
        <v>3603.0</v>
      </c>
      <c r="B3604" s="28">
        <v>22.0</v>
      </c>
      <c r="C3604" s="28" t="s">
        <v>52</v>
      </c>
      <c r="D3604" s="28">
        <v>0.62</v>
      </c>
      <c r="E3604" s="28">
        <v>2.92</v>
      </c>
      <c r="F3604" s="28">
        <v>4.07</v>
      </c>
      <c r="G3604" s="28">
        <v>71.17</v>
      </c>
      <c r="H3604" s="28" t="s">
        <v>51</v>
      </c>
      <c r="I3604" s="28">
        <v>0.48</v>
      </c>
      <c r="J3604" s="28">
        <v>4.32</v>
      </c>
      <c r="K3604" s="28">
        <v>312.78</v>
      </c>
      <c r="L3604" s="28">
        <v>0.74</v>
      </c>
      <c r="M3604" s="28" t="s">
        <v>48</v>
      </c>
      <c r="N3604" s="28">
        <v>51.47</v>
      </c>
    </row>
    <row r="3605">
      <c r="A3605" s="28">
        <v>3604.0</v>
      </c>
      <c r="B3605" s="28">
        <v>16.0</v>
      </c>
      <c r="C3605" s="28" t="s">
        <v>44</v>
      </c>
      <c r="D3605" s="28">
        <v>5.71</v>
      </c>
      <c r="E3605" s="28">
        <v>7.8</v>
      </c>
      <c r="F3605" s="28">
        <v>5.3</v>
      </c>
      <c r="G3605" s="28">
        <v>90.54</v>
      </c>
      <c r="H3605" s="28" t="s">
        <v>47</v>
      </c>
      <c r="I3605" s="28">
        <v>1.68</v>
      </c>
      <c r="J3605" s="28">
        <v>10.93</v>
      </c>
      <c r="K3605" s="28">
        <v>255.8</v>
      </c>
      <c r="L3605" s="28">
        <v>14.18</v>
      </c>
      <c r="M3605" s="28" t="s">
        <v>50</v>
      </c>
      <c r="N3605" s="28">
        <v>83.3677222019899</v>
      </c>
    </row>
    <row r="3606">
      <c r="A3606" s="28">
        <v>3605.0</v>
      </c>
      <c r="B3606" s="28">
        <v>16.0</v>
      </c>
      <c r="C3606" s="28" t="s">
        <v>44</v>
      </c>
      <c r="D3606" s="28">
        <v>4.28</v>
      </c>
      <c r="E3606" s="28">
        <v>2.27</v>
      </c>
      <c r="F3606" s="28">
        <v>6.34</v>
      </c>
      <c r="G3606" s="28">
        <v>78.86</v>
      </c>
      <c r="H3606" s="28" t="s">
        <v>51</v>
      </c>
      <c r="I3606" s="28">
        <v>4.13</v>
      </c>
      <c r="J3606" s="28">
        <v>5.82</v>
      </c>
      <c r="K3606" s="28">
        <v>273.93</v>
      </c>
      <c r="L3606" s="28">
        <v>7.89</v>
      </c>
      <c r="M3606" s="28" t="s">
        <v>48</v>
      </c>
      <c r="N3606" s="28">
        <v>47.17</v>
      </c>
    </row>
    <row r="3607">
      <c r="A3607" s="28">
        <v>3606.0</v>
      </c>
      <c r="B3607" s="28">
        <v>21.0</v>
      </c>
      <c r="C3607" s="28" t="s">
        <v>44</v>
      </c>
      <c r="D3607" s="28">
        <v>0.13</v>
      </c>
      <c r="E3607" s="28">
        <v>5.42</v>
      </c>
      <c r="F3607" s="28">
        <v>7.47</v>
      </c>
      <c r="G3607" s="28">
        <v>81.89</v>
      </c>
      <c r="H3607" s="28" t="s">
        <v>45</v>
      </c>
      <c r="I3607" s="28">
        <v>2.0</v>
      </c>
      <c r="J3607" s="28">
        <v>1.28</v>
      </c>
      <c r="K3607" s="28">
        <v>316.68</v>
      </c>
      <c r="L3607" s="28">
        <v>-0.2</v>
      </c>
      <c r="M3607" s="28" t="s">
        <v>48</v>
      </c>
      <c r="N3607" s="28">
        <v>86.87</v>
      </c>
    </row>
    <row r="3608">
      <c r="A3608" s="28">
        <v>3607.0</v>
      </c>
      <c r="B3608" s="28">
        <v>20.0</v>
      </c>
      <c r="C3608" s="28" t="s">
        <v>44</v>
      </c>
      <c r="D3608" s="28">
        <v>2.01</v>
      </c>
      <c r="E3608" s="28">
        <v>4.79</v>
      </c>
      <c r="F3608" s="28">
        <v>5.91</v>
      </c>
      <c r="G3608" s="28">
        <v>84.36</v>
      </c>
      <c r="H3608" s="28" t="s">
        <v>45</v>
      </c>
      <c r="I3608" s="28">
        <v>4.84</v>
      </c>
      <c r="J3608" s="28">
        <v>7.06</v>
      </c>
      <c r="K3608" s="28">
        <v>300.87</v>
      </c>
      <c r="L3608" s="28">
        <v>7.69</v>
      </c>
      <c r="M3608" s="28" t="s">
        <v>48</v>
      </c>
      <c r="N3608" s="28">
        <v>80.08</v>
      </c>
    </row>
    <row r="3609">
      <c r="A3609" s="28">
        <v>3608.0</v>
      </c>
      <c r="B3609" s="28">
        <v>24.0</v>
      </c>
      <c r="C3609" s="28" t="s">
        <v>44</v>
      </c>
      <c r="D3609" s="28">
        <v>7.37</v>
      </c>
      <c r="E3609" s="28">
        <v>6.92</v>
      </c>
      <c r="F3609" s="28">
        <v>6.68</v>
      </c>
      <c r="G3609" s="28">
        <v>64.13</v>
      </c>
      <c r="H3609" s="28" t="s">
        <v>51</v>
      </c>
      <c r="I3609" s="28">
        <v>3.54</v>
      </c>
      <c r="J3609" s="28">
        <v>9.71</v>
      </c>
      <c r="K3609" s="28">
        <v>229.37</v>
      </c>
      <c r="L3609" s="28">
        <v>12.39</v>
      </c>
      <c r="M3609" s="28" t="s">
        <v>46</v>
      </c>
      <c r="N3609" s="28">
        <v>39.35</v>
      </c>
    </row>
    <row r="3610">
      <c r="A3610" s="28">
        <v>3609.0</v>
      </c>
      <c r="B3610" s="28">
        <v>17.0</v>
      </c>
      <c r="C3610" s="28" t="s">
        <v>49</v>
      </c>
      <c r="D3610" s="28">
        <v>7.41</v>
      </c>
      <c r="E3610" s="28">
        <v>9.26</v>
      </c>
      <c r="F3610" s="28">
        <v>6.62</v>
      </c>
      <c r="G3610" s="28">
        <v>94.24</v>
      </c>
      <c r="H3610" s="28" t="s">
        <v>47</v>
      </c>
      <c r="I3610" s="28">
        <v>1.83</v>
      </c>
      <c r="J3610" s="28">
        <v>10.23</v>
      </c>
      <c r="K3610" s="28">
        <v>216.58</v>
      </c>
      <c r="L3610" s="28">
        <v>14.05</v>
      </c>
      <c r="M3610" s="28" t="s">
        <v>46</v>
      </c>
      <c r="N3610" s="28">
        <v>76.0166620269118</v>
      </c>
    </row>
    <row r="3611">
      <c r="A3611" s="28">
        <v>3610.0</v>
      </c>
      <c r="B3611" s="28">
        <v>23.0</v>
      </c>
      <c r="C3611" s="28" t="s">
        <v>44</v>
      </c>
      <c r="D3611" s="28">
        <v>6.39</v>
      </c>
      <c r="E3611" s="28">
        <v>9.52</v>
      </c>
      <c r="F3611" s="28">
        <v>4.82</v>
      </c>
      <c r="G3611" s="28">
        <v>94.53</v>
      </c>
      <c r="H3611" s="28" t="s">
        <v>47</v>
      </c>
      <c r="I3611" s="28">
        <v>1.26</v>
      </c>
      <c r="J3611" s="28">
        <v>7.82</v>
      </c>
      <c r="K3611" s="28">
        <v>231.76</v>
      </c>
      <c r="L3611" s="28">
        <v>14.94</v>
      </c>
      <c r="M3611" s="28" t="s">
        <v>50</v>
      </c>
      <c r="N3611" s="28">
        <v>81.9081540130938</v>
      </c>
    </row>
    <row r="3612">
      <c r="A3612" s="28">
        <v>3611.0</v>
      </c>
      <c r="B3612" s="28">
        <v>20.0</v>
      </c>
      <c r="C3612" s="28" t="s">
        <v>49</v>
      </c>
      <c r="D3612" s="28">
        <v>7.85</v>
      </c>
      <c r="E3612" s="28">
        <v>2.51</v>
      </c>
      <c r="F3612" s="28">
        <v>7.12</v>
      </c>
      <c r="G3612" s="28">
        <v>78.73</v>
      </c>
      <c r="H3612" s="28" t="s">
        <v>47</v>
      </c>
      <c r="I3612" s="28">
        <v>3.43</v>
      </c>
      <c r="J3612" s="28">
        <v>9.33</v>
      </c>
      <c r="K3612" s="28">
        <v>202.45</v>
      </c>
      <c r="L3612" s="28">
        <v>16.13</v>
      </c>
      <c r="M3612" s="28" t="s">
        <v>46</v>
      </c>
      <c r="N3612" s="28">
        <v>27.37</v>
      </c>
    </row>
    <row r="3613">
      <c r="A3613" s="28">
        <v>3612.0</v>
      </c>
      <c r="B3613" s="28">
        <v>17.0</v>
      </c>
      <c r="C3613" s="28" t="s">
        <v>49</v>
      </c>
      <c r="D3613" s="28">
        <v>6.45</v>
      </c>
      <c r="E3613" s="28">
        <v>3.36</v>
      </c>
      <c r="F3613" s="28">
        <v>6.2</v>
      </c>
      <c r="G3613" s="28">
        <v>85.07</v>
      </c>
      <c r="H3613" s="28" t="s">
        <v>47</v>
      </c>
      <c r="I3613" s="28">
        <v>1.51</v>
      </c>
      <c r="J3613" s="28">
        <v>10.52</v>
      </c>
      <c r="K3613" s="28">
        <v>259.23</v>
      </c>
      <c r="L3613" s="28">
        <v>13.47</v>
      </c>
      <c r="M3613" s="28" t="s">
        <v>46</v>
      </c>
      <c r="N3613" s="28">
        <v>29.17</v>
      </c>
    </row>
    <row r="3614">
      <c r="A3614" s="28">
        <v>3613.0</v>
      </c>
      <c r="B3614" s="28">
        <v>21.0</v>
      </c>
      <c r="C3614" s="28" t="s">
        <v>49</v>
      </c>
      <c r="D3614" s="28">
        <v>0.08</v>
      </c>
      <c r="E3614" s="28">
        <v>8.3</v>
      </c>
      <c r="F3614" s="28">
        <v>8.04</v>
      </c>
      <c r="G3614" s="28">
        <v>86.4</v>
      </c>
      <c r="H3614" s="28" t="s">
        <v>51</v>
      </c>
      <c r="I3614" s="28">
        <v>4.63</v>
      </c>
      <c r="J3614" s="28">
        <v>3.84</v>
      </c>
      <c r="K3614" s="28">
        <v>331.89</v>
      </c>
      <c r="L3614" s="28">
        <v>2.94</v>
      </c>
      <c r="M3614" s="28" t="s">
        <v>48</v>
      </c>
      <c r="N3614" s="28">
        <v>105.17843966197</v>
      </c>
    </row>
    <row r="3615">
      <c r="A3615" s="28">
        <v>3614.0</v>
      </c>
      <c r="B3615" s="28">
        <v>23.0</v>
      </c>
      <c r="C3615" s="28" t="s">
        <v>44</v>
      </c>
      <c r="D3615" s="28">
        <v>2.3</v>
      </c>
      <c r="E3615" s="28">
        <v>5.66</v>
      </c>
      <c r="F3615" s="28">
        <v>7.45</v>
      </c>
      <c r="G3615" s="28">
        <v>67.59</v>
      </c>
      <c r="H3615" s="28" t="s">
        <v>47</v>
      </c>
      <c r="I3615" s="28">
        <v>0.58</v>
      </c>
      <c r="J3615" s="28">
        <v>4.76</v>
      </c>
      <c r="K3615" s="28">
        <v>302.75</v>
      </c>
      <c r="L3615" s="28">
        <v>3.62</v>
      </c>
      <c r="M3615" s="28" t="s">
        <v>48</v>
      </c>
      <c r="N3615" s="28">
        <v>90.2901920048838</v>
      </c>
    </row>
    <row r="3616">
      <c r="A3616" s="28">
        <v>3615.0</v>
      </c>
      <c r="B3616" s="28">
        <v>19.0</v>
      </c>
      <c r="C3616" s="28" t="s">
        <v>44</v>
      </c>
      <c r="D3616" s="28">
        <v>0.24</v>
      </c>
      <c r="E3616" s="28">
        <v>5.08</v>
      </c>
      <c r="F3616" s="28">
        <v>4.56</v>
      </c>
      <c r="G3616" s="28">
        <v>64.5</v>
      </c>
      <c r="H3616" s="28" t="s">
        <v>45</v>
      </c>
      <c r="I3616" s="28">
        <v>0.14</v>
      </c>
      <c r="J3616" s="28">
        <v>3.5</v>
      </c>
      <c r="K3616" s="28">
        <v>314.96</v>
      </c>
      <c r="L3616" s="28">
        <v>-0.17</v>
      </c>
      <c r="M3616" s="28" t="s">
        <v>48</v>
      </c>
      <c r="N3616" s="28">
        <v>62.07</v>
      </c>
    </row>
    <row r="3617">
      <c r="A3617" s="28">
        <v>3616.0</v>
      </c>
      <c r="B3617" s="28">
        <v>17.0</v>
      </c>
      <c r="C3617" s="28" t="s">
        <v>44</v>
      </c>
      <c r="D3617" s="28">
        <v>0.75</v>
      </c>
      <c r="E3617" s="28">
        <v>7.4</v>
      </c>
      <c r="F3617" s="28">
        <v>6.44</v>
      </c>
      <c r="G3617" s="28">
        <v>60.83</v>
      </c>
      <c r="H3617" s="28" t="s">
        <v>45</v>
      </c>
      <c r="I3617" s="28">
        <v>1.11</v>
      </c>
      <c r="J3617" s="28">
        <v>3.69</v>
      </c>
      <c r="K3617" s="28">
        <v>320.77</v>
      </c>
      <c r="L3617" s="28">
        <v>2.55</v>
      </c>
      <c r="M3617" s="28" t="s">
        <v>48</v>
      </c>
      <c r="N3617" s="28">
        <v>85.83</v>
      </c>
    </row>
    <row r="3618">
      <c r="A3618" s="28">
        <v>3617.0</v>
      </c>
      <c r="B3618" s="28">
        <v>20.0</v>
      </c>
      <c r="C3618" s="28" t="s">
        <v>44</v>
      </c>
      <c r="D3618" s="28">
        <v>1.75</v>
      </c>
      <c r="E3618" s="28">
        <v>6.42</v>
      </c>
      <c r="F3618" s="28">
        <v>7.51</v>
      </c>
      <c r="G3618" s="28">
        <v>96.52</v>
      </c>
      <c r="H3618" s="28" t="s">
        <v>45</v>
      </c>
      <c r="I3618" s="28">
        <v>3.03</v>
      </c>
      <c r="J3618" s="28">
        <v>6.23</v>
      </c>
      <c r="K3618" s="28">
        <v>307.98</v>
      </c>
      <c r="L3618" s="28">
        <v>5.46</v>
      </c>
      <c r="M3618" s="28" t="s">
        <v>48</v>
      </c>
      <c r="N3618" s="28">
        <v>98.94</v>
      </c>
    </row>
    <row r="3619">
      <c r="A3619" s="28">
        <v>3618.0</v>
      </c>
      <c r="B3619" s="28">
        <v>17.0</v>
      </c>
      <c r="C3619" s="28" t="s">
        <v>49</v>
      </c>
      <c r="D3619" s="28">
        <v>4.03</v>
      </c>
      <c r="E3619" s="28">
        <v>9.74</v>
      </c>
      <c r="F3619" s="28">
        <v>4.44</v>
      </c>
      <c r="G3619" s="28">
        <v>73.83</v>
      </c>
      <c r="H3619" s="28" t="s">
        <v>45</v>
      </c>
      <c r="I3619" s="28">
        <v>4.17</v>
      </c>
      <c r="J3619" s="28">
        <v>9.34</v>
      </c>
      <c r="K3619" s="28">
        <v>257.1</v>
      </c>
      <c r="L3619" s="28">
        <v>9.23</v>
      </c>
      <c r="M3619" s="28" t="s">
        <v>50</v>
      </c>
      <c r="N3619" s="28">
        <v>86.94</v>
      </c>
    </row>
    <row r="3620">
      <c r="A3620" s="28">
        <v>3619.0</v>
      </c>
      <c r="B3620" s="28">
        <v>17.0</v>
      </c>
      <c r="C3620" s="28" t="s">
        <v>44</v>
      </c>
      <c r="D3620" s="28">
        <v>6.78</v>
      </c>
      <c r="E3620" s="28">
        <v>6.26</v>
      </c>
      <c r="F3620" s="28">
        <v>7.96</v>
      </c>
      <c r="G3620" s="28">
        <v>63.43</v>
      </c>
      <c r="H3620" s="28" t="s">
        <v>45</v>
      </c>
      <c r="I3620" s="28">
        <v>0.85</v>
      </c>
      <c r="J3620" s="28">
        <v>11.61</v>
      </c>
      <c r="K3620" s="28">
        <v>230.78</v>
      </c>
      <c r="L3620" s="28">
        <v>15.45</v>
      </c>
      <c r="M3620" s="28" t="s">
        <v>46</v>
      </c>
      <c r="N3620" s="28">
        <v>51.59</v>
      </c>
    </row>
    <row r="3621">
      <c r="A3621" s="28">
        <v>3620.0</v>
      </c>
      <c r="B3621" s="28">
        <v>21.0</v>
      </c>
      <c r="C3621" s="28" t="s">
        <v>49</v>
      </c>
      <c r="D3621" s="28">
        <v>6.9</v>
      </c>
      <c r="E3621" s="28">
        <v>5.19</v>
      </c>
      <c r="F3621" s="28">
        <v>5.11</v>
      </c>
      <c r="G3621" s="28">
        <v>78.63</v>
      </c>
      <c r="H3621" s="28" t="s">
        <v>47</v>
      </c>
      <c r="I3621" s="28">
        <v>2.92</v>
      </c>
      <c r="J3621" s="28">
        <v>7.92</v>
      </c>
      <c r="K3621" s="28">
        <v>242.57</v>
      </c>
      <c r="L3621" s="28">
        <v>16.98</v>
      </c>
      <c r="M3621" s="28" t="s">
        <v>46</v>
      </c>
      <c r="N3621" s="28">
        <v>41.38</v>
      </c>
    </row>
    <row r="3622">
      <c r="A3622" s="28">
        <v>3621.0</v>
      </c>
      <c r="B3622" s="28">
        <v>24.0</v>
      </c>
      <c r="C3622" s="28" t="s">
        <v>49</v>
      </c>
      <c r="D3622" s="28">
        <v>4.93</v>
      </c>
      <c r="E3622" s="28">
        <v>5.89</v>
      </c>
      <c r="F3622" s="28">
        <v>6.52</v>
      </c>
      <c r="G3622" s="28">
        <v>63.03</v>
      </c>
      <c r="H3622" s="28" t="s">
        <v>51</v>
      </c>
      <c r="I3622" s="28">
        <v>0.72</v>
      </c>
      <c r="J3622" s="28">
        <v>6.43</v>
      </c>
      <c r="K3622" s="28">
        <v>255.95</v>
      </c>
      <c r="L3622" s="28">
        <v>10.54</v>
      </c>
      <c r="M3622" s="28" t="s">
        <v>48</v>
      </c>
      <c r="N3622" s="28">
        <v>52.24</v>
      </c>
    </row>
    <row r="3623">
      <c r="A3623" s="28">
        <v>3622.0</v>
      </c>
      <c r="B3623" s="28">
        <v>19.0</v>
      </c>
      <c r="C3623" s="28" t="s">
        <v>49</v>
      </c>
      <c r="D3623" s="28">
        <v>7.43</v>
      </c>
      <c r="E3623" s="28">
        <v>8.28</v>
      </c>
      <c r="F3623" s="28">
        <v>8.7</v>
      </c>
      <c r="G3623" s="28">
        <v>63.41</v>
      </c>
      <c r="H3623" s="28" t="s">
        <v>47</v>
      </c>
      <c r="I3623" s="28">
        <v>2.82</v>
      </c>
      <c r="J3623" s="28">
        <v>10.58</v>
      </c>
      <c r="K3623" s="28">
        <v>223.77</v>
      </c>
      <c r="L3623" s="28">
        <v>14.13</v>
      </c>
      <c r="M3623" s="28" t="s">
        <v>46</v>
      </c>
      <c r="N3623" s="28">
        <v>74.0532943376116</v>
      </c>
    </row>
    <row r="3624">
      <c r="A3624" s="28">
        <v>3623.0</v>
      </c>
      <c r="B3624" s="28">
        <v>21.0</v>
      </c>
      <c r="C3624" s="28" t="s">
        <v>44</v>
      </c>
      <c r="D3624" s="28">
        <v>4.0</v>
      </c>
      <c r="E3624" s="28">
        <v>6.51</v>
      </c>
      <c r="F3624" s="28">
        <v>6.86</v>
      </c>
      <c r="G3624" s="28">
        <v>79.56</v>
      </c>
      <c r="H3624" s="28" t="s">
        <v>47</v>
      </c>
      <c r="I3624" s="28">
        <v>0.09</v>
      </c>
      <c r="J3624" s="28">
        <v>9.26</v>
      </c>
      <c r="K3624" s="28">
        <v>280.24</v>
      </c>
      <c r="L3624" s="28">
        <v>10.68</v>
      </c>
      <c r="M3624" s="28" t="s">
        <v>48</v>
      </c>
      <c r="N3624" s="28">
        <v>69.82</v>
      </c>
    </row>
    <row r="3625">
      <c r="A3625" s="28">
        <v>3624.0</v>
      </c>
      <c r="B3625" s="28">
        <v>22.0</v>
      </c>
      <c r="C3625" s="28" t="s">
        <v>44</v>
      </c>
      <c r="D3625" s="28">
        <v>7.11</v>
      </c>
      <c r="E3625" s="28">
        <v>6.82</v>
      </c>
      <c r="F3625" s="28">
        <v>6.12</v>
      </c>
      <c r="G3625" s="28">
        <v>80.35</v>
      </c>
      <c r="H3625" s="28" t="s">
        <v>47</v>
      </c>
      <c r="I3625" s="28">
        <v>2.79</v>
      </c>
      <c r="J3625" s="28">
        <v>9.29</v>
      </c>
      <c r="K3625" s="28">
        <v>226.4</v>
      </c>
      <c r="L3625" s="28">
        <v>11.07</v>
      </c>
      <c r="M3625" s="28" t="s">
        <v>46</v>
      </c>
      <c r="N3625" s="28">
        <v>50.2230061824136</v>
      </c>
    </row>
    <row r="3626">
      <c r="A3626" s="28">
        <v>3625.0</v>
      </c>
      <c r="B3626" s="28">
        <v>21.0</v>
      </c>
      <c r="C3626" s="28" t="s">
        <v>49</v>
      </c>
      <c r="D3626" s="28">
        <v>3.63</v>
      </c>
      <c r="E3626" s="28">
        <v>9.74</v>
      </c>
      <c r="F3626" s="28">
        <v>4.03</v>
      </c>
      <c r="G3626" s="28">
        <v>83.21</v>
      </c>
      <c r="H3626" s="28" t="s">
        <v>47</v>
      </c>
      <c r="I3626" s="28">
        <v>2.61</v>
      </c>
      <c r="J3626" s="28">
        <v>9.02</v>
      </c>
      <c r="K3626" s="28">
        <v>301.26</v>
      </c>
      <c r="L3626" s="28">
        <v>13.18</v>
      </c>
      <c r="M3626" s="28" t="s">
        <v>50</v>
      </c>
      <c r="N3626" s="28">
        <v>96.02</v>
      </c>
    </row>
    <row r="3627">
      <c r="A3627" s="28">
        <v>3626.0</v>
      </c>
      <c r="B3627" s="28">
        <v>23.0</v>
      </c>
      <c r="C3627" s="28" t="s">
        <v>49</v>
      </c>
      <c r="D3627" s="28">
        <v>2.22</v>
      </c>
      <c r="E3627" s="28">
        <v>6.57</v>
      </c>
      <c r="F3627" s="28">
        <v>4.67</v>
      </c>
      <c r="G3627" s="28">
        <v>86.25</v>
      </c>
      <c r="H3627" s="28" t="s">
        <v>47</v>
      </c>
      <c r="I3627" s="28">
        <v>0.21</v>
      </c>
      <c r="J3627" s="28">
        <v>3.77</v>
      </c>
      <c r="K3627" s="28">
        <v>309.3</v>
      </c>
      <c r="L3627" s="28">
        <v>2.84</v>
      </c>
      <c r="M3627" s="28" t="s">
        <v>48</v>
      </c>
      <c r="N3627" s="28">
        <v>92.5147949837752</v>
      </c>
    </row>
    <row r="3628">
      <c r="A3628" s="28">
        <v>3627.0</v>
      </c>
      <c r="B3628" s="28">
        <v>19.0</v>
      </c>
      <c r="C3628" s="28" t="s">
        <v>44</v>
      </c>
      <c r="D3628" s="28">
        <v>7.33</v>
      </c>
      <c r="E3628" s="28">
        <v>4.42</v>
      </c>
      <c r="F3628" s="28">
        <v>6.89</v>
      </c>
      <c r="G3628" s="28">
        <v>86.73</v>
      </c>
      <c r="H3628" s="28" t="s">
        <v>51</v>
      </c>
      <c r="I3628" s="28">
        <v>3.45</v>
      </c>
      <c r="J3628" s="28">
        <v>8.69</v>
      </c>
      <c r="K3628" s="28">
        <v>229.91</v>
      </c>
      <c r="L3628" s="28">
        <v>15.75</v>
      </c>
      <c r="M3628" s="28" t="s">
        <v>46</v>
      </c>
      <c r="N3628" s="28">
        <v>41.15</v>
      </c>
    </row>
    <row r="3629">
      <c r="A3629" s="28">
        <v>3628.0</v>
      </c>
      <c r="B3629" s="28">
        <v>16.0</v>
      </c>
      <c r="C3629" s="28" t="s">
        <v>44</v>
      </c>
      <c r="D3629" s="28">
        <v>3.1</v>
      </c>
      <c r="E3629" s="28">
        <v>7.22</v>
      </c>
      <c r="F3629" s="28">
        <v>6.47</v>
      </c>
      <c r="G3629" s="28">
        <v>77.32</v>
      </c>
      <c r="H3629" s="28" t="s">
        <v>51</v>
      </c>
      <c r="I3629" s="28">
        <v>2.86</v>
      </c>
      <c r="J3629" s="28">
        <v>8.67</v>
      </c>
      <c r="K3629" s="28">
        <v>295.3</v>
      </c>
      <c r="L3629" s="28">
        <v>9.31</v>
      </c>
      <c r="M3629" s="28" t="s">
        <v>48</v>
      </c>
      <c r="N3629" s="28">
        <v>89.22</v>
      </c>
    </row>
    <row r="3630">
      <c r="A3630" s="28">
        <v>3629.0</v>
      </c>
      <c r="B3630" s="28">
        <v>22.0</v>
      </c>
      <c r="C3630" s="28" t="s">
        <v>44</v>
      </c>
      <c r="D3630" s="28">
        <v>4.03</v>
      </c>
      <c r="E3630" s="28">
        <v>6.94</v>
      </c>
      <c r="F3630" s="28">
        <v>5.82</v>
      </c>
      <c r="G3630" s="28">
        <v>85.74</v>
      </c>
      <c r="H3630" s="28" t="s">
        <v>47</v>
      </c>
      <c r="I3630" s="28">
        <v>3.12</v>
      </c>
      <c r="J3630" s="28">
        <v>5.84</v>
      </c>
      <c r="K3630" s="28">
        <v>273.51</v>
      </c>
      <c r="L3630" s="28">
        <v>7.4</v>
      </c>
      <c r="M3630" s="28" t="s">
        <v>48</v>
      </c>
      <c r="N3630" s="28">
        <v>72.83</v>
      </c>
    </row>
    <row r="3631">
      <c r="A3631" s="28">
        <v>3630.0</v>
      </c>
      <c r="B3631" s="28">
        <v>18.0</v>
      </c>
      <c r="C3631" s="28" t="s">
        <v>49</v>
      </c>
      <c r="D3631" s="28">
        <v>2.63</v>
      </c>
      <c r="E3631" s="28">
        <v>1.12</v>
      </c>
      <c r="F3631" s="28">
        <v>8.62</v>
      </c>
      <c r="G3631" s="28">
        <v>72.19</v>
      </c>
      <c r="H3631" s="28" t="s">
        <v>47</v>
      </c>
      <c r="I3631" s="28">
        <v>2.65</v>
      </c>
      <c r="J3631" s="28">
        <v>5.95</v>
      </c>
      <c r="K3631" s="28">
        <v>284.28</v>
      </c>
      <c r="L3631" s="28">
        <v>9.52</v>
      </c>
      <c r="M3631" s="28" t="s">
        <v>48</v>
      </c>
      <c r="N3631" s="28">
        <v>53.65</v>
      </c>
    </row>
    <row r="3632">
      <c r="A3632" s="28">
        <v>3631.0</v>
      </c>
      <c r="B3632" s="28">
        <v>21.0</v>
      </c>
      <c r="C3632" s="28" t="s">
        <v>44</v>
      </c>
      <c r="D3632" s="28">
        <v>5.3</v>
      </c>
      <c r="E3632" s="28">
        <v>5.21</v>
      </c>
      <c r="F3632" s="28">
        <v>5.66</v>
      </c>
      <c r="G3632" s="28">
        <v>77.65</v>
      </c>
      <c r="H3632" s="28" t="s">
        <v>47</v>
      </c>
      <c r="I3632" s="28">
        <v>3.61</v>
      </c>
      <c r="J3632" s="28">
        <v>7.93</v>
      </c>
      <c r="K3632" s="28">
        <v>276.18</v>
      </c>
      <c r="L3632" s="28">
        <v>16.03</v>
      </c>
      <c r="M3632" s="28" t="s">
        <v>46</v>
      </c>
      <c r="N3632" s="28">
        <v>51.91</v>
      </c>
    </row>
    <row r="3633">
      <c r="A3633" s="28">
        <v>3632.0</v>
      </c>
      <c r="B3633" s="28">
        <v>17.0</v>
      </c>
      <c r="C3633" s="28" t="s">
        <v>49</v>
      </c>
      <c r="D3633" s="28">
        <v>7.96</v>
      </c>
      <c r="E3633" s="28">
        <v>7.69</v>
      </c>
      <c r="F3633" s="28">
        <v>6.69</v>
      </c>
      <c r="G3633" s="28">
        <v>75.73</v>
      </c>
      <c r="H3633" s="28" t="s">
        <v>47</v>
      </c>
      <c r="I3633" s="28">
        <v>2.63</v>
      </c>
      <c r="J3633" s="28">
        <v>9.7</v>
      </c>
      <c r="K3633" s="28">
        <v>228.38</v>
      </c>
      <c r="L3633" s="28">
        <v>15.29</v>
      </c>
      <c r="M3633" s="28" t="s">
        <v>46</v>
      </c>
      <c r="N3633" s="28">
        <v>58.4780140081292</v>
      </c>
    </row>
    <row r="3634">
      <c r="A3634" s="28">
        <v>3633.0</v>
      </c>
      <c r="B3634" s="28">
        <v>24.0</v>
      </c>
      <c r="C3634" s="28" t="s">
        <v>44</v>
      </c>
      <c r="D3634" s="28">
        <v>0.2</v>
      </c>
      <c r="E3634" s="28">
        <v>5.49</v>
      </c>
      <c r="F3634" s="28">
        <v>6.84</v>
      </c>
      <c r="G3634" s="28">
        <v>73.16</v>
      </c>
      <c r="H3634" s="28" t="s">
        <v>51</v>
      </c>
      <c r="I3634" s="28">
        <v>4.61</v>
      </c>
      <c r="J3634" s="28">
        <v>4.36</v>
      </c>
      <c r="K3634" s="28">
        <v>308.66</v>
      </c>
      <c r="L3634" s="28">
        <v>3.9</v>
      </c>
      <c r="M3634" s="28" t="s">
        <v>48</v>
      </c>
      <c r="N3634" s="28">
        <v>70.35</v>
      </c>
    </row>
    <row r="3635">
      <c r="A3635" s="28">
        <v>3634.0</v>
      </c>
      <c r="B3635" s="28">
        <v>16.0</v>
      </c>
      <c r="C3635" s="28" t="s">
        <v>49</v>
      </c>
      <c r="D3635" s="28">
        <v>7.2</v>
      </c>
      <c r="E3635" s="28">
        <v>8.02</v>
      </c>
      <c r="F3635" s="28">
        <v>6.64</v>
      </c>
      <c r="G3635" s="28">
        <v>69.54</v>
      </c>
      <c r="H3635" s="28" t="s">
        <v>47</v>
      </c>
      <c r="I3635" s="28">
        <v>4.72</v>
      </c>
      <c r="J3635" s="28">
        <v>13.02</v>
      </c>
      <c r="K3635" s="28">
        <v>238.2</v>
      </c>
      <c r="L3635" s="28">
        <v>15.33</v>
      </c>
      <c r="M3635" s="28" t="s">
        <v>46</v>
      </c>
      <c r="N3635" s="28">
        <v>63.0490882748236</v>
      </c>
    </row>
    <row r="3636">
      <c r="A3636" s="28">
        <v>3635.0</v>
      </c>
      <c r="B3636" s="28">
        <v>21.0</v>
      </c>
      <c r="C3636" s="28" t="s">
        <v>49</v>
      </c>
      <c r="D3636" s="28">
        <v>0.03</v>
      </c>
      <c r="E3636" s="28">
        <v>5.06</v>
      </c>
      <c r="F3636" s="28">
        <v>6.39</v>
      </c>
      <c r="G3636" s="28">
        <v>63.14</v>
      </c>
      <c r="H3636" s="28" t="s">
        <v>47</v>
      </c>
      <c r="I3636" s="28">
        <v>3.63</v>
      </c>
      <c r="J3636" s="28">
        <v>4.32</v>
      </c>
      <c r="K3636" s="28">
        <v>336.41</v>
      </c>
      <c r="L3636" s="28">
        <v>4.85</v>
      </c>
      <c r="M3636" s="28" t="s">
        <v>48</v>
      </c>
      <c r="N3636" s="28">
        <v>81.36</v>
      </c>
    </row>
    <row r="3637">
      <c r="A3637" s="28">
        <v>3636.0</v>
      </c>
      <c r="B3637" s="28">
        <v>21.0</v>
      </c>
      <c r="C3637" s="28" t="s">
        <v>49</v>
      </c>
      <c r="D3637" s="28">
        <v>2.91</v>
      </c>
      <c r="E3637" s="28">
        <v>9.85</v>
      </c>
      <c r="F3637" s="28">
        <v>5.69</v>
      </c>
      <c r="G3637" s="28">
        <v>80.24</v>
      </c>
      <c r="H3637" s="28" t="s">
        <v>51</v>
      </c>
      <c r="I3637" s="28">
        <v>4.56</v>
      </c>
      <c r="J3637" s="28">
        <v>5.68</v>
      </c>
      <c r="K3637" s="28">
        <v>285.1</v>
      </c>
      <c r="L3637" s="28">
        <v>9.73</v>
      </c>
      <c r="M3637" s="28" t="s">
        <v>50</v>
      </c>
      <c r="N3637" s="28">
        <v>97.38</v>
      </c>
    </row>
    <row r="3638">
      <c r="A3638" s="28">
        <v>3637.0</v>
      </c>
      <c r="B3638" s="28">
        <v>20.0</v>
      </c>
      <c r="C3638" s="28" t="s">
        <v>44</v>
      </c>
      <c r="D3638" s="28">
        <v>1.35</v>
      </c>
      <c r="E3638" s="28">
        <v>3.64</v>
      </c>
      <c r="F3638" s="28">
        <v>8.54</v>
      </c>
      <c r="G3638" s="28">
        <v>81.49</v>
      </c>
      <c r="H3638" s="28" t="s">
        <v>51</v>
      </c>
      <c r="I3638" s="28">
        <v>4.62</v>
      </c>
      <c r="J3638" s="28">
        <v>5.91</v>
      </c>
      <c r="K3638" s="28">
        <v>305.9</v>
      </c>
      <c r="L3638" s="28">
        <v>7.0</v>
      </c>
      <c r="M3638" s="28" t="s">
        <v>48</v>
      </c>
      <c r="N3638" s="28">
        <v>86.38</v>
      </c>
    </row>
    <row r="3639">
      <c r="A3639" s="28">
        <v>3638.0</v>
      </c>
      <c r="B3639" s="28">
        <v>20.0</v>
      </c>
      <c r="C3639" s="28" t="s">
        <v>44</v>
      </c>
      <c r="D3639" s="28">
        <v>6.06</v>
      </c>
      <c r="E3639" s="28">
        <v>1.83</v>
      </c>
      <c r="F3639" s="28">
        <v>6.25</v>
      </c>
      <c r="G3639" s="28">
        <v>73.45</v>
      </c>
      <c r="H3639" s="28" t="s">
        <v>47</v>
      </c>
      <c r="I3639" s="28">
        <v>1.31</v>
      </c>
      <c r="J3639" s="28">
        <v>7.78</v>
      </c>
      <c r="K3639" s="28">
        <v>244.28</v>
      </c>
      <c r="L3639" s="28">
        <v>9.67</v>
      </c>
      <c r="M3639" s="28" t="s">
        <v>46</v>
      </c>
      <c r="N3639" s="28">
        <v>30.14</v>
      </c>
    </row>
    <row r="3640">
      <c r="A3640" s="28">
        <v>3639.0</v>
      </c>
      <c r="B3640" s="28">
        <v>16.0</v>
      </c>
      <c r="C3640" s="28" t="s">
        <v>44</v>
      </c>
      <c r="D3640" s="28">
        <v>0.4</v>
      </c>
      <c r="E3640" s="28">
        <v>4.87</v>
      </c>
      <c r="F3640" s="28">
        <v>6.64</v>
      </c>
      <c r="G3640" s="28">
        <v>99.03</v>
      </c>
      <c r="H3640" s="28" t="s">
        <v>51</v>
      </c>
      <c r="I3640" s="28">
        <v>4.97</v>
      </c>
      <c r="J3640" s="28">
        <v>4.3</v>
      </c>
      <c r="K3640" s="28">
        <v>318.72</v>
      </c>
      <c r="L3640" s="28">
        <v>1.66</v>
      </c>
      <c r="M3640" s="28" t="s">
        <v>48</v>
      </c>
      <c r="N3640" s="28">
        <v>80.75</v>
      </c>
    </row>
    <row r="3641">
      <c r="A3641" s="28">
        <v>3640.0</v>
      </c>
      <c r="B3641" s="28">
        <v>20.0</v>
      </c>
      <c r="C3641" s="28" t="s">
        <v>49</v>
      </c>
      <c r="D3641" s="28">
        <v>4.43</v>
      </c>
      <c r="E3641" s="28">
        <v>5.88</v>
      </c>
      <c r="F3641" s="28">
        <v>7.28</v>
      </c>
      <c r="G3641" s="28">
        <v>82.28</v>
      </c>
      <c r="H3641" s="28" t="s">
        <v>47</v>
      </c>
      <c r="I3641" s="28">
        <v>1.34</v>
      </c>
      <c r="J3641" s="28">
        <v>7.78</v>
      </c>
      <c r="K3641" s="28">
        <v>257.06</v>
      </c>
      <c r="L3641" s="28">
        <v>9.48</v>
      </c>
      <c r="M3641" s="28" t="s">
        <v>48</v>
      </c>
      <c r="N3641" s="28">
        <v>71.68</v>
      </c>
    </row>
    <row r="3642">
      <c r="A3642" s="28">
        <v>3641.0</v>
      </c>
      <c r="B3642" s="28">
        <v>17.0</v>
      </c>
      <c r="C3642" s="28" t="s">
        <v>49</v>
      </c>
      <c r="D3642" s="28">
        <v>2.36</v>
      </c>
      <c r="E3642" s="28">
        <v>4.14</v>
      </c>
      <c r="F3642" s="28">
        <v>4.34</v>
      </c>
      <c r="G3642" s="28">
        <v>95.56</v>
      </c>
      <c r="H3642" s="28" t="s">
        <v>45</v>
      </c>
      <c r="I3642" s="28">
        <v>0.09</v>
      </c>
      <c r="J3642" s="28">
        <v>5.16</v>
      </c>
      <c r="K3642" s="28">
        <v>283.72</v>
      </c>
      <c r="L3642" s="28">
        <v>4.93</v>
      </c>
      <c r="M3642" s="28" t="s">
        <v>48</v>
      </c>
      <c r="N3642" s="28">
        <v>61.96</v>
      </c>
    </row>
    <row r="3643">
      <c r="A3643" s="28">
        <v>3642.0</v>
      </c>
      <c r="B3643" s="28">
        <v>22.0</v>
      </c>
      <c r="C3643" s="28" t="s">
        <v>49</v>
      </c>
      <c r="D3643" s="28">
        <v>1.07</v>
      </c>
      <c r="E3643" s="28">
        <v>3.18</v>
      </c>
      <c r="F3643" s="28">
        <v>7.91</v>
      </c>
      <c r="G3643" s="28">
        <v>82.8</v>
      </c>
      <c r="H3643" s="28" t="s">
        <v>51</v>
      </c>
      <c r="I3643" s="28">
        <v>4.81</v>
      </c>
      <c r="J3643" s="28">
        <v>5.77</v>
      </c>
      <c r="K3643" s="28">
        <v>303.74</v>
      </c>
      <c r="L3643" s="28">
        <v>7.15</v>
      </c>
      <c r="M3643" s="28" t="s">
        <v>48</v>
      </c>
      <c r="N3643" s="28">
        <v>73.03</v>
      </c>
    </row>
    <row r="3644">
      <c r="A3644" s="28">
        <v>3643.0</v>
      </c>
      <c r="B3644" s="28">
        <v>18.0</v>
      </c>
      <c r="C3644" s="28" t="s">
        <v>44</v>
      </c>
      <c r="D3644" s="28">
        <v>6.17</v>
      </c>
      <c r="E3644" s="28">
        <v>7.05</v>
      </c>
      <c r="F3644" s="28">
        <v>6.56</v>
      </c>
      <c r="G3644" s="28">
        <v>67.6</v>
      </c>
      <c r="H3644" s="28" t="s">
        <v>51</v>
      </c>
      <c r="I3644" s="28">
        <v>1.12</v>
      </c>
      <c r="J3644" s="28">
        <v>7.76</v>
      </c>
      <c r="K3644" s="28">
        <v>247.64</v>
      </c>
      <c r="L3644" s="28">
        <v>9.51</v>
      </c>
      <c r="M3644" s="28" t="s">
        <v>46</v>
      </c>
      <c r="N3644" s="28">
        <v>75.2773338377764</v>
      </c>
    </row>
    <row r="3645">
      <c r="A3645" s="28">
        <v>3644.0</v>
      </c>
      <c r="B3645" s="28">
        <v>19.0</v>
      </c>
      <c r="C3645" s="28" t="s">
        <v>49</v>
      </c>
      <c r="D3645" s="28">
        <v>1.74</v>
      </c>
      <c r="E3645" s="28">
        <v>4.39</v>
      </c>
      <c r="F3645" s="28">
        <v>7.29</v>
      </c>
      <c r="G3645" s="28">
        <v>98.98</v>
      </c>
      <c r="H3645" s="28" t="s">
        <v>51</v>
      </c>
      <c r="I3645" s="28">
        <v>2.92</v>
      </c>
      <c r="J3645" s="28">
        <v>5.4</v>
      </c>
      <c r="K3645" s="28">
        <v>310.24</v>
      </c>
      <c r="L3645" s="28">
        <v>6.09</v>
      </c>
      <c r="M3645" s="28" t="s">
        <v>48</v>
      </c>
      <c r="N3645" s="28">
        <v>79.08</v>
      </c>
    </row>
    <row r="3646">
      <c r="A3646" s="28">
        <v>3645.0</v>
      </c>
      <c r="B3646" s="28">
        <v>18.0</v>
      </c>
      <c r="C3646" s="28" t="s">
        <v>44</v>
      </c>
      <c r="D3646" s="28">
        <v>1.79</v>
      </c>
      <c r="E3646" s="28">
        <v>6.68</v>
      </c>
      <c r="F3646" s="28">
        <v>7.86</v>
      </c>
      <c r="G3646" s="28">
        <v>95.41</v>
      </c>
      <c r="H3646" s="28" t="s">
        <v>45</v>
      </c>
      <c r="I3646" s="28">
        <v>4.85</v>
      </c>
      <c r="J3646" s="28">
        <v>7.06</v>
      </c>
      <c r="K3646" s="28">
        <v>297.05</v>
      </c>
      <c r="L3646" s="28">
        <v>7.7</v>
      </c>
      <c r="M3646" s="28" t="s">
        <v>48</v>
      </c>
      <c r="N3646" s="28">
        <v>97.06</v>
      </c>
    </row>
    <row r="3647">
      <c r="A3647" s="28">
        <v>3646.0</v>
      </c>
      <c r="B3647" s="28">
        <v>18.0</v>
      </c>
      <c r="C3647" s="28" t="s">
        <v>49</v>
      </c>
      <c r="D3647" s="28">
        <v>2.2</v>
      </c>
      <c r="E3647" s="28">
        <v>8.01</v>
      </c>
      <c r="F3647" s="28">
        <v>8.37</v>
      </c>
      <c r="G3647" s="28">
        <v>78.85</v>
      </c>
      <c r="H3647" s="28" t="s">
        <v>45</v>
      </c>
      <c r="I3647" s="28">
        <v>0.25</v>
      </c>
      <c r="J3647" s="28">
        <v>4.21</v>
      </c>
      <c r="K3647" s="28">
        <v>301.87</v>
      </c>
      <c r="L3647" s="28">
        <v>4.0</v>
      </c>
      <c r="M3647" s="28" t="s">
        <v>48</v>
      </c>
      <c r="N3647" s="28">
        <v>100.0</v>
      </c>
    </row>
    <row r="3648">
      <c r="A3648" s="28">
        <v>3647.0</v>
      </c>
      <c r="B3648" s="28">
        <v>19.0</v>
      </c>
      <c r="C3648" s="28" t="s">
        <v>44</v>
      </c>
      <c r="D3648" s="28">
        <v>4.69</v>
      </c>
      <c r="E3648" s="28">
        <v>7.85</v>
      </c>
      <c r="F3648" s="28">
        <v>5.96</v>
      </c>
      <c r="G3648" s="28">
        <v>69.72</v>
      </c>
      <c r="H3648" s="28" t="s">
        <v>47</v>
      </c>
      <c r="I3648" s="28">
        <v>1.35</v>
      </c>
      <c r="J3648" s="28">
        <v>7.01</v>
      </c>
      <c r="K3648" s="28">
        <v>259.32</v>
      </c>
      <c r="L3648" s="28">
        <v>11.55</v>
      </c>
      <c r="M3648" s="28" t="s">
        <v>50</v>
      </c>
      <c r="N3648" s="28">
        <v>75.05</v>
      </c>
    </row>
    <row r="3649">
      <c r="A3649" s="28">
        <v>3648.0</v>
      </c>
      <c r="B3649" s="28">
        <v>20.0</v>
      </c>
      <c r="C3649" s="28" t="s">
        <v>49</v>
      </c>
      <c r="D3649" s="28">
        <v>5.28</v>
      </c>
      <c r="E3649" s="28">
        <v>4.38</v>
      </c>
      <c r="F3649" s="28">
        <v>8.06</v>
      </c>
      <c r="G3649" s="28">
        <v>68.91</v>
      </c>
      <c r="H3649" s="28" t="s">
        <v>45</v>
      </c>
      <c r="I3649" s="28">
        <v>3.04</v>
      </c>
      <c r="J3649" s="28">
        <v>9.58</v>
      </c>
      <c r="K3649" s="28">
        <v>262.53</v>
      </c>
      <c r="L3649" s="28">
        <v>13.59</v>
      </c>
      <c r="M3649" s="28" t="s">
        <v>46</v>
      </c>
      <c r="N3649" s="28">
        <v>56.15</v>
      </c>
    </row>
    <row r="3650">
      <c r="A3650" s="28">
        <v>3649.0</v>
      </c>
      <c r="B3650" s="28">
        <v>16.0</v>
      </c>
      <c r="C3650" s="28" t="s">
        <v>44</v>
      </c>
      <c r="D3650" s="28">
        <v>0.14</v>
      </c>
      <c r="E3650" s="28">
        <v>6.11</v>
      </c>
      <c r="F3650" s="28">
        <v>5.29</v>
      </c>
      <c r="G3650" s="28">
        <v>92.24</v>
      </c>
      <c r="H3650" s="28" t="s">
        <v>45</v>
      </c>
      <c r="I3650" s="28">
        <v>3.81</v>
      </c>
      <c r="J3650" s="28">
        <v>5.0</v>
      </c>
      <c r="K3650" s="28">
        <v>330.31</v>
      </c>
      <c r="L3650" s="28">
        <v>2.17</v>
      </c>
      <c r="M3650" s="28" t="s">
        <v>48</v>
      </c>
      <c r="N3650" s="28">
        <v>74.52</v>
      </c>
    </row>
    <row r="3651">
      <c r="A3651" s="28">
        <v>3650.0</v>
      </c>
      <c r="B3651" s="28">
        <v>19.0</v>
      </c>
      <c r="C3651" s="28" t="s">
        <v>44</v>
      </c>
      <c r="D3651" s="28">
        <v>1.93</v>
      </c>
      <c r="E3651" s="28">
        <v>5.05</v>
      </c>
      <c r="F3651" s="28">
        <v>7.3</v>
      </c>
      <c r="G3651" s="28">
        <v>62.76</v>
      </c>
      <c r="H3651" s="28" t="s">
        <v>47</v>
      </c>
      <c r="I3651" s="28">
        <v>4.04</v>
      </c>
      <c r="J3651" s="28">
        <v>4.35</v>
      </c>
      <c r="K3651" s="28">
        <v>295.69</v>
      </c>
      <c r="L3651" s="28">
        <v>7.24</v>
      </c>
      <c r="M3651" s="28" t="s">
        <v>48</v>
      </c>
      <c r="N3651" s="28">
        <v>77.38</v>
      </c>
    </row>
    <row r="3652">
      <c r="A3652" s="28">
        <v>3651.0</v>
      </c>
      <c r="B3652" s="28">
        <v>23.0</v>
      </c>
      <c r="C3652" s="28" t="s">
        <v>49</v>
      </c>
      <c r="D3652" s="28">
        <v>3.45</v>
      </c>
      <c r="E3652" s="28">
        <v>8.84</v>
      </c>
      <c r="F3652" s="28">
        <v>4.51</v>
      </c>
      <c r="G3652" s="28">
        <v>85.52</v>
      </c>
      <c r="H3652" s="28" t="s">
        <v>51</v>
      </c>
      <c r="I3652" s="28">
        <v>4.42</v>
      </c>
      <c r="J3652" s="28">
        <v>6.25</v>
      </c>
      <c r="K3652" s="28">
        <v>282.11</v>
      </c>
      <c r="L3652" s="28">
        <v>7.21</v>
      </c>
      <c r="M3652" s="28" t="s">
        <v>50</v>
      </c>
      <c r="N3652" s="28">
        <v>78.1</v>
      </c>
    </row>
    <row r="3653">
      <c r="A3653" s="28">
        <v>3652.0</v>
      </c>
      <c r="B3653" s="28">
        <v>22.0</v>
      </c>
      <c r="C3653" s="28" t="s">
        <v>44</v>
      </c>
      <c r="D3653" s="28">
        <v>2.66</v>
      </c>
      <c r="E3653" s="28">
        <v>8.91</v>
      </c>
      <c r="F3653" s="28">
        <v>4.1</v>
      </c>
      <c r="G3653" s="28">
        <v>85.61</v>
      </c>
      <c r="H3653" s="28" t="s">
        <v>47</v>
      </c>
      <c r="I3653" s="28">
        <v>0.84</v>
      </c>
      <c r="J3653" s="28">
        <v>7.36</v>
      </c>
      <c r="K3653" s="28">
        <v>282.22</v>
      </c>
      <c r="L3653" s="28">
        <v>9.85</v>
      </c>
      <c r="M3653" s="28" t="s">
        <v>50</v>
      </c>
      <c r="N3653" s="28">
        <v>86.48</v>
      </c>
    </row>
    <row r="3654">
      <c r="A3654" s="28">
        <v>3653.0</v>
      </c>
      <c r="B3654" s="28">
        <v>24.0</v>
      </c>
      <c r="C3654" s="28" t="s">
        <v>49</v>
      </c>
      <c r="D3654" s="28">
        <v>7.07</v>
      </c>
      <c r="E3654" s="28">
        <v>4.09</v>
      </c>
      <c r="F3654" s="28">
        <v>4.48</v>
      </c>
      <c r="G3654" s="28">
        <v>67.3</v>
      </c>
      <c r="H3654" s="28" t="s">
        <v>51</v>
      </c>
      <c r="I3654" s="28">
        <v>1.85</v>
      </c>
      <c r="J3654" s="28">
        <v>9.5</v>
      </c>
      <c r="K3654" s="28">
        <v>241.02</v>
      </c>
      <c r="L3654" s="28">
        <v>15.62</v>
      </c>
      <c r="M3654" s="28" t="s">
        <v>46</v>
      </c>
      <c r="N3654" s="28">
        <v>34.0323526919434</v>
      </c>
    </row>
    <row r="3655">
      <c r="A3655" s="28">
        <v>3654.0</v>
      </c>
      <c r="B3655" s="28">
        <v>20.0</v>
      </c>
      <c r="C3655" s="28" t="s">
        <v>49</v>
      </c>
      <c r="D3655" s="28">
        <v>6.3</v>
      </c>
      <c r="E3655" s="28">
        <v>1.83</v>
      </c>
      <c r="F3655" s="28">
        <v>5.6</v>
      </c>
      <c r="G3655" s="28">
        <v>88.2</v>
      </c>
      <c r="H3655" s="28" t="s">
        <v>47</v>
      </c>
      <c r="I3655" s="28">
        <v>3.57</v>
      </c>
      <c r="J3655" s="28">
        <v>10.63</v>
      </c>
      <c r="K3655" s="28">
        <v>216.39</v>
      </c>
      <c r="L3655" s="28">
        <v>14.14</v>
      </c>
      <c r="M3655" s="28" t="s">
        <v>46</v>
      </c>
      <c r="N3655" s="28">
        <v>23.93</v>
      </c>
    </row>
    <row r="3656">
      <c r="A3656" s="28">
        <v>3655.0</v>
      </c>
      <c r="B3656" s="28">
        <v>19.0</v>
      </c>
      <c r="C3656" s="28" t="s">
        <v>49</v>
      </c>
      <c r="D3656" s="28">
        <v>5.01</v>
      </c>
      <c r="E3656" s="28">
        <v>2.51</v>
      </c>
      <c r="F3656" s="28">
        <v>4.16</v>
      </c>
      <c r="G3656" s="28">
        <v>88.22</v>
      </c>
      <c r="H3656" s="28" t="s">
        <v>51</v>
      </c>
      <c r="I3656" s="28">
        <v>3.58</v>
      </c>
      <c r="J3656" s="28">
        <v>6.8</v>
      </c>
      <c r="K3656" s="28">
        <v>243.62</v>
      </c>
      <c r="L3656" s="28">
        <v>10.47</v>
      </c>
      <c r="M3656" s="28" t="s">
        <v>46</v>
      </c>
      <c r="N3656" s="28">
        <v>49.8972094872685</v>
      </c>
    </row>
    <row r="3657">
      <c r="A3657" s="28">
        <v>3656.0</v>
      </c>
      <c r="B3657" s="28">
        <v>23.0</v>
      </c>
      <c r="C3657" s="28" t="s">
        <v>44</v>
      </c>
      <c r="D3657" s="28">
        <v>2.7</v>
      </c>
      <c r="E3657" s="28">
        <v>4.3</v>
      </c>
      <c r="F3657" s="28">
        <v>7.15</v>
      </c>
      <c r="G3657" s="28">
        <v>74.0</v>
      </c>
      <c r="H3657" s="28" t="s">
        <v>47</v>
      </c>
      <c r="I3657" s="28">
        <v>1.54</v>
      </c>
      <c r="J3657" s="28">
        <v>5.76</v>
      </c>
      <c r="K3657" s="28">
        <v>293.33</v>
      </c>
      <c r="L3657" s="28">
        <v>4.15</v>
      </c>
      <c r="M3657" s="28" t="s">
        <v>48</v>
      </c>
      <c r="N3657" s="28">
        <v>72.5</v>
      </c>
    </row>
    <row r="3658">
      <c r="A3658" s="28">
        <v>3657.0</v>
      </c>
      <c r="B3658" s="28">
        <v>24.0</v>
      </c>
      <c r="C3658" s="28" t="s">
        <v>49</v>
      </c>
      <c r="D3658" s="28">
        <v>5.61</v>
      </c>
      <c r="E3658" s="28">
        <v>6.08</v>
      </c>
      <c r="F3658" s="28">
        <v>5.58</v>
      </c>
      <c r="G3658" s="28">
        <v>79.34</v>
      </c>
      <c r="H3658" s="28" t="s">
        <v>45</v>
      </c>
      <c r="I3658" s="28">
        <v>1.52</v>
      </c>
      <c r="J3658" s="28">
        <v>10.05</v>
      </c>
      <c r="K3658" s="28">
        <v>236.32</v>
      </c>
      <c r="L3658" s="28">
        <v>12.72</v>
      </c>
      <c r="M3658" s="28" t="s">
        <v>46</v>
      </c>
      <c r="N3658" s="28">
        <v>50.4</v>
      </c>
    </row>
    <row r="3659">
      <c r="A3659" s="28">
        <v>3658.0</v>
      </c>
      <c r="B3659" s="28">
        <v>22.0</v>
      </c>
      <c r="C3659" s="28" t="s">
        <v>49</v>
      </c>
      <c r="D3659" s="28">
        <v>6.75</v>
      </c>
      <c r="E3659" s="28">
        <v>6.91</v>
      </c>
      <c r="F3659" s="28">
        <v>7.68</v>
      </c>
      <c r="G3659" s="28">
        <v>93.31</v>
      </c>
      <c r="H3659" s="28" t="s">
        <v>45</v>
      </c>
      <c r="I3659" s="28">
        <v>1.6</v>
      </c>
      <c r="J3659" s="28">
        <v>10.05</v>
      </c>
      <c r="K3659" s="28">
        <v>234.11</v>
      </c>
      <c r="L3659" s="28">
        <v>12.91</v>
      </c>
      <c r="M3659" s="28" t="s">
        <v>46</v>
      </c>
      <c r="N3659" s="28">
        <v>82.2610118613501</v>
      </c>
    </row>
    <row r="3660">
      <c r="A3660" s="28">
        <v>3659.0</v>
      </c>
      <c r="B3660" s="28">
        <v>22.0</v>
      </c>
      <c r="C3660" s="28" t="s">
        <v>44</v>
      </c>
      <c r="D3660" s="28">
        <v>4.76</v>
      </c>
      <c r="E3660" s="28">
        <v>3.98</v>
      </c>
      <c r="F3660" s="28">
        <v>4.23</v>
      </c>
      <c r="G3660" s="28">
        <v>80.93</v>
      </c>
      <c r="H3660" s="28" t="s">
        <v>47</v>
      </c>
      <c r="I3660" s="28">
        <v>4.46</v>
      </c>
      <c r="J3660" s="28">
        <v>5.86</v>
      </c>
      <c r="K3660" s="28">
        <v>276.91</v>
      </c>
      <c r="L3660" s="28">
        <v>10.6</v>
      </c>
      <c r="M3660" s="28" t="s">
        <v>48</v>
      </c>
      <c r="N3660" s="28">
        <v>45.6665152771319</v>
      </c>
    </row>
    <row r="3661">
      <c r="A3661" s="28">
        <v>3660.0</v>
      </c>
      <c r="B3661" s="28">
        <v>20.0</v>
      </c>
      <c r="C3661" s="28" t="s">
        <v>49</v>
      </c>
      <c r="D3661" s="28">
        <v>6.28</v>
      </c>
      <c r="E3661" s="28">
        <v>7.01</v>
      </c>
      <c r="F3661" s="28">
        <v>5.08</v>
      </c>
      <c r="G3661" s="28">
        <v>84.73</v>
      </c>
      <c r="H3661" s="28" t="s">
        <v>47</v>
      </c>
      <c r="I3661" s="28">
        <v>4.55</v>
      </c>
      <c r="J3661" s="28">
        <v>9.31</v>
      </c>
      <c r="K3661" s="28">
        <v>253.28</v>
      </c>
      <c r="L3661" s="28">
        <v>15.88</v>
      </c>
      <c r="M3661" s="28" t="s">
        <v>50</v>
      </c>
      <c r="N3661" s="28">
        <v>70.2111212090911</v>
      </c>
    </row>
    <row r="3662">
      <c r="A3662" s="28">
        <v>3661.0</v>
      </c>
      <c r="B3662" s="28">
        <v>19.0</v>
      </c>
      <c r="C3662" s="28" t="s">
        <v>44</v>
      </c>
      <c r="D3662" s="28">
        <v>5.99</v>
      </c>
      <c r="E3662" s="28">
        <v>9.44</v>
      </c>
      <c r="F3662" s="28">
        <v>6.04</v>
      </c>
      <c r="G3662" s="28">
        <v>76.51</v>
      </c>
      <c r="H3662" s="28" t="s">
        <v>47</v>
      </c>
      <c r="I3662" s="28">
        <v>0.07</v>
      </c>
      <c r="J3662" s="28">
        <v>8.43</v>
      </c>
      <c r="K3662" s="28">
        <v>272.07</v>
      </c>
      <c r="L3662" s="28">
        <v>14.11</v>
      </c>
      <c r="M3662" s="28" t="s">
        <v>46</v>
      </c>
      <c r="N3662" s="28">
        <v>81.565778546121</v>
      </c>
    </row>
    <row r="3663">
      <c r="A3663" s="28">
        <v>3662.0</v>
      </c>
      <c r="B3663" s="28">
        <v>16.0</v>
      </c>
      <c r="C3663" s="28" t="s">
        <v>44</v>
      </c>
      <c r="D3663" s="28">
        <v>4.57</v>
      </c>
      <c r="E3663" s="28">
        <v>6.87</v>
      </c>
      <c r="F3663" s="28">
        <v>5.91</v>
      </c>
      <c r="G3663" s="28">
        <v>65.98</v>
      </c>
      <c r="H3663" s="28" t="s">
        <v>45</v>
      </c>
      <c r="I3663" s="28">
        <v>1.63</v>
      </c>
      <c r="J3663" s="28">
        <v>6.08</v>
      </c>
      <c r="K3663" s="28">
        <v>265.91</v>
      </c>
      <c r="L3663" s="28">
        <v>8.47</v>
      </c>
      <c r="M3663" s="28" t="s">
        <v>48</v>
      </c>
      <c r="N3663" s="28">
        <v>63.11</v>
      </c>
    </row>
    <row r="3664">
      <c r="A3664" s="28">
        <v>3663.0</v>
      </c>
      <c r="B3664" s="28">
        <v>22.0</v>
      </c>
      <c r="C3664" s="28" t="s">
        <v>44</v>
      </c>
      <c r="D3664" s="28">
        <v>2.5</v>
      </c>
      <c r="E3664" s="28">
        <v>2.43</v>
      </c>
      <c r="F3664" s="28">
        <v>4.65</v>
      </c>
      <c r="G3664" s="28">
        <v>99.92</v>
      </c>
      <c r="H3664" s="28" t="s">
        <v>51</v>
      </c>
      <c r="I3664" s="28">
        <v>1.96</v>
      </c>
      <c r="J3664" s="28">
        <v>3.55</v>
      </c>
      <c r="K3664" s="28">
        <v>289.17</v>
      </c>
      <c r="L3664" s="28">
        <v>4.99</v>
      </c>
      <c r="M3664" s="28" t="s">
        <v>48</v>
      </c>
      <c r="N3664" s="28">
        <v>62.7</v>
      </c>
    </row>
    <row r="3665">
      <c r="A3665" s="28">
        <v>3664.0</v>
      </c>
      <c r="B3665" s="28">
        <v>16.0</v>
      </c>
      <c r="C3665" s="28" t="s">
        <v>44</v>
      </c>
      <c r="D3665" s="28">
        <v>5.97</v>
      </c>
      <c r="E3665" s="28">
        <v>6.22</v>
      </c>
      <c r="F3665" s="28">
        <v>8.97</v>
      </c>
      <c r="G3665" s="28">
        <v>81.26</v>
      </c>
      <c r="H3665" s="28" t="s">
        <v>45</v>
      </c>
      <c r="I3665" s="28">
        <v>4.91</v>
      </c>
      <c r="J3665" s="28">
        <v>7.2</v>
      </c>
      <c r="K3665" s="28">
        <v>248.46</v>
      </c>
      <c r="L3665" s="28">
        <v>13.11</v>
      </c>
      <c r="M3665" s="28" t="s">
        <v>46</v>
      </c>
      <c r="N3665" s="28">
        <v>67.58</v>
      </c>
    </row>
    <row r="3666">
      <c r="A3666" s="28">
        <v>3665.0</v>
      </c>
      <c r="B3666" s="28">
        <v>16.0</v>
      </c>
      <c r="C3666" s="28" t="s">
        <v>44</v>
      </c>
      <c r="D3666" s="28">
        <v>1.65</v>
      </c>
      <c r="E3666" s="28">
        <v>5.88</v>
      </c>
      <c r="F3666" s="28">
        <v>5.42</v>
      </c>
      <c r="G3666" s="28">
        <v>73.46</v>
      </c>
      <c r="H3666" s="28" t="s">
        <v>45</v>
      </c>
      <c r="I3666" s="28">
        <v>4.72</v>
      </c>
      <c r="J3666" s="28">
        <v>7.4</v>
      </c>
      <c r="K3666" s="28">
        <v>290.95</v>
      </c>
      <c r="L3666" s="28">
        <v>6.83</v>
      </c>
      <c r="M3666" s="28" t="s">
        <v>48</v>
      </c>
      <c r="N3666" s="28">
        <v>93.0239239043529</v>
      </c>
    </row>
    <row r="3667">
      <c r="A3667" s="28">
        <v>3666.0</v>
      </c>
      <c r="B3667" s="28">
        <v>20.0</v>
      </c>
      <c r="C3667" s="28" t="s">
        <v>49</v>
      </c>
      <c r="D3667" s="28">
        <v>6.24</v>
      </c>
      <c r="E3667" s="28">
        <v>8.84</v>
      </c>
      <c r="F3667" s="28">
        <v>7.61</v>
      </c>
      <c r="G3667" s="28">
        <v>88.55</v>
      </c>
      <c r="H3667" s="28" t="s">
        <v>51</v>
      </c>
      <c r="I3667" s="28">
        <v>3.14</v>
      </c>
      <c r="J3667" s="28">
        <v>10.99</v>
      </c>
      <c r="K3667" s="28">
        <v>242.99</v>
      </c>
      <c r="L3667" s="28">
        <v>18.13</v>
      </c>
      <c r="M3667" s="28" t="s">
        <v>46</v>
      </c>
      <c r="N3667" s="28">
        <v>86.4876605386978</v>
      </c>
    </row>
    <row r="3668">
      <c r="A3668" s="28">
        <v>3667.0</v>
      </c>
      <c r="B3668" s="28">
        <v>24.0</v>
      </c>
      <c r="C3668" s="28" t="s">
        <v>49</v>
      </c>
      <c r="D3668" s="28">
        <v>6.44</v>
      </c>
      <c r="E3668" s="28">
        <v>4.15</v>
      </c>
      <c r="F3668" s="28">
        <v>5.1</v>
      </c>
      <c r="G3668" s="28">
        <v>84.83</v>
      </c>
      <c r="H3668" s="28" t="s">
        <v>47</v>
      </c>
      <c r="I3668" s="28">
        <v>0.23</v>
      </c>
      <c r="J3668" s="28">
        <v>12.14</v>
      </c>
      <c r="K3668" s="28">
        <v>230.11</v>
      </c>
      <c r="L3668" s="28">
        <v>16.98</v>
      </c>
      <c r="M3668" s="28" t="s">
        <v>46</v>
      </c>
      <c r="N3668" s="28">
        <v>38.21</v>
      </c>
    </row>
    <row r="3669">
      <c r="A3669" s="28">
        <v>3668.0</v>
      </c>
      <c r="B3669" s="28">
        <v>21.0</v>
      </c>
      <c r="C3669" s="28" t="s">
        <v>44</v>
      </c>
      <c r="D3669" s="28">
        <v>6.58</v>
      </c>
      <c r="E3669" s="28">
        <v>4.81</v>
      </c>
      <c r="F3669" s="28">
        <v>8.39</v>
      </c>
      <c r="G3669" s="28">
        <v>69.32</v>
      </c>
      <c r="H3669" s="28" t="s">
        <v>45</v>
      </c>
      <c r="I3669" s="28">
        <v>0.96</v>
      </c>
      <c r="J3669" s="28">
        <v>8.15</v>
      </c>
      <c r="K3669" s="28">
        <v>252.77</v>
      </c>
      <c r="L3669" s="28">
        <v>14.24</v>
      </c>
      <c r="M3669" s="28" t="s">
        <v>46</v>
      </c>
      <c r="N3669" s="28">
        <v>58.0652950571537</v>
      </c>
    </row>
    <row r="3670">
      <c r="A3670" s="28">
        <v>3669.0</v>
      </c>
      <c r="B3670" s="28">
        <v>18.0</v>
      </c>
      <c r="C3670" s="28" t="s">
        <v>49</v>
      </c>
      <c r="D3670" s="28">
        <v>3.78</v>
      </c>
      <c r="E3670" s="28">
        <v>6.39</v>
      </c>
      <c r="F3670" s="28">
        <v>5.94</v>
      </c>
      <c r="G3670" s="28">
        <v>95.08</v>
      </c>
      <c r="H3670" s="28" t="s">
        <v>45</v>
      </c>
      <c r="I3670" s="28">
        <v>2.17</v>
      </c>
      <c r="J3670" s="28">
        <v>7.63</v>
      </c>
      <c r="K3670" s="28">
        <v>282.02</v>
      </c>
      <c r="L3670" s="28">
        <v>9.69</v>
      </c>
      <c r="M3670" s="28" t="s">
        <v>48</v>
      </c>
      <c r="N3670" s="28">
        <v>88.3906581235709</v>
      </c>
    </row>
    <row r="3671">
      <c r="A3671" s="28">
        <v>3670.0</v>
      </c>
      <c r="B3671" s="28">
        <v>18.0</v>
      </c>
      <c r="C3671" s="28" t="s">
        <v>49</v>
      </c>
      <c r="D3671" s="28">
        <v>1.54</v>
      </c>
      <c r="E3671" s="28">
        <v>5.72</v>
      </c>
      <c r="F3671" s="28">
        <v>8.5</v>
      </c>
      <c r="G3671" s="28">
        <v>62.84</v>
      </c>
      <c r="H3671" s="28" t="s">
        <v>45</v>
      </c>
      <c r="I3671" s="28">
        <v>4.8</v>
      </c>
      <c r="J3671" s="28">
        <v>2.96</v>
      </c>
      <c r="K3671" s="28">
        <v>289.92</v>
      </c>
      <c r="L3671" s="28">
        <v>3.09</v>
      </c>
      <c r="M3671" s="28" t="s">
        <v>48</v>
      </c>
      <c r="N3671" s="28">
        <v>91.91</v>
      </c>
    </row>
    <row r="3672">
      <c r="A3672" s="28">
        <v>3671.0</v>
      </c>
      <c r="B3672" s="28">
        <v>22.0</v>
      </c>
      <c r="C3672" s="28" t="s">
        <v>49</v>
      </c>
      <c r="D3672" s="28">
        <v>0.8</v>
      </c>
      <c r="E3672" s="28">
        <v>7.47</v>
      </c>
      <c r="F3672" s="28">
        <v>5.71</v>
      </c>
      <c r="G3672" s="28">
        <v>84.23</v>
      </c>
      <c r="H3672" s="28" t="s">
        <v>47</v>
      </c>
      <c r="I3672" s="28">
        <v>0.47</v>
      </c>
      <c r="J3672" s="28">
        <v>1.93</v>
      </c>
      <c r="K3672" s="28">
        <v>303.75</v>
      </c>
      <c r="L3672" s="28">
        <v>2.17</v>
      </c>
      <c r="M3672" s="28" t="s">
        <v>50</v>
      </c>
      <c r="N3672" s="28">
        <v>91.72</v>
      </c>
    </row>
    <row r="3673">
      <c r="A3673" s="28">
        <v>3672.0</v>
      </c>
      <c r="B3673" s="28">
        <v>21.0</v>
      </c>
      <c r="C3673" s="28" t="s">
        <v>49</v>
      </c>
      <c r="D3673" s="28">
        <v>5.95</v>
      </c>
      <c r="E3673" s="28">
        <v>1.36</v>
      </c>
      <c r="F3673" s="28">
        <v>4.04</v>
      </c>
      <c r="G3673" s="28">
        <v>79.12</v>
      </c>
      <c r="H3673" s="28" t="s">
        <v>51</v>
      </c>
      <c r="I3673" s="28">
        <v>3.96</v>
      </c>
      <c r="J3673" s="28">
        <v>9.28</v>
      </c>
      <c r="K3673" s="28">
        <v>252.51</v>
      </c>
      <c r="L3673" s="28">
        <v>15.0</v>
      </c>
      <c r="M3673" s="28" t="s">
        <v>46</v>
      </c>
      <c r="N3673" s="28">
        <v>21.4</v>
      </c>
    </row>
    <row r="3674">
      <c r="A3674" s="28">
        <v>3673.0</v>
      </c>
      <c r="B3674" s="28">
        <v>24.0</v>
      </c>
      <c r="C3674" s="28" t="s">
        <v>49</v>
      </c>
      <c r="D3674" s="28">
        <v>7.09</v>
      </c>
      <c r="E3674" s="28">
        <v>6.07</v>
      </c>
      <c r="F3674" s="28">
        <v>6.59</v>
      </c>
      <c r="G3674" s="28">
        <v>72.73</v>
      </c>
      <c r="H3674" s="28" t="s">
        <v>45</v>
      </c>
      <c r="I3674" s="28">
        <v>0.96</v>
      </c>
      <c r="J3674" s="28">
        <v>11.32</v>
      </c>
      <c r="K3674" s="28">
        <v>237.63</v>
      </c>
      <c r="L3674" s="28">
        <v>14.88</v>
      </c>
      <c r="M3674" s="28" t="s">
        <v>46</v>
      </c>
      <c r="N3674" s="28">
        <v>43.2</v>
      </c>
    </row>
    <row r="3675">
      <c r="A3675" s="28">
        <v>3674.0</v>
      </c>
      <c r="B3675" s="28">
        <v>21.0</v>
      </c>
      <c r="C3675" s="28" t="s">
        <v>44</v>
      </c>
      <c r="D3675" s="28">
        <v>5.21</v>
      </c>
      <c r="E3675" s="28">
        <v>2.1</v>
      </c>
      <c r="F3675" s="28">
        <v>6.62</v>
      </c>
      <c r="G3675" s="28">
        <v>93.06</v>
      </c>
      <c r="H3675" s="28" t="s">
        <v>47</v>
      </c>
      <c r="I3675" s="28">
        <v>2.54</v>
      </c>
      <c r="J3675" s="28">
        <v>6.53</v>
      </c>
      <c r="K3675" s="28">
        <v>246.98</v>
      </c>
      <c r="L3675" s="28">
        <v>11.9</v>
      </c>
      <c r="M3675" s="28" t="s">
        <v>46</v>
      </c>
      <c r="N3675" s="28">
        <v>46.23</v>
      </c>
    </row>
    <row r="3676">
      <c r="A3676" s="28">
        <v>3675.0</v>
      </c>
      <c r="B3676" s="28">
        <v>20.0</v>
      </c>
      <c r="C3676" s="28" t="s">
        <v>44</v>
      </c>
      <c r="D3676" s="28">
        <v>1.15</v>
      </c>
      <c r="E3676" s="28">
        <v>3.84</v>
      </c>
      <c r="F3676" s="28">
        <v>4.6</v>
      </c>
      <c r="G3676" s="28">
        <v>86.25</v>
      </c>
      <c r="H3676" s="28" t="s">
        <v>45</v>
      </c>
      <c r="I3676" s="28">
        <v>3.83</v>
      </c>
      <c r="J3676" s="28">
        <v>3.98</v>
      </c>
      <c r="K3676" s="28">
        <v>306.86</v>
      </c>
      <c r="L3676" s="28">
        <v>3.5</v>
      </c>
      <c r="M3676" s="28" t="s">
        <v>48</v>
      </c>
      <c r="N3676" s="28">
        <v>72.24</v>
      </c>
    </row>
    <row r="3677">
      <c r="A3677" s="28">
        <v>3676.0</v>
      </c>
      <c r="B3677" s="28">
        <v>22.0</v>
      </c>
      <c r="C3677" s="28" t="s">
        <v>44</v>
      </c>
      <c r="D3677" s="28">
        <v>7.48</v>
      </c>
      <c r="E3677" s="28">
        <v>6.95</v>
      </c>
      <c r="F3677" s="28">
        <v>5.17</v>
      </c>
      <c r="G3677" s="28">
        <v>90.38</v>
      </c>
      <c r="H3677" s="28" t="s">
        <v>45</v>
      </c>
      <c r="I3677" s="28">
        <v>3.46</v>
      </c>
      <c r="J3677" s="28">
        <v>8.93</v>
      </c>
      <c r="K3677" s="28">
        <v>235.95</v>
      </c>
      <c r="L3677" s="28">
        <v>19.12</v>
      </c>
      <c r="M3677" s="28" t="s">
        <v>46</v>
      </c>
      <c r="N3677" s="28">
        <v>44.69</v>
      </c>
    </row>
    <row r="3678">
      <c r="A3678" s="28">
        <v>3677.0</v>
      </c>
      <c r="B3678" s="28">
        <v>16.0</v>
      </c>
      <c r="C3678" s="28" t="s">
        <v>49</v>
      </c>
      <c r="D3678" s="28">
        <v>7.91</v>
      </c>
      <c r="E3678" s="28">
        <v>2.42</v>
      </c>
      <c r="F3678" s="28">
        <v>7.92</v>
      </c>
      <c r="G3678" s="28">
        <v>76.59</v>
      </c>
      <c r="H3678" s="28" t="s">
        <v>45</v>
      </c>
      <c r="I3678" s="28">
        <v>3.88</v>
      </c>
      <c r="J3678" s="28">
        <v>10.72</v>
      </c>
      <c r="K3678" s="28">
        <v>231.08</v>
      </c>
      <c r="L3678" s="28">
        <v>17.82</v>
      </c>
      <c r="M3678" s="28" t="s">
        <v>46</v>
      </c>
      <c r="N3678" s="28">
        <v>25.3</v>
      </c>
    </row>
    <row r="3679">
      <c r="A3679" s="28">
        <v>3678.0</v>
      </c>
      <c r="B3679" s="28">
        <v>22.0</v>
      </c>
      <c r="C3679" s="28" t="s">
        <v>44</v>
      </c>
      <c r="D3679" s="28">
        <v>3.47</v>
      </c>
      <c r="E3679" s="28">
        <v>3.78</v>
      </c>
      <c r="F3679" s="28">
        <v>4.18</v>
      </c>
      <c r="G3679" s="28">
        <v>97.7</v>
      </c>
      <c r="H3679" s="28" t="s">
        <v>45</v>
      </c>
      <c r="I3679" s="28">
        <v>4.07</v>
      </c>
      <c r="J3679" s="28">
        <v>6.83</v>
      </c>
      <c r="K3679" s="28">
        <v>295.21</v>
      </c>
      <c r="L3679" s="28">
        <v>9.28</v>
      </c>
      <c r="M3679" s="28" t="s">
        <v>48</v>
      </c>
      <c r="N3679" s="28">
        <v>59.64</v>
      </c>
    </row>
    <row r="3680">
      <c r="A3680" s="28">
        <v>3679.0</v>
      </c>
      <c r="B3680" s="28">
        <v>18.0</v>
      </c>
      <c r="C3680" s="28" t="s">
        <v>49</v>
      </c>
      <c r="D3680" s="28">
        <v>4.76</v>
      </c>
      <c r="E3680" s="28">
        <v>7.33</v>
      </c>
      <c r="F3680" s="28">
        <v>6.45</v>
      </c>
      <c r="G3680" s="28">
        <v>73.79</v>
      </c>
      <c r="H3680" s="28" t="s">
        <v>45</v>
      </c>
      <c r="I3680" s="28">
        <v>1.53</v>
      </c>
      <c r="J3680" s="28">
        <v>7.45</v>
      </c>
      <c r="K3680" s="28">
        <v>265.38</v>
      </c>
      <c r="L3680" s="28">
        <v>9.15</v>
      </c>
      <c r="M3680" s="28" t="s">
        <v>48</v>
      </c>
      <c r="N3680" s="28">
        <v>83.37</v>
      </c>
    </row>
    <row r="3681">
      <c r="A3681" s="28">
        <v>3680.0</v>
      </c>
      <c r="B3681" s="28">
        <v>24.0</v>
      </c>
      <c r="C3681" s="28" t="s">
        <v>44</v>
      </c>
      <c r="D3681" s="28">
        <v>6.22</v>
      </c>
      <c r="E3681" s="28">
        <v>6.86</v>
      </c>
      <c r="F3681" s="28">
        <v>6.65</v>
      </c>
      <c r="G3681" s="28">
        <v>81.24</v>
      </c>
      <c r="H3681" s="28" t="s">
        <v>45</v>
      </c>
      <c r="I3681" s="28">
        <v>1.82</v>
      </c>
      <c r="J3681" s="28">
        <v>10.1</v>
      </c>
      <c r="K3681" s="28">
        <v>232.95</v>
      </c>
      <c r="L3681" s="28">
        <v>17.31</v>
      </c>
      <c r="M3681" s="28" t="s">
        <v>46</v>
      </c>
      <c r="N3681" s="28">
        <v>67.03</v>
      </c>
    </row>
    <row r="3682">
      <c r="A3682" s="28">
        <v>3681.0</v>
      </c>
      <c r="B3682" s="28">
        <v>21.0</v>
      </c>
      <c r="C3682" s="28" t="s">
        <v>49</v>
      </c>
      <c r="D3682" s="28">
        <v>5.89</v>
      </c>
      <c r="E3682" s="28">
        <v>1.82</v>
      </c>
      <c r="F3682" s="28">
        <v>7.44</v>
      </c>
      <c r="G3682" s="28">
        <v>97.35</v>
      </c>
      <c r="H3682" s="28" t="s">
        <v>51</v>
      </c>
      <c r="I3682" s="28">
        <v>4.08</v>
      </c>
      <c r="J3682" s="28">
        <v>9.81</v>
      </c>
      <c r="K3682" s="28">
        <v>238.67</v>
      </c>
      <c r="L3682" s="28">
        <v>14.75</v>
      </c>
      <c r="M3682" s="28" t="s">
        <v>46</v>
      </c>
      <c r="N3682" s="28">
        <v>42.42</v>
      </c>
    </row>
    <row r="3683">
      <c r="A3683" s="28">
        <v>3682.0</v>
      </c>
      <c r="B3683" s="28">
        <v>24.0</v>
      </c>
      <c r="C3683" s="28" t="s">
        <v>44</v>
      </c>
      <c r="D3683" s="28">
        <v>7.74</v>
      </c>
      <c r="E3683" s="28">
        <v>6.2</v>
      </c>
      <c r="F3683" s="28">
        <v>4.19</v>
      </c>
      <c r="G3683" s="28">
        <v>63.33</v>
      </c>
      <c r="H3683" s="28" t="s">
        <v>45</v>
      </c>
      <c r="I3683" s="28">
        <v>0.19</v>
      </c>
      <c r="J3683" s="28">
        <v>10.4</v>
      </c>
      <c r="K3683" s="28">
        <v>239.68</v>
      </c>
      <c r="L3683" s="28">
        <v>19.54</v>
      </c>
      <c r="M3683" s="28" t="s">
        <v>46</v>
      </c>
      <c r="N3683" s="28">
        <v>31.32</v>
      </c>
    </row>
    <row r="3684">
      <c r="A3684" s="28">
        <v>3683.0</v>
      </c>
      <c r="B3684" s="28">
        <v>20.0</v>
      </c>
      <c r="C3684" s="28" t="s">
        <v>44</v>
      </c>
      <c r="D3684" s="28">
        <v>0.92</v>
      </c>
      <c r="E3684" s="28">
        <v>2.33</v>
      </c>
      <c r="F3684" s="28">
        <v>6.93</v>
      </c>
      <c r="G3684" s="28">
        <v>64.35</v>
      </c>
      <c r="H3684" s="28" t="s">
        <v>45</v>
      </c>
      <c r="I3684" s="28">
        <v>2.57</v>
      </c>
      <c r="J3684" s="28">
        <v>3.87</v>
      </c>
      <c r="K3684" s="28">
        <v>325.07</v>
      </c>
      <c r="L3684" s="28">
        <v>2.95</v>
      </c>
      <c r="M3684" s="28" t="s">
        <v>48</v>
      </c>
      <c r="N3684" s="28">
        <v>58.51</v>
      </c>
    </row>
    <row r="3685">
      <c r="A3685" s="28">
        <v>3684.0</v>
      </c>
      <c r="B3685" s="28">
        <v>22.0</v>
      </c>
      <c r="C3685" s="28" t="s">
        <v>44</v>
      </c>
      <c r="D3685" s="28">
        <v>4.65</v>
      </c>
      <c r="E3685" s="28">
        <v>3.27</v>
      </c>
      <c r="F3685" s="28">
        <v>4.02</v>
      </c>
      <c r="G3685" s="28">
        <v>99.77</v>
      </c>
      <c r="H3685" s="28" t="s">
        <v>45</v>
      </c>
      <c r="I3685" s="28">
        <v>4.6</v>
      </c>
      <c r="J3685" s="28">
        <v>7.86</v>
      </c>
      <c r="K3685" s="28">
        <v>263.85</v>
      </c>
      <c r="L3685" s="28">
        <v>10.9</v>
      </c>
      <c r="M3685" s="28" t="s">
        <v>48</v>
      </c>
      <c r="N3685" s="28">
        <v>46.13</v>
      </c>
    </row>
    <row r="3686">
      <c r="A3686" s="28">
        <v>3685.0</v>
      </c>
      <c r="B3686" s="28">
        <v>19.0</v>
      </c>
      <c r="C3686" s="28" t="s">
        <v>44</v>
      </c>
      <c r="D3686" s="28">
        <v>5.54</v>
      </c>
      <c r="E3686" s="28">
        <v>5.13</v>
      </c>
      <c r="F3686" s="28">
        <v>5.33</v>
      </c>
      <c r="G3686" s="28">
        <v>98.86</v>
      </c>
      <c r="H3686" s="28" t="s">
        <v>45</v>
      </c>
      <c r="I3686" s="28">
        <v>4.43</v>
      </c>
      <c r="J3686" s="28">
        <v>8.42</v>
      </c>
      <c r="K3686" s="28">
        <v>257.34</v>
      </c>
      <c r="L3686" s="28">
        <v>9.78</v>
      </c>
      <c r="M3686" s="28" t="s">
        <v>46</v>
      </c>
      <c r="N3686" s="28">
        <v>59.56</v>
      </c>
    </row>
    <row r="3687">
      <c r="A3687" s="28">
        <v>3686.0</v>
      </c>
      <c r="B3687" s="28">
        <v>22.0</v>
      </c>
      <c r="C3687" s="28" t="s">
        <v>44</v>
      </c>
      <c r="D3687" s="28">
        <v>7.12</v>
      </c>
      <c r="E3687" s="28">
        <v>1.98</v>
      </c>
      <c r="F3687" s="28">
        <v>6.5</v>
      </c>
      <c r="G3687" s="28">
        <v>90.87</v>
      </c>
      <c r="H3687" s="28" t="s">
        <v>45</v>
      </c>
      <c r="I3687" s="28">
        <v>4.02</v>
      </c>
      <c r="J3687" s="28">
        <v>11.92</v>
      </c>
      <c r="K3687" s="28">
        <v>235.49</v>
      </c>
      <c r="L3687" s="28">
        <v>20.33</v>
      </c>
      <c r="M3687" s="28" t="s">
        <v>46</v>
      </c>
      <c r="N3687" s="28">
        <v>30.9</v>
      </c>
    </row>
    <row r="3688">
      <c r="A3688" s="28">
        <v>3687.0</v>
      </c>
      <c r="B3688" s="28">
        <v>16.0</v>
      </c>
      <c r="C3688" s="28" t="s">
        <v>49</v>
      </c>
      <c r="D3688" s="28">
        <v>6.99</v>
      </c>
      <c r="E3688" s="28">
        <v>9.94</v>
      </c>
      <c r="F3688" s="28">
        <v>8.56</v>
      </c>
      <c r="G3688" s="28">
        <v>79.37</v>
      </c>
      <c r="H3688" s="28" t="s">
        <v>45</v>
      </c>
      <c r="I3688" s="28">
        <v>0.11</v>
      </c>
      <c r="J3688" s="28">
        <v>8.69</v>
      </c>
      <c r="K3688" s="28">
        <v>233.14</v>
      </c>
      <c r="L3688" s="28">
        <v>15.57</v>
      </c>
      <c r="M3688" s="28" t="s">
        <v>46</v>
      </c>
      <c r="N3688" s="28">
        <v>89.1553757578285</v>
      </c>
    </row>
    <row r="3689">
      <c r="A3689" s="28">
        <v>3688.0</v>
      </c>
      <c r="B3689" s="28">
        <v>22.0</v>
      </c>
      <c r="C3689" s="28" t="s">
        <v>44</v>
      </c>
      <c r="D3689" s="28">
        <v>7.82</v>
      </c>
      <c r="E3689" s="28">
        <v>2.49</v>
      </c>
      <c r="F3689" s="28">
        <v>4.63</v>
      </c>
      <c r="G3689" s="28">
        <v>80.24</v>
      </c>
      <c r="H3689" s="28" t="s">
        <v>47</v>
      </c>
      <c r="I3689" s="28">
        <v>4.44</v>
      </c>
      <c r="J3689" s="28">
        <v>13.11</v>
      </c>
      <c r="K3689" s="28">
        <v>211.25</v>
      </c>
      <c r="L3689" s="28">
        <v>22.0</v>
      </c>
      <c r="M3689" s="28" t="s">
        <v>46</v>
      </c>
      <c r="N3689" s="28">
        <v>8.3</v>
      </c>
    </row>
    <row r="3690">
      <c r="A3690" s="28">
        <v>3689.0</v>
      </c>
      <c r="B3690" s="28">
        <v>23.0</v>
      </c>
      <c r="C3690" s="28" t="s">
        <v>44</v>
      </c>
      <c r="D3690" s="28">
        <v>4.1</v>
      </c>
      <c r="E3690" s="28">
        <v>8.03</v>
      </c>
      <c r="F3690" s="28">
        <v>4.85</v>
      </c>
      <c r="G3690" s="28">
        <v>70.29</v>
      </c>
      <c r="H3690" s="28" t="s">
        <v>51</v>
      </c>
      <c r="I3690" s="28">
        <v>4.56</v>
      </c>
      <c r="J3690" s="28">
        <v>6.76</v>
      </c>
      <c r="K3690" s="28">
        <v>275.57</v>
      </c>
      <c r="L3690" s="28">
        <v>8.83</v>
      </c>
      <c r="M3690" s="28" t="s">
        <v>50</v>
      </c>
      <c r="N3690" s="28">
        <v>70.99</v>
      </c>
    </row>
    <row r="3691">
      <c r="A3691" s="28">
        <v>3690.0</v>
      </c>
      <c r="B3691" s="28">
        <v>20.0</v>
      </c>
      <c r="C3691" s="28" t="s">
        <v>49</v>
      </c>
      <c r="D3691" s="28">
        <v>6.65</v>
      </c>
      <c r="E3691" s="28">
        <v>8.47</v>
      </c>
      <c r="F3691" s="28">
        <v>7.35</v>
      </c>
      <c r="G3691" s="28">
        <v>77.31</v>
      </c>
      <c r="H3691" s="28" t="s">
        <v>47</v>
      </c>
      <c r="I3691" s="28">
        <v>3.32</v>
      </c>
      <c r="J3691" s="28">
        <v>11.27</v>
      </c>
      <c r="K3691" s="28">
        <v>258.02</v>
      </c>
      <c r="L3691" s="28">
        <v>16.55</v>
      </c>
      <c r="M3691" s="28" t="s">
        <v>46</v>
      </c>
      <c r="N3691" s="28">
        <v>74.6429118127432</v>
      </c>
    </row>
    <row r="3692">
      <c r="A3692" s="28">
        <v>3691.0</v>
      </c>
      <c r="B3692" s="28">
        <v>17.0</v>
      </c>
      <c r="C3692" s="28" t="s">
        <v>44</v>
      </c>
      <c r="D3692" s="28">
        <v>3.42</v>
      </c>
      <c r="E3692" s="28">
        <v>9.95</v>
      </c>
      <c r="F3692" s="28">
        <v>5.87</v>
      </c>
      <c r="G3692" s="28">
        <v>77.25</v>
      </c>
      <c r="H3692" s="28" t="s">
        <v>47</v>
      </c>
      <c r="I3692" s="28">
        <v>1.49</v>
      </c>
      <c r="J3692" s="28">
        <v>8.84</v>
      </c>
      <c r="K3692" s="28">
        <v>280.66</v>
      </c>
      <c r="L3692" s="28">
        <v>11.54</v>
      </c>
      <c r="M3692" s="28" t="s">
        <v>50</v>
      </c>
      <c r="N3692" s="28">
        <v>87.63</v>
      </c>
    </row>
    <row r="3693">
      <c r="A3693" s="28">
        <v>3692.0</v>
      </c>
      <c r="B3693" s="28">
        <v>20.0</v>
      </c>
      <c r="C3693" s="28" t="s">
        <v>49</v>
      </c>
      <c r="D3693" s="28">
        <v>3.38</v>
      </c>
      <c r="E3693" s="28">
        <v>4.86</v>
      </c>
      <c r="F3693" s="28">
        <v>7.12</v>
      </c>
      <c r="G3693" s="28">
        <v>61.44</v>
      </c>
      <c r="H3693" s="28" t="s">
        <v>51</v>
      </c>
      <c r="I3693" s="28">
        <v>2.45</v>
      </c>
      <c r="J3693" s="28">
        <v>8.82</v>
      </c>
      <c r="K3693" s="28">
        <v>276.42</v>
      </c>
      <c r="L3693" s="28">
        <v>10.14</v>
      </c>
      <c r="M3693" s="28" t="s">
        <v>48</v>
      </c>
      <c r="N3693" s="28">
        <v>66.69</v>
      </c>
    </row>
    <row r="3694">
      <c r="A3694" s="28">
        <v>3693.0</v>
      </c>
      <c r="B3694" s="28">
        <v>21.0</v>
      </c>
      <c r="C3694" s="28" t="s">
        <v>52</v>
      </c>
      <c r="D3694" s="28">
        <v>2.03</v>
      </c>
      <c r="E3694" s="28">
        <v>8.87</v>
      </c>
      <c r="F3694" s="28">
        <v>8.99</v>
      </c>
      <c r="G3694" s="28">
        <v>78.13</v>
      </c>
      <c r="H3694" s="28" t="s">
        <v>47</v>
      </c>
      <c r="I3694" s="28">
        <v>3.81</v>
      </c>
      <c r="J3694" s="28">
        <v>5.29</v>
      </c>
      <c r="K3694" s="28">
        <v>291.32</v>
      </c>
      <c r="L3694" s="28">
        <v>5.02</v>
      </c>
      <c r="M3694" s="28" t="s">
        <v>48</v>
      </c>
      <c r="N3694" s="28">
        <v>100.0</v>
      </c>
    </row>
    <row r="3695">
      <c r="A3695" s="28">
        <v>3694.0</v>
      </c>
      <c r="B3695" s="28">
        <v>17.0</v>
      </c>
      <c r="C3695" s="28" t="s">
        <v>44</v>
      </c>
      <c r="D3695" s="28">
        <v>6.55</v>
      </c>
      <c r="E3695" s="28">
        <v>9.62</v>
      </c>
      <c r="F3695" s="28">
        <v>8.93</v>
      </c>
      <c r="G3695" s="28">
        <v>79.19</v>
      </c>
      <c r="H3695" s="28" t="s">
        <v>51</v>
      </c>
      <c r="I3695" s="28">
        <v>4.07</v>
      </c>
      <c r="J3695" s="28">
        <v>8.83</v>
      </c>
      <c r="K3695" s="28">
        <v>246.37</v>
      </c>
      <c r="L3695" s="28">
        <v>13.29</v>
      </c>
      <c r="M3695" s="28" t="s">
        <v>46</v>
      </c>
      <c r="N3695" s="28">
        <v>91.6085179085545</v>
      </c>
    </row>
    <row r="3696">
      <c r="A3696" s="28">
        <v>3695.0</v>
      </c>
      <c r="B3696" s="28">
        <v>21.0</v>
      </c>
      <c r="C3696" s="28" t="s">
        <v>44</v>
      </c>
      <c r="D3696" s="28">
        <v>7.89</v>
      </c>
      <c r="E3696" s="28">
        <v>2.56</v>
      </c>
      <c r="F3696" s="28">
        <v>5.77</v>
      </c>
      <c r="G3696" s="28">
        <v>86.63</v>
      </c>
      <c r="H3696" s="28" t="s">
        <v>51</v>
      </c>
      <c r="I3696" s="28">
        <v>1.72</v>
      </c>
      <c r="J3696" s="28">
        <v>11.92</v>
      </c>
      <c r="K3696" s="28">
        <v>236.83</v>
      </c>
      <c r="L3696" s="28">
        <v>17.1</v>
      </c>
      <c r="M3696" s="28" t="s">
        <v>46</v>
      </c>
      <c r="N3696" s="28">
        <v>18.48</v>
      </c>
    </row>
    <row r="3697">
      <c r="A3697" s="28">
        <v>3696.0</v>
      </c>
      <c r="B3697" s="28">
        <v>21.0</v>
      </c>
      <c r="C3697" s="28" t="s">
        <v>44</v>
      </c>
      <c r="D3697" s="28">
        <v>2.05</v>
      </c>
      <c r="E3697" s="28">
        <v>5.31</v>
      </c>
      <c r="F3697" s="28">
        <v>6.52</v>
      </c>
      <c r="G3697" s="28">
        <v>80.66</v>
      </c>
      <c r="H3697" s="28" t="s">
        <v>47</v>
      </c>
      <c r="I3697" s="28">
        <v>1.63</v>
      </c>
      <c r="J3697" s="28">
        <v>3.97</v>
      </c>
      <c r="K3697" s="28">
        <v>300.73</v>
      </c>
      <c r="L3697" s="28">
        <v>10.4</v>
      </c>
      <c r="M3697" s="28" t="s">
        <v>48</v>
      </c>
      <c r="N3697" s="28">
        <v>77.8</v>
      </c>
    </row>
    <row r="3698">
      <c r="A3698" s="28">
        <v>3697.0</v>
      </c>
      <c r="B3698" s="28">
        <v>16.0</v>
      </c>
      <c r="C3698" s="28" t="s">
        <v>49</v>
      </c>
      <c r="D3698" s="28">
        <v>0.45</v>
      </c>
      <c r="E3698" s="28">
        <v>1.54</v>
      </c>
      <c r="F3698" s="28">
        <v>8.52</v>
      </c>
      <c r="G3698" s="28">
        <v>94.47</v>
      </c>
      <c r="H3698" s="28" t="s">
        <v>45</v>
      </c>
      <c r="I3698" s="28">
        <v>3.68</v>
      </c>
      <c r="J3698" s="28">
        <v>5.4</v>
      </c>
      <c r="K3698" s="28">
        <v>295.9</v>
      </c>
      <c r="L3698" s="28">
        <v>2.13</v>
      </c>
      <c r="M3698" s="28" t="s">
        <v>48</v>
      </c>
      <c r="N3698" s="28">
        <v>79.8334046449075</v>
      </c>
    </row>
    <row r="3699">
      <c r="A3699" s="28">
        <v>3698.0</v>
      </c>
      <c r="B3699" s="28">
        <v>16.0</v>
      </c>
      <c r="C3699" s="28" t="s">
        <v>49</v>
      </c>
      <c r="D3699" s="28">
        <v>6.52</v>
      </c>
      <c r="E3699" s="28">
        <v>6.59</v>
      </c>
      <c r="F3699" s="28">
        <v>4.46</v>
      </c>
      <c r="G3699" s="28">
        <v>74.7</v>
      </c>
      <c r="H3699" s="28" t="s">
        <v>45</v>
      </c>
      <c r="I3699" s="28">
        <v>3.43</v>
      </c>
      <c r="J3699" s="28">
        <v>11.08</v>
      </c>
      <c r="K3699" s="28">
        <v>259.18</v>
      </c>
      <c r="L3699" s="28">
        <v>11.35</v>
      </c>
      <c r="M3699" s="28" t="s">
        <v>46</v>
      </c>
      <c r="N3699" s="28">
        <v>48.69</v>
      </c>
    </row>
    <row r="3700">
      <c r="A3700" s="28">
        <v>3699.0</v>
      </c>
      <c r="B3700" s="28">
        <v>18.0</v>
      </c>
      <c r="C3700" s="28" t="s">
        <v>49</v>
      </c>
      <c r="D3700" s="28">
        <v>4.96</v>
      </c>
      <c r="E3700" s="28">
        <v>6.23</v>
      </c>
      <c r="F3700" s="28">
        <v>6.26</v>
      </c>
      <c r="G3700" s="28">
        <v>76.39</v>
      </c>
      <c r="H3700" s="28" t="s">
        <v>45</v>
      </c>
      <c r="I3700" s="28">
        <v>2.57</v>
      </c>
      <c r="J3700" s="28">
        <v>9.94</v>
      </c>
      <c r="K3700" s="28">
        <v>268.81</v>
      </c>
      <c r="L3700" s="28">
        <v>12.48</v>
      </c>
      <c r="M3700" s="28" t="s">
        <v>48</v>
      </c>
      <c r="N3700" s="28">
        <v>59.43</v>
      </c>
    </row>
    <row r="3701">
      <c r="A3701" s="28">
        <v>3700.0</v>
      </c>
      <c r="B3701" s="28">
        <v>18.0</v>
      </c>
      <c r="C3701" s="28" t="s">
        <v>49</v>
      </c>
      <c r="D3701" s="28">
        <v>7.68</v>
      </c>
      <c r="E3701" s="28">
        <v>2.84</v>
      </c>
      <c r="F3701" s="28">
        <v>5.89</v>
      </c>
      <c r="G3701" s="28">
        <v>82.86</v>
      </c>
      <c r="H3701" s="28" t="s">
        <v>47</v>
      </c>
      <c r="I3701" s="28">
        <v>2.1</v>
      </c>
      <c r="J3701" s="28">
        <v>10.85</v>
      </c>
      <c r="K3701" s="28">
        <v>226.04</v>
      </c>
      <c r="L3701" s="28">
        <v>16.99</v>
      </c>
      <c r="M3701" s="28" t="s">
        <v>46</v>
      </c>
      <c r="N3701" s="28">
        <v>24.68</v>
      </c>
    </row>
    <row r="3702">
      <c r="A3702" s="28">
        <v>3701.0</v>
      </c>
      <c r="B3702" s="28">
        <v>19.0</v>
      </c>
      <c r="C3702" s="28" t="s">
        <v>44</v>
      </c>
      <c r="D3702" s="28">
        <v>2.02</v>
      </c>
      <c r="E3702" s="28">
        <v>8.18</v>
      </c>
      <c r="F3702" s="28">
        <v>5.47</v>
      </c>
      <c r="G3702" s="28">
        <v>68.11</v>
      </c>
      <c r="H3702" s="28" t="s">
        <v>51</v>
      </c>
      <c r="I3702" s="28">
        <v>3.29</v>
      </c>
      <c r="J3702" s="28">
        <v>5.81</v>
      </c>
      <c r="K3702" s="28">
        <v>290.46</v>
      </c>
      <c r="L3702" s="28">
        <v>5.31</v>
      </c>
      <c r="M3702" s="28" t="s">
        <v>50</v>
      </c>
      <c r="N3702" s="28">
        <v>85.41</v>
      </c>
    </row>
    <row r="3703">
      <c r="A3703" s="28">
        <v>3702.0</v>
      </c>
      <c r="B3703" s="28">
        <v>17.0</v>
      </c>
      <c r="C3703" s="28" t="s">
        <v>49</v>
      </c>
      <c r="D3703" s="28">
        <v>0.57</v>
      </c>
      <c r="E3703" s="28">
        <v>1.34</v>
      </c>
      <c r="F3703" s="28">
        <v>8.97</v>
      </c>
      <c r="G3703" s="28">
        <v>75.74</v>
      </c>
      <c r="H3703" s="28" t="s">
        <v>47</v>
      </c>
      <c r="I3703" s="28">
        <v>0.16</v>
      </c>
      <c r="J3703" s="28">
        <v>2.08</v>
      </c>
      <c r="K3703" s="28">
        <v>308.69</v>
      </c>
      <c r="L3703" s="28">
        <v>0.65</v>
      </c>
      <c r="M3703" s="28" t="s">
        <v>48</v>
      </c>
      <c r="N3703" s="28">
        <v>69.64</v>
      </c>
    </row>
    <row r="3704">
      <c r="A3704" s="28">
        <v>3703.0</v>
      </c>
      <c r="B3704" s="28">
        <v>24.0</v>
      </c>
      <c r="C3704" s="28" t="s">
        <v>49</v>
      </c>
      <c r="D3704" s="28">
        <v>3.94</v>
      </c>
      <c r="E3704" s="28">
        <v>8.26</v>
      </c>
      <c r="F3704" s="28">
        <v>7.67</v>
      </c>
      <c r="G3704" s="28">
        <v>87.45</v>
      </c>
      <c r="H3704" s="28" t="s">
        <v>51</v>
      </c>
      <c r="I3704" s="28">
        <v>0.38</v>
      </c>
      <c r="J3704" s="28">
        <v>8.38</v>
      </c>
      <c r="K3704" s="28">
        <v>281.35</v>
      </c>
      <c r="L3704" s="28">
        <v>9.55</v>
      </c>
      <c r="M3704" s="28" t="s">
        <v>48</v>
      </c>
      <c r="N3704" s="28">
        <v>96.21</v>
      </c>
    </row>
    <row r="3705">
      <c r="A3705" s="28">
        <v>3704.0</v>
      </c>
      <c r="B3705" s="28">
        <v>22.0</v>
      </c>
      <c r="C3705" s="28" t="s">
        <v>49</v>
      </c>
      <c r="D3705" s="28">
        <v>0.68</v>
      </c>
      <c r="E3705" s="28">
        <v>1.24</v>
      </c>
      <c r="F3705" s="28">
        <v>5.94</v>
      </c>
      <c r="G3705" s="28">
        <v>76.47</v>
      </c>
      <c r="H3705" s="28" t="s">
        <v>51</v>
      </c>
      <c r="I3705" s="28">
        <v>2.87</v>
      </c>
      <c r="J3705" s="28">
        <v>4.11</v>
      </c>
      <c r="K3705" s="28">
        <v>292.09</v>
      </c>
      <c r="L3705" s="28">
        <v>0.44</v>
      </c>
      <c r="M3705" s="28" t="s">
        <v>48</v>
      </c>
      <c r="N3705" s="28">
        <v>68.17</v>
      </c>
    </row>
    <row r="3706">
      <c r="A3706" s="28">
        <v>3705.0</v>
      </c>
      <c r="B3706" s="28">
        <v>22.0</v>
      </c>
      <c r="C3706" s="28" t="s">
        <v>49</v>
      </c>
      <c r="D3706" s="28">
        <v>2.09</v>
      </c>
      <c r="E3706" s="28">
        <v>6.91</v>
      </c>
      <c r="F3706" s="28">
        <v>8.15</v>
      </c>
      <c r="G3706" s="28">
        <v>96.26</v>
      </c>
      <c r="H3706" s="28" t="s">
        <v>51</v>
      </c>
      <c r="I3706" s="28">
        <v>1.05</v>
      </c>
      <c r="J3706" s="28">
        <v>5.64</v>
      </c>
      <c r="K3706" s="28">
        <v>300.06</v>
      </c>
      <c r="L3706" s="28">
        <v>9.51</v>
      </c>
      <c r="M3706" s="28" t="s">
        <v>48</v>
      </c>
      <c r="N3706" s="28">
        <v>100.0</v>
      </c>
    </row>
    <row r="3707">
      <c r="A3707" s="28">
        <v>3706.0</v>
      </c>
      <c r="B3707" s="28">
        <v>21.0</v>
      </c>
      <c r="C3707" s="28" t="s">
        <v>49</v>
      </c>
      <c r="D3707" s="28">
        <v>1.01</v>
      </c>
      <c r="E3707" s="28">
        <v>1.71</v>
      </c>
      <c r="F3707" s="28">
        <v>6.45</v>
      </c>
      <c r="G3707" s="28">
        <v>84.61</v>
      </c>
      <c r="H3707" s="28" t="s">
        <v>51</v>
      </c>
      <c r="I3707" s="28">
        <v>3.87</v>
      </c>
      <c r="J3707" s="28">
        <v>6.24</v>
      </c>
      <c r="K3707" s="28">
        <v>310.69</v>
      </c>
      <c r="L3707" s="28">
        <v>5.13</v>
      </c>
      <c r="M3707" s="28" t="s">
        <v>48</v>
      </c>
      <c r="N3707" s="28">
        <v>65.04</v>
      </c>
    </row>
    <row r="3708">
      <c r="A3708" s="28">
        <v>3707.0</v>
      </c>
      <c r="B3708" s="28">
        <v>18.0</v>
      </c>
      <c r="C3708" s="28" t="s">
        <v>44</v>
      </c>
      <c r="D3708" s="28">
        <v>1.79</v>
      </c>
      <c r="E3708" s="28">
        <v>3.26</v>
      </c>
      <c r="F3708" s="28">
        <v>8.36</v>
      </c>
      <c r="G3708" s="28">
        <v>66.15</v>
      </c>
      <c r="H3708" s="28" t="s">
        <v>47</v>
      </c>
      <c r="I3708" s="28">
        <v>3.86</v>
      </c>
      <c r="J3708" s="28">
        <v>6.65</v>
      </c>
      <c r="K3708" s="28">
        <v>301.19</v>
      </c>
      <c r="L3708" s="28">
        <v>6.25</v>
      </c>
      <c r="M3708" s="28" t="s">
        <v>48</v>
      </c>
      <c r="N3708" s="28">
        <v>72.87</v>
      </c>
    </row>
    <row r="3709">
      <c r="A3709" s="28">
        <v>3708.0</v>
      </c>
      <c r="B3709" s="28">
        <v>21.0</v>
      </c>
      <c r="C3709" s="28" t="s">
        <v>44</v>
      </c>
      <c r="D3709" s="28">
        <v>0.85</v>
      </c>
      <c r="E3709" s="28">
        <v>7.5</v>
      </c>
      <c r="F3709" s="28">
        <v>5.33</v>
      </c>
      <c r="G3709" s="28">
        <v>79.5</v>
      </c>
      <c r="H3709" s="28" t="s">
        <v>45</v>
      </c>
      <c r="I3709" s="28">
        <v>3.55</v>
      </c>
      <c r="J3709" s="28">
        <v>4.53</v>
      </c>
      <c r="K3709" s="28">
        <v>298.17</v>
      </c>
      <c r="L3709" s="28">
        <v>5.64</v>
      </c>
      <c r="M3709" s="28" t="s">
        <v>50</v>
      </c>
      <c r="N3709" s="28">
        <v>83.92</v>
      </c>
    </row>
    <row r="3710">
      <c r="A3710" s="28">
        <v>3709.0</v>
      </c>
      <c r="B3710" s="28">
        <v>23.0</v>
      </c>
      <c r="C3710" s="28" t="s">
        <v>49</v>
      </c>
      <c r="D3710" s="28">
        <v>7.63</v>
      </c>
      <c r="E3710" s="28">
        <v>3.52</v>
      </c>
      <c r="F3710" s="28">
        <v>5.12</v>
      </c>
      <c r="G3710" s="28">
        <v>90.59</v>
      </c>
      <c r="H3710" s="28" t="s">
        <v>51</v>
      </c>
      <c r="I3710" s="28">
        <v>4.52</v>
      </c>
      <c r="J3710" s="28">
        <v>10.41</v>
      </c>
      <c r="K3710" s="28">
        <v>211.4</v>
      </c>
      <c r="L3710" s="28">
        <v>22.07</v>
      </c>
      <c r="M3710" s="28" t="s">
        <v>46</v>
      </c>
      <c r="N3710" s="28">
        <v>22.07</v>
      </c>
    </row>
    <row r="3711">
      <c r="A3711" s="28">
        <v>3710.0</v>
      </c>
      <c r="B3711" s="28">
        <v>23.0</v>
      </c>
      <c r="C3711" s="28" t="s">
        <v>44</v>
      </c>
      <c r="D3711" s="28">
        <v>2.23</v>
      </c>
      <c r="E3711" s="28">
        <v>5.6</v>
      </c>
      <c r="F3711" s="28">
        <v>5.24</v>
      </c>
      <c r="G3711" s="28">
        <v>85.73</v>
      </c>
      <c r="H3711" s="28" t="s">
        <v>45</v>
      </c>
      <c r="I3711" s="28">
        <v>0.7</v>
      </c>
      <c r="J3711" s="28">
        <v>5.46</v>
      </c>
      <c r="K3711" s="28">
        <v>315.68</v>
      </c>
      <c r="L3711" s="28">
        <v>5.27</v>
      </c>
      <c r="M3711" s="28" t="s">
        <v>48</v>
      </c>
      <c r="N3711" s="28">
        <v>74.98</v>
      </c>
    </row>
    <row r="3712">
      <c r="A3712" s="28">
        <v>3711.0</v>
      </c>
      <c r="B3712" s="28">
        <v>24.0</v>
      </c>
      <c r="C3712" s="28" t="s">
        <v>49</v>
      </c>
      <c r="D3712" s="28">
        <v>3.55</v>
      </c>
      <c r="E3712" s="28">
        <v>9.24</v>
      </c>
      <c r="F3712" s="28">
        <v>6.69</v>
      </c>
      <c r="G3712" s="28">
        <v>95.41</v>
      </c>
      <c r="H3712" s="28" t="s">
        <v>51</v>
      </c>
      <c r="I3712" s="28">
        <v>1.3</v>
      </c>
      <c r="J3712" s="28">
        <v>6.3</v>
      </c>
      <c r="K3712" s="28">
        <v>278.73</v>
      </c>
      <c r="L3712" s="28">
        <v>9.09</v>
      </c>
      <c r="M3712" s="28" t="s">
        <v>48</v>
      </c>
      <c r="N3712" s="28">
        <v>98.96</v>
      </c>
    </row>
    <row r="3713">
      <c r="A3713" s="28">
        <v>3712.0</v>
      </c>
      <c r="B3713" s="28">
        <v>16.0</v>
      </c>
      <c r="C3713" s="28" t="s">
        <v>44</v>
      </c>
      <c r="D3713" s="28">
        <v>7.19</v>
      </c>
      <c r="E3713" s="28">
        <v>1.45</v>
      </c>
      <c r="F3713" s="28">
        <v>5.46</v>
      </c>
      <c r="G3713" s="28">
        <v>90.0</v>
      </c>
      <c r="H3713" s="28" t="s">
        <v>51</v>
      </c>
      <c r="I3713" s="28">
        <v>1.26</v>
      </c>
      <c r="J3713" s="28">
        <v>8.95</v>
      </c>
      <c r="K3713" s="28">
        <v>253.08</v>
      </c>
      <c r="L3713" s="28">
        <v>16.86</v>
      </c>
      <c r="M3713" s="28" t="s">
        <v>46</v>
      </c>
      <c r="N3713" s="28">
        <v>32.36</v>
      </c>
    </row>
    <row r="3714">
      <c r="A3714" s="28">
        <v>3713.0</v>
      </c>
      <c r="B3714" s="28">
        <v>16.0</v>
      </c>
      <c r="C3714" s="28" t="s">
        <v>49</v>
      </c>
      <c r="D3714" s="28">
        <v>5.42</v>
      </c>
      <c r="E3714" s="28">
        <v>8.3</v>
      </c>
      <c r="F3714" s="28">
        <v>4.74</v>
      </c>
      <c r="G3714" s="28">
        <v>62.46</v>
      </c>
      <c r="H3714" s="28" t="s">
        <v>47</v>
      </c>
      <c r="I3714" s="28">
        <v>3.91</v>
      </c>
      <c r="J3714" s="28">
        <v>9.65</v>
      </c>
      <c r="K3714" s="28">
        <v>263.99</v>
      </c>
      <c r="L3714" s="28">
        <v>14.34</v>
      </c>
      <c r="M3714" s="28" t="s">
        <v>50</v>
      </c>
      <c r="N3714" s="28">
        <v>64.1580703032568</v>
      </c>
    </row>
    <row r="3715">
      <c r="A3715" s="28">
        <v>3714.0</v>
      </c>
      <c r="B3715" s="28">
        <v>18.0</v>
      </c>
      <c r="C3715" s="28" t="s">
        <v>49</v>
      </c>
      <c r="D3715" s="28">
        <v>4.94</v>
      </c>
      <c r="E3715" s="28">
        <v>1.59</v>
      </c>
      <c r="F3715" s="28">
        <v>8.97</v>
      </c>
      <c r="G3715" s="28">
        <v>64.5</v>
      </c>
      <c r="H3715" s="28" t="s">
        <v>47</v>
      </c>
      <c r="I3715" s="28">
        <v>2.61</v>
      </c>
      <c r="J3715" s="28">
        <v>9.4</v>
      </c>
      <c r="K3715" s="28">
        <v>261.84</v>
      </c>
      <c r="L3715" s="28">
        <v>13.92</v>
      </c>
      <c r="M3715" s="28" t="s">
        <v>48</v>
      </c>
      <c r="N3715" s="28">
        <v>38.65</v>
      </c>
    </row>
    <row r="3716">
      <c r="A3716" s="28">
        <v>3715.0</v>
      </c>
      <c r="B3716" s="28">
        <v>18.0</v>
      </c>
      <c r="C3716" s="28" t="s">
        <v>44</v>
      </c>
      <c r="D3716" s="28">
        <v>5.64</v>
      </c>
      <c r="E3716" s="28">
        <v>2.14</v>
      </c>
      <c r="F3716" s="28">
        <v>8.5</v>
      </c>
      <c r="G3716" s="28">
        <v>85.99</v>
      </c>
      <c r="H3716" s="28" t="s">
        <v>51</v>
      </c>
      <c r="I3716" s="28">
        <v>1.26</v>
      </c>
      <c r="J3716" s="28">
        <v>11.5</v>
      </c>
      <c r="K3716" s="28">
        <v>254.64</v>
      </c>
      <c r="L3716" s="28">
        <v>16.05</v>
      </c>
      <c r="M3716" s="28" t="s">
        <v>46</v>
      </c>
      <c r="N3716" s="28">
        <v>47.1</v>
      </c>
    </row>
    <row r="3717">
      <c r="A3717" s="28">
        <v>3716.0</v>
      </c>
      <c r="B3717" s="28">
        <v>23.0</v>
      </c>
      <c r="C3717" s="28" t="s">
        <v>49</v>
      </c>
      <c r="D3717" s="28">
        <v>6.63</v>
      </c>
      <c r="E3717" s="28">
        <v>2.07</v>
      </c>
      <c r="F3717" s="28">
        <v>7.18</v>
      </c>
      <c r="G3717" s="28">
        <v>69.54</v>
      </c>
      <c r="H3717" s="28" t="s">
        <v>45</v>
      </c>
      <c r="I3717" s="28">
        <v>0.68</v>
      </c>
      <c r="J3717" s="28">
        <v>9.91</v>
      </c>
      <c r="K3717" s="28">
        <v>251.24</v>
      </c>
      <c r="L3717" s="28">
        <v>14.08</v>
      </c>
      <c r="M3717" s="28" t="s">
        <v>46</v>
      </c>
      <c r="N3717" s="28">
        <v>33.2728910330459</v>
      </c>
    </row>
    <row r="3718">
      <c r="A3718" s="28">
        <v>3717.0</v>
      </c>
      <c r="B3718" s="28">
        <v>16.0</v>
      </c>
      <c r="C3718" s="28" t="s">
        <v>49</v>
      </c>
      <c r="D3718" s="28">
        <v>7.02</v>
      </c>
      <c r="E3718" s="28">
        <v>9.95</v>
      </c>
      <c r="F3718" s="28">
        <v>8.46</v>
      </c>
      <c r="G3718" s="28">
        <v>83.51</v>
      </c>
      <c r="H3718" s="28" t="s">
        <v>47</v>
      </c>
      <c r="I3718" s="28">
        <v>4.47</v>
      </c>
      <c r="J3718" s="28">
        <v>13.01</v>
      </c>
      <c r="K3718" s="28">
        <v>247.69</v>
      </c>
      <c r="L3718" s="28">
        <v>19.43</v>
      </c>
      <c r="M3718" s="28" t="s">
        <v>46</v>
      </c>
      <c r="N3718" s="28">
        <v>95.3459361684773</v>
      </c>
    </row>
    <row r="3719">
      <c r="A3719" s="28">
        <v>3718.0</v>
      </c>
      <c r="B3719" s="28">
        <v>17.0</v>
      </c>
      <c r="C3719" s="28" t="s">
        <v>49</v>
      </c>
      <c r="D3719" s="28">
        <v>5.14</v>
      </c>
      <c r="E3719" s="28">
        <v>2.62</v>
      </c>
      <c r="F3719" s="28">
        <v>8.68</v>
      </c>
      <c r="G3719" s="28">
        <v>91.69</v>
      </c>
      <c r="H3719" s="28" t="s">
        <v>45</v>
      </c>
      <c r="I3719" s="28">
        <v>3.46</v>
      </c>
      <c r="J3719" s="28">
        <v>7.08</v>
      </c>
      <c r="K3719" s="28">
        <v>263.08</v>
      </c>
      <c r="L3719" s="28">
        <v>11.03</v>
      </c>
      <c r="M3719" s="28" t="s">
        <v>46</v>
      </c>
      <c r="N3719" s="28">
        <v>52.27</v>
      </c>
    </row>
    <row r="3720">
      <c r="A3720" s="28">
        <v>3719.0</v>
      </c>
      <c r="B3720" s="28">
        <v>17.0</v>
      </c>
      <c r="C3720" s="28" t="s">
        <v>44</v>
      </c>
      <c r="D3720" s="28">
        <v>7.12</v>
      </c>
      <c r="E3720" s="28">
        <v>9.07</v>
      </c>
      <c r="F3720" s="28">
        <v>7.38</v>
      </c>
      <c r="G3720" s="28">
        <v>83.08</v>
      </c>
      <c r="H3720" s="28" t="s">
        <v>51</v>
      </c>
      <c r="I3720" s="28">
        <v>2.64</v>
      </c>
      <c r="J3720" s="28">
        <v>11.4</v>
      </c>
      <c r="K3720" s="28">
        <v>245.49</v>
      </c>
      <c r="L3720" s="28">
        <v>16.94</v>
      </c>
      <c r="M3720" s="28" t="s">
        <v>46</v>
      </c>
      <c r="N3720" s="28">
        <v>75.0842292460161</v>
      </c>
    </row>
    <row r="3721">
      <c r="A3721" s="28">
        <v>3720.0</v>
      </c>
      <c r="B3721" s="28">
        <v>18.0</v>
      </c>
      <c r="C3721" s="28" t="s">
        <v>44</v>
      </c>
      <c r="D3721" s="28">
        <v>4.28</v>
      </c>
      <c r="E3721" s="28">
        <v>9.92</v>
      </c>
      <c r="F3721" s="28">
        <v>6.59</v>
      </c>
      <c r="G3721" s="28">
        <v>76.62</v>
      </c>
      <c r="H3721" s="28" t="s">
        <v>45</v>
      </c>
      <c r="I3721" s="28">
        <v>4.83</v>
      </c>
      <c r="J3721" s="28">
        <v>10.25</v>
      </c>
      <c r="K3721" s="28">
        <v>280.04</v>
      </c>
      <c r="L3721" s="28">
        <v>12.77</v>
      </c>
      <c r="M3721" s="28" t="s">
        <v>48</v>
      </c>
      <c r="N3721" s="28">
        <v>93.3</v>
      </c>
    </row>
    <row r="3722">
      <c r="A3722" s="28">
        <v>3721.0</v>
      </c>
      <c r="B3722" s="28">
        <v>21.0</v>
      </c>
      <c r="C3722" s="28" t="s">
        <v>44</v>
      </c>
      <c r="D3722" s="28">
        <v>2.22</v>
      </c>
      <c r="E3722" s="28">
        <v>4.45</v>
      </c>
      <c r="F3722" s="28">
        <v>8.41</v>
      </c>
      <c r="G3722" s="28">
        <v>85.85</v>
      </c>
      <c r="H3722" s="28" t="s">
        <v>45</v>
      </c>
      <c r="I3722" s="28">
        <v>4.25</v>
      </c>
      <c r="J3722" s="28">
        <v>6.42</v>
      </c>
      <c r="K3722" s="28">
        <v>296.66</v>
      </c>
      <c r="L3722" s="28">
        <v>5.12</v>
      </c>
      <c r="M3722" s="28" t="s">
        <v>48</v>
      </c>
      <c r="N3722" s="28">
        <v>76.64</v>
      </c>
    </row>
    <row r="3723">
      <c r="A3723" s="28">
        <v>3722.0</v>
      </c>
      <c r="B3723" s="28">
        <v>16.0</v>
      </c>
      <c r="C3723" s="28" t="s">
        <v>44</v>
      </c>
      <c r="D3723" s="28">
        <v>7.04</v>
      </c>
      <c r="E3723" s="28">
        <v>6.68</v>
      </c>
      <c r="F3723" s="28">
        <v>6.84</v>
      </c>
      <c r="G3723" s="28">
        <v>65.74</v>
      </c>
      <c r="H3723" s="28" t="s">
        <v>51</v>
      </c>
      <c r="I3723" s="28">
        <v>0.89</v>
      </c>
      <c r="J3723" s="28">
        <v>10.3</v>
      </c>
      <c r="K3723" s="28">
        <v>229.48</v>
      </c>
      <c r="L3723" s="28">
        <v>16.58</v>
      </c>
      <c r="M3723" s="28" t="s">
        <v>46</v>
      </c>
      <c r="N3723" s="28">
        <v>48.0</v>
      </c>
    </row>
    <row r="3724">
      <c r="A3724" s="28">
        <v>3723.0</v>
      </c>
      <c r="B3724" s="28">
        <v>17.0</v>
      </c>
      <c r="C3724" s="28" t="s">
        <v>49</v>
      </c>
      <c r="D3724" s="28">
        <v>4.33</v>
      </c>
      <c r="E3724" s="28">
        <v>8.01</v>
      </c>
      <c r="F3724" s="28">
        <v>4.63</v>
      </c>
      <c r="G3724" s="28">
        <v>88.93</v>
      </c>
      <c r="H3724" s="28" t="s">
        <v>45</v>
      </c>
      <c r="I3724" s="28">
        <v>2.54</v>
      </c>
      <c r="J3724" s="28">
        <v>7.91</v>
      </c>
      <c r="K3724" s="28">
        <v>273.01</v>
      </c>
      <c r="L3724" s="28">
        <v>11.69</v>
      </c>
      <c r="M3724" s="28" t="s">
        <v>50</v>
      </c>
      <c r="N3724" s="28">
        <v>77.88</v>
      </c>
    </row>
    <row r="3725">
      <c r="A3725" s="28">
        <v>3724.0</v>
      </c>
      <c r="B3725" s="28">
        <v>16.0</v>
      </c>
      <c r="C3725" s="28" t="s">
        <v>52</v>
      </c>
      <c r="D3725" s="28">
        <v>7.25</v>
      </c>
      <c r="E3725" s="28">
        <v>4.53</v>
      </c>
      <c r="F3725" s="28">
        <v>5.83</v>
      </c>
      <c r="G3725" s="28">
        <v>87.88</v>
      </c>
      <c r="H3725" s="28" t="s">
        <v>47</v>
      </c>
      <c r="I3725" s="28">
        <v>2.43</v>
      </c>
      <c r="J3725" s="28">
        <v>12.48</v>
      </c>
      <c r="K3725" s="28">
        <v>225.52</v>
      </c>
      <c r="L3725" s="28">
        <v>13.33</v>
      </c>
      <c r="M3725" s="28" t="s">
        <v>46</v>
      </c>
      <c r="N3725" s="28">
        <v>38.05</v>
      </c>
    </row>
    <row r="3726">
      <c r="A3726" s="28">
        <v>3725.0</v>
      </c>
      <c r="B3726" s="28">
        <v>20.0</v>
      </c>
      <c r="C3726" s="28" t="s">
        <v>49</v>
      </c>
      <c r="D3726" s="28">
        <v>0.32</v>
      </c>
      <c r="E3726" s="28">
        <v>2.46</v>
      </c>
      <c r="F3726" s="28">
        <v>6.23</v>
      </c>
      <c r="G3726" s="28">
        <v>80.58</v>
      </c>
      <c r="H3726" s="28" t="s">
        <v>51</v>
      </c>
      <c r="I3726" s="28">
        <v>4.22</v>
      </c>
      <c r="J3726" s="28">
        <v>6.02</v>
      </c>
      <c r="K3726" s="28">
        <v>312.36</v>
      </c>
      <c r="L3726" s="28">
        <v>6.29</v>
      </c>
      <c r="M3726" s="28" t="s">
        <v>48</v>
      </c>
      <c r="N3726" s="28">
        <v>60.29</v>
      </c>
    </row>
    <row r="3727">
      <c r="A3727" s="28">
        <v>3726.0</v>
      </c>
      <c r="B3727" s="28">
        <v>22.0</v>
      </c>
      <c r="C3727" s="28" t="s">
        <v>49</v>
      </c>
      <c r="D3727" s="28">
        <v>3.18</v>
      </c>
      <c r="E3727" s="28">
        <v>4.9</v>
      </c>
      <c r="F3727" s="28">
        <v>8.68</v>
      </c>
      <c r="G3727" s="28">
        <v>71.15</v>
      </c>
      <c r="H3727" s="28" t="s">
        <v>51</v>
      </c>
      <c r="I3727" s="28">
        <v>0.75</v>
      </c>
      <c r="J3727" s="28">
        <v>6.45</v>
      </c>
      <c r="K3727" s="28">
        <v>285.82</v>
      </c>
      <c r="L3727" s="28">
        <v>6.36</v>
      </c>
      <c r="M3727" s="28" t="s">
        <v>48</v>
      </c>
      <c r="N3727" s="28">
        <v>71.71</v>
      </c>
    </row>
    <row r="3728">
      <c r="A3728" s="28">
        <v>3727.0</v>
      </c>
      <c r="B3728" s="28">
        <v>23.0</v>
      </c>
      <c r="C3728" s="28" t="s">
        <v>49</v>
      </c>
      <c r="D3728" s="28">
        <v>7.58</v>
      </c>
      <c r="E3728" s="28">
        <v>7.95</v>
      </c>
      <c r="F3728" s="28">
        <v>7.3</v>
      </c>
      <c r="G3728" s="28">
        <v>91.9</v>
      </c>
      <c r="H3728" s="28" t="s">
        <v>45</v>
      </c>
      <c r="I3728" s="28">
        <v>2.26</v>
      </c>
      <c r="J3728" s="28">
        <v>12.44</v>
      </c>
      <c r="K3728" s="28">
        <v>228.25</v>
      </c>
      <c r="L3728" s="28">
        <v>18.14</v>
      </c>
      <c r="M3728" s="28" t="s">
        <v>46</v>
      </c>
      <c r="N3728" s="28">
        <v>78.4656068538757</v>
      </c>
    </row>
    <row r="3729">
      <c r="A3729" s="28">
        <v>3728.0</v>
      </c>
      <c r="B3729" s="28">
        <v>16.0</v>
      </c>
      <c r="C3729" s="28" t="s">
        <v>44</v>
      </c>
      <c r="D3729" s="28">
        <v>2.0</v>
      </c>
      <c r="E3729" s="28">
        <v>8.03</v>
      </c>
      <c r="F3729" s="28">
        <v>8.38</v>
      </c>
      <c r="G3729" s="28">
        <v>80.42</v>
      </c>
      <c r="H3729" s="28" t="s">
        <v>45</v>
      </c>
      <c r="I3729" s="28">
        <v>3.18</v>
      </c>
      <c r="J3729" s="28">
        <v>7.67</v>
      </c>
      <c r="K3729" s="28">
        <v>309.16</v>
      </c>
      <c r="L3729" s="28">
        <v>9.89</v>
      </c>
      <c r="M3729" s="28" t="s">
        <v>48</v>
      </c>
      <c r="N3729" s="28">
        <v>100.0</v>
      </c>
    </row>
    <row r="3730">
      <c r="A3730" s="28">
        <v>3729.0</v>
      </c>
      <c r="B3730" s="28">
        <v>22.0</v>
      </c>
      <c r="C3730" s="28" t="s">
        <v>49</v>
      </c>
      <c r="D3730" s="28">
        <v>7.53</v>
      </c>
      <c r="E3730" s="28">
        <v>3.07</v>
      </c>
      <c r="F3730" s="28">
        <v>7.79</v>
      </c>
      <c r="G3730" s="28">
        <v>62.37</v>
      </c>
      <c r="H3730" s="28" t="s">
        <v>47</v>
      </c>
      <c r="I3730" s="28">
        <v>4.73</v>
      </c>
      <c r="J3730" s="28">
        <v>9.94</v>
      </c>
      <c r="K3730" s="28">
        <v>223.04</v>
      </c>
      <c r="L3730" s="28">
        <v>17.57</v>
      </c>
      <c r="M3730" s="28" t="s">
        <v>46</v>
      </c>
      <c r="N3730" s="28">
        <v>25.16</v>
      </c>
    </row>
    <row r="3731">
      <c r="A3731" s="28">
        <v>3730.0</v>
      </c>
      <c r="B3731" s="28">
        <v>20.0</v>
      </c>
      <c r="C3731" s="28" t="s">
        <v>44</v>
      </c>
      <c r="D3731" s="28">
        <v>7.63</v>
      </c>
      <c r="E3731" s="28">
        <v>2.57</v>
      </c>
      <c r="F3731" s="28">
        <v>5.55</v>
      </c>
      <c r="G3731" s="28">
        <v>96.74</v>
      </c>
      <c r="H3731" s="28" t="s">
        <v>47</v>
      </c>
      <c r="I3731" s="28">
        <v>4.5</v>
      </c>
      <c r="J3731" s="28">
        <v>11.1</v>
      </c>
      <c r="K3731" s="28">
        <v>207.16</v>
      </c>
      <c r="L3731" s="28">
        <v>19.08</v>
      </c>
      <c r="M3731" s="28" t="s">
        <v>46</v>
      </c>
      <c r="N3731" s="28">
        <v>35.4786197290664</v>
      </c>
    </row>
    <row r="3732">
      <c r="A3732" s="28">
        <v>3731.0</v>
      </c>
      <c r="B3732" s="28">
        <v>16.0</v>
      </c>
      <c r="C3732" s="28" t="s">
        <v>49</v>
      </c>
      <c r="D3732" s="28">
        <v>7.06</v>
      </c>
      <c r="E3732" s="28">
        <v>9.29</v>
      </c>
      <c r="F3732" s="28">
        <v>7.59</v>
      </c>
      <c r="G3732" s="28">
        <v>90.71</v>
      </c>
      <c r="H3732" s="28" t="s">
        <v>51</v>
      </c>
      <c r="I3732" s="28">
        <v>2.67</v>
      </c>
      <c r="J3732" s="28">
        <v>13.04</v>
      </c>
      <c r="K3732" s="28">
        <v>248.38</v>
      </c>
      <c r="L3732" s="28">
        <v>19.33</v>
      </c>
      <c r="M3732" s="28" t="s">
        <v>46</v>
      </c>
      <c r="N3732" s="28">
        <v>89.095065623762</v>
      </c>
    </row>
    <row r="3733">
      <c r="A3733" s="28">
        <v>3732.0</v>
      </c>
      <c r="B3733" s="28">
        <v>18.0</v>
      </c>
      <c r="C3733" s="28" t="s">
        <v>44</v>
      </c>
      <c r="D3733" s="28">
        <v>4.51</v>
      </c>
      <c r="E3733" s="28">
        <v>1.4</v>
      </c>
      <c r="F3733" s="28">
        <v>4.98</v>
      </c>
      <c r="G3733" s="28">
        <v>83.39</v>
      </c>
      <c r="H3733" s="28" t="s">
        <v>51</v>
      </c>
      <c r="I3733" s="28">
        <v>3.03</v>
      </c>
      <c r="J3733" s="28">
        <v>7.28</v>
      </c>
      <c r="K3733" s="28">
        <v>266.36</v>
      </c>
      <c r="L3733" s="28">
        <v>9.42</v>
      </c>
      <c r="M3733" s="28" t="s">
        <v>48</v>
      </c>
      <c r="N3733" s="28">
        <v>40.96</v>
      </c>
    </row>
    <row r="3734">
      <c r="A3734" s="28">
        <v>3733.0</v>
      </c>
      <c r="B3734" s="28">
        <v>22.0</v>
      </c>
      <c r="C3734" s="28" t="s">
        <v>44</v>
      </c>
      <c r="D3734" s="28">
        <v>5.18</v>
      </c>
      <c r="E3734" s="28">
        <v>7.61</v>
      </c>
      <c r="F3734" s="28">
        <v>6.04</v>
      </c>
      <c r="G3734" s="28">
        <v>77.47</v>
      </c>
      <c r="H3734" s="28" t="s">
        <v>51</v>
      </c>
      <c r="I3734" s="28">
        <v>4.26</v>
      </c>
      <c r="J3734" s="28">
        <v>9.28</v>
      </c>
      <c r="K3734" s="28">
        <v>258.79</v>
      </c>
      <c r="L3734" s="28">
        <v>10.34</v>
      </c>
      <c r="M3734" s="28" t="s">
        <v>46</v>
      </c>
      <c r="N3734" s="28">
        <v>87.0932002054946</v>
      </c>
    </row>
    <row r="3735">
      <c r="A3735" s="28">
        <v>3734.0</v>
      </c>
      <c r="B3735" s="28">
        <v>16.0</v>
      </c>
      <c r="C3735" s="28" t="s">
        <v>49</v>
      </c>
      <c r="D3735" s="28">
        <v>6.96</v>
      </c>
      <c r="E3735" s="28">
        <v>1.42</v>
      </c>
      <c r="F3735" s="28">
        <v>8.03</v>
      </c>
      <c r="G3735" s="28">
        <v>98.4</v>
      </c>
      <c r="H3735" s="28" t="s">
        <v>47</v>
      </c>
      <c r="I3735" s="28">
        <v>3.72</v>
      </c>
      <c r="J3735" s="28">
        <v>11.25</v>
      </c>
      <c r="K3735" s="28">
        <v>228.6</v>
      </c>
      <c r="L3735" s="28">
        <v>16.9</v>
      </c>
      <c r="M3735" s="28" t="s">
        <v>46</v>
      </c>
      <c r="N3735" s="28">
        <v>39.27</v>
      </c>
    </row>
    <row r="3736">
      <c r="A3736" s="28">
        <v>3735.0</v>
      </c>
      <c r="B3736" s="28">
        <v>22.0</v>
      </c>
      <c r="C3736" s="28" t="s">
        <v>49</v>
      </c>
      <c r="D3736" s="28">
        <v>6.21</v>
      </c>
      <c r="E3736" s="28">
        <v>8.54</v>
      </c>
      <c r="F3736" s="28">
        <v>7.06</v>
      </c>
      <c r="G3736" s="28">
        <v>91.0</v>
      </c>
      <c r="H3736" s="28" t="s">
        <v>47</v>
      </c>
      <c r="I3736" s="28">
        <v>4.4</v>
      </c>
      <c r="J3736" s="28">
        <v>7.98</v>
      </c>
      <c r="K3736" s="28">
        <v>226.64</v>
      </c>
      <c r="L3736" s="28">
        <v>14.73</v>
      </c>
      <c r="M3736" s="28" t="s">
        <v>46</v>
      </c>
      <c r="N3736" s="28">
        <v>87.6393806739525</v>
      </c>
    </row>
    <row r="3737">
      <c r="A3737" s="28">
        <v>3736.0</v>
      </c>
      <c r="B3737" s="28">
        <v>20.0</v>
      </c>
      <c r="C3737" s="28" t="s">
        <v>49</v>
      </c>
      <c r="D3737" s="28">
        <v>5.04</v>
      </c>
      <c r="E3737" s="28">
        <v>9.15</v>
      </c>
      <c r="F3737" s="28">
        <v>8.13</v>
      </c>
      <c r="G3737" s="28">
        <v>81.4</v>
      </c>
      <c r="H3737" s="28" t="s">
        <v>51</v>
      </c>
      <c r="I3737" s="28">
        <v>4.48</v>
      </c>
      <c r="J3737" s="28">
        <v>10.07</v>
      </c>
      <c r="K3737" s="28">
        <v>251.33</v>
      </c>
      <c r="L3737" s="28">
        <v>14.8</v>
      </c>
      <c r="M3737" s="28" t="s">
        <v>46</v>
      </c>
      <c r="N3737" s="28">
        <v>95.4593271993228</v>
      </c>
    </row>
    <row r="3738">
      <c r="A3738" s="28">
        <v>3737.0</v>
      </c>
      <c r="B3738" s="28">
        <v>16.0</v>
      </c>
      <c r="C3738" s="28" t="s">
        <v>49</v>
      </c>
      <c r="D3738" s="28">
        <v>7.86</v>
      </c>
      <c r="E3738" s="28">
        <v>3.68</v>
      </c>
      <c r="F3738" s="28">
        <v>5.27</v>
      </c>
      <c r="G3738" s="28">
        <v>86.13</v>
      </c>
      <c r="H3738" s="28" t="s">
        <v>47</v>
      </c>
      <c r="I3738" s="28">
        <v>4.16</v>
      </c>
      <c r="J3738" s="28">
        <v>10.92</v>
      </c>
      <c r="K3738" s="28">
        <v>231.38</v>
      </c>
      <c r="L3738" s="28">
        <v>18.81</v>
      </c>
      <c r="M3738" s="28" t="s">
        <v>46</v>
      </c>
      <c r="N3738" s="28">
        <v>28.79</v>
      </c>
    </row>
    <row r="3739">
      <c r="A3739" s="28">
        <v>3738.0</v>
      </c>
      <c r="B3739" s="28">
        <v>16.0</v>
      </c>
      <c r="C3739" s="28" t="s">
        <v>44</v>
      </c>
      <c r="D3739" s="28">
        <v>5.49</v>
      </c>
      <c r="E3739" s="28">
        <v>1.67</v>
      </c>
      <c r="F3739" s="28">
        <v>7.75</v>
      </c>
      <c r="G3739" s="28">
        <v>71.23</v>
      </c>
      <c r="H3739" s="28" t="s">
        <v>51</v>
      </c>
      <c r="I3739" s="28">
        <v>0.05</v>
      </c>
      <c r="J3739" s="28">
        <v>8.99</v>
      </c>
      <c r="K3739" s="28">
        <v>252.11</v>
      </c>
      <c r="L3739" s="28">
        <v>11.75</v>
      </c>
      <c r="M3739" s="28" t="s">
        <v>46</v>
      </c>
      <c r="N3739" s="28">
        <v>40.57</v>
      </c>
    </row>
    <row r="3740">
      <c r="A3740" s="28">
        <v>3739.0</v>
      </c>
      <c r="B3740" s="28">
        <v>16.0</v>
      </c>
      <c r="C3740" s="28" t="s">
        <v>49</v>
      </c>
      <c r="D3740" s="28">
        <v>7.8</v>
      </c>
      <c r="E3740" s="28">
        <v>5.33</v>
      </c>
      <c r="F3740" s="28">
        <v>5.01</v>
      </c>
      <c r="G3740" s="28">
        <v>67.83</v>
      </c>
      <c r="H3740" s="28" t="s">
        <v>45</v>
      </c>
      <c r="I3740" s="28">
        <v>1.55</v>
      </c>
      <c r="J3740" s="28">
        <v>12.01</v>
      </c>
      <c r="K3740" s="28">
        <v>223.07</v>
      </c>
      <c r="L3740" s="28">
        <v>19.46</v>
      </c>
      <c r="M3740" s="28" t="s">
        <v>46</v>
      </c>
      <c r="N3740" s="28">
        <v>28.28</v>
      </c>
    </row>
    <row r="3741">
      <c r="A3741" s="28">
        <v>3740.0</v>
      </c>
      <c r="B3741" s="28">
        <v>24.0</v>
      </c>
      <c r="C3741" s="28" t="s">
        <v>44</v>
      </c>
      <c r="D3741" s="28">
        <v>0.46</v>
      </c>
      <c r="E3741" s="28">
        <v>3.69</v>
      </c>
      <c r="F3741" s="28">
        <v>6.73</v>
      </c>
      <c r="G3741" s="28">
        <v>70.93</v>
      </c>
      <c r="H3741" s="28" t="s">
        <v>51</v>
      </c>
      <c r="I3741" s="28">
        <v>2.02</v>
      </c>
      <c r="J3741" s="28">
        <v>3.51</v>
      </c>
      <c r="K3741" s="28">
        <v>297.49</v>
      </c>
      <c r="L3741" s="28">
        <v>-1.76</v>
      </c>
      <c r="M3741" s="28" t="s">
        <v>48</v>
      </c>
      <c r="N3741" s="28">
        <v>69.5675337152232</v>
      </c>
    </row>
    <row r="3742">
      <c r="A3742" s="28">
        <v>3741.0</v>
      </c>
      <c r="B3742" s="28">
        <v>18.0</v>
      </c>
      <c r="C3742" s="28" t="s">
        <v>49</v>
      </c>
      <c r="D3742" s="28">
        <v>1.11</v>
      </c>
      <c r="E3742" s="28">
        <v>4.75</v>
      </c>
      <c r="F3742" s="28">
        <v>6.17</v>
      </c>
      <c r="G3742" s="28">
        <v>71.73</v>
      </c>
      <c r="H3742" s="28" t="s">
        <v>51</v>
      </c>
      <c r="I3742" s="28">
        <v>3.39</v>
      </c>
      <c r="J3742" s="28">
        <v>3.74</v>
      </c>
      <c r="K3742" s="28">
        <v>324.79</v>
      </c>
      <c r="L3742" s="28">
        <v>6.08</v>
      </c>
      <c r="M3742" s="28" t="s">
        <v>48</v>
      </c>
      <c r="N3742" s="28">
        <v>78.89</v>
      </c>
    </row>
    <row r="3743">
      <c r="A3743" s="28">
        <v>3742.0</v>
      </c>
      <c r="B3743" s="28">
        <v>20.0</v>
      </c>
      <c r="C3743" s="28" t="s">
        <v>49</v>
      </c>
      <c r="D3743" s="28">
        <v>3.61</v>
      </c>
      <c r="E3743" s="28">
        <v>6.98</v>
      </c>
      <c r="F3743" s="28">
        <v>6.78</v>
      </c>
      <c r="G3743" s="28">
        <v>89.59</v>
      </c>
      <c r="H3743" s="28" t="s">
        <v>45</v>
      </c>
      <c r="I3743" s="28">
        <v>1.53</v>
      </c>
      <c r="J3743" s="28">
        <v>7.34</v>
      </c>
      <c r="K3743" s="28">
        <v>276.09</v>
      </c>
      <c r="L3743" s="28">
        <v>7.31</v>
      </c>
      <c r="M3743" s="28" t="s">
        <v>48</v>
      </c>
      <c r="N3743" s="28">
        <v>84.1</v>
      </c>
    </row>
    <row r="3744">
      <c r="A3744" s="28">
        <v>3743.0</v>
      </c>
      <c r="B3744" s="28">
        <v>24.0</v>
      </c>
      <c r="C3744" s="28" t="s">
        <v>44</v>
      </c>
      <c r="D3744" s="28">
        <v>3.08</v>
      </c>
      <c r="E3744" s="28">
        <v>2.89</v>
      </c>
      <c r="F3744" s="28">
        <v>4.68</v>
      </c>
      <c r="G3744" s="28">
        <v>65.6</v>
      </c>
      <c r="H3744" s="28" t="s">
        <v>51</v>
      </c>
      <c r="I3744" s="28">
        <v>1.62</v>
      </c>
      <c r="J3744" s="28">
        <v>5.81</v>
      </c>
      <c r="K3744" s="28">
        <v>306.46</v>
      </c>
      <c r="L3744" s="28">
        <v>5.7</v>
      </c>
      <c r="M3744" s="28" t="s">
        <v>48</v>
      </c>
      <c r="N3744" s="28">
        <v>38.14</v>
      </c>
    </row>
    <row r="3745">
      <c r="A3745" s="28">
        <v>3744.0</v>
      </c>
      <c r="B3745" s="28">
        <v>21.0</v>
      </c>
      <c r="C3745" s="28" t="s">
        <v>49</v>
      </c>
      <c r="D3745" s="28">
        <v>6.26</v>
      </c>
      <c r="E3745" s="28">
        <v>4.21</v>
      </c>
      <c r="F3745" s="28">
        <v>5.81</v>
      </c>
      <c r="G3745" s="28">
        <v>91.1</v>
      </c>
      <c r="H3745" s="28" t="s">
        <v>51</v>
      </c>
      <c r="I3745" s="28">
        <v>2.0</v>
      </c>
      <c r="J3745" s="28">
        <v>9.43</v>
      </c>
      <c r="K3745" s="28">
        <v>248.55</v>
      </c>
      <c r="L3745" s="28">
        <v>19.08</v>
      </c>
      <c r="M3745" s="28" t="s">
        <v>46</v>
      </c>
      <c r="N3745" s="28">
        <v>46.38</v>
      </c>
    </row>
    <row r="3746">
      <c r="A3746" s="28">
        <v>3745.0</v>
      </c>
      <c r="B3746" s="28">
        <v>24.0</v>
      </c>
      <c r="C3746" s="28" t="s">
        <v>49</v>
      </c>
      <c r="D3746" s="28">
        <v>1.28</v>
      </c>
      <c r="E3746" s="28">
        <v>8.04</v>
      </c>
      <c r="F3746" s="28">
        <v>7.33</v>
      </c>
      <c r="G3746" s="28">
        <v>80.94</v>
      </c>
      <c r="H3746" s="28" t="s">
        <v>47</v>
      </c>
      <c r="I3746" s="28">
        <v>4.78</v>
      </c>
      <c r="J3746" s="28">
        <v>2.82</v>
      </c>
      <c r="K3746" s="28">
        <v>320.15</v>
      </c>
      <c r="L3746" s="28">
        <v>3.44</v>
      </c>
      <c r="M3746" s="28" t="s">
        <v>48</v>
      </c>
      <c r="N3746" s="28">
        <v>100.0</v>
      </c>
    </row>
    <row r="3747">
      <c r="A3747" s="28">
        <v>3746.0</v>
      </c>
      <c r="B3747" s="28">
        <v>23.0</v>
      </c>
      <c r="C3747" s="28" t="s">
        <v>44</v>
      </c>
      <c r="D3747" s="28">
        <v>7.81</v>
      </c>
      <c r="E3747" s="28">
        <v>6.79</v>
      </c>
      <c r="F3747" s="28">
        <v>6.79</v>
      </c>
      <c r="G3747" s="28">
        <v>75.38</v>
      </c>
      <c r="H3747" s="28" t="s">
        <v>47</v>
      </c>
      <c r="I3747" s="28">
        <v>2.19</v>
      </c>
      <c r="J3747" s="28">
        <v>13.03</v>
      </c>
      <c r="K3747" s="28">
        <v>219.1</v>
      </c>
      <c r="L3747" s="28">
        <v>17.72</v>
      </c>
      <c r="M3747" s="28" t="s">
        <v>46</v>
      </c>
      <c r="N3747" s="28">
        <v>50.1893907869297</v>
      </c>
    </row>
    <row r="3748">
      <c r="A3748" s="28">
        <v>3747.0</v>
      </c>
      <c r="B3748" s="28">
        <v>23.0</v>
      </c>
      <c r="C3748" s="28" t="s">
        <v>49</v>
      </c>
      <c r="D3748" s="28">
        <v>2.52</v>
      </c>
      <c r="E3748" s="28">
        <v>3.94</v>
      </c>
      <c r="F3748" s="28">
        <v>6.74</v>
      </c>
      <c r="G3748" s="28">
        <v>72.02</v>
      </c>
      <c r="H3748" s="28" t="s">
        <v>47</v>
      </c>
      <c r="I3748" s="28">
        <v>0.7</v>
      </c>
      <c r="J3748" s="28">
        <v>5.58</v>
      </c>
      <c r="K3748" s="28">
        <v>274.62</v>
      </c>
      <c r="L3748" s="28">
        <v>4.26</v>
      </c>
      <c r="M3748" s="28" t="s">
        <v>48</v>
      </c>
      <c r="N3748" s="28">
        <v>75.4133620865782</v>
      </c>
    </row>
    <row r="3749">
      <c r="A3749" s="28">
        <v>3748.0</v>
      </c>
      <c r="B3749" s="28">
        <v>16.0</v>
      </c>
      <c r="C3749" s="28" t="s">
        <v>49</v>
      </c>
      <c r="D3749" s="28">
        <v>3.43</v>
      </c>
      <c r="E3749" s="28">
        <v>6.98</v>
      </c>
      <c r="F3749" s="28">
        <v>6.55</v>
      </c>
      <c r="G3749" s="28">
        <v>80.53</v>
      </c>
      <c r="H3749" s="28" t="s">
        <v>45</v>
      </c>
      <c r="I3749" s="28">
        <v>0.03</v>
      </c>
      <c r="J3749" s="28">
        <v>4.84</v>
      </c>
      <c r="K3749" s="28">
        <v>276.98</v>
      </c>
      <c r="L3749" s="28">
        <v>8.45</v>
      </c>
      <c r="M3749" s="28" t="s">
        <v>48</v>
      </c>
      <c r="N3749" s="28">
        <v>96.0032303714554</v>
      </c>
    </row>
    <row r="3750">
      <c r="A3750" s="28">
        <v>3749.0</v>
      </c>
      <c r="B3750" s="28">
        <v>24.0</v>
      </c>
      <c r="C3750" s="28" t="s">
        <v>49</v>
      </c>
      <c r="D3750" s="28">
        <v>2.2</v>
      </c>
      <c r="E3750" s="28">
        <v>7.89</v>
      </c>
      <c r="F3750" s="28">
        <v>8.72</v>
      </c>
      <c r="G3750" s="28">
        <v>72.7</v>
      </c>
      <c r="H3750" s="28" t="s">
        <v>51</v>
      </c>
      <c r="I3750" s="28">
        <v>1.18</v>
      </c>
      <c r="J3750" s="28">
        <v>7.15</v>
      </c>
      <c r="K3750" s="28">
        <v>299.2</v>
      </c>
      <c r="L3750" s="28">
        <v>8.46</v>
      </c>
      <c r="M3750" s="28" t="s">
        <v>48</v>
      </c>
      <c r="N3750" s="28">
        <v>100.0</v>
      </c>
    </row>
    <row r="3751">
      <c r="A3751" s="28">
        <v>3750.0</v>
      </c>
      <c r="B3751" s="28">
        <v>21.0</v>
      </c>
      <c r="C3751" s="28" t="s">
        <v>44</v>
      </c>
      <c r="D3751" s="28">
        <v>4.63</v>
      </c>
      <c r="E3751" s="28">
        <v>6.33</v>
      </c>
      <c r="F3751" s="28">
        <v>8.67</v>
      </c>
      <c r="G3751" s="28">
        <v>77.18</v>
      </c>
      <c r="H3751" s="28" t="s">
        <v>51</v>
      </c>
      <c r="I3751" s="28">
        <v>4.69</v>
      </c>
      <c r="J3751" s="28">
        <v>5.73</v>
      </c>
      <c r="K3751" s="28">
        <v>271.13</v>
      </c>
      <c r="L3751" s="28">
        <v>9.11</v>
      </c>
      <c r="M3751" s="28" t="s">
        <v>48</v>
      </c>
      <c r="N3751" s="28">
        <v>66.52</v>
      </c>
    </row>
    <row r="3752">
      <c r="A3752" s="28">
        <v>3751.0</v>
      </c>
      <c r="B3752" s="28">
        <v>24.0</v>
      </c>
      <c r="C3752" s="28" t="s">
        <v>44</v>
      </c>
      <c r="D3752" s="28">
        <v>0.47</v>
      </c>
      <c r="E3752" s="28">
        <v>3.16</v>
      </c>
      <c r="F3752" s="28">
        <v>5.8</v>
      </c>
      <c r="G3752" s="28">
        <v>89.56</v>
      </c>
      <c r="H3752" s="28" t="s">
        <v>45</v>
      </c>
      <c r="I3752" s="28">
        <v>4.77</v>
      </c>
      <c r="J3752" s="28">
        <v>4.47</v>
      </c>
      <c r="K3752" s="28">
        <v>318.31</v>
      </c>
      <c r="L3752" s="28">
        <v>-1.36</v>
      </c>
      <c r="M3752" s="28" t="s">
        <v>48</v>
      </c>
      <c r="N3752" s="28">
        <v>73.82</v>
      </c>
    </row>
    <row r="3753">
      <c r="A3753" s="28">
        <v>3752.0</v>
      </c>
      <c r="B3753" s="28">
        <v>18.0</v>
      </c>
      <c r="C3753" s="28" t="s">
        <v>49</v>
      </c>
      <c r="D3753" s="28">
        <v>1.2</v>
      </c>
      <c r="E3753" s="28">
        <v>1.0</v>
      </c>
      <c r="F3753" s="28">
        <v>5.76</v>
      </c>
      <c r="G3753" s="28">
        <v>85.04</v>
      </c>
      <c r="H3753" s="28" t="s">
        <v>45</v>
      </c>
      <c r="I3753" s="28">
        <v>2.65</v>
      </c>
      <c r="J3753" s="28">
        <v>5.71</v>
      </c>
      <c r="K3753" s="28">
        <v>328.52</v>
      </c>
      <c r="L3753" s="28">
        <v>7.91</v>
      </c>
      <c r="M3753" s="28" t="s">
        <v>48</v>
      </c>
      <c r="N3753" s="28">
        <v>55.36</v>
      </c>
    </row>
    <row r="3754">
      <c r="A3754" s="28">
        <v>3753.0</v>
      </c>
      <c r="B3754" s="28">
        <v>18.0</v>
      </c>
      <c r="C3754" s="28" t="s">
        <v>44</v>
      </c>
      <c r="D3754" s="28">
        <v>5.97</v>
      </c>
      <c r="E3754" s="28">
        <v>8.23</v>
      </c>
      <c r="F3754" s="28">
        <v>6.77</v>
      </c>
      <c r="G3754" s="28">
        <v>89.92</v>
      </c>
      <c r="H3754" s="28" t="s">
        <v>45</v>
      </c>
      <c r="I3754" s="28">
        <v>3.23</v>
      </c>
      <c r="J3754" s="28">
        <v>7.93</v>
      </c>
      <c r="K3754" s="28">
        <v>252.28</v>
      </c>
      <c r="L3754" s="28">
        <v>12.34</v>
      </c>
      <c r="M3754" s="28" t="s">
        <v>46</v>
      </c>
      <c r="N3754" s="28">
        <v>78.6576777955644</v>
      </c>
    </row>
    <row r="3755">
      <c r="A3755" s="28">
        <v>3754.0</v>
      </c>
      <c r="B3755" s="28">
        <v>21.0</v>
      </c>
      <c r="C3755" s="28" t="s">
        <v>52</v>
      </c>
      <c r="D3755" s="28">
        <v>1.49</v>
      </c>
      <c r="E3755" s="28">
        <v>8.4</v>
      </c>
      <c r="F3755" s="28">
        <v>4.48</v>
      </c>
      <c r="G3755" s="28">
        <v>88.52</v>
      </c>
      <c r="H3755" s="28" t="s">
        <v>45</v>
      </c>
      <c r="I3755" s="28">
        <v>3.98</v>
      </c>
      <c r="J3755" s="28">
        <v>3.15</v>
      </c>
      <c r="K3755" s="28">
        <v>299.02</v>
      </c>
      <c r="L3755" s="28">
        <v>3.19</v>
      </c>
      <c r="M3755" s="28" t="s">
        <v>50</v>
      </c>
      <c r="N3755" s="28">
        <v>100.0</v>
      </c>
    </row>
    <row r="3756">
      <c r="A3756" s="28">
        <v>3755.0</v>
      </c>
      <c r="B3756" s="28">
        <v>24.0</v>
      </c>
      <c r="C3756" s="28" t="s">
        <v>44</v>
      </c>
      <c r="D3756" s="28">
        <v>1.88</v>
      </c>
      <c r="E3756" s="28">
        <v>7.28</v>
      </c>
      <c r="F3756" s="28">
        <v>5.52</v>
      </c>
      <c r="G3756" s="28">
        <v>92.6</v>
      </c>
      <c r="H3756" s="28" t="s">
        <v>47</v>
      </c>
      <c r="I3756" s="28">
        <v>0.28</v>
      </c>
      <c r="J3756" s="28">
        <v>3.45</v>
      </c>
      <c r="K3756" s="28">
        <v>295.1</v>
      </c>
      <c r="L3756" s="28">
        <v>4.47</v>
      </c>
      <c r="M3756" s="28" t="s">
        <v>50</v>
      </c>
      <c r="N3756" s="28">
        <v>94.48</v>
      </c>
    </row>
    <row r="3757">
      <c r="A3757" s="28">
        <v>3756.0</v>
      </c>
      <c r="B3757" s="28">
        <v>22.0</v>
      </c>
      <c r="C3757" s="28" t="s">
        <v>49</v>
      </c>
      <c r="D3757" s="28">
        <v>6.34</v>
      </c>
      <c r="E3757" s="28">
        <v>1.69</v>
      </c>
      <c r="F3757" s="28">
        <v>5.15</v>
      </c>
      <c r="G3757" s="28">
        <v>68.07</v>
      </c>
      <c r="H3757" s="28" t="s">
        <v>45</v>
      </c>
      <c r="I3757" s="28">
        <v>1.87</v>
      </c>
      <c r="J3757" s="28">
        <v>12.31</v>
      </c>
      <c r="K3757" s="28">
        <v>235.87</v>
      </c>
      <c r="L3757" s="28">
        <v>14.05</v>
      </c>
      <c r="M3757" s="28" t="s">
        <v>46</v>
      </c>
      <c r="N3757" s="28">
        <v>17.32</v>
      </c>
    </row>
    <row r="3758">
      <c r="A3758" s="28">
        <v>3757.0</v>
      </c>
      <c r="B3758" s="28">
        <v>18.0</v>
      </c>
      <c r="C3758" s="28" t="s">
        <v>49</v>
      </c>
      <c r="D3758" s="28">
        <v>0.75</v>
      </c>
      <c r="E3758" s="28">
        <v>6.27</v>
      </c>
      <c r="F3758" s="28">
        <v>5.12</v>
      </c>
      <c r="G3758" s="28">
        <v>99.8</v>
      </c>
      <c r="H3758" s="28" t="s">
        <v>45</v>
      </c>
      <c r="I3758" s="28">
        <v>3.21</v>
      </c>
      <c r="J3758" s="28">
        <v>5.53</v>
      </c>
      <c r="K3758" s="28">
        <v>313.93</v>
      </c>
      <c r="L3758" s="28">
        <v>6.44</v>
      </c>
      <c r="M3758" s="28" t="s">
        <v>48</v>
      </c>
      <c r="N3758" s="28">
        <v>90.74</v>
      </c>
    </row>
    <row r="3759">
      <c r="A3759" s="28">
        <v>3758.0</v>
      </c>
      <c r="B3759" s="28">
        <v>18.0</v>
      </c>
      <c r="C3759" s="28" t="s">
        <v>44</v>
      </c>
      <c r="D3759" s="28">
        <v>3.5</v>
      </c>
      <c r="E3759" s="28">
        <v>8.39</v>
      </c>
      <c r="F3759" s="28">
        <v>7.19</v>
      </c>
      <c r="G3759" s="28">
        <v>79.03</v>
      </c>
      <c r="H3759" s="28" t="s">
        <v>45</v>
      </c>
      <c r="I3759" s="28">
        <v>4.49</v>
      </c>
      <c r="J3759" s="28">
        <v>6.06</v>
      </c>
      <c r="K3759" s="28">
        <v>288.82</v>
      </c>
      <c r="L3759" s="28">
        <v>9.73</v>
      </c>
      <c r="M3759" s="28" t="s">
        <v>48</v>
      </c>
      <c r="N3759" s="28">
        <v>98.14</v>
      </c>
    </row>
    <row r="3760">
      <c r="A3760" s="28">
        <v>3759.0</v>
      </c>
      <c r="B3760" s="28">
        <v>17.0</v>
      </c>
      <c r="C3760" s="28" t="s">
        <v>44</v>
      </c>
      <c r="D3760" s="28">
        <v>0.18</v>
      </c>
      <c r="E3760" s="28">
        <v>4.51</v>
      </c>
      <c r="F3760" s="28">
        <v>5.92</v>
      </c>
      <c r="G3760" s="28">
        <v>88.73</v>
      </c>
      <c r="H3760" s="28" t="s">
        <v>47</v>
      </c>
      <c r="I3760" s="28">
        <v>3.63</v>
      </c>
      <c r="J3760" s="28">
        <v>2.86</v>
      </c>
      <c r="K3760" s="28">
        <v>331.93</v>
      </c>
      <c r="L3760" s="28">
        <v>2.68</v>
      </c>
      <c r="M3760" s="28" t="s">
        <v>48</v>
      </c>
      <c r="N3760" s="28">
        <v>78.07</v>
      </c>
    </row>
    <row r="3761">
      <c r="A3761" s="28">
        <v>3760.0</v>
      </c>
      <c r="B3761" s="28">
        <v>24.0</v>
      </c>
      <c r="C3761" s="28" t="s">
        <v>49</v>
      </c>
      <c r="D3761" s="28">
        <v>2.77</v>
      </c>
      <c r="E3761" s="28">
        <v>2.78</v>
      </c>
      <c r="F3761" s="28">
        <v>4.86</v>
      </c>
      <c r="G3761" s="28">
        <v>87.11</v>
      </c>
      <c r="H3761" s="28" t="s">
        <v>45</v>
      </c>
      <c r="I3761" s="28">
        <v>1.75</v>
      </c>
      <c r="J3761" s="28">
        <v>7.01</v>
      </c>
      <c r="K3761" s="28">
        <v>283.79</v>
      </c>
      <c r="L3761" s="28">
        <v>12.28</v>
      </c>
      <c r="M3761" s="28" t="s">
        <v>48</v>
      </c>
      <c r="N3761" s="28">
        <v>50.36</v>
      </c>
    </row>
    <row r="3762">
      <c r="A3762" s="28">
        <v>3761.0</v>
      </c>
      <c r="B3762" s="28">
        <v>18.0</v>
      </c>
      <c r="C3762" s="28" t="s">
        <v>49</v>
      </c>
      <c r="D3762" s="28">
        <v>5.59</v>
      </c>
      <c r="E3762" s="28">
        <v>6.29</v>
      </c>
      <c r="F3762" s="28">
        <v>8.44</v>
      </c>
      <c r="G3762" s="28">
        <v>82.65</v>
      </c>
      <c r="H3762" s="28" t="s">
        <v>45</v>
      </c>
      <c r="I3762" s="28">
        <v>4.55</v>
      </c>
      <c r="J3762" s="28">
        <v>8.88</v>
      </c>
      <c r="K3762" s="28">
        <v>252.39</v>
      </c>
      <c r="L3762" s="28">
        <v>11.43</v>
      </c>
      <c r="M3762" s="28" t="s">
        <v>46</v>
      </c>
      <c r="N3762" s="28">
        <v>70.32</v>
      </c>
    </row>
    <row r="3763">
      <c r="A3763" s="28">
        <v>3762.0</v>
      </c>
      <c r="B3763" s="28">
        <v>20.0</v>
      </c>
      <c r="C3763" s="28" t="s">
        <v>44</v>
      </c>
      <c r="D3763" s="28">
        <v>0.72</v>
      </c>
      <c r="E3763" s="28">
        <v>8.44</v>
      </c>
      <c r="F3763" s="28">
        <v>8.37</v>
      </c>
      <c r="G3763" s="28">
        <v>99.83</v>
      </c>
      <c r="H3763" s="28" t="s">
        <v>45</v>
      </c>
      <c r="I3763" s="28">
        <v>3.32</v>
      </c>
      <c r="J3763" s="28">
        <v>3.08</v>
      </c>
      <c r="K3763" s="28">
        <v>304.94</v>
      </c>
      <c r="L3763" s="28">
        <v>5.17</v>
      </c>
      <c r="M3763" s="28" t="s">
        <v>48</v>
      </c>
      <c r="N3763" s="28">
        <v>100.0</v>
      </c>
    </row>
    <row r="3764">
      <c r="A3764" s="28">
        <v>3763.0</v>
      </c>
      <c r="B3764" s="28">
        <v>24.0</v>
      </c>
      <c r="C3764" s="28" t="s">
        <v>49</v>
      </c>
      <c r="D3764" s="28">
        <v>7.11</v>
      </c>
      <c r="E3764" s="28">
        <v>1.44</v>
      </c>
      <c r="F3764" s="28">
        <v>8.31</v>
      </c>
      <c r="G3764" s="28">
        <v>68.69</v>
      </c>
      <c r="H3764" s="28" t="s">
        <v>45</v>
      </c>
      <c r="I3764" s="28">
        <v>4.15</v>
      </c>
      <c r="J3764" s="28">
        <v>8.4</v>
      </c>
      <c r="K3764" s="28">
        <v>244.36</v>
      </c>
      <c r="L3764" s="28">
        <v>10.42</v>
      </c>
      <c r="M3764" s="28" t="s">
        <v>46</v>
      </c>
      <c r="N3764" s="28">
        <v>23.02</v>
      </c>
    </row>
    <row r="3765">
      <c r="A3765" s="28">
        <v>3764.0</v>
      </c>
      <c r="B3765" s="28">
        <v>23.0</v>
      </c>
      <c r="C3765" s="28" t="s">
        <v>44</v>
      </c>
      <c r="D3765" s="28">
        <v>7.28</v>
      </c>
      <c r="E3765" s="28">
        <v>6.37</v>
      </c>
      <c r="F3765" s="28">
        <v>5.95</v>
      </c>
      <c r="G3765" s="28">
        <v>76.87</v>
      </c>
      <c r="H3765" s="28" t="s">
        <v>45</v>
      </c>
      <c r="I3765" s="28">
        <v>1.93</v>
      </c>
      <c r="J3765" s="28">
        <v>12.2</v>
      </c>
      <c r="K3765" s="28">
        <v>220.29</v>
      </c>
      <c r="L3765" s="28">
        <v>18.31</v>
      </c>
      <c r="M3765" s="28" t="s">
        <v>46</v>
      </c>
      <c r="N3765" s="28">
        <v>51.26</v>
      </c>
    </row>
    <row r="3766">
      <c r="A3766" s="28">
        <v>3765.0</v>
      </c>
      <c r="B3766" s="28">
        <v>17.0</v>
      </c>
      <c r="C3766" s="28" t="s">
        <v>44</v>
      </c>
      <c r="D3766" s="28">
        <v>0.84</v>
      </c>
      <c r="E3766" s="28">
        <v>6.79</v>
      </c>
      <c r="F3766" s="28">
        <v>4.28</v>
      </c>
      <c r="G3766" s="28">
        <v>65.11</v>
      </c>
      <c r="H3766" s="28" t="s">
        <v>47</v>
      </c>
      <c r="I3766" s="28">
        <v>0.01</v>
      </c>
      <c r="J3766" s="28">
        <v>6.28</v>
      </c>
      <c r="K3766" s="28">
        <v>302.7</v>
      </c>
      <c r="L3766" s="28">
        <v>8.92</v>
      </c>
      <c r="M3766" s="28" t="s">
        <v>48</v>
      </c>
      <c r="N3766" s="28">
        <v>82.5527292691123</v>
      </c>
    </row>
    <row r="3767">
      <c r="A3767" s="28">
        <v>3766.0</v>
      </c>
      <c r="B3767" s="28">
        <v>18.0</v>
      </c>
      <c r="C3767" s="28" t="s">
        <v>49</v>
      </c>
      <c r="D3767" s="28">
        <v>7.93</v>
      </c>
      <c r="E3767" s="28">
        <v>6.42</v>
      </c>
      <c r="F3767" s="28">
        <v>4.53</v>
      </c>
      <c r="G3767" s="28">
        <v>67.27</v>
      </c>
      <c r="H3767" s="28" t="s">
        <v>45</v>
      </c>
      <c r="I3767" s="28">
        <v>0.83</v>
      </c>
      <c r="J3767" s="28">
        <v>9.96</v>
      </c>
      <c r="K3767" s="28">
        <v>183.26</v>
      </c>
      <c r="L3767" s="28">
        <v>14.78</v>
      </c>
      <c r="M3767" s="28" t="s">
        <v>46</v>
      </c>
      <c r="N3767" s="28">
        <v>22.89</v>
      </c>
    </row>
    <row r="3768">
      <c r="A3768" s="28">
        <v>3767.0</v>
      </c>
      <c r="B3768" s="28">
        <v>17.0</v>
      </c>
      <c r="C3768" s="28" t="s">
        <v>44</v>
      </c>
      <c r="D3768" s="28">
        <v>2.38</v>
      </c>
      <c r="E3768" s="28">
        <v>6.85</v>
      </c>
      <c r="F3768" s="28">
        <v>5.38</v>
      </c>
      <c r="G3768" s="28">
        <v>88.52</v>
      </c>
      <c r="H3768" s="28" t="s">
        <v>45</v>
      </c>
      <c r="I3768" s="28">
        <v>4.64</v>
      </c>
      <c r="J3768" s="28">
        <v>3.7</v>
      </c>
      <c r="K3768" s="28">
        <v>279.65</v>
      </c>
      <c r="L3768" s="28">
        <v>8.71</v>
      </c>
      <c r="M3768" s="28" t="s">
        <v>48</v>
      </c>
      <c r="N3768" s="28">
        <v>89.43</v>
      </c>
    </row>
    <row r="3769">
      <c r="A3769" s="28">
        <v>3768.0</v>
      </c>
      <c r="B3769" s="28">
        <v>23.0</v>
      </c>
      <c r="C3769" s="28" t="s">
        <v>49</v>
      </c>
      <c r="D3769" s="28">
        <v>0.67</v>
      </c>
      <c r="E3769" s="28">
        <v>6.68</v>
      </c>
      <c r="F3769" s="28">
        <v>5.1</v>
      </c>
      <c r="G3769" s="28">
        <v>60.19</v>
      </c>
      <c r="H3769" s="28" t="s">
        <v>45</v>
      </c>
      <c r="I3769" s="28">
        <v>0.17</v>
      </c>
      <c r="J3769" s="28">
        <v>2.26</v>
      </c>
      <c r="K3769" s="28">
        <v>306.05</v>
      </c>
      <c r="L3769" s="28">
        <v>-0.63</v>
      </c>
      <c r="M3769" s="28" t="s">
        <v>48</v>
      </c>
      <c r="N3769" s="28">
        <v>79.12</v>
      </c>
    </row>
    <row r="3770">
      <c r="A3770" s="28">
        <v>3769.0</v>
      </c>
      <c r="B3770" s="28">
        <v>21.0</v>
      </c>
      <c r="C3770" s="28" t="s">
        <v>44</v>
      </c>
      <c r="D3770" s="28">
        <v>0.04</v>
      </c>
      <c r="E3770" s="28">
        <v>2.17</v>
      </c>
      <c r="F3770" s="28">
        <v>8.37</v>
      </c>
      <c r="G3770" s="28">
        <v>95.59</v>
      </c>
      <c r="H3770" s="28" t="s">
        <v>47</v>
      </c>
      <c r="I3770" s="28">
        <v>2.98</v>
      </c>
      <c r="J3770" s="28">
        <v>3.11</v>
      </c>
      <c r="K3770" s="28">
        <v>314.41</v>
      </c>
      <c r="L3770" s="28">
        <v>5.77</v>
      </c>
      <c r="M3770" s="28" t="s">
        <v>48</v>
      </c>
      <c r="N3770" s="28">
        <v>80.43</v>
      </c>
    </row>
    <row r="3771">
      <c r="A3771" s="28">
        <v>3770.0</v>
      </c>
      <c r="B3771" s="28">
        <v>21.0</v>
      </c>
      <c r="C3771" s="28" t="s">
        <v>44</v>
      </c>
      <c r="D3771" s="28">
        <v>3.27</v>
      </c>
      <c r="E3771" s="28">
        <v>3.11</v>
      </c>
      <c r="F3771" s="28">
        <v>8.93</v>
      </c>
      <c r="G3771" s="28">
        <v>85.33</v>
      </c>
      <c r="H3771" s="28" t="s">
        <v>45</v>
      </c>
      <c r="I3771" s="28">
        <v>2.05</v>
      </c>
      <c r="J3771" s="28">
        <v>5.77</v>
      </c>
      <c r="K3771" s="28">
        <v>267.81</v>
      </c>
      <c r="L3771" s="28">
        <v>6.87</v>
      </c>
      <c r="M3771" s="28" t="s">
        <v>48</v>
      </c>
      <c r="N3771" s="28">
        <v>69.66</v>
      </c>
    </row>
    <row r="3772">
      <c r="A3772" s="28">
        <v>3771.0</v>
      </c>
      <c r="B3772" s="28">
        <v>24.0</v>
      </c>
      <c r="C3772" s="28" t="s">
        <v>44</v>
      </c>
      <c r="D3772" s="28">
        <v>5.04</v>
      </c>
      <c r="E3772" s="28">
        <v>6.57</v>
      </c>
      <c r="F3772" s="28">
        <v>8.08</v>
      </c>
      <c r="G3772" s="28">
        <v>77.64</v>
      </c>
      <c r="H3772" s="28" t="s">
        <v>47</v>
      </c>
      <c r="I3772" s="28">
        <v>2.15</v>
      </c>
      <c r="J3772" s="28">
        <v>6.41</v>
      </c>
      <c r="K3772" s="28">
        <v>248.22</v>
      </c>
      <c r="L3772" s="28">
        <v>9.28</v>
      </c>
      <c r="M3772" s="28" t="s">
        <v>46</v>
      </c>
      <c r="N3772" s="28">
        <v>72.59</v>
      </c>
    </row>
    <row r="3773">
      <c r="A3773" s="28">
        <v>3772.0</v>
      </c>
      <c r="B3773" s="28">
        <v>23.0</v>
      </c>
      <c r="C3773" s="28" t="s">
        <v>49</v>
      </c>
      <c r="D3773" s="28">
        <v>2.66</v>
      </c>
      <c r="E3773" s="28">
        <v>1.16</v>
      </c>
      <c r="F3773" s="28">
        <v>7.65</v>
      </c>
      <c r="G3773" s="28">
        <v>73.25</v>
      </c>
      <c r="H3773" s="28" t="s">
        <v>47</v>
      </c>
      <c r="I3773" s="28">
        <v>2.0</v>
      </c>
      <c r="J3773" s="28">
        <v>5.93</v>
      </c>
      <c r="K3773" s="28">
        <v>300.7</v>
      </c>
      <c r="L3773" s="28">
        <v>5.88</v>
      </c>
      <c r="M3773" s="28" t="s">
        <v>48</v>
      </c>
      <c r="N3773" s="28">
        <v>54.54</v>
      </c>
    </row>
    <row r="3774">
      <c r="A3774" s="28">
        <v>3773.0</v>
      </c>
      <c r="B3774" s="28">
        <v>19.0</v>
      </c>
      <c r="C3774" s="28" t="s">
        <v>49</v>
      </c>
      <c r="D3774" s="28">
        <v>6.69</v>
      </c>
      <c r="E3774" s="28">
        <v>6.71</v>
      </c>
      <c r="F3774" s="28">
        <v>6.94</v>
      </c>
      <c r="G3774" s="28">
        <v>65.05</v>
      </c>
      <c r="H3774" s="28" t="s">
        <v>51</v>
      </c>
      <c r="I3774" s="28">
        <v>0.34</v>
      </c>
      <c r="J3774" s="28">
        <v>8.71</v>
      </c>
      <c r="K3774" s="28">
        <v>231.92</v>
      </c>
      <c r="L3774" s="28">
        <v>14.45</v>
      </c>
      <c r="M3774" s="28" t="s">
        <v>46</v>
      </c>
      <c r="N3774" s="28">
        <v>59.769804829565</v>
      </c>
    </row>
    <row r="3775">
      <c r="A3775" s="28">
        <v>3774.0</v>
      </c>
      <c r="B3775" s="28">
        <v>19.0</v>
      </c>
      <c r="C3775" s="28" t="s">
        <v>49</v>
      </c>
      <c r="D3775" s="28">
        <v>5.73</v>
      </c>
      <c r="E3775" s="28">
        <v>6.99</v>
      </c>
      <c r="F3775" s="28">
        <v>7.85</v>
      </c>
      <c r="G3775" s="28">
        <v>96.86</v>
      </c>
      <c r="H3775" s="28" t="s">
        <v>47</v>
      </c>
      <c r="I3775" s="28">
        <v>0.61</v>
      </c>
      <c r="J3775" s="28">
        <v>7.06</v>
      </c>
      <c r="K3775" s="28">
        <v>233.15</v>
      </c>
      <c r="L3775" s="28">
        <v>11.82</v>
      </c>
      <c r="M3775" s="28" t="s">
        <v>46</v>
      </c>
      <c r="N3775" s="28">
        <v>84.03</v>
      </c>
    </row>
    <row r="3776">
      <c r="A3776" s="28">
        <v>3775.0</v>
      </c>
      <c r="B3776" s="28">
        <v>24.0</v>
      </c>
      <c r="C3776" s="28" t="s">
        <v>44</v>
      </c>
      <c r="D3776" s="28">
        <v>2.8</v>
      </c>
      <c r="E3776" s="28">
        <v>3.15</v>
      </c>
      <c r="F3776" s="28">
        <v>8.74</v>
      </c>
      <c r="G3776" s="28">
        <v>88.49</v>
      </c>
      <c r="H3776" s="28" t="s">
        <v>51</v>
      </c>
      <c r="I3776" s="28">
        <v>0.31</v>
      </c>
      <c r="J3776" s="28">
        <v>7.09</v>
      </c>
      <c r="K3776" s="28">
        <v>275.97</v>
      </c>
      <c r="L3776" s="28">
        <v>7.64</v>
      </c>
      <c r="M3776" s="28" t="s">
        <v>48</v>
      </c>
      <c r="N3776" s="28">
        <v>70.88</v>
      </c>
    </row>
    <row r="3777">
      <c r="A3777" s="28">
        <v>3776.0</v>
      </c>
      <c r="B3777" s="28">
        <v>16.0</v>
      </c>
      <c r="C3777" s="28" t="s">
        <v>44</v>
      </c>
      <c r="D3777" s="28">
        <v>5.87</v>
      </c>
      <c r="E3777" s="28">
        <v>6.38</v>
      </c>
      <c r="F3777" s="28">
        <v>7.01</v>
      </c>
      <c r="G3777" s="28">
        <v>73.46</v>
      </c>
      <c r="H3777" s="28" t="s">
        <v>51</v>
      </c>
      <c r="I3777" s="28">
        <v>0.27</v>
      </c>
      <c r="J3777" s="28">
        <v>9.73</v>
      </c>
      <c r="K3777" s="28">
        <v>239.26</v>
      </c>
      <c r="L3777" s="28">
        <v>14.3</v>
      </c>
      <c r="M3777" s="28" t="s">
        <v>46</v>
      </c>
      <c r="N3777" s="28">
        <v>69.01</v>
      </c>
    </row>
    <row r="3778">
      <c r="A3778" s="28">
        <v>3777.0</v>
      </c>
      <c r="B3778" s="28">
        <v>17.0</v>
      </c>
      <c r="C3778" s="28" t="s">
        <v>49</v>
      </c>
      <c r="D3778" s="28">
        <v>7.52</v>
      </c>
      <c r="E3778" s="28">
        <v>5.81</v>
      </c>
      <c r="F3778" s="28">
        <v>4.77</v>
      </c>
      <c r="G3778" s="28">
        <v>62.84</v>
      </c>
      <c r="H3778" s="28" t="s">
        <v>51</v>
      </c>
      <c r="I3778" s="28">
        <v>0.43</v>
      </c>
      <c r="J3778" s="28">
        <v>12.65</v>
      </c>
      <c r="K3778" s="28">
        <v>229.06</v>
      </c>
      <c r="L3778" s="28">
        <v>18.08</v>
      </c>
      <c r="M3778" s="28" t="s">
        <v>46</v>
      </c>
      <c r="N3778" s="28">
        <v>34.57</v>
      </c>
    </row>
    <row r="3779">
      <c r="A3779" s="28">
        <v>3778.0</v>
      </c>
      <c r="B3779" s="28">
        <v>17.0</v>
      </c>
      <c r="C3779" s="28" t="s">
        <v>44</v>
      </c>
      <c r="D3779" s="28">
        <v>0.74</v>
      </c>
      <c r="E3779" s="28">
        <v>3.35</v>
      </c>
      <c r="F3779" s="28">
        <v>4.82</v>
      </c>
      <c r="G3779" s="28">
        <v>73.03</v>
      </c>
      <c r="H3779" s="28" t="s">
        <v>51</v>
      </c>
      <c r="I3779" s="28">
        <v>3.48</v>
      </c>
      <c r="J3779" s="28">
        <v>3.25</v>
      </c>
      <c r="K3779" s="28">
        <v>314.72</v>
      </c>
      <c r="L3779" s="28">
        <v>2.75</v>
      </c>
      <c r="M3779" s="28" t="s">
        <v>48</v>
      </c>
      <c r="N3779" s="28">
        <v>48.11</v>
      </c>
    </row>
    <row r="3780">
      <c r="A3780" s="28">
        <v>3779.0</v>
      </c>
      <c r="B3780" s="28">
        <v>21.0</v>
      </c>
      <c r="C3780" s="28" t="s">
        <v>49</v>
      </c>
      <c r="D3780" s="28">
        <v>2.45</v>
      </c>
      <c r="E3780" s="28">
        <v>5.17</v>
      </c>
      <c r="F3780" s="28">
        <v>6.92</v>
      </c>
      <c r="G3780" s="28">
        <v>67.39</v>
      </c>
      <c r="H3780" s="28" t="s">
        <v>45</v>
      </c>
      <c r="I3780" s="28">
        <v>0.57</v>
      </c>
      <c r="J3780" s="28">
        <v>4.13</v>
      </c>
      <c r="K3780" s="28">
        <v>277.06</v>
      </c>
      <c r="L3780" s="28">
        <v>4.86</v>
      </c>
      <c r="M3780" s="28" t="s">
        <v>48</v>
      </c>
      <c r="N3780" s="28">
        <v>66.3</v>
      </c>
    </row>
    <row r="3781">
      <c r="A3781" s="28">
        <v>3780.0</v>
      </c>
      <c r="B3781" s="28">
        <v>19.0</v>
      </c>
      <c r="C3781" s="28" t="s">
        <v>44</v>
      </c>
      <c r="D3781" s="28">
        <v>3.71</v>
      </c>
      <c r="E3781" s="28">
        <v>9.19</v>
      </c>
      <c r="F3781" s="28">
        <v>5.67</v>
      </c>
      <c r="G3781" s="28">
        <v>91.45</v>
      </c>
      <c r="H3781" s="28" t="s">
        <v>51</v>
      </c>
      <c r="I3781" s="28">
        <v>1.31</v>
      </c>
      <c r="J3781" s="28">
        <v>6.51</v>
      </c>
      <c r="K3781" s="28">
        <v>278.48</v>
      </c>
      <c r="L3781" s="28">
        <v>9.68</v>
      </c>
      <c r="M3781" s="28" t="s">
        <v>50</v>
      </c>
      <c r="N3781" s="28">
        <v>95.21</v>
      </c>
    </row>
    <row r="3782">
      <c r="A3782" s="28">
        <v>3781.0</v>
      </c>
      <c r="B3782" s="28">
        <v>18.0</v>
      </c>
      <c r="C3782" s="28" t="s">
        <v>49</v>
      </c>
      <c r="D3782" s="28">
        <v>3.98</v>
      </c>
      <c r="E3782" s="28">
        <v>4.84</v>
      </c>
      <c r="F3782" s="28">
        <v>8.55</v>
      </c>
      <c r="G3782" s="28">
        <v>88.78</v>
      </c>
      <c r="H3782" s="28" t="s">
        <v>47</v>
      </c>
      <c r="I3782" s="28">
        <v>3.28</v>
      </c>
      <c r="J3782" s="28">
        <v>8.87</v>
      </c>
      <c r="K3782" s="28">
        <v>286.24</v>
      </c>
      <c r="L3782" s="28">
        <v>11.16</v>
      </c>
      <c r="M3782" s="28" t="s">
        <v>48</v>
      </c>
      <c r="N3782" s="28">
        <v>69.4</v>
      </c>
    </row>
    <row r="3783">
      <c r="A3783" s="28">
        <v>3782.0</v>
      </c>
      <c r="B3783" s="28">
        <v>18.0</v>
      </c>
      <c r="C3783" s="28" t="s">
        <v>44</v>
      </c>
      <c r="D3783" s="28">
        <v>4.34</v>
      </c>
      <c r="E3783" s="28">
        <v>6.67</v>
      </c>
      <c r="F3783" s="28">
        <v>7.06</v>
      </c>
      <c r="G3783" s="28">
        <v>79.93</v>
      </c>
      <c r="H3783" s="28" t="s">
        <v>45</v>
      </c>
      <c r="I3783" s="28">
        <v>0.56</v>
      </c>
      <c r="J3783" s="28">
        <v>6.55</v>
      </c>
      <c r="K3783" s="28">
        <v>278.08</v>
      </c>
      <c r="L3783" s="28">
        <v>10.44</v>
      </c>
      <c r="M3783" s="28" t="s">
        <v>48</v>
      </c>
      <c r="N3783" s="28">
        <v>67.37</v>
      </c>
    </row>
    <row r="3784">
      <c r="A3784" s="28">
        <v>3783.0</v>
      </c>
      <c r="B3784" s="28">
        <v>18.0</v>
      </c>
      <c r="C3784" s="28" t="s">
        <v>49</v>
      </c>
      <c r="D3784" s="28">
        <v>2.41</v>
      </c>
      <c r="E3784" s="28">
        <v>1.32</v>
      </c>
      <c r="F3784" s="28">
        <v>7.38</v>
      </c>
      <c r="G3784" s="28">
        <v>95.43</v>
      </c>
      <c r="H3784" s="28" t="s">
        <v>47</v>
      </c>
      <c r="I3784" s="28">
        <v>4.55</v>
      </c>
      <c r="J3784" s="28">
        <v>4.69</v>
      </c>
      <c r="K3784" s="28">
        <v>296.87</v>
      </c>
      <c r="L3784" s="28">
        <v>5.96</v>
      </c>
      <c r="M3784" s="28" t="s">
        <v>48</v>
      </c>
      <c r="N3784" s="28">
        <v>72.3824842772248</v>
      </c>
    </row>
    <row r="3785">
      <c r="A3785" s="28">
        <v>3784.0</v>
      </c>
      <c r="B3785" s="28">
        <v>21.0</v>
      </c>
      <c r="C3785" s="28" t="s">
        <v>44</v>
      </c>
      <c r="D3785" s="28">
        <v>5.34</v>
      </c>
      <c r="E3785" s="28">
        <v>1.7</v>
      </c>
      <c r="F3785" s="28">
        <v>4.03</v>
      </c>
      <c r="G3785" s="28">
        <v>67.23</v>
      </c>
      <c r="H3785" s="28" t="s">
        <v>45</v>
      </c>
      <c r="I3785" s="28">
        <v>2.39</v>
      </c>
      <c r="J3785" s="28">
        <v>7.08</v>
      </c>
      <c r="K3785" s="28">
        <v>260.0</v>
      </c>
      <c r="L3785" s="28">
        <v>10.16</v>
      </c>
      <c r="M3785" s="28" t="s">
        <v>46</v>
      </c>
      <c r="N3785" s="28">
        <v>13.87</v>
      </c>
    </row>
    <row r="3786">
      <c r="A3786" s="28">
        <v>3785.0</v>
      </c>
      <c r="B3786" s="28">
        <v>23.0</v>
      </c>
      <c r="C3786" s="28" t="s">
        <v>44</v>
      </c>
      <c r="D3786" s="28">
        <v>5.16</v>
      </c>
      <c r="E3786" s="28">
        <v>1.73</v>
      </c>
      <c r="F3786" s="28">
        <v>6.49</v>
      </c>
      <c r="G3786" s="28">
        <v>78.08</v>
      </c>
      <c r="H3786" s="28" t="s">
        <v>47</v>
      </c>
      <c r="I3786" s="28">
        <v>4.82</v>
      </c>
      <c r="J3786" s="28">
        <v>11.09</v>
      </c>
      <c r="K3786" s="28">
        <v>254.91</v>
      </c>
      <c r="L3786" s="28">
        <v>13.43</v>
      </c>
      <c r="M3786" s="28" t="s">
        <v>46</v>
      </c>
      <c r="N3786" s="28">
        <v>40.21</v>
      </c>
    </row>
    <row r="3787">
      <c r="A3787" s="28">
        <v>3786.0</v>
      </c>
      <c r="B3787" s="28">
        <v>22.0</v>
      </c>
      <c r="C3787" s="28" t="s">
        <v>44</v>
      </c>
      <c r="D3787" s="28">
        <v>4.62</v>
      </c>
      <c r="E3787" s="28">
        <v>8.0</v>
      </c>
      <c r="F3787" s="28">
        <v>6.16</v>
      </c>
      <c r="G3787" s="28">
        <v>88.42</v>
      </c>
      <c r="H3787" s="28" t="s">
        <v>51</v>
      </c>
      <c r="I3787" s="28">
        <v>0.96</v>
      </c>
      <c r="J3787" s="28">
        <v>10.46</v>
      </c>
      <c r="K3787" s="28">
        <v>278.75</v>
      </c>
      <c r="L3787" s="28">
        <v>11.6</v>
      </c>
      <c r="M3787" s="28" t="s">
        <v>48</v>
      </c>
      <c r="N3787" s="28">
        <v>77.49</v>
      </c>
    </row>
    <row r="3788">
      <c r="A3788" s="28">
        <v>3787.0</v>
      </c>
      <c r="B3788" s="28">
        <v>19.0</v>
      </c>
      <c r="C3788" s="28" t="s">
        <v>44</v>
      </c>
      <c r="D3788" s="28">
        <v>0.91</v>
      </c>
      <c r="E3788" s="28">
        <v>4.15</v>
      </c>
      <c r="F3788" s="28">
        <v>7.53</v>
      </c>
      <c r="G3788" s="28">
        <v>62.71</v>
      </c>
      <c r="H3788" s="28" t="s">
        <v>51</v>
      </c>
      <c r="I3788" s="28">
        <v>0.15</v>
      </c>
      <c r="J3788" s="28">
        <v>5.2</v>
      </c>
      <c r="K3788" s="28">
        <v>313.37</v>
      </c>
      <c r="L3788" s="28">
        <v>-0.17</v>
      </c>
      <c r="M3788" s="28" t="s">
        <v>48</v>
      </c>
      <c r="N3788" s="28">
        <v>75.61</v>
      </c>
    </row>
    <row r="3789">
      <c r="A3789" s="28">
        <v>3788.0</v>
      </c>
      <c r="B3789" s="28">
        <v>19.0</v>
      </c>
      <c r="C3789" s="28" t="s">
        <v>44</v>
      </c>
      <c r="D3789" s="28">
        <v>3.82</v>
      </c>
      <c r="E3789" s="28">
        <v>3.05</v>
      </c>
      <c r="F3789" s="28">
        <v>5.91</v>
      </c>
      <c r="G3789" s="28">
        <v>74.91</v>
      </c>
      <c r="H3789" s="28" t="s">
        <v>47</v>
      </c>
      <c r="I3789" s="28">
        <v>2.95</v>
      </c>
      <c r="J3789" s="28">
        <v>5.89</v>
      </c>
      <c r="K3789" s="28">
        <v>266.12</v>
      </c>
      <c r="L3789" s="28">
        <v>10.67</v>
      </c>
      <c r="M3789" s="28" t="s">
        <v>48</v>
      </c>
      <c r="N3789" s="28">
        <v>50.81</v>
      </c>
    </row>
    <row r="3790">
      <c r="A3790" s="28">
        <v>3789.0</v>
      </c>
      <c r="B3790" s="28">
        <v>17.0</v>
      </c>
      <c r="C3790" s="28" t="s">
        <v>49</v>
      </c>
      <c r="D3790" s="28">
        <v>2.85</v>
      </c>
      <c r="E3790" s="28">
        <v>7.73</v>
      </c>
      <c r="F3790" s="28">
        <v>8.88</v>
      </c>
      <c r="G3790" s="28">
        <v>82.87</v>
      </c>
      <c r="H3790" s="28" t="s">
        <v>47</v>
      </c>
      <c r="I3790" s="28">
        <v>1.64</v>
      </c>
      <c r="J3790" s="28">
        <v>7.68</v>
      </c>
      <c r="K3790" s="28">
        <v>284.29</v>
      </c>
      <c r="L3790" s="28">
        <v>8.63</v>
      </c>
      <c r="M3790" s="28" t="s">
        <v>48</v>
      </c>
      <c r="N3790" s="28">
        <v>86.77</v>
      </c>
    </row>
    <row r="3791">
      <c r="A3791" s="28">
        <v>3790.0</v>
      </c>
      <c r="B3791" s="28">
        <v>16.0</v>
      </c>
      <c r="C3791" s="28" t="s">
        <v>49</v>
      </c>
      <c r="D3791" s="28">
        <v>3.93</v>
      </c>
      <c r="E3791" s="28">
        <v>2.53</v>
      </c>
      <c r="F3791" s="28">
        <v>7.35</v>
      </c>
      <c r="G3791" s="28">
        <v>74.67</v>
      </c>
      <c r="H3791" s="28" t="s">
        <v>45</v>
      </c>
      <c r="I3791" s="28">
        <v>2.86</v>
      </c>
      <c r="J3791" s="28">
        <v>7.85</v>
      </c>
      <c r="K3791" s="28">
        <v>266.08</v>
      </c>
      <c r="L3791" s="28">
        <v>9.78</v>
      </c>
      <c r="M3791" s="28" t="s">
        <v>48</v>
      </c>
      <c r="N3791" s="28">
        <v>49.82</v>
      </c>
    </row>
    <row r="3792">
      <c r="A3792" s="28">
        <v>3791.0</v>
      </c>
      <c r="B3792" s="28">
        <v>24.0</v>
      </c>
      <c r="C3792" s="28" t="s">
        <v>49</v>
      </c>
      <c r="D3792" s="28">
        <v>7.37</v>
      </c>
      <c r="E3792" s="28">
        <v>3.22</v>
      </c>
      <c r="F3792" s="28">
        <v>7.3</v>
      </c>
      <c r="G3792" s="28">
        <v>79.21</v>
      </c>
      <c r="H3792" s="28" t="s">
        <v>47</v>
      </c>
      <c r="I3792" s="28">
        <v>2.37</v>
      </c>
      <c r="J3792" s="28">
        <v>12.12</v>
      </c>
      <c r="K3792" s="28">
        <v>230.17</v>
      </c>
      <c r="L3792" s="28">
        <v>18.16</v>
      </c>
      <c r="M3792" s="28" t="s">
        <v>46</v>
      </c>
      <c r="N3792" s="28">
        <v>31.05</v>
      </c>
    </row>
    <row r="3793">
      <c r="A3793" s="28">
        <v>3792.0</v>
      </c>
      <c r="B3793" s="28">
        <v>17.0</v>
      </c>
      <c r="C3793" s="28" t="s">
        <v>49</v>
      </c>
      <c r="D3793" s="28">
        <v>3.84</v>
      </c>
      <c r="E3793" s="28">
        <v>4.88</v>
      </c>
      <c r="F3793" s="28">
        <v>8.6</v>
      </c>
      <c r="G3793" s="28">
        <v>84.32</v>
      </c>
      <c r="H3793" s="28" t="s">
        <v>45</v>
      </c>
      <c r="I3793" s="28">
        <v>2.29</v>
      </c>
      <c r="J3793" s="28">
        <v>9.14</v>
      </c>
      <c r="K3793" s="28">
        <v>286.07</v>
      </c>
      <c r="L3793" s="28">
        <v>8.82</v>
      </c>
      <c r="M3793" s="28" t="s">
        <v>48</v>
      </c>
      <c r="N3793" s="28">
        <v>75.97</v>
      </c>
    </row>
    <row r="3794">
      <c r="A3794" s="28">
        <v>3793.0</v>
      </c>
      <c r="B3794" s="28">
        <v>23.0</v>
      </c>
      <c r="C3794" s="28" t="s">
        <v>49</v>
      </c>
      <c r="D3794" s="28">
        <v>0.11</v>
      </c>
      <c r="E3794" s="28">
        <v>3.98</v>
      </c>
      <c r="F3794" s="28">
        <v>8.98</v>
      </c>
      <c r="G3794" s="28">
        <v>74.74</v>
      </c>
      <c r="H3794" s="28" t="s">
        <v>51</v>
      </c>
      <c r="I3794" s="28">
        <v>4.26</v>
      </c>
      <c r="J3794" s="28">
        <v>2.7</v>
      </c>
      <c r="K3794" s="28">
        <v>316.92</v>
      </c>
      <c r="L3794" s="28">
        <v>4.23</v>
      </c>
      <c r="M3794" s="28" t="s">
        <v>48</v>
      </c>
      <c r="N3794" s="28">
        <v>83.74</v>
      </c>
    </row>
    <row r="3795">
      <c r="A3795" s="28">
        <v>3794.0</v>
      </c>
      <c r="B3795" s="28">
        <v>24.0</v>
      </c>
      <c r="C3795" s="28" t="s">
        <v>44</v>
      </c>
      <c r="D3795" s="28">
        <v>3.51</v>
      </c>
      <c r="E3795" s="28">
        <v>6.27</v>
      </c>
      <c r="F3795" s="28">
        <v>4.99</v>
      </c>
      <c r="G3795" s="28">
        <v>64.24</v>
      </c>
      <c r="H3795" s="28" t="s">
        <v>47</v>
      </c>
      <c r="I3795" s="28">
        <v>0.96</v>
      </c>
      <c r="J3795" s="28">
        <v>9.08</v>
      </c>
      <c r="K3795" s="28">
        <v>269.93</v>
      </c>
      <c r="L3795" s="28">
        <v>12.22</v>
      </c>
      <c r="M3795" s="28" t="s">
        <v>48</v>
      </c>
      <c r="N3795" s="28">
        <v>62.47</v>
      </c>
    </row>
    <row r="3796">
      <c r="A3796" s="28">
        <v>3795.0</v>
      </c>
      <c r="B3796" s="28">
        <v>19.0</v>
      </c>
      <c r="C3796" s="28" t="s">
        <v>44</v>
      </c>
      <c r="D3796" s="28">
        <v>6.57</v>
      </c>
      <c r="E3796" s="28">
        <v>4.04</v>
      </c>
      <c r="F3796" s="28">
        <v>8.05</v>
      </c>
      <c r="G3796" s="28">
        <v>65.58</v>
      </c>
      <c r="H3796" s="28" t="s">
        <v>45</v>
      </c>
      <c r="I3796" s="28">
        <v>2.5</v>
      </c>
      <c r="J3796" s="28">
        <v>12.06</v>
      </c>
      <c r="K3796" s="28">
        <v>251.57</v>
      </c>
      <c r="L3796" s="28">
        <v>13.56</v>
      </c>
      <c r="M3796" s="28" t="s">
        <v>46</v>
      </c>
      <c r="N3796" s="28">
        <v>36.76</v>
      </c>
    </row>
    <row r="3797">
      <c r="A3797" s="28">
        <v>3796.0</v>
      </c>
      <c r="B3797" s="28">
        <v>23.0</v>
      </c>
      <c r="C3797" s="28" t="s">
        <v>44</v>
      </c>
      <c r="D3797" s="28">
        <v>6.24</v>
      </c>
      <c r="E3797" s="28">
        <v>4.54</v>
      </c>
      <c r="F3797" s="28">
        <v>4.81</v>
      </c>
      <c r="G3797" s="28">
        <v>81.08</v>
      </c>
      <c r="H3797" s="28" t="s">
        <v>45</v>
      </c>
      <c r="I3797" s="28">
        <v>2.08</v>
      </c>
      <c r="J3797" s="28">
        <v>9.98</v>
      </c>
      <c r="K3797" s="28">
        <v>257.89</v>
      </c>
      <c r="L3797" s="28">
        <v>13.09</v>
      </c>
      <c r="M3797" s="28" t="s">
        <v>46</v>
      </c>
      <c r="N3797" s="28">
        <v>42.03</v>
      </c>
    </row>
    <row r="3798">
      <c r="A3798" s="28">
        <v>3797.0</v>
      </c>
      <c r="B3798" s="28">
        <v>24.0</v>
      </c>
      <c r="C3798" s="28" t="s">
        <v>49</v>
      </c>
      <c r="D3798" s="28">
        <v>4.11</v>
      </c>
      <c r="E3798" s="28">
        <v>8.77</v>
      </c>
      <c r="F3798" s="28">
        <v>6.29</v>
      </c>
      <c r="G3798" s="28">
        <v>66.99</v>
      </c>
      <c r="H3798" s="28" t="s">
        <v>51</v>
      </c>
      <c r="I3798" s="28">
        <v>3.37</v>
      </c>
      <c r="J3798" s="28">
        <v>8.53</v>
      </c>
      <c r="K3798" s="28">
        <v>262.83</v>
      </c>
      <c r="L3798" s="28">
        <v>11.78</v>
      </c>
      <c r="M3798" s="28" t="s">
        <v>48</v>
      </c>
      <c r="N3798" s="28">
        <v>85.57</v>
      </c>
    </row>
    <row r="3799">
      <c r="A3799" s="28">
        <v>3798.0</v>
      </c>
      <c r="B3799" s="28">
        <v>20.0</v>
      </c>
      <c r="C3799" s="28" t="s">
        <v>44</v>
      </c>
      <c r="D3799" s="28">
        <v>2.0</v>
      </c>
      <c r="E3799" s="28">
        <v>8.96</v>
      </c>
      <c r="F3799" s="28">
        <v>4.5</v>
      </c>
      <c r="G3799" s="28">
        <v>95.59</v>
      </c>
      <c r="H3799" s="28" t="s">
        <v>45</v>
      </c>
      <c r="I3799" s="28">
        <v>0.25</v>
      </c>
      <c r="J3799" s="28">
        <v>5.06</v>
      </c>
      <c r="K3799" s="28">
        <v>310.8</v>
      </c>
      <c r="L3799" s="28">
        <v>6.02</v>
      </c>
      <c r="M3799" s="28" t="s">
        <v>50</v>
      </c>
      <c r="N3799" s="28">
        <v>100.0</v>
      </c>
    </row>
    <row r="3800">
      <c r="A3800" s="28">
        <v>3799.0</v>
      </c>
      <c r="B3800" s="28">
        <v>22.0</v>
      </c>
      <c r="C3800" s="28" t="s">
        <v>44</v>
      </c>
      <c r="D3800" s="28">
        <v>3.72</v>
      </c>
      <c r="E3800" s="28">
        <v>8.45</v>
      </c>
      <c r="F3800" s="28">
        <v>7.12</v>
      </c>
      <c r="G3800" s="28">
        <v>93.37</v>
      </c>
      <c r="H3800" s="28" t="s">
        <v>45</v>
      </c>
      <c r="I3800" s="28">
        <v>2.65</v>
      </c>
      <c r="J3800" s="28">
        <v>8.0</v>
      </c>
      <c r="K3800" s="28">
        <v>284.99</v>
      </c>
      <c r="L3800" s="28">
        <v>9.54</v>
      </c>
      <c r="M3800" s="28" t="s">
        <v>48</v>
      </c>
      <c r="N3800" s="28">
        <v>91.74</v>
      </c>
    </row>
    <row r="3801">
      <c r="A3801" s="28">
        <v>3800.0</v>
      </c>
      <c r="B3801" s="28">
        <v>19.0</v>
      </c>
      <c r="C3801" s="28" t="s">
        <v>49</v>
      </c>
      <c r="D3801" s="28">
        <v>4.51</v>
      </c>
      <c r="E3801" s="28">
        <v>8.78</v>
      </c>
      <c r="F3801" s="28">
        <v>6.34</v>
      </c>
      <c r="G3801" s="28">
        <v>73.96</v>
      </c>
      <c r="H3801" s="28" t="s">
        <v>51</v>
      </c>
      <c r="I3801" s="28">
        <v>2.39</v>
      </c>
      <c r="J3801" s="28">
        <v>8.25</v>
      </c>
      <c r="K3801" s="28">
        <v>260.36</v>
      </c>
      <c r="L3801" s="28">
        <v>11.77</v>
      </c>
      <c r="M3801" s="28" t="s">
        <v>48</v>
      </c>
      <c r="N3801" s="28">
        <v>79.22</v>
      </c>
    </row>
    <row r="3802">
      <c r="A3802" s="28">
        <v>3801.0</v>
      </c>
      <c r="B3802" s="28">
        <v>16.0</v>
      </c>
      <c r="C3802" s="28" t="s">
        <v>44</v>
      </c>
      <c r="D3802" s="28">
        <v>8.0</v>
      </c>
      <c r="E3802" s="28">
        <v>6.13</v>
      </c>
      <c r="F3802" s="28">
        <v>7.14</v>
      </c>
      <c r="G3802" s="28">
        <v>93.24</v>
      </c>
      <c r="H3802" s="28" t="s">
        <v>51</v>
      </c>
      <c r="I3802" s="28">
        <v>4.87</v>
      </c>
      <c r="J3802" s="28">
        <v>10.61</v>
      </c>
      <c r="K3802" s="28">
        <v>236.19</v>
      </c>
      <c r="L3802" s="28">
        <v>13.56</v>
      </c>
      <c r="M3802" s="28" t="s">
        <v>46</v>
      </c>
      <c r="N3802" s="28">
        <v>43.47</v>
      </c>
    </row>
    <row r="3803">
      <c r="A3803" s="28">
        <v>3802.0</v>
      </c>
      <c r="B3803" s="28">
        <v>18.0</v>
      </c>
      <c r="C3803" s="28" t="s">
        <v>49</v>
      </c>
      <c r="D3803" s="28">
        <v>5.15</v>
      </c>
      <c r="E3803" s="28">
        <v>6.82</v>
      </c>
      <c r="F3803" s="28">
        <v>7.39</v>
      </c>
      <c r="G3803" s="28">
        <v>81.33</v>
      </c>
      <c r="H3803" s="28" t="s">
        <v>51</v>
      </c>
      <c r="I3803" s="28">
        <v>3.78</v>
      </c>
      <c r="J3803" s="28">
        <v>7.76</v>
      </c>
      <c r="K3803" s="28">
        <v>245.88</v>
      </c>
      <c r="L3803" s="28">
        <v>9.76</v>
      </c>
      <c r="M3803" s="28" t="s">
        <v>46</v>
      </c>
      <c r="N3803" s="28">
        <v>72.75</v>
      </c>
    </row>
    <row r="3804">
      <c r="A3804" s="28">
        <v>3803.0</v>
      </c>
      <c r="B3804" s="28">
        <v>20.0</v>
      </c>
      <c r="C3804" s="28" t="s">
        <v>49</v>
      </c>
      <c r="D3804" s="28">
        <v>5.55</v>
      </c>
      <c r="E3804" s="28">
        <v>6.01</v>
      </c>
      <c r="F3804" s="28">
        <v>7.1</v>
      </c>
      <c r="G3804" s="28">
        <v>66.36</v>
      </c>
      <c r="H3804" s="28" t="s">
        <v>51</v>
      </c>
      <c r="I3804" s="28">
        <v>0.77</v>
      </c>
      <c r="J3804" s="28">
        <v>9.81</v>
      </c>
      <c r="K3804" s="28">
        <v>248.58</v>
      </c>
      <c r="L3804" s="28">
        <v>12.03</v>
      </c>
      <c r="M3804" s="28" t="s">
        <v>46</v>
      </c>
      <c r="N3804" s="28">
        <v>66.7260259620361</v>
      </c>
    </row>
    <row r="3805">
      <c r="A3805" s="28">
        <v>3804.0</v>
      </c>
      <c r="B3805" s="28">
        <v>18.0</v>
      </c>
      <c r="C3805" s="28" t="s">
        <v>44</v>
      </c>
      <c r="D3805" s="28">
        <v>3.93</v>
      </c>
      <c r="E3805" s="28">
        <v>8.07</v>
      </c>
      <c r="F3805" s="28">
        <v>5.47</v>
      </c>
      <c r="G3805" s="28">
        <v>84.57</v>
      </c>
      <c r="H3805" s="28" t="s">
        <v>47</v>
      </c>
      <c r="I3805" s="28">
        <v>2.55</v>
      </c>
      <c r="J3805" s="28">
        <v>9.71</v>
      </c>
      <c r="K3805" s="28">
        <v>261.89</v>
      </c>
      <c r="L3805" s="28">
        <v>12.28</v>
      </c>
      <c r="M3805" s="28" t="s">
        <v>50</v>
      </c>
      <c r="N3805" s="28">
        <v>84.27</v>
      </c>
    </row>
    <row r="3806">
      <c r="A3806" s="28">
        <v>3805.0</v>
      </c>
      <c r="B3806" s="28">
        <v>22.0</v>
      </c>
      <c r="C3806" s="28" t="s">
        <v>44</v>
      </c>
      <c r="D3806" s="28">
        <v>2.84</v>
      </c>
      <c r="E3806" s="28">
        <v>5.96</v>
      </c>
      <c r="F3806" s="28">
        <v>8.18</v>
      </c>
      <c r="G3806" s="28">
        <v>87.18</v>
      </c>
      <c r="H3806" s="28" t="s">
        <v>47</v>
      </c>
      <c r="I3806" s="28">
        <v>3.92</v>
      </c>
      <c r="J3806" s="28">
        <v>4.85</v>
      </c>
      <c r="K3806" s="28">
        <v>276.15</v>
      </c>
      <c r="L3806" s="28">
        <v>2.38</v>
      </c>
      <c r="M3806" s="28" t="s">
        <v>48</v>
      </c>
      <c r="N3806" s="28">
        <v>81.95</v>
      </c>
    </row>
    <row r="3807">
      <c r="A3807" s="28">
        <v>3806.0</v>
      </c>
      <c r="B3807" s="28">
        <v>24.0</v>
      </c>
      <c r="C3807" s="28" t="s">
        <v>49</v>
      </c>
      <c r="D3807" s="28">
        <v>6.5</v>
      </c>
      <c r="E3807" s="28">
        <v>2.0</v>
      </c>
      <c r="F3807" s="28">
        <v>6.76</v>
      </c>
      <c r="G3807" s="28">
        <v>63.36</v>
      </c>
      <c r="H3807" s="28" t="s">
        <v>47</v>
      </c>
      <c r="I3807" s="28">
        <v>2.62</v>
      </c>
      <c r="J3807" s="28">
        <v>9.46</v>
      </c>
      <c r="K3807" s="28">
        <v>250.51</v>
      </c>
      <c r="L3807" s="28">
        <v>14.84</v>
      </c>
      <c r="M3807" s="28" t="s">
        <v>46</v>
      </c>
      <c r="N3807" s="28">
        <v>35.4262290693659</v>
      </c>
    </row>
    <row r="3808">
      <c r="A3808" s="28">
        <v>3807.0</v>
      </c>
      <c r="B3808" s="28">
        <v>21.0</v>
      </c>
      <c r="C3808" s="28" t="s">
        <v>49</v>
      </c>
      <c r="D3808" s="28">
        <v>3.96</v>
      </c>
      <c r="E3808" s="28">
        <v>8.29</v>
      </c>
      <c r="F3808" s="28">
        <v>6.45</v>
      </c>
      <c r="G3808" s="28">
        <v>72.58</v>
      </c>
      <c r="H3808" s="28" t="s">
        <v>45</v>
      </c>
      <c r="I3808" s="28">
        <v>1.78</v>
      </c>
      <c r="J3808" s="28">
        <v>8.99</v>
      </c>
      <c r="K3808" s="28">
        <v>272.33</v>
      </c>
      <c r="L3808" s="28">
        <v>9.68</v>
      </c>
      <c r="M3808" s="28" t="s">
        <v>48</v>
      </c>
      <c r="N3808" s="28">
        <v>74.97</v>
      </c>
    </row>
    <row r="3809">
      <c r="A3809" s="28">
        <v>3808.0</v>
      </c>
      <c r="B3809" s="28">
        <v>16.0</v>
      </c>
      <c r="C3809" s="28" t="s">
        <v>44</v>
      </c>
      <c r="D3809" s="28">
        <v>7.96</v>
      </c>
      <c r="E3809" s="28">
        <v>7.85</v>
      </c>
      <c r="F3809" s="28">
        <v>8.94</v>
      </c>
      <c r="G3809" s="28">
        <v>60.22</v>
      </c>
      <c r="H3809" s="28" t="s">
        <v>45</v>
      </c>
      <c r="I3809" s="28">
        <v>1.88</v>
      </c>
      <c r="J3809" s="28">
        <v>9.58</v>
      </c>
      <c r="K3809" s="28">
        <v>213.37</v>
      </c>
      <c r="L3809" s="28">
        <v>18.03</v>
      </c>
      <c r="M3809" s="28" t="s">
        <v>46</v>
      </c>
      <c r="N3809" s="28">
        <v>67.9187705554261</v>
      </c>
    </row>
    <row r="3810">
      <c r="A3810" s="28">
        <v>3809.0</v>
      </c>
      <c r="B3810" s="28">
        <v>22.0</v>
      </c>
      <c r="C3810" s="28" t="s">
        <v>49</v>
      </c>
      <c r="D3810" s="28">
        <v>3.66</v>
      </c>
      <c r="E3810" s="28">
        <v>8.38</v>
      </c>
      <c r="F3810" s="28">
        <v>5.42</v>
      </c>
      <c r="G3810" s="28">
        <v>72.66</v>
      </c>
      <c r="H3810" s="28" t="s">
        <v>47</v>
      </c>
      <c r="I3810" s="28">
        <v>1.84</v>
      </c>
      <c r="J3810" s="28">
        <v>9.63</v>
      </c>
      <c r="K3810" s="28">
        <v>270.18</v>
      </c>
      <c r="L3810" s="28">
        <v>11.92</v>
      </c>
      <c r="M3810" s="28" t="s">
        <v>50</v>
      </c>
      <c r="N3810" s="28">
        <v>76.95</v>
      </c>
    </row>
    <row r="3811">
      <c r="A3811" s="28">
        <v>3810.0</v>
      </c>
      <c r="B3811" s="28">
        <v>18.0</v>
      </c>
      <c r="C3811" s="28" t="s">
        <v>49</v>
      </c>
      <c r="D3811" s="28">
        <v>0.54</v>
      </c>
      <c r="E3811" s="28">
        <v>2.71</v>
      </c>
      <c r="F3811" s="28">
        <v>6.64</v>
      </c>
      <c r="G3811" s="28">
        <v>73.42</v>
      </c>
      <c r="H3811" s="28" t="s">
        <v>51</v>
      </c>
      <c r="I3811" s="28">
        <v>0.1</v>
      </c>
      <c r="J3811" s="28">
        <v>4.93</v>
      </c>
      <c r="K3811" s="28">
        <v>306.87</v>
      </c>
      <c r="L3811" s="28">
        <v>6.67</v>
      </c>
      <c r="M3811" s="28" t="s">
        <v>48</v>
      </c>
      <c r="N3811" s="28">
        <v>69.34</v>
      </c>
    </row>
    <row r="3812">
      <c r="A3812" s="28">
        <v>3811.0</v>
      </c>
      <c r="B3812" s="28">
        <v>20.0</v>
      </c>
      <c r="C3812" s="28" t="s">
        <v>44</v>
      </c>
      <c r="D3812" s="28">
        <v>5.46</v>
      </c>
      <c r="E3812" s="28">
        <v>3.44</v>
      </c>
      <c r="F3812" s="28">
        <v>7.41</v>
      </c>
      <c r="G3812" s="28">
        <v>85.21</v>
      </c>
      <c r="H3812" s="28" t="s">
        <v>47</v>
      </c>
      <c r="I3812" s="28">
        <v>3.65</v>
      </c>
      <c r="J3812" s="28">
        <v>11.01</v>
      </c>
      <c r="K3812" s="28">
        <v>256.99</v>
      </c>
      <c r="L3812" s="28">
        <v>11.35</v>
      </c>
      <c r="M3812" s="28" t="s">
        <v>46</v>
      </c>
      <c r="N3812" s="28">
        <v>58.86</v>
      </c>
    </row>
    <row r="3813">
      <c r="A3813" s="28">
        <v>3812.0</v>
      </c>
      <c r="B3813" s="28">
        <v>19.0</v>
      </c>
      <c r="C3813" s="28" t="s">
        <v>44</v>
      </c>
      <c r="D3813" s="28">
        <v>0.37</v>
      </c>
      <c r="E3813" s="28">
        <v>3.66</v>
      </c>
      <c r="F3813" s="28">
        <v>4.63</v>
      </c>
      <c r="G3813" s="28">
        <v>67.96</v>
      </c>
      <c r="H3813" s="28" t="s">
        <v>51</v>
      </c>
      <c r="I3813" s="28">
        <v>3.05</v>
      </c>
      <c r="J3813" s="28">
        <v>5.56</v>
      </c>
      <c r="K3813" s="28">
        <v>338.29</v>
      </c>
      <c r="L3813" s="28">
        <v>1.69</v>
      </c>
      <c r="M3813" s="28" t="s">
        <v>48</v>
      </c>
      <c r="N3813" s="28">
        <v>54.54</v>
      </c>
    </row>
    <row r="3814">
      <c r="A3814" s="28">
        <v>3813.0</v>
      </c>
      <c r="B3814" s="28">
        <v>20.0</v>
      </c>
      <c r="C3814" s="28" t="s">
        <v>49</v>
      </c>
      <c r="D3814" s="28">
        <v>2.0</v>
      </c>
      <c r="E3814" s="28">
        <v>5.57</v>
      </c>
      <c r="F3814" s="28">
        <v>5.77</v>
      </c>
      <c r="G3814" s="28">
        <v>61.2</v>
      </c>
      <c r="H3814" s="28" t="s">
        <v>47</v>
      </c>
      <c r="I3814" s="28">
        <v>1.34</v>
      </c>
      <c r="J3814" s="28">
        <v>6.89</v>
      </c>
      <c r="K3814" s="28">
        <v>298.06</v>
      </c>
      <c r="L3814" s="28">
        <v>6.54</v>
      </c>
      <c r="M3814" s="28" t="s">
        <v>48</v>
      </c>
      <c r="N3814" s="28">
        <v>78.74</v>
      </c>
    </row>
    <row r="3815">
      <c r="A3815" s="28">
        <v>3814.0</v>
      </c>
      <c r="B3815" s="28">
        <v>20.0</v>
      </c>
      <c r="C3815" s="28" t="s">
        <v>44</v>
      </c>
      <c r="D3815" s="28">
        <v>2.83</v>
      </c>
      <c r="E3815" s="28">
        <v>2.2</v>
      </c>
      <c r="F3815" s="28">
        <v>8.01</v>
      </c>
      <c r="G3815" s="28">
        <v>72.63</v>
      </c>
      <c r="H3815" s="28" t="s">
        <v>45</v>
      </c>
      <c r="I3815" s="28">
        <v>3.15</v>
      </c>
      <c r="J3815" s="28">
        <v>3.99</v>
      </c>
      <c r="K3815" s="28">
        <v>288.76</v>
      </c>
      <c r="L3815" s="28">
        <v>9.06</v>
      </c>
      <c r="M3815" s="28" t="s">
        <v>48</v>
      </c>
      <c r="N3815" s="28">
        <v>60.91</v>
      </c>
    </row>
    <row r="3816">
      <c r="A3816" s="28">
        <v>3815.0</v>
      </c>
      <c r="B3816" s="28">
        <v>21.0</v>
      </c>
      <c r="C3816" s="28" t="s">
        <v>49</v>
      </c>
      <c r="D3816" s="28">
        <v>5.92</v>
      </c>
      <c r="E3816" s="28">
        <v>4.47</v>
      </c>
      <c r="F3816" s="28">
        <v>5.18</v>
      </c>
      <c r="G3816" s="28">
        <v>93.02</v>
      </c>
      <c r="H3816" s="28" t="s">
        <v>51</v>
      </c>
      <c r="I3816" s="28">
        <v>1.54</v>
      </c>
      <c r="J3816" s="28">
        <v>8.95</v>
      </c>
      <c r="K3816" s="28">
        <v>264.37</v>
      </c>
      <c r="L3816" s="28">
        <v>14.23</v>
      </c>
      <c r="M3816" s="28" t="s">
        <v>46</v>
      </c>
      <c r="N3816" s="28">
        <v>43.89</v>
      </c>
    </row>
    <row r="3817">
      <c r="A3817" s="28">
        <v>3816.0</v>
      </c>
      <c r="B3817" s="28">
        <v>21.0</v>
      </c>
      <c r="C3817" s="28" t="s">
        <v>44</v>
      </c>
      <c r="D3817" s="28">
        <v>3.95</v>
      </c>
      <c r="E3817" s="28">
        <v>2.64</v>
      </c>
      <c r="F3817" s="28">
        <v>6.47</v>
      </c>
      <c r="G3817" s="28">
        <v>75.97</v>
      </c>
      <c r="H3817" s="28" t="s">
        <v>47</v>
      </c>
      <c r="I3817" s="28">
        <v>1.22</v>
      </c>
      <c r="J3817" s="28">
        <v>5.96</v>
      </c>
      <c r="K3817" s="28">
        <v>267.17</v>
      </c>
      <c r="L3817" s="28">
        <v>9.12</v>
      </c>
      <c r="M3817" s="28" t="s">
        <v>48</v>
      </c>
      <c r="N3817" s="28">
        <v>45.05</v>
      </c>
    </row>
    <row r="3818">
      <c r="A3818" s="28">
        <v>3817.0</v>
      </c>
      <c r="B3818" s="28">
        <v>23.0</v>
      </c>
      <c r="C3818" s="28" t="s">
        <v>49</v>
      </c>
      <c r="D3818" s="28">
        <v>0.23</v>
      </c>
      <c r="E3818" s="28">
        <v>3.38</v>
      </c>
      <c r="F3818" s="28">
        <v>7.15</v>
      </c>
      <c r="G3818" s="28">
        <v>76.6</v>
      </c>
      <c r="H3818" s="28" t="s">
        <v>47</v>
      </c>
      <c r="I3818" s="28">
        <v>3.71</v>
      </c>
      <c r="J3818" s="28">
        <v>5.59</v>
      </c>
      <c r="K3818" s="28">
        <v>330.57</v>
      </c>
      <c r="L3818" s="28">
        <v>5.59</v>
      </c>
      <c r="M3818" s="28" t="s">
        <v>48</v>
      </c>
      <c r="N3818" s="28">
        <v>67.82</v>
      </c>
    </row>
    <row r="3819">
      <c r="A3819" s="28">
        <v>3818.0</v>
      </c>
      <c r="B3819" s="28">
        <v>23.0</v>
      </c>
      <c r="C3819" s="28" t="s">
        <v>49</v>
      </c>
      <c r="D3819" s="28">
        <v>4.93</v>
      </c>
      <c r="E3819" s="28">
        <v>7.36</v>
      </c>
      <c r="F3819" s="28">
        <v>7.36</v>
      </c>
      <c r="G3819" s="28">
        <v>78.76</v>
      </c>
      <c r="H3819" s="28" t="s">
        <v>51</v>
      </c>
      <c r="I3819" s="28">
        <v>4.05</v>
      </c>
      <c r="J3819" s="28">
        <v>9.33</v>
      </c>
      <c r="K3819" s="28">
        <v>256.59</v>
      </c>
      <c r="L3819" s="28">
        <v>11.27</v>
      </c>
      <c r="M3819" s="28" t="s">
        <v>48</v>
      </c>
      <c r="N3819" s="28">
        <v>73.45</v>
      </c>
    </row>
    <row r="3820">
      <c r="A3820" s="28">
        <v>3819.0</v>
      </c>
      <c r="B3820" s="28">
        <v>24.0</v>
      </c>
      <c r="C3820" s="28" t="s">
        <v>49</v>
      </c>
      <c r="D3820" s="28">
        <v>3.29</v>
      </c>
      <c r="E3820" s="28">
        <v>8.69</v>
      </c>
      <c r="F3820" s="28">
        <v>7.64</v>
      </c>
      <c r="G3820" s="28">
        <v>90.07</v>
      </c>
      <c r="H3820" s="28" t="s">
        <v>45</v>
      </c>
      <c r="I3820" s="28">
        <v>3.13</v>
      </c>
      <c r="J3820" s="28">
        <v>4.83</v>
      </c>
      <c r="K3820" s="28">
        <v>276.92</v>
      </c>
      <c r="L3820" s="28">
        <v>9.69</v>
      </c>
      <c r="M3820" s="28" t="s">
        <v>48</v>
      </c>
      <c r="N3820" s="28">
        <v>95.99</v>
      </c>
    </row>
    <row r="3821">
      <c r="A3821" s="28">
        <v>3820.0</v>
      </c>
      <c r="B3821" s="28">
        <v>23.0</v>
      </c>
      <c r="C3821" s="28" t="s">
        <v>44</v>
      </c>
      <c r="D3821" s="28">
        <v>7.37</v>
      </c>
      <c r="E3821" s="28">
        <v>1.21</v>
      </c>
      <c r="F3821" s="28">
        <v>8.33</v>
      </c>
      <c r="G3821" s="28">
        <v>79.2</v>
      </c>
      <c r="H3821" s="28" t="s">
        <v>47</v>
      </c>
      <c r="I3821" s="28">
        <v>3.92</v>
      </c>
      <c r="J3821" s="28">
        <v>10.17</v>
      </c>
      <c r="K3821" s="28">
        <v>228.26</v>
      </c>
      <c r="L3821" s="28">
        <v>19.61</v>
      </c>
      <c r="M3821" s="28" t="s">
        <v>46</v>
      </c>
      <c r="N3821" s="28">
        <v>23.56</v>
      </c>
    </row>
    <row r="3822">
      <c r="A3822" s="28">
        <v>3821.0</v>
      </c>
      <c r="B3822" s="28">
        <v>17.0</v>
      </c>
      <c r="C3822" s="28" t="s">
        <v>44</v>
      </c>
      <c r="D3822" s="28">
        <v>4.0</v>
      </c>
      <c r="E3822" s="28">
        <v>6.09</v>
      </c>
      <c r="F3822" s="28">
        <v>5.96</v>
      </c>
      <c r="G3822" s="28">
        <v>63.65</v>
      </c>
      <c r="H3822" s="28" t="s">
        <v>51</v>
      </c>
      <c r="I3822" s="28">
        <v>1.83</v>
      </c>
      <c r="J3822" s="28">
        <v>5.35</v>
      </c>
      <c r="K3822" s="28">
        <v>270.93</v>
      </c>
      <c r="L3822" s="28">
        <v>8.37</v>
      </c>
      <c r="M3822" s="28" t="s">
        <v>48</v>
      </c>
      <c r="N3822" s="28">
        <v>60.93</v>
      </c>
    </row>
    <row r="3823">
      <c r="A3823" s="28">
        <v>3822.0</v>
      </c>
      <c r="B3823" s="28">
        <v>16.0</v>
      </c>
      <c r="C3823" s="28" t="s">
        <v>49</v>
      </c>
      <c r="D3823" s="28">
        <v>5.67</v>
      </c>
      <c r="E3823" s="28">
        <v>1.32</v>
      </c>
      <c r="F3823" s="28">
        <v>7.53</v>
      </c>
      <c r="G3823" s="28">
        <v>68.26</v>
      </c>
      <c r="H3823" s="28" t="s">
        <v>45</v>
      </c>
      <c r="I3823" s="28">
        <v>0.36</v>
      </c>
      <c r="J3823" s="28">
        <v>10.37</v>
      </c>
      <c r="K3823" s="28">
        <v>250.21</v>
      </c>
      <c r="L3823" s="28">
        <v>10.59</v>
      </c>
      <c r="M3823" s="28" t="s">
        <v>46</v>
      </c>
      <c r="N3823" s="28">
        <v>35.55</v>
      </c>
    </row>
    <row r="3824">
      <c r="A3824" s="28">
        <v>3823.0</v>
      </c>
      <c r="B3824" s="28">
        <v>17.0</v>
      </c>
      <c r="C3824" s="28" t="s">
        <v>44</v>
      </c>
      <c r="D3824" s="28">
        <v>1.75</v>
      </c>
      <c r="E3824" s="28">
        <v>1.77</v>
      </c>
      <c r="F3824" s="28">
        <v>7.66</v>
      </c>
      <c r="G3824" s="28">
        <v>67.52</v>
      </c>
      <c r="H3824" s="28" t="s">
        <v>51</v>
      </c>
      <c r="I3824" s="28">
        <v>3.02</v>
      </c>
      <c r="J3824" s="28">
        <v>4.84</v>
      </c>
      <c r="K3824" s="28">
        <v>302.58</v>
      </c>
      <c r="L3824" s="28">
        <v>5.34</v>
      </c>
      <c r="M3824" s="28" t="s">
        <v>48</v>
      </c>
      <c r="N3824" s="28">
        <v>64.43</v>
      </c>
    </row>
    <row r="3825">
      <c r="A3825" s="28">
        <v>3824.0</v>
      </c>
      <c r="B3825" s="28">
        <v>17.0</v>
      </c>
      <c r="C3825" s="28" t="s">
        <v>44</v>
      </c>
      <c r="D3825" s="28">
        <v>6.09</v>
      </c>
      <c r="E3825" s="28">
        <v>7.35</v>
      </c>
      <c r="F3825" s="28">
        <v>5.5</v>
      </c>
      <c r="G3825" s="28">
        <v>80.31</v>
      </c>
      <c r="H3825" s="28" t="s">
        <v>51</v>
      </c>
      <c r="I3825" s="28">
        <v>1.28</v>
      </c>
      <c r="J3825" s="28">
        <v>8.26</v>
      </c>
      <c r="K3825" s="28">
        <v>242.68</v>
      </c>
      <c r="L3825" s="28">
        <v>16.55</v>
      </c>
      <c r="M3825" s="28" t="s">
        <v>50</v>
      </c>
      <c r="N3825" s="28">
        <v>72.5178622413897</v>
      </c>
    </row>
    <row r="3826">
      <c r="A3826" s="28">
        <v>3825.0</v>
      </c>
      <c r="B3826" s="28">
        <v>18.0</v>
      </c>
      <c r="C3826" s="28" t="s">
        <v>49</v>
      </c>
      <c r="D3826" s="28">
        <v>5.77</v>
      </c>
      <c r="E3826" s="28">
        <v>7.62</v>
      </c>
      <c r="F3826" s="28">
        <v>8.84</v>
      </c>
      <c r="G3826" s="28">
        <v>61.2</v>
      </c>
      <c r="H3826" s="28" t="s">
        <v>51</v>
      </c>
      <c r="I3826" s="28">
        <v>3.89</v>
      </c>
      <c r="J3826" s="28">
        <v>9.36</v>
      </c>
      <c r="K3826" s="28">
        <v>251.76</v>
      </c>
      <c r="L3826" s="28">
        <v>14.32</v>
      </c>
      <c r="M3826" s="28" t="s">
        <v>46</v>
      </c>
      <c r="N3826" s="28">
        <v>80.7270944786713</v>
      </c>
    </row>
    <row r="3827">
      <c r="A3827" s="28">
        <v>3826.0</v>
      </c>
      <c r="B3827" s="28">
        <v>22.0</v>
      </c>
      <c r="C3827" s="28" t="s">
        <v>44</v>
      </c>
      <c r="D3827" s="28">
        <v>7.23</v>
      </c>
      <c r="E3827" s="28">
        <v>8.33</v>
      </c>
      <c r="F3827" s="28">
        <v>8.33</v>
      </c>
      <c r="G3827" s="28">
        <v>71.34</v>
      </c>
      <c r="H3827" s="28" t="s">
        <v>47</v>
      </c>
      <c r="I3827" s="28">
        <v>1.79</v>
      </c>
      <c r="J3827" s="28">
        <v>8.44</v>
      </c>
      <c r="K3827" s="28">
        <v>217.12</v>
      </c>
      <c r="L3827" s="28">
        <v>12.31</v>
      </c>
      <c r="M3827" s="28" t="s">
        <v>46</v>
      </c>
      <c r="N3827" s="28">
        <v>72.0448223761719</v>
      </c>
    </row>
    <row r="3828">
      <c r="A3828" s="28">
        <v>3827.0</v>
      </c>
      <c r="B3828" s="28">
        <v>17.0</v>
      </c>
      <c r="C3828" s="28" t="s">
        <v>44</v>
      </c>
      <c r="D3828" s="28">
        <v>0.27</v>
      </c>
      <c r="E3828" s="28">
        <v>5.27</v>
      </c>
      <c r="F3828" s="28">
        <v>5.45</v>
      </c>
      <c r="G3828" s="28">
        <v>84.29</v>
      </c>
      <c r="H3828" s="28" t="s">
        <v>51</v>
      </c>
      <c r="I3828" s="28">
        <v>3.35</v>
      </c>
      <c r="J3828" s="28">
        <v>2.56</v>
      </c>
      <c r="K3828" s="28">
        <v>324.58</v>
      </c>
      <c r="L3828" s="28">
        <v>4.23</v>
      </c>
      <c r="M3828" s="28" t="s">
        <v>48</v>
      </c>
      <c r="N3828" s="28">
        <v>80.62</v>
      </c>
    </row>
    <row r="3829">
      <c r="A3829" s="28">
        <v>3828.0</v>
      </c>
      <c r="B3829" s="28">
        <v>16.0</v>
      </c>
      <c r="C3829" s="28" t="s">
        <v>44</v>
      </c>
      <c r="D3829" s="28">
        <v>3.58</v>
      </c>
      <c r="E3829" s="28">
        <v>8.74</v>
      </c>
      <c r="F3829" s="28">
        <v>7.38</v>
      </c>
      <c r="G3829" s="28">
        <v>74.19</v>
      </c>
      <c r="H3829" s="28" t="s">
        <v>51</v>
      </c>
      <c r="I3829" s="28">
        <v>2.76</v>
      </c>
      <c r="J3829" s="28">
        <v>5.46</v>
      </c>
      <c r="K3829" s="28">
        <v>288.36</v>
      </c>
      <c r="L3829" s="28">
        <v>9.69</v>
      </c>
      <c r="M3829" s="28" t="s">
        <v>48</v>
      </c>
      <c r="N3829" s="28">
        <v>90.95</v>
      </c>
    </row>
    <row r="3830">
      <c r="A3830" s="28">
        <v>3829.0</v>
      </c>
      <c r="B3830" s="28">
        <v>21.0</v>
      </c>
      <c r="C3830" s="28" t="s">
        <v>49</v>
      </c>
      <c r="D3830" s="28">
        <v>5.43</v>
      </c>
      <c r="E3830" s="28">
        <v>2.5</v>
      </c>
      <c r="F3830" s="28">
        <v>7.59</v>
      </c>
      <c r="G3830" s="28">
        <v>88.31</v>
      </c>
      <c r="H3830" s="28" t="s">
        <v>45</v>
      </c>
      <c r="I3830" s="28">
        <v>4.09</v>
      </c>
      <c r="J3830" s="28">
        <v>11.08</v>
      </c>
      <c r="K3830" s="28">
        <v>257.06</v>
      </c>
      <c r="L3830" s="28">
        <v>15.68</v>
      </c>
      <c r="M3830" s="28" t="s">
        <v>46</v>
      </c>
      <c r="N3830" s="28">
        <v>53.5709752058562</v>
      </c>
    </row>
    <row r="3831">
      <c r="A3831" s="28">
        <v>3830.0</v>
      </c>
      <c r="B3831" s="28">
        <v>24.0</v>
      </c>
      <c r="C3831" s="28" t="s">
        <v>49</v>
      </c>
      <c r="D3831" s="28">
        <v>0.76</v>
      </c>
      <c r="E3831" s="28">
        <v>3.25</v>
      </c>
      <c r="F3831" s="28">
        <v>6.16</v>
      </c>
      <c r="G3831" s="28">
        <v>75.65</v>
      </c>
      <c r="H3831" s="28" t="s">
        <v>51</v>
      </c>
      <c r="I3831" s="28">
        <v>4.16</v>
      </c>
      <c r="J3831" s="28">
        <v>3.65</v>
      </c>
      <c r="K3831" s="28">
        <v>318.36</v>
      </c>
      <c r="L3831" s="28">
        <v>5.23</v>
      </c>
      <c r="M3831" s="28" t="s">
        <v>48</v>
      </c>
      <c r="N3831" s="28">
        <v>69.8</v>
      </c>
    </row>
    <row r="3832">
      <c r="A3832" s="28">
        <v>3831.0</v>
      </c>
      <c r="B3832" s="28">
        <v>18.0</v>
      </c>
      <c r="C3832" s="28" t="s">
        <v>44</v>
      </c>
      <c r="D3832" s="28">
        <v>3.28</v>
      </c>
      <c r="E3832" s="28">
        <v>2.21</v>
      </c>
      <c r="F3832" s="28">
        <v>8.32</v>
      </c>
      <c r="G3832" s="28">
        <v>99.17</v>
      </c>
      <c r="H3832" s="28" t="s">
        <v>45</v>
      </c>
      <c r="I3832" s="28">
        <v>0.34</v>
      </c>
      <c r="J3832" s="28">
        <v>7.2</v>
      </c>
      <c r="K3832" s="28">
        <v>272.27</v>
      </c>
      <c r="L3832" s="28">
        <v>7.43</v>
      </c>
      <c r="M3832" s="28" t="s">
        <v>48</v>
      </c>
      <c r="N3832" s="28">
        <v>64.14</v>
      </c>
    </row>
    <row r="3833">
      <c r="A3833" s="28">
        <v>3832.0</v>
      </c>
      <c r="B3833" s="28">
        <v>21.0</v>
      </c>
      <c r="C3833" s="28" t="s">
        <v>44</v>
      </c>
      <c r="D3833" s="28">
        <v>7.54</v>
      </c>
      <c r="E3833" s="28">
        <v>8.18</v>
      </c>
      <c r="F3833" s="28">
        <v>7.45</v>
      </c>
      <c r="G3833" s="28">
        <v>98.61</v>
      </c>
      <c r="H3833" s="28" t="s">
        <v>45</v>
      </c>
      <c r="I3833" s="28">
        <v>1.48</v>
      </c>
      <c r="J3833" s="28">
        <v>11.05</v>
      </c>
      <c r="K3833" s="28">
        <v>244.7</v>
      </c>
      <c r="L3833" s="28">
        <v>18.95</v>
      </c>
      <c r="M3833" s="28" t="s">
        <v>46</v>
      </c>
      <c r="N3833" s="28">
        <v>83.8518519813395</v>
      </c>
    </row>
    <row r="3834">
      <c r="A3834" s="28">
        <v>3833.0</v>
      </c>
      <c r="B3834" s="28">
        <v>18.0</v>
      </c>
      <c r="C3834" s="28" t="s">
        <v>44</v>
      </c>
      <c r="D3834" s="28">
        <v>3.49</v>
      </c>
      <c r="E3834" s="28">
        <v>3.06</v>
      </c>
      <c r="F3834" s="28">
        <v>7.29</v>
      </c>
      <c r="G3834" s="28">
        <v>91.99</v>
      </c>
      <c r="H3834" s="28" t="s">
        <v>45</v>
      </c>
      <c r="I3834" s="28">
        <v>4.35</v>
      </c>
      <c r="J3834" s="28">
        <v>7.79</v>
      </c>
      <c r="K3834" s="28">
        <v>280.02</v>
      </c>
      <c r="L3834" s="28">
        <v>7.84</v>
      </c>
      <c r="M3834" s="28" t="s">
        <v>48</v>
      </c>
      <c r="N3834" s="28">
        <v>52.07</v>
      </c>
    </row>
    <row r="3835">
      <c r="A3835" s="28">
        <v>3834.0</v>
      </c>
      <c r="B3835" s="28">
        <v>16.0</v>
      </c>
      <c r="C3835" s="28" t="s">
        <v>49</v>
      </c>
      <c r="D3835" s="28">
        <v>7.88</v>
      </c>
      <c r="E3835" s="28">
        <v>2.4</v>
      </c>
      <c r="F3835" s="28">
        <v>5.1</v>
      </c>
      <c r="G3835" s="28">
        <v>98.18</v>
      </c>
      <c r="H3835" s="28" t="s">
        <v>45</v>
      </c>
      <c r="I3835" s="28">
        <v>2.02</v>
      </c>
      <c r="J3835" s="28">
        <v>10.28</v>
      </c>
      <c r="K3835" s="28">
        <v>209.39</v>
      </c>
      <c r="L3835" s="28">
        <v>14.6</v>
      </c>
      <c r="M3835" s="28" t="s">
        <v>46</v>
      </c>
      <c r="N3835" s="28">
        <v>13.44</v>
      </c>
    </row>
    <row r="3836">
      <c r="A3836" s="28">
        <v>3835.0</v>
      </c>
      <c r="B3836" s="28">
        <v>20.0</v>
      </c>
      <c r="C3836" s="28" t="s">
        <v>44</v>
      </c>
      <c r="D3836" s="28">
        <v>0.45</v>
      </c>
      <c r="E3836" s="28">
        <v>6.61</v>
      </c>
      <c r="F3836" s="28">
        <v>6.04</v>
      </c>
      <c r="G3836" s="28">
        <v>68.19</v>
      </c>
      <c r="H3836" s="28" t="s">
        <v>45</v>
      </c>
      <c r="I3836" s="28">
        <v>2.57</v>
      </c>
      <c r="J3836" s="28">
        <v>2.05</v>
      </c>
      <c r="K3836" s="28">
        <v>326.75</v>
      </c>
      <c r="L3836" s="28">
        <v>0.04</v>
      </c>
      <c r="M3836" s="28" t="s">
        <v>48</v>
      </c>
      <c r="N3836" s="28">
        <v>92.72</v>
      </c>
    </row>
    <row r="3837">
      <c r="A3837" s="28">
        <v>3836.0</v>
      </c>
      <c r="B3837" s="28">
        <v>19.0</v>
      </c>
      <c r="C3837" s="28" t="s">
        <v>49</v>
      </c>
      <c r="D3837" s="28">
        <v>5.74</v>
      </c>
      <c r="E3837" s="28">
        <v>1.69</v>
      </c>
      <c r="F3837" s="28">
        <v>6.17</v>
      </c>
      <c r="G3837" s="28">
        <v>90.04</v>
      </c>
      <c r="H3837" s="28" t="s">
        <v>51</v>
      </c>
      <c r="I3837" s="28">
        <v>0.92</v>
      </c>
      <c r="J3837" s="28">
        <v>7.15</v>
      </c>
      <c r="K3837" s="28">
        <v>258.3</v>
      </c>
      <c r="L3837" s="28">
        <v>13.57</v>
      </c>
      <c r="M3837" s="28" t="s">
        <v>46</v>
      </c>
      <c r="N3837" s="28">
        <v>32.34</v>
      </c>
    </row>
    <row r="3838">
      <c r="A3838" s="28">
        <v>3837.0</v>
      </c>
      <c r="B3838" s="28">
        <v>22.0</v>
      </c>
      <c r="C3838" s="28" t="s">
        <v>44</v>
      </c>
      <c r="D3838" s="28">
        <v>4.65</v>
      </c>
      <c r="E3838" s="28">
        <v>1.4</v>
      </c>
      <c r="F3838" s="28">
        <v>7.67</v>
      </c>
      <c r="G3838" s="28">
        <v>72.87</v>
      </c>
      <c r="H3838" s="28" t="s">
        <v>45</v>
      </c>
      <c r="I3838" s="28">
        <v>2.76</v>
      </c>
      <c r="J3838" s="28">
        <v>6.62</v>
      </c>
      <c r="K3838" s="28">
        <v>282.92</v>
      </c>
      <c r="L3838" s="28">
        <v>9.47</v>
      </c>
      <c r="M3838" s="28" t="s">
        <v>48</v>
      </c>
      <c r="N3838" s="28">
        <v>42.37</v>
      </c>
    </row>
    <row r="3839">
      <c r="A3839" s="28">
        <v>3838.0</v>
      </c>
      <c r="B3839" s="28">
        <v>21.0</v>
      </c>
      <c r="C3839" s="28" t="s">
        <v>52</v>
      </c>
      <c r="D3839" s="28">
        <v>4.0</v>
      </c>
      <c r="E3839" s="28">
        <v>1.96</v>
      </c>
      <c r="F3839" s="28">
        <v>7.09</v>
      </c>
      <c r="G3839" s="28">
        <v>89.01</v>
      </c>
      <c r="H3839" s="28" t="s">
        <v>45</v>
      </c>
      <c r="I3839" s="28">
        <v>1.32</v>
      </c>
      <c r="J3839" s="28">
        <v>7.41</v>
      </c>
      <c r="K3839" s="28">
        <v>288.64</v>
      </c>
      <c r="L3839" s="28">
        <v>12.66</v>
      </c>
      <c r="M3839" s="28" t="s">
        <v>48</v>
      </c>
      <c r="N3839" s="28">
        <v>57.09</v>
      </c>
    </row>
    <row r="3840">
      <c r="A3840" s="28">
        <v>3839.0</v>
      </c>
      <c r="B3840" s="28">
        <v>22.0</v>
      </c>
      <c r="C3840" s="28" t="s">
        <v>44</v>
      </c>
      <c r="D3840" s="28">
        <v>7.77</v>
      </c>
      <c r="E3840" s="28">
        <v>1.0</v>
      </c>
      <c r="F3840" s="28">
        <v>4.43</v>
      </c>
      <c r="G3840" s="28">
        <v>74.96</v>
      </c>
      <c r="H3840" s="28" t="s">
        <v>47</v>
      </c>
      <c r="I3840" s="28">
        <v>4.15</v>
      </c>
      <c r="J3840" s="28">
        <v>9.95</v>
      </c>
      <c r="K3840" s="28">
        <v>240.18</v>
      </c>
      <c r="L3840" s="28">
        <v>18.86</v>
      </c>
      <c r="M3840" s="28" t="s">
        <v>46</v>
      </c>
      <c r="N3840" s="28">
        <v>4.61</v>
      </c>
    </row>
    <row r="3841">
      <c r="A3841" s="28">
        <v>3840.0</v>
      </c>
      <c r="B3841" s="28">
        <v>20.0</v>
      </c>
      <c r="C3841" s="28" t="s">
        <v>49</v>
      </c>
      <c r="D3841" s="28">
        <v>1.04</v>
      </c>
      <c r="E3841" s="28">
        <v>7.27</v>
      </c>
      <c r="F3841" s="28">
        <v>5.54</v>
      </c>
      <c r="G3841" s="28">
        <v>71.58</v>
      </c>
      <c r="H3841" s="28" t="s">
        <v>51</v>
      </c>
      <c r="I3841" s="28">
        <v>1.0</v>
      </c>
      <c r="J3841" s="28">
        <v>4.21</v>
      </c>
      <c r="K3841" s="28">
        <v>312.26</v>
      </c>
      <c r="L3841" s="28">
        <v>5.01</v>
      </c>
      <c r="M3841" s="28" t="s">
        <v>50</v>
      </c>
      <c r="N3841" s="28">
        <v>94.7</v>
      </c>
    </row>
    <row r="3842">
      <c r="A3842" s="28">
        <v>3841.0</v>
      </c>
      <c r="B3842" s="28">
        <v>19.0</v>
      </c>
      <c r="C3842" s="28" t="s">
        <v>44</v>
      </c>
      <c r="D3842" s="28">
        <v>7.17</v>
      </c>
      <c r="E3842" s="28">
        <v>6.06</v>
      </c>
      <c r="F3842" s="28">
        <v>6.37</v>
      </c>
      <c r="G3842" s="28">
        <v>98.35</v>
      </c>
      <c r="H3842" s="28" t="s">
        <v>51</v>
      </c>
      <c r="I3842" s="28">
        <v>1.8</v>
      </c>
      <c r="J3842" s="28">
        <v>8.32</v>
      </c>
      <c r="K3842" s="28">
        <v>241.09</v>
      </c>
      <c r="L3842" s="28">
        <v>17.68</v>
      </c>
      <c r="M3842" s="28" t="s">
        <v>46</v>
      </c>
      <c r="N3842" s="28">
        <v>56.03</v>
      </c>
    </row>
    <row r="3843">
      <c r="A3843" s="28">
        <v>3842.0</v>
      </c>
      <c r="B3843" s="28">
        <v>22.0</v>
      </c>
      <c r="C3843" s="28" t="s">
        <v>44</v>
      </c>
      <c r="D3843" s="28">
        <v>5.53</v>
      </c>
      <c r="E3843" s="28">
        <v>2.89</v>
      </c>
      <c r="F3843" s="28">
        <v>7.68</v>
      </c>
      <c r="G3843" s="28">
        <v>68.4</v>
      </c>
      <c r="H3843" s="28" t="s">
        <v>45</v>
      </c>
      <c r="I3843" s="28">
        <v>0.48</v>
      </c>
      <c r="J3843" s="28">
        <v>9.67</v>
      </c>
      <c r="K3843" s="28">
        <v>242.85</v>
      </c>
      <c r="L3843" s="28">
        <v>10.78</v>
      </c>
      <c r="M3843" s="28" t="s">
        <v>46</v>
      </c>
      <c r="N3843" s="28">
        <v>47.49</v>
      </c>
    </row>
    <row r="3844">
      <c r="A3844" s="28">
        <v>3843.0</v>
      </c>
      <c r="B3844" s="28">
        <v>22.0</v>
      </c>
      <c r="C3844" s="28" t="s">
        <v>49</v>
      </c>
      <c r="D3844" s="28">
        <v>2.07</v>
      </c>
      <c r="E3844" s="28">
        <v>3.1</v>
      </c>
      <c r="F3844" s="28">
        <v>7.72</v>
      </c>
      <c r="G3844" s="28">
        <v>90.34</v>
      </c>
      <c r="H3844" s="28" t="s">
        <v>51</v>
      </c>
      <c r="I3844" s="28">
        <v>2.94</v>
      </c>
      <c r="J3844" s="28">
        <v>7.46</v>
      </c>
      <c r="K3844" s="28">
        <v>292.39</v>
      </c>
      <c r="L3844" s="28">
        <v>8.75</v>
      </c>
      <c r="M3844" s="28" t="s">
        <v>48</v>
      </c>
      <c r="N3844" s="28">
        <v>73.09</v>
      </c>
    </row>
    <row r="3845">
      <c r="A3845" s="28">
        <v>3844.0</v>
      </c>
      <c r="B3845" s="28">
        <v>21.0</v>
      </c>
      <c r="C3845" s="28" t="s">
        <v>49</v>
      </c>
      <c r="D3845" s="28">
        <v>7.21</v>
      </c>
      <c r="E3845" s="28">
        <v>8.3</v>
      </c>
      <c r="F3845" s="28">
        <v>6.45</v>
      </c>
      <c r="G3845" s="28">
        <v>86.99</v>
      </c>
      <c r="H3845" s="28" t="s">
        <v>51</v>
      </c>
      <c r="I3845" s="28">
        <v>4.71</v>
      </c>
      <c r="J3845" s="28">
        <v>8.45</v>
      </c>
      <c r="K3845" s="28">
        <v>263.32</v>
      </c>
      <c r="L3845" s="28">
        <v>16.19</v>
      </c>
      <c r="M3845" s="28" t="s">
        <v>46</v>
      </c>
      <c r="N3845" s="28">
        <v>78.6643402619895</v>
      </c>
    </row>
    <row r="3846">
      <c r="A3846" s="28">
        <v>3845.0</v>
      </c>
      <c r="B3846" s="28">
        <v>23.0</v>
      </c>
      <c r="C3846" s="28" t="s">
        <v>44</v>
      </c>
      <c r="D3846" s="28">
        <v>3.43</v>
      </c>
      <c r="E3846" s="28">
        <v>5.52</v>
      </c>
      <c r="F3846" s="28">
        <v>4.58</v>
      </c>
      <c r="G3846" s="28">
        <v>72.14</v>
      </c>
      <c r="H3846" s="28" t="s">
        <v>51</v>
      </c>
      <c r="I3846" s="28">
        <v>0.87</v>
      </c>
      <c r="J3846" s="28">
        <v>5.52</v>
      </c>
      <c r="K3846" s="28">
        <v>261.56</v>
      </c>
      <c r="L3846" s="28">
        <v>5.36</v>
      </c>
      <c r="M3846" s="28" t="s">
        <v>48</v>
      </c>
      <c r="N3846" s="28">
        <v>57.48</v>
      </c>
    </row>
    <row r="3847">
      <c r="A3847" s="28">
        <v>3846.0</v>
      </c>
      <c r="B3847" s="28">
        <v>19.0</v>
      </c>
      <c r="C3847" s="28" t="s">
        <v>49</v>
      </c>
      <c r="D3847" s="28">
        <v>6.51</v>
      </c>
      <c r="E3847" s="28">
        <v>7.29</v>
      </c>
      <c r="F3847" s="28">
        <v>5.46</v>
      </c>
      <c r="G3847" s="28">
        <v>78.33</v>
      </c>
      <c r="H3847" s="28" t="s">
        <v>45</v>
      </c>
      <c r="I3847" s="28">
        <v>0.1</v>
      </c>
      <c r="J3847" s="28">
        <v>9.1</v>
      </c>
      <c r="K3847" s="28">
        <v>244.98</v>
      </c>
      <c r="L3847" s="28">
        <v>12.87</v>
      </c>
      <c r="M3847" s="28" t="s">
        <v>50</v>
      </c>
      <c r="N3847" s="28">
        <v>66.4736899740577</v>
      </c>
    </row>
    <row r="3848">
      <c r="A3848" s="28">
        <v>3847.0</v>
      </c>
      <c r="B3848" s="28">
        <v>20.0</v>
      </c>
      <c r="C3848" s="28" t="s">
        <v>49</v>
      </c>
      <c r="D3848" s="28">
        <v>3.11</v>
      </c>
      <c r="E3848" s="28">
        <v>5.07</v>
      </c>
      <c r="F3848" s="28">
        <v>5.27</v>
      </c>
      <c r="G3848" s="28">
        <v>65.72</v>
      </c>
      <c r="H3848" s="28" t="s">
        <v>47</v>
      </c>
      <c r="I3848" s="28">
        <v>2.11</v>
      </c>
      <c r="J3848" s="28">
        <v>5.55</v>
      </c>
      <c r="K3848" s="28">
        <v>282.29</v>
      </c>
      <c r="L3848" s="28">
        <v>7.12</v>
      </c>
      <c r="M3848" s="28" t="s">
        <v>48</v>
      </c>
      <c r="N3848" s="28">
        <v>60.04</v>
      </c>
    </row>
    <row r="3849">
      <c r="A3849" s="28">
        <v>3848.0</v>
      </c>
      <c r="B3849" s="28">
        <v>19.0</v>
      </c>
      <c r="C3849" s="28" t="s">
        <v>49</v>
      </c>
      <c r="D3849" s="28">
        <v>6.81</v>
      </c>
      <c r="E3849" s="28">
        <v>3.14</v>
      </c>
      <c r="F3849" s="28">
        <v>7.91</v>
      </c>
      <c r="G3849" s="28">
        <v>96.85</v>
      </c>
      <c r="H3849" s="28" t="s">
        <v>47</v>
      </c>
      <c r="I3849" s="28">
        <v>3.74</v>
      </c>
      <c r="J3849" s="28">
        <v>8.01</v>
      </c>
      <c r="K3849" s="28">
        <v>246.81</v>
      </c>
      <c r="L3849" s="28">
        <v>13.85</v>
      </c>
      <c r="M3849" s="28" t="s">
        <v>46</v>
      </c>
      <c r="N3849" s="28">
        <v>53.263787873387</v>
      </c>
    </row>
    <row r="3850">
      <c r="A3850" s="28">
        <v>3849.0</v>
      </c>
      <c r="B3850" s="28">
        <v>16.0</v>
      </c>
      <c r="C3850" s="28" t="s">
        <v>44</v>
      </c>
      <c r="D3850" s="28">
        <v>5.09</v>
      </c>
      <c r="E3850" s="28">
        <v>9.73</v>
      </c>
      <c r="F3850" s="28">
        <v>4.9</v>
      </c>
      <c r="G3850" s="28">
        <v>98.72</v>
      </c>
      <c r="H3850" s="28" t="s">
        <v>47</v>
      </c>
      <c r="I3850" s="28">
        <v>4.88</v>
      </c>
      <c r="J3850" s="28">
        <v>6.62</v>
      </c>
      <c r="K3850" s="28">
        <v>260.91</v>
      </c>
      <c r="L3850" s="28">
        <v>10.86</v>
      </c>
      <c r="M3850" s="28" t="s">
        <v>50</v>
      </c>
      <c r="N3850" s="28">
        <v>87.1841857328328</v>
      </c>
    </row>
    <row r="3851">
      <c r="A3851" s="28">
        <v>3850.0</v>
      </c>
      <c r="B3851" s="28">
        <v>23.0</v>
      </c>
      <c r="C3851" s="28" t="s">
        <v>49</v>
      </c>
      <c r="D3851" s="28">
        <v>1.13</v>
      </c>
      <c r="E3851" s="28">
        <v>6.09</v>
      </c>
      <c r="F3851" s="28">
        <v>6.32</v>
      </c>
      <c r="G3851" s="28">
        <v>89.3</v>
      </c>
      <c r="H3851" s="28" t="s">
        <v>45</v>
      </c>
      <c r="I3851" s="28">
        <v>0.26</v>
      </c>
      <c r="J3851" s="28">
        <v>6.69</v>
      </c>
      <c r="K3851" s="28">
        <v>318.59</v>
      </c>
      <c r="L3851" s="28">
        <v>3.8</v>
      </c>
      <c r="M3851" s="28" t="s">
        <v>48</v>
      </c>
      <c r="N3851" s="28">
        <v>89.1</v>
      </c>
    </row>
    <row r="3852">
      <c r="A3852" s="28">
        <v>3851.0</v>
      </c>
      <c r="B3852" s="28">
        <v>16.0</v>
      </c>
      <c r="C3852" s="28" t="s">
        <v>49</v>
      </c>
      <c r="D3852" s="28">
        <v>5.2</v>
      </c>
      <c r="E3852" s="28">
        <v>2.18</v>
      </c>
      <c r="F3852" s="28">
        <v>7.35</v>
      </c>
      <c r="G3852" s="28">
        <v>93.98</v>
      </c>
      <c r="H3852" s="28" t="s">
        <v>51</v>
      </c>
      <c r="I3852" s="28">
        <v>3.93</v>
      </c>
      <c r="J3852" s="28">
        <v>9.76</v>
      </c>
      <c r="K3852" s="28">
        <v>257.75</v>
      </c>
      <c r="L3852" s="28">
        <v>15.64</v>
      </c>
      <c r="M3852" s="28" t="s">
        <v>46</v>
      </c>
      <c r="N3852" s="28">
        <v>46.29</v>
      </c>
    </row>
    <row r="3853">
      <c r="A3853" s="28">
        <v>3852.0</v>
      </c>
      <c r="B3853" s="28">
        <v>20.0</v>
      </c>
      <c r="C3853" s="28" t="s">
        <v>44</v>
      </c>
      <c r="D3853" s="28">
        <v>1.53</v>
      </c>
      <c r="E3853" s="28">
        <v>4.65</v>
      </c>
      <c r="F3853" s="28">
        <v>8.82</v>
      </c>
      <c r="G3853" s="28">
        <v>63.3</v>
      </c>
      <c r="H3853" s="28" t="s">
        <v>45</v>
      </c>
      <c r="I3853" s="28">
        <v>1.84</v>
      </c>
      <c r="J3853" s="28">
        <v>7.32</v>
      </c>
      <c r="K3853" s="28">
        <v>309.38</v>
      </c>
      <c r="L3853" s="28">
        <v>3.49</v>
      </c>
      <c r="M3853" s="28" t="s">
        <v>48</v>
      </c>
      <c r="N3853" s="28">
        <v>99.9593203328944</v>
      </c>
    </row>
    <row r="3854">
      <c r="A3854" s="28">
        <v>3853.0</v>
      </c>
      <c r="B3854" s="28">
        <v>21.0</v>
      </c>
      <c r="C3854" s="28" t="s">
        <v>49</v>
      </c>
      <c r="D3854" s="28">
        <v>3.3</v>
      </c>
      <c r="E3854" s="28">
        <v>3.96</v>
      </c>
      <c r="F3854" s="28">
        <v>9.0</v>
      </c>
      <c r="G3854" s="28">
        <v>75.36</v>
      </c>
      <c r="H3854" s="28" t="s">
        <v>51</v>
      </c>
      <c r="I3854" s="28">
        <v>0.77</v>
      </c>
      <c r="J3854" s="28">
        <v>6.5</v>
      </c>
      <c r="K3854" s="28">
        <v>284.06</v>
      </c>
      <c r="L3854" s="28">
        <v>5.79</v>
      </c>
      <c r="M3854" s="28" t="s">
        <v>48</v>
      </c>
      <c r="N3854" s="28">
        <v>68.98</v>
      </c>
    </row>
    <row r="3855">
      <c r="A3855" s="28">
        <v>3854.0</v>
      </c>
      <c r="B3855" s="28">
        <v>21.0</v>
      </c>
      <c r="C3855" s="28" t="s">
        <v>44</v>
      </c>
      <c r="D3855" s="28">
        <v>1.36</v>
      </c>
      <c r="E3855" s="28">
        <v>2.93</v>
      </c>
      <c r="F3855" s="28">
        <v>8.76</v>
      </c>
      <c r="G3855" s="28">
        <v>73.23</v>
      </c>
      <c r="H3855" s="28" t="s">
        <v>51</v>
      </c>
      <c r="I3855" s="28">
        <v>0.96</v>
      </c>
      <c r="J3855" s="28">
        <v>6.76</v>
      </c>
      <c r="K3855" s="28">
        <v>300.76</v>
      </c>
      <c r="L3855" s="28">
        <v>3.53</v>
      </c>
      <c r="M3855" s="28" t="s">
        <v>48</v>
      </c>
      <c r="N3855" s="28">
        <v>77.83</v>
      </c>
    </row>
    <row r="3856">
      <c r="A3856" s="28">
        <v>3855.0</v>
      </c>
      <c r="B3856" s="28">
        <v>20.0</v>
      </c>
      <c r="C3856" s="28" t="s">
        <v>44</v>
      </c>
      <c r="D3856" s="28">
        <v>0.18</v>
      </c>
      <c r="E3856" s="28">
        <v>9.4</v>
      </c>
      <c r="F3856" s="28">
        <v>7.59</v>
      </c>
      <c r="G3856" s="28">
        <v>82.6</v>
      </c>
      <c r="H3856" s="28" t="s">
        <v>51</v>
      </c>
      <c r="I3856" s="28">
        <v>4.62</v>
      </c>
      <c r="J3856" s="28">
        <v>5.26</v>
      </c>
      <c r="K3856" s="28">
        <v>313.5</v>
      </c>
      <c r="L3856" s="28">
        <v>1.63</v>
      </c>
      <c r="M3856" s="28" t="s">
        <v>48</v>
      </c>
      <c r="N3856" s="28">
        <v>100.0</v>
      </c>
    </row>
    <row r="3857">
      <c r="A3857" s="28">
        <v>3856.0</v>
      </c>
      <c r="B3857" s="28">
        <v>18.0</v>
      </c>
      <c r="C3857" s="28" t="s">
        <v>49</v>
      </c>
      <c r="D3857" s="28">
        <v>1.7</v>
      </c>
      <c r="E3857" s="28">
        <v>8.93</v>
      </c>
      <c r="F3857" s="28">
        <v>7.73</v>
      </c>
      <c r="G3857" s="28">
        <v>67.33</v>
      </c>
      <c r="H3857" s="28" t="s">
        <v>51</v>
      </c>
      <c r="I3857" s="28">
        <v>4.05</v>
      </c>
      <c r="J3857" s="28">
        <v>7.07</v>
      </c>
      <c r="K3857" s="28">
        <v>312.38</v>
      </c>
      <c r="L3857" s="28">
        <v>4.66</v>
      </c>
      <c r="M3857" s="28" t="s">
        <v>48</v>
      </c>
      <c r="N3857" s="28">
        <v>99.08</v>
      </c>
    </row>
    <row r="3858">
      <c r="A3858" s="28">
        <v>3857.0</v>
      </c>
      <c r="B3858" s="28">
        <v>20.0</v>
      </c>
      <c r="C3858" s="28" t="s">
        <v>49</v>
      </c>
      <c r="D3858" s="28">
        <v>4.29</v>
      </c>
      <c r="E3858" s="28">
        <v>2.79</v>
      </c>
      <c r="F3858" s="28">
        <v>7.8</v>
      </c>
      <c r="G3858" s="28">
        <v>82.54</v>
      </c>
      <c r="H3858" s="28" t="s">
        <v>47</v>
      </c>
      <c r="I3858" s="28">
        <v>1.56</v>
      </c>
      <c r="J3858" s="28">
        <v>5.49</v>
      </c>
      <c r="K3858" s="28">
        <v>274.77</v>
      </c>
      <c r="L3858" s="28">
        <v>12.54</v>
      </c>
      <c r="M3858" s="28" t="s">
        <v>48</v>
      </c>
      <c r="N3858" s="28">
        <v>53.02</v>
      </c>
    </row>
    <row r="3859">
      <c r="A3859" s="28">
        <v>3858.0</v>
      </c>
      <c r="B3859" s="28">
        <v>23.0</v>
      </c>
      <c r="C3859" s="28" t="s">
        <v>44</v>
      </c>
      <c r="D3859" s="28">
        <v>3.85</v>
      </c>
      <c r="E3859" s="28">
        <v>4.17</v>
      </c>
      <c r="F3859" s="28">
        <v>8.31</v>
      </c>
      <c r="G3859" s="28">
        <v>86.17</v>
      </c>
      <c r="H3859" s="28" t="s">
        <v>47</v>
      </c>
      <c r="I3859" s="28">
        <v>4.7</v>
      </c>
      <c r="J3859" s="28">
        <v>8.11</v>
      </c>
      <c r="K3859" s="28">
        <v>283.76</v>
      </c>
      <c r="L3859" s="28">
        <v>8.51</v>
      </c>
      <c r="M3859" s="28" t="s">
        <v>48</v>
      </c>
      <c r="N3859" s="28">
        <v>73.4</v>
      </c>
    </row>
    <row r="3860">
      <c r="A3860" s="28">
        <v>3859.0</v>
      </c>
      <c r="B3860" s="28">
        <v>17.0</v>
      </c>
      <c r="C3860" s="28" t="s">
        <v>44</v>
      </c>
      <c r="D3860" s="28">
        <v>4.01</v>
      </c>
      <c r="E3860" s="28">
        <v>7.86</v>
      </c>
      <c r="F3860" s="28">
        <v>8.76</v>
      </c>
      <c r="G3860" s="28">
        <v>65.29</v>
      </c>
      <c r="H3860" s="28" t="s">
        <v>45</v>
      </c>
      <c r="I3860" s="28">
        <v>0.53</v>
      </c>
      <c r="J3860" s="28">
        <v>7.84</v>
      </c>
      <c r="K3860" s="28">
        <v>284.43</v>
      </c>
      <c r="L3860" s="28">
        <v>9.69</v>
      </c>
      <c r="M3860" s="28" t="s">
        <v>48</v>
      </c>
      <c r="N3860" s="28">
        <v>98.07</v>
      </c>
    </row>
    <row r="3861">
      <c r="A3861" s="28">
        <v>3860.0</v>
      </c>
      <c r="B3861" s="28">
        <v>21.0</v>
      </c>
      <c r="C3861" s="28" t="s">
        <v>49</v>
      </c>
      <c r="D3861" s="28">
        <v>1.98</v>
      </c>
      <c r="E3861" s="28">
        <v>2.88</v>
      </c>
      <c r="F3861" s="28">
        <v>6.23</v>
      </c>
      <c r="G3861" s="28">
        <v>65.27</v>
      </c>
      <c r="H3861" s="28" t="s">
        <v>47</v>
      </c>
      <c r="I3861" s="28">
        <v>1.61</v>
      </c>
      <c r="J3861" s="28">
        <v>5.71</v>
      </c>
      <c r="K3861" s="28">
        <v>291.06</v>
      </c>
      <c r="L3861" s="28">
        <v>3.3</v>
      </c>
      <c r="M3861" s="28" t="s">
        <v>48</v>
      </c>
      <c r="N3861" s="28">
        <v>56.6426724843427</v>
      </c>
    </row>
    <row r="3862">
      <c r="A3862" s="28">
        <v>3861.0</v>
      </c>
      <c r="B3862" s="28">
        <v>24.0</v>
      </c>
      <c r="C3862" s="28" t="s">
        <v>44</v>
      </c>
      <c r="D3862" s="28">
        <v>5.48</v>
      </c>
      <c r="E3862" s="28">
        <v>6.32</v>
      </c>
      <c r="F3862" s="28">
        <v>6.08</v>
      </c>
      <c r="G3862" s="28">
        <v>61.42</v>
      </c>
      <c r="H3862" s="28" t="s">
        <v>47</v>
      </c>
      <c r="I3862" s="28">
        <v>3.26</v>
      </c>
      <c r="J3862" s="28">
        <v>9.0</v>
      </c>
      <c r="K3862" s="28">
        <v>251.53</v>
      </c>
      <c r="L3862" s="28">
        <v>11.78</v>
      </c>
      <c r="M3862" s="28" t="s">
        <v>46</v>
      </c>
      <c r="N3862" s="28">
        <v>54.42</v>
      </c>
    </row>
    <row r="3863">
      <c r="A3863" s="28">
        <v>3862.0</v>
      </c>
      <c r="B3863" s="28">
        <v>23.0</v>
      </c>
      <c r="C3863" s="28" t="s">
        <v>49</v>
      </c>
      <c r="D3863" s="28">
        <v>5.63</v>
      </c>
      <c r="E3863" s="28">
        <v>7.3</v>
      </c>
      <c r="F3863" s="28">
        <v>6.3</v>
      </c>
      <c r="G3863" s="28">
        <v>90.44</v>
      </c>
      <c r="H3863" s="28" t="s">
        <v>45</v>
      </c>
      <c r="I3863" s="28">
        <v>5.0</v>
      </c>
      <c r="J3863" s="28">
        <v>10.61</v>
      </c>
      <c r="K3863" s="28">
        <v>249.03</v>
      </c>
      <c r="L3863" s="28">
        <v>14.95</v>
      </c>
      <c r="M3863" s="28" t="s">
        <v>46</v>
      </c>
      <c r="N3863" s="28">
        <v>92.2194851237316</v>
      </c>
    </row>
    <row r="3864">
      <c r="A3864" s="28">
        <v>3863.0</v>
      </c>
      <c r="B3864" s="28">
        <v>23.0</v>
      </c>
      <c r="C3864" s="28" t="s">
        <v>49</v>
      </c>
      <c r="D3864" s="28">
        <v>2.86</v>
      </c>
      <c r="E3864" s="28">
        <v>6.89</v>
      </c>
      <c r="F3864" s="28">
        <v>7.3</v>
      </c>
      <c r="G3864" s="28">
        <v>73.24</v>
      </c>
      <c r="H3864" s="28" t="s">
        <v>45</v>
      </c>
      <c r="I3864" s="28">
        <v>2.33</v>
      </c>
      <c r="J3864" s="28">
        <v>8.7</v>
      </c>
      <c r="K3864" s="28">
        <v>295.99</v>
      </c>
      <c r="L3864" s="28">
        <v>10.0</v>
      </c>
      <c r="M3864" s="28" t="s">
        <v>48</v>
      </c>
      <c r="N3864" s="28">
        <v>87.04</v>
      </c>
    </row>
    <row r="3865">
      <c r="A3865" s="28">
        <v>3864.0</v>
      </c>
      <c r="B3865" s="28">
        <v>23.0</v>
      </c>
      <c r="C3865" s="28" t="s">
        <v>44</v>
      </c>
      <c r="D3865" s="28">
        <v>7.05</v>
      </c>
      <c r="E3865" s="28">
        <v>7.36</v>
      </c>
      <c r="F3865" s="28">
        <v>7.88</v>
      </c>
      <c r="G3865" s="28">
        <v>69.02</v>
      </c>
      <c r="H3865" s="28" t="s">
        <v>47</v>
      </c>
      <c r="I3865" s="28">
        <v>4.05</v>
      </c>
      <c r="J3865" s="28">
        <v>12.19</v>
      </c>
      <c r="K3865" s="28">
        <v>236.31</v>
      </c>
      <c r="L3865" s="28">
        <v>18.64</v>
      </c>
      <c r="M3865" s="28" t="s">
        <v>46</v>
      </c>
      <c r="N3865" s="28">
        <v>77.4009744982388</v>
      </c>
    </row>
    <row r="3866">
      <c r="A3866" s="28">
        <v>3865.0</v>
      </c>
      <c r="B3866" s="28">
        <v>22.0</v>
      </c>
      <c r="C3866" s="28" t="s">
        <v>49</v>
      </c>
      <c r="D3866" s="28">
        <v>5.15</v>
      </c>
      <c r="E3866" s="28">
        <v>7.36</v>
      </c>
      <c r="F3866" s="28">
        <v>8.35</v>
      </c>
      <c r="G3866" s="28">
        <v>91.12</v>
      </c>
      <c r="H3866" s="28" t="s">
        <v>51</v>
      </c>
      <c r="I3866" s="28">
        <v>4.58</v>
      </c>
      <c r="J3866" s="28">
        <v>10.5</v>
      </c>
      <c r="K3866" s="28">
        <v>260.03</v>
      </c>
      <c r="L3866" s="28">
        <v>10.98</v>
      </c>
      <c r="M3866" s="28" t="s">
        <v>46</v>
      </c>
      <c r="N3866" s="28">
        <v>84.5864441782589</v>
      </c>
    </row>
    <row r="3867">
      <c r="A3867" s="28">
        <v>3866.0</v>
      </c>
      <c r="B3867" s="28">
        <v>23.0</v>
      </c>
      <c r="C3867" s="28" t="s">
        <v>49</v>
      </c>
      <c r="D3867" s="28">
        <v>5.7</v>
      </c>
      <c r="E3867" s="28">
        <v>9.68</v>
      </c>
      <c r="F3867" s="28">
        <v>6.28</v>
      </c>
      <c r="G3867" s="28">
        <v>65.73</v>
      </c>
      <c r="H3867" s="28" t="s">
        <v>51</v>
      </c>
      <c r="I3867" s="28">
        <v>0.05</v>
      </c>
      <c r="J3867" s="28">
        <v>9.12</v>
      </c>
      <c r="K3867" s="28">
        <v>241.05</v>
      </c>
      <c r="L3867" s="28">
        <v>11.76</v>
      </c>
      <c r="M3867" s="28" t="s">
        <v>46</v>
      </c>
      <c r="N3867" s="28">
        <v>81.1779557360846</v>
      </c>
    </row>
    <row r="3868">
      <c r="A3868" s="28">
        <v>3867.0</v>
      </c>
      <c r="B3868" s="28">
        <v>21.0</v>
      </c>
      <c r="C3868" s="28" t="s">
        <v>44</v>
      </c>
      <c r="D3868" s="28">
        <v>2.22</v>
      </c>
      <c r="E3868" s="28">
        <v>4.12</v>
      </c>
      <c r="F3868" s="28">
        <v>5.82</v>
      </c>
      <c r="G3868" s="28">
        <v>77.09</v>
      </c>
      <c r="H3868" s="28" t="s">
        <v>51</v>
      </c>
      <c r="I3868" s="28">
        <v>1.44</v>
      </c>
      <c r="J3868" s="28">
        <v>6.67</v>
      </c>
      <c r="K3868" s="28">
        <v>301.6</v>
      </c>
      <c r="L3868" s="28">
        <v>8.3</v>
      </c>
      <c r="M3868" s="28" t="s">
        <v>48</v>
      </c>
      <c r="N3868" s="28">
        <v>64.4714516153867</v>
      </c>
    </row>
    <row r="3869">
      <c r="A3869" s="28">
        <v>3868.0</v>
      </c>
      <c r="B3869" s="28">
        <v>17.0</v>
      </c>
      <c r="C3869" s="28" t="s">
        <v>49</v>
      </c>
      <c r="D3869" s="28">
        <v>0.0</v>
      </c>
      <c r="E3869" s="28">
        <v>8.91</v>
      </c>
      <c r="F3869" s="28">
        <v>8.92</v>
      </c>
      <c r="G3869" s="28">
        <v>89.79</v>
      </c>
      <c r="H3869" s="28" t="s">
        <v>47</v>
      </c>
      <c r="I3869" s="28">
        <v>0.5</v>
      </c>
      <c r="J3869" s="28">
        <v>3.08</v>
      </c>
      <c r="K3869" s="28">
        <v>328.57</v>
      </c>
      <c r="L3869" s="28">
        <v>1.49</v>
      </c>
      <c r="M3869" s="28" t="s">
        <v>48</v>
      </c>
      <c r="N3869" s="28">
        <v>100.0</v>
      </c>
    </row>
    <row r="3870">
      <c r="A3870" s="28">
        <v>3869.0</v>
      </c>
      <c r="B3870" s="28">
        <v>17.0</v>
      </c>
      <c r="C3870" s="28" t="s">
        <v>49</v>
      </c>
      <c r="D3870" s="28">
        <v>6.92</v>
      </c>
      <c r="E3870" s="28">
        <v>1.2</v>
      </c>
      <c r="F3870" s="28">
        <v>5.16</v>
      </c>
      <c r="G3870" s="28">
        <v>82.95</v>
      </c>
      <c r="H3870" s="28" t="s">
        <v>47</v>
      </c>
      <c r="I3870" s="28">
        <v>3.88</v>
      </c>
      <c r="J3870" s="28">
        <v>9.72</v>
      </c>
      <c r="K3870" s="28">
        <v>242.57</v>
      </c>
      <c r="L3870" s="28">
        <v>15.12</v>
      </c>
      <c r="M3870" s="28" t="s">
        <v>46</v>
      </c>
      <c r="N3870" s="28">
        <v>18.87</v>
      </c>
    </row>
    <row r="3871">
      <c r="A3871" s="28">
        <v>3870.0</v>
      </c>
      <c r="B3871" s="28">
        <v>23.0</v>
      </c>
      <c r="C3871" s="28" t="s">
        <v>49</v>
      </c>
      <c r="D3871" s="28">
        <v>6.58</v>
      </c>
      <c r="E3871" s="28">
        <v>3.59</v>
      </c>
      <c r="F3871" s="28">
        <v>5.11</v>
      </c>
      <c r="G3871" s="28">
        <v>82.16</v>
      </c>
      <c r="H3871" s="28" t="s">
        <v>45</v>
      </c>
      <c r="I3871" s="28">
        <v>2.84</v>
      </c>
      <c r="J3871" s="28">
        <v>12.06</v>
      </c>
      <c r="K3871" s="28">
        <v>242.67</v>
      </c>
      <c r="L3871" s="28">
        <v>17.08</v>
      </c>
      <c r="M3871" s="28" t="s">
        <v>46</v>
      </c>
      <c r="N3871" s="28">
        <v>49.8444895633908</v>
      </c>
    </row>
    <row r="3872">
      <c r="A3872" s="28">
        <v>3871.0</v>
      </c>
      <c r="B3872" s="28">
        <v>16.0</v>
      </c>
      <c r="C3872" s="28" t="s">
        <v>49</v>
      </c>
      <c r="D3872" s="28">
        <v>0.99</v>
      </c>
      <c r="E3872" s="28">
        <v>1.44</v>
      </c>
      <c r="F3872" s="28">
        <v>7.58</v>
      </c>
      <c r="G3872" s="28">
        <v>66.3</v>
      </c>
      <c r="H3872" s="28" t="s">
        <v>45</v>
      </c>
      <c r="I3872" s="28">
        <v>0.48</v>
      </c>
      <c r="J3872" s="28">
        <v>6.52</v>
      </c>
      <c r="K3872" s="28">
        <v>318.55</v>
      </c>
      <c r="L3872" s="28">
        <v>6.74</v>
      </c>
      <c r="M3872" s="28" t="s">
        <v>48</v>
      </c>
      <c r="N3872" s="28">
        <v>65.4</v>
      </c>
    </row>
    <row r="3873">
      <c r="A3873" s="28">
        <v>3872.0</v>
      </c>
      <c r="B3873" s="28">
        <v>21.0</v>
      </c>
      <c r="C3873" s="28" t="s">
        <v>44</v>
      </c>
      <c r="D3873" s="28">
        <v>2.99</v>
      </c>
      <c r="E3873" s="28">
        <v>6.86</v>
      </c>
      <c r="F3873" s="28">
        <v>4.9</v>
      </c>
      <c r="G3873" s="28">
        <v>67.24</v>
      </c>
      <c r="H3873" s="28" t="s">
        <v>51</v>
      </c>
      <c r="I3873" s="28">
        <v>2.1</v>
      </c>
      <c r="J3873" s="28">
        <v>7.4</v>
      </c>
      <c r="K3873" s="28">
        <v>283.63</v>
      </c>
      <c r="L3873" s="28">
        <v>6.79</v>
      </c>
      <c r="M3873" s="28" t="s">
        <v>48</v>
      </c>
      <c r="N3873" s="28">
        <v>78.17</v>
      </c>
    </row>
    <row r="3874">
      <c r="A3874" s="28">
        <v>3873.0</v>
      </c>
      <c r="B3874" s="28">
        <v>21.0</v>
      </c>
      <c r="C3874" s="28" t="s">
        <v>44</v>
      </c>
      <c r="D3874" s="28">
        <v>5.29</v>
      </c>
      <c r="E3874" s="28">
        <v>1.91</v>
      </c>
      <c r="F3874" s="28">
        <v>6.0</v>
      </c>
      <c r="G3874" s="28">
        <v>83.3</v>
      </c>
      <c r="H3874" s="28" t="s">
        <v>45</v>
      </c>
      <c r="I3874" s="28">
        <v>2.57</v>
      </c>
      <c r="J3874" s="28">
        <v>10.48</v>
      </c>
      <c r="K3874" s="28">
        <v>270.72</v>
      </c>
      <c r="L3874" s="28">
        <v>12.97</v>
      </c>
      <c r="M3874" s="28" t="s">
        <v>46</v>
      </c>
      <c r="N3874" s="28">
        <v>32.64</v>
      </c>
    </row>
    <row r="3875">
      <c r="A3875" s="28">
        <v>3874.0</v>
      </c>
      <c r="B3875" s="28">
        <v>19.0</v>
      </c>
      <c r="C3875" s="28" t="s">
        <v>44</v>
      </c>
      <c r="D3875" s="28">
        <v>5.22</v>
      </c>
      <c r="E3875" s="28">
        <v>8.61</v>
      </c>
      <c r="F3875" s="28">
        <v>5.46</v>
      </c>
      <c r="G3875" s="28">
        <v>60.94</v>
      </c>
      <c r="H3875" s="28" t="s">
        <v>51</v>
      </c>
      <c r="I3875" s="28">
        <v>3.49</v>
      </c>
      <c r="J3875" s="28">
        <v>8.02</v>
      </c>
      <c r="K3875" s="28">
        <v>264.51</v>
      </c>
      <c r="L3875" s="28">
        <v>11.6</v>
      </c>
      <c r="M3875" s="28" t="s">
        <v>50</v>
      </c>
      <c r="N3875" s="28">
        <v>75.2715415091822</v>
      </c>
    </row>
    <row r="3876">
      <c r="A3876" s="28">
        <v>3875.0</v>
      </c>
      <c r="B3876" s="28">
        <v>18.0</v>
      </c>
      <c r="C3876" s="28" t="s">
        <v>44</v>
      </c>
      <c r="D3876" s="28">
        <v>6.88</v>
      </c>
      <c r="E3876" s="28">
        <v>6.82</v>
      </c>
      <c r="F3876" s="28">
        <v>4.84</v>
      </c>
      <c r="G3876" s="28">
        <v>94.76</v>
      </c>
      <c r="H3876" s="28" t="s">
        <v>47</v>
      </c>
      <c r="I3876" s="28">
        <v>3.9</v>
      </c>
      <c r="J3876" s="28">
        <v>10.05</v>
      </c>
      <c r="K3876" s="28">
        <v>224.82</v>
      </c>
      <c r="L3876" s="28">
        <v>13.41</v>
      </c>
      <c r="M3876" s="28" t="s">
        <v>46</v>
      </c>
      <c r="N3876" s="28">
        <v>54.56</v>
      </c>
    </row>
    <row r="3877">
      <c r="A3877" s="28">
        <v>3876.0</v>
      </c>
      <c r="B3877" s="28">
        <v>18.0</v>
      </c>
      <c r="C3877" s="28" t="s">
        <v>44</v>
      </c>
      <c r="D3877" s="28">
        <v>1.12</v>
      </c>
      <c r="E3877" s="28">
        <v>1.26</v>
      </c>
      <c r="F3877" s="28">
        <v>6.9</v>
      </c>
      <c r="G3877" s="28">
        <v>74.02</v>
      </c>
      <c r="H3877" s="28" t="s">
        <v>47</v>
      </c>
      <c r="I3877" s="28">
        <v>0.44</v>
      </c>
      <c r="J3877" s="28">
        <v>6.23</v>
      </c>
      <c r="K3877" s="28">
        <v>305.22</v>
      </c>
      <c r="L3877" s="28">
        <v>5.39</v>
      </c>
      <c r="M3877" s="28" t="s">
        <v>48</v>
      </c>
      <c r="N3877" s="28">
        <v>62.33</v>
      </c>
    </row>
    <row r="3878">
      <c r="A3878" s="28">
        <v>3877.0</v>
      </c>
      <c r="B3878" s="28">
        <v>16.0</v>
      </c>
      <c r="C3878" s="28" t="s">
        <v>49</v>
      </c>
      <c r="D3878" s="28">
        <v>3.44</v>
      </c>
      <c r="E3878" s="28">
        <v>7.43</v>
      </c>
      <c r="F3878" s="28">
        <v>5.87</v>
      </c>
      <c r="G3878" s="28">
        <v>76.66</v>
      </c>
      <c r="H3878" s="28" t="s">
        <v>47</v>
      </c>
      <c r="I3878" s="28">
        <v>2.44</v>
      </c>
      <c r="J3878" s="28">
        <v>6.43</v>
      </c>
      <c r="K3878" s="28">
        <v>281.97</v>
      </c>
      <c r="L3878" s="28">
        <v>7.3</v>
      </c>
      <c r="M3878" s="28" t="s">
        <v>50</v>
      </c>
      <c r="N3878" s="28">
        <v>78.08</v>
      </c>
    </row>
    <row r="3879">
      <c r="A3879" s="28">
        <v>3878.0</v>
      </c>
      <c r="B3879" s="28">
        <v>18.0</v>
      </c>
      <c r="C3879" s="28" t="s">
        <v>49</v>
      </c>
      <c r="D3879" s="28">
        <v>0.78</v>
      </c>
      <c r="E3879" s="28">
        <v>8.76</v>
      </c>
      <c r="F3879" s="28">
        <v>6.31</v>
      </c>
      <c r="G3879" s="28">
        <v>70.34</v>
      </c>
      <c r="H3879" s="28" t="s">
        <v>45</v>
      </c>
      <c r="I3879" s="28">
        <v>0.81</v>
      </c>
      <c r="J3879" s="28">
        <v>1.98</v>
      </c>
      <c r="K3879" s="28">
        <v>303.67</v>
      </c>
      <c r="L3879" s="28">
        <v>2.15</v>
      </c>
      <c r="M3879" s="28" t="s">
        <v>48</v>
      </c>
      <c r="N3879" s="28">
        <v>100.0</v>
      </c>
    </row>
    <row r="3880">
      <c r="A3880" s="28">
        <v>3879.0</v>
      </c>
      <c r="B3880" s="28">
        <v>19.0</v>
      </c>
      <c r="C3880" s="28" t="s">
        <v>49</v>
      </c>
      <c r="D3880" s="28">
        <v>3.12</v>
      </c>
      <c r="E3880" s="28">
        <v>6.95</v>
      </c>
      <c r="F3880" s="28">
        <v>4.98</v>
      </c>
      <c r="G3880" s="28">
        <v>95.07</v>
      </c>
      <c r="H3880" s="28" t="s">
        <v>47</v>
      </c>
      <c r="I3880" s="28">
        <v>3.77</v>
      </c>
      <c r="J3880" s="28">
        <v>5.89</v>
      </c>
      <c r="K3880" s="28">
        <v>293.36</v>
      </c>
      <c r="L3880" s="28">
        <v>8.92</v>
      </c>
      <c r="M3880" s="28" t="s">
        <v>48</v>
      </c>
      <c r="N3880" s="28">
        <v>77.34</v>
      </c>
    </row>
    <row r="3881">
      <c r="A3881" s="28">
        <v>3880.0</v>
      </c>
      <c r="B3881" s="28">
        <v>20.0</v>
      </c>
      <c r="C3881" s="28" t="s">
        <v>49</v>
      </c>
      <c r="D3881" s="28">
        <v>0.12</v>
      </c>
      <c r="E3881" s="28">
        <v>1.27</v>
      </c>
      <c r="F3881" s="28">
        <v>7.84</v>
      </c>
      <c r="G3881" s="28">
        <v>85.7</v>
      </c>
      <c r="H3881" s="28" t="s">
        <v>51</v>
      </c>
      <c r="I3881" s="28">
        <v>3.29</v>
      </c>
      <c r="J3881" s="28">
        <v>3.11</v>
      </c>
      <c r="K3881" s="28">
        <v>298.8</v>
      </c>
      <c r="L3881" s="28">
        <v>2.27</v>
      </c>
      <c r="M3881" s="28" t="s">
        <v>48</v>
      </c>
      <c r="N3881" s="28">
        <v>66.25</v>
      </c>
    </row>
    <row r="3882">
      <c r="A3882" s="28">
        <v>3881.0</v>
      </c>
      <c r="B3882" s="28">
        <v>18.0</v>
      </c>
      <c r="C3882" s="28" t="s">
        <v>49</v>
      </c>
      <c r="D3882" s="28">
        <v>7.19</v>
      </c>
      <c r="E3882" s="28">
        <v>8.72</v>
      </c>
      <c r="F3882" s="28">
        <v>5.57</v>
      </c>
      <c r="G3882" s="28">
        <v>78.0</v>
      </c>
      <c r="H3882" s="28" t="s">
        <v>45</v>
      </c>
      <c r="I3882" s="28">
        <v>3.62</v>
      </c>
      <c r="J3882" s="28">
        <v>8.96</v>
      </c>
      <c r="K3882" s="28">
        <v>241.76</v>
      </c>
      <c r="L3882" s="28">
        <v>13.49</v>
      </c>
      <c r="M3882" s="28" t="s">
        <v>50</v>
      </c>
      <c r="N3882" s="28">
        <v>79.2210490017754</v>
      </c>
    </row>
    <row r="3883">
      <c r="A3883" s="28">
        <v>3882.0</v>
      </c>
      <c r="B3883" s="28">
        <v>21.0</v>
      </c>
      <c r="C3883" s="28" t="s">
        <v>49</v>
      </c>
      <c r="D3883" s="28">
        <v>4.22</v>
      </c>
      <c r="E3883" s="28">
        <v>7.59</v>
      </c>
      <c r="F3883" s="28">
        <v>5.71</v>
      </c>
      <c r="G3883" s="28">
        <v>83.41</v>
      </c>
      <c r="H3883" s="28" t="s">
        <v>51</v>
      </c>
      <c r="I3883" s="28">
        <v>0.37</v>
      </c>
      <c r="J3883" s="28">
        <v>6.94</v>
      </c>
      <c r="K3883" s="28">
        <v>276.26</v>
      </c>
      <c r="L3883" s="28">
        <v>10.21</v>
      </c>
      <c r="M3883" s="28" t="s">
        <v>50</v>
      </c>
      <c r="N3883" s="28">
        <v>86.83</v>
      </c>
    </row>
    <row r="3884">
      <c r="A3884" s="28">
        <v>3883.0</v>
      </c>
      <c r="B3884" s="28">
        <v>20.0</v>
      </c>
      <c r="C3884" s="28" t="s">
        <v>49</v>
      </c>
      <c r="D3884" s="28">
        <v>6.8</v>
      </c>
      <c r="E3884" s="28">
        <v>4.41</v>
      </c>
      <c r="F3884" s="28">
        <v>5.26</v>
      </c>
      <c r="G3884" s="28">
        <v>75.21</v>
      </c>
      <c r="H3884" s="28" t="s">
        <v>47</v>
      </c>
      <c r="I3884" s="28">
        <v>2.55</v>
      </c>
      <c r="J3884" s="28">
        <v>12.47</v>
      </c>
      <c r="K3884" s="28">
        <v>218.53</v>
      </c>
      <c r="L3884" s="28">
        <v>16.71</v>
      </c>
      <c r="M3884" s="28" t="s">
        <v>46</v>
      </c>
      <c r="N3884" s="28">
        <v>39.8284966595333</v>
      </c>
    </row>
    <row r="3885">
      <c r="A3885" s="28">
        <v>3884.0</v>
      </c>
      <c r="B3885" s="28">
        <v>18.0</v>
      </c>
      <c r="C3885" s="28" t="s">
        <v>44</v>
      </c>
      <c r="D3885" s="28">
        <v>0.48</v>
      </c>
      <c r="E3885" s="28">
        <v>3.96</v>
      </c>
      <c r="F3885" s="28">
        <v>6.17</v>
      </c>
      <c r="G3885" s="28">
        <v>78.62</v>
      </c>
      <c r="H3885" s="28" t="s">
        <v>51</v>
      </c>
      <c r="I3885" s="28">
        <v>4.2</v>
      </c>
      <c r="J3885" s="28">
        <v>5.77</v>
      </c>
      <c r="K3885" s="28">
        <v>315.28</v>
      </c>
      <c r="L3885" s="28">
        <v>2.48</v>
      </c>
      <c r="M3885" s="28" t="s">
        <v>48</v>
      </c>
      <c r="N3885" s="28">
        <v>80.987009724127</v>
      </c>
    </row>
    <row r="3886">
      <c r="A3886" s="28">
        <v>3885.0</v>
      </c>
      <c r="B3886" s="28">
        <v>21.0</v>
      </c>
      <c r="C3886" s="28" t="s">
        <v>49</v>
      </c>
      <c r="D3886" s="28">
        <v>1.82</v>
      </c>
      <c r="E3886" s="28">
        <v>5.32</v>
      </c>
      <c r="F3886" s="28">
        <v>6.32</v>
      </c>
      <c r="G3886" s="28">
        <v>74.31</v>
      </c>
      <c r="H3886" s="28" t="s">
        <v>47</v>
      </c>
      <c r="I3886" s="28">
        <v>3.57</v>
      </c>
      <c r="J3886" s="28">
        <v>5.05</v>
      </c>
      <c r="K3886" s="28">
        <v>293.81</v>
      </c>
      <c r="L3886" s="28">
        <v>3.53</v>
      </c>
      <c r="M3886" s="28" t="s">
        <v>48</v>
      </c>
      <c r="N3886" s="28">
        <v>81.85</v>
      </c>
    </row>
    <row r="3887">
      <c r="A3887" s="28">
        <v>3886.0</v>
      </c>
      <c r="B3887" s="28">
        <v>21.0</v>
      </c>
      <c r="C3887" s="28" t="s">
        <v>49</v>
      </c>
      <c r="D3887" s="28">
        <v>2.08</v>
      </c>
      <c r="E3887" s="28">
        <v>8.8</v>
      </c>
      <c r="F3887" s="28">
        <v>6.65</v>
      </c>
      <c r="G3887" s="28">
        <v>76.43</v>
      </c>
      <c r="H3887" s="28" t="s">
        <v>51</v>
      </c>
      <c r="I3887" s="28">
        <v>4.31</v>
      </c>
      <c r="J3887" s="28">
        <v>6.63</v>
      </c>
      <c r="K3887" s="28">
        <v>309.22</v>
      </c>
      <c r="L3887" s="28">
        <v>6.74</v>
      </c>
      <c r="M3887" s="28" t="s">
        <v>48</v>
      </c>
      <c r="N3887" s="28">
        <v>100.0</v>
      </c>
    </row>
    <row r="3888">
      <c r="A3888" s="28">
        <v>3887.0</v>
      </c>
      <c r="B3888" s="28">
        <v>23.0</v>
      </c>
      <c r="C3888" s="28" t="s">
        <v>44</v>
      </c>
      <c r="D3888" s="28">
        <v>3.09</v>
      </c>
      <c r="E3888" s="28">
        <v>3.27</v>
      </c>
      <c r="F3888" s="28">
        <v>8.84</v>
      </c>
      <c r="G3888" s="28">
        <v>72.6</v>
      </c>
      <c r="H3888" s="28" t="s">
        <v>51</v>
      </c>
      <c r="I3888" s="28">
        <v>1.03</v>
      </c>
      <c r="J3888" s="28">
        <v>4.85</v>
      </c>
      <c r="K3888" s="28">
        <v>274.55</v>
      </c>
      <c r="L3888" s="28">
        <v>4.27</v>
      </c>
      <c r="M3888" s="28" t="s">
        <v>48</v>
      </c>
      <c r="N3888" s="28">
        <v>74.06</v>
      </c>
    </row>
    <row r="3889">
      <c r="A3889" s="28">
        <v>3888.0</v>
      </c>
      <c r="B3889" s="28">
        <v>17.0</v>
      </c>
      <c r="C3889" s="28" t="s">
        <v>49</v>
      </c>
      <c r="D3889" s="28">
        <v>6.42</v>
      </c>
      <c r="E3889" s="28">
        <v>1.91</v>
      </c>
      <c r="F3889" s="28">
        <v>8.52</v>
      </c>
      <c r="G3889" s="28">
        <v>63.11</v>
      </c>
      <c r="H3889" s="28" t="s">
        <v>45</v>
      </c>
      <c r="I3889" s="28">
        <v>1.43</v>
      </c>
      <c r="J3889" s="28">
        <v>11.18</v>
      </c>
      <c r="K3889" s="28">
        <v>250.95</v>
      </c>
      <c r="L3889" s="28">
        <v>13.08</v>
      </c>
      <c r="M3889" s="28" t="s">
        <v>46</v>
      </c>
      <c r="N3889" s="28">
        <v>30.27</v>
      </c>
    </row>
    <row r="3890">
      <c r="A3890" s="28">
        <v>3889.0</v>
      </c>
      <c r="B3890" s="28">
        <v>16.0</v>
      </c>
      <c r="C3890" s="28" t="s">
        <v>49</v>
      </c>
      <c r="D3890" s="28">
        <v>3.09</v>
      </c>
      <c r="E3890" s="28">
        <v>8.78</v>
      </c>
      <c r="F3890" s="28">
        <v>7.05</v>
      </c>
      <c r="G3890" s="28">
        <v>61.49</v>
      </c>
      <c r="H3890" s="28" t="s">
        <v>45</v>
      </c>
      <c r="I3890" s="28">
        <v>2.21</v>
      </c>
      <c r="J3890" s="28">
        <v>6.47</v>
      </c>
      <c r="K3890" s="28">
        <v>292.9</v>
      </c>
      <c r="L3890" s="28">
        <v>5.3</v>
      </c>
      <c r="M3890" s="28" t="s">
        <v>48</v>
      </c>
      <c r="N3890" s="28">
        <v>88.09</v>
      </c>
    </row>
    <row r="3891">
      <c r="A3891" s="28">
        <v>3890.0</v>
      </c>
      <c r="B3891" s="28">
        <v>19.0</v>
      </c>
      <c r="C3891" s="28" t="s">
        <v>44</v>
      </c>
      <c r="D3891" s="28">
        <v>1.64</v>
      </c>
      <c r="E3891" s="28">
        <v>1.24</v>
      </c>
      <c r="F3891" s="28">
        <v>4.19</v>
      </c>
      <c r="G3891" s="28">
        <v>66.96</v>
      </c>
      <c r="H3891" s="28" t="s">
        <v>51</v>
      </c>
      <c r="I3891" s="28">
        <v>2.62</v>
      </c>
      <c r="J3891" s="28">
        <v>6.25</v>
      </c>
      <c r="K3891" s="28">
        <v>296.39</v>
      </c>
      <c r="L3891" s="28">
        <v>3.16</v>
      </c>
      <c r="M3891" s="28" t="s">
        <v>48</v>
      </c>
      <c r="N3891" s="28">
        <v>45.45</v>
      </c>
    </row>
    <row r="3892">
      <c r="A3892" s="28">
        <v>3891.0</v>
      </c>
      <c r="B3892" s="28">
        <v>22.0</v>
      </c>
      <c r="C3892" s="28" t="s">
        <v>49</v>
      </c>
      <c r="D3892" s="28">
        <v>0.52</v>
      </c>
      <c r="E3892" s="28">
        <v>9.2</v>
      </c>
      <c r="F3892" s="28">
        <v>7.06</v>
      </c>
      <c r="G3892" s="28">
        <v>70.07</v>
      </c>
      <c r="H3892" s="28" t="s">
        <v>51</v>
      </c>
      <c r="I3892" s="28">
        <v>1.26</v>
      </c>
      <c r="J3892" s="28">
        <v>4.74</v>
      </c>
      <c r="K3892" s="28">
        <v>326.74</v>
      </c>
      <c r="L3892" s="28">
        <v>2.19</v>
      </c>
      <c r="M3892" s="28" t="s">
        <v>48</v>
      </c>
      <c r="N3892" s="28">
        <v>100.0</v>
      </c>
    </row>
    <row r="3893">
      <c r="A3893" s="28">
        <v>3892.0</v>
      </c>
      <c r="B3893" s="28">
        <v>18.0</v>
      </c>
      <c r="C3893" s="28" t="s">
        <v>44</v>
      </c>
      <c r="D3893" s="28">
        <v>0.64</v>
      </c>
      <c r="E3893" s="28">
        <v>3.75</v>
      </c>
      <c r="F3893" s="28">
        <v>4.45</v>
      </c>
      <c r="G3893" s="28">
        <v>95.62</v>
      </c>
      <c r="H3893" s="28" t="s">
        <v>51</v>
      </c>
      <c r="I3893" s="28">
        <v>1.91</v>
      </c>
      <c r="J3893" s="28">
        <v>2.8</v>
      </c>
      <c r="K3893" s="28">
        <v>308.16</v>
      </c>
      <c r="L3893" s="28">
        <v>4.48</v>
      </c>
      <c r="M3893" s="28" t="s">
        <v>48</v>
      </c>
      <c r="N3893" s="28">
        <v>72.1</v>
      </c>
    </row>
    <row r="3894">
      <c r="A3894" s="28">
        <v>3893.0</v>
      </c>
      <c r="B3894" s="28">
        <v>18.0</v>
      </c>
      <c r="C3894" s="28" t="s">
        <v>44</v>
      </c>
      <c r="D3894" s="28">
        <v>6.08</v>
      </c>
      <c r="E3894" s="28">
        <v>5.57</v>
      </c>
      <c r="F3894" s="28">
        <v>7.55</v>
      </c>
      <c r="G3894" s="28">
        <v>84.45</v>
      </c>
      <c r="H3894" s="28" t="s">
        <v>51</v>
      </c>
      <c r="I3894" s="28">
        <v>3.44</v>
      </c>
      <c r="J3894" s="28">
        <v>11.25</v>
      </c>
      <c r="K3894" s="28">
        <v>260.37</v>
      </c>
      <c r="L3894" s="28">
        <v>15.98</v>
      </c>
      <c r="M3894" s="28" t="s">
        <v>46</v>
      </c>
      <c r="N3894" s="28">
        <v>64.8431875821449</v>
      </c>
    </row>
    <row r="3895">
      <c r="A3895" s="28">
        <v>3894.0</v>
      </c>
      <c r="B3895" s="28">
        <v>20.0</v>
      </c>
      <c r="C3895" s="28" t="s">
        <v>49</v>
      </c>
      <c r="D3895" s="28">
        <v>3.56</v>
      </c>
      <c r="E3895" s="28">
        <v>2.19</v>
      </c>
      <c r="F3895" s="28">
        <v>5.95</v>
      </c>
      <c r="G3895" s="28">
        <v>98.33</v>
      </c>
      <c r="H3895" s="28" t="s">
        <v>47</v>
      </c>
      <c r="I3895" s="28">
        <v>3.23</v>
      </c>
      <c r="J3895" s="28">
        <v>7.42</v>
      </c>
      <c r="K3895" s="28">
        <v>303.32</v>
      </c>
      <c r="L3895" s="28">
        <v>11.3</v>
      </c>
      <c r="M3895" s="28" t="s">
        <v>48</v>
      </c>
      <c r="N3895" s="28">
        <v>62.29</v>
      </c>
    </row>
    <row r="3896">
      <c r="A3896" s="28">
        <v>3895.0</v>
      </c>
      <c r="B3896" s="28">
        <v>20.0</v>
      </c>
      <c r="C3896" s="28" t="s">
        <v>49</v>
      </c>
      <c r="D3896" s="28">
        <v>5.81</v>
      </c>
      <c r="E3896" s="28">
        <v>9.12</v>
      </c>
      <c r="F3896" s="28">
        <v>8.19</v>
      </c>
      <c r="G3896" s="28">
        <v>73.59</v>
      </c>
      <c r="H3896" s="28" t="s">
        <v>45</v>
      </c>
      <c r="I3896" s="28">
        <v>0.55</v>
      </c>
      <c r="J3896" s="28">
        <v>10.73</v>
      </c>
      <c r="K3896" s="28">
        <v>259.58</v>
      </c>
      <c r="L3896" s="28">
        <v>12.86</v>
      </c>
      <c r="M3896" s="28" t="s">
        <v>46</v>
      </c>
      <c r="N3896" s="28">
        <v>85.4945742852888</v>
      </c>
    </row>
    <row r="3897">
      <c r="A3897" s="28">
        <v>3896.0</v>
      </c>
      <c r="B3897" s="28">
        <v>18.0</v>
      </c>
      <c r="C3897" s="28" t="s">
        <v>49</v>
      </c>
      <c r="D3897" s="28">
        <v>5.46</v>
      </c>
      <c r="E3897" s="28">
        <v>7.75</v>
      </c>
      <c r="F3897" s="28">
        <v>8.71</v>
      </c>
      <c r="G3897" s="28">
        <v>76.07</v>
      </c>
      <c r="H3897" s="28" t="s">
        <v>51</v>
      </c>
      <c r="I3897" s="28">
        <v>4.93</v>
      </c>
      <c r="J3897" s="28">
        <v>6.93</v>
      </c>
      <c r="K3897" s="28">
        <v>260.6</v>
      </c>
      <c r="L3897" s="28">
        <v>7.63</v>
      </c>
      <c r="M3897" s="28" t="s">
        <v>46</v>
      </c>
      <c r="N3897" s="28">
        <v>85.6660679250576</v>
      </c>
    </row>
    <row r="3898">
      <c r="A3898" s="28">
        <v>3897.0</v>
      </c>
      <c r="B3898" s="28">
        <v>24.0</v>
      </c>
      <c r="C3898" s="28" t="s">
        <v>49</v>
      </c>
      <c r="D3898" s="28">
        <v>1.08</v>
      </c>
      <c r="E3898" s="28">
        <v>9.32</v>
      </c>
      <c r="F3898" s="28">
        <v>6.09</v>
      </c>
      <c r="G3898" s="28">
        <v>88.79</v>
      </c>
      <c r="H3898" s="28" t="s">
        <v>51</v>
      </c>
      <c r="I3898" s="28">
        <v>2.81</v>
      </c>
      <c r="J3898" s="28">
        <v>5.16</v>
      </c>
      <c r="K3898" s="28">
        <v>302.31</v>
      </c>
      <c r="L3898" s="28">
        <v>3.01</v>
      </c>
      <c r="M3898" s="28" t="s">
        <v>48</v>
      </c>
      <c r="N3898" s="28">
        <v>108.080977393335</v>
      </c>
    </row>
    <row r="3899">
      <c r="A3899" s="28">
        <v>3898.0</v>
      </c>
      <c r="B3899" s="28">
        <v>19.0</v>
      </c>
      <c r="C3899" s="28" t="s">
        <v>44</v>
      </c>
      <c r="D3899" s="28">
        <v>1.14</v>
      </c>
      <c r="E3899" s="28">
        <v>7.15</v>
      </c>
      <c r="F3899" s="28">
        <v>6.3</v>
      </c>
      <c r="G3899" s="28">
        <v>83.12</v>
      </c>
      <c r="H3899" s="28" t="s">
        <v>45</v>
      </c>
      <c r="I3899" s="28">
        <v>2.42</v>
      </c>
      <c r="J3899" s="28">
        <v>3.6</v>
      </c>
      <c r="K3899" s="28">
        <v>324.89</v>
      </c>
      <c r="L3899" s="28">
        <v>5.77</v>
      </c>
      <c r="M3899" s="28" t="s">
        <v>48</v>
      </c>
      <c r="N3899" s="28">
        <v>94.78</v>
      </c>
    </row>
    <row r="3900">
      <c r="A3900" s="28">
        <v>3899.0</v>
      </c>
      <c r="B3900" s="28">
        <v>18.0</v>
      </c>
      <c r="C3900" s="28" t="s">
        <v>49</v>
      </c>
      <c r="D3900" s="28">
        <v>6.04</v>
      </c>
      <c r="E3900" s="28">
        <v>2.66</v>
      </c>
      <c r="F3900" s="28">
        <v>6.95</v>
      </c>
      <c r="G3900" s="28">
        <v>81.12</v>
      </c>
      <c r="H3900" s="28" t="s">
        <v>47</v>
      </c>
      <c r="I3900" s="28">
        <v>4.84</v>
      </c>
      <c r="J3900" s="28">
        <v>11.34</v>
      </c>
      <c r="K3900" s="28">
        <v>256.4</v>
      </c>
      <c r="L3900" s="28">
        <v>13.94</v>
      </c>
      <c r="M3900" s="28" t="s">
        <v>46</v>
      </c>
      <c r="N3900" s="28">
        <v>35.58</v>
      </c>
    </row>
    <row r="3901">
      <c r="A3901" s="28">
        <v>3900.0</v>
      </c>
      <c r="B3901" s="28">
        <v>17.0</v>
      </c>
      <c r="C3901" s="28" t="s">
        <v>49</v>
      </c>
      <c r="D3901" s="28">
        <v>5.77</v>
      </c>
      <c r="E3901" s="28">
        <v>3.77</v>
      </c>
      <c r="F3901" s="28">
        <v>4.99</v>
      </c>
      <c r="G3901" s="28">
        <v>83.02</v>
      </c>
      <c r="H3901" s="28" t="s">
        <v>47</v>
      </c>
      <c r="I3901" s="28">
        <v>0.7</v>
      </c>
      <c r="J3901" s="28">
        <v>11.52</v>
      </c>
      <c r="K3901" s="28">
        <v>246.16</v>
      </c>
      <c r="L3901" s="28">
        <v>14.37</v>
      </c>
      <c r="M3901" s="28" t="s">
        <v>46</v>
      </c>
      <c r="N3901" s="28">
        <v>44.56</v>
      </c>
    </row>
    <row r="3902">
      <c r="A3902" s="28">
        <v>3901.0</v>
      </c>
      <c r="B3902" s="28">
        <v>24.0</v>
      </c>
      <c r="C3902" s="28" t="s">
        <v>52</v>
      </c>
      <c r="D3902" s="28">
        <v>3.02</v>
      </c>
      <c r="E3902" s="28">
        <v>5.38</v>
      </c>
      <c r="F3902" s="28">
        <v>8.64</v>
      </c>
      <c r="G3902" s="28">
        <v>83.37</v>
      </c>
      <c r="H3902" s="28" t="s">
        <v>45</v>
      </c>
      <c r="I3902" s="28">
        <v>2.72</v>
      </c>
      <c r="J3902" s="28">
        <v>4.3</v>
      </c>
      <c r="K3902" s="28">
        <v>298.75</v>
      </c>
      <c r="L3902" s="28">
        <v>6.25</v>
      </c>
      <c r="M3902" s="28" t="s">
        <v>48</v>
      </c>
      <c r="N3902" s="28">
        <v>85.42</v>
      </c>
    </row>
    <row r="3903">
      <c r="A3903" s="28">
        <v>3902.0</v>
      </c>
      <c r="B3903" s="28">
        <v>19.0</v>
      </c>
      <c r="C3903" s="28" t="s">
        <v>44</v>
      </c>
      <c r="D3903" s="28">
        <v>0.62</v>
      </c>
      <c r="E3903" s="28">
        <v>6.47</v>
      </c>
      <c r="F3903" s="28">
        <v>6.16</v>
      </c>
      <c r="G3903" s="28">
        <v>90.63</v>
      </c>
      <c r="H3903" s="28" t="s">
        <v>47</v>
      </c>
      <c r="I3903" s="28">
        <v>4.03</v>
      </c>
      <c r="J3903" s="28">
        <v>5.24</v>
      </c>
      <c r="K3903" s="28">
        <v>313.66</v>
      </c>
      <c r="L3903" s="28">
        <v>4.94</v>
      </c>
      <c r="M3903" s="28" t="s">
        <v>48</v>
      </c>
      <c r="N3903" s="28">
        <v>95.92</v>
      </c>
    </row>
    <row r="3904">
      <c r="A3904" s="28">
        <v>3903.0</v>
      </c>
      <c r="B3904" s="28">
        <v>18.0</v>
      </c>
      <c r="C3904" s="28" t="s">
        <v>49</v>
      </c>
      <c r="D3904" s="28">
        <v>0.1</v>
      </c>
      <c r="E3904" s="28">
        <v>9.34</v>
      </c>
      <c r="F3904" s="28">
        <v>4.83</v>
      </c>
      <c r="G3904" s="28">
        <v>86.72</v>
      </c>
      <c r="H3904" s="28" t="s">
        <v>47</v>
      </c>
      <c r="I3904" s="28">
        <v>1.99</v>
      </c>
      <c r="J3904" s="28">
        <v>1.61</v>
      </c>
      <c r="K3904" s="28">
        <v>325.57</v>
      </c>
      <c r="L3904" s="28">
        <v>2.62</v>
      </c>
      <c r="M3904" s="28" t="s">
        <v>50</v>
      </c>
      <c r="N3904" s="28">
        <v>96.13</v>
      </c>
    </row>
    <row r="3905">
      <c r="A3905" s="28">
        <v>3904.0</v>
      </c>
      <c r="B3905" s="28">
        <v>22.0</v>
      </c>
      <c r="C3905" s="28" t="s">
        <v>49</v>
      </c>
      <c r="D3905" s="28">
        <v>2.31</v>
      </c>
      <c r="E3905" s="28">
        <v>4.46</v>
      </c>
      <c r="F3905" s="28">
        <v>7.81</v>
      </c>
      <c r="G3905" s="28">
        <v>98.29</v>
      </c>
      <c r="H3905" s="28" t="s">
        <v>47</v>
      </c>
      <c r="I3905" s="28">
        <v>3.68</v>
      </c>
      <c r="J3905" s="28">
        <v>7.6</v>
      </c>
      <c r="K3905" s="28">
        <v>288.18</v>
      </c>
      <c r="L3905" s="28">
        <v>4.17</v>
      </c>
      <c r="M3905" s="28" t="s">
        <v>48</v>
      </c>
      <c r="N3905" s="28">
        <v>84.53</v>
      </c>
    </row>
    <row r="3906">
      <c r="A3906" s="28">
        <v>3905.0</v>
      </c>
      <c r="B3906" s="28">
        <v>23.0</v>
      </c>
      <c r="C3906" s="28" t="s">
        <v>49</v>
      </c>
      <c r="D3906" s="28">
        <v>0.07</v>
      </c>
      <c r="E3906" s="28">
        <v>7.33</v>
      </c>
      <c r="F3906" s="28">
        <v>5.1</v>
      </c>
      <c r="G3906" s="28">
        <v>97.92</v>
      </c>
      <c r="H3906" s="28" t="s">
        <v>51</v>
      </c>
      <c r="I3906" s="28">
        <v>4.5</v>
      </c>
      <c r="J3906" s="28">
        <v>1.69</v>
      </c>
      <c r="K3906" s="28">
        <v>309.77</v>
      </c>
      <c r="L3906" s="28">
        <v>-3.91</v>
      </c>
      <c r="M3906" s="28" t="s">
        <v>50</v>
      </c>
      <c r="N3906" s="28">
        <v>97.73</v>
      </c>
    </row>
    <row r="3907">
      <c r="A3907" s="28">
        <v>3906.0</v>
      </c>
      <c r="B3907" s="28">
        <v>17.0</v>
      </c>
      <c r="C3907" s="28" t="s">
        <v>49</v>
      </c>
      <c r="D3907" s="28">
        <v>1.84</v>
      </c>
      <c r="E3907" s="28">
        <v>9.65</v>
      </c>
      <c r="F3907" s="28">
        <v>4.72</v>
      </c>
      <c r="G3907" s="28">
        <v>76.88</v>
      </c>
      <c r="H3907" s="28" t="s">
        <v>47</v>
      </c>
      <c r="I3907" s="28">
        <v>1.31</v>
      </c>
      <c r="J3907" s="28">
        <v>3.82</v>
      </c>
      <c r="K3907" s="28">
        <v>289.05</v>
      </c>
      <c r="L3907" s="28">
        <v>5.98</v>
      </c>
      <c r="M3907" s="28" t="s">
        <v>50</v>
      </c>
      <c r="N3907" s="28">
        <v>94.81</v>
      </c>
    </row>
    <row r="3908">
      <c r="A3908" s="28">
        <v>3907.0</v>
      </c>
      <c r="B3908" s="28">
        <v>22.0</v>
      </c>
      <c r="C3908" s="28" t="s">
        <v>44</v>
      </c>
      <c r="D3908" s="28">
        <v>3.36</v>
      </c>
      <c r="E3908" s="28">
        <v>2.37</v>
      </c>
      <c r="F3908" s="28">
        <v>6.81</v>
      </c>
      <c r="G3908" s="28">
        <v>61.43</v>
      </c>
      <c r="H3908" s="28" t="s">
        <v>45</v>
      </c>
      <c r="I3908" s="28">
        <v>1.21</v>
      </c>
      <c r="J3908" s="28">
        <v>5.62</v>
      </c>
      <c r="K3908" s="28">
        <v>275.87</v>
      </c>
      <c r="L3908" s="28">
        <v>7.42</v>
      </c>
      <c r="M3908" s="28" t="s">
        <v>48</v>
      </c>
      <c r="N3908" s="28">
        <v>47.77</v>
      </c>
    </row>
    <row r="3909">
      <c r="A3909" s="28">
        <v>3908.0</v>
      </c>
      <c r="B3909" s="28">
        <v>20.0</v>
      </c>
      <c r="C3909" s="28" t="s">
        <v>49</v>
      </c>
      <c r="D3909" s="28">
        <v>0.97</v>
      </c>
      <c r="E3909" s="28">
        <v>8.76</v>
      </c>
      <c r="F3909" s="28">
        <v>7.36</v>
      </c>
      <c r="G3909" s="28">
        <v>60.44</v>
      </c>
      <c r="H3909" s="28" t="s">
        <v>51</v>
      </c>
      <c r="I3909" s="28">
        <v>1.8</v>
      </c>
      <c r="J3909" s="28">
        <v>5.61</v>
      </c>
      <c r="K3909" s="28">
        <v>313.49</v>
      </c>
      <c r="L3909" s="28">
        <v>5.57</v>
      </c>
      <c r="M3909" s="28" t="s">
        <v>48</v>
      </c>
      <c r="N3909" s="28">
        <v>100.0</v>
      </c>
    </row>
    <row r="3910">
      <c r="A3910" s="28">
        <v>3909.0</v>
      </c>
      <c r="B3910" s="28">
        <v>20.0</v>
      </c>
      <c r="C3910" s="28" t="s">
        <v>49</v>
      </c>
      <c r="D3910" s="28">
        <v>0.83</v>
      </c>
      <c r="E3910" s="28">
        <v>4.79</v>
      </c>
      <c r="F3910" s="28">
        <v>6.85</v>
      </c>
      <c r="G3910" s="28">
        <v>64.93</v>
      </c>
      <c r="H3910" s="28" t="s">
        <v>45</v>
      </c>
      <c r="I3910" s="28">
        <v>2.09</v>
      </c>
      <c r="J3910" s="28">
        <v>3.29</v>
      </c>
      <c r="K3910" s="28">
        <v>307.06</v>
      </c>
      <c r="L3910" s="28">
        <v>2.33</v>
      </c>
      <c r="M3910" s="28" t="s">
        <v>48</v>
      </c>
      <c r="N3910" s="28">
        <v>80.82</v>
      </c>
    </row>
    <row r="3911">
      <c r="A3911" s="28">
        <v>3910.0</v>
      </c>
      <c r="B3911" s="28">
        <v>18.0</v>
      </c>
      <c r="C3911" s="28" t="s">
        <v>44</v>
      </c>
      <c r="D3911" s="28">
        <v>7.17</v>
      </c>
      <c r="E3911" s="28">
        <v>7.59</v>
      </c>
      <c r="F3911" s="28">
        <v>7.28</v>
      </c>
      <c r="G3911" s="28">
        <v>63.0</v>
      </c>
      <c r="H3911" s="28" t="s">
        <v>51</v>
      </c>
      <c r="I3911" s="28">
        <v>0.56</v>
      </c>
      <c r="J3911" s="28">
        <v>11.15</v>
      </c>
      <c r="K3911" s="28">
        <v>226.05</v>
      </c>
      <c r="L3911" s="28">
        <v>17.37</v>
      </c>
      <c r="M3911" s="28" t="s">
        <v>46</v>
      </c>
      <c r="N3911" s="28">
        <v>68.7298514579713</v>
      </c>
    </row>
    <row r="3912">
      <c r="A3912" s="28">
        <v>3911.0</v>
      </c>
      <c r="B3912" s="28">
        <v>20.0</v>
      </c>
      <c r="C3912" s="28" t="s">
        <v>49</v>
      </c>
      <c r="D3912" s="28">
        <v>4.68</v>
      </c>
      <c r="E3912" s="28">
        <v>3.64</v>
      </c>
      <c r="F3912" s="28">
        <v>4.58</v>
      </c>
      <c r="G3912" s="28">
        <v>74.93</v>
      </c>
      <c r="H3912" s="28" t="s">
        <v>47</v>
      </c>
      <c r="I3912" s="28">
        <v>1.16</v>
      </c>
      <c r="J3912" s="28">
        <v>8.54</v>
      </c>
      <c r="K3912" s="28">
        <v>254.33</v>
      </c>
      <c r="L3912" s="28">
        <v>11.02</v>
      </c>
      <c r="M3912" s="28" t="s">
        <v>48</v>
      </c>
      <c r="N3912" s="28">
        <v>36.9</v>
      </c>
    </row>
    <row r="3913">
      <c r="A3913" s="28">
        <v>3912.0</v>
      </c>
      <c r="B3913" s="28">
        <v>17.0</v>
      </c>
      <c r="C3913" s="28" t="s">
        <v>49</v>
      </c>
      <c r="D3913" s="28">
        <v>7.48</v>
      </c>
      <c r="E3913" s="28">
        <v>4.01</v>
      </c>
      <c r="F3913" s="28">
        <v>6.38</v>
      </c>
      <c r="G3913" s="28">
        <v>62.11</v>
      </c>
      <c r="H3913" s="28" t="s">
        <v>47</v>
      </c>
      <c r="I3913" s="28">
        <v>4.37</v>
      </c>
      <c r="J3913" s="28">
        <v>10.49</v>
      </c>
      <c r="K3913" s="28">
        <v>242.9</v>
      </c>
      <c r="L3913" s="28">
        <v>15.03</v>
      </c>
      <c r="M3913" s="28" t="s">
        <v>46</v>
      </c>
      <c r="N3913" s="28">
        <v>34.96</v>
      </c>
    </row>
    <row r="3914">
      <c r="A3914" s="28">
        <v>3913.0</v>
      </c>
      <c r="B3914" s="28">
        <v>19.0</v>
      </c>
      <c r="C3914" s="28" t="s">
        <v>44</v>
      </c>
      <c r="D3914" s="28">
        <v>2.77</v>
      </c>
      <c r="E3914" s="28">
        <v>1.24</v>
      </c>
      <c r="F3914" s="28">
        <v>5.79</v>
      </c>
      <c r="G3914" s="28">
        <v>85.0</v>
      </c>
      <c r="H3914" s="28" t="s">
        <v>47</v>
      </c>
      <c r="I3914" s="28">
        <v>2.83</v>
      </c>
      <c r="J3914" s="28">
        <v>6.47</v>
      </c>
      <c r="K3914" s="28">
        <v>285.54</v>
      </c>
      <c r="L3914" s="28">
        <v>6.6</v>
      </c>
      <c r="M3914" s="28" t="s">
        <v>48</v>
      </c>
      <c r="N3914" s="28">
        <v>47.08</v>
      </c>
    </row>
    <row r="3915">
      <c r="A3915" s="28">
        <v>3914.0</v>
      </c>
      <c r="B3915" s="28">
        <v>21.0</v>
      </c>
      <c r="C3915" s="28" t="s">
        <v>49</v>
      </c>
      <c r="D3915" s="28">
        <v>5.42</v>
      </c>
      <c r="E3915" s="28">
        <v>9.74</v>
      </c>
      <c r="F3915" s="28">
        <v>8.87</v>
      </c>
      <c r="G3915" s="28">
        <v>67.61</v>
      </c>
      <c r="H3915" s="28" t="s">
        <v>45</v>
      </c>
      <c r="I3915" s="28">
        <v>1.34</v>
      </c>
      <c r="J3915" s="28">
        <v>7.01</v>
      </c>
      <c r="K3915" s="28">
        <v>235.38</v>
      </c>
      <c r="L3915" s="28">
        <v>11.3</v>
      </c>
      <c r="M3915" s="28" t="s">
        <v>46</v>
      </c>
      <c r="N3915" s="28">
        <v>85.3677082956327</v>
      </c>
    </row>
    <row r="3916">
      <c r="A3916" s="28">
        <v>3915.0</v>
      </c>
      <c r="B3916" s="28">
        <v>16.0</v>
      </c>
      <c r="C3916" s="28" t="s">
        <v>44</v>
      </c>
      <c r="D3916" s="28">
        <v>1.64</v>
      </c>
      <c r="E3916" s="28">
        <v>8.32</v>
      </c>
      <c r="F3916" s="28">
        <v>4.25</v>
      </c>
      <c r="G3916" s="28">
        <v>80.56</v>
      </c>
      <c r="H3916" s="28" t="s">
        <v>47</v>
      </c>
      <c r="I3916" s="28">
        <v>4.72</v>
      </c>
      <c r="J3916" s="28">
        <v>7.02</v>
      </c>
      <c r="K3916" s="28">
        <v>300.24</v>
      </c>
      <c r="L3916" s="28">
        <v>7.19</v>
      </c>
      <c r="M3916" s="28" t="s">
        <v>50</v>
      </c>
      <c r="N3916" s="28">
        <v>90.69</v>
      </c>
    </row>
    <row r="3917">
      <c r="A3917" s="28">
        <v>3916.0</v>
      </c>
      <c r="B3917" s="28">
        <v>19.0</v>
      </c>
      <c r="C3917" s="28" t="s">
        <v>44</v>
      </c>
      <c r="D3917" s="28">
        <v>4.95</v>
      </c>
      <c r="E3917" s="28">
        <v>1.85</v>
      </c>
      <c r="F3917" s="28">
        <v>5.49</v>
      </c>
      <c r="G3917" s="28">
        <v>64.12</v>
      </c>
      <c r="H3917" s="28" t="s">
        <v>45</v>
      </c>
      <c r="I3917" s="28">
        <v>3.87</v>
      </c>
      <c r="J3917" s="28">
        <v>6.99</v>
      </c>
      <c r="K3917" s="28">
        <v>256.45</v>
      </c>
      <c r="L3917" s="28">
        <v>10.58</v>
      </c>
      <c r="M3917" s="28" t="s">
        <v>48</v>
      </c>
      <c r="N3917" s="28">
        <v>35.93</v>
      </c>
    </row>
    <row r="3918">
      <c r="A3918" s="28">
        <v>3917.0</v>
      </c>
      <c r="B3918" s="28">
        <v>21.0</v>
      </c>
      <c r="C3918" s="28" t="s">
        <v>49</v>
      </c>
      <c r="D3918" s="28">
        <v>1.04</v>
      </c>
      <c r="E3918" s="28">
        <v>10.0</v>
      </c>
      <c r="F3918" s="28">
        <v>8.71</v>
      </c>
      <c r="G3918" s="28">
        <v>93.11</v>
      </c>
      <c r="H3918" s="28" t="s">
        <v>45</v>
      </c>
      <c r="I3918" s="28">
        <v>1.81</v>
      </c>
      <c r="J3918" s="28">
        <v>6.44</v>
      </c>
      <c r="K3918" s="28">
        <v>309.56</v>
      </c>
      <c r="L3918" s="28">
        <v>2.64</v>
      </c>
      <c r="M3918" s="28" t="s">
        <v>48</v>
      </c>
      <c r="N3918" s="28">
        <v>100.0</v>
      </c>
    </row>
    <row r="3919">
      <c r="A3919" s="28">
        <v>3918.0</v>
      </c>
      <c r="B3919" s="28">
        <v>24.0</v>
      </c>
      <c r="C3919" s="28" t="s">
        <v>44</v>
      </c>
      <c r="D3919" s="28">
        <v>0.02</v>
      </c>
      <c r="E3919" s="28">
        <v>6.45</v>
      </c>
      <c r="F3919" s="28">
        <v>8.92</v>
      </c>
      <c r="G3919" s="28">
        <v>91.2</v>
      </c>
      <c r="H3919" s="28" t="s">
        <v>51</v>
      </c>
      <c r="I3919" s="28">
        <v>3.83</v>
      </c>
      <c r="J3919" s="28">
        <v>3.61</v>
      </c>
      <c r="K3919" s="28">
        <v>314.09</v>
      </c>
      <c r="L3919" s="28">
        <v>5.16</v>
      </c>
      <c r="M3919" s="28" t="s">
        <v>48</v>
      </c>
      <c r="N3919" s="28">
        <v>100.0</v>
      </c>
    </row>
    <row r="3920">
      <c r="A3920" s="28">
        <v>3919.0</v>
      </c>
      <c r="B3920" s="28">
        <v>17.0</v>
      </c>
      <c r="C3920" s="28" t="s">
        <v>44</v>
      </c>
      <c r="D3920" s="28">
        <v>7.45</v>
      </c>
      <c r="E3920" s="28">
        <v>8.68</v>
      </c>
      <c r="F3920" s="28">
        <v>8.12</v>
      </c>
      <c r="G3920" s="28">
        <v>75.46</v>
      </c>
      <c r="H3920" s="28" t="s">
        <v>45</v>
      </c>
      <c r="I3920" s="28">
        <v>2.98</v>
      </c>
      <c r="J3920" s="28">
        <v>11.52</v>
      </c>
      <c r="K3920" s="28">
        <v>243.47</v>
      </c>
      <c r="L3920" s="28">
        <v>17.56</v>
      </c>
      <c r="M3920" s="28" t="s">
        <v>46</v>
      </c>
      <c r="N3920" s="28">
        <v>79.1968529060769</v>
      </c>
    </row>
    <row r="3921">
      <c r="A3921" s="28">
        <v>3920.0</v>
      </c>
      <c r="B3921" s="28">
        <v>22.0</v>
      </c>
      <c r="C3921" s="28" t="s">
        <v>44</v>
      </c>
      <c r="D3921" s="28">
        <v>4.44</v>
      </c>
      <c r="E3921" s="28">
        <v>1.6</v>
      </c>
      <c r="F3921" s="28">
        <v>4.38</v>
      </c>
      <c r="G3921" s="28">
        <v>96.42</v>
      </c>
      <c r="H3921" s="28" t="s">
        <v>45</v>
      </c>
      <c r="I3921" s="28">
        <v>3.42</v>
      </c>
      <c r="J3921" s="28">
        <v>6.73</v>
      </c>
      <c r="K3921" s="28">
        <v>265.19</v>
      </c>
      <c r="L3921" s="28">
        <v>12.75</v>
      </c>
      <c r="M3921" s="28" t="s">
        <v>48</v>
      </c>
      <c r="N3921" s="28">
        <v>37.15</v>
      </c>
    </row>
    <row r="3922">
      <c r="A3922" s="28">
        <v>3921.0</v>
      </c>
      <c r="B3922" s="28">
        <v>21.0</v>
      </c>
      <c r="C3922" s="28" t="s">
        <v>44</v>
      </c>
      <c r="D3922" s="28">
        <v>7.42</v>
      </c>
      <c r="E3922" s="28">
        <v>4.51</v>
      </c>
      <c r="F3922" s="28">
        <v>6.81</v>
      </c>
      <c r="G3922" s="28">
        <v>67.43</v>
      </c>
      <c r="H3922" s="28" t="s">
        <v>47</v>
      </c>
      <c r="I3922" s="28">
        <v>1.61</v>
      </c>
      <c r="J3922" s="28">
        <v>9.53</v>
      </c>
      <c r="K3922" s="28">
        <v>228.86</v>
      </c>
      <c r="L3922" s="28">
        <v>13.71</v>
      </c>
      <c r="M3922" s="28" t="s">
        <v>46</v>
      </c>
      <c r="N3922" s="28">
        <v>31.92</v>
      </c>
    </row>
    <row r="3923">
      <c r="A3923" s="28">
        <v>3922.0</v>
      </c>
      <c r="B3923" s="28">
        <v>17.0</v>
      </c>
      <c r="C3923" s="28" t="s">
        <v>49</v>
      </c>
      <c r="D3923" s="28">
        <v>2.67</v>
      </c>
      <c r="E3923" s="28">
        <v>7.03</v>
      </c>
      <c r="F3923" s="28">
        <v>6.0</v>
      </c>
      <c r="G3923" s="28">
        <v>92.56</v>
      </c>
      <c r="H3923" s="28" t="s">
        <v>51</v>
      </c>
      <c r="I3923" s="28">
        <v>1.05</v>
      </c>
      <c r="J3923" s="28">
        <v>6.12</v>
      </c>
      <c r="K3923" s="28">
        <v>284.8</v>
      </c>
      <c r="L3923" s="28">
        <v>6.56</v>
      </c>
      <c r="M3923" s="28" t="s">
        <v>48</v>
      </c>
      <c r="N3923" s="28">
        <v>87.74</v>
      </c>
    </row>
    <row r="3924">
      <c r="A3924" s="28">
        <v>3923.0</v>
      </c>
      <c r="B3924" s="28">
        <v>23.0</v>
      </c>
      <c r="C3924" s="28" t="s">
        <v>49</v>
      </c>
      <c r="D3924" s="28">
        <v>2.62</v>
      </c>
      <c r="E3924" s="28">
        <v>1.96</v>
      </c>
      <c r="F3924" s="28">
        <v>8.03</v>
      </c>
      <c r="G3924" s="28">
        <v>81.83</v>
      </c>
      <c r="H3924" s="28" t="s">
        <v>47</v>
      </c>
      <c r="I3924" s="28">
        <v>1.27</v>
      </c>
      <c r="J3924" s="28">
        <v>4.96</v>
      </c>
      <c r="K3924" s="28">
        <v>293.3</v>
      </c>
      <c r="L3924" s="28">
        <v>6.79</v>
      </c>
      <c r="M3924" s="28" t="s">
        <v>48</v>
      </c>
      <c r="N3924" s="28">
        <v>58.83</v>
      </c>
    </row>
    <row r="3925">
      <c r="A3925" s="28">
        <v>3924.0</v>
      </c>
      <c r="B3925" s="28">
        <v>22.0</v>
      </c>
      <c r="C3925" s="28" t="s">
        <v>49</v>
      </c>
      <c r="D3925" s="28">
        <v>3.21</v>
      </c>
      <c r="E3925" s="28">
        <v>5.4</v>
      </c>
      <c r="F3925" s="28">
        <v>4.28</v>
      </c>
      <c r="G3925" s="28">
        <v>73.18</v>
      </c>
      <c r="H3925" s="28" t="s">
        <v>51</v>
      </c>
      <c r="I3925" s="28">
        <v>0.42</v>
      </c>
      <c r="J3925" s="28">
        <v>6.33</v>
      </c>
      <c r="K3925" s="28">
        <v>285.43</v>
      </c>
      <c r="L3925" s="28">
        <v>9.3</v>
      </c>
      <c r="M3925" s="28" t="s">
        <v>48</v>
      </c>
      <c r="N3925" s="28">
        <v>63.26</v>
      </c>
    </row>
    <row r="3926">
      <c r="A3926" s="28">
        <v>3925.0</v>
      </c>
      <c r="B3926" s="28">
        <v>20.0</v>
      </c>
      <c r="C3926" s="28" t="s">
        <v>49</v>
      </c>
      <c r="D3926" s="28">
        <v>5.65</v>
      </c>
      <c r="E3926" s="28">
        <v>4.98</v>
      </c>
      <c r="F3926" s="28">
        <v>4.99</v>
      </c>
      <c r="G3926" s="28">
        <v>63.37</v>
      </c>
      <c r="H3926" s="28" t="s">
        <v>45</v>
      </c>
      <c r="I3926" s="28">
        <v>2.36</v>
      </c>
      <c r="J3926" s="28">
        <v>8.85</v>
      </c>
      <c r="K3926" s="28">
        <v>248.29</v>
      </c>
      <c r="L3926" s="28">
        <v>9.13</v>
      </c>
      <c r="M3926" s="28" t="s">
        <v>46</v>
      </c>
      <c r="N3926" s="28">
        <v>40.15</v>
      </c>
    </row>
    <row r="3927">
      <c r="A3927" s="28">
        <v>3926.0</v>
      </c>
      <c r="B3927" s="28">
        <v>20.0</v>
      </c>
      <c r="C3927" s="28" t="s">
        <v>44</v>
      </c>
      <c r="D3927" s="28">
        <v>4.53</v>
      </c>
      <c r="E3927" s="28">
        <v>2.94</v>
      </c>
      <c r="F3927" s="28">
        <v>6.45</v>
      </c>
      <c r="G3927" s="28">
        <v>66.85</v>
      </c>
      <c r="H3927" s="28" t="s">
        <v>45</v>
      </c>
      <c r="I3927" s="28">
        <v>2.03</v>
      </c>
      <c r="J3927" s="28">
        <v>6.88</v>
      </c>
      <c r="K3927" s="28">
        <v>265.88</v>
      </c>
      <c r="L3927" s="28">
        <v>6.52</v>
      </c>
      <c r="M3927" s="28" t="s">
        <v>48</v>
      </c>
      <c r="N3927" s="28">
        <v>49.8</v>
      </c>
    </row>
    <row r="3928">
      <c r="A3928" s="28">
        <v>3927.0</v>
      </c>
      <c r="B3928" s="28">
        <v>22.0</v>
      </c>
      <c r="C3928" s="28" t="s">
        <v>49</v>
      </c>
      <c r="D3928" s="28">
        <v>7.4</v>
      </c>
      <c r="E3928" s="28">
        <v>3.7</v>
      </c>
      <c r="F3928" s="28">
        <v>4.79</v>
      </c>
      <c r="G3928" s="28">
        <v>94.51</v>
      </c>
      <c r="H3928" s="28" t="s">
        <v>47</v>
      </c>
      <c r="I3928" s="28">
        <v>0.01</v>
      </c>
      <c r="J3928" s="28">
        <v>9.86</v>
      </c>
      <c r="K3928" s="28">
        <v>228.67</v>
      </c>
      <c r="L3928" s="28">
        <v>14.71</v>
      </c>
      <c r="M3928" s="28" t="s">
        <v>46</v>
      </c>
      <c r="N3928" s="28">
        <v>35.576225053619</v>
      </c>
    </row>
    <row r="3929">
      <c r="A3929" s="28">
        <v>3928.0</v>
      </c>
      <c r="B3929" s="28">
        <v>24.0</v>
      </c>
      <c r="C3929" s="28" t="s">
        <v>49</v>
      </c>
      <c r="D3929" s="28">
        <v>0.2</v>
      </c>
      <c r="E3929" s="28">
        <v>9.7</v>
      </c>
      <c r="F3929" s="28">
        <v>7.46</v>
      </c>
      <c r="G3929" s="28">
        <v>84.28</v>
      </c>
      <c r="H3929" s="28" t="s">
        <v>45</v>
      </c>
      <c r="I3929" s="28">
        <v>4.28</v>
      </c>
      <c r="J3929" s="28">
        <v>6.06</v>
      </c>
      <c r="K3929" s="28">
        <v>326.1</v>
      </c>
      <c r="L3929" s="28">
        <v>4.42</v>
      </c>
      <c r="M3929" s="28" t="s">
        <v>48</v>
      </c>
      <c r="N3929" s="28">
        <v>100.0</v>
      </c>
    </row>
    <row r="3930">
      <c r="A3930" s="28">
        <v>3929.0</v>
      </c>
      <c r="B3930" s="28">
        <v>24.0</v>
      </c>
      <c r="C3930" s="28" t="s">
        <v>49</v>
      </c>
      <c r="D3930" s="28">
        <v>5.67</v>
      </c>
      <c r="E3930" s="28">
        <v>3.6</v>
      </c>
      <c r="F3930" s="28">
        <v>8.1</v>
      </c>
      <c r="G3930" s="28">
        <v>69.48</v>
      </c>
      <c r="H3930" s="28" t="s">
        <v>51</v>
      </c>
      <c r="I3930" s="28">
        <v>3.41</v>
      </c>
      <c r="J3930" s="28">
        <v>9.61</v>
      </c>
      <c r="K3930" s="28">
        <v>239.07</v>
      </c>
      <c r="L3930" s="28">
        <v>11.96</v>
      </c>
      <c r="M3930" s="28" t="s">
        <v>46</v>
      </c>
      <c r="N3930" s="28">
        <v>43.56</v>
      </c>
    </row>
    <row r="3931">
      <c r="A3931" s="28">
        <v>3930.0</v>
      </c>
      <c r="B3931" s="28">
        <v>24.0</v>
      </c>
      <c r="C3931" s="28" t="s">
        <v>49</v>
      </c>
      <c r="D3931" s="28">
        <v>2.64</v>
      </c>
      <c r="E3931" s="28">
        <v>2.92</v>
      </c>
      <c r="F3931" s="28">
        <v>7.52</v>
      </c>
      <c r="G3931" s="28">
        <v>79.83</v>
      </c>
      <c r="H3931" s="28" t="s">
        <v>45</v>
      </c>
      <c r="I3931" s="28">
        <v>2.23</v>
      </c>
      <c r="J3931" s="28">
        <v>7.8</v>
      </c>
      <c r="K3931" s="28">
        <v>284.91</v>
      </c>
      <c r="L3931" s="28">
        <v>7.61</v>
      </c>
      <c r="M3931" s="28" t="s">
        <v>48</v>
      </c>
      <c r="N3931" s="28">
        <v>57.18</v>
      </c>
    </row>
    <row r="3932">
      <c r="A3932" s="28">
        <v>3931.0</v>
      </c>
      <c r="B3932" s="28">
        <v>21.0</v>
      </c>
      <c r="C3932" s="28" t="s">
        <v>49</v>
      </c>
      <c r="D3932" s="28">
        <v>1.44</v>
      </c>
      <c r="E3932" s="28">
        <v>5.83</v>
      </c>
      <c r="F3932" s="28">
        <v>6.2</v>
      </c>
      <c r="G3932" s="28">
        <v>64.31</v>
      </c>
      <c r="H3932" s="28" t="s">
        <v>51</v>
      </c>
      <c r="I3932" s="28">
        <v>4.84</v>
      </c>
      <c r="J3932" s="28">
        <v>2.67</v>
      </c>
      <c r="K3932" s="28">
        <v>300.76</v>
      </c>
      <c r="L3932" s="28">
        <v>3.6</v>
      </c>
      <c r="M3932" s="28" t="s">
        <v>48</v>
      </c>
      <c r="N3932" s="28">
        <v>80.3710799854972</v>
      </c>
    </row>
    <row r="3933">
      <c r="A3933" s="28">
        <v>3932.0</v>
      </c>
      <c r="B3933" s="28">
        <v>21.0</v>
      </c>
      <c r="C3933" s="28" t="s">
        <v>49</v>
      </c>
      <c r="D3933" s="28">
        <v>4.08</v>
      </c>
      <c r="E3933" s="28">
        <v>7.04</v>
      </c>
      <c r="F3933" s="28">
        <v>8.39</v>
      </c>
      <c r="G3933" s="28">
        <v>63.95</v>
      </c>
      <c r="H3933" s="28" t="s">
        <v>45</v>
      </c>
      <c r="I3933" s="28">
        <v>4.7</v>
      </c>
      <c r="J3933" s="28">
        <v>5.09</v>
      </c>
      <c r="K3933" s="28">
        <v>284.99</v>
      </c>
      <c r="L3933" s="28">
        <v>7.01</v>
      </c>
      <c r="M3933" s="28" t="s">
        <v>48</v>
      </c>
      <c r="N3933" s="28">
        <v>71.94</v>
      </c>
    </row>
    <row r="3934">
      <c r="A3934" s="28">
        <v>3933.0</v>
      </c>
      <c r="B3934" s="28">
        <v>18.0</v>
      </c>
      <c r="C3934" s="28" t="s">
        <v>44</v>
      </c>
      <c r="D3934" s="28">
        <v>4.04</v>
      </c>
      <c r="E3934" s="28">
        <v>7.53</v>
      </c>
      <c r="F3934" s="28">
        <v>4.69</v>
      </c>
      <c r="G3934" s="28">
        <v>96.31</v>
      </c>
      <c r="H3934" s="28" t="s">
        <v>45</v>
      </c>
      <c r="I3934" s="28">
        <v>0.48</v>
      </c>
      <c r="J3934" s="28">
        <v>7.64</v>
      </c>
      <c r="K3934" s="28">
        <v>283.27</v>
      </c>
      <c r="L3934" s="28">
        <v>12.81</v>
      </c>
      <c r="M3934" s="28" t="s">
        <v>50</v>
      </c>
      <c r="N3934" s="28">
        <v>71.16</v>
      </c>
    </row>
    <row r="3935">
      <c r="A3935" s="28">
        <v>3934.0</v>
      </c>
      <c r="B3935" s="28">
        <v>16.0</v>
      </c>
      <c r="C3935" s="28" t="s">
        <v>49</v>
      </c>
      <c r="D3935" s="28">
        <v>1.1</v>
      </c>
      <c r="E3935" s="28">
        <v>7.79</v>
      </c>
      <c r="F3935" s="28">
        <v>5.3</v>
      </c>
      <c r="G3935" s="28">
        <v>78.31</v>
      </c>
      <c r="H3935" s="28" t="s">
        <v>47</v>
      </c>
      <c r="I3935" s="28">
        <v>3.08</v>
      </c>
      <c r="J3935" s="28">
        <v>6.23</v>
      </c>
      <c r="K3935" s="28">
        <v>310.72</v>
      </c>
      <c r="L3935" s="28">
        <v>3.17</v>
      </c>
      <c r="M3935" s="28" t="s">
        <v>50</v>
      </c>
      <c r="N3935" s="28">
        <v>94.1</v>
      </c>
    </row>
    <row r="3936">
      <c r="A3936" s="28">
        <v>3935.0</v>
      </c>
      <c r="B3936" s="28">
        <v>22.0</v>
      </c>
      <c r="C3936" s="28" t="s">
        <v>44</v>
      </c>
      <c r="D3936" s="28">
        <v>1.62</v>
      </c>
      <c r="E3936" s="28">
        <v>1.33</v>
      </c>
      <c r="F3936" s="28">
        <v>6.45</v>
      </c>
      <c r="G3936" s="28">
        <v>74.46</v>
      </c>
      <c r="H3936" s="28" t="s">
        <v>45</v>
      </c>
      <c r="I3936" s="28">
        <v>4.09</v>
      </c>
      <c r="J3936" s="28">
        <v>5.67</v>
      </c>
      <c r="K3936" s="28">
        <v>290.62</v>
      </c>
      <c r="L3936" s="28">
        <v>1.13</v>
      </c>
      <c r="M3936" s="28" t="s">
        <v>48</v>
      </c>
      <c r="N3936" s="28">
        <v>60.69</v>
      </c>
    </row>
    <row r="3937">
      <c r="A3937" s="28">
        <v>3936.0</v>
      </c>
      <c r="B3937" s="28">
        <v>19.0</v>
      </c>
      <c r="C3937" s="28" t="s">
        <v>44</v>
      </c>
      <c r="D3937" s="28">
        <v>3.27</v>
      </c>
      <c r="E3937" s="28">
        <v>4.54</v>
      </c>
      <c r="F3937" s="28">
        <v>4.31</v>
      </c>
      <c r="G3937" s="28">
        <v>97.96</v>
      </c>
      <c r="H3937" s="28" t="s">
        <v>51</v>
      </c>
      <c r="I3937" s="28">
        <v>0.86</v>
      </c>
      <c r="J3937" s="28">
        <v>7.36</v>
      </c>
      <c r="K3937" s="28">
        <v>281.33</v>
      </c>
      <c r="L3937" s="28">
        <v>6.62</v>
      </c>
      <c r="M3937" s="28" t="s">
        <v>48</v>
      </c>
      <c r="N3937" s="28">
        <v>55.28</v>
      </c>
    </row>
    <row r="3938">
      <c r="A3938" s="28">
        <v>3937.0</v>
      </c>
      <c r="B3938" s="28">
        <v>16.0</v>
      </c>
      <c r="C3938" s="28" t="s">
        <v>44</v>
      </c>
      <c r="D3938" s="28">
        <v>3.27</v>
      </c>
      <c r="E3938" s="28">
        <v>7.97</v>
      </c>
      <c r="F3938" s="28">
        <v>4.48</v>
      </c>
      <c r="G3938" s="28">
        <v>75.96</v>
      </c>
      <c r="H3938" s="28" t="s">
        <v>47</v>
      </c>
      <c r="I3938" s="28">
        <v>0.64</v>
      </c>
      <c r="J3938" s="28">
        <v>4.97</v>
      </c>
      <c r="K3938" s="28">
        <v>299.56</v>
      </c>
      <c r="L3938" s="28">
        <v>5.72</v>
      </c>
      <c r="M3938" s="28" t="s">
        <v>50</v>
      </c>
      <c r="N3938" s="28">
        <v>77.7774407437711</v>
      </c>
    </row>
    <row r="3939">
      <c r="A3939" s="28">
        <v>3938.0</v>
      </c>
      <c r="B3939" s="28">
        <v>23.0</v>
      </c>
      <c r="C3939" s="28" t="s">
        <v>44</v>
      </c>
      <c r="D3939" s="28">
        <v>2.54</v>
      </c>
      <c r="E3939" s="28">
        <v>9.14</v>
      </c>
      <c r="F3939" s="28">
        <v>5.99</v>
      </c>
      <c r="G3939" s="28">
        <v>73.45</v>
      </c>
      <c r="H3939" s="28" t="s">
        <v>47</v>
      </c>
      <c r="I3939" s="28">
        <v>1.3</v>
      </c>
      <c r="J3939" s="28">
        <v>8.43</v>
      </c>
      <c r="K3939" s="28">
        <v>288.03</v>
      </c>
      <c r="L3939" s="28">
        <v>8.37</v>
      </c>
      <c r="M3939" s="28" t="s">
        <v>50</v>
      </c>
      <c r="N3939" s="28">
        <v>96.75</v>
      </c>
    </row>
    <row r="3940">
      <c r="A3940" s="28">
        <v>3939.0</v>
      </c>
      <c r="B3940" s="28">
        <v>21.0</v>
      </c>
      <c r="C3940" s="28" t="s">
        <v>44</v>
      </c>
      <c r="D3940" s="28">
        <v>1.19</v>
      </c>
      <c r="E3940" s="28">
        <v>6.42</v>
      </c>
      <c r="F3940" s="28">
        <v>8.72</v>
      </c>
      <c r="G3940" s="28">
        <v>70.92</v>
      </c>
      <c r="H3940" s="28" t="s">
        <v>45</v>
      </c>
      <c r="I3940" s="28">
        <v>1.4</v>
      </c>
      <c r="J3940" s="28">
        <v>4.84</v>
      </c>
      <c r="K3940" s="28">
        <v>307.01</v>
      </c>
      <c r="L3940" s="28">
        <v>4.66</v>
      </c>
      <c r="M3940" s="28" t="s">
        <v>48</v>
      </c>
      <c r="N3940" s="28">
        <v>96.29</v>
      </c>
    </row>
    <row r="3941">
      <c r="A3941" s="28">
        <v>3940.0</v>
      </c>
      <c r="B3941" s="28">
        <v>21.0</v>
      </c>
      <c r="C3941" s="28" t="s">
        <v>44</v>
      </c>
      <c r="D3941" s="28">
        <v>0.03</v>
      </c>
      <c r="E3941" s="28">
        <v>1.47</v>
      </c>
      <c r="F3941" s="28">
        <v>8.54</v>
      </c>
      <c r="G3941" s="28">
        <v>82.6</v>
      </c>
      <c r="H3941" s="28" t="s">
        <v>47</v>
      </c>
      <c r="I3941" s="28">
        <v>4.82</v>
      </c>
      <c r="J3941" s="28">
        <v>1.54</v>
      </c>
      <c r="K3941" s="28">
        <v>321.5</v>
      </c>
      <c r="L3941" s="28">
        <v>1.99</v>
      </c>
      <c r="M3941" s="28" t="s">
        <v>48</v>
      </c>
      <c r="N3941" s="28">
        <v>59.19</v>
      </c>
    </row>
    <row r="3942">
      <c r="A3942" s="28">
        <v>3941.0</v>
      </c>
      <c r="B3942" s="28">
        <v>17.0</v>
      </c>
      <c r="C3942" s="28" t="s">
        <v>49</v>
      </c>
      <c r="D3942" s="28">
        <v>7.76</v>
      </c>
      <c r="E3942" s="28">
        <v>4.57</v>
      </c>
      <c r="F3942" s="28">
        <v>6.33</v>
      </c>
      <c r="G3942" s="28">
        <v>82.34</v>
      </c>
      <c r="H3942" s="28" t="s">
        <v>47</v>
      </c>
      <c r="I3942" s="28">
        <v>3.9</v>
      </c>
      <c r="J3942" s="28">
        <v>10.83</v>
      </c>
      <c r="K3942" s="28">
        <v>218.38</v>
      </c>
      <c r="L3942" s="28">
        <v>20.81</v>
      </c>
      <c r="M3942" s="28" t="s">
        <v>46</v>
      </c>
      <c r="N3942" s="28">
        <v>34.4</v>
      </c>
    </row>
    <row r="3943">
      <c r="A3943" s="28">
        <v>3942.0</v>
      </c>
      <c r="B3943" s="28">
        <v>16.0</v>
      </c>
      <c r="C3943" s="28" t="s">
        <v>49</v>
      </c>
      <c r="D3943" s="28">
        <v>7.55</v>
      </c>
      <c r="E3943" s="28">
        <v>1.67</v>
      </c>
      <c r="F3943" s="28">
        <v>4.71</v>
      </c>
      <c r="G3943" s="28">
        <v>60.65</v>
      </c>
      <c r="H3943" s="28" t="s">
        <v>51</v>
      </c>
      <c r="I3943" s="28">
        <v>0.3</v>
      </c>
      <c r="J3943" s="28">
        <v>8.91</v>
      </c>
      <c r="K3943" s="28">
        <v>221.31</v>
      </c>
      <c r="L3943" s="28">
        <v>15.84</v>
      </c>
      <c r="M3943" s="28" t="s">
        <v>46</v>
      </c>
      <c r="N3943" s="28">
        <v>7.37</v>
      </c>
    </row>
    <row r="3944">
      <c r="A3944" s="28">
        <v>3943.0</v>
      </c>
      <c r="B3944" s="28">
        <v>17.0</v>
      </c>
      <c r="C3944" s="28" t="s">
        <v>52</v>
      </c>
      <c r="D3944" s="28">
        <v>3.87</v>
      </c>
      <c r="E3944" s="28">
        <v>7.74</v>
      </c>
      <c r="F3944" s="28">
        <v>4.89</v>
      </c>
      <c r="G3944" s="28">
        <v>86.16</v>
      </c>
      <c r="H3944" s="28" t="s">
        <v>47</v>
      </c>
      <c r="I3944" s="28">
        <v>3.93</v>
      </c>
      <c r="J3944" s="28">
        <v>6.96</v>
      </c>
      <c r="K3944" s="28">
        <v>265.46</v>
      </c>
      <c r="L3944" s="28">
        <v>10.97</v>
      </c>
      <c r="M3944" s="28" t="s">
        <v>50</v>
      </c>
      <c r="N3944" s="28">
        <v>78.19</v>
      </c>
    </row>
    <row r="3945">
      <c r="A3945" s="28">
        <v>3944.0</v>
      </c>
      <c r="B3945" s="28">
        <v>19.0</v>
      </c>
      <c r="C3945" s="28" t="s">
        <v>44</v>
      </c>
      <c r="D3945" s="28">
        <v>7.96</v>
      </c>
      <c r="E3945" s="28">
        <v>1.57</v>
      </c>
      <c r="F3945" s="28">
        <v>5.89</v>
      </c>
      <c r="G3945" s="28">
        <v>91.53</v>
      </c>
      <c r="H3945" s="28" t="s">
        <v>47</v>
      </c>
      <c r="I3945" s="28">
        <v>0.85</v>
      </c>
      <c r="J3945" s="28">
        <v>12.52</v>
      </c>
      <c r="K3945" s="28">
        <v>221.5</v>
      </c>
      <c r="L3945" s="28">
        <v>17.31</v>
      </c>
      <c r="M3945" s="28" t="s">
        <v>46</v>
      </c>
      <c r="N3945" s="28">
        <v>26.75</v>
      </c>
    </row>
    <row r="3946">
      <c r="A3946" s="28">
        <v>3945.0</v>
      </c>
      <c r="B3946" s="28">
        <v>17.0</v>
      </c>
      <c r="C3946" s="28" t="s">
        <v>49</v>
      </c>
      <c r="D3946" s="28">
        <v>5.39</v>
      </c>
      <c r="E3946" s="28">
        <v>2.67</v>
      </c>
      <c r="F3946" s="28">
        <v>5.05</v>
      </c>
      <c r="G3946" s="28">
        <v>84.64</v>
      </c>
      <c r="H3946" s="28" t="s">
        <v>47</v>
      </c>
      <c r="I3946" s="28">
        <v>1.79</v>
      </c>
      <c r="J3946" s="28">
        <v>8.01</v>
      </c>
      <c r="K3946" s="28">
        <v>259.74</v>
      </c>
      <c r="L3946" s="28">
        <v>12.67</v>
      </c>
      <c r="M3946" s="28" t="s">
        <v>46</v>
      </c>
      <c r="N3946" s="28">
        <v>32.82</v>
      </c>
    </row>
    <row r="3947">
      <c r="A3947" s="28">
        <v>3946.0</v>
      </c>
      <c r="B3947" s="28">
        <v>16.0</v>
      </c>
      <c r="C3947" s="28" t="s">
        <v>49</v>
      </c>
      <c r="D3947" s="28">
        <v>0.55</v>
      </c>
      <c r="E3947" s="28">
        <v>4.75</v>
      </c>
      <c r="F3947" s="28">
        <v>4.41</v>
      </c>
      <c r="G3947" s="28">
        <v>94.8</v>
      </c>
      <c r="H3947" s="28" t="s">
        <v>45</v>
      </c>
      <c r="I3947" s="28">
        <v>1.59</v>
      </c>
      <c r="J3947" s="28">
        <v>3.12</v>
      </c>
      <c r="K3947" s="28">
        <v>315.1</v>
      </c>
      <c r="L3947" s="28">
        <v>1.69</v>
      </c>
      <c r="M3947" s="28" t="s">
        <v>48</v>
      </c>
      <c r="N3947" s="28">
        <v>79.26</v>
      </c>
    </row>
    <row r="3948">
      <c r="A3948" s="28">
        <v>3947.0</v>
      </c>
      <c r="B3948" s="28">
        <v>22.0</v>
      </c>
      <c r="C3948" s="28" t="s">
        <v>44</v>
      </c>
      <c r="D3948" s="28">
        <v>0.94</v>
      </c>
      <c r="E3948" s="28">
        <v>5.16</v>
      </c>
      <c r="F3948" s="28">
        <v>7.37</v>
      </c>
      <c r="G3948" s="28">
        <v>71.06</v>
      </c>
      <c r="H3948" s="28" t="s">
        <v>47</v>
      </c>
      <c r="I3948" s="28">
        <v>1.36</v>
      </c>
      <c r="J3948" s="28">
        <v>4.51</v>
      </c>
      <c r="K3948" s="28">
        <v>313.79</v>
      </c>
      <c r="L3948" s="28">
        <v>3.37</v>
      </c>
      <c r="M3948" s="28" t="s">
        <v>48</v>
      </c>
      <c r="N3948" s="28">
        <v>79.81</v>
      </c>
    </row>
    <row r="3949">
      <c r="A3949" s="28">
        <v>3948.0</v>
      </c>
      <c r="B3949" s="28">
        <v>23.0</v>
      </c>
      <c r="C3949" s="28" t="s">
        <v>49</v>
      </c>
      <c r="D3949" s="28">
        <v>7.33</v>
      </c>
      <c r="E3949" s="28">
        <v>4.66</v>
      </c>
      <c r="F3949" s="28">
        <v>6.91</v>
      </c>
      <c r="G3949" s="28">
        <v>67.68</v>
      </c>
      <c r="H3949" s="28" t="s">
        <v>45</v>
      </c>
      <c r="I3949" s="28">
        <v>1.54</v>
      </c>
      <c r="J3949" s="28">
        <v>10.82</v>
      </c>
      <c r="K3949" s="28">
        <v>253.64</v>
      </c>
      <c r="L3949" s="28">
        <v>16.74</v>
      </c>
      <c r="M3949" s="28" t="s">
        <v>46</v>
      </c>
      <c r="N3949" s="28">
        <v>47.343326477624</v>
      </c>
    </row>
    <row r="3950">
      <c r="A3950" s="28">
        <v>3949.0</v>
      </c>
      <c r="B3950" s="28">
        <v>21.0</v>
      </c>
      <c r="C3950" s="28" t="s">
        <v>49</v>
      </c>
      <c r="D3950" s="28">
        <v>5.04</v>
      </c>
      <c r="E3950" s="28">
        <v>5.17</v>
      </c>
      <c r="F3950" s="28">
        <v>5.46</v>
      </c>
      <c r="G3950" s="28">
        <v>87.89</v>
      </c>
      <c r="H3950" s="28" t="s">
        <v>47</v>
      </c>
      <c r="I3950" s="28">
        <v>3.77</v>
      </c>
      <c r="J3950" s="28">
        <v>8.38</v>
      </c>
      <c r="K3950" s="28">
        <v>285.47</v>
      </c>
      <c r="L3950" s="28">
        <v>13.72</v>
      </c>
      <c r="M3950" s="28" t="s">
        <v>46</v>
      </c>
      <c r="N3950" s="28">
        <v>53.34</v>
      </c>
    </row>
    <row r="3951">
      <c r="A3951" s="28">
        <v>3950.0</v>
      </c>
      <c r="B3951" s="28">
        <v>19.0</v>
      </c>
      <c r="C3951" s="28" t="s">
        <v>44</v>
      </c>
      <c r="D3951" s="28">
        <v>6.75</v>
      </c>
      <c r="E3951" s="28">
        <v>7.42</v>
      </c>
      <c r="F3951" s="28">
        <v>7.89</v>
      </c>
      <c r="G3951" s="28">
        <v>67.54</v>
      </c>
      <c r="H3951" s="28" t="s">
        <v>45</v>
      </c>
      <c r="I3951" s="28">
        <v>1.33</v>
      </c>
      <c r="J3951" s="28">
        <v>10.33</v>
      </c>
      <c r="K3951" s="28">
        <v>239.94</v>
      </c>
      <c r="L3951" s="28">
        <v>15.18</v>
      </c>
      <c r="M3951" s="28" t="s">
        <v>46</v>
      </c>
      <c r="N3951" s="28">
        <v>67.9185414464347</v>
      </c>
    </row>
    <row r="3952">
      <c r="A3952" s="28">
        <v>3951.0</v>
      </c>
      <c r="B3952" s="28">
        <v>21.0</v>
      </c>
      <c r="C3952" s="28" t="s">
        <v>49</v>
      </c>
      <c r="D3952" s="28">
        <v>7.19</v>
      </c>
      <c r="E3952" s="28">
        <v>4.32</v>
      </c>
      <c r="F3952" s="28">
        <v>7.88</v>
      </c>
      <c r="G3952" s="28">
        <v>63.64</v>
      </c>
      <c r="H3952" s="28" t="s">
        <v>51</v>
      </c>
      <c r="I3952" s="28">
        <v>4.0</v>
      </c>
      <c r="J3952" s="28">
        <v>8.43</v>
      </c>
      <c r="K3952" s="28">
        <v>242.95</v>
      </c>
      <c r="L3952" s="28">
        <v>14.89</v>
      </c>
      <c r="M3952" s="28" t="s">
        <v>46</v>
      </c>
      <c r="N3952" s="28">
        <v>31.72</v>
      </c>
    </row>
    <row r="3953">
      <c r="A3953" s="28">
        <v>3952.0</v>
      </c>
      <c r="B3953" s="28">
        <v>18.0</v>
      </c>
      <c r="C3953" s="28" t="s">
        <v>49</v>
      </c>
      <c r="D3953" s="28">
        <v>3.58</v>
      </c>
      <c r="E3953" s="28">
        <v>5.93</v>
      </c>
      <c r="F3953" s="28">
        <v>6.46</v>
      </c>
      <c r="G3953" s="28">
        <v>63.86</v>
      </c>
      <c r="H3953" s="28" t="s">
        <v>47</v>
      </c>
      <c r="I3953" s="28">
        <v>0.46</v>
      </c>
      <c r="J3953" s="28">
        <v>6.95</v>
      </c>
      <c r="K3953" s="28">
        <v>283.63</v>
      </c>
      <c r="L3953" s="28">
        <v>9.47</v>
      </c>
      <c r="M3953" s="28" t="s">
        <v>48</v>
      </c>
      <c r="N3953" s="28">
        <v>59.69</v>
      </c>
    </row>
    <row r="3954">
      <c r="A3954" s="28">
        <v>3953.0</v>
      </c>
      <c r="B3954" s="28">
        <v>23.0</v>
      </c>
      <c r="C3954" s="28" t="s">
        <v>44</v>
      </c>
      <c r="D3954" s="28">
        <v>0.39</v>
      </c>
      <c r="E3954" s="28">
        <v>3.73</v>
      </c>
      <c r="F3954" s="28">
        <v>4.48</v>
      </c>
      <c r="G3954" s="28">
        <v>90.74</v>
      </c>
      <c r="H3954" s="28" t="s">
        <v>45</v>
      </c>
      <c r="I3954" s="28">
        <v>2.98</v>
      </c>
      <c r="J3954" s="28">
        <v>6.35</v>
      </c>
      <c r="K3954" s="28">
        <v>326.09</v>
      </c>
      <c r="L3954" s="28">
        <v>5.52</v>
      </c>
      <c r="M3954" s="28" t="s">
        <v>48</v>
      </c>
      <c r="N3954" s="28">
        <v>70.39</v>
      </c>
    </row>
    <row r="3955">
      <c r="A3955" s="28">
        <v>3954.0</v>
      </c>
      <c r="B3955" s="28">
        <v>17.0</v>
      </c>
      <c r="C3955" s="28" t="s">
        <v>44</v>
      </c>
      <c r="D3955" s="28">
        <v>1.51</v>
      </c>
      <c r="E3955" s="28">
        <v>4.18</v>
      </c>
      <c r="F3955" s="28">
        <v>8.59</v>
      </c>
      <c r="G3955" s="28">
        <v>61.15</v>
      </c>
      <c r="H3955" s="28" t="s">
        <v>45</v>
      </c>
      <c r="I3955" s="28">
        <v>4.32</v>
      </c>
      <c r="J3955" s="28">
        <v>6.33</v>
      </c>
      <c r="K3955" s="28">
        <v>312.3</v>
      </c>
      <c r="L3955" s="28">
        <v>2.61</v>
      </c>
      <c r="M3955" s="28" t="s">
        <v>48</v>
      </c>
      <c r="N3955" s="28">
        <v>76.39</v>
      </c>
    </row>
    <row r="3956">
      <c r="A3956" s="28">
        <v>3955.0</v>
      </c>
      <c r="B3956" s="28">
        <v>20.0</v>
      </c>
      <c r="C3956" s="28" t="s">
        <v>44</v>
      </c>
      <c r="D3956" s="28">
        <v>0.53</v>
      </c>
      <c r="E3956" s="28">
        <v>6.52</v>
      </c>
      <c r="F3956" s="28">
        <v>7.34</v>
      </c>
      <c r="G3956" s="28">
        <v>71.58</v>
      </c>
      <c r="H3956" s="28" t="s">
        <v>51</v>
      </c>
      <c r="I3956" s="28">
        <v>0.4</v>
      </c>
      <c r="J3956" s="28">
        <v>2.97</v>
      </c>
      <c r="K3956" s="28">
        <v>308.36</v>
      </c>
      <c r="L3956" s="28">
        <v>2.77</v>
      </c>
      <c r="M3956" s="28" t="s">
        <v>48</v>
      </c>
      <c r="N3956" s="28">
        <v>100.0</v>
      </c>
    </row>
    <row r="3957">
      <c r="A3957" s="28">
        <v>3956.0</v>
      </c>
      <c r="B3957" s="28">
        <v>16.0</v>
      </c>
      <c r="C3957" s="28" t="s">
        <v>44</v>
      </c>
      <c r="D3957" s="28">
        <v>1.51</v>
      </c>
      <c r="E3957" s="28">
        <v>5.41</v>
      </c>
      <c r="F3957" s="28">
        <v>5.24</v>
      </c>
      <c r="G3957" s="28">
        <v>65.17</v>
      </c>
      <c r="H3957" s="28" t="s">
        <v>47</v>
      </c>
      <c r="I3957" s="28">
        <v>3.17</v>
      </c>
      <c r="J3957" s="28">
        <v>5.9</v>
      </c>
      <c r="K3957" s="28">
        <v>321.69</v>
      </c>
      <c r="L3957" s="28">
        <v>2.55</v>
      </c>
      <c r="M3957" s="28" t="s">
        <v>48</v>
      </c>
      <c r="N3957" s="28">
        <v>81.7898803837889</v>
      </c>
    </row>
    <row r="3958">
      <c r="A3958" s="28">
        <v>3957.0</v>
      </c>
      <c r="B3958" s="28">
        <v>21.0</v>
      </c>
      <c r="C3958" s="28" t="s">
        <v>49</v>
      </c>
      <c r="D3958" s="28">
        <v>3.28</v>
      </c>
      <c r="E3958" s="28">
        <v>7.51</v>
      </c>
      <c r="F3958" s="28">
        <v>7.05</v>
      </c>
      <c r="G3958" s="28">
        <v>90.2</v>
      </c>
      <c r="H3958" s="28" t="s">
        <v>45</v>
      </c>
      <c r="I3958" s="28">
        <v>2.56</v>
      </c>
      <c r="J3958" s="28">
        <v>5.93</v>
      </c>
      <c r="K3958" s="28">
        <v>295.95</v>
      </c>
      <c r="L3958" s="28">
        <v>10.5</v>
      </c>
      <c r="M3958" s="28" t="s">
        <v>48</v>
      </c>
      <c r="N3958" s="28">
        <v>91.8</v>
      </c>
    </row>
    <row r="3959">
      <c r="A3959" s="28">
        <v>3958.0</v>
      </c>
      <c r="B3959" s="28">
        <v>17.0</v>
      </c>
      <c r="C3959" s="28" t="s">
        <v>49</v>
      </c>
      <c r="D3959" s="28">
        <v>0.95</v>
      </c>
      <c r="E3959" s="28">
        <v>6.04</v>
      </c>
      <c r="F3959" s="28">
        <v>6.03</v>
      </c>
      <c r="G3959" s="28">
        <v>80.14</v>
      </c>
      <c r="H3959" s="28" t="s">
        <v>51</v>
      </c>
      <c r="I3959" s="28">
        <v>1.66</v>
      </c>
      <c r="J3959" s="28">
        <v>2.91</v>
      </c>
      <c r="K3959" s="28">
        <v>318.27</v>
      </c>
      <c r="L3959" s="28">
        <v>3.56</v>
      </c>
      <c r="M3959" s="28" t="s">
        <v>48</v>
      </c>
      <c r="N3959" s="28">
        <v>88.1868118675841</v>
      </c>
    </row>
    <row r="3960">
      <c r="A3960" s="28">
        <v>3959.0</v>
      </c>
      <c r="B3960" s="28">
        <v>19.0</v>
      </c>
      <c r="C3960" s="28" t="s">
        <v>44</v>
      </c>
      <c r="D3960" s="28">
        <v>1.33</v>
      </c>
      <c r="E3960" s="28">
        <v>8.23</v>
      </c>
      <c r="F3960" s="28">
        <v>7.18</v>
      </c>
      <c r="G3960" s="28">
        <v>68.22</v>
      </c>
      <c r="H3960" s="28" t="s">
        <v>51</v>
      </c>
      <c r="I3960" s="28">
        <v>0.5</v>
      </c>
      <c r="J3960" s="28">
        <v>6.2</v>
      </c>
      <c r="K3960" s="28">
        <v>310.9</v>
      </c>
      <c r="L3960" s="28">
        <v>7.55</v>
      </c>
      <c r="M3960" s="28" t="s">
        <v>48</v>
      </c>
      <c r="N3960" s="28">
        <v>91.37</v>
      </c>
    </row>
    <row r="3961">
      <c r="A3961" s="28">
        <v>3960.0</v>
      </c>
      <c r="B3961" s="28">
        <v>21.0</v>
      </c>
      <c r="C3961" s="28" t="s">
        <v>49</v>
      </c>
      <c r="D3961" s="28">
        <v>3.57</v>
      </c>
      <c r="E3961" s="28">
        <v>4.99</v>
      </c>
      <c r="F3961" s="28">
        <v>6.37</v>
      </c>
      <c r="G3961" s="28">
        <v>90.02</v>
      </c>
      <c r="H3961" s="28" t="s">
        <v>45</v>
      </c>
      <c r="I3961" s="28">
        <v>3.38</v>
      </c>
      <c r="J3961" s="28">
        <v>5.62</v>
      </c>
      <c r="K3961" s="28">
        <v>281.14</v>
      </c>
      <c r="L3961" s="28">
        <v>4.84</v>
      </c>
      <c r="M3961" s="28" t="s">
        <v>48</v>
      </c>
      <c r="N3961" s="28">
        <v>62.21</v>
      </c>
    </row>
    <row r="3962">
      <c r="A3962" s="28">
        <v>3961.0</v>
      </c>
      <c r="B3962" s="28">
        <v>23.0</v>
      </c>
      <c r="C3962" s="28" t="s">
        <v>44</v>
      </c>
      <c r="D3962" s="28">
        <v>2.72</v>
      </c>
      <c r="E3962" s="28">
        <v>5.42</v>
      </c>
      <c r="F3962" s="28">
        <v>6.43</v>
      </c>
      <c r="G3962" s="28">
        <v>90.01</v>
      </c>
      <c r="H3962" s="28" t="s">
        <v>51</v>
      </c>
      <c r="I3962" s="28">
        <v>1.55</v>
      </c>
      <c r="J3962" s="28">
        <v>8.01</v>
      </c>
      <c r="K3962" s="28">
        <v>289.41</v>
      </c>
      <c r="L3962" s="28">
        <v>7.75</v>
      </c>
      <c r="M3962" s="28" t="s">
        <v>48</v>
      </c>
      <c r="N3962" s="28">
        <v>68.72</v>
      </c>
    </row>
    <row r="3963">
      <c r="A3963" s="28">
        <v>3962.0</v>
      </c>
      <c r="B3963" s="28">
        <v>23.0</v>
      </c>
      <c r="C3963" s="28" t="s">
        <v>44</v>
      </c>
      <c r="D3963" s="28">
        <v>3.74</v>
      </c>
      <c r="E3963" s="28">
        <v>7.03</v>
      </c>
      <c r="F3963" s="28">
        <v>7.68</v>
      </c>
      <c r="G3963" s="28">
        <v>80.92</v>
      </c>
      <c r="H3963" s="28" t="s">
        <v>45</v>
      </c>
      <c r="I3963" s="28">
        <v>1.69</v>
      </c>
      <c r="J3963" s="28">
        <v>6.64</v>
      </c>
      <c r="K3963" s="28">
        <v>283.0</v>
      </c>
      <c r="L3963" s="28">
        <v>10.67</v>
      </c>
      <c r="M3963" s="28" t="s">
        <v>48</v>
      </c>
      <c r="N3963" s="28">
        <v>90.05</v>
      </c>
    </row>
    <row r="3964">
      <c r="A3964" s="28">
        <v>3963.0</v>
      </c>
      <c r="B3964" s="28">
        <v>21.0</v>
      </c>
      <c r="C3964" s="28" t="s">
        <v>44</v>
      </c>
      <c r="D3964" s="28">
        <v>3.43</v>
      </c>
      <c r="E3964" s="28">
        <v>2.99</v>
      </c>
      <c r="F3964" s="28">
        <v>7.07</v>
      </c>
      <c r="G3964" s="28">
        <v>71.03</v>
      </c>
      <c r="H3964" s="28" t="s">
        <v>45</v>
      </c>
      <c r="I3964" s="28">
        <v>3.59</v>
      </c>
      <c r="J3964" s="28">
        <v>8.21</v>
      </c>
      <c r="K3964" s="28">
        <v>281.38</v>
      </c>
      <c r="L3964" s="28">
        <v>12.06</v>
      </c>
      <c r="M3964" s="28" t="s">
        <v>48</v>
      </c>
      <c r="N3964" s="28">
        <v>61.32</v>
      </c>
    </row>
    <row r="3965">
      <c r="A3965" s="28">
        <v>3964.0</v>
      </c>
      <c r="B3965" s="28">
        <v>19.0</v>
      </c>
      <c r="C3965" s="28" t="s">
        <v>49</v>
      </c>
      <c r="D3965" s="28">
        <v>5.16</v>
      </c>
      <c r="E3965" s="28">
        <v>4.47</v>
      </c>
      <c r="F3965" s="28">
        <v>4.4</v>
      </c>
      <c r="G3965" s="28">
        <v>83.45</v>
      </c>
      <c r="H3965" s="28" t="s">
        <v>47</v>
      </c>
      <c r="I3965" s="28">
        <v>4.73</v>
      </c>
      <c r="J3965" s="28">
        <v>7.46</v>
      </c>
      <c r="K3965" s="28">
        <v>261.86</v>
      </c>
      <c r="L3965" s="28">
        <v>12.17</v>
      </c>
      <c r="M3965" s="28" t="s">
        <v>46</v>
      </c>
      <c r="N3965" s="28">
        <v>55.65</v>
      </c>
    </row>
    <row r="3966">
      <c r="A3966" s="28">
        <v>3965.0</v>
      </c>
      <c r="B3966" s="28">
        <v>23.0</v>
      </c>
      <c r="C3966" s="28" t="s">
        <v>44</v>
      </c>
      <c r="D3966" s="28">
        <v>7.5</v>
      </c>
      <c r="E3966" s="28">
        <v>6.62</v>
      </c>
      <c r="F3966" s="28">
        <v>4.33</v>
      </c>
      <c r="G3966" s="28">
        <v>97.34</v>
      </c>
      <c r="H3966" s="28" t="s">
        <v>47</v>
      </c>
      <c r="I3966" s="28">
        <v>1.67</v>
      </c>
      <c r="J3966" s="28">
        <v>11.76</v>
      </c>
      <c r="K3966" s="28">
        <v>230.24</v>
      </c>
      <c r="L3966" s="28">
        <v>16.27</v>
      </c>
      <c r="M3966" s="28" t="s">
        <v>46</v>
      </c>
      <c r="N3966" s="28">
        <v>34.06</v>
      </c>
    </row>
    <row r="3967">
      <c r="A3967" s="28">
        <v>3966.0</v>
      </c>
      <c r="B3967" s="28">
        <v>23.0</v>
      </c>
      <c r="C3967" s="28" t="s">
        <v>44</v>
      </c>
      <c r="D3967" s="28">
        <v>0.86</v>
      </c>
      <c r="E3967" s="28">
        <v>1.26</v>
      </c>
      <c r="F3967" s="28">
        <v>5.53</v>
      </c>
      <c r="G3967" s="28">
        <v>62.07</v>
      </c>
      <c r="H3967" s="28" t="s">
        <v>51</v>
      </c>
      <c r="I3967" s="28">
        <v>3.73</v>
      </c>
      <c r="J3967" s="28">
        <v>2.92</v>
      </c>
      <c r="K3967" s="28">
        <v>308.34</v>
      </c>
      <c r="L3967" s="28">
        <v>2.21</v>
      </c>
      <c r="M3967" s="28" t="s">
        <v>48</v>
      </c>
      <c r="N3967" s="28">
        <v>39.86</v>
      </c>
    </row>
    <row r="3968">
      <c r="A3968" s="28">
        <v>3967.0</v>
      </c>
      <c r="B3968" s="28">
        <v>16.0</v>
      </c>
      <c r="C3968" s="28" t="s">
        <v>44</v>
      </c>
      <c r="D3968" s="28">
        <v>0.79</v>
      </c>
      <c r="E3968" s="28">
        <v>4.93</v>
      </c>
      <c r="F3968" s="28">
        <v>6.15</v>
      </c>
      <c r="G3968" s="28">
        <v>70.68</v>
      </c>
      <c r="H3968" s="28" t="s">
        <v>45</v>
      </c>
      <c r="I3968" s="28">
        <v>4.78</v>
      </c>
      <c r="J3968" s="28">
        <v>1.9</v>
      </c>
      <c r="K3968" s="28">
        <v>329.68</v>
      </c>
      <c r="L3968" s="28">
        <v>0.05</v>
      </c>
      <c r="M3968" s="28" t="s">
        <v>48</v>
      </c>
      <c r="N3968" s="28">
        <v>77.0</v>
      </c>
    </row>
    <row r="3969">
      <c r="A3969" s="28">
        <v>3968.0</v>
      </c>
      <c r="B3969" s="28">
        <v>19.0</v>
      </c>
      <c r="C3969" s="28" t="s">
        <v>49</v>
      </c>
      <c r="D3969" s="28">
        <v>6.82</v>
      </c>
      <c r="E3969" s="28">
        <v>6.39</v>
      </c>
      <c r="F3969" s="28">
        <v>5.38</v>
      </c>
      <c r="G3969" s="28">
        <v>71.4</v>
      </c>
      <c r="H3969" s="28" t="s">
        <v>51</v>
      </c>
      <c r="I3969" s="28">
        <v>0.49</v>
      </c>
      <c r="J3969" s="28">
        <v>11.89</v>
      </c>
      <c r="K3969" s="28">
        <v>240.27</v>
      </c>
      <c r="L3969" s="28">
        <v>19.1</v>
      </c>
      <c r="M3969" s="28" t="s">
        <v>46</v>
      </c>
      <c r="N3969" s="28">
        <v>41.82</v>
      </c>
    </row>
    <row r="3970">
      <c r="A3970" s="28">
        <v>3969.0</v>
      </c>
      <c r="B3970" s="28">
        <v>19.0</v>
      </c>
      <c r="C3970" s="28" t="s">
        <v>52</v>
      </c>
      <c r="D3970" s="28">
        <v>4.05</v>
      </c>
      <c r="E3970" s="28">
        <v>9.71</v>
      </c>
      <c r="F3970" s="28">
        <v>7.26</v>
      </c>
      <c r="G3970" s="28">
        <v>85.27</v>
      </c>
      <c r="H3970" s="28" t="s">
        <v>47</v>
      </c>
      <c r="I3970" s="28">
        <v>2.65</v>
      </c>
      <c r="J3970" s="28">
        <v>9.33</v>
      </c>
      <c r="K3970" s="28">
        <v>268.55</v>
      </c>
      <c r="L3970" s="28">
        <v>12.04</v>
      </c>
      <c r="M3970" s="28" t="s">
        <v>48</v>
      </c>
      <c r="N3970" s="28">
        <v>100.0</v>
      </c>
    </row>
    <row r="3971">
      <c r="A3971" s="28">
        <v>3970.0</v>
      </c>
      <c r="B3971" s="28">
        <v>22.0</v>
      </c>
      <c r="C3971" s="28" t="s">
        <v>44</v>
      </c>
      <c r="D3971" s="28">
        <v>6.13</v>
      </c>
      <c r="E3971" s="28">
        <v>8.89</v>
      </c>
      <c r="F3971" s="28">
        <v>4.98</v>
      </c>
      <c r="G3971" s="28">
        <v>86.05</v>
      </c>
      <c r="H3971" s="28" t="s">
        <v>51</v>
      </c>
      <c r="I3971" s="28">
        <v>0.06</v>
      </c>
      <c r="J3971" s="28">
        <v>11.53</v>
      </c>
      <c r="K3971" s="28">
        <v>249.35</v>
      </c>
      <c r="L3971" s="28">
        <v>14.6</v>
      </c>
      <c r="M3971" s="28" t="s">
        <v>50</v>
      </c>
      <c r="N3971" s="28">
        <v>75.4236932514229</v>
      </c>
    </row>
    <row r="3972">
      <c r="A3972" s="28">
        <v>3971.0</v>
      </c>
      <c r="B3972" s="28">
        <v>22.0</v>
      </c>
      <c r="C3972" s="28" t="s">
        <v>44</v>
      </c>
      <c r="D3972" s="28">
        <v>1.72</v>
      </c>
      <c r="E3972" s="28">
        <v>3.53</v>
      </c>
      <c r="F3972" s="28">
        <v>7.52</v>
      </c>
      <c r="G3972" s="28">
        <v>68.25</v>
      </c>
      <c r="H3972" s="28" t="s">
        <v>51</v>
      </c>
      <c r="I3972" s="28">
        <v>4.13</v>
      </c>
      <c r="J3972" s="28">
        <v>2.9</v>
      </c>
      <c r="K3972" s="28">
        <v>288.53</v>
      </c>
      <c r="L3972" s="28">
        <v>5.12</v>
      </c>
      <c r="M3972" s="28" t="s">
        <v>48</v>
      </c>
      <c r="N3972" s="28">
        <v>69.48</v>
      </c>
    </row>
    <row r="3973">
      <c r="A3973" s="28">
        <v>3972.0</v>
      </c>
      <c r="B3973" s="28">
        <v>23.0</v>
      </c>
      <c r="C3973" s="28" t="s">
        <v>49</v>
      </c>
      <c r="D3973" s="28">
        <v>6.63</v>
      </c>
      <c r="E3973" s="28">
        <v>5.56</v>
      </c>
      <c r="F3973" s="28">
        <v>7.87</v>
      </c>
      <c r="G3973" s="28">
        <v>68.64</v>
      </c>
      <c r="H3973" s="28" t="s">
        <v>47</v>
      </c>
      <c r="I3973" s="28">
        <v>1.43</v>
      </c>
      <c r="J3973" s="28">
        <v>11.43</v>
      </c>
      <c r="K3973" s="28">
        <v>251.1</v>
      </c>
      <c r="L3973" s="28">
        <v>15.44</v>
      </c>
      <c r="M3973" s="28" t="s">
        <v>46</v>
      </c>
      <c r="N3973" s="28">
        <v>42.21</v>
      </c>
    </row>
    <row r="3974">
      <c r="A3974" s="28">
        <v>3973.0</v>
      </c>
      <c r="B3974" s="28">
        <v>20.0</v>
      </c>
      <c r="C3974" s="28" t="s">
        <v>49</v>
      </c>
      <c r="D3974" s="28">
        <v>7.39</v>
      </c>
      <c r="E3974" s="28">
        <v>1.51</v>
      </c>
      <c r="F3974" s="28">
        <v>4.62</v>
      </c>
      <c r="G3974" s="28">
        <v>97.13</v>
      </c>
      <c r="H3974" s="28" t="s">
        <v>51</v>
      </c>
      <c r="I3974" s="28">
        <v>1.66</v>
      </c>
      <c r="J3974" s="28">
        <v>12.57</v>
      </c>
      <c r="K3974" s="28">
        <v>232.7</v>
      </c>
      <c r="L3974" s="28">
        <v>16.77</v>
      </c>
      <c r="M3974" s="28" t="s">
        <v>46</v>
      </c>
      <c r="N3974" s="28">
        <v>13.62</v>
      </c>
    </row>
    <row r="3975">
      <c r="A3975" s="28">
        <v>3974.0</v>
      </c>
      <c r="B3975" s="28">
        <v>22.0</v>
      </c>
      <c r="C3975" s="28" t="s">
        <v>44</v>
      </c>
      <c r="D3975" s="28">
        <v>5.08</v>
      </c>
      <c r="E3975" s="28">
        <v>3.17</v>
      </c>
      <c r="F3975" s="28">
        <v>7.25</v>
      </c>
      <c r="G3975" s="28">
        <v>90.25</v>
      </c>
      <c r="H3975" s="28" t="s">
        <v>47</v>
      </c>
      <c r="I3975" s="28">
        <v>3.44</v>
      </c>
      <c r="J3975" s="28">
        <v>7.64</v>
      </c>
      <c r="K3975" s="28">
        <v>257.02</v>
      </c>
      <c r="L3975" s="28">
        <v>9.93</v>
      </c>
      <c r="M3975" s="28" t="s">
        <v>46</v>
      </c>
      <c r="N3975" s="28">
        <v>54.05</v>
      </c>
    </row>
    <row r="3976">
      <c r="A3976" s="28">
        <v>3975.0</v>
      </c>
      <c r="B3976" s="28">
        <v>23.0</v>
      </c>
      <c r="C3976" s="28" t="s">
        <v>49</v>
      </c>
      <c r="D3976" s="28">
        <v>0.85</v>
      </c>
      <c r="E3976" s="28">
        <v>7.97</v>
      </c>
      <c r="F3976" s="28">
        <v>8.81</v>
      </c>
      <c r="G3976" s="28">
        <v>97.37</v>
      </c>
      <c r="H3976" s="28" t="s">
        <v>51</v>
      </c>
      <c r="I3976" s="28">
        <v>3.95</v>
      </c>
      <c r="J3976" s="28">
        <v>4.2</v>
      </c>
      <c r="K3976" s="28">
        <v>306.76</v>
      </c>
      <c r="L3976" s="28">
        <v>1.9</v>
      </c>
      <c r="M3976" s="28" t="s">
        <v>48</v>
      </c>
      <c r="N3976" s="28">
        <v>100.0</v>
      </c>
    </row>
    <row r="3977">
      <c r="A3977" s="28">
        <v>3976.0</v>
      </c>
      <c r="B3977" s="28">
        <v>24.0</v>
      </c>
      <c r="C3977" s="28" t="s">
        <v>49</v>
      </c>
      <c r="D3977" s="28">
        <v>7.16</v>
      </c>
      <c r="E3977" s="28">
        <v>2.11</v>
      </c>
      <c r="F3977" s="28">
        <v>4.96</v>
      </c>
      <c r="G3977" s="28">
        <v>93.19</v>
      </c>
      <c r="H3977" s="28" t="s">
        <v>45</v>
      </c>
      <c r="I3977" s="28">
        <v>2.0</v>
      </c>
      <c r="J3977" s="28">
        <v>10.2</v>
      </c>
      <c r="K3977" s="28">
        <v>219.55</v>
      </c>
      <c r="L3977" s="28">
        <v>16.6</v>
      </c>
      <c r="M3977" s="28" t="s">
        <v>46</v>
      </c>
      <c r="N3977" s="28">
        <v>22.48</v>
      </c>
    </row>
    <row r="3978">
      <c r="A3978" s="28">
        <v>3977.0</v>
      </c>
      <c r="B3978" s="28">
        <v>18.0</v>
      </c>
      <c r="C3978" s="28" t="s">
        <v>44</v>
      </c>
      <c r="D3978" s="28">
        <v>6.34</v>
      </c>
      <c r="E3978" s="28">
        <v>3.32</v>
      </c>
      <c r="F3978" s="28">
        <v>8.55</v>
      </c>
      <c r="G3978" s="28">
        <v>76.08</v>
      </c>
      <c r="H3978" s="28" t="s">
        <v>45</v>
      </c>
      <c r="I3978" s="28">
        <v>3.33</v>
      </c>
      <c r="J3978" s="28">
        <v>9.54</v>
      </c>
      <c r="K3978" s="28">
        <v>263.43</v>
      </c>
      <c r="L3978" s="28">
        <v>16.38</v>
      </c>
      <c r="M3978" s="28" t="s">
        <v>46</v>
      </c>
      <c r="N3978" s="28">
        <v>39.78</v>
      </c>
    </row>
    <row r="3979">
      <c r="A3979" s="28">
        <v>3978.0</v>
      </c>
      <c r="B3979" s="28">
        <v>18.0</v>
      </c>
      <c r="C3979" s="28" t="s">
        <v>49</v>
      </c>
      <c r="D3979" s="28">
        <v>6.01</v>
      </c>
      <c r="E3979" s="28">
        <v>9.5</v>
      </c>
      <c r="F3979" s="28">
        <v>7.03</v>
      </c>
      <c r="G3979" s="28">
        <v>64.88</v>
      </c>
      <c r="H3979" s="28" t="s">
        <v>51</v>
      </c>
      <c r="I3979" s="28">
        <v>4.78</v>
      </c>
      <c r="J3979" s="28">
        <v>11.24</v>
      </c>
      <c r="K3979" s="28">
        <v>251.13</v>
      </c>
      <c r="L3979" s="28">
        <v>13.96</v>
      </c>
      <c r="M3979" s="28" t="s">
        <v>46</v>
      </c>
      <c r="N3979" s="28">
        <v>77.6585844505568</v>
      </c>
    </row>
    <row r="3980">
      <c r="A3980" s="28">
        <v>3979.0</v>
      </c>
      <c r="B3980" s="28">
        <v>19.0</v>
      </c>
      <c r="C3980" s="28" t="s">
        <v>49</v>
      </c>
      <c r="D3980" s="28">
        <v>0.29</v>
      </c>
      <c r="E3980" s="28">
        <v>8.41</v>
      </c>
      <c r="F3980" s="28">
        <v>6.95</v>
      </c>
      <c r="G3980" s="28">
        <v>85.18</v>
      </c>
      <c r="H3980" s="28" t="s">
        <v>51</v>
      </c>
      <c r="I3980" s="28">
        <v>4.43</v>
      </c>
      <c r="J3980" s="28">
        <v>3.38</v>
      </c>
      <c r="K3980" s="28">
        <v>335.89</v>
      </c>
      <c r="L3980" s="28">
        <v>0.54</v>
      </c>
      <c r="M3980" s="28" t="s">
        <v>48</v>
      </c>
      <c r="N3980" s="28">
        <v>99.98</v>
      </c>
    </row>
    <row r="3981">
      <c r="A3981" s="28">
        <v>3980.0</v>
      </c>
      <c r="B3981" s="28">
        <v>20.0</v>
      </c>
      <c r="C3981" s="28" t="s">
        <v>49</v>
      </c>
      <c r="D3981" s="28">
        <v>6.39</v>
      </c>
      <c r="E3981" s="28">
        <v>8.04</v>
      </c>
      <c r="F3981" s="28">
        <v>4.26</v>
      </c>
      <c r="G3981" s="28">
        <v>74.08</v>
      </c>
      <c r="H3981" s="28" t="s">
        <v>51</v>
      </c>
      <c r="I3981" s="28">
        <v>3.51</v>
      </c>
      <c r="J3981" s="28">
        <v>8.9</v>
      </c>
      <c r="K3981" s="28">
        <v>242.07</v>
      </c>
      <c r="L3981" s="28">
        <v>15.94</v>
      </c>
      <c r="M3981" s="28" t="s">
        <v>50</v>
      </c>
      <c r="N3981" s="28">
        <v>67.3525102381737</v>
      </c>
    </row>
    <row r="3982">
      <c r="A3982" s="28">
        <v>3981.0</v>
      </c>
      <c r="B3982" s="28">
        <v>16.0</v>
      </c>
      <c r="C3982" s="28" t="s">
        <v>44</v>
      </c>
      <c r="D3982" s="28">
        <v>1.1</v>
      </c>
      <c r="E3982" s="28">
        <v>8.78</v>
      </c>
      <c r="F3982" s="28">
        <v>7.74</v>
      </c>
      <c r="G3982" s="28">
        <v>77.02</v>
      </c>
      <c r="H3982" s="28" t="s">
        <v>45</v>
      </c>
      <c r="I3982" s="28">
        <v>4.72</v>
      </c>
      <c r="J3982" s="28">
        <v>2.75</v>
      </c>
      <c r="K3982" s="28">
        <v>312.7</v>
      </c>
      <c r="L3982" s="28">
        <v>3.18</v>
      </c>
      <c r="M3982" s="28" t="s">
        <v>48</v>
      </c>
      <c r="N3982" s="28">
        <v>100.0</v>
      </c>
    </row>
    <row r="3983">
      <c r="A3983" s="28">
        <v>3982.0</v>
      </c>
      <c r="B3983" s="28">
        <v>22.0</v>
      </c>
      <c r="C3983" s="28" t="s">
        <v>44</v>
      </c>
      <c r="D3983" s="28">
        <v>1.78</v>
      </c>
      <c r="E3983" s="28">
        <v>7.75</v>
      </c>
      <c r="F3983" s="28">
        <v>6.39</v>
      </c>
      <c r="G3983" s="28">
        <v>77.04</v>
      </c>
      <c r="H3983" s="28" t="s">
        <v>47</v>
      </c>
      <c r="I3983" s="28">
        <v>4.38</v>
      </c>
      <c r="J3983" s="28">
        <v>6.15</v>
      </c>
      <c r="K3983" s="28">
        <v>307.33</v>
      </c>
      <c r="L3983" s="28">
        <v>1.28</v>
      </c>
      <c r="M3983" s="28" t="s">
        <v>48</v>
      </c>
      <c r="N3983" s="28">
        <v>100.0</v>
      </c>
    </row>
    <row r="3984">
      <c r="A3984" s="28">
        <v>3983.0</v>
      </c>
      <c r="B3984" s="28">
        <v>24.0</v>
      </c>
      <c r="C3984" s="28" t="s">
        <v>44</v>
      </c>
      <c r="D3984" s="28">
        <v>4.62</v>
      </c>
      <c r="E3984" s="28">
        <v>2.09</v>
      </c>
      <c r="F3984" s="28">
        <v>7.61</v>
      </c>
      <c r="G3984" s="28">
        <v>97.46</v>
      </c>
      <c r="H3984" s="28" t="s">
        <v>47</v>
      </c>
      <c r="I3984" s="28">
        <v>3.65</v>
      </c>
      <c r="J3984" s="28">
        <v>6.04</v>
      </c>
      <c r="K3984" s="28">
        <v>270.8</v>
      </c>
      <c r="L3984" s="28">
        <v>8.54</v>
      </c>
      <c r="M3984" s="28" t="s">
        <v>48</v>
      </c>
      <c r="N3984" s="28">
        <v>56.25</v>
      </c>
    </row>
    <row r="3985">
      <c r="A3985" s="28">
        <v>3984.0</v>
      </c>
      <c r="B3985" s="28">
        <v>23.0</v>
      </c>
      <c r="C3985" s="28" t="s">
        <v>44</v>
      </c>
      <c r="D3985" s="28">
        <v>2.12</v>
      </c>
      <c r="E3985" s="28">
        <v>5.65</v>
      </c>
      <c r="F3985" s="28">
        <v>8.05</v>
      </c>
      <c r="G3985" s="28">
        <v>62.75</v>
      </c>
      <c r="H3985" s="28" t="s">
        <v>51</v>
      </c>
      <c r="I3985" s="28">
        <v>4.59</v>
      </c>
      <c r="J3985" s="28">
        <v>3.43</v>
      </c>
      <c r="K3985" s="28">
        <v>291.39</v>
      </c>
      <c r="L3985" s="28">
        <v>5.83</v>
      </c>
      <c r="M3985" s="28" t="s">
        <v>48</v>
      </c>
      <c r="N3985" s="28">
        <v>80.57</v>
      </c>
    </row>
    <row r="3986">
      <c r="A3986" s="28">
        <v>3985.0</v>
      </c>
      <c r="B3986" s="28">
        <v>20.0</v>
      </c>
      <c r="C3986" s="28" t="s">
        <v>49</v>
      </c>
      <c r="D3986" s="28">
        <v>5.29</v>
      </c>
      <c r="E3986" s="28">
        <v>5.0</v>
      </c>
      <c r="F3986" s="28">
        <v>6.62</v>
      </c>
      <c r="G3986" s="28">
        <v>67.72</v>
      </c>
      <c r="H3986" s="28" t="s">
        <v>47</v>
      </c>
      <c r="I3986" s="28">
        <v>4.09</v>
      </c>
      <c r="J3986" s="28">
        <v>9.7</v>
      </c>
      <c r="K3986" s="28">
        <v>240.15</v>
      </c>
      <c r="L3986" s="28">
        <v>11.21</v>
      </c>
      <c r="M3986" s="28" t="s">
        <v>46</v>
      </c>
      <c r="N3986" s="28">
        <v>61.34</v>
      </c>
    </row>
    <row r="3987">
      <c r="A3987" s="28">
        <v>3986.0</v>
      </c>
      <c r="B3987" s="28">
        <v>19.0</v>
      </c>
      <c r="C3987" s="28" t="s">
        <v>49</v>
      </c>
      <c r="D3987" s="28">
        <v>4.86</v>
      </c>
      <c r="E3987" s="28">
        <v>3.8</v>
      </c>
      <c r="F3987" s="28">
        <v>5.32</v>
      </c>
      <c r="G3987" s="28">
        <v>84.32</v>
      </c>
      <c r="H3987" s="28" t="s">
        <v>45</v>
      </c>
      <c r="I3987" s="28">
        <v>2.51</v>
      </c>
      <c r="J3987" s="28">
        <v>9.33</v>
      </c>
      <c r="K3987" s="28">
        <v>285.59</v>
      </c>
      <c r="L3987" s="28">
        <v>12.06</v>
      </c>
      <c r="M3987" s="28" t="s">
        <v>48</v>
      </c>
      <c r="N3987" s="28">
        <v>49.32</v>
      </c>
    </row>
    <row r="3988">
      <c r="A3988" s="28">
        <v>3987.0</v>
      </c>
      <c r="B3988" s="28">
        <v>22.0</v>
      </c>
      <c r="C3988" s="28" t="s">
        <v>49</v>
      </c>
      <c r="D3988" s="28">
        <v>0.87</v>
      </c>
      <c r="E3988" s="28">
        <v>8.51</v>
      </c>
      <c r="F3988" s="28">
        <v>4.71</v>
      </c>
      <c r="G3988" s="28">
        <v>95.35</v>
      </c>
      <c r="H3988" s="28" t="s">
        <v>51</v>
      </c>
      <c r="I3988" s="28">
        <v>2.51</v>
      </c>
      <c r="J3988" s="28">
        <v>2.87</v>
      </c>
      <c r="K3988" s="28">
        <v>303.59</v>
      </c>
      <c r="L3988" s="28">
        <v>0.25</v>
      </c>
      <c r="M3988" s="28" t="s">
        <v>50</v>
      </c>
      <c r="N3988" s="28">
        <v>99.95</v>
      </c>
    </row>
    <row r="3989">
      <c r="A3989" s="28">
        <v>3988.0</v>
      </c>
      <c r="B3989" s="28">
        <v>20.0</v>
      </c>
      <c r="C3989" s="28" t="s">
        <v>52</v>
      </c>
      <c r="D3989" s="28">
        <v>5.25</v>
      </c>
      <c r="E3989" s="28">
        <v>5.18</v>
      </c>
      <c r="F3989" s="28">
        <v>4.8</v>
      </c>
      <c r="G3989" s="28">
        <v>96.72</v>
      </c>
      <c r="H3989" s="28" t="s">
        <v>51</v>
      </c>
      <c r="I3989" s="28">
        <v>0.04</v>
      </c>
      <c r="J3989" s="28">
        <v>11.04</v>
      </c>
      <c r="K3989" s="28">
        <v>283.71</v>
      </c>
      <c r="L3989" s="28">
        <v>12.57</v>
      </c>
      <c r="M3989" s="28" t="s">
        <v>46</v>
      </c>
      <c r="N3989" s="28">
        <v>60.02</v>
      </c>
    </row>
    <row r="3990">
      <c r="A3990" s="28">
        <v>3989.0</v>
      </c>
      <c r="B3990" s="28">
        <v>22.0</v>
      </c>
      <c r="C3990" s="28" t="s">
        <v>44</v>
      </c>
      <c r="D3990" s="28">
        <v>7.39</v>
      </c>
      <c r="E3990" s="28">
        <v>1.54</v>
      </c>
      <c r="F3990" s="28">
        <v>8.33</v>
      </c>
      <c r="G3990" s="28">
        <v>82.35</v>
      </c>
      <c r="H3990" s="28" t="s">
        <v>51</v>
      </c>
      <c r="I3990" s="28">
        <v>0.15</v>
      </c>
      <c r="J3990" s="28">
        <v>12.33</v>
      </c>
      <c r="K3990" s="28">
        <v>226.62</v>
      </c>
      <c r="L3990" s="28">
        <v>15.08</v>
      </c>
      <c r="M3990" s="28" t="s">
        <v>46</v>
      </c>
      <c r="N3990" s="28">
        <v>27.95</v>
      </c>
    </row>
    <row r="3991">
      <c r="A3991" s="28">
        <v>3990.0</v>
      </c>
      <c r="B3991" s="28">
        <v>16.0</v>
      </c>
      <c r="C3991" s="28" t="s">
        <v>49</v>
      </c>
      <c r="D3991" s="28">
        <v>1.29</v>
      </c>
      <c r="E3991" s="28">
        <v>3.47</v>
      </c>
      <c r="F3991" s="28">
        <v>4.62</v>
      </c>
      <c r="G3991" s="28">
        <v>61.38</v>
      </c>
      <c r="H3991" s="28" t="s">
        <v>51</v>
      </c>
      <c r="I3991" s="28">
        <v>3.73</v>
      </c>
      <c r="J3991" s="28">
        <v>5.72</v>
      </c>
      <c r="K3991" s="28">
        <v>319.64</v>
      </c>
      <c r="L3991" s="28">
        <v>2.33</v>
      </c>
      <c r="M3991" s="28" t="s">
        <v>48</v>
      </c>
      <c r="N3991" s="28">
        <v>59.44</v>
      </c>
    </row>
    <row r="3992">
      <c r="A3992" s="28">
        <v>3991.0</v>
      </c>
      <c r="B3992" s="28">
        <v>16.0</v>
      </c>
      <c r="C3992" s="28" t="s">
        <v>49</v>
      </c>
      <c r="D3992" s="28">
        <v>4.78</v>
      </c>
      <c r="E3992" s="28">
        <v>3.06</v>
      </c>
      <c r="F3992" s="28">
        <v>5.92</v>
      </c>
      <c r="G3992" s="28">
        <v>74.52</v>
      </c>
      <c r="H3992" s="28" t="s">
        <v>51</v>
      </c>
      <c r="I3992" s="28">
        <v>2.77</v>
      </c>
      <c r="J3992" s="28">
        <v>9.55</v>
      </c>
      <c r="K3992" s="28">
        <v>269.82</v>
      </c>
      <c r="L3992" s="28">
        <v>10.43</v>
      </c>
      <c r="M3992" s="28" t="s">
        <v>48</v>
      </c>
      <c r="N3992" s="28">
        <v>42.66</v>
      </c>
    </row>
    <row r="3993">
      <c r="A3993" s="28">
        <v>3992.0</v>
      </c>
      <c r="B3993" s="28">
        <v>18.0</v>
      </c>
      <c r="C3993" s="28" t="s">
        <v>44</v>
      </c>
      <c r="D3993" s="28">
        <v>2.73</v>
      </c>
      <c r="E3993" s="28">
        <v>8.99</v>
      </c>
      <c r="F3993" s="28">
        <v>5.67</v>
      </c>
      <c r="G3993" s="28">
        <v>96.75</v>
      </c>
      <c r="H3993" s="28" t="s">
        <v>45</v>
      </c>
      <c r="I3993" s="28">
        <v>3.8</v>
      </c>
      <c r="J3993" s="28">
        <v>5.79</v>
      </c>
      <c r="K3993" s="28">
        <v>294.88</v>
      </c>
      <c r="L3993" s="28">
        <v>8.74</v>
      </c>
      <c r="M3993" s="28" t="s">
        <v>50</v>
      </c>
      <c r="N3993" s="28">
        <v>101.183770406728</v>
      </c>
    </row>
    <row r="3994">
      <c r="A3994" s="28">
        <v>3993.0</v>
      </c>
      <c r="B3994" s="28">
        <v>17.0</v>
      </c>
      <c r="C3994" s="28" t="s">
        <v>49</v>
      </c>
      <c r="D3994" s="28">
        <v>3.68</v>
      </c>
      <c r="E3994" s="28">
        <v>6.83</v>
      </c>
      <c r="F3994" s="28">
        <v>8.33</v>
      </c>
      <c r="G3994" s="28">
        <v>80.0</v>
      </c>
      <c r="H3994" s="28" t="s">
        <v>45</v>
      </c>
      <c r="I3994" s="28">
        <v>4.75</v>
      </c>
      <c r="J3994" s="28">
        <v>6.96</v>
      </c>
      <c r="K3994" s="28">
        <v>270.89</v>
      </c>
      <c r="L3994" s="28">
        <v>9.83</v>
      </c>
      <c r="M3994" s="28" t="s">
        <v>48</v>
      </c>
      <c r="N3994" s="28">
        <v>81.7</v>
      </c>
    </row>
    <row r="3995">
      <c r="A3995" s="28">
        <v>3994.0</v>
      </c>
      <c r="B3995" s="28">
        <v>17.0</v>
      </c>
      <c r="C3995" s="28" t="s">
        <v>44</v>
      </c>
      <c r="D3995" s="28">
        <v>2.3</v>
      </c>
      <c r="E3995" s="28">
        <v>6.04</v>
      </c>
      <c r="F3995" s="28">
        <v>6.39</v>
      </c>
      <c r="G3995" s="28">
        <v>89.06</v>
      </c>
      <c r="H3995" s="28" t="s">
        <v>47</v>
      </c>
      <c r="I3995" s="28">
        <v>2.26</v>
      </c>
      <c r="J3995" s="28">
        <v>7.65</v>
      </c>
      <c r="K3995" s="28">
        <v>289.67</v>
      </c>
      <c r="L3995" s="28">
        <v>11.38</v>
      </c>
      <c r="M3995" s="28" t="s">
        <v>48</v>
      </c>
      <c r="N3995" s="28">
        <v>86.85</v>
      </c>
    </row>
    <row r="3996">
      <c r="A3996" s="28">
        <v>3995.0</v>
      </c>
      <c r="B3996" s="28">
        <v>22.0</v>
      </c>
      <c r="C3996" s="28" t="s">
        <v>49</v>
      </c>
      <c r="D3996" s="28">
        <v>2.83</v>
      </c>
      <c r="E3996" s="28">
        <v>5.56</v>
      </c>
      <c r="F3996" s="28">
        <v>8.98</v>
      </c>
      <c r="G3996" s="28">
        <v>70.77</v>
      </c>
      <c r="H3996" s="28" t="s">
        <v>45</v>
      </c>
      <c r="I3996" s="28">
        <v>0.44</v>
      </c>
      <c r="J3996" s="28">
        <v>3.96</v>
      </c>
      <c r="K3996" s="28">
        <v>283.45</v>
      </c>
      <c r="L3996" s="28">
        <v>5.03</v>
      </c>
      <c r="M3996" s="28" t="s">
        <v>48</v>
      </c>
      <c r="N3996" s="28">
        <v>75.51</v>
      </c>
    </row>
    <row r="3997">
      <c r="A3997" s="28">
        <v>3996.0</v>
      </c>
      <c r="B3997" s="28">
        <v>17.0</v>
      </c>
      <c r="C3997" s="28" t="s">
        <v>49</v>
      </c>
      <c r="D3997" s="28">
        <v>0.23</v>
      </c>
      <c r="E3997" s="28">
        <v>6.85</v>
      </c>
      <c r="F3997" s="28">
        <v>7.69</v>
      </c>
      <c r="G3997" s="28">
        <v>61.0</v>
      </c>
      <c r="H3997" s="28" t="s">
        <v>45</v>
      </c>
      <c r="I3997" s="28">
        <v>3.13</v>
      </c>
      <c r="J3997" s="28">
        <v>5.24</v>
      </c>
      <c r="K3997" s="28">
        <v>319.99</v>
      </c>
      <c r="L3997" s="28">
        <v>5.0</v>
      </c>
      <c r="M3997" s="28" t="s">
        <v>48</v>
      </c>
      <c r="N3997" s="28">
        <v>90.63</v>
      </c>
    </row>
    <row r="3998">
      <c r="A3998" s="28">
        <v>3997.0</v>
      </c>
      <c r="B3998" s="28">
        <v>19.0</v>
      </c>
      <c r="C3998" s="28" t="s">
        <v>44</v>
      </c>
      <c r="D3998" s="28">
        <v>7.85</v>
      </c>
      <c r="E3998" s="28">
        <v>7.79</v>
      </c>
      <c r="F3998" s="28">
        <v>8.25</v>
      </c>
      <c r="G3998" s="28">
        <v>83.13</v>
      </c>
      <c r="H3998" s="28" t="s">
        <v>51</v>
      </c>
      <c r="I3998" s="28">
        <v>0.5</v>
      </c>
      <c r="J3998" s="28">
        <v>11.09</v>
      </c>
      <c r="K3998" s="28">
        <v>224.95</v>
      </c>
      <c r="L3998" s="28">
        <v>21.04</v>
      </c>
      <c r="M3998" s="28" t="s">
        <v>46</v>
      </c>
      <c r="N3998" s="28">
        <v>72.3870373672894</v>
      </c>
    </row>
    <row r="3999">
      <c r="A3999" s="28">
        <v>3998.0</v>
      </c>
      <c r="B3999" s="28">
        <v>17.0</v>
      </c>
      <c r="C3999" s="28" t="s">
        <v>49</v>
      </c>
      <c r="D3999" s="28">
        <v>5.0</v>
      </c>
      <c r="E3999" s="28">
        <v>5.99</v>
      </c>
      <c r="F3999" s="28">
        <v>4.49</v>
      </c>
      <c r="G3999" s="28">
        <v>93.4</v>
      </c>
      <c r="H3999" s="28" t="s">
        <v>45</v>
      </c>
      <c r="I3999" s="28">
        <v>3.11</v>
      </c>
      <c r="J3999" s="28">
        <v>8.32</v>
      </c>
      <c r="K3999" s="28">
        <v>255.93</v>
      </c>
      <c r="L3999" s="28">
        <v>13.9</v>
      </c>
      <c r="M3999" s="28" t="s">
        <v>48</v>
      </c>
      <c r="N3999" s="28">
        <v>52.43</v>
      </c>
    </row>
    <row r="4000">
      <c r="A4000" s="28">
        <v>3999.0</v>
      </c>
      <c r="B4000" s="28">
        <v>21.0</v>
      </c>
      <c r="C4000" s="28" t="s">
        <v>49</v>
      </c>
      <c r="D4000" s="28">
        <v>4.01</v>
      </c>
      <c r="E4000" s="28">
        <v>9.44</v>
      </c>
      <c r="F4000" s="28">
        <v>5.27</v>
      </c>
      <c r="G4000" s="28">
        <v>99.61</v>
      </c>
      <c r="H4000" s="28" t="s">
        <v>51</v>
      </c>
      <c r="I4000" s="28">
        <v>2.64</v>
      </c>
      <c r="J4000" s="28">
        <v>6.64</v>
      </c>
      <c r="K4000" s="28">
        <v>263.72</v>
      </c>
      <c r="L4000" s="28">
        <v>11.61</v>
      </c>
      <c r="M4000" s="28" t="s">
        <v>50</v>
      </c>
      <c r="N4000" s="28">
        <v>95.73</v>
      </c>
    </row>
    <row r="4001">
      <c r="A4001" s="28">
        <v>4000.0</v>
      </c>
      <c r="B4001" s="28">
        <v>23.0</v>
      </c>
      <c r="C4001" s="28" t="s">
        <v>44</v>
      </c>
      <c r="D4001" s="28">
        <v>3.07</v>
      </c>
      <c r="E4001" s="28">
        <v>9.79</v>
      </c>
      <c r="F4001" s="28">
        <v>4.68</v>
      </c>
      <c r="G4001" s="28">
        <v>93.87</v>
      </c>
      <c r="H4001" s="28" t="s">
        <v>51</v>
      </c>
      <c r="I4001" s="28">
        <v>3.56</v>
      </c>
      <c r="J4001" s="28">
        <v>7.11</v>
      </c>
      <c r="K4001" s="28">
        <v>275.99</v>
      </c>
      <c r="L4001" s="28">
        <v>8.4</v>
      </c>
      <c r="M4001" s="28" t="s">
        <v>50</v>
      </c>
      <c r="N4001" s="28">
        <v>88.18</v>
      </c>
    </row>
    <row r="4002">
      <c r="A4002" s="28">
        <v>4001.0</v>
      </c>
      <c r="B4002" s="28">
        <v>19.0</v>
      </c>
      <c r="C4002" s="28" t="s">
        <v>44</v>
      </c>
      <c r="D4002" s="28">
        <v>4.31</v>
      </c>
      <c r="E4002" s="28">
        <v>9.96</v>
      </c>
      <c r="F4002" s="28">
        <v>6.32</v>
      </c>
      <c r="G4002" s="28">
        <v>82.16</v>
      </c>
      <c r="H4002" s="28" t="s">
        <v>45</v>
      </c>
      <c r="I4002" s="28">
        <v>1.75</v>
      </c>
      <c r="J4002" s="28">
        <v>8.69</v>
      </c>
      <c r="K4002" s="28">
        <v>273.62</v>
      </c>
      <c r="L4002" s="28">
        <v>11.27</v>
      </c>
      <c r="M4002" s="28" t="s">
        <v>48</v>
      </c>
      <c r="N4002" s="28">
        <v>88.07</v>
      </c>
    </row>
    <row r="4003">
      <c r="A4003" s="28">
        <v>4002.0</v>
      </c>
      <c r="B4003" s="28">
        <v>20.0</v>
      </c>
      <c r="C4003" s="28" t="s">
        <v>44</v>
      </c>
      <c r="D4003" s="28">
        <v>3.04</v>
      </c>
      <c r="E4003" s="28">
        <v>7.02</v>
      </c>
      <c r="F4003" s="28">
        <v>7.59</v>
      </c>
      <c r="G4003" s="28">
        <v>84.35</v>
      </c>
      <c r="H4003" s="28" t="s">
        <v>45</v>
      </c>
      <c r="I4003" s="28">
        <v>0.72</v>
      </c>
      <c r="J4003" s="28">
        <v>4.84</v>
      </c>
      <c r="K4003" s="28">
        <v>276.5</v>
      </c>
      <c r="L4003" s="28">
        <v>5.14</v>
      </c>
      <c r="M4003" s="28" t="s">
        <v>48</v>
      </c>
      <c r="N4003" s="28">
        <v>86.76</v>
      </c>
    </row>
    <row r="4004">
      <c r="A4004" s="28">
        <v>4003.0</v>
      </c>
      <c r="B4004" s="28">
        <v>19.0</v>
      </c>
      <c r="C4004" s="28" t="s">
        <v>49</v>
      </c>
      <c r="D4004" s="28">
        <v>2.88</v>
      </c>
      <c r="E4004" s="28">
        <v>9.39</v>
      </c>
      <c r="F4004" s="28">
        <v>4.85</v>
      </c>
      <c r="G4004" s="28">
        <v>92.97</v>
      </c>
      <c r="H4004" s="28" t="s">
        <v>45</v>
      </c>
      <c r="I4004" s="28">
        <v>1.18</v>
      </c>
      <c r="J4004" s="28">
        <v>6.71</v>
      </c>
      <c r="K4004" s="28">
        <v>274.45</v>
      </c>
      <c r="L4004" s="28">
        <v>2.33</v>
      </c>
      <c r="M4004" s="28" t="s">
        <v>50</v>
      </c>
      <c r="N4004" s="28">
        <v>100.0</v>
      </c>
    </row>
    <row r="4005">
      <c r="A4005" s="28">
        <v>4004.0</v>
      </c>
      <c r="B4005" s="28">
        <v>18.0</v>
      </c>
      <c r="C4005" s="28" t="s">
        <v>49</v>
      </c>
      <c r="D4005" s="28">
        <v>3.71</v>
      </c>
      <c r="E4005" s="28">
        <v>4.64</v>
      </c>
      <c r="F4005" s="28">
        <v>4.65</v>
      </c>
      <c r="G4005" s="28">
        <v>60.79</v>
      </c>
      <c r="H4005" s="28" t="s">
        <v>51</v>
      </c>
      <c r="I4005" s="28">
        <v>3.42</v>
      </c>
      <c r="J4005" s="28">
        <v>7.03</v>
      </c>
      <c r="K4005" s="28">
        <v>276.89</v>
      </c>
      <c r="L4005" s="28">
        <v>9.49</v>
      </c>
      <c r="M4005" s="28" t="s">
        <v>48</v>
      </c>
      <c r="N4005" s="28">
        <v>60.591528113097</v>
      </c>
    </row>
    <row r="4006">
      <c r="A4006" s="28">
        <v>4005.0</v>
      </c>
      <c r="B4006" s="28">
        <v>20.0</v>
      </c>
      <c r="C4006" s="28" t="s">
        <v>49</v>
      </c>
      <c r="D4006" s="28">
        <v>2.21</v>
      </c>
      <c r="E4006" s="28">
        <v>8.74</v>
      </c>
      <c r="F4006" s="28">
        <v>7.07</v>
      </c>
      <c r="G4006" s="28">
        <v>98.07</v>
      </c>
      <c r="H4006" s="28" t="s">
        <v>47</v>
      </c>
      <c r="I4006" s="28">
        <v>2.39</v>
      </c>
      <c r="J4006" s="28">
        <v>7.12</v>
      </c>
      <c r="K4006" s="28">
        <v>271.66</v>
      </c>
      <c r="L4006" s="28">
        <v>4.96</v>
      </c>
      <c r="M4006" s="28" t="s">
        <v>48</v>
      </c>
      <c r="N4006" s="28">
        <v>108.470472163154</v>
      </c>
    </row>
    <row r="4007">
      <c r="A4007" s="28">
        <v>4006.0</v>
      </c>
      <c r="B4007" s="28">
        <v>24.0</v>
      </c>
      <c r="C4007" s="28" t="s">
        <v>49</v>
      </c>
      <c r="D4007" s="28">
        <v>1.44</v>
      </c>
      <c r="E4007" s="28">
        <v>9.18</v>
      </c>
      <c r="F4007" s="28">
        <v>5.15</v>
      </c>
      <c r="G4007" s="28">
        <v>81.25</v>
      </c>
      <c r="H4007" s="28" t="s">
        <v>45</v>
      </c>
      <c r="I4007" s="28">
        <v>2.7</v>
      </c>
      <c r="J4007" s="28">
        <v>5.17</v>
      </c>
      <c r="K4007" s="28">
        <v>302.66</v>
      </c>
      <c r="L4007" s="28">
        <v>3.89</v>
      </c>
      <c r="M4007" s="28" t="s">
        <v>50</v>
      </c>
      <c r="N4007" s="28">
        <v>100.0</v>
      </c>
    </row>
    <row r="4008">
      <c r="A4008" s="28">
        <v>4007.0</v>
      </c>
      <c r="B4008" s="28">
        <v>23.0</v>
      </c>
      <c r="C4008" s="28" t="s">
        <v>49</v>
      </c>
      <c r="D4008" s="28">
        <v>4.45</v>
      </c>
      <c r="E4008" s="28">
        <v>9.14</v>
      </c>
      <c r="F4008" s="28">
        <v>6.4</v>
      </c>
      <c r="G4008" s="28">
        <v>98.08</v>
      </c>
      <c r="H4008" s="28" t="s">
        <v>51</v>
      </c>
      <c r="I4008" s="28">
        <v>1.61</v>
      </c>
      <c r="J4008" s="28">
        <v>7.6</v>
      </c>
      <c r="K4008" s="28">
        <v>267.39</v>
      </c>
      <c r="L4008" s="28">
        <v>8.82</v>
      </c>
      <c r="M4008" s="28" t="s">
        <v>48</v>
      </c>
      <c r="N4008" s="28">
        <v>89.77</v>
      </c>
    </row>
    <row r="4009">
      <c r="A4009" s="28">
        <v>4008.0</v>
      </c>
      <c r="B4009" s="28">
        <v>23.0</v>
      </c>
      <c r="C4009" s="28" t="s">
        <v>44</v>
      </c>
      <c r="D4009" s="28">
        <v>6.74</v>
      </c>
      <c r="E4009" s="28">
        <v>8.48</v>
      </c>
      <c r="F4009" s="28">
        <v>4.26</v>
      </c>
      <c r="G4009" s="28">
        <v>90.58</v>
      </c>
      <c r="H4009" s="28" t="s">
        <v>47</v>
      </c>
      <c r="I4009" s="28">
        <v>4.18</v>
      </c>
      <c r="J4009" s="28">
        <v>10.38</v>
      </c>
      <c r="K4009" s="28">
        <v>244.75</v>
      </c>
      <c r="L4009" s="28">
        <v>15.95</v>
      </c>
      <c r="M4009" s="28" t="s">
        <v>50</v>
      </c>
      <c r="N4009" s="28">
        <v>75.979249232265</v>
      </c>
    </row>
    <row r="4010">
      <c r="A4010" s="28">
        <v>4009.0</v>
      </c>
      <c r="B4010" s="28">
        <v>23.0</v>
      </c>
      <c r="C4010" s="28" t="s">
        <v>49</v>
      </c>
      <c r="D4010" s="28">
        <v>1.22</v>
      </c>
      <c r="E4010" s="28">
        <v>4.66</v>
      </c>
      <c r="F4010" s="28">
        <v>7.4</v>
      </c>
      <c r="G4010" s="28">
        <v>66.09</v>
      </c>
      <c r="H4010" s="28" t="s">
        <v>45</v>
      </c>
      <c r="I4010" s="28">
        <v>5.0</v>
      </c>
      <c r="J4010" s="28">
        <v>4.67</v>
      </c>
      <c r="K4010" s="28">
        <v>308.77</v>
      </c>
      <c r="L4010" s="28">
        <v>3.77</v>
      </c>
      <c r="M4010" s="28" t="s">
        <v>48</v>
      </c>
      <c r="N4010" s="28">
        <v>89.6226704450395</v>
      </c>
    </row>
    <row r="4011">
      <c r="A4011" s="28">
        <v>4010.0</v>
      </c>
      <c r="B4011" s="28">
        <v>23.0</v>
      </c>
      <c r="C4011" s="28" t="s">
        <v>44</v>
      </c>
      <c r="D4011" s="28">
        <v>0.26</v>
      </c>
      <c r="E4011" s="28">
        <v>2.43</v>
      </c>
      <c r="F4011" s="28">
        <v>6.71</v>
      </c>
      <c r="G4011" s="28">
        <v>66.61</v>
      </c>
      <c r="H4011" s="28" t="s">
        <v>51</v>
      </c>
      <c r="I4011" s="28">
        <v>1.56</v>
      </c>
      <c r="J4011" s="28">
        <v>5.94</v>
      </c>
      <c r="K4011" s="28">
        <v>304.1</v>
      </c>
      <c r="L4011" s="28">
        <v>5.87</v>
      </c>
      <c r="M4011" s="28" t="s">
        <v>48</v>
      </c>
      <c r="N4011" s="28">
        <v>61.81</v>
      </c>
    </row>
    <row r="4012">
      <c r="A4012" s="28">
        <v>4011.0</v>
      </c>
      <c r="B4012" s="28">
        <v>22.0</v>
      </c>
      <c r="C4012" s="28" t="s">
        <v>44</v>
      </c>
      <c r="D4012" s="28">
        <v>1.97</v>
      </c>
      <c r="E4012" s="28">
        <v>4.01</v>
      </c>
      <c r="F4012" s="28">
        <v>7.24</v>
      </c>
      <c r="G4012" s="28">
        <v>74.15</v>
      </c>
      <c r="H4012" s="28" t="s">
        <v>51</v>
      </c>
      <c r="I4012" s="28">
        <v>3.59</v>
      </c>
      <c r="J4012" s="28">
        <v>4.53</v>
      </c>
      <c r="K4012" s="28">
        <v>294.5</v>
      </c>
      <c r="L4012" s="28">
        <v>3.77</v>
      </c>
      <c r="M4012" s="28" t="s">
        <v>48</v>
      </c>
      <c r="N4012" s="28">
        <v>65.75</v>
      </c>
    </row>
    <row r="4013">
      <c r="A4013" s="28">
        <v>4012.0</v>
      </c>
      <c r="B4013" s="28">
        <v>23.0</v>
      </c>
      <c r="C4013" s="28" t="s">
        <v>49</v>
      </c>
      <c r="D4013" s="28">
        <v>7.84</v>
      </c>
      <c r="E4013" s="28">
        <v>7.91</v>
      </c>
      <c r="F4013" s="28">
        <v>5.38</v>
      </c>
      <c r="G4013" s="28">
        <v>70.56</v>
      </c>
      <c r="H4013" s="28" t="s">
        <v>47</v>
      </c>
      <c r="I4013" s="28">
        <v>0.86</v>
      </c>
      <c r="J4013" s="28">
        <v>9.03</v>
      </c>
      <c r="K4013" s="28">
        <v>232.45</v>
      </c>
      <c r="L4013" s="28">
        <v>16.64</v>
      </c>
      <c r="M4013" s="28" t="s">
        <v>50</v>
      </c>
      <c r="N4013" s="28">
        <v>65.8979819679962</v>
      </c>
    </row>
    <row r="4014">
      <c r="A4014" s="28">
        <v>4013.0</v>
      </c>
      <c r="B4014" s="28">
        <v>23.0</v>
      </c>
      <c r="C4014" s="28" t="s">
        <v>44</v>
      </c>
      <c r="D4014" s="28">
        <v>6.63</v>
      </c>
      <c r="E4014" s="28">
        <v>3.1</v>
      </c>
      <c r="F4014" s="28">
        <v>5.39</v>
      </c>
      <c r="G4014" s="28">
        <v>77.57</v>
      </c>
      <c r="H4014" s="28" t="s">
        <v>47</v>
      </c>
      <c r="I4014" s="28">
        <v>3.71</v>
      </c>
      <c r="J4014" s="28">
        <v>10.94</v>
      </c>
      <c r="K4014" s="28">
        <v>244.62</v>
      </c>
      <c r="L4014" s="28">
        <v>15.03</v>
      </c>
      <c r="M4014" s="28" t="s">
        <v>46</v>
      </c>
      <c r="N4014" s="28">
        <v>41.9062304744314</v>
      </c>
    </row>
    <row r="4015">
      <c r="A4015" s="28">
        <v>4014.0</v>
      </c>
      <c r="B4015" s="28">
        <v>23.0</v>
      </c>
      <c r="C4015" s="28" t="s">
        <v>49</v>
      </c>
      <c r="D4015" s="28">
        <v>4.77</v>
      </c>
      <c r="E4015" s="28">
        <v>5.3</v>
      </c>
      <c r="F4015" s="28">
        <v>8.01</v>
      </c>
      <c r="G4015" s="28">
        <v>84.16</v>
      </c>
      <c r="H4015" s="28" t="s">
        <v>45</v>
      </c>
      <c r="I4015" s="28">
        <v>2.15</v>
      </c>
      <c r="J4015" s="28">
        <v>8.79</v>
      </c>
      <c r="K4015" s="28">
        <v>254.94</v>
      </c>
      <c r="L4015" s="28">
        <v>10.96</v>
      </c>
      <c r="M4015" s="28" t="s">
        <v>48</v>
      </c>
      <c r="N4015" s="28">
        <v>67.14</v>
      </c>
    </row>
    <row r="4016">
      <c r="A4016" s="28">
        <v>4015.0</v>
      </c>
      <c r="B4016" s="28">
        <v>22.0</v>
      </c>
      <c r="C4016" s="28" t="s">
        <v>49</v>
      </c>
      <c r="D4016" s="28">
        <v>7.43</v>
      </c>
      <c r="E4016" s="28">
        <v>6.09</v>
      </c>
      <c r="F4016" s="28">
        <v>7.59</v>
      </c>
      <c r="G4016" s="28">
        <v>77.46</v>
      </c>
      <c r="H4016" s="28" t="s">
        <v>45</v>
      </c>
      <c r="I4016" s="28">
        <v>3.03</v>
      </c>
      <c r="J4016" s="28">
        <v>12.98</v>
      </c>
      <c r="K4016" s="28">
        <v>235.0</v>
      </c>
      <c r="L4016" s="28">
        <v>17.48</v>
      </c>
      <c r="M4016" s="28" t="s">
        <v>46</v>
      </c>
      <c r="N4016" s="28">
        <v>47.11</v>
      </c>
    </row>
    <row r="4017">
      <c r="A4017" s="28">
        <v>4016.0</v>
      </c>
      <c r="B4017" s="28">
        <v>16.0</v>
      </c>
      <c r="C4017" s="28" t="s">
        <v>44</v>
      </c>
      <c r="D4017" s="28">
        <v>3.56</v>
      </c>
      <c r="E4017" s="28">
        <v>6.43</v>
      </c>
      <c r="F4017" s="28">
        <v>6.9</v>
      </c>
      <c r="G4017" s="28">
        <v>62.26</v>
      </c>
      <c r="H4017" s="28" t="s">
        <v>51</v>
      </c>
      <c r="I4017" s="28">
        <v>1.19</v>
      </c>
      <c r="J4017" s="28">
        <v>5.15</v>
      </c>
      <c r="K4017" s="28">
        <v>286.43</v>
      </c>
      <c r="L4017" s="28">
        <v>10.96</v>
      </c>
      <c r="M4017" s="28" t="s">
        <v>48</v>
      </c>
      <c r="N4017" s="28">
        <v>81.49</v>
      </c>
    </row>
    <row r="4018">
      <c r="A4018" s="28">
        <v>4017.0</v>
      </c>
      <c r="B4018" s="28">
        <v>19.0</v>
      </c>
      <c r="C4018" s="28" t="s">
        <v>44</v>
      </c>
      <c r="D4018" s="28">
        <v>7.87</v>
      </c>
      <c r="E4018" s="28">
        <v>9.42</v>
      </c>
      <c r="F4018" s="28">
        <v>7.14</v>
      </c>
      <c r="G4018" s="28">
        <v>99.03</v>
      </c>
      <c r="H4018" s="28" t="s">
        <v>45</v>
      </c>
      <c r="I4018" s="28">
        <v>4.26</v>
      </c>
      <c r="J4018" s="28">
        <v>11.48</v>
      </c>
      <c r="K4018" s="28">
        <v>215.8</v>
      </c>
      <c r="L4018" s="28">
        <v>19.23</v>
      </c>
      <c r="M4018" s="28" t="s">
        <v>46</v>
      </c>
      <c r="N4018" s="28">
        <v>80.8177270148346</v>
      </c>
    </row>
    <row r="4019">
      <c r="A4019" s="28">
        <v>4018.0</v>
      </c>
      <c r="B4019" s="28">
        <v>19.0</v>
      </c>
      <c r="C4019" s="28" t="s">
        <v>49</v>
      </c>
      <c r="D4019" s="28">
        <v>2.37</v>
      </c>
      <c r="E4019" s="28">
        <v>6.95</v>
      </c>
      <c r="F4019" s="28">
        <v>4.47</v>
      </c>
      <c r="G4019" s="28">
        <v>77.0</v>
      </c>
      <c r="H4019" s="28" t="s">
        <v>45</v>
      </c>
      <c r="I4019" s="28">
        <v>0.87</v>
      </c>
      <c r="J4019" s="28">
        <v>4.12</v>
      </c>
      <c r="K4019" s="28">
        <v>271.96</v>
      </c>
      <c r="L4019" s="28">
        <v>4.7</v>
      </c>
      <c r="M4019" s="28" t="s">
        <v>48</v>
      </c>
      <c r="N4019" s="28">
        <v>77.13</v>
      </c>
    </row>
    <row r="4020">
      <c r="A4020" s="28">
        <v>4019.0</v>
      </c>
      <c r="B4020" s="28">
        <v>20.0</v>
      </c>
      <c r="C4020" s="28" t="s">
        <v>49</v>
      </c>
      <c r="D4020" s="28">
        <v>1.92</v>
      </c>
      <c r="E4020" s="28">
        <v>8.08</v>
      </c>
      <c r="F4020" s="28">
        <v>8.28</v>
      </c>
      <c r="G4020" s="28">
        <v>94.04</v>
      </c>
      <c r="H4020" s="28" t="s">
        <v>47</v>
      </c>
      <c r="I4020" s="28">
        <v>4.64</v>
      </c>
      <c r="J4020" s="28">
        <v>5.2</v>
      </c>
      <c r="K4020" s="28">
        <v>314.7</v>
      </c>
      <c r="L4020" s="28">
        <v>4.26</v>
      </c>
      <c r="M4020" s="28" t="s">
        <v>48</v>
      </c>
      <c r="N4020" s="28">
        <v>100.0</v>
      </c>
    </row>
    <row r="4021">
      <c r="A4021" s="28">
        <v>4020.0</v>
      </c>
      <c r="B4021" s="28">
        <v>21.0</v>
      </c>
      <c r="C4021" s="28" t="s">
        <v>44</v>
      </c>
      <c r="D4021" s="28">
        <v>5.1</v>
      </c>
      <c r="E4021" s="28">
        <v>6.24</v>
      </c>
      <c r="F4021" s="28">
        <v>7.85</v>
      </c>
      <c r="G4021" s="28">
        <v>62.96</v>
      </c>
      <c r="H4021" s="28" t="s">
        <v>51</v>
      </c>
      <c r="I4021" s="28">
        <v>0.31</v>
      </c>
      <c r="J4021" s="28">
        <v>10.1</v>
      </c>
      <c r="K4021" s="28">
        <v>261.95</v>
      </c>
      <c r="L4021" s="28">
        <v>11.14</v>
      </c>
      <c r="M4021" s="28" t="s">
        <v>46</v>
      </c>
      <c r="N4021" s="28">
        <v>68.14</v>
      </c>
    </row>
    <row r="4022">
      <c r="A4022" s="28">
        <v>4021.0</v>
      </c>
      <c r="B4022" s="28">
        <v>19.0</v>
      </c>
      <c r="C4022" s="28" t="s">
        <v>44</v>
      </c>
      <c r="D4022" s="28">
        <v>3.03</v>
      </c>
      <c r="E4022" s="28">
        <v>8.5</v>
      </c>
      <c r="F4022" s="28">
        <v>6.95</v>
      </c>
      <c r="G4022" s="28">
        <v>92.4</v>
      </c>
      <c r="H4022" s="28" t="s">
        <v>51</v>
      </c>
      <c r="I4022" s="28">
        <v>1.44</v>
      </c>
      <c r="J4022" s="28">
        <v>8.32</v>
      </c>
      <c r="K4022" s="28">
        <v>279.07</v>
      </c>
      <c r="L4022" s="28">
        <v>8.94</v>
      </c>
      <c r="M4022" s="28" t="s">
        <v>48</v>
      </c>
      <c r="N4022" s="28">
        <v>92.3783928143735</v>
      </c>
    </row>
    <row r="4023">
      <c r="A4023" s="28">
        <v>4022.0</v>
      </c>
      <c r="B4023" s="28">
        <v>17.0</v>
      </c>
      <c r="C4023" s="28" t="s">
        <v>49</v>
      </c>
      <c r="D4023" s="28">
        <v>5.01</v>
      </c>
      <c r="E4023" s="28">
        <v>3.37</v>
      </c>
      <c r="F4023" s="28">
        <v>8.59</v>
      </c>
      <c r="G4023" s="28">
        <v>66.94</v>
      </c>
      <c r="H4023" s="28" t="s">
        <v>45</v>
      </c>
      <c r="I4023" s="28">
        <v>2.81</v>
      </c>
      <c r="J4023" s="28">
        <v>10.18</v>
      </c>
      <c r="K4023" s="28">
        <v>254.96</v>
      </c>
      <c r="L4023" s="28">
        <v>9.57</v>
      </c>
      <c r="M4023" s="28" t="s">
        <v>46</v>
      </c>
      <c r="N4023" s="28">
        <v>55.6</v>
      </c>
    </row>
    <row r="4024">
      <c r="A4024" s="28">
        <v>4023.0</v>
      </c>
      <c r="B4024" s="28">
        <v>21.0</v>
      </c>
      <c r="C4024" s="28" t="s">
        <v>49</v>
      </c>
      <c r="D4024" s="28">
        <v>2.44</v>
      </c>
      <c r="E4024" s="28">
        <v>2.89</v>
      </c>
      <c r="F4024" s="28">
        <v>4.84</v>
      </c>
      <c r="G4024" s="28">
        <v>87.18</v>
      </c>
      <c r="H4024" s="28" t="s">
        <v>45</v>
      </c>
      <c r="I4024" s="28">
        <v>4.29</v>
      </c>
      <c r="J4024" s="28">
        <v>6.18</v>
      </c>
      <c r="K4024" s="28">
        <v>292.19</v>
      </c>
      <c r="L4024" s="28">
        <v>6.32</v>
      </c>
      <c r="M4024" s="28" t="s">
        <v>48</v>
      </c>
      <c r="N4024" s="28">
        <v>63.23</v>
      </c>
    </row>
    <row r="4025">
      <c r="A4025" s="28">
        <v>4024.0</v>
      </c>
      <c r="B4025" s="28">
        <v>23.0</v>
      </c>
      <c r="C4025" s="28" t="s">
        <v>44</v>
      </c>
      <c r="D4025" s="28">
        <v>4.94</v>
      </c>
      <c r="E4025" s="28">
        <v>9.34</v>
      </c>
      <c r="F4025" s="28">
        <v>7.43</v>
      </c>
      <c r="G4025" s="28">
        <v>86.47</v>
      </c>
      <c r="H4025" s="28" t="s">
        <v>45</v>
      </c>
      <c r="I4025" s="28">
        <v>2.89</v>
      </c>
      <c r="J4025" s="28">
        <v>9.11</v>
      </c>
      <c r="K4025" s="28">
        <v>271.13</v>
      </c>
      <c r="L4025" s="28">
        <v>12.73</v>
      </c>
      <c r="M4025" s="28" t="s">
        <v>48</v>
      </c>
      <c r="N4025" s="28">
        <v>80.23</v>
      </c>
    </row>
    <row r="4026">
      <c r="A4026" s="28">
        <v>4025.0</v>
      </c>
      <c r="B4026" s="28">
        <v>23.0</v>
      </c>
      <c r="C4026" s="28" t="s">
        <v>44</v>
      </c>
      <c r="D4026" s="28">
        <v>2.21</v>
      </c>
      <c r="E4026" s="28">
        <v>7.24</v>
      </c>
      <c r="F4026" s="28">
        <v>8.81</v>
      </c>
      <c r="G4026" s="28">
        <v>96.39</v>
      </c>
      <c r="H4026" s="28" t="s">
        <v>47</v>
      </c>
      <c r="I4026" s="28">
        <v>1.08</v>
      </c>
      <c r="J4026" s="28">
        <v>5.97</v>
      </c>
      <c r="K4026" s="28">
        <v>278.38</v>
      </c>
      <c r="L4026" s="28">
        <v>4.85</v>
      </c>
      <c r="M4026" s="28" t="s">
        <v>48</v>
      </c>
      <c r="N4026" s="28">
        <v>96.28</v>
      </c>
    </row>
    <row r="4027">
      <c r="A4027" s="28">
        <v>4026.0</v>
      </c>
      <c r="B4027" s="28">
        <v>22.0</v>
      </c>
      <c r="C4027" s="28" t="s">
        <v>49</v>
      </c>
      <c r="D4027" s="28">
        <v>0.41</v>
      </c>
      <c r="E4027" s="28">
        <v>7.04</v>
      </c>
      <c r="F4027" s="28">
        <v>5.55</v>
      </c>
      <c r="G4027" s="28">
        <v>72.83</v>
      </c>
      <c r="H4027" s="28" t="s">
        <v>47</v>
      </c>
      <c r="I4027" s="28">
        <v>4.3</v>
      </c>
      <c r="J4027" s="28">
        <v>4.22</v>
      </c>
      <c r="K4027" s="28">
        <v>311.07</v>
      </c>
      <c r="L4027" s="28">
        <v>2.81</v>
      </c>
      <c r="M4027" s="28" t="s">
        <v>50</v>
      </c>
      <c r="N4027" s="28">
        <v>88.59</v>
      </c>
    </row>
    <row r="4028">
      <c r="A4028" s="28">
        <v>4027.0</v>
      </c>
      <c r="B4028" s="28">
        <v>21.0</v>
      </c>
      <c r="C4028" s="28" t="s">
        <v>49</v>
      </c>
      <c r="D4028" s="28">
        <v>7.3</v>
      </c>
      <c r="E4028" s="28">
        <v>5.21</v>
      </c>
      <c r="F4028" s="28">
        <v>4.08</v>
      </c>
      <c r="G4028" s="28">
        <v>64.36</v>
      </c>
      <c r="H4028" s="28" t="s">
        <v>51</v>
      </c>
      <c r="I4028" s="28">
        <v>2.98</v>
      </c>
      <c r="J4028" s="28">
        <v>12.73</v>
      </c>
      <c r="K4028" s="28">
        <v>248.94</v>
      </c>
      <c r="L4028" s="28">
        <v>17.85</v>
      </c>
      <c r="M4028" s="28" t="s">
        <v>46</v>
      </c>
      <c r="N4028" s="28">
        <v>26.77</v>
      </c>
    </row>
    <row r="4029">
      <c r="A4029" s="28">
        <v>4028.0</v>
      </c>
      <c r="B4029" s="28">
        <v>17.0</v>
      </c>
      <c r="C4029" s="28" t="s">
        <v>52</v>
      </c>
      <c r="D4029" s="28">
        <v>7.07</v>
      </c>
      <c r="E4029" s="28">
        <v>4.39</v>
      </c>
      <c r="F4029" s="28">
        <v>7.67</v>
      </c>
      <c r="G4029" s="28">
        <v>94.58</v>
      </c>
      <c r="H4029" s="28" t="s">
        <v>45</v>
      </c>
      <c r="I4029" s="28">
        <v>1.16</v>
      </c>
      <c r="J4029" s="28">
        <v>9.12</v>
      </c>
      <c r="K4029" s="28">
        <v>243.41</v>
      </c>
      <c r="L4029" s="28">
        <v>11.64</v>
      </c>
      <c r="M4029" s="28" t="s">
        <v>46</v>
      </c>
      <c r="N4029" s="28">
        <v>59.7014625588327</v>
      </c>
    </row>
    <row r="4030">
      <c r="A4030" s="28">
        <v>4029.0</v>
      </c>
      <c r="B4030" s="28">
        <v>22.0</v>
      </c>
      <c r="C4030" s="28" t="s">
        <v>49</v>
      </c>
      <c r="D4030" s="28">
        <v>7.77</v>
      </c>
      <c r="E4030" s="28">
        <v>6.0</v>
      </c>
      <c r="F4030" s="28">
        <v>4.03</v>
      </c>
      <c r="G4030" s="28">
        <v>73.26</v>
      </c>
      <c r="H4030" s="28" t="s">
        <v>47</v>
      </c>
      <c r="I4030" s="28">
        <v>2.81</v>
      </c>
      <c r="J4030" s="28">
        <v>10.96</v>
      </c>
      <c r="K4030" s="28">
        <v>234.15</v>
      </c>
      <c r="L4030" s="28">
        <v>17.55</v>
      </c>
      <c r="M4030" s="28" t="s">
        <v>46</v>
      </c>
      <c r="N4030" s="28">
        <v>34.5</v>
      </c>
    </row>
    <row r="4031">
      <c r="A4031" s="28">
        <v>4030.0</v>
      </c>
      <c r="B4031" s="28">
        <v>20.0</v>
      </c>
      <c r="C4031" s="28" t="s">
        <v>49</v>
      </c>
      <c r="D4031" s="28">
        <v>5.73</v>
      </c>
      <c r="E4031" s="28">
        <v>2.09</v>
      </c>
      <c r="F4031" s="28">
        <v>8.36</v>
      </c>
      <c r="G4031" s="28">
        <v>69.3</v>
      </c>
      <c r="H4031" s="28" t="s">
        <v>47</v>
      </c>
      <c r="I4031" s="28">
        <v>3.38</v>
      </c>
      <c r="J4031" s="28">
        <v>9.78</v>
      </c>
      <c r="K4031" s="28">
        <v>255.32</v>
      </c>
      <c r="L4031" s="28">
        <v>12.57</v>
      </c>
      <c r="M4031" s="28" t="s">
        <v>46</v>
      </c>
      <c r="N4031" s="28">
        <v>40.46</v>
      </c>
    </row>
    <row r="4032">
      <c r="A4032" s="28">
        <v>4031.0</v>
      </c>
      <c r="B4032" s="28">
        <v>21.0</v>
      </c>
      <c r="C4032" s="28" t="s">
        <v>44</v>
      </c>
      <c r="D4032" s="28">
        <v>5.46</v>
      </c>
      <c r="E4032" s="28">
        <v>5.09</v>
      </c>
      <c r="F4032" s="28">
        <v>4.28</v>
      </c>
      <c r="G4032" s="28">
        <v>79.45</v>
      </c>
      <c r="H4032" s="28" t="s">
        <v>47</v>
      </c>
      <c r="I4032" s="28">
        <v>3.4</v>
      </c>
      <c r="J4032" s="28">
        <v>10.29</v>
      </c>
      <c r="K4032" s="28">
        <v>257.58</v>
      </c>
      <c r="L4032" s="28">
        <v>17.03</v>
      </c>
      <c r="M4032" s="28" t="s">
        <v>46</v>
      </c>
      <c r="N4032" s="28">
        <v>54.79</v>
      </c>
    </row>
    <row r="4033">
      <c r="A4033" s="28">
        <v>4032.0</v>
      </c>
      <c r="B4033" s="28">
        <v>23.0</v>
      </c>
      <c r="C4033" s="28" t="s">
        <v>49</v>
      </c>
      <c r="D4033" s="28">
        <v>4.47</v>
      </c>
      <c r="E4033" s="28">
        <v>5.1</v>
      </c>
      <c r="F4033" s="28">
        <v>7.26</v>
      </c>
      <c r="G4033" s="28">
        <v>65.85</v>
      </c>
      <c r="H4033" s="28" t="s">
        <v>51</v>
      </c>
      <c r="I4033" s="28">
        <v>3.62</v>
      </c>
      <c r="J4033" s="28">
        <v>9.28</v>
      </c>
      <c r="K4033" s="28">
        <v>261.68</v>
      </c>
      <c r="L4033" s="28">
        <v>11.74</v>
      </c>
      <c r="M4033" s="28" t="s">
        <v>48</v>
      </c>
      <c r="N4033" s="28">
        <v>64.26</v>
      </c>
    </row>
    <row r="4034">
      <c r="A4034" s="28">
        <v>4033.0</v>
      </c>
      <c r="B4034" s="28">
        <v>23.0</v>
      </c>
      <c r="C4034" s="28" t="s">
        <v>44</v>
      </c>
      <c r="D4034" s="28">
        <v>1.01</v>
      </c>
      <c r="E4034" s="28">
        <v>5.85</v>
      </c>
      <c r="F4034" s="28">
        <v>5.89</v>
      </c>
      <c r="G4034" s="28">
        <v>71.88</v>
      </c>
      <c r="H4034" s="28" t="s">
        <v>51</v>
      </c>
      <c r="I4034" s="28">
        <v>4.48</v>
      </c>
      <c r="J4034" s="28">
        <v>2.6</v>
      </c>
      <c r="K4034" s="28">
        <v>302.3</v>
      </c>
      <c r="L4034" s="28">
        <v>0.98</v>
      </c>
      <c r="M4034" s="28" t="s">
        <v>48</v>
      </c>
      <c r="N4034" s="28">
        <v>76.57</v>
      </c>
    </row>
    <row r="4035">
      <c r="A4035" s="28">
        <v>4034.0</v>
      </c>
      <c r="B4035" s="28">
        <v>18.0</v>
      </c>
      <c r="C4035" s="28" t="s">
        <v>49</v>
      </c>
      <c r="D4035" s="28">
        <v>1.51</v>
      </c>
      <c r="E4035" s="28">
        <v>6.71</v>
      </c>
      <c r="F4035" s="28">
        <v>5.02</v>
      </c>
      <c r="G4035" s="28">
        <v>75.41</v>
      </c>
      <c r="H4035" s="28" t="s">
        <v>51</v>
      </c>
      <c r="I4035" s="28">
        <v>4.12</v>
      </c>
      <c r="J4035" s="28">
        <v>3.62</v>
      </c>
      <c r="K4035" s="28">
        <v>309.94</v>
      </c>
      <c r="L4035" s="28">
        <v>0.44</v>
      </c>
      <c r="M4035" s="28" t="s">
        <v>48</v>
      </c>
      <c r="N4035" s="28">
        <v>87.76</v>
      </c>
    </row>
    <row r="4036">
      <c r="A4036" s="28">
        <v>4035.0</v>
      </c>
      <c r="B4036" s="28">
        <v>22.0</v>
      </c>
      <c r="C4036" s="28" t="s">
        <v>44</v>
      </c>
      <c r="D4036" s="28">
        <v>2.32</v>
      </c>
      <c r="E4036" s="28">
        <v>9.62</v>
      </c>
      <c r="F4036" s="28">
        <v>8.49</v>
      </c>
      <c r="G4036" s="28">
        <v>71.09</v>
      </c>
      <c r="H4036" s="28" t="s">
        <v>45</v>
      </c>
      <c r="I4036" s="28">
        <v>3.04</v>
      </c>
      <c r="J4036" s="28">
        <v>7.88</v>
      </c>
      <c r="K4036" s="28">
        <v>286.76</v>
      </c>
      <c r="L4036" s="28">
        <v>7.32</v>
      </c>
      <c r="M4036" s="28" t="s">
        <v>48</v>
      </c>
      <c r="N4036" s="28">
        <v>100.0</v>
      </c>
    </row>
    <row r="4037">
      <c r="A4037" s="28">
        <v>4036.0</v>
      </c>
      <c r="B4037" s="28">
        <v>16.0</v>
      </c>
      <c r="C4037" s="28" t="s">
        <v>44</v>
      </c>
      <c r="D4037" s="28">
        <v>7.12</v>
      </c>
      <c r="E4037" s="28">
        <v>6.87</v>
      </c>
      <c r="F4037" s="28">
        <v>7.73</v>
      </c>
      <c r="G4037" s="28">
        <v>78.01</v>
      </c>
      <c r="H4037" s="28" t="s">
        <v>51</v>
      </c>
      <c r="I4037" s="28">
        <v>0.16</v>
      </c>
      <c r="J4037" s="28">
        <v>9.91</v>
      </c>
      <c r="K4037" s="28">
        <v>237.4</v>
      </c>
      <c r="L4037" s="28">
        <v>18.25</v>
      </c>
      <c r="M4037" s="28" t="s">
        <v>46</v>
      </c>
      <c r="N4037" s="28">
        <v>60.28</v>
      </c>
    </row>
    <row r="4038">
      <c r="A4038" s="28">
        <v>4037.0</v>
      </c>
      <c r="B4038" s="28">
        <v>16.0</v>
      </c>
      <c r="C4038" s="28" t="s">
        <v>49</v>
      </c>
      <c r="D4038" s="28">
        <v>1.38</v>
      </c>
      <c r="E4038" s="28">
        <v>8.95</v>
      </c>
      <c r="F4038" s="28">
        <v>5.7</v>
      </c>
      <c r="G4038" s="28">
        <v>75.39</v>
      </c>
      <c r="H4038" s="28" t="s">
        <v>47</v>
      </c>
      <c r="I4038" s="28">
        <v>3.75</v>
      </c>
      <c r="J4038" s="28">
        <v>2.39</v>
      </c>
      <c r="K4038" s="28">
        <v>304.96</v>
      </c>
      <c r="L4038" s="28">
        <v>2.05</v>
      </c>
      <c r="M4038" s="28" t="s">
        <v>50</v>
      </c>
      <c r="N4038" s="28">
        <v>100.0</v>
      </c>
    </row>
    <row r="4039">
      <c r="A4039" s="28">
        <v>4038.0</v>
      </c>
      <c r="B4039" s="28">
        <v>22.0</v>
      </c>
      <c r="C4039" s="28" t="s">
        <v>49</v>
      </c>
      <c r="D4039" s="28">
        <v>7.38</v>
      </c>
      <c r="E4039" s="28">
        <v>6.01</v>
      </c>
      <c r="F4039" s="28">
        <v>5.42</v>
      </c>
      <c r="G4039" s="28">
        <v>90.98</v>
      </c>
      <c r="H4039" s="28" t="s">
        <v>47</v>
      </c>
      <c r="I4039" s="28">
        <v>4.87</v>
      </c>
      <c r="J4039" s="28">
        <v>9.38</v>
      </c>
      <c r="K4039" s="28">
        <v>253.36</v>
      </c>
      <c r="L4039" s="28">
        <v>16.39</v>
      </c>
      <c r="M4039" s="28" t="s">
        <v>46</v>
      </c>
      <c r="N4039" s="28">
        <v>53.01</v>
      </c>
    </row>
    <row r="4040">
      <c r="A4040" s="28">
        <v>4039.0</v>
      </c>
      <c r="B4040" s="28">
        <v>24.0</v>
      </c>
      <c r="C4040" s="28" t="s">
        <v>44</v>
      </c>
      <c r="D4040" s="28">
        <v>4.18</v>
      </c>
      <c r="E4040" s="28">
        <v>6.64</v>
      </c>
      <c r="F4040" s="28">
        <v>7.68</v>
      </c>
      <c r="G4040" s="28">
        <v>96.74</v>
      </c>
      <c r="H4040" s="28" t="s">
        <v>51</v>
      </c>
      <c r="I4040" s="28">
        <v>1.53</v>
      </c>
      <c r="J4040" s="28">
        <v>10.03</v>
      </c>
      <c r="K4040" s="28">
        <v>268.24</v>
      </c>
      <c r="L4040" s="28">
        <v>12.77</v>
      </c>
      <c r="M4040" s="28" t="s">
        <v>48</v>
      </c>
      <c r="N4040" s="28">
        <v>82.91</v>
      </c>
    </row>
    <row r="4041">
      <c r="A4041" s="28">
        <v>4040.0</v>
      </c>
      <c r="B4041" s="28">
        <v>22.0</v>
      </c>
      <c r="C4041" s="28" t="s">
        <v>49</v>
      </c>
      <c r="D4041" s="28">
        <v>5.72</v>
      </c>
      <c r="E4041" s="28">
        <v>1.63</v>
      </c>
      <c r="F4041" s="28">
        <v>8.18</v>
      </c>
      <c r="G4041" s="28">
        <v>64.04</v>
      </c>
      <c r="H4041" s="28" t="s">
        <v>47</v>
      </c>
      <c r="I4041" s="28">
        <v>3.03</v>
      </c>
      <c r="J4041" s="28">
        <v>8.27</v>
      </c>
      <c r="K4041" s="28">
        <v>263.04</v>
      </c>
      <c r="L4041" s="28">
        <v>14.09</v>
      </c>
      <c r="M4041" s="28" t="s">
        <v>46</v>
      </c>
      <c r="N4041" s="28">
        <v>46.8194500715128</v>
      </c>
    </row>
    <row r="4042">
      <c r="A4042" s="28">
        <v>4041.0</v>
      </c>
      <c r="B4042" s="28">
        <v>20.0</v>
      </c>
      <c r="C4042" s="28" t="s">
        <v>44</v>
      </c>
      <c r="D4042" s="28">
        <v>0.88</v>
      </c>
      <c r="E4042" s="28">
        <v>2.2</v>
      </c>
      <c r="F4042" s="28">
        <v>7.58</v>
      </c>
      <c r="G4042" s="28">
        <v>92.93</v>
      </c>
      <c r="H4042" s="28" t="s">
        <v>51</v>
      </c>
      <c r="I4042" s="28">
        <v>3.84</v>
      </c>
      <c r="J4042" s="28">
        <v>4.95</v>
      </c>
      <c r="K4042" s="28">
        <v>316.51</v>
      </c>
      <c r="L4042" s="28">
        <v>3.79</v>
      </c>
      <c r="M4042" s="28" t="s">
        <v>48</v>
      </c>
      <c r="N4042" s="28">
        <v>64.35</v>
      </c>
    </row>
    <row r="4043">
      <c r="A4043" s="28">
        <v>4042.0</v>
      </c>
      <c r="B4043" s="28">
        <v>23.0</v>
      </c>
      <c r="C4043" s="28" t="s">
        <v>44</v>
      </c>
      <c r="D4043" s="28">
        <v>2.15</v>
      </c>
      <c r="E4043" s="28">
        <v>6.22</v>
      </c>
      <c r="F4043" s="28">
        <v>7.2</v>
      </c>
      <c r="G4043" s="28">
        <v>97.27</v>
      </c>
      <c r="H4043" s="28" t="s">
        <v>45</v>
      </c>
      <c r="I4043" s="28">
        <v>3.2</v>
      </c>
      <c r="J4043" s="28">
        <v>6.78</v>
      </c>
      <c r="K4043" s="28">
        <v>293.03</v>
      </c>
      <c r="L4043" s="28">
        <v>5.3</v>
      </c>
      <c r="M4043" s="28" t="s">
        <v>48</v>
      </c>
      <c r="N4043" s="28">
        <v>86.68</v>
      </c>
    </row>
    <row r="4044">
      <c r="A4044" s="28">
        <v>4043.0</v>
      </c>
      <c r="B4044" s="28">
        <v>17.0</v>
      </c>
      <c r="C4044" s="28" t="s">
        <v>49</v>
      </c>
      <c r="D4044" s="28">
        <v>7.67</v>
      </c>
      <c r="E4044" s="28">
        <v>4.56</v>
      </c>
      <c r="F4044" s="28">
        <v>5.14</v>
      </c>
      <c r="G4044" s="28">
        <v>87.46</v>
      </c>
      <c r="H4044" s="28" t="s">
        <v>47</v>
      </c>
      <c r="I4044" s="28">
        <v>4.61</v>
      </c>
      <c r="J4044" s="28">
        <v>11.9</v>
      </c>
      <c r="K4044" s="28">
        <v>215.52</v>
      </c>
      <c r="L4044" s="28">
        <v>16.94</v>
      </c>
      <c r="M4044" s="28" t="s">
        <v>46</v>
      </c>
      <c r="N4044" s="28">
        <v>28.86</v>
      </c>
    </row>
    <row r="4045">
      <c r="A4045" s="28">
        <v>4044.0</v>
      </c>
      <c r="B4045" s="28">
        <v>24.0</v>
      </c>
      <c r="C4045" s="28" t="s">
        <v>44</v>
      </c>
      <c r="D4045" s="28">
        <v>2.13</v>
      </c>
      <c r="E4045" s="28">
        <v>8.19</v>
      </c>
      <c r="F4045" s="28">
        <v>8.26</v>
      </c>
      <c r="G4045" s="28">
        <v>99.86</v>
      </c>
      <c r="H4045" s="28" t="s">
        <v>51</v>
      </c>
      <c r="I4045" s="28">
        <v>2.37</v>
      </c>
      <c r="J4045" s="28">
        <v>5.02</v>
      </c>
      <c r="K4045" s="28">
        <v>293.91</v>
      </c>
      <c r="L4045" s="28">
        <v>3.57</v>
      </c>
      <c r="M4045" s="28" t="s">
        <v>48</v>
      </c>
      <c r="N4045" s="28">
        <v>100.0</v>
      </c>
    </row>
    <row r="4046">
      <c r="A4046" s="28">
        <v>4045.0</v>
      </c>
      <c r="B4046" s="28">
        <v>21.0</v>
      </c>
      <c r="C4046" s="28" t="s">
        <v>49</v>
      </c>
      <c r="D4046" s="28">
        <v>2.37</v>
      </c>
      <c r="E4046" s="28">
        <v>5.89</v>
      </c>
      <c r="F4046" s="28">
        <v>7.75</v>
      </c>
      <c r="G4046" s="28">
        <v>73.4</v>
      </c>
      <c r="H4046" s="28" t="s">
        <v>47</v>
      </c>
      <c r="I4046" s="28">
        <v>2.66</v>
      </c>
      <c r="J4046" s="28">
        <v>5.52</v>
      </c>
      <c r="K4046" s="28">
        <v>300.55</v>
      </c>
      <c r="L4046" s="28">
        <v>4.43</v>
      </c>
      <c r="M4046" s="28" t="s">
        <v>48</v>
      </c>
      <c r="N4046" s="28">
        <v>89.7</v>
      </c>
    </row>
    <row r="4047">
      <c r="A4047" s="28">
        <v>4046.0</v>
      </c>
      <c r="B4047" s="28">
        <v>24.0</v>
      </c>
      <c r="C4047" s="28" t="s">
        <v>44</v>
      </c>
      <c r="D4047" s="28">
        <v>1.58</v>
      </c>
      <c r="E4047" s="28">
        <v>8.94</v>
      </c>
      <c r="F4047" s="28">
        <v>6.59</v>
      </c>
      <c r="G4047" s="28">
        <v>93.21</v>
      </c>
      <c r="H4047" s="28" t="s">
        <v>45</v>
      </c>
      <c r="I4047" s="28">
        <v>0.19</v>
      </c>
      <c r="J4047" s="28">
        <v>6.77</v>
      </c>
      <c r="K4047" s="28">
        <v>288.79</v>
      </c>
      <c r="L4047" s="28">
        <v>7.73</v>
      </c>
      <c r="M4047" s="28" t="s">
        <v>48</v>
      </c>
      <c r="N4047" s="28">
        <v>107.068586442734</v>
      </c>
    </row>
    <row r="4048">
      <c r="A4048" s="28">
        <v>4047.0</v>
      </c>
      <c r="B4048" s="28">
        <v>17.0</v>
      </c>
      <c r="C4048" s="28" t="s">
        <v>49</v>
      </c>
      <c r="D4048" s="28">
        <v>1.03</v>
      </c>
      <c r="E4048" s="28">
        <v>9.75</v>
      </c>
      <c r="F4048" s="28">
        <v>6.56</v>
      </c>
      <c r="G4048" s="28">
        <v>86.95</v>
      </c>
      <c r="H4048" s="28" t="s">
        <v>47</v>
      </c>
      <c r="I4048" s="28">
        <v>4.5</v>
      </c>
      <c r="J4048" s="28">
        <v>5.34</v>
      </c>
      <c r="K4048" s="28">
        <v>316.0</v>
      </c>
      <c r="L4048" s="28">
        <v>4.89</v>
      </c>
      <c r="M4048" s="28" t="s">
        <v>48</v>
      </c>
      <c r="N4048" s="28">
        <v>100.0</v>
      </c>
    </row>
    <row r="4049">
      <c r="A4049" s="28">
        <v>4048.0</v>
      </c>
      <c r="B4049" s="28">
        <v>18.0</v>
      </c>
      <c r="C4049" s="28" t="s">
        <v>49</v>
      </c>
      <c r="D4049" s="28">
        <v>1.87</v>
      </c>
      <c r="E4049" s="28">
        <v>2.33</v>
      </c>
      <c r="F4049" s="28">
        <v>6.85</v>
      </c>
      <c r="G4049" s="28">
        <v>72.94</v>
      </c>
      <c r="H4049" s="28" t="s">
        <v>51</v>
      </c>
      <c r="I4049" s="28">
        <v>1.31</v>
      </c>
      <c r="J4049" s="28">
        <v>2.99</v>
      </c>
      <c r="K4049" s="28">
        <v>310.99</v>
      </c>
      <c r="L4049" s="28">
        <v>4.88</v>
      </c>
      <c r="M4049" s="28" t="s">
        <v>48</v>
      </c>
      <c r="N4049" s="28">
        <v>68.77</v>
      </c>
    </row>
    <row r="4050">
      <c r="A4050" s="28">
        <v>4049.0</v>
      </c>
      <c r="B4050" s="28">
        <v>23.0</v>
      </c>
      <c r="C4050" s="28" t="s">
        <v>44</v>
      </c>
      <c r="D4050" s="28">
        <v>5.14</v>
      </c>
      <c r="E4050" s="28">
        <v>4.55</v>
      </c>
      <c r="F4050" s="28">
        <v>8.14</v>
      </c>
      <c r="G4050" s="28">
        <v>88.19</v>
      </c>
      <c r="H4050" s="28" t="s">
        <v>51</v>
      </c>
      <c r="I4050" s="28">
        <v>4.89</v>
      </c>
      <c r="J4050" s="28">
        <v>7.16</v>
      </c>
      <c r="K4050" s="28">
        <v>259.28</v>
      </c>
      <c r="L4050" s="28">
        <v>9.86</v>
      </c>
      <c r="M4050" s="28" t="s">
        <v>46</v>
      </c>
      <c r="N4050" s="28">
        <v>54.36</v>
      </c>
    </row>
    <row r="4051">
      <c r="A4051" s="28">
        <v>4050.0</v>
      </c>
      <c r="B4051" s="28">
        <v>16.0</v>
      </c>
      <c r="C4051" s="28" t="s">
        <v>44</v>
      </c>
      <c r="D4051" s="28">
        <v>3.64</v>
      </c>
      <c r="E4051" s="28">
        <v>6.98</v>
      </c>
      <c r="F4051" s="28">
        <v>7.71</v>
      </c>
      <c r="G4051" s="28">
        <v>80.38</v>
      </c>
      <c r="H4051" s="28" t="s">
        <v>47</v>
      </c>
      <c r="I4051" s="28">
        <v>1.01</v>
      </c>
      <c r="J4051" s="28">
        <v>6.07</v>
      </c>
      <c r="K4051" s="28">
        <v>285.46</v>
      </c>
      <c r="L4051" s="28">
        <v>10.89</v>
      </c>
      <c r="M4051" s="28" t="s">
        <v>48</v>
      </c>
      <c r="N4051" s="28">
        <v>74.0</v>
      </c>
    </row>
    <row r="4052">
      <c r="A4052" s="28">
        <v>4051.0</v>
      </c>
      <c r="B4052" s="28">
        <v>22.0</v>
      </c>
      <c r="C4052" s="28" t="s">
        <v>49</v>
      </c>
      <c r="D4052" s="28">
        <v>4.43</v>
      </c>
      <c r="E4052" s="28">
        <v>3.75</v>
      </c>
      <c r="F4052" s="28">
        <v>8.28</v>
      </c>
      <c r="G4052" s="28">
        <v>67.56</v>
      </c>
      <c r="H4052" s="28" t="s">
        <v>47</v>
      </c>
      <c r="I4052" s="28">
        <v>1.27</v>
      </c>
      <c r="J4052" s="28">
        <v>7.26</v>
      </c>
      <c r="K4052" s="28">
        <v>268.24</v>
      </c>
      <c r="L4052" s="28">
        <v>9.81</v>
      </c>
      <c r="M4052" s="28" t="s">
        <v>48</v>
      </c>
      <c r="N4052" s="28">
        <v>52.9</v>
      </c>
    </row>
    <row r="4053">
      <c r="A4053" s="28">
        <v>4052.0</v>
      </c>
      <c r="B4053" s="28">
        <v>22.0</v>
      </c>
      <c r="C4053" s="28" t="s">
        <v>49</v>
      </c>
      <c r="D4053" s="28">
        <v>0.98</v>
      </c>
      <c r="E4053" s="28">
        <v>3.4</v>
      </c>
      <c r="F4053" s="28">
        <v>6.54</v>
      </c>
      <c r="G4053" s="28">
        <v>66.96</v>
      </c>
      <c r="H4053" s="28" t="s">
        <v>51</v>
      </c>
      <c r="I4053" s="28">
        <v>2.42</v>
      </c>
      <c r="J4053" s="28">
        <v>4.86</v>
      </c>
      <c r="K4053" s="28">
        <v>313.95</v>
      </c>
      <c r="L4053" s="28">
        <v>4.16</v>
      </c>
      <c r="M4053" s="28" t="s">
        <v>48</v>
      </c>
      <c r="N4053" s="28">
        <v>58.44</v>
      </c>
    </row>
    <row r="4054">
      <c r="A4054" s="28">
        <v>4053.0</v>
      </c>
      <c r="B4054" s="28">
        <v>16.0</v>
      </c>
      <c r="C4054" s="28" t="s">
        <v>44</v>
      </c>
      <c r="D4054" s="28">
        <v>6.42</v>
      </c>
      <c r="E4054" s="28">
        <v>8.32</v>
      </c>
      <c r="F4054" s="28">
        <v>7.12</v>
      </c>
      <c r="G4054" s="28">
        <v>88.54</v>
      </c>
      <c r="H4054" s="28" t="s">
        <v>45</v>
      </c>
      <c r="I4054" s="28">
        <v>3.3</v>
      </c>
      <c r="J4054" s="28">
        <v>9.25</v>
      </c>
      <c r="K4054" s="28">
        <v>257.9</v>
      </c>
      <c r="L4054" s="28">
        <v>16.58</v>
      </c>
      <c r="M4054" s="28" t="s">
        <v>46</v>
      </c>
      <c r="N4054" s="28">
        <v>88.8624295513057</v>
      </c>
    </row>
    <row r="4055">
      <c r="A4055" s="28">
        <v>4054.0</v>
      </c>
      <c r="B4055" s="28">
        <v>24.0</v>
      </c>
      <c r="C4055" s="28" t="s">
        <v>49</v>
      </c>
      <c r="D4055" s="28">
        <v>6.27</v>
      </c>
      <c r="E4055" s="28">
        <v>9.82</v>
      </c>
      <c r="F4055" s="28">
        <v>8.27</v>
      </c>
      <c r="G4055" s="28">
        <v>88.48</v>
      </c>
      <c r="H4055" s="28" t="s">
        <v>47</v>
      </c>
      <c r="I4055" s="28">
        <v>2.2</v>
      </c>
      <c r="J4055" s="28">
        <v>11.4</v>
      </c>
      <c r="K4055" s="28">
        <v>229.22</v>
      </c>
      <c r="L4055" s="28">
        <v>13.66</v>
      </c>
      <c r="M4055" s="28" t="s">
        <v>46</v>
      </c>
      <c r="N4055" s="28">
        <v>104.915653849148</v>
      </c>
    </row>
    <row r="4056">
      <c r="A4056" s="28">
        <v>4055.0</v>
      </c>
      <c r="B4056" s="28">
        <v>23.0</v>
      </c>
      <c r="C4056" s="28" t="s">
        <v>44</v>
      </c>
      <c r="D4056" s="28">
        <v>0.17</v>
      </c>
      <c r="E4056" s="28">
        <v>7.96</v>
      </c>
      <c r="F4056" s="28">
        <v>5.16</v>
      </c>
      <c r="G4056" s="28">
        <v>81.23</v>
      </c>
      <c r="H4056" s="28" t="s">
        <v>47</v>
      </c>
      <c r="I4056" s="28">
        <v>1.76</v>
      </c>
      <c r="J4056" s="28">
        <v>3.54</v>
      </c>
      <c r="K4056" s="28">
        <v>310.31</v>
      </c>
      <c r="L4056" s="28">
        <v>0.75</v>
      </c>
      <c r="M4056" s="28" t="s">
        <v>50</v>
      </c>
      <c r="N4056" s="28">
        <v>92.69</v>
      </c>
    </row>
    <row r="4057">
      <c r="A4057" s="28">
        <v>4056.0</v>
      </c>
      <c r="B4057" s="28">
        <v>19.0</v>
      </c>
      <c r="C4057" s="28" t="s">
        <v>44</v>
      </c>
      <c r="D4057" s="28">
        <v>3.07</v>
      </c>
      <c r="E4057" s="28">
        <v>5.71</v>
      </c>
      <c r="F4057" s="28">
        <v>6.22</v>
      </c>
      <c r="G4057" s="28">
        <v>80.06</v>
      </c>
      <c r="H4057" s="28" t="s">
        <v>45</v>
      </c>
      <c r="I4057" s="28">
        <v>2.7</v>
      </c>
      <c r="J4057" s="28">
        <v>6.58</v>
      </c>
      <c r="K4057" s="28">
        <v>295.67</v>
      </c>
      <c r="L4057" s="28">
        <v>9.96</v>
      </c>
      <c r="M4057" s="28" t="s">
        <v>48</v>
      </c>
      <c r="N4057" s="28">
        <v>69.12</v>
      </c>
    </row>
    <row r="4058">
      <c r="A4058" s="28">
        <v>4057.0</v>
      </c>
      <c r="B4058" s="28">
        <v>20.0</v>
      </c>
      <c r="C4058" s="28" t="s">
        <v>49</v>
      </c>
      <c r="D4058" s="28">
        <v>0.55</v>
      </c>
      <c r="E4058" s="28">
        <v>4.98</v>
      </c>
      <c r="F4058" s="28">
        <v>7.1</v>
      </c>
      <c r="G4058" s="28">
        <v>67.2</v>
      </c>
      <c r="H4058" s="28" t="s">
        <v>51</v>
      </c>
      <c r="I4058" s="28">
        <v>4.79</v>
      </c>
      <c r="J4058" s="28">
        <v>3.69</v>
      </c>
      <c r="K4058" s="28">
        <v>327.75</v>
      </c>
      <c r="L4058" s="28">
        <v>4.3</v>
      </c>
      <c r="M4058" s="28" t="s">
        <v>48</v>
      </c>
      <c r="N4058" s="28">
        <v>79.15</v>
      </c>
    </row>
    <row r="4059">
      <c r="A4059" s="28">
        <v>4058.0</v>
      </c>
      <c r="B4059" s="28">
        <v>17.0</v>
      </c>
      <c r="C4059" s="28" t="s">
        <v>44</v>
      </c>
      <c r="D4059" s="28">
        <v>6.34</v>
      </c>
      <c r="E4059" s="28">
        <v>5.86</v>
      </c>
      <c r="F4059" s="28">
        <v>8.58</v>
      </c>
      <c r="G4059" s="28">
        <v>77.17</v>
      </c>
      <c r="H4059" s="28" t="s">
        <v>51</v>
      </c>
      <c r="I4059" s="28">
        <v>4.81</v>
      </c>
      <c r="J4059" s="28">
        <v>8.89</v>
      </c>
      <c r="K4059" s="28">
        <v>229.84</v>
      </c>
      <c r="L4059" s="28">
        <v>14.64</v>
      </c>
      <c r="M4059" s="28" t="s">
        <v>46</v>
      </c>
      <c r="N4059" s="28">
        <v>57.11</v>
      </c>
    </row>
    <row r="4060">
      <c r="A4060" s="28">
        <v>4059.0</v>
      </c>
      <c r="B4060" s="28">
        <v>24.0</v>
      </c>
      <c r="C4060" s="28" t="s">
        <v>49</v>
      </c>
      <c r="D4060" s="28">
        <v>5.9</v>
      </c>
      <c r="E4060" s="28">
        <v>5.17</v>
      </c>
      <c r="F4060" s="28">
        <v>4.08</v>
      </c>
      <c r="G4060" s="28">
        <v>94.86</v>
      </c>
      <c r="H4060" s="28" t="s">
        <v>45</v>
      </c>
      <c r="I4060" s="28">
        <v>1.64</v>
      </c>
      <c r="J4060" s="28">
        <v>10.52</v>
      </c>
      <c r="K4060" s="28">
        <v>264.82</v>
      </c>
      <c r="L4060" s="28">
        <v>9.75</v>
      </c>
      <c r="M4060" s="28" t="s">
        <v>46</v>
      </c>
      <c r="N4060" s="28">
        <v>44.42</v>
      </c>
    </row>
    <row r="4061">
      <c r="A4061" s="28">
        <v>4060.0</v>
      </c>
      <c r="B4061" s="28">
        <v>21.0</v>
      </c>
      <c r="C4061" s="28" t="s">
        <v>49</v>
      </c>
      <c r="D4061" s="28">
        <v>7.22</v>
      </c>
      <c r="E4061" s="28">
        <v>5.53</v>
      </c>
      <c r="F4061" s="28">
        <v>5.06</v>
      </c>
      <c r="G4061" s="28">
        <v>94.19</v>
      </c>
      <c r="H4061" s="28" t="s">
        <v>45</v>
      </c>
      <c r="I4061" s="28">
        <v>3.4</v>
      </c>
      <c r="J4061" s="28">
        <v>9.37</v>
      </c>
      <c r="K4061" s="28">
        <v>207.64</v>
      </c>
      <c r="L4061" s="28">
        <v>18.07</v>
      </c>
      <c r="M4061" s="28" t="s">
        <v>46</v>
      </c>
      <c r="N4061" s="28">
        <v>41.9</v>
      </c>
    </row>
    <row r="4062">
      <c r="A4062" s="28">
        <v>4061.0</v>
      </c>
      <c r="B4062" s="28">
        <v>18.0</v>
      </c>
      <c r="C4062" s="28" t="s">
        <v>49</v>
      </c>
      <c r="D4062" s="28">
        <v>1.89</v>
      </c>
      <c r="E4062" s="28">
        <v>2.83</v>
      </c>
      <c r="F4062" s="28">
        <v>5.17</v>
      </c>
      <c r="G4062" s="28">
        <v>86.44</v>
      </c>
      <c r="H4062" s="28" t="s">
        <v>51</v>
      </c>
      <c r="I4062" s="28">
        <v>3.61</v>
      </c>
      <c r="J4062" s="28">
        <v>6.34</v>
      </c>
      <c r="K4062" s="28">
        <v>303.58</v>
      </c>
      <c r="L4062" s="28">
        <v>4.79</v>
      </c>
      <c r="M4062" s="28" t="s">
        <v>48</v>
      </c>
      <c r="N4062" s="28">
        <v>65.34</v>
      </c>
    </row>
    <row r="4063">
      <c r="A4063" s="28">
        <v>4062.0</v>
      </c>
      <c r="B4063" s="28">
        <v>22.0</v>
      </c>
      <c r="C4063" s="28" t="s">
        <v>49</v>
      </c>
      <c r="D4063" s="28">
        <v>3.65</v>
      </c>
      <c r="E4063" s="28">
        <v>9.13</v>
      </c>
      <c r="F4063" s="28">
        <v>5.63</v>
      </c>
      <c r="G4063" s="28">
        <v>99.89</v>
      </c>
      <c r="H4063" s="28" t="s">
        <v>47</v>
      </c>
      <c r="I4063" s="28">
        <v>3.27</v>
      </c>
      <c r="J4063" s="28">
        <v>7.3</v>
      </c>
      <c r="K4063" s="28">
        <v>278.39</v>
      </c>
      <c r="L4063" s="28">
        <v>7.97</v>
      </c>
      <c r="M4063" s="28" t="s">
        <v>50</v>
      </c>
      <c r="N4063" s="28">
        <v>84.99</v>
      </c>
    </row>
    <row r="4064">
      <c r="A4064" s="28">
        <v>4063.0</v>
      </c>
      <c r="B4064" s="28">
        <v>24.0</v>
      </c>
      <c r="C4064" s="28" t="s">
        <v>49</v>
      </c>
      <c r="D4064" s="28">
        <v>1.48</v>
      </c>
      <c r="E4064" s="28">
        <v>7.79</v>
      </c>
      <c r="F4064" s="28">
        <v>5.41</v>
      </c>
      <c r="G4064" s="28">
        <v>95.73</v>
      </c>
      <c r="H4064" s="28" t="s">
        <v>45</v>
      </c>
      <c r="I4064" s="28">
        <v>0.57</v>
      </c>
      <c r="J4064" s="28">
        <v>2.99</v>
      </c>
      <c r="K4064" s="28">
        <v>294.91</v>
      </c>
      <c r="L4064" s="28">
        <v>3.31</v>
      </c>
      <c r="M4064" s="28" t="s">
        <v>50</v>
      </c>
      <c r="N4064" s="28">
        <v>96.1854962940696</v>
      </c>
    </row>
    <row r="4065">
      <c r="A4065" s="28">
        <v>4064.0</v>
      </c>
      <c r="B4065" s="28">
        <v>18.0</v>
      </c>
      <c r="C4065" s="28" t="s">
        <v>49</v>
      </c>
      <c r="D4065" s="28">
        <v>2.97</v>
      </c>
      <c r="E4065" s="28">
        <v>7.13</v>
      </c>
      <c r="F4065" s="28">
        <v>6.95</v>
      </c>
      <c r="G4065" s="28">
        <v>65.81</v>
      </c>
      <c r="H4065" s="28" t="s">
        <v>47</v>
      </c>
      <c r="I4065" s="28">
        <v>2.7</v>
      </c>
      <c r="J4065" s="28">
        <v>4.06</v>
      </c>
      <c r="K4065" s="28">
        <v>277.64</v>
      </c>
      <c r="L4065" s="28">
        <v>4.09</v>
      </c>
      <c r="M4065" s="28" t="s">
        <v>48</v>
      </c>
      <c r="N4065" s="28">
        <v>83.4527408322156</v>
      </c>
    </row>
    <row r="4066">
      <c r="A4066" s="28">
        <v>4065.0</v>
      </c>
      <c r="B4066" s="28">
        <v>17.0</v>
      </c>
      <c r="C4066" s="28" t="s">
        <v>49</v>
      </c>
      <c r="D4066" s="28">
        <v>4.18</v>
      </c>
      <c r="E4066" s="28">
        <v>9.55</v>
      </c>
      <c r="F4066" s="28">
        <v>8.43</v>
      </c>
      <c r="G4066" s="28">
        <v>75.97</v>
      </c>
      <c r="H4066" s="28" t="s">
        <v>47</v>
      </c>
      <c r="I4066" s="28">
        <v>3.82</v>
      </c>
      <c r="J4066" s="28">
        <v>6.03</v>
      </c>
      <c r="K4066" s="28">
        <v>263.49</v>
      </c>
      <c r="L4066" s="28">
        <v>11.72</v>
      </c>
      <c r="M4066" s="28" t="s">
        <v>48</v>
      </c>
      <c r="N4066" s="28">
        <v>99.33</v>
      </c>
    </row>
    <row r="4067">
      <c r="A4067" s="28">
        <v>4066.0</v>
      </c>
      <c r="B4067" s="28">
        <v>22.0</v>
      </c>
      <c r="C4067" s="28" t="s">
        <v>52</v>
      </c>
      <c r="D4067" s="28">
        <v>0.43</v>
      </c>
      <c r="E4067" s="28">
        <v>3.56</v>
      </c>
      <c r="F4067" s="28">
        <v>7.18</v>
      </c>
      <c r="G4067" s="28">
        <v>65.28</v>
      </c>
      <c r="H4067" s="28" t="s">
        <v>47</v>
      </c>
      <c r="I4067" s="28">
        <v>1.0</v>
      </c>
      <c r="J4067" s="28">
        <v>5.24</v>
      </c>
      <c r="K4067" s="28">
        <v>312.8</v>
      </c>
      <c r="L4067" s="28">
        <v>3.61</v>
      </c>
      <c r="M4067" s="28" t="s">
        <v>48</v>
      </c>
      <c r="N4067" s="28">
        <v>62.77</v>
      </c>
    </row>
    <row r="4068">
      <c r="A4068" s="28">
        <v>4067.0</v>
      </c>
      <c r="B4068" s="28">
        <v>22.0</v>
      </c>
      <c r="C4068" s="28" t="s">
        <v>49</v>
      </c>
      <c r="D4068" s="28">
        <v>5.72</v>
      </c>
      <c r="E4068" s="28">
        <v>1.73</v>
      </c>
      <c r="F4068" s="28">
        <v>5.21</v>
      </c>
      <c r="G4068" s="28">
        <v>78.64</v>
      </c>
      <c r="H4068" s="28" t="s">
        <v>45</v>
      </c>
      <c r="I4068" s="28">
        <v>1.74</v>
      </c>
      <c r="J4068" s="28">
        <v>8.64</v>
      </c>
      <c r="K4068" s="28">
        <v>271.22</v>
      </c>
      <c r="L4068" s="28">
        <v>14.3</v>
      </c>
      <c r="M4068" s="28" t="s">
        <v>46</v>
      </c>
      <c r="N4068" s="28">
        <v>36.62</v>
      </c>
    </row>
    <row r="4069">
      <c r="A4069" s="28">
        <v>4068.0</v>
      </c>
      <c r="B4069" s="28">
        <v>19.0</v>
      </c>
      <c r="C4069" s="28" t="s">
        <v>44</v>
      </c>
      <c r="D4069" s="28">
        <v>4.35</v>
      </c>
      <c r="E4069" s="28">
        <v>8.44</v>
      </c>
      <c r="F4069" s="28">
        <v>8.32</v>
      </c>
      <c r="G4069" s="28">
        <v>91.06</v>
      </c>
      <c r="H4069" s="28" t="s">
        <v>51</v>
      </c>
      <c r="I4069" s="28">
        <v>1.02</v>
      </c>
      <c r="J4069" s="28">
        <v>9.37</v>
      </c>
      <c r="K4069" s="28">
        <v>276.03</v>
      </c>
      <c r="L4069" s="28">
        <v>9.66</v>
      </c>
      <c r="M4069" s="28" t="s">
        <v>48</v>
      </c>
      <c r="N4069" s="28">
        <v>97.35</v>
      </c>
    </row>
    <row r="4070">
      <c r="A4070" s="28">
        <v>4069.0</v>
      </c>
      <c r="B4070" s="28">
        <v>24.0</v>
      </c>
      <c r="C4070" s="28" t="s">
        <v>49</v>
      </c>
      <c r="D4070" s="28">
        <v>6.63</v>
      </c>
      <c r="E4070" s="28">
        <v>9.99</v>
      </c>
      <c r="F4070" s="28">
        <v>7.16</v>
      </c>
      <c r="G4070" s="28">
        <v>66.23</v>
      </c>
      <c r="H4070" s="28" t="s">
        <v>51</v>
      </c>
      <c r="I4070" s="28">
        <v>4.43</v>
      </c>
      <c r="J4070" s="28">
        <v>10.14</v>
      </c>
      <c r="K4070" s="28">
        <v>254.78</v>
      </c>
      <c r="L4070" s="28">
        <v>16.99</v>
      </c>
      <c r="M4070" s="28" t="s">
        <v>46</v>
      </c>
      <c r="N4070" s="28">
        <v>91.2097608088982</v>
      </c>
    </row>
    <row r="4071">
      <c r="A4071" s="28">
        <v>4070.0</v>
      </c>
      <c r="B4071" s="28">
        <v>23.0</v>
      </c>
      <c r="C4071" s="28" t="s">
        <v>49</v>
      </c>
      <c r="D4071" s="28">
        <v>2.17</v>
      </c>
      <c r="E4071" s="28">
        <v>6.21</v>
      </c>
      <c r="F4071" s="28">
        <v>5.09</v>
      </c>
      <c r="G4071" s="28">
        <v>95.22</v>
      </c>
      <c r="H4071" s="28" t="s">
        <v>47</v>
      </c>
      <c r="I4071" s="28">
        <v>4.29</v>
      </c>
      <c r="J4071" s="28">
        <v>3.33</v>
      </c>
      <c r="K4071" s="28">
        <v>290.74</v>
      </c>
      <c r="L4071" s="28">
        <v>7.77</v>
      </c>
      <c r="M4071" s="28" t="s">
        <v>48</v>
      </c>
      <c r="N4071" s="28">
        <v>84.07</v>
      </c>
    </row>
    <row r="4072">
      <c r="A4072" s="28">
        <v>4071.0</v>
      </c>
      <c r="B4072" s="28">
        <v>16.0</v>
      </c>
      <c r="C4072" s="28" t="s">
        <v>49</v>
      </c>
      <c r="D4072" s="28">
        <v>7.23</v>
      </c>
      <c r="E4072" s="28">
        <v>1.53</v>
      </c>
      <c r="F4072" s="28">
        <v>5.81</v>
      </c>
      <c r="G4072" s="28">
        <v>82.76</v>
      </c>
      <c r="H4072" s="28" t="s">
        <v>51</v>
      </c>
      <c r="I4072" s="28">
        <v>0.85</v>
      </c>
      <c r="J4072" s="28">
        <v>12.46</v>
      </c>
      <c r="K4072" s="28">
        <v>235.54</v>
      </c>
      <c r="L4072" s="28">
        <v>14.53</v>
      </c>
      <c r="M4072" s="28" t="s">
        <v>46</v>
      </c>
      <c r="N4072" s="28">
        <v>20.5</v>
      </c>
    </row>
    <row r="4073">
      <c r="A4073" s="28">
        <v>4072.0</v>
      </c>
      <c r="B4073" s="28">
        <v>16.0</v>
      </c>
      <c r="C4073" s="28" t="s">
        <v>49</v>
      </c>
      <c r="D4073" s="28">
        <v>7.99</v>
      </c>
      <c r="E4073" s="28">
        <v>8.02</v>
      </c>
      <c r="F4073" s="28">
        <v>7.95</v>
      </c>
      <c r="G4073" s="28">
        <v>89.96</v>
      </c>
      <c r="H4073" s="28" t="s">
        <v>45</v>
      </c>
      <c r="I4073" s="28">
        <v>3.8</v>
      </c>
      <c r="J4073" s="28">
        <v>13.67</v>
      </c>
      <c r="K4073" s="28">
        <v>213.4</v>
      </c>
      <c r="L4073" s="28">
        <v>16.57</v>
      </c>
      <c r="M4073" s="28" t="s">
        <v>46</v>
      </c>
      <c r="N4073" s="28">
        <v>70.5243644667996</v>
      </c>
    </row>
    <row r="4074">
      <c r="A4074" s="28">
        <v>4073.0</v>
      </c>
      <c r="B4074" s="28">
        <v>20.0</v>
      </c>
      <c r="C4074" s="28" t="s">
        <v>49</v>
      </c>
      <c r="D4074" s="28">
        <v>7.35</v>
      </c>
      <c r="E4074" s="28">
        <v>1.66</v>
      </c>
      <c r="F4074" s="28">
        <v>7.69</v>
      </c>
      <c r="G4074" s="28">
        <v>61.81</v>
      </c>
      <c r="H4074" s="28" t="s">
        <v>45</v>
      </c>
      <c r="I4074" s="28">
        <v>1.82</v>
      </c>
      <c r="J4074" s="28">
        <v>8.72</v>
      </c>
      <c r="K4074" s="28">
        <v>229.02</v>
      </c>
      <c r="L4074" s="28">
        <v>13.77</v>
      </c>
      <c r="M4074" s="28" t="s">
        <v>46</v>
      </c>
      <c r="N4074" s="28">
        <v>25.62</v>
      </c>
    </row>
    <row r="4075">
      <c r="A4075" s="28">
        <v>4074.0</v>
      </c>
      <c r="B4075" s="28">
        <v>21.0</v>
      </c>
      <c r="C4075" s="28" t="s">
        <v>52</v>
      </c>
      <c r="D4075" s="28">
        <v>6.22</v>
      </c>
      <c r="E4075" s="28">
        <v>5.86</v>
      </c>
      <c r="F4075" s="28">
        <v>6.88</v>
      </c>
      <c r="G4075" s="28">
        <v>63.75</v>
      </c>
      <c r="H4075" s="28" t="s">
        <v>51</v>
      </c>
      <c r="I4075" s="28">
        <v>3.43</v>
      </c>
      <c r="J4075" s="28">
        <v>8.26</v>
      </c>
      <c r="K4075" s="28">
        <v>239.84</v>
      </c>
      <c r="L4075" s="28">
        <v>15.31</v>
      </c>
      <c r="M4075" s="28" t="s">
        <v>46</v>
      </c>
      <c r="N4075" s="28">
        <v>55.78</v>
      </c>
    </row>
    <row r="4076">
      <c r="A4076" s="28">
        <v>4075.0</v>
      </c>
      <c r="B4076" s="28">
        <v>18.0</v>
      </c>
      <c r="C4076" s="28" t="s">
        <v>44</v>
      </c>
      <c r="D4076" s="28">
        <v>6.5</v>
      </c>
      <c r="E4076" s="28">
        <v>3.5</v>
      </c>
      <c r="F4076" s="28">
        <v>4.72</v>
      </c>
      <c r="G4076" s="28">
        <v>84.83</v>
      </c>
      <c r="H4076" s="28" t="s">
        <v>47</v>
      </c>
      <c r="I4076" s="28">
        <v>2.47</v>
      </c>
      <c r="J4076" s="28">
        <v>11.08</v>
      </c>
      <c r="K4076" s="28">
        <v>246.89</v>
      </c>
      <c r="L4076" s="28">
        <v>15.65</v>
      </c>
      <c r="M4076" s="28" t="s">
        <v>46</v>
      </c>
      <c r="N4076" s="28">
        <v>33.69</v>
      </c>
    </row>
    <row r="4077">
      <c r="A4077" s="28">
        <v>4076.0</v>
      </c>
      <c r="B4077" s="28">
        <v>24.0</v>
      </c>
      <c r="C4077" s="28" t="s">
        <v>49</v>
      </c>
      <c r="D4077" s="28">
        <v>4.59</v>
      </c>
      <c r="E4077" s="28">
        <v>9.24</v>
      </c>
      <c r="F4077" s="28">
        <v>8.02</v>
      </c>
      <c r="G4077" s="28">
        <v>93.53</v>
      </c>
      <c r="H4077" s="28" t="s">
        <v>51</v>
      </c>
      <c r="I4077" s="28">
        <v>2.36</v>
      </c>
      <c r="J4077" s="28">
        <v>10.58</v>
      </c>
      <c r="K4077" s="28">
        <v>257.85</v>
      </c>
      <c r="L4077" s="28">
        <v>12.04</v>
      </c>
      <c r="M4077" s="28" t="s">
        <v>48</v>
      </c>
      <c r="N4077" s="28">
        <v>100.0</v>
      </c>
    </row>
    <row r="4078">
      <c r="A4078" s="28">
        <v>4077.0</v>
      </c>
      <c r="B4078" s="28">
        <v>21.0</v>
      </c>
      <c r="C4078" s="28" t="s">
        <v>44</v>
      </c>
      <c r="D4078" s="28">
        <v>1.52</v>
      </c>
      <c r="E4078" s="28">
        <v>5.06</v>
      </c>
      <c r="F4078" s="28">
        <v>5.54</v>
      </c>
      <c r="G4078" s="28">
        <v>94.95</v>
      </c>
      <c r="H4078" s="28" t="s">
        <v>51</v>
      </c>
      <c r="I4078" s="28">
        <v>4.41</v>
      </c>
      <c r="J4078" s="28">
        <v>6.9</v>
      </c>
      <c r="K4078" s="28">
        <v>293.39</v>
      </c>
      <c r="L4078" s="28">
        <v>6.46</v>
      </c>
      <c r="M4078" s="28" t="s">
        <v>48</v>
      </c>
      <c r="N4078" s="28">
        <v>87.9864275483872</v>
      </c>
    </row>
    <row r="4079">
      <c r="A4079" s="28">
        <v>4078.0</v>
      </c>
      <c r="B4079" s="28">
        <v>19.0</v>
      </c>
      <c r="C4079" s="28" t="s">
        <v>49</v>
      </c>
      <c r="D4079" s="28">
        <v>5.42</v>
      </c>
      <c r="E4079" s="28">
        <v>9.09</v>
      </c>
      <c r="F4079" s="28">
        <v>7.86</v>
      </c>
      <c r="G4079" s="28">
        <v>87.53</v>
      </c>
      <c r="H4079" s="28" t="s">
        <v>45</v>
      </c>
      <c r="I4079" s="28">
        <v>3.18</v>
      </c>
      <c r="J4079" s="28">
        <v>6.91</v>
      </c>
      <c r="K4079" s="28">
        <v>258.92</v>
      </c>
      <c r="L4079" s="28">
        <v>15.45</v>
      </c>
      <c r="M4079" s="28" t="s">
        <v>46</v>
      </c>
      <c r="N4079" s="28">
        <v>98.8375618746404</v>
      </c>
    </row>
    <row r="4080">
      <c r="A4080" s="28">
        <v>4079.0</v>
      </c>
      <c r="B4080" s="28">
        <v>22.0</v>
      </c>
      <c r="C4080" s="28" t="s">
        <v>49</v>
      </c>
      <c r="D4080" s="28">
        <v>5.7</v>
      </c>
      <c r="E4080" s="28">
        <v>3.69</v>
      </c>
      <c r="F4080" s="28">
        <v>7.24</v>
      </c>
      <c r="G4080" s="28">
        <v>68.04</v>
      </c>
      <c r="H4080" s="28" t="s">
        <v>47</v>
      </c>
      <c r="I4080" s="28">
        <v>1.18</v>
      </c>
      <c r="J4080" s="28">
        <v>9.74</v>
      </c>
      <c r="K4080" s="28">
        <v>251.06</v>
      </c>
      <c r="L4080" s="28">
        <v>9.93</v>
      </c>
      <c r="M4080" s="28" t="s">
        <v>46</v>
      </c>
      <c r="N4080" s="28">
        <v>36.88</v>
      </c>
    </row>
    <row r="4081">
      <c r="A4081" s="28">
        <v>4080.0</v>
      </c>
      <c r="B4081" s="28">
        <v>23.0</v>
      </c>
      <c r="C4081" s="28" t="s">
        <v>44</v>
      </c>
      <c r="D4081" s="28">
        <v>7.88</v>
      </c>
      <c r="E4081" s="28">
        <v>4.49</v>
      </c>
      <c r="F4081" s="28">
        <v>5.32</v>
      </c>
      <c r="G4081" s="28">
        <v>67.8</v>
      </c>
      <c r="H4081" s="28" t="s">
        <v>51</v>
      </c>
      <c r="I4081" s="28">
        <v>0.55</v>
      </c>
      <c r="J4081" s="28">
        <v>12.21</v>
      </c>
      <c r="K4081" s="28">
        <v>218.43</v>
      </c>
      <c r="L4081" s="28">
        <v>17.31</v>
      </c>
      <c r="M4081" s="28" t="s">
        <v>46</v>
      </c>
      <c r="N4081" s="28">
        <v>20.71</v>
      </c>
    </row>
    <row r="4082">
      <c r="A4082" s="28">
        <v>4081.0</v>
      </c>
      <c r="B4082" s="28">
        <v>24.0</v>
      </c>
      <c r="C4082" s="28" t="s">
        <v>44</v>
      </c>
      <c r="D4082" s="28">
        <v>4.33</v>
      </c>
      <c r="E4082" s="28">
        <v>9.52</v>
      </c>
      <c r="F4082" s="28">
        <v>5.06</v>
      </c>
      <c r="G4082" s="28">
        <v>95.25</v>
      </c>
      <c r="H4082" s="28" t="s">
        <v>47</v>
      </c>
      <c r="I4082" s="28">
        <v>4.67</v>
      </c>
      <c r="J4082" s="28">
        <v>8.48</v>
      </c>
      <c r="K4082" s="28">
        <v>259.57</v>
      </c>
      <c r="L4082" s="28">
        <v>4.58</v>
      </c>
      <c r="M4082" s="28" t="s">
        <v>50</v>
      </c>
      <c r="N4082" s="28">
        <v>93.93</v>
      </c>
    </row>
    <row r="4083">
      <c r="A4083" s="28">
        <v>4082.0</v>
      </c>
      <c r="B4083" s="28">
        <v>21.0</v>
      </c>
      <c r="C4083" s="28" t="s">
        <v>49</v>
      </c>
      <c r="D4083" s="28">
        <v>2.17</v>
      </c>
      <c r="E4083" s="28">
        <v>2.81</v>
      </c>
      <c r="F4083" s="28">
        <v>4.65</v>
      </c>
      <c r="G4083" s="28">
        <v>64.53</v>
      </c>
      <c r="H4083" s="28" t="s">
        <v>51</v>
      </c>
      <c r="I4083" s="28">
        <v>0.77</v>
      </c>
      <c r="J4083" s="28">
        <v>6.01</v>
      </c>
      <c r="K4083" s="28">
        <v>286.95</v>
      </c>
      <c r="L4083" s="28">
        <v>7.27</v>
      </c>
      <c r="M4083" s="28" t="s">
        <v>48</v>
      </c>
      <c r="N4083" s="28">
        <v>48.26</v>
      </c>
    </row>
    <row r="4084">
      <c r="A4084" s="28">
        <v>4083.0</v>
      </c>
      <c r="B4084" s="28">
        <v>21.0</v>
      </c>
      <c r="C4084" s="28" t="s">
        <v>44</v>
      </c>
      <c r="D4084" s="28">
        <v>5.47</v>
      </c>
      <c r="E4084" s="28">
        <v>6.21</v>
      </c>
      <c r="F4084" s="28">
        <v>5.21</v>
      </c>
      <c r="G4084" s="28">
        <v>87.44</v>
      </c>
      <c r="H4084" s="28" t="s">
        <v>51</v>
      </c>
      <c r="I4084" s="28">
        <v>3.67</v>
      </c>
      <c r="J4084" s="28">
        <v>7.93</v>
      </c>
      <c r="K4084" s="28">
        <v>262.51</v>
      </c>
      <c r="L4084" s="28">
        <v>14.34</v>
      </c>
      <c r="M4084" s="28" t="s">
        <v>46</v>
      </c>
      <c r="N4084" s="28">
        <v>61.14</v>
      </c>
    </row>
    <row r="4085">
      <c r="A4085" s="28">
        <v>4084.0</v>
      </c>
      <c r="B4085" s="28">
        <v>23.0</v>
      </c>
      <c r="C4085" s="28" t="s">
        <v>44</v>
      </c>
      <c r="D4085" s="28">
        <v>7.84</v>
      </c>
      <c r="E4085" s="28">
        <v>4.5</v>
      </c>
      <c r="F4085" s="28">
        <v>4.79</v>
      </c>
      <c r="G4085" s="28">
        <v>81.34</v>
      </c>
      <c r="H4085" s="28" t="s">
        <v>51</v>
      </c>
      <c r="I4085" s="28">
        <v>2.48</v>
      </c>
      <c r="J4085" s="28">
        <v>12.18</v>
      </c>
      <c r="K4085" s="28">
        <v>230.1</v>
      </c>
      <c r="L4085" s="28">
        <v>17.24</v>
      </c>
      <c r="M4085" s="28" t="s">
        <v>46</v>
      </c>
      <c r="N4085" s="28">
        <v>27.06</v>
      </c>
    </row>
    <row r="4086">
      <c r="A4086" s="28">
        <v>4085.0</v>
      </c>
      <c r="B4086" s="28">
        <v>20.0</v>
      </c>
      <c r="C4086" s="28" t="s">
        <v>49</v>
      </c>
      <c r="D4086" s="28">
        <v>1.42</v>
      </c>
      <c r="E4086" s="28">
        <v>7.97</v>
      </c>
      <c r="F4086" s="28">
        <v>7.09</v>
      </c>
      <c r="G4086" s="28">
        <v>76.86</v>
      </c>
      <c r="H4086" s="28" t="s">
        <v>45</v>
      </c>
      <c r="I4086" s="28">
        <v>0.7</v>
      </c>
      <c r="J4086" s="28">
        <v>6.06</v>
      </c>
      <c r="K4086" s="28">
        <v>295.41</v>
      </c>
      <c r="L4086" s="28">
        <v>6.47</v>
      </c>
      <c r="M4086" s="28" t="s">
        <v>48</v>
      </c>
      <c r="N4086" s="28">
        <v>94.84</v>
      </c>
    </row>
    <row r="4087">
      <c r="A4087" s="28">
        <v>4086.0</v>
      </c>
      <c r="B4087" s="28">
        <v>18.0</v>
      </c>
      <c r="C4087" s="28" t="s">
        <v>44</v>
      </c>
      <c r="D4087" s="28">
        <v>2.61</v>
      </c>
      <c r="E4087" s="28">
        <v>2.16</v>
      </c>
      <c r="F4087" s="28">
        <v>6.99</v>
      </c>
      <c r="G4087" s="28">
        <v>77.61</v>
      </c>
      <c r="H4087" s="28" t="s">
        <v>45</v>
      </c>
      <c r="I4087" s="28">
        <v>3.88</v>
      </c>
      <c r="J4087" s="28">
        <v>6.49</v>
      </c>
      <c r="K4087" s="28">
        <v>281.53</v>
      </c>
      <c r="L4087" s="28">
        <v>4.09</v>
      </c>
      <c r="M4087" s="28" t="s">
        <v>48</v>
      </c>
      <c r="N4087" s="28">
        <v>60.145987993357</v>
      </c>
    </row>
    <row r="4088">
      <c r="A4088" s="28">
        <v>4087.0</v>
      </c>
      <c r="B4088" s="28">
        <v>18.0</v>
      </c>
      <c r="C4088" s="28" t="s">
        <v>49</v>
      </c>
      <c r="D4088" s="28">
        <v>4.34</v>
      </c>
      <c r="E4088" s="28">
        <v>4.93</v>
      </c>
      <c r="F4088" s="28">
        <v>6.93</v>
      </c>
      <c r="G4088" s="28">
        <v>97.81</v>
      </c>
      <c r="H4088" s="28" t="s">
        <v>45</v>
      </c>
      <c r="I4088" s="28">
        <v>4.52</v>
      </c>
      <c r="J4088" s="28">
        <v>7.83</v>
      </c>
      <c r="K4088" s="28">
        <v>256.45</v>
      </c>
      <c r="L4088" s="28">
        <v>11.38</v>
      </c>
      <c r="M4088" s="28" t="s">
        <v>48</v>
      </c>
      <c r="N4088" s="28">
        <v>64.39</v>
      </c>
    </row>
    <row r="4089">
      <c r="A4089" s="28">
        <v>4088.0</v>
      </c>
      <c r="B4089" s="28">
        <v>21.0</v>
      </c>
      <c r="C4089" s="28" t="s">
        <v>49</v>
      </c>
      <c r="D4089" s="28">
        <v>1.36</v>
      </c>
      <c r="E4089" s="28">
        <v>7.29</v>
      </c>
      <c r="F4089" s="28">
        <v>7.21</v>
      </c>
      <c r="G4089" s="28">
        <v>94.46</v>
      </c>
      <c r="H4089" s="28" t="s">
        <v>51</v>
      </c>
      <c r="I4089" s="28">
        <v>0.61</v>
      </c>
      <c r="J4089" s="28">
        <v>3.46</v>
      </c>
      <c r="K4089" s="28">
        <v>299.75</v>
      </c>
      <c r="L4089" s="28">
        <v>8.68</v>
      </c>
      <c r="M4089" s="28" t="s">
        <v>48</v>
      </c>
      <c r="N4089" s="28">
        <v>100.0</v>
      </c>
    </row>
    <row r="4090">
      <c r="A4090" s="28">
        <v>4089.0</v>
      </c>
      <c r="B4090" s="28">
        <v>17.0</v>
      </c>
      <c r="C4090" s="28" t="s">
        <v>44</v>
      </c>
      <c r="D4090" s="28">
        <v>0.18</v>
      </c>
      <c r="E4090" s="28">
        <v>4.66</v>
      </c>
      <c r="F4090" s="28">
        <v>8.07</v>
      </c>
      <c r="G4090" s="28">
        <v>94.6</v>
      </c>
      <c r="H4090" s="28" t="s">
        <v>51</v>
      </c>
      <c r="I4090" s="28">
        <v>0.34</v>
      </c>
      <c r="J4090" s="28">
        <v>3.9</v>
      </c>
      <c r="K4090" s="28">
        <v>319.07</v>
      </c>
      <c r="L4090" s="28">
        <v>1.46</v>
      </c>
      <c r="M4090" s="28" t="s">
        <v>48</v>
      </c>
      <c r="N4090" s="28">
        <v>84.03</v>
      </c>
    </row>
    <row r="4091">
      <c r="A4091" s="28">
        <v>4090.0</v>
      </c>
      <c r="B4091" s="28">
        <v>21.0</v>
      </c>
      <c r="C4091" s="28" t="s">
        <v>44</v>
      </c>
      <c r="D4091" s="28">
        <v>2.7</v>
      </c>
      <c r="E4091" s="28">
        <v>1.53</v>
      </c>
      <c r="F4091" s="28">
        <v>8.57</v>
      </c>
      <c r="G4091" s="28">
        <v>76.26</v>
      </c>
      <c r="H4091" s="28" t="s">
        <v>45</v>
      </c>
      <c r="I4091" s="28">
        <v>4.25</v>
      </c>
      <c r="J4091" s="28">
        <v>4.34</v>
      </c>
      <c r="K4091" s="28">
        <v>278.81</v>
      </c>
      <c r="L4091" s="28">
        <v>7.05</v>
      </c>
      <c r="M4091" s="28" t="s">
        <v>48</v>
      </c>
      <c r="N4091" s="28">
        <v>59.87</v>
      </c>
    </row>
    <row r="4092">
      <c r="A4092" s="28">
        <v>4091.0</v>
      </c>
      <c r="B4092" s="28">
        <v>21.0</v>
      </c>
      <c r="C4092" s="28" t="s">
        <v>49</v>
      </c>
      <c r="D4092" s="28">
        <v>6.92</v>
      </c>
      <c r="E4092" s="28">
        <v>7.35</v>
      </c>
      <c r="F4092" s="28">
        <v>5.15</v>
      </c>
      <c r="G4092" s="28">
        <v>64.28</v>
      </c>
      <c r="H4092" s="28" t="s">
        <v>51</v>
      </c>
      <c r="I4092" s="28">
        <v>2.5</v>
      </c>
      <c r="J4092" s="28">
        <v>8.28</v>
      </c>
      <c r="K4092" s="28">
        <v>258.83</v>
      </c>
      <c r="L4092" s="28">
        <v>13.34</v>
      </c>
      <c r="M4092" s="28" t="s">
        <v>50</v>
      </c>
      <c r="N4092" s="28">
        <v>65.18667867727</v>
      </c>
    </row>
    <row r="4093">
      <c r="A4093" s="28">
        <v>4092.0</v>
      </c>
      <c r="B4093" s="28">
        <v>23.0</v>
      </c>
      <c r="C4093" s="28" t="s">
        <v>49</v>
      </c>
      <c r="D4093" s="28">
        <v>0.35</v>
      </c>
      <c r="E4093" s="28">
        <v>5.53</v>
      </c>
      <c r="F4093" s="28">
        <v>6.94</v>
      </c>
      <c r="G4093" s="28">
        <v>99.91</v>
      </c>
      <c r="H4093" s="28" t="s">
        <v>51</v>
      </c>
      <c r="I4093" s="28">
        <v>3.37</v>
      </c>
      <c r="J4093" s="28">
        <v>5.24</v>
      </c>
      <c r="K4093" s="28">
        <v>322.04</v>
      </c>
      <c r="L4093" s="28">
        <v>3.5</v>
      </c>
      <c r="M4093" s="28" t="s">
        <v>48</v>
      </c>
      <c r="N4093" s="28">
        <v>90.67</v>
      </c>
    </row>
    <row r="4094">
      <c r="A4094" s="28">
        <v>4093.0</v>
      </c>
      <c r="B4094" s="28">
        <v>22.0</v>
      </c>
      <c r="C4094" s="28" t="s">
        <v>49</v>
      </c>
      <c r="D4094" s="28">
        <v>3.43</v>
      </c>
      <c r="E4094" s="28">
        <v>1.1</v>
      </c>
      <c r="F4094" s="28">
        <v>4.39</v>
      </c>
      <c r="G4094" s="28">
        <v>65.81</v>
      </c>
      <c r="H4094" s="28" t="s">
        <v>51</v>
      </c>
      <c r="I4094" s="28">
        <v>2.21</v>
      </c>
      <c r="J4094" s="28">
        <v>7.81</v>
      </c>
      <c r="K4094" s="28">
        <v>278.52</v>
      </c>
      <c r="L4094" s="28">
        <v>11.27</v>
      </c>
      <c r="M4094" s="28" t="s">
        <v>48</v>
      </c>
      <c r="N4094" s="28">
        <v>21.25</v>
      </c>
    </row>
    <row r="4095">
      <c r="A4095" s="28">
        <v>4094.0</v>
      </c>
      <c r="B4095" s="28">
        <v>23.0</v>
      </c>
      <c r="C4095" s="28" t="s">
        <v>49</v>
      </c>
      <c r="D4095" s="28">
        <v>6.1</v>
      </c>
      <c r="E4095" s="28">
        <v>6.51</v>
      </c>
      <c r="F4095" s="28">
        <v>4.6</v>
      </c>
      <c r="G4095" s="28">
        <v>80.62</v>
      </c>
      <c r="H4095" s="28" t="s">
        <v>45</v>
      </c>
      <c r="I4095" s="28">
        <v>2.06</v>
      </c>
      <c r="J4095" s="28">
        <v>10.35</v>
      </c>
      <c r="K4095" s="28">
        <v>247.65</v>
      </c>
      <c r="L4095" s="28">
        <v>15.52</v>
      </c>
      <c r="M4095" s="28" t="s">
        <v>46</v>
      </c>
      <c r="N4095" s="28">
        <v>52.7298233149801</v>
      </c>
    </row>
    <row r="4096">
      <c r="A4096" s="28">
        <v>4095.0</v>
      </c>
      <c r="B4096" s="28">
        <v>24.0</v>
      </c>
      <c r="C4096" s="28" t="s">
        <v>49</v>
      </c>
      <c r="D4096" s="28">
        <v>7.63</v>
      </c>
      <c r="E4096" s="28">
        <v>9.28</v>
      </c>
      <c r="F4096" s="28">
        <v>7.27</v>
      </c>
      <c r="G4096" s="28">
        <v>70.58</v>
      </c>
      <c r="H4096" s="28" t="s">
        <v>51</v>
      </c>
      <c r="I4096" s="28">
        <v>1.5</v>
      </c>
      <c r="J4096" s="28">
        <v>13.27</v>
      </c>
      <c r="K4096" s="28">
        <v>214.53</v>
      </c>
      <c r="L4096" s="28">
        <v>17.88</v>
      </c>
      <c r="M4096" s="28" t="s">
        <v>46</v>
      </c>
      <c r="N4096" s="28">
        <v>77.8816507626568</v>
      </c>
    </row>
    <row r="4097">
      <c r="A4097" s="28">
        <v>4096.0</v>
      </c>
      <c r="B4097" s="28">
        <v>21.0</v>
      </c>
      <c r="C4097" s="28" t="s">
        <v>44</v>
      </c>
      <c r="D4097" s="28">
        <v>7.88</v>
      </c>
      <c r="E4097" s="28">
        <v>2.0</v>
      </c>
      <c r="F4097" s="28">
        <v>6.43</v>
      </c>
      <c r="G4097" s="28">
        <v>80.43</v>
      </c>
      <c r="H4097" s="28" t="s">
        <v>45</v>
      </c>
      <c r="I4097" s="28">
        <v>2.81</v>
      </c>
      <c r="J4097" s="28">
        <v>10.78</v>
      </c>
      <c r="K4097" s="28">
        <v>213.45</v>
      </c>
      <c r="L4097" s="28">
        <v>16.97</v>
      </c>
      <c r="M4097" s="28" t="s">
        <v>46</v>
      </c>
      <c r="N4097" s="28">
        <v>13.83</v>
      </c>
    </row>
    <row r="4098">
      <c r="A4098" s="28">
        <v>4097.0</v>
      </c>
      <c r="B4098" s="28">
        <v>18.0</v>
      </c>
      <c r="C4098" s="28" t="s">
        <v>44</v>
      </c>
      <c r="D4098" s="28">
        <v>3.38</v>
      </c>
      <c r="E4098" s="28">
        <v>6.32</v>
      </c>
      <c r="F4098" s="28">
        <v>7.79</v>
      </c>
      <c r="G4098" s="28">
        <v>72.2</v>
      </c>
      <c r="H4098" s="28" t="s">
        <v>45</v>
      </c>
      <c r="I4098" s="28">
        <v>0.8</v>
      </c>
      <c r="J4098" s="28">
        <v>6.38</v>
      </c>
      <c r="K4098" s="28">
        <v>292.67</v>
      </c>
      <c r="L4098" s="28">
        <v>5.86</v>
      </c>
      <c r="M4098" s="28" t="s">
        <v>48</v>
      </c>
      <c r="N4098" s="28">
        <v>74.54</v>
      </c>
    </row>
    <row r="4099">
      <c r="A4099" s="28">
        <v>4098.0</v>
      </c>
      <c r="B4099" s="28">
        <v>18.0</v>
      </c>
      <c r="C4099" s="28" t="s">
        <v>44</v>
      </c>
      <c r="D4099" s="28">
        <v>7.6</v>
      </c>
      <c r="E4099" s="28">
        <v>7.56</v>
      </c>
      <c r="F4099" s="28">
        <v>6.13</v>
      </c>
      <c r="G4099" s="28">
        <v>95.88</v>
      </c>
      <c r="H4099" s="28" t="s">
        <v>51</v>
      </c>
      <c r="I4099" s="28">
        <v>3.59</v>
      </c>
      <c r="J4099" s="28">
        <v>10.67</v>
      </c>
      <c r="K4099" s="28">
        <v>245.15</v>
      </c>
      <c r="L4099" s="28">
        <v>18.77</v>
      </c>
      <c r="M4099" s="28" t="s">
        <v>46</v>
      </c>
      <c r="N4099" s="28">
        <v>68.7134235462768</v>
      </c>
    </row>
    <row r="4100">
      <c r="A4100" s="28">
        <v>4099.0</v>
      </c>
      <c r="B4100" s="28">
        <v>16.0</v>
      </c>
      <c r="C4100" s="28" t="s">
        <v>44</v>
      </c>
      <c r="D4100" s="28">
        <v>0.28</v>
      </c>
      <c r="E4100" s="28">
        <v>1.64</v>
      </c>
      <c r="F4100" s="28">
        <v>4.64</v>
      </c>
      <c r="G4100" s="28">
        <v>98.73</v>
      </c>
      <c r="H4100" s="28" t="s">
        <v>45</v>
      </c>
      <c r="I4100" s="28">
        <v>2.75</v>
      </c>
      <c r="J4100" s="28">
        <v>3.61</v>
      </c>
      <c r="K4100" s="28">
        <v>294.49</v>
      </c>
      <c r="L4100" s="28">
        <v>3.72</v>
      </c>
      <c r="M4100" s="28" t="s">
        <v>48</v>
      </c>
      <c r="N4100" s="28">
        <v>53.79</v>
      </c>
    </row>
    <row r="4101">
      <c r="A4101" s="28">
        <v>4100.0</v>
      </c>
      <c r="B4101" s="28">
        <v>20.0</v>
      </c>
      <c r="C4101" s="28" t="s">
        <v>49</v>
      </c>
      <c r="D4101" s="28">
        <v>5.97</v>
      </c>
      <c r="E4101" s="28">
        <v>1.2</v>
      </c>
      <c r="F4101" s="28">
        <v>8.36</v>
      </c>
      <c r="G4101" s="28">
        <v>76.4</v>
      </c>
      <c r="H4101" s="28" t="s">
        <v>47</v>
      </c>
      <c r="I4101" s="28">
        <v>4.24</v>
      </c>
      <c r="J4101" s="28">
        <v>9.53</v>
      </c>
      <c r="K4101" s="28">
        <v>253.06</v>
      </c>
      <c r="L4101" s="28">
        <v>11.21</v>
      </c>
      <c r="M4101" s="28" t="s">
        <v>46</v>
      </c>
      <c r="N4101" s="28">
        <v>23.78</v>
      </c>
    </row>
    <row r="4102">
      <c r="A4102" s="28">
        <v>4101.0</v>
      </c>
      <c r="B4102" s="28">
        <v>19.0</v>
      </c>
      <c r="C4102" s="28" t="s">
        <v>49</v>
      </c>
      <c r="D4102" s="28">
        <v>5.14</v>
      </c>
      <c r="E4102" s="28">
        <v>5.18</v>
      </c>
      <c r="F4102" s="28">
        <v>4.41</v>
      </c>
      <c r="G4102" s="28">
        <v>62.81</v>
      </c>
      <c r="H4102" s="28" t="s">
        <v>47</v>
      </c>
      <c r="I4102" s="28">
        <v>4.61</v>
      </c>
      <c r="J4102" s="28">
        <v>10.03</v>
      </c>
      <c r="K4102" s="28">
        <v>272.14</v>
      </c>
      <c r="L4102" s="28">
        <v>13.08</v>
      </c>
      <c r="M4102" s="28" t="s">
        <v>46</v>
      </c>
      <c r="N4102" s="28">
        <v>39.63</v>
      </c>
    </row>
    <row r="4103">
      <c r="A4103" s="28">
        <v>4102.0</v>
      </c>
      <c r="B4103" s="28">
        <v>24.0</v>
      </c>
      <c r="C4103" s="28" t="s">
        <v>44</v>
      </c>
      <c r="D4103" s="28">
        <v>2.0</v>
      </c>
      <c r="E4103" s="28">
        <v>8.12</v>
      </c>
      <c r="F4103" s="28">
        <v>4.94</v>
      </c>
      <c r="G4103" s="28">
        <v>86.53</v>
      </c>
      <c r="H4103" s="28" t="s">
        <v>51</v>
      </c>
      <c r="I4103" s="28">
        <v>4.5</v>
      </c>
      <c r="J4103" s="28">
        <v>4.09</v>
      </c>
      <c r="K4103" s="28">
        <v>292.58</v>
      </c>
      <c r="L4103" s="28">
        <v>3.19</v>
      </c>
      <c r="M4103" s="28" t="s">
        <v>50</v>
      </c>
      <c r="N4103" s="28">
        <v>91.76</v>
      </c>
    </row>
    <row r="4104">
      <c r="A4104" s="28">
        <v>4103.0</v>
      </c>
      <c r="B4104" s="28">
        <v>24.0</v>
      </c>
      <c r="C4104" s="28" t="s">
        <v>49</v>
      </c>
      <c r="D4104" s="28">
        <v>4.06</v>
      </c>
      <c r="E4104" s="28">
        <v>2.45</v>
      </c>
      <c r="F4104" s="28">
        <v>5.38</v>
      </c>
      <c r="G4104" s="28">
        <v>75.07</v>
      </c>
      <c r="H4104" s="28" t="s">
        <v>45</v>
      </c>
      <c r="I4104" s="28">
        <v>3.01</v>
      </c>
      <c r="J4104" s="28">
        <v>7.23</v>
      </c>
      <c r="K4104" s="28">
        <v>286.47</v>
      </c>
      <c r="L4104" s="28">
        <v>8.79</v>
      </c>
      <c r="M4104" s="28" t="s">
        <v>48</v>
      </c>
      <c r="N4104" s="28">
        <v>39.61</v>
      </c>
    </row>
    <row r="4105">
      <c r="A4105" s="28">
        <v>4104.0</v>
      </c>
      <c r="B4105" s="28">
        <v>20.0</v>
      </c>
      <c r="C4105" s="28" t="s">
        <v>44</v>
      </c>
      <c r="D4105" s="28">
        <v>1.04</v>
      </c>
      <c r="E4105" s="28">
        <v>8.53</v>
      </c>
      <c r="F4105" s="28">
        <v>8.98</v>
      </c>
      <c r="G4105" s="28">
        <v>99.44</v>
      </c>
      <c r="H4105" s="28" t="s">
        <v>51</v>
      </c>
      <c r="I4105" s="28">
        <v>1.59</v>
      </c>
      <c r="J4105" s="28">
        <v>4.57</v>
      </c>
      <c r="K4105" s="28">
        <v>315.19</v>
      </c>
      <c r="L4105" s="28">
        <v>5.47</v>
      </c>
      <c r="M4105" s="28" t="s">
        <v>48</v>
      </c>
      <c r="N4105" s="28">
        <v>100.0</v>
      </c>
    </row>
    <row r="4106">
      <c r="A4106" s="28">
        <v>4105.0</v>
      </c>
      <c r="B4106" s="28">
        <v>19.0</v>
      </c>
      <c r="C4106" s="28" t="s">
        <v>44</v>
      </c>
      <c r="D4106" s="28">
        <v>6.97</v>
      </c>
      <c r="E4106" s="28">
        <v>6.91</v>
      </c>
      <c r="F4106" s="28">
        <v>6.08</v>
      </c>
      <c r="G4106" s="28">
        <v>63.57</v>
      </c>
      <c r="H4106" s="28" t="s">
        <v>51</v>
      </c>
      <c r="I4106" s="28">
        <v>1.79</v>
      </c>
      <c r="J4106" s="28">
        <v>8.82</v>
      </c>
      <c r="K4106" s="28">
        <v>240.87</v>
      </c>
      <c r="L4106" s="28">
        <v>16.84</v>
      </c>
      <c r="M4106" s="28" t="s">
        <v>46</v>
      </c>
      <c r="N4106" s="28">
        <v>48.49</v>
      </c>
    </row>
    <row r="4107">
      <c r="A4107" s="28">
        <v>4106.0</v>
      </c>
      <c r="B4107" s="28">
        <v>22.0</v>
      </c>
      <c r="C4107" s="28" t="s">
        <v>49</v>
      </c>
      <c r="D4107" s="28">
        <v>2.86</v>
      </c>
      <c r="E4107" s="28">
        <v>3.99</v>
      </c>
      <c r="F4107" s="28">
        <v>6.51</v>
      </c>
      <c r="G4107" s="28">
        <v>64.77</v>
      </c>
      <c r="H4107" s="28" t="s">
        <v>45</v>
      </c>
      <c r="I4107" s="28">
        <v>3.26</v>
      </c>
      <c r="J4107" s="28">
        <v>7.37</v>
      </c>
      <c r="K4107" s="28">
        <v>283.23</v>
      </c>
      <c r="L4107" s="28">
        <v>9.4</v>
      </c>
      <c r="M4107" s="28" t="s">
        <v>48</v>
      </c>
      <c r="N4107" s="28">
        <v>59.83</v>
      </c>
    </row>
    <row r="4108">
      <c r="A4108" s="28">
        <v>4107.0</v>
      </c>
      <c r="B4108" s="28">
        <v>21.0</v>
      </c>
      <c r="C4108" s="28" t="s">
        <v>44</v>
      </c>
      <c r="D4108" s="28">
        <v>5.01</v>
      </c>
      <c r="E4108" s="28">
        <v>5.64</v>
      </c>
      <c r="F4108" s="28">
        <v>7.85</v>
      </c>
      <c r="G4108" s="28">
        <v>87.98</v>
      </c>
      <c r="H4108" s="28" t="s">
        <v>45</v>
      </c>
      <c r="I4108" s="28">
        <v>3.56</v>
      </c>
      <c r="J4108" s="28">
        <v>6.29</v>
      </c>
      <c r="K4108" s="28">
        <v>260.8</v>
      </c>
      <c r="L4108" s="28">
        <v>10.12</v>
      </c>
      <c r="M4108" s="28" t="s">
        <v>46</v>
      </c>
      <c r="N4108" s="28">
        <v>74.99</v>
      </c>
    </row>
    <row r="4109">
      <c r="A4109" s="28">
        <v>4108.0</v>
      </c>
      <c r="B4109" s="28">
        <v>19.0</v>
      </c>
      <c r="C4109" s="28" t="s">
        <v>44</v>
      </c>
      <c r="D4109" s="28">
        <v>1.27</v>
      </c>
      <c r="E4109" s="28">
        <v>9.69</v>
      </c>
      <c r="F4109" s="28">
        <v>7.18</v>
      </c>
      <c r="G4109" s="28">
        <v>90.35</v>
      </c>
      <c r="H4109" s="28" t="s">
        <v>45</v>
      </c>
      <c r="I4109" s="28">
        <v>0.81</v>
      </c>
      <c r="J4109" s="28">
        <v>5.2</v>
      </c>
      <c r="K4109" s="28">
        <v>300.29</v>
      </c>
      <c r="L4109" s="28">
        <v>5.43</v>
      </c>
      <c r="M4109" s="28" t="s">
        <v>48</v>
      </c>
      <c r="N4109" s="28">
        <v>108.52538975628</v>
      </c>
    </row>
    <row r="4110">
      <c r="A4110" s="28">
        <v>4109.0</v>
      </c>
      <c r="B4110" s="28">
        <v>17.0</v>
      </c>
      <c r="C4110" s="28" t="s">
        <v>44</v>
      </c>
      <c r="D4110" s="28">
        <v>1.65</v>
      </c>
      <c r="E4110" s="28">
        <v>2.95</v>
      </c>
      <c r="F4110" s="28">
        <v>8.21</v>
      </c>
      <c r="G4110" s="28">
        <v>78.84</v>
      </c>
      <c r="H4110" s="28" t="s">
        <v>45</v>
      </c>
      <c r="I4110" s="28">
        <v>4.99</v>
      </c>
      <c r="J4110" s="28">
        <v>3.66</v>
      </c>
      <c r="K4110" s="28">
        <v>303.16</v>
      </c>
      <c r="L4110" s="28">
        <v>2.76</v>
      </c>
      <c r="M4110" s="28" t="s">
        <v>48</v>
      </c>
      <c r="N4110" s="28">
        <v>82.78</v>
      </c>
    </row>
    <row r="4111">
      <c r="A4111" s="28">
        <v>4110.0</v>
      </c>
      <c r="B4111" s="28">
        <v>16.0</v>
      </c>
      <c r="C4111" s="28" t="s">
        <v>44</v>
      </c>
      <c r="D4111" s="28">
        <v>7.94</v>
      </c>
      <c r="E4111" s="28">
        <v>5.5</v>
      </c>
      <c r="F4111" s="28">
        <v>6.43</v>
      </c>
      <c r="G4111" s="28">
        <v>71.09</v>
      </c>
      <c r="H4111" s="28" t="s">
        <v>51</v>
      </c>
      <c r="I4111" s="28">
        <v>0.54</v>
      </c>
      <c r="J4111" s="28">
        <v>8.98</v>
      </c>
      <c r="K4111" s="28">
        <v>227.25</v>
      </c>
      <c r="L4111" s="28">
        <v>17.91</v>
      </c>
      <c r="M4111" s="28" t="s">
        <v>46</v>
      </c>
      <c r="N4111" s="28">
        <v>43.56</v>
      </c>
    </row>
    <row r="4112">
      <c r="A4112" s="28">
        <v>4111.0</v>
      </c>
      <c r="B4112" s="28">
        <v>19.0</v>
      </c>
      <c r="C4112" s="28" t="s">
        <v>49</v>
      </c>
      <c r="D4112" s="28">
        <v>6.02</v>
      </c>
      <c r="E4112" s="28">
        <v>6.62</v>
      </c>
      <c r="F4112" s="28">
        <v>8.86</v>
      </c>
      <c r="G4112" s="28">
        <v>72.39</v>
      </c>
      <c r="H4112" s="28" t="s">
        <v>47</v>
      </c>
      <c r="I4112" s="28">
        <v>3.04</v>
      </c>
      <c r="J4112" s="28">
        <v>8.6</v>
      </c>
      <c r="K4112" s="28">
        <v>243.42</v>
      </c>
      <c r="L4112" s="28">
        <v>13.29</v>
      </c>
      <c r="M4112" s="28" t="s">
        <v>46</v>
      </c>
      <c r="N4112" s="28">
        <v>66.76</v>
      </c>
    </row>
    <row r="4113">
      <c r="A4113" s="28">
        <v>4112.0</v>
      </c>
      <c r="B4113" s="28">
        <v>19.0</v>
      </c>
      <c r="C4113" s="28" t="s">
        <v>49</v>
      </c>
      <c r="D4113" s="28">
        <v>7.7</v>
      </c>
      <c r="E4113" s="28">
        <v>2.24</v>
      </c>
      <c r="F4113" s="28">
        <v>7.98</v>
      </c>
      <c r="G4113" s="28">
        <v>73.52</v>
      </c>
      <c r="H4113" s="28" t="s">
        <v>45</v>
      </c>
      <c r="I4113" s="28">
        <v>2.66</v>
      </c>
      <c r="J4113" s="28">
        <v>10.85</v>
      </c>
      <c r="K4113" s="28">
        <v>208.13</v>
      </c>
      <c r="L4113" s="28">
        <v>16.03</v>
      </c>
      <c r="M4113" s="28" t="s">
        <v>46</v>
      </c>
      <c r="N4113" s="28">
        <v>22.72</v>
      </c>
    </row>
    <row r="4114">
      <c r="A4114" s="28">
        <v>4113.0</v>
      </c>
      <c r="B4114" s="28">
        <v>16.0</v>
      </c>
      <c r="C4114" s="28" t="s">
        <v>44</v>
      </c>
      <c r="D4114" s="28">
        <v>2.37</v>
      </c>
      <c r="E4114" s="28">
        <v>1.39</v>
      </c>
      <c r="F4114" s="28">
        <v>6.01</v>
      </c>
      <c r="G4114" s="28">
        <v>69.01</v>
      </c>
      <c r="H4114" s="28" t="s">
        <v>45</v>
      </c>
      <c r="I4114" s="28">
        <v>2.95</v>
      </c>
      <c r="J4114" s="28">
        <v>7.46</v>
      </c>
      <c r="K4114" s="28">
        <v>289.61</v>
      </c>
      <c r="L4114" s="28">
        <v>5.83</v>
      </c>
      <c r="M4114" s="28" t="s">
        <v>48</v>
      </c>
      <c r="N4114" s="28">
        <v>52.5</v>
      </c>
    </row>
    <row r="4115">
      <c r="A4115" s="28">
        <v>4114.0</v>
      </c>
      <c r="B4115" s="28">
        <v>21.0</v>
      </c>
      <c r="C4115" s="28" t="s">
        <v>44</v>
      </c>
      <c r="D4115" s="28">
        <v>1.32</v>
      </c>
      <c r="E4115" s="28">
        <v>1.12</v>
      </c>
      <c r="F4115" s="28">
        <v>5.91</v>
      </c>
      <c r="G4115" s="28">
        <v>94.03</v>
      </c>
      <c r="H4115" s="28" t="s">
        <v>45</v>
      </c>
      <c r="I4115" s="28">
        <v>2.67</v>
      </c>
      <c r="J4115" s="28">
        <v>4.36</v>
      </c>
      <c r="K4115" s="28">
        <v>293.98</v>
      </c>
      <c r="L4115" s="28">
        <v>5.52</v>
      </c>
      <c r="M4115" s="28" t="s">
        <v>48</v>
      </c>
      <c r="N4115" s="28">
        <v>59.22</v>
      </c>
    </row>
    <row r="4116">
      <c r="A4116" s="28">
        <v>4115.0</v>
      </c>
      <c r="B4116" s="28">
        <v>19.0</v>
      </c>
      <c r="C4116" s="28" t="s">
        <v>49</v>
      </c>
      <c r="D4116" s="28">
        <v>4.02</v>
      </c>
      <c r="E4116" s="28">
        <v>3.92</v>
      </c>
      <c r="F4116" s="28">
        <v>8.65</v>
      </c>
      <c r="G4116" s="28">
        <v>62.6</v>
      </c>
      <c r="H4116" s="28" t="s">
        <v>51</v>
      </c>
      <c r="I4116" s="28">
        <v>0.29</v>
      </c>
      <c r="J4116" s="28">
        <v>9.6</v>
      </c>
      <c r="K4116" s="28">
        <v>260.55</v>
      </c>
      <c r="L4116" s="28">
        <v>10.56</v>
      </c>
      <c r="M4116" s="28" t="s">
        <v>48</v>
      </c>
      <c r="N4116" s="28">
        <v>62.55</v>
      </c>
    </row>
    <row r="4117">
      <c r="A4117" s="28">
        <v>4116.0</v>
      </c>
      <c r="B4117" s="28">
        <v>16.0</v>
      </c>
      <c r="C4117" s="28" t="s">
        <v>49</v>
      </c>
      <c r="D4117" s="28">
        <v>3.96</v>
      </c>
      <c r="E4117" s="28">
        <v>1.67</v>
      </c>
      <c r="F4117" s="28">
        <v>7.42</v>
      </c>
      <c r="G4117" s="28">
        <v>76.29</v>
      </c>
      <c r="H4117" s="28" t="s">
        <v>45</v>
      </c>
      <c r="I4117" s="28">
        <v>4.98</v>
      </c>
      <c r="J4117" s="28">
        <v>9.17</v>
      </c>
      <c r="K4117" s="28">
        <v>265.58</v>
      </c>
      <c r="L4117" s="28">
        <v>9.55</v>
      </c>
      <c r="M4117" s="28" t="s">
        <v>48</v>
      </c>
      <c r="N4117" s="28">
        <v>48.22</v>
      </c>
    </row>
    <row r="4118">
      <c r="A4118" s="28">
        <v>4117.0</v>
      </c>
      <c r="B4118" s="28">
        <v>16.0</v>
      </c>
      <c r="C4118" s="28" t="s">
        <v>44</v>
      </c>
      <c r="D4118" s="28">
        <v>1.4</v>
      </c>
      <c r="E4118" s="28">
        <v>8.23</v>
      </c>
      <c r="F4118" s="28">
        <v>7.11</v>
      </c>
      <c r="G4118" s="28">
        <v>89.9</v>
      </c>
      <c r="H4118" s="28" t="s">
        <v>45</v>
      </c>
      <c r="I4118" s="28">
        <v>4.91</v>
      </c>
      <c r="J4118" s="28">
        <v>3.36</v>
      </c>
      <c r="K4118" s="28">
        <v>311.47</v>
      </c>
      <c r="L4118" s="28">
        <v>2.79</v>
      </c>
      <c r="M4118" s="28" t="s">
        <v>48</v>
      </c>
      <c r="N4118" s="28">
        <v>100.0</v>
      </c>
    </row>
    <row r="4119">
      <c r="A4119" s="28">
        <v>4118.0</v>
      </c>
      <c r="B4119" s="28">
        <v>16.0</v>
      </c>
      <c r="C4119" s="28" t="s">
        <v>44</v>
      </c>
      <c r="D4119" s="28">
        <v>5.87</v>
      </c>
      <c r="E4119" s="28">
        <v>9.98</v>
      </c>
      <c r="F4119" s="28">
        <v>7.79</v>
      </c>
      <c r="G4119" s="28">
        <v>60.15</v>
      </c>
      <c r="H4119" s="28" t="s">
        <v>45</v>
      </c>
      <c r="I4119" s="28">
        <v>2.62</v>
      </c>
      <c r="J4119" s="28">
        <v>7.65</v>
      </c>
      <c r="K4119" s="28">
        <v>238.45</v>
      </c>
      <c r="L4119" s="28">
        <v>10.14</v>
      </c>
      <c r="M4119" s="28" t="s">
        <v>46</v>
      </c>
      <c r="N4119" s="28">
        <v>83.6471690317769</v>
      </c>
    </row>
    <row r="4120">
      <c r="A4120" s="28">
        <v>4119.0</v>
      </c>
      <c r="B4120" s="28">
        <v>23.0</v>
      </c>
      <c r="C4120" s="28" t="s">
        <v>49</v>
      </c>
      <c r="D4120" s="28">
        <v>2.89</v>
      </c>
      <c r="E4120" s="28">
        <v>1.55</v>
      </c>
      <c r="F4120" s="28">
        <v>6.8</v>
      </c>
      <c r="G4120" s="28">
        <v>95.12</v>
      </c>
      <c r="H4120" s="28" t="s">
        <v>51</v>
      </c>
      <c r="I4120" s="28">
        <v>1.04</v>
      </c>
      <c r="J4120" s="28">
        <v>5.11</v>
      </c>
      <c r="K4120" s="28">
        <v>276.45</v>
      </c>
      <c r="L4120" s="28">
        <v>7.22</v>
      </c>
      <c r="M4120" s="28" t="s">
        <v>48</v>
      </c>
      <c r="N4120" s="28">
        <v>57.41</v>
      </c>
    </row>
    <row r="4121">
      <c r="A4121" s="28">
        <v>4120.0</v>
      </c>
      <c r="B4121" s="28">
        <v>23.0</v>
      </c>
      <c r="C4121" s="28" t="s">
        <v>49</v>
      </c>
      <c r="D4121" s="28">
        <v>1.49</v>
      </c>
      <c r="E4121" s="28">
        <v>4.89</v>
      </c>
      <c r="F4121" s="28">
        <v>4.8</v>
      </c>
      <c r="G4121" s="28">
        <v>88.25</v>
      </c>
      <c r="H4121" s="28" t="s">
        <v>51</v>
      </c>
      <c r="I4121" s="28">
        <v>0.91</v>
      </c>
      <c r="J4121" s="28">
        <v>4.29</v>
      </c>
      <c r="K4121" s="28">
        <v>309.19</v>
      </c>
      <c r="L4121" s="28">
        <v>4.95</v>
      </c>
      <c r="M4121" s="28" t="s">
        <v>48</v>
      </c>
      <c r="N4121" s="28">
        <v>71.97</v>
      </c>
    </row>
    <row r="4122">
      <c r="A4122" s="28">
        <v>4121.0</v>
      </c>
      <c r="B4122" s="28">
        <v>17.0</v>
      </c>
      <c r="C4122" s="28" t="s">
        <v>44</v>
      </c>
      <c r="D4122" s="28">
        <v>2.66</v>
      </c>
      <c r="E4122" s="28">
        <v>1.23</v>
      </c>
      <c r="F4122" s="28">
        <v>5.6</v>
      </c>
      <c r="G4122" s="28">
        <v>62.93</v>
      </c>
      <c r="H4122" s="28" t="s">
        <v>47</v>
      </c>
      <c r="I4122" s="28">
        <v>0.29</v>
      </c>
      <c r="J4122" s="28">
        <v>6.58</v>
      </c>
      <c r="K4122" s="28">
        <v>280.42</v>
      </c>
      <c r="L4122" s="28">
        <v>4.32</v>
      </c>
      <c r="M4122" s="28" t="s">
        <v>48</v>
      </c>
      <c r="N4122" s="28">
        <v>36.99</v>
      </c>
    </row>
    <row r="4123">
      <c r="A4123" s="28">
        <v>4122.0</v>
      </c>
      <c r="B4123" s="28">
        <v>22.0</v>
      </c>
      <c r="C4123" s="28" t="s">
        <v>49</v>
      </c>
      <c r="D4123" s="28">
        <v>4.51</v>
      </c>
      <c r="E4123" s="28">
        <v>2.21</v>
      </c>
      <c r="F4123" s="28">
        <v>6.79</v>
      </c>
      <c r="G4123" s="28">
        <v>95.8</v>
      </c>
      <c r="H4123" s="28" t="s">
        <v>51</v>
      </c>
      <c r="I4123" s="28">
        <v>3.06</v>
      </c>
      <c r="J4123" s="28">
        <v>6.13</v>
      </c>
      <c r="K4123" s="28">
        <v>254.61</v>
      </c>
      <c r="L4123" s="28">
        <v>7.68</v>
      </c>
      <c r="M4123" s="28" t="s">
        <v>48</v>
      </c>
      <c r="N4123" s="28">
        <v>54.65</v>
      </c>
    </row>
    <row r="4124">
      <c r="A4124" s="28">
        <v>4123.0</v>
      </c>
      <c r="B4124" s="28">
        <v>23.0</v>
      </c>
      <c r="C4124" s="28" t="s">
        <v>44</v>
      </c>
      <c r="D4124" s="28">
        <v>5.81</v>
      </c>
      <c r="E4124" s="28">
        <v>3.91</v>
      </c>
      <c r="F4124" s="28">
        <v>4.09</v>
      </c>
      <c r="G4124" s="28">
        <v>79.49</v>
      </c>
      <c r="H4124" s="28" t="s">
        <v>45</v>
      </c>
      <c r="I4124" s="28">
        <v>2.39</v>
      </c>
      <c r="J4124" s="28">
        <v>9.47</v>
      </c>
      <c r="K4124" s="28">
        <v>258.37</v>
      </c>
      <c r="L4124" s="28">
        <v>10.15</v>
      </c>
      <c r="M4124" s="28" t="s">
        <v>46</v>
      </c>
      <c r="N4124" s="28">
        <v>33.14</v>
      </c>
    </row>
    <row r="4125">
      <c r="A4125" s="28">
        <v>4124.0</v>
      </c>
      <c r="B4125" s="28">
        <v>23.0</v>
      </c>
      <c r="C4125" s="28" t="s">
        <v>49</v>
      </c>
      <c r="D4125" s="28">
        <v>3.86</v>
      </c>
      <c r="E4125" s="28">
        <v>4.54</v>
      </c>
      <c r="F4125" s="28">
        <v>6.19</v>
      </c>
      <c r="G4125" s="28">
        <v>86.09</v>
      </c>
      <c r="H4125" s="28" t="s">
        <v>47</v>
      </c>
      <c r="I4125" s="28">
        <v>2.08</v>
      </c>
      <c r="J4125" s="28">
        <v>7.76</v>
      </c>
      <c r="K4125" s="28">
        <v>272.39</v>
      </c>
      <c r="L4125" s="28">
        <v>12.08</v>
      </c>
      <c r="M4125" s="28" t="s">
        <v>48</v>
      </c>
      <c r="N4125" s="28">
        <v>59.47</v>
      </c>
    </row>
    <row r="4126">
      <c r="A4126" s="28">
        <v>4125.0</v>
      </c>
      <c r="B4126" s="28">
        <v>22.0</v>
      </c>
      <c r="C4126" s="28" t="s">
        <v>49</v>
      </c>
      <c r="D4126" s="28">
        <v>4.2</v>
      </c>
      <c r="E4126" s="28">
        <v>9.46</v>
      </c>
      <c r="F4126" s="28">
        <v>7.78</v>
      </c>
      <c r="G4126" s="28">
        <v>95.28</v>
      </c>
      <c r="H4126" s="28" t="s">
        <v>45</v>
      </c>
      <c r="I4126" s="28">
        <v>2.63</v>
      </c>
      <c r="J4126" s="28">
        <v>8.5</v>
      </c>
      <c r="K4126" s="28">
        <v>270.25</v>
      </c>
      <c r="L4126" s="28">
        <v>11.79</v>
      </c>
      <c r="M4126" s="28" t="s">
        <v>48</v>
      </c>
      <c r="N4126" s="28">
        <v>100.0</v>
      </c>
    </row>
    <row r="4127">
      <c r="A4127" s="28">
        <v>4126.0</v>
      </c>
      <c r="B4127" s="28">
        <v>20.0</v>
      </c>
      <c r="C4127" s="28" t="s">
        <v>49</v>
      </c>
      <c r="D4127" s="28">
        <v>1.11</v>
      </c>
      <c r="E4127" s="28">
        <v>4.56</v>
      </c>
      <c r="F4127" s="28">
        <v>4.82</v>
      </c>
      <c r="G4127" s="28">
        <v>95.25</v>
      </c>
      <c r="H4127" s="28" t="s">
        <v>51</v>
      </c>
      <c r="I4127" s="28">
        <v>4.36</v>
      </c>
      <c r="J4127" s="28">
        <v>4.86</v>
      </c>
      <c r="K4127" s="28">
        <v>304.44</v>
      </c>
      <c r="L4127" s="28">
        <v>6.3</v>
      </c>
      <c r="M4127" s="28" t="s">
        <v>48</v>
      </c>
      <c r="N4127" s="28">
        <v>84.61</v>
      </c>
    </row>
    <row r="4128">
      <c r="A4128" s="28">
        <v>4127.0</v>
      </c>
      <c r="B4128" s="28">
        <v>16.0</v>
      </c>
      <c r="C4128" s="28" t="s">
        <v>44</v>
      </c>
      <c r="D4128" s="28">
        <v>7.32</v>
      </c>
      <c r="E4128" s="28">
        <v>5.47</v>
      </c>
      <c r="F4128" s="28">
        <v>4.32</v>
      </c>
      <c r="G4128" s="28">
        <v>76.35</v>
      </c>
      <c r="H4128" s="28" t="s">
        <v>45</v>
      </c>
      <c r="I4128" s="28">
        <v>0.35</v>
      </c>
      <c r="J4128" s="28">
        <v>12.45</v>
      </c>
      <c r="K4128" s="28">
        <v>236.39</v>
      </c>
      <c r="L4128" s="28">
        <v>20.45</v>
      </c>
      <c r="M4128" s="28" t="s">
        <v>46</v>
      </c>
      <c r="N4128" s="28">
        <v>45.42</v>
      </c>
    </row>
    <row r="4129">
      <c r="A4129" s="28">
        <v>4128.0</v>
      </c>
      <c r="B4129" s="28">
        <v>24.0</v>
      </c>
      <c r="C4129" s="28" t="s">
        <v>44</v>
      </c>
      <c r="D4129" s="28">
        <v>7.43</v>
      </c>
      <c r="E4129" s="28">
        <v>3.21</v>
      </c>
      <c r="F4129" s="28">
        <v>8.18</v>
      </c>
      <c r="G4129" s="28">
        <v>69.51</v>
      </c>
      <c r="H4129" s="28" t="s">
        <v>45</v>
      </c>
      <c r="I4129" s="28">
        <v>2.72</v>
      </c>
      <c r="J4129" s="28">
        <v>11.64</v>
      </c>
      <c r="K4129" s="28">
        <v>237.69</v>
      </c>
      <c r="L4129" s="28">
        <v>17.84</v>
      </c>
      <c r="M4129" s="28" t="s">
        <v>46</v>
      </c>
      <c r="N4129" s="28">
        <v>38.04</v>
      </c>
    </row>
    <row r="4130">
      <c r="A4130" s="28">
        <v>4129.0</v>
      </c>
      <c r="B4130" s="28">
        <v>22.0</v>
      </c>
      <c r="C4130" s="28" t="s">
        <v>44</v>
      </c>
      <c r="D4130" s="28">
        <v>5.47</v>
      </c>
      <c r="E4130" s="28">
        <v>1.0</v>
      </c>
      <c r="F4130" s="28">
        <v>7.09</v>
      </c>
      <c r="G4130" s="28">
        <v>70.3</v>
      </c>
      <c r="H4130" s="28" t="s">
        <v>51</v>
      </c>
      <c r="I4130" s="28">
        <v>3.51</v>
      </c>
      <c r="J4130" s="28">
        <v>11.09</v>
      </c>
      <c r="K4130" s="28">
        <v>253.13</v>
      </c>
      <c r="L4130" s="28">
        <v>13.63</v>
      </c>
      <c r="M4130" s="28" t="s">
        <v>46</v>
      </c>
      <c r="N4130" s="28">
        <v>35.51</v>
      </c>
    </row>
    <row r="4131">
      <c r="A4131" s="28">
        <v>4130.0</v>
      </c>
      <c r="B4131" s="28">
        <v>17.0</v>
      </c>
      <c r="C4131" s="28" t="s">
        <v>49</v>
      </c>
      <c r="D4131" s="28">
        <v>0.14</v>
      </c>
      <c r="E4131" s="28">
        <v>9.09</v>
      </c>
      <c r="F4131" s="28">
        <v>4.88</v>
      </c>
      <c r="G4131" s="28">
        <v>90.64</v>
      </c>
      <c r="H4131" s="28" t="s">
        <v>45</v>
      </c>
      <c r="I4131" s="28">
        <v>4.85</v>
      </c>
      <c r="J4131" s="28">
        <v>4.64</v>
      </c>
      <c r="K4131" s="28">
        <v>303.34</v>
      </c>
      <c r="L4131" s="28">
        <v>2.92</v>
      </c>
      <c r="M4131" s="28" t="s">
        <v>50</v>
      </c>
      <c r="N4131" s="28">
        <v>100.0</v>
      </c>
    </row>
    <row r="4132">
      <c r="A4132" s="28">
        <v>4131.0</v>
      </c>
      <c r="B4132" s="28">
        <v>21.0</v>
      </c>
      <c r="C4132" s="28" t="s">
        <v>44</v>
      </c>
      <c r="D4132" s="28">
        <v>4.3</v>
      </c>
      <c r="E4132" s="28">
        <v>1.74</v>
      </c>
      <c r="F4132" s="28">
        <v>8.03</v>
      </c>
      <c r="G4132" s="28">
        <v>97.18</v>
      </c>
      <c r="H4132" s="28" t="s">
        <v>45</v>
      </c>
      <c r="I4132" s="28">
        <v>3.7</v>
      </c>
      <c r="J4132" s="28">
        <v>7.48</v>
      </c>
      <c r="K4132" s="28">
        <v>271.37</v>
      </c>
      <c r="L4132" s="28">
        <v>8.9</v>
      </c>
      <c r="M4132" s="28" t="s">
        <v>48</v>
      </c>
      <c r="N4132" s="28">
        <v>66.68</v>
      </c>
    </row>
    <row r="4133">
      <c r="A4133" s="28">
        <v>4132.0</v>
      </c>
      <c r="B4133" s="28">
        <v>17.0</v>
      </c>
      <c r="C4133" s="28" t="s">
        <v>44</v>
      </c>
      <c r="D4133" s="28">
        <v>5.03</v>
      </c>
      <c r="E4133" s="28">
        <v>9.68</v>
      </c>
      <c r="F4133" s="28">
        <v>7.29</v>
      </c>
      <c r="G4133" s="28">
        <v>62.89</v>
      </c>
      <c r="H4133" s="28" t="s">
        <v>45</v>
      </c>
      <c r="I4133" s="28">
        <v>2.74</v>
      </c>
      <c r="J4133" s="28">
        <v>7.08</v>
      </c>
      <c r="K4133" s="28">
        <v>256.24</v>
      </c>
      <c r="L4133" s="28">
        <v>9.48</v>
      </c>
      <c r="M4133" s="28" t="s">
        <v>46</v>
      </c>
      <c r="N4133" s="28">
        <v>99.0283899368273</v>
      </c>
    </row>
    <row r="4134">
      <c r="A4134" s="28">
        <v>4133.0</v>
      </c>
      <c r="B4134" s="28">
        <v>16.0</v>
      </c>
      <c r="C4134" s="28" t="s">
        <v>44</v>
      </c>
      <c r="D4134" s="28">
        <v>7.96</v>
      </c>
      <c r="E4134" s="28">
        <v>2.18</v>
      </c>
      <c r="F4134" s="28">
        <v>5.67</v>
      </c>
      <c r="G4134" s="28">
        <v>60.6</v>
      </c>
      <c r="H4134" s="28" t="s">
        <v>47</v>
      </c>
      <c r="I4134" s="28">
        <v>3.83</v>
      </c>
      <c r="J4134" s="28">
        <v>9.01</v>
      </c>
      <c r="K4134" s="28">
        <v>233.05</v>
      </c>
      <c r="L4134" s="28">
        <v>15.6</v>
      </c>
      <c r="M4134" s="28" t="s">
        <v>46</v>
      </c>
      <c r="N4134" s="28">
        <v>8.85</v>
      </c>
    </row>
    <row r="4135">
      <c r="A4135" s="28">
        <v>4134.0</v>
      </c>
      <c r="B4135" s="28">
        <v>22.0</v>
      </c>
      <c r="C4135" s="28" t="s">
        <v>49</v>
      </c>
      <c r="D4135" s="28">
        <v>7.97</v>
      </c>
      <c r="E4135" s="28">
        <v>6.44</v>
      </c>
      <c r="F4135" s="28">
        <v>5.88</v>
      </c>
      <c r="G4135" s="28">
        <v>92.92</v>
      </c>
      <c r="H4135" s="28" t="s">
        <v>45</v>
      </c>
      <c r="I4135" s="28">
        <v>4.99</v>
      </c>
      <c r="J4135" s="28">
        <v>9.42</v>
      </c>
      <c r="K4135" s="28">
        <v>215.4</v>
      </c>
      <c r="L4135" s="28">
        <v>16.17</v>
      </c>
      <c r="M4135" s="28" t="s">
        <v>46</v>
      </c>
      <c r="N4135" s="28">
        <v>46.95</v>
      </c>
    </row>
    <row r="4136">
      <c r="A4136" s="28">
        <v>4135.0</v>
      </c>
      <c r="B4136" s="28">
        <v>17.0</v>
      </c>
      <c r="C4136" s="28" t="s">
        <v>44</v>
      </c>
      <c r="D4136" s="28">
        <v>6.86</v>
      </c>
      <c r="E4136" s="28">
        <v>9.99</v>
      </c>
      <c r="F4136" s="28">
        <v>4.78</v>
      </c>
      <c r="G4136" s="28">
        <v>75.46</v>
      </c>
      <c r="H4136" s="28" t="s">
        <v>51</v>
      </c>
      <c r="I4136" s="28">
        <v>4.44</v>
      </c>
      <c r="J4136" s="28">
        <v>8.81</v>
      </c>
      <c r="K4136" s="28">
        <v>234.54</v>
      </c>
      <c r="L4136" s="28">
        <v>11.37</v>
      </c>
      <c r="M4136" s="28" t="s">
        <v>50</v>
      </c>
      <c r="N4136" s="28">
        <v>72.7576235395712</v>
      </c>
    </row>
    <row r="4137">
      <c r="A4137" s="28">
        <v>4136.0</v>
      </c>
      <c r="B4137" s="28">
        <v>17.0</v>
      </c>
      <c r="C4137" s="28" t="s">
        <v>44</v>
      </c>
      <c r="D4137" s="28">
        <v>0.51</v>
      </c>
      <c r="E4137" s="28">
        <v>2.25</v>
      </c>
      <c r="F4137" s="28">
        <v>8.18</v>
      </c>
      <c r="G4137" s="28">
        <v>71.06</v>
      </c>
      <c r="H4137" s="28" t="s">
        <v>47</v>
      </c>
      <c r="I4137" s="28">
        <v>0.45</v>
      </c>
      <c r="J4137" s="28">
        <v>2.59</v>
      </c>
      <c r="K4137" s="28">
        <v>299.06</v>
      </c>
      <c r="L4137" s="28">
        <v>-0.41</v>
      </c>
      <c r="M4137" s="28" t="s">
        <v>48</v>
      </c>
      <c r="N4137" s="28">
        <v>60.24</v>
      </c>
    </row>
    <row r="4138">
      <c r="A4138" s="28">
        <v>4137.0</v>
      </c>
      <c r="B4138" s="28">
        <v>20.0</v>
      </c>
      <c r="C4138" s="28" t="s">
        <v>44</v>
      </c>
      <c r="D4138" s="28">
        <v>7.63</v>
      </c>
      <c r="E4138" s="28">
        <v>4.82</v>
      </c>
      <c r="F4138" s="28">
        <v>6.55</v>
      </c>
      <c r="G4138" s="28">
        <v>67.53</v>
      </c>
      <c r="H4138" s="28" t="s">
        <v>45</v>
      </c>
      <c r="I4138" s="28">
        <v>2.87</v>
      </c>
      <c r="J4138" s="28">
        <v>12.34</v>
      </c>
      <c r="K4138" s="28">
        <v>236.27</v>
      </c>
      <c r="L4138" s="28">
        <v>15.07</v>
      </c>
      <c r="M4138" s="28" t="s">
        <v>46</v>
      </c>
      <c r="N4138" s="28">
        <v>38.7755887884439</v>
      </c>
    </row>
    <row r="4139">
      <c r="A4139" s="28">
        <v>4138.0</v>
      </c>
      <c r="B4139" s="28">
        <v>20.0</v>
      </c>
      <c r="C4139" s="28" t="s">
        <v>49</v>
      </c>
      <c r="D4139" s="28">
        <v>4.9</v>
      </c>
      <c r="E4139" s="28">
        <v>8.02</v>
      </c>
      <c r="F4139" s="28">
        <v>6.79</v>
      </c>
      <c r="G4139" s="28">
        <v>73.86</v>
      </c>
      <c r="H4139" s="28" t="s">
        <v>47</v>
      </c>
      <c r="I4139" s="28">
        <v>3.93</v>
      </c>
      <c r="J4139" s="28">
        <v>7.83</v>
      </c>
      <c r="K4139" s="28">
        <v>273.45</v>
      </c>
      <c r="L4139" s="28">
        <v>8.64</v>
      </c>
      <c r="M4139" s="28" t="s">
        <v>48</v>
      </c>
      <c r="N4139" s="28">
        <v>77.65</v>
      </c>
    </row>
    <row r="4140">
      <c r="A4140" s="28">
        <v>4139.0</v>
      </c>
      <c r="B4140" s="28">
        <v>22.0</v>
      </c>
      <c r="C4140" s="28" t="s">
        <v>49</v>
      </c>
      <c r="D4140" s="28">
        <v>6.41</v>
      </c>
      <c r="E4140" s="28">
        <v>1.29</v>
      </c>
      <c r="F4140" s="28">
        <v>8.42</v>
      </c>
      <c r="G4140" s="28">
        <v>98.86</v>
      </c>
      <c r="H4140" s="28" t="s">
        <v>47</v>
      </c>
      <c r="I4140" s="28">
        <v>3.36</v>
      </c>
      <c r="J4140" s="28">
        <v>9.03</v>
      </c>
      <c r="K4140" s="28">
        <v>238.2</v>
      </c>
      <c r="L4140" s="28">
        <v>15.4</v>
      </c>
      <c r="M4140" s="28" t="s">
        <v>46</v>
      </c>
      <c r="N4140" s="28">
        <v>34.67</v>
      </c>
    </row>
    <row r="4141">
      <c r="A4141" s="28">
        <v>4140.0</v>
      </c>
      <c r="B4141" s="28">
        <v>16.0</v>
      </c>
      <c r="C4141" s="28" t="s">
        <v>49</v>
      </c>
      <c r="D4141" s="28">
        <v>3.26</v>
      </c>
      <c r="E4141" s="28">
        <v>7.21</v>
      </c>
      <c r="F4141" s="28">
        <v>4.08</v>
      </c>
      <c r="G4141" s="28">
        <v>99.08</v>
      </c>
      <c r="H4141" s="28" t="s">
        <v>47</v>
      </c>
      <c r="I4141" s="28">
        <v>2.08</v>
      </c>
      <c r="J4141" s="28">
        <v>4.52</v>
      </c>
      <c r="K4141" s="28">
        <v>278.94</v>
      </c>
      <c r="L4141" s="28">
        <v>6.48</v>
      </c>
      <c r="M4141" s="28" t="s">
        <v>50</v>
      </c>
      <c r="N4141" s="28">
        <v>80.77</v>
      </c>
    </row>
    <row r="4142">
      <c r="A4142" s="28">
        <v>4141.0</v>
      </c>
      <c r="B4142" s="28">
        <v>23.0</v>
      </c>
      <c r="C4142" s="28" t="s">
        <v>49</v>
      </c>
      <c r="D4142" s="28">
        <v>2.56</v>
      </c>
      <c r="E4142" s="28">
        <v>1.72</v>
      </c>
      <c r="F4142" s="28">
        <v>4.33</v>
      </c>
      <c r="G4142" s="28">
        <v>73.26</v>
      </c>
      <c r="H4142" s="28" t="s">
        <v>51</v>
      </c>
      <c r="I4142" s="28">
        <v>1.61</v>
      </c>
      <c r="J4142" s="28">
        <v>6.25</v>
      </c>
      <c r="K4142" s="28">
        <v>281.18</v>
      </c>
      <c r="L4142" s="28">
        <v>6.58</v>
      </c>
      <c r="M4142" s="28" t="s">
        <v>48</v>
      </c>
      <c r="N4142" s="28">
        <v>41.61</v>
      </c>
    </row>
    <row r="4143">
      <c r="A4143" s="28">
        <v>4142.0</v>
      </c>
      <c r="B4143" s="28">
        <v>18.0</v>
      </c>
      <c r="C4143" s="28" t="s">
        <v>49</v>
      </c>
      <c r="D4143" s="28">
        <v>3.71</v>
      </c>
      <c r="E4143" s="28">
        <v>3.13</v>
      </c>
      <c r="F4143" s="28">
        <v>4.81</v>
      </c>
      <c r="G4143" s="28">
        <v>98.55</v>
      </c>
      <c r="H4143" s="28" t="s">
        <v>45</v>
      </c>
      <c r="I4143" s="28">
        <v>3.14</v>
      </c>
      <c r="J4143" s="28">
        <v>7.77</v>
      </c>
      <c r="K4143" s="28">
        <v>268.35</v>
      </c>
      <c r="L4143" s="28">
        <v>10.22</v>
      </c>
      <c r="M4143" s="28" t="s">
        <v>48</v>
      </c>
      <c r="N4143" s="28">
        <v>57.98</v>
      </c>
    </row>
    <row r="4144">
      <c r="A4144" s="28">
        <v>4143.0</v>
      </c>
      <c r="B4144" s="28">
        <v>19.0</v>
      </c>
      <c r="C4144" s="28" t="s">
        <v>44</v>
      </c>
      <c r="D4144" s="28">
        <v>1.17</v>
      </c>
      <c r="E4144" s="28">
        <v>2.44</v>
      </c>
      <c r="F4144" s="28">
        <v>4.15</v>
      </c>
      <c r="G4144" s="28">
        <v>71.99</v>
      </c>
      <c r="H4144" s="28" t="s">
        <v>47</v>
      </c>
      <c r="I4144" s="28">
        <v>2.06</v>
      </c>
      <c r="J4144" s="28">
        <v>6.56</v>
      </c>
      <c r="K4144" s="28">
        <v>312.9</v>
      </c>
      <c r="L4144" s="28">
        <v>6.68</v>
      </c>
      <c r="M4144" s="28" t="s">
        <v>48</v>
      </c>
      <c r="N4144" s="28">
        <v>54.69</v>
      </c>
    </row>
    <row r="4145">
      <c r="A4145" s="28">
        <v>4144.0</v>
      </c>
      <c r="B4145" s="28">
        <v>24.0</v>
      </c>
      <c r="C4145" s="28" t="s">
        <v>49</v>
      </c>
      <c r="D4145" s="28">
        <v>2.86</v>
      </c>
      <c r="E4145" s="28">
        <v>9.17</v>
      </c>
      <c r="F4145" s="28">
        <v>7.29</v>
      </c>
      <c r="G4145" s="28">
        <v>94.18</v>
      </c>
      <c r="H4145" s="28" t="s">
        <v>45</v>
      </c>
      <c r="I4145" s="28">
        <v>1.96</v>
      </c>
      <c r="J4145" s="28">
        <v>6.37</v>
      </c>
      <c r="K4145" s="28">
        <v>280.64</v>
      </c>
      <c r="L4145" s="28">
        <v>8.39</v>
      </c>
      <c r="M4145" s="28" t="s">
        <v>48</v>
      </c>
      <c r="N4145" s="28">
        <v>100.0</v>
      </c>
    </row>
    <row r="4146">
      <c r="A4146" s="28">
        <v>4145.0</v>
      </c>
      <c r="B4146" s="28">
        <v>19.0</v>
      </c>
      <c r="C4146" s="28" t="s">
        <v>44</v>
      </c>
      <c r="D4146" s="28">
        <v>6.86</v>
      </c>
      <c r="E4146" s="28">
        <v>2.62</v>
      </c>
      <c r="F4146" s="28">
        <v>7.17</v>
      </c>
      <c r="G4146" s="28">
        <v>68.48</v>
      </c>
      <c r="H4146" s="28" t="s">
        <v>45</v>
      </c>
      <c r="I4146" s="28">
        <v>4.18</v>
      </c>
      <c r="J4146" s="28">
        <v>7.9</v>
      </c>
      <c r="K4146" s="28">
        <v>242.43</v>
      </c>
      <c r="L4146" s="28">
        <v>17.52</v>
      </c>
      <c r="M4146" s="28" t="s">
        <v>46</v>
      </c>
      <c r="N4146" s="28">
        <v>19.95</v>
      </c>
    </row>
    <row r="4147">
      <c r="A4147" s="28">
        <v>4146.0</v>
      </c>
      <c r="B4147" s="28">
        <v>20.0</v>
      </c>
      <c r="C4147" s="28" t="s">
        <v>44</v>
      </c>
      <c r="D4147" s="28">
        <v>0.3</v>
      </c>
      <c r="E4147" s="28">
        <v>1.36</v>
      </c>
      <c r="F4147" s="28">
        <v>5.05</v>
      </c>
      <c r="G4147" s="28">
        <v>93.06</v>
      </c>
      <c r="H4147" s="28" t="s">
        <v>45</v>
      </c>
      <c r="I4147" s="28">
        <v>1.58</v>
      </c>
      <c r="J4147" s="28">
        <v>1.63</v>
      </c>
      <c r="K4147" s="28">
        <v>316.25</v>
      </c>
      <c r="L4147" s="28">
        <v>1.34</v>
      </c>
      <c r="M4147" s="28" t="s">
        <v>48</v>
      </c>
      <c r="N4147" s="28">
        <v>47.9</v>
      </c>
    </row>
    <row r="4148">
      <c r="A4148" s="28">
        <v>4147.0</v>
      </c>
      <c r="B4148" s="28">
        <v>22.0</v>
      </c>
      <c r="C4148" s="28" t="s">
        <v>49</v>
      </c>
      <c r="D4148" s="28">
        <v>1.21</v>
      </c>
      <c r="E4148" s="28">
        <v>6.29</v>
      </c>
      <c r="F4148" s="28">
        <v>4.75</v>
      </c>
      <c r="G4148" s="28">
        <v>74.15</v>
      </c>
      <c r="H4148" s="28" t="s">
        <v>47</v>
      </c>
      <c r="I4148" s="28">
        <v>3.22</v>
      </c>
      <c r="J4148" s="28">
        <v>3.57</v>
      </c>
      <c r="K4148" s="28">
        <v>312.99</v>
      </c>
      <c r="L4148" s="28">
        <v>3.99</v>
      </c>
      <c r="M4148" s="28" t="s">
        <v>48</v>
      </c>
      <c r="N4148" s="28">
        <v>77.31</v>
      </c>
    </row>
    <row r="4149">
      <c r="A4149" s="28">
        <v>4148.0</v>
      </c>
      <c r="B4149" s="28">
        <v>19.0</v>
      </c>
      <c r="C4149" s="28" t="s">
        <v>44</v>
      </c>
      <c r="D4149" s="28">
        <v>1.0</v>
      </c>
      <c r="E4149" s="28">
        <v>4.12</v>
      </c>
      <c r="F4149" s="28">
        <v>4.73</v>
      </c>
      <c r="G4149" s="28">
        <v>67.83</v>
      </c>
      <c r="H4149" s="28" t="s">
        <v>45</v>
      </c>
      <c r="I4149" s="28">
        <v>4.37</v>
      </c>
      <c r="J4149" s="28">
        <v>2.7</v>
      </c>
      <c r="K4149" s="28">
        <v>304.08</v>
      </c>
      <c r="L4149" s="28">
        <v>1.64</v>
      </c>
      <c r="M4149" s="28" t="s">
        <v>48</v>
      </c>
      <c r="N4149" s="28">
        <v>68.54</v>
      </c>
    </row>
    <row r="4150">
      <c r="A4150" s="28">
        <v>4149.0</v>
      </c>
      <c r="B4150" s="28">
        <v>16.0</v>
      </c>
      <c r="C4150" s="28" t="s">
        <v>44</v>
      </c>
      <c r="D4150" s="28">
        <v>3.22</v>
      </c>
      <c r="E4150" s="28">
        <v>4.65</v>
      </c>
      <c r="F4150" s="28">
        <v>8.77</v>
      </c>
      <c r="G4150" s="28">
        <v>97.39</v>
      </c>
      <c r="H4150" s="28" t="s">
        <v>51</v>
      </c>
      <c r="I4150" s="28">
        <v>3.11</v>
      </c>
      <c r="J4150" s="28">
        <v>8.07</v>
      </c>
      <c r="K4150" s="28">
        <v>292.21</v>
      </c>
      <c r="L4150" s="28">
        <v>5.08</v>
      </c>
      <c r="M4150" s="28" t="s">
        <v>48</v>
      </c>
      <c r="N4150" s="28">
        <v>76.73</v>
      </c>
    </row>
    <row r="4151">
      <c r="A4151" s="28">
        <v>4150.0</v>
      </c>
      <c r="B4151" s="28">
        <v>24.0</v>
      </c>
      <c r="C4151" s="28" t="s">
        <v>44</v>
      </c>
      <c r="D4151" s="28">
        <v>7.98</v>
      </c>
      <c r="E4151" s="28">
        <v>2.07</v>
      </c>
      <c r="F4151" s="28">
        <v>7.47</v>
      </c>
      <c r="G4151" s="28">
        <v>68.57</v>
      </c>
      <c r="H4151" s="28" t="s">
        <v>45</v>
      </c>
      <c r="I4151" s="28">
        <v>2.46</v>
      </c>
      <c r="J4151" s="28">
        <v>9.52</v>
      </c>
      <c r="K4151" s="28">
        <v>242.99</v>
      </c>
      <c r="L4151" s="28">
        <v>16.89</v>
      </c>
      <c r="M4151" s="28" t="s">
        <v>46</v>
      </c>
      <c r="N4151" s="28">
        <v>21.43</v>
      </c>
    </row>
    <row r="4152">
      <c r="A4152" s="28">
        <v>4151.0</v>
      </c>
      <c r="B4152" s="28">
        <v>19.0</v>
      </c>
      <c r="C4152" s="28" t="s">
        <v>49</v>
      </c>
      <c r="D4152" s="28">
        <v>1.39</v>
      </c>
      <c r="E4152" s="28">
        <v>7.73</v>
      </c>
      <c r="F4152" s="28">
        <v>6.93</v>
      </c>
      <c r="G4152" s="28">
        <v>99.67</v>
      </c>
      <c r="H4152" s="28" t="s">
        <v>51</v>
      </c>
      <c r="I4152" s="28">
        <v>0.18</v>
      </c>
      <c r="J4152" s="28">
        <v>3.19</v>
      </c>
      <c r="K4152" s="28">
        <v>286.32</v>
      </c>
      <c r="L4152" s="28">
        <v>5.41</v>
      </c>
      <c r="M4152" s="28" t="s">
        <v>48</v>
      </c>
      <c r="N4152" s="28">
        <v>100.0</v>
      </c>
    </row>
    <row r="4153">
      <c r="A4153" s="28">
        <v>4152.0</v>
      </c>
      <c r="B4153" s="28">
        <v>24.0</v>
      </c>
      <c r="C4153" s="28" t="s">
        <v>44</v>
      </c>
      <c r="D4153" s="28">
        <v>1.16</v>
      </c>
      <c r="E4153" s="28">
        <v>6.41</v>
      </c>
      <c r="F4153" s="28">
        <v>5.61</v>
      </c>
      <c r="G4153" s="28">
        <v>64.34</v>
      </c>
      <c r="H4153" s="28" t="s">
        <v>51</v>
      </c>
      <c r="I4153" s="28">
        <v>3.41</v>
      </c>
      <c r="J4153" s="28">
        <v>5.49</v>
      </c>
      <c r="K4153" s="28">
        <v>305.16</v>
      </c>
      <c r="L4153" s="28">
        <v>3.0</v>
      </c>
      <c r="M4153" s="28" t="s">
        <v>48</v>
      </c>
      <c r="N4153" s="28">
        <v>80.41</v>
      </c>
    </row>
    <row r="4154">
      <c r="A4154" s="28">
        <v>4153.0</v>
      </c>
      <c r="B4154" s="28">
        <v>21.0</v>
      </c>
      <c r="C4154" s="28" t="s">
        <v>49</v>
      </c>
      <c r="D4154" s="28">
        <v>7.32</v>
      </c>
      <c r="E4154" s="28">
        <v>4.28</v>
      </c>
      <c r="F4154" s="28">
        <v>6.17</v>
      </c>
      <c r="G4154" s="28">
        <v>60.4</v>
      </c>
      <c r="H4154" s="28" t="s">
        <v>45</v>
      </c>
      <c r="I4154" s="28">
        <v>4.99</v>
      </c>
      <c r="J4154" s="28">
        <v>9.52</v>
      </c>
      <c r="K4154" s="28">
        <v>231.23</v>
      </c>
      <c r="L4154" s="28">
        <v>14.72</v>
      </c>
      <c r="M4154" s="28" t="s">
        <v>46</v>
      </c>
      <c r="N4154" s="28">
        <v>29.99</v>
      </c>
    </row>
    <row r="4155">
      <c r="A4155" s="28">
        <v>4154.0</v>
      </c>
      <c r="B4155" s="28">
        <v>16.0</v>
      </c>
      <c r="C4155" s="28" t="s">
        <v>49</v>
      </c>
      <c r="D4155" s="28">
        <v>7.06</v>
      </c>
      <c r="E4155" s="28">
        <v>2.54</v>
      </c>
      <c r="F4155" s="28">
        <v>4.45</v>
      </c>
      <c r="G4155" s="28">
        <v>94.83</v>
      </c>
      <c r="H4155" s="28" t="s">
        <v>45</v>
      </c>
      <c r="I4155" s="28">
        <v>4.04</v>
      </c>
      <c r="J4155" s="28">
        <v>12.91</v>
      </c>
      <c r="K4155" s="28">
        <v>228.12</v>
      </c>
      <c r="L4155" s="28">
        <v>18.97</v>
      </c>
      <c r="M4155" s="28" t="s">
        <v>46</v>
      </c>
      <c r="N4155" s="28">
        <v>21.75</v>
      </c>
    </row>
    <row r="4156">
      <c r="A4156" s="28">
        <v>4155.0</v>
      </c>
      <c r="B4156" s="28">
        <v>18.0</v>
      </c>
      <c r="C4156" s="28" t="s">
        <v>49</v>
      </c>
      <c r="D4156" s="28">
        <v>0.26</v>
      </c>
      <c r="E4156" s="28">
        <v>6.34</v>
      </c>
      <c r="F4156" s="28">
        <v>8.99</v>
      </c>
      <c r="G4156" s="28">
        <v>83.46</v>
      </c>
      <c r="H4156" s="28" t="s">
        <v>45</v>
      </c>
      <c r="I4156" s="28">
        <v>3.17</v>
      </c>
      <c r="J4156" s="28">
        <v>5.58</v>
      </c>
      <c r="K4156" s="28">
        <v>320.96</v>
      </c>
      <c r="L4156" s="28">
        <v>3.08</v>
      </c>
      <c r="M4156" s="28" t="s">
        <v>48</v>
      </c>
      <c r="N4156" s="28">
        <v>100.0</v>
      </c>
    </row>
    <row r="4157">
      <c r="A4157" s="28">
        <v>4156.0</v>
      </c>
      <c r="B4157" s="28">
        <v>17.0</v>
      </c>
      <c r="C4157" s="28" t="s">
        <v>44</v>
      </c>
      <c r="D4157" s="28">
        <v>6.01</v>
      </c>
      <c r="E4157" s="28">
        <v>8.01</v>
      </c>
      <c r="F4157" s="28">
        <v>7.78</v>
      </c>
      <c r="G4157" s="28">
        <v>76.87</v>
      </c>
      <c r="H4157" s="28" t="s">
        <v>45</v>
      </c>
      <c r="I4157" s="28">
        <v>2.35</v>
      </c>
      <c r="J4157" s="28">
        <v>10.73</v>
      </c>
      <c r="K4157" s="28">
        <v>259.09</v>
      </c>
      <c r="L4157" s="28">
        <v>12.53</v>
      </c>
      <c r="M4157" s="28" t="s">
        <v>46</v>
      </c>
      <c r="N4157" s="28">
        <v>84.1299954813403</v>
      </c>
    </row>
    <row r="4158">
      <c r="A4158" s="28">
        <v>4157.0</v>
      </c>
      <c r="B4158" s="28">
        <v>24.0</v>
      </c>
      <c r="C4158" s="28" t="s">
        <v>49</v>
      </c>
      <c r="D4158" s="28">
        <v>5.24</v>
      </c>
      <c r="E4158" s="28">
        <v>3.81</v>
      </c>
      <c r="F4158" s="28">
        <v>7.11</v>
      </c>
      <c r="G4158" s="28">
        <v>63.28</v>
      </c>
      <c r="H4158" s="28" t="s">
        <v>51</v>
      </c>
      <c r="I4158" s="28">
        <v>1.12</v>
      </c>
      <c r="J4158" s="28">
        <v>7.96</v>
      </c>
      <c r="K4158" s="28">
        <v>237.38</v>
      </c>
      <c r="L4158" s="28">
        <v>9.92</v>
      </c>
      <c r="M4158" s="28" t="s">
        <v>46</v>
      </c>
      <c r="N4158" s="28">
        <v>53.5748391944517</v>
      </c>
    </row>
    <row r="4159">
      <c r="A4159" s="28">
        <v>4158.0</v>
      </c>
      <c r="B4159" s="28">
        <v>16.0</v>
      </c>
      <c r="C4159" s="28" t="s">
        <v>44</v>
      </c>
      <c r="D4159" s="28">
        <v>6.14</v>
      </c>
      <c r="E4159" s="28">
        <v>1.23</v>
      </c>
      <c r="F4159" s="28">
        <v>6.94</v>
      </c>
      <c r="G4159" s="28">
        <v>83.0</v>
      </c>
      <c r="H4159" s="28" t="s">
        <v>47</v>
      </c>
      <c r="I4159" s="28">
        <v>3.46</v>
      </c>
      <c r="J4159" s="28">
        <v>7.42</v>
      </c>
      <c r="K4159" s="28">
        <v>225.82</v>
      </c>
      <c r="L4159" s="28">
        <v>14.23</v>
      </c>
      <c r="M4159" s="28" t="s">
        <v>46</v>
      </c>
      <c r="N4159" s="28">
        <v>36.41</v>
      </c>
    </row>
    <row r="4160">
      <c r="A4160" s="28">
        <v>4159.0</v>
      </c>
      <c r="B4160" s="28">
        <v>24.0</v>
      </c>
      <c r="C4160" s="28" t="s">
        <v>44</v>
      </c>
      <c r="D4160" s="28">
        <v>3.96</v>
      </c>
      <c r="E4160" s="28">
        <v>2.93</v>
      </c>
      <c r="F4160" s="28">
        <v>6.52</v>
      </c>
      <c r="G4160" s="28">
        <v>75.75</v>
      </c>
      <c r="H4160" s="28" t="s">
        <v>51</v>
      </c>
      <c r="I4160" s="28">
        <v>0.89</v>
      </c>
      <c r="J4160" s="28">
        <v>6.64</v>
      </c>
      <c r="K4160" s="28">
        <v>289.05</v>
      </c>
      <c r="L4160" s="28">
        <v>9.0</v>
      </c>
      <c r="M4160" s="28" t="s">
        <v>48</v>
      </c>
      <c r="N4160" s="28">
        <v>44.45</v>
      </c>
    </row>
    <row r="4161">
      <c r="A4161" s="28">
        <v>4160.0</v>
      </c>
      <c r="B4161" s="28">
        <v>24.0</v>
      </c>
      <c r="C4161" s="28" t="s">
        <v>44</v>
      </c>
      <c r="D4161" s="28">
        <v>7.93</v>
      </c>
      <c r="E4161" s="28">
        <v>7.14</v>
      </c>
      <c r="F4161" s="28">
        <v>5.29</v>
      </c>
      <c r="G4161" s="28">
        <v>79.34</v>
      </c>
      <c r="H4161" s="28" t="s">
        <v>47</v>
      </c>
      <c r="I4161" s="28">
        <v>4.44</v>
      </c>
      <c r="J4161" s="28">
        <v>10.81</v>
      </c>
      <c r="K4161" s="28">
        <v>222.44</v>
      </c>
      <c r="L4161" s="28">
        <v>17.01</v>
      </c>
      <c r="M4161" s="28" t="s">
        <v>50</v>
      </c>
      <c r="N4161" s="28">
        <v>47.2844343638609</v>
      </c>
    </row>
    <row r="4162">
      <c r="A4162" s="28">
        <v>4161.0</v>
      </c>
      <c r="B4162" s="28">
        <v>23.0</v>
      </c>
      <c r="C4162" s="28" t="s">
        <v>49</v>
      </c>
      <c r="D4162" s="28">
        <v>0.35</v>
      </c>
      <c r="E4162" s="28">
        <v>9.9</v>
      </c>
      <c r="F4162" s="28">
        <v>5.13</v>
      </c>
      <c r="G4162" s="28">
        <v>85.22</v>
      </c>
      <c r="H4162" s="28" t="s">
        <v>47</v>
      </c>
      <c r="I4162" s="28">
        <v>1.77</v>
      </c>
      <c r="J4162" s="28">
        <v>1.99</v>
      </c>
      <c r="K4162" s="28">
        <v>316.69</v>
      </c>
      <c r="L4162" s="28">
        <v>-1.24</v>
      </c>
      <c r="M4162" s="28" t="s">
        <v>50</v>
      </c>
      <c r="N4162" s="28">
        <v>100.0</v>
      </c>
    </row>
    <row r="4163">
      <c r="A4163" s="28">
        <v>4162.0</v>
      </c>
      <c r="B4163" s="28">
        <v>23.0</v>
      </c>
      <c r="C4163" s="28" t="s">
        <v>44</v>
      </c>
      <c r="D4163" s="28">
        <v>1.87</v>
      </c>
      <c r="E4163" s="28">
        <v>1.12</v>
      </c>
      <c r="F4163" s="28">
        <v>6.75</v>
      </c>
      <c r="G4163" s="28">
        <v>85.6</v>
      </c>
      <c r="H4163" s="28" t="s">
        <v>51</v>
      </c>
      <c r="I4163" s="28">
        <v>2.0</v>
      </c>
      <c r="J4163" s="28">
        <v>3.47</v>
      </c>
      <c r="K4163" s="28">
        <v>286.88</v>
      </c>
      <c r="L4163" s="28">
        <v>5.49</v>
      </c>
      <c r="M4163" s="28" t="s">
        <v>48</v>
      </c>
      <c r="N4163" s="28">
        <v>60.84</v>
      </c>
    </row>
    <row r="4164">
      <c r="A4164" s="28">
        <v>4163.0</v>
      </c>
      <c r="B4164" s="28">
        <v>16.0</v>
      </c>
      <c r="C4164" s="28" t="s">
        <v>44</v>
      </c>
      <c r="D4164" s="28">
        <v>3.17</v>
      </c>
      <c r="E4164" s="28">
        <v>3.76</v>
      </c>
      <c r="F4164" s="28">
        <v>4.35</v>
      </c>
      <c r="G4164" s="28">
        <v>98.42</v>
      </c>
      <c r="H4164" s="28" t="s">
        <v>45</v>
      </c>
      <c r="I4164" s="28">
        <v>1.08</v>
      </c>
      <c r="J4164" s="28">
        <v>7.51</v>
      </c>
      <c r="K4164" s="28">
        <v>282.4</v>
      </c>
      <c r="L4164" s="28">
        <v>10.57</v>
      </c>
      <c r="M4164" s="28" t="s">
        <v>48</v>
      </c>
      <c r="N4164" s="28">
        <v>62.39</v>
      </c>
    </row>
    <row r="4165">
      <c r="A4165" s="28">
        <v>4164.0</v>
      </c>
      <c r="B4165" s="28">
        <v>23.0</v>
      </c>
      <c r="C4165" s="28" t="s">
        <v>44</v>
      </c>
      <c r="D4165" s="28">
        <v>3.6</v>
      </c>
      <c r="E4165" s="28">
        <v>1.56</v>
      </c>
      <c r="F4165" s="28">
        <v>4.37</v>
      </c>
      <c r="G4165" s="28">
        <v>86.2</v>
      </c>
      <c r="H4165" s="28" t="s">
        <v>47</v>
      </c>
      <c r="I4165" s="28">
        <v>2.41</v>
      </c>
      <c r="J4165" s="28">
        <v>5.76</v>
      </c>
      <c r="K4165" s="28">
        <v>290.49</v>
      </c>
      <c r="L4165" s="28">
        <v>7.56</v>
      </c>
      <c r="M4165" s="28" t="s">
        <v>48</v>
      </c>
      <c r="N4165" s="28">
        <v>30.34</v>
      </c>
    </row>
    <row r="4166">
      <c r="A4166" s="28">
        <v>4165.0</v>
      </c>
      <c r="B4166" s="28">
        <v>18.0</v>
      </c>
      <c r="C4166" s="28" t="s">
        <v>44</v>
      </c>
      <c r="D4166" s="28">
        <v>7.37</v>
      </c>
      <c r="E4166" s="28">
        <v>3.85</v>
      </c>
      <c r="F4166" s="28">
        <v>6.8</v>
      </c>
      <c r="G4166" s="28">
        <v>73.58</v>
      </c>
      <c r="H4166" s="28" t="s">
        <v>51</v>
      </c>
      <c r="I4166" s="28">
        <v>3.4</v>
      </c>
      <c r="J4166" s="28">
        <v>11.76</v>
      </c>
      <c r="K4166" s="28">
        <v>236.52</v>
      </c>
      <c r="L4166" s="28">
        <v>17.75</v>
      </c>
      <c r="M4166" s="28" t="s">
        <v>46</v>
      </c>
      <c r="N4166" s="28">
        <v>31.44</v>
      </c>
    </row>
    <row r="4167">
      <c r="A4167" s="28">
        <v>4166.0</v>
      </c>
      <c r="B4167" s="28">
        <v>22.0</v>
      </c>
      <c r="C4167" s="28" t="s">
        <v>49</v>
      </c>
      <c r="D4167" s="28">
        <v>4.48</v>
      </c>
      <c r="E4167" s="28">
        <v>4.65</v>
      </c>
      <c r="F4167" s="28">
        <v>8.6</v>
      </c>
      <c r="G4167" s="28">
        <v>73.19</v>
      </c>
      <c r="H4167" s="28" t="s">
        <v>47</v>
      </c>
      <c r="I4167" s="28">
        <v>1.51</v>
      </c>
      <c r="J4167" s="28">
        <v>8.22</v>
      </c>
      <c r="K4167" s="28">
        <v>268.17</v>
      </c>
      <c r="L4167" s="28">
        <v>10.02</v>
      </c>
      <c r="M4167" s="28" t="s">
        <v>48</v>
      </c>
      <c r="N4167" s="28">
        <v>65.43</v>
      </c>
    </row>
    <row r="4168">
      <c r="A4168" s="28">
        <v>4167.0</v>
      </c>
      <c r="B4168" s="28">
        <v>16.0</v>
      </c>
      <c r="C4168" s="28" t="s">
        <v>49</v>
      </c>
      <c r="D4168" s="28">
        <v>0.36</v>
      </c>
      <c r="E4168" s="28">
        <v>9.29</v>
      </c>
      <c r="F4168" s="28">
        <v>8.57</v>
      </c>
      <c r="G4168" s="28">
        <v>79.09</v>
      </c>
      <c r="H4168" s="28" t="s">
        <v>51</v>
      </c>
      <c r="I4168" s="28">
        <v>3.51</v>
      </c>
      <c r="J4168" s="28">
        <v>5.87</v>
      </c>
      <c r="K4168" s="28">
        <v>297.98</v>
      </c>
      <c r="L4168" s="28">
        <v>4.66</v>
      </c>
      <c r="M4168" s="28" t="s">
        <v>48</v>
      </c>
      <c r="N4168" s="28">
        <v>100.0</v>
      </c>
    </row>
    <row r="4169">
      <c r="A4169" s="28">
        <v>4168.0</v>
      </c>
      <c r="B4169" s="28">
        <v>16.0</v>
      </c>
      <c r="C4169" s="28" t="s">
        <v>49</v>
      </c>
      <c r="D4169" s="28">
        <v>3.26</v>
      </c>
      <c r="E4169" s="28">
        <v>1.73</v>
      </c>
      <c r="F4169" s="28">
        <v>4.05</v>
      </c>
      <c r="G4169" s="28">
        <v>70.37</v>
      </c>
      <c r="H4169" s="28" t="s">
        <v>47</v>
      </c>
      <c r="I4169" s="28">
        <v>3.1</v>
      </c>
      <c r="J4169" s="28">
        <v>8.25</v>
      </c>
      <c r="K4169" s="28">
        <v>288.31</v>
      </c>
      <c r="L4169" s="28">
        <v>10.0</v>
      </c>
      <c r="M4169" s="28" t="s">
        <v>48</v>
      </c>
      <c r="N4169" s="28">
        <v>31.44</v>
      </c>
    </row>
    <row r="4170">
      <c r="A4170" s="28">
        <v>4169.0</v>
      </c>
      <c r="B4170" s="28">
        <v>20.0</v>
      </c>
      <c r="C4170" s="28" t="s">
        <v>44</v>
      </c>
      <c r="D4170" s="28">
        <v>3.33</v>
      </c>
      <c r="E4170" s="28">
        <v>7.99</v>
      </c>
      <c r="F4170" s="28">
        <v>4.54</v>
      </c>
      <c r="G4170" s="28">
        <v>75.06</v>
      </c>
      <c r="H4170" s="28" t="s">
        <v>47</v>
      </c>
      <c r="I4170" s="28">
        <v>1.86</v>
      </c>
      <c r="J4170" s="28">
        <v>5.09</v>
      </c>
      <c r="K4170" s="28">
        <v>280.14</v>
      </c>
      <c r="L4170" s="28">
        <v>6.77</v>
      </c>
      <c r="M4170" s="28" t="s">
        <v>50</v>
      </c>
      <c r="N4170" s="28">
        <v>80.11</v>
      </c>
    </row>
    <row r="4171">
      <c r="A4171" s="28">
        <v>4170.0</v>
      </c>
      <c r="B4171" s="28">
        <v>20.0</v>
      </c>
      <c r="C4171" s="28" t="s">
        <v>44</v>
      </c>
      <c r="D4171" s="28">
        <v>7.72</v>
      </c>
      <c r="E4171" s="28">
        <v>4.56</v>
      </c>
      <c r="F4171" s="28">
        <v>6.92</v>
      </c>
      <c r="G4171" s="28">
        <v>93.68</v>
      </c>
      <c r="H4171" s="28" t="s">
        <v>47</v>
      </c>
      <c r="I4171" s="28">
        <v>1.56</v>
      </c>
      <c r="J4171" s="28">
        <v>11.77</v>
      </c>
      <c r="K4171" s="28">
        <v>221.28</v>
      </c>
      <c r="L4171" s="28">
        <v>13.21</v>
      </c>
      <c r="M4171" s="28" t="s">
        <v>46</v>
      </c>
      <c r="N4171" s="28">
        <v>41.71</v>
      </c>
    </row>
    <row r="4172">
      <c r="A4172" s="28">
        <v>4171.0</v>
      </c>
      <c r="B4172" s="28">
        <v>23.0</v>
      </c>
      <c r="C4172" s="28" t="s">
        <v>52</v>
      </c>
      <c r="D4172" s="28">
        <v>4.79</v>
      </c>
      <c r="E4172" s="28">
        <v>8.3</v>
      </c>
      <c r="F4172" s="28">
        <v>8.24</v>
      </c>
      <c r="G4172" s="28">
        <v>94.39</v>
      </c>
      <c r="H4172" s="28" t="s">
        <v>51</v>
      </c>
      <c r="I4172" s="28">
        <v>4.31</v>
      </c>
      <c r="J4172" s="28">
        <v>9.06</v>
      </c>
      <c r="K4172" s="28">
        <v>268.95</v>
      </c>
      <c r="L4172" s="28">
        <v>10.12</v>
      </c>
      <c r="M4172" s="28" t="s">
        <v>48</v>
      </c>
      <c r="N4172" s="28">
        <v>98.98</v>
      </c>
    </row>
    <row r="4173">
      <c r="A4173" s="28">
        <v>4172.0</v>
      </c>
      <c r="B4173" s="28">
        <v>22.0</v>
      </c>
      <c r="C4173" s="28" t="s">
        <v>44</v>
      </c>
      <c r="D4173" s="28">
        <v>5.09</v>
      </c>
      <c r="E4173" s="28">
        <v>5.62</v>
      </c>
      <c r="F4173" s="28">
        <v>8.77</v>
      </c>
      <c r="G4173" s="28">
        <v>85.11</v>
      </c>
      <c r="H4173" s="28" t="s">
        <v>51</v>
      </c>
      <c r="I4173" s="28">
        <v>0.06</v>
      </c>
      <c r="J4173" s="28">
        <v>10.4</v>
      </c>
      <c r="K4173" s="28">
        <v>250.44</v>
      </c>
      <c r="L4173" s="28">
        <v>13.52</v>
      </c>
      <c r="M4173" s="28" t="s">
        <v>46</v>
      </c>
      <c r="N4173" s="28">
        <v>82.34</v>
      </c>
    </row>
    <row r="4174">
      <c r="A4174" s="28">
        <v>4173.0</v>
      </c>
      <c r="B4174" s="28">
        <v>23.0</v>
      </c>
      <c r="C4174" s="28" t="s">
        <v>49</v>
      </c>
      <c r="D4174" s="28">
        <v>5.71</v>
      </c>
      <c r="E4174" s="28">
        <v>1.35</v>
      </c>
      <c r="F4174" s="28">
        <v>8.3</v>
      </c>
      <c r="G4174" s="28">
        <v>83.31</v>
      </c>
      <c r="H4174" s="28" t="s">
        <v>47</v>
      </c>
      <c r="I4174" s="28">
        <v>3.58</v>
      </c>
      <c r="J4174" s="28">
        <v>9.91</v>
      </c>
      <c r="K4174" s="28">
        <v>257.09</v>
      </c>
      <c r="L4174" s="28">
        <v>15.29</v>
      </c>
      <c r="M4174" s="28" t="s">
        <v>46</v>
      </c>
      <c r="N4174" s="28">
        <v>42.98</v>
      </c>
    </row>
    <row r="4175">
      <c r="A4175" s="28">
        <v>4174.0</v>
      </c>
      <c r="B4175" s="28">
        <v>21.0</v>
      </c>
      <c r="C4175" s="28" t="s">
        <v>44</v>
      </c>
      <c r="D4175" s="28">
        <v>6.16</v>
      </c>
      <c r="E4175" s="28">
        <v>9.52</v>
      </c>
      <c r="F4175" s="28">
        <v>7.39</v>
      </c>
      <c r="G4175" s="28">
        <v>77.08</v>
      </c>
      <c r="H4175" s="28" t="s">
        <v>47</v>
      </c>
      <c r="I4175" s="28">
        <v>2.09</v>
      </c>
      <c r="J4175" s="28">
        <v>7.86</v>
      </c>
      <c r="K4175" s="28">
        <v>258.25</v>
      </c>
      <c r="L4175" s="28">
        <v>11.96</v>
      </c>
      <c r="M4175" s="28" t="s">
        <v>46</v>
      </c>
      <c r="N4175" s="28">
        <v>90.9708999502487</v>
      </c>
    </row>
    <row r="4176">
      <c r="A4176" s="28">
        <v>4175.0</v>
      </c>
      <c r="B4176" s="28">
        <v>21.0</v>
      </c>
      <c r="C4176" s="28" t="s">
        <v>49</v>
      </c>
      <c r="D4176" s="28">
        <v>5.08</v>
      </c>
      <c r="E4176" s="28">
        <v>1.74</v>
      </c>
      <c r="F4176" s="28">
        <v>5.0</v>
      </c>
      <c r="G4176" s="28">
        <v>85.44</v>
      </c>
      <c r="H4176" s="28" t="s">
        <v>45</v>
      </c>
      <c r="I4176" s="28">
        <v>3.59</v>
      </c>
      <c r="J4176" s="28">
        <v>7.37</v>
      </c>
      <c r="K4176" s="28">
        <v>260.58</v>
      </c>
      <c r="L4176" s="28">
        <v>13.99</v>
      </c>
      <c r="M4176" s="28" t="s">
        <v>46</v>
      </c>
      <c r="N4176" s="28">
        <v>35.63</v>
      </c>
    </row>
    <row r="4177">
      <c r="A4177" s="28">
        <v>4176.0</v>
      </c>
      <c r="B4177" s="28">
        <v>17.0</v>
      </c>
      <c r="C4177" s="28" t="s">
        <v>44</v>
      </c>
      <c r="D4177" s="28">
        <v>1.9</v>
      </c>
      <c r="E4177" s="28">
        <v>6.38</v>
      </c>
      <c r="F4177" s="28">
        <v>4.36</v>
      </c>
      <c r="G4177" s="28">
        <v>92.24</v>
      </c>
      <c r="H4177" s="28" t="s">
        <v>51</v>
      </c>
      <c r="I4177" s="28">
        <v>2.54</v>
      </c>
      <c r="J4177" s="28">
        <v>6.09</v>
      </c>
      <c r="K4177" s="28">
        <v>292.96</v>
      </c>
      <c r="L4177" s="28">
        <v>8.88</v>
      </c>
      <c r="M4177" s="28" t="s">
        <v>48</v>
      </c>
      <c r="N4177" s="28">
        <v>86.06</v>
      </c>
    </row>
    <row r="4178">
      <c r="A4178" s="28">
        <v>4177.0</v>
      </c>
      <c r="B4178" s="28">
        <v>21.0</v>
      </c>
      <c r="C4178" s="28" t="s">
        <v>44</v>
      </c>
      <c r="D4178" s="28">
        <v>6.99</v>
      </c>
      <c r="E4178" s="28">
        <v>8.9</v>
      </c>
      <c r="F4178" s="28">
        <v>4.24</v>
      </c>
      <c r="G4178" s="28">
        <v>89.51</v>
      </c>
      <c r="H4178" s="28" t="s">
        <v>51</v>
      </c>
      <c r="I4178" s="28">
        <v>0.42</v>
      </c>
      <c r="J4178" s="28">
        <v>12.55</v>
      </c>
      <c r="K4178" s="28">
        <v>230.4</v>
      </c>
      <c r="L4178" s="28">
        <v>18.16</v>
      </c>
      <c r="M4178" s="28" t="s">
        <v>50</v>
      </c>
      <c r="N4178" s="28">
        <v>75.8719012047443</v>
      </c>
    </row>
    <row r="4179">
      <c r="A4179" s="28">
        <v>4178.0</v>
      </c>
      <c r="B4179" s="28">
        <v>20.0</v>
      </c>
      <c r="C4179" s="28" t="s">
        <v>49</v>
      </c>
      <c r="D4179" s="28">
        <v>5.86</v>
      </c>
      <c r="E4179" s="28">
        <v>1.72</v>
      </c>
      <c r="F4179" s="28">
        <v>7.06</v>
      </c>
      <c r="G4179" s="28">
        <v>61.42</v>
      </c>
      <c r="H4179" s="28" t="s">
        <v>45</v>
      </c>
      <c r="I4179" s="28">
        <v>4.91</v>
      </c>
      <c r="J4179" s="28">
        <v>11.32</v>
      </c>
      <c r="K4179" s="28">
        <v>253.51</v>
      </c>
      <c r="L4179" s="28">
        <v>12.18</v>
      </c>
      <c r="M4179" s="28" t="s">
        <v>46</v>
      </c>
      <c r="N4179" s="28">
        <v>30.72</v>
      </c>
    </row>
    <row r="4180">
      <c r="A4180" s="28">
        <v>4179.0</v>
      </c>
      <c r="B4180" s="28">
        <v>18.0</v>
      </c>
      <c r="C4180" s="28" t="s">
        <v>49</v>
      </c>
      <c r="D4180" s="28">
        <v>5.93</v>
      </c>
      <c r="E4180" s="28">
        <v>5.99</v>
      </c>
      <c r="F4180" s="28">
        <v>4.18</v>
      </c>
      <c r="G4180" s="28">
        <v>89.25</v>
      </c>
      <c r="H4180" s="28" t="s">
        <v>45</v>
      </c>
      <c r="I4180" s="28">
        <v>0.43</v>
      </c>
      <c r="J4180" s="28">
        <v>8.73</v>
      </c>
      <c r="K4180" s="28">
        <v>244.52</v>
      </c>
      <c r="L4180" s="28">
        <v>14.68</v>
      </c>
      <c r="M4180" s="28" t="s">
        <v>46</v>
      </c>
      <c r="N4180" s="28">
        <v>53.22</v>
      </c>
    </row>
    <row r="4181">
      <c r="A4181" s="28">
        <v>4180.0</v>
      </c>
      <c r="B4181" s="28">
        <v>21.0</v>
      </c>
      <c r="C4181" s="28" t="s">
        <v>44</v>
      </c>
      <c r="D4181" s="28">
        <v>7.97</v>
      </c>
      <c r="E4181" s="28">
        <v>8.42</v>
      </c>
      <c r="F4181" s="28">
        <v>7.7</v>
      </c>
      <c r="G4181" s="28">
        <v>88.8</v>
      </c>
      <c r="H4181" s="28" t="s">
        <v>45</v>
      </c>
      <c r="I4181" s="28">
        <v>0.79</v>
      </c>
      <c r="J4181" s="28">
        <v>13.12</v>
      </c>
      <c r="K4181" s="28">
        <v>248.02</v>
      </c>
      <c r="L4181" s="28">
        <v>17.44</v>
      </c>
      <c r="M4181" s="28" t="s">
        <v>46</v>
      </c>
      <c r="N4181" s="28">
        <v>75.6527973463238</v>
      </c>
    </row>
    <row r="4182">
      <c r="A4182" s="28">
        <v>4181.0</v>
      </c>
      <c r="B4182" s="28">
        <v>23.0</v>
      </c>
      <c r="C4182" s="28" t="s">
        <v>49</v>
      </c>
      <c r="D4182" s="28">
        <v>6.42</v>
      </c>
      <c r="E4182" s="28">
        <v>9.88</v>
      </c>
      <c r="F4182" s="28">
        <v>7.56</v>
      </c>
      <c r="G4182" s="28">
        <v>63.96</v>
      </c>
      <c r="H4182" s="28" t="s">
        <v>47</v>
      </c>
      <c r="I4182" s="28">
        <v>2.1</v>
      </c>
      <c r="J4182" s="28">
        <v>9.98</v>
      </c>
      <c r="K4182" s="28">
        <v>228.81</v>
      </c>
      <c r="L4182" s="28">
        <v>13.43</v>
      </c>
      <c r="M4182" s="28" t="s">
        <v>46</v>
      </c>
      <c r="N4182" s="28">
        <v>94.1380037145958</v>
      </c>
    </row>
    <row r="4183">
      <c r="A4183" s="28">
        <v>4182.0</v>
      </c>
      <c r="B4183" s="28">
        <v>24.0</v>
      </c>
      <c r="C4183" s="28" t="s">
        <v>49</v>
      </c>
      <c r="D4183" s="28">
        <v>6.63</v>
      </c>
      <c r="E4183" s="28">
        <v>7.52</v>
      </c>
      <c r="F4183" s="28">
        <v>4.4</v>
      </c>
      <c r="G4183" s="28">
        <v>66.01</v>
      </c>
      <c r="H4183" s="28" t="s">
        <v>45</v>
      </c>
      <c r="I4183" s="28">
        <v>4.72</v>
      </c>
      <c r="J4183" s="28">
        <v>9.95</v>
      </c>
      <c r="K4183" s="28">
        <v>239.14</v>
      </c>
      <c r="L4183" s="28">
        <v>15.83</v>
      </c>
      <c r="M4183" s="28" t="s">
        <v>50</v>
      </c>
      <c r="N4183" s="28">
        <v>54.1126331540546</v>
      </c>
    </row>
    <row r="4184">
      <c r="A4184" s="28">
        <v>4183.0</v>
      </c>
      <c r="B4184" s="28">
        <v>16.0</v>
      </c>
      <c r="C4184" s="28" t="s">
        <v>44</v>
      </c>
      <c r="D4184" s="28">
        <v>7.61</v>
      </c>
      <c r="E4184" s="28">
        <v>3.51</v>
      </c>
      <c r="F4184" s="28">
        <v>8.53</v>
      </c>
      <c r="G4184" s="28">
        <v>91.52</v>
      </c>
      <c r="H4184" s="28" t="s">
        <v>51</v>
      </c>
      <c r="I4184" s="28">
        <v>1.47</v>
      </c>
      <c r="J4184" s="28">
        <v>10.36</v>
      </c>
      <c r="K4184" s="28">
        <v>231.41</v>
      </c>
      <c r="L4184" s="28">
        <v>17.45</v>
      </c>
      <c r="M4184" s="28" t="s">
        <v>46</v>
      </c>
      <c r="N4184" s="28">
        <v>47.15</v>
      </c>
    </row>
    <row r="4185">
      <c r="A4185" s="28">
        <v>4184.0</v>
      </c>
      <c r="B4185" s="28">
        <v>18.0</v>
      </c>
      <c r="C4185" s="28" t="s">
        <v>44</v>
      </c>
      <c r="D4185" s="28">
        <v>1.21</v>
      </c>
      <c r="E4185" s="28">
        <v>7.3</v>
      </c>
      <c r="F4185" s="28">
        <v>6.61</v>
      </c>
      <c r="G4185" s="28">
        <v>82.36</v>
      </c>
      <c r="H4185" s="28" t="s">
        <v>47</v>
      </c>
      <c r="I4185" s="28">
        <v>2.84</v>
      </c>
      <c r="J4185" s="28">
        <v>5.6</v>
      </c>
      <c r="K4185" s="28">
        <v>307.02</v>
      </c>
      <c r="L4185" s="28">
        <v>5.53</v>
      </c>
      <c r="M4185" s="28" t="s">
        <v>48</v>
      </c>
      <c r="N4185" s="28">
        <v>97.99</v>
      </c>
    </row>
    <row r="4186">
      <c r="A4186" s="28">
        <v>4185.0</v>
      </c>
      <c r="B4186" s="28">
        <v>18.0</v>
      </c>
      <c r="C4186" s="28" t="s">
        <v>44</v>
      </c>
      <c r="D4186" s="28">
        <v>3.98</v>
      </c>
      <c r="E4186" s="28">
        <v>7.35</v>
      </c>
      <c r="F4186" s="28">
        <v>8.52</v>
      </c>
      <c r="G4186" s="28">
        <v>92.87</v>
      </c>
      <c r="H4186" s="28" t="s">
        <v>45</v>
      </c>
      <c r="I4186" s="28">
        <v>2.61</v>
      </c>
      <c r="J4186" s="28">
        <v>7.98</v>
      </c>
      <c r="K4186" s="28">
        <v>266.63</v>
      </c>
      <c r="L4186" s="28">
        <v>11.27</v>
      </c>
      <c r="M4186" s="28" t="s">
        <v>48</v>
      </c>
      <c r="N4186" s="28">
        <v>86.21</v>
      </c>
    </row>
    <row r="4187">
      <c r="A4187" s="28">
        <v>4186.0</v>
      </c>
      <c r="B4187" s="28">
        <v>23.0</v>
      </c>
      <c r="C4187" s="28" t="s">
        <v>44</v>
      </c>
      <c r="D4187" s="28">
        <v>4.64</v>
      </c>
      <c r="E4187" s="28">
        <v>7.3</v>
      </c>
      <c r="F4187" s="28">
        <v>8.51</v>
      </c>
      <c r="G4187" s="28">
        <v>67.39</v>
      </c>
      <c r="H4187" s="28" t="s">
        <v>45</v>
      </c>
      <c r="I4187" s="28">
        <v>1.65</v>
      </c>
      <c r="J4187" s="28">
        <v>7.51</v>
      </c>
      <c r="K4187" s="28">
        <v>276.64</v>
      </c>
      <c r="L4187" s="28">
        <v>10.6</v>
      </c>
      <c r="M4187" s="28" t="s">
        <v>48</v>
      </c>
      <c r="N4187" s="28">
        <v>71.31</v>
      </c>
    </row>
    <row r="4188">
      <c r="A4188" s="28">
        <v>4187.0</v>
      </c>
      <c r="B4188" s="28">
        <v>16.0</v>
      </c>
      <c r="C4188" s="28" t="s">
        <v>49</v>
      </c>
      <c r="D4188" s="28">
        <v>2.63</v>
      </c>
      <c r="E4188" s="28">
        <v>8.69</v>
      </c>
      <c r="F4188" s="28">
        <v>4.99</v>
      </c>
      <c r="G4188" s="28">
        <v>61.22</v>
      </c>
      <c r="H4188" s="28" t="s">
        <v>47</v>
      </c>
      <c r="I4188" s="28">
        <v>3.48</v>
      </c>
      <c r="J4188" s="28">
        <v>7.44</v>
      </c>
      <c r="K4188" s="28">
        <v>295.11</v>
      </c>
      <c r="L4188" s="28">
        <v>4.77</v>
      </c>
      <c r="M4188" s="28" t="s">
        <v>50</v>
      </c>
      <c r="N4188" s="28">
        <v>83.46</v>
      </c>
    </row>
    <row r="4189">
      <c r="A4189" s="28">
        <v>4188.0</v>
      </c>
      <c r="B4189" s="28">
        <v>20.0</v>
      </c>
      <c r="C4189" s="28" t="s">
        <v>44</v>
      </c>
      <c r="D4189" s="28">
        <v>6.72</v>
      </c>
      <c r="E4189" s="28">
        <v>1.79</v>
      </c>
      <c r="F4189" s="28">
        <v>5.9</v>
      </c>
      <c r="G4189" s="28">
        <v>66.48</v>
      </c>
      <c r="H4189" s="28" t="s">
        <v>47</v>
      </c>
      <c r="I4189" s="28">
        <v>2.51</v>
      </c>
      <c r="J4189" s="28">
        <v>9.62</v>
      </c>
      <c r="K4189" s="28">
        <v>246.76</v>
      </c>
      <c r="L4189" s="28">
        <v>19.06</v>
      </c>
      <c r="M4189" s="28" t="s">
        <v>46</v>
      </c>
      <c r="N4189" s="28">
        <v>19.62</v>
      </c>
    </row>
    <row r="4190">
      <c r="A4190" s="28">
        <v>4189.0</v>
      </c>
      <c r="B4190" s="28">
        <v>18.0</v>
      </c>
      <c r="C4190" s="28" t="s">
        <v>44</v>
      </c>
      <c r="D4190" s="28">
        <v>6.1</v>
      </c>
      <c r="E4190" s="28">
        <v>1.98</v>
      </c>
      <c r="F4190" s="28">
        <v>4.67</v>
      </c>
      <c r="G4190" s="28">
        <v>78.1</v>
      </c>
      <c r="H4190" s="28" t="s">
        <v>45</v>
      </c>
      <c r="I4190" s="28">
        <v>2.89</v>
      </c>
      <c r="J4190" s="28">
        <v>10.02</v>
      </c>
      <c r="K4190" s="28">
        <v>240.12</v>
      </c>
      <c r="L4190" s="28">
        <v>13.38</v>
      </c>
      <c r="M4190" s="28" t="s">
        <v>46</v>
      </c>
      <c r="N4190" s="28">
        <v>18.46</v>
      </c>
    </row>
    <row r="4191">
      <c r="A4191" s="28">
        <v>4190.0</v>
      </c>
      <c r="B4191" s="28">
        <v>17.0</v>
      </c>
      <c r="C4191" s="28" t="s">
        <v>44</v>
      </c>
      <c r="D4191" s="28">
        <v>5.77</v>
      </c>
      <c r="E4191" s="28">
        <v>6.77</v>
      </c>
      <c r="F4191" s="28">
        <v>7.87</v>
      </c>
      <c r="G4191" s="28">
        <v>80.93</v>
      </c>
      <c r="H4191" s="28" t="s">
        <v>47</v>
      </c>
      <c r="I4191" s="28">
        <v>1.05</v>
      </c>
      <c r="J4191" s="28">
        <v>8.73</v>
      </c>
      <c r="K4191" s="28">
        <v>246.73</v>
      </c>
      <c r="L4191" s="28">
        <v>11.59</v>
      </c>
      <c r="M4191" s="28" t="s">
        <v>46</v>
      </c>
      <c r="N4191" s="28">
        <v>68.51</v>
      </c>
    </row>
    <row r="4192">
      <c r="A4192" s="28">
        <v>4191.0</v>
      </c>
      <c r="B4192" s="28">
        <v>23.0</v>
      </c>
      <c r="C4192" s="28" t="s">
        <v>49</v>
      </c>
      <c r="D4192" s="28">
        <v>7.98</v>
      </c>
      <c r="E4192" s="28">
        <v>9.58</v>
      </c>
      <c r="F4192" s="28">
        <v>6.52</v>
      </c>
      <c r="G4192" s="28">
        <v>94.31</v>
      </c>
      <c r="H4192" s="28" t="s">
        <v>47</v>
      </c>
      <c r="I4192" s="28">
        <v>4.63</v>
      </c>
      <c r="J4192" s="28">
        <v>9.56</v>
      </c>
      <c r="K4192" s="28">
        <v>229.12</v>
      </c>
      <c r="L4192" s="28">
        <v>14.32</v>
      </c>
      <c r="M4192" s="28" t="s">
        <v>46</v>
      </c>
      <c r="N4192" s="28">
        <v>79.0478026768117</v>
      </c>
    </row>
    <row r="4193">
      <c r="A4193" s="28">
        <v>4192.0</v>
      </c>
      <c r="B4193" s="28">
        <v>18.0</v>
      </c>
      <c r="C4193" s="28" t="s">
        <v>44</v>
      </c>
      <c r="D4193" s="28">
        <v>2.08</v>
      </c>
      <c r="E4193" s="28">
        <v>5.19</v>
      </c>
      <c r="F4193" s="28">
        <v>8.64</v>
      </c>
      <c r="G4193" s="28">
        <v>88.65</v>
      </c>
      <c r="H4193" s="28" t="s">
        <v>47</v>
      </c>
      <c r="I4193" s="28">
        <v>0.55</v>
      </c>
      <c r="J4193" s="28">
        <v>3.89</v>
      </c>
      <c r="K4193" s="28">
        <v>284.03</v>
      </c>
      <c r="L4193" s="28">
        <v>5.37</v>
      </c>
      <c r="M4193" s="28" t="s">
        <v>48</v>
      </c>
      <c r="N4193" s="28">
        <v>94.05</v>
      </c>
    </row>
    <row r="4194">
      <c r="A4194" s="28">
        <v>4193.0</v>
      </c>
      <c r="B4194" s="28">
        <v>22.0</v>
      </c>
      <c r="C4194" s="28" t="s">
        <v>44</v>
      </c>
      <c r="D4194" s="28">
        <v>5.88</v>
      </c>
      <c r="E4194" s="28">
        <v>9.65</v>
      </c>
      <c r="F4194" s="28">
        <v>5.04</v>
      </c>
      <c r="G4194" s="28">
        <v>99.62</v>
      </c>
      <c r="H4194" s="28" t="s">
        <v>45</v>
      </c>
      <c r="I4194" s="28">
        <v>3.45</v>
      </c>
      <c r="J4194" s="28">
        <v>10.16</v>
      </c>
      <c r="K4194" s="28">
        <v>256.1</v>
      </c>
      <c r="L4194" s="28">
        <v>13.97</v>
      </c>
      <c r="M4194" s="28" t="s">
        <v>50</v>
      </c>
      <c r="N4194" s="28">
        <v>88.7810099929786</v>
      </c>
    </row>
    <row r="4195">
      <c r="A4195" s="28">
        <v>4194.0</v>
      </c>
      <c r="B4195" s="28">
        <v>16.0</v>
      </c>
      <c r="C4195" s="28" t="s">
        <v>44</v>
      </c>
      <c r="D4195" s="28">
        <v>4.41</v>
      </c>
      <c r="E4195" s="28">
        <v>9.44</v>
      </c>
      <c r="F4195" s="28">
        <v>7.44</v>
      </c>
      <c r="G4195" s="28">
        <v>63.15</v>
      </c>
      <c r="H4195" s="28" t="s">
        <v>51</v>
      </c>
      <c r="I4195" s="28">
        <v>4.43</v>
      </c>
      <c r="J4195" s="28">
        <v>9.47</v>
      </c>
      <c r="K4195" s="28">
        <v>266.07</v>
      </c>
      <c r="L4195" s="28">
        <v>11.11</v>
      </c>
      <c r="M4195" s="28" t="s">
        <v>48</v>
      </c>
      <c r="N4195" s="28">
        <v>87.45</v>
      </c>
    </row>
    <row r="4196">
      <c r="A4196" s="28">
        <v>4195.0</v>
      </c>
      <c r="B4196" s="28">
        <v>21.0</v>
      </c>
      <c r="C4196" s="28" t="s">
        <v>49</v>
      </c>
      <c r="D4196" s="28">
        <v>2.5</v>
      </c>
      <c r="E4196" s="28">
        <v>9.13</v>
      </c>
      <c r="F4196" s="28">
        <v>8.95</v>
      </c>
      <c r="G4196" s="28">
        <v>65.21</v>
      </c>
      <c r="H4196" s="28" t="s">
        <v>51</v>
      </c>
      <c r="I4196" s="28">
        <v>0.42</v>
      </c>
      <c r="J4196" s="28">
        <v>5.84</v>
      </c>
      <c r="K4196" s="28">
        <v>300.65</v>
      </c>
      <c r="L4196" s="28">
        <v>9.67</v>
      </c>
      <c r="M4196" s="28" t="s">
        <v>48</v>
      </c>
      <c r="N4196" s="28">
        <v>100.0</v>
      </c>
    </row>
    <row r="4197">
      <c r="A4197" s="28">
        <v>4196.0</v>
      </c>
      <c r="B4197" s="28">
        <v>18.0</v>
      </c>
      <c r="C4197" s="28" t="s">
        <v>44</v>
      </c>
      <c r="D4197" s="28">
        <v>1.28</v>
      </c>
      <c r="E4197" s="28">
        <v>9.19</v>
      </c>
      <c r="F4197" s="28">
        <v>7.33</v>
      </c>
      <c r="G4197" s="28">
        <v>63.37</v>
      </c>
      <c r="H4197" s="28" t="s">
        <v>45</v>
      </c>
      <c r="I4197" s="28">
        <v>0.14</v>
      </c>
      <c r="J4197" s="28">
        <v>3.91</v>
      </c>
      <c r="K4197" s="28">
        <v>300.36</v>
      </c>
      <c r="L4197" s="28">
        <v>5.19</v>
      </c>
      <c r="M4197" s="28" t="s">
        <v>48</v>
      </c>
      <c r="N4197" s="28">
        <v>100.0</v>
      </c>
    </row>
    <row r="4198">
      <c r="A4198" s="28">
        <v>4197.0</v>
      </c>
      <c r="B4198" s="28">
        <v>23.0</v>
      </c>
      <c r="C4198" s="28" t="s">
        <v>49</v>
      </c>
      <c r="D4198" s="28">
        <v>7.17</v>
      </c>
      <c r="E4198" s="28">
        <v>9.08</v>
      </c>
      <c r="F4198" s="28">
        <v>4.34</v>
      </c>
      <c r="G4198" s="28">
        <v>81.54</v>
      </c>
      <c r="H4198" s="28" t="s">
        <v>45</v>
      </c>
      <c r="I4198" s="28">
        <v>1.67</v>
      </c>
      <c r="J4198" s="28">
        <v>9.85</v>
      </c>
      <c r="K4198" s="28">
        <v>252.1</v>
      </c>
      <c r="L4198" s="28">
        <v>13.64</v>
      </c>
      <c r="M4198" s="28" t="s">
        <v>50</v>
      </c>
      <c r="N4198" s="28">
        <v>66.8005001744347</v>
      </c>
    </row>
    <row r="4199">
      <c r="A4199" s="28">
        <v>4198.0</v>
      </c>
      <c r="B4199" s="28">
        <v>21.0</v>
      </c>
      <c r="C4199" s="28" t="s">
        <v>44</v>
      </c>
      <c r="D4199" s="28">
        <v>4.76</v>
      </c>
      <c r="E4199" s="28">
        <v>8.38</v>
      </c>
      <c r="F4199" s="28">
        <v>6.94</v>
      </c>
      <c r="G4199" s="28">
        <v>70.67</v>
      </c>
      <c r="H4199" s="28" t="s">
        <v>45</v>
      </c>
      <c r="I4199" s="28">
        <v>3.95</v>
      </c>
      <c r="J4199" s="28">
        <v>8.75</v>
      </c>
      <c r="K4199" s="28">
        <v>266.99</v>
      </c>
      <c r="L4199" s="28">
        <v>15.66</v>
      </c>
      <c r="M4199" s="28" t="s">
        <v>48</v>
      </c>
      <c r="N4199" s="28">
        <v>80.22</v>
      </c>
    </row>
    <row r="4200">
      <c r="A4200" s="28">
        <v>4199.0</v>
      </c>
      <c r="B4200" s="28">
        <v>17.0</v>
      </c>
      <c r="C4200" s="28" t="s">
        <v>44</v>
      </c>
      <c r="D4200" s="28">
        <v>6.6</v>
      </c>
      <c r="E4200" s="28">
        <v>7.25</v>
      </c>
      <c r="F4200" s="28">
        <v>4.9</v>
      </c>
      <c r="G4200" s="28">
        <v>87.35</v>
      </c>
      <c r="H4200" s="28" t="s">
        <v>51</v>
      </c>
      <c r="I4200" s="28">
        <v>3.59</v>
      </c>
      <c r="J4200" s="28">
        <v>9.94</v>
      </c>
      <c r="K4200" s="28">
        <v>246.0</v>
      </c>
      <c r="L4200" s="28">
        <v>11.84</v>
      </c>
      <c r="M4200" s="28" t="s">
        <v>50</v>
      </c>
      <c r="N4200" s="28">
        <v>68.2591695434598</v>
      </c>
    </row>
    <row r="4201">
      <c r="A4201" s="28">
        <v>4200.0</v>
      </c>
      <c r="B4201" s="28">
        <v>21.0</v>
      </c>
      <c r="C4201" s="28" t="s">
        <v>49</v>
      </c>
      <c r="D4201" s="28">
        <v>4.36</v>
      </c>
      <c r="E4201" s="28">
        <v>1.22</v>
      </c>
      <c r="F4201" s="28">
        <v>4.15</v>
      </c>
      <c r="G4201" s="28">
        <v>65.31</v>
      </c>
      <c r="H4201" s="28" t="s">
        <v>45</v>
      </c>
      <c r="I4201" s="28">
        <v>4.11</v>
      </c>
      <c r="J4201" s="28">
        <v>5.36</v>
      </c>
      <c r="K4201" s="28">
        <v>260.75</v>
      </c>
      <c r="L4201" s="28">
        <v>8.99</v>
      </c>
      <c r="M4201" s="28" t="s">
        <v>48</v>
      </c>
      <c r="N4201" s="28">
        <v>30.879049429322</v>
      </c>
    </row>
    <row r="4202">
      <c r="A4202" s="28">
        <v>4201.0</v>
      </c>
      <c r="B4202" s="28">
        <v>22.0</v>
      </c>
      <c r="C4202" s="28" t="s">
        <v>44</v>
      </c>
      <c r="D4202" s="28">
        <v>1.76</v>
      </c>
      <c r="E4202" s="28">
        <v>2.19</v>
      </c>
      <c r="F4202" s="28">
        <v>5.67</v>
      </c>
      <c r="G4202" s="28">
        <v>64.13</v>
      </c>
      <c r="H4202" s="28" t="s">
        <v>45</v>
      </c>
      <c r="I4202" s="28">
        <v>1.99</v>
      </c>
      <c r="J4202" s="28">
        <v>6.62</v>
      </c>
      <c r="K4202" s="28">
        <v>301.41</v>
      </c>
      <c r="L4202" s="28">
        <v>4.49</v>
      </c>
      <c r="M4202" s="28" t="s">
        <v>48</v>
      </c>
      <c r="N4202" s="28">
        <v>52.21</v>
      </c>
    </row>
    <row r="4203">
      <c r="A4203" s="28">
        <v>4202.0</v>
      </c>
      <c r="B4203" s="28">
        <v>20.0</v>
      </c>
      <c r="C4203" s="28" t="s">
        <v>49</v>
      </c>
      <c r="D4203" s="28">
        <v>2.7</v>
      </c>
      <c r="E4203" s="28">
        <v>2.21</v>
      </c>
      <c r="F4203" s="28">
        <v>5.33</v>
      </c>
      <c r="G4203" s="28">
        <v>78.41</v>
      </c>
      <c r="H4203" s="28" t="s">
        <v>47</v>
      </c>
      <c r="I4203" s="28">
        <v>4.97</v>
      </c>
      <c r="J4203" s="28">
        <v>4.41</v>
      </c>
      <c r="K4203" s="28">
        <v>282.11</v>
      </c>
      <c r="L4203" s="28">
        <v>7.0</v>
      </c>
      <c r="M4203" s="28" t="s">
        <v>48</v>
      </c>
      <c r="N4203" s="28">
        <v>44.06</v>
      </c>
    </row>
    <row r="4204">
      <c r="A4204" s="28">
        <v>4203.0</v>
      </c>
      <c r="B4204" s="28">
        <v>18.0</v>
      </c>
      <c r="C4204" s="28" t="s">
        <v>49</v>
      </c>
      <c r="D4204" s="28">
        <v>3.05</v>
      </c>
      <c r="E4204" s="28">
        <v>1.21</v>
      </c>
      <c r="F4204" s="28">
        <v>7.94</v>
      </c>
      <c r="G4204" s="28">
        <v>75.04</v>
      </c>
      <c r="H4204" s="28" t="s">
        <v>51</v>
      </c>
      <c r="I4204" s="28">
        <v>1.83</v>
      </c>
      <c r="J4204" s="28">
        <v>7.42</v>
      </c>
      <c r="K4204" s="28">
        <v>268.0</v>
      </c>
      <c r="L4204" s="28">
        <v>9.56</v>
      </c>
      <c r="M4204" s="28" t="s">
        <v>48</v>
      </c>
      <c r="N4204" s="28">
        <v>44.85</v>
      </c>
    </row>
    <row r="4205">
      <c r="A4205" s="28">
        <v>4204.0</v>
      </c>
      <c r="B4205" s="28">
        <v>19.0</v>
      </c>
      <c r="C4205" s="28" t="s">
        <v>49</v>
      </c>
      <c r="D4205" s="28">
        <v>7.78</v>
      </c>
      <c r="E4205" s="28">
        <v>2.05</v>
      </c>
      <c r="F4205" s="28">
        <v>5.87</v>
      </c>
      <c r="G4205" s="28">
        <v>93.17</v>
      </c>
      <c r="H4205" s="28" t="s">
        <v>45</v>
      </c>
      <c r="I4205" s="28">
        <v>4.03</v>
      </c>
      <c r="J4205" s="28">
        <v>10.5</v>
      </c>
      <c r="K4205" s="28">
        <v>224.68</v>
      </c>
      <c r="L4205" s="28">
        <v>16.09</v>
      </c>
      <c r="M4205" s="28" t="s">
        <v>46</v>
      </c>
      <c r="N4205" s="28">
        <v>16.02</v>
      </c>
    </row>
    <row r="4206">
      <c r="A4206" s="28">
        <v>4205.0</v>
      </c>
      <c r="B4206" s="28">
        <v>19.0</v>
      </c>
      <c r="C4206" s="28" t="s">
        <v>49</v>
      </c>
      <c r="D4206" s="28">
        <v>0.05</v>
      </c>
      <c r="E4206" s="28">
        <v>9.28</v>
      </c>
      <c r="F4206" s="28">
        <v>7.66</v>
      </c>
      <c r="G4206" s="28">
        <v>93.5</v>
      </c>
      <c r="H4206" s="28" t="s">
        <v>47</v>
      </c>
      <c r="I4206" s="28">
        <v>1.75</v>
      </c>
      <c r="J4206" s="28">
        <v>3.94</v>
      </c>
      <c r="K4206" s="28">
        <v>331.03</v>
      </c>
      <c r="L4206" s="28">
        <v>4.15</v>
      </c>
      <c r="M4206" s="28" t="s">
        <v>48</v>
      </c>
      <c r="N4206" s="28">
        <v>100.0</v>
      </c>
    </row>
    <row r="4207">
      <c r="A4207" s="28">
        <v>4206.0</v>
      </c>
      <c r="B4207" s="28">
        <v>21.0</v>
      </c>
      <c r="C4207" s="28" t="s">
        <v>44</v>
      </c>
      <c r="D4207" s="28">
        <v>7.89</v>
      </c>
      <c r="E4207" s="28">
        <v>6.97</v>
      </c>
      <c r="F4207" s="28">
        <v>4.08</v>
      </c>
      <c r="G4207" s="28">
        <v>64.7</v>
      </c>
      <c r="H4207" s="28" t="s">
        <v>51</v>
      </c>
      <c r="I4207" s="28">
        <v>1.09</v>
      </c>
      <c r="J4207" s="28">
        <v>13.17</v>
      </c>
      <c r="K4207" s="28">
        <v>224.68</v>
      </c>
      <c r="L4207" s="28">
        <v>18.82</v>
      </c>
      <c r="M4207" s="28" t="s">
        <v>46</v>
      </c>
      <c r="N4207" s="28">
        <v>34.72</v>
      </c>
    </row>
    <row r="4208">
      <c r="A4208" s="28">
        <v>4207.0</v>
      </c>
      <c r="B4208" s="28">
        <v>16.0</v>
      </c>
      <c r="C4208" s="28" t="s">
        <v>44</v>
      </c>
      <c r="D4208" s="28">
        <v>7.84</v>
      </c>
      <c r="E4208" s="28">
        <v>3.81</v>
      </c>
      <c r="F4208" s="28">
        <v>4.07</v>
      </c>
      <c r="G4208" s="28">
        <v>92.49</v>
      </c>
      <c r="H4208" s="28" t="s">
        <v>51</v>
      </c>
      <c r="I4208" s="28">
        <v>1.68</v>
      </c>
      <c r="J4208" s="28">
        <v>9.61</v>
      </c>
      <c r="K4208" s="28">
        <v>222.98</v>
      </c>
      <c r="L4208" s="28">
        <v>19.49</v>
      </c>
      <c r="M4208" s="28" t="s">
        <v>46</v>
      </c>
      <c r="N4208" s="28">
        <v>25.22</v>
      </c>
    </row>
    <row r="4209">
      <c r="A4209" s="28">
        <v>4208.0</v>
      </c>
      <c r="B4209" s="28">
        <v>19.0</v>
      </c>
      <c r="C4209" s="28" t="s">
        <v>49</v>
      </c>
      <c r="D4209" s="28">
        <v>7.97</v>
      </c>
      <c r="E4209" s="28">
        <v>8.14</v>
      </c>
      <c r="F4209" s="28">
        <v>4.15</v>
      </c>
      <c r="G4209" s="28">
        <v>82.57</v>
      </c>
      <c r="H4209" s="28" t="s">
        <v>45</v>
      </c>
      <c r="I4209" s="28">
        <v>0.96</v>
      </c>
      <c r="J4209" s="28">
        <v>12.86</v>
      </c>
      <c r="K4209" s="28">
        <v>221.29</v>
      </c>
      <c r="L4209" s="28">
        <v>20.24</v>
      </c>
      <c r="M4209" s="28" t="s">
        <v>50</v>
      </c>
      <c r="N4209" s="28">
        <v>54.268730811839</v>
      </c>
    </row>
    <row r="4210">
      <c r="A4210" s="28">
        <v>4209.0</v>
      </c>
      <c r="B4210" s="28">
        <v>19.0</v>
      </c>
      <c r="C4210" s="28" t="s">
        <v>49</v>
      </c>
      <c r="D4210" s="28">
        <v>3.81</v>
      </c>
      <c r="E4210" s="28">
        <v>5.4</v>
      </c>
      <c r="F4210" s="28">
        <v>5.1</v>
      </c>
      <c r="G4210" s="28">
        <v>80.14</v>
      </c>
      <c r="H4210" s="28" t="s">
        <v>45</v>
      </c>
      <c r="I4210" s="28">
        <v>0.65</v>
      </c>
      <c r="J4210" s="28">
        <v>5.0</v>
      </c>
      <c r="K4210" s="28">
        <v>296.7</v>
      </c>
      <c r="L4210" s="28">
        <v>7.27</v>
      </c>
      <c r="M4210" s="28" t="s">
        <v>48</v>
      </c>
      <c r="N4210" s="28">
        <v>57.77</v>
      </c>
    </row>
    <row r="4211">
      <c r="A4211" s="28">
        <v>4210.0</v>
      </c>
      <c r="B4211" s="28">
        <v>16.0</v>
      </c>
      <c r="C4211" s="28" t="s">
        <v>49</v>
      </c>
      <c r="D4211" s="28">
        <v>7.71</v>
      </c>
      <c r="E4211" s="28">
        <v>2.28</v>
      </c>
      <c r="F4211" s="28">
        <v>5.87</v>
      </c>
      <c r="G4211" s="28">
        <v>63.79</v>
      </c>
      <c r="H4211" s="28" t="s">
        <v>51</v>
      </c>
      <c r="I4211" s="28">
        <v>1.82</v>
      </c>
      <c r="J4211" s="28">
        <v>13.32</v>
      </c>
      <c r="K4211" s="28">
        <v>233.56</v>
      </c>
      <c r="L4211" s="28">
        <v>20.34</v>
      </c>
      <c r="M4211" s="28" t="s">
        <v>46</v>
      </c>
      <c r="N4211" s="28">
        <v>24.24</v>
      </c>
    </row>
    <row r="4212">
      <c r="A4212" s="28">
        <v>4211.0</v>
      </c>
      <c r="B4212" s="28">
        <v>24.0</v>
      </c>
      <c r="C4212" s="28" t="s">
        <v>44</v>
      </c>
      <c r="D4212" s="28">
        <v>3.16</v>
      </c>
      <c r="E4212" s="28">
        <v>8.96</v>
      </c>
      <c r="F4212" s="28">
        <v>7.04</v>
      </c>
      <c r="G4212" s="28">
        <v>89.59</v>
      </c>
      <c r="H4212" s="28" t="s">
        <v>47</v>
      </c>
      <c r="I4212" s="28">
        <v>0.73</v>
      </c>
      <c r="J4212" s="28">
        <v>5.17</v>
      </c>
      <c r="K4212" s="28">
        <v>266.18</v>
      </c>
      <c r="L4212" s="28">
        <v>6.03</v>
      </c>
      <c r="M4212" s="28" t="s">
        <v>48</v>
      </c>
      <c r="N4212" s="28">
        <v>95.36</v>
      </c>
    </row>
    <row r="4213">
      <c r="A4213" s="28">
        <v>4212.0</v>
      </c>
      <c r="B4213" s="28">
        <v>19.0</v>
      </c>
      <c r="C4213" s="28" t="s">
        <v>44</v>
      </c>
      <c r="D4213" s="28">
        <v>0.21</v>
      </c>
      <c r="E4213" s="28">
        <v>4.05</v>
      </c>
      <c r="F4213" s="28">
        <v>8.93</v>
      </c>
      <c r="G4213" s="28">
        <v>62.39</v>
      </c>
      <c r="H4213" s="28" t="s">
        <v>45</v>
      </c>
      <c r="I4213" s="28">
        <v>2.51</v>
      </c>
      <c r="J4213" s="28">
        <v>5.18</v>
      </c>
      <c r="K4213" s="28">
        <v>312.05</v>
      </c>
      <c r="L4213" s="28">
        <v>4.16</v>
      </c>
      <c r="M4213" s="28" t="s">
        <v>48</v>
      </c>
      <c r="N4213" s="28">
        <v>75.58</v>
      </c>
    </row>
    <row r="4214">
      <c r="A4214" s="28">
        <v>4213.0</v>
      </c>
      <c r="B4214" s="28">
        <v>22.0</v>
      </c>
      <c r="C4214" s="28" t="s">
        <v>49</v>
      </c>
      <c r="D4214" s="28">
        <v>1.79</v>
      </c>
      <c r="E4214" s="28">
        <v>7.29</v>
      </c>
      <c r="F4214" s="28">
        <v>5.77</v>
      </c>
      <c r="G4214" s="28">
        <v>71.11</v>
      </c>
      <c r="H4214" s="28" t="s">
        <v>51</v>
      </c>
      <c r="I4214" s="28">
        <v>0.18</v>
      </c>
      <c r="J4214" s="28">
        <v>3.13</v>
      </c>
      <c r="K4214" s="28">
        <v>294.51</v>
      </c>
      <c r="L4214" s="28">
        <v>5.3</v>
      </c>
      <c r="M4214" s="28" t="s">
        <v>50</v>
      </c>
      <c r="N4214" s="28">
        <v>88.0807059277521</v>
      </c>
    </row>
    <row r="4215">
      <c r="A4215" s="28">
        <v>4214.0</v>
      </c>
      <c r="B4215" s="28">
        <v>18.0</v>
      </c>
      <c r="C4215" s="28" t="s">
        <v>44</v>
      </c>
      <c r="D4215" s="28">
        <v>7.56</v>
      </c>
      <c r="E4215" s="28">
        <v>3.62</v>
      </c>
      <c r="F4215" s="28">
        <v>4.28</v>
      </c>
      <c r="G4215" s="28">
        <v>63.82</v>
      </c>
      <c r="H4215" s="28" t="s">
        <v>45</v>
      </c>
      <c r="I4215" s="28">
        <v>2.16</v>
      </c>
      <c r="J4215" s="28">
        <v>10.2</v>
      </c>
      <c r="K4215" s="28">
        <v>222.07</v>
      </c>
      <c r="L4215" s="28">
        <v>15.41</v>
      </c>
      <c r="M4215" s="28" t="s">
        <v>46</v>
      </c>
      <c r="N4215" s="28">
        <v>19.0</v>
      </c>
    </row>
    <row r="4216">
      <c r="A4216" s="28">
        <v>4215.0</v>
      </c>
      <c r="B4216" s="28">
        <v>18.0</v>
      </c>
      <c r="C4216" s="28" t="s">
        <v>44</v>
      </c>
      <c r="D4216" s="28">
        <v>0.11</v>
      </c>
      <c r="E4216" s="28">
        <v>5.5</v>
      </c>
      <c r="F4216" s="28">
        <v>4.97</v>
      </c>
      <c r="G4216" s="28">
        <v>81.23</v>
      </c>
      <c r="H4216" s="28" t="s">
        <v>45</v>
      </c>
      <c r="I4216" s="28">
        <v>4.79</v>
      </c>
      <c r="J4216" s="28">
        <v>4.28</v>
      </c>
      <c r="K4216" s="28">
        <v>319.32</v>
      </c>
      <c r="L4216" s="28">
        <v>-1.68</v>
      </c>
      <c r="M4216" s="28" t="s">
        <v>48</v>
      </c>
      <c r="N4216" s="28">
        <v>86.27</v>
      </c>
    </row>
    <row r="4217">
      <c r="A4217" s="28">
        <v>4216.0</v>
      </c>
      <c r="B4217" s="28">
        <v>23.0</v>
      </c>
      <c r="C4217" s="28" t="s">
        <v>44</v>
      </c>
      <c r="D4217" s="28">
        <v>4.37</v>
      </c>
      <c r="E4217" s="28">
        <v>8.35</v>
      </c>
      <c r="F4217" s="28">
        <v>8.49</v>
      </c>
      <c r="G4217" s="28">
        <v>85.81</v>
      </c>
      <c r="H4217" s="28" t="s">
        <v>45</v>
      </c>
      <c r="I4217" s="28">
        <v>1.79</v>
      </c>
      <c r="J4217" s="28">
        <v>8.66</v>
      </c>
      <c r="K4217" s="28">
        <v>261.82</v>
      </c>
      <c r="L4217" s="28">
        <v>13.84</v>
      </c>
      <c r="M4217" s="28" t="s">
        <v>48</v>
      </c>
      <c r="N4217" s="28">
        <v>90.6</v>
      </c>
    </row>
    <row r="4218">
      <c r="A4218" s="28">
        <v>4217.0</v>
      </c>
      <c r="B4218" s="28">
        <v>23.0</v>
      </c>
      <c r="C4218" s="28" t="s">
        <v>49</v>
      </c>
      <c r="D4218" s="28">
        <v>0.6</v>
      </c>
      <c r="E4218" s="28">
        <v>2.41</v>
      </c>
      <c r="F4218" s="28">
        <v>7.5</v>
      </c>
      <c r="G4218" s="28">
        <v>95.63</v>
      </c>
      <c r="H4218" s="28" t="s">
        <v>47</v>
      </c>
      <c r="I4218" s="28">
        <v>0.69</v>
      </c>
      <c r="J4218" s="28">
        <v>5.09</v>
      </c>
      <c r="K4218" s="28">
        <v>307.67</v>
      </c>
      <c r="L4218" s="28">
        <v>4.28</v>
      </c>
      <c r="M4218" s="28" t="s">
        <v>48</v>
      </c>
      <c r="N4218" s="28">
        <v>70.48</v>
      </c>
    </row>
    <row r="4219">
      <c r="A4219" s="28">
        <v>4218.0</v>
      </c>
      <c r="B4219" s="28">
        <v>16.0</v>
      </c>
      <c r="C4219" s="28" t="s">
        <v>44</v>
      </c>
      <c r="D4219" s="28">
        <v>2.29</v>
      </c>
      <c r="E4219" s="28">
        <v>9.8</v>
      </c>
      <c r="F4219" s="28">
        <v>7.95</v>
      </c>
      <c r="G4219" s="28">
        <v>89.35</v>
      </c>
      <c r="H4219" s="28" t="s">
        <v>45</v>
      </c>
      <c r="I4219" s="28">
        <v>1.53</v>
      </c>
      <c r="J4219" s="28">
        <v>5.04</v>
      </c>
      <c r="K4219" s="28">
        <v>294.06</v>
      </c>
      <c r="L4219" s="28">
        <v>6.0</v>
      </c>
      <c r="M4219" s="28" t="s">
        <v>48</v>
      </c>
      <c r="N4219" s="28">
        <v>100.0</v>
      </c>
    </row>
    <row r="4220">
      <c r="A4220" s="28">
        <v>4219.0</v>
      </c>
      <c r="B4220" s="28">
        <v>17.0</v>
      </c>
      <c r="C4220" s="28" t="s">
        <v>49</v>
      </c>
      <c r="D4220" s="28">
        <v>0.7</v>
      </c>
      <c r="E4220" s="28">
        <v>1.63</v>
      </c>
      <c r="F4220" s="28">
        <v>4.62</v>
      </c>
      <c r="G4220" s="28">
        <v>98.44</v>
      </c>
      <c r="H4220" s="28" t="s">
        <v>45</v>
      </c>
      <c r="I4220" s="28">
        <v>3.96</v>
      </c>
      <c r="J4220" s="28">
        <v>5.03</v>
      </c>
      <c r="K4220" s="28">
        <v>296.19</v>
      </c>
      <c r="L4220" s="28">
        <v>3.6</v>
      </c>
      <c r="M4220" s="28" t="s">
        <v>48</v>
      </c>
      <c r="N4220" s="28">
        <v>67.4454370787689</v>
      </c>
    </row>
    <row r="4221">
      <c r="A4221" s="28">
        <v>4220.0</v>
      </c>
      <c r="B4221" s="28">
        <v>23.0</v>
      </c>
      <c r="C4221" s="28" t="s">
        <v>44</v>
      </c>
      <c r="D4221" s="28">
        <v>6.88</v>
      </c>
      <c r="E4221" s="28">
        <v>5.81</v>
      </c>
      <c r="F4221" s="28">
        <v>4.67</v>
      </c>
      <c r="G4221" s="28">
        <v>90.44</v>
      </c>
      <c r="H4221" s="28" t="s">
        <v>47</v>
      </c>
      <c r="I4221" s="28">
        <v>1.57</v>
      </c>
      <c r="J4221" s="28">
        <v>10.02</v>
      </c>
      <c r="K4221" s="28">
        <v>215.93</v>
      </c>
      <c r="L4221" s="28">
        <v>17.28</v>
      </c>
      <c r="M4221" s="28" t="s">
        <v>46</v>
      </c>
      <c r="N4221" s="28">
        <v>32.1</v>
      </c>
    </row>
    <row r="4222">
      <c r="A4222" s="28">
        <v>4221.0</v>
      </c>
      <c r="B4222" s="28">
        <v>16.0</v>
      </c>
      <c r="C4222" s="28" t="s">
        <v>49</v>
      </c>
      <c r="D4222" s="28">
        <v>4.73</v>
      </c>
      <c r="E4222" s="28">
        <v>9.24</v>
      </c>
      <c r="F4222" s="28">
        <v>4.56</v>
      </c>
      <c r="G4222" s="28">
        <v>71.92</v>
      </c>
      <c r="H4222" s="28" t="s">
        <v>45</v>
      </c>
      <c r="I4222" s="28">
        <v>1.92</v>
      </c>
      <c r="J4222" s="28">
        <v>8.56</v>
      </c>
      <c r="K4222" s="28">
        <v>275.67</v>
      </c>
      <c r="L4222" s="28">
        <v>15.75</v>
      </c>
      <c r="M4222" s="28" t="s">
        <v>50</v>
      </c>
      <c r="N4222" s="28">
        <v>77.92</v>
      </c>
    </row>
    <row r="4223">
      <c r="A4223" s="28">
        <v>4222.0</v>
      </c>
      <c r="B4223" s="28">
        <v>23.0</v>
      </c>
      <c r="C4223" s="28" t="s">
        <v>49</v>
      </c>
      <c r="D4223" s="28">
        <v>7.22</v>
      </c>
      <c r="E4223" s="28">
        <v>9.51</v>
      </c>
      <c r="F4223" s="28">
        <v>8.29</v>
      </c>
      <c r="G4223" s="28">
        <v>81.9</v>
      </c>
      <c r="H4223" s="28" t="s">
        <v>45</v>
      </c>
      <c r="I4223" s="28">
        <v>3.94</v>
      </c>
      <c r="J4223" s="28">
        <v>10.96</v>
      </c>
      <c r="K4223" s="28">
        <v>241.73</v>
      </c>
      <c r="L4223" s="28">
        <v>18.12</v>
      </c>
      <c r="M4223" s="28" t="s">
        <v>46</v>
      </c>
      <c r="N4223" s="28">
        <v>93.9672761890419</v>
      </c>
    </row>
    <row r="4224">
      <c r="A4224" s="28">
        <v>4223.0</v>
      </c>
      <c r="B4224" s="28">
        <v>23.0</v>
      </c>
      <c r="C4224" s="28" t="s">
        <v>44</v>
      </c>
      <c r="D4224" s="28">
        <v>5.51</v>
      </c>
      <c r="E4224" s="28">
        <v>3.09</v>
      </c>
      <c r="F4224" s="28">
        <v>5.05</v>
      </c>
      <c r="G4224" s="28">
        <v>78.32</v>
      </c>
      <c r="H4224" s="28" t="s">
        <v>45</v>
      </c>
      <c r="I4224" s="28">
        <v>1.3</v>
      </c>
      <c r="J4224" s="28">
        <v>7.35</v>
      </c>
      <c r="K4224" s="28">
        <v>257.57</v>
      </c>
      <c r="L4224" s="28">
        <v>12.68</v>
      </c>
      <c r="M4224" s="28" t="s">
        <v>46</v>
      </c>
      <c r="N4224" s="28">
        <v>46.5462903693501</v>
      </c>
    </row>
    <row r="4225">
      <c r="A4225" s="28">
        <v>4224.0</v>
      </c>
      <c r="B4225" s="28">
        <v>17.0</v>
      </c>
      <c r="C4225" s="28" t="s">
        <v>49</v>
      </c>
      <c r="D4225" s="28">
        <v>7.77</v>
      </c>
      <c r="E4225" s="28">
        <v>2.3</v>
      </c>
      <c r="F4225" s="28">
        <v>7.22</v>
      </c>
      <c r="G4225" s="28">
        <v>82.64</v>
      </c>
      <c r="H4225" s="28" t="s">
        <v>47</v>
      </c>
      <c r="I4225" s="28">
        <v>2.39</v>
      </c>
      <c r="J4225" s="28">
        <v>13.0</v>
      </c>
      <c r="K4225" s="28">
        <v>229.81</v>
      </c>
      <c r="L4225" s="28">
        <v>18.73</v>
      </c>
      <c r="M4225" s="28" t="s">
        <v>46</v>
      </c>
      <c r="N4225" s="28">
        <v>23.61</v>
      </c>
    </row>
    <row r="4226">
      <c r="A4226" s="28">
        <v>4225.0</v>
      </c>
      <c r="B4226" s="28">
        <v>19.0</v>
      </c>
      <c r="C4226" s="28" t="s">
        <v>44</v>
      </c>
      <c r="D4226" s="28">
        <v>4.08</v>
      </c>
      <c r="E4226" s="28">
        <v>7.52</v>
      </c>
      <c r="F4226" s="28">
        <v>6.58</v>
      </c>
      <c r="G4226" s="28">
        <v>82.88</v>
      </c>
      <c r="H4226" s="28" t="s">
        <v>45</v>
      </c>
      <c r="I4226" s="28">
        <v>0.32</v>
      </c>
      <c r="J4226" s="28">
        <v>9.42</v>
      </c>
      <c r="K4226" s="28">
        <v>269.15</v>
      </c>
      <c r="L4226" s="28">
        <v>11.56</v>
      </c>
      <c r="M4226" s="28" t="s">
        <v>48</v>
      </c>
      <c r="N4226" s="28">
        <v>83.79</v>
      </c>
    </row>
    <row r="4227">
      <c r="A4227" s="28">
        <v>4226.0</v>
      </c>
      <c r="B4227" s="28">
        <v>21.0</v>
      </c>
      <c r="C4227" s="28" t="s">
        <v>44</v>
      </c>
      <c r="D4227" s="28">
        <v>5.11</v>
      </c>
      <c r="E4227" s="28">
        <v>1.38</v>
      </c>
      <c r="F4227" s="28">
        <v>6.72</v>
      </c>
      <c r="G4227" s="28">
        <v>88.08</v>
      </c>
      <c r="H4227" s="28" t="s">
        <v>47</v>
      </c>
      <c r="I4227" s="28">
        <v>0.87</v>
      </c>
      <c r="J4227" s="28">
        <v>7.13</v>
      </c>
      <c r="K4227" s="28">
        <v>288.84</v>
      </c>
      <c r="L4227" s="28">
        <v>9.22</v>
      </c>
      <c r="M4227" s="28" t="s">
        <v>46</v>
      </c>
      <c r="N4227" s="28">
        <v>41.86</v>
      </c>
    </row>
    <row r="4228">
      <c r="A4228" s="28">
        <v>4227.0</v>
      </c>
      <c r="B4228" s="28">
        <v>24.0</v>
      </c>
      <c r="C4228" s="28" t="s">
        <v>49</v>
      </c>
      <c r="D4228" s="28">
        <v>4.61</v>
      </c>
      <c r="E4228" s="28">
        <v>5.37</v>
      </c>
      <c r="F4228" s="28">
        <v>4.98</v>
      </c>
      <c r="G4228" s="28">
        <v>63.32</v>
      </c>
      <c r="H4228" s="28" t="s">
        <v>45</v>
      </c>
      <c r="I4228" s="28">
        <v>1.05</v>
      </c>
      <c r="J4228" s="28">
        <v>7.69</v>
      </c>
      <c r="K4228" s="28">
        <v>266.61</v>
      </c>
      <c r="L4228" s="28">
        <v>11.93</v>
      </c>
      <c r="M4228" s="28" t="s">
        <v>48</v>
      </c>
      <c r="N4228" s="28">
        <v>52.21</v>
      </c>
    </row>
    <row r="4229">
      <c r="A4229" s="28">
        <v>4228.0</v>
      </c>
      <c r="B4229" s="28">
        <v>23.0</v>
      </c>
      <c r="C4229" s="28" t="s">
        <v>44</v>
      </c>
      <c r="D4229" s="28">
        <v>3.87</v>
      </c>
      <c r="E4229" s="28">
        <v>8.17</v>
      </c>
      <c r="F4229" s="28">
        <v>7.18</v>
      </c>
      <c r="G4229" s="28">
        <v>89.87</v>
      </c>
      <c r="H4229" s="28" t="s">
        <v>45</v>
      </c>
      <c r="I4229" s="28">
        <v>2.32</v>
      </c>
      <c r="J4229" s="28">
        <v>7.19</v>
      </c>
      <c r="K4229" s="28">
        <v>299.64</v>
      </c>
      <c r="L4229" s="28">
        <v>6.78</v>
      </c>
      <c r="M4229" s="28" t="s">
        <v>48</v>
      </c>
      <c r="N4229" s="28">
        <v>93.34</v>
      </c>
    </row>
    <row r="4230">
      <c r="A4230" s="28">
        <v>4229.0</v>
      </c>
      <c r="B4230" s="28">
        <v>23.0</v>
      </c>
      <c r="C4230" s="28" t="s">
        <v>44</v>
      </c>
      <c r="D4230" s="28">
        <v>6.77</v>
      </c>
      <c r="E4230" s="28">
        <v>6.04</v>
      </c>
      <c r="F4230" s="28">
        <v>4.22</v>
      </c>
      <c r="G4230" s="28">
        <v>65.75</v>
      </c>
      <c r="H4230" s="28" t="s">
        <v>47</v>
      </c>
      <c r="I4230" s="28">
        <v>4.1</v>
      </c>
      <c r="J4230" s="28">
        <v>10.51</v>
      </c>
      <c r="K4230" s="28">
        <v>259.39</v>
      </c>
      <c r="L4230" s="28">
        <v>16.29</v>
      </c>
      <c r="M4230" s="28" t="s">
        <v>46</v>
      </c>
      <c r="N4230" s="28">
        <v>41.72</v>
      </c>
    </row>
    <row r="4231">
      <c r="A4231" s="28">
        <v>4230.0</v>
      </c>
      <c r="B4231" s="28">
        <v>22.0</v>
      </c>
      <c r="C4231" s="28" t="s">
        <v>44</v>
      </c>
      <c r="D4231" s="28">
        <v>5.16</v>
      </c>
      <c r="E4231" s="28">
        <v>2.69</v>
      </c>
      <c r="F4231" s="28">
        <v>8.97</v>
      </c>
      <c r="G4231" s="28">
        <v>61.05</v>
      </c>
      <c r="H4231" s="28" t="s">
        <v>51</v>
      </c>
      <c r="I4231" s="28">
        <v>1.77</v>
      </c>
      <c r="J4231" s="28">
        <v>6.27</v>
      </c>
      <c r="K4231" s="28">
        <v>262.7</v>
      </c>
      <c r="L4231" s="28">
        <v>9.93</v>
      </c>
      <c r="M4231" s="28" t="s">
        <v>46</v>
      </c>
      <c r="N4231" s="28">
        <v>41.03</v>
      </c>
    </row>
    <row r="4232">
      <c r="A4232" s="28">
        <v>4231.0</v>
      </c>
      <c r="B4232" s="28">
        <v>24.0</v>
      </c>
      <c r="C4232" s="28" t="s">
        <v>44</v>
      </c>
      <c r="D4232" s="28">
        <v>6.41</v>
      </c>
      <c r="E4232" s="28">
        <v>5.38</v>
      </c>
      <c r="F4232" s="28">
        <v>4.13</v>
      </c>
      <c r="G4232" s="28">
        <v>80.76</v>
      </c>
      <c r="H4232" s="28" t="s">
        <v>45</v>
      </c>
      <c r="I4232" s="28">
        <v>1.9</v>
      </c>
      <c r="J4232" s="28">
        <v>11.2</v>
      </c>
      <c r="K4232" s="28">
        <v>240.98</v>
      </c>
      <c r="L4232" s="28">
        <v>16.95</v>
      </c>
      <c r="M4232" s="28" t="s">
        <v>46</v>
      </c>
      <c r="N4232" s="28">
        <v>34.83</v>
      </c>
    </row>
    <row r="4233">
      <c r="A4233" s="28">
        <v>4232.0</v>
      </c>
      <c r="B4233" s="28">
        <v>17.0</v>
      </c>
      <c r="C4233" s="28" t="s">
        <v>49</v>
      </c>
      <c r="D4233" s="28">
        <v>6.29</v>
      </c>
      <c r="E4233" s="28">
        <v>9.29</v>
      </c>
      <c r="F4233" s="28">
        <v>4.25</v>
      </c>
      <c r="G4233" s="28">
        <v>83.26</v>
      </c>
      <c r="H4233" s="28" t="s">
        <v>51</v>
      </c>
      <c r="I4233" s="28">
        <v>1.51</v>
      </c>
      <c r="J4233" s="28">
        <v>11.6</v>
      </c>
      <c r="K4233" s="28">
        <v>244.68</v>
      </c>
      <c r="L4233" s="28">
        <v>16.0</v>
      </c>
      <c r="M4233" s="28" t="s">
        <v>50</v>
      </c>
      <c r="N4233" s="28">
        <v>73.7890009655244</v>
      </c>
    </row>
    <row r="4234">
      <c r="A4234" s="28">
        <v>4233.0</v>
      </c>
      <c r="B4234" s="28">
        <v>18.0</v>
      </c>
      <c r="C4234" s="28" t="s">
        <v>44</v>
      </c>
      <c r="D4234" s="28">
        <v>1.53</v>
      </c>
      <c r="E4234" s="28">
        <v>6.55</v>
      </c>
      <c r="F4234" s="28">
        <v>5.62</v>
      </c>
      <c r="G4234" s="28">
        <v>61.39</v>
      </c>
      <c r="H4234" s="28" t="s">
        <v>45</v>
      </c>
      <c r="I4234" s="28">
        <v>1.6</v>
      </c>
      <c r="J4234" s="28">
        <v>3.24</v>
      </c>
      <c r="K4234" s="28">
        <v>297.63</v>
      </c>
      <c r="L4234" s="28">
        <v>3.21</v>
      </c>
      <c r="M4234" s="28" t="s">
        <v>48</v>
      </c>
      <c r="N4234" s="28">
        <v>73.84</v>
      </c>
    </row>
    <row r="4235">
      <c r="A4235" s="28">
        <v>4234.0</v>
      </c>
      <c r="B4235" s="28">
        <v>23.0</v>
      </c>
      <c r="C4235" s="28" t="s">
        <v>49</v>
      </c>
      <c r="D4235" s="28">
        <v>5.2</v>
      </c>
      <c r="E4235" s="28">
        <v>7.49</v>
      </c>
      <c r="F4235" s="28">
        <v>8.16</v>
      </c>
      <c r="G4235" s="28">
        <v>80.61</v>
      </c>
      <c r="H4235" s="28" t="s">
        <v>51</v>
      </c>
      <c r="I4235" s="28">
        <v>2.02</v>
      </c>
      <c r="J4235" s="28">
        <v>10.68</v>
      </c>
      <c r="K4235" s="28">
        <v>262.21</v>
      </c>
      <c r="L4235" s="28">
        <v>11.12</v>
      </c>
      <c r="M4235" s="28" t="s">
        <v>46</v>
      </c>
      <c r="N4235" s="28">
        <v>94.1722737960531</v>
      </c>
    </row>
    <row r="4236">
      <c r="A4236" s="28">
        <v>4235.0</v>
      </c>
      <c r="B4236" s="28">
        <v>21.0</v>
      </c>
      <c r="C4236" s="28" t="s">
        <v>49</v>
      </c>
      <c r="D4236" s="28">
        <v>1.6</v>
      </c>
      <c r="E4236" s="28">
        <v>4.03</v>
      </c>
      <c r="F4236" s="28">
        <v>5.29</v>
      </c>
      <c r="G4236" s="28">
        <v>81.38</v>
      </c>
      <c r="H4236" s="28" t="s">
        <v>51</v>
      </c>
      <c r="I4236" s="28">
        <v>4.5</v>
      </c>
      <c r="J4236" s="28">
        <v>6.85</v>
      </c>
      <c r="K4236" s="28">
        <v>307.54</v>
      </c>
      <c r="L4236" s="28">
        <v>8.78</v>
      </c>
      <c r="M4236" s="28" t="s">
        <v>48</v>
      </c>
      <c r="N4236" s="28">
        <v>74.77</v>
      </c>
    </row>
    <row r="4237">
      <c r="A4237" s="28">
        <v>4236.0</v>
      </c>
      <c r="B4237" s="28">
        <v>24.0</v>
      </c>
      <c r="C4237" s="28" t="s">
        <v>44</v>
      </c>
      <c r="D4237" s="28">
        <v>4.67</v>
      </c>
      <c r="E4237" s="28">
        <v>2.7</v>
      </c>
      <c r="F4237" s="28">
        <v>6.36</v>
      </c>
      <c r="G4237" s="28">
        <v>62.1</v>
      </c>
      <c r="H4237" s="28" t="s">
        <v>45</v>
      </c>
      <c r="I4237" s="28">
        <v>0.12</v>
      </c>
      <c r="J4237" s="28">
        <v>8.38</v>
      </c>
      <c r="K4237" s="28">
        <v>251.72</v>
      </c>
      <c r="L4237" s="28">
        <v>11.02</v>
      </c>
      <c r="M4237" s="28" t="s">
        <v>48</v>
      </c>
      <c r="N4237" s="28">
        <v>42.32</v>
      </c>
    </row>
    <row r="4238">
      <c r="A4238" s="28">
        <v>4237.0</v>
      </c>
      <c r="B4238" s="28">
        <v>19.0</v>
      </c>
      <c r="C4238" s="28" t="s">
        <v>44</v>
      </c>
      <c r="D4238" s="28">
        <v>5.42</v>
      </c>
      <c r="E4238" s="28">
        <v>3.3</v>
      </c>
      <c r="F4238" s="28">
        <v>4.09</v>
      </c>
      <c r="G4238" s="28">
        <v>88.46</v>
      </c>
      <c r="H4238" s="28" t="s">
        <v>47</v>
      </c>
      <c r="I4238" s="28">
        <v>3.12</v>
      </c>
      <c r="J4238" s="28">
        <v>7.79</v>
      </c>
      <c r="K4238" s="28">
        <v>281.1</v>
      </c>
      <c r="L4238" s="28">
        <v>15.5</v>
      </c>
      <c r="M4238" s="28" t="s">
        <v>46</v>
      </c>
      <c r="N4238" s="28">
        <v>45.77</v>
      </c>
    </row>
    <row r="4239">
      <c r="A4239" s="28">
        <v>4238.0</v>
      </c>
      <c r="B4239" s="28">
        <v>23.0</v>
      </c>
      <c r="C4239" s="28" t="s">
        <v>49</v>
      </c>
      <c r="D4239" s="28">
        <v>7.98</v>
      </c>
      <c r="E4239" s="28">
        <v>5.8</v>
      </c>
      <c r="F4239" s="28">
        <v>4.39</v>
      </c>
      <c r="G4239" s="28">
        <v>68.41</v>
      </c>
      <c r="H4239" s="28" t="s">
        <v>51</v>
      </c>
      <c r="I4239" s="28">
        <v>4.44</v>
      </c>
      <c r="J4239" s="28">
        <v>10.02</v>
      </c>
      <c r="K4239" s="28">
        <v>216.43</v>
      </c>
      <c r="L4239" s="28">
        <v>14.52</v>
      </c>
      <c r="M4239" s="28" t="s">
        <v>46</v>
      </c>
      <c r="N4239" s="28">
        <v>26.26</v>
      </c>
    </row>
    <row r="4240">
      <c r="A4240" s="28">
        <v>4239.0</v>
      </c>
      <c r="B4240" s="28">
        <v>18.0</v>
      </c>
      <c r="C4240" s="28" t="s">
        <v>44</v>
      </c>
      <c r="D4240" s="28">
        <v>0.24</v>
      </c>
      <c r="E4240" s="28">
        <v>3.52</v>
      </c>
      <c r="F4240" s="28">
        <v>7.04</v>
      </c>
      <c r="G4240" s="28">
        <v>91.78</v>
      </c>
      <c r="H4240" s="28" t="s">
        <v>45</v>
      </c>
      <c r="I4240" s="28">
        <v>2.08</v>
      </c>
      <c r="J4240" s="28">
        <v>3.69</v>
      </c>
      <c r="K4240" s="28">
        <v>290.26</v>
      </c>
      <c r="L4240" s="28">
        <v>1.7</v>
      </c>
      <c r="M4240" s="28" t="s">
        <v>48</v>
      </c>
      <c r="N4240" s="28">
        <v>73.13</v>
      </c>
    </row>
    <row r="4241">
      <c r="A4241" s="28">
        <v>4240.0</v>
      </c>
      <c r="B4241" s="28">
        <v>18.0</v>
      </c>
      <c r="C4241" s="28" t="s">
        <v>44</v>
      </c>
      <c r="D4241" s="28">
        <v>0.73</v>
      </c>
      <c r="E4241" s="28">
        <v>5.88</v>
      </c>
      <c r="F4241" s="28">
        <v>4.97</v>
      </c>
      <c r="G4241" s="28">
        <v>72.43</v>
      </c>
      <c r="H4241" s="28" t="s">
        <v>45</v>
      </c>
      <c r="I4241" s="28">
        <v>3.25</v>
      </c>
      <c r="J4241" s="28">
        <v>4.27</v>
      </c>
      <c r="K4241" s="28">
        <v>310.42</v>
      </c>
      <c r="L4241" s="28">
        <v>-1.27</v>
      </c>
      <c r="M4241" s="28" t="s">
        <v>48</v>
      </c>
      <c r="N4241" s="28">
        <v>76.25</v>
      </c>
    </row>
    <row r="4242">
      <c r="A4242" s="28">
        <v>4241.0</v>
      </c>
      <c r="B4242" s="28">
        <v>23.0</v>
      </c>
      <c r="C4242" s="28" t="s">
        <v>44</v>
      </c>
      <c r="D4242" s="28">
        <v>0.62</v>
      </c>
      <c r="E4242" s="28">
        <v>7.37</v>
      </c>
      <c r="F4242" s="28">
        <v>7.47</v>
      </c>
      <c r="G4242" s="28">
        <v>79.12</v>
      </c>
      <c r="H4242" s="28" t="s">
        <v>47</v>
      </c>
      <c r="I4242" s="28">
        <v>2.93</v>
      </c>
      <c r="J4242" s="28">
        <v>4.88</v>
      </c>
      <c r="K4242" s="28">
        <v>301.08</v>
      </c>
      <c r="L4242" s="28">
        <v>4.88</v>
      </c>
      <c r="M4242" s="28" t="s">
        <v>48</v>
      </c>
      <c r="N4242" s="28">
        <v>100.0</v>
      </c>
    </row>
    <row r="4243">
      <c r="A4243" s="28">
        <v>4242.0</v>
      </c>
      <c r="B4243" s="28">
        <v>20.0</v>
      </c>
      <c r="C4243" s="28" t="s">
        <v>49</v>
      </c>
      <c r="D4243" s="28">
        <v>3.19</v>
      </c>
      <c r="E4243" s="28">
        <v>7.61</v>
      </c>
      <c r="F4243" s="28">
        <v>7.93</v>
      </c>
      <c r="G4243" s="28">
        <v>95.67</v>
      </c>
      <c r="H4243" s="28" t="s">
        <v>45</v>
      </c>
      <c r="I4243" s="28">
        <v>1.69</v>
      </c>
      <c r="J4243" s="28">
        <v>8.2</v>
      </c>
      <c r="K4243" s="28">
        <v>281.19</v>
      </c>
      <c r="L4243" s="28">
        <v>10.56</v>
      </c>
      <c r="M4243" s="28" t="s">
        <v>48</v>
      </c>
      <c r="N4243" s="28">
        <v>91.73</v>
      </c>
    </row>
    <row r="4244">
      <c r="A4244" s="28">
        <v>4243.0</v>
      </c>
      <c r="B4244" s="28">
        <v>18.0</v>
      </c>
      <c r="C4244" s="28" t="s">
        <v>49</v>
      </c>
      <c r="D4244" s="28">
        <v>6.57</v>
      </c>
      <c r="E4244" s="28">
        <v>2.48</v>
      </c>
      <c r="F4244" s="28">
        <v>8.25</v>
      </c>
      <c r="G4244" s="28">
        <v>92.25</v>
      </c>
      <c r="H4244" s="28" t="s">
        <v>51</v>
      </c>
      <c r="I4244" s="28">
        <v>0.69</v>
      </c>
      <c r="J4244" s="28">
        <v>12.24</v>
      </c>
      <c r="K4244" s="28">
        <v>241.87</v>
      </c>
      <c r="L4244" s="28">
        <v>14.76</v>
      </c>
      <c r="M4244" s="28" t="s">
        <v>46</v>
      </c>
      <c r="N4244" s="28">
        <v>51.58</v>
      </c>
    </row>
    <row r="4245">
      <c r="A4245" s="28">
        <v>4244.0</v>
      </c>
      <c r="B4245" s="28">
        <v>16.0</v>
      </c>
      <c r="C4245" s="28" t="s">
        <v>44</v>
      </c>
      <c r="D4245" s="28">
        <v>6.75</v>
      </c>
      <c r="E4245" s="28">
        <v>7.75</v>
      </c>
      <c r="F4245" s="28">
        <v>4.67</v>
      </c>
      <c r="G4245" s="28">
        <v>91.27</v>
      </c>
      <c r="H4245" s="28" t="s">
        <v>47</v>
      </c>
      <c r="I4245" s="28">
        <v>1.1</v>
      </c>
      <c r="J4245" s="28">
        <v>11.73</v>
      </c>
      <c r="K4245" s="28">
        <v>243.45</v>
      </c>
      <c r="L4245" s="28">
        <v>14.68</v>
      </c>
      <c r="M4245" s="28" t="s">
        <v>50</v>
      </c>
      <c r="N4245" s="28">
        <v>69.1647670000971</v>
      </c>
    </row>
    <row r="4246">
      <c r="A4246" s="28">
        <v>4245.0</v>
      </c>
      <c r="B4246" s="28">
        <v>18.0</v>
      </c>
      <c r="C4246" s="28" t="s">
        <v>44</v>
      </c>
      <c r="D4246" s="28">
        <v>5.9</v>
      </c>
      <c r="E4246" s="28">
        <v>7.05</v>
      </c>
      <c r="F4246" s="28">
        <v>6.28</v>
      </c>
      <c r="G4246" s="28">
        <v>66.42</v>
      </c>
      <c r="H4246" s="28" t="s">
        <v>51</v>
      </c>
      <c r="I4246" s="28">
        <v>0.29</v>
      </c>
      <c r="J4246" s="28">
        <v>11.45</v>
      </c>
      <c r="K4246" s="28">
        <v>259.26</v>
      </c>
      <c r="L4246" s="28">
        <v>13.8</v>
      </c>
      <c r="M4246" s="28" t="s">
        <v>46</v>
      </c>
      <c r="N4246" s="28">
        <v>71.1138710984316</v>
      </c>
    </row>
    <row r="4247">
      <c r="A4247" s="28">
        <v>4246.0</v>
      </c>
      <c r="B4247" s="28">
        <v>24.0</v>
      </c>
      <c r="C4247" s="28" t="s">
        <v>49</v>
      </c>
      <c r="D4247" s="28">
        <v>7.18</v>
      </c>
      <c r="E4247" s="28">
        <v>1.11</v>
      </c>
      <c r="F4247" s="28">
        <v>8.74</v>
      </c>
      <c r="G4247" s="28">
        <v>61.93</v>
      </c>
      <c r="H4247" s="28" t="s">
        <v>51</v>
      </c>
      <c r="I4247" s="28">
        <v>3.82</v>
      </c>
      <c r="J4247" s="28">
        <v>10.68</v>
      </c>
      <c r="K4247" s="28">
        <v>223.77</v>
      </c>
      <c r="L4247" s="28">
        <v>15.63</v>
      </c>
      <c r="M4247" s="28" t="s">
        <v>46</v>
      </c>
      <c r="N4247" s="28">
        <v>22.53</v>
      </c>
    </row>
    <row r="4248">
      <c r="A4248" s="28">
        <v>4247.0</v>
      </c>
      <c r="B4248" s="28">
        <v>20.0</v>
      </c>
      <c r="C4248" s="28" t="s">
        <v>49</v>
      </c>
      <c r="D4248" s="28">
        <v>2.58</v>
      </c>
      <c r="E4248" s="28">
        <v>1.53</v>
      </c>
      <c r="F4248" s="28">
        <v>7.86</v>
      </c>
      <c r="G4248" s="28">
        <v>84.23</v>
      </c>
      <c r="H4248" s="28" t="s">
        <v>45</v>
      </c>
      <c r="I4248" s="28">
        <v>2.66</v>
      </c>
      <c r="J4248" s="28">
        <v>3.77</v>
      </c>
      <c r="K4248" s="28">
        <v>285.41</v>
      </c>
      <c r="L4248" s="28">
        <v>4.64</v>
      </c>
      <c r="M4248" s="28" t="s">
        <v>48</v>
      </c>
      <c r="N4248" s="28">
        <v>55.62</v>
      </c>
    </row>
    <row r="4249">
      <c r="A4249" s="28">
        <v>4248.0</v>
      </c>
      <c r="B4249" s="28">
        <v>17.0</v>
      </c>
      <c r="C4249" s="28" t="s">
        <v>49</v>
      </c>
      <c r="D4249" s="28">
        <v>0.71</v>
      </c>
      <c r="E4249" s="28">
        <v>6.82</v>
      </c>
      <c r="F4249" s="28">
        <v>4.58</v>
      </c>
      <c r="G4249" s="28">
        <v>76.43</v>
      </c>
      <c r="H4249" s="28" t="s">
        <v>51</v>
      </c>
      <c r="I4249" s="28">
        <v>3.93</v>
      </c>
      <c r="J4249" s="28">
        <v>1.97</v>
      </c>
      <c r="K4249" s="28">
        <v>318.27</v>
      </c>
      <c r="L4249" s="28">
        <v>4.21</v>
      </c>
      <c r="M4249" s="28" t="s">
        <v>48</v>
      </c>
      <c r="N4249" s="28">
        <v>85.52</v>
      </c>
    </row>
    <row r="4250">
      <c r="A4250" s="28">
        <v>4249.0</v>
      </c>
      <c r="B4250" s="28">
        <v>22.0</v>
      </c>
      <c r="C4250" s="28" t="s">
        <v>49</v>
      </c>
      <c r="D4250" s="28">
        <v>0.47</v>
      </c>
      <c r="E4250" s="28">
        <v>4.45</v>
      </c>
      <c r="F4250" s="28">
        <v>6.51</v>
      </c>
      <c r="G4250" s="28">
        <v>96.36</v>
      </c>
      <c r="H4250" s="28" t="s">
        <v>45</v>
      </c>
      <c r="I4250" s="28">
        <v>1.45</v>
      </c>
      <c r="J4250" s="28">
        <v>2.81</v>
      </c>
      <c r="K4250" s="28">
        <v>307.79</v>
      </c>
      <c r="L4250" s="28">
        <v>1.17</v>
      </c>
      <c r="M4250" s="28" t="s">
        <v>48</v>
      </c>
      <c r="N4250" s="28">
        <v>71.227216446547</v>
      </c>
    </row>
    <row r="4251">
      <c r="A4251" s="28">
        <v>4250.0</v>
      </c>
      <c r="B4251" s="28">
        <v>17.0</v>
      </c>
      <c r="C4251" s="28" t="s">
        <v>44</v>
      </c>
      <c r="D4251" s="28">
        <v>6.82</v>
      </c>
      <c r="E4251" s="28">
        <v>2.31</v>
      </c>
      <c r="F4251" s="28">
        <v>8.61</v>
      </c>
      <c r="G4251" s="28">
        <v>73.98</v>
      </c>
      <c r="H4251" s="28" t="s">
        <v>47</v>
      </c>
      <c r="I4251" s="28">
        <v>4.02</v>
      </c>
      <c r="J4251" s="28">
        <v>10.89</v>
      </c>
      <c r="K4251" s="28">
        <v>219.39</v>
      </c>
      <c r="L4251" s="28">
        <v>11.88</v>
      </c>
      <c r="M4251" s="28" t="s">
        <v>46</v>
      </c>
      <c r="N4251" s="28">
        <v>33.18</v>
      </c>
    </row>
    <row r="4252">
      <c r="A4252" s="28">
        <v>4251.0</v>
      </c>
      <c r="B4252" s="28">
        <v>19.0</v>
      </c>
      <c r="C4252" s="28" t="s">
        <v>49</v>
      </c>
      <c r="D4252" s="28">
        <v>5.84</v>
      </c>
      <c r="E4252" s="28">
        <v>1.4</v>
      </c>
      <c r="F4252" s="28">
        <v>6.2</v>
      </c>
      <c r="G4252" s="28">
        <v>76.42</v>
      </c>
      <c r="H4252" s="28" t="s">
        <v>45</v>
      </c>
      <c r="I4252" s="28">
        <v>1.55</v>
      </c>
      <c r="J4252" s="28">
        <v>8.52</v>
      </c>
      <c r="K4252" s="28">
        <v>256.11</v>
      </c>
      <c r="L4252" s="28">
        <v>12.51</v>
      </c>
      <c r="M4252" s="28" t="s">
        <v>46</v>
      </c>
      <c r="N4252" s="28">
        <v>31.88</v>
      </c>
    </row>
    <row r="4253">
      <c r="A4253" s="28">
        <v>4252.0</v>
      </c>
      <c r="B4253" s="28">
        <v>22.0</v>
      </c>
      <c r="C4253" s="28" t="s">
        <v>44</v>
      </c>
      <c r="D4253" s="28">
        <v>5.59</v>
      </c>
      <c r="E4253" s="28">
        <v>2.43</v>
      </c>
      <c r="F4253" s="28">
        <v>8.19</v>
      </c>
      <c r="G4253" s="28">
        <v>81.04</v>
      </c>
      <c r="H4253" s="28" t="s">
        <v>45</v>
      </c>
      <c r="I4253" s="28">
        <v>0.61</v>
      </c>
      <c r="J4253" s="28">
        <v>7.42</v>
      </c>
      <c r="K4253" s="28">
        <v>247.27</v>
      </c>
      <c r="L4253" s="28">
        <v>11.07</v>
      </c>
      <c r="M4253" s="28" t="s">
        <v>46</v>
      </c>
      <c r="N4253" s="28">
        <v>43.7635512663605</v>
      </c>
    </row>
    <row r="4254">
      <c r="A4254" s="28">
        <v>4253.0</v>
      </c>
      <c r="B4254" s="28">
        <v>19.0</v>
      </c>
      <c r="C4254" s="28" t="s">
        <v>44</v>
      </c>
      <c r="D4254" s="28">
        <v>2.72</v>
      </c>
      <c r="E4254" s="28">
        <v>9.62</v>
      </c>
      <c r="F4254" s="28">
        <v>6.48</v>
      </c>
      <c r="G4254" s="28">
        <v>91.86</v>
      </c>
      <c r="H4254" s="28" t="s">
        <v>45</v>
      </c>
      <c r="I4254" s="28">
        <v>2.67</v>
      </c>
      <c r="J4254" s="28">
        <v>7.97</v>
      </c>
      <c r="K4254" s="28">
        <v>281.04</v>
      </c>
      <c r="L4254" s="28">
        <v>5.45</v>
      </c>
      <c r="M4254" s="28" t="s">
        <v>48</v>
      </c>
      <c r="N4254" s="28">
        <v>98.72</v>
      </c>
    </row>
    <row r="4255">
      <c r="A4255" s="28">
        <v>4254.0</v>
      </c>
      <c r="B4255" s="28">
        <v>22.0</v>
      </c>
      <c r="C4255" s="28" t="s">
        <v>49</v>
      </c>
      <c r="D4255" s="28">
        <v>3.04</v>
      </c>
      <c r="E4255" s="28">
        <v>7.55</v>
      </c>
      <c r="F4255" s="28">
        <v>4.53</v>
      </c>
      <c r="G4255" s="28">
        <v>70.73</v>
      </c>
      <c r="H4255" s="28" t="s">
        <v>45</v>
      </c>
      <c r="I4255" s="28">
        <v>4.73</v>
      </c>
      <c r="J4255" s="28">
        <v>8.96</v>
      </c>
      <c r="K4255" s="28">
        <v>284.72</v>
      </c>
      <c r="L4255" s="28">
        <v>9.42</v>
      </c>
      <c r="M4255" s="28" t="s">
        <v>50</v>
      </c>
      <c r="N4255" s="28">
        <v>71.57</v>
      </c>
    </row>
    <row r="4256">
      <c r="A4256" s="28">
        <v>4255.0</v>
      </c>
      <c r="B4256" s="28">
        <v>22.0</v>
      </c>
      <c r="C4256" s="28" t="s">
        <v>44</v>
      </c>
      <c r="D4256" s="28">
        <v>7.66</v>
      </c>
      <c r="E4256" s="28">
        <v>5.75</v>
      </c>
      <c r="F4256" s="28">
        <v>4.74</v>
      </c>
      <c r="G4256" s="28">
        <v>97.67</v>
      </c>
      <c r="H4256" s="28" t="s">
        <v>45</v>
      </c>
      <c r="I4256" s="28">
        <v>2.07</v>
      </c>
      <c r="J4256" s="28">
        <v>8.74</v>
      </c>
      <c r="K4256" s="28">
        <v>228.12</v>
      </c>
      <c r="L4256" s="28">
        <v>12.01</v>
      </c>
      <c r="M4256" s="28" t="s">
        <v>46</v>
      </c>
      <c r="N4256" s="28">
        <v>38.71</v>
      </c>
    </row>
    <row r="4257">
      <c r="A4257" s="28">
        <v>4256.0</v>
      </c>
      <c r="B4257" s="28">
        <v>16.0</v>
      </c>
      <c r="C4257" s="28" t="s">
        <v>52</v>
      </c>
      <c r="D4257" s="28">
        <v>0.51</v>
      </c>
      <c r="E4257" s="28">
        <v>9.47</v>
      </c>
      <c r="F4257" s="28">
        <v>4.23</v>
      </c>
      <c r="G4257" s="28">
        <v>81.6</v>
      </c>
      <c r="H4257" s="28" t="s">
        <v>47</v>
      </c>
      <c r="I4257" s="28">
        <v>2.58</v>
      </c>
      <c r="J4257" s="28">
        <v>1.96</v>
      </c>
      <c r="K4257" s="28">
        <v>323.85</v>
      </c>
      <c r="L4257" s="28">
        <v>2.51</v>
      </c>
      <c r="M4257" s="28" t="s">
        <v>50</v>
      </c>
      <c r="N4257" s="28">
        <v>94.48</v>
      </c>
    </row>
    <row r="4258">
      <c r="A4258" s="28">
        <v>4257.0</v>
      </c>
      <c r="B4258" s="28">
        <v>21.0</v>
      </c>
      <c r="C4258" s="28" t="s">
        <v>44</v>
      </c>
      <c r="D4258" s="28">
        <v>6.19</v>
      </c>
      <c r="E4258" s="28">
        <v>6.57</v>
      </c>
      <c r="F4258" s="28">
        <v>4.98</v>
      </c>
      <c r="G4258" s="28">
        <v>93.64</v>
      </c>
      <c r="H4258" s="28" t="s">
        <v>47</v>
      </c>
      <c r="I4258" s="28">
        <v>2.26</v>
      </c>
      <c r="J4258" s="28">
        <v>9.69</v>
      </c>
      <c r="K4258" s="28">
        <v>233.23</v>
      </c>
      <c r="L4258" s="28">
        <v>14.06</v>
      </c>
      <c r="M4258" s="28" t="s">
        <v>46</v>
      </c>
      <c r="N4258" s="28">
        <v>57.4457928533697</v>
      </c>
    </row>
    <row r="4259">
      <c r="A4259" s="28">
        <v>4258.0</v>
      </c>
      <c r="B4259" s="28">
        <v>24.0</v>
      </c>
      <c r="C4259" s="28" t="s">
        <v>49</v>
      </c>
      <c r="D4259" s="28">
        <v>2.48</v>
      </c>
      <c r="E4259" s="28">
        <v>7.53</v>
      </c>
      <c r="F4259" s="28">
        <v>8.47</v>
      </c>
      <c r="G4259" s="28">
        <v>81.02</v>
      </c>
      <c r="H4259" s="28" t="s">
        <v>51</v>
      </c>
      <c r="I4259" s="28">
        <v>2.29</v>
      </c>
      <c r="J4259" s="28">
        <v>5.17</v>
      </c>
      <c r="K4259" s="28">
        <v>312.86</v>
      </c>
      <c r="L4259" s="28">
        <v>5.18</v>
      </c>
      <c r="M4259" s="28" t="s">
        <v>48</v>
      </c>
      <c r="N4259" s="28">
        <v>95.2</v>
      </c>
    </row>
    <row r="4260">
      <c r="A4260" s="28">
        <v>4259.0</v>
      </c>
      <c r="B4260" s="28">
        <v>17.0</v>
      </c>
      <c r="C4260" s="28" t="s">
        <v>49</v>
      </c>
      <c r="D4260" s="28">
        <v>0.31</v>
      </c>
      <c r="E4260" s="28">
        <v>3.54</v>
      </c>
      <c r="F4260" s="28">
        <v>7.25</v>
      </c>
      <c r="G4260" s="28">
        <v>90.88</v>
      </c>
      <c r="H4260" s="28" t="s">
        <v>45</v>
      </c>
      <c r="I4260" s="28">
        <v>1.07</v>
      </c>
      <c r="J4260" s="28">
        <v>5.22</v>
      </c>
      <c r="K4260" s="28">
        <v>302.14</v>
      </c>
      <c r="L4260" s="28">
        <v>0.78</v>
      </c>
      <c r="M4260" s="28" t="s">
        <v>48</v>
      </c>
      <c r="N4260" s="28">
        <v>88.4644944103189</v>
      </c>
    </row>
    <row r="4261">
      <c r="A4261" s="28">
        <v>4260.0</v>
      </c>
      <c r="B4261" s="28">
        <v>18.0</v>
      </c>
      <c r="C4261" s="28" t="s">
        <v>44</v>
      </c>
      <c r="D4261" s="28">
        <v>5.94</v>
      </c>
      <c r="E4261" s="28">
        <v>6.3</v>
      </c>
      <c r="F4261" s="28">
        <v>7.69</v>
      </c>
      <c r="G4261" s="28">
        <v>62.06</v>
      </c>
      <c r="H4261" s="28" t="s">
        <v>45</v>
      </c>
      <c r="I4261" s="28">
        <v>2.11</v>
      </c>
      <c r="J4261" s="28">
        <v>10.21</v>
      </c>
      <c r="K4261" s="28">
        <v>244.84</v>
      </c>
      <c r="L4261" s="28">
        <v>11.09</v>
      </c>
      <c r="M4261" s="28" t="s">
        <v>46</v>
      </c>
      <c r="N4261" s="28">
        <v>60.14</v>
      </c>
    </row>
    <row r="4262">
      <c r="A4262" s="28">
        <v>4261.0</v>
      </c>
      <c r="B4262" s="28">
        <v>20.0</v>
      </c>
      <c r="C4262" s="28" t="s">
        <v>49</v>
      </c>
      <c r="D4262" s="28">
        <v>2.65</v>
      </c>
      <c r="E4262" s="28">
        <v>2.29</v>
      </c>
      <c r="F4262" s="28">
        <v>7.11</v>
      </c>
      <c r="G4262" s="28">
        <v>91.97</v>
      </c>
      <c r="H4262" s="28" t="s">
        <v>47</v>
      </c>
      <c r="I4262" s="28">
        <v>2.48</v>
      </c>
      <c r="J4262" s="28">
        <v>3.99</v>
      </c>
      <c r="K4262" s="28">
        <v>279.51</v>
      </c>
      <c r="L4262" s="28">
        <v>7.73</v>
      </c>
      <c r="M4262" s="28" t="s">
        <v>48</v>
      </c>
      <c r="N4262" s="28">
        <v>66.28</v>
      </c>
    </row>
    <row r="4263">
      <c r="A4263" s="28">
        <v>4262.0</v>
      </c>
      <c r="B4263" s="28">
        <v>24.0</v>
      </c>
      <c r="C4263" s="28" t="s">
        <v>44</v>
      </c>
      <c r="D4263" s="28">
        <v>5.78</v>
      </c>
      <c r="E4263" s="28">
        <v>4.64</v>
      </c>
      <c r="F4263" s="28">
        <v>5.93</v>
      </c>
      <c r="G4263" s="28">
        <v>80.96</v>
      </c>
      <c r="H4263" s="28" t="s">
        <v>45</v>
      </c>
      <c r="I4263" s="28">
        <v>3.72</v>
      </c>
      <c r="J4263" s="28">
        <v>9.5</v>
      </c>
      <c r="K4263" s="28">
        <v>251.2</v>
      </c>
      <c r="L4263" s="28">
        <v>12.82</v>
      </c>
      <c r="M4263" s="28" t="s">
        <v>46</v>
      </c>
      <c r="N4263" s="28">
        <v>47.05</v>
      </c>
    </row>
    <row r="4264">
      <c r="A4264" s="28">
        <v>4263.0</v>
      </c>
      <c r="B4264" s="28">
        <v>19.0</v>
      </c>
      <c r="C4264" s="28" t="s">
        <v>49</v>
      </c>
      <c r="D4264" s="28">
        <v>5.66</v>
      </c>
      <c r="E4264" s="28">
        <v>1.3</v>
      </c>
      <c r="F4264" s="28">
        <v>5.08</v>
      </c>
      <c r="G4264" s="28">
        <v>77.98</v>
      </c>
      <c r="H4264" s="28" t="s">
        <v>51</v>
      </c>
      <c r="I4264" s="28">
        <v>0.7</v>
      </c>
      <c r="J4264" s="28">
        <v>8.34</v>
      </c>
      <c r="K4264" s="28">
        <v>252.27</v>
      </c>
      <c r="L4264" s="28">
        <v>9.3</v>
      </c>
      <c r="M4264" s="28" t="s">
        <v>46</v>
      </c>
      <c r="N4264" s="28">
        <v>30.88</v>
      </c>
    </row>
    <row r="4265">
      <c r="A4265" s="28">
        <v>4264.0</v>
      </c>
      <c r="B4265" s="28">
        <v>16.0</v>
      </c>
      <c r="C4265" s="28" t="s">
        <v>44</v>
      </c>
      <c r="D4265" s="28">
        <v>4.28</v>
      </c>
      <c r="E4265" s="28">
        <v>2.95</v>
      </c>
      <c r="F4265" s="28">
        <v>8.63</v>
      </c>
      <c r="G4265" s="28">
        <v>64.46</v>
      </c>
      <c r="H4265" s="28" t="s">
        <v>45</v>
      </c>
      <c r="I4265" s="28">
        <v>2.86</v>
      </c>
      <c r="J4265" s="28">
        <v>10.11</v>
      </c>
      <c r="K4265" s="28">
        <v>270.3</v>
      </c>
      <c r="L4265" s="28">
        <v>11.45</v>
      </c>
      <c r="M4265" s="28" t="s">
        <v>48</v>
      </c>
      <c r="N4265" s="28">
        <v>47.47</v>
      </c>
    </row>
    <row r="4266">
      <c r="A4266" s="28">
        <v>4265.0</v>
      </c>
      <c r="B4266" s="28">
        <v>19.0</v>
      </c>
      <c r="C4266" s="28" t="s">
        <v>49</v>
      </c>
      <c r="D4266" s="28">
        <v>6.22</v>
      </c>
      <c r="E4266" s="28">
        <v>1.67</v>
      </c>
      <c r="F4266" s="28">
        <v>6.57</v>
      </c>
      <c r="G4266" s="28">
        <v>89.66</v>
      </c>
      <c r="H4266" s="28" t="s">
        <v>47</v>
      </c>
      <c r="I4266" s="28">
        <v>3.31</v>
      </c>
      <c r="J4266" s="28">
        <v>9.6</v>
      </c>
      <c r="K4266" s="28">
        <v>247.97</v>
      </c>
      <c r="L4266" s="28">
        <v>13.58</v>
      </c>
      <c r="M4266" s="28" t="s">
        <v>46</v>
      </c>
      <c r="N4266" s="28">
        <v>38.73</v>
      </c>
    </row>
    <row r="4267">
      <c r="A4267" s="28">
        <v>4266.0</v>
      </c>
      <c r="B4267" s="28">
        <v>21.0</v>
      </c>
      <c r="C4267" s="28" t="s">
        <v>44</v>
      </c>
      <c r="D4267" s="28">
        <v>4.65</v>
      </c>
      <c r="E4267" s="28">
        <v>4.49</v>
      </c>
      <c r="F4267" s="28">
        <v>6.41</v>
      </c>
      <c r="G4267" s="28">
        <v>65.25</v>
      </c>
      <c r="H4267" s="28" t="s">
        <v>45</v>
      </c>
      <c r="I4267" s="28">
        <v>1.91</v>
      </c>
      <c r="J4267" s="28">
        <v>10.29</v>
      </c>
      <c r="K4267" s="28">
        <v>277.26</v>
      </c>
      <c r="L4267" s="28">
        <v>14.95</v>
      </c>
      <c r="M4267" s="28" t="s">
        <v>48</v>
      </c>
      <c r="N4267" s="28">
        <v>57.56</v>
      </c>
    </row>
    <row r="4268">
      <c r="A4268" s="28">
        <v>4267.0</v>
      </c>
      <c r="B4268" s="28">
        <v>20.0</v>
      </c>
      <c r="C4268" s="28" t="s">
        <v>44</v>
      </c>
      <c r="D4268" s="28">
        <v>2.29</v>
      </c>
      <c r="E4268" s="28">
        <v>8.59</v>
      </c>
      <c r="F4268" s="28">
        <v>8.98</v>
      </c>
      <c r="G4268" s="28">
        <v>67.69</v>
      </c>
      <c r="H4268" s="28" t="s">
        <v>45</v>
      </c>
      <c r="I4268" s="28">
        <v>2.75</v>
      </c>
      <c r="J4268" s="28">
        <v>3.44</v>
      </c>
      <c r="K4268" s="28">
        <v>294.09</v>
      </c>
      <c r="L4268" s="28">
        <v>4.33</v>
      </c>
      <c r="M4268" s="28" t="s">
        <v>48</v>
      </c>
      <c r="N4268" s="28">
        <v>92.95</v>
      </c>
    </row>
    <row r="4269">
      <c r="A4269" s="28">
        <v>4268.0</v>
      </c>
      <c r="B4269" s="28">
        <v>16.0</v>
      </c>
      <c r="C4269" s="28" t="s">
        <v>44</v>
      </c>
      <c r="D4269" s="28">
        <v>5.87</v>
      </c>
      <c r="E4269" s="28">
        <v>4.4</v>
      </c>
      <c r="F4269" s="28">
        <v>5.92</v>
      </c>
      <c r="G4269" s="28">
        <v>65.06</v>
      </c>
      <c r="H4269" s="28" t="s">
        <v>47</v>
      </c>
      <c r="I4269" s="28">
        <v>3.55</v>
      </c>
      <c r="J4269" s="28">
        <v>7.39</v>
      </c>
      <c r="K4269" s="28">
        <v>263.44</v>
      </c>
      <c r="L4269" s="28">
        <v>14.46</v>
      </c>
      <c r="M4269" s="28" t="s">
        <v>46</v>
      </c>
      <c r="N4269" s="28">
        <v>43.49</v>
      </c>
    </row>
    <row r="4270">
      <c r="A4270" s="28">
        <v>4269.0</v>
      </c>
      <c r="B4270" s="28">
        <v>19.0</v>
      </c>
      <c r="C4270" s="28" t="s">
        <v>44</v>
      </c>
      <c r="D4270" s="28">
        <v>4.71</v>
      </c>
      <c r="E4270" s="28">
        <v>8.48</v>
      </c>
      <c r="F4270" s="28">
        <v>8.27</v>
      </c>
      <c r="G4270" s="28">
        <v>60.26</v>
      </c>
      <c r="H4270" s="28" t="s">
        <v>45</v>
      </c>
      <c r="I4270" s="28">
        <v>2.33</v>
      </c>
      <c r="J4270" s="28">
        <v>7.64</v>
      </c>
      <c r="K4270" s="28">
        <v>245.98</v>
      </c>
      <c r="L4270" s="28">
        <v>10.45</v>
      </c>
      <c r="M4270" s="28" t="s">
        <v>48</v>
      </c>
      <c r="N4270" s="28">
        <v>80.96</v>
      </c>
    </row>
    <row r="4271">
      <c r="A4271" s="28">
        <v>4270.0</v>
      </c>
      <c r="B4271" s="28">
        <v>21.0</v>
      </c>
      <c r="C4271" s="28" t="s">
        <v>49</v>
      </c>
      <c r="D4271" s="28">
        <v>0.1</v>
      </c>
      <c r="E4271" s="28">
        <v>6.91</v>
      </c>
      <c r="F4271" s="28">
        <v>8.31</v>
      </c>
      <c r="G4271" s="28">
        <v>86.48</v>
      </c>
      <c r="H4271" s="28" t="s">
        <v>51</v>
      </c>
      <c r="I4271" s="28">
        <v>1.67</v>
      </c>
      <c r="J4271" s="28">
        <v>5.53</v>
      </c>
      <c r="K4271" s="28">
        <v>296.96</v>
      </c>
      <c r="L4271" s="28">
        <v>0.55</v>
      </c>
      <c r="M4271" s="28" t="s">
        <v>48</v>
      </c>
      <c r="N4271" s="28">
        <v>100.0</v>
      </c>
    </row>
    <row r="4272">
      <c r="A4272" s="28">
        <v>4271.0</v>
      </c>
      <c r="B4272" s="28">
        <v>19.0</v>
      </c>
      <c r="C4272" s="28" t="s">
        <v>49</v>
      </c>
      <c r="D4272" s="28">
        <v>7.21</v>
      </c>
      <c r="E4272" s="28">
        <v>5.59</v>
      </c>
      <c r="F4272" s="28">
        <v>5.16</v>
      </c>
      <c r="G4272" s="28">
        <v>70.83</v>
      </c>
      <c r="H4272" s="28" t="s">
        <v>45</v>
      </c>
      <c r="I4272" s="28">
        <v>4.12</v>
      </c>
      <c r="J4272" s="28">
        <v>10.93</v>
      </c>
      <c r="K4272" s="28">
        <v>234.75</v>
      </c>
      <c r="L4272" s="28">
        <v>17.22</v>
      </c>
      <c r="M4272" s="28" t="s">
        <v>46</v>
      </c>
      <c r="N4272" s="28">
        <v>37.04</v>
      </c>
    </row>
    <row r="4273">
      <c r="A4273" s="28">
        <v>4272.0</v>
      </c>
      <c r="B4273" s="28">
        <v>24.0</v>
      </c>
      <c r="C4273" s="28" t="s">
        <v>49</v>
      </c>
      <c r="D4273" s="28">
        <v>4.37</v>
      </c>
      <c r="E4273" s="28">
        <v>3.13</v>
      </c>
      <c r="F4273" s="28">
        <v>4.47</v>
      </c>
      <c r="G4273" s="28">
        <v>65.98</v>
      </c>
      <c r="H4273" s="28" t="s">
        <v>51</v>
      </c>
      <c r="I4273" s="28">
        <v>4.94</v>
      </c>
      <c r="J4273" s="28">
        <v>9.49</v>
      </c>
      <c r="K4273" s="28">
        <v>270.83</v>
      </c>
      <c r="L4273" s="28">
        <v>13.74</v>
      </c>
      <c r="M4273" s="28" t="s">
        <v>48</v>
      </c>
      <c r="N4273" s="28">
        <v>35.09</v>
      </c>
    </row>
    <row r="4274">
      <c r="A4274" s="28">
        <v>4273.0</v>
      </c>
      <c r="B4274" s="28">
        <v>20.0</v>
      </c>
      <c r="C4274" s="28" t="s">
        <v>44</v>
      </c>
      <c r="D4274" s="28">
        <v>6.95</v>
      </c>
      <c r="E4274" s="28">
        <v>9.3</v>
      </c>
      <c r="F4274" s="28">
        <v>8.88</v>
      </c>
      <c r="G4274" s="28">
        <v>72.8</v>
      </c>
      <c r="H4274" s="28" t="s">
        <v>45</v>
      </c>
      <c r="I4274" s="28">
        <v>1.08</v>
      </c>
      <c r="J4274" s="28">
        <v>9.37</v>
      </c>
      <c r="K4274" s="28">
        <v>231.26</v>
      </c>
      <c r="L4274" s="28">
        <v>16.92</v>
      </c>
      <c r="M4274" s="28" t="s">
        <v>46</v>
      </c>
      <c r="N4274" s="28">
        <v>91.1881103410301</v>
      </c>
    </row>
    <row r="4275">
      <c r="A4275" s="28">
        <v>4274.0</v>
      </c>
      <c r="B4275" s="28">
        <v>23.0</v>
      </c>
      <c r="C4275" s="28" t="s">
        <v>49</v>
      </c>
      <c r="D4275" s="28">
        <v>7.06</v>
      </c>
      <c r="E4275" s="28">
        <v>1.49</v>
      </c>
      <c r="F4275" s="28">
        <v>6.13</v>
      </c>
      <c r="G4275" s="28">
        <v>79.96</v>
      </c>
      <c r="H4275" s="28" t="s">
        <v>51</v>
      </c>
      <c r="I4275" s="28">
        <v>4.45</v>
      </c>
      <c r="J4275" s="28">
        <v>8.62</v>
      </c>
      <c r="K4275" s="28">
        <v>235.18</v>
      </c>
      <c r="L4275" s="28">
        <v>15.53</v>
      </c>
      <c r="M4275" s="28" t="s">
        <v>46</v>
      </c>
      <c r="N4275" s="28">
        <v>19.95</v>
      </c>
    </row>
    <row r="4276">
      <c r="A4276" s="28">
        <v>4275.0</v>
      </c>
      <c r="B4276" s="28">
        <v>24.0</v>
      </c>
      <c r="C4276" s="28" t="s">
        <v>44</v>
      </c>
      <c r="D4276" s="28">
        <v>3.56</v>
      </c>
      <c r="E4276" s="28">
        <v>7.2</v>
      </c>
      <c r="F4276" s="28">
        <v>4.01</v>
      </c>
      <c r="G4276" s="28">
        <v>80.14</v>
      </c>
      <c r="H4276" s="28" t="s">
        <v>47</v>
      </c>
      <c r="I4276" s="28">
        <v>2.73</v>
      </c>
      <c r="J4276" s="28">
        <v>5.79</v>
      </c>
      <c r="K4276" s="28">
        <v>288.03</v>
      </c>
      <c r="L4276" s="28">
        <v>10.23</v>
      </c>
      <c r="M4276" s="28" t="s">
        <v>50</v>
      </c>
      <c r="N4276" s="28">
        <v>64.22</v>
      </c>
    </row>
    <row r="4277">
      <c r="A4277" s="28">
        <v>4276.0</v>
      </c>
      <c r="B4277" s="28">
        <v>20.0</v>
      </c>
      <c r="C4277" s="28" t="s">
        <v>49</v>
      </c>
      <c r="D4277" s="28">
        <v>4.06</v>
      </c>
      <c r="E4277" s="28">
        <v>6.59</v>
      </c>
      <c r="F4277" s="28">
        <v>6.5</v>
      </c>
      <c r="G4277" s="28">
        <v>74.69</v>
      </c>
      <c r="H4277" s="28" t="s">
        <v>47</v>
      </c>
      <c r="I4277" s="28">
        <v>2.24</v>
      </c>
      <c r="J4277" s="28">
        <v>8.29</v>
      </c>
      <c r="K4277" s="28">
        <v>277.98</v>
      </c>
      <c r="L4277" s="28">
        <v>10.58</v>
      </c>
      <c r="M4277" s="28" t="s">
        <v>48</v>
      </c>
      <c r="N4277" s="28">
        <v>71.4</v>
      </c>
    </row>
    <row r="4278">
      <c r="A4278" s="28">
        <v>4277.0</v>
      </c>
      <c r="B4278" s="28">
        <v>21.0</v>
      </c>
      <c r="C4278" s="28" t="s">
        <v>52</v>
      </c>
      <c r="D4278" s="28">
        <v>3.33</v>
      </c>
      <c r="E4278" s="28">
        <v>4.97</v>
      </c>
      <c r="F4278" s="28">
        <v>7.1</v>
      </c>
      <c r="G4278" s="28">
        <v>79.8</v>
      </c>
      <c r="H4278" s="28" t="s">
        <v>47</v>
      </c>
      <c r="I4278" s="28">
        <v>4.47</v>
      </c>
      <c r="J4278" s="28">
        <v>8.69</v>
      </c>
      <c r="K4278" s="28">
        <v>276.74</v>
      </c>
      <c r="L4278" s="28">
        <v>9.5</v>
      </c>
      <c r="M4278" s="28" t="s">
        <v>48</v>
      </c>
      <c r="N4278" s="28">
        <v>67.64</v>
      </c>
    </row>
    <row r="4279">
      <c r="A4279" s="28">
        <v>4278.0</v>
      </c>
      <c r="B4279" s="28">
        <v>16.0</v>
      </c>
      <c r="C4279" s="28" t="s">
        <v>44</v>
      </c>
      <c r="D4279" s="28">
        <v>3.6</v>
      </c>
      <c r="E4279" s="28">
        <v>3.16</v>
      </c>
      <c r="F4279" s="28">
        <v>7.88</v>
      </c>
      <c r="G4279" s="28">
        <v>77.09</v>
      </c>
      <c r="H4279" s="28" t="s">
        <v>47</v>
      </c>
      <c r="I4279" s="28">
        <v>4.55</v>
      </c>
      <c r="J4279" s="28">
        <v>6.87</v>
      </c>
      <c r="K4279" s="28">
        <v>278.78</v>
      </c>
      <c r="L4279" s="28">
        <v>5.89</v>
      </c>
      <c r="M4279" s="28" t="s">
        <v>48</v>
      </c>
      <c r="N4279" s="28">
        <v>63.03</v>
      </c>
    </row>
    <row r="4280">
      <c r="A4280" s="28">
        <v>4279.0</v>
      </c>
      <c r="B4280" s="28">
        <v>22.0</v>
      </c>
      <c r="C4280" s="28" t="s">
        <v>44</v>
      </c>
      <c r="D4280" s="28">
        <v>7.16</v>
      </c>
      <c r="E4280" s="28">
        <v>4.88</v>
      </c>
      <c r="F4280" s="28">
        <v>8.71</v>
      </c>
      <c r="G4280" s="28">
        <v>92.91</v>
      </c>
      <c r="H4280" s="28" t="s">
        <v>51</v>
      </c>
      <c r="I4280" s="28">
        <v>1.36</v>
      </c>
      <c r="J4280" s="28">
        <v>9.13</v>
      </c>
      <c r="K4280" s="28">
        <v>241.67</v>
      </c>
      <c r="L4280" s="28">
        <v>15.73</v>
      </c>
      <c r="M4280" s="28" t="s">
        <v>46</v>
      </c>
      <c r="N4280" s="28">
        <v>47.1</v>
      </c>
    </row>
    <row r="4281">
      <c r="A4281" s="28">
        <v>4280.0</v>
      </c>
      <c r="B4281" s="28">
        <v>19.0</v>
      </c>
      <c r="C4281" s="28" t="s">
        <v>44</v>
      </c>
      <c r="D4281" s="28">
        <v>6.31</v>
      </c>
      <c r="E4281" s="28">
        <v>8.85</v>
      </c>
      <c r="F4281" s="28">
        <v>8.58</v>
      </c>
      <c r="G4281" s="28">
        <v>61.18</v>
      </c>
      <c r="H4281" s="28" t="s">
        <v>45</v>
      </c>
      <c r="I4281" s="28">
        <v>1.79</v>
      </c>
      <c r="J4281" s="28">
        <v>10.5</v>
      </c>
      <c r="K4281" s="28">
        <v>231.98</v>
      </c>
      <c r="L4281" s="28">
        <v>17.73</v>
      </c>
      <c r="M4281" s="28" t="s">
        <v>46</v>
      </c>
      <c r="N4281" s="28">
        <v>96.3974085596668</v>
      </c>
    </row>
    <row r="4282">
      <c r="A4282" s="28">
        <v>4281.0</v>
      </c>
      <c r="B4282" s="28">
        <v>17.0</v>
      </c>
      <c r="C4282" s="28" t="s">
        <v>49</v>
      </c>
      <c r="D4282" s="28">
        <v>1.01</v>
      </c>
      <c r="E4282" s="28">
        <v>8.53</v>
      </c>
      <c r="F4282" s="28">
        <v>8.7</v>
      </c>
      <c r="G4282" s="28">
        <v>94.72</v>
      </c>
      <c r="H4282" s="28" t="s">
        <v>51</v>
      </c>
      <c r="I4282" s="28">
        <v>4.26</v>
      </c>
      <c r="J4282" s="28">
        <v>2.99</v>
      </c>
      <c r="K4282" s="28">
        <v>299.83</v>
      </c>
      <c r="L4282" s="28">
        <v>-0.26</v>
      </c>
      <c r="M4282" s="28" t="s">
        <v>48</v>
      </c>
      <c r="N4282" s="28">
        <v>100.0</v>
      </c>
    </row>
    <row r="4283">
      <c r="A4283" s="28">
        <v>4282.0</v>
      </c>
      <c r="B4283" s="28">
        <v>20.0</v>
      </c>
      <c r="C4283" s="28" t="s">
        <v>49</v>
      </c>
      <c r="D4283" s="28">
        <v>4.88</v>
      </c>
      <c r="E4283" s="28">
        <v>9.47</v>
      </c>
      <c r="F4283" s="28">
        <v>4.16</v>
      </c>
      <c r="G4283" s="28">
        <v>69.76</v>
      </c>
      <c r="H4283" s="28" t="s">
        <v>45</v>
      </c>
      <c r="I4283" s="28">
        <v>2.45</v>
      </c>
      <c r="J4283" s="28">
        <v>8.73</v>
      </c>
      <c r="K4283" s="28">
        <v>270.67</v>
      </c>
      <c r="L4283" s="28">
        <v>9.06</v>
      </c>
      <c r="M4283" s="28" t="s">
        <v>50</v>
      </c>
      <c r="N4283" s="28">
        <v>66.65</v>
      </c>
    </row>
    <row r="4284">
      <c r="A4284" s="28">
        <v>4283.0</v>
      </c>
      <c r="B4284" s="28">
        <v>18.0</v>
      </c>
      <c r="C4284" s="28" t="s">
        <v>49</v>
      </c>
      <c r="D4284" s="28">
        <v>7.97</v>
      </c>
      <c r="E4284" s="28">
        <v>3.77</v>
      </c>
      <c r="F4284" s="28">
        <v>7.56</v>
      </c>
      <c r="G4284" s="28">
        <v>88.87</v>
      </c>
      <c r="H4284" s="28" t="s">
        <v>45</v>
      </c>
      <c r="I4284" s="28">
        <v>1.44</v>
      </c>
      <c r="J4284" s="28">
        <v>9.48</v>
      </c>
      <c r="K4284" s="28">
        <v>207.06</v>
      </c>
      <c r="L4284" s="28">
        <v>16.04</v>
      </c>
      <c r="M4284" s="28" t="s">
        <v>46</v>
      </c>
      <c r="N4284" s="28">
        <v>33.51</v>
      </c>
    </row>
    <row r="4285">
      <c r="A4285" s="28">
        <v>4284.0</v>
      </c>
      <c r="B4285" s="28">
        <v>21.0</v>
      </c>
      <c r="C4285" s="28" t="s">
        <v>44</v>
      </c>
      <c r="D4285" s="28">
        <v>4.76</v>
      </c>
      <c r="E4285" s="28">
        <v>4.48</v>
      </c>
      <c r="F4285" s="28">
        <v>5.13</v>
      </c>
      <c r="G4285" s="28">
        <v>76.2</v>
      </c>
      <c r="H4285" s="28" t="s">
        <v>47</v>
      </c>
      <c r="I4285" s="28">
        <v>4.81</v>
      </c>
      <c r="J4285" s="28">
        <v>9.82</v>
      </c>
      <c r="K4285" s="28">
        <v>251.98</v>
      </c>
      <c r="L4285" s="28">
        <v>9.34</v>
      </c>
      <c r="M4285" s="28" t="s">
        <v>48</v>
      </c>
      <c r="N4285" s="28">
        <v>47.08</v>
      </c>
    </row>
    <row r="4286">
      <c r="A4286" s="28">
        <v>4285.0</v>
      </c>
      <c r="B4286" s="28">
        <v>23.0</v>
      </c>
      <c r="C4286" s="28" t="s">
        <v>49</v>
      </c>
      <c r="D4286" s="28">
        <v>6.29</v>
      </c>
      <c r="E4286" s="28">
        <v>1.17</v>
      </c>
      <c r="F4286" s="28">
        <v>4.94</v>
      </c>
      <c r="G4286" s="28">
        <v>71.77</v>
      </c>
      <c r="H4286" s="28" t="s">
        <v>51</v>
      </c>
      <c r="I4286" s="28">
        <v>1.09</v>
      </c>
      <c r="J4286" s="28">
        <v>11.32</v>
      </c>
      <c r="K4286" s="28">
        <v>232.39</v>
      </c>
      <c r="L4286" s="28">
        <v>16.46</v>
      </c>
      <c r="M4286" s="28" t="s">
        <v>46</v>
      </c>
      <c r="N4286" s="28">
        <v>12.79</v>
      </c>
    </row>
    <row r="4287">
      <c r="A4287" s="28">
        <v>4286.0</v>
      </c>
      <c r="B4287" s="28">
        <v>22.0</v>
      </c>
      <c r="C4287" s="28" t="s">
        <v>49</v>
      </c>
      <c r="D4287" s="28">
        <v>6.15</v>
      </c>
      <c r="E4287" s="28">
        <v>9.49</v>
      </c>
      <c r="F4287" s="28">
        <v>8.0</v>
      </c>
      <c r="G4287" s="28">
        <v>84.61</v>
      </c>
      <c r="H4287" s="28" t="s">
        <v>45</v>
      </c>
      <c r="I4287" s="28">
        <v>3.05</v>
      </c>
      <c r="J4287" s="28">
        <v>9.86</v>
      </c>
      <c r="K4287" s="28">
        <v>255.38</v>
      </c>
      <c r="L4287" s="28">
        <v>10.7</v>
      </c>
      <c r="M4287" s="28" t="s">
        <v>46</v>
      </c>
      <c r="N4287" s="28">
        <v>100.815308024956</v>
      </c>
    </row>
    <row r="4288">
      <c r="A4288" s="28">
        <v>4287.0</v>
      </c>
      <c r="B4288" s="28">
        <v>18.0</v>
      </c>
      <c r="C4288" s="28" t="s">
        <v>44</v>
      </c>
      <c r="D4288" s="28">
        <v>2.8</v>
      </c>
      <c r="E4288" s="28">
        <v>3.96</v>
      </c>
      <c r="F4288" s="28">
        <v>6.09</v>
      </c>
      <c r="G4288" s="28">
        <v>90.76</v>
      </c>
      <c r="H4288" s="28" t="s">
        <v>47</v>
      </c>
      <c r="I4288" s="28">
        <v>2.14</v>
      </c>
      <c r="J4288" s="28">
        <v>3.99</v>
      </c>
      <c r="K4288" s="28">
        <v>275.55</v>
      </c>
      <c r="L4288" s="28">
        <v>7.56</v>
      </c>
      <c r="M4288" s="28" t="s">
        <v>48</v>
      </c>
      <c r="N4288" s="28">
        <v>77.13</v>
      </c>
    </row>
    <row r="4289">
      <c r="A4289" s="28">
        <v>4288.0</v>
      </c>
      <c r="B4289" s="28">
        <v>23.0</v>
      </c>
      <c r="C4289" s="28" t="s">
        <v>49</v>
      </c>
      <c r="D4289" s="28">
        <v>2.97</v>
      </c>
      <c r="E4289" s="28">
        <v>4.64</v>
      </c>
      <c r="F4289" s="28">
        <v>8.58</v>
      </c>
      <c r="G4289" s="28">
        <v>78.0</v>
      </c>
      <c r="H4289" s="28" t="s">
        <v>47</v>
      </c>
      <c r="I4289" s="28">
        <v>2.26</v>
      </c>
      <c r="J4289" s="28">
        <v>5.37</v>
      </c>
      <c r="K4289" s="28">
        <v>292.28</v>
      </c>
      <c r="L4289" s="28">
        <v>9.15</v>
      </c>
      <c r="M4289" s="28" t="s">
        <v>48</v>
      </c>
      <c r="N4289" s="28">
        <v>84.67</v>
      </c>
    </row>
    <row r="4290">
      <c r="A4290" s="28">
        <v>4289.0</v>
      </c>
      <c r="B4290" s="28">
        <v>17.0</v>
      </c>
      <c r="C4290" s="28" t="s">
        <v>44</v>
      </c>
      <c r="D4290" s="28">
        <v>5.79</v>
      </c>
      <c r="E4290" s="28">
        <v>9.17</v>
      </c>
      <c r="F4290" s="28">
        <v>4.21</v>
      </c>
      <c r="G4290" s="28">
        <v>78.66</v>
      </c>
      <c r="H4290" s="28" t="s">
        <v>51</v>
      </c>
      <c r="I4290" s="28">
        <v>0.53</v>
      </c>
      <c r="J4290" s="28">
        <v>7.48</v>
      </c>
      <c r="K4290" s="28">
        <v>246.99</v>
      </c>
      <c r="L4290" s="28">
        <v>13.74</v>
      </c>
      <c r="M4290" s="28" t="s">
        <v>50</v>
      </c>
      <c r="N4290" s="28">
        <v>77.9727782161764</v>
      </c>
    </row>
    <row r="4291">
      <c r="A4291" s="28">
        <v>4290.0</v>
      </c>
      <c r="B4291" s="28">
        <v>24.0</v>
      </c>
      <c r="C4291" s="28" t="s">
        <v>44</v>
      </c>
      <c r="D4291" s="28">
        <v>4.0</v>
      </c>
      <c r="E4291" s="28">
        <v>5.74</v>
      </c>
      <c r="F4291" s="28">
        <v>8.01</v>
      </c>
      <c r="G4291" s="28">
        <v>62.35</v>
      </c>
      <c r="H4291" s="28" t="s">
        <v>51</v>
      </c>
      <c r="I4291" s="28">
        <v>1.29</v>
      </c>
      <c r="J4291" s="28">
        <v>7.62</v>
      </c>
      <c r="K4291" s="28">
        <v>289.79</v>
      </c>
      <c r="L4291" s="28">
        <v>9.85</v>
      </c>
      <c r="M4291" s="28" t="s">
        <v>48</v>
      </c>
      <c r="N4291" s="28">
        <v>65.28</v>
      </c>
    </row>
    <row r="4292">
      <c r="A4292" s="28">
        <v>4291.0</v>
      </c>
      <c r="B4292" s="28">
        <v>19.0</v>
      </c>
      <c r="C4292" s="28" t="s">
        <v>49</v>
      </c>
      <c r="D4292" s="28">
        <v>4.56</v>
      </c>
      <c r="E4292" s="28">
        <v>6.1</v>
      </c>
      <c r="F4292" s="28">
        <v>4.68</v>
      </c>
      <c r="G4292" s="28">
        <v>96.96</v>
      </c>
      <c r="H4292" s="28" t="s">
        <v>45</v>
      </c>
      <c r="I4292" s="28">
        <v>0.83</v>
      </c>
      <c r="J4292" s="28">
        <v>6.07</v>
      </c>
      <c r="K4292" s="28">
        <v>266.56</v>
      </c>
      <c r="L4292" s="28">
        <v>10.94</v>
      </c>
      <c r="M4292" s="28" t="s">
        <v>48</v>
      </c>
      <c r="N4292" s="28">
        <v>66.33</v>
      </c>
    </row>
    <row r="4293">
      <c r="A4293" s="28">
        <v>4292.0</v>
      </c>
      <c r="B4293" s="28">
        <v>16.0</v>
      </c>
      <c r="C4293" s="28" t="s">
        <v>44</v>
      </c>
      <c r="D4293" s="28">
        <v>5.7</v>
      </c>
      <c r="E4293" s="28">
        <v>2.59</v>
      </c>
      <c r="F4293" s="28">
        <v>4.88</v>
      </c>
      <c r="G4293" s="28">
        <v>93.88</v>
      </c>
      <c r="H4293" s="28" t="s">
        <v>47</v>
      </c>
      <c r="I4293" s="28">
        <v>3.75</v>
      </c>
      <c r="J4293" s="28">
        <v>11.05</v>
      </c>
      <c r="K4293" s="28">
        <v>262.27</v>
      </c>
      <c r="L4293" s="28">
        <v>11.76</v>
      </c>
      <c r="M4293" s="28" t="s">
        <v>46</v>
      </c>
      <c r="N4293" s="28">
        <v>47.4591460306874</v>
      </c>
    </row>
    <row r="4294">
      <c r="A4294" s="28">
        <v>4293.0</v>
      </c>
      <c r="B4294" s="28">
        <v>23.0</v>
      </c>
      <c r="C4294" s="28" t="s">
        <v>49</v>
      </c>
      <c r="D4294" s="28">
        <v>6.22</v>
      </c>
      <c r="E4294" s="28">
        <v>5.49</v>
      </c>
      <c r="F4294" s="28">
        <v>6.39</v>
      </c>
      <c r="G4294" s="28">
        <v>75.92</v>
      </c>
      <c r="H4294" s="28" t="s">
        <v>45</v>
      </c>
      <c r="I4294" s="28">
        <v>3.49</v>
      </c>
      <c r="J4294" s="28">
        <v>11.47</v>
      </c>
      <c r="K4294" s="28">
        <v>249.96</v>
      </c>
      <c r="L4294" s="28">
        <v>15.58</v>
      </c>
      <c r="M4294" s="28" t="s">
        <v>46</v>
      </c>
      <c r="N4294" s="28">
        <v>51.27</v>
      </c>
    </row>
    <row r="4295">
      <c r="A4295" s="28">
        <v>4294.0</v>
      </c>
      <c r="B4295" s="28">
        <v>22.0</v>
      </c>
      <c r="C4295" s="28" t="s">
        <v>49</v>
      </c>
      <c r="D4295" s="28">
        <v>2.17</v>
      </c>
      <c r="E4295" s="28">
        <v>9.26</v>
      </c>
      <c r="F4295" s="28">
        <v>5.98</v>
      </c>
      <c r="G4295" s="28">
        <v>90.6</v>
      </c>
      <c r="H4295" s="28" t="s">
        <v>47</v>
      </c>
      <c r="I4295" s="28">
        <v>3.97</v>
      </c>
      <c r="J4295" s="28">
        <v>3.95</v>
      </c>
      <c r="K4295" s="28">
        <v>289.45</v>
      </c>
      <c r="L4295" s="28">
        <v>3.99</v>
      </c>
      <c r="M4295" s="28" t="s">
        <v>50</v>
      </c>
      <c r="N4295" s="28">
        <v>109.325549437096</v>
      </c>
    </row>
    <row r="4296">
      <c r="A4296" s="28">
        <v>4295.0</v>
      </c>
      <c r="B4296" s="28">
        <v>20.0</v>
      </c>
      <c r="C4296" s="28" t="s">
        <v>44</v>
      </c>
      <c r="D4296" s="28">
        <v>1.17</v>
      </c>
      <c r="E4296" s="28">
        <v>6.03</v>
      </c>
      <c r="F4296" s="28">
        <v>6.43</v>
      </c>
      <c r="G4296" s="28">
        <v>72.53</v>
      </c>
      <c r="H4296" s="28" t="s">
        <v>47</v>
      </c>
      <c r="I4296" s="28">
        <v>3.5</v>
      </c>
      <c r="J4296" s="28">
        <v>5.64</v>
      </c>
      <c r="K4296" s="28">
        <v>305.83</v>
      </c>
      <c r="L4296" s="28">
        <v>6.36</v>
      </c>
      <c r="M4296" s="28" t="s">
        <v>48</v>
      </c>
      <c r="N4296" s="28">
        <v>88.35</v>
      </c>
    </row>
    <row r="4297">
      <c r="A4297" s="28">
        <v>4296.0</v>
      </c>
      <c r="B4297" s="28">
        <v>20.0</v>
      </c>
      <c r="C4297" s="28" t="s">
        <v>49</v>
      </c>
      <c r="D4297" s="28">
        <v>2.33</v>
      </c>
      <c r="E4297" s="28">
        <v>3.3</v>
      </c>
      <c r="F4297" s="28">
        <v>8.7</v>
      </c>
      <c r="G4297" s="28">
        <v>89.22</v>
      </c>
      <c r="H4297" s="28" t="s">
        <v>47</v>
      </c>
      <c r="I4297" s="28">
        <v>0.64</v>
      </c>
      <c r="J4297" s="28">
        <v>6.81</v>
      </c>
      <c r="K4297" s="28">
        <v>292.12</v>
      </c>
      <c r="L4297" s="28">
        <v>8.32</v>
      </c>
      <c r="M4297" s="28" t="s">
        <v>48</v>
      </c>
      <c r="N4297" s="28">
        <v>75.68</v>
      </c>
    </row>
    <row r="4298">
      <c r="A4298" s="28">
        <v>4297.0</v>
      </c>
      <c r="B4298" s="28">
        <v>22.0</v>
      </c>
      <c r="C4298" s="28" t="s">
        <v>49</v>
      </c>
      <c r="D4298" s="28">
        <v>4.06</v>
      </c>
      <c r="E4298" s="28">
        <v>1.28</v>
      </c>
      <c r="F4298" s="28">
        <v>7.29</v>
      </c>
      <c r="G4298" s="28">
        <v>80.67</v>
      </c>
      <c r="H4298" s="28" t="s">
        <v>47</v>
      </c>
      <c r="I4298" s="28">
        <v>4.89</v>
      </c>
      <c r="J4298" s="28">
        <v>7.04</v>
      </c>
      <c r="K4298" s="28">
        <v>266.66</v>
      </c>
      <c r="L4298" s="28">
        <v>7.99</v>
      </c>
      <c r="M4298" s="28" t="s">
        <v>48</v>
      </c>
      <c r="N4298" s="28">
        <v>38.6</v>
      </c>
    </row>
    <row r="4299">
      <c r="A4299" s="28">
        <v>4298.0</v>
      </c>
      <c r="B4299" s="28">
        <v>20.0</v>
      </c>
      <c r="C4299" s="28" t="s">
        <v>44</v>
      </c>
      <c r="D4299" s="28">
        <v>2.74</v>
      </c>
      <c r="E4299" s="28">
        <v>4.03</v>
      </c>
      <c r="F4299" s="28">
        <v>5.45</v>
      </c>
      <c r="G4299" s="28">
        <v>78.43</v>
      </c>
      <c r="H4299" s="28" t="s">
        <v>51</v>
      </c>
      <c r="I4299" s="28">
        <v>0.94</v>
      </c>
      <c r="J4299" s="28">
        <v>4.5</v>
      </c>
      <c r="K4299" s="28">
        <v>296.0</v>
      </c>
      <c r="L4299" s="28">
        <v>7.06</v>
      </c>
      <c r="M4299" s="28" t="s">
        <v>48</v>
      </c>
      <c r="N4299" s="28">
        <v>59.79</v>
      </c>
    </row>
    <row r="4300">
      <c r="A4300" s="28">
        <v>4299.0</v>
      </c>
      <c r="B4300" s="28">
        <v>23.0</v>
      </c>
      <c r="C4300" s="28" t="s">
        <v>44</v>
      </c>
      <c r="D4300" s="28">
        <v>4.55</v>
      </c>
      <c r="E4300" s="28">
        <v>6.15</v>
      </c>
      <c r="F4300" s="28">
        <v>4.86</v>
      </c>
      <c r="G4300" s="28">
        <v>62.26</v>
      </c>
      <c r="H4300" s="28" t="s">
        <v>47</v>
      </c>
      <c r="I4300" s="28">
        <v>1.75</v>
      </c>
      <c r="J4300" s="28">
        <v>6.21</v>
      </c>
      <c r="K4300" s="28">
        <v>290.51</v>
      </c>
      <c r="L4300" s="28">
        <v>10.72</v>
      </c>
      <c r="M4300" s="28" t="s">
        <v>48</v>
      </c>
      <c r="N4300" s="28">
        <v>65.16</v>
      </c>
    </row>
    <row r="4301">
      <c r="A4301" s="28">
        <v>4300.0</v>
      </c>
      <c r="B4301" s="28">
        <v>21.0</v>
      </c>
      <c r="C4301" s="28" t="s">
        <v>44</v>
      </c>
      <c r="D4301" s="28">
        <v>0.43</v>
      </c>
      <c r="E4301" s="28">
        <v>1.38</v>
      </c>
      <c r="F4301" s="28">
        <v>6.1</v>
      </c>
      <c r="G4301" s="28">
        <v>98.62</v>
      </c>
      <c r="H4301" s="28" t="s">
        <v>47</v>
      </c>
      <c r="I4301" s="28">
        <v>3.53</v>
      </c>
      <c r="J4301" s="28">
        <v>5.13</v>
      </c>
      <c r="K4301" s="28">
        <v>316.0</v>
      </c>
      <c r="L4301" s="28">
        <v>2.26</v>
      </c>
      <c r="M4301" s="28" t="s">
        <v>48</v>
      </c>
      <c r="N4301" s="28">
        <v>64.15</v>
      </c>
    </row>
    <row r="4302">
      <c r="A4302" s="28">
        <v>4301.0</v>
      </c>
      <c r="B4302" s="28">
        <v>20.0</v>
      </c>
      <c r="C4302" s="28" t="s">
        <v>44</v>
      </c>
      <c r="D4302" s="28">
        <v>4.08</v>
      </c>
      <c r="E4302" s="28">
        <v>6.49</v>
      </c>
      <c r="F4302" s="28">
        <v>6.26</v>
      </c>
      <c r="G4302" s="28">
        <v>93.5</v>
      </c>
      <c r="H4302" s="28" t="s">
        <v>45</v>
      </c>
      <c r="I4302" s="28">
        <v>0.7</v>
      </c>
      <c r="J4302" s="28">
        <v>6.18</v>
      </c>
      <c r="K4302" s="28">
        <v>278.21</v>
      </c>
      <c r="L4302" s="28">
        <v>9.25</v>
      </c>
      <c r="M4302" s="28" t="s">
        <v>48</v>
      </c>
      <c r="N4302" s="28">
        <v>81.39</v>
      </c>
    </row>
    <row r="4303">
      <c r="A4303" s="28">
        <v>4302.0</v>
      </c>
      <c r="B4303" s="28">
        <v>24.0</v>
      </c>
      <c r="C4303" s="28" t="s">
        <v>44</v>
      </c>
      <c r="D4303" s="28">
        <v>2.94</v>
      </c>
      <c r="E4303" s="28">
        <v>5.71</v>
      </c>
      <c r="F4303" s="28">
        <v>7.01</v>
      </c>
      <c r="G4303" s="28">
        <v>91.74</v>
      </c>
      <c r="H4303" s="28" t="s">
        <v>45</v>
      </c>
      <c r="I4303" s="28">
        <v>0.85</v>
      </c>
      <c r="J4303" s="28">
        <v>6.96</v>
      </c>
      <c r="K4303" s="28">
        <v>290.01</v>
      </c>
      <c r="L4303" s="28">
        <v>8.91</v>
      </c>
      <c r="M4303" s="28" t="s">
        <v>48</v>
      </c>
      <c r="N4303" s="28">
        <v>89.8</v>
      </c>
    </row>
    <row r="4304">
      <c r="A4304" s="28">
        <v>4303.0</v>
      </c>
      <c r="B4304" s="28">
        <v>17.0</v>
      </c>
      <c r="C4304" s="28" t="s">
        <v>44</v>
      </c>
      <c r="D4304" s="28">
        <v>4.28</v>
      </c>
      <c r="E4304" s="28">
        <v>8.05</v>
      </c>
      <c r="F4304" s="28">
        <v>5.33</v>
      </c>
      <c r="G4304" s="28">
        <v>72.2</v>
      </c>
      <c r="H4304" s="28" t="s">
        <v>51</v>
      </c>
      <c r="I4304" s="28">
        <v>4.38</v>
      </c>
      <c r="J4304" s="28">
        <v>9.61</v>
      </c>
      <c r="K4304" s="28">
        <v>242.54</v>
      </c>
      <c r="L4304" s="28">
        <v>10.31</v>
      </c>
      <c r="M4304" s="28" t="s">
        <v>50</v>
      </c>
      <c r="N4304" s="28">
        <v>67.67</v>
      </c>
    </row>
    <row r="4305">
      <c r="A4305" s="28">
        <v>4304.0</v>
      </c>
      <c r="B4305" s="28">
        <v>16.0</v>
      </c>
      <c r="C4305" s="28" t="s">
        <v>44</v>
      </c>
      <c r="D4305" s="28">
        <v>3.38</v>
      </c>
      <c r="E4305" s="28">
        <v>1.26</v>
      </c>
      <c r="F4305" s="28">
        <v>7.84</v>
      </c>
      <c r="G4305" s="28">
        <v>71.58</v>
      </c>
      <c r="H4305" s="28" t="s">
        <v>47</v>
      </c>
      <c r="I4305" s="28">
        <v>1.66</v>
      </c>
      <c r="J4305" s="28">
        <v>7.35</v>
      </c>
      <c r="K4305" s="28">
        <v>284.36</v>
      </c>
      <c r="L4305" s="28">
        <v>6.97</v>
      </c>
      <c r="M4305" s="28" t="s">
        <v>48</v>
      </c>
      <c r="N4305" s="28">
        <v>60.96</v>
      </c>
    </row>
    <row r="4306">
      <c r="A4306" s="28">
        <v>4305.0</v>
      </c>
      <c r="B4306" s="28">
        <v>23.0</v>
      </c>
      <c r="C4306" s="28" t="s">
        <v>49</v>
      </c>
      <c r="D4306" s="28">
        <v>2.27</v>
      </c>
      <c r="E4306" s="28">
        <v>8.03</v>
      </c>
      <c r="F4306" s="28">
        <v>4.49</v>
      </c>
      <c r="G4306" s="28">
        <v>82.93</v>
      </c>
      <c r="H4306" s="28" t="s">
        <v>47</v>
      </c>
      <c r="I4306" s="28">
        <v>3.33</v>
      </c>
      <c r="J4306" s="28">
        <v>8.14</v>
      </c>
      <c r="K4306" s="28">
        <v>297.18</v>
      </c>
      <c r="L4306" s="28">
        <v>7.93</v>
      </c>
      <c r="M4306" s="28" t="s">
        <v>50</v>
      </c>
      <c r="N4306" s="28">
        <v>97.1990093880541</v>
      </c>
    </row>
    <row r="4307">
      <c r="A4307" s="28">
        <v>4306.0</v>
      </c>
      <c r="B4307" s="28">
        <v>18.0</v>
      </c>
      <c r="C4307" s="28" t="s">
        <v>44</v>
      </c>
      <c r="D4307" s="28">
        <v>7.23</v>
      </c>
      <c r="E4307" s="28">
        <v>5.69</v>
      </c>
      <c r="F4307" s="28">
        <v>6.8</v>
      </c>
      <c r="G4307" s="28">
        <v>93.85</v>
      </c>
      <c r="H4307" s="28" t="s">
        <v>47</v>
      </c>
      <c r="I4307" s="28">
        <v>4.29</v>
      </c>
      <c r="J4307" s="28">
        <v>11.46</v>
      </c>
      <c r="K4307" s="28">
        <v>220.75</v>
      </c>
      <c r="L4307" s="28">
        <v>19.54</v>
      </c>
      <c r="M4307" s="28" t="s">
        <v>46</v>
      </c>
      <c r="N4307" s="28">
        <v>56.42</v>
      </c>
    </row>
    <row r="4308">
      <c r="A4308" s="28">
        <v>4307.0</v>
      </c>
      <c r="B4308" s="28">
        <v>22.0</v>
      </c>
      <c r="C4308" s="28" t="s">
        <v>49</v>
      </c>
      <c r="D4308" s="28">
        <v>1.48</v>
      </c>
      <c r="E4308" s="28">
        <v>4.33</v>
      </c>
      <c r="F4308" s="28">
        <v>7.12</v>
      </c>
      <c r="G4308" s="28">
        <v>97.39</v>
      </c>
      <c r="H4308" s="28" t="s">
        <v>45</v>
      </c>
      <c r="I4308" s="28">
        <v>4.87</v>
      </c>
      <c r="J4308" s="28">
        <v>4.05</v>
      </c>
      <c r="K4308" s="28">
        <v>284.35</v>
      </c>
      <c r="L4308" s="28">
        <v>3.94</v>
      </c>
      <c r="M4308" s="28" t="s">
        <v>48</v>
      </c>
      <c r="N4308" s="28">
        <v>81.73</v>
      </c>
    </row>
    <row r="4309">
      <c r="A4309" s="28">
        <v>4308.0</v>
      </c>
      <c r="B4309" s="28">
        <v>23.0</v>
      </c>
      <c r="C4309" s="28" t="s">
        <v>49</v>
      </c>
      <c r="D4309" s="28">
        <v>5.45</v>
      </c>
      <c r="E4309" s="28">
        <v>9.69</v>
      </c>
      <c r="F4309" s="28">
        <v>5.03</v>
      </c>
      <c r="G4309" s="28">
        <v>70.76</v>
      </c>
      <c r="H4309" s="28" t="s">
        <v>51</v>
      </c>
      <c r="I4309" s="28">
        <v>1.05</v>
      </c>
      <c r="J4309" s="28">
        <v>10.71</v>
      </c>
      <c r="K4309" s="28">
        <v>258.87</v>
      </c>
      <c r="L4309" s="28">
        <v>12.83</v>
      </c>
      <c r="M4309" s="28" t="s">
        <v>50</v>
      </c>
      <c r="N4309" s="28">
        <v>92.4723952834303</v>
      </c>
    </row>
    <row r="4310">
      <c r="A4310" s="28">
        <v>4309.0</v>
      </c>
      <c r="B4310" s="28">
        <v>21.0</v>
      </c>
      <c r="C4310" s="28" t="s">
        <v>49</v>
      </c>
      <c r="D4310" s="28">
        <v>7.4</v>
      </c>
      <c r="E4310" s="28">
        <v>2.44</v>
      </c>
      <c r="F4310" s="28">
        <v>8.13</v>
      </c>
      <c r="G4310" s="28">
        <v>84.3</v>
      </c>
      <c r="H4310" s="28" t="s">
        <v>51</v>
      </c>
      <c r="I4310" s="28">
        <v>0.61</v>
      </c>
      <c r="J4310" s="28">
        <v>9.95</v>
      </c>
      <c r="K4310" s="28">
        <v>247.65</v>
      </c>
      <c r="L4310" s="28">
        <v>14.49</v>
      </c>
      <c r="M4310" s="28" t="s">
        <v>46</v>
      </c>
      <c r="N4310" s="28">
        <v>28.18</v>
      </c>
    </row>
    <row r="4311">
      <c r="A4311" s="28">
        <v>4310.0</v>
      </c>
      <c r="B4311" s="28">
        <v>24.0</v>
      </c>
      <c r="C4311" s="28" t="s">
        <v>44</v>
      </c>
      <c r="D4311" s="28">
        <v>4.31</v>
      </c>
      <c r="E4311" s="28">
        <v>5.87</v>
      </c>
      <c r="F4311" s="28">
        <v>7.08</v>
      </c>
      <c r="G4311" s="28">
        <v>88.96</v>
      </c>
      <c r="H4311" s="28" t="s">
        <v>51</v>
      </c>
      <c r="I4311" s="28">
        <v>3.7</v>
      </c>
      <c r="J4311" s="28">
        <v>10.17</v>
      </c>
      <c r="K4311" s="28">
        <v>264.59</v>
      </c>
      <c r="L4311" s="28">
        <v>13.85</v>
      </c>
      <c r="M4311" s="28" t="s">
        <v>48</v>
      </c>
      <c r="N4311" s="28">
        <v>73.08</v>
      </c>
    </row>
    <row r="4312">
      <c r="A4312" s="28">
        <v>4311.0</v>
      </c>
      <c r="B4312" s="28">
        <v>22.0</v>
      </c>
      <c r="C4312" s="28" t="s">
        <v>49</v>
      </c>
      <c r="D4312" s="28">
        <v>7.01</v>
      </c>
      <c r="E4312" s="28">
        <v>3.89</v>
      </c>
      <c r="F4312" s="28">
        <v>7.23</v>
      </c>
      <c r="G4312" s="28">
        <v>69.06</v>
      </c>
      <c r="H4312" s="28" t="s">
        <v>45</v>
      </c>
      <c r="I4312" s="28">
        <v>0.94</v>
      </c>
      <c r="J4312" s="28">
        <v>10.4</v>
      </c>
      <c r="K4312" s="28">
        <v>232.56</v>
      </c>
      <c r="L4312" s="28">
        <v>17.47</v>
      </c>
      <c r="M4312" s="28" t="s">
        <v>46</v>
      </c>
      <c r="N4312" s="28">
        <v>45.1556715219982</v>
      </c>
    </row>
    <row r="4313">
      <c r="A4313" s="28">
        <v>4312.0</v>
      </c>
      <c r="B4313" s="28">
        <v>20.0</v>
      </c>
      <c r="C4313" s="28" t="s">
        <v>49</v>
      </c>
      <c r="D4313" s="28">
        <v>1.0</v>
      </c>
      <c r="E4313" s="28">
        <v>5.75</v>
      </c>
      <c r="F4313" s="28">
        <v>6.49</v>
      </c>
      <c r="G4313" s="28">
        <v>76.3</v>
      </c>
      <c r="H4313" s="28" t="s">
        <v>51</v>
      </c>
      <c r="I4313" s="28">
        <v>2.9</v>
      </c>
      <c r="J4313" s="28">
        <v>6.77</v>
      </c>
      <c r="K4313" s="28">
        <v>331.08</v>
      </c>
      <c r="L4313" s="28">
        <v>4.59</v>
      </c>
      <c r="M4313" s="28" t="s">
        <v>48</v>
      </c>
      <c r="N4313" s="28">
        <v>85.16</v>
      </c>
    </row>
    <row r="4314">
      <c r="A4314" s="28">
        <v>4313.0</v>
      </c>
      <c r="B4314" s="28">
        <v>23.0</v>
      </c>
      <c r="C4314" s="28" t="s">
        <v>49</v>
      </c>
      <c r="D4314" s="28">
        <v>3.95</v>
      </c>
      <c r="E4314" s="28">
        <v>5.97</v>
      </c>
      <c r="F4314" s="28">
        <v>8.55</v>
      </c>
      <c r="G4314" s="28">
        <v>67.5</v>
      </c>
      <c r="H4314" s="28" t="s">
        <v>51</v>
      </c>
      <c r="I4314" s="28">
        <v>2.66</v>
      </c>
      <c r="J4314" s="28">
        <v>5.87</v>
      </c>
      <c r="K4314" s="28">
        <v>281.56</v>
      </c>
      <c r="L4314" s="28">
        <v>7.29</v>
      </c>
      <c r="M4314" s="28" t="s">
        <v>48</v>
      </c>
      <c r="N4314" s="28">
        <v>80.32</v>
      </c>
    </row>
    <row r="4315">
      <c r="A4315" s="28">
        <v>4314.0</v>
      </c>
      <c r="B4315" s="28">
        <v>17.0</v>
      </c>
      <c r="C4315" s="28" t="s">
        <v>44</v>
      </c>
      <c r="D4315" s="28">
        <v>3.66</v>
      </c>
      <c r="E4315" s="28">
        <v>1.81</v>
      </c>
      <c r="F4315" s="28">
        <v>7.47</v>
      </c>
      <c r="G4315" s="28">
        <v>87.96</v>
      </c>
      <c r="H4315" s="28" t="s">
        <v>51</v>
      </c>
      <c r="I4315" s="28">
        <v>2.8</v>
      </c>
      <c r="J4315" s="28">
        <v>4.72</v>
      </c>
      <c r="K4315" s="28">
        <v>263.94</v>
      </c>
      <c r="L4315" s="28">
        <v>6.26</v>
      </c>
      <c r="M4315" s="28" t="s">
        <v>48</v>
      </c>
      <c r="N4315" s="28">
        <v>50.52</v>
      </c>
    </row>
    <row r="4316">
      <c r="A4316" s="28">
        <v>4315.0</v>
      </c>
      <c r="B4316" s="28">
        <v>22.0</v>
      </c>
      <c r="C4316" s="28" t="s">
        <v>44</v>
      </c>
      <c r="D4316" s="28">
        <v>0.06</v>
      </c>
      <c r="E4316" s="28">
        <v>6.95</v>
      </c>
      <c r="F4316" s="28">
        <v>5.91</v>
      </c>
      <c r="G4316" s="28">
        <v>94.55</v>
      </c>
      <c r="H4316" s="28" t="s">
        <v>51</v>
      </c>
      <c r="I4316" s="28">
        <v>3.25</v>
      </c>
      <c r="J4316" s="28">
        <v>2.04</v>
      </c>
      <c r="K4316" s="28">
        <v>312.15</v>
      </c>
      <c r="L4316" s="28">
        <v>-0.6</v>
      </c>
      <c r="M4316" s="28" t="s">
        <v>48</v>
      </c>
      <c r="N4316" s="28">
        <v>83.61</v>
      </c>
    </row>
    <row r="4317">
      <c r="A4317" s="28">
        <v>4316.0</v>
      </c>
      <c r="B4317" s="28">
        <v>19.0</v>
      </c>
      <c r="C4317" s="28" t="s">
        <v>49</v>
      </c>
      <c r="D4317" s="28">
        <v>3.55</v>
      </c>
      <c r="E4317" s="28">
        <v>6.71</v>
      </c>
      <c r="F4317" s="28">
        <v>5.19</v>
      </c>
      <c r="G4317" s="28">
        <v>95.1</v>
      </c>
      <c r="H4317" s="28" t="s">
        <v>51</v>
      </c>
      <c r="I4317" s="28">
        <v>4.25</v>
      </c>
      <c r="J4317" s="28">
        <v>5.04</v>
      </c>
      <c r="K4317" s="28">
        <v>299.19</v>
      </c>
      <c r="L4317" s="28">
        <v>6.86</v>
      </c>
      <c r="M4317" s="28" t="s">
        <v>48</v>
      </c>
      <c r="N4317" s="28">
        <v>74.95</v>
      </c>
    </row>
    <row r="4318">
      <c r="A4318" s="28">
        <v>4317.0</v>
      </c>
      <c r="B4318" s="28">
        <v>24.0</v>
      </c>
      <c r="C4318" s="28" t="s">
        <v>44</v>
      </c>
      <c r="D4318" s="28">
        <v>2.95</v>
      </c>
      <c r="E4318" s="28">
        <v>7.93</v>
      </c>
      <c r="F4318" s="28">
        <v>4.36</v>
      </c>
      <c r="G4318" s="28">
        <v>86.8</v>
      </c>
      <c r="H4318" s="28" t="s">
        <v>45</v>
      </c>
      <c r="I4318" s="28">
        <v>1.36</v>
      </c>
      <c r="J4318" s="28">
        <v>7.62</v>
      </c>
      <c r="K4318" s="28">
        <v>277.97</v>
      </c>
      <c r="L4318" s="28">
        <v>7.11</v>
      </c>
      <c r="M4318" s="28" t="s">
        <v>50</v>
      </c>
      <c r="N4318" s="28">
        <v>87.19</v>
      </c>
    </row>
    <row r="4319">
      <c r="A4319" s="28">
        <v>4318.0</v>
      </c>
      <c r="B4319" s="28">
        <v>16.0</v>
      </c>
      <c r="C4319" s="28" t="s">
        <v>44</v>
      </c>
      <c r="D4319" s="28">
        <v>5.36</v>
      </c>
      <c r="E4319" s="28">
        <v>1.82</v>
      </c>
      <c r="F4319" s="28">
        <v>4.83</v>
      </c>
      <c r="G4319" s="28">
        <v>73.89</v>
      </c>
      <c r="H4319" s="28" t="s">
        <v>47</v>
      </c>
      <c r="I4319" s="28">
        <v>2.78</v>
      </c>
      <c r="J4319" s="28">
        <v>7.68</v>
      </c>
      <c r="K4319" s="28">
        <v>250.35</v>
      </c>
      <c r="L4319" s="28">
        <v>10.4</v>
      </c>
      <c r="M4319" s="28" t="s">
        <v>46</v>
      </c>
      <c r="N4319" s="28">
        <v>39.87</v>
      </c>
    </row>
    <row r="4320">
      <c r="A4320" s="28">
        <v>4319.0</v>
      </c>
      <c r="B4320" s="28">
        <v>22.0</v>
      </c>
      <c r="C4320" s="28" t="s">
        <v>44</v>
      </c>
      <c r="D4320" s="28">
        <v>7.51</v>
      </c>
      <c r="E4320" s="28">
        <v>3.68</v>
      </c>
      <c r="F4320" s="28">
        <v>8.96</v>
      </c>
      <c r="G4320" s="28">
        <v>86.44</v>
      </c>
      <c r="H4320" s="28" t="s">
        <v>45</v>
      </c>
      <c r="I4320" s="28">
        <v>1.68</v>
      </c>
      <c r="J4320" s="28">
        <v>11.71</v>
      </c>
      <c r="K4320" s="28">
        <v>236.59</v>
      </c>
      <c r="L4320" s="28">
        <v>19.35</v>
      </c>
      <c r="M4320" s="28" t="s">
        <v>46</v>
      </c>
      <c r="N4320" s="28">
        <v>58.4644094953962</v>
      </c>
    </row>
    <row r="4321">
      <c r="A4321" s="28">
        <v>4320.0</v>
      </c>
      <c r="B4321" s="28">
        <v>21.0</v>
      </c>
      <c r="C4321" s="28" t="s">
        <v>49</v>
      </c>
      <c r="D4321" s="28">
        <v>0.69</v>
      </c>
      <c r="E4321" s="28">
        <v>6.85</v>
      </c>
      <c r="F4321" s="28">
        <v>6.03</v>
      </c>
      <c r="G4321" s="28">
        <v>94.57</v>
      </c>
      <c r="H4321" s="28" t="s">
        <v>47</v>
      </c>
      <c r="I4321" s="28">
        <v>1.59</v>
      </c>
      <c r="J4321" s="28">
        <v>5.03</v>
      </c>
      <c r="K4321" s="28">
        <v>309.08</v>
      </c>
      <c r="L4321" s="28">
        <v>6.72</v>
      </c>
      <c r="M4321" s="28" t="s">
        <v>48</v>
      </c>
      <c r="N4321" s="28">
        <v>97.78</v>
      </c>
    </row>
    <row r="4322">
      <c r="A4322" s="28">
        <v>4321.0</v>
      </c>
      <c r="B4322" s="28">
        <v>23.0</v>
      </c>
      <c r="C4322" s="28" t="s">
        <v>52</v>
      </c>
      <c r="D4322" s="28">
        <v>2.62</v>
      </c>
      <c r="E4322" s="28">
        <v>2.23</v>
      </c>
      <c r="F4322" s="28">
        <v>8.49</v>
      </c>
      <c r="G4322" s="28">
        <v>85.03</v>
      </c>
      <c r="H4322" s="28" t="s">
        <v>45</v>
      </c>
      <c r="I4322" s="28">
        <v>0.1</v>
      </c>
      <c r="J4322" s="28">
        <v>7.06</v>
      </c>
      <c r="K4322" s="28">
        <v>292.99</v>
      </c>
      <c r="L4322" s="28">
        <v>5.28</v>
      </c>
      <c r="M4322" s="28" t="s">
        <v>48</v>
      </c>
      <c r="N4322" s="28">
        <v>62.47</v>
      </c>
    </row>
    <row r="4323">
      <c r="A4323" s="28">
        <v>4322.0</v>
      </c>
      <c r="B4323" s="28">
        <v>20.0</v>
      </c>
      <c r="C4323" s="28" t="s">
        <v>44</v>
      </c>
      <c r="D4323" s="28">
        <v>3.55</v>
      </c>
      <c r="E4323" s="28">
        <v>7.1</v>
      </c>
      <c r="F4323" s="28">
        <v>4.85</v>
      </c>
      <c r="G4323" s="28">
        <v>76.52</v>
      </c>
      <c r="H4323" s="28" t="s">
        <v>51</v>
      </c>
      <c r="I4323" s="28">
        <v>3.0</v>
      </c>
      <c r="J4323" s="28">
        <v>8.71</v>
      </c>
      <c r="K4323" s="28">
        <v>280.28</v>
      </c>
      <c r="L4323" s="28">
        <v>8.54</v>
      </c>
      <c r="M4323" s="28" t="s">
        <v>50</v>
      </c>
      <c r="N4323" s="28">
        <v>83.1</v>
      </c>
    </row>
    <row r="4324">
      <c r="A4324" s="28">
        <v>4323.0</v>
      </c>
      <c r="B4324" s="28">
        <v>16.0</v>
      </c>
      <c r="C4324" s="28" t="s">
        <v>49</v>
      </c>
      <c r="D4324" s="28">
        <v>3.64</v>
      </c>
      <c r="E4324" s="28">
        <v>1.53</v>
      </c>
      <c r="F4324" s="28">
        <v>6.13</v>
      </c>
      <c r="G4324" s="28">
        <v>96.79</v>
      </c>
      <c r="H4324" s="28" t="s">
        <v>47</v>
      </c>
      <c r="I4324" s="28">
        <v>4.86</v>
      </c>
      <c r="J4324" s="28">
        <v>5.38</v>
      </c>
      <c r="K4324" s="28">
        <v>274.87</v>
      </c>
      <c r="L4324" s="28">
        <v>6.25</v>
      </c>
      <c r="M4324" s="28" t="s">
        <v>48</v>
      </c>
      <c r="N4324" s="28">
        <v>52.27</v>
      </c>
    </row>
    <row r="4325">
      <c r="A4325" s="28">
        <v>4324.0</v>
      </c>
      <c r="B4325" s="28">
        <v>16.0</v>
      </c>
      <c r="C4325" s="28" t="s">
        <v>49</v>
      </c>
      <c r="D4325" s="28">
        <v>6.2</v>
      </c>
      <c r="E4325" s="28">
        <v>4.01</v>
      </c>
      <c r="F4325" s="28">
        <v>8.8</v>
      </c>
      <c r="G4325" s="28">
        <v>93.41</v>
      </c>
      <c r="H4325" s="28" t="s">
        <v>45</v>
      </c>
      <c r="I4325" s="28">
        <v>3.81</v>
      </c>
      <c r="J4325" s="28">
        <v>7.45</v>
      </c>
      <c r="K4325" s="28">
        <v>257.69</v>
      </c>
      <c r="L4325" s="28">
        <v>13.66</v>
      </c>
      <c r="M4325" s="28" t="s">
        <v>46</v>
      </c>
      <c r="N4325" s="28">
        <v>60.02</v>
      </c>
    </row>
    <row r="4326">
      <c r="A4326" s="28">
        <v>4325.0</v>
      </c>
      <c r="B4326" s="28">
        <v>24.0</v>
      </c>
      <c r="C4326" s="28" t="s">
        <v>49</v>
      </c>
      <c r="D4326" s="28">
        <v>3.55</v>
      </c>
      <c r="E4326" s="28">
        <v>8.62</v>
      </c>
      <c r="F4326" s="28">
        <v>4.46</v>
      </c>
      <c r="G4326" s="28">
        <v>95.3</v>
      </c>
      <c r="H4326" s="28" t="s">
        <v>47</v>
      </c>
      <c r="I4326" s="28">
        <v>1.21</v>
      </c>
      <c r="J4326" s="28">
        <v>4.7</v>
      </c>
      <c r="K4326" s="28">
        <v>264.65</v>
      </c>
      <c r="L4326" s="28">
        <v>7.0</v>
      </c>
      <c r="M4326" s="28" t="s">
        <v>50</v>
      </c>
      <c r="N4326" s="28">
        <v>87.91</v>
      </c>
    </row>
    <row r="4327">
      <c r="A4327" s="28">
        <v>4326.0</v>
      </c>
      <c r="B4327" s="28">
        <v>21.0</v>
      </c>
      <c r="C4327" s="28" t="s">
        <v>49</v>
      </c>
      <c r="D4327" s="28">
        <v>0.22</v>
      </c>
      <c r="E4327" s="28">
        <v>7.97</v>
      </c>
      <c r="F4327" s="28">
        <v>6.97</v>
      </c>
      <c r="G4327" s="28">
        <v>96.13</v>
      </c>
      <c r="H4327" s="28" t="s">
        <v>45</v>
      </c>
      <c r="I4327" s="28">
        <v>3.58</v>
      </c>
      <c r="J4327" s="28">
        <v>1.74</v>
      </c>
      <c r="K4327" s="28">
        <v>318.53</v>
      </c>
      <c r="L4327" s="28">
        <v>-0.86</v>
      </c>
      <c r="M4327" s="28" t="s">
        <v>48</v>
      </c>
      <c r="N4327" s="28">
        <v>98.54</v>
      </c>
    </row>
    <row r="4328">
      <c r="A4328" s="28">
        <v>4327.0</v>
      </c>
      <c r="B4328" s="28">
        <v>20.0</v>
      </c>
      <c r="C4328" s="28" t="s">
        <v>49</v>
      </c>
      <c r="D4328" s="28">
        <v>5.68</v>
      </c>
      <c r="E4328" s="28">
        <v>6.8</v>
      </c>
      <c r="F4328" s="28">
        <v>8.6</v>
      </c>
      <c r="G4328" s="28">
        <v>75.75</v>
      </c>
      <c r="H4328" s="28" t="s">
        <v>45</v>
      </c>
      <c r="I4328" s="28">
        <v>1.49</v>
      </c>
      <c r="J4328" s="28">
        <v>8.58</v>
      </c>
      <c r="K4328" s="28">
        <v>246.04</v>
      </c>
      <c r="L4328" s="28">
        <v>16.12</v>
      </c>
      <c r="M4328" s="28" t="s">
        <v>46</v>
      </c>
      <c r="N4328" s="28">
        <v>72.77</v>
      </c>
    </row>
    <row r="4329">
      <c r="A4329" s="28">
        <v>4328.0</v>
      </c>
      <c r="B4329" s="28">
        <v>16.0</v>
      </c>
      <c r="C4329" s="28" t="s">
        <v>49</v>
      </c>
      <c r="D4329" s="28">
        <v>7.08</v>
      </c>
      <c r="E4329" s="28">
        <v>8.83</v>
      </c>
      <c r="F4329" s="28">
        <v>8.75</v>
      </c>
      <c r="G4329" s="28">
        <v>94.39</v>
      </c>
      <c r="H4329" s="28" t="s">
        <v>47</v>
      </c>
      <c r="I4329" s="28">
        <v>3.77</v>
      </c>
      <c r="J4329" s="28">
        <v>12.92</v>
      </c>
      <c r="K4329" s="28">
        <v>251.46</v>
      </c>
      <c r="L4329" s="28">
        <v>18.06</v>
      </c>
      <c r="M4329" s="28" t="s">
        <v>46</v>
      </c>
      <c r="N4329" s="28">
        <v>82.8873631079075</v>
      </c>
    </row>
    <row r="4330">
      <c r="A4330" s="28">
        <v>4329.0</v>
      </c>
      <c r="B4330" s="28">
        <v>21.0</v>
      </c>
      <c r="C4330" s="28" t="s">
        <v>44</v>
      </c>
      <c r="D4330" s="28">
        <v>4.11</v>
      </c>
      <c r="E4330" s="28">
        <v>7.38</v>
      </c>
      <c r="F4330" s="28">
        <v>8.23</v>
      </c>
      <c r="G4330" s="28">
        <v>82.81</v>
      </c>
      <c r="H4330" s="28" t="s">
        <v>47</v>
      </c>
      <c r="I4330" s="28">
        <v>4.27</v>
      </c>
      <c r="J4330" s="28">
        <v>6.88</v>
      </c>
      <c r="K4330" s="28">
        <v>268.94</v>
      </c>
      <c r="L4330" s="28">
        <v>7.65</v>
      </c>
      <c r="M4330" s="28" t="s">
        <v>48</v>
      </c>
      <c r="N4330" s="28">
        <v>89.51</v>
      </c>
    </row>
    <row r="4331">
      <c r="A4331" s="28">
        <v>4330.0</v>
      </c>
      <c r="B4331" s="28">
        <v>21.0</v>
      </c>
      <c r="C4331" s="28" t="s">
        <v>49</v>
      </c>
      <c r="D4331" s="28">
        <v>4.65</v>
      </c>
      <c r="E4331" s="28">
        <v>5.67</v>
      </c>
      <c r="F4331" s="28">
        <v>8.28</v>
      </c>
      <c r="G4331" s="28">
        <v>61.53</v>
      </c>
      <c r="H4331" s="28" t="s">
        <v>45</v>
      </c>
      <c r="I4331" s="28">
        <v>1.67</v>
      </c>
      <c r="J4331" s="28">
        <v>7.91</v>
      </c>
      <c r="K4331" s="28">
        <v>283.43</v>
      </c>
      <c r="L4331" s="28">
        <v>13.94</v>
      </c>
      <c r="M4331" s="28" t="s">
        <v>48</v>
      </c>
      <c r="N4331" s="28">
        <v>67.23</v>
      </c>
    </row>
    <row r="4332">
      <c r="A4332" s="28">
        <v>4331.0</v>
      </c>
      <c r="B4332" s="28">
        <v>18.0</v>
      </c>
      <c r="C4332" s="28" t="s">
        <v>44</v>
      </c>
      <c r="D4332" s="28">
        <v>1.3</v>
      </c>
      <c r="E4332" s="28">
        <v>9.82</v>
      </c>
      <c r="F4332" s="28">
        <v>7.26</v>
      </c>
      <c r="G4332" s="28">
        <v>85.43</v>
      </c>
      <c r="H4332" s="28" t="s">
        <v>47</v>
      </c>
      <c r="I4332" s="28">
        <v>0.01</v>
      </c>
      <c r="J4332" s="28">
        <v>6.37</v>
      </c>
      <c r="K4332" s="28">
        <v>300.18</v>
      </c>
      <c r="L4332" s="28">
        <v>2.84</v>
      </c>
      <c r="M4332" s="28" t="s">
        <v>48</v>
      </c>
      <c r="N4332" s="28">
        <v>100.0</v>
      </c>
    </row>
    <row r="4333">
      <c r="A4333" s="28">
        <v>4332.0</v>
      </c>
      <c r="B4333" s="28">
        <v>23.0</v>
      </c>
      <c r="C4333" s="28" t="s">
        <v>44</v>
      </c>
      <c r="D4333" s="28">
        <v>1.77</v>
      </c>
      <c r="E4333" s="28">
        <v>7.25</v>
      </c>
      <c r="F4333" s="28">
        <v>5.1</v>
      </c>
      <c r="G4333" s="28">
        <v>78.82</v>
      </c>
      <c r="H4333" s="28" t="s">
        <v>51</v>
      </c>
      <c r="I4333" s="28">
        <v>1.53</v>
      </c>
      <c r="J4333" s="28">
        <v>7.36</v>
      </c>
      <c r="K4333" s="28">
        <v>299.85</v>
      </c>
      <c r="L4333" s="28">
        <v>7.56</v>
      </c>
      <c r="M4333" s="28" t="s">
        <v>50</v>
      </c>
      <c r="N4333" s="28">
        <v>93.47</v>
      </c>
    </row>
    <row r="4334">
      <c r="A4334" s="28">
        <v>4333.0</v>
      </c>
      <c r="B4334" s="28">
        <v>16.0</v>
      </c>
      <c r="C4334" s="28" t="s">
        <v>49</v>
      </c>
      <c r="D4334" s="28">
        <v>1.88</v>
      </c>
      <c r="E4334" s="28">
        <v>6.41</v>
      </c>
      <c r="F4334" s="28">
        <v>7.65</v>
      </c>
      <c r="G4334" s="28">
        <v>71.01</v>
      </c>
      <c r="H4334" s="28" t="s">
        <v>45</v>
      </c>
      <c r="I4334" s="28">
        <v>1.03</v>
      </c>
      <c r="J4334" s="28">
        <v>7.74</v>
      </c>
      <c r="K4334" s="28">
        <v>308.32</v>
      </c>
      <c r="L4334" s="28">
        <v>11.53</v>
      </c>
      <c r="M4334" s="28" t="s">
        <v>48</v>
      </c>
      <c r="N4334" s="28">
        <v>88.42</v>
      </c>
    </row>
    <row r="4335">
      <c r="A4335" s="28">
        <v>4334.0</v>
      </c>
      <c r="B4335" s="28">
        <v>16.0</v>
      </c>
      <c r="C4335" s="28" t="s">
        <v>49</v>
      </c>
      <c r="D4335" s="28">
        <v>3.45</v>
      </c>
      <c r="E4335" s="28">
        <v>4.68</v>
      </c>
      <c r="F4335" s="28">
        <v>8.89</v>
      </c>
      <c r="G4335" s="28">
        <v>98.82</v>
      </c>
      <c r="H4335" s="28" t="s">
        <v>47</v>
      </c>
      <c r="I4335" s="28">
        <v>3.09</v>
      </c>
      <c r="J4335" s="28">
        <v>8.58</v>
      </c>
      <c r="K4335" s="28">
        <v>269.04</v>
      </c>
      <c r="L4335" s="28">
        <v>9.2</v>
      </c>
      <c r="M4335" s="28" t="s">
        <v>48</v>
      </c>
      <c r="N4335" s="28">
        <v>78.8</v>
      </c>
    </row>
    <row r="4336">
      <c r="A4336" s="28">
        <v>4335.0</v>
      </c>
      <c r="B4336" s="28">
        <v>21.0</v>
      </c>
      <c r="C4336" s="28" t="s">
        <v>49</v>
      </c>
      <c r="D4336" s="28">
        <v>7.43</v>
      </c>
      <c r="E4336" s="28">
        <v>9.12</v>
      </c>
      <c r="F4336" s="28">
        <v>6.63</v>
      </c>
      <c r="G4336" s="28">
        <v>62.2</v>
      </c>
      <c r="H4336" s="28" t="s">
        <v>51</v>
      </c>
      <c r="I4336" s="28">
        <v>1.45</v>
      </c>
      <c r="J4336" s="28">
        <v>10.94</v>
      </c>
      <c r="K4336" s="28">
        <v>245.93</v>
      </c>
      <c r="L4336" s="28">
        <v>16.04</v>
      </c>
      <c r="M4336" s="28" t="s">
        <v>46</v>
      </c>
      <c r="N4336" s="28">
        <v>70.8483659261754</v>
      </c>
    </row>
    <row r="4337">
      <c r="A4337" s="28">
        <v>4336.0</v>
      </c>
      <c r="B4337" s="28">
        <v>16.0</v>
      </c>
      <c r="C4337" s="28" t="s">
        <v>44</v>
      </c>
      <c r="D4337" s="28">
        <v>4.17</v>
      </c>
      <c r="E4337" s="28">
        <v>3.66</v>
      </c>
      <c r="F4337" s="28">
        <v>5.3</v>
      </c>
      <c r="G4337" s="28">
        <v>97.84</v>
      </c>
      <c r="H4337" s="28" t="s">
        <v>45</v>
      </c>
      <c r="I4337" s="28">
        <v>0.18</v>
      </c>
      <c r="J4337" s="28">
        <v>6.32</v>
      </c>
      <c r="K4337" s="28">
        <v>270.22</v>
      </c>
      <c r="L4337" s="28">
        <v>9.75</v>
      </c>
      <c r="M4337" s="28" t="s">
        <v>48</v>
      </c>
      <c r="N4337" s="28">
        <v>55.4</v>
      </c>
    </row>
    <row r="4338">
      <c r="A4338" s="28">
        <v>4337.0</v>
      </c>
      <c r="B4338" s="28">
        <v>21.0</v>
      </c>
      <c r="C4338" s="28" t="s">
        <v>44</v>
      </c>
      <c r="D4338" s="28">
        <v>1.54</v>
      </c>
      <c r="E4338" s="28">
        <v>1.08</v>
      </c>
      <c r="F4338" s="28">
        <v>6.87</v>
      </c>
      <c r="G4338" s="28">
        <v>66.37</v>
      </c>
      <c r="H4338" s="28" t="s">
        <v>47</v>
      </c>
      <c r="I4338" s="28">
        <v>2.66</v>
      </c>
      <c r="J4338" s="28">
        <v>5.53</v>
      </c>
      <c r="K4338" s="28">
        <v>305.64</v>
      </c>
      <c r="L4338" s="28">
        <v>9.53</v>
      </c>
      <c r="M4338" s="28" t="s">
        <v>48</v>
      </c>
      <c r="N4338" s="28">
        <v>56.22</v>
      </c>
    </row>
    <row r="4339">
      <c r="A4339" s="28">
        <v>4338.0</v>
      </c>
      <c r="B4339" s="28">
        <v>16.0</v>
      </c>
      <c r="C4339" s="28" t="s">
        <v>49</v>
      </c>
      <c r="D4339" s="28">
        <v>2.13</v>
      </c>
      <c r="E4339" s="28">
        <v>2.77</v>
      </c>
      <c r="F4339" s="28">
        <v>7.45</v>
      </c>
      <c r="G4339" s="28">
        <v>75.08</v>
      </c>
      <c r="H4339" s="28" t="s">
        <v>47</v>
      </c>
      <c r="I4339" s="28">
        <v>4.37</v>
      </c>
      <c r="J4339" s="28">
        <v>4.11</v>
      </c>
      <c r="K4339" s="28">
        <v>299.9</v>
      </c>
      <c r="L4339" s="28">
        <v>8.2</v>
      </c>
      <c r="M4339" s="28" t="s">
        <v>48</v>
      </c>
      <c r="N4339" s="28">
        <v>77.7044461519389</v>
      </c>
    </row>
    <row r="4340">
      <c r="A4340" s="28">
        <v>4339.0</v>
      </c>
      <c r="B4340" s="28">
        <v>21.0</v>
      </c>
      <c r="C4340" s="28" t="s">
        <v>44</v>
      </c>
      <c r="D4340" s="28">
        <v>3.07</v>
      </c>
      <c r="E4340" s="28">
        <v>1.99</v>
      </c>
      <c r="F4340" s="28">
        <v>5.04</v>
      </c>
      <c r="G4340" s="28">
        <v>76.69</v>
      </c>
      <c r="H4340" s="28" t="s">
        <v>51</v>
      </c>
      <c r="I4340" s="28">
        <v>2.26</v>
      </c>
      <c r="J4340" s="28">
        <v>4.35</v>
      </c>
      <c r="K4340" s="28">
        <v>282.4</v>
      </c>
      <c r="L4340" s="28">
        <v>5.89</v>
      </c>
      <c r="M4340" s="28" t="s">
        <v>48</v>
      </c>
      <c r="N4340" s="28">
        <v>40.66</v>
      </c>
    </row>
    <row r="4341">
      <c r="A4341" s="28">
        <v>4340.0</v>
      </c>
      <c r="B4341" s="28">
        <v>18.0</v>
      </c>
      <c r="C4341" s="28" t="s">
        <v>49</v>
      </c>
      <c r="D4341" s="28">
        <v>4.99</v>
      </c>
      <c r="E4341" s="28">
        <v>3.87</v>
      </c>
      <c r="F4341" s="28">
        <v>7.6</v>
      </c>
      <c r="G4341" s="28">
        <v>89.24</v>
      </c>
      <c r="H4341" s="28" t="s">
        <v>47</v>
      </c>
      <c r="I4341" s="28">
        <v>1.88</v>
      </c>
      <c r="J4341" s="28">
        <v>10.59</v>
      </c>
      <c r="K4341" s="28">
        <v>252.02</v>
      </c>
      <c r="L4341" s="28">
        <v>13.39</v>
      </c>
      <c r="M4341" s="28" t="s">
        <v>48</v>
      </c>
      <c r="N4341" s="28">
        <v>53.98</v>
      </c>
    </row>
    <row r="4342">
      <c r="A4342" s="28">
        <v>4341.0</v>
      </c>
      <c r="B4342" s="28">
        <v>23.0</v>
      </c>
      <c r="C4342" s="28" t="s">
        <v>44</v>
      </c>
      <c r="D4342" s="28">
        <v>3.52</v>
      </c>
      <c r="E4342" s="28">
        <v>8.43</v>
      </c>
      <c r="F4342" s="28">
        <v>6.94</v>
      </c>
      <c r="G4342" s="28">
        <v>68.62</v>
      </c>
      <c r="H4342" s="28" t="s">
        <v>47</v>
      </c>
      <c r="I4342" s="28">
        <v>0.89</v>
      </c>
      <c r="J4342" s="28">
        <v>6.94</v>
      </c>
      <c r="K4342" s="28">
        <v>278.7</v>
      </c>
      <c r="L4342" s="28">
        <v>10.6</v>
      </c>
      <c r="M4342" s="28" t="s">
        <v>48</v>
      </c>
      <c r="N4342" s="28">
        <v>84.55</v>
      </c>
    </row>
    <row r="4343">
      <c r="A4343" s="28">
        <v>4342.0</v>
      </c>
      <c r="B4343" s="28">
        <v>21.0</v>
      </c>
      <c r="C4343" s="28" t="s">
        <v>44</v>
      </c>
      <c r="D4343" s="28">
        <v>3.14</v>
      </c>
      <c r="E4343" s="28">
        <v>6.86</v>
      </c>
      <c r="F4343" s="28">
        <v>7.06</v>
      </c>
      <c r="G4343" s="28">
        <v>99.44</v>
      </c>
      <c r="H4343" s="28" t="s">
        <v>45</v>
      </c>
      <c r="I4343" s="28">
        <v>1.94</v>
      </c>
      <c r="J4343" s="28">
        <v>6.68</v>
      </c>
      <c r="K4343" s="28">
        <v>262.21</v>
      </c>
      <c r="L4343" s="28">
        <v>7.19</v>
      </c>
      <c r="M4343" s="28" t="s">
        <v>48</v>
      </c>
      <c r="N4343" s="28">
        <v>87.79</v>
      </c>
    </row>
    <row r="4344">
      <c r="A4344" s="28">
        <v>4343.0</v>
      </c>
      <c r="B4344" s="28">
        <v>16.0</v>
      </c>
      <c r="C4344" s="28" t="s">
        <v>52</v>
      </c>
      <c r="D4344" s="28">
        <v>4.52</v>
      </c>
      <c r="E4344" s="28">
        <v>2.52</v>
      </c>
      <c r="F4344" s="28">
        <v>5.53</v>
      </c>
      <c r="G4344" s="28">
        <v>89.96</v>
      </c>
      <c r="H4344" s="28" t="s">
        <v>47</v>
      </c>
      <c r="I4344" s="28">
        <v>1.65</v>
      </c>
      <c r="J4344" s="28">
        <v>8.57</v>
      </c>
      <c r="K4344" s="28">
        <v>252.65</v>
      </c>
      <c r="L4344" s="28">
        <v>8.8</v>
      </c>
      <c r="M4344" s="28" t="s">
        <v>48</v>
      </c>
      <c r="N4344" s="28">
        <v>48.22</v>
      </c>
    </row>
    <row r="4345">
      <c r="A4345" s="28">
        <v>4344.0</v>
      </c>
      <c r="B4345" s="28">
        <v>20.0</v>
      </c>
      <c r="C4345" s="28" t="s">
        <v>44</v>
      </c>
      <c r="D4345" s="28">
        <v>1.93</v>
      </c>
      <c r="E4345" s="28">
        <v>8.1</v>
      </c>
      <c r="F4345" s="28">
        <v>4.78</v>
      </c>
      <c r="G4345" s="28">
        <v>91.6</v>
      </c>
      <c r="H4345" s="28" t="s">
        <v>45</v>
      </c>
      <c r="I4345" s="28">
        <v>4.97</v>
      </c>
      <c r="J4345" s="28">
        <v>5.19</v>
      </c>
      <c r="K4345" s="28">
        <v>295.44</v>
      </c>
      <c r="L4345" s="28">
        <v>7.66</v>
      </c>
      <c r="M4345" s="28" t="s">
        <v>50</v>
      </c>
      <c r="N4345" s="28">
        <v>106.774358702492</v>
      </c>
    </row>
    <row r="4346">
      <c r="A4346" s="28">
        <v>4345.0</v>
      </c>
      <c r="B4346" s="28">
        <v>23.0</v>
      </c>
      <c r="C4346" s="28" t="s">
        <v>44</v>
      </c>
      <c r="D4346" s="28">
        <v>0.63</v>
      </c>
      <c r="E4346" s="28">
        <v>5.54</v>
      </c>
      <c r="F4346" s="28">
        <v>7.12</v>
      </c>
      <c r="G4346" s="28">
        <v>64.26</v>
      </c>
      <c r="H4346" s="28" t="s">
        <v>51</v>
      </c>
      <c r="I4346" s="28">
        <v>0.15</v>
      </c>
      <c r="J4346" s="28">
        <v>3.85</v>
      </c>
      <c r="K4346" s="28">
        <v>327.91</v>
      </c>
      <c r="L4346" s="28">
        <v>3.89</v>
      </c>
      <c r="M4346" s="28" t="s">
        <v>48</v>
      </c>
      <c r="N4346" s="28">
        <v>79.78</v>
      </c>
    </row>
    <row r="4347">
      <c r="A4347" s="28">
        <v>4346.0</v>
      </c>
      <c r="B4347" s="28">
        <v>18.0</v>
      </c>
      <c r="C4347" s="28" t="s">
        <v>44</v>
      </c>
      <c r="D4347" s="28">
        <v>0.2</v>
      </c>
      <c r="E4347" s="28">
        <v>5.61</v>
      </c>
      <c r="F4347" s="28">
        <v>6.93</v>
      </c>
      <c r="G4347" s="28">
        <v>79.05</v>
      </c>
      <c r="H4347" s="28" t="s">
        <v>47</v>
      </c>
      <c r="I4347" s="28">
        <v>1.19</v>
      </c>
      <c r="J4347" s="28">
        <v>5.78</v>
      </c>
      <c r="K4347" s="28">
        <v>332.77</v>
      </c>
      <c r="L4347" s="28">
        <v>3.83</v>
      </c>
      <c r="M4347" s="28" t="s">
        <v>48</v>
      </c>
      <c r="N4347" s="28">
        <v>85.1</v>
      </c>
    </row>
    <row r="4348">
      <c r="A4348" s="28">
        <v>4347.0</v>
      </c>
      <c r="B4348" s="28">
        <v>21.0</v>
      </c>
      <c r="C4348" s="28" t="s">
        <v>49</v>
      </c>
      <c r="D4348" s="28">
        <v>2.01</v>
      </c>
      <c r="E4348" s="28">
        <v>4.26</v>
      </c>
      <c r="F4348" s="28">
        <v>5.69</v>
      </c>
      <c r="G4348" s="28">
        <v>97.82</v>
      </c>
      <c r="H4348" s="28" t="s">
        <v>47</v>
      </c>
      <c r="I4348" s="28">
        <v>0.34</v>
      </c>
      <c r="J4348" s="28">
        <v>7.09</v>
      </c>
      <c r="K4348" s="28">
        <v>305.67</v>
      </c>
      <c r="L4348" s="28">
        <v>8.77</v>
      </c>
      <c r="M4348" s="28" t="s">
        <v>48</v>
      </c>
      <c r="N4348" s="28">
        <v>68.71</v>
      </c>
    </row>
    <row r="4349">
      <c r="A4349" s="28">
        <v>4348.0</v>
      </c>
      <c r="B4349" s="28">
        <v>20.0</v>
      </c>
      <c r="C4349" s="28" t="s">
        <v>49</v>
      </c>
      <c r="D4349" s="28">
        <v>0.73</v>
      </c>
      <c r="E4349" s="28">
        <v>8.78</v>
      </c>
      <c r="F4349" s="28">
        <v>5.48</v>
      </c>
      <c r="G4349" s="28">
        <v>70.8</v>
      </c>
      <c r="H4349" s="28" t="s">
        <v>45</v>
      </c>
      <c r="I4349" s="28">
        <v>4.29</v>
      </c>
      <c r="J4349" s="28">
        <v>2.79</v>
      </c>
      <c r="K4349" s="28">
        <v>295.85</v>
      </c>
      <c r="L4349" s="28">
        <v>0.2</v>
      </c>
      <c r="M4349" s="28" t="s">
        <v>50</v>
      </c>
      <c r="N4349" s="28">
        <v>90.73</v>
      </c>
    </row>
    <row r="4350">
      <c r="A4350" s="28">
        <v>4349.0</v>
      </c>
      <c r="B4350" s="28">
        <v>21.0</v>
      </c>
      <c r="C4350" s="28" t="s">
        <v>44</v>
      </c>
      <c r="D4350" s="28">
        <v>2.69</v>
      </c>
      <c r="E4350" s="28">
        <v>3.86</v>
      </c>
      <c r="F4350" s="28">
        <v>5.74</v>
      </c>
      <c r="G4350" s="28">
        <v>65.82</v>
      </c>
      <c r="H4350" s="28" t="s">
        <v>51</v>
      </c>
      <c r="I4350" s="28">
        <v>2.09</v>
      </c>
      <c r="J4350" s="28">
        <v>5.15</v>
      </c>
      <c r="K4350" s="28">
        <v>290.73</v>
      </c>
      <c r="L4350" s="28">
        <v>6.15</v>
      </c>
      <c r="M4350" s="28" t="s">
        <v>48</v>
      </c>
      <c r="N4350" s="28">
        <v>60.43</v>
      </c>
    </row>
    <row r="4351">
      <c r="A4351" s="28">
        <v>4350.0</v>
      </c>
      <c r="B4351" s="28">
        <v>16.0</v>
      </c>
      <c r="C4351" s="28" t="s">
        <v>44</v>
      </c>
      <c r="D4351" s="28">
        <v>6.18</v>
      </c>
      <c r="E4351" s="28">
        <v>1.85</v>
      </c>
      <c r="F4351" s="28">
        <v>6.45</v>
      </c>
      <c r="G4351" s="28">
        <v>79.42</v>
      </c>
      <c r="H4351" s="28" t="s">
        <v>51</v>
      </c>
      <c r="I4351" s="28">
        <v>3.98</v>
      </c>
      <c r="J4351" s="28">
        <v>10.48</v>
      </c>
      <c r="K4351" s="28">
        <v>237.23</v>
      </c>
      <c r="L4351" s="28">
        <v>19.79</v>
      </c>
      <c r="M4351" s="28" t="s">
        <v>46</v>
      </c>
      <c r="N4351" s="28">
        <v>30.19</v>
      </c>
    </row>
    <row r="4352">
      <c r="A4352" s="28">
        <v>4351.0</v>
      </c>
      <c r="B4352" s="28">
        <v>22.0</v>
      </c>
      <c r="C4352" s="28" t="s">
        <v>49</v>
      </c>
      <c r="D4352" s="28">
        <v>5.73</v>
      </c>
      <c r="E4352" s="28">
        <v>3.72</v>
      </c>
      <c r="F4352" s="28">
        <v>8.87</v>
      </c>
      <c r="G4352" s="28">
        <v>97.22</v>
      </c>
      <c r="H4352" s="28" t="s">
        <v>45</v>
      </c>
      <c r="I4352" s="28">
        <v>3.46</v>
      </c>
      <c r="J4352" s="28">
        <v>9.59</v>
      </c>
      <c r="K4352" s="28">
        <v>250.57</v>
      </c>
      <c r="L4352" s="28">
        <v>14.53</v>
      </c>
      <c r="M4352" s="28" t="s">
        <v>46</v>
      </c>
      <c r="N4352" s="28">
        <v>65.77</v>
      </c>
    </row>
    <row r="4353">
      <c r="A4353" s="28">
        <v>4352.0</v>
      </c>
      <c r="B4353" s="28">
        <v>24.0</v>
      </c>
      <c r="C4353" s="28" t="s">
        <v>44</v>
      </c>
      <c r="D4353" s="28">
        <v>4.89</v>
      </c>
      <c r="E4353" s="28">
        <v>7.44</v>
      </c>
      <c r="F4353" s="28">
        <v>7.82</v>
      </c>
      <c r="G4353" s="28">
        <v>79.47</v>
      </c>
      <c r="H4353" s="28" t="s">
        <v>47</v>
      </c>
      <c r="I4353" s="28">
        <v>4.64</v>
      </c>
      <c r="J4353" s="28">
        <v>9.72</v>
      </c>
      <c r="K4353" s="28">
        <v>270.87</v>
      </c>
      <c r="L4353" s="28">
        <v>13.45</v>
      </c>
      <c r="M4353" s="28" t="s">
        <v>48</v>
      </c>
      <c r="N4353" s="28">
        <v>88.9832449310576</v>
      </c>
    </row>
    <row r="4354">
      <c r="A4354" s="28">
        <v>4353.0</v>
      </c>
      <c r="B4354" s="28">
        <v>17.0</v>
      </c>
      <c r="C4354" s="28" t="s">
        <v>49</v>
      </c>
      <c r="D4354" s="28">
        <v>6.82</v>
      </c>
      <c r="E4354" s="28">
        <v>6.92</v>
      </c>
      <c r="F4354" s="28">
        <v>8.26</v>
      </c>
      <c r="G4354" s="28">
        <v>76.19</v>
      </c>
      <c r="H4354" s="28" t="s">
        <v>47</v>
      </c>
      <c r="I4354" s="28">
        <v>0.12</v>
      </c>
      <c r="J4354" s="28">
        <v>11.46</v>
      </c>
      <c r="K4354" s="28">
        <v>244.74</v>
      </c>
      <c r="L4354" s="28">
        <v>16.17</v>
      </c>
      <c r="M4354" s="28" t="s">
        <v>46</v>
      </c>
      <c r="N4354" s="28">
        <v>74.5823237978894</v>
      </c>
    </row>
    <row r="4355">
      <c r="A4355" s="28">
        <v>4354.0</v>
      </c>
      <c r="B4355" s="28">
        <v>20.0</v>
      </c>
      <c r="C4355" s="28" t="s">
        <v>44</v>
      </c>
      <c r="D4355" s="28">
        <v>2.26</v>
      </c>
      <c r="E4355" s="28">
        <v>2.69</v>
      </c>
      <c r="F4355" s="28">
        <v>6.53</v>
      </c>
      <c r="G4355" s="28">
        <v>86.01</v>
      </c>
      <c r="H4355" s="28" t="s">
        <v>47</v>
      </c>
      <c r="I4355" s="28">
        <v>1.04</v>
      </c>
      <c r="J4355" s="28">
        <v>6.8</v>
      </c>
      <c r="K4355" s="28">
        <v>305.71</v>
      </c>
      <c r="L4355" s="28">
        <v>3.11</v>
      </c>
      <c r="M4355" s="28" t="s">
        <v>48</v>
      </c>
      <c r="N4355" s="28">
        <v>53.96</v>
      </c>
    </row>
    <row r="4356">
      <c r="A4356" s="28">
        <v>4355.0</v>
      </c>
      <c r="B4356" s="28">
        <v>19.0</v>
      </c>
      <c r="C4356" s="28" t="s">
        <v>44</v>
      </c>
      <c r="D4356" s="28">
        <v>7.08</v>
      </c>
      <c r="E4356" s="28">
        <v>2.01</v>
      </c>
      <c r="F4356" s="28">
        <v>6.63</v>
      </c>
      <c r="G4356" s="28">
        <v>97.48</v>
      </c>
      <c r="H4356" s="28" t="s">
        <v>51</v>
      </c>
      <c r="I4356" s="28">
        <v>3.51</v>
      </c>
      <c r="J4356" s="28">
        <v>12.48</v>
      </c>
      <c r="K4356" s="28">
        <v>220.95</v>
      </c>
      <c r="L4356" s="28">
        <v>15.22</v>
      </c>
      <c r="M4356" s="28" t="s">
        <v>46</v>
      </c>
      <c r="N4356" s="28">
        <v>33.56</v>
      </c>
    </row>
    <row r="4357">
      <c r="A4357" s="28">
        <v>4356.0</v>
      </c>
      <c r="B4357" s="28">
        <v>21.0</v>
      </c>
      <c r="C4357" s="28" t="s">
        <v>49</v>
      </c>
      <c r="D4357" s="28">
        <v>3.19</v>
      </c>
      <c r="E4357" s="28">
        <v>6.95</v>
      </c>
      <c r="F4357" s="28">
        <v>5.02</v>
      </c>
      <c r="G4357" s="28">
        <v>61.96</v>
      </c>
      <c r="H4357" s="28" t="s">
        <v>45</v>
      </c>
      <c r="I4357" s="28">
        <v>2.93</v>
      </c>
      <c r="J4357" s="28">
        <v>8.02</v>
      </c>
      <c r="K4357" s="28">
        <v>271.49</v>
      </c>
      <c r="L4357" s="28">
        <v>10.62</v>
      </c>
      <c r="M4357" s="28" t="s">
        <v>48</v>
      </c>
      <c r="N4357" s="28">
        <v>64.3</v>
      </c>
    </row>
    <row r="4358">
      <c r="A4358" s="28">
        <v>4357.0</v>
      </c>
      <c r="B4358" s="28">
        <v>21.0</v>
      </c>
      <c r="C4358" s="28" t="s">
        <v>44</v>
      </c>
      <c r="D4358" s="28">
        <v>3.21</v>
      </c>
      <c r="E4358" s="28">
        <v>7.09</v>
      </c>
      <c r="F4358" s="28">
        <v>7.61</v>
      </c>
      <c r="G4358" s="28">
        <v>66.14</v>
      </c>
      <c r="H4358" s="28" t="s">
        <v>47</v>
      </c>
      <c r="I4358" s="28">
        <v>3.47</v>
      </c>
      <c r="J4358" s="28">
        <v>5.42</v>
      </c>
      <c r="K4358" s="28">
        <v>296.54</v>
      </c>
      <c r="L4358" s="28">
        <v>6.44</v>
      </c>
      <c r="M4358" s="28" t="s">
        <v>48</v>
      </c>
      <c r="N4358" s="28">
        <v>71.9</v>
      </c>
    </row>
    <row r="4359">
      <c r="A4359" s="28">
        <v>4358.0</v>
      </c>
      <c r="B4359" s="28">
        <v>17.0</v>
      </c>
      <c r="C4359" s="28" t="s">
        <v>49</v>
      </c>
      <c r="D4359" s="28">
        <v>3.24</v>
      </c>
      <c r="E4359" s="28">
        <v>4.3</v>
      </c>
      <c r="F4359" s="28">
        <v>6.11</v>
      </c>
      <c r="G4359" s="28">
        <v>65.31</v>
      </c>
      <c r="H4359" s="28" t="s">
        <v>45</v>
      </c>
      <c r="I4359" s="28">
        <v>2.88</v>
      </c>
      <c r="J4359" s="28">
        <v>8.6</v>
      </c>
      <c r="K4359" s="28">
        <v>296.34</v>
      </c>
      <c r="L4359" s="28">
        <v>8.82</v>
      </c>
      <c r="M4359" s="28" t="s">
        <v>48</v>
      </c>
      <c r="N4359" s="28">
        <v>59.27</v>
      </c>
    </row>
    <row r="4360">
      <c r="A4360" s="28">
        <v>4359.0</v>
      </c>
      <c r="B4360" s="28">
        <v>17.0</v>
      </c>
      <c r="C4360" s="28" t="s">
        <v>44</v>
      </c>
      <c r="D4360" s="28">
        <v>0.78</v>
      </c>
      <c r="E4360" s="28">
        <v>8.59</v>
      </c>
      <c r="F4360" s="28">
        <v>7.71</v>
      </c>
      <c r="G4360" s="28">
        <v>63.41</v>
      </c>
      <c r="H4360" s="28" t="s">
        <v>45</v>
      </c>
      <c r="I4360" s="28">
        <v>2.91</v>
      </c>
      <c r="J4360" s="28">
        <v>3.46</v>
      </c>
      <c r="K4360" s="28">
        <v>310.48</v>
      </c>
      <c r="L4360" s="28">
        <v>3.48</v>
      </c>
      <c r="M4360" s="28" t="s">
        <v>48</v>
      </c>
      <c r="N4360" s="28">
        <v>100.0</v>
      </c>
    </row>
    <row r="4361">
      <c r="A4361" s="28">
        <v>4360.0</v>
      </c>
      <c r="B4361" s="28">
        <v>19.0</v>
      </c>
      <c r="C4361" s="28" t="s">
        <v>44</v>
      </c>
      <c r="D4361" s="28">
        <v>7.8</v>
      </c>
      <c r="E4361" s="28">
        <v>9.8</v>
      </c>
      <c r="F4361" s="28">
        <v>6.05</v>
      </c>
      <c r="G4361" s="28">
        <v>72.08</v>
      </c>
      <c r="H4361" s="28" t="s">
        <v>47</v>
      </c>
      <c r="I4361" s="28">
        <v>4.66</v>
      </c>
      <c r="J4361" s="28">
        <v>13.35</v>
      </c>
      <c r="K4361" s="28">
        <v>226.17</v>
      </c>
      <c r="L4361" s="28">
        <v>16.42</v>
      </c>
      <c r="M4361" s="28" t="s">
        <v>46</v>
      </c>
      <c r="N4361" s="28">
        <v>78.1900188056595</v>
      </c>
    </row>
    <row r="4362">
      <c r="A4362" s="28">
        <v>4361.0</v>
      </c>
      <c r="B4362" s="28">
        <v>16.0</v>
      </c>
      <c r="C4362" s="28" t="s">
        <v>52</v>
      </c>
      <c r="D4362" s="28">
        <v>1.11</v>
      </c>
      <c r="E4362" s="28">
        <v>2.85</v>
      </c>
      <c r="F4362" s="28">
        <v>4.54</v>
      </c>
      <c r="G4362" s="28">
        <v>69.17</v>
      </c>
      <c r="H4362" s="28" t="s">
        <v>47</v>
      </c>
      <c r="I4362" s="28">
        <v>4.61</v>
      </c>
      <c r="J4362" s="28">
        <v>6.23</v>
      </c>
      <c r="K4362" s="28">
        <v>318.41</v>
      </c>
      <c r="L4362" s="28">
        <v>2.22</v>
      </c>
      <c r="M4362" s="28" t="s">
        <v>48</v>
      </c>
      <c r="N4362" s="28">
        <v>54.26</v>
      </c>
    </row>
    <row r="4363">
      <c r="A4363" s="28">
        <v>4362.0</v>
      </c>
      <c r="B4363" s="28">
        <v>24.0</v>
      </c>
      <c r="C4363" s="28" t="s">
        <v>44</v>
      </c>
      <c r="D4363" s="28">
        <v>2.73</v>
      </c>
      <c r="E4363" s="28">
        <v>6.19</v>
      </c>
      <c r="F4363" s="28">
        <v>4.87</v>
      </c>
      <c r="G4363" s="28">
        <v>81.95</v>
      </c>
      <c r="H4363" s="28" t="s">
        <v>51</v>
      </c>
      <c r="I4363" s="28">
        <v>0.19</v>
      </c>
      <c r="J4363" s="28">
        <v>4.1</v>
      </c>
      <c r="K4363" s="28">
        <v>292.56</v>
      </c>
      <c r="L4363" s="28">
        <v>6.12</v>
      </c>
      <c r="M4363" s="28" t="s">
        <v>48</v>
      </c>
      <c r="N4363" s="28">
        <v>86.17</v>
      </c>
    </row>
    <row r="4364">
      <c r="A4364" s="28">
        <v>4363.0</v>
      </c>
      <c r="B4364" s="28">
        <v>22.0</v>
      </c>
      <c r="C4364" s="28" t="s">
        <v>49</v>
      </c>
      <c r="D4364" s="28">
        <v>2.55</v>
      </c>
      <c r="E4364" s="28">
        <v>1.05</v>
      </c>
      <c r="F4364" s="28">
        <v>8.06</v>
      </c>
      <c r="G4364" s="28">
        <v>73.09</v>
      </c>
      <c r="H4364" s="28" t="s">
        <v>45</v>
      </c>
      <c r="I4364" s="28">
        <v>2.07</v>
      </c>
      <c r="J4364" s="28">
        <v>7.41</v>
      </c>
      <c r="K4364" s="28">
        <v>295.46</v>
      </c>
      <c r="L4364" s="28">
        <v>6.79</v>
      </c>
      <c r="M4364" s="28" t="s">
        <v>48</v>
      </c>
      <c r="N4364" s="28">
        <v>56.41</v>
      </c>
    </row>
    <row r="4365">
      <c r="A4365" s="28">
        <v>4364.0</v>
      </c>
      <c r="B4365" s="28">
        <v>22.0</v>
      </c>
      <c r="C4365" s="28" t="s">
        <v>44</v>
      </c>
      <c r="D4365" s="28">
        <v>0.6</v>
      </c>
      <c r="E4365" s="28">
        <v>7.42</v>
      </c>
      <c r="F4365" s="28">
        <v>5.29</v>
      </c>
      <c r="G4365" s="28">
        <v>76.21</v>
      </c>
      <c r="H4365" s="28" t="s">
        <v>45</v>
      </c>
      <c r="I4365" s="28">
        <v>2.55</v>
      </c>
      <c r="J4365" s="28">
        <v>4.1</v>
      </c>
      <c r="K4365" s="28">
        <v>303.55</v>
      </c>
      <c r="L4365" s="28">
        <v>3.41</v>
      </c>
      <c r="M4365" s="28" t="s">
        <v>50</v>
      </c>
      <c r="N4365" s="28">
        <v>83.4</v>
      </c>
    </row>
    <row r="4366">
      <c r="A4366" s="28">
        <v>4365.0</v>
      </c>
      <c r="B4366" s="28">
        <v>18.0</v>
      </c>
      <c r="C4366" s="28" t="s">
        <v>49</v>
      </c>
      <c r="D4366" s="28">
        <v>1.22</v>
      </c>
      <c r="E4366" s="28">
        <v>4.73</v>
      </c>
      <c r="F4366" s="28">
        <v>5.32</v>
      </c>
      <c r="G4366" s="28">
        <v>97.67</v>
      </c>
      <c r="H4366" s="28" t="s">
        <v>51</v>
      </c>
      <c r="I4366" s="28">
        <v>1.79</v>
      </c>
      <c r="J4366" s="28">
        <v>7.11</v>
      </c>
      <c r="K4366" s="28">
        <v>316.85</v>
      </c>
      <c r="L4366" s="28">
        <v>2.52</v>
      </c>
      <c r="M4366" s="28" t="s">
        <v>48</v>
      </c>
      <c r="N4366" s="28">
        <v>71.04</v>
      </c>
    </row>
    <row r="4367">
      <c r="A4367" s="28">
        <v>4366.0</v>
      </c>
      <c r="B4367" s="28">
        <v>18.0</v>
      </c>
      <c r="C4367" s="28" t="s">
        <v>49</v>
      </c>
      <c r="D4367" s="28">
        <v>0.36</v>
      </c>
      <c r="E4367" s="28">
        <v>2.74</v>
      </c>
      <c r="F4367" s="28">
        <v>8.65</v>
      </c>
      <c r="G4367" s="28">
        <v>66.23</v>
      </c>
      <c r="H4367" s="28" t="s">
        <v>51</v>
      </c>
      <c r="I4367" s="28">
        <v>0.25</v>
      </c>
      <c r="J4367" s="28">
        <v>3.65</v>
      </c>
      <c r="K4367" s="28">
        <v>313.68</v>
      </c>
      <c r="L4367" s="28">
        <v>1.3</v>
      </c>
      <c r="M4367" s="28" t="s">
        <v>48</v>
      </c>
      <c r="N4367" s="28">
        <v>69.45</v>
      </c>
    </row>
    <row r="4368">
      <c r="A4368" s="28">
        <v>4367.0</v>
      </c>
      <c r="B4368" s="28">
        <v>16.0</v>
      </c>
      <c r="C4368" s="28" t="s">
        <v>44</v>
      </c>
      <c r="D4368" s="28">
        <v>2.34</v>
      </c>
      <c r="E4368" s="28">
        <v>7.77</v>
      </c>
      <c r="F4368" s="28">
        <v>7.29</v>
      </c>
      <c r="G4368" s="28">
        <v>75.54</v>
      </c>
      <c r="H4368" s="28" t="s">
        <v>47</v>
      </c>
      <c r="I4368" s="28">
        <v>2.36</v>
      </c>
      <c r="J4368" s="28">
        <v>3.68</v>
      </c>
      <c r="K4368" s="28">
        <v>278.0</v>
      </c>
      <c r="L4368" s="28">
        <v>6.73</v>
      </c>
      <c r="M4368" s="28" t="s">
        <v>48</v>
      </c>
      <c r="N4368" s="28">
        <v>81.46</v>
      </c>
    </row>
    <row r="4369">
      <c r="A4369" s="28">
        <v>4368.0</v>
      </c>
      <c r="B4369" s="28">
        <v>18.0</v>
      </c>
      <c r="C4369" s="28" t="s">
        <v>49</v>
      </c>
      <c r="D4369" s="28">
        <v>6.93</v>
      </c>
      <c r="E4369" s="28">
        <v>8.3</v>
      </c>
      <c r="F4369" s="28">
        <v>4.57</v>
      </c>
      <c r="G4369" s="28">
        <v>70.28</v>
      </c>
      <c r="H4369" s="28" t="s">
        <v>47</v>
      </c>
      <c r="I4369" s="28">
        <v>4.88</v>
      </c>
      <c r="J4369" s="28">
        <v>9.4</v>
      </c>
      <c r="K4369" s="28">
        <v>229.03</v>
      </c>
      <c r="L4369" s="28">
        <v>20.99</v>
      </c>
      <c r="M4369" s="28" t="s">
        <v>50</v>
      </c>
      <c r="N4369" s="28">
        <v>56.11686332822</v>
      </c>
    </row>
    <row r="4370">
      <c r="A4370" s="28">
        <v>4369.0</v>
      </c>
      <c r="B4370" s="28">
        <v>18.0</v>
      </c>
      <c r="C4370" s="28" t="s">
        <v>49</v>
      </c>
      <c r="D4370" s="28">
        <v>2.72</v>
      </c>
      <c r="E4370" s="28">
        <v>2.0</v>
      </c>
      <c r="F4370" s="28">
        <v>4.72</v>
      </c>
      <c r="G4370" s="28">
        <v>81.97</v>
      </c>
      <c r="H4370" s="28" t="s">
        <v>51</v>
      </c>
      <c r="I4370" s="28">
        <v>0.36</v>
      </c>
      <c r="J4370" s="28">
        <v>5.87</v>
      </c>
      <c r="K4370" s="28">
        <v>281.39</v>
      </c>
      <c r="L4370" s="28">
        <v>7.25</v>
      </c>
      <c r="M4370" s="28" t="s">
        <v>48</v>
      </c>
      <c r="N4370" s="28">
        <v>38.0</v>
      </c>
    </row>
    <row r="4371">
      <c r="A4371" s="28">
        <v>4370.0</v>
      </c>
      <c r="B4371" s="28">
        <v>19.0</v>
      </c>
      <c r="C4371" s="28" t="s">
        <v>44</v>
      </c>
      <c r="D4371" s="28">
        <v>0.99</v>
      </c>
      <c r="E4371" s="28">
        <v>1.37</v>
      </c>
      <c r="F4371" s="28">
        <v>5.36</v>
      </c>
      <c r="G4371" s="28">
        <v>89.45</v>
      </c>
      <c r="H4371" s="28" t="s">
        <v>51</v>
      </c>
      <c r="I4371" s="28">
        <v>4.08</v>
      </c>
      <c r="J4371" s="28">
        <v>4.95</v>
      </c>
      <c r="K4371" s="28">
        <v>322.9</v>
      </c>
      <c r="L4371" s="28">
        <v>5.3</v>
      </c>
      <c r="M4371" s="28" t="s">
        <v>48</v>
      </c>
      <c r="N4371" s="28">
        <v>55.8877594579454</v>
      </c>
    </row>
    <row r="4372">
      <c r="A4372" s="28">
        <v>4371.0</v>
      </c>
      <c r="B4372" s="28">
        <v>19.0</v>
      </c>
      <c r="C4372" s="28" t="s">
        <v>49</v>
      </c>
      <c r="D4372" s="28">
        <v>5.17</v>
      </c>
      <c r="E4372" s="28">
        <v>4.01</v>
      </c>
      <c r="F4372" s="28">
        <v>6.97</v>
      </c>
      <c r="G4372" s="28">
        <v>92.68</v>
      </c>
      <c r="H4372" s="28" t="s">
        <v>47</v>
      </c>
      <c r="I4372" s="28">
        <v>0.98</v>
      </c>
      <c r="J4372" s="28">
        <v>6.93</v>
      </c>
      <c r="K4372" s="28">
        <v>250.99</v>
      </c>
      <c r="L4372" s="28">
        <v>12.2</v>
      </c>
      <c r="M4372" s="28" t="s">
        <v>46</v>
      </c>
      <c r="N4372" s="28">
        <v>59.0657772664779</v>
      </c>
    </row>
    <row r="4373">
      <c r="A4373" s="28">
        <v>4372.0</v>
      </c>
      <c r="B4373" s="28">
        <v>18.0</v>
      </c>
      <c r="C4373" s="28" t="s">
        <v>49</v>
      </c>
      <c r="D4373" s="28">
        <v>7.97</v>
      </c>
      <c r="E4373" s="28">
        <v>6.63</v>
      </c>
      <c r="F4373" s="28">
        <v>7.76</v>
      </c>
      <c r="G4373" s="28">
        <v>80.61</v>
      </c>
      <c r="H4373" s="28" t="s">
        <v>47</v>
      </c>
      <c r="I4373" s="28">
        <v>2.88</v>
      </c>
      <c r="J4373" s="28">
        <v>11.55</v>
      </c>
      <c r="K4373" s="28">
        <v>228.21</v>
      </c>
      <c r="L4373" s="28">
        <v>18.32</v>
      </c>
      <c r="M4373" s="28" t="s">
        <v>46</v>
      </c>
      <c r="N4373" s="28">
        <v>45.63</v>
      </c>
    </row>
    <row r="4374">
      <c r="A4374" s="28">
        <v>4373.0</v>
      </c>
      <c r="B4374" s="28">
        <v>23.0</v>
      </c>
      <c r="C4374" s="28" t="s">
        <v>44</v>
      </c>
      <c r="D4374" s="28">
        <v>1.86</v>
      </c>
      <c r="E4374" s="28">
        <v>8.14</v>
      </c>
      <c r="F4374" s="28">
        <v>5.37</v>
      </c>
      <c r="G4374" s="28">
        <v>94.2</v>
      </c>
      <c r="H4374" s="28" t="s">
        <v>47</v>
      </c>
      <c r="I4374" s="28">
        <v>1.94</v>
      </c>
      <c r="J4374" s="28">
        <v>5.28</v>
      </c>
      <c r="K4374" s="28">
        <v>276.58</v>
      </c>
      <c r="L4374" s="28">
        <v>6.79</v>
      </c>
      <c r="M4374" s="28" t="s">
        <v>50</v>
      </c>
      <c r="N4374" s="28">
        <v>100.0</v>
      </c>
    </row>
    <row r="4375">
      <c r="A4375" s="28">
        <v>4374.0</v>
      </c>
      <c r="B4375" s="28">
        <v>23.0</v>
      </c>
      <c r="C4375" s="28" t="s">
        <v>44</v>
      </c>
      <c r="D4375" s="28">
        <v>2.24</v>
      </c>
      <c r="E4375" s="28">
        <v>5.91</v>
      </c>
      <c r="F4375" s="28">
        <v>8.35</v>
      </c>
      <c r="G4375" s="28">
        <v>91.4</v>
      </c>
      <c r="H4375" s="28" t="s">
        <v>47</v>
      </c>
      <c r="I4375" s="28">
        <v>1.75</v>
      </c>
      <c r="J4375" s="28">
        <v>7.42</v>
      </c>
      <c r="K4375" s="28">
        <v>302.49</v>
      </c>
      <c r="L4375" s="28">
        <v>5.15</v>
      </c>
      <c r="M4375" s="28" t="s">
        <v>48</v>
      </c>
      <c r="N4375" s="28">
        <v>95.7793408889245</v>
      </c>
    </row>
    <row r="4376">
      <c r="A4376" s="28">
        <v>4375.0</v>
      </c>
      <c r="B4376" s="28">
        <v>16.0</v>
      </c>
      <c r="C4376" s="28" t="s">
        <v>44</v>
      </c>
      <c r="D4376" s="28">
        <v>7.77</v>
      </c>
      <c r="E4376" s="28">
        <v>6.23</v>
      </c>
      <c r="F4376" s="28">
        <v>4.55</v>
      </c>
      <c r="G4376" s="28">
        <v>66.28</v>
      </c>
      <c r="H4376" s="28" t="s">
        <v>45</v>
      </c>
      <c r="I4376" s="28">
        <v>4.35</v>
      </c>
      <c r="J4376" s="28">
        <v>10.28</v>
      </c>
      <c r="K4376" s="28">
        <v>218.84</v>
      </c>
      <c r="L4376" s="28">
        <v>16.08</v>
      </c>
      <c r="M4376" s="28" t="s">
        <v>46</v>
      </c>
      <c r="N4376" s="28">
        <v>38.79</v>
      </c>
    </row>
    <row r="4377">
      <c r="A4377" s="28">
        <v>4376.0</v>
      </c>
      <c r="B4377" s="28">
        <v>22.0</v>
      </c>
      <c r="C4377" s="28" t="s">
        <v>44</v>
      </c>
      <c r="D4377" s="28">
        <v>1.43</v>
      </c>
      <c r="E4377" s="28">
        <v>8.2</v>
      </c>
      <c r="F4377" s="28">
        <v>5.04</v>
      </c>
      <c r="G4377" s="28">
        <v>69.82</v>
      </c>
      <c r="H4377" s="28" t="s">
        <v>47</v>
      </c>
      <c r="I4377" s="28">
        <v>4.87</v>
      </c>
      <c r="J4377" s="28">
        <v>4.68</v>
      </c>
      <c r="K4377" s="28">
        <v>306.75</v>
      </c>
      <c r="L4377" s="28">
        <v>4.98</v>
      </c>
      <c r="M4377" s="28" t="s">
        <v>50</v>
      </c>
      <c r="N4377" s="28">
        <v>94.73</v>
      </c>
    </row>
    <row r="4378">
      <c r="A4378" s="28">
        <v>4377.0</v>
      </c>
      <c r="B4378" s="28">
        <v>17.0</v>
      </c>
      <c r="C4378" s="28" t="s">
        <v>49</v>
      </c>
      <c r="D4378" s="28">
        <v>4.09</v>
      </c>
      <c r="E4378" s="28">
        <v>5.76</v>
      </c>
      <c r="F4378" s="28">
        <v>8.85</v>
      </c>
      <c r="G4378" s="28">
        <v>86.87</v>
      </c>
      <c r="H4378" s="28" t="s">
        <v>45</v>
      </c>
      <c r="I4378" s="28">
        <v>1.93</v>
      </c>
      <c r="J4378" s="28">
        <v>7.03</v>
      </c>
      <c r="K4378" s="28">
        <v>274.82</v>
      </c>
      <c r="L4378" s="28">
        <v>7.72</v>
      </c>
      <c r="M4378" s="28" t="s">
        <v>48</v>
      </c>
      <c r="N4378" s="28">
        <v>78.44</v>
      </c>
    </row>
    <row r="4379">
      <c r="A4379" s="28">
        <v>4378.0</v>
      </c>
      <c r="B4379" s="28">
        <v>16.0</v>
      </c>
      <c r="C4379" s="28" t="s">
        <v>49</v>
      </c>
      <c r="D4379" s="28">
        <v>1.92</v>
      </c>
      <c r="E4379" s="28">
        <v>6.5</v>
      </c>
      <c r="F4379" s="28">
        <v>4.67</v>
      </c>
      <c r="G4379" s="28">
        <v>98.99</v>
      </c>
      <c r="H4379" s="28" t="s">
        <v>47</v>
      </c>
      <c r="I4379" s="28">
        <v>3.2</v>
      </c>
      <c r="J4379" s="28">
        <v>6.08</v>
      </c>
      <c r="K4379" s="28">
        <v>303.29</v>
      </c>
      <c r="L4379" s="28">
        <v>6.79</v>
      </c>
      <c r="M4379" s="28" t="s">
        <v>48</v>
      </c>
      <c r="N4379" s="28">
        <v>84.67</v>
      </c>
    </row>
    <row r="4380">
      <c r="A4380" s="28">
        <v>4379.0</v>
      </c>
      <c r="B4380" s="28">
        <v>18.0</v>
      </c>
      <c r="C4380" s="28" t="s">
        <v>49</v>
      </c>
      <c r="D4380" s="28">
        <v>7.46</v>
      </c>
      <c r="E4380" s="28">
        <v>5.65</v>
      </c>
      <c r="F4380" s="28">
        <v>8.44</v>
      </c>
      <c r="G4380" s="28">
        <v>75.05</v>
      </c>
      <c r="H4380" s="28" t="s">
        <v>47</v>
      </c>
      <c r="I4380" s="28">
        <v>2.78</v>
      </c>
      <c r="J4380" s="28">
        <v>12.64</v>
      </c>
      <c r="K4380" s="28">
        <v>233.8</v>
      </c>
      <c r="L4380" s="28">
        <v>13.68</v>
      </c>
      <c r="M4380" s="28" t="s">
        <v>46</v>
      </c>
      <c r="N4380" s="28">
        <v>62.185583503143</v>
      </c>
    </row>
    <row r="4381">
      <c r="A4381" s="28">
        <v>4380.0</v>
      </c>
      <c r="B4381" s="28">
        <v>19.0</v>
      </c>
      <c r="C4381" s="28" t="s">
        <v>44</v>
      </c>
      <c r="D4381" s="28">
        <v>7.85</v>
      </c>
      <c r="E4381" s="28">
        <v>8.92</v>
      </c>
      <c r="F4381" s="28">
        <v>7.52</v>
      </c>
      <c r="G4381" s="28">
        <v>69.19</v>
      </c>
      <c r="H4381" s="28" t="s">
        <v>51</v>
      </c>
      <c r="I4381" s="28">
        <v>0.38</v>
      </c>
      <c r="J4381" s="28">
        <v>12.23</v>
      </c>
      <c r="K4381" s="28">
        <v>244.95</v>
      </c>
      <c r="L4381" s="28">
        <v>19.51</v>
      </c>
      <c r="M4381" s="28" t="s">
        <v>46</v>
      </c>
      <c r="N4381" s="28">
        <v>64.9891072952461</v>
      </c>
    </row>
    <row r="4382">
      <c r="A4382" s="28">
        <v>4381.0</v>
      </c>
      <c r="B4382" s="28">
        <v>21.0</v>
      </c>
      <c r="C4382" s="28" t="s">
        <v>44</v>
      </c>
      <c r="D4382" s="28">
        <v>6.52</v>
      </c>
      <c r="E4382" s="28">
        <v>3.12</v>
      </c>
      <c r="F4382" s="28">
        <v>4.37</v>
      </c>
      <c r="G4382" s="28">
        <v>94.77</v>
      </c>
      <c r="H4382" s="28" t="s">
        <v>45</v>
      </c>
      <c r="I4382" s="28">
        <v>0.21</v>
      </c>
      <c r="J4382" s="28">
        <v>9.85</v>
      </c>
      <c r="K4382" s="28">
        <v>243.85</v>
      </c>
      <c r="L4382" s="28">
        <v>14.4</v>
      </c>
      <c r="M4382" s="28" t="s">
        <v>46</v>
      </c>
      <c r="N4382" s="28">
        <v>28.2</v>
      </c>
    </row>
    <row r="4383">
      <c r="A4383" s="28">
        <v>4382.0</v>
      </c>
      <c r="B4383" s="28">
        <v>20.0</v>
      </c>
      <c r="C4383" s="28" t="s">
        <v>49</v>
      </c>
      <c r="D4383" s="28">
        <v>2.52</v>
      </c>
      <c r="E4383" s="28">
        <v>3.38</v>
      </c>
      <c r="F4383" s="28">
        <v>6.42</v>
      </c>
      <c r="G4383" s="28">
        <v>67.98</v>
      </c>
      <c r="H4383" s="28" t="s">
        <v>45</v>
      </c>
      <c r="I4383" s="28">
        <v>3.87</v>
      </c>
      <c r="J4383" s="28">
        <v>6.71</v>
      </c>
      <c r="K4383" s="28">
        <v>312.25</v>
      </c>
      <c r="L4383" s="28">
        <v>8.52</v>
      </c>
      <c r="M4383" s="28" t="s">
        <v>48</v>
      </c>
      <c r="N4383" s="28">
        <v>55.14</v>
      </c>
    </row>
    <row r="4384">
      <c r="A4384" s="28">
        <v>4383.0</v>
      </c>
      <c r="B4384" s="28">
        <v>19.0</v>
      </c>
      <c r="C4384" s="28" t="s">
        <v>49</v>
      </c>
      <c r="D4384" s="28">
        <v>3.23</v>
      </c>
      <c r="E4384" s="28">
        <v>2.15</v>
      </c>
      <c r="F4384" s="28">
        <v>6.59</v>
      </c>
      <c r="G4384" s="28">
        <v>87.9</v>
      </c>
      <c r="H4384" s="28" t="s">
        <v>45</v>
      </c>
      <c r="I4384" s="28">
        <v>1.97</v>
      </c>
      <c r="J4384" s="28">
        <v>5.84</v>
      </c>
      <c r="K4384" s="28">
        <v>287.62</v>
      </c>
      <c r="L4384" s="28">
        <v>9.76</v>
      </c>
      <c r="M4384" s="28" t="s">
        <v>48</v>
      </c>
      <c r="N4384" s="28">
        <v>63.2325236982595</v>
      </c>
    </row>
    <row r="4385">
      <c r="A4385" s="28">
        <v>4384.0</v>
      </c>
      <c r="B4385" s="28">
        <v>23.0</v>
      </c>
      <c r="C4385" s="28" t="s">
        <v>49</v>
      </c>
      <c r="D4385" s="28">
        <v>1.94</v>
      </c>
      <c r="E4385" s="28">
        <v>8.38</v>
      </c>
      <c r="F4385" s="28">
        <v>8.66</v>
      </c>
      <c r="G4385" s="28">
        <v>61.37</v>
      </c>
      <c r="H4385" s="28" t="s">
        <v>47</v>
      </c>
      <c r="I4385" s="28">
        <v>1.54</v>
      </c>
      <c r="J4385" s="28">
        <v>3.66</v>
      </c>
      <c r="K4385" s="28">
        <v>299.47</v>
      </c>
      <c r="L4385" s="28">
        <v>7.56</v>
      </c>
      <c r="M4385" s="28" t="s">
        <v>48</v>
      </c>
      <c r="N4385" s="28">
        <v>98.38</v>
      </c>
    </row>
    <row r="4386">
      <c r="A4386" s="28">
        <v>4385.0</v>
      </c>
      <c r="B4386" s="28">
        <v>19.0</v>
      </c>
      <c r="C4386" s="28" t="s">
        <v>44</v>
      </c>
      <c r="D4386" s="28">
        <v>7.13</v>
      </c>
      <c r="E4386" s="28">
        <v>4.71</v>
      </c>
      <c r="F4386" s="28">
        <v>6.11</v>
      </c>
      <c r="G4386" s="28">
        <v>60.76</v>
      </c>
      <c r="H4386" s="28" t="s">
        <v>51</v>
      </c>
      <c r="I4386" s="28">
        <v>4.93</v>
      </c>
      <c r="J4386" s="28">
        <v>9.73</v>
      </c>
      <c r="K4386" s="28">
        <v>243.36</v>
      </c>
      <c r="L4386" s="28">
        <v>16.1</v>
      </c>
      <c r="M4386" s="28" t="s">
        <v>46</v>
      </c>
      <c r="N4386" s="28">
        <v>45.9573776375766</v>
      </c>
    </row>
    <row r="4387">
      <c r="A4387" s="28">
        <v>4386.0</v>
      </c>
      <c r="B4387" s="28">
        <v>17.0</v>
      </c>
      <c r="C4387" s="28" t="s">
        <v>44</v>
      </c>
      <c r="D4387" s="28">
        <v>7.32</v>
      </c>
      <c r="E4387" s="28">
        <v>4.13</v>
      </c>
      <c r="F4387" s="28">
        <v>6.23</v>
      </c>
      <c r="G4387" s="28">
        <v>78.06</v>
      </c>
      <c r="H4387" s="28" t="s">
        <v>51</v>
      </c>
      <c r="I4387" s="28">
        <v>0.43</v>
      </c>
      <c r="J4387" s="28">
        <v>10.54</v>
      </c>
      <c r="K4387" s="28">
        <v>234.13</v>
      </c>
      <c r="L4387" s="28">
        <v>12.78</v>
      </c>
      <c r="M4387" s="28" t="s">
        <v>46</v>
      </c>
      <c r="N4387" s="28">
        <v>38.88</v>
      </c>
    </row>
    <row r="4388">
      <c r="A4388" s="28">
        <v>4387.0</v>
      </c>
      <c r="B4388" s="28">
        <v>18.0</v>
      </c>
      <c r="C4388" s="28" t="s">
        <v>44</v>
      </c>
      <c r="D4388" s="28">
        <v>3.35</v>
      </c>
      <c r="E4388" s="28">
        <v>9.83</v>
      </c>
      <c r="F4388" s="28">
        <v>4.56</v>
      </c>
      <c r="G4388" s="28">
        <v>86.26</v>
      </c>
      <c r="H4388" s="28" t="s">
        <v>47</v>
      </c>
      <c r="I4388" s="28">
        <v>1.35</v>
      </c>
      <c r="J4388" s="28">
        <v>6.55</v>
      </c>
      <c r="K4388" s="28">
        <v>284.29</v>
      </c>
      <c r="L4388" s="28">
        <v>4.78</v>
      </c>
      <c r="M4388" s="28" t="s">
        <v>50</v>
      </c>
      <c r="N4388" s="28">
        <v>87.25</v>
      </c>
    </row>
    <row r="4389">
      <c r="A4389" s="28">
        <v>4388.0</v>
      </c>
      <c r="B4389" s="28">
        <v>21.0</v>
      </c>
      <c r="C4389" s="28" t="s">
        <v>52</v>
      </c>
      <c r="D4389" s="28">
        <v>5.25</v>
      </c>
      <c r="E4389" s="28">
        <v>9.34</v>
      </c>
      <c r="F4389" s="28">
        <v>7.2</v>
      </c>
      <c r="G4389" s="28">
        <v>65.7</v>
      </c>
      <c r="H4389" s="28" t="s">
        <v>45</v>
      </c>
      <c r="I4389" s="28">
        <v>4.28</v>
      </c>
      <c r="J4389" s="28">
        <v>9.94</v>
      </c>
      <c r="K4389" s="28">
        <v>260.47</v>
      </c>
      <c r="L4389" s="28">
        <v>10.32</v>
      </c>
      <c r="M4389" s="28" t="s">
        <v>46</v>
      </c>
      <c r="N4389" s="28">
        <v>94.4370259974146</v>
      </c>
    </row>
    <row r="4390">
      <c r="A4390" s="28">
        <v>4389.0</v>
      </c>
      <c r="B4390" s="28">
        <v>23.0</v>
      </c>
      <c r="C4390" s="28" t="s">
        <v>44</v>
      </c>
      <c r="D4390" s="28">
        <v>1.32</v>
      </c>
      <c r="E4390" s="28">
        <v>9.75</v>
      </c>
      <c r="F4390" s="28">
        <v>5.05</v>
      </c>
      <c r="G4390" s="28">
        <v>90.56</v>
      </c>
      <c r="H4390" s="28" t="s">
        <v>47</v>
      </c>
      <c r="I4390" s="28">
        <v>2.07</v>
      </c>
      <c r="J4390" s="28">
        <v>7.0</v>
      </c>
      <c r="K4390" s="28">
        <v>306.64</v>
      </c>
      <c r="L4390" s="28">
        <v>6.92</v>
      </c>
      <c r="M4390" s="28" t="s">
        <v>50</v>
      </c>
      <c r="N4390" s="28">
        <v>106.435975751107</v>
      </c>
    </row>
    <row r="4391">
      <c r="A4391" s="28">
        <v>4390.0</v>
      </c>
      <c r="B4391" s="28">
        <v>23.0</v>
      </c>
      <c r="C4391" s="28" t="s">
        <v>49</v>
      </c>
      <c r="D4391" s="28">
        <v>3.48</v>
      </c>
      <c r="E4391" s="28">
        <v>2.28</v>
      </c>
      <c r="F4391" s="28">
        <v>4.39</v>
      </c>
      <c r="G4391" s="28">
        <v>65.15</v>
      </c>
      <c r="H4391" s="28" t="s">
        <v>51</v>
      </c>
      <c r="I4391" s="28">
        <v>2.92</v>
      </c>
      <c r="J4391" s="28">
        <v>6.42</v>
      </c>
      <c r="K4391" s="28">
        <v>299.43</v>
      </c>
      <c r="L4391" s="28">
        <v>5.61</v>
      </c>
      <c r="M4391" s="28" t="s">
        <v>48</v>
      </c>
      <c r="N4391" s="28">
        <v>38.7</v>
      </c>
    </row>
    <row r="4392">
      <c r="A4392" s="28">
        <v>4391.0</v>
      </c>
      <c r="B4392" s="28">
        <v>24.0</v>
      </c>
      <c r="C4392" s="28" t="s">
        <v>49</v>
      </c>
      <c r="D4392" s="28">
        <v>5.05</v>
      </c>
      <c r="E4392" s="28">
        <v>9.02</v>
      </c>
      <c r="F4392" s="28">
        <v>8.98</v>
      </c>
      <c r="G4392" s="28">
        <v>81.35</v>
      </c>
      <c r="H4392" s="28" t="s">
        <v>45</v>
      </c>
      <c r="I4392" s="28">
        <v>0.24</v>
      </c>
      <c r="J4392" s="28">
        <v>6.48</v>
      </c>
      <c r="K4392" s="28">
        <v>282.12</v>
      </c>
      <c r="L4392" s="28">
        <v>10.35</v>
      </c>
      <c r="M4392" s="28" t="s">
        <v>46</v>
      </c>
      <c r="N4392" s="28">
        <v>118.632935786856</v>
      </c>
    </row>
    <row r="4393">
      <c r="A4393" s="28">
        <v>4392.0</v>
      </c>
      <c r="B4393" s="28">
        <v>22.0</v>
      </c>
      <c r="C4393" s="28" t="s">
        <v>44</v>
      </c>
      <c r="D4393" s="28">
        <v>3.08</v>
      </c>
      <c r="E4393" s="28">
        <v>3.96</v>
      </c>
      <c r="F4393" s="28">
        <v>5.35</v>
      </c>
      <c r="G4393" s="28">
        <v>72.33</v>
      </c>
      <c r="H4393" s="28" t="s">
        <v>47</v>
      </c>
      <c r="I4393" s="28">
        <v>4.6</v>
      </c>
      <c r="J4393" s="28">
        <v>4.25</v>
      </c>
      <c r="K4393" s="28">
        <v>286.31</v>
      </c>
      <c r="L4393" s="28">
        <v>5.9</v>
      </c>
      <c r="M4393" s="28" t="s">
        <v>48</v>
      </c>
      <c r="N4393" s="28">
        <v>56.56</v>
      </c>
    </row>
    <row r="4394">
      <c r="A4394" s="28">
        <v>4393.0</v>
      </c>
      <c r="B4394" s="28">
        <v>17.0</v>
      </c>
      <c r="C4394" s="28" t="s">
        <v>49</v>
      </c>
      <c r="D4394" s="28">
        <v>2.86</v>
      </c>
      <c r="E4394" s="28">
        <v>1.11</v>
      </c>
      <c r="F4394" s="28">
        <v>4.71</v>
      </c>
      <c r="G4394" s="28">
        <v>90.09</v>
      </c>
      <c r="H4394" s="28" t="s">
        <v>51</v>
      </c>
      <c r="I4394" s="28">
        <v>0.68</v>
      </c>
      <c r="J4394" s="28">
        <v>3.88</v>
      </c>
      <c r="K4394" s="28">
        <v>298.27</v>
      </c>
      <c r="L4394" s="28">
        <v>6.95</v>
      </c>
      <c r="M4394" s="28" t="s">
        <v>48</v>
      </c>
      <c r="N4394" s="28">
        <v>42.33</v>
      </c>
    </row>
    <row r="4395">
      <c r="A4395" s="28">
        <v>4394.0</v>
      </c>
      <c r="B4395" s="28">
        <v>23.0</v>
      </c>
      <c r="C4395" s="28" t="s">
        <v>49</v>
      </c>
      <c r="D4395" s="28">
        <v>0.01</v>
      </c>
      <c r="E4395" s="28">
        <v>4.52</v>
      </c>
      <c r="F4395" s="28">
        <v>7.5</v>
      </c>
      <c r="G4395" s="28">
        <v>92.16</v>
      </c>
      <c r="H4395" s="28" t="s">
        <v>45</v>
      </c>
      <c r="I4395" s="28">
        <v>1.07</v>
      </c>
      <c r="J4395" s="28">
        <v>5.7</v>
      </c>
      <c r="K4395" s="28">
        <v>331.89</v>
      </c>
      <c r="L4395" s="28">
        <v>4.3</v>
      </c>
      <c r="M4395" s="28" t="s">
        <v>48</v>
      </c>
      <c r="N4395" s="28">
        <v>96.2</v>
      </c>
    </row>
    <row r="4396">
      <c r="A4396" s="28">
        <v>4395.0</v>
      </c>
      <c r="B4396" s="28">
        <v>22.0</v>
      </c>
      <c r="C4396" s="28" t="s">
        <v>49</v>
      </c>
      <c r="D4396" s="28">
        <v>6.43</v>
      </c>
      <c r="E4396" s="28">
        <v>5.58</v>
      </c>
      <c r="F4396" s="28">
        <v>8.11</v>
      </c>
      <c r="G4396" s="28">
        <v>62.64</v>
      </c>
      <c r="H4396" s="28" t="s">
        <v>51</v>
      </c>
      <c r="I4396" s="28">
        <v>0.78</v>
      </c>
      <c r="J4396" s="28">
        <v>12.41</v>
      </c>
      <c r="K4396" s="28">
        <v>253.77</v>
      </c>
      <c r="L4396" s="28">
        <v>16.04</v>
      </c>
      <c r="M4396" s="28" t="s">
        <v>46</v>
      </c>
      <c r="N4396" s="28">
        <v>53.9</v>
      </c>
    </row>
    <row r="4397">
      <c r="A4397" s="28">
        <v>4396.0</v>
      </c>
      <c r="B4397" s="28">
        <v>23.0</v>
      </c>
      <c r="C4397" s="28" t="s">
        <v>44</v>
      </c>
      <c r="D4397" s="28">
        <v>7.11</v>
      </c>
      <c r="E4397" s="28">
        <v>1.97</v>
      </c>
      <c r="F4397" s="28">
        <v>4.32</v>
      </c>
      <c r="G4397" s="28">
        <v>67.7</v>
      </c>
      <c r="H4397" s="28" t="s">
        <v>47</v>
      </c>
      <c r="I4397" s="28">
        <v>2.49</v>
      </c>
      <c r="J4397" s="28">
        <v>8.37</v>
      </c>
      <c r="K4397" s="28">
        <v>240.13</v>
      </c>
      <c r="L4397" s="28">
        <v>16.45</v>
      </c>
      <c r="M4397" s="28" t="s">
        <v>46</v>
      </c>
      <c r="N4397" s="28">
        <v>12.3446835430853</v>
      </c>
    </row>
    <row r="4398">
      <c r="A4398" s="28">
        <v>4397.0</v>
      </c>
      <c r="B4398" s="28">
        <v>18.0</v>
      </c>
      <c r="C4398" s="28" t="s">
        <v>44</v>
      </c>
      <c r="D4398" s="28">
        <v>7.76</v>
      </c>
      <c r="E4398" s="28">
        <v>5.84</v>
      </c>
      <c r="F4398" s="28">
        <v>4.53</v>
      </c>
      <c r="G4398" s="28">
        <v>95.71</v>
      </c>
      <c r="H4398" s="28" t="s">
        <v>45</v>
      </c>
      <c r="I4398" s="28">
        <v>4.08</v>
      </c>
      <c r="J4398" s="28">
        <v>10.55</v>
      </c>
      <c r="K4398" s="28">
        <v>233.51</v>
      </c>
      <c r="L4398" s="28">
        <v>14.71</v>
      </c>
      <c r="M4398" s="28" t="s">
        <v>46</v>
      </c>
      <c r="N4398" s="28">
        <v>34.03</v>
      </c>
    </row>
    <row r="4399">
      <c r="A4399" s="28">
        <v>4398.0</v>
      </c>
      <c r="B4399" s="28">
        <v>22.0</v>
      </c>
      <c r="C4399" s="28" t="s">
        <v>44</v>
      </c>
      <c r="D4399" s="28">
        <v>5.75</v>
      </c>
      <c r="E4399" s="28">
        <v>8.38</v>
      </c>
      <c r="F4399" s="28">
        <v>4.45</v>
      </c>
      <c r="G4399" s="28">
        <v>76.62</v>
      </c>
      <c r="H4399" s="28" t="s">
        <v>51</v>
      </c>
      <c r="I4399" s="28">
        <v>1.33</v>
      </c>
      <c r="J4399" s="28">
        <v>10.1</v>
      </c>
      <c r="K4399" s="28">
        <v>256.71</v>
      </c>
      <c r="L4399" s="28">
        <v>15.72</v>
      </c>
      <c r="M4399" s="28" t="s">
        <v>50</v>
      </c>
      <c r="N4399" s="28">
        <v>84.8515426618042</v>
      </c>
    </row>
    <row r="4400">
      <c r="A4400" s="28">
        <v>4399.0</v>
      </c>
      <c r="B4400" s="28">
        <v>24.0</v>
      </c>
      <c r="C4400" s="28" t="s">
        <v>44</v>
      </c>
      <c r="D4400" s="28">
        <v>4.39</v>
      </c>
      <c r="E4400" s="28">
        <v>4.4</v>
      </c>
      <c r="F4400" s="28">
        <v>4.23</v>
      </c>
      <c r="G4400" s="28">
        <v>79.07</v>
      </c>
      <c r="H4400" s="28" t="s">
        <v>47</v>
      </c>
      <c r="I4400" s="28">
        <v>0.71</v>
      </c>
      <c r="J4400" s="28">
        <v>6.28</v>
      </c>
      <c r="K4400" s="28">
        <v>260.13</v>
      </c>
      <c r="L4400" s="28">
        <v>9.99</v>
      </c>
      <c r="M4400" s="28" t="s">
        <v>48</v>
      </c>
      <c r="N4400" s="28">
        <v>44.94</v>
      </c>
    </row>
    <row r="4401">
      <c r="A4401" s="28">
        <v>4400.0</v>
      </c>
      <c r="B4401" s="28">
        <v>18.0</v>
      </c>
      <c r="C4401" s="28" t="s">
        <v>49</v>
      </c>
      <c r="D4401" s="28">
        <v>2.15</v>
      </c>
      <c r="E4401" s="28">
        <v>4.17</v>
      </c>
      <c r="F4401" s="28">
        <v>7.3</v>
      </c>
      <c r="G4401" s="28">
        <v>66.72</v>
      </c>
      <c r="H4401" s="28" t="s">
        <v>47</v>
      </c>
      <c r="I4401" s="28">
        <v>2.05</v>
      </c>
      <c r="J4401" s="28">
        <v>6.12</v>
      </c>
      <c r="K4401" s="28">
        <v>293.55</v>
      </c>
      <c r="L4401" s="28">
        <v>7.8</v>
      </c>
      <c r="M4401" s="28" t="s">
        <v>48</v>
      </c>
      <c r="N4401" s="28">
        <v>64.42</v>
      </c>
    </row>
    <row r="4402">
      <c r="A4402" s="28">
        <v>4401.0</v>
      </c>
      <c r="B4402" s="28">
        <v>21.0</v>
      </c>
      <c r="C4402" s="28" t="s">
        <v>49</v>
      </c>
      <c r="D4402" s="28">
        <v>7.99</v>
      </c>
      <c r="E4402" s="28">
        <v>4.05</v>
      </c>
      <c r="F4402" s="28">
        <v>6.94</v>
      </c>
      <c r="G4402" s="28">
        <v>99.8</v>
      </c>
      <c r="H4402" s="28" t="s">
        <v>47</v>
      </c>
      <c r="I4402" s="28">
        <v>4.91</v>
      </c>
      <c r="J4402" s="28">
        <v>13.06</v>
      </c>
      <c r="K4402" s="28">
        <v>212.15</v>
      </c>
      <c r="L4402" s="28">
        <v>17.48</v>
      </c>
      <c r="M4402" s="28" t="s">
        <v>46</v>
      </c>
      <c r="N4402" s="28">
        <v>36.96</v>
      </c>
    </row>
    <row r="4403">
      <c r="A4403" s="28">
        <v>4402.0</v>
      </c>
      <c r="B4403" s="28">
        <v>17.0</v>
      </c>
      <c r="C4403" s="28" t="s">
        <v>44</v>
      </c>
      <c r="D4403" s="28">
        <v>4.72</v>
      </c>
      <c r="E4403" s="28">
        <v>9.31</v>
      </c>
      <c r="F4403" s="28">
        <v>7.31</v>
      </c>
      <c r="G4403" s="28">
        <v>96.92</v>
      </c>
      <c r="H4403" s="28" t="s">
        <v>45</v>
      </c>
      <c r="I4403" s="28">
        <v>0.06</v>
      </c>
      <c r="J4403" s="28">
        <v>10.01</v>
      </c>
      <c r="K4403" s="28">
        <v>269.12</v>
      </c>
      <c r="L4403" s="28">
        <v>7.98</v>
      </c>
      <c r="M4403" s="28" t="s">
        <v>48</v>
      </c>
      <c r="N4403" s="28">
        <v>102.569158661395</v>
      </c>
    </row>
    <row r="4404">
      <c r="A4404" s="28">
        <v>4403.0</v>
      </c>
      <c r="B4404" s="28">
        <v>17.0</v>
      </c>
      <c r="C4404" s="28" t="s">
        <v>49</v>
      </c>
      <c r="D4404" s="28">
        <v>5.45</v>
      </c>
      <c r="E4404" s="28">
        <v>1.44</v>
      </c>
      <c r="F4404" s="28">
        <v>6.53</v>
      </c>
      <c r="G4404" s="28">
        <v>60.08</v>
      </c>
      <c r="H4404" s="28" t="s">
        <v>51</v>
      </c>
      <c r="I4404" s="28">
        <v>2.52</v>
      </c>
      <c r="J4404" s="28">
        <v>9.98</v>
      </c>
      <c r="K4404" s="28">
        <v>258.91</v>
      </c>
      <c r="L4404" s="28">
        <v>14.5</v>
      </c>
      <c r="M4404" s="28" t="s">
        <v>46</v>
      </c>
      <c r="N4404" s="28">
        <v>21.13</v>
      </c>
    </row>
    <row r="4405">
      <c r="A4405" s="28">
        <v>4404.0</v>
      </c>
      <c r="B4405" s="28">
        <v>20.0</v>
      </c>
      <c r="C4405" s="28" t="s">
        <v>49</v>
      </c>
      <c r="D4405" s="28">
        <v>5.46</v>
      </c>
      <c r="E4405" s="28">
        <v>5.01</v>
      </c>
      <c r="F4405" s="28">
        <v>8.09</v>
      </c>
      <c r="G4405" s="28">
        <v>82.03</v>
      </c>
      <c r="H4405" s="28" t="s">
        <v>47</v>
      </c>
      <c r="I4405" s="28">
        <v>3.35</v>
      </c>
      <c r="J4405" s="28">
        <v>6.87</v>
      </c>
      <c r="K4405" s="28">
        <v>261.47</v>
      </c>
      <c r="L4405" s="28">
        <v>11.34</v>
      </c>
      <c r="M4405" s="28" t="s">
        <v>46</v>
      </c>
      <c r="N4405" s="28">
        <v>60.12</v>
      </c>
    </row>
    <row r="4406">
      <c r="A4406" s="28">
        <v>4405.0</v>
      </c>
      <c r="B4406" s="28">
        <v>20.0</v>
      </c>
      <c r="C4406" s="28" t="s">
        <v>44</v>
      </c>
      <c r="D4406" s="28">
        <v>6.76</v>
      </c>
      <c r="E4406" s="28">
        <v>3.38</v>
      </c>
      <c r="F4406" s="28">
        <v>6.73</v>
      </c>
      <c r="G4406" s="28">
        <v>94.89</v>
      </c>
      <c r="H4406" s="28" t="s">
        <v>45</v>
      </c>
      <c r="I4406" s="28">
        <v>4.03</v>
      </c>
      <c r="J4406" s="28">
        <v>9.5</v>
      </c>
      <c r="K4406" s="28">
        <v>231.13</v>
      </c>
      <c r="L4406" s="28">
        <v>17.29</v>
      </c>
      <c r="M4406" s="28" t="s">
        <v>46</v>
      </c>
      <c r="N4406" s="28">
        <v>33.81</v>
      </c>
    </row>
    <row r="4407">
      <c r="A4407" s="28">
        <v>4406.0</v>
      </c>
      <c r="B4407" s="28">
        <v>22.0</v>
      </c>
      <c r="C4407" s="28" t="s">
        <v>44</v>
      </c>
      <c r="D4407" s="28">
        <v>0.08</v>
      </c>
      <c r="E4407" s="28">
        <v>9.04</v>
      </c>
      <c r="F4407" s="28">
        <v>8.59</v>
      </c>
      <c r="G4407" s="28">
        <v>77.22</v>
      </c>
      <c r="H4407" s="28" t="s">
        <v>51</v>
      </c>
      <c r="I4407" s="28">
        <v>3.73</v>
      </c>
      <c r="J4407" s="28">
        <v>5.92</v>
      </c>
      <c r="K4407" s="28">
        <v>328.68</v>
      </c>
      <c r="L4407" s="28">
        <v>3.92</v>
      </c>
      <c r="M4407" s="28" t="s">
        <v>48</v>
      </c>
      <c r="N4407" s="28">
        <v>100.0</v>
      </c>
    </row>
    <row r="4408">
      <c r="A4408" s="28">
        <v>4407.0</v>
      </c>
      <c r="B4408" s="28">
        <v>17.0</v>
      </c>
      <c r="C4408" s="28" t="s">
        <v>49</v>
      </c>
      <c r="D4408" s="28">
        <v>1.76</v>
      </c>
      <c r="E4408" s="28">
        <v>1.86</v>
      </c>
      <c r="F4408" s="28">
        <v>6.43</v>
      </c>
      <c r="G4408" s="28">
        <v>77.47</v>
      </c>
      <c r="H4408" s="28" t="s">
        <v>47</v>
      </c>
      <c r="I4408" s="28">
        <v>0.37</v>
      </c>
      <c r="J4408" s="28">
        <v>3.72</v>
      </c>
      <c r="K4408" s="28">
        <v>303.59</v>
      </c>
      <c r="L4408" s="28">
        <v>10.4</v>
      </c>
      <c r="M4408" s="28" t="s">
        <v>48</v>
      </c>
      <c r="N4408" s="28">
        <v>64.56</v>
      </c>
    </row>
    <row r="4409">
      <c r="A4409" s="28">
        <v>4408.0</v>
      </c>
      <c r="B4409" s="28">
        <v>22.0</v>
      </c>
      <c r="C4409" s="28" t="s">
        <v>49</v>
      </c>
      <c r="D4409" s="28">
        <v>5.32</v>
      </c>
      <c r="E4409" s="28">
        <v>4.7</v>
      </c>
      <c r="F4409" s="28">
        <v>7.95</v>
      </c>
      <c r="G4409" s="28">
        <v>75.17</v>
      </c>
      <c r="H4409" s="28" t="s">
        <v>47</v>
      </c>
      <c r="I4409" s="28">
        <v>2.31</v>
      </c>
      <c r="J4409" s="28">
        <v>8.59</v>
      </c>
      <c r="K4409" s="28">
        <v>278.49</v>
      </c>
      <c r="L4409" s="28">
        <v>14.82</v>
      </c>
      <c r="M4409" s="28" t="s">
        <v>46</v>
      </c>
      <c r="N4409" s="28">
        <v>56.75</v>
      </c>
    </row>
    <row r="4410">
      <c r="A4410" s="28">
        <v>4409.0</v>
      </c>
      <c r="B4410" s="28">
        <v>20.0</v>
      </c>
      <c r="C4410" s="28" t="s">
        <v>49</v>
      </c>
      <c r="D4410" s="28">
        <v>7.16</v>
      </c>
      <c r="E4410" s="28">
        <v>4.66</v>
      </c>
      <c r="F4410" s="28">
        <v>6.04</v>
      </c>
      <c r="G4410" s="28">
        <v>61.15</v>
      </c>
      <c r="H4410" s="28" t="s">
        <v>45</v>
      </c>
      <c r="I4410" s="28">
        <v>0.39</v>
      </c>
      <c r="J4410" s="28">
        <v>9.83</v>
      </c>
      <c r="K4410" s="28">
        <v>242.14</v>
      </c>
      <c r="L4410" s="28">
        <v>15.16</v>
      </c>
      <c r="M4410" s="28" t="s">
        <v>46</v>
      </c>
      <c r="N4410" s="28">
        <v>41.99</v>
      </c>
    </row>
    <row r="4411">
      <c r="A4411" s="28">
        <v>4410.0</v>
      </c>
      <c r="B4411" s="28">
        <v>21.0</v>
      </c>
      <c r="C4411" s="28" t="s">
        <v>44</v>
      </c>
      <c r="D4411" s="28">
        <v>5.48</v>
      </c>
      <c r="E4411" s="28">
        <v>9.0</v>
      </c>
      <c r="F4411" s="28">
        <v>6.18</v>
      </c>
      <c r="G4411" s="28">
        <v>91.61</v>
      </c>
      <c r="H4411" s="28" t="s">
        <v>45</v>
      </c>
      <c r="I4411" s="28">
        <v>3.1</v>
      </c>
      <c r="J4411" s="28">
        <v>7.51</v>
      </c>
      <c r="K4411" s="28">
        <v>248.26</v>
      </c>
      <c r="L4411" s="28">
        <v>8.81</v>
      </c>
      <c r="M4411" s="28" t="s">
        <v>46</v>
      </c>
      <c r="N4411" s="28">
        <v>84.9460695066112</v>
      </c>
    </row>
    <row r="4412">
      <c r="A4412" s="28">
        <v>4411.0</v>
      </c>
      <c r="B4412" s="28">
        <v>23.0</v>
      </c>
      <c r="C4412" s="28" t="s">
        <v>44</v>
      </c>
      <c r="D4412" s="28">
        <v>3.31</v>
      </c>
      <c r="E4412" s="28">
        <v>2.94</v>
      </c>
      <c r="F4412" s="28">
        <v>8.24</v>
      </c>
      <c r="G4412" s="28">
        <v>78.27</v>
      </c>
      <c r="H4412" s="28" t="s">
        <v>51</v>
      </c>
      <c r="I4412" s="28">
        <v>0.39</v>
      </c>
      <c r="J4412" s="28">
        <v>5.93</v>
      </c>
      <c r="K4412" s="28">
        <v>266.78</v>
      </c>
      <c r="L4412" s="28">
        <v>6.19</v>
      </c>
      <c r="M4412" s="28" t="s">
        <v>48</v>
      </c>
      <c r="N4412" s="28">
        <v>63.13</v>
      </c>
    </row>
    <row r="4413">
      <c r="A4413" s="28">
        <v>4412.0</v>
      </c>
      <c r="B4413" s="28">
        <v>19.0</v>
      </c>
      <c r="C4413" s="28" t="s">
        <v>44</v>
      </c>
      <c r="D4413" s="28">
        <v>2.89</v>
      </c>
      <c r="E4413" s="28">
        <v>6.8</v>
      </c>
      <c r="F4413" s="28">
        <v>4.54</v>
      </c>
      <c r="G4413" s="28">
        <v>81.24</v>
      </c>
      <c r="H4413" s="28" t="s">
        <v>47</v>
      </c>
      <c r="I4413" s="28">
        <v>0.24</v>
      </c>
      <c r="J4413" s="28">
        <v>4.84</v>
      </c>
      <c r="K4413" s="28">
        <v>287.5</v>
      </c>
      <c r="L4413" s="28">
        <v>4.88</v>
      </c>
      <c r="M4413" s="28" t="s">
        <v>48</v>
      </c>
      <c r="N4413" s="28">
        <v>80.04</v>
      </c>
    </row>
    <row r="4414">
      <c r="A4414" s="28">
        <v>4413.0</v>
      </c>
      <c r="B4414" s="28">
        <v>22.0</v>
      </c>
      <c r="C4414" s="28" t="s">
        <v>49</v>
      </c>
      <c r="D4414" s="28">
        <v>5.9</v>
      </c>
      <c r="E4414" s="28">
        <v>2.21</v>
      </c>
      <c r="F4414" s="28">
        <v>6.82</v>
      </c>
      <c r="G4414" s="28">
        <v>70.23</v>
      </c>
      <c r="H4414" s="28" t="s">
        <v>47</v>
      </c>
      <c r="I4414" s="28">
        <v>1.53</v>
      </c>
      <c r="J4414" s="28">
        <v>11.29</v>
      </c>
      <c r="K4414" s="28">
        <v>238.91</v>
      </c>
      <c r="L4414" s="28">
        <v>13.45</v>
      </c>
      <c r="M4414" s="28" t="s">
        <v>46</v>
      </c>
      <c r="N4414" s="28">
        <v>37.99</v>
      </c>
    </row>
    <row r="4415">
      <c r="A4415" s="28">
        <v>4414.0</v>
      </c>
      <c r="B4415" s="28">
        <v>21.0</v>
      </c>
      <c r="C4415" s="28" t="s">
        <v>49</v>
      </c>
      <c r="D4415" s="28">
        <v>5.93</v>
      </c>
      <c r="E4415" s="28">
        <v>9.59</v>
      </c>
      <c r="F4415" s="28">
        <v>7.63</v>
      </c>
      <c r="G4415" s="28">
        <v>91.36</v>
      </c>
      <c r="H4415" s="28" t="s">
        <v>45</v>
      </c>
      <c r="I4415" s="28">
        <v>4.69</v>
      </c>
      <c r="J4415" s="28">
        <v>7.8</v>
      </c>
      <c r="K4415" s="28">
        <v>241.49</v>
      </c>
      <c r="L4415" s="28">
        <v>12.54</v>
      </c>
      <c r="M4415" s="28" t="s">
        <v>46</v>
      </c>
      <c r="N4415" s="28">
        <v>107.337920502759</v>
      </c>
    </row>
    <row r="4416">
      <c r="A4416" s="28">
        <v>4415.0</v>
      </c>
      <c r="B4416" s="28">
        <v>17.0</v>
      </c>
      <c r="C4416" s="28" t="s">
        <v>44</v>
      </c>
      <c r="D4416" s="28">
        <v>4.86</v>
      </c>
      <c r="E4416" s="28">
        <v>6.34</v>
      </c>
      <c r="F4416" s="28">
        <v>7.75</v>
      </c>
      <c r="G4416" s="28">
        <v>91.75</v>
      </c>
      <c r="H4416" s="28" t="s">
        <v>45</v>
      </c>
      <c r="I4416" s="28">
        <v>3.55</v>
      </c>
      <c r="J4416" s="28">
        <v>8.98</v>
      </c>
      <c r="K4416" s="28">
        <v>252.02</v>
      </c>
      <c r="L4416" s="28">
        <v>12.42</v>
      </c>
      <c r="M4416" s="28" t="s">
        <v>48</v>
      </c>
      <c r="N4416" s="28">
        <v>85.9209292649648</v>
      </c>
    </row>
    <row r="4417">
      <c r="A4417" s="28">
        <v>4416.0</v>
      </c>
      <c r="B4417" s="28">
        <v>23.0</v>
      </c>
      <c r="C4417" s="28" t="s">
        <v>49</v>
      </c>
      <c r="D4417" s="28">
        <v>2.33</v>
      </c>
      <c r="E4417" s="28">
        <v>6.64</v>
      </c>
      <c r="F4417" s="28">
        <v>6.96</v>
      </c>
      <c r="G4417" s="28">
        <v>82.12</v>
      </c>
      <c r="H4417" s="28" t="s">
        <v>51</v>
      </c>
      <c r="I4417" s="28">
        <v>0.02</v>
      </c>
      <c r="J4417" s="28">
        <v>8.04</v>
      </c>
      <c r="K4417" s="28">
        <v>286.23</v>
      </c>
      <c r="L4417" s="28">
        <v>10.26</v>
      </c>
      <c r="M4417" s="28" t="s">
        <v>48</v>
      </c>
      <c r="N4417" s="28">
        <v>87.04548955076</v>
      </c>
    </row>
    <row r="4418">
      <c r="A4418" s="28">
        <v>4417.0</v>
      </c>
      <c r="B4418" s="28">
        <v>24.0</v>
      </c>
      <c r="C4418" s="28" t="s">
        <v>49</v>
      </c>
      <c r="D4418" s="28">
        <v>7.4</v>
      </c>
      <c r="E4418" s="28">
        <v>4.9</v>
      </c>
      <c r="F4418" s="28">
        <v>6.24</v>
      </c>
      <c r="G4418" s="28">
        <v>96.19</v>
      </c>
      <c r="H4418" s="28" t="s">
        <v>47</v>
      </c>
      <c r="I4418" s="28">
        <v>1.42</v>
      </c>
      <c r="J4418" s="28">
        <v>13.16</v>
      </c>
      <c r="K4418" s="28">
        <v>245.76</v>
      </c>
      <c r="L4418" s="28">
        <v>15.94</v>
      </c>
      <c r="M4418" s="28" t="s">
        <v>46</v>
      </c>
      <c r="N4418" s="28">
        <v>43.38</v>
      </c>
    </row>
    <row r="4419">
      <c r="A4419" s="28">
        <v>4418.0</v>
      </c>
      <c r="B4419" s="28">
        <v>20.0</v>
      </c>
      <c r="C4419" s="28" t="s">
        <v>49</v>
      </c>
      <c r="D4419" s="28">
        <v>4.42</v>
      </c>
      <c r="E4419" s="28">
        <v>4.08</v>
      </c>
      <c r="F4419" s="28">
        <v>5.3</v>
      </c>
      <c r="G4419" s="28">
        <v>64.64</v>
      </c>
      <c r="H4419" s="28" t="s">
        <v>47</v>
      </c>
      <c r="I4419" s="28">
        <v>0.09</v>
      </c>
      <c r="J4419" s="28">
        <v>8.42</v>
      </c>
      <c r="K4419" s="28">
        <v>257.29</v>
      </c>
      <c r="L4419" s="28">
        <v>8.06</v>
      </c>
      <c r="M4419" s="28" t="s">
        <v>48</v>
      </c>
      <c r="N4419" s="28">
        <v>42.3</v>
      </c>
    </row>
    <row r="4420">
      <c r="A4420" s="28">
        <v>4419.0</v>
      </c>
      <c r="B4420" s="28">
        <v>19.0</v>
      </c>
      <c r="C4420" s="28" t="s">
        <v>52</v>
      </c>
      <c r="D4420" s="28">
        <v>6.32</v>
      </c>
      <c r="E4420" s="28">
        <v>2.91</v>
      </c>
      <c r="F4420" s="28">
        <v>8.55</v>
      </c>
      <c r="G4420" s="28">
        <v>91.47</v>
      </c>
      <c r="H4420" s="28" t="s">
        <v>51</v>
      </c>
      <c r="I4420" s="28">
        <v>1.47</v>
      </c>
      <c r="J4420" s="28">
        <v>8.67</v>
      </c>
      <c r="K4420" s="28">
        <v>239.91</v>
      </c>
      <c r="L4420" s="28">
        <v>15.48</v>
      </c>
      <c r="M4420" s="28" t="s">
        <v>46</v>
      </c>
      <c r="N4420" s="28">
        <v>47.93</v>
      </c>
    </row>
    <row r="4421">
      <c r="A4421" s="28">
        <v>4420.0</v>
      </c>
      <c r="B4421" s="28">
        <v>21.0</v>
      </c>
      <c r="C4421" s="28" t="s">
        <v>44</v>
      </c>
      <c r="D4421" s="28">
        <v>1.71</v>
      </c>
      <c r="E4421" s="28">
        <v>6.44</v>
      </c>
      <c r="F4421" s="28">
        <v>5.85</v>
      </c>
      <c r="G4421" s="28">
        <v>82.34</v>
      </c>
      <c r="H4421" s="28" t="s">
        <v>47</v>
      </c>
      <c r="I4421" s="28">
        <v>3.43</v>
      </c>
      <c r="J4421" s="28">
        <v>3.95</v>
      </c>
      <c r="K4421" s="28">
        <v>285.17</v>
      </c>
      <c r="L4421" s="28">
        <v>7.2</v>
      </c>
      <c r="M4421" s="28" t="s">
        <v>48</v>
      </c>
      <c r="N4421" s="28">
        <v>93.44</v>
      </c>
    </row>
    <row r="4422">
      <c r="A4422" s="28">
        <v>4421.0</v>
      </c>
      <c r="B4422" s="28">
        <v>23.0</v>
      </c>
      <c r="C4422" s="28" t="s">
        <v>49</v>
      </c>
      <c r="D4422" s="28">
        <v>2.75</v>
      </c>
      <c r="E4422" s="28">
        <v>9.59</v>
      </c>
      <c r="F4422" s="28">
        <v>7.99</v>
      </c>
      <c r="G4422" s="28">
        <v>69.24</v>
      </c>
      <c r="H4422" s="28" t="s">
        <v>51</v>
      </c>
      <c r="I4422" s="28">
        <v>3.8</v>
      </c>
      <c r="J4422" s="28">
        <v>7.49</v>
      </c>
      <c r="K4422" s="28">
        <v>269.94</v>
      </c>
      <c r="L4422" s="28">
        <v>6.89</v>
      </c>
      <c r="M4422" s="28" t="s">
        <v>48</v>
      </c>
      <c r="N4422" s="28">
        <v>100.0</v>
      </c>
    </row>
    <row r="4423">
      <c r="A4423" s="28">
        <v>4422.0</v>
      </c>
      <c r="B4423" s="28">
        <v>18.0</v>
      </c>
      <c r="C4423" s="28" t="s">
        <v>44</v>
      </c>
      <c r="D4423" s="28">
        <v>7.0</v>
      </c>
      <c r="E4423" s="28">
        <v>4.24</v>
      </c>
      <c r="F4423" s="28">
        <v>4.16</v>
      </c>
      <c r="G4423" s="28">
        <v>65.29</v>
      </c>
      <c r="H4423" s="28" t="s">
        <v>51</v>
      </c>
      <c r="I4423" s="28">
        <v>4.02</v>
      </c>
      <c r="J4423" s="28">
        <v>12.9</v>
      </c>
      <c r="K4423" s="28">
        <v>233.21</v>
      </c>
      <c r="L4423" s="28">
        <v>19.03</v>
      </c>
      <c r="M4423" s="28" t="s">
        <v>46</v>
      </c>
      <c r="N4423" s="28">
        <v>24.1</v>
      </c>
    </row>
    <row r="4424">
      <c r="A4424" s="28">
        <v>4423.0</v>
      </c>
      <c r="B4424" s="28">
        <v>16.0</v>
      </c>
      <c r="C4424" s="28" t="s">
        <v>44</v>
      </c>
      <c r="D4424" s="28">
        <v>0.4</v>
      </c>
      <c r="E4424" s="28">
        <v>8.95</v>
      </c>
      <c r="F4424" s="28">
        <v>5.16</v>
      </c>
      <c r="G4424" s="28">
        <v>72.04</v>
      </c>
      <c r="H4424" s="28" t="s">
        <v>45</v>
      </c>
      <c r="I4424" s="28">
        <v>4.55</v>
      </c>
      <c r="J4424" s="28">
        <v>1.79</v>
      </c>
      <c r="K4424" s="28">
        <v>317.27</v>
      </c>
      <c r="L4424" s="28">
        <v>3.04</v>
      </c>
      <c r="M4424" s="28" t="s">
        <v>50</v>
      </c>
      <c r="N4424" s="28">
        <v>92.01</v>
      </c>
    </row>
    <row r="4425">
      <c r="A4425" s="28">
        <v>4424.0</v>
      </c>
      <c r="B4425" s="28">
        <v>19.0</v>
      </c>
      <c r="C4425" s="28" t="s">
        <v>49</v>
      </c>
      <c r="D4425" s="28">
        <v>4.1</v>
      </c>
      <c r="E4425" s="28">
        <v>2.34</v>
      </c>
      <c r="F4425" s="28">
        <v>5.73</v>
      </c>
      <c r="G4425" s="28">
        <v>94.25</v>
      </c>
      <c r="H4425" s="28" t="s">
        <v>47</v>
      </c>
      <c r="I4425" s="28">
        <v>1.83</v>
      </c>
      <c r="J4425" s="28">
        <v>9.05</v>
      </c>
      <c r="K4425" s="28">
        <v>259.3</v>
      </c>
      <c r="L4425" s="28">
        <v>7.26</v>
      </c>
      <c r="M4425" s="28" t="s">
        <v>48</v>
      </c>
      <c r="N4425" s="28">
        <v>50.26</v>
      </c>
    </row>
    <row r="4426">
      <c r="A4426" s="28">
        <v>4425.0</v>
      </c>
      <c r="B4426" s="28">
        <v>19.0</v>
      </c>
      <c r="C4426" s="28" t="s">
        <v>49</v>
      </c>
      <c r="D4426" s="28">
        <v>3.85</v>
      </c>
      <c r="E4426" s="28">
        <v>9.43</v>
      </c>
      <c r="F4426" s="28">
        <v>7.36</v>
      </c>
      <c r="G4426" s="28">
        <v>91.5</v>
      </c>
      <c r="H4426" s="28" t="s">
        <v>51</v>
      </c>
      <c r="I4426" s="28">
        <v>4.31</v>
      </c>
      <c r="J4426" s="28">
        <v>5.46</v>
      </c>
      <c r="K4426" s="28">
        <v>258.61</v>
      </c>
      <c r="L4426" s="28">
        <v>7.23</v>
      </c>
      <c r="M4426" s="28" t="s">
        <v>48</v>
      </c>
      <c r="N4426" s="28">
        <v>100.0</v>
      </c>
    </row>
    <row r="4427">
      <c r="A4427" s="28">
        <v>4426.0</v>
      </c>
      <c r="B4427" s="28">
        <v>16.0</v>
      </c>
      <c r="C4427" s="28" t="s">
        <v>49</v>
      </c>
      <c r="D4427" s="28">
        <v>6.01</v>
      </c>
      <c r="E4427" s="28">
        <v>4.15</v>
      </c>
      <c r="F4427" s="28">
        <v>5.6</v>
      </c>
      <c r="G4427" s="28">
        <v>85.81</v>
      </c>
      <c r="H4427" s="28" t="s">
        <v>45</v>
      </c>
      <c r="I4427" s="28">
        <v>3.64</v>
      </c>
      <c r="J4427" s="28">
        <v>8.5</v>
      </c>
      <c r="K4427" s="28">
        <v>229.17</v>
      </c>
      <c r="L4427" s="28">
        <v>12.31</v>
      </c>
      <c r="M4427" s="28" t="s">
        <v>46</v>
      </c>
      <c r="N4427" s="28">
        <v>37.31</v>
      </c>
    </row>
    <row r="4428">
      <c r="A4428" s="28">
        <v>4427.0</v>
      </c>
      <c r="B4428" s="28">
        <v>24.0</v>
      </c>
      <c r="C4428" s="28" t="s">
        <v>49</v>
      </c>
      <c r="D4428" s="28">
        <v>2.26</v>
      </c>
      <c r="E4428" s="28">
        <v>4.42</v>
      </c>
      <c r="F4428" s="28">
        <v>4.21</v>
      </c>
      <c r="G4428" s="28">
        <v>63.61</v>
      </c>
      <c r="H4428" s="28" t="s">
        <v>45</v>
      </c>
      <c r="I4428" s="28">
        <v>2.69</v>
      </c>
      <c r="J4428" s="28">
        <v>6.09</v>
      </c>
      <c r="K4428" s="28">
        <v>294.33</v>
      </c>
      <c r="L4428" s="28">
        <v>10.41</v>
      </c>
      <c r="M4428" s="28" t="s">
        <v>48</v>
      </c>
      <c r="N4428" s="28">
        <v>50.55</v>
      </c>
    </row>
    <row r="4429">
      <c r="A4429" s="28">
        <v>4428.0</v>
      </c>
      <c r="B4429" s="28">
        <v>18.0</v>
      </c>
      <c r="C4429" s="28" t="s">
        <v>49</v>
      </c>
      <c r="D4429" s="28">
        <v>1.75</v>
      </c>
      <c r="E4429" s="28">
        <v>5.17</v>
      </c>
      <c r="F4429" s="28">
        <v>4.87</v>
      </c>
      <c r="G4429" s="28">
        <v>98.19</v>
      </c>
      <c r="H4429" s="28" t="s">
        <v>45</v>
      </c>
      <c r="I4429" s="28">
        <v>4.77</v>
      </c>
      <c r="J4429" s="28">
        <v>4.24</v>
      </c>
      <c r="K4429" s="28">
        <v>308.35</v>
      </c>
      <c r="L4429" s="28">
        <v>5.76</v>
      </c>
      <c r="M4429" s="28" t="s">
        <v>48</v>
      </c>
      <c r="N4429" s="28">
        <v>84.656574489147</v>
      </c>
    </row>
    <row r="4430">
      <c r="A4430" s="28">
        <v>4429.0</v>
      </c>
      <c r="B4430" s="28">
        <v>20.0</v>
      </c>
      <c r="C4430" s="28" t="s">
        <v>49</v>
      </c>
      <c r="D4430" s="28">
        <v>7.41</v>
      </c>
      <c r="E4430" s="28">
        <v>7.46</v>
      </c>
      <c r="F4430" s="28">
        <v>5.3</v>
      </c>
      <c r="G4430" s="28">
        <v>72.22</v>
      </c>
      <c r="H4430" s="28" t="s">
        <v>45</v>
      </c>
      <c r="I4430" s="28">
        <v>4.74</v>
      </c>
      <c r="J4430" s="28">
        <v>11.66</v>
      </c>
      <c r="K4430" s="28">
        <v>216.8</v>
      </c>
      <c r="L4430" s="28">
        <v>15.94</v>
      </c>
      <c r="M4430" s="28" t="s">
        <v>50</v>
      </c>
      <c r="N4430" s="28">
        <v>53.2906906686928</v>
      </c>
    </row>
    <row r="4431">
      <c r="A4431" s="28">
        <v>4430.0</v>
      </c>
      <c r="B4431" s="28">
        <v>21.0</v>
      </c>
      <c r="C4431" s="28" t="s">
        <v>44</v>
      </c>
      <c r="D4431" s="28">
        <v>4.57</v>
      </c>
      <c r="E4431" s="28">
        <v>7.48</v>
      </c>
      <c r="F4431" s="28">
        <v>4.88</v>
      </c>
      <c r="G4431" s="28">
        <v>84.28</v>
      </c>
      <c r="H4431" s="28" t="s">
        <v>45</v>
      </c>
      <c r="I4431" s="28">
        <v>4.49</v>
      </c>
      <c r="J4431" s="28">
        <v>7.66</v>
      </c>
      <c r="K4431" s="28">
        <v>258.68</v>
      </c>
      <c r="L4431" s="28">
        <v>9.29</v>
      </c>
      <c r="M4431" s="28" t="s">
        <v>50</v>
      </c>
      <c r="N4431" s="28">
        <v>61.09</v>
      </c>
    </row>
    <row r="4432">
      <c r="A4432" s="28">
        <v>4431.0</v>
      </c>
      <c r="B4432" s="28">
        <v>23.0</v>
      </c>
      <c r="C4432" s="28" t="s">
        <v>49</v>
      </c>
      <c r="D4432" s="28">
        <v>0.84</v>
      </c>
      <c r="E4432" s="28">
        <v>5.32</v>
      </c>
      <c r="F4432" s="28">
        <v>5.02</v>
      </c>
      <c r="G4432" s="28">
        <v>92.12</v>
      </c>
      <c r="H4432" s="28" t="s">
        <v>47</v>
      </c>
      <c r="I4432" s="28">
        <v>1.01</v>
      </c>
      <c r="J4432" s="28">
        <v>2.94</v>
      </c>
      <c r="K4432" s="28">
        <v>320.74</v>
      </c>
      <c r="L4432" s="28">
        <v>-0.41</v>
      </c>
      <c r="M4432" s="28" t="s">
        <v>48</v>
      </c>
      <c r="N4432" s="28">
        <v>81.3259620930649</v>
      </c>
    </row>
    <row r="4433">
      <c r="A4433" s="28">
        <v>4432.0</v>
      </c>
      <c r="B4433" s="28">
        <v>21.0</v>
      </c>
      <c r="C4433" s="28" t="s">
        <v>49</v>
      </c>
      <c r="D4433" s="28">
        <v>1.54</v>
      </c>
      <c r="E4433" s="28">
        <v>5.71</v>
      </c>
      <c r="F4433" s="28">
        <v>7.84</v>
      </c>
      <c r="G4433" s="28">
        <v>65.31</v>
      </c>
      <c r="H4433" s="28" t="s">
        <v>45</v>
      </c>
      <c r="I4433" s="28">
        <v>1.04</v>
      </c>
      <c r="J4433" s="28">
        <v>5.19</v>
      </c>
      <c r="K4433" s="28">
        <v>299.38</v>
      </c>
      <c r="L4433" s="28">
        <v>7.04</v>
      </c>
      <c r="M4433" s="28" t="s">
        <v>48</v>
      </c>
      <c r="N4433" s="28">
        <v>88.3</v>
      </c>
    </row>
    <row r="4434">
      <c r="A4434" s="28">
        <v>4433.0</v>
      </c>
      <c r="B4434" s="28">
        <v>18.0</v>
      </c>
      <c r="C4434" s="28" t="s">
        <v>44</v>
      </c>
      <c r="D4434" s="28">
        <v>7.99</v>
      </c>
      <c r="E4434" s="28">
        <v>1.27</v>
      </c>
      <c r="F4434" s="28">
        <v>6.06</v>
      </c>
      <c r="G4434" s="28">
        <v>86.09</v>
      </c>
      <c r="H4434" s="28" t="s">
        <v>51</v>
      </c>
      <c r="I4434" s="28">
        <v>4.51</v>
      </c>
      <c r="J4434" s="28">
        <v>9.11</v>
      </c>
      <c r="K4434" s="28">
        <v>223.12</v>
      </c>
      <c r="L4434" s="28">
        <v>17.33</v>
      </c>
      <c r="M4434" s="28" t="s">
        <v>46</v>
      </c>
      <c r="N4434" s="28">
        <v>13.03</v>
      </c>
    </row>
    <row r="4435">
      <c r="A4435" s="28">
        <v>4434.0</v>
      </c>
      <c r="B4435" s="28">
        <v>21.0</v>
      </c>
      <c r="C4435" s="28" t="s">
        <v>44</v>
      </c>
      <c r="D4435" s="28">
        <v>1.56</v>
      </c>
      <c r="E4435" s="28">
        <v>3.74</v>
      </c>
      <c r="F4435" s="28">
        <v>6.03</v>
      </c>
      <c r="G4435" s="28">
        <v>61.29</v>
      </c>
      <c r="H4435" s="28" t="s">
        <v>45</v>
      </c>
      <c r="I4435" s="28">
        <v>1.99</v>
      </c>
      <c r="J4435" s="28">
        <v>6.27</v>
      </c>
      <c r="K4435" s="28">
        <v>305.08</v>
      </c>
      <c r="L4435" s="28">
        <v>6.71</v>
      </c>
      <c r="M4435" s="28" t="s">
        <v>48</v>
      </c>
      <c r="N4435" s="28">
        <v>73.1068548748229</v>
      </c>
    </row>
    <row r="4436">
      <c r="A4436" s="28">
        <v>4435.0</v>
      </c>
      <c r="B4436" s="28">
        <v>16.0</v>
      </c>
      <c r="C4436" s="28" t="s">
        <v>49</v>
      </c>
      <c r="D4436" s="28">
        <v>4.88</v>
      </c>
      <c r="E4436" s="28">
        <v>4.11</v>
      </c>
      <c r="F4436" s="28">
        <v>8.83</v>
      </c>
      <c r="G4436" s="28">
        <v>64.07</v>
      </c>
      <c r="H4436" s="28" t="s">
        <v>47</v>
      </c>
      <c r="I4436" s="28">
        <v>3.99</v>
      </c>
      <c r="J4436" s="28">
        <v>8.49</v>
      </c>
      <c r="K4436" s="28">
        <v>257.01</v>
      </c>
      <c r="L4436" s="28">
        <v>8.99</v>
      </c>
      <c r="M4436" s="28" t="s">
        <v>48</v>
      </c>
      <c r="N4436" s="28">
        <v>52.96</v>
      </c>
    </row>
    <row r="4437">
      <c r="A4437" s="28">
        <v>4436.0</v>
      </c>
      <c r="B4437" s="28">
        <v>19.0</v>
      </c>
      <c r="C4437" s="28" t="s">
        <v>49</v>
      </c>
      <c r="D4437" s="28">
        <v>3.36</v>
      </c>
      <c r="E4437" s="28">
        <v>6.03</v>
      </c>
      <c r="F4437" s="28">
        <v>6.23</v>
      </c>
      <c r="G4437" s="28">
        <v>88.93</v>
      </c>
      <c r="H4437" s="28" t="s">
        <v>51</v>
      </c>
      <c r="I4437" s="28">
        <v>3.43</v>
      </c>
      <c r="J4437" s="28">
        <v>9.09</v>
      </c>
      <c r="K4437" s="28">
        <v>271.9</v>
      </c>
      <c r="L4437" s="28">
        <v>11.06</v>
      </c>
      <c r="M4437" s="28" t="s">
        <v>48</v>
      </c>
      <c r="N4437" s="28">
        <v>83.4513276150322</v>
      </c>
    </row>
    <row r="4438">
      <c r="A4438" s="28">
        <v>4437.0</v>
      </c>
      <c r="B4438" s="28">
        <v>21.0</v>
      </c>
      <c r="C4438" s="28" t="s">
        <v>49</v>
      </c>
      <c r="D4438" s="28">
        <v>7.08</v>
      </c>
      <c r="E4438" s="28">
        <v>6.02</v>
      </c>
      <c r="F4438" s="28">
        <v>8.64</v>
      </c>
      <c r="G4438" s="28">
        <v>66.2</v>
      </c>
      <c r="H4438" s="28" t="s">
        <v>45</v>
      </c>
      <c r="I4438" s="28">
        <v>3.81</v>
      </c>
      <c r="J4438" s="28">
        <v>8.59</v>
      </c>
      <c r="K4438" s="28">
        <v>238.11</v>
      </c>
      <c r="L4438" s="28">
        <v>14.44</v>
      </c>
      <c r="M4438" s="28" t="s">
        <v>46</v>
      </c>
      <c r="N4438" s="28">
        <v>54.44</v>
      </c>
    </row>
    <row r="4439">
      <c r="A4439" s="28">
        <v>4438.0</v>
      </c>
      <c r="B4439" s="28">
        <v>22.0</v>
      </c>
      <c r="C4439" s="28" t="s">
        <v>49</v>
      </c>
      <c r="D4439" s="28">
        <v>6.04</v>
      </c>
      <c r="E4439" s="28">
        <v>7.39</v>
      </c>
      <c r="F4439" s="28">
        <v>5.5</v>
      </c>
      <c r="G4439" s="28">
        <v>77.74</v>
      </c>
      <c r="H4439" s="28" t="s">
        <v>47</v>
      </c>
      <c r="I4439" s="28">
        <v>0.13</v>
      </c>
      <c r="J4439" s="28">
        <v>10.7</v>
      </c>
      <c r="K4439" s="28">
        <v>233.71</v>
      </c>
      <c r="L4439" s="28">
        <v>12.96</v>
      </c>
      <c r="M4439" s="28" t="s">
        <v>50</v>
      </c>
      <c r="N4439" s="28">
        <v>75.8281440804614</v>
      </c>
    </row>
    <row r="4440">
      <c r="A4440" s="28">
        <v>4439.0</v>
      </c>
      <c r="B4440" s="28">
        <v>18.0</v>
      </c>
      <c r="C4440" s="28" t="s">
        <v>44</v>
      </c>
      <c r="D4440" s="28">
        <v>4.78</v>
      </c>
      <c r="E4440" s="28">
        <v>7.45</v>
      </c>
      <c r="F4440" s="28">
        <v>6.0</v>
      </c>
      <c r="G4440" s="28">
        <v>69.93</v>
      </c>
      <c r="H4440" s="28" t="s">
        <v>47</v>
      </c>
      <c r="I4440" s="28">
        <v>2.15</v>
      </c>
      <c r="J4440" s="28">
        <v>7.28</v>
      </c>
      <c r="K4440" s="28">
        <v>246.52</v>
      </c>
      <c r="L4440" s="28">
        <v>11.84</v>
      </c>
      <c r="M4440" s="28" t="s">
        <v>48</v>
      </c>
      <c r="N4440" s="28">
        <v>56.22</v>
      </c>
    </row>
    <row r="4441">
      <c r="A4441" s="28">
        <v>4440.0</v>
      </c>
      <c r="B4441" s="28">
        <v>24.0</v>
      </c>
      <c r="C4441" s="28" t="s">
        <v>49</v>
      </c>
      <c r="D4441" s="28">
        <v>0.09</v>
      </c>
      <c r="E4441" s="28">
        <v>3.12</v>
      </c>
      <c r="F4441" s="28">
        <v>5.98</v>
      </c>
      <c r="G4441" s="28">
        <v>76.85</v>
      </c>
      <c r="H4441" s="28" t="s">
        <v>47</v>
      </c>
      <c r="I4441" s="28">
        <v>4.29</v>
      </c>
      <c r="J4441" s="28">
        <v>2.96</v>
      </c>
      <c r="K4441" s="28">
        <v>312.0</v>
      </c>
      <c r="L4441" s="28">
        <v>-0.79</v>
      </c>
      <c r="M4441" s="28" t="s">
        <v>48</v>
      </c>
      <c r="N4441" s="28">
        <v>56.91</v>
      </c>
    </row>
    <row r="4442">
      <c r="A4442" s="28">
        <v>4441.0</v>
      </c>
      <c r="B4442" s="28">
        <v>22.0</v>
      </c>
      <c r="C4442" s="28" t="s">
        <v>49</v>
      </c>
      <c r="D4442" s="28">
        <v>7.04</v>
      </c>
      <c r="E4442" s="28">
        <v>7.93</v>
      </c>
      <c r="F4442" s="28">
        <v>6.73</v>
      </c>
      <c r="G4442" s="28">
        <v>63.09</v>
      </c>
      <c r="H4442" s="28" t="s">
        <v>45</v>
      </c>
      <c r="I4442" s="28">
        <v>2.45</v>
      </c>
      <c r="J4442" s="28">
        <v>9.78</v>
      </c>
      <c r="K4442" s="28">
        <v>242.64</v>
      </c>
      <c r="L4442" s="28">
        <v>15.81</v>
      </c>
      <c r="M4442" s="28" t="s">
        <v>46</v>
      </c>
      <c r="N4442" s="28">
        <v>73.0114071154649</v>
      </c>
    </row>
    <row r="4443">
      <c r="A4443" s="28">
        <v>4442.0</v>
      </c>
      <c r="B4443" s="28">
        <v>16.0</v>
      </c>
      <c r="C4443" s="28" t="s">
        <v>49</v>
      </c>
      <c r="D4443" s="28">
        <v>3.56</v>
      </c>
      <c r="E4443" s="28">
        <v>1.18</v>
      </c>
      <c r="F4443" s="28">
        <v>6.92</v>
      </c>
      <c r="G4443" s="28">
        <v>90.2</v>
      </c>
      <c r="H4443" s="28" t="s">
        <v>51</v>
      </c>
      <c r="I4443" s="28">
        <v>3.45</v>
      </c>
      <c r="J4443" s="28">
        <v>6.35</v>
      </c>
      <c r="K4443" s="28">
        <v>288.9</v>
      </c>
      <c r="L4443" s="28">
        <v>7.98</v>
      </c>
      <c r="M4443" s="28" t="s">
        <v>48</v>
      </c>
      <c r="N4443" s="28">
        <v>50.75</v>
      </c>
    </row>
    <row r="4444">
      <c r="A4444" s="28">
        <v>4443.0</v>
      </c>
      <c r="B4444" s="28">
        <v>17.0</v>
      </c>
      <c r="C4444" s="28" t="s">
        <v>49</v>
      </c>
      <c r="D4444" s="28">
        <v>7.45</v>
      </c>
      <c r="E4444" s="28">
        <v>7.45</v>
      </c>
      <c r="F4444" s="28">
        <v>5.24</v>
      </c>
      <c r="G4444" s="28">
        <v>63.16</v>
      </c>
      <c r="H4444" s="28" t="s">
        <v>47</v>
      </c>
      <c r="I4444" s="28">
        <v>3.78</v>
      </c>
      <c r="J4444" s="28">
        <v>10.6</v>
      </c>
      <c r="K4444" s="28">
        <v>225.85</v>
      </c>
      <c r="L4444" s="28">
        <v>18.62</v>
      </c>
      <c r="M4444" s="28" t="s">
        <v>50</v>
      </c>
      <c r="N4444" s="28">
        <v>56.4465880989417</v>
      </c>
    </row>
    <row r="4445">
      <c r="A4445" s="28">
        <v>4444.0</v>
      </c>
      <c r="B4445" s="28">
        <v>16.0</v>
      </c>
      <c r="C4445" s="28" t="s">
        <v>49</v>
      </c>
      <c r="D4445" s="28">
        <v>3.96</v>
      </c>
      <c r="E4445" s="28">
        <v>1.92</v>
      </c>
      <c r="F4445" s="28">
        <v>7.97</v>
      </c>
      <c r="G4445" s="28">
        <v>93.52</v>
      </c>
      <c r="H4445" s="28" t="s">
        <v>47</v>
      </c>
      <c r="I4445" s="28">
        <v>0.6</v>
      </c>
      <c r="J4445" s="28">
        <v>5.07</v>
      </c>
      <c r="K4445" s="28">
        <v>280.78</v>
      </c>
      <c r="L4445" s="28">
        <v>10.26</v>
      </c>
      <c r="M4445" s="28" t="s">
        <v>48</v>
      </c>
      <c r="N4445" s="28">
        <v>51.23</v>
      </c>
    </row>
    <row r="4446">
      <c r="A4446" s="28">
        <v>4445.0</v>
      </c>
      <c r="B4446" s="28">
        <v>24.0</v>
      </c>
      <c r="C4446" s="28" t="s">
        <v>49</v>
      </c>
      <c r="D4446" s="28">
        <v>5.55</v>
      </c>
      <c r="E4446" s="28">
        <v>7.57</v>
      </c>
      <c r="F4446" s="28">
        <v>6.48</v>
      </c>
      <c r="G4446" s="28">
        <v>86.5</v>
      </c>
      <c r="H4446" s="28" t="s">
        <v>47</v>
      </c>
      <c r="I4446" s="28">
        <v>0.78</v>
      </c>
      <c r="J4446" s="28">
        <v>10.78</v>
      </c>
      <c r="K4446" s="28">
        <v>267.22</v>
      </c>
      <c r="L4446" s="28">
        <v>13.9</v>
      </c>
      <c r="M4446" s="28" t="s">
        <v>46</v>
      </c>
      <c r="N4446" s="28">
        <v>77.9029062815701</v>
      </c>
    </row>
    <row r="4447">
      <c r="A4447" s="28">
        <v>4446.0</v>
      </c>
      <c r="B4447" s="28">
        <v>24.0</v>
      </c>
      <c r="C4447" s="28" t="s">
        <v>49</v>
      </c>
      <c r="D4447" s="28">
        <v>0.55</v>
      </c>
      <c r="E4447" s="28">
        <v>5.74</v>
      </c>
      <c r="F4447" s="28">
        <v>4.04</v>
      </c>
      <c r="G4447" s="28">
        <v>76.66</v>
      </c>
      <c r="H4447" s="28" t="s">
        <v>51</v>
      </c>
      <c r="I4447" s="28">
        <v>3.62</v>
      </c>
      <c r="J4447" s="28">
        <v>5.96</v>
      </c>
      <c r="K4447" s="28">
        <v>313.78</v>
      </c>
      <c r="L4447" s="28">
        <v>4.37</v>
      </c>
      <c r="M4447" s="28" t="s">
        <v>48</v>
      </c>
      <c r="N4447" s="28">
        <v>66.39</v>
      </c>
    </row>
    <row r="4448">
      <c r="A4448" s="28">
        <v>4447.0</v>
      </c>
      <c r="B4448" s="28">
        <v>22.0</v>
      </c>
      <c r="C4448" s="28" t="s">
        <v>44</v>
      </c>
      <c r="D4448" s="28">
        <v>5.96</v>
      </c>
      <c r="E4448" s="28">
        <v>4.94</v>
      </c>
      <c r="F4448" s="28">
        <v>6.96</v>
      </c>
      <c r="G4448" s="28">
        <v>94.66</v>
      </c>
      <c r="H4448" s="28" t="s">
        <v>47</v>
      </c>
      <c r="I4448" s="28">
        <v>0.27</v>
      </c>
      <c r="J4448" s="28">
        <v>7.16</v>
      </c>
      <c r="K4448" s="28">
        <v>254.84</v>
      </c>
      <c r="L4448" s="28">
        <v>13.72</v>
      </c>
      <c r="M4448" s="28" t="s">
        <v>46</v>
      </c>
      <c r="N4448" s="28">
        <v>45.1</v>
      </c>
    </row>
    <row r="4449">
      <c r="A4449" s="28">
        <v>4448.0</v>
      </c>
      <c r="B4449" s="28">
        <v>18.0</v>
      </c>
      <c r="C4449" s="28" t="s">
        <v>49</v>
      </c>
      <c r="D4449" s="28">
        <v>2.7</v>
      </c>
      <c r="E4449" s="28">
        <v>7.22</v>
      </c>
      <c r="F4449" s="28">
        <v>7.99</v>
      </c>
      <c r="G4449" s="28">
        <v>67.45</v>
      </c>
      <c r="H4449" s="28" t="s">
        <v>47</v>
      </c>
      <c r="I4449" s="28">
        <v>1.71</v>
      </c>
      <c r="J4449" s="28">
        <v>7.58</v>
      </c>
      <c r="K4449" s="28">
        <v>306.27</v>
      </c>
      <c r="L4449" s="28">
        <v>7.82</v>
      </c>
      <c r="M4449" s="28" t="s">
        <v>48</v>
      </c>
      <c r="N4449" s="28">
        <v>87.34</v>
      </c>
    </row>
    <row r="4450">
      <c r="A4450" s="28">
        <v>4449.0</v>
      </c>
      <c r="B4450" s="28">
        <v>20.0</v>
      </c>
      <c r="C4450" s="28" t="s">
        <v>44</v>
      </c>
      <c r="D4450" s="28">
        <v>2.81</v>
      </c>
      <c r="E4450" s="28">
        <v>1.33</v>
      </c>
      <c r="F4450" s="28">
        <v>5.25</v>
      </c>
      <c r="G4450" s="28">
        <v>70.58</v>
      </c>
      <c r="H4450" s="28" t="s">
        <v>45</v>
      </c>
      <c r="I4450" s="28">
        <v>4.59</v>
      </c>
      <c r="J4450" s="28">
        <v>4.17</v>
      </c>
      <c r="K4450" s="28">
        <v>279.23</v>
      </c>
      <c r="L4450" s="28">
        <v>4.66</v>
      </c>
      <c r="M4450" s="28" t="s">
        <v>48</v>
      </c>
      <c r="N4450" s="28">
        <v>47.81</v>
      </c>
    </row>
    <row r="4451">
      <c r="A4451" s="28">
        <v>4450.0</v>
      </c>
      <c r="B4451" s="28">
        <v>19.0</v>
      </c>
      <c r="C4451" s="28" t="s">
        <v>44</v>
      </c>
      <c r="D4451" s="28">
        <v>0.95</v>
      </c>
      <c r="E4451" s="28">
        <v>3.01</v>
      </c>
      <c r="F4451" s="28">
        <v>4.19</v>
      </c>
      <c r="G4451" s="28">
        <v>65.48</v>
      </c>
      <c r="H4451" s="28" t="s">
        <v>51</v>
      </c>
      <c r="I4451" s="28">
        <v>2.87</v>
      </c>
      <c r="J4451" s="28">
        <v>5.99</v>
      </c>
      <c r="K4451" s="28">
        <v>306.18</v>
      </c>
      <c r="L4451" s="28">
        <v>3.45</v>
      </c>
      <c r="M4451" s="28" t="s">
        <v>48</v>
      </c>
      <c r="N4451" s="28">
        <v>51.77</v>
      </c>
    </row>
    <row r="4452">
      <c r="A4452" s="28">
        <v>4451.0</v>
      </c>
      <c r="B4452" s="28">
        <v>22.0</v>
      </c>
      <c r="C4452" s="28" t="s">
        <v>49</v>
      </c>
      <c r="D4452" s="28">
        <v>1.17</v>
      </c>
      <c r="E4452" s="28">
        <v>6.55</v>
      </c>
      <c r="F4452" s="28">
        <v>8.04</v>
      </c>
      <c r="G4452" s="28">
        <v>75.26</v>
      </c>
      <c r="H4452" s="28" t="s">
        <v>47</v>
      </c>
      <c r="I4452" s="28">
        <v>4.55</v>
      </c>
      <c r="J4452" s="28">
        <v>5.23</v>
      </c>
      <c r="K4452" s="28">
        <v>321.97</v>
      </c>
      <c r="L4452" s="28">
        <v>1.93</v>
      </c>
      <c r="M4452" s="28" t="s">
        <v>48</v>
      </c>
      <c r="N4452" s="28">
        <v>92.93</v>
      </c>
    </row>
    <row r="4453">
      <c r="A4453" s="28">
        <v>4452.0</v>
      </c>
      <c r="B4453" s="28">
        <v>24.0</v>
      </c>
      <c r="C4453" s="28" t="s">
        <v>44</v>
      </c>
      <c r="D4453" s="28">
        <v>1.49</v>
      </c>
      <c r="E4453" s="28">
        <v>8.62</v>
      </c>
      <c r="F4453" s="28">
        <v>8.88</v>
      </c>
      <c r="G4453" s="28">
        <v>99.47</v>
      </c>
      <c r="H4453" s="28" t="s">
        <v>45</v>
      </c>
      <c r="I4453" s="28">
        <v>1.55</v>
      </c>
      <c r="J4453" s="28">
        <v>4.02</v>
      </c>
      <c r="K4453" s="28">
        <v>292.72</v>
      </c>
      <c r="L4453" s="28">
        <v>6.1</v>
      </c>
      <c r="M4453" s="28" t="s">
        <v>48</v>
      </c>
      <c r="N4453" s="28">
        <v>100.0</v>
      </c>
    </row>
    <row r="4454">
      <c r="A4454" s="28">
        <v>4453.0</v>
      </c>
      <c r="B4454" s="28">
        <v>17.0</v>
      </c>
      <c r="C4454" s="28" t="s">
        <v>49</v>
      </c>
      <c r="D4454" s="28">
        <v>2.63</v>
      </c>
      <c r="E4454" s="28">
        <v>4.43</v>
      </c>
      <c r="F4454" s="28">
        <v>4.38</v>
      </c>
      <c r="G4454" s="28">
        <v>66.44</v>
      </c>
      <c r="H4454" s="28" t="s">
        <v>45</v>
      </c>
      <c r="I4454" s="28">
        <v>3.18</v>
      </c>
      <c r="J4454" s="28">
        <v>6.7</v>
      </c>
      <c r="K4454" s="28">
        <v>290.0</v>
      </c>
      <c r="L4454" s="28">
        <v>8.09</v>
      </c>
      <c r="M4454" s="28" t="s">
        <v>48</v>
      </c>
      <c r="N4454" s="28">
        <v>61.07</v>
      </c>
    </row>
    <row r="4455">
      <c r="A4455" s="28">
        <v>4454.0</v>
      </c>
      <c r="B4455" s="28">
        <v>23.0</v>
      </c>
      <c r="C4455" s="28" t="s">
        <v>44</v>
      </c>
      <c r="D4455" s="28">
        <v>7.14</v>
      </c>
      <c r="E4455" s="28">
        <v>3.33</v>
      </c>
      <c r="F4455" s="28">
        <v>8.69</v>
      </c>
      <c r="G4455" s="28">
        <v>93.24</v>
      </c>
      <c r="H4455" s="28" t="s">
        <v>45</v>
      </c>
      <c r="I4455" s="28">
        <v>1.43</v>
      </c>
      <c r="J4455" s="28">
        <v>10.67</v>
      </c>
      <c r="K4455" s="28">
        <v>228.04</v>
      </c>
      <c r="L4455" s="28">
        <v>15.2</v>
      </c>
      <c r="M4455" s="28" t="s">
        <v>46</v>
      </c>
      <c r="N4455" s="28">
        <v>44.96</v>
      </c>
    </row>
    <row r="4456">
      <c r="A4456" s="28">
        <v>4455.0</v>
      </c>
      <c r="B4456" s="28">
        <v>24.0</v>
      </c>
      <c r="C4456" s="28" t="s">
        <v>44</v>
      </c>
      <c r="D4456" s="28">
        <v>2.95</v>
      </c>
      <c r="E4456" s="28">
        <v>5.67</v>
      </c>
      <c r="F4456" s="28">
        <v>5.8</v>
      </c>
      <c r="G4456" s="28">
        <v>86.08</v>
      </c>
      <c r="H4456" s="28" t="s">
        <v>47</v>
      </c>
      <c r="I4456" s="28">
        <v>0.56</v>
      </c>
      <c r="J4456" s="28">
        <v>7.13</v>
      </c>
      <c r="K4456" s="28">
        <v>298.24</v>
      </c>
      <c r="L4456" s="28">
        <v>6.54</v>
      </c>
      <c r="M4456" s="28" t="s">
        <v>48</v>
      </c>
      <c r="N4456" s="28">
        <v>73.52</v>
      </c>
    </row>
    <row r="4457">
      <c r="A4457" s="28">
        <v>4456.0</v>
      </c>
      <c r="B4457" s="28">
        <v>24.0</v>
      </c>
      <c r="C4457" s="28" t="s">
        <v>49</v>
      </c>
      <c r="D4457" s="28">
        <v>5.79</v>
      </c>
      <c r="E4457" s="28">
        <v>6.6</v>
      </c>
      <c r="F4457" s="28">
        <v>8.71</v>
      </c>
      <c r="G4457" s="28">
        <v>60.63</v>
      </c>
      <c r="H4457" s="28" t="s">
        <v>47</v>
      </c>
      <c r="I4457" s="28">
        <v>4.95</v>
      </c>
      <c r="J4457" s="28">
        <v>9.17</v>
      </c>
      <c r="K4457" s="28">
        <v>238.67</v>
      </c>
      <c r="L4457" s="28">
        <v>13.74</v>
      </c>
      <c r="M4457" s="28" t="s">
        <v>46</v>
      </c>
      <c r="N4457" s="28">
        <v>57.55</v>
      </c>
    </row>
    <row r="4458">
      <c r="A4458" s="28">
        <v>4457.0</v>
      </c>
      <c r="B4458" s="28">
        <v>22.0</v>
      </c>
      <c r="C4458" s="28" t="s">
        <v>44</v>
      </c>
      <c r="D4458" s="28">
        <v>0.66</v>
      </c>
      <c r="E4458" s="28">
        <v>4.78</v>
      </c>
      <c r="F4458" s="28">
        <v>7.24</v>
      </c>
      <c r="G4458" s="28">
        <v>97.8</v>
      </c>
      <c r="H4458" s="28" t="s">
        <v>51</v>
      </c>
      <c r="I4458" s="28">
        <v>0.88</v>
      </c>
      <c r="J4458" s="28">
        <v>5.52</v>
      </c>
      <c r="K4458" s="28">
        <v>311.41</v>
      </c>
      <c r="L4458" s="28">
        <v>0.92</v>
      </c>
      <c r="M4458" s="28" t="s">
        <v>48</v>
      </c>
      <c r="N4458" s="28">
        <v>81.32</v>
      </c>
    </row>
    <row r="4459">
      <c r="A4459" s="28">
        <v>4458.0</v>
      </c>
      <c r="B4459" s="28">
        <v>24.0</v>
      </c>
      <c r="C4459" s="28" t="s">
        <v>49</v>
      </c>
      <c r="D4459" s="28">
        <v>4.73</v>
      </c>
      <c r="E4459" s="28">
        <v>8.89</v>
      </c>
      <c r="F4459" s="28">
        <v>8.45</v>
      </c>
      <c r="G4459" s="28">
        <v>98.84</v>
      </c>
      <c r="H4459" s="28" t="s">
        <v>47</v>
      </c>
      <c r="I4459" s="28">
        <v>0.94</v>
      </c>
      <c r="J4459" s="28">
        <v>5.96</v>
      </c>
      <c r="K4459" s="28">
        <v>252.77</v>
      </c>
      <c r="L4459" s="28">
        <v>7.94</v>
      </c>
      <c r="M4459" s="28" t="s">
        <v>48</v>
      </c>
      <c r="N4459" s="28">
        <v>99.89</v>
      </c>
    </row>
    <row r="4460">
      <c r="A4460" s="28">
        <v>4459.0</v>
      </c>
      <c r="B4460" s="28">
        <v>24.0</v>
      </c>
      <c r="C4460" s="28" t="s">
        <v>44</v>
      </c>
      <c r="D4460" s="28">
        <v>3.86</v>
      </c>
      <c r="E4460" s="28">
        <v>5.71</v>
      </c>
      <c r="F4460" s="28">
        <v>7.93</v>
      </c>
      <c r="G4460" s="28">
        <v>97.0</v>
      </c>
      <c r="H4460" s="28" t="s">
        <v>51</v>
      </c>
      <c r="I4460" s="28">
        <v>4.21</v>
      </c>
      <c r="J4460" s="28">
        <v>6.58</v>
      </c>
      <c r="K4460" s="28">
        <v>259.01</v>
      </c>
      <c r="L4460" s="28">
        <v>9.04</v>
      </c>
      <c r="M4460" s="28" t="s">
        <v>48</v>
      </c>
      <c r="N4460" s="28">
        <v>77.28</v>
      </c>
    </row>
    <row r="4461">
      <c r="A4461" s="28">
        <v>4460.0</v>
      </c>
      <c r="B4461" s="28">
        <v>18.0</v>
      </c>
      <c r="C4461" s="28" t="s">
        <v>44</v>
      </c>
      <c r="D4461" s="28">
        <v>7.82</v>
      </c>
      <c r="E4461" s="28">
        <v>1.32</v>
      </c>
      <c r="F4461" s="28">
        <v>4.14</v>
      </c>
      <c r="G4461" s="28">
        <v>80.07</v>
      </c>
      <c r="H4461" s="28" t="s">
        <v>47</v>
      </c>
      <c r="I4461" s="28">
        <v>4.01</v>
      </c>
      <c r="J4461" s="28">
        <v>11.62</v>
      </c>
      <c r="K4461" s="28">
        <v>207.18</v>
      </c>
      <c r="L4461" s="28">
        <v>22.42</v>
      </c>
      <c r="M4461" s="28" t="s">
        <v>46</v>
      </c>
      <c r="N4461" s="28">
        <v>1.51</v>
      </c>
    </row>
    <row r="4462">
      <c r="A4462" s="28">
        <v>4461.0</v>
      </c>
      <c r="B4462" s="28">
        <v>19.0</v>
      </c>
      <c r="C4462" s="28" t="s">
        <v>44</v>
      </c>
      <c r="D4462" s="28">
        <v>6.77</v>
      </c>
      <c r="E4462" s="28">
        <v>3.01</v>
      </c>
      <c r="F4462" s="28">
        <v>4.33</v>
      </c>
      <c r="G4462" s="28">
        <v>68.82</v>
      </c>
      <c r="H4462" s="28" t="s">
        <v>45</v>
      </c>
      <c r="I4462" s="28">
        <v>4.89</v>
      </c>
      <c r="J4462" s="28">
        <v>10.71</v>
      </c>
      <c r="K4462" s="28">
        <v>237.11</v>
      </c>
      <c r="L4462" s="28">
        <v>16.41</v>
      </c>
      <c r="M4462" s="28" t="s">
        <v>46</v>
      </c>
      <c r="N4462" s="28">
        <v>33.34</v>
      </c>
    </row>
    <row r="4463">
      <c r="A4463" s="28">
        <v>4462.0</v>
      </c>
      <c r="B4463" s="28">
        <v>17.0</v>
      </c>
      <c r="C4463" s="28" t="s">
        <v>44</v>
      </c>
      <c r="D4463" s="28">
        <v>3.64</v>
      </c>
      <c r="E4463" s="28">
        <v>5.06</v>
      </c>
      <c r="F4463" s="28">
        <v>6.63</v>
      </c>
      <c r="G4463" s="28">
        <v>75.65</v>
      </c>
      <c r="H4463" s="28" t="s">
        <v>47</v>
      </c>
      <c r="I4463" s="28">
        <v>0.36</v>
      </c>
      <c r="J4463" s="28">
        <v>5.49</v>
      </c>
      <c r="K4463" s="28">
        <v>281.16</v>
      </c>
      <c r="L4463" s="28">
        <v>8.58</v>
      </c>
      <c r="M4463" s="28" t="s">
        <v>48</v>
      </c>
      <c r="N4463" s="28">
        <v>66.03</v>
      </c>
    </row>
    <row r="4464">
      <c r="A4464" s="28">
        <v>4463.0</v>
      </c>
      <c r="B4464" s="28">
        <v>18.0</v>
      </c>
      <c r="C4464" s="28" t="s">
        <v>49</v>
      </c>
      <c r="D4464" s="28">
        <v>6.2</v>
      </c>
      <c r="E4464" s="28">
        <v>7.28</v>
      </c>
      <c r="F4464" s="28">
        <v>4.65</v>
      </c>
      <c r="G4464" s="28">
        <v>84.57</v>
      </c>
      <c r="H4464" s="28" t="s">
        <v>45</v>
      </c>
      <c r="I4464" s="28">
        <v>0.47</v>
      </c>
      <c r="J4464" s="28">
        <v>7.57</v>
      </c>
      <c r="K4464" s="28">
        <v>245.78</v>
      </c>
      <c r="L4464" s="28">
        <v>10.74</v>
      </c>
      <c r="M4464" s="28" t="s">
        <v>50</v>
      </c>
      <c r="N4464" s="28">
        <v>70.4671950772809</v>
      </c>
    </row>
    <row r="4465">
      <c r="A4465" s="28">
        <v>4464.0</v>
      </c>
      <c r="B4465" s="28">
        <v>20.0</v>
      </c>
      <c r="C4465" s="28" t="s">
        <v>44</v>
      </c>
      <c r="D4465" s="28">
        <v>1.54</v>
      </c>
      <c r="E4465" s="28">
        <v>2.98</v>
      </c>
      <c r="F4465" s="28">
        <v>6.31</v>
      </c>
      <c r="G4465" s="28">
        <v>75.15</v>
      </c>
      <c r="H4465" s="28" t="s">
        <v>45</v>
      </c>
      <c r="I4465" s="28">
        <v>2.24</v>
      </c>
      <c r="J4465" s="28">
        <v>2.64</v>
      </c>
      <c r="K4465" s="28">
        <v>303.87</v>
      </c>
      <c r="L4465" s="28">
        <v>1.76</v>
      </c>
      <c r="M4465" s="28" t="s">
        <v>48</v>
      </c>
      <c r="N4465" s="28">
        <v>66.16</v>
      </c>
    </row>
    <row r="4466">
      <c r="A4466" s="28">
        <v>4465.0</v>
      </c>
      <c r="B4466" s="28">
        <v>20.0</v>
      </c>
      <c r="C4466" s="28" t="s">
        <v>49</v>
      </c>
      <c r="D4466" s="28">
        <v>4.5</v>
      </c>
      <c r="E4466" s="28">
        <v>9.79</v>
      </c>
      <c r="F4466" s="28">
        <v>8.77</v>
      </c>
      <c r="G4466" s="28">
        <v>88.33</v>
      </c>
      <c r="H4466" s="28" t="s">
        <v>45</v>
      </c>
      <c r="I4466" s="28">
        <v>2.96</v>
      </c>
      <c r="J4466" s="28">
        <v>7.57</v>
      </c>
      <c r="K4466" s="28">
        <v>261.66</v>
      </c>
      <c r="L4466" s="28">
        <v>13.25</v>
      </c>
      <c r="M4466" s="28" t="s">
        <v>48</v>
      </c>
      <c r="N4466" s="28">
        <v>97.84</v>
      </c>
    </row>
    <row r="4467">
      <c r="A4467" s="28">
        <v>4466.0</v>
      </c>
      <c r="B4467" s="28">
        <v>21.0</v>
      </c>
      <c r="C4467" s="28" t="s">
        <v>49</v>
      </c>
      <c r="D4467" s="28">
        <v>0.6</v>
      </c>
      <c r="E4467" s="28">
        <v>3.87</v>
      </c>
      <c r="F4467" s="28">
        <v>5.47</v>
      </c>
      <c r="G4467" s="28">
        <v>91.82</v>
      </c>
      <c r="H4467" s="28" t="s">
        <v>51</v>
      </c>
      <c r="I4467" s="28">
        <v>0.19</v>
      </c>
      <c r="J4467" s="28">
        <v>3.25</v>
      </c>
      <c r="K4467" s="28">
        <v>322.64</v>
      </c>
      <c r="L4467" s="28">
        <v>1.6</v>
      </c>
      <c r="M4467" s="28" t="s">
        <v>48</v>
      </c>
      <c r="N4467" s="28">
        <v>71.35</v>
      </c>
    </row>
    <row r="4468">
      <c r="A4468" s="28">
        <v>4467.0</v>
      </c>
      <c r="B4468" s="28">
        <v>22.0</v>
      </c>
      <c r="C4468" s="28" t="s">
        <v>49</v>
      </c>
      <c r="D4468" s="28">
        <v>2.78</v>
      </c>
      <c r="E4468" s="28">
        <v>5.79</v>
      </c>
      <c r="F4468" s="28">
        <v>6.44</v>
      </c>
      <c r="G4468" s="28">
        <v>68.38</v>
      </c>
      <c r="H4468" s="28" t="s">
        <v>47</v>
      </c>
      <c r="I4468" s="28">
        <v>0.79</v>
      </c>
      <c r="J4468" s="28">
        <v>6.62</v>
      </c>
      <c r="K4468" s="28">
        <v>293.92</v>
      </c>
      <c r="L4468" s="28">
        <v>7.62</v>
      </c>
      <c r="M4468" s="28" t="s">
        <v>48</v>
      </c>
      <c r="N4468" s="28">
        <v>88.5520429200291</v>
      </c>
    </row>
    <row r="4469">
      <c r="A4469" s="28">
        <v>4468.0</v>
      </c>
      <c r="B4469" s="28">
        <v>22.0</v>
      </c>
      <c r="C4469" s="28" t="s">
        <v>49</v>
      </c>
      <c r="D4469" s="28">
        <v>1.81</v>
      </c>
      <c r="E4469" s="28">
        <v>1.17</v>
      </c>
      <c r="F4469" s="28">
        <v>5.92</v>
      </c>
      <c r="G4469" s="28">
        <v>76.2</v>
      </c>
      <c r="H4469" s="28" t="s">
        <v>51</v>
      </c>
      <c r="I4469" s="28">
        <v>3.52</v>
      </c>
      <c r="J4469" s="28">
        <v>5.06</v>
      </c>
      <c r="K4469" s="28">
        <v>299.54</v>
      </c>
      <c r="L4469" s="28">
        <v>6.43</v>
      </c>
      <c r="M4469" s="28" t="s">
        <v>48</v>
      </c>
      <c r="N4469" s="28">
        <v>55.76</v>
      </c>
    </row>
    <row r="4470">
      <c r="A4470" s="28">
        <v>4469.0</v>
      </c>
      <c r="B4470" s="28">
        <v>16.0</v>
      </c>
      <c r="C4470" s="28" t="s">
        <v>44</v>
      </c>
      <c r="D4470" s="28">
        <v>5.75</v>
      </c>
      <c r="E4470" s="28">
        <v>8.96</v>
      </c>
      <c r="F4470" s="28">
        <v>7.15</v>
      </c>
      <c r="G4470" s="28">
        <v>98.31</v>
      </c>
      <c r="H4470" s="28" t="s">
        <v>45</v>
      </c>
      <c r="I4470" s="28">
        <v>3.34</v>
      </c>
      <c r="J4470" s="28">
        <v>8.72</v>
      </c>
      <c r="K4470" s="28">
        <v>253.05</v>
      </c>
      <c r="L4470" s="28">
        <v>12.14</v>
      </c>
      <c r="M4470" s="28" t="s">
        <v>46</v>
      </c>
      <c r="N4470" s="28">
        <v>83.6343872929158</v>
      </c>
    </row>
    <row r="4471">
      <c r="A4471" s="28">
        <v>4470.0</v>
      </c>
      <c r="B4471" s="28">
        <v>17.0</v>
      </c>
      <c r="C4471" s="28" t="s">
        <v>44</v>
      </c>
      <c r="D4471" s="28">
        <v>3.92</v>
      </c>
      <c r="E4471" s="28">
        <v>8.1</v>
      </c>
      <c r="F4471" s="28">
        <v>4.97</v>
      </c>
      <c r="G4471" s="28">
        <v>69.99</v>
      </c>
      <c r="H4471" s="28" t="s">
        <v>47</v>
      </c>
      <c r="I4471" s="28">
        <v>0.45</v>
      </c>
      <c r="J4471" s="28">
        <v>9.14</v>
      </c>
      <c r="K4471" s="28">
        <v>268.3</v>
      </c>
      <c r="L4471" s="28">
        <v>9.43</v>
      </c>
      <c r="M4471" s="28" t="s">
        <v>50</v>
      </c>
      <c r="N4471" s="28">
        <v>71.77</v>
      </c>
    </row>
    <row r="4472">
      <c r="A4472" s="28">
        <v>4471.0</v>
      </c>
      <c r="B4472" s="28">
        <v>24.0</v>
      </c>
      <c r="C4472" s="28" t="s">
        <v>49</v>
      </c>
      <c r="D4472" s="28">
        <v>6.01</v>
      </c>
      <c r="E4472" s="28">
        <v>2.76</v>
      </c>
      <c r="F4472" s="28">
        <v>5.3</v>
      </c>
      <c r="G4472" s="28">
        <v>73.86</v>
      </c>
      <c r="H4472" s="28" t="s">
        <v>45</v>
      </c>
      <c r="I4472" s="28">
        <v>4.66</v>
      </c>
      <c r="J4472" s="28">
        <v>10.12</v>
      </c>
      <c r="K4472" s="28">
        <v>267.33</v>
      </c>
      <c r="L4472" s="28">
        <v>10.63</v>
      </c>
      <c r="M4472" s="28" t="s">
        <v>46</v>
      </c>
      <c r="N4472" s="28">
        <v>30.97</v>
      </c>
    </row>
    <row r="4473">
      <c r="A4473" s="28">
        <v>4472.0</v>
      </c>
      <c r="B4473" s="28">
        <v>17.0</v>
      </c>
      <c r="C4473" s="28" t="s">
        <v>49</v>
      </c>
      <c r="D4473" s="28">
        <v>4.12</v>
      </c>
      <c r="E4473" s="28">
        <v>9.4</v>
      </c>
      <c r="F4473" s="28">
        <v>8.29</v>
      </c>
      <c r="G4473" s="28">
        <v>61.43</v>
      </c>
      <c r="H4473" s="28" t="s">
        <v>47</v>
      </c>
      <c r="I4473" s="28">
        <v>1.27</v>
      </c>
      <c r="J4473" s="28">
        <v>8.35</v>
      </c>
      <c r="K4473" s="28">
        <v>278.64</v>
      </c>
      <c r="L4473" s="28">
        <v>7.92</v>
      </c>
      <c r="M4473" s="28" t="s">
        <v>48</v>
      </c>
      <c r="N4473" s="28">
        <v>83.73</v>
      </c>
    </row>
    <row r="4474">
      <c r="A4474" s="28">
        <v>4473.0</v>
      </c>
      <c r="B4474" s="28">
        <v>21.0</v>
      </c>
      <c r="C4474" s="28" t="s">
        <v>49</v>
      </c>
      <c r="D4474" s="28">
        <v>0.69</v>
      </c>
      <c r="E4474" s="28">
        <v>3.84</v>
      </c>
      <c r="F4474" s="28">
        <v>8.06</v>
      </c>
      <c r="G4474" s="28">
        <v>73.29</v>
      </c>
      <c r="H4474" s="28" t="s">
        <v>47</v>
      </c>
      <c r="I4474" s="28">
        <v>4.44</v>
      </c>
      <c r="J4474" s="28">
        <v>3.6</v>
      </c>
      <c r="K4474" s="28">
        <v>310.69</v>
      </c>
      <c r="L4474" s="28">
        <v>4.01</v>
      </c>
      <c r="M4474" s="28" t="s">
        <v>48</v>
      </c>
      <c r="N4474" s="28">
        <v>73.78</v>
      </c>
    </row>
    <row r="4475">
      <c r="A4475" s="28">
        <v>4474.0</v>
      </c>
      <c r="B4475" s="28">
        <v>16.0</v>
      </c>
      <c r="C4475" s="28" t="s">
        <v>49</v>
      </c>
      <c r="D4475" s="28">
        <v>5.88</v>
      </c>
      <c r="E4475" s="28">
        <v>7.23</v>
      </c>
      <c r="F4475" s="28">
        <v>7.95</v>
      </c>
      <c r="G4475" s="28">
        <v>74.84</v>
      </c>
      <c r="H4475" s="28" t="s">
        <v>51</v>
      </c>
      <c r="I4475" s="28">
        <v>4.61</v>
      </c>
      <c r="J4475" s="28">
        <v>10.76</v>
      </c>
      <c r="K4475" s="28">
        <v>247.71</v>
      </c>
      <c r="L4475" s="28">
        <v>13.32</v>
      </c>
      <c r="M4475" s="28" t="s">
        <v>46</v>
      </c>
      <c r="N4475" s="28">
        <v>72.4959176614532</v>
      </c>
    </row>
    <row r="4476">
      <c r="A4476" s="28">
        <v>4475.0</v>
      </c>
      <c r="B4476" s="28">
        <v>18.0</v>
      </c>
      <c r="C4476" s="28" t="s">
        <v>44</v>
      </c>
      <c r="D4476" s="28">
        <v>6.67</v>
      </c>
      <c r="E4476" s="28">
        <v>8.37</v>
      </c>
      <c r="F4476" s="28">
        <v>7.85</v>
      </c>
      <c r="G4476" s="28">
        <v>63.99</v>
      </c>
      <c r="H4476" s="28" t="s">
        <v>45</v>
      </c>
      <c r="I4476" s="28">
        <v>2.45</v>
      </c>
      <c r="J4476" s="28">
        <v>8.43</v>
      </c>
      <c r="K4476" s="28">
        <v>236.06</v>
      </c>
      <c r="L4476" s="28">
        <v>15.56</v>
      </c>
      <c r="M4476" s="28" t="s">
        <v>46</v>
      </c>
      <c r="N4476" s="28">
        <v>74.4680251146549</v>
      </c>
    </row>
    <row r="4477">
      <c r="A4477" s="28">
        <v>4476.0</v>
      </c>
      <c r="B4477" s="28">
        <v>17.0</v>
      </c>
      <c r="C4477" s="28" t="s">
        <v>44</v>
      </c>
      <c r="D4477" s="28">
        <v>7.23</v>
      </c>
      <c r="E4477" s="28">
        <v>7.67</v>
      </c>
      <c r="F4477" s="28">
        <v>6.3</v>
      </c>
      <c r="G4477" s="28">
        <v>60.06</v>
      </c>
      <c r="H4477" s="28" t="s">
        <v>51</v>
      </c>
      <c r="I4477" s="28">
        <v>2.06</v>
      </c>
      <c r="J4477" s="28">
        <v>10.24</v>
      </c>
      <c r="K4477" s="28">
        <v>230.25</v>
      </c>
      <c r="L4477" s="28">
        <v>12.8</v>
      </c>
      <c r="M4477" s="28" t="s">
        <v>46</v>
      </c>
      <c r="N4477" s="28">
        <v>60.9680684748534</v>
      </c>
    </row>
    <row r="4478">
      <c r="A4478" s="28">
        <v>4477.0</v>
      </c>
      <c r="B4478" s="28">
        <v>18.0</v>
      </c>
      <c r="C4478" s="28" t="s">
        <v>49</v>
      </c>
      <c r="D4478" s="28">
        <v>4.58</v>
      </c>
      <c r="E4478" s="28">
        <v>9.26</v>
      </c>
      <c r="F4478" s="28">
        <v>7.64</v>
      </c>
      <c r="G4478" s="28">
        <v>83.02</v>
      </c>
      <c r="H4478" s="28" t="s">
        <v>47</v>
      </c>
      <c r="I4478" s="28">
        <v>1.39</v>
      </c>
      <c r="J4478" s="28">
        <v>5.82</v>
      </c>
      <c r="K4478" s="28">
        <v>267.5</v>
      </c>
      <c r="L4478" s="28">
        <v>11.4</v>
      </c>
      <c r="M4478" s="28" t="s">
        <v>48</v>
      </c>
      <c r="N4478" s="28">
        <v>94.92</v>
      </c>
    </row>
    <row r="4479">
      <c r="A4479" s="28">
        <v>4478.0</v>
      </c>
      <c r="B4479" s="28">
        <v>20.0</v>
      </c>
      <c r="C4479" s="28" t="s">
        <v>49</v>
      </c>
      <c r="D4479" s="28">
        <v>6.03</v>
      </c>
      <c r="E4479" s="28">
        <v>8.78</v>
      </c>
      <c r="F4479" s="28">
        <v>5.94</v>
      </c>
      <c r="G4479" s="28">
        <v>72.06</v>
      </c>
      <c r="H4479" s="28" t="s">
        <v>51</v>
      </c>
      <c r="I4479" s="28">
        <v>4.04</v>
      </c>
      <c r="J4479" s="28">
        <v>7.61</v>
      </c>
      <c r="K4479" s="28">
        <v>230.57</v>
      </c>
      <c r="L4479" s="28">
        <v>12.77</v>
      </c>
      <c r="M4479" s="28" t="s">
        <v>50</v>
      </c>
      <c r="N4479" s="28">
        <v>68.335388574042</v>
      </c>
    </row>
    <row r="4480">
      <c r="A4480" s="28">
        <v>4479.0</v>
      </c>
      <c r="B4480" s="28">
        <v>21.0</v>
      </c>
      <c r="C4480" s="28" t="s">
        <v>44</v>
      </c>
      <c r="D4480" s="28">
        <v>6.02</v>
      </c>
      <c r="E4480" s="28">
        <v>9.95</v>
      </c>
      <c r="F4480" s="28">
        <v>4.5</v>
      </c>
      <c r="G4480" s="28">
        <v>60.71</v>
      </c>
      <c r="H4480" s="28" t="s">
        <v>45</v>
      </c>
      <c r="I4480" s="28">
        <v>0.98</v>
      </c>
      <c r="J4480" s="28">
        <v>7.43</v>
      </c>
      <c r="K4480" s="28">
        <v>245.27</v>
      </c>
      <c r="L4480" s="28">
        <v>9.8</v>
      </c>
      <c r="M4480" s="28" t="s">
        <v>50</v>
      </c>
      <c r="N4480" s="28">
        <v>86.0813306518469</v>
      </c>
    </row>
    <row r="4481">
      <c r="A4481" s="28">
        <v>4480.0</v>
      </c>
      <c r="B4481" s="28">
        <v>24.0</v>
      </c>
      <c r="C4481" s="28" t="s">
        <v>49</v>
      </c>
      <c r="D4481" s="28">
        <v>1.25</v>
      </c>
      <c r="E4481" s="28">
        <v>2.64</v>
      </c>
      <c r="F4481" s="28">
        <v>5.97</v>
      </c>
      <c r="G4481" s="28">
        <v>94.4</v>
      </c>
      <c r="H4481" s="28" t="s">
        <v>47</v>
      </c>
      <c r="I4481" s="28">
        <v>3.11</v>
      </c>
      <c r="J4481" s="28">
        <v>4.46</v>
      </c>
      <c r="K4481" s="28">
        <v>303.69</v>
      </c>
      <c r="L4481" s="28">
        <v>6.36</v>
      </c>
      <c r="M4481" s="28" t="s">
        <v>48</v>
      </c>
      <c r="N4481" s="28">
        <v>68.61</v>
      </c>
    </row>
    <row r="4482">
      <c r="A4482" s="28">
        <v>4481.0</v>
      </c>
      <c r="B4482" s="28">
        <v>19.0</v>
      </c>
      <c r="C4482" s="28" t="s">
        <v>44</v>
      </c>
      <c r="D4482" s="28">
        <v>1.31</v>
      </c>
      <c r="E4482" s="28">
        <v>3.74</v>
      </c>
      <c r="F4482" s="28">
        <v>4.79</v>
      </c>
      <c r="G4482" s="28">
        <v>83.38</v>
      </c>
      <c r="H4482" s="28" t="s">
        <v>51</v>
      </c>
      <c r="I4482" s="28">
        <v>2.84</v>
      </c>
      <c r="J4482" s="28">
        <v>5.8</v>
      </c>
      <c r="K4482" s="28">
        <v>304.2</v>
      </c>
      <c r="L4482" s="28">
        <v>2.05</v>
      </c>
      <c r="M4482" s="28" t="s">
        <v>48</v>
      </c>
      <c r="N4482" s="28">
        <v>67.51</v>
      </c>
    </row>
    <row r="4483">
      <c r="A4483" s="28">
        <v>4482.0</v>
      </c>
      <c r="B4483" s="28">
        <v>22.0</v>
      </c>
      <c r="C4483" s="28" t="s">
        <v>44</v>
      </c>
      <c r="D4483" s="28">
        <v>0.57</v>
      </c>
      <c r="E4483" s="28">
        <v>6.73</v>
      </c>
      <c r="F4483" s="28">
        <v>5.95</v>
      </c>
      <c r="G4483" s="28">
        <v>66.85</v>
      </c>
      <c r="H4483" s="28" t="s">
        <v>45</v>
      </c>
      <c r="I4483" s="28">
        <v>1.24</v>
      </c>
      <c r="J4483" s="28">
        <v>3.13</v>
      </c>
      <c r="K4483" s="28">
        <v>314.91</v>
      </c>
      <c r="L4483" s="28">
        <v>4.57</v>
      </c>
      <c r="M4483" s="28" t="s">
        <v>48</v>
      </c>
      <c r="N4483" s="28">
        <v>79.28</v>
      </c>
    </row>
    <row r="4484">
      <c r="A4484" s="28">
        <v>4483.0</v>
      </c>
      <c r="B4484" s="28">
        <v>21.0</v>
      </c>
      <c r="C4484" s="28" t="s">
        <v>49</v>
      </c>
      <c r="D4484" s="28">
        <v>2.56</v>
      </c>
      <c r="E4484" s="28">
        <v>7.6</v>
      </c>
      <c r="F4484" s="28">
        <v>5.49</v>
      </c>
      <c r="G4484" s="28">
        <v>94.61</v>
      </c>
      <c r="H4484" s="28" t="s">
        <v>47</v>
      </c>
      <c r="I4484" s="28">
        <v>4.92</v>
      </c>
      <c r="J4484" s="28">
        <v>3.69</v>
      </c>
      <c r="K4484" s="28">
        <v>289.6</v>
      </c>
      <c r="L4484" s="28">
        <v>5.62</v>
      </c>
      <c r="M4484" s="28" t="s">
        <v>50</v>
      </c>
      <c r="N4484" s="28">
        <v>87.51</v>
      </c>
    </row>
    <row r="4485">
      <c r="A4485" s="28">
        <v>4484.0</v>
      </c>
      <c r="B4485" s="28">
        <v>17.0</v>
      </c>
      <c r="C4485" s="28" t="s">
        <v>49</v>
      </c>
      <c r="D4485" s="28">
        <v>3.79</v>
      </c>
      <c r="E4485" s="28">
        <v>5.81</v>
      </c>
      <c r="F4485" s="28">
        <v>7.0</v>
      </c>
      <c r="G4485" s="28">
        <v>70.14</v>
      </c>
      <c r="H4485" s="28" t="s">
        <v>47</v>
      </c>
      <c r="I4485" s="28">
        <v>4.23</v>
      </c>
      <c r="J4485" s="28">
        <v>8.33</v>
      </c>
      <c r="K4485" s="28">
        <v>278.57</v>
      </c>
      <c r="L4485" s="28">
        <v>8.06</v>
      </c>
      <c r="M4485" s="28" t="s">
        <v>48</v>
      </c>
      <c r="N4485" s="28">
        <v>71.61</v>
      </c>
    </row>
    <row r="4486">
      <c r="A4486" s="28">
        <v>4485.0</v>
      </c>
      <c r="B4486" s="28">
        <v>23.0</v>
      </c>
      <c r="C4486" s="28" t="s">
        <v>49</v>
      </c>
      <c r="D4486" s="28">
        <v>7.98</v>
      </c>
      <c r="E4486" s="28">
        <v>1.67</v>
      </c>
      <c r="F4486" s="28">
        <v>5.81</v>
      </c>
      <c r="G4486" s="28">
        <v>69.1</v>
      </c>
      <c r="H4486" s="28" t="s">
        <v>45</v>
      </c>
      <c r="I4486" s="28">
        <v>0.1</v>
      </c>
      <c r="J4486" s="28">
        <v>10.02</v>
      </c>
      <c r="K4486" s="28">
        <v>222.89</v>
      </c>
      <c r="L4486" s="28">
        <v>20.68</v>
      </c>
      <c r="M4486" s="28" t="s">
        <v>46</v>
      </c>
      <c r="N4486" s="28">
        <v>1.95</v>
      </c>
    </row>
    <row r="4487">
      <c r="A4487" s="28">
        <v>4486.0</v>
      </c>
      <c r="B4487" s="28">
        <v>22.0</v>
      </c>
      <c r="C4487" s="28" t="s">
        <v>44</v>
      </c>
      <c r="D4487" s="28">
        <v>3.45</v>
      </c>
      <c r="E4487" s="28">
        <v>8.57</v>
      </c>
      <c r="F4487" s="28">
        <v>7.53</v>
      </c>
      <c r="G4487" s="28">
        <v>95.79</v>
      </c>
      <c r="H4487" s="28" t="s">
        <v>45</v>
      </c>
      <c r="I4487" s="28">
        <v>2.11</v>
      </c>
      <c r="J4487" s="28">
        <v>8.06</v>
      </c>
      <c r="K4487" s="28">
        <v>288.48</v>
      </c>
      <c r="L4487" s="28">
        <v>10.02</v>
      </c>
      <c r="M4487" s="28" t="s">
        <v>48</v>
      </c>
      <c r="N4487" s="28">
        <v>100.0</v>
      </c>
    </row>
    <row r="4488">
      <c r="A4488" s="28">
        <v>4487.0</v>
      </c>
      <c r="B4488" s="28">
        <v>22.0</v>
      </c>
      <c r="C4488" s="28" t="s">
        <v>44</v>
      </c>
      <c r="D4488" s="28">
        <v>5.81</v>
      </c>
      <c r="E4488" s="28">
        <v>9.65</v>
      </c>
      <c r="F4488" s="28">
        <v>6.56</v>
      </c>
      <c r="G4488" s="28">
        <v>67.18</v>
      </c>
      <c r="H4488" s="28" t="s">
        <v>51</v>
      </c>
      <c r="I4488" s="28">
        <v>1.79</v>
      </c>
      <c r="J4488" s="28">
        <v>6.85</v>
      </c>
      <c r="K4488" s="28">
        <v>256.86</v>
      </c>
      <c r="L4488" s="28">
        <v>14.57</v>
      </c>
      <c r="M4488" s="28" t="s">
        <v>46</v>
      </c>
      <c r="N4488" s="28">
        <v>89.0164944218549</v>
      </c>
    </row>
    <row r="4489">
      <c r="A4489" s="28">
        <v>4488.0</v>
      </c>
      <c r="B4489" s="28">
        <v>23.0</v>
      </c>
      <c r="C4489" s="28" t="s">
        <v>49</v>
      </c>
      <c r="D4489" s="28">
        <v>5.55</v>
      </c>
      <c r="E4489" s="28">
        <v>4.65</v>
      </c>
      <c r="F4489" s="28">
        <v>8.6</v>
      </c>
      <c r="G4489" s="28">
        <v>95.16</v>
      </c>
      <c r="H4489" s="28" t="s">
        <v>45</v>
      </c>
      <c r="I4489" s="28">
        <v>4.41</v>
      </c>
      <c r="J4489" s="28">
        <v>8.11</v>
      </c>
      <c r="K4489" s="28">
        <v>275.86</v>
      </c>
      <c r="L4489" s="28">
        <v>13.25</v>
      </c>
      <c r="M4489" s="28" t="s">
        <v>46</v>
      </c>
      <c r="N4489" s="28">
        <v>56.83</v>
      </c>
    </row>
    <row r="4490">
      <c r="A4490" s="28">
        <v>4489.0</v>
      </c>
      <c r="B4490" s="28">
        <v>16.0</v>
      </c>
      <c r="C4490" s="28" t="s">
        <v>44</v>
      </c>
      <c r="D4490" s="28">
        <v>1.64</v>
      </c>
      <c r="E4490" s="28">
        <v>3.02</v>
      </c>
      <c r="F4490" s="28">
        <v>4.46</v>
      </c>
      <c r="G4490" s="28">
        <v>92.12</v>
      </c>
      <c r="H4490" s="28" t="s">
        <v>45</v>
      </c>
      <c r="I4490" s="28">
        <v>1.32</v>
      </c>
      <c r="J4490" s="28">
        <v>5.75</v>
      </c>
      <c r="K4490" s="28">
        <v>307.34</v>
      </c>
      <c r="L4490" s="28">
        <v>4.9</v>
      </c>
      <c r="M4490" s="28" t="s">
        <v>48</v>
      </c>
      <c r="N4490" s="28">
        <v>71.63</v>
      </c>
    </row>
    <row r="4491">
      <c r="A4491" s="28">
        <v>4490.0</v>
      </c>
      <c r="B4491" s="28">
        <v>16.0</v>
      </c>
      <c r="C4491" s="28" t="s">
        <v>49</v>
      </c>
      <c r="D4491" s="28">
        <v>0.47</v>
      </c>
      <c r="E4491" s="28">
        <v>1.17</v>
      </c>
      <c r="F4491" s="28">
        <v>7.44</v>
      </c>
      <c r="G4491" s="28">
        <v>72.39</v>
      </c>
      <c r="H4491" s="28" t="s">
        <v>47</v>
      </c>
      <c r="I4491" s="28">
        <v>4.99</v>
      </c>
      <c r="J4491" s="28">
        <v>5.83</v>
      </c>
      <c r="K4491" s="28">
        <v>306.91</v>
      </c>
      <c r="L4491" s="28">
        <v>1.88</v>
      </c>
      <c r="M4491" s="28" t="s">
        <v>48</v>
      </c>
      <c r="N4491" s="28">
        <v>65.43</v>
      </c>
    </row>
    <row r="4492">
      <c r="A4492" s="28">
        <v>4491.0</v>
      </c>
      <c r="B4492" s="28">
        <v>23.0</v>
      </c>
      <c r="C4492" s="28" t="s">
        <v>49</v>
      </c>
      <c r="D4492" s="28">
        <v>4.37</v>
      </c>
      <c r="E4492" s="28">
        <v>3.14</v>
      </c>
      <c r="F4492" s="28">
        <v>7.36</v>
      </c>
      <c r="G4492" s="28">
        <v>61.38</v>
      </c>
      <c r="H4492" s="28" t="s">
        <v>47</v>
      </c>
      <c r="I4492" s="28">
        <v>1.0</v>
      </c>
      <c r="J4492" s="28">
        <v>9.14</v>
      </c>
      <c r="K4492" s="28">
        <v>265.99</v>
      </c>
      <c r="L4492" s="28">
        <v>10.76</v>
      </c>
      <c r="M4492" s="28" t="s">
        <v>48</v>
      </c>
      <c r="N4492" s="28">
        <v>45.91</v>
      </c>
    </row>
    <row r="4493">
      <c r="A4493" s="28">
        <v>4492.0</v>
      </c>
      <c r="B4493" s="28">
        <v>19.0</v>
      </c>
      <c r="C4493" s="28" t="s">
        <v>49</v>
      </c>
      <c r="D4493" s="28">
        <v>5.6</v>
      </c>
      <c r="E4493" s="28">
        <v>7.3</v>
      </c>
      <c r="F4493" s="28">
        <v>8.75</v>
      </c>
      <c r="G4493" s="28">
        <v>63.3</v>
      </c>
      <c r="H4493" s="28" t="s">
        <v>45</v>
      </c>
      <c r="I4493" s="28">
        <v>1.22</v>
      </c>
      <c r="J4493" s="28">
        <v>8.85</v>
      </c>
      <c r="K4493" s="28">
        <v>247.73</v>
      </c>
      <c r="L4493" s="28">
        <v>13.15</v>
      </c>
      <c r="M4493" s="28" t="s">
        <v>46</v>
      </c>
      <c r="N4493" s="28">
        <v>77.8471068773846</v>
      </c>
    </row>
    <row r="4494">
      <c r="A4494" s="28">
        <v>4493.0</v>
      </c>
      <c r="B4494" s="28">
        <v>20.0</v>
      </c>
      <c r="C4494" s="28" t="s">
        <v>44</v>
      </c>
      <c r="D4494" s="28">
        <v>7.99</v>
      </c>
      <c r="E4494" s="28">
        <v>9.2</v>
      </c>
      <c r="F4494" s="28">
        <v>5.86</v>
      </c>
      <c r="G4494" s="28">
        <v>64.38</v>
      </c>
      <c r="H4494" s="28" t="s">
        <v>47</v>
      </c>
      <c r="I4494" s="28">
        <v>3.33</v>
      </c>
      <c r="J4494" s="28">
        <v>12.58</v>
      </c>
      <c r="K4494" s="28">
        <v>224.2</v>
      </c>
      <c r="L4494" s="28">
        <v>19.91</v>
      </c>
      <c r="M4494" s="28" t="s">
        <v>50</v>
      </c>
      <c r="N4494" s="28">
        <v>60.7890491213147</v>
      </c>
    </row>
    <row r="4495">
      <c r="A4495" s="28">
        <v>4494.0</v>
      </c>
      <c r="B4495" s="28">
        <v>23.0</v>
      </c>
      <c r="C4495" s="28" t="s">
        <v>49</v>
      </c>
      <c r="D4495" s="28">
        <v>2.87</v>
      </c>
      <c r="E4495" s="28">
        <v>1.84</v>
      </c>
      <c r="F4495" s="28">
        <v>5.53</v>
      </c>
      <c r="G4495" s="28">
        <v>95.63</v>
      </c>
      <c r="H4495" s="28" t="s">
        <v>45</v>
      </c>
      <c r="I4495" s="28">
        <v>0.81</v>
      </c>
      <c r="J4495" s="28">
        <v>6.56</v>
      </c>
      <c r="K4495" s="28">
        <v>296.54</v>
      </c>
      <c r="L4495" s="28">
        <v>6.8</v>
      </c>
      <c r="M4495" s="28" t="s">
        <v>48</v>
      </c>
      <c r="N4495" s="28">
        <v>45.24</v>
      </c>
    </row>
    <row r="4496">
      <c r="A4496" s="28">
        <v>4495.0</v>
      </c>
      <c r="B4496" s="28">
        <v>20.0</v>
      </c>
      <c r="C4496" s="28" t="s">
        <v>44</v>
      </c>
      <c r="D4496" s="28">
        <v>7.17</v>
      </c>
      <c r="E4496" s="28">
        <v>5.98</v>
      </c>
      <c r="F4496" s="28">
        <v>4.86</v>
      </c>
      <c r="G4496" s="28">
        <v>76.16</v>
      </c>
      <c r="H4496" s="28" t="s">
        <v>45</v>
      </c>
      <c r="I4496" s="28">
        <v>4.44</v>
      </c>
      <c r="J4496" s="28">
        <v>12.24</v>
      </c>
      <c r="K4496" s="28">
        <v>230.72</v>
      </c>
      <c r="L4496" s="28">
        <v>17.9</v>
      </c>
      <c r="M4496" s="28" t="s">
        <v>46</v>
      </c>
      <c r="N4496" s="28">
        <v>44.9</v>
      </c>
    </row>
    <row r="4497">
      <c r="A4497" s="28">
        <v>4496.0</v>
      </c>
      <c r="B4497" s="28">
        <v>19.0</v>
      </c>
      <c r="C4497" s="28" t="s">
        <v>44</v>
      </c>
      <c r="D4497" s="28">
        <v>3.06</v>
      </c>
      <c r="E4497" s="28">
        <v>7.26</v>
      </c>
      <c r="F4497" s="28">
        <v>5.33</v>
      </c>
      <c r="G4497" s="28">
        <v>61.3</v>
      </c>
      <c r="H4497" s="28" t="s">
        <v>45</v>
      </c>
      <c r="I4497" s="28">
        <v>0.55</v>
      </c>
      <c r="J4497" s="28">
        <v>7.92</v>
      </c>
      <c r="K4497" s="28">
        <v>277.59</v>
      </c>
      <c r="L4497" s="28">
        <v>11.91</v>
      </c>
      <c r="M4497" s="28" t="s">
        <v>50</v>
      </c>
      <c r="N4497" s="28">
        <v>63.16</v>
      </c>
    </row>
    <row r="4498">
      <c r="A4498" s="28">
        <v>4497.0</v>
      </c>
      <c r="B4498" s="28">
        <v>21.0</v>
      </c>
      <c r="C4498" s="28" t="s">
        <v>44</v>
      </c>
      <c r="D4498" s="28">
        <v>5.52</v>
      </c>
      <c r="E4498" s="28">
        <v>3.49</v>
      </c>
      <c r="F4498" s="28">
        <v>6.51</v>
      </c>
      <c r="G4498" s="28">
        <v>82.26</v>
      </c>
      <c r="H4498" s="28" t="s">
        <v>45</v>
      </c>
      <c r="I4498" s="28">
        <v>4.92</v>
      </c>
      <c r="J4498" s="28">
        <v>11.4</v>
      </c>
      <c r="K4498" s="28">
        <v>258.92</v>
      </c>
      <c r="L4498" s="28">
        <v>14.3</v>
      </c>
      <c r="M4498" s="28" t="s">
        <v>46</v>
      </c>
      <c r="N4498" s="28">
        <v>47.17</v>
      </c>
    </row>
    <row r="4499">
      <c r="A4499" s="28">
        <v>4498.0</v>
      </c>
      <c r="B4499" s="28">
        <v>20.0</v>
      </c>
      <c r="C4499" s="28" t="s">
        <v>44</v>
      </c>
      <c r="D4499" s="28">
        <v>4.79</v>
      </c>
      <c r="E4499" s="28">
        <v>6.13</v>
      </c>
      <c r="F4499" s="28">
        <v>8.19</v>
      </c>
      <c r="G4499" s="28">
        <v>68.32</v>
      </c>
      <c r="H4499" s="28" t="s">
        <v>51</v>
      </c>
      <c r="I4499" s="28">
        <v>4.37</v>
      </c>
      <c r="J4499" s="28">
        <v>6.31</v>
      </c>
      <c r="K4499" s="28">
        <v>254.37</v>
      </c>
      <c r="L4499" s="28">
        <v>6.42</v>
      </c>
      <c r="M4499" s="28" t="s">
        <v>48</v>
      </c>
      <c r="N4499" s="28">
        <v>76.91</v>
      </c>
    </row>
    <row r="4500">
      <c r="A4500" s="28">
        <v>4499.0</v>
      </c>
      <c r="B4500" s="28">
        <v>22.0</v>
      </c>
      <c r="C4500" s="28" t="s">
        <v>49</v>
      </c>
      <c r="D4500" s="28">
        <v>0.42</v>
      </c>
      <c r="E4500" s="28">
        <v>7.44</v>
      </c>
      <c r="F4500" s="28">
        <v>5.42</v>
      </c>
      <c r="G4500" s="28">
        <v>69.41</v>
      </c>
      <c r="H4500" s="28" t="s">
        <v>47</v>
      </c>
      <c r="I4500" s="28">
        <v>4.2</v>
      </c>
      <c r="J4500" s="28">
        <v>3.12</v>
      </c>
      <c r="K4500" s="28">
        <v>306.22</v>
      </c>
      <c r="L4500" s="28">
        <v>2.29</v>
      </c>
      <c r="M4500" s="28" t="s">
        <v>50</v>
      </c>
      <c r="N4500" s="28">
        <v>78.15</v>
      </c>
    </row>
    <row r="4501">
      <c r="A4501" s="28">
        <v>4500.0</v>
      </c>
      <c r="B4501" s="28">
        <v>22.0</v>
      </c>
      <c r="C4501" s="28" t="s">
        <v>44</v>
      </c>
      <c r="D4501" s="28">
        <v>0.63</v>
      </c>
      <c r="E4501" s="28">
        <v>8.54</v>
      </c>
      <c r="F4501" s="28">
        <v>4.79</v>
      </c>
      <c r="G4501" s="28">
        <v>66.43</v>
      </c>
      <c r="H4501" s="28" t="s">
        <v>51</v>
      </c>
      <c r="I4501" s="28">
        <v>2.04</v>
      </c>
      <c r="J4501" s="28">
        <v>2.59</v>
      </c>
      <c r="K4501" s="28">
        <v>316.26</v>
      </c>
      <c r="L4501" s="28">
        <v>2.05</v>
      </c>
      <c r="M4501" s="28" t="s">
        <v>50</v>
      </c>
      <c r="N4501" s="28">
        <v>87.86</v>
      </c>
    </row>
    <row r="4502">
      <c r="A4502" s="28">
        <v>4501.0</v>
      </c>
      <c r="B4502" s="28">
        <v>19.0</v>
      </c>
      <c r="C4502" s="28" t="s">
        <v>44</v>
      </c>
      <c r="D4502" s="28">
        <v>0.17</v>
      </c>
      <c r="E4502" s="28">
        <v>5.07</v>
      </c>
      <c r="F4502" s="28">
        <v>5.36</v>
      </c>
      <c r="G4502" s="28">
        <v>90.48</v>
      </c>
      <c r="H4502" s="28" t="s">
        <v>51</v>
      </c>
      <c r="I4502" s="28">
        <v>2.57</v>
      </c>
      <c r="J4502" s="28">
        <v>4.32</v>
      </c>
      <c r="K4502" s="28">
        <v>300.04</v>
      </c>
      <c r="L4502" s="28">
        <v>2.16</v>
      </c>
      <c r="M4502" s="28" t="s">
        <v>48</v>
      </c>
      <c r="N4502" s="28">
        <v>84.56</v>
      </c>
    </row>
    <row r="4503">
      <c r="A4503" s="28">
        <v>4502.0</v>
      </c>
      <c r="B4503" s="28">
        <v>20.0</v>
      </c>
      <c r="C4503" s="28" t="s">
        <v>52</v>
      </c>
      <c r="D4503" s="28">
        <v>2.97</v>
      </c>
      <c r="E4503" s="28">
        <v>7.73</v>
      </c>
      <c r="F4503" s="28">
        <v>4.5</v>
      </c>
      <c r="G4503" s="28">
        <v>60.02</v>
      </c>
      <c r="H4503" s="28" t="s">
        <v>45</v>
      </c>
      <c r="I4503" s="28">
        <v>2.28</v>
      </c>
      <c r="J4503" s="28">
        <v>7.29</v>
      </c>
      <c r="K4503" s="28">
        <v>279.53</v>
      </c>
      <c r="L4503" s="28">
        <v>4.91</v>
      </c>
      <c r="M4503" s="28" t="s">
        <v>50</v>
      </c>
      <c r="N4503" s="28">
        <v>74.16</v>
      </c>
    </row>
    <row r="4504">
      <c r="A4504" s="28">
        <v>4503.0</v>
      </c>
      <c r="B4504" s="28">
        <v>18.0</v>
      </c>
      <c r="C4504" s="28" t="s">
        <v>44</v>
      </c>
      <c r="D4504" s="28">
        <v>5.97</v>
      </c>
      <c r="E4504" s="28">
        <v>3.72</v>
      </c>
      <c r="F4504" s="28">
        <v>8.63</v>
      </c>
      <c r="G4504" s="28">
        <v>77.56</v>
      </c>
      <c r="H4504" s="28" t="s">
        <v>47</v>
      </c>
      <c r="I4504" s="28">
        <v>4.94</v>
      </c>
      <c r="J4504" s="28">
        <v>7.99</v>
      </c>
      <c r="K4504" s="28">
        <v>256.92</v>
      </c>
      <c r="L4504" s="28">
        <v>13.5</v>
      </c>
      <c r="M4504" s="28" t="s">
        <v>46</v>
      </c>
      <c r="N4504" s="28">
        <v>55.1</v>
      </c>
    </row>
    <row r="4505">
      <c r="A4505" s="28">
        <v>4504.0</v>
      </c>
      <c r="B4505" s="28">
        <v>19.0</v>
      </c>
      <c r="C4505" s="28" t="s">
        <v>49</v>
      </c>
      <c r="D4505" s="28">
        <v>1.38</v>
      </c>
      <c r="E4505" s="28">
        <v>2.92</v>
      </c>
      <c r="F4505" s="28">
        <v>8.36</v>
      </c>
      <c r="G4505" s="28">
        <v>63.47</v>
      </c>
      <c r="H4505" s="28" t="s">
        <v>45</v>
      </c>
      <c r="I4505" s="28">
        <v>0.17</v>
      </c>
      <c r="J4505" s="28">
        <v>4.49</v>
      </c>
      <c r="K4505" s="28">
        <v>285.1</v>
      </c>
      <c r="L4505" s="28">
        <v>3.25</v>
      </c>
      <c r="M4505" s="28" t="s">
        <v>48</v>
      </c>
      <c r="N4505" s="28">
        <v>68.32</v>
      </c>
    </row>
    <row r="4506">
      <c r="A4506" s="28">
        <v>4505.0</v>
      </c>
      <c r="B4506" s="28">
        <v>19.0</v>
      </c>
      <c r="C4506" s="28" t="s">
        <v>44</v>
      </c>
      <c r="D4506" s="28">
        <v>4.85</v>
      </c>
      <c r="E4506" s="28">
        <v>2.69</v>
      </c>
      <c r="F4506" s="28">
        <v>5.54</v>
      </c>
      <c r="G4506" s="28">
        <v>82.09</v>
      </c>
      <c r="H4506" s="28" t="s">
        <v>45</v>
      </c>
      <c r="I4506" s="28">
        <v>1.91</v>
      </c>
      <c r="J4506" s="28">
        <v>8.86</v>
      </c>
      <c r="K4506" s="28">
        <v>244.19</v>
      </c>
      <c r="L4506" s="28">
        <v>11.49</v>
      </c>
      <c r="M4506" s="28" t="s">
        <v>48</v>
      </c>
      <c r="N4506" s="28">
        <v>36.86</v>
      </c>
    </row>
    <row r="4507">
      <c r="A4507" s="28">
        <v>4506.0</v>
      </c>
      <c r="B4507" s="28">
        <v>18.0</v>
      </c>
      <c r="C4507" s="28" t="s">
        <v>44</v>
      </c>
      <c r="D4507" s="28">
        <v>2.31</v>
      </c>
      <c r="E4507" s="28">
        <v>4.23</v>
      </c>
      <c r="F4507" s="28">
        <v>5.23</v>
      </c>
      <c r="G4507" s="28">
        <v>73.84</v>
      </c>
      <c r="H4507" s="28" t="s">
        <v>45</v>
      </c>
      <c r="I4507" s="28">
        <v>4.84</v>
      </c>
      <c r="J4507" s="28">
        <v>6.6</v>
      </c>
      <c r="K4507" s="28">
        <v>277.94</v>
      </c>
      <c r="L4507" s="28">
        <v>8.66</v>
      </c>
      <c r="M4507" s="28" t="s">
        <v>48</v>
      </c>
      <c r="N4507" s="28">
        <v>60.43</v>
      </c>
    </row>
    <row r="4508">
      <c r="A4508" s="28">
        <v>4507.0</v>
      </c>
      <c r="B4508" s="28">
        <v>20.0</v>
      </c>
      <c r="C4508" s="28" t="s">
        <v>49</v>
      </c>
      <c r="D4508" s="28">
        <v>6.38</v>
      </c>
      <c r="E4508" s="28">
        <v>1.32</v>
      </c>
      <c r="F4508" s="28">
        <v>8.53</v>
      </c>
      <c r="G4508" s="28">
        <v>61.13</v>
      </c>
      <c r="H4508" s="28" t="s">
        <v>45</v>
      </c>
      <c r="I4508" s="28">
        <v>1.85</v>
      </c>
      <c r="J4508" s="28">
        <v>7.89</v>
      </c>
      <c r="K4508" s="28">
        <v>216.13</v>
      </c>
      <c r="L4508" s="28">
        <v>11.89</v>
      </c>
      <c r="M4508" s="28" t="s">
        <v>46</v>
      </c>
      <c r="N4508" s="28">
        <v>29.48</v>
      </c>
    </row>
    <row r="4509">
      <c r="A4509" s="28">
        <v>4508.0</v>
      </c>
      <c r="B4509" s="28">
        <v>20.0</v>
      </c>
      <c r="C4509" s="28" t="s">
        <v>44</v>
      </c>
      <c r="D4509" s="28">
        <v>6.39</v>
      </c>
      <c r="E4509" s="28">
        <v>3.55</v>
      </c>
      <c r="F4509" s="28">
        <v>4.01</v>
      </c>
      <c r="G4509" s="28">
        <v>78.44</v>
      </c>
      <c r="H4509" s="28" t="s">
        <v>51</v>
      </c>
      <c r="I4509" s="28">
        <v>1.99</v>
      </c>
      <c r="J4509" s="28">
        <v>12.0</v>
      </c>
      <c r="K4509" s="28">
        <v>262.29</v>
      </c>
      <c r="L4509" s="28">
        <v>15.38</v>
      </c>
      <c r="M4509" s="28" t="s">
        <v>46</v>
      </c>
      <c r="N4509" s="28">
        <v>31.57</v>
      </c>
    </row>
    <row r="4510">
      <c r="A4510" s="28">
        <v>4509.0</v>
      </c>
      <c r="B4510" s="28">
        <v>22.0</v>
      </c>
      <c r="C4510" s="28" t="s">
        <v>49</v>
      </c>
      <c r="D4510" s="28">
        <v>6.2</v>
      </c>
      <c r="E4510" s="28">
        <v>6.87</v>
      </c>
      <c r="F4510" s="28">
        <v>7.0</v>
      </c>
      <c r="G4510" s="28">
        <v>82.82</v>
      </c>
      <c r="H4510" s="28" t="s">
        <v>45</v>
      </c>
      <c r="I4510" s="28">
        <v>3.16</v>
      </c>
      <c r="J4510" s="28">
        <v>7.37</v>
      </c>
      <c r="K4510" s="28">
        <v>246.8</v>
      </c>
      <c r="L4510" s="28">
        <v>12.58</v>
      </c>
      <c r="M4510" s="28" t="s">
        <v>46</v>
      </c>
      <c r="N4510" s="28">
        <v>65.41</v>
      </c>
    </row>
    <row r="4511">
      <c r="A4511" s="28">
        <v>4510.0</v>
      </c>
      <c r="B4511" s="28">
        <v>19.0</v>
      </c>
      <c r="C4511" s="28" t="s">
        <v>44</v>
      </c>
      <c r="D4511" s="28">
        <v>4.2</v>
      </c>
      <c r="E4511" s="28">
        <v>6.83</v>
      </c>
      <c r="F4511" s="28">
        <v>8.58</v>
      </c>
      <c r="G4511" s="28">
        <v>69.91</v>
      </c>
      <c r="H4511" s="28" t="s">
        <v>47</v>
      </c>
      <c r="I4511" s="28">
        <v>4.54</v>
      </c>
      <c r="J4511" s="28">
        <v>10.06</v>
      </c>
      <c r="K4511" s="28">
        <v>262.9</v>
      </c>
      <c r="L4511" s="28">
        <v>11.0</v>
      </c>
      <c r="M4511" s="28" t="s">
        <v>48</v>
      </c>
      <c r="N4511" s="28">
        <v>83.95</v>
      </c>
    </row>
    <row r="4512">
      <c r="A4512" s="28">
        <v>4511.0</v>
      </c>
      <c r="B4512" s="28">
        <v>19.0</v>
      </c>
      <c r="C4512" s="28" t="s">
        <v>44</v>
      </c>
      <c r="D4512" s="28">
        <v>2.28</v>
      </c>
      <c r="E4512" s="28">
        <v>1.66</v>
      </c>
      <c r="F4512" s="28">
        <v>6.54</v>
      </c>
      <c r="G4512" s="28">
        <v>90.62</v>
      </c>
      <c r="H4512" s="28" t="s">
        <v>47</v>
      </c>
      <c r="I4512" s="28">
        <v>1.47</v>
      </c>
      <c r="J4512" s="28">
        <v>4.86</v>
      </c>
      <c r="K4512" s="28">
        <v>279.74</v>
      </c>
      <c r="L4512" s="28">
        <v>4.96</v>
      </c>
      <c r="M4512" s="28" t="s">
        <v>48</v>
      </c>
      <c r="N4512" s="28">
        <v>57.0</v>
      </c>
    </row>
    <row r="4513">
      <c r="A4513" s="28">
        <v>4512.0</v>
      </c>
      <c r="B4513" s="28">
        <v>24.0</v>
      </c>
      <c r="C4513" s="28" t="s">
        <v>44</v>
      </c>
      <c r="D4513" s="28">
        <v>6.48</v>
      </c>
      <c r="E4513" s="28">
        <v>3.59</v>
      </c>
      <c r="F4513" s="28">
        <v>4.01</v>
      </c>
      <c r="G4513" s="28">
        <v>74.84</v>
      </c>
      <c r="H4513" s="28" t="s">
        <v>45</v>
      </c>
      <c r="I4513" s="28">
        <v>4.74</v>
      </c>
      <c r="J4513" s="28">
        <v>9.06</v>
      </c>
      <c r="K4513" s="28">
        <v>264.25</v>
      </c>
      <c r="L4513" s="28">
        <v>13.47</v>
      </c>
      <c r="M4513" s="28" t="s">
        <v>46</v>
      </c>
      <c r="N4513" s="28">
        <v>21.8</v>
      </c>
    </row>
    <row r="4514">
      <c r="A4514" s="28">
        <v>4513.0</v>
      </c>
      <c r="B4514" s="28">
        <v>21.0</v>
      </c>
      <c r="C4514" s="28" t="s">
        <v>44</v>
      </c>
      <c r="D4514" s="28">
        <v>1.49</v>
      </c>
      <c r="E4514" s="28">
        <v>6.13</v>
      </c>
      <c r="F4514" s="28">
        <v>5.09</v>
      </c>
      <c r="G4514" s="28">
        <v>89.97</v>
      </c>
      <c r="H4514" s="28" t="s">
        <v>51</v>
      </c>
      <c r="I4514" s="28">
        <v>1.41</v>
      </c>
      <c r="J4514" s="28">
        <v>4.72</v>
      </c>
      <c r="K4514" s="28">
        <v>308.67</v>
      </c>
      <c r="L4514" s="28">
        <v>7.95</v>
      </c>
      <c r="M4514" s="28" t="s">
        <v>48</v>
      </c>
      <c r="N4514" s="28">
        <v>78.72</v>
      </c>
    </row>
    <row r="4515">
      <c r="A4515" s="28">
        <v>4514.0</v>
      </c>
      <c r="B4515" s="28">
        <v>19.0</v>
      </c>
      <c r="C4515" s="28" t="s">
        <v>44</v>
      </c>
      <c r="D4515" s="28">
        <v>2.32</v>
      </c>
      <c r="E4515" s="28">
        <v>3.87</v>
      </c>
      <c r="F4515" s="28">
        <v>8.61</v>
      </c>
      <c r="G4515" s="28">
        <v>83.16</v>
      </c>
      <c r="H4515" s="28" t="s">
        <v>51</v>
      </c>
      <c r="I4515" s="28">
        <v>4.08</v>
      </c>
      <c r="J4515" s="28">
        <v>6.79</v>
      </c>
      <c r="K4515" s="28">
        <v>290.88</v>
      </c>
      <c r="L4515" s="28">
        <v>6.03</v>
      </c>
      <c r="M4515" s="28" t="s">
        <v>48</v>
      </c>
      <c r="N4515" s="28">
        <v>79.33</v>
      </c>
    </row>
    <row r="4516">
      <c r="A4516" s="28">
        <v>4515.0</v>
      </c>
      <c r="B4516" s="28">
        <v>17.0</v>
      </c>
      <c r="C4516" s="28" t="s">
        <v>49</v>
      </c>
      <c r="D4516" s="28">
        <v>1.47</v>
      </c>
      <c r="E4516" s="28">
        <v>4.76</v>
      </c>
      <c r="F4516" s="28">
        <v>4.09</v>
      </c>
      <c r="G4516" s="28">
        <v>94.77</v>
      </c>
      <c r="H4516" s="28" t="s">
        <v>47</v>
      </c>
      <c r="I4516" s="28">
        <v>1.38</v>
      </c>
      <c r="J4516" s="28">
        <v>3.27</v>
      </c>
      <c r="K4516" s="28">
        <v>314.56</v>
      </c>
      <c r="L4516" s="28">
        <v>4.38</v>
      </c>
      <c r="M4516" s="28" t="s">
        <v>48</v>
      </c>
      <c r="N4516" s="28">
        <v>79.82</v>
      </c>
    </row>
    <row r="4517">
      <c r="A4517" s="28">
        <v>4516.0</v>
      </c>
      <c r="B4517" s="28">
        <v>21.0</v>
      </c>
      <c r="C4517" s="28" t="s">
        <v>49</v>
      </c>
      <c r="D4517" s="28">
        <v>5.39</v>
      </c>
      <c r="E4517" s="28">
        <v>7.42</v>
      </c>
      <c r="F4517" s="28">
        <v>5.97</v>
      </c>
      <c r="G4517" s="28">
        <v>81.88</v>
      </c>
      <c r="H4517" s="28" t="s">
        <v>45</v>
      </c>
      <c r="I4517" s="28">
        <v>0.36</v>
      </c>
      <c r="J4517" s="28">
        <v>7.66</v>
      </c>
      <c r="K4517" s="28">
        <v>259.21</v>
      </c>
      <c r="L4517" s="28">
        <v>12.12</v>
      </c>
      <c r="M4517" s="28" t="s">
        <v>50</v>
      </c>
      <c r="N4517" s="28">
        <v>92.822091581597</v>
      </c>
    </row>
    <row r="4518">
      <c r="A4518" s="28">
        <v>4517.0</v>
      </c>
      <c r="B4518" s="28">
        <v>17.0</v>
      </c>
      <c r="C4518" s="28" t="s">
        <v>44</v>
      </c>
      <c r="D4518" s="28">
        <v>5.49</v>
      </c>
      <c r="E4518" s="28">
        <v>1.08</v>
      </c>
      <c r="F4518" s="28">
        <v>7.95</v>
      </c>
      <c r="G4518" s="28">
        <v>67.43</v>
      </c>
      <c r="H4518" s="28" t="s">
        <v>51</v>
      </c>
      <c r="I4518" s="28">
        <v>4.06</v>
      </c>
      <c r="J4518" s="28">
        <v>11.3</v>
      </c>
      <c r="K4518" s="28">
        <v>249.1</v>
      </c>
      <c r="L4518" s="28">
        <v>14.03</v>
      </c>
      <c r="M4518" s="28" t="s">
        <v>46</v>
      </c>
      <c r="N4518" s="28">
        <v>44.9</v>
      </c>
    </row>
    <row r="4519">
      <c r="A4519" s="28">
        <v>4518.0</v>
      </c>
      <c r="B4519" s="28">
        <v>20.0</v>
      </c>
      <c r="C4519" s="28" t="s">
        <v>44</v>
      </c>
      <c r="D4519" s="28">
        <v>5.22</v>
      </c>
      <c r="E4519" s="28">
        <v>3.49</v>
      </c>
      <c r="F4519" s="28">
        <v>8.19</v>
      </c>
      <c r="G4519" s="28">
        <v>92.9</v>
      </c>
      <c r="H4519" s="28" t="s">
        <v>45</v>
      </c>
      <c r="I4519" s="28">
        <v>2.25</v>
      </c>
      <c r="J4519" s="28">
        <v>10.6</v>
      </c>
      <c r="K4519" s="28">
        <v>251.3</v>
      </c>
      <c r="L4519" s="28">
        <v>14.09</v>
      </c>
      <c r="M4519" s="28" t="s">
        <v>46</v>
      </c>
      <c r="N4519" s="28">
        <v>62.58</v>
      </c>
    </row>
    <row r="4520">
      <c r="A4520" s="28">
        <v>4519.0</v>
      </c>
      <c r="B4520" s="28">
        <v>21.0</v>
      </c>
      <c r="C4520" s="28" t="s">
        <v>49</v>
      </c>
      <c r="D4520" s="28">
        <v>3.32</v>
      </c>
      <c r="E4520" s="28">
        <v>2.28</v>
      </c>
      <c r="F4520" s="28">
        <v>6.39</v>
      </c>
      <c r="G4520" s="28">
        <v>91.32</v>
      </c>
      <c r="H4520" s="28" t="s">
        <v>51</v>
      </c>
      <c r="I4520" s="28">
        <v>1.95</v>
      </c>
      <c r="J4520" s="28">
        <v>5.38</v>
      </c>
      <c r="K4520" s="28">
        <v>274.26</v>
      </c>
      <c r="L4520" s="28">
        <v>6.4</v>
      </c>
      <c r="M4520" s="28" t="s">
        <v>48</v>
      </c>
      <c r="N4520" s="28">
        <v>56.37</v>
      </c>
    </row>
    <row r="4521">
      <c r="A4521" s="28">
        <v>4520.0</v>
      </c>
      <c r="B4521" s="28">
        <v>19.0</v>
      </c>
      <c r="C4521" s="28" t="s">
        <v>49</v>
      </c>
      <c r="D4521" s="28">
        <v>0.8</v>
      </c>
      <c r="E4521" s="28">
        <v>2.15</v>
      </c>
      <c r="F4521" s="28">
        <v>5.16</v>
      </c>
      <c r="G4521" s="28">
        <v>98.89</v>
      </c>
      <c r="H4521" s="28" t="s">
        <v>45</v>
      </c>
      <c r="I4521" s="28">
        <v>2.15</v>
      </c>
      <c r="J4521" s="28">
        <v>4.67</v>
      </c>
      <c r="K4521" s="28">
        <v>300.24</v>
      </c>
      <c r="L4521" s="28">
        <v>6.34</v>
      </c>
      <c r="M4521" s="28" t="s">
        <v>48</v>
      </c>
      <c r="N4521" s="28">
        <v>59.67</v>
      </c>
    </row>
    <row r="4522">
      <c r="A4522" s="28">
        <v>4521.0</v>
      </c>
      <c r="B4522" s="28">
        <v>18.0</v>
      </c>
      <c r="C4522" s="28" t="s">
        <v>49</v>
      </c>
      <c r="D4522" s="28">
        <v>7.29</v>
      </c>
      <c r="E4522" s="28">
        <v>9.63</v>
      </c>
      <c r="F4522" s="28">
        <v>7.0</v>
      </c>
      <c r="G4522" s="28">
        <v>63.74</v>
      </c>
      <c r="H4522" s="28" t="s">
        <v>45</v>
      </c>
      <c r="I4522" s="28">
        <v>3.06</v>
      </c>
      <c r="J4522" s="28">
        <v>9.31</v>
      </c>
      <c r="K4522" s="28">
        <v>243.64</v>
      </c>
      <c r="L4522" s="28">
        <v>13.75</v>
      </c>
      <c r="M4522" s="28" t="s">
        <v>46</v>
      </c>
      <c r="N4522" s="28">
        <v>68.485557033837</v>
      </c>
    </row>
    <row r="4523">
      <c r="A4523" s="28">
        <v>4522.0</v>
      </c>
      <c r="B4523" s="28">
        <v>22.0</v>
      </c>
      <c r="C4523" s="28" t="s">
        <v>49</v>
      </c>
      <c r="D4523" s="28">
        <v>4.06</v>
      </c>
      <c r="E4523" s="28">
        <v>4.39</v>
      </c>
      <c r="F4523" s="28">
        <v>5.32</v>
      </c>
      <c r="G4523" s="28">
        <v>83.65</v>
      </c>
      <c r="H4523" s="28" t="s">
        <v>45</v>
      </c>
      <c r="I4523" s="28">
        <v>1.31</v>
      </c>
      <c r="J4523" s="28">
        <v>7.81</v>
      </c>
      <c r="K4523" s="28">
        <v>266.1</v>
      </c>
      <c r="L4523" s="28">
        <v>9.67</v>
      </c>
      <c r="M4523" s="28" t="s">
        <v>48</v>
      </c>
      <c r="N4523" s="28">
        <v>56.69</v>
      </c>
    </row>
    <row r="4524">
      <c r="A4524" s="28">
        <v>4523.0</v>
      </c>
      <c r="B4524" s="28">
        <v>17.0</v>
      </c>
      <c r="C4524" s="28" t="s">
        <v>44</v>
      </c>
      <c r="D4524" s="28">
        <v>3.26</v>
      </c>
      <c r="E4524" s="28">
        <v>5.74</v>
      </c>
      <c r="F4524" s="28">
        <v>5.28</v>
      </c>
      <c r="G4524" s="28">
        <v>79.67</v>
      </c>
      <c r="H4524" s="28" t="s">
        <v>45</v>
      </c>
      <c r="I4524" s="28">
        <v>1.19</v>
      </c>
      <c r="J4524" s="28">
        <v>6.09</v>
      </c>
      <c r="K4524" s="28">
        <v>294.41</v>
      </c>
      <c r="L4524" s="28">
        <v>5.56</v>
      </c>
      <c r="M4524" s="28" t="s">
        <v>48</v>
      </c>
      <c r="N4524" s="28">
        <v>67.16</v>
      </c>
    </row>
    <row r="4525">
      <c r="A4525" s="28">
        <v>4524.0</v>
      </c>
      <c r="B4525" s="28">
        <v>21.0</v>
      </c>
      <c r="C4525" s="28" t="s">
        <v>44</v>
      </c>
      <c r="D4525" s="28">
        <v>4.71</v>
      </c>
      <c r="E4525" s="28">
        <v>7.6</v>
      </c>
      <c r="F4525" s="28">
        <v>8.04</v>
      </c>
      <c r="G4525" s="28">
        <v>86.83</v>
      </c>
      <c r="H4525" s="28" t="s">
        <v>45</v>
      </c>
      <c r="I4525" s="28">
        <v>2.42</v>
      </c>
      <c r="J4525" s="28">
        <v>7.52</v>
      </c>
      <c r="K4525" s="28">
        <v>255.19</v>
      </c>
      <c r="L4525" s="28">
        <v>12.62</v>
      </c>
      <c r="M4525" s="28" t="s">
        <v>48</v>
      </c>
      <c r="N4525" s="28">
        <v>92.89</v>
      </c>
    </row>
    <row r="4526">
      <c r="A4526" s="28">
        <v>4525.0</v>
      </c>
      <c r="B4526" s="28">
        <v>19.0</v>
      </c>
      <c r="C4526" s="28" t="s">
        <v>49</v>
      </c>
      <c r="D4526" s="28">
        <v>1.54</v>
      </c>
      <c r="E4526" s="28">
        <v>1.43</v>
      </c>
      <c r="F4526" s="28">
        <v>4.77</v>
      </c>
      <c r="G4526" s="28">
        <v>99.21</v>
      </c>
      <c r="H4526" s="28" t="s">
        <v>51</v>
      </c>
      <c r="I4526" s="28">
        <v>0.18</v>
      </c>
      <c r="J4526" s="28">
        <v>5.72</v>
      </c>
      <c r="K4526" s="28">
        <v>295.53</v>
      </c>
      <c r="L4526" s="28">
        <v>3.33</v>
      </c>
      <c r="M4526" s="28" t="s">
        <v>48</v>
      </c>
      <c r="N4526" s="28">
        <v>61.53</v>
      </c>
    </row>
    <row r="4527">
      <c r="A4527" s="28">
        <v>4526.0</v>
      </c>
      <c r="B4527" s="28">
        <v>21.0</v>
      </c>
      <c r="C4527" s="28" t="s">
        <v>49</v>
      </c>
      <c r="D4527" s="28">
        <v>1.06</v>
      </c>
      <c r="E4527" s="28">
        <v>3.17</v>
      </c>
      <c r="F4527" s="28">
        <v>4.03</v>
      </c>
      <c r="G4527" s="28">
        <v>81.29</v>
      </c>
      <c r="H4527" s="28" t="s">
        <v>51</v>
      </c>
      <c r="I4527" s="28">
        <v>3.21</v>
      </c>
      <c r="J4527" s="28">
        <v>3.32</v>
      </c>
      <c r="K4527" s="28">
        <v>302.76</v>
      </c>
      <c r="L4527" s="28">
        <v>4.76</v>
      </c>
      <c r="M4527" s="28" t="s">
        <v>48</v>
      </c>
      <c r="N4527" s="28">
        <v>61.2</v>
      </c>
    </row>
    <row r="4528">
      <c r="A4528" s="28">
        <v>4527.0</v>
      </c>
      <c r="B4528" s="28">
        <v>19.0</v>
      </c>
      <c r="C4528" s="28" t="s">
        <v>49</v>
      </c>
      <c r="D4528" s="28">
        <v>3.24</v>
      </c>
      <c r="E4528" s="28">
        <v>8.49</v>
      </c>
      <c r="F4528" s="28">
        <v>5.68</v>
      </c>
      <c r="G4528" s="28">
        <v>87.43</v>
      </c>
      <c r="H4528" s="28" t="s">
        <v>51</v>
      </c>
      <c r="I4528" s="28">
        <v>4.11</v>
      </c>
      <c r="J4528" s="28">
        <v>6.26</v>
      </c>
      <c r="K4528" s="28">
        <v>272.13</v>
      </c>
      <c r="L4528" s="28">
        <v>8.52</v>
      </c>
      <c r="M4528" s="28" t="s">
        <v>50</v>
      </c>
      <c r="N4528" s="28">
        <v>83.82</v>
      </c>
    </row>
    <row r="4529">
      <c r="A4529" s="28">
        <v>4528.0</v>
      </c>
      <c r="B4529" s="28">
        <v>19.0</v>
      </c>
      <c r="C4529" s="28" t="s">
        <v>44</v>
      </c>
      <c r="D4529" s="28">
        <v>1.82</v>
      </c>
      <c r="E4529" s="28">
        <v>8.76</v>
      </c>
      <c r="F4529" s="28">
        <v>6.45</v>
      </c>
      <c r="G4529" s="28">
        <v>73.89</v>
      </c>
      <c r="H4529" s="28" t="s">
        <v>45</v>
      </c>
      <c r="I4529" s="28">
        <v>3.64</v>
      </c>
      <c r="J4529" s="28">
        <v>7.45</v>
      </c>
      <c r="K4529" s="28">
        <v>292.3</v>
      </c>
      <c r="L4529" s="28">
        <v>6.81</v>
      </c>
      <c r="M4529" s="28" t="s">
        <v>48</v>
      </c>
      <c r="N4529" s="28">
        <v>100.0</v>
      </c>
    </row>
    <row r="4530">
      <c r="A4530" s="28">
        <v>4529.0</v>
      </c>
      <c r="B4530" s="28">
        <v>19.0</v>
      </c>
      <c r="C4530" s="28" t="s">
        <v>52</v>
      </c>
      <c r="D4530" s="28">
        <v>1.95</v>
      </c>
      <c r="E4530" s="28">
        <v>4.36</v>
      </c>
      <c r="F4530" s="28">
        <v>7.53</v>
      </c>
      <c r="G4530" s="28">
        <v>71.96</v>
      </c>
      <c r="H4530" s="28" t="s">
        <v>45</v>
      </c>
      <c r="I4530" s="28">
        <v>2.35</v>
      </c>
      <c r="J4530" s="28">
        <v>6.73</v>
      </c>
      <c r="K4530" s="28">
        <v>302.11</v>
      </c>
      <c r="L4530" s="28">
        <v>8.52</v>
      </c>
      <c r="M4530" s="28" t="s">
        <v>48</v>
      </c>
      <c r="N4530" s="28">
        <v>78.11</v>
      </c>
    </row>
    <row r="4531">
      <c r="A4531" s="28">
        <v>4530.0</v>
      </c>
      <c r="B4531" s="28">
        <v>24.0</v>
      </c>
      <c r="C4531" s="28" t="s">
        <v>49</v>
      </c>
      <c r="D4531" s="28">
        <v>7.14</v>
      </c>
      <c r="E4531" s="28">
        <v>4.37</v>
      </c>
      <c r="F4531" s="28">
        <v>7.91</v>
      </c>
      <c r="G4531" s="28">
        <v>73.41</v>
      </c>
      <c r="H4531" s="28" t="s">
        <v>47</v>
      </c>
      <c r="I4531" s="28">
        <v>2.83</v>
      </c>
      <c r="J4531" s="28">
        <v>10.06</v>
      </c>
      <c r="K4531" s="28">
        <v>246.34</v>
      </c>
      <c r="L4531" s="28">
        <v>14.53</v>
      </c>
      <c r="M4531" s="28" t="s">
        <v>46</v>
      </c>
      <c r="N4531" s="28">
        <v>39.47</v>
      </c>
    </row>
    <row r="4532">
      <c r="A4532" s="28">
        <v>4531.0</v>
      </c>
      <c r="B4532" s="28">
        <v>22.0</v>
      </c>
      <c r="C4532" s="28" t="s">
        <v>44</v>
      </c>
      <c r="D4532" s="28">
        <v>4.25</v>
      </c>
      <c r="E4532" s="28">
        <v>7.81</v>
      </c>
      <c r="F4532" s="28">
        <v>7.32</v>
      </c>
      <c r="G4532" s="28">
        <v>61.54</v>
      </c>
      <c r="H4532" s="28" t="s">
        <v>45</v>
      </c>
      <c r="I4532" s="28">
        <v>0.13</v>
      </c>
      <c r="J4532" s="28">
        <v>6.4</v>
      </c>
      <c r="K4532" s="28">
        <v>271.99</v>
      </c>
      <c r="L4532" s="28">
        <v>12.51</v>
      </c>
      <c r="M4532" s="28" t="s">
        <v>48</v>
      </c>
      <c r="N4532" s="28">
        <v>73.65</v>
      </c>
    </row>
    <row r="4533">
      <c r="A4533" s="28">
        <v>4532.0</v>
      </c>
      <c r="B4533" s="28">
        <v>18.0</v>
      </c>
      <c r="C4533" s="28" t="s">
        <v>49</v>
      </c>
      <c r="D4533" s="28">
        <v>3.87</v>
      </c>
      <c r="E4533" s="28">
        <v>3.66</v>
      </c>
      <c r="F4533" s="28">
        <v>7.13</v>
      </c>
      <c r="G4533" s="28">
        <v>71.39</v>
      </c>
      <c r="H4533" s="28" t="s">
        <v>47</v>
      </c>
      <c r="I4533" s="28">
        <v>4.56</v>
      </c>
      <c r="J4533" s="28">
        <v>8.17</v>
      </c>
      <c r="K4533" s="28">
        <v>261.65</v>
      </c>
      <c r="L4533" s="28">
        <v>9.12</v>
      </c>
      <c r="M4533" s="28" t="s">
        <v>48</v>
      </c>
      <c r="N4533" s="28">
        <v>59.42</v>
      </c>
    </row>
    <row r="4534">
      <c r="A4534" s="28">
        <v>4533.0</v>
      </c>
      <c r="B4534" s="28">
        <v>18.0</v>
      </c>
      <c r="C4534" s="28" t="s">
        <v>44</v>
      </c>
      <c r="D4534" s="28">
        <v>5.52</v>
      </c>
      <c r="E4534" s="28">
        <v>2.05</v>
      </c>
      <c r="F4534" s="28">
        <v>7.33</v>
      </c>
      <c r="G4534" s="28">
        <v>66.92</v>
      </c>
      <c r="H4534" s="28" t="s">
        <v>47</v>
      </c>
      <c r="I4534" s="28">
        <v>2.79</v>
      </c>
      <c r="J4534" s="28">
        <v>10.56</v>
      </c>
      <c r="K4534" s="28">
        <v>247.76</v>
      </c>
      <c r="L4534" s="28">
        <v>14.42</v>
      </c>
      <c r="M4534" s="28" t="s">
        <v>46</v>
      </c>
      <c r="N4534" s="28">
        <v>33.72</v>
      </c>
    </row>
    <row r="4535">
      <c r="A4535" s="28">
        <v>4534.0</v>
      </c>
      <c r="B4535" s="28">
        <v>21.0</v>
      </c>
      <c r="C4535" s="28" t="s">
        <v>44</v>
      </c>
      <c r="D4535" s="28">
        <v>7.61</v>
      </c>
      <c r="E4535" s="28">
        <v>3.32</v>
      </c>
      <c r="F4535" s="28">
        <v>5.36</v>
      </c>
      <c r="G4535" s="28">
        <v>78.3</v>
      </c>
      <c r="H4535" s="28" t="s">
        <v>45</v>
      </c>
      <c r="I4535" s="28">
        <v>1.58</v>
      </c>
      <c r="J4535" s="28">
        <v>12.91</v>
      </c>
      <c r="K4535" s="28">
        <v>222.89</v>
      </c>
      <c r="L4535" s="28">
        <v>17.48</v>
      </c>
      <c r="M4535" s="28" t="s">
        <v>46</v>
      </c>
      <c r="N4535" s="28">
        <v>21.25</v>
      </c>
    </row>
    <row r="4536">
      <c r="A4536" s="28">
        <v>4535.0</v>
      </c>
      <c r="B4536" s="28">
        <v>21.0</v>
      </c>
      <c r="C4536" s="28" t="s">
        <v>44</v>
      </c>
      <c r="D4536" s="28">
        <v>0.9</v>
      </c>
      <c r="E4536" s="28">
        <v>4.49</v>
      </c>
      <c r="F4536" s="28">
        <v>5.91</v>
      </c>
      <c r="G4536" s="28">
        <v>78.43</v>
      </c>
      <c r="H4536" s="28" t="s">
        <v>47</v>
      </c>
      <c r="I4536" s="28">
        <v>1.47</v>
      </c>
      <c r="J4536" s="28">
        <v>4.72</v>
      </c>
      <c r="K4536" s="28">
        <v>326.21</v>
      </c>
      <c r="L4536" s="28">
        <v>4.94</v>
      </c>
      <c r="M4536" s="28" t="s">
        <v>48</v>
      </c>
      <c r="N4536" s="28">
        <v>69.98</v>
      </c>
    </row>
    <row r="4537">
      <c r="A4537" s="28">
        <v>4536.0</v>
      </c>
      <c r="B4537" s="28">
        <v>19.0</v>
      </c>
      <c r="C4537" s="28" t="s">
        <v>44</v>
      </c>
      <c r="D4537" s="28">
        <v>6.67</v>
      </c>
      <c r="E4537" s="28">
        <v>1.47</v>
      </c>
      <c r="F4537" s="28">
        <v>7.08</v>
      </c>
      <c r="G4537" s="28">
        <v>90.61</v>
      </c>
      <c r="H4537" s="28" t="s">
        <v>51</v>
      </c>
      <c r="I4537" s="28">
        <v>3.3</v>
      </c>
      <c r="J4537" s="28">
        <v>10.25</v>
      </c>
      <c r="K4537" s="28">
        <v>249.82</v>
      </c>
      <c r="L4537" s="28">
        <v>13.12</v>
      </c>
      <c r="M4537" s="28" t="s">
        <v>46</v>
      </c>
      <c r="N4537" s="28">
        <v>44.04</v>
      </c>
    </row>
    <row r="4538">
      <c r="A4538" s="28">
        <v>4537.0</v>
      </c>
      <c r="B4538" s="28">
        <v>24.0</v>
      </c>
      <c r="C4538" s="28" t="s">
        <v>44</v>
      </c>
      <c r="D4538" s="28">
        <v>4.67</v>
      </c>
      <c r="E4538" s="28">
        <v>5.31</v>
      </c>
      <c r="F4538" s="28">
        <v>4.33</v>
      </c>
      <c r="G4538" s="28">
        <v>80.09</v>
      </c>
      <c r="H4538" s="28" t="s">
        <v>51</v>
      </c>
      <c r="I4538" s="28">
        <v>2.92</v>
      </c>
      <c r="J4538" s="28">
        <v>9.27</v>
      </c>
      <c r="K4538" s="28">
        <v>276.1</v>
      </c>
      <c r="L4538" s="28">
        <v>11.85</v>
      </c>
      <c r="M4538" s="28" t="s">
        <v>48</v>
      </c>
      <c r="N4538" s="28">
        <v>60.9564013819292</v>
      </c>
    </row>
    <row r="4539">
      <c r="A4539" s="28">
        <v>4538.0</v>
      </c>
      <c r="B4539" s="28">
        <v>19.0</v>
      </c>
      <c r="C4539" s="28" t="s">
        <v>49</v>
      </c>
      <c r="D4539" s="28">
        <v>1.17</v>
      </c>
      <c r="E4539" s="28">
        <v>7.66</v>
      </c>
      <c r="F4539" s="28">
        <v>5.48</v>
      </c>
      <c r="G4539" s="28">
        <v>78.52</v>
      </c>
      <c r="H4539" s="28" t="s">
        <v>47</v>
      </c>
      <c r="I4539" s="28">
        <v>0.94</v>
      </c>
      <c r="J4539" s="28">
        <v>3.05</v>
      </c>
      <c r="K4539" s="28">
        <v>298.87</v>
      </c>
      <c r="L4539" s="28">
        <v>3.32</v>
      </c>
      <c r="M4539" s="28" t="s">
        <v>50</v>
      </c>
      <c r="N4539" s="28">
        <v>89.79</v>
      </c>
    </row>
    <row r="4540">
      <c r="A4540" s="28">
        <v>4539.0</v>
      </c>
      <c r="B4540" s="28">
        <v>24.0</v>
      </c>
      <c r="C4540" s="28" t="s">
        <v>44</v>
      </c>
      <c r="D4540" s="28">
        <v>2.38</v>
      </c>
      <c r="E4540" s="28">
        <v>5.62</v>
      </c>
      <c r="F4540" s="28">
        <v>6.03</v>
      </c>
      <c r="G4540" s="28">
        <v>69.27</v>
      </c>
      <c r="H4540" s="28" t="s">
        <v>51</v>
      </c>
      <c r="I4540" s="28">
        <v>2.05</v>
      </c>
      <c r="J4540" s="28">
        <v>7.64</v>
      </c>
      <c r="K4540" s="28">
        <v>278.71</v>
      </c>
      <c r="L4540" s="28">
        <v>8.26</v>
      </c>
      <c r="M4540" s="28" t="s">
        <v>48</v>
      </c>
      <c r="N4540" s="28">
        <v>58.41</v>
      </c>
    </row>
    <row r="4541">
      <c r="A4541" s="28">
        <v>4540.0</v>
      </c>
      <c r="B4541" s="28">
        <v>19.0</v>
      </c>
      <c r="C4541" s="28" t="s">
        <v>49</v>
      </c>
      <c r="D4541" s="28">
        <v>3.86</v>
      </c>
      <c r="E4541" s="28">
        <v>1.65</v>
      </c>
      <c r="F4541" s="28">
        <v>6.67</v>
      </c>
      <c r="G4541" s="28">
        <v>94.1</v>
      </c>
      <c r="H4541" s="28" t="s">
        <v>47</v>
      </c>
      <c r="I4541" s="28">
        <v>3.38</v>
      </c>
      <c r="J4541" s="28">
        <v>5.23</v>
      </c>
      <c r="K4541" s="28">
        <v>279.41</v>
      </c>
      <c r="L4541" s="28">
        <v>9.22</v>
      </c>
      <c r="M4541" s="28" t="s">
        <v>48</v>
      </c>
      <c r="N4541" s="28">
        <v>41.44</v>
      </c>
    </row>
    <row r="4542">
      <c r="A4542" s="28">
        <v>4541.0</v>
      </c>
      <c r="B4542" s="28">
        <v>17.0</v>
      </c>
      <c r="C4542" s="28" t="s">
        <v>44</v>
      </c>
      <c r="D4542" s="28">
        <v>5.53</v>
      </c>
      <c r="E4542" s="28">
        <v>4.96</v>
      </c>
      <c r="F4542" s="28">
        <v>6.43</v>
      </c>
      <c r="G4542" s="28">
        <v>63.64</v>
      </c>
      <c r="H4542" s="28" t="s">
        <v>51</v>
      </c>
      <c r="I4542" s="28">
        <v>1.49</v>
      </c>
      <c r="J4542" s="28">
        <v>9.55</v>
      </c>
      <c r="K4542" s="28">
        <v>249.04</v>
      </c>
      <c r="L4542" s="28">
        <v>11.35</v>
      </c>
      <c r="M4542" s="28" t="s">
        <v>46</v>
      </c>
      <c r="N4542" s="28">
        <v>47.1</v>
      </c>
    </row>
    <row r="4543">
      <c r="A4543" s="28">
        <v>4542.0</v>
      </c>
      <c r="B4543" s="28">
        <v>17.0</v>
      </c>
      <c r="C4543" s="28" t="s">
        <v>44</v>
      </c>
      <c r="D4543" s="28">
        <v>1.94</v>
      </c>
      <c r="E4543" s="28">
        <v>7.38</v>
      </c>
      <c r="F4543" s="28">
        <v>7.59</v>
      </c>
      <c r="G4543" s="28">
        <v>99.29</v>
      </c>
      <c r="H4543" s="28" t="s">
        <v>47</v>
      </c>
      <c r="I4543" s="28">
        <v>2.55</v>
      </c>
      <c r="J4543" s="28">
        <v>5.89</v>
      </c>
      <c r="K4543" s="28">
        <v>299.64</v>
      </c>
      <c r="L4543" s="28">
        <v>8.47</v>
      </c>
      <c r="M4543" s="28" t="s">
        <v>48</v>
      </c>
      <c r="N4543" s="28">
        <v>100.0</v>
      </c>
    </row>
    <row r="4544">
      <c r="A4544" s="28">
        <v>4543.0</v>
      </c>
      <c r="B4544" s="28">
        <v>20.0</v>
      </c>
      <c r="C4544" s="28" t="s">
        <v>49</v>
      </c>
      <c r="D4544" s="28">
        <v>4.28</v>
      </c>
      <c r="E4544" s="28">
        <v>1.52</v>
      </c>
      <c r="F4544" s="28">
        <v>6.37</v>
      </c>
      <c r="G4544" s="28">
        <v>79.04</v>
      </c>
      <c r="H4544" s="28" t="s">
        <v>51</v>
      </c>
      <c r="I4544" s="28">
        <v>1.27</v>
      </c>
      <c r="J4544" s="28">
        <v>6.83</v>
      </c>
      <c r="K4544" s="28">
        <v>272.76</v>
      </c>
      <c r="L4544" s="28">
        <v>9.72</v>
      </c>
      <c r="M4544" s="28" t="s">
        <v>48</v>
      </c>
      <c r="N4544" s="28">
        <v>52.04</v>
      </c>
    </row>
    <row r="4545">
      <c r="A4545" s="28">
        <v>4544.0</v>
      </c>
      <c r="B4545" s="28">
        <v>19.0</v>
      </c>
      <c r="C4545" s="28" t="s">
        <v>49</v>
      </c>
      <c r="D4545" s="28">
        <v>5.48</v>
      </c>
      <c r="E4545" s="28">
        <v>1.54</v>
      </c>
      <c r="F4545" s="28">
        <v>8.52</v>
      </c>
      <c r="G4545" s="28">
        <v>67.44</v>
      </c>
      <c r="H4545" s="28" t="s">
        <v>45</v>
      </c>
      <c r="I4545" s="28">
        <v>0.36</v>
      </c>
      <c r="J4545" s="28">
        <v>6.66</v>
      </c>
      <c r="K4545" s="28">
        <v>250.29</v>
      </c>
      <c r="L4545" s="28">
        <v>13.01</v>
      </c>
      <c r="M4545" s="28" t="s">
        <v>46</v>
      </c>
      <c r="N4545" s="28">
        <v>36.7</v>
      </c>
    </row>
    <row r="4546">
      <c r="A4546" s="28">
        <v>4545.0</v>
      </c>
      <c r="B4546" s="28">
        <v>22.0</v>
      </c>
      <c r="C4546" s="28" t="s">
        <v>49</v>
      </c>
      <c r="D4546" s="28">
        <v>3.59</v>
      </c>
      <c r="E4546" s="28">
        <v>4.34</v>
      </c>
      <c r="F4546" s="28">
        <v>5.9</v>
      </c>
      <c r="G4546" s="28">
        <v>74.17</v>
      </c>
      <c r="H4546" s="28" t="s">
        <v>45</v>
      </c>
      <c r="I4546" s="28">
        <v>1.94</v>
      </c>
      <c r="J4546" s="28">
        <v>8.18</v>
      </c>
      <c r="K4546" s="28">
        <v>286.96</v>
      </c>
      <c r="L4546" s="28">
        <v>6.95</v>
      </c>
      <c r="M4546" s="28" t="s">
        <v>48</v>
      </c>
      <c r="N4546" s="28">
        <v>60.11</v>
      </c>
    </row>
    <row r="4547">
      <c r="A4547" s="28">
        <v>4546.0</v>
      </c>
      <c r="B4547" s="28">
        <v>20.0</v>
      </c>
      <c r="C4547" s="28" t="s">
        <v>52</v>
      </c>
      <c r="D4547" s="28">
        <v>6.9</v>
      </c>
      <c r="E4547" s="28">
        <v>2.75</v>
      </c>
      <c r="F4547" s="28">
        <v>6.63</v>
      </c>
      <c r="G4547" s="28">
        <v>60.61</v>
      </c>
      <c r="H4547" s="28" t="s">
        <v>47</v>
      </c>
      <c r="I4547" s="28">
        <v>3.66</v>
      </c>
      <c r="J4547" s="28">
        <v>8.02</v>
      </c>
      <c r="K4547" s="28">
        <v>222.6</v>
      </c>
      <c r="L4547" s="28">
        <v>13.53</v>
      </c>
      <c r="M4547" s="28" t="s">
        <v>46</v>
      </c>
      <c r="N4547" s="28">
        <v>24.13</v>
      </c>
    </row>
    <row r="4548">
      <c r="A4548" s="28">
        <v>4547.0</v>
      </c>
      <c r="B4548" s="28">
        <v>21.0</v>
      </c>
      <c r="C4548" s="28" t="s">
        <v>44</v>
      </c>
      <c r="D4548" s="28">
        <v>6.96</v>
      </c>
      <c r="E4548" s="28">
        <v>9.41</v>
      </c>
      <c r="F4548" s="28">
        <v>4.02</v>
      </c>
      <c r="G4548" s="28">
        <v>66.66</v>
      </c>
      <c r="H4548" s="28" t="s">
        <v>45</v>
      </c>
      <c r="I4548" s="28">
        <v>1.07</v>
      </c>
      <c r="J4548" s="28">
        <v>8.86</v>
      </c>
      <c r="K4548" s="28">
        <v>237.57</v>
      </c>
      <c r="L4548" s="28">
        <v>17.03</v>
      </c>
      <c r="M4548" s="28" t="s">
        <v>50</v>
      </c>
      <c r="N4548" s="28">
        <v>64.6395899834419</v>
      </c>
    </row>
    <row r="4549">
      <c r="A4549" s="28">
        <v>4548.0</v>
      </c>
      <c r="B4549" s="28">
        <v>19.0</v>
      </c>
      <c r="C4549" s="28" t="s">
        <v>44</v>
      </c>
      <c r="D4549" s="28">
        <v>3.77</v>
      </c>
      <c r="E4549" s="28">
        <v>6.23</v>
      </c>
      <c r="F4549" s="28">
        <v>5.55</v>
      </c>
      <c r="G4549" s="28">
        <v>73.41</v>
      </c>
      <c r="H4549" s="28" t="s">
        <v>51</v>
      </c>
      <c r="I4549" s="28">
        <v>3.77</v>
      </c>
      <c r="J4549" s="28">
        <v>7.49</v>
      </c>
      <c r="K4549" s="28">
        <v>281.54</v>
      </c>
      <c r="L4549" s="28">
        <v>12.67</v>
      </c>
      <c r="M4549" s="28" t="s">
        <v>48</v>
      </c>
      <c r="N4549" s="28">
        <v>65.76</v>
      </c>
    </row>
    <row r="4550">
      <c r="A4550" s="28">
        <v>4549.0</v>
      </c>
      <c r="B4550" s="28">
        <v>17.0</v>
      </c>
      <c r="C4550" s="28" t="s">
        <v>49</v>
      </c>
      <c r="D4550" s="28">
        <v>7.78</v>
      </c>
      <c r="E4550" s="28">
        <v>3.59</v>
      </c>
      <c r="F4550" s="28">
        <v>8.33</v>
      </c>
      <c r="G4550" s="28">
        <v>82.18</v>
      </c>
      <c r="H4550" s="28" t="s">
        <v>45</v>
      </c>
      <c r="I4550" s="28">
        <v>3.35</v>
      </c>
      <c r="J4550" s="28">
        <v>13.48</v>
      </c>
      <c r="K4550" s="28">
        <v>243.66</v>
      </c>
      <c r="L4550" s="28">
        <v>19.26</v>
      </c>
      <c r="M4550" s="28" t="s">
        <v>46</v>
      </c>
      <c r="N4550" s="28">
        <v>33.33</v>
      </c>
    </row>
    <row r="4551">
      <c r="A4551" s="28">
        <v>4550.0</v>
      </c>
      <c r="B4551" s="28">
        <v>24.0</v>
      </c>
      <c r="C4551" s="28" t="s">
        <v>52</v>
      </c>
      <c r="D4551" s="28">
        <v>0.6</v>
      </c>
      <c r="E4551" s="28">
        <v>7.34</v>
      </c>
      <c r="F4551" s="28">
        <v>5.67</v>
      </c>
      <c r="G4551" s="28">
        <v>65.18</v>
      </c>
      <c r="H4551" s="28" t="s">
        <v>45</v>
      </c>
      <c r="I4551" s="28">
        <v>2.54</v>
      </c>
      <c r="J4551" s="28">
        <v>1.93</v>
      </c>
      <c r="K4551" s="28">
        <v>314.15</v>
      </c>
      <c r="L4551" s="28">
        <v>1.69</v>
      </c>
      <c r="M4551" s="28" t="s">
        <v>50</v>
      </c>
      <c r="N4551" s="28">
        <v>82.06</v>
      </c>
    </row>
    <row r="4552">
      <c r="A4552" s="28">
        <v>4551.0</v>
      </c>
      <c r="B4552" s="28">
        <v>22.0</v>
      </c>
      <c r="C4552" s="28" t="s">
        <v>49</v>
      </c>
      <c r="D4552" s="28">
        <v>0.03</v>
      </c>
      <c r="E4552" s="28">
        <v>4.37</v>
      </c>
      <c r="F4552" s="28">
        <v>5.27</v>
      </c>
      <c r="G4552" s="28">
        <v>87.04</v>
      </c>
      <c r="H4552" s="28" t="s">
        <v>45</v>
      </c>
      <c r="I4552" s="28">
        <v>4.86</v>
      </c>
      <c r="J4552" s="28">
        <v>3.92</v>
      </c>
      <c r="K4552" s="28">
        <v>332.21</v>
      </c>
      <c r="L4552" s="28">
        <v>-0.12</v>
      </c>
      <c r="M4552" s="28" t="s">
        <v>48</v>
      </c>
      <c r="N4552" s="28">
        <v>76.95</v>
      </c>
    </row>
    <row r="4553">
      <c r="A4553" s="28">
        <v>4552.0</v>
      </c>
      <c r="B4553" s="28">
        <v>19.0</v>
      </c>
      <c r="C4553" s="28" t="s">
        <v>49</v>
      </c>
      <c r="D4553" s="28">
        <v>3.05</v>
      </c>
      <c r="E4553" s="28">
        <v>2.19</v>
      </c>
      <c r="F4553" s="28">
        <v>6.72</v>
      </c>
      <c r="G4553" s="28">
        <v>93.77</v>
      </c>
      <c r="H4553" s="28" t="s">
        <v>45</v>
      </c>
      <c r="I4553" s="28">
        <v>4.42</v>
      </c>
      <c r="J4553" s="28">
        <v>5.69</v>
      </c>
      <c r="K4553" s="28">
        <v>295.32</v>
      </c>
      <c r="L4553" s="28">
        <v>9.01</v>
      </c>
      <c r="M4553" s="28" t="s">
        <v>48</v>
      </c>
      <c r="N4553" s="28">
        <v>64.01</v>
      </c>
    </row>
    <row r="4554">
      <c r="A4554" s="28">
        <v>4553.0</v>
      </c>
      <c r="B4554" s="28">
        <v>18.0</v>
      </c>
      <c r="C4554" s="28" t="s">
        <v>49</v>
      </c>
      <c r="D4554" s="28">
        <v>4.81</v>
      </c>
      <c r="E4554" s="28">
        <v>3.14</v>
      </c>
      <c r="F4554" s="28">
        <v>4.39</v>
      </c>
      <c r="G4554" s="28">
        <v>82.89</v>
      </c>
      <c r="H4554" s="28" t="s">
        <v>51</v>
      </c>
      <c r="I4554" s="28">
        <v>2.82</v>
      </c>
      <c r="J4554" s="28">
        <v>9.16</v>
      </c>
      <c r="K4554" s="28">
        <v>285.65</v>
      </c>
      <c r="L4554" s="28">
        <v>12.41</v>
      </c>
      <c r="M4554" s="28" t="s">
        <v>48</v>
      </c>
      <c r="N4554" s="28">
        <v>37.92</v>
      </c>
    </row>
    <row r="4555">
      <c r="A4555" s="28">
        <v>4554.0</v>
      </c>
      <c r="B4555" s="28">
        <v>18.0</v>
      </c>
      <c r="C4555" s="28" t="s">
        <v>44</v>
      </c>
      <c r="D4555" s="28">
        <v>5.03</v>
      </c>
      <c r="E4555" s="28">
        <v>6.78</v>
      </c>
      <c r="F4555" s="28">
        <v>6.66</v>
      </c>
      <c r="G4555" s="28">
        <v>71.88</v>
      </c>
      <c r="H4555" s="28" t="s">
        <v>47</v>
      </c>
      <c r="I4555" s="28">
        <v>2.79</v>
      </c>
      <c r="J4555" s="28">
        <v>10.79</v>
      </c>
      <c r="K4555" s="28">
        <v>262.88</v>
      </c>
      <c r="L4555" s="28">
        <v>8.23</v>
      </c>
      <c r="M4555" s="28" t="s">
        <v>46</v>
      </c>
      <c r="N4555" s="28">
        <v>69.96</v>
      </c>
    </row>
    <row r="4556">
      <c r="A4556" s="28">
        <v>4555.0</v>
      </c>
      <c r="B4556" s="28">
        <v>24.0</v>
      </c>
      <c r="C4556" s="28" t="s">
        <v>49</v>
      </c>
      <c r="D4556" s="28">
        <v>3.81</v>
      </c>
      <c r="E4556" s="28">
        <v>1.47</v>
      </c>
      <c r="F4556" s="28">
        <v>5.52</v>
      </c>
      <c r="G4556" s="28">
        <v>64.86</v>
      </c>
      <c r="H4556" s="28" t="s">
        <v>51</v>
      </c>
      <c r="I4556" s="28">
        <v>1.39</v>
      </c>
      <c r="J4556" s="28">
        <v>6.15</v>
      </c>
      <c r="K4556" s="28">
        <v>294.8</v>
      </c>
      <c r="L4556" s="28">
        <v>5.32</v>
      </c>
      <c r="M4556" s="28" t="s">
        <v>48</v>
      </c>
      <c r="N4556" s="28">
        <v>36.27</v>
      </c>
    </row>
    <row r="4557">
      <c r="A4557" s="28">
        <v>4556.0</v>
      </c>
      <c r="B4557" s="28">
        <v>20.0</v>
      </c>
      <c r="C4557" s="28" t="s">
        <v>49</v>
      </c>
      <c r="D4557" s="28">
        <v>1.0</v>
      </c>
      <c r="E4557" s="28">
        <v>3.45</v>
      </c>
      <c r="F4557" s="28">
        <v>5.92</v>
      </c>
      <c r="G4557" s="28">
        <v>60.62</v>
      </c>
      <c r="H4557" s="28" t="s">
        <v>51</v>
      </c>
      <c r="I4557" s="28">
        <v>4.6</v>
      </c>
      <c r="J4557" s="28">
        <v>6.78</v>
      </c>
      <c r="K4557" s="28">
        <v>316.1</v>
      </c>
      <c r="L4557" s="28">
        <v>5.59</v>
      </c>
      <c r="M4557" s="28" t="s">
        <v>48</v>
      </c>
      <c r="N4557" s="28">
        <v>72.3807386877205</v>
      </c>
    </row>
    <row r="4558">
      <c r="A4558" s="28">
        <v>4557.0</v>
      </c>
      <c r="B4558" s="28">
        <v>18.0</v>
      </c>
      <c r="C4558" s="28" t="s">
        <v>49</v>
      </c>
      <c r="D4558" s="28">
        <v>1.36</v>
      </c>
      <c r="E4558" s="28">
        <v>2.87</v>
      </c>
      <c r="F4558" s="28">
        <v>7.96</v>
      </c>
      <c r="G4558" s="28">
        <v>89.27</v>
      </c>
      <c r="H4558" s="28" t="s">
        <v>51</v>
      </c>
      <c r="I4558" s="28">
        <v>4.48</v>
      </c>
      <c r="J4558" s="28">
        <v>6.71</v>
      </c>
      <c r="K4558" s="28">
        <v>288.34</v>
      </c>
      <c r="L4558" s="28">
        <v>3.73</v>
      </c>
      <c r="M4558" s="28" t="s">
        <v>48</v>
      </c>
      <c r="N4558" s="28">
        <v>81.06</v>
      </c>
    </row>
    <row r="4559">
      <c r="A4559" s="28">
        <v>4558.0</v>
      </c>
      <c r="B4559" s="28">
        <v>20.0</v>
      </c>
      <c r="C4559" s="28" t="s">
        <v>44</v>
      </c>
      <c r="D4559" s="28">
        <v>6.82</v>
      </c>
      <c r="E4559" s="28">
        <v>2.81</v>
      </c>
      <c r="F4559" s="28">
        <v>7.31</v>
      </c>
      <c r="G4559" s="28">
        <v>85.14</v>
      </c>
      <c r="H4559" s="28" t="s">
        <v>47</v>
      </c>
      <c r="I4559" s="28">
        <v>3.71</v>
      </c>
      <c r="J4559" s="28">
        <v>10.86</v>
      </c>
      <c r="K4559" s="28">
        <v>238.45</v>
      </c>
      <c r="L4559" s="28">
        <v>13.58</v>
      </c>
      <c r="M4559" s="28" t="s">
        <v>46</v>
      </c>
      <c r="N4559" s="28">
        <v>42.76</v>
      </c>
    </row>
    <row r="4560">
      <c r="A4560" s="28">
        <v>4559.0</v>
      </c>
      <c r="B4560" s="28">
        <v>17.0</v>
      </c>
      <c r="C4560" s="28" t="s">
        <v>44</v>
      </c>
      <c r="D4560" s="28">
        <v>6.94</v>
      </c>
      <c r="E4560" s="28">
        <v>7.14</v>
      </c>
      <c r="F4560" s="28">
        <v>6.23</v>
      </c>
      <c r="G4560" s="28">
        <v>79.05</v>
      </c>
      <c r="H4560" s="28" t="s">
        <v>51</v>
      </c>
      <c r="I4560" s="28">
        <v>0.64</v>
      </c>
      <c r="J4560" s="28">
        <v>11.73</v>
      </c>
      <c r="K4560" s="28">
        <v>227.55</v>
      </c>
      <c r="L4560" s="28">
        <v>16.07</v>
      </c>
      <c r="M4560" s="28" t="s">
        <v>46</v>
      </c>
      <c r="N4560" s="28">
        <v>60.8601757215916</v>
      </c>
    </row>
    <row r="4561">
      <c r="A4561" s="28">
        <v>4560.0</v>
      </c>
      <c r="B4561" s="28">
        <v>19.0</v>
      </c>
      <c r="C4561" s="28" t="s">
        <v>44</v>
      </c>
      <c r="D4561" s="28">
        <v>5.39</v>
      </c>
      <c r="E4561" s="28">
        <v>8.43</v>
      </c>
      <c r="F4561" s="28">
        <v>6.89</v>
      </c>
      <c r="G4561" s="28">
        <v>64.08</v>
      </c>
      <c r="H4561" s="28" t="s">
        <v>45</v>
      </c>
      <c r="I4561" s="28">
        <v>3.52</v>
      </c>
      <c r="J4561" s="28">
        <v>10.71</v>
      </c>
      <c r="K4561" s="28">
        <v>270.62</v>
      </c>
      <c r="L4561" s="28">
        <v>14.13</v>
      </c>
      <c r="M4561" s="28" t="s">
        <v>46</v>
      </c>
      <c r="N4561" s="28">
        <v>83.6841380225134</v>
      </c>
    </row>
    <row r="4562">
      <c r="A4562" s="28">
        <v>4561.0</v>
      </c>
      <c r="B4562" s="28">
        <v>17.0</v>
      </c>
      <c r="C4562" s="28" t="s">
        <v>44</v>
      </c>
      <c r="D4562" s="28">
        <v>5.31</v>
      </c>
      <c r="E4562" s="28">
        <v>7.44</v>
      </c>
      <c r="F4562" s="28">
        <v>7.83</v>
      </c>
      <c r="G4562" s="28">
        <v>68.28</v>
      </c>
      <c r="H4562" s="28" t="s">
        <v>51</v>
      </c>
      <c r="I4562" s="28">
        <v>1.27</v>
      </c>
      <c r="J4562" s="28">
        <v>10.33</v>
      </c>
      <c r="K4562" s="28">
        <v>257.97</v>
      </c>
      <c r="L4562" s="28">
        <v>15.99</v>
      </c>
      <c r="M4562" s="28" t="s">
        <v>46</v>
      </c>
      <c r="N4562" s="28">
        <v>91.3585612960725</v>
      </c>
    </row>
    <row r="4563">
      <c r="A4563" s="28">
        <v>4562.0</v>
      </c>
      <c r="B4563" s="28">
        <v>17.0</v>
      </c>
      <c r="C4563" s="28" t="s">
        <v>49</v>
      </c>
      <c r="D4563" s="28">
        <v>4.78</v>
      </c>
      <c r="E4563" s="28">
        <v>6.81</v>
      </c>
      <c r="F4563" s="28">
        <v>7.73</v>
      </c>
      <c r="G4563" s="28">
        <v>92.61</v>
      </c>
      <c r="H4563" s="28" t="s">
        <v>47</v>
      </c>
      <c r="I4563" s="28">
        <v>0.94</v>
      </c>
      <c r="J4563" s="28">
        <v>7.41</v>
      </c>
      <c r="K4563" s="28">
        <v>249.44</v>
      </c>
      <c r="L4563" s="28">
        <v>9.24</v>
      </c>
      <c r="M4563" s="28" t="s">
        <v>48</v>
      </c>
      <c r="N4563" s="28">
        <v>78.45</v>
      </c>
    </row>
    <row r="4564">
      <c r="A4564" s="28">
        <v>4563.0</v>
      </c>
      <c r="B4564" s="28">
        <v>23.0</v>
      </c>
      <c r="C4564" s="28" t="s">
        <v>44</v>
      </c>
      <c r="D4564" s="28">
        <v>1.62</v>
      </c>
      <c r="E4564" s="28">
        <v>9.25</v>
      </c>
      <c r="F4564" s="28">
        <v>4.93</v>
      </c>
      <c r="G4564" s="28">
        <v>79.19</v>
      </c>
      <c r="H4564" s="28" t="s">
        <v>47</v>
      </c>
      <c r="I4564" s="28">
        <v>3.8</v>
      </c>
      <c r="J4564" s="28">
        <v>6.68</v>
      </c>
      <c r="K4564" s="28">
        <v>309.39</v>
      </c>
      <c r="L4564" s="28">
        <v>6.64</v>
      </c>
      <c r="M4564" s="28" t="s">
        <v>50</v>
      </c>
      <c r="N4564" s="28">
        <v>95.88</v>
      </c>
    </row>
    <row r="4565">
      <c r="A4565" s="28">
        <v>4564.0</v>
      </c>
      <c r="B4565" s="28">
        <v>16.0</v>
      </c>
      <c r="C4565" s="28" t="s">
        <v>44</v>
      </c>
      <c r="D4565" s="28">
        <v>3.43</v>
      </c>
      <c r="E4565" s="28">
        <v>1.53</v>
      </c>
      <c r="F4565" s="28">
        <v>5.5</v>
      </c>
      <c r="G4565" s="28">
        <v>98.51</v>
      </c>
      <c r="H4565" s="28" t="s">
        <v>47</v>
      </c>
      <c r="I4565" s="28">
        <v>4.8</v>
      </c>
      <c r="J4565" s="28">
        <v>6.0</v>
      </c>
      <c r="K4565" s="28">
        <v>292.06</v>
      </c>
      <c r="L4565" s="28">
        <v>6.09</v>
      </c>
      <c r="M4565" s="28" t="s">
        <v>48</v>
      </c>
      <c r="N4565" s="28">
        <v>48.88</v>
      </c>
    </row>
    <row r="4566">
      <c r="A4566" s="28">
        <v>4565.0</v>
      </c>
      <c r="B4566" s="28">
        <v>22.0</v>
      </c>
      <c r="C4566" s="28" t="s">
        <v>44</v>
      </c>
      <c r="D4566" s="28">
        <v>5.57</v>
      </c>
      <c r="E4566" s="28">
        <v>2.51</v>
      </c>
      <c r="F4566" s="28">
        <v>5.74</v>
      </c>
      <c r="G4566" s="28">
        <v>100.0</v>
      </c>
      <c r="H4566" s="28" t="s">
        <v>45</v>
      </c>
      <c r="I4566" s="28">
        <v>0.54</v>
      </c>
      <c r="J4566" s="28">
        <v>10.91</v>
      </c>
      <c r="K4566" s="28">
        <v>249.13</v>
      </c>
      <c r="L4566" s="28">
        <v>12.82</v>
      </c>
      <c r="M4566" s="28" t="s">
        <v>46</v>
      </c>
      <c r="N4566" s="28">
        <v>41.77</v>
      </c>
    </row>
    <row r="4567">
      <c r="A4567" s="28">
        <v>4566.0</v>
      </c>
      <c r="B4567" s="28">
        <v>20.0</v>
      </c>
      <c r="C4567" s="28" t="s">
        <v>49</v>
      </c>
      <c r="D4567" s="28">
        <v>4.3</v>
      </c>
      <c r="E4567" s="28">
        <v>4.73</v>
      </c>
      <c r="F4567" s="28">
        <v>4.94</v>
      </c>
      <c r="G4567" s="28">
        <v>92.03</v>
      </c>
      <c r="H4567" s="28" t="s">
        <v>47</v>
      </c>
      <c r="I4567" s="28">
        <v>0.82</v>
      </c>
      <c r="J4567" s="28">
        <v>6.58</v>
      </c>
      <c r="K4567" s="28">
        <v>263.93</v>
      </c>
      <c r="L4567" s="28">
        <v>10.12</v>
      </c>
      <c r="M4567" s="28" t="s">
        <v>48</v>
      </c>
      <c r="N4567" s="28">
        <v>63.19</v>
      </c>
    </row>
    <row r="4568">
      <c r="A4568" s="28">
        <v>4567.0</v>
      </c>
      <c r="B4568" s="28">
        <v>23.0</v>
      </c>
      <c r="C4568" s="28" t="s">
        <v>49</v>
      </c>
      <c r="D4568" s="28">
        <v>0.15</v>
      </c>
      <c r="E4568" s="28">
        <v>4.35</v>
      </c>
      <c r="F4568" s="28">
        <v>4.06</v>
      </c>
      <c r="G4568" s="28">
        <v>70.33</v>
      </c>
      <c r="H4568" s="28" t="s">
        <v>45</v>
      </c>
      <c r="I4568" s="28">
        <v>1.1</v>
      </c>
      <c r="J4568" s="28">
        <v>4.01</v>
      </c>
      <c r="K4568" s="28">
        <v>320.22</v>
      </c>
      <c r="L4568" s="28">
        <v>1.93</v>
      </c>
      <c r="M4568" s="28" t="s">
        <v>48</v>
      </c>
      <c r="N4568" s="28">
        <v>63.1</v>
      </c>
    </row>
    <row r="4569">
      <c r="A4569" s="28">
        <v>4568.0</v>
      </c>
      <c r="B4569" s="28">
        <v>16.0</v>
      </c>
      <c r="C4569" s="28" t="s">
        <v>44</v>
      </c>
      <c r="D4569" s="28">
        <v>7.63</v>
      </c>
      <c r="E4569" s="28">
        <v>4.76</v>
      </c>
      <c r="F4569" s="28">
        <v>4.87</v>
      </c>
      <c r="G4569" s="28">
        <v>69.24</v>
      </c>
      <c r="H4569" s="28" t="s">
        <v>45</v>
      </c>
      <c r="I4569" s="28">
        <v>4.81</v>
      </c>
      <c r="J4569" s="28">
        <v>12.09</v>
      </c>
      <c r="K4569" s="28">
        <v>210.33</v>
      </c>
      <c r="L4569" s="28">
        <v>14.76</v>
      </c>
      <c r="M4569" s="28" t="s">
        <v>46</v>
      </c>
      <c r="N4569" s="28">
        <v>26.61</v>
      </c>
    </row>
    <row r="4570">
      <c r="A4570" s="28">
        <v>4569.0</v>
      </c>
      <c r="B4570" s="28">
        <v>22.0</v>
      </c>
      <c r="C4570" s="28" t="s">
        <v>44</v>
      </c>
      <c r="D4570" s="28">
        <v>6.76</v>
      </c>
      <c r="E4570" s="28">
        <v>2.86</v>
      </c>
      <c r="F4570" s="28">
        <v>8.04</v>
      </c>
      <c r="G4570" s="28">
        <v>70.15</v>
      </c>
      <c r="H4570" s="28" t="s">
        <v>51</v>
      </c>
      <c r="I4570" s="28">
        <v>3.48</v>
      </c>
      <c r="J4570" s="28">
        <v>9.89</v>
      </c>
      <c r="K4570" s="28">
        <v>245.98</v>
      </c>
      <c r="L4570" s="28">
        <v>16.11</v>
      </c>
      <c r="M4570" s="28" t="s">
        <v>46</v>
      </c>
      <c r="N4570" s="28">
        <v>34.95</v>
      </c>
    </row>
    <row r="4571">
      <c r="A4571" s="28">
        <v>4570.0</v>
      </c>
      <c r="B4571" s="28">
        <v>20.0</v>
      </c>
      <c r="C4571" s="28" t="s">
        <v>44</v>
      </c>
      <c r="D4571" s="28">
        <v>2.08</v>
      </c>
      <c r="E4571" s="28">
        <v>2.35</v>
      </c>
      <c r="F4571" s="28">
        <v>6.73</v>
      </c>
      <c r="G4571" s="28">
        <v>99.47</v>
      </c>
      <c r="H4571" s="28" t="s">
        <v>45</v>
      </c>
      <c r="I4571" s="28">
        <v>3.39</v>
      </c>
      <c r="J4571" s="28">
        <v>6.99</v>
      </c>
      <c r="K4571" s="28">
        <v>311.95</v>
      </c>
      <c r="L4571" s="28">
        <v>8.1</v>
      </c>
      <c r="M4571" s="28" t="s">
        <v>48</v>
      </c>
      <c r="N4571" s="28">
        <v>65.7</v>
      </c>
    </row>
    <row r="4572">
      <c r="A4572" s="28">
        <v>4571.0</v>
      </c>
      <c r="B4572" s="28">
        <v>19.0</v>
      </c>
      <c r="C4572" s="28" t="s">
        <v>49</v>
      </c>
      <c r="D4572" s="28">
        <v>4.93</v>
      </c>
      <c r="E4572" s="28">
        <v>5.58</v>
      </c>
      <c r="F4572" s="28">
        <v>5.71</v>
      </c>
      <c r="G4572" s="28">
        <v>73.41</v>
      </c>
      <c r="H4572" s="28" t="s">
        <v>51</v>
      </c>
      <c r="I4572" s="28">
        <v>2.53</v>
      </c>
      <c r="J4572" s="28">
        <v>10.56</v>
      </c>
      <c r="K4572" s="28">
        <v>254.33</v>
      </c>
      <c r="L4572" s="28">
        <v>17.39</v>
      </c>
      <c r="M4572" s="28" t="s">
        <v>48</v>
      </c>
      <c r="N4572" s="28">
        <v>64.03</v>
      </c>
    </row>
    <row r="4573">
      <c r="A4573" s="28">
        <v>4572.0</v>
      </c>
      <c r="B4573" s="28">
        <v>22.0</v>
      </c>
      <c r="C4573" s="28" t="s">
        <v>44</v>
      </c>
      <c r="D4573" s="28">
        <v>7.39</v>
      </c>
      <c r="E4573" s="28">
        <v>9.35</v>
      </c>
      <c r="F4573" s="28">
        <v>7.04</v>
      </c>
      <c r="G4573" s="28">
        <v>88.26</v>
      </c>
      <c r="H4573" s="28" t="s">
        <v>47</v>
      </c>
      <c r="I4573" s="28">
        <v>2.69</v>
      </c>
      <c r="J4573" s="28">
        <v>9.32</v>
      </c>
      <c r="K4573" s="28">
        <v>249.75</v>
      </c>
      <c r="L4573" s="28">
        <v>16.19</v>
      </c>
      <c r="M4573" s="28" t="s">
        <v>46</v>
      </c>
      <c r="N4573" s="28">
        <v>83.4343458502484</v>
      </c>
    </row>
    <row r="4574">
      <c r="A4574" s="28">
        <v>4573.0</v>
      </c>
      <c r="B4574" s="28">
        <v>17.0</v>
      </c>
      <c r="C4574" s="28" t="s">
        <v>49</v>
      </c>
      <c r="D4574" s="28">
        <v>0.77</v>
      </c>
      <c r="E4574" s="28">
        <v>4.53</v>
      </c>
      <c r="F4574" s="28">
        <v>7.7</v>
      </c>
      <c r="G4574" s="28">
        <v>98.36</v>
      </c>
      <c r="H4574" s="28" t="s">
        <v>47</v>
      </c>
      <c r="I4574" s="28">
        <v>1.45</v>
      </c>
      <c r="J4574" s="28">
        <v>1.94</v>
      </c>
      <c r="K4574" s="28">
        <v>320.71</v>
      </c>
      <c r="L4574" s="28">
        <v>2.47</v>
      </c>
      <c r="M4574" s="28" t="s">
        <v>48</v>
      </c>
      <c r="N4574" s="28">
        <v>87.3471021227945</v>
      </c>
    </row>
    <row r="4575">
      <c r="A4575" s="28">
        <v>4574.0</v>
      </c>
      <c r="B4575" s="28">
        <v>16.0</v>
      </c>
      <c r="C4575" s="28" t="s">
        <v>44</v>
      </c>
      <c r="D4575" s="28">
        <v>4.02</v>
      </c>
      <c r="E4575" s="28">
        <v>1.39</v>
      </c>
      <c r="F4575" s="28">
        <v>5.77</v>
      </c>
      <c r="G4575" s="28">
        <v>92.78</v>
      </c>
      <c r="H4575" s="28" t="s">
        <v>51</v>
      </c>
      <c r="I4575" s="28">
        <v>0.77</v>
      </c>
      <c r="J4575" s="28">
        <v>8.15</v>
      </c>
      <c r="K4575" s="28">
        <v>270.99</v>
      </c>
      <c r="L4575" s="28">
        <v>10.71</v>
      </c>
      <c r="M4575" s="28" t="s">
        <v>48</v>
      </c>
      <c r="N4575" s="28">
        <v>44.54</v>
      </c>
    </row>
    <row r="4576">
      <c r="A4576" s="28">
        <v>4575.0</v>
      </c>
      <c r="B4576" s="28">
        <v>16.0</v>
      </c>
      <c r="C4576" s="28" t="s">
        <v>44</v>
      </c>
      <c r="D4576" s="28">
        <v>3.65</v>
      </c>
      <c r="E4576" s="28">
        <v>7.36</v>
      </c>
      <c r="F4576" s="28">
        <v>6.33</v>
      </c>
      <c r="G4576" s="28">
        <v>83.9</v>
      </c>
      <c r="H4576" s="28" t="s">
        <v>51</v>
      </c>
      <c r="I4576" s="28">
        <v>3.9</v>
      </c>
      <c r="J4576" s="28">
        <v>7.66</v>
      </c>
      <c r="K4576" s="28">
        <v>282.55</v>
      </c>
      <c r="L4576" s="28">
        <v>6.58</v>
      </c>
      <c r="M4576" s="28" t="s">
        <v>48</v>
      </c>
      <c r="N4576" s="28">
        <v>82.43</v>
      </c>
    </row>
    <row r="4577">
      <c r="A4577" s="28">
        <v>4576.0</v>
      </c>
      <c r="B4577" s="28">
        <v>16.0</v>
      </c>
      <c r="C4577" s="28" t="s">
        <v>49</v>
      </c>
      <c r="D4577" s="28">
        <v>3.28</v>
      </c>
      <c r="E4577" s="28">
        <v>3.62</v>
      </c>
      <c r="F4577" s="28">
        <v>4.32</v>
      </c>
      <c r="G4577" s="28">
        <v>66.76</v>
      </c>
      <c r="H4577" s="28" t="s">
        <v>47</v>
      </c>
      <c r="I4577" s="28">
        <v>2.35</v>
      </c>
      <c r="J4577" s="28">
        <v>5.99</v>
      </c>
      <c r="K4577" s="28">
        <v>296.62</v>
      </c>
      <c r="L4577" s="28">
        <v>5.32</v>
      </c>
      <c r="M4577" s="28" t="s">
        <v>48</v>
      </c>
      <c r="N4577" s="28">
        <v>49.03</v>
      </c>
    </row>
    <row r="4578">
      <c r="A4578" s="28">
        <v>4577.0</v>
      </c>
      <c r="B4578" s="28">
        <v>20.0</v>
      </c>
      <c r="C4578" s="28" t="s">
        <v>44</v>
      </c>
      <c r="D4578" s="28">
        <v>6.68</v>
      </c>
      <c r="E4578" s="28">
        <v>3.21</v>
      </c>
      <c r="F4578" s="28">
        <v>6.99</v>
      </c>
      <c r="G4578" s="28">
        <v>67.0</v>
      </c>
      <c r="H4578" s="28" t="s">
        <v>51</v>
      </c>
      <c r="I4578" s="28">
        <v>1.28</v>
      </c>
      <c r="J4578" s="28">
        <v>11.61</v>
      </c>
      <c r="K4578" s="28">
        <v>241.26</v>
      </c>
      <c r="L4578" s="28">
        <v>15.66</v>
      </c>
      <c r="M4578" s="28" t="s">
        <v>46</v>
      </c>
      <c r="N4578" s="28">
        <v>25.39</v>
      </c>
    </row>
    <row r="4579">
      <c r="A4579" s="28">
        <v>4578.0</v>
      </c>
      <c r="B4579" s="28">
        <v>22.0</v>
      </c>
      <c r="C4579" s="28" t="s">
        <v>49</v>
      </c>
      <c r="D4579" s="28">
        <v>3.05</v>
      </c>
      <c r="E4579" s="28">
        <v>3.92</v>
      </c>
      <c r="F4579" s="28">
        <v>5.78</v>
      </c>
      <c r="G4579" s="28">
        <v>79.7</v>
      </c>
      <c r="H4579" s="28" t="s">
        <v>47</v>
      </c>
      <c r="I4579" s="28">
        <v>3.16</v>
      </c>
      <c r="J4579" s="28">
        <v>8.18</v>
      </c>
      <c r="K4579" s="28">
        <v>287.33</v>
      </c>
      <c r="L4579" s="28">
        <v>4.07</v>
      </c>
      <c r="M4579" s="28" t="s">
        <v>48</v>
      </c>
      <c r="N4579" s="28">
        <v>60.63</v>
      </c>
    </row>
    <row r="4580">
      <c r="A4580" s="28">
        <v>4579.0</v>
      </c>
      <c r="B4580" s="28">
        <v>17.0</v>
      </c>
      <c r="C4580" s="28" t="s">
        <v>44</v>
      </c>
      <c r="D4580" s="28">
        <v>0.51</v>
      </c>
      <c r="E4580" s="28">
        <v>7.51</v>
      </c>
      <c r="F4580" s="28">
        <v>6.17</v>
      </c>
      <c r="G4580" s="28">
        <v>98.08</v>
      </c>
      <c r="H4580" s="28" t="s">
        <v>47</v>
      </c>
      <c r="I4580" s="28">
        <v>1.05</v>
      </c>
      <c r="J4580" s="28">
        <v>3.17</v>
      </c>
      <c r="K4580" s="28">
        <v>308.53</v>
      </c>
      <c r="L4580" s="28">
        <v>0.09</v>
      </c>
      <c r="M4580" s="28" t="s">
        <v>48</v>
      </c>
      <c r="N4580" s="28">
        <v>95.6</v>
      </c>
    </row>
    <row r="4581">
      <c r="A4581" s="28">
        <v>4580.0</v>
      </c>
      <c r="B4581" s="28">
        <v>23.0</v>
      </c>
      <c r="C4581" s="28" t="s">
        <v>49</v>
      </c>
      <c r="D4581" s="28">
        <v>0.53</v>
      </c>
      <c r="E4581" s="28">
        <v>8.37</v>
      </c>
      <c r="F4581" s="28">
        <v>6.11</v>
      </c>
      <c r="G4581" s="28">
        <v>96.18</v>
      </c>
      <c r="H4581" s="28" t="s">
        <v>45</v>
      </c>
      <c r="I4581" s="28">
        <v>2.44</v>
      </c>
      <c r="J4581" s="28">
        <v>4.94</v>
      </c>
      <c r="K4581" s="28">
        <v>312.44</v>
      </c>
      <c r="L4581" s="28">
        <v>2.27</v>
      </c>
      <c r="M4581" s="28" t="s">
        <v>48</v>
      </c>
      <c r="N4581" s="28">
        <v>95.26</v>
      </c>
    </row>
    <row r="4582">
      <c r="A4582" s="28">
        <v>4581.0</v>
      </c>
      <c r="B4582" s="28">
        <v>19.0</v>
      </c>
      <c r="C4582" s="28" t="s">
        <v>49</v>
      </c>
      <c r="D4582" s="28">
        <v>0.34</v>
      </c>
      <c r="E4582" s="28">
        <v>6.29</v>
      </c>
      <c r="F4582" s="28">
        <v>7.16</v>
      </c>
      <c r="G4582" s="28">
        <v>66.65</v>
      </c>
      <c r="H4582" s="28" t="s">
        <v>45</v>
      </c>
      <c r="I4582" s="28">
        <v>0.95</v>
      </c>
      <c r="J4582" s="28">
        <v>4.55</v>
      </c>
      <c r="K4582" s="28">
        <v>322.93</v>
      </c>
      <c r="L4582" s="28">
        <v>4.8</v>
      </c>
      <c r="M4582" s="28" t="s">
        <v>48</v>
      </c>
      <c r="N4582" s="28">
        <v>92.02</v>
      </c>
    </row>
    <row r="4583">
      <c r="A4583" s="28">
        <v>4582.0</v>
      </c>
      <c r="B4583" s="28">
        <v>18.0</v>
      </c>
      <c r="C4583" s="28" t="s">
        <v>49</v>
      </c>
      <c r="D4583" s="28">
        <v>3.27</v>
      </c>
      <c r="E4583" s="28">
        <v>3.9</v>
      </c>
      <c r="F4583" s="28">
        <v>6.86</v>
      </c>
      <c r="G4583" s="28">
        <v>71.51</v>
      </c>
      <c r="H4583" s="28" t="s">
        <v>51</v>
      </c>
      <c r="I4583" s="28">
        <v>3.8</v>
      </c>
      <c r="J4583" s="28">
        <v>5.98</v>
      </c>
      <c r="K4583" s="28">
        <v>278.96</v>
      </c>
      <c r="L4583" s="28">
        <v>8.41</v>
      </c>
      <c r="M4583" s="28" t="s">
        <v>48</v>
      </c>
      <c r="N4583" s="28">
        <v>59.06</v>
      </c>
    </row>
    <row r="4584">
      <c r="A4584" s="28">
        <v>4583.0</v>
      </c>
      <c r="B4584" s="28">
        <v>23.0</v>
      </c>
      <c r="C4584" s="28" t="s">
        <v>44</v>
      </c>
      <c r="D4584" s="28">
        <v>5.75</v>
      </c>
      <c r="E4584" s="28">
        <v>3.79</v>
      </c>
      <c r="F4584" s="28">
        <v>6.11</v>
      </c>
      <c r="G4584" s="28">
        <v>83.55</v>
      </c>
      <c r="H4584" s="28" t="s">
        <v>47</v>
      </c>
      <c r="I4584" s="28">
        <v>1.6</v>
      </c>
      <c r="J4584" s="28">
        <v>11.6</v>
      </c>
      <c r="K4584" s="28">
        <v>245.97</v>
      </c>
      <c r="L4584" s="28">
        <v>11.39</v>
      </c>
      <c r="M4584" s="28" t="s">
        <v>46</v>
      </c>
      <c r="N4584" s="28">
        <v>43.33</v>
      </c>
    </row>
    <row r="4585">
      <c r="A4585" s="28">
        <v>4584.0</v>
      </c>
      <c r="B4585" s="28">
        <v>17.0</v>
      </c>
      <c r="C4585" s="28" t="s">
        <v>44</v>
      </c>
      <c r="D4585" s="28">
        <v>1.63</v>
      </c>
      <c r="E4585" s="28">
        <v>2.12</v>
      </c>
      <c r="F4585" s="28">
        <v>4.08</v>
      </c>
      <c r="G4585" s="28">
        <v>79.1</v>
      </c>
      <c r="H4585" s="28" t="s">
        <v>47</v>
      </c>
      <c r="I4585" s="28">
        <v>2.21</v>
      </c>
      <c r="J4585" s="28">
        <v>4.36</v>
      </c>
      <c r="K4585" s="28">
        <v>311.95</v>
      </c>
      <c r="L4585" s="28">
        <v>4.54</v>
      </c>
      <c r="M4585" s="28" t="s">
        <v>48</v>
      </c>
      <c r="N4585" s="28">
        <v>58.02</v>
      </c>
    </row>
    <row r="4586">
      <c r="A4586" s="28">
        <v>4585.0</v>
      </c>
      <c r="B4586" s="28">
        <v>18.0</v>
      </c>
      <c r="C4586" s="28" t="s">
        <v>44</v>
      </c>
      <c r="D4586" s="28">
        <v>5.17</v>
      </c>
      <c r="E4586" s="28">
        <v>9.4</v>
      </c>
      <c r="F4586" s="28">
        <v>7.1</v>
      </c>
      <c r="G4586" s="28">
        <v>64.77</v>
      </c>
      <c r="H4586" s="28" t="s">
        <v>51</v>
      </c>
      <c r="I4586" s="28">
        <v>3.77</v>
      </c>
      <c r="J4586" s="28">
        <v>9.27</v>
      </c>
      <c r="K4586" s="28">
        <v>262.79</v>
      </c>
      <c r="L4586" s="28">
        <v>13.56</v>
      </c>
      <c r="M4586" s="28" t="s">
        <v>46</v>
      </c>
      <c r="N4586" s="28">
        <v>101.246369800485</v>
      </c>
    </row>
    <row r="4587">
      <c r="A4587" s="28">
        <v>4586.0</v>
      </c>
      <c r="B4587" s="28">
        <v>18.0</v>
      </c>
      <c r="C4587" s="28" t="s">
        <v>49</v>
      </c>
      <c r="D4587" s="28">
        <v>5.5</v>
      </c>
      <c r="E4587" s="28">
        <v>6.74</v>
      </c>
      <c r="F4587" s="28">
        <v>8.4</v>
      </c>
      <c r="G4587" s="28">
        <v>74.77</v>
      </c>
      <c r="H4587" s="28" t="s">
        <v>45</v>
      </c>
      <c r="I4587" s="28">
        <v>3.3</v>
      </c>
      <c r="J4587" s="28">
        <v>8.4</v>
      </c>
      <c r="K4587" s="28">
        <v>249.2</v>
      </c>
      <c r="L4587" s="28">
        <v>13.88</v>
      </c>
      <c r="M4587" s="28" t="s">
        <v>46</v>
      </c>
      <c r="N4587" s="28">
        <v>69.43</v>
      </c>
    </row>
    <row r="4588">
      <c r="A4588" s="28">
        <v>4587.0</v>
      </c>
      <c r="B4588" s="28">
        <v>16.0</v>
      </c>
      <c r="C4588" s="28" t="s">
        <v>49</v>
      </c>
      <c r="D4588" s="28">
        <v>2.04</v>
      </c>
      <c r="E4588" s="28">
        <v>1.24</v>
      </c>
      <c r="F4588" s="28">
        <v>7.85</v>
      </c>
      <c r="G4588" s="28">
        <v>98.19</v>
      </c>
      <c r="H4588" s="28" t="s">
        <v>45</v>
      </c>
      <c r="I4588" s="28">
        <v>2.0</v>
      </c>
      <c r="J4588" s="28">
        <v>3.1</v>
      </c>
      <c r="K4588" s="28">
        <v>313.05</v>
      </c>
      <c r="L4588" s="28">
        <v>6.7</v>
      </c>
      <c r="M4588" s="28" t="s">
        <v>48</v>
      </c>
      <c r="N4588" s="28">
        <v>62.62</v>
      </c>
    </row>
    <row r="4589">
      <c r="A4589" s="28">
        <v>4588.0</v>
      </c>
      <c r="B4589" s="28">
        <v>21.0</v>
      </c>
      <c r="C4589" s="28" t="s">
        <v>44</v>
      </c>
      <c r="D4589" s="28">
        <v>4.8</v>
      </c>
      <c r="E4589" s="28">
        <v>6.96</v>
      </c>
      <c r="F4589" s="28">
        <v>8.91</v>
      </c>
      <c r="G4589" s="28">
        <v>98.06</v>
      </c>
      <c r="H4589" s="28" t="s">
        <v>47</v>
      </c>
      <c r="I4589" s="28">
        <v>0.36</v>
      </c>
      <c r="J4589" s="28">
        <v>6.26</v>
      </c>
      <c r="K4589" s="28">
        <v>283.54</v>
      </c>
      <c r="L4589" s="28">
        <v>12.73</v>
      </c>
      <c r="M4589" s="28" t="s">
        <v>48</v>
      </c>
      <c r="N4589" s="28">
        <v>80.73</v>
      </c>
    </row>
    <row r="4590">
      <c r="A4590" s="28">
        <v>4589.0</v>
      </c>
      <c r="B4590" s="28">
        <v>17.0</v>
      </c>
      <c r="C4590" s="28" t="s">
        <v>44</v>
      </c>
      <c r="D4590" s="28">
        <v>5.48</v>
      </c>
      <c r="E4590" s="28">
        <v>5.02</v>
      </c>
      <c r="F4590" s="28">
        <v>4.7</v>
      </c>
      <c r="G4590" s="28">
        <v>82.38</v>
      </c>
      <c r="H4590" s="28" t="s">
        <v>51</v>
      </c>
      <c r="I4590" s="28">
        <v>4.61</v>
      </c>
      <c r="J4590" s="28">
        <v>7.64</v>
      </c>
      <c r="K4590" s="28">
        <v>264.39</v>
      </c>
      <c r="L4590" s="28">
        <v>13.18</v>
      </c>
      <c r="M4590" s="28" t="s">
        <v>46</v>
      </c>
      <c r="N4590" s="28">
        <v>51.3519714983419</v>
      </c>
    </row>
    <row r="4591">
      <c r="A4591" s="28">
        <v>4590.0</v>
      </c>
      <c r="B4591" s="28">
        <v>16.0</v>
      </c>
      <c r="C4591" s="28" t="s">
        <v>49</v>
      </c>
      <c r="D4591" s="28">
        <v>3.73</v>
      </c>
      <c r="E4591" s="28">
        <v>9.75</v>
      </c>
      <c r="F4591" s="28">
        <v>5.11</v>
      </c>
      <c r="G4591" s="28">
        <v>85.41</v>
      </c>
      <c r="H4591" s="28" t="s">
        <v>51</v>
      </c>
      <c r="I4591" s="28">
        <v>0.04</v>
      </c>
      <c r="J4591" s="28">
        <v>8.79</v>
      </c>
      <c r="K4591" s="28">
        <v>263.29</v>
      </c>
      <c r="L4591" s="28">
        <v>10.96</v>
      </c>
      <c r="M4591" s="28" t="s">
        <v>50</v>
      </c>
      <c r="N4591" s="28">
        <v>96.64</v>
      </c>
    </row>
    <row r="4592">
      <c r="A4592" s="28">
        <v>4591.0</v>
      </c>
      <c r="B4592" s="28">
        <v>17.0</v>
      </c>
      <c r="C4592" s="28" t="s">
        <v>44</v>
      </c>
      <c r="D4592" s="28">
        <v>2.69</v>
      </c>
      <c r="E4592" s="28">
        <v>8.37</v>
      </c>
      <c r="F4592" s="28">
        <v>6.7</v>
      </c>
      <c r="G4592" s="28">
        <v>68.88</v>
      </c>
      <c r="H4592" s="28" t="s">
        <v>47</v>
      </c>
      <c r="I4592" s="28">
        <v>3.67</v>
      </c>
      <c r="J4592" s="28">
        <v>5.9</v>
      </c>
      <c r="K4592" s="28">
        <v>291.79</v>
      </c>
      <c r="L4592" s="28">
        <v>7.45</v>
      </c>
      <c r="M4592" s="28" t="s">
        <v>48</v>
      </c>
      <c r="N4592" s="28">
        <v>89.09</v>
      </c>
    </row>
    <row r="4593">
      <c r="A4593" s="28">
        <v>4592.0</v>
      </c>
      <c r="B4593" s="28">
        <v>21.0</v>
      </c>
      <c r="C4593" s="28" t="s">
        <v>44</v>
      </c>
      <c r="D4593" s="28">
        <v>4.95</v>
      </c>
      <c r="E4593" s="28">
        <v>2.54</v>
      </c>
      <c r="F4593" s="28">
        <v>5.18</v>
      </c>
      <c r="G4593" s="28">
        <v>89.68</v>
      </c>
      <c r="H4593" s="28" t="s">
        <v>47</v>
      </c>
      <c r="I4593" s="28">
        <v>4.73</v>
      </c>
      <c r="J4593" s="28">
        <v>8.89</v>
      </c>
      <c r="K4593" s="28">
        <v>266.49</v>
      </c>
      <c r="L4593" s="28">
        <v>13.55</v>
      </c>
      <c r="M4593" s="28" t="s">
        <v>48</v>
      </c>
      <c r="N4593" s="28">
        <v>51.5492005129954</v>
      </c>
    </row>
    <row r="4594">
      <c r="A4594" s="28">
        <v>4593.0</v>
      </c>
      <c r="B4594" s="28">
        <v>19.0</v>
      </c>
      <c r="C4594" s="28" t="s">
        <v>44</v>
      </c>
      <c r="D4594" s="28">
        <v>7.82</v>
      </c>
      <c r="E4594" s="28">
        <v>7.48</v>
      </c>
      <c r="F4594" s="28">
        <v>4.17</v>
      </c>
      <c r="G4594" s="28">
        <v>62.1</v>
      </c>
      <c r="H4594" s="28" t="s">
        <v>51</v>
      </c>
      <c r="I4594" s="28">
        <v>1.53</v>
      </c>
      <c r="J4594" s="28">
        <v>13.54</v>
      </c>
      <c r="K4594" s="28">
        <v>210.31</v>
      </c>
      <c r="L4594" s="28">
        <v>16.92</v>
      </c>
      <c r="M4594" s="28" t="s">
        <v>50</v>
      </c>
      <c r="N4594" s="28">
        <v>50.1788944982729</v>
      </c>
    </row>
    <row r="4595">
      <c r="A4595" s="28">
        <v>4594.0</v>
      </c>
      <c r="B4595" s="28">
        <v>21.0</v>
      </c>
      <c r="C4595" s="28" t="s">
        <v>49</v>
      </c>
      <c r="D4595" s="28">
        <v>3.41</v>
      </c>
      <c r="E4595" s="28">
        <v>5.37</v>
      </c>
      <c r="F4595" s="28">
        <v>6.01</v>
      </c>
      <c r="G4595" s="28">
        <v>68.83</v>
      </c>
      <c r="H4595" s="28" t="s">
        <v>51</v>
      </c>
      <c r="I4595" s="28">
        <v>0.38</v>
      </c>
      <c r="J4595" s="28">
        <v>5.15</v>
      </c>
      <c r="K4595" s="28">
        <v>291.0</v>
      </c>
      <c r="L4595" s="28">
        <v>7.28</v>
      </c>
      <c r="M4595" s="28" t="s">
        <v>48</v>
      </c>
      <c r="N4595" s="28">
        <v>66.42</v>
      </c>
    </row>
    <row r="4596">
      <c r="A4596" s="28">
        <v>4595.0</v>
      </c>
      <c r="B4596" s="28">
        <v>24.0</v>
      </c>
      <c r="C4596" s="28" t="s">
        <v>49</v>
      </c>
      <c r="D4596" s="28">
        <v>3.13</v>
      </c>
      <c r="E4596" s="28">
        <v>2.68</v>
      </c>
      <c r="F4596" s="28">
        <v>5.44</v>
      </c>
      <c r="G4596" s="28">
        <v>60.24</v>
      </c>
      <c r="H4596" s="28" t="s">
        <v>47</v>
      </c>
      <c r="I4596" s="28">
        <v>1.25</v>
      </c>
      <c r="J4596" s="28">
        <v>8.44</v>
      </c>
      <c r="K4596" s="28">
        <v>284.53</v>
      </c>
      <c r="L4596" s="28">
        <v>7.52</v>
      </c>
      <c r="M4596" s="28" t="s">
        <v>48</v>
      </c>
      <c r="N4596" s="28">
        <v>36.12</v>
      </c>
    </row>
    <row r="4597">
      <c r="A4597" s="28">
        <v>4596.0</v>
      </c>
      <c r="B4597" s="28">
        <v>23.0</v>
      </c>
      <c r="C4597" s="28" t="s">
        <v>52</v>
      </c>
      <c r="D4597" s="28">
        <v>3.71</v>
      </c>
      <c r="E4597" s="28">
        <v>7.29</v>
      </c>
      <c r="F4597" s="28">
        <v>5.32</v>
      </c>
      <c r="G4597" s="28">
        <v>75.43</v>
      </c>
      <c r="H4597" s="28" t="s">
        <v>45</v>
      </c>
      <c r="I4597" s="28">
        <v>1.57</v>
      </c>
      <c r="J4597" s="28">
        <v>6.61</v>
      </c>
      <c r="K4597" s="28">
        <v>286.71</v>
      </c>
      <c r="L4597" s="28">
        <v>9.74</v>
      </c>
      <c r="M4597" s="28" t="s">
        <v>50</v>
      </c>
      <c r="N4597" s="28">
        <v>77.66</v>
      </c>
    </row>
    <row r="4598">
      <c r="A4598" s="28">
        <v>4597.0</v>
      </c>
      <c r="B4598" s="28">
        <v>16.0</v>
      </c>
      <c r="C4598" s="28" t="s">
        <v>44</v>
      </c>
      <c r="D4598" s="28">
        <v>0.61</v>
      </c>
      <c r="E4598" s="28">
        <v>5.93</v>
      </c>
      <c r="F4598" s="28">
        <v>8.77</v>
      </c>
      <c r="G4598" s="28">
        <v>94.01</v>
      </c>
      <c r="H4598" s="28" t="s">
        <v>51</v>
      </c>
      <c r="I4598" s="28">
        <v>2.26</v>
      </c>
      <c r="J4598" s="28">
        <v>3.3</v>
      </c>
      <c r="K4598" s="28">
        <v>309.62</v>
      </c>
      <c r="L4598" s="28">
        <v>2.05</v>
      </c>
      <c r="M4598" s="28" t="s">
        <v>48</v>
      </c>
      <c r="N4598" s="28">
        <v>97.77</v>
      </c>
    </row>
    <row r="4599">
      <c r="A4599" s="28">
        <v>4598.0</v>
      </c>
      <c r="B4599" s="28">
        <v>23.0</v>
      </c>
      <c r="C4599" s="28" t="s">
        <v>49</v>
      </c>
      <c r="D4599" s="28">
        <v>4.43</v>
      </c>
      <c r="E4599" s="28">
        <v>1.27</v>
      </c>
      <c r="F4599" s="28">
        <v>5.19</v>
      </c>
      <c r="G4599" s="28">
        <v>99.3</v>
      </c>
      <c r="H4599" s="28" t="s">
        <v>45</v>
      </c>
      <c r="I4599" s="28">
        <v>2.63</v>
      </c>
      <c r="J4599" s="28">
        <v>8.56</v>
      </c>
      <c r="K4599" s="28">
        <v>271.68</v>
      </c>
      <c r="L4599" s="28">
        <v>12.95</v>
      </c>
      <c r="M4599" s="28" t="s">
        <v>48</v>
      </c>
      <c r="N4599" s="28">
        <v>37.17</v>
      </c>
    </row>
    <row r="4600">
      <c r="A4600" s="28">
        <v>4599.0</v>
      </c>
      <c r="B4600" s="28">
        <v>24.0</v>
      </c>
      <c r="C4600" s="28" t="s">
        <v>49</v>
      </c>
      <c r="D4600" s="28">
        <v>2.63</v>
      </c>
      <c r="E4600" s="28">
        <v>6.82</v>
      </c>
      <c r="F4600" s="28">
        <v>4.65</v>
      </c>
      <c r="G4600" s="28">
        <v>86.71</v>
      </c>
      <c r="H4600" s="28" t="s">
        <v>47</v>
      </c>
      <c r="I4600" s="28">
        <v>3.63</v>
      </c>
      <c r="J4600" s="28">
        <v>8.12</v>
      </c>
      <c r="K4600" s="28">
        <v>293.76</v>
      </c>
      <c r="L4600" s="28">
        <v>8.11</v>
      </c>
      <c r="M4600" s="28" t="s">
        <v>48</v>
      </c>
      <c r="N4600" s="28">
        <v>80.15</v>
      </c>
    </row>
    <row r="4601">
      <c r="A4601" s="28">
        <v>4600.0</v>
      </c>
      <c r="B4601" s="28">
        <v>21.0</v>
      </c>
      <c r="C4601" s="28" t="s">
        <v>44</v>
      </c>
      <c r="D4601" s="28">
        <v>0.97</v>
      </c>
      <c r="E4601" s="28">
        <v>6.71</v>
      </c>
      <c r="F4601" s="28">
        <v>4.63</v>
      </c>
      <c r="G4601" s="28">
        <v>89.79</v>
      </c>
      <c r="H4601" s="28" t="s">
        <v>47</v>
      </c>
      <c r="I4601" s="28">
        <v>4.5</v>
      </c>
      <c r="J4601" s="28">
        <v>3.71</v>
      </c>
      <c r="K4601" s="28">
        <v>310.25</v>
      </c>
      <c r="L4601" s="28">
        <v>5.44</v>
      </c>
      <c r="M4601" s="28" t="s">
        <v>48</v>
      </c>
      <c r="N4601" s="28">
        <v>88.77</v>
      </c>
    </row>
    <row r="4602">
      <c r="A4602" s="28">
        <v>4601.0</v>
      </c>
      <c r="B4602" s="28">
        <v>20.0</v>
      </c>
      <c r="C4602" s="28" t="s">
        <v>49</v>
      </c>
      <c r="D4602" s="28">
        <v>3.73</v>
      </c>
      <c r="E4602" s="28">
        <v>2.3</v>
      </c>
      <c r="F4602" s="28">
        <v>8.03</v>
      </c>
      <c r="G4602" s="28">
        <v>70.51</v>
      </c>
      <c r="H4602" s="28" t="s">
        <v>47</v>
      </c>
      <c r="I4602" s="28">
        <v>2.32</v>
      </c>
      <c r="J4602" s="28">
        <v>8.54</v>
      </c>
      <c r="K4602" s="28">
        <v>280.15</v>
      </c>
      <c r="L4602" s="28">
        <v>5.64</v>
      </c>
      <c r="M4602" s="28" t="s">
        <v>48</v>
      </c>
      <c r="N4602" s="28">
        <v>50.64</v>
      </c>
    </row>
    <row r="4603">
      <c r="A4603" s="28">
        <v>4602.0</v>
      </c>
      <c r="B4603" s="28">
        <v>21.0</v>
      </c>
      <c r="C4603" s="28" t="s">
        <v>44</v>
      </c>
      <c r="D4603" s="28">
        <v>0.03</v>
      </c>
      <c r="E4603" s="28">
        <v>4.14</v>
      </c>
      <c r="F4603" s="28">
        <v>7.57</v>
      </c>
      <c r="G4603" s="28">
        <v>80.81</v>
      </c>
      <c r="H4603" s="28" t="s">
        <v>45</v>
      </c>
      <c r="I4603" s="28">
        <v>3.73</v>
      </c>
      <c r="J4603" s="28">
        <v>1.13</v>
      </c>
      <c r="K4603" s="28">
        <v>318.27</v>
      </c>
      <c r="L4603" s="28">
        <v>-0.83</v>
      </c>
      <c r="M4603" s="28" t="s">
        <v>48</v>
      </c>
      <c r="N4603" s="28">
        <v>73.37</v>
      </c>
    </row>
    <row r="4604">
      <c r="A4604" s="28">
        <v>4603.0</v>
      </c>
      <c r="B4604" s="28">
        <v>21.0</v>
      </c>
      <c r="C4604" s="28" t="s">
        <v>44</v>
      </c>
      <c r="D4604" s="28">
        <v>3.21</v>
      </c>
      <c r="E4604" s="28">
        <v>6.27</v>
      </c>
      <c r="F4604" s="28">
        <v>4.65</v>
      </c>
      <c r="G4604" s="28">
        <v>89.46</v>
      </c>
      <c r="H4604" s="28" t="s">
        <v>51</v>
      </c>
      <c r="I4604" s="28">
        <v>0.64</v>
      </c>
      <c r="J4604" s="28">
        <v>7.33</v>
      </c>
      <c r="K4604" s="28">
        <v>269.65</v>
      </c>
      <c r="L4604" s="28">
        <v>10.36</v>
      </c>
      <c r="M4604" s="28" t="s">
        <v>48</v>
      </c>
      <c r="N4604" s="28">
        <v>79.88</v>
      </c>
    </row>
    <row r="4605">
      <c r="A4605" s="28">
        <v>4604.0</v>
      </c>
      <c r="B4605" s="28">
        <v>24.0</v>
      </c>
      <c r="C4605" s="28" t="s">
        <v>44</v>
      </c>
      <c r="D4605" s="28">
        <v>0.85</v>
      </c>
      <c r="E4605" s="28">
        <v>2.25</v>
      </c>
      <c r="F4605" s="28">
        <v>5.1</v>
      </c>
      <c r="G4605" s="28">
        <v>79.89</v>
      </c>
      <c r="H4605" s="28" t="s">
        <v>45</v>
      </c>
      <c r="I4605" s="28">
        <v>1.64</v>
      </c>
      <c r="J4605" s="28">
        <v>5.0</v>
      </c>
      <c r="K4605" s="28">
        <v>289.38</v>
      </c>
      <c r="L4605" s="28">
        <v>3.82</v>
      </c>
      <c r="M4605" s="28" t="s">
        <v>48</v>
      </c>
      <c r="N4605" s="28">
        <v>55.22</v>
      </c>
    </row>
    <row r="4606">
      <c r="A4606" s="28">
        <v>4605.0</v>
      </c>
      <c r="B4606" s="28">
        <v>19.0</v>
      </c>
      <c r="C4606" s="28" t="s">
        <v>44</v>
      </c>
      <c r="D4606" s="28">
        <v>0.19</v>
      </c>
      <c r="E4606" s="28">
        <v>8.67</v>
      </c>
      <c r="F4606" s="28">
        <v>7.74</v>
      </c>
      <c r="G4606" s="28">
        <v>63.54</v>
      </c>
      <c r="H4606" s="28" t="s">
        <v>45</v>
      </c>
      <c r="I4606" s="28">
        <v>0.59</v>
      </c>
      <c r="J4606" s="28">
        <v>3.97</v>
      </c>
      <c r="K4606" s="28">
        <v>311.55</v>
      </c>
      <c r="L4606" s="28">
        <v>4.38</v>
      </c>
      <c r="M4606" s="28" t="s">
        <v>48</v>
      </c>
      <c r="N4606" s="28">
        <v>92.28</v>
      </c>
    </row>
    <row r="4607">
      <c r="A4607" s="28">
        <v>4606.0</v>
      </c>
      <c r="B4607" s="28">
        <v>17.0</v>
      </c>
      <c r="C4607" s="28" t="s">
        <v>49</v>
      </c>
      <c r="D4607" s="28">
        <v>6.6</v>
      </c>
      <c r="E4607" s="28">
        <v>1.25</v>
      </c>
      <c r="F4607" s="28">
        <v>5.37</v>
      </c>
      <c r="G4607" s="28">
        <v>89.63</v>
      </c>
      <c r="H4607" s="28" t="s">
        <v>51</v>
      </c>
      <c r="I4607" s="28">
        <v>3.46</v>
      </c>
      <c r="J4607" s="28">
        <v>12.29</v>
      </c>
      <c r="K4607" s="28">
        <v>248.71</v>
      </c>
      <c r="L4607" s="28">
        <v>16.55</v>
      </c>
      <c r="M4607" s="28" t="s">
        <v>46</v>
      </c>
      <c r="N4607" s="28">
        <v>27.5121248529393</v>
      </c>
    </row>
    <row r="4608">
      <c r="A4608" s="28">
        <v>4607.0</v>
      </c>
      <c r="B4608" s="28">
        <v>24.0</v>
      </c>
      <c r="C4608" s="28" t="s">
        <v>44</v>
      </c>
      <c r="D4608" s="28">
        <v>7.33</v>
      </c>
      <c r="E4608" s="28">
        <v>1.93</v>
      </c>
      <c r="F4608" s="28">
        <v>8.91</v>
      </c>
      <c r="G4608" s="28">
        <v>68.78</v>
      </c>
      <c r="H4608" s="28" t="s">
        <v>47</v>
      </c>
      <c r="I4608" s="28">
        <v>4.54</v>
      </c>
      <c r="J4608" s="28">
        <v>13.02</v>
      </c>
      <c r="K4608" s="28">
        <v>221.65</v>
      </c>
      <c r="L4608" s="28">
        <v>15.64</v>
      </c>
      <c r="M4608" s="28" t="s">
        <v>46</v>
      </c>
      <c r="N4608" s="28">
        <v>30.41</v>
      </c>
    </row>
    <row r="4609">
      <c r="A4609" s="28">
        <v>4608.0</v>
      </c>
      <c r="B4609" s="28">
        <v>17.0</v>
      </c>
      <c r="C4609" s="28" t="s">
        <v>44</v>
      </c>
      <c r="D4609" s="28">
        <v>1.66</v>
      </c>
      <c r="E4609" s="28">
        <v>2.04</v>
      </c>
      <c r="F4609" s="28">
        <v>6.7</v>
      </c>
      <c r="G4609" s="28">
        <v>63.91</v>
      </c>
      <c r="H4609" s="28" t="s">
        <v>45</v>
      </c>
      <c r="I4609" s="28">
        <v>4.45</v>
      </c>
      <c r="J4609" s="28">
        <v>4.37</v>
      </c>
      <c r="K4609" s="28">
        <v>310.69</v>
      </c>
      <c r="L4609" s="28">
        <v>8.26</v>
      </c>
      <c r="M4609" s="28" t="s">
        <v>48</v>
      </c>
      <c r="N4609" s="28">
        <v>58.53</v>
      </c>
    </row>
    <row r="4610">
      <c r="A4610" s="28">
        <v>4609.0</v>
      </c>
      <c r="B4610" s="28">
        <v>24.0</v>
      </c>
      <c r="C4610" s="28" t="s">
        <v>44</v>
      </c>
      <c r="D4610" s="28">
        <v>4.31</v>
      </c>
      <c r="E4610" s="28">
        <v>5.75</v>
      </c>
      <c r="F4610" s="28">
        <v>4.96</v>
      </c>
      <c r="G4610" s="28">
        <v>79.12</v>
      </c>
      <c r="H4610" s="28" t="s">
        <v>45</v>
      </c>
      <c r="I4610" s="28">
        <v>1.63</v>
      </c>
      <c r="J4610" s="28">
        <v>7.59</v>
      </c>
      <c r="K4610" s="28">
        <v>282.19</v>
      </c>
      <c r="L4610" s="28">
        <v>8.93</v>
      </c>
      <c r="M4610" s="28" t="s">
        <v>48</v>
      </c>
      <c r="N4610" s="28">
        <v>59.54</v>
      </c>
    </row>
    <row r="4611">
      <c r="A4611" s="28">
        <v>4610.0</v>
      </c>
      <c r="B4611" s="28">
        <v>17.0</v>
      </c>
      <c r="C4611" s="28" t="s">
        <v>49</v>
      </c>
      <c r="D4611" s="28">
        <v>2.22</v>
      </c>
      <c r="E4611" s="28">
        <v>6.58</v>
      </c>
      <c r="F4611" s="28">
        <v>8.29</v>
      </c>
      <c r="G4611" s="28">
        <v>62.98</v>
      </c>
      <c r="H4611" s="28" t="s">
        <v>51</v>
      </c>
      <c r="I4611" s="28">
        <v>1.17</v>
      </c>
      <c r="J4611" s="28">
        <v>7.18</v>
      </c>
      <c r="K4611" s="28">
        <v>298.09</v>
      </c>
      <c r="L4611" s="28">
        <v>5.43</v>
      </c>
      <c r="M4611" s="28" t="s">
        <v>48</v>
      </c>
      <c r="N4611" s="28">
        <v>83.16</v>
      </c>
    </row>
    <row r="4612">
      <c r="A4612" s="28">
        <v>4611.0</v>
      </c>
      <c r="B4612" s="28">
        <v>23.0</v>
      </c>
      <c r="C4612" s="28" t="s">
        <v>49</v>
      </c>
      <c r="D4612" s="28">
        <v>3.95</v>
      </c>
      <c r="E4612" s="28">
        <v>4.63</v>
      </c>
      <c r="F4612" s="28">
        <v>5.6</v>
      </c>
      <c r="G4612" s="28">
        <v>85.18</v>
      </c>
      <c r="H4612" s="28" t="s">
        <v>45</v>
      </c>
      <c r="I4612" s="28">
        <v>1.37</v>
      </c>
      <c r="J4612" s="28">
        <v>9.17</v>
      </c>
      <c r="K4612" s="28">
        <v>270.94</v>
      </c>
      <c r="L4612" s="28">
        <v>12.15</v>
      </c>
      <c r="M4612" s="28" t="s">
        <v>48</v>
      </c>
      <c r="N4612" s="28">
        <v>57.93</v>
      </c>
    </row>
    <row r="4613">
      <c r="A4613" s="28">
        <v>4612.0</v>
      </c>
      <c r="B4613" s="28">
        <v>24.0</v>
      </c>
      <c r="C4613" s="28" t="s">
        <v>49</v>
      </c>
      <c r="D4613" s="28">
        <v>3.49</v>
      </c>
      <c r="E4613" s="28">
        <v>3.6</v>
      </c>
      <c r="F4613" s="28">
        <v>5.44</v>
      </c>
      <c r="G4613" s="28">
        <v>85.62</v>
      </c>
      <c r="H4613" s="28" t="s">
        <v>45</v>
      </c>
      <c r="I4613" s="28">
        <v>1.44</v>
      </c>
      <c r="J4613" s="28">
        <v>6.58</v>
      </c>
      <c r="K4613" s="28">
        <v>288.37</v>
      </c>
      <c r="L4613" s="28">
        <v>6.7</v>
      </c>
      <c r="M4613" s="28" t="s">
        <v>48</v>
      </c>
      <c r="N4613" s="28">
        <v>49.62</v>
      </c>
    </row>
    <row r="4614">
      <c r="A4614" s="28">
        <v>4613.0</v>
      </c>
      <c r="B4614" s="28">
        <v>24.0</v>
      </c>
      <c r="C4614" s="28" t="s">
        <v>49</v>
      </c>
      <c r="D4614" s="28">
        <v>2.15</v>
      </c>
      <c r="E4614" s="28">
        <v>8.28</v>
      </c>
      <c r="F4614" s="28">
        <v>5.64</v>
      </c>
      <c r="G4614" s="28">
        <v>70.27</v>
      </c>
      <c r="H4614" s="28" t="s">
        <v>51</v>
      </c>
      <c r="I4614" s="28">
        <v>0.41</v>
      </c>
      <c r="J4614" s="28">
        <v>4.9</v>
      </c>
      <c r="K4614" s="28">
        <v>305.77</v>
      </c>
      <c r="L4614" s="28">
        <v>3.09</v>
      </c>
      <c r="M4614" s="28" t="s">
        <v>50</v>
      </c>
      <c r="N4614" s="28">
        <v>80.53</v>
      </c>
    </row>
    <row r="4615">
      <c r="A4615" s="28">
        <v>4614.0</v>
      </c>
      <c r="B4615" s="28">
        <v>24.0</v>
      </c>
      <c r="C4615" s="28" t="s">
        <v>44</v>
      </c>
      <c r="D4615" s="28">
        <v>5.6</v>
      </c>
      <c r="E4615" s="28">
        <v>1.61</v>
      </c>
      <c r="F4615" s="28">
        <v>7.84</v>
      </c>
      <c r="G4615" s="28">
        <v>98.58</v>
      </c>
      <c r="H4615" s="28" t="s">
        <v>51</v>
      </c>
      <c r="I4615" s="28">
        <v>0.67</v>
      </c>
      <c r="J4615" s="28">
        <v>10.7</v>
      </c>
      <c r="K4615" s="28">
        <v>250.55</v>
      </c>
      <c r="L4615" s="28">
        <v>12.21</v>
      </c>
      <c r="M4615" s="28" t="s">
        <v>46</v>
      </c>
      <c r="N4615" s="28">
        <v>51.0608693754452</v>
      </c>
    </row>
    <row r="4616">
      <c r="A4616" s="28">
        <v>4615.0</v>
      </c>
      <c r="B4616" s="28">
        <v>17.0</v>
      </c>
      <c r="C4616" s="28" t="s">
        <v>44</v>
      </c>
      <c r="D4616" s="28">
        <v>1.01</v>
      </c>
      <c r="E4616" s="28">
        <v>3.52</v>
      </c>
      <c r="F4616" s="28">
        <v>4.87</v>
      </c>
      <c r="G4616" s="28">
        <v>92.98</v>
      </c>
      <c r="H4616" s="28" t="s">
        <v>51</v>
      </c>
      <c r="I4616" s="28">
        <v>1.07</v>
      </c>
      <c r="J4616" s="28">
        <v>3.89</v>
      </c>
      <c r="K4616" s="28">
        <v>308.73</v>
      </c>
      <c r="L4616" s="28">
        <v>5.1</v>
      </c>
      <c r="M4616" s="28" t="s">
        <v>48</v>
      </c>
      <c r="N4616" s="28">
        <v>77.62</v>
      </c>
    </row>
    <row r="4617">
      <c r="A4617" s="28">
        <v>4616.0</v>
      </c>
      <c r="B4617" s="28">
        <v>19.0</v>
      </c>
      <c r="C4617" s="28" t="s">
        <v>49</v>
      </c>
      <c r="D4617" s="28">
        <v>0.42</v>
      </c>
      <c r="E4617" s="28">
        <v>1.35</v>
      </c>
      <c r="F4617" s="28">
        <v>5.91</v>
      </c>
      <c r="G4617" s="28">
        <v>64.38</v>
      </c>
      <c r="H4617" s="28" t="s">
        <v>45</v>
      </c>
      <c r="I4617" s="28">
        <v>0.04</v>
      </c>
      <c r="J4617" s="28">
        <v>3.45</v>
      </c>
      <c r="K4617" s="28">
        <v>306.83</v>
      </c>
      <c r="L4617" s="28">
        <v>6.63</v>
      </c>
      <c r="M4617" s="28" t="s">
        <v>48</v>
      </c>
      <c r="N4617" s="28">
        <v>49.13</v>
      </c>
    </row>
    <row r="4618">
      <c r="A4618" s="28">
        <v>4617.0</v>
      </c>
      <c r="B4618" s="28">
        <v>22.0</v>
      </c>
      <c r="C4618" s="28" t="s">
        <v>44</v>
      </c>
      <c r="D4618" s="28">
        <v>6.14</v>
      </c>
      <c r="E4618" s="28">
        <v>1.13</v>
      </c>
      <c r="F4618" s="28">
        <v>4.15</v>
      </c>
      <c r="G4618" s="28">
        <v>89.94</v>
      </c>
      <c r="H4618" s="28" t="s">
        <v>45</v>
      </c>
      <c r="I4618" s="28">
        <v>0.24</v>
      </c>
      <c r="J4618" s="28">
        <v>7.82</v>
      </c>
      <c r="K4618" s="28">
        <v>249.18</v>
      </c>
      <c r="L4618" s="28">
        <v>13.13</v>
      </c>
      <c r="M4618" s="28" t="s">
        <v>46</v>
      </c>
      <c r="N4618" s="28">
        <v>26.86</v>
      </c>
    </row>
    <row r="4619">
      <c r="A4619" s="28">
        <v>4618.0</v>
      </c>
      <c r="B4619" s="28">
        <v>17.0</v>
      </c>
      <c r="C4619" s="28" t="s">
        <v>44</v>
      </c>
      <c r="D4619" s="28">
        <v>5.33</v>
      </c>
      <c r="E4619" s="28">
        <v>4.18</v>
      </c>
      <c r="F4619" s="28">
        <v>8.13</v>
      </c>
      <c r="G4619" s="28">
        <v>74.12</v>
      </c>
      <c r="H4619" s="28" t="s">
        <v>45</v>
      </c>
      <c r="I4619" s="28">
        <v>3.49</v>
      </c>
      <c r="J4619" s="28">
        <v>9.04</v>
      </c>
      <c r="K4619" s="28">
        <v>235.37</v>
      </c>
      <c r="L4619" s="28">
        <v>11.07</v>
      </c>
      <c r="M4619" s="28" t="s">
        <v>46</v>
      </c>
      <c r="N4619" s="28">
        <v>60.72</v>
      </c>
    </row>
    <row r="4620">
      <c r="A4620" s="28">
        <v>4619.0</v>
      </c>
      <c r="B4620" s="28">
        <v>16.0</v>
      </c>
      <c r="C4620" s="28" t="s">
        <v>49</v>
      </c>
      <c r="D4620" s="28">
        <v>3.99</v>
      </c>
      <c r="E4620" s="28">
        <v>2.75</v>
      </c>
      <c r="F4620" s="28">
        <v>5.7</v>
      </c>
      <c r="G4620" s="28">
        <v>90.01</v>
      </c>
      <c r="H4620" s="28" t="s">
        <v>45</v>
      </c>
      <c r="I4620" s="28">
        <v>3.1</v>
      </c>
      <c r="J4620" s="28">
        <v>6.62</v>
      </c>
      <c r="K4620" s="28">
        <v>269.19</v>
      </c>
      <c r="L4620" s="28">
        <v>11.76</v>
      </c>
      <c r="M4620" s="28" t="s">
        <v>48</v>
      </c>
      <c r="N4620" s="28">
        <v>49.7</v>
      </c>
    </row>
    <row r="4621">
      <c r="A4621" s="28">
        <v>4620.0</v>
      </c>
      <c r="B4621" s="28">
        <v>18.0</v>
      </c>
      <c r="C4621" s="28" t="s">
        <v>44</v>
      </c>
      <c r="D4621" s="28">
        <v>3.74</v>
      </c>
      <c r="E4621" s="28">
        <v>3.42</v>
      </c>
      <c r="F4621" s="28">
        <v>5.24</v>
      </c>
      <c r="G4621" s="28">
        <v>92.03</v>
      </c>
      <c r="H4621" s="28" t="s">
        <v>45</v>
      </c>
      <c r="I4621" s="28">
        <v>4.73</v>
      </c>
      <c r="J4621" s="28">
        <v>7.69</v>
      </c>
      <c r="K4621" s="28">
        <v>266.59</v>
      </c>
      <c r="L4621" s="28">
        <v>8.22</v>
      </c>
      <c r="M4621" s="28" t="s">
        <v>48</v>
      </c>
      <c r="N4621" s="28">
        <v>57.81</v>
      </c>
    </row>
    <row r="4622">
      <c r="A4622" s="28">
        <v>4621.0</v>
      </c>
      <c r="B4622" s="28">
        <v>19.0</v>
      </c>
      <c r="C4622" s="28" t="s">
        <v>44</v>
      </c>
      <c r="D4622" s="28">
        <v>3.98</v>
      </c>
      <c r="E4622" s="28">
        <v>8.39</v>
      </c>
      <c r="F4622" s="28">
        <v>6.9</v>
      </c>
      <c r="G4622" s="28">
        <v>66.06</v>
      </c>
      <c r="H4622" s="28" t="s">
        <v>47</v>
      </c>
      <c r="I4622" s="28">
        <v>2.01</v>
      </c>
      <c r="J4622" s="28">
        <v>7.22</v>
      </c>
      <c r="K4622" s="28">
        <v>271.36</v>
      </c>
      <c r="L4622" s="28">
        <v>8.69</v>
      </c>
      <c r="M4622" s="28" t="s">
        <v>48</v>
      </c>
      <c r="N4622" s="28">
        <v>84.32</v>
      </c>
    </row>
    <row r="4623">
      <c r="A4623" s="28">
        <v>4622.0</v>
      </c>
      <c r="B4623" s="28">
        <v>23.0</v>
      </c>
      <c r="C4623" s="28" t="s">
        <v>44</v>
      </c>
      <c r="D4623" s="28">
        <v>3.5</v>
      </c>
      <c r="E4623" s="28">
        <v>2.47</v>
      </c>
      <c r="F4623" s="28">
        <v>7.52</v>
      </c>
      <c r="G4623" s="28">
        <v>86.47</v>
      </c>
      <c r="H4623" s="28" t="s">
        <v>45</v>
      </c>
      <c r="I4623" s="28">
        <v>2.22</v>
      </c>
      <c r="J4623" s="28">
        <v>8.24</v>
      </c>
      <c r="K4623" s="28">
        <v>270.05</v>
      </c>
      <c r="L4623" s="28">
        <v>10.2</v>
      </c>
      <c r="M4623" s="28" t="s">
        <v>48</v>
      </c>
      <c r="N4623" s="28">
        <v>55.22</v>
      </c>
    </row>
    <row r="4624">
      <c r="A4624" s="28">
        <v>4623.0</v>
      </c>
      <c r="B4624" s="28">
        <v>21.0</v>
      </c>
      <c r="C4624" s="28" t="s">
        <v>44</v>
      </c>
      <c r="D4624" s="28">
        <v>3.14</v>
      </c>
      <c r="E4624" s="28">
        <v>8.02</v>
      </c>
      <c r="F4624" s="28">
        <v>8.06</v>
      </c>
      <c r="G4624" s="28">
        <v>94.51</v>
      </c>
      <c r="H4624" s="28" t="s">
        <v>45</v>
      </c>
      <c r="I4624" s="28">
        <v>0.34</v>
      </c>
      <c r="J4624" s="28">
        <v>5.53</v>
      </c>
      <c r="K4624" s="28">
        <v>263.19</v>
      </c>
      <c r="L4624" s="28">
        <v>9.76</v>
      </c>
      <c r="M4624" s="28" t="s">
        <v>48</v>
      </c>
      <c r="N4624" s="28">
        <v>96.0798794005221</v>
      </c>
    </row>
    <row r="4625">
      <c r="A4625" s="28">
        <v>4624.0</v>
      </c>
      <c r="B4625" s="28">
        <v>17.0</v>
      </c>
      <c r="C4625" s="28" t="s">
        <v>49</v>
      </c>
      <c r="D4625" s="28">
        <v>4.0</v>
      </c>
      <c r="E4625" s="28">
        <v>7.08</v>
      </c>
      <c r="F4625" s="28">
        <v>5.74</v>
      </c>
      <c r="G4625" s="28">
        <v>72.93</v>
      </c>
      <c r="H4625" s="28" t="s">
        <v>45</v>
      </c>
      <c r="I4625" s="28">
        <v>0.76</v>
      </c>
      <c r="J4625" s="28">
        <v>5.86</v>
      </c>
      <c r="K4625" s="28">
        <v>265.46</v>
      </c>
      <c r="L4625" s="28">
        <v>9.07</v>
      </c>
      <c r="M4625" s="28" t="s">
        <v>50</v>
      </c>
      <c r="N4625" s="28">
        <v>72.01</v>
      </c>
    </row>
    <row r="4626">
      <c r="A4626" s="28">
        <v>4625.0</v>
      </c>
      <c r="B4626" s="28">
        <v>24.0</v>
      </c>
      <c r="C4626" s="28" t="s">
        <v>49</v>
      </c>
      <c r="D4626" s="28">
        <v>4.23</v>
      </c>
      <c r="E4626" s="28">
        <v>3.94</v>
      </c>
      <c r="F4626" s="28">
        <v>8.06</v>
      </c>
      <c r="G4626" s="28">
        <v>63.21</v>
      </c>
      <c r="H4626" s="28" t="s">
        <v>51</v>
      </c>
      <c r="I4626" s="28">
        <v>3.46</v>
      </c>
      <c r="J4626" s="28">
        <v>8.74</v>
      </c>
      <c r="K4626" s="28">
        <v>264.48</v>
      </c>
      <c r="L4626" s="28">
        <v>10.01</v>
      </c>
      <c r="M4626" s="28" t="s">
        <v>48</v>
      </c>
      <c r="N4626" s="28">
        <v>69.9923990497305</v>
      </c>
    </row>
    <row r="4627">
      <c r="A4627" s="28">
        <v>4626.0</v>
      </c>
      <c r="B4627" s="28">
        <v>17.0</v>
      </c>
      <c r="C4627" s="28" t="s">
        <v>49</v>
      </c>
      <c r="D4627" s="28">
        <v>5.54</v>
      </c>
      <c r="E4627" s="28">
        <v>5.92</v>
      </c>
      <c r="F4627" s="28">
        <v>6.32</v>
      </c>
      <c r="G4627" s="28">
        <v>61.09</v>
      </c>
      <c r="H4627" s="28" t="s">
        <v>45</v>
      </c>
      <c r="I4627" s="28">
        <v>1.18</v>
      </c>
      <c r="J4627" s="28">
        <v>8.46</v>
      </c>
      <c r="K4627" s="28">
        <v>264.17</v>
      </c>
      <c r="L4627" s="28">
        <v>17.18</v>
      </c>
      <c r="M4627" s="28" t="s">
        <v>46</v>
      </c>
      <c r="N4627" s="28">
        <v>50.28</v>
      </c>
    </row>
    <row r="4628">
      <c r="A4628" s="28">
        <v>4627.0</v>
      </c>
      <c r="B4628" s="28">
        <v>20.0</v>
      </c>
      <c r="C4628" s="28" t="s">
        <v>49</v>
      </c>
      <c r="D4628" s="28">
        <v>5.69</v>
      </c>
      <c r="E4628" s="28">
        <v>5.0</v>
      </c>
      <c r="F4628" s="28">
        <v>4.51</v>
      </c>
      <c r="G4628" s="28">
        <v>64.4</v>
      </c>
      <c r="H4628" s="28" t="s">
        <v>45</v>
      </c>
      <c r="I4628" s="28">
        <v>3.87</v>
      </c>
      <c r="J4628" s="28">
        <v>9.51</v>
      </c>
      <c r="K4628" s="28">
        <v>245.31</v>
      </c>
      <c r="L4628" s="28">
        <v>11.95</v>
      </c>
      <c r="M4628" s="28" t="s">
        <v>46</v>
      </c>
      <c r="N4628" s="28">
        <v>50.25</v>
      </c>
    </row>
    <row r="4629">
      <c r="A4629" s="28">
        <v>4628.0</v>
      </c>
      <c r="B4629" s="28">
        <v>19.0</v>
      </c>
      <c r="C4629" s="28" t="s">
        <v>44</v>
      </c>
      <c r="D4629" s="28">
        <v>3.02</v>
      </c>
      <c r="E4629" s="28">
        <v>2.16</v>
      </c>
      <c r="F4629" s="28">
        <v>8.23</v>
      </c>
      <c r="G4629" s="28">
        <v>60.17</v>
      </c>
      <c r="H4629" s="28" t="s">
        <v>45</v>
      </c>
      <c r="I4629" s="28">
        <v>3.53</v>
      </c>
      <c r="J4629" s="28">
        <v>8.73</v>
      </c>
      <c r="K4629" s="28">
        <v>275.28</v>
      </c>
      <c r="L4629" s="28">
        <v>7.78</v>
      </c>
      <c r="M4629" s="28" t="s">
        <v>48</v>
      </c>
      <c r="N4629" s="28">
        <v>68.3581530090908</v>
      </c>
    </row>
    <row r="4630">
      <c r="A4630" s="28">
        <v>4629.0</v>
      </c>
      <c r="B4630" s="28">
        <v>22.0</v>
      </c>
      <c r="C4630" s="28" t="s">
        <v>44</v>
      </c>
      <c r="D4630" s="28">
        <v>3.31</v>
      </c>
      <c r="E4630" s="28">
        <v>9.16</v>
      </c>
      <c r="F4630" s="28">
        <v>6.74</v>
      </c>
      <c r="G4630" s="28">
        <v>73.08</v>
      </c>
      <c r="H4630" s="28" t="s">
        <v>47</v>
      </c>
      <c r="I4630" s="28">
        <v>3.74</v>
      </c>
      <c r="J4630" s="28">
        <v>6.73</v>
      </c>
      <c r="K4630" s="28">
        <v>268.36</v>
      </c>
      <c r="L4630" s="28">
        <v>7.55</v>
      </c>
      <c r="M4630" s="28" t="s">
        <v>48</v>
      </c>
      <c r="N4630" s="28">
        <v>84.44</v>
      </c>
    </row>
    <row r="4631">
      <c r="A4631" s="28">
        <v>4630.0</v>
      </c>
      <c r="B4631" s="28">
        <v>23.0</v>
      </c>
      <c r="C4631" s="28" t="s">
        <v>44</v>
      </c>
      <c r="D4631" s="28">
        <v>2.99</v>
      </c>
      <c r="E4631" s="28">
        <v>6.13</v>
      </c>
      <c r="F4631" s="28">
        <v>7.01</v>
      </c>
      <c r="G4631" s="28">
        <v>71.97</v>
      </c>
      <c r="H4631" s="28" t="s">
        <v>47</v>
      </c>
      <c r="I4631" s="28">
        <v>3.45</v>
      </c>
      <c r="J4631" s="28">
        <v>4.75</v>
      </c>
      <c r="K4631" s="28">
        <v>295.55</v>
      </c>
      <c r="L4631" s="28">
        <v>7.96</v>
      </c>
      <c r="M4631" s="28" t="s">
        <v>48</v>
      </c>
      <c r="N4631" s="28">
        <v>75.1</v>
      </c>
    </row>
    <row r="4632">
      <c r="A4632" s="28">
        <v>4631.0</v>
      </c>
      <c r="B4632" s="28">
        <v>20.0</v>
      </c>
      <c r="C4632" s="28" t="s">
        <v>44</v>
      </c>
      <c r="D4632" s="28">
        <v>4.29</v>
      </c>
      <c r="E4632" s="28">
        <v>8.92</v>
      </c>
      <c r="F4632" s="28">
        <v>8.69</v>
      </c>
      <c r="G4632" s="28">
        <v>64.41</v>
      </c>
      <c r="H4632" s="28" t="s">
        <v>47</v>
      </c>
      <c r="I4632" s="28">
        <v>3.54</v>
      </c>
      <c r="J4632" s="28">
        <v>7.42</v>
      </c>
      <c r="K4632" s="28">
        <v>266.29</v>
      </c>
      <c r="L4632" s="28">
        <v>9.21</v>
      </c>
      <c r="M4632" s="28" t="s">
        <v>48</v>
      </c>
      <c r="N4632" s="28">
        <v>85.63</v>
      </c>
    </row>
    <row r="4633">
      <c r="A4633" s="28">
        <v>4632.0</v>
      </c>
      <c r="B4633" s="28">
        <v>20.0</v>
      </c>
      <c r="C4633" s="28" t="s">
        <v>52</v>
      </c>
      <c r="D4633" s="28">
        <v>3.63</v>
      </c>
      <c r="E4633" s="28">
        <v>8.41</v>
      </c>
      <c r="F4633" s="28">
        <v>6.8</v>
      </c>
      <c r="G4633" s="28">
        <v>86.04</v>
      </c>
      <c r="H4633" s="28" t="s">
        <v>45</v>
      </c>
      <c r="I4633" s="28">
        <v>2.73</v>
      </c>
      <c r="J4633" s="28">
        <v>7.02</v>
      </c>
      <c r="K4633" s="28">
        <v>279.16</v>
      </c>
      <c r="L4633" s="28">
        <v>10.59</v>
      </c>
      <c r="M4633" s="28" t="s">
        <v>48</v>
      </c>
      <c r="N4633" s="28">
        <v>87.8</v>
      </c>
    </row>
    <row r="4634">
      <c r="A4634" s="28">
        <v>4633.0</v>
      </c>
      <c r="B4634" s="28">
        <v>17.0</v>
      </c>
      <c r="C4634" s="28" t="s">
        <v>49</v>
      </c>
      <c r="D4634" s="28">
        <v>7.12</v>
      </c>
      <c r="E4634" s="28">
        <v>1.72</v>
      </c>
      <c r="F4634" s="28">
        <v>4.03</v>
      </c>
      <c r="G4634" s="28">
        <v>99.68</v>
      </c>
      <c r="H4634" s="28" t="s">
        <v>45</v>
      </c>
      <c r="I4634" s="28">
        <v>3.39</v>
      </c>
      <c r="J4634" s="28">
        <v>11.95</v>
      </c>
      <c r="K4634" s="28">
        <v>219.12</v>
      </c>
      <c r="L4634" s="28">
        <v>16.55</v>
      </c>
      <c r="M4634" s="28" t="s">
        <v>46</v>
      </c>
      <c r="N4634" s="28">
        <v>21.62</v>
      </c>
    </row>
    <row r="4635">
      <c r="A4635" s="28">
        <v>4634.0</v>
      </c>
      <c r="B4635" s="28">
        <v>23.0</v>
      </c>
      <c r="C4635" s="28" t="s">
        <v>44</v>
      </c>
      <c r="D4635" s="28">
        <v>5.57</v>
      </c>
      <c r="E4635" s="28">
        <v>2.87</v>
      </c>
      <c r="F4635" s="28">
        <v>8.35</v>
      </c>
      <c r="G4635" s="28">
        <v>96.04</v>
      </c>
      <c r="H4635" s="28" t="s">
        <v>51</v>
      </c>
      <c r="I4635" s="28">
        <v>2.63</v>
      </c>
      <c r="J4635" s="28">
        <v>7.55</v>
      </c>
      <c r="K4635" s="28">
        <v>235.61</v>
      </c>
      <c r="L4635" s="28">
        <v>11.49</v>
      </c>
      <c r="M4635" s="28" t="s">
        <v>46</v>
      </c>
      <c r="N4635" s="28">
        <v>51.88</v>
      </c>
    </row>
    <row r="4636">
      <c r="A4636" s="28">
        <v>4635.0</v>
      </c>
      <c r="B4636" s="28">
        <v>17.0</v>
      </c>
      <c r="C4636" s="28" t="s">
        <v>44</v>
      </c>
      <c r="D4636" s="28">
        <v>7.19</v>
      </c>
      <c r="E4636" s="28">
        <v>2.31</v>
      </c>
      <c r="F4636" s="28">
        <v>5.42</v>
      </c>
      <c r="G4636" s="28">
        <v>70.11</v>
      </c>
      <c r="H4636" s="28" t="s">
        <v>45</v>
      </c>
      <c r="I4636" s="28">
        <v>1.03</v>
      </c>
      <c r="J4636" s="28">
        <v>9.92</v>
      </c>
      <c r="K4636" s="28">
        <v>224.7</v>
      </c>
      <c r="L4636" s="28">
        <v>14.62</v>
      </c>
      <c r="M4636" s="28" t="s">
        <v>46</v>
      </c>
      <c r="N4636" s="28">
        <v>15.16</v>
      </c>
    </row>
    <row r="4637">
      <c r="A4637" s="28">
        <v>4636.0</v>
      </c>
      <c r="B4637" s="28">
        <v>21.0</v>
      </c>
      <c r="C4637" s="28" t="s">
        <v>44</v>
      </c>
      <c r="D4637" s="28">
        <v>5.67</v>
      </c>
      <c r="E4637" s="28">
        <v>8.48</v>
      </c>
      <c r="F4637" s="28">
        <v>6.51</v>
      </c>
      <c r="G4637" s="28">
        <v>90.8</v>
      </c>
      <c r="H4637" s="28" t="s">
        <v>51</v>
      </c>
      <c r="I4637" s="28">
        <v>1.09</v>
      </c>
      <c r="J4637" s="28">
        <v>6.92</v>
      </c>
      <c r="K4637" s="28">
        <v>268.19</v>
      </c>
      <c r="L4637" s="28">
        <v>11.91</v>
      </c>
      <c r="M4637" s="28" t="s">
        <v>46</v>
      </c>
      <c r="N4637" s="28">
        <v>85.9971661793374</v>
      </c>
    </row>
    <row r="4638">
      <c r="A4638" s="28">
        <v>4637.0</v>
      </c>
      <c r="B4638" s="28">
        <v>23.0</v>
      </c>
      <c r="C4638" s="28" t="s">
        <v>44</v>
      </c>
      <c r="D4638" s="28">
        <v>7.77</v>
      </c>
      <c r="E4638" s="28">
        <v>8.76</v>
      </c>
      <c r="F4638" s="28">
        <v>5.02</v>
      </c>
      <c r="G4638" s="28">
        <v>97.47</v>
      </c>
      <c r="H4638" s="28" t="s">
        <v>51</v>
      </c>
      <c r="I4638" s="28">
        <v>2.03</v>
      </c>
      <c r="J4638" s="28">
        <v>12.28</v>
      </c>
      <c r="K4638" s="28">
        <v>215.85</v>
      </c>
      <c r="L4638" s="28">
        <v>18.69</v>
      </c>
      <c r="M4638" s="28" t="s">
        <v>50</v>
      </c>
      <c r="N4638" s="28">
        <v>68.3912866295073</v>
      </c>
    </row>
    <row r="4639">
      <c r="A4639" s="28">
        <v>4638.0</v>
      </c>
      <c r="B4639" s="28">
        <v>21.0</v>
      </c>
      <c r="C4639" s="28" t="s">
        <v>44</v>
      </c>
      <c r="D4639" s="28">
        <v>5.09</v>
      </c>
      <c r="E4639" s="28">
        <v>5.75</v>
      </c>
      <c r="F4639" s="28">
        <v>5.48</v>
      </c>
      <c r="G4639" s="28">
        <v>96.25</v>
      </c>
      <c r="H4639" s="28" t="s">
        <v>51</v>
      </c>
      <c r="I4639" s="28">
        <v>0.07</v>
      </c>
      <c r="J4639" s="28">
        <v>9.81</v>
      </c>
      <c r="K4639" s="28">
        <v>252.66</v>
      </c>
      <c r="L4639" s="28">
        <v>12.47</v>
      </c>
      <c r="M4639" s="28" t="s">
        <v>46</v>
      </c>
      <c r="N4639" s="28">
        <v>66.08</v>
      </c>
    </row>
    <row r="4640">
      <c r="A4640" s="28">
        <v>4639.0</v>
      </c>
      <c r="B4640" s="28">
        <v>19.0</v>
      </c>
      <c r="C4640" s="28" t="s">
        <v>49</v>
      </c>
      <c r="D4640" s="28">
        <v>7.71</v>
      </c>
      <c r="E4640" s="28">
        <v>1.94</v>
      </c>
      <c r="F4640" s="28">
        <v>7.43</v>
      </c>
      <c r="G4640" s="28">
        <v>95.38</v>
      </c>
      <c r="H4640" s="28" t="s">
        <v>51</v>
      </c>
      <c r="I4640" s="28">
        <v>4.45</v>
      </c>
      <c r="J4640" s="28">
        <v>11.0</v>
      </c>
      <c r="K4640" s="28">
        <v>227.61</v>
      </c>
      <c r="L4640" s="28">
        <v>17.53</v>
      </c>
      <c r="M4640" s="28" t="s">
        <v>46</v>
      </c>
      <c r="N4640" s="28">
        <v>30.23</v>
      </c>
    </row>
    <row r="4641">
      <c r="A4641" s="28">
        <v>4640.0</v>
      </c>
      <c r="B4641" s="28">
        <v>19.0</v>
      </c>
      <c r="C4641" s="28" t="s">
        <v>49</v>
      </c>
      <c r="D4641" s="28">
        <v>1.27</v>
      </c>
      <c r="E4641" s="28">
        <v>2.22</v>
      </c>
      <c r="F4641" s="28">
        <v>6.15</v>
      </c>
      <c r="G4641" s="28">
        <v>91.46</v>
      </c>
      <c r="H4641" s="28" t="s">
        <v>45</v>
      </c>
      <c r="I4641" s="28">
        <v>1.34</v>
      </c>
      <c r="J4641" s="28">
        <v>4.96</v>
      </c>
      <c r="K4641" s="28">
        <v>298.51</v>
      </c>
      <c r="L4641" s="28">
        <v>2.83</v>
      </c>
      <c r="M4641" s="28" t="s">
        <v>48</v>
      </c>
      <c r="N4641" s="28">
        <v>74.35</v>
      </c>
    </row>
    <row r="4642">
      <c r="A4642" s="28">
        <v>4641.0</v>
      </c>
      <c r="B4642" s="28">
        <v>21.0</v>
      </c>
      <c r="C4642" s="28" t="s">
        <v>49</v>
      </c>
      <c r="D4642" s="28">
        <v>0.42</v>
      </c>
      <c r="E4642" s="28">
        <v>8.32</v>
      </c>
      <c r="F4642" s="28">
        <v>7.14</v>
      </c>
      <c r="G4642" s="28">
        <v>71.72</v>
      </c>
      <c r="H4642" s="28" t="s">
        <v>47</v>
      </c>
      <c r="I4642" s="28">
        <v>0.26</v>
      </c>
      <c r="J4642" s="28">
        <v>5.17</v>
      </c>
      <c r="K4642" s="28">
        <v>319.74</v>
      </c>
      <c r="L4642" s="28">
        <v>1.78</v>
      </c>
      <c r="M4642" s="28" t="s">
        <v>48</v>
      </c>
      <c r="N4642" s="28">
        <v>99.0</v>
      </c>
    </row>
    <row r="4643">
      <c r="A4643" s="28">
        <v>4642.0</v>
      </c>
      <c r="B4643" s="28">
        <v>19.0</v>
      </c>
      <c r="C4643" s="28" t="s">
        <v>44</v>
      </c>
      <c r="D4643" s="28">
        <v>4.63</v>
      </c>
      <c r="E4643" s="28">
        <v>9.36</v>
      </c>
      <c r="F4643" s="28">
        <v>8.12</v>
      </c>
      <c r="G4643" s="28">
        <v>63.34</v>
      </c>
      <c r="H4643" s="28" t="s">
        <v>47</v>
      </c>
      <c r="I4643" s="28">
        <v>2.12</v>
      </c>
      <c r="J4643" s="28">
        <v>6.97</v>
      </c>
      <c r="K4643" s="28">
        <v>256.13</v>
      </c>
      <c r="L4643" s="28">
        <v>10.42</v>
      </c>
      <c r="M4643" s="28" t="s">
        <v>48</v>
      </c>
      <c r="N4643" s="28">
        <v>85.91</v>
      </c>
    </row>
    <row r="4644">
      <c r="A4644" s="28">
        <v>4643.0</v>
      </c>
      <c r="B4644" s="28">
        <v>23.0</v>
      </c>
      <c r="C4644" s="28" t="s">
        <v>44</v>
      </c>
      <c r="D4644" s="28">
        <v>7.87</v>
      </c>
      <c r="E4644" s="28">
        <v>2.8</v>
      </c>
      <c r="F4644" s="28">
        <v>5.7</v>
      </c>
      <c r="G4644" s="28">
        <v>79.51</v>
      </c>
      <c r="H4644" s="28" t="s">
        <v>51</v>
      </c>
      <c r="I4644" s="28">
        <v>4.08</v>
      </c>
      <c r="J4644" s="28">
        <v>11.9</v>
      </c>
      <c r="K4644" s="28">
        <v>214.55</v>
      </c>
      <c r="L4644" s="28">
        <v>17.99</v>
      </c>
      <c r="M4644" s="28" t="s">
        <v>46</v>
      </c>
      <c r="N4644" s="28">
        <v>27.234716928091</v>
      </c>
    </row>
    <row r="4645">
      <c r="A4645" s="28">
        <v>4644.0</v>
      </c>
      <c r="B4645" s="28">
        <v>24.0</v>
      </c>
      <c r="C4645" s="28" t="s">
        <v>49</v>
      </c>
      <c r="D4645" s="28">
        <v>3.34</v>
      </c>
      <c r="E4645" s="28">
        <v>1.1</v>
      </c>
      <c r="F4645" s="28">
        <v>6.84</v>
      </c>
      <c r="G4645" s="28">
        <v>62.19</v>
      </c>
      <c r="H4645" s="28" t="s">
        <v>45</v>
      </c>
      <c r="I4645" s="28">
        <v>1.99</v>
      </c>
      <c r="J4645" s="28">
        <v>9.16</v>
      </c>
      <c r="K4645" s="28">
        <v>307.1</v>
      </c>
      <c r="L4645" s="28">
        <v>9.69</v>
      </c>
      <c r="M4645" s="28" t="s">
        <v>48</v>
      </c>
      <c r="N4645" s="28">
        <v>41.6153317438468</v>
      </c>
    </row>
    <row r="4646">
      <c r="A4646" s="28">
        <v>4645.0</v>
      </c>
      <c r="B4646" s="28">
        <v>16.0</v>
      </c>
      <c r="C4646" s="28" t="s">
        <v>49</v>
      </c>
      <c r="D4646" s="28">
        <v>1.7</v>
      </c>
      <c r="E4646" s="28">
        <v>3.98</v>
      </c>
      <c r="F4646" s="28">
        <v>7.89</v>
      </c>
      <c r="G4646" s="28">
        <v>99.94</v>
      </c>
      <c r="H4646" s="28" t="s">
        <v>47</v>
      </c>
      <c r="I4646" s="28">
        <v>1.31</v>
      </c>
      <c r="J4646" s="28">
        <v>5.99</v>
      </c>
      <c r="K4646" s="28">
        <v>290.23</v>
      </c>
      <c r="L4646" s="28">
        <v>4.36</v>
      </c>
      <c r="M4646" s="28" t="s">
        <v>48</v>
      </c>
      <c r="N4646" s="28">
        <v>81.83</v>
      </c>
    </row>
    <row r="4647">
      <c r="A4647" s="28">
        <v>4646.0</v>
      </c>
      <c r="B4647" s="28">
        <v>19.0</v>
      </c>
      <c r="C4647" s="28" t="s">
        <v>49</v>
      </c>
      <c r="D4647" s="28">
        <v>4.17</v>
      </c>
      <c r="E4647" s="28">
        <v>1.27</v>
      </c>
      <c r="F4647" s="28">
        <v>7.58</v>
      </c>
      <c r="G4647" s="28">
        <v>74.33</v>
      </c>
      <c r="H4647" s="28" t="s">
        <v>47</v>
      </c>
      <c r="I4647" s="28">
        <v>2.72</v>
      </c>
      <c r="J4647" s="28">
        <v>5.56</v>
      </c>
      <c r="K4647" s="28">
        <v>277.91</v>
      </c>
      <c r="L4647" s="28">
        <v>9.18</v>
      </c>
      <c r="M4647" s="28" t="s">
        <v>48</v>
      </c>
      <c r="N4647" s="28">
        <v>46.9</v>
      </c>
    </row>
    <row r="4648">
      <c r="A4648" s="28">
        <v>4647.0</v>
      </c>
      <c r="B4648" s="28">
        <v>19.0</v>
      </c>
      <c r="C4648" s="28" t="s">
        <v>49</v>
      </c>
      <c r="D4648" s="28">
        <v>5.19</v>
      </c>
      <c r="E4648" s="28">
        <v>8.45</v>
      </c>
      <c r="F4648" s="28">
        <v>6.7</v>
      </c>
      <c r="G4648" s="28">
        <v>98.33</v>
      </c>
      <c r="H4648" s="28" t="s">
        <v>51</v>
      </c>
      <c r="I4648" s="28">
        <v>2.87</v>
      </c>
      <c r="J4648" s="28">
        <v>7.64</v>
      </c>
      <c r="K4648" s="28">
        <v>248.3</v>
      </c>
      <c r="L4648" s="28">
        <v>11.66</v>
      </c>
      <c r="M4648" s="28" t="s">
        <v>46</v>
      </c>
      <c r="N4648" s="28">
        <v>95.8647297199304</v>
      </c>
    </row>
    <row r="4649">
      <c r="A4649" s="28">
        <v>4648.0</v>
      </c>
      <c r="B4649" s="28">
        <v>17.0</v>
      </c>
      <c r="C4649" s="28" t="s">
        <v>49</v>
      </c>
      <c r="D4649" s="28">
        <v>2.52</v>
      </c>
      <c r="E4649" s="28">
        <v>5.42</v>
      </c>
      <c r="F4649" s="28">
        <v>5.92</v>
      </c>
      <c r="G4649" s="28">
        <v>90.92</v>
      </c>
      <c r="H4649" s="28" t="s">
        <v>51</v>
      </c>
      <c r="I4649" s="28">
        <v>3.8</v>
      </c>
      <c r="J4649" s="28">
        <v>6.12</v>
      </c>
      <c r="K4649" s="28">
        <v>274.35</v>
      </c>
      <c r="L4649" s="28">
        <v>6.6</v>
      </c>
      <c r="M4649" s="28" t="s">
        <v>48</v>
      </c>
      <c r="N4649" s="28">
        <v>62.25</v>
      </c>
    </row>
    <row r="4650">
      <c r="A4650" s="28">
        <v>4649.0</v>
      </c>
      <c r="B4650" s="28">
        <v>21.0</v>
      </c>
      <c r="C4650" s="28" t="s">
        <v>49</v>
      </c>
      <c r="D4650" s="28">
        <v>5.72</v>
      </c>
      <c r="E4650" s="28">
        <v>6.78</v>
      </c>
      <c r="F4650" s="28">
        <v>6.04</v>
      </c>
      <c r="G4650" s="28">
        <v>76.45</v>
      </c>
      <c r="H4650" s="28" t="s">
        <v>47</v>
      </c>
      <c r="I4650" s="28">
        <v>4.0</v>
      </c>
      <c r="J4650" s="28">
        <v>7.08</v>
      </c>
      <c r="K4650" s="28">
        <v>250.46</v>
      </c>
      <c r="L4650" s="28">
        <v>10.82</v>
      </c>
      <c r="M4650" s="28" t="s">
        <v>46</v>
      </c>
      <c r="N4650" s="28">
        <v>65.12</v>
      </c>
    </row>
    <row r="4651">
      <c r="A4651" s="28">
        <v>4650.0</v>
      </c>
      <c r="B4651" s="28">
        <v>18.0</v>
      </c>
      <c r="C4651" s="28" t="s">
        <v>44</v>
      </c>
      <c r="D4651" s="28">
        <v>7.8</v>
      </c>
      <c r="E4651" s="28">
        <v>4.7</v>
      </c>
      <c r="F4651" s="28">
        <v>6.17</v>
      </c>
      <c r="G4651" s="28">
        <v>64.73</v>
      </c>
      <c r="H4651" s="28" t="s">
        <v>51</v>
      </c>
      <c r="I4651" s="28">
        <v>3.53</v>
      </c>
      <c r="J4651" s="28">
        <v>12.18</v>
      </c>
      <c r="K4651" s="28">
        <v>212.99</v>
      </c>
      <c r="L4651" s="28">
        <v>18.83</v>
      </c>
      <c r="M4651" s="28" t="s">
        <v>46</v>
      </c>
      <c r="N4651" s="28">
        <v>26.67</v>
      </c>
    </row>
    <row r="4652">
      <c r="A4652" s="28">
        <v>4651.0</v>
      </c>
      <c r="B4652" s="28">
        <v>22.0</v>
      </c>
      <c r="C4652" s="28" t="s">
        <v>49</v>
      </c>
      <c r="D4652" s="28">
        <v>7.18</v>
      </c>
      <c r="E4652" s="28">
        <v>4.11</v>
      </c>
      <c r="F4652" s="28">
        <v>5.74</v>
      </c>
      <c r="G4652" s="28">
        <v>69.49</v>
      </c>
      <c r="H4652" s="28" t="s">
        <v>47</v>
      </c>
      <c r="I4652" s="28">
        <v>0.02</v>
      </c>
      <c r="J4652" s="28">
        <v>11.45</v>
      </c>
      <c r="K4652" s="28">
        <v>229.91</v>
      </c>
      <c r="L4652" s="28">
        <v>16.47</v>
      </c>
      <c r="M4652" s="28" t="s">
        <v>46</v>
      </c>
      <c r="N4652" s="28">
        <v>26.83</v>
      </c>
    </row>
    <row r="4653">
      <c r="A4653" s="28">
        <v>4652.0</v>
      </c>
      <c r="B4653" s="28">
        <v>20.0</v>
      </c>
      <c r="C4653" s="28" t="s">
        <v>44</v>
      </c>
      <c r="D4653" s="28">
        <v>2.33</v>
      </c>
      <c r="E4653" s="28">
        <v>3.0</v>
      </c>
      <c r="F4653" s="28">
        <v>7.5</v>
      </c>
      <c r="G4653" s="28">
        <v>86.92</v>
      </c>
      <c r="H4653" s="28" t="s">
        <v>47</v>
      </c>
      <c r="I4653" s="28">
        <v>0.01</v>
      </c>
      <c r="J4653" s="28">
        <v>7.71</v>
      </c>
      <c r="K4653" s="28">
        <v>284.08</v>
      </c>
      <c r="L4653" s="28">
        <v>5.85</v>
      </c>
      <c r="M4653" s="28" t="s">
        <v>48</v>
      </c>
      <c r="N4653" s="28">
        <v>65.33</v>
      </c>
    </row>
    <row r="4654">
      <c r="A4654" s="28">
        <v>4653.0</v>
      </c>
      <c r="B4654" s="28">
        <v>19.0</v>
      </c>
      <c r="C4654" s="28" t="s">
        <v>44</v>
      </c>
      <c r="D4654" s="28">
        <v>2.61</v>
      </c>
      <c r="E4654" s="28">
        <v>7.93</v>
      </c>
      <c r="F4654" s="28">
        <v>4.63</v>
      </c>
      <c r="G4654" s="28">
        <v>93.2</v>
      </c>
      <c r="H4654" s="28" t="s">
        <v>47</v>
      </c>
      <c r="I4654" s="28">
        <v>4.89</v>
      </c>
      <c r="J4654" s="28">
        <v>6.11</v>
      </c>
      <c r="K4654" s="28">
        <v>301.2</v>
      </c>
      <c r="L4654" s="28">
        <v>6.72</v>
      </c>
      <c r="M4654" s="28" t="s">
        <v>50</v>
      </c>
      <c r="N4654" s="28">
        <v>79.32</v>
      </c>
    </row>
    <row r="4655">
      <c r="A4655" s="28">
        <v>4654.0</v>
      </c>
      <c r="B4655" s="28">
        <v>20.0</v>
      </c>
      <c r="C4655" s="28" t="s">
        <v>49</v>
      </c>
      <c r="D4655" s="28">
        <v>2.97</v>
      </c>
      <c r="E4655" s="28">
        <v>7.26</v>
      </c>
      <c r="F4655" s="28">
        <v>8.84</v>
      </c>
      <c r="G4655" s="28">
        <v>99.18</v>
      </c>
      <c r="H4655" s="28" t="s">
        <v>51</v>
      </c>
      <c r="I4655" s="28">
        <v>1.32</v>
      </c>
      <c r="J4655" s="28">
        <v>7.43</v>
      </c>
      <c r="K4655" s="28">
        <v>268.94</v>
      </c>
      <c r="L4655" s="28">
        <v>7.0</v>
      </c>
      <c r="M4655" s="28" t="s">
        <v>48</v>
      </c>
      <c r="N4655" s="28">
        <v>97.6</v>
      </c>
    </row>
    <row r="4656">
      <c r="A4656" s="28">
        <v>4655.0</v>
      </c>
      <c r="B4656" s="28">
        <v>23.0</v>
      </c>
      <c r="C4656" s="28" t="s">
        <v>44</v>
      </c>
      <c r="D4656" s="28">
        <v>3.16</v>
      </c>
      <c r="E4656" s="28">
        <v>4.25</v>
      </c>
      <c r="F4656" s="28">
        <v>7.89</v>
      </c>
      <c r="G4656" s="28">
        <v>65.29</v>
      </c>
      <c r="H4656" s="28" t="s">
        <v>45</v>
      </c>
      <c r="I4656" s="28">
        <v>1.41</v>
      </c>
      <c r="J4656" s="28">
        <v>5.07</v>
      </c>
      <c r="K4656" s="28">
        <v>288.84</v>
      </c>
      <c r="L4656" s="28">
        <v>7.28</v>
      </c>
      <c r="M4656" s="28" t="s">
        <v>48</v>
      </c>
      <c r="N4656" s="28">
        <v>74.99</v>
      </c>
    </row>
    <row r="4657">
      <c r="A4657" s="28">
        <v>4656.0</v>
      </c>
      <c r="B4657" s="28">
        <v>18.0</v>
      </c>
      <c r="C4657" s="28" t="s">
        <v>44</v>
      </c>
      <c r="D4657" s="28">
        <v>0.8</v>
      </c>
      <c r="E4657" s="28">
        <v>3.89</v>
      </c>
      <c r="F4657" s="28">
        <v>5.49</v>
      </c>
      <c r="G4657" s="28">
        <v>66.24</v>
      </c>
      <c r="H4657" s="28" t="s">
        <v>51</v>
      </c>
      <c r="I4657" s="28">
        <v>3.66</v>
      </c>
      <c r="J4657" s="28">
        <v>1.81</v>
      </c>
      <c r="K4657" s="28">
        <v>313.25</v>
      </c>
      <c r="L4657" s="28">
        <v>4.96</v>
      </c>
      <c r="M4657" s="28" t="s">
        <v>48</v>
      </c>
      <c r="N4657" s="28">
        <v>56.0</v>
      </c>
    </row>
    <row r="4658">
      <c r="A4658" s="28">
        <v>4657.0</v>
      </c>
      <c r="B4658" s="28">
        <v>22.0</v>
      </c>
      <c r="C4658" s="28" t="s">
        <v>44</v>
      </c>
      <c r="D4658" s="28">
        <v>6.1</v>
      </c>
      <c r="E4658" s="28">
        <v>1.01</v>
      </c>
      <c r="F4658" s="28">
        <v>4.21</v>
      </c>
      <c r="G4658" s="28">
        <v>61.7</v>
      </c>
      <c r="H4658" s="28" t="s">
        <v>45</v>
      </c>
      <c r="I4658" s="28">
        <v>2.91</v>
      </c>
      <c r="J4658" s="28">
        <v>7.96</v>
      </c>
      <c r="K4658" s="28">
        <v>244.51</v>
      </c>
      <c r="L4658" s="28">
        <v>13.43</v>
      </c>
      <c r="M4658" s="28" t="s">
        <v>46</v>
      </c>
      <c r="N4658" s="28">
        <v>14.37</v>
      </c>
    </row>
    <row r="4659">
      <c r="A4659" s="28">
        <v>4658.0</v>
      </c>
      <c r="B4659" s="28">
        <v>21.0</v>
      </c>
      <c r="C4659" s="28" t="s">
        <v>44</v>
      </c>
      <c r="D4659" s="28">
        <v>2.92</v>
      </c>
      <c r="E4659" s="28">
        <v>1.57</v>
      </c>
      <c r="F4659" s="28">
        <v>7.56</v>
      </c>
      <c r="G4659" s="28">
        <v>70.41</v>
      </c>
      <c r="H4659" s="28" t="s">
        <v>51</v>
      </c>
      <c r="I4659" s="28">
        <v>2.32</v>
      </c>
      <c r="J4659" s="28">
        <v>4.23</v>
      </c>
      <c r="K4659" s="28">
        <v>277.38</v>
      </c>
      <c r="L4659" s="28">
        <v>6.9</v>
      </c>
      <c r="M4659" s="28" t="s">
        <v>48</v>
      </c>
      <c r="N4659" s="28">
        <v>55.68</v>
      </c>
    </row>
    <row r="4660">
      <c r="A4660" s="28">
        <v>4659.0</v>
      </c>
      <c r="B4660" s="28">
        <v>16.0</v>
      </c>
      <c r="C4660" s="28" t="s">
        <v>44</v>
      </c>
      <c r="D4660" s="28">
        <v>7.04</v>
      </c>
      <c r="E4660" s="28">
        <v>6.61</v>
      </c>
      <c r="F4660" s="28">
        <v>7.67</v>
      </c>
      <c r="G4660" s="28">
        <v>92.84</v>
      </c>
      <c r="H4660" s="28" t="s">
        <v>47</v>
      </c>
      <c r="I4660" s="28">
        <v>0.58</v>
      </c>
      <c r="J4660" s="28">
        <v>10.18</v>
      </c>
      <c r="K4660" s="28">
        <v>237.24</v>
      </c>
      <c r="L4660" s="28">
        <v>18.5</v>
      </c>
      <c r="M4660" s="28" t="s">
        <v>46</v>
      </c>
      <c r="N4660" s="28">
        <v>63.74</v>
      </c>
    </row>
    <row r="4661">
      <c r="A4661" s="28">
        <v>4660.0</v>
      </c>
      <c r="B4661" s="28">
        <v>22.0</v>
      </c>
      <c r="C4661" s="28" t="s">
        <v>44</v>
      </c>
      <c r="D4661" s="28">
        <v>7.42</v>
      </c>
      <c r="E4661" s="28">
        <v>5.63</v>
      </c>
      <c r="F4661" s="28">
        <v>8.82</v>
      </c>
      <c r="G4661" s="28">
        <v>67.93</v>
      </c>
      <c r="H4661" s="28" t="s">
        <v>51</v>
      </c>
      <c r="I4661" s="28">
        <v>0.41</v>
      </c>
      <c r="J4661" s="28">
        <v>10.76</v>
      </c>
      <c r="K4661" s="28">
        <v>233.21</v>
      </c>
      <c r="L4661" s="28">
        <v>17.05</v>
      </c>
      <c r="M4661" s="28" t="s">
        <v>46</v>
      </c>
      <c r="N4661" s="28">
        <v>56.68</v>
      </c>
    </row>
    <row r="4662">
      <c r="A4662" s="28">
        <v>4661.0</v>
      </c>
      <c r="B4662" s="28">
        <v>22.0</v>
      </c>
      <c r="C4662" s="28" t="s">
        <v>44</v>
      </c>
      <c r="D4662" s="28">
        <v>0.2</v>
      </c>
      <c r="E4662" s="28">
        <v>4.91</v>
      </c>
      <c r="F4662" s="28">
        <v>5.27</v>
      </c>
      <c r="G4662" s="28">
        <v>81.91</v>
      </c>
      <c r="H4662" s="28" t="s">
        <v>45</v>
      </c>
      <c r="I4662" s="28">
        <v>3.52</v>
      </c>
      <c r="J4662" s="28">
        <v>4.42</v>
      </c>
      <c r="K4662" s="28">
        <v>321.54</v>
      </c>
      <c r="L4662" s="28">
        <v>3.38</v>
      </c>
      <c r="M4662" s="28" t="s">
        <v>48</v>
      </c>
      <c r="N4662" s="28">
        <v>79.84</v>
      </c>
    </row>
    <row r="4663">
      <c r="A4663" s="28">
        <v>4662.0</v>
      </c>
      <c r="B4663" s="28">
        <v>16.0</v>
      </c>
      <c r="C4663" s="28" t="s">
        <v>44</v>
      </c>
      <c r="D4663" s="28">
        <v>7.91</v>
      </c>
      <c r="E4663" s="28">
        <v>8.45</v>
      </c>
      <c r="F4663" s="28">
        <v>4.41</v>
      </c>
      <c r="G4663" s="28">
        <v>77.86</v>
      </c>
      <c r="H4663" s="28" t="s">
        <v>45</v>
      </c>
      <c r="I4663" s="28">
        <v>0.62</v>
      </c>
      <c r="J4663" s="28">
        <v>9.61</v>
      </c>
      <c r="K4663" s="28">
        <v>222.39</v>
      </c>
      <c r="L4663" s="28">
        <v>16.96</v>
      </c>
      <c r="M4663" s="28" t="s">
        <v>50</v>
      </c>
      <c r="N4663" s="28">
        <v>62.5306647053331</v>
      </c>
    </row>
    <row r="4664">
      <c r="A4664" s="28">
        <v>4663.0</v>
      </c>
      <c r="B4664" s="28">
        <v>24.0</v>
      </c>
      <c r="C4664" s="28" t="s">
        <v>52</v>
      </c>
      <c r="D4664" s="28">
        <v>5.68</v>
      </c>
      <c r="E4664" s="28">
        <v>5.54</v>
      </c>
      <c r="F4664" s="28">
        <v>8.58</v>
      </c>
      <c r="G4664" s="28">
        <v>73.03</v>
      </c>
      <c r="H4664" s="28" t="s">
        <v>45</v>
      </c>
      <c r="I4664" s="28">
        <v>2.18</v>
      </c>
      <c r="J4664" s="28">
        <v>7.75</v>
      </c>
      <c r="K4664" s="28">
        <v>240.39</v>
      </c>
      <c r="L4664" s="28">
        <v>11.63</v>
      </c>
      <c r="M4664" s="28" t="s">
        <v>46</v>
      </c>
      <c r="N4664" s="28">
        <v>67.59</v>
      </c>
    </row>
    <row r="4665">
      <c r="A4665" s="28">
        <v>4664.0</v>
      </c>
      <c r="B4665" s="28">
        <v>21.0</v>
      </c>
      <c r="C4665" s="28" t="s">
        <v>44</v>
      </c>
      <c r="D4665" s="28">
        <v>4.16</v>
      </c>
      <c r="E4665" s="28">
        <v>4.46</v>
      </c>
      <c r="F4665" s="28">
        <v>5.29</v>
      </c>
      <c r="G4665" s="28">
        <v>84.73</v>
      </c>
      <c r="H4665" s="28" t="s">
        <v>47</v>
      </c>
      <c r="I4665" s="28">
        <v>3.68</v>
      </c>
      <c r="J4665" s="28">
        <v>9.15</v>
      </c>
      <c r="K4665" s="28">
        <v>278.86</v>
      </c>
      <c r="L4665" s="28">
        <v>11.71</v>
      </c>
      <c r="M4665" s="28" t="s">
        <v>48</v>
      </c>
      <c r="N4665" s="28">
        <v>69.5050900865169</v>
      </c>
    </row>
    <row r="4666">
      <c r="A4666" s="28">
        <v>4665.0</v>
      </c>
      <c r="B4666" s="28">
        <v>17.0</v>
      </c>
      <c r="C4666" s="28" t="s">
        <v>44</v>
      </c>
      <c r="D4666" s="28">
        <v>3.12</v>
      </c>
      <c r="E4666" s="28">
        <v>2.45</v>
      </c>
      <c r="F4666" s="28">
        <v>7.61</v>
      </c>
      <c r="G4666" s="28">
        <v>80.09</v>
      </c>
      <c r="H4666" s="28" t="s">
        <v>47</v>
      </c>
      <c r="I4666" s="28">
        <v>4.62</v>
      </c>
      <c r="J4666" s="28">
        <v>7.0</v>
      </c>
      <c r="K4666" s="28">
        <v>282.53</v>
      </c>
      <c r="L4666" s="28">
        <v>11.58</v>
      </c>
      <c r="M4666" s="28" t="s">
        <v>48</v>
      </c>
      <c r="N4666" s="28">
        <v>56.4</v>
      </c>
    </row>
    <row r="4667">
      <c r="A4667" s="28">
        <v>4666.0</v>
      </c>
      <c r="B4667" s="28">
        <v>20.0</v>
      </c>
      <c r="C4667" s="28" t="s">
        <v>49</v>
      </c>
      <c r="D4667" s="28">
        <v>4.15</v>
      </c>
      <c r="E4667" s="28">
        <v>8.39</v>
      </c>
      <c r="F4667" s="28">
        <v>4.3</v>
      </c>
      <c r="G4667" s="28">
        <v>73.39</v>
      </c>
      <c r="H4667" s="28" t="s">
        <v>47</v>
      </c>
      <c r="I4667" s="28">
        <v>4.37</v>
      </c>
      <c r="J4667" s="28">
        <v>5.3</v>
      </c>
      <c r="K4667" s="28">
        <v>264.07</v>
      </c>
      <c r="L4667" s="28">
        <v>6.23</v>
      </c>
      <c r="M4667" s="28" t="s">
        <v>50</v>
      </c>
      <c r="N4667" s="28">
        <v>75.8</v>
      </c>
    </row>
    <row r="4668">
      <c r="A4668" s="28">
        <v>4667.0</v>
      </c>
      <c r="B4668" s="28">
        <v>19.0</v>
      </c>
      <c r="C4668" s="28" t="s">
        <v>49</v>
      </c>
      <c r="D4668" s="28">
        <v>2.6</v>
      </c>
      <c r="E4668" s="28">
        <v>6.19</v>
      </c>
      <c r="F4668" s="28">
        <v>7.8</v>
      </c>
      <c r="G4668" s="28">
        <v>87.55</v>
      </c>
      <c r="H4668" s="28" t="s">
        <v>45</v>
      </c>
      <c r="I4668" s="28">
        <v>4.32</v>
      </c>
      <c r="J4668" s="28">
        <v>7.84</v>
      </c>
      <c r="K4668" s="28">
        <v>278.78</v>
      </c>
      <c r="L4668" s="28">
        <v>6.91</v>
      </c>
      <c r="M4668" s="28" t="s">
        <v>48</v>
      </c>
      <c r="N4668" s="28">
        <v>84.86</v>
      </c>
    </row>
    <row r="4669">
      <c r="A4669" s="28">
        <v>4668.0</v>
      </c>
      <c r="B4669" s="28">
        <v>22.0</v>
      </c>
      <c r="C4669" s="28" t="s">
        <v>49</v>
      </c>
      <c r="D4669" s="28">
        <v>4.98</v>
      </c>
      <c r="E4669" s="28">
        <v>1.83</v>
      </c>
      <c r="F4669" s="28">
        <v>4.64</v>
      </c>
      <c r="G4669" s="28">
        <v>71.2</v>
      </c>
      <c r="H4669" s="28" t="s">
        <v>45</v>
      </c>
      <c r="I4669" s="28">
        <v>1.79</v>
      </c>
      <c r="J4669" s="28">
        <v>9.13</v>
      </c>
      <c r="K4669" s="28">
        <v>269.46</v>
      </c>
      <c r="L4669" s="28">
        <v>10.33</v>
      </c>
      <c r="M4669" s="28" t="s">
        <v>48</v>
      </c>
      <c r="N4669" s="28">
        <v>22.0</v>
      </c>
    </row>
    <row r="4670">
      <c r="A4670" s="28">
        <v>4669.0</v>
      </c>
      <c r="B4670" s="28">
        <v>23.0</v>
      </c>
      <c r="C4670" s="28" t="s">
        <v>44</v>
      </c>
      <c r="D4670" s="28">
        <v>0.74</v>
      </c>
      <c r="E4670" s="28">
        <v>6.84</v>
      </c>
      <c r="F4670" s="28">
        <v>7.48</v>
      </c>
      <c r="G4670" s="28">
        <v>85.73</v>
      </c>
      <c r="H4670" s="28" t="s">
        <v>47</v>
      </c>
      <c r="I4670" s="28">
        <v>4.64</v>
      </c>
      <c r="J4670" s="28">
        <v>2.67</v>
      </c>
      <c r="K4670" s="28">
        <v>324.96</v>
      </c>
      <c r="L4670" s="28">
        <v>0.96</v>
      </c>
      <c r="M4670" s="28" t="s">
        <v>48</v>
      </c>
      <c r="N4670" s="28">
        <v>100.0</v>
      </c>
    </row>
    <row r="4671">
      <c r="A4671" s="28">
        <v>4670.0</v>
      </c>
      <c r="B4671" s="28">
        <v>16.0</v>
      </c>
      <c r="C4671" s="28" t="s">
        <v>49</v>
      </c>
      <c r="D4671" s="28">
        <v>4.97</v>
      </c>
      <c r="E4671" s="28">
        <v>4.83</v>
      </c>
      <c r="F4671" s="28">
        <v>6.66</v>
      </c>
      <c r="G4671" s="28">
        <v>98.29</v>
      </c>
      <c r="H4671" s="28" t="s">
        <v>45</v>
      </c>
      <c r="I4671" s="28">
        <v>3.42</v>
      </c>
      <c r="J4671" s="28">
        <v>7.23</v>
      </c>
      <c r="K4671" s="28">
        <v>266.11</v>
      </c>
      <c r="L4671" s="28">
        <v>13.52</v>
      </c>
      <c r="M4671" s="28" t="s">
        <v>48</v>
      </c>
      <c r="N4671" s="28">
        <v>60.18</v>
      </c>
    </row>
    <row r="4672">
      <c r="A4672" s="28">
        <v>4671.0</v>
      </c>
      <c r="B4672" s="28">
        <v>20.0</v>
      </c>
      <c r="C4672" s="28" t="s">
        <v>49</v>
      </c>
      <c r="D4672" s="28">
        <v>2.2</v>
      </c>
      <c r="E4672" s="28">
        <v>8.3</v>
      </c>
      <c r="F4672" s="28">
        <v>8.78</v>
      </c>
      <c r="G4672" s="28">
        <v>89.16</v>
      </c>
      <c r="H4672" s="28" t="s">
        <v>51</v>
      </c>
      <c r="I4672" s="28">
        <v>4.43</v>
      </c>
      <c r="J4672" s="28">
        <v>5.97</v>
      </c>
      <c r="K4672" s="28">
        <v>300.02</v>
      </c>
      <c r="L4672" s="28">
        <v>5.97</v>
      </c>
      <c r="M4672" s="28" t="s">
        <v>48</v>
      </c>
      <c r="N4672" s="28">
        <v>100.0</v>
      </c>
    </row>
    <row r="4673">
      <c r="A4673" s="28">
        <v>4672.0</v>
      </c>
      <c r="B4673" s="28">
        <v>18.0</v>
      </c>
      <c r="C4673" s="28" t="s">
        <v>49</v>
      </c>
      <c r="D4673" s="28">
        <v>0.14</v>
      </c>
      <c r="E4673" s="28">
        <v>9.27</v>
      </c>
      <c r="F4673" s="28">
        <v>4.18</v>
      </c>
      <c r="G4673" s="28">
        <v>76.74</v>
      </c>
      <c r="H4673" s="28" t="s">
        <v>47</v>
      </c>
      <c r="I4673" s="28">
        <v>0.44</v>
      </c>
      <c r="J4673" s="28">
        <v>3.94</v>
      </c>
      <c r="K4673" s="28">
        <v>330.04</v>
      </c>
      <c r="L4673" s="28">
        <v>3.63</v>
      </c>
      <c r="M4673" s="28" t="s">
        <v>50</v>
      </c>
      <c r="N4673" s="28">
        <v>97.93</v>
      </c>
    </row>
    <row r="4674">
      <c r="A4674" s="28">
        <v>4673.0</v>
      </c>
      <c r="B4674" s="28">
        <v>16.0</v>
      </c>
      <c r="C4674" s="28" t="s">
        <v>49</v>
      </c>
      <c r="D4674" s="28">
        <v>4.42</v>
      </c>
      <c r="E4674" s="28">
        <v>6.4</v>
      </c>
      <c r="F4674" s="28">
        <v>5.46</v>
      </c>
      <c r="G4674" s="28">
        <v>89.9</v>
      </c>
      <c r="H4674" s="28" t="s">
        <v>51</v>
      </c>
      <c r="I4674" s="28">
        <v>0.2</v>
      </c>
      <c r="J4674" s="28">
        <v>9.45</v>
      </c>
      <c r="K4674" s="28">
        <v>263.34</v>
      </c>
      <c r="L4674" s="28">
        <v>10.02</v>
      </c>
      <c r="M4674" s="28" t="s">
        <v>48</v>
      </c>
      <c r="N4674" s="28">
        <v>64.15</v>
      </c>
    </row>
    <row r="4675">
      <c r="A4675" s="28">
        <v>4674.0</v>
      </c>
      <c r="B4675" s="28">
        <v>18.0</v>
      </c>
      <c r="C4675" s="28" t="s">
        <v>49</v>
      </c>
      <c r="D4675" s="28">
        <v>4.63</v>
      </c>
      <c r="E4675" s="28">
        <v>7.58</v>
      </c>
      <c r="F4675" s="28">
        <v>4.35</v>
      </c>
      <c r="G4675" s="28">
        <v>92.37</v>
      </c>
      <c r="H4675" s="28" t="s">
        <v>51</v>
      </c>
      <c r="I4675" s="28">
        <v>2.15</v>
      </c>
      <c r="J4675" s="28">
        <v>7.42</v>
      </c>
      <c r="K4675" s="28">
        <v>285.78</v>
      </c>
      <c r="L4675" s="28">
        <v>9.37</v>
      </c>
      <c r="M4675" s="28" t="s">
        <v>50</v>
      </c>
      <c r="N4675" s="28">
        <v>66.79</v>
      </c>
    </row>
    <row r="4676">
      <c r="A4676" s="28">
        <v>4675.0</v>
      </c>
      <c r="B4676" s="28">
        <v>21.0</v>
      </c>
      <c r="C4676" s="28" t="s">
        <v>49</v>
      </c>
      <c r="D4676" s="28">
        <v>3.41</v>
      </c>
      <c r="E4676" s="28">
        <v>1.51</v>
      </c>
      <c r="F4676" s="28">
        <v>8.4</v>
      </c>
      <c r="G4676" s="28">
        <v>73.03</v>
      </c>
      <c r="H4676" s="28" t="s">
        <v>45</v>
      </c>
      <c r="I4676" s="28">
        <v>4.14</v>
      </c>
      <c r="J4676" s="28">
        <v>7.16</v>
      </c>
      <c r="K4676" s="28">
        <v>268.48</v>
      </c>
      <c r="L4676" s="28">
        <v>6.66</v>
      </c>
      <c r="M4676" s="28" t="s">
        <v>48</v>
      </c>
      <c r="N4676" s="28">
        <v>53.96</v>
      </c>
    </row>
    <row r="4677">
      <c r="A4677" s="28">
        <v>4676.0</v>
      </c>
      <c r="B4677" s="28">
        <v>22.0</v>
      </c>
      <c r="C4677" s="28" t="s">
        <v>49</v>
      </c>
      <c r="D4677" s="28">
        <v>0.58</v>
      </c>
      <c r="E4677" s="28">
        <v>6.04</v>
      </c>
      <c r="F4677" s="28">
        <v>6.97</v>
      </c>
      <c r="G4677" s="28">
        <v>88.21</v>
      </c>
      <c r="H4677" s="28" t="s">
        <v>47</v>
      </c>
      <c r="I4677" s="28">
        <v>2.04</v>
      </c>
      <c r="J4677" s="28">
        <v>4.49</v>
      </c>
      <c r="K4677" s="28">
        <v>310.61</v>
      </c>
      <c r="L4677" s="28">
        <v>6.01</v>
      </c>
      <c r="M4677" s="28" t="s">
        <v>48</v>
      </c>
      <c r="N4677" s="28">
        <v>91.7</v>
      </c>
    </row>
    <row r="4678">
      <c r="A4678" s="28">
        <v>4677.0</v>
      </c>
      <c r="B4678" s="28">
        <v>23.0</v>
      </c>
      <c r="C4678" s="28" t="s">
        <v>44</v>
      </c>
      <c r="D4678" s="28">
        <v>7.15</v>
      </c>
      <c r="E4678" s="28">
        <v>7.8</v>
      </c>
      <c r="F4678" s="28">
        <v>6.67</v>
      </c>
      <c r="G4678" s="28">
        <v>77.38</v>
      </c>
      <c r="H4678" s="28" t="s">
        <v>45</v>
      </c>
      <c r="I4678" s="28">
        <v>4.42</v>
      </c>
      <c r="J4678" s="28">
        <v>10.94</v>
      </c>
      <c r="K4678" s="28">
        <v>226.48</v>
      </c>
      <c r="L4678" s="28">
        <v>17.75</v>
      </c>
      <c r="M4678" s="28" t="s">
        <v>46</v>
      </c>
      <c r="N4678" s="28">
        <v>64.090454619203</v>
      </c>
    </row>
    <row r="4679">
      <c r="A4679" s="28">
        <v>4678.0</v>
      </c>
      <c r="B4679" s="28">
        <v>19.0</v>
      </c>
      <c r="C4679" s="28" t="s">
        <v>49</v>
      </c>
      <c r="D4679" s="28">
        <v>4.89</v>
      </c>
      <c r="E4679" s="28">
        <v>5.47</v>
      </c>
      <c r="F4679" s="28">
        <v>4.66</v>
      </c>
      <c r="G4679" s="28">
        <v>92.74</v>
      </c>
      <c r="H4679" s="28" t="s">
        <v>45</v>
      </c>
      <c r="I4679" s="28">
        <v>1.17</v>
      </c>
      <c r="J4679" s="28">
        <v>6.25</v>
      </c>
      <c r="K4679" s="28">
        <v>261.96</v>
      </c>
      <c r="L4679" s="28">
        <v>8.36</v>
      </c>
      <c r="M4679" s="28" t="s">
        <v>48</v>
      </c>
      <c r="N4679" s="28">
        <v>49.75</v>
      </c>
    </row>
    <row r="4680">
      <c r="A4680" s="28">
        <v>4679.0</v>
      </c>
      <c r="B4680" s="28">
        <v>18.0</v>
      </c>
      <c r="C4680" s="28" t="s">
        <v>49</v>
      </c>
      <c r="D4680" s="28">
        <v>0.93</v>
      </c>
      <c r="E4680" s="28">
        <v>6.34</v>
      </c>
      <c r="F4680" s="28">
        <v>6.45</v>
      </c>
      <c r="G4680" s="28">
        <v>71.82</v>
      </c>
      <c r="H4680" s="28" t="s">
        <v>51</v>
      </c>
      <c r="I4680" s="28">
        <v>0.2</v>
      </c>
      <c r="J4680" s="28">
        <v>3.99</v>
      </c>
      <c r="K4680" s="28">
        <v>326.15</v>
      </c>
      <c r="L4680" s="28">
        <v>5.67</v>
      </c>
      <c r="M4680" s="28" t="s">
        <v>48</v>
      </c>
      <c r="N4680" s="28">
        <v>87.61</v>
      </c>
    </row>
    <row r="4681">
      <c r="A4681" s="28">
        <v>4680.0</v>
      </c>
      <c r="B4681" s="28">
        <v>20.0</v>
      </c>
      <c r="C4681" s="28" t="s">
        <v>44</v>
      </c>
      <c r="D4681" s="28">
        <v>4.09</v>
      </c>
      <c r="E4681" s="28">
        <v>9.09</v>
      </c>
      <c r="F4681" s="28">
        <v>5.99</v>
      </c>
      <c r="G4681" s="28">
        <v>97.51</v>
      </c>
      <c r="H4681" s="28" t="s">
        <v>45</v>
      </c>
      <c r="I4681" s="28">
        <v>3.81</v>
      </c>
      <c r="J4681" s="28">
        <v>6.78</v>
      </c>
      <c r="K4681" s="28">
        <v>268.54</v>
      </c>
      <c r="L4681" s="28">
        <v>9.01</v>
      </c>
      <c r="M4681" s="28" t="s">
        <v>50</v>
      </c>
      <c r="N4681" s="28">
        <v>76.58</v>
      </c>
    </row>
    <row r="4682">
      <c r="A4682" s="28">
        <v>4681.0</v>
      </c>
      <c r="B4682" s="28">
        <v>24.0</v>
      </c>
      <c r="C4682" s="28" t="s">
        <v>52</v>
      </c>
      <c r="D4682" s="28">
        <v>3.98</v>
      </c>
      <c r="E4682" s="28">
        <v>2.78</v>
      </c>
      <c r="F4682" s="28">
        <v>5.58</v>
      </c>
      <c r="G4682" s="28">
        <v>82.99</v>
      </c>
      <c r="H4682" s="28" t="s">
        <v>51</v>
      </c>
      <c r="I4682" s="28">
        <v>3.13</v>
      </c>
      <c r="J4682" s="28">
        <v>9.94</v>
      </c>
      <c r="K4682" s="28">
        <v>276.46</v>
      </c>
      <c r="L4682" s="28">
        <v>11.85</v>
      </c>
      <c r="M4682" s="28" t="s">
        <v>48</v>
      </c>
      <c r="N4682" s="28">
        <v>49.76</v>
      </c>
    </row>
    <row r="4683">
      <c r="A4683" s="28">
        <v>4682.0</v>
      </c>
      <c r="B4683" s="28">
        <v>21.0</v>
      </c>
      <c r="C4683" s="28" t="s">
        <v>44</v>
      </c>
      <c r="D4683" s="28">
        <v>0.48</v>
      </c>
      <c r="E4683" s="28">
        <v>1.88</v>
      </c>
      <c r="F4683" s="28">
        <v>7.86</v>
      </c>
      <c r="G4683" s="28">
        <v>74.13</v>
      </c>
      <c r="H4683" s="28" t="s">
        <v>51</v>
      </c>
      <c r="I4683" s="28">
        <v>2.2</v>
      </c>
      <c r="J4683" s="28">
        <v>3.81</v>
      </c>
      <c r="K4683" s="28">
        <v>285.16</v>
      </c>
      <c r="L4683" s="28">
        <v>2.72</v>
      </c>
      <c r="M4683" s="28" t="s">
        <v>48</v>
      </c>
      <c r="N4683" s="28">
        <v>69.96</v>
      </c>
    </row>
    <row r="4684">
      <c r="A4684" s="28">
        <v>4683.0</v>
      </c>
      <c r="B4684" s="28">
        <v>24.0</v>
      </c>
      <c r="C4684" s="28" t="s">
        <v>44</v>
      </c>
      <c r="D4684" s="28">
        <v>4.85</v>
      </c>
      <c r="E4684" s="28">
        <v>7.22</v>
      </c>
      <c r="F4684" s="28">
        <v>4.31</v>
      </c>
      <c r="G4684" s="28">
        <v>76.77</v>
      </c>
      <c r="H4684" s="28" t="s">
        <v>45</v>
      </c>
      <c r="I4684" s="28">
        <v>4.23</v>
      </c>
      <c r="J4684" s="28">
        <v>8.03</v>
      </c>
      <c r="K4684" s="28">
        <v>266.08</v>
      </c>
      <c r="L4684" s="28">
        <v>8.42</v>
      </c>
      <c r="M4684" s="28" t="s">
        <v>50</v>
      </c>
      <c r="N4684" s="28">
        <v>52.98</v>
      </c>
    </row>
    <row r="4685">
      <c r="A4685" s="28">
        <v>4684.0</v>
      </c>
      <c r="B4685" s="28">
        <v>21.0</v>
      </c>
      <c r="C4685" s="28" t="s">
        <v>49</v>
      </c>
      <c r="D4685" s="28">
        <v>6.47</v>
      </c>
      <c r="E4685" s="28">
        <v>8.41</v>
      </c>
      <c r="F4685" s="28">
        <v>7.23</v>
      </c>
      <c r="G4685" s="28">
        <v>73.91</v>
      </c>
      <c r="H4685" s="28" t="s">
        <v>45</v>
      </c>
      <c r="I4685" s="28">
        <v>4.12</v>
      </c>
      <c r="J4685" s="28">
        <v>9.89</v>
      </c>
      <c r="K4685" s="28">
        <v>252.34</v>
      </c>
      <c r="L4685" s="28">
        <v>12.99</v>
      </c>
      <c r="M4685" s="28" t="s">
        <v>46</v>
      </c>
      <c r="N4685" s="28">
        <v>76.2694126746372</v>
      </c>
    </row>
    <row r="4686">
      <c r="A4686" s="28">
        <v>4685.0</v>
      </c>
      <c r="B4686" s="28">
        <v>17.0</v>
      </c>
      <c r="C4686" s="28" t="s">
        <v>44</v>
      </c>
      <c r="D4686" s="28">
        <v>5.99</v>
      </c>
      <c r="E4686" s="28">
        <v>8.65</v>
      </c>
      <c r="F4686" s="28">
        <v>8.11</v>
      </c>
      <c r="G4686" s="28">
        <v>65.85</v>
      </c>
      <c r="H4686" s="28" t="s">
        <v>45</v>
      </c>
      <c r="I4686" s="28">
        <v>1.62</v>
      </c>
      <c r="J4686" s="28">
        <v>11.59</v>
      </c>
      <c r="K4686" s="28">
        <v>249.35</v>
      </c>
      <c r="L4686" s="28">
        <v>17.49</v>
      </c>
      <c r="M4686" s="28" t="s">
        <v>46</v>
      </c>
      <c r="N4686" s="28">
        <v>80.4962026998393</v>
      </c>
    </row>
    <row r="4687">
      <c r="A4687" s="28">
        <v>4686.0</v>
      </c>
      <c r="B4687" s="28">
        <v>20.0</v>
      </c>
      <c r="C4687" s="28" t="s">
        <v>44</v>
      </c>
      <c r="D4687" s="28">
        <v>1.62</v>
      </c>
      <c r="E4687" s="28">
        <v>6.77</v>
      </c>
      <c r="F4687" s="28">
        <v>8.54</v>
      </c>
      <c r="G4687" s="28">
        <v>62.74</v>
      </c>
      <c r="H4687" s="28" t="s">
        <v>45</v>
      </c>
      <c r="I4687" s="28">
        <v>4.19</v>
      </c>
      <c r="J4687" s="28">
        <v>5.68</v>
      </c>
      <c r="K4687" s="28">
        <v>289.9</v>
      </c>
      <c r="L4687" s="28">
        <v>7.15</v>
      </c>
      <c r="M4687" s="28" t="s">
        <v>48</v>
      </c>
      <c r="N4687" s="28">
        <v>95.45</v>
      </c>
    </row>
    <row r="4688">
      <c r="A4688" s="28">
        <v>4687.0</v>
      </c>
      <c r="B4688" s="28">
        <v>24.0</v>
      </c>
      <c r="C4688" s="28" t="s">
        <v>44</v>
      </c>
      <c r="D4688" s="28">
        <v>6.9</v>
      </c>
      <c r="E4688" s="28">
        <v>8.5</v>
      </c>
      <c r="F4688" s="28">
        <v>7.73</v>
      </c>
      <c r="G4688" s="28">
        <v>72.87</v>
      </c>
      <c r="H4688" s="28" t="s">
        <v>45</v>
      </c>
      <c r="I4688" s="28">
        <v>1.73</v>
      </c>
      <c r="J4688" s="28">
        <v>9.85</v>
      </c>
      <c r="K4688" s="28">
        <v>225.2</v>
      </c>
      <c r="L4688" s="28">
        <v>13.23</v>
      </c>
      <c r="M4688" s="28" t="s">
        <v>46</v>
      </c>
      <c r="N4688" s="28">
        <v>82.9373246386775</v>
      </c>
    </row>
    <row r="4689">
      <c r="A4689" s="28">
        <v>4688.0</v>
      </c>
      <c r="B4689" s="28">
        <v>23.0</v>
      </c>
      <c r="C4689" s="28" t="s">
        <v>44</v>
      </c>
      <c r="D4689" s="28">
        <v>2.74</v>
      </c>
      <c r="E4689" s="28">
        <v>7.31</v>
      </c>
      <c r="F4689" s="28">
        <v>5.41</v>
      </c>
      <c r="G4689" s="28">
        <v>78.35</v>
      </c>
      <c r="H4689" s="28" t="s">
        <v>47</v>
      </c>
      <c r="I4689" s="28">
        <v>3.11</v>
      </c>
      <c r="J4689" s="28">
        <v>8.3</v>
      </c>
      <c r="K4689" s="28">
        <v>281.57</v>
      </c>
      <c r="L4689" s="28">
        <v>8.68</v>
      </c>
      <c r="M4689" s="28" t="s">
        <v>50</v>
      </c>
      <c r="N4689" s="28">
        <v>73.2</v>
      </c>
    </row>
    <row r="4690">
      <c r="A4690" s="28">
        <v>4689.0</v>
      </c>
      <c r="B4690" s="28">
        <v>22.0</v>
      </c>
      <c r="C4690" s="28" t="s">
        <v>44</v>
      </c>
      <c r="D4690" s="28">
        <v>7.57</v>
      </c>
      <c r="E4690" s="28">
        <v>1.79</v>
      </c>
      <c r="F4690" s="28">
        <v>7.0</v>
      </c>
      <c r="G4690" s="28">
        <v>74.47</v>
      </c>
      <c r="H4690" s="28" t="s">
        <v>45</v>
      </c>
      <c r="I4690" s="28">
        <v>0.96</v>
      </c>
      <c r="J4690" s="28">
        <v>13.22</v>
      </c>
      <c r="K4690" s="28">
        <v>217.07</v>
      </c>
      <c r="L4690" s="28">
        <v>17.54</v>
      </c>
      <c r="M4690" s="28" t="s">
        <v>46</v>
      </c>
      <c r="N4690" s="28">
        <v>28.3072918454847</v>
      </c>
    </row>
    <row r="4691">
      <c r="A4691" s="28">
        <v>4690.0</v>
      </c>
      <c r="B4691" s="28">
        <v>16.0</v>
      </c>
      <c r="C4691" s="28" t="s">
        <v>44</v>
      </c>
      <c r="D4691" s="28">
        <v>0.57</v>
      </c>
      <c r="E4691" s="28">
        <v>7.86</v>
      </c>
      <c r="F4691" s="28">
        <v>4.71</v>
      </c>
      <c r="G4691" s="28">
        <v>60.56</v>
      </c>
      <c r="H4691" s="28" t="s">
        <v>45</v>
      </c>
      <c r="I4691" s="28">
        <v>1.32</v>
      </c>
      <c r="J4691" s="28">
        <v>2.89</v>
      </c>
      <c r="K4691" s="28">
        <v>328.92</v>
      </c>
      <c r="L4691" s="28">
        <v>4.58</v>
      </c>
      <c r="M4691" s="28" t="s">
        <v>50</v>
      </c>
      <c r="N4691" s="28">
        <v>82.48</v>
      </c>
    </row>
    <row r="4692">
      <c r="A4692" s="28">
        <v>4691.0</v>
      </c>
      <c r="B4692" s="28">
        <v>19.0</v>
      </c>
      <c r="C4692" s="28" t="s">
        <v>44</v>
      </c>
      <c r="D4692" s="28">
        <v>3.89</v>
      </c>
      <c r="E4692" s="28">
        <v>2.61</v>
      </c>
      <c r="F4692" s="28">
        <v>4.59</v>
      </c>
      <c r="G4692" s="28">
        <v>83.16</v>
      </c>
      <c r="H4692" s="28" t="s">
        <v>45</v>
      </c>
      <c r="I4692" s="28">
        <v>2.24</v>
      </c>
      <c r="J4692" s="28">
        <v>6.86</v>
      </c>
      <c r="K4692" s="28">
        <v>278.0</v>
      </c>
      <c r="L4692" s="28">
        <v>8.86</v>
      </c>
      <c r="M4692" s="28" t="s">
        <v>48</v>
      </c>
      <c r="N4692" s="28">
        <v>33.88</v>
      </c>
    </row>
    <row r="4693">
      <c r="A4693" s="28">
        <v>4692.0</v>
      </c>
      <c r="B4693" s="28">
        <v>22.0</v>
      </c>
      <c r="C4693" s="28" t="s">
        <v>52</v>
      </c>
      <c r="D4693" s="28">
        <v>4.78</v>
      </c>
      <c r="E4693" s="28">
        <v>3.13</v>
      </c>
      <c r="F4693" s="28">
        <v>7.19</v>
      </c>
      <c r="G4693" s="28">
        <v>65.79</v>
      </c>
      <c r="H4693" s="28" t="s">
        <v>51</v>
      </c>
      <c r="I4693" s="28">
        <v>1.57</v>
      </c>
      <c r="J4693" s="28">
        <v>10.61</v>
      </c>
      <c r="K4693" s="28">
        <v>277.09</v>
      </c>
      <c r="L4693" s="28">
        <v>10.94</v>
      </c>
      <c r="M4693" s="28" t="s">
        <v>48</v>
      </c>
      <c r="N4693" s="28">
        <v>49.24</v>
      </c>
    </row>
    <row r="4694">
      <c r="A4694" s="28">
        <v>4693.0</v>
      </c>
      <c r="B4694" s="28">
        <v>22.0</v>
      </c>
      <c r="C4694" s="28" t="s">
        <v>52</v>
      </c>
      <c r="D4694" s="28">
        <v>1.98</v>
      </c>
      <c r="E4694" s="28">
        <v>4.55</v>
      </c>
      <c r="F4694" s="28">
        <v>8.26</v>
      </c>
      <c r="G4694" s="28">
        <v>68.44</v>
      </c>
      <c r="H4694" s="28" t="s">
        <v>47</v>
      </c>
      <c r="I4694" s="28">
        <v>0.65</v>
      </c>
      <c r="J4694" s="28">
        <v>5.69</v>
      </c>
      <c r="K4694" s="28">
        <v>293.35</v>
      </c>
      <c r="L4694" s="28">
        <v>7.29</v>
      </c>
      <c r="M4694" s="28" t="s">
        <v>48</v>
      </c>
      <c r="N4694" s="28">
        <v>97.4191056352361</v>
      </c>
    </row>
    <row r="4695">
      <c r="A4695" s="28">
        <v>4694.0</v>
      </c>
      <c r="B4695" s="28">
        <v>21.0</v>
      </c>
      <c r="C4695" s="28" t="s">
        <v>44</v>
      </c>
      <c r="D4695" s="28">
        <v>6.17</v>
      </c>
      <c r="E4695" s="28">
        <v>3.83</v>
      </c>
      <c r="F4695" s="28">
        <v>4.34</v>
      </c>
      <c r="G4695" s="28">
        <v>64.83</v>
      </c>
      <c r="H4695" s="28" t="s">
        <v>47</v>
      </c>
      <c r="I4695" s="28">
        <v>2.41</v>
      </c>
      <c r="J4695" s="28">
        <v>9.33</v>
      </c>
      <c r="K4695" s="28">
        <v>238.31</v>
      </c>
      <c r="L4695" s="28">
        <v>16.3</v>
      </c>
      <c r="M4695" s="28" t="s">
        <v>46</v>
      </c>
      <c r="N4695" s="28">
        <v>32.49</v>
      </c>
    </row>
    <row r="4696">
      <c r="A4696" s="28">
        <v>4695.0</v>
      </c>
      <c r="B4696" s="28">
        <v>23.0</v>
      </c>
      <c r="C4696" s="28" t="s">
        <v>49</v>
      </c>
      <c r="D4696" s="28">
        <v>5.02</v>
      </c>
      <c r="E4696" s="28">
        <v>3.89</v>
      </c>
      <c r="F4696" s="28">
        <v>4.53</v>
      </c>
      <c r="G4696" s="28">
        <v>80.82</v>
      </c>
      <c r="H4696" s="28" t="s">
        <v>51</v>
      </c>
      <c r="I4696" s="28">
        <v>2.56</v>
      </c>
      <c r="J4696" s="28">
        <v>7.0</v>
      </c>
      <c r="K4696" s="28">
        <v>252.73</v>
      </c>
      <c r="L4696" s="28">
        <v>11.82</v>
      </c>
      <c r="M4696" s="28" t="s">
        <v>46</v>
      </c>
      <c r="N4696" s="28">
        <v>43.86</v>
      </c>
    </row>
    <row r="4697">
      <c r="A4697" s="28">
        <v>4696.0</v>
      </c>
      <c r="B4697" s="28">
        <v>21.0</v>
      </c>
      <c r="C4697" s="28" t="s">
        <v>44</v>
      </c>
      <c r="D4697" s="28">
        <v>0.14</v>
      </c>
      <c r="E4697" s="28">
        <v>2.52</v>
      </c>
      <c r="F4697" s="28">
        <v>6.83</v>
      </c>
      <c r="G4697" s="28">
        <v>63.81</v>
      </c>
      <c r="H4697" s="28" t="s">
        <v>45</v>
      </c>
      <c r="I4697" s="28">
        <v>0.79</v>
      </c>
      <c r="J4697" s="28">
        <v>3.06</v>
      </c>
      <c r="K4697" s="28">
        <v>313.7</v>
      </c>
      <c r="L4697" s="28">
        <v>2.88</v>
      </c>
      <c r="M4697" s="28" t="s">
        <v>48</v>
      </c>
      <c r="N4697" s="28">
        <v>65.91</v>
      </c>
    </row>
    <row r="4698">
      <c r="A4698" s="28">
        <v>4697.0</v>
      </c>
      <c r="B4698" s="28">
        <v>18.0</v>
      </c>
      <c r="C4698" s="28" t="s">
        <v>44</v>
      </c>
      <c r="D4698" s="28">
        <v>4.87</v>
      </c>
      <c r="E4698" s="28">
        <v>3.64</v>
      </c>
      <c r="F4698" s="28">
        <v>5.09</v>
      </c>
      <c r="G4698" s="28">
        <v>70.25</v>
      </c>
      <c r="H4698" s="28" t="s">
        <v>45</v>
      </c>
      <c r="I4698" s="28">
        <v>0.87</v>
      </c>
      <c r="J4698" s="28">
        <v>9.03</v>
      </c>
      <c r="K4698" s="28">
        <v>256.62</v>
      </c>
      <c r="L4698" s="28">
        <v>9.43</v>
      </c>
      <c r="M4698" s="28" t="s">
        <v>48</v>
      </c>
      <c r="N4698" s="28">
        <v>38.81</v>
      </c>
    </row>
    <row r="4699">
      <c r="A4699" s="28">
        <v>4698.0</v>
      </c>
      <c r="B4699" s="28">
        <v>19.0</v>
      </c>
      <c r="C4699" s="28" t="s">
        <v>44</v>
      </c>
      <c r="D4699" s="28">
        <v>3.93</v>
      </c>
      <c r="E4699" s="28">
        <v>1.18</v>
      </c>
      <c r="F4699" s="28">
        <v>7.06</v>
      </c>
      <c r="G4699" s="28">
        <v>78.07</v>
      </c>
      <c r="H4699" s="28" t="s">
        <v>45</v>
      </c>
      <c r="I4699" s="28">
        <v>0.15</v>
      </c>
      <c r="J4699" s="28">
        <v>5.12</v>
      </c>
      <c r="K4699" s="28">
        <v>285.06</v>
      </c>
      <c r="L4699" s="28">
        <v>5.9</v>
      </c>
      <c r="M4699" s="28" t="s">
        <v>48</v>
      </c>
      <c r="N4699" s="28">
        <v>38.75</v>
      </c>
    </row>
    <row r="4700">
      <c r="A4700" s="28">
        <v>4699.0</v>
      </c>
      <c r="B4700" s="28">
        <v>18.0</v>
      </c>
      <c r="C4700" s="28" t="s">
        <v>52</v>
      </c>
      <c r="D4700" s="28">
        <v>1.57</v>
      </c>
      <c r="E4700" s="28">
        <v>5.26</v>
      </c>
      <c r="F4700" s="28">
        <v>5.07</v>
      </c>
      <c r="G4700" s="28">
        <v>66.71</v>
      </c>
      <c r="H4700" s="28" t="s">
        <v>47</v>
      </c>
      <c r="I4700" s="28">
        <v>0.15</v>
      </c>
      <c r="J4700" s="28">
        <v>2.99</v>
      </c>
      <c r="K4700" s="28">
        <v>310.3</v>
      </c>
      <c r="L4700" s="28">
        <v>1.15</v>
      </c>
      <c r="M4700" s="28" t="s">
        <v>48</v>
      </c>
      <c r="N4700" s="28">
        <v>81.3799151796329</v>
      </c>
    </row>
    <row r="4701">
      <c r="A4701" s="28">
        <v>4700.0</v>
      </c>
      <c r="B4701" s="28">
        <v>16.0</v>
      </c>
      <c r="C4701" s="28" t="s">
        <v>49</v>
      </c>
      <c r="D4701" s="28">
        <v>7.97</v>
      </c>
      <c r="E4701" s="28">
        <v>7.92</v>
      </c>
      <c r="F4701" s="28">
        <v>4.58</v>
      </c>
      <c r="G4701" s="28">
        <v>77.85</v>
      </c>
      <c r="H4701" s="28" t="s">
        <v>51</v>
      </c>
      <c r="I4701" s="28">
        <v>1.79</v>
      </c>
      <c r="J4701" s="28">
        <v>9.0</v>
      </c>
      <c r="K4701" s="28">
        <v>227.07</v>
      </c>
      <c r="L4701" s="28">
        <v>18.56</v>
      </c>
      <c r="M4701" s="28" t="s">
        <v>50</v>
      </c>
      <c r="N4701" s="28">
        <v>59.0858212188493</v>
      </c>
    </row>
    <row r="4702">
      <c r="A4702" s="28">
        <v>4701.0</v>
      </c>
      <c r="B4702" s="28">
        <v>20.0</v>
      </c>
      <c r="C4702" s="28" t="s">
        <v>44</v>
      </c>
      <c r="D4702" s="28">
        <v>7.18</v>
      </c>
      <c r="E4702" s="28">
        <v>8.76</v>
      </c>
      <c r="F4702" s="28">
        <v>6.73</v>
      </c>
      <c r="G4702" s="28">
        <v>73.71</v>
      </c>
      <c r="H4702" s="28" t="s">
        <v>45</v>
      </c>
      <c r="I4702" s="28">
        <v>0.73</v>
      </c>
      <c r="J4702" s="28">
        <v>9.27</v>
      </c>
      <c r="K4702" s="28">
        <v>217.24</v>
      </c>
      <c r="L4702" s="28">
        <v>14.63</v>
      </c>
      <c r="M4702" s="28" t="s">
        <v>46</v>
      </c>
      <c r="N4702" s="28">
        <v>71.0008612668916</v>
      </c>
    </row>
    <row r="4703">
      <c r="A4703" s="28">
        <v>4702.0</v>
      </c>
      <c r="B4703" s="28">
        <v>16.0</v>
      </c>
      <c r="C4703" s="28" t="s">
        <v>44</v>
      </c>
      <c r="D4703" s="28">
        <v>2.34</v>
      </c>
      <c r="E4703" s="28">
        <v>8.38</v>
      </c>
      <c r="F4703" s="28">
        <v>8.31</v>
      </c>
      <c r="G4703" s="28">
        <v>94.42</v>
      </c>
      <c r="H4703" s="28" t="s">
        <v>47</v>
      </c>
      <c r="I4703" s="28">
        <v>4.6</v>
      </c>
      <c r="J4703" s="28">
        <v>4.25</v>
      </c>
      <c r="K4703" s="28">
        <v>294.87</v>
      </c>
      <c r="L4703" s="28">
        <v>7.29</v>
      </c>
      <c r="M4703" s="28" t="s">
        <v>48</v>
      </c>
      <c r="N4703" s="28">
        <v>100.0</v>
      </c>
    </row>
    <row r="4704">
      <c r="A4704" s="28">
        <v>4703.0</v>
      </c>
      <c r="B4704" s="28">
        <v>16.0</v>
      </c>
      <c r="C4704" s="28" t="s">
        <v>44</v>
      </c>
      <c r="D4704" s="28">
        <v>4.33</v>
      </c>
      <c r="E4704" s="28">
        <v>4.75</v>
      </c>
      <c r="F4704" s="28">
        <v>7.43</v>
      </c>
      <c r="G4704" s="28">
        <v>91.8</v>
      </c>
      <c r="H4704" s="28" t="s">
        <v>47</v>
      </c>
      <c r="I4704" s="28">
        <v>1.0</v>
      </c>
      <c r="J4704" s="28">
        <v>9.58</v>
      </c>
      <c r="K4704" s="28">
        <v>264.93</v>
      </c>
      <c r="L4704" s="28">
        <v>10.08</v>
      </c>
      <c r="M4704" s="28" t="s">
        <v>48</v>
      </c>
      <c r="N4704" s="28">
        <v>60.21</v>
      </c>
    </row>
    <row r="4705">
      <c r="A4705" s="28">
        <v>4704.0</v>
      </c>
      <c r="B4705" s="28">
        <v>17.0</v>
      </c>
      <c r="C4705" s="28" t="s">
        <v>49</v>
      </c>
      <c r="D4705" s="28">
        <v>2.53</v>
      </c>
      <c r="E4705" s="28">
        <v>7.57</v>
      </c>
      <c r="F4705" s="28">
        <v>8.09</v>
      </c>
      <c r="G4705" s="28">
        <v>99.71</v>
      </c>
      <c r="H4705" s="28" t="s">
        <v>47</v>
      </c>
      <c r="I4705" s="28">
        <v>0.33</v>
      </c>
      <c r="J4705" s="28">
        <v>4.46</v>
      </c>
      <c r="K4705" s="28">
        <v>303.7</v>
      </c>
      <c r="L4705" s="28">
        <v>6.0</v>
      </c>
      <c r="M4705" s="28" t="s">
        <v>48</v>
      </c>
      <c r="N4705" s="28">
        <v>94.45</v>
      </c>
    </row>
    <row r="4706">
      <c r="A4706" s="28">
        <v>4705.0</v>
      </c>
      <c r="B4706" s="28">
        <v>19.0</v>
      </c>
      <c r="C4706" s="28" t="s">
        <v>49</v>
      </c>
      <c r="D4706" s="28">
        <v>6.2</v>
      </c>
      <c r="E4706" s="28">
        <v>3.59</v>
      </c>
      <c r="F4706" s="28">
        <v>5.33</v>
      </c>
      <c r="G4706" s="28">
        <v>81.16</v>
      </c>
      <c r="H4706" s="28" t="s">
        <v>45</v>
      </c>
      <c r="I4706" s="28">
        <v>2.02</v>
      </c>
      <c r="J4706" s="28">
        <v>10.51</v>
      </c>
      <c r="K4706" s="28">
        <v>254.55</v>
      </c>
      <c r="L4706" s="28">
        <v>12.94</v>
      </c>
      <c r="M4706" s="28" t="s">
        <v>46</v>
      </c>
      <c r="N4706" s="28">
        <v>32.07</v>
      </c>
    </row>
    <row r="4707">
      <c r="A4707" s="28">
        <v>4706.0</v>
      </c>
      <c r="B4707" s="28">
        <v>21.0</v>
      </c>
      <c r="C4707" s="28" t="s">
        <v>44</v>
      </c>
      <c r="D4707" s="28">
        <v>7.44</v>
      </c>
      <c r="E4707" s="28">
        <v>1.5</v>
      </c>
      <c r="F4707" s="28">
        <v>8.43</v>
      </c>
      <c r="G4707" s="28">
        <v>83.02</v>
      </c>
      <c r="H4707" s="28" t="s">
        <v>45</v>
      </c>
      <c r="I4707" s="28">
        <v>0.96</v>
      </c>
      <c r="J4707" s="28">
        <v>9.03</v>
      </c>
      <c r="K4707" s="28">
        <v>232.14</v>
      </c>
      <c r="L4707" s="28">
        <v>15.02</v>
      </c>
      <c r="M4707" s="28" t="s">
        <v>46</v>
      </c>
      <c r="N4707" s="28">
        <v>16.83</v>
      </c>
    </row>
    <row r="4708">
      <c r="A4708" s="28">
        <v>4707.0</v>
      </c>
      <c r="B4708" s="28">
        <v>23.0</v>
      </c>
      <c r="C4708" s="28" t="s">
        <v>49</v>
      </c>
      <c r="D4708" s="28">
        <v>2.87</v>
      </c>
      <c r="E4708" s="28">
        <v>7.08</v>
      </c>
      <c r="F4708" s="28">
        <v>5.89</v>
      </c>
      <c r="G4708" s="28">
        <v>97.87</v>
      </c>
      <c r="H4708" s="28" t="s">
        <v>45</v>
      </c>
      <c r="I4708" s="28">
        <v>0.31</v>
      </c>
      <c r="J4708" s="28">
        <v>6.84</v>
      </c>
      <c r="K4708" s="28">
        <v>264.58</v>
      </c>
      <c r="L4708" s="28">
        <v>4.31</v>
      </c>
      <c r="M4708" s="28" t="s">
        <v>50</v>
      </c>
      <c r="N4708" s="28">
        <v>88.05</v>
      </c>
    </row>
    <row r="4709">
      <c r="A4709" s="28">
        <v>4708.0</v>
      </c>
      <c r="B4709" s="28">
        <v>18.0</v>
      </c>
      <c r="C4709" s="28" t="s">
        <v>44</v>
      </c>
      <c r="D4709" s="28">
        <v>6.44</v>
      </c>
      <c r="E4709" s="28">
        <v>6.84</v>
      </c>
      <c r="F4709" s="28">
        <v>8.26</v>
      </c>
      <c r="G4709" s="28">
        <v>75.98</v>
      </c>
      <c r="H4709" s="28" t="s">
        <v>51</v>
      </c>
      <c r="I4709" s="28">
        <v>3.76</v>
      </c>
      <c r="J4709" s="28">
        <v>9.62</v>
      </c>
      <c r="K4709" s="28">
        <v>241.36</v>
      </c>
      <c r="L4709" s="28">
        <v>13.83</v>
      </c>
      <c r="M4709" s="28" t="s">
        <v>46</v>
      </c>
      <c r="N4709" s="28">
        <v>57.74</v>
      </c>
    </row>
    <row r="4710">
      <c r="A4710" s="28">
        <v>4709.0</v>
      </c>
      <c r="B4710" s="28">
        <v>16.0</v>
      </c>
      <c r="C4710" s="28" t="s">
        <v>49</v>
      </c>
      <c r="D4710" s="28">
        <v>3.99</v>
      </c>
      <c r="E4710" s="28">
        <v>8.21</v>
      </c>
      <c r="F4710" s="28">
        <v>6.36</v>
      </c>
      <c r="G4710" s="28">
        <v>82.23</v>
      </c>
      <c r="H4710" s="28" t="s">
        <v>51</v>
      </c>
      <c r="I4710" s="28">
        <v>2.79</v>
      </c>
      <c r="J4710" s="28">
        <v>7.03</v>
      </c>
      <c r="K4710" s="28">
        <v>265.59</v>
      </c>
      <c r="L4710" s="28">
        <v>8.69</v>
      </c>
      <c r="M4710" s="28" t="s">
        <v>48</v>
      </c>
      <c r="N4710" s="28">
        <v>76.71</v>
      </c>
    </row>
    <row r="4711">
      <c r="A4711" s="28">
        <v>4710.0</v>
      </c>
      <c r="B4711" s="28">
        <v>18.0</v>
      </c>
      <c r="C4711" s="28" t="s">
        <v>49</v>
      </c>
      <c r="D4711" s="28">
        <v>3.17</v>
      </c>
      <c r="E4711" s="28">
        <v>6.54</v>
      </c>
      <c r="F4711" s="28">
        <v>5.34</v>
      </c>
      <c r="G4711" s="28">
        <v>75.16</v>
      </c>
      <c r="H4711" s="28" t="s">
        <v>47</v>
      </c>
      <c r="I4711" s="28">
        <v>0.29</v>
      </c>
      <c r="J4711" s="28">
        <v>8.45</v>
      </c>
      <c r="K4711" s="28">
        <v>286.01</v>
      </c>
      <c r="L4711" s="28">
        <v>5.59</v>
      </c>
      <c r="M4711" s="28" t="s">
        <v>48</v>
      </c>
      <c r="N4711" s="28">
        <v>70.55</v>
      </c>
    </row>
    <row r="4712">
      <c r="A4712" s="28">
        <v>4711.0</v>
      </c>
      <c r="B4712" s="28">
        <v>18.0</v>
      </c>
      <c r="C4712" s="28" t="s">
        <v>44</v>
      </c>
      <c r="D4712" s="28">
        <v>7.51</v>
      </c>
      <c r="E4712" s="28">
        <v>2.41</v>
      </c>
      <c r="F4712" s="28">
        <v>5.3</v>
      </c>
      <c r="G4712" s="28">
        <v>81.83</v>
      </c>
      <c r="H4712" s="28" t="s">
        <v>45</v>
      </c>
      <c r="I4712" s="28">
        <v>2.34</v>
      </c>
      <c r="J4712" s="28">
        <v>9.35</v>
      </c>
      <c r="K4712" s="28">
        <v>218.46</v>
      </c>
      <c r="L4712" s="28">
        <v>16.79</v>
      </c>
      <c r="M4712" s="28" t="s">
        <v>46</v>
      </c>
      <c r="N4712" s="28">
        <v>14.52</v>
      </c>
    </row>
    <row r="4713">
      <c r="A4713" s="28">
        <v>4712.0</v>
      </c>
      <c r="B4713" s="28">
        <v>20.0</v>
      </c>
      <c r="C4713" s="28" t="s">
        <v>49</v>
      </c>
      <c r="D4713" s="28">
        <v>4.08</v>
      </c>
      <c r="E4713" s="28">
        <v>8.68</v>
      </c>
      <c r="F4713" s="28">
        <v>6.84</v>
      </c>
      <c r="G4713" s="28">
        <v>63.23</v>
      </c>
      <c r="H4713" s="28" t="s">
        <v>51</v>
      </c>
      <c r="I4713" s="28">
        <v>0.19</v>
      </c>
      <c r="J4713" s="28">
        <v>8.06</v>
      </c>
      <c r="K4713" s="28">
        <v>273.66</v>
      </c>
      <c r="L4713" s="28">
        <v>11.3</v>
      </c>
      <c r="M4713" s="28" t="s">
        <v>48</v>
      </c>
      <c r="N4713" s="28">
        <v>74.04</v>
      </c>
    </row>
    <row r="4714">
      <c r="A4714" s="28">
        <v>4713.0</v>
      </c>
      <c r="B4714" s="28">
        <v>19.0</v>
      </c>
      <c r="C4714" s="28" t="s">
        <v>49</v>
      </c>
      <c r="D4714" s="28">
        <v>3.74</v>
      </c>
      <c r="E4714" s="28">
        <v>6.65</v>
      </c>
      <c r="F4714" s="28">
        <v>4.4</v>
      </c>
      <c r="G4714" s="28">
        <v>91.35</v>
      </c>
      <c r="H4714" s="28" t="s">
        <v>47</v>
      </c>
      <c r="I4714" s="28">
        <v>1.77</v>
      </c>
      <c r="J4714" s="28">
        <v>8.85</v>
      </c>
      <c r="K4714" s="28">
        <v>252.94</v>
      </c>
      <c r="L4714" s="28">
        <v>8.71</v>
      </c>
      <c r="M4714" s="28" t="s">
        <v>48</v>
      </c>
      <c r="N4714" s="28">
        <v>63.1</v>
      </c>
    </row>
    <row r="4715">
      <c r="A4715" s="28">
        <v>4714.0</v>
      </c>
      <c r="B4715" s="28">
        <v>19.0</v>
      </c>
      <c r="C4715" s="28" t="s">
        <v>44</v>
      </c>
      <c r="D4715" s="28">
        <v>5.38</v>
      </c>
      <c r="E4715" s="28">
        <v>8.27</v>
      </c>
      <c r="F4715" s="28">
        <v>8.65</v>
      </c>
      <c r="G4715" s="28">
        <v>99.41</v>
      </c>
      <c r="H4715" s="28" t="s">
        <v>45</v>
      </c>
      <c r="I4715" s="28">
        <v>1.82</v>
      </c>
      <c r="J4715" s="28">
        <v>9.95</v>
      </c>
      <c r="K4715" s="28">
        <v>241.58</v>
      </c>
      <c r="L4715" s="28">
        <v>10.63</v>
      </c>
      <c r="M4715" s="28" t="s">
        <v>46</v>
      </c>
      <c r="N4715" s="28">
        <v>98.1977001445053</v>
      </c>
    </row>
    <row r="4716">
      <c r="A4716" s="28">
        <v>4715.0</v>
      </c>
      <c r="B4716" s="28">
        <v>24.0</v>
      </c>
      <c r="C4716" s="28" t="s">
        <v>44</v>
      </c>
      <c r="D4716" s="28">
        <v>2.09</v>
      </c>
      <c r="E4716" s="28">
        <v>7.97</v>
      </c>
      <c r="F4716" s="28">
        <v>5.36</v>
      </c>
      <c r="G4716" s="28">
        <v>62.63</v>
      </c>
      <c r="H4716" s="28" t="s">
        <v>45</v>
      </c>
      <c r="I4716" s="28">
        <v>4.11</v>
      </c>
      <c r="J4716" s="28">
        <v>8.01</v>
      </c>
      <c r="K4716" s="28">
        <v>286.12</v>
      </c>
      <c r="L4716" s="28">
        <v>10.6</v>
      </c>
      <c r="M4716" s="28" t="s">
        <v>50</v>
      </c>
      <c r="N4716" s="28">
        <v>80.32</v>
      </c>
    </row>
    <row r="4717">
      <c r="A4717" s="28">
        <v>4716.0</v>
      </c>
      <c r="B4717" s="28">
        <v>22.0</v>
      </c>
      <c r="C4717" s="28" t="s">
        <v>49</v>
      </c>
      <c r="D4717" s="28">
        <v>2.6</v>
      </c>
      <c r="E4717" s="28">
        <v>3.68</v>
      </c>
      <c r="F4717" s="28">
        <v>5.68</v>
      </c>
      <c r="G4717" s="28">
        <v>92.04</v>
      </c>
      <c r="H4717" s="28" t="s">
        <v>51</v>
      </c>
      <c r="I4717" s="28">
        <v>3.68</v>
      </c>
      <c r="J4717" s="28">
        <v>3.61</v>
      </c>
      <c r="K4717" s="28">
        <v>283.34</v>
      </c>
      <c r="L4717" s="28">
        <v>6.22</v>
      </c>
      <c r="M4717" s="28" t="s">
        <v>48</v>
      </c>
      <c r="N4717" s="28">
        <v>56.46</v>
      </c>
    </row>
    <row r="4718">
      <c r="A4718" s="28">
        <v>4717.0</v>
      </c>
      <c r="B4718" s="28">
        <v>19.0</v>
      </c>
      <c r="C4718" s="28" t="s">
        <v>44</v>
      </c>
      <c r="D4718" s="28">
        <v>7.46</v>
      </c>
      <c r="E4718" s="28">
        <v>1.67</v>
      </c>
      <c r="F4718" s="28">
        <v>5.17</v>
      </c>
      <c r="G4718" s="28">
        <v>69.67</v>
      </c>
      <c r="H4718" s="28" t="s">
        <v>47</v>
      </c>
      <c r="I4718" s="28">
        <v>4.48</v>
      </c>
      <c r="J4718" s="28">
        <v>12.88</v>
      </c>
      <c r="K4718" s="28">
        <v>234.37</v>
      </c>
      <c r="L4718" s="28">
        <v>12.87</v>
      </c>
      <c r="M4718" s="28" t="s">
        <v>46</v>
      </c>
      <c r="N4718" s="28">
        <v>18.13</v>
      </c>
    </row>
    <row r="4719">
      <c r="A4719" s="28">
        <v>4718.0</v>
      </c>
      <c r="B4719" s="28">
        <v>18.0</v>
      </c>
      <c r="C4719" s="28" t="s">
        <v>44</v>
      </c>
      <c r="D4719" s="28">
        <v>5.43</v>
      </c>
      <c r="E4719" s="28">
        <v>2.59</v>
      </c>
      <c r="F4719" s="28">
        <v>4.02</v>
      </c>
      <c r="G4719" s="28">
        <v>67.9</v>
      </c>
      <c r="H4719" s="28" t="s">
        <v>47</v>
      </c>
      <c r="I4719" s="28">
        <v>0.7</v>
      </c>
      <c r="J4719" s="28">
        <v>9.5</v>
      </c>
      <c r="K4719" s="28">
        <v>238.29</v>
      </c>
      <c r="L4719" s="28">
        <v>12.04</v>
      </c>
      <c r="M4719" s="28" t="s">
        <v>46</v>
      </c>
      <c r="N4719" s="28">
        <v>23.13</v>
      </c>
    </row>
    <row r="4720">
      <c r="A4720" s="28">
        <v>4719.0</v>
      </c>
      <c r="B4720" s="28">
        <v>21.0</v>
      </c>
      <c r="C4720" s="28" t="s">
        <v>44</v>
      </c>
      <c r="D4720" s="28">
        <v>6.61</v>
      </c>
      <c r="E4720" s="28">
        <v>1.84</v>
      </c>
      <c r="F4720" s="28">
        <v>7.46</v>
      </c>
      <c r="G4720" s="28">
        <v>87.73</v>
      </c>
      <c r="H4720" s="28" t="s">
        <v>47</v>
      </c>
      <c r="I4720" s="28">
        <v>2.67</v>
      </c>
      <c r="J4720" s="28">
        <v>7.62</v>
      </c>
      <c r="K4720" s="28">
        <v>234.27</v>
      </c>
      <c r="L4720" s="28">
        <v>12.42</v>
      </c>
      <c r="M4720" s="28" t="s">
        <v>46</v>
      </c>
      <c r="N4720" s="28">
        <v>35.86</v>
      </c>
    </row>
    <row r="4721">
      <c r="A4721" s="28">
        <v>4720.0</v>
      </c>
      <c r="B4721" s="28">
        <v>18.0</v>
      </c>
      <c r="C4721" s="28" t="s">
        <v>49</v>
      </c>
      <c r="D4721" s="28">
        <v>2.17</v>
      </c>
      <c r="E4721" s="28">
        <v>3.19</v>
      </c>
      <c r="F4721" s="28">
        <v>6.95</v>
      </c>
      <c r="G4721" s="28">
        <v>61.77</v>
      </c>
      <c r="H4721" s="28" t="s">
        <v>47</v>
      </c>
      <c r="I4721" s="28">
        <v>0.1</v>
      </c>
      <c r="J4721" s="28">
        <v>5.5</v>
      </c>
      <c r="K4721" s="28">
        <v>287.8</v>
      </c>
      <c r="L4721" s="28">
        <v>4.55</v>
      </c>
      <c r="M4721" s="28" t="s">
        <v>48</v>
      </c>
      <c r="N4721" s="28">
        <v>58.54</v>
      </c>
    </row>
    <row r="4722">
      <c r="A4722" s="28">
        <v>4721.0</v>
      </c>
      <c r="B4722" s="28">
        <v>21.0</v>
      </c>
      <c r="C4722" s="28" t="s">
        <v>49</v>
      </c>
      <c r="D4722" s="28">
        <v>4.35</v>
      </c>
      <c r="E4722" s="28">
        <v>5.14</v>
      </c>
      <c r="F4722" s="28">
        <v>8.05</v>
      </c>
      <c r="G4722" s="28">
        <v>78.53</v>
      </c>
      <c r="H4722" s="28" t="s">
        <v>51</v>
      </c>
      <c r="I4722" s="28">
        <v>4.13</v>
      </c>
      <c r="J4722" s="28">
        <v>9.19</v>
      </c>
      <c r="K4722" s="28">
        <v>274.68</v>
      </c>
      <c r="L4722" s="28">
        <v>13.3</v>
      </c>
      <c r="M4722" s="28" t="s">
        <v>48</v>
      </c>
      <c r="N4722" s="28">
        <v>68.94</v>
      </c>
    </row>
    <row r="4723">
      <c r="A4723" s="28">
        <v>4722.0</v>
      </c>
      <c r="B4723" s="28">
        <v>24.0</v>
      </c>
      <c r="C4723" s="28" t="s">
        <v>49</v>
      </c>
      <c r="D4723" s="28">
        <v>7.77</v>
      </c>
      <c r="E4723" s="28">
        <v>9.16</v>
      </c>
      <c r="F4723" s="28">
        <v>4.21</v>
      </c>
      <c r="G4723" s="28">
        <v>60.06</v>
      </c>
      <c r="H4723" s="28" t="s">
        <v>45</v>
      </c>
      <c r="I4723" s="28">
        <v>1.83</v>
      </c>
      <c r="J4723" s="28">
        <v>9.68</v>
      </c>
      <c r="K4723" s="28">
        <v>224.84</v>
      </c>
      <c r="L4723" s="28">
        <v>17.0</v>
      </c>
      <c r="M4723" s="28" t="s">
        <v>50</v>
      </c>
      <c r="N4723" s="28">
        <v>55.8847980536704</v>
      </c>
    </row>
    <row r="4724">
      <c r="A4724" s="28">
        <v>4723.0</v>
      </c>
      <c r="B4724" s="28">
        <v>21.0</v>
      </c>
      <c r="C4724" s="28" t="s">
        <v>49</v>
      </c>
      <c r="D4724" s="28">
        <v>2.55</v>
      </c>
      <c r="E4724" s="28">
        <v>8.85</v>
      </c>
      <c r="F4724" s="28">
        <v>8.64</v>
      </c>
      <c r="G4724" s="28">
        <v>82.18</v>
      </c>
      <c r="H4724" s="28" t="s">
        <v>47</v>
      </c>
      <c r="I4724" s="28">
        <v>0.35</v>
      </c>
      <c r="J4724" s="28">
        <v>6.94</v>
      </c>
      <c r="K4724" s="28">
        <v>279.73</v>
      </c>
      <c r="L4724" s="28">
        <v>8.57</v>
      </c>
      <c r="M4724" s="28" t="s">
        <v>48</v>
      </c>
      <c r="N4724" s="28">
        <v>97.28</v>
      </c>
    </row>
    <row r="4725">
      <c r="A4725" s="28">
        <v>4724.0</v>
      </c>
      <c r="B4725" s="28">
        <v>19.0</v>
      </c>
      <c r="C4725" s="28" t="s">
        <v>44</v>
      </c>
      <c r="D4725" s="28">
        <v>1.28</v>
      </c>
      <c r="E4725" s="28">
        <v>7.47</v>
      </c>
      <c r="F4725" s="28">
        <v>5.65</v>
      </c>
      <c r="G4725" s="28">
        <v>78.48</v>
      </c>
      <c r="H4725" s="28" t="s">
        <v>47</v>
      </c>
      <c r="I4725" s="28">
        <v>1.62</v>
      </c>
      <c r="J4725" s="28">
        <v>2.98</v>
      </c>
      <c r="K4725" s="28">
        <v>293.85</v>
      </c>
      <c r="L4725" s="28">
        <v>3.13</v>
      </c>
      <c r="M4725" s="28" t="s">
        <v>50</v>
      </c>
      <c r="N4725" s="28">
        <v>100.0</v>
      </c>
    </row>
    <row r="4726">
      <c r="A4726" s="28">
        <v>4725.0</v>
      </c>
      <c r="B4726" s="28">
        <v>20.0</v>
      </c>
      <c r="C4726" s="28" t="s">
        <v>49</v>
      </c>
      <c r="D4726" s="28">
        <v>4.09</v>
      </c>
      <c r="E4726" s="28">
        <v>1.22</v>
      </c>
      <c r="F4726" s="28">
        <v>8.57</v>
      </c>
      <c r="G4726" s="28">
        <v>96.62</v>
      </c>
      <c r="H4726" s="28" t="s">
        <v>45</v>
      </c>
      <c r="I4726" s="28">
        <v>1.43</v>
      </c>
      <c r="J4726" s="28">
        <v>9.11</v>
      </c>
      <c r="K4726" s="28">
        <v>265.39</v>
      </c>
      <c r="L4726" s="28">
        <v>12.4</v>
      </c>
      <c r="M4726" s="28" t="s">
        <v>48</v>
      </c>
      <c r="N4726" s="28">
        <v>50.24</v>
      </c>
    </row>
    <row r="4727">
      <c r="A4727" s="28">
        <v>4726.0</v>
      </c>
      <c r="B4727" s="28">
        <v>21.0</v>
      </c>
      <c r="C4727" s="28" t="s">
        <v>49</v>
      </c>
      <c r="D4727" s="28">
        <v>3.1</v>
      </c>
      <c r="E4727" s="28">
        <v>4.07</v>
      </c>
      <c r="F4727" s="28">
        <v>4.54</v>
      </c>
      <c r="G4727" s="28">
        <v>88.81</v>
      </c>
      <c r="H4727" s="28" t="s">
        <v>45</v>
      </c>
      <c r="I4727" s="28">
        <v>3.83</v>
      </c>
      <c r="J4727" s="28">
        <v>6.94</v>
      </c>
      <c r="K4727" s="28">
        <v>266.32</v>
      </c>
      <c r="L4727" s="28">
        <v>7.37</v>
      </c>
      <c r="M4727" s="28" t="s">
        <v>48</v>
      </c>
      <c r="N4727" s="28">
        <v>62.43</v>
      </c>
    </row>
    <row r="4728">
      <c r="A4728" s="28">
        <v>4727.0</v>
      </c>
      <c r="B4728" s="28">
        <v>18.0</v>
      </c>
      <c r="C4728" s="28" t="s">
        <v>44</v>
      </c>
      <c r="D4728" s="28">
        <v>1.28</v>
      </c>
      <c r="E4728" s="28">
        <v>7.14</v>
      </c>
      <c r="F4728" s="28">
        <v>7.72</v>
      </c>
      <c r="G4728" s="28">
        <v>65.04</v>
      </c>
      <c r="H4728" s="28" t="s">
        <v>51</v>
      </c>
      <c r="I4728" s="28">
        <v>0.63</v>
      </c>
      <c r="J4728" s="28">
        <v>2.45</v>
      </c>
      <c r="K4728" s="28">
        <v>320.9</v>
      </c>
      <c r="L4728" s="28">
        <v>3.61</v>
      </c>
      <c r="M4728" s="28" t="s">
        <v>48</v>
      </c>
      <c r="N4728" s="28">
        <v>100.04779722291</v>
      </c>
    </row>
    <row r="4729">
      <c r="A4729" s="28">
        <v>4728.0</v>
      </c>
      <c r="B4729" s="28">
        <v>23.0</v>
      </c>
      <c r="C4729" s="28" t="s">
        <v>44</v>
      </c>
      <c r="D4729" s="28">
        <v>7.11</v>
      </c>
      <c r="E4729" s="28">
        <v>2.16</v>
      </c>
      <c r="F4729" s="28">
        <v>6.9</v>
      </c>
      <c r="G4729" s="28">
        <v>74.18</v>
      </c>
      <c r="H4729" s="28" t="s">
        <v>47</v>
      </c>
      <c r="I4729" s="28">
        <v>2.78</v>
      </c>
      <c r="J4729" s="28">
        <v>8.56</v>
      </c>
      <c r="K4729" s="28">
        <v>234.64</v>
      </c>
      <c r="L4729" s="28">
        <v>15.92</v>
      </c>
      <c r="M4729" s="28" t="s">
        <v>46</v>
      </c>
      <c r="N4729" s="28">
        <v>19.37</v>
      </c>
    </row>
    <row r="4730">
      <c r="A4730" s="28">
        <v>4729.0</v>
      </c>
      <c r="B4730" s="28">
        <v>19.0</v>
      </c>
      <c r="C4730" s="28" t="s">
        <v>44</v>
      </c>
      <c r="D4730" s="28">
        <v>7.93</v>
      </c>
      <c r="E4730" s="28">
        <v>8.21</v>
      </c>
      <c r="F4730" s="28">
        <v>5.79</v>
      </c>
      <c r="G4730" s="28">
        <v>97.26</v>
      </c>
      <c r="H4730" s="28" t="s">
        <v>45</v>
      </c>
      <c r="I4730" s="28">
        <v>3.97</v>
      </c>
      <c r="J4730" s="28">
        <v>13.25</v>
      </c>
      <c r="K4730" s="28">
        <v>215.7</v>
      </c>
      <c r="L4730" s="28">
        <v>17.27</v>
      </c>
      <c r="M4730" s="28" t="s">
        <v>50</v>
      </c>
      <c r="N4730" s="28">
        <v>70.0338733590618</v>
      </c>
    </row>
    <row r="4731">
      <c r="A4731" s="28">
        <v>4730.0</v>
      </c>
      <c r="B4731" s="28">
        <v>23.0</v>
      </c>
      <c r="C4731" s="28" t="s">
        <v>49</v>
      </c>
      <c r="D4731" s="28">
        <v>4.55</v>
      </c>
      <c r="E4731" s="28">
        <v>9.23</v>
      </c>
      <c r="F4731" s="28">
        <v>4.4</v>
      </c>
      <c r="G4731" s="28">
        <v>89.01</v>
      </c>
      <c r="H4731" s="28" t="s">
        <v>47</v>
      </c>
      <c r="I4731" s="28">
        <v>3.7</v>
      </c>
      <c r="J4731" s="28">
        <v>5.72</v>
      </c>
      <c r="K4731" s="28">
        <v>254.86</v>
      </c>
      <c r="L4731" s="28">
        <v>5.49</v>
      </c>
      <c r="M4731" s="28" t="s">
        <v>50</v>
      </c>
      <c r="N4731" s="28">
        <v>88.06</v>
      </c>
    </row>
    <row r="4732">
      <c r="A4732" s="28">
        <v>4731.0</v>
      </c>
      <c r="B4732" s="28">
        <v>18.0</v>
      </c>
      <c r="C4732" s="28" t="s">
        <v>49</v>
      </c>
      <c r="D4732" s="28">
        <v>6.2</v>
      </c>
      <c r="E4732" s="28">
        <v>4.19</v>
      </c>
      <c r="F4732" s="28">
        <v>7.02</v>
      </c>
      <c r="G4732" s="28">
        <v>83.77</v>
      </c>
      <c r="H4732" s="28" t="s">
        <v>47</v>
      </c>
      <c r="I4732" s="28">
        <v>4.68</v>
      </c>
      <c r="J4732" s="28">
        <v>8.69</v>
      </c>
      <c r="K4732" s="28">
        <v>233.53</v>
      </c>
      <c r="L4732" s="28">
        <v>10.26</v>
      </c>
      <c r="M4732" s="28" t="s">
        <v>46</v>
      </c>
      <c r="N4732" s="28">
        <v>49.74</v>
      </c>
    </row>
    <row r="4733">
      <c r="A4733" s="28">
        <v>4732.0</v>
      </c>
      <c r="B4733" s="28">
        <v>22.0</v>
      </c>
      <c r="C4733" s="28" t="s">
        <v>49</v>
      </c>
      <c r="D4733" s="28">
        <v>6.87</v>
      </c>
      <c r="E4733" s="28">
        <v>7.35</v>
      </c>
      <c r="F4733" s="28">
        <v>4.13</v>
      </c>
      <c r="G4733" s="28">
        <v>82.36</v>
      </c>
      <c r="H4733" s="28" t="s">
        <v>47</v>
      </c>
      <c r="I4733" s="28">
        <v>0.0</v>
      </c>
      <c r="J4733" s="28">
        <v>10.7</v>
      </c>
      <c r="K4733" s="28">
        <v>241.27</v>
      </c>
      <c r="L4733" s="28">
        <v>20.28</v>
      </c>
      <c r="M4733" s="28" t="s">
        <v>50</v>
      </c>
      <c r="N4733" s="28">
        <v>68.1415103973845</v>
      </c>
    </row>
    <row r="4734">
      <c r="A4734" s="28">
        <v>4733.0</v>
      </c>
      <c r="B4734" s="28">
        <v>24.0</v>
      </c>
      <c r="C4734" s="28" t="s">
        <v>52</v>
      </c>
      <c r="D4734" s="28">
        <v>5.61</v>
      </c>
      <c r="E4734" s="28">
        <v>2.33</v>
      </c>
      <c r="F4734" s="28">
        <v>6.51</v>
      </c>
      <c r="G4734" s="28">
        <v>75.92</v>
      </c>
      <c r="H4734" s="28" t="s">
        <v>51</v>
      </c>
      <c r="I4734" s="28">
        <v>1.77</v>
      </c>
      <c r="J4734" s="28">
        <v>7.68</v>
      </c>
      <c r="K4734" s="28">
        <v>236.15</v>
      </c>
      <c r="L4734" s="28">
        <v>13.56</v>
      </c>
      <c r="M4734" s="28" t="s">
        <v>46</v>
      </c>
      <c r="N4734" s="28">
        <v>29.95</v>
      </c>
    </row>
    <row r="4735">
      <c r="A4735" s="28">
        <v>4734.0</v>
      </c>
      <c r="B4735" s="28">
        <v>19.0</v>
      </c>
      <c r="C4735" s="28" t="s">
        <v>44</v>
      </c>
      <c r="D4735" s="28">
        <v>0.35</v>
      </c>
      <c r="E4735" s="28">
        <v>7.22</v>
      </c>
      <c r="F4735" s="28">
        <v>7.02</v>
      </c>
      <c r="G4735" s="28">
        <v>83.41</v>
      </c>
      <c r="H4735" s="28" t="s">
        <v>47</v>
      </c>
      <c r="I4735" s="28">
        <v>1.85</v>
      </c>
      <c r="J4735" s="28">
        <v>2.47</v>
      </c>
      <c r="K4735" s="28">
        <v>314.02</v>
      </c>
      <c r="L4735" s="28">
        <v>3.16</v>
      </c>
      <c r="M4735" s="28" t="s">
        <v>48</v>
      </c>
      <c r="N4735" s="28">
        <v>99.31</v>
      </c>
    </row>
    <row r="4736">
      <c r="A4736" s="28">
        <v>4735.0</v>
      </c>
      <c r="B4736" s="28">
        <v>23.0</v>
      </c>
      <c r="C4736" s="28" t="s">
        <v>49</v>
      </c>
      <c r="D4736" s="28">
        <v>1.26</v>
      </c>
      <c r="E4736" s="28">
        <v>1.19</v>
      </c>
      <c r="F4736" s="28">
        <v>7.66</v>
      </c>
      <c r="G4736" s="28">
        <v>90.87</v>
      </c>
      <c r="H4736" s="28" t="s">
        <v>45</v>
      </c>
      <c r="I4736" s="28">
        <v>0.17</v>
      </c>
      <c r="J4736" s="28">
        <v>6.14</v>
      </c>
      <c r="K4736" s="28">
        <v>310.62</v>
      </c>
      <c r="L4736" s="28">
        <v>7.8</v>
      </c>
      <c r="M4736" s="28" t="s">
        <v>48</v>
      </c>
      <c r="N4736" s="28">
        <v>70.46</v>
      </c>
    </row>
    <row r="4737">
      <c r="A4737" s="28">
        <v>4736.0</v>
      </c>
      <c r="B4737" s="28">
        <v>18.0</v>
      </c>
      <c r="C4737" s="28" t="s">
        <v>49</v>
      </c>
      <c r="D4737" s="28">
        <v>0.57</v>
      </c>
      <c r="E4737" s="28">
        <v>2.36</v>
      </c>
      <c r="F4737" s="28">
        <v>8.96</v>
      </c>
      <c r="G4737" s="28">
        <v>65.1</v>
      </c>
      <c r="H4737" s="28" t="s">
        <v>45</v>
      </c>
      <c r="I4737" s="28">
        <v>4.09</v>
      </c>
      <c r="J4737" s="28">
        <v>3.02</v>
      </c>
      <c r="K4737" s="28">
        <v>307.3</v>
      </c>
      <c r="L4737" s="28">
        <v>0.12</v>
      </c>
      <c r="M4737" s="28" t="s">
        <v>48</v>
      </c>
      <c r="N4737" s="28">
        <v>70.86</v>
      </c>
    </row>
    <row r="4738">
      <c r="A4738" s="28">
        <v>4737.0</v>
      </c>
      <c r="B4738" s="28">
        <v>22.0</v>
      </c>
      <c r="C4738" s="28" t="s">
        <v>44</v>
      </c>
      <c r="D4738" s="28">
        <v>0.08</v>
      </c>
      <c r="E4738" s="28">
        <v>7.39</v>
      </c>
      <c r="F4738" s="28">
        <v>5.3</v>
      </c>
      <c r="G4738" s="28">
        <v>98.79</v>
      </c>
      <c r="H4738" s="28" t="s">
        <v>45</v>
      </c>
      <c r="I4738" s="28">
        <v>3.44</v>
      </c>
      <c r="J4738" s="28">
        <v>1.27</v>
      </c>
      <c r="K4738" s="28">
        <v>308.92</v>
      </c>
      <c r="L4738" s="28">
        <v>-0.69</v>
      </c>
      <c r="M4738" s="28" t="s">
        <v>50</v>
      </c>
      <c r="N4738" s="28">
        <v>100.0</v>
      </c>
    </row>
    <row r="4739">
      <c r="A4739" s="28">
        <v>4738.0</v>
      </c>
      <c r="B4739" s="28">
        <v>18.0</v>
      </c>
      <c r="C4739" s="28" t="s">
        <v>52</v>
      </c>
      <c r="D4739" s="28">
        <v>2.45</v>
      </c>
      <c r="E4739" s="28">
        <v>7.41</v>
      </c>
      <c r="F4739" s="28">
        <v>5.61</v>
      </c>
      <c r="G4739" s="28">
        <v>69.57</v>
      </c>
      <c r="H4739" s="28" t="s">
        <v>45</v>
      </c>
      <c r="I4739" s="28">
        <v>2.64</v>
      </c>
      <c r="J4739" s="28">
        <v>7.06</v>
      </c>
      <c r="K4739" s="28">
        <v>298.98</v>
      </c>
      <c r="L4739" s="28">
        <v>5.0</v>
      </c>
      <c r="M4739" s="28" t="s">
        <v>50</v>
      </c>
      <c r="N4739" s="28">
        <v>68.7</v>
      </c>
    </row>
    <row r="4740">
      <c r="A4740" s="28">
        <v>4739.0</v>
      </c>
      <c r="B4740" s="28">
        <v>22.0</v>
      </c>
      <c r="C4740" s="28" t="s">
        <v>44</v>
      </c>
      <c r="D4740" s="28">
        <v>3.14</v>
      </c>
      <c r="E4740" s="28">
        <v>6.77</v>
      </c>
      <c r="F4740" s="28">
        <v>5.71</v>
      </c>
      <c r="G4740" s="28">
        <v>77.91</v>
      </c>
      <c r="H4740" s="28" t="s">
        <v>45</v>
      </c>
      <c r="I4740" s="28">
        <v>2.03</v>
      </c>
      <c r="J4740" s="28">
        <v>8.91</v>
      </c>
      <c r="K4740" s="28">
        <v>271.0</v>
      </c>
      <c r="L4740" s="28">
        <v>13.88</v>
      </c>
      <c r="M4740" s="28" t="s">
        <v>48</v>
      </c>
      <c r="N4740" s="28">
        <v>74.81</v>
      </c>
    </row>
    <row r="4741">
      <c r="A4741" s="28">
        <v>4740.0</v>
      </c>
      <c r="B4741" s="28">
        <v>21.0</v>
      </c>
      <c r="C4741" s="28" t="s">
        <v>49</v>
      </c>
      <c r="D4741" s="28">
        <v>1.93</v>
      </c>
      <c r="E4741" s="28">
        <v>5.3</v>
      </c>
      <c r="F4741" s="28">
        <v>7.66</v>
      </c>
      <c r="G4741" s="28">
        <v>60.91</v>
      </c>
      <c r="H4741" s="28" t="s">
        <v>45</v>
      </c>
      <c r="I4741" s="28">
        <v>4.48</v>
      </c>
      <c r="J4741" s="28">
        <v>7.09</v>
      </c>
      <c r="K4741" s="28">
        <v>294.06</v>
      </c>
      <c r="L4741" s="28">
        <v>4.44</v>
      </c>
      <c r="M4741" s="28" t="s">
        <v>48</v>
      </c>
      <c r="N4741" s="28">
        <v>87.76</v>
      </c>
    </row>
    <row r="4742">
      <c r="A4742" s="28">
        <v>4741.0</v>
      </c>
      <c r="B4742" s="28">
        <v>17.0</v>
      </c>
      <c r="C4742" s="28" t="s">
        <v>49</v>
      </c>
      <c r="D4742" s="28">
        <v>0.52</v>
      </c>
      <c r="E4742" s="28">
        <v>7.07</v>
      </c>
      <c r="F4742" s="28">
        <v>8.66</v>
      </c>
      <c r="G4742" s="28">
        <v>82.01</v>
      </c>
      <c r="H4742" s="28" t="s">
        <v>47</v>
      </c>
      <c r="I4742" s="28">
        <v>1.32</v>
      </c>
      <c r="J4742" s="28">
        <v>4.26</v>
      </c>
      <c r="K4742" s="28">
        <v>314.91</v>
      </c>
      <c r="L4742" s="28">
        <v>5.42</v>
      </c>
      <c r="M4742" s="28" t="s">
        <v>48</v>
      </c>
      <c r="N4742" s="28">
        <v>95.35</v>
      </c>
    </row>
    <row r="4743">
      <c r="A4743" s="28">
        <v>4742.0</v>
      </c>
      <c r="B4743" s="28">
        <v>18.0</v>
      </c>
      <c r="C4743" s="28" t="s">
        <v>49</v>
      </c>
      <c r="D4743" s="28">
        <v>4.24</v>
      </c>
      <c r="E4743" s="28">
        <v>7.96</v>
      </c>
      <c r="F4743" s="28">
        <v>8.87</v>
      </c>
      <c r="G4743" s="28">
        <v>75.27</v>
      </c>
      <c r="H4743" s="28" t="s">
        <v>51</v>
      </c>
      <c r="I4743" s="28">
        <v>1.67</v>
      </c>
      <c r="J4743" s="28">
        <v>7.36</v>
      </c>
      <c r="K4743" s="28">
        <v>263.08</v>
      </c>
      <c r="L4743" s="28">
        <v>8.72</v>
      </c>
      <c r="M4743" s="28" t="s">
        <v>48</v>
      </c>
      <c r="N4743" s="28">
        <v>91.61</v>
      </c>
    </row>
    <row r="4744">
      <c r="A4744" s="28">
        <v>4743.0</v>
      </c>
      <c r="B4744" s="28">
        <v>21.0</v>
      </c>
      <c r="C4744" s="28" t="s">
        <v>49</v>
      </c>
      <c r="D4744" s="28">
        <v>2.19</v>
      </c>
      <c r="E4744" s="28">
        <v>9.7</v>
      </c>
      <c r="F4744" s="28">
        <v>8.73</v>
      </c>
      <c r="G4744" s="28">
        <v>69.99</v>
      </c>
      <c r="H4744" s="28" t="s">
        <v>47</v>
      </c>
      <c r="I4744" s="28">
        <v>4.76</v>
      </c>
      <c r="J4744" s="28">
        <v>7.82</v>
      </c>
      <c r="K4744" s="28">
        <v>281.74</v>
      </c>
      <c r="L4744" s="28">
        <v>7.37</v>
      </c>
      <c r="M4744" s="28" t="s">
        <v>48</v>
      </c>
      <c r="N4744" s="28">
        <v>100.0</v>
      </c>
    </row>
    <row r="4745">
      <c r="A4745" s="28">
        <v>4744.0</v>
      </c>
      <c r="B4745" s="28">
        <v>19.0</v>
      </c>
      <c r="C4745" s="28" t="s">
        <v>44</v>
      </c>
      <c r="D4745" s="28">
        <v>6.37</v>
      </c>
      <c r="E4745" s="28">
        <v>9.0</v>
      </c>
      <c r="F4745" s="28">
        <v>8.4</v>
      </c>
      <c r="G4745" s="28">
        <v>99.42</v>
      </c>
      <c r="H4745" s="28" t="s">
        <v>45</v>
      </c>
      <c r="I4745" s="28">
        <v>0.32</v>
      </c>
      <c r="J4745" s="28">
        <v>11.2</v>
      </c>
      <c r="K4745" s="28">
        <v>237.97</v>
      </c>
      <c r="L4745" s="28">
        <v>17.7</v>
      </c>
      <c r="M4745" s="28" t="s">
        <v>46</v>
      </c>
      <c r="N4745" s="28">
        <v>99.4964136954867</v>
      </c>
    </row>
    <row r="4746">
      <c r="A4746" s="28">
        <v>4745.0</v>
      </c>
      <c r="B4746" s="28">
        <v>21.0</v>
      </c>
      <c r="C4746" s="28" t="s">
        <v>49</v>
      </c>
      <c r="D4746" s="28">
        <v>0.06</v>
      </c>
      <c r="E4746" s="28">
        <v>8.15</v>
      </c>
      <c r="F4746" s="28">
        <v>8.95</v>
      </c>
      <c r="G4746" s="28">
        <v>77.13</v>
      </c>
      <c r="H4746" s="28" t="s">
        <v>45</v>
      </c>
      <c r="I4746" s="28">
        <v>3.9</v>
      </c>
      <c r="J4746" s="28">
        <v>3.91</v>
      </c>
      <c r="K4746" s="28">
        <v>322.68</v>
      </c>
      <c r="L4746" s="28">
        <v>2.62</v>
      </c>
      <c r="M4746" s="28" t="s">
        <v>48</v>
      </c>
      <c r="N4746" s="28">
        <v>100.0</v>
      </c>
    </row>
    <row r="4747">
      <c r="A4747" s="28">
        <v>4746.0</v>
      </c>
      <c r="B4747" s="28">
        <v>16.0</v>
      </c>
      <c r="C4747" s="28" t="s">
        <v>44</v>
      </c>
      <c r="D4747" s="28">
        <v>6.74</v>
      </c>
      <c r="E4747" s="28">
        <v>7.25</v>
      </c>
      <c r="F4747" s="28">
        <v>5.88</v>
      </c>
      <c r="G4747" s="28">
        <v>76.57</v>
      </c>
      <c r="H4747" s="28" t="s">
        <v>45</v>
      </c>
      <c r="I4747" s="28">
        <v>3.59</v>
      </c>
      <c r="J4747" s="28">
        <v>12.14</v>
      </c>
      <c r="K4747" s="28">
        <v>231.83</v>
      </c>
      <c r="L4747" s="28">
        <v>15.92</v>
      </c>
      <c r="M4747" s="28" t="s">
        <v>50</v>
      </c>
      <c r="N4747" s="28">
        <v>71.9576764281461</v>
      </c>
    </row>
    <row r="4748">
      <c r="A4748" s="28">
        <v>4747.0</v>
      </c>
      <c r="B4748" s="28">
        <v>16.0</v>
      </c>
      <c r="C4748" s="28" t="s">
        <v>49</v>
      </c>
      <c r="D4748" s="28">
        <v>7.64</v>
      </c>
      <c r="E4748" s="28">
        <v>6.17</v>
      </c>
      <c r="F4748" s="28">
        <v>8.74</v>
      </c>
      <c r="G4748" s="28">
        <v>78.52</v>
      </c>
      <c r="H4748" s="28" t="s">
        <v>45</v>
      </c>
      <c r="I4748" s="28">
        <v>4.51</v>
      </c>
      <c r="J4748" s="28">
        <v>11.65</v>
      </c>
      <c r="K4748" s="28">
        <v>232.87</v>
      </c>
      <c r="L4748" s="28">
        <v>21.82</v>
      </c>
      <c r="M4748" s="28" t="s">
        <v>46</v>
      </c>
      <c r="N4748" s="28">
        <v>47.57</v>
      </c>
    </row>
    <row r="4749">
      <c r="A4749" s="28">
        <v>4748.0</v>
      </c>
      <c r="B4749" s="28">
        <v>18.0</v>
      </c>
      <c r="C4749" s="28" t="s">
        <v>49</v>
      </c>
      <c r="D4749" s="28">
        <v>5.73</v>
      </c>
      <c r="E4749" s="28">
        <v>2.09</v>
      </c>
      <c r="F4749" s="28">
        <v>7.81</v>
      </c>
      <c r="G4749" s="28">
        <v>64.65</v>
      </c>
      <c r="H4749" s="28" t="s">
        <v>45</v>
      </c>
      <c r="I4749" s="28">
        <v>0.45</v>
      </c>
      <c r="J4749" s="28">
        <v>11.6</v>
      </c>
      <c r="K4749" s="28">
        <v>248.69</v>
      </c>
      <c r="L4749" s="28">
        <v>10.73</v>
      </c>
      <c r="M4749" s="28" t="s">
        <v>46</v>
      </c>
      <c r="N4749" s="28">
        <v>35.09</v>
      </c>
    </row>
    <row r="4750">
      <c r="A4750" s="28">
        <v>4749.0</v>
      </c>
      <c r="B4750" s="28">
        <v>23.0</v>
      </c>
      <c r="C4750" s="28" t="s">
        <v>49</v>
      </c>
      <c r="D4750" s="28">
        <v>5.87</v>
      </c>
      <c r="E4750" s="28">
        <v>2.49</v>
      </c>
      <c r="F4750" s="28">
        <v>4.84</v>
      </c>
      <c r="G4750" s="28">
        <v>75.72</v>
      </c>
      <c r="H4750" s="28" t="s">
        <v>45</v>
      </c>
      <c r="I4750" s="28">
        <v>4.85</v>
      </c>
      <c r="J4750" s="28">
        <v>11.16</v>
      </c>
      <c r="K4750" s="28">
        <v>243.51</v>
      </c>
      <c r="L4750" s="28">
        <v>12.5</v>
      </c>
      <c r="M4750" s="28" t="s">
        <v>46</v>
      </c>
      <c r="N4750" s="28">
        <v>27.28</v>
      </c>
    </row>
    <row r="4751">
      <c r="A4751" s="28">
        <v>4750.0</v>
      </c>
      <c r="B4751" s="28">
        <v>23.0</v>
      </c>
      <c r="C4751" s="28" t="s">
        <v>44</v>
      </c>
      <c r="D4751" s="28">
        <v>7.47</v>
      </c>
      <c r="E4751" s="28">
        <v>8.38</v>
      </c>
      <c r="F4751" s="28">
        <v>4.23</v>
      </c>
      <c r="G4751" s="28">
        <v>73.46</v>
      </c>
      <c r="H4751" s="28" t="s">
        <v>51</v>
      </c>
      <c r="I4751" s="28">
        <v>0.14</v>
      </c>
      <c r="J4751" s="28">
        <v>11.22</v>
      </c>
      <c r="K4751" s="28">
        <v>223.11</v>
      </c>
      <c r="L4751" s="28">
        <v>16.2</v>
      </c>
      <c r="M4751" s="28" t="s">
        <v>50</v>
      </c>
      <c r="N4751" s="28">
        <v>67.8487201416393</v>
      </c>
    </row>
    <row r="4752">
      <c r="A4752" s="28">
        <v>4751.0</v>
      </c>
      <c r="B4752" s="28">
        <v>19.0</v>
      </c>
      <c r="C4752" s="28" t="s">
        <v>49</v>
      </c>
      <c r="D4752" s="28">
        <v>1.67</v>
      </c>
      <c r="E4752" s="28">
        <v>8.23</v>
      </c>
      <c r="F4752" s="28">
        <v>5.07</v>
      </c>
      <c r="G4752" s="28">
        <v>78.6</v>
      </c>
      <c r="H4752" s="28" t="s">
        <v>45</v>
      </c>
      <c r="I4752" s="28">
        <v>1.69</v>
      </c>
      <c r="J4752" s="28">
        <v>7.28</v>
      </c>
      <c r="K4752" s="28">
        <v>302.28</v>
      </c>
      <c r="L4752" s="28">
        <v>8.23</v>
      </c>
      <c r="M4752" s="28" t="s">
        <v>50</v>
      </c>
      <c r="N4752" s="28">
        <v>94.27</v>
      </c>
    </row>
    <row r="4753">
      <c r="A4753" s="28">
        <v>4752.0</v>
      </c>
      <c r="B4753" s="28">
        <v>21.0</v>
      </c>
      <c r="C4753" s="28" t="s">
        <v>49</v>
      </c>
      <c r="D4753" s="28">
        <v>7.96</v>
      </c>
      <c r="E4753" s="28">
        <v>6.53</v>
      </c>
      <c r="F4753" s="28">
        <v>7.89</v>
      </c>
      <c r="G4753" s="28">
        <v>94.26</v>
      </c>
      <c r="H4753" s="28" t="s">
        <v>45</v>
      </c>
      <c r="I4753" s="28">
        <v>0.42</v>
      </c>
      <c r="J4753" s="28">
        <v>10.67</v>
      </c>
      <c r="K4753" s="28">
        <v>235.75</v>
      </c>
      <c r="L4753" s="28">
        <v>16.27</v>
      </c>
      <c r="M4753" s="28" t="s">
        <v>46</v>
      </c>
      <c r="N4753" s="28">
        <v>46.22</v>
      </c>
    </row>
    <row r="4754">
      <c r="A4754" s="28">
        <v>4753.0</v>
      </c>
      <c r="B4754" s="28">
        <v>23.0</v>
      </c>
      <c r="C4754" s="28" t="s">
        <v>49</v>
      </c>
      <c r="D4754" s="28">
        <v>6.19</v>
      </c>
      <c r="E4754" s="28">
        <v>4.95</v>
      </c>
      <c r="F4754" s="28">
        <v>7.16</v>
      </c>
      <c r="G4754" s="28">
        <v>67.71</v>
      </c>
      <c r="H4754" s="28" t="s">
        <v>45</v>
      </c>
      <c r="I4754" s="28">
        <v>0.26</v>
      </c>
      <c r="J4754" s="28">
        <v>10.69</v>
      </c>
      <c r="K4754" s="28">
        <v>246.94</v>
      </c>
      <c r="L4754" s="28">
        <v>16.57</v>
      </c>
      <c r="M4754" s="28" t="s">
        <v>46</v>
      </c>
      <c r="N4754" s="28">
        <v>44.64</v>
      </c>
    </row>
    <row r="4755">
      <c r="A4755" s="28">
        <v>4754.0</v>
      </c>
      <c r="B4755" s="28">
        <v>22.0</v>
      </c>
      <c r="C4755" s="28" t="s">
        <v>44</v>
      </c>
      <c r="D4755" s="28">
        <v>5.81</v>
      </c>
      <c r="E4755" s="28">
        <v>1.23</v>
      </c>
      <c r="F4755" s="28">
        <v>5.12</v>
      </c>
      <c r="G4755" s="28">
        <v>84.31</v>
      </c>
      <c r="H4755" s="28" t="s">
        <v>47</v>
      </c>
      <c r="I4755" s="28">
        <v>4.82</v>
      </c>
      <c r="J4755" s="28">
        <v>7.67</v>
      </c>
      <c r="K4755" s="28">
        <v>240.63</v>
      </c>
      <c r="L4755" s="28">
        <v>9.11</v>
      </c>
      <c r="M4755" s="28" t="s">
        <v>46</v>
      </c>
      <c r="N4755" s="28">
        <v>14.33</v>
      </c>
    </row>
    <row r="4756">
      <c r="A4756" s="28">
        <v>4755.0</v>
      </c>
      <c r="B4756" s="28">
        <v>22.0</v>
      </c>
      <c r="C4756" s="28" t="s">
        <v>44</v>
      </c>
      <c r="D4756" s="28">
        <v>2.89</v>
      </c>
      <c r="E4756" s="28">
        <v>3.94</v>
      </c>
      <c r="F4756" s="28">
        <v>7.71</v>
      </c>
      <c r="G4756" s="28">
        <v>61.51</v>
      </c>
      <c r="H4756" s="28" t="s">
        <v>45</v>
      </c>
      <c r="I4756" s="28">
        <v>3.6</v>
      </c>
      <c r="J4756" s="28">
        <v>8.37</v>
      </c>
      <c r="K4756" s="28">
        <v>296.25</v>
      </c>
      <c r="L4756" s="28">
        <v>10.82</v>
      </c>
      <c r="M4756" s="28" t="s">
        <v>48</v>
      </c>
      <c r="N4756" s="28">
        <v>63.47</v>
      </c>
    </row>
    <row r="4757">
      <c r="A4757" s="28">
        <v>4756.0</v>
      </c>
      <c r="B4757" s="28">
        <v>19.0</v>
      </c>
      <c r="C4757" s="28" t="s">
        <v>44</v>
      </c>
      <c r="D4757" s="28">
        <v>4.37</v>
      </c>
      <c r="E4757" s="28">
        <v>4.79</v>
      </c>
      <c r="F4757" s="28">
        <v>4.71</v>
      </c>
      <c r="G4757" s="28">
        <v>72.67</v>
      </c>
      <c r="H4757" s="28" t="s">
        <v>45</v>
      </c>
      <c r="I4757" s="28">
        <v>2.53</v>
      </c>
      <c r="J4757" s="28">
        <v>6.61</v>
      </c>
      <c r="K4757" s="28">
        <v>258.71</v>
      </c>
      <c r="L4757" s="28">
        <v>11.65</v>
      </c>
      <c r="M4757" s="28" t="s">
        <v>48</v>
      </c>
      <c r="N4757" s="28">
        <v>60.02</v>
      </c>
    </row>
    <row r="4758">
      <c r="A4758" s="28">
        <v>4757.0</v>
      </c>
      <c r="B4758" s="28">
        <v>24.0</v>
      </c>
      <c r="C4758" s="28" t="s">
        <v>49</v>
      </c>
      <c r="D4758" s="28">
        <v>5.23</v>
      </c>
      <c r="E4758" s="28">
        <v>5.37</v>
      </c>
      <c r="F4758" s="28">
        <v>8.11</v>
      </c>
      <c r="G4758" s="28">
        <v>78.91</v>
      </c>
      <c r="H4758" s="28" t="s">
        <v>45</v>
      </c>
      <c r="I4758" s="28">
        <v>0.54</v>
      </c>
      <c r="J4758" s="28">
        <v>10.98</v>
      </c>
      <c r="K4758" s="28">
        <v>274.53</v>
      </c>
      <c r="L4758" s="28">
        <v>11.19</v>
      </c>
      <c r="M4758" s="28" t="s">
        <v>46</v>
      </c>
      <c r="N4758" s="28">
        <v>63.42</v>
      </c>
    </row>
    <row r="4759">
      <c r="A4759" s="28">
        <v>4758.0</v>
      </c>
      <c r="B4759" s="28">
        <v>21.0</v>
      </c>
      <c r="C4759" s="28" t="s">
        <v>49</v>
      </c>
      <c r="D4759" s="28">
        <v>4.96</v>
      </c>
      <c r="E4759" s="28">
        <v>9.36</v>
      </c>
      <c r="F4759" s="28">
        <v>7.97</v>
      </c>
      <c r="G4759" s="28">
        <v>62.97</v>
      </c>
      <c r="H4759" s="28" t="s">
        <v>47</v>
      </c>
      <c r="I4759" s="28">
        <v>2.63</v>
      </c>
      <c r="J4759" s="28">
        <v>6.04</v>
      </c>
      <c r="K4759" s="28">
        <v>258.87</v>
      </c>
      <c r="L4759" s="28">
        <v>10.39</v>
      </c>
      <c r="M4759" s="28" t="s">
        <v>48</v>
      </c>
      <c r="N4759" s="28">
        <v>86.54</v>
      </c>
    </row>
    <row r="4760">
      <c r="A4760" s="28">
        <v>4759.0</v>
      </c>
      <c r="B4760" s="28">
        <v>18.0</v>
      </c>
      <c r="C4760" s="28" t="s">
        <v>52</v>
      </c>
      <c r="D4760" s="28">
        <v>5.64</v>
      </c>
      <c r="E4760" s="28">
        <v>1.98</v>
      </c>
      <c r="F4760" s="28">
        <v>8.86</v>
      </c>
      <c r="G4760" s="28">
        <v>81.76</v>
      </c>
      <c r="H4760" s="28" t="s">
        <v>51</v>
      </c>
      <c r="I4760" s="28">
        <v>1.6</v>
      </c>
      <c r="J4760" s="28">
        <v>10.05</v>
      </c>
      <c r="K4760" s="28">
        <v>243.54</v>
      </c>
      <c r="L4760" s="28">
        <v>12.95</v>
      </c>
      <c r="M4760" s="28" t="s">
        <v>46</v>
      </c>
      <c r="N4760" s="28">
        <v>50.57</v>
      </c>
    </row>
    <row r="4761">
      <c r="A4761" s="28">
        <v>4760.0</v>
      </c>
      <c r="B4761" s="28">
        <v>20.0</v>
      </c>
      <c r="C4761" s="28" t="s">
        <v>44</v>
      </c>
      <c r="D4761" s="28">
        <v>0.66</v>
      </c>
      <c r="E4761" s="28">
        <v>5.67</v>
      </c>
      <c r="F4761" s="28">
        <v>4.75</v>
      </c>
      <c r="G4761" s="28">
        <v>72.41</v>
      </c>
      <c r="H4761" s="28" t="s">
        <v>45</v>
      </c>
      <c r="I4761" s="28">
        <v>1.36</v>
      </c>
      <c r="J4761" s="28">
        <v>2.41</v>
      </c>
      <c r="K4761" s="28">
        <v>317.67</v>
      </c>
      <c r="L4761" s="28">
        <v>3.1</v>
      </c>
      <c r="M4761" s="28" t="s">
        <v>48</v>
      </c>
      <c r="N4761" s="28">
        <v>70.22</v>
      </c>
    </row>
    <row r="4762">
      <c r="A4762" s="28">
        <v>4761.0</v>
      </c>
      <c r="B4762" s="28">
        <v>20.0</v>
      </c>
      <c r="C4762" s="28" t="s">
        <v>44</v>
      </c>
      <c r="D4762" s="28">
        <v>2.85</v>
      </c>
      <c r="E4762" s="28">
        <v>4.31</v>
      </c>
      <c r="F4762" s="28">
        <v>8.53</v>
      </c>
      <c r="G4762" s="28">
        <v>99.71</v>
      </c>
      <c r="H4762" s="28" t="s">
        <v>51</v>
      </c>
      <c r="I4762" s="28">
        <v>3.09</v>
      </c>
      <c r="J4762" s="28">
        <v>7.7</v>
      </c>
      <c r="K4762" s="28">
        <v>282.69</v>
      </c>
      <c r="L4762" s="28">
        <v>10.45</v>
      </c>
      <c r="M4762" s="28" t="s">
        <v>48</v>
      </c>
      <c r="N4762" s="28">
        <v>85.77</v>
      </c>
    </row>
    <row r="4763">
      <c r="A4763" s="28">
        <v>4762.0</v>
      </c>
      <c r="B4763" s="28">
        <v>20.0</v>
      </c>
      <c r="C4763" s="28" t="s">
        <v>49</v>
      </c>
      <c r="D4763" s="28">
        <v>3.47</v>
      </c>
      <c r="E4763" s="28">
        <v>9.91</v>
      </c>
      <c r="F4763" s="28">
        <v>5.71</v>
      </c>
      <c r="G4763" s="28">
        <v>85.24</v>
      </c>
      <c r="H4763" s="28" t="s">
        <v>51</v>
      </c>
      <c r="I4763" s="28">
        <v>3.95</v>
      </c>
      <c r="J4763" s="28">
        <v>6.93</v>
      </c>
      <c r="K4763" s="28">
        <v>282.79</v>
      </c>
      <c r="L4763" s="28">
        <v>7.3</v>
      </c>
      <c r="M4763" s="28" t="s">
        <v>50</v>
      </c>
      <c r="N4763" s="28">
        <v>100.0</v>
      </c>
    </row>
    <row r="4764">
      <c r="A4764" s="28">
        <v>4763.0</v>
      </c>
      <c r="B4764" s="28">
        <v>23.0</v>
      </c>
      <c r="C4764" s="28" t="s">
        <v>49</v>
      </c>
      <c r="D4764" s="28">
        <v>2.09</v>
      </c>
      <c r="E4764" s="28">
        <v>8.76</v>
      </c>
      <c r="F4764" s="28">
        <v>6.08</v>
      </c>
      <c r="G4764" s="28">
        <v>69.77</v>
      </c>
      <c r="H4764" s="28" t="s">
        <v>45</v>
      </c>
      <c r="I4764" s="28">
        <v>2.22</v>
      </c>
      <c r="J4764" s="28">
        <v>7.64</v>
      </c>
      <c r="K4764" s="28">
        <v>295.84</v>
      </c>
      <c r="L4764" s="28">
        <v>7.69</v>
      </c>
      <c r="M4764" s="28" t="s">
        <v>48</v>
      </c>
      <c r="N4764" s="28">
        <v>92.5543589645158</v>
      </c>
    </row>
    <row r="4765">
      <c r="A4765" s="28">
        <v>4764.0</v>
      </c>
      <c r="B4765" s="28">
        <v>24.0</v>
      </c>
      <c r="C4765" s="28" t="s">
        <v>49</v>
      </c>
      <c r="D4765" s="28">
        <v>1.38</v>
      </c>
      <c r="E4765" s="28">
        <v>4.95</v>
      </c>
      <c r="F4765" s="28">
        <v>6.34</v>
      </c>
      <c r="G4765" s="28">
        <v>64.11</v>
      </c>
      <c r="H4765" s="28" t="s">
        <v>45</v>
      </c>
      <c r="I4765" s="28">
        <v>2.47</v>
      </c>
      <c r="J4765" s="28">
        <v>5.96</v>
      </c>
      <c r="K4765" s="28">
        <v>289.65</v>
      </c>
      <c r="L4765" s="28">
        <v>5.54</v>
      </c>
      <c r="M4765" s="28" t="s">
        <v>48</v>
      </c>
      <c r="N4765" s="28">
        <v>81.74</v>
      </c>
    </row>
    <row r="4766">
      <c r="A4766" s="28">
        <v>4765.0</v>
      </c>
      <c r="B4766" s="28">
        <v>24.0</v>
      </c>
      <c r="C4766" s="28" t="s">
        <v>49</v>
      </c>
      <c r="D4766" s="28">
        <v>1.11</v>
      </c>
      <c r="E4766" s="28">
        <v>10.0</v>
      </c>
      <c r="F4766" s="28">
        <v>7.13</v>
      </c>
      <c r="G4766" s="28">
        <v>61.63</v>
      </c>
      <c r="H4766" s="28" t="s">
        <v>47</v>
      </c>
      <c r="I4766" s="28">
        <v>3.26</v>
      </c>
      <c r="J4766" s="28">
        <v>5.95</v>
      </c>
      <c r="K4766" s="28">
        <v>305.98</v>
      </c>
      <c r="L4766" s="28">
        <v>4.89</v>
      </c>
      <c r="M4766" s="28" t="s">
        <v>48</v>
      </c>
      <c r="N4766" s="28">
        <v>100.0</v>
      </c>
    </row>
    <row r="4767">
      <c r="A4767" s="28">
        <v>4766.0</v>
      </c>
      <c r="B4767" s="28">
        <v>21.0</v>
      </c>
      <c r="C4767" s="28" t="s">
        <v>44</v>
      </c>
      <c r="D4767" s="28">
        <v>2.93</v>
      </c>
      <c r="E4767" s="28">
        <v>5.63</v>
      </c>
      <c r="F4767" s="28">
        <v>8.97</v>
      </c>
      <c r="G4767" s="28">
        <v>63.63</v>
      </c>
      <c r="H4767" s="28" t="s">
        <v>51</v>
      </c>
      <c r="I4767" s="28">
        <v>0.62</v>
      </c>
      <c r="J4767" s="28">
        <v>4.53</v>
      </c>
      <c r="K4767" s="28">
        <v>289.85</v>
      </c>
      <c r="L4767" s="28">
        <v>9.57</v>
      </c>
      <c r="M4767" s="28" t="s">
        <v>48</v>
      </c>
      <c r="N4767" s="28">
        <v>74.84</v>
      </c>
    </row>
    <row r="4768">
      <c r="A4768" s="28">
        <v>4767.0</v>
      </c>
      <c r="B4768" s="28">
        <v>21.0</v>
      </c>
      <c r="C4768" s="28" t="s">
        <v>49</v>
      </c>
      <c r="D4768" s="28">
        <v>3.95</v>
      </c>
      <c r="E4768" s="28">
        <v>2.5</v>
      </c>
      <c r="F4768" s="28">
        <v>7.0</v>
      </c>
      <c r="G4768" s="28">
        <v>87.2</v>
      </c>
      <c r="H4768" s="28" t="s">
        <v>51</v>
      </c>
      <c r="I4768" s="28">
        <v>4.14</v>
      </c>
      <c r="J4768" s="28">
        <v>5.43</v>
      </c>
      <c r="K4768" s="28">
        <v>273.73</v>
      </c>
      <c r="L4768" s="28">
        <v>8.96</v>
      </c>
      <c r="M4768" s="28" t="s">
        <v>48</v>
      </c>
      <c r="N4768" s="28">
        <v>59.12</v>
      </c>
    </row>
    <row r="4769">
      <c r="A4769" s="28">
        <v>4768.0</v>
      </c>
      <c r="B4769" s="28">
        <v>24.0</v>
      </c>
      <c r="C4769" s="28" t="s">
        <v>49</v>
      </c>
      <c r="D4769" s="28">
        <v>0.5</v>
      </c>
      <c r="E4769" s="28">
        <v>6.0</v>
      </c>
      <c r="F4769" s="28">
        <v>8.63</v>
      </c>
      <c r="G4769" s="28">
        <v>94.2</v>
      </c>
      <c r="H4769" s="28" t="s">
        <v>45</v>
      </c>
      <c r="I4769" s="28">
        <v>4.18</v>
      </c>
      <c r="J4769" s="28">
        <v>5.75</v>
      </c>
      <c r="K4769" s="28">
        <v>326.56</v>
      </c>
      <c r="L4769" s="28">
        <v>1.2</v>
      </c>
      <c r="M4769" s="28" t="s">
        <v>48</v>
      </c>
      <c r="N4769" s="28">
        <v>99.68</v>
      </c>
    </row>
    <row r="4770">
      <c r="A4770" s="28">
        <v>4769.0</v>
      </c>
      <c r="B4770" s="28">
        <v>19.0</v>
      </c>
      <c r="C4770" s="28" t="s">
        <v>49</v>
      </c>
      <c r="D4770" s="28">
        <v>7.57</v>
      </c>
      <c r="E4770" s="28">
        <v>3.04</v>
      </c>
      <c r="F4770" s="28">
        <v>5.28</v>
      </c>
      <c r="G4770" s="28">
        <v>66.27</v>
      </c>
      <c r="H4770" s="28" t="s">
        <v>47</v>
      </c>
      <c r="I4770" s="28">
        <v>2.71</v>
      </c>
      <c r="J4770" s="28">
        <v>9.7</v>
      </c>
      <c r="K4770" s="28">
        <v>232.28</v>
      </c>
      <c r="L4770" s="28">
        <v>17.68</v>
      </c>
      <c r="M4770" s="28" t="s">
        <v>46</v>
      </c>
      <c r="N4770" s="28">
        <v>15.29</v>
      </c>
    </row>
    <row r="4771">
      <c r="A4771" s="28">
        <v>4770.0</v>
      </c>
      <c r="B4771" s="28">
        <v>21.0</v>
      </c>
      <c r="C4771" s="28" t="s">
        <v>44</v>
      </c>
      <c r="D4771" s="28">
        <v>6.12</v>
      </c>
      <c r="E4771" s="28">
        <v>6.73</v>
      </c>
      <c r="F4771" s="28">
        <v>5.99</v>
      </c>
      <c r="G4771" s="28">
        <v>76.09</v>
      </c>
      <c r="H4771" s="28" t="s">
        <v>45</v>
      </c>
      <c r="I4771" s="28">
        <v>0.94</v>
      </c>
      <c r="J4771" s="28">
        <v>11.45</v>
      </c>
      <c r="K4771" s="28">
        <v>244.14</v>
      </c>
      <c r="L4771" s="28">
        <v>18.11</v>
      </c>
      <c r="M4771" s="28" t="s">
        <v>46</v>
      </c>
      <c r="N4771" s="28">
        <v>68.06</v>
      </c>
    </row>
    <row r="4772">
      <c r="A4772" s="28">
        <v>4771.0</v>
      </c>
      <c r="B4772" s="28">
        <v>19.0</v>
      </c>
      <c r="C4772" s="28" t="s">
        <v>44</v>
      </c>
      <c r="D4772" s="28">
        <v>5.85</v>
      </c>
      <c r="E4772" s="28">
        <v>9.44</v>
      </c>
      <c r="F4772" s="28">
        <v>6.52</v>
      </c>
      <c r="G4772" s="28">
        <v>74.17</v>
      </c>
      <c r="H4772" s="28" t="s">
        <v>45</v>
      </c>
      <c r="I4772" s="28">
        <v>2.5</v>
      </c>
      <c r="J4772" s="28">
        <v>7.56</v>
      </c>
      <c r="K4772" s="28">
        <v>251.9</v>
      </c>
      <c r="L4772" s="28">
        <v>12.83</v>
      </c>
      <c r="M4772" s="28" t="s">
        <v>46</v>
      </c>
      <c r="N4772" s="28">
        <v>82.8644720736573</v>
      </c>
    </row>
    <row r="4773">
      <c r="A4773" s="28">
        <v>4772.0</v>
      </c>
      <c r="B4773" s="28">
        <v>16.0</v>
      </c>
      <c r="C4773" s="28" t="s">
        <v>44</v>
      </c>
      <c r="D4773" s="28">
        <v>1.38</v>
      </c>
      <c r="E4773" s="28">
        <v>8.08</v>
      </c>
      <c r="F4773" s="28">
        <v>5.61</v>
      </c>
      <c r="G4773" s="28">
        <v>85.78</v>
      </c>
      <c r="H4773" s="28" t="s">
        <v>51</v>
      </c>
      <c r="I4773" s="28">
        <v>0.53</v>
      </c>
      <c r="J4773" s="28">
        <v>3.92</v>
      </c>
      <c r="K4773" s="28">
        <v>298.52</v>
      </c>
      <c r="L4773" s="28">
        <v>6.73</v>
      </c>
      <c r="M4773" s="28" t="s">
        <v>50</v>
      </c>
      <c r="N4773" s="28">
        <v>100.0</v>
      </c>
    </row>
    <row r="4774">
      <c r="A4774" s="28">
        <v>4773.0</v>
      </c>
      <c r="B4774" s="28">
        <v>22.0</v>
      </c>
      <c r="C4774" s="28" t="s">
        <v>49</v>
      </c>
      <c r="D4774" s="28">
        <v>4.83</v>
      </c>
      <c r="E4774" s="28">
        <v>3.46</v>
      </c>
      <c r="F4774" s="28">
        <v>8.88</v>
      </c>
      <c r="G4774" s="28">
        <v>67.31</v>
      </c>
      <c r="H4774" s="28" t="s">
        <v>51</v>
      </c>
      <c r="I4774" s="28">
        <v>3.82</v>
      </c>
      <c r="J4774" s="28">
        <v>10.47</v>
      </c>
      <c r="K4774" s="28">
        <v>265.64</v>
      </c>
      <c r="L4774" s="28">
        <v>11.64</v>
      </c>
      <c r="M4774" s="28" t="s">
        <v>48</v>
      </c>
      <c r="N4774" s="28">
        <v>53.72</v>
      </c>
    </row>
    <row r="4775">
      <c r="A4775" s="28">
        <v>4774.0</v>
      </c>
      <c r="B4775" s="28">
        <v>21.0</v>
      </c>
      <c r="C4775" s="28" t="s">
        <v>44</v>
      </c>
      <c r="D4775" s="28">
        <v>4.24</v>
      </c>
      <c r="E4775" s="28">
        <v>3.67</v>
      </c>
      <c r="F4775" s="28">
        <v>7.63</v>
      </c>
      <c r="G4775" s="28">
        <v>98.13</v>
      </c>
      <c r="H4775" s="28" t="s">
        <v>47</v>
      </c>
      <c r="I4775" s="28">
        <v>1.56</v>
      </c>
      <c r="J4775" s="28">
        <v>9.44</v>
      </c>
      <c r="K4775" s="28">
        <v>272.71</v>
      </c>
      <c r="L4775" s="28">
        <v>11.91</v>
      </c>
      <c r="M4775" s="28" t="s">
        <v>48</v>
      </c>
      <c r="N4775" s="28">
        <v>66.81</v>
      </c>
    </row>
    <row r="4776">
      <c r="A4776" s="28">
        <v>4775.0</v>
      </c>
      <c r="B4776" s="28">
        <v>24.0</v>
      </c>
      <c r="C4776" s="28" t="s">
        <v>44</v>
      </c>
      <c r="D4776" s="28">
        <v>7.86</v>
      </c>
      <c r="E4776" s="28">
        <v>1.62</v>
      </c>
      <c r="F4776" s="28">
        <v>6.39</v>
      </c>
      <c r="G4776" s="28">
        <v>89.14</v>
      </c>
      <c r="H4776" s="28" t="s">
        <v>45</v>
      </c>
      <c r="I4776" s="28">
        <v>1.56</v>
      </c>
      <c r="J4776" s="28">
        <v>9.13</v>
      </c>
      <c r="K4776" s="28">
        <v>213.29</v>
      </c>
      <c r="L4776" s="28">
        <v>13.23</v>
      </c>
      <c r="M4776" s="28" t="s">
        <v>46</v>
      </c>
      <c r="N4776" s="28">
        <v>20.41</v>
      </c>
    </row>
    <row r="4777">
      <c r="A4777" s="28">
        <v>4776.0</v>
      </c>
      <c r="B4777" s="28">
        <v>22.0</v>
      </c>
      <c r="C4777" s="28" t="s">
        <v>44</v>
      </c>
      <c r="D4777" s="28">
        <v>5.98</v>
      </c>
      <c r="E4777" s="28">
        <v>3.57</v>
      </c>
      <c r="F4777" s="28">
        <v>7.76</v>
      </c>
      <c r="G4777" s="28">
        <v>98.2</v>
      </c>
      <c r="H4777" s="28" t="s">
        <v>51</v>
      </c>
      <c r="I4777" s="28">
        <v>4.73</v>
      </c>
      <c r="J4777" s="28">
        <v>9.22</v>
      </c>
      <c r="K4777" s="28">
        <v>255.97</v>
      </c>
      <c r="L4777" s="28">
        <v>12.36</v>
      </c>
      <c r="M4777" s="28" t="s">
        <v>46</v>
      </c>
      <c r="N4777" s="28">
        <v>53.07</v>
      </c>
    </row>
    <row r="4778">
      <c r="A4778" s="28">
        <v>4777.0</v>
      </c>
      <c r="B4778" s="28">
        <v>22.0</v>
      </c>
      <c r="C4778" s="28" t="s">
        <v>49</v>
      </c>
      <c r="D4778" s="28">
        <v>4.61</v>
      </c>
      <c r="E4778" s="28">
        <v>1.83</v>
      </c>
      <c r="F4778" s="28">
        <v>6.34</v>
      </c>
      <c r="G4778" s="28">
        <v>71.09</v>
      </c>
      <c r="H4778" s="28" t="s">
        <v>45</v>
      </c>
      <c r="I4778" s="28">
        <v>2.11</v>
      </c>
      <c r="J4778" s="28">
        <v>10.16</v>
      </c>
      <c r="K4778" s="28">
        <v>287.01</v>
      </c>
      <c r="L4778" s="28">
        <v>12.33</v>
      </c>
      <c r="M4778" s="28" t="s">
        <v>48</v>
      </c>
      <c r="N4778" s="28">
        <v>30.78</v>
      </c>
    </row>
    <row r="4779">
      <c r="A4779" s="28">
        <v>4778.0</v>
      </c>
      <c r="B4779" s="28">
        <v>17.0</v>
      </c>
      <c r="C4779" s="28" t="s">
        <v>44</v>
      </c>
      <c r="D4779" s="28">
        <v>6.81</v>
      </c>
      <c r="E4779" s="28">
        <v>5.5</v>
      </c>
      <c r="F4779" s="28">
        <v>4.09</v>
      </c>
      <c r="G4779" s="28">
        <v>83.51</v>
      </c>
      <c r="H4779" s="28" t="s">
        <v>47</v>
      </c>
      <c r="I4779" s="28">
        <v>3.95</v>
      </c>
      <c r="J4779" s="28">
        <v>7.88</v>
      </c>
      <c r="K4779" s="28">
        <v>243.74</v>
      </c>
      <c r="L4779" s="28">
        <v>15.49</v>
      </c>
      <c r="M4779" s="28" t="s">
        <v>46</v>
      </c>
      <c r="N4779" s="28">
        <v>40.26</v>
      </c>
    </row>
    <row r="4780">
      <c r="A4780" s="28">
        <v>4779.0</v>
      </c>
      <c r="B4780" s="28">
        <v>24.0</v>
      </c>
      <c r="C4780" s="28" t="s">
        <v>49</v>
      </c>
      <c r="D4780" s="28">
        <v>1.24</v>
      </c>
      <c r="E4780" s="28">
        <v>7.38</v>
      </c>
      <c r="F4780" s="28">
        <v>6.72</v>
      </c>
      <c r="G4780" s="28">
        <v>89.29</v>
      </c>
      <c r="H4780" s="28" t="s">
        <v>45</v>
      </c>
      <c r="I4780" s="28">
        <v>3.19</v>
      </c>
      <c r="J4780" s="28">
        <v>2.78</v>
      </c>
      <c r="K4780" s="28">
        <v>284.82</v>
      </c>
      <c r="L4780" s="28">
        <v>4.12</v>
      </c>
      <c r="M4780" s="28" t="s">
        <v>48</v>
      </c>
      <c r="N4780" s="28">
        <v>97.29</v>
      </c>
    </row>
    <row r="4781">
      <c r="A4781" s="28">
        <v>4780.0</v>
      </c>
      <c r="B4781" s="28">
        <v>24.0</v>
      </c>
      <c r="C4781" s="28" t="s">
        <v>44</v>
      </c>
      <c r="D4781" s="28">
        <v>0.12</v>
      </c>
      <c r="E4781" s="28">
        <v>7.76</v>
      </c>
      <c r="F4781" s="28">
        <v>7.13</v>
      </c>
      <c r="G4781" s="28">
        <v>88.44</v>
      </c>
      <c r="H4781" s="28" t="s">
        <v>51</v>
      </c>
      <c r="I4781" s="28">
        <v>1.58</v>
      </c>
      <c r="J4781" s="28">
        <v>4.35</v>
      </c>
      <c r="K4781" s="28">
        <v>314.29</v>
      </c>
      <c r="L4781" s="28">
        <v>4.92</v>
      </c>
      <c r="M4781" s="28" t="s">
        <v>48</v>
      </c>
      <c r="N4781" s="28">
        <v>99.24</v>
      </c>
    </row>
    <row r="4782">
      <c r="A4782" s="28">
        <v>4781.0</v>
      </c>
      <c r="B4782" s="28">
        <v>21.0</v>
      </c>
      <c r="C4782" s="28" t="s">
        <v>44</v>
      </c>
      <c r="D4782" s="28">
        <v>5.52</v>
      </c>
      <c r="E4782" s="28">
        <v>1.54</v>
      </c>
      <c r="F4782" s="28">
        <v>8.91</v>
      </c>
      <c r="G4782" s="28">
        <v>60.85</v>
      </c>
      <c r="H4782" s="28" t="s">
        <v>45</v>
      </c>
      <c r="I4782" s="28">
        <v>0.62</v>
      </c>
      <c r="J4782" s="28">
        <v>7.04</v>
      </c>
      <c r="K4782" s="28">
        <v>240.97</v>
      </c>
      <c r="L4782" s="28">
        <v>8.74</v>
      </c>
      <c r="M4782" s="28" t="s">
        <v>46</v>
      </c>
      <c r="N4782" s="28">
        <v>40.16</v>
      </c>
    </row>
    <row r="4783">
      <c r="A4783" s="28">
        <v>4782.0</v>
      </c>
      <c r="B4783" s="28">
        <v>18.0</v>
      </c>
      <c r="C4783" s="28" t="s">
        <v>49</v>
      </c>
      <c r="D4783" s="28">
        <v>0.79</v>
      </c>
      <c r="E4783" s="28">
        <v>4.06</v>
      </c>
      <c r="F4783" s="28">
        <v>4.2</v>
      </c>
      <c r="G4783" s="28">
        <v>99.93</v>
      </c>
      <c r="H4783" s="28" t="s">
        <v>51</v>
      </c>
      <c r="I4783" s="28">
        <v>3.99</v>
      </c>
      <c r="J4783" s="28">
        <v>4.03</v>
      </c>
      <c r="K4783" s="28">
        <v>307.6</v>
      </c>
      <c r="L4783" s="28">
        <v>6.14</v>
      </c>
      <c r="M4783" s="28" t="s">
        <v>48</v>
      </c>
      <c r="N4783" s="28">
        <v>72.36</v>
      </c>
    </row>
    <row r="4784">
      <c r="A4784" s="28">
        <v>4783.0</v>
      </c>
      <c r="B4784" s="28">
        <v>16.0</v>
      </c>
      <c r="C4784" s="28" t="s">
        <v>44</v>
      </c>
      <c r="D4784" s="28">
        <v>0.92</v>
      </c>
      <c r="E4784" s="28">
        <v>3.59</v>
      </c>
      <c r="F4784" s="28">
        <v>6.56</v>
      </c>
      <c r="G4784" s="28">
        <v>97.12</v>
      </c>
      <c r="H4784" s="28" t="s">
        <v>51</v>
      </c>
      <c r="I4784" s="28">
        <v>3.81</v>
      </c>
      <c r="J4784" s="28">
        <v>4.46</v>
      </c>
      <c r="K4784" s="28">
        <v>315.82</v>
      </c>
      <c r="L4784" s="28">
        <v>2.18</v>
      </c>
      <c r="M4784" s="28" t="s">
        <v>48</v>
      </c>
      <c r="N4784" s="28">
        <v>71.37</v>
      </c>
    </row>
    <row r="4785">
      <c r="A4785" s="28">
        <v>4784.0</v>
      </c>
      <c r="B4785" s="28">
        <v>19.0</v>
      </c>
      <c r="C4785" s="28" t="s">
        <v>44</v>
      </c>
      <c r="D4785" s="28">
        <v>5.96</v>
      </c>
      <c r="E4785" s="28">
        <v>1.94</v>
      </c>
      <c r="F4785" s="28">
        <v>4.49</v>
      </c>
      <c r="G4785" s="28">
        <v>64.79</v>
      </c>
      <c r="H4785" s="28" t="s">
        <v>45</v>
      </c>
      <c r="I4785" s="28">
        <v>0.85</v>
      </c>
      <c r="J4785" s="28">
        <v>11.26</v>
      </c>
      <c r="K4785" s="28">
        <v>241.3</v>
      </c>
      <c r="L4785" s="28">
        <v>12.11</v>
      </c>
      <c r="M4785" s="28" t="s">
        <v>46</v>
      </c>
      <c r="N4785" s="28">
        <v>21.02</v>
      </c>
    </row>
    <row r="4786">
      <c r="A4786" s="28">
        <v>4785.0</v>
      </c>
      <c r="B4786" s="28">
        <v>18.0</v>
      </c>
      <c r="C4786" s="28" t="s">
        <v>44</v>
      </c>
      <c r="D4786" s="28">
        <v>2.16</v>
      </c>
      <c r="E4786" s="28">
        <v>4.26</v>
      </c>
      <c r="F4786" s="28">
        <v>4.74</v>
      </c>
      <c r="G4786" s="28">
        <v>81.74</v>
      </c>
      <c r="H4786" s="28" t="s">
        <v>51</v>
      </c>
      <c r="I4786" s="28">
        <v>1.25</v>
      </c>
      <c r="J4786" s="28">
        <v>7.95</v>
      </c>
      <c r="K4786" s="28">
        <v>312.93</v>
      </c>
      <c r="L4786" s="28">
        <v>9.29</v>
      </c>
      <c r="M4786" s="28" t="s">
        <v>48</v>
      </c>
      <c r="N4786" s="28">
        <v>62.79</v>
      </c>
    </row>
    <row r="4787">
      <c r="A4787" s="28">
        <v>4786.0</v>
      </c>
      <c r="B4787" s="28">
        <v>16.0</v>
      </c>
      <c r="C4787" s="28" t="s">
        <v>49</v>
      </c>
      <c r="D4787" s="28">
        <v>5.03</v>
      </c>
      <c r="E4787" s="28">
        <v>3.69</v>
      </c>
      <c r="F4787" s="28">
        <v>7.05</v>
      </c>
      <c r="G4787" s="28">
        <v>72.58</v>
      </c>
      <c r="H4787" s="28" t="s">
        <v>45</v>
      </c>
      <c r="I4787" s="28">
        <v>3.83</v>
      </c>
      <c r="J4787" s="28">
        <v>8.59</v>
      </c>
      <c r="K4787" s="28">
        <v>230.83</v>
      </c>
      <c r="L4787" s="28">
        <v>9.62</v>
      </c>
      <c r="M4787" s="28" t="s">
        <v>46</v>
      </c>
      <c r="N4787" s="28">
        <v>45.24</v>
      </c>
    </row>
    <row r="4788">
      <c r="A4788" s="28">
        <v>4787.0</v>
      </c>
      <c r="B4788" s="28">
        <v>18.0</v>
      </c>
      <c r="C4788" s="28" t="s">
        <v>49</v>
      </c>
      <c r="D4788" s="28">
        <v>7.34</v>
      </c>
      <c r="E4788" s="28">
        <v>6.71</v>
      </c>
      <c r="F4788" s="28">
        <v>5.16</v>
      </c>
      <c r="G4788" s="28">
        <v>95.16</v>
      </c>
      <c r="H4788" s="28" t="s">
        <v>47</v>
      </c>
      <c r="I4788" s="28">
        <v>4.92</v>
      </c>
      <c r="J4788" s="28">
        <v>10.89</v>
      </c>
      <c r="K4788" s="28">
        <v>229.44</v>
      </c>
      <c r="L4788" s="28">
        <v>19.28</v>
      </c>
      <c r="M4788" s="28" t="s">
        <v>46</v>
      </c>
      <c r="N4788" s="28">
        <v>45.68</v>
      </c>
    </row>
    <row r="4789">
      <c r="A4789" s="28">
        <v>4788.0</v>
      </c>
      <c r="B4789" s="28">
        <v>19.0</v>
      </c>
      <c r="C4789" s="28" t="s">
        <v>44</v>
      </c>
      <c r="D4789" s="28">
        <v>2.53</v>
      </c>
      <c r="E4789" s="28">
        <v>8.95</v>
      </c>
      <c r="F4789" s="28">
        <v>7.75</v>
      </c>
      <c r="G4789" s="28">
        <v>87.9</v>
      </c>
      <c r="H4789" s="28" t="s">
        <v>51</v>
      </c>
      <c r="I4789" s="28">
        <v>4.22</v>
      </c>
      <c r="J4789" s="28">
        <v>7.16</v>
      </c>
      <c r="K4789" s="28">
        <v>293.43</v>
      </c>
      <c r="L4789" s="28">
        <v>3.01</v>
      </c>
      <c r="M4789" s="28" t="s">
        <v>48</v>
      </c>
      <c r="N4789" s="28">
        <v>99.1</v>
      </c>
    </row>
    <row r="4790">
      <c r="A4790" s="28">
        <v>4789.0</v>
      </c>
      <c r="B4790" s="28">
        <v>23.0</v>
      </c>
      <c r="C4790" s="28" t="s">
        <v>44</v>
      </c>
      <c r="D4790" s="28">
        <v>1.74</v>
      </c>
      <c r="E4790" s="28">
        <v>5.09</v>
      </c>
      <c r="F4790" s="28">
        <v>6.57</v>
      </c>
      <c r="G4790" s="28">
        <v>68.94</v>
      </c>
      <c r="H4790" s="28" t="s">
        <v>47</v>
      </c>
      <c r="I4790" s="28">
        <v>3.42</v>
      </c>
      <c r="J4790" s="28">
        <v>3.7</v>
      </c>
      <c r="K4790" s="28">
        <v>286.93</v>
      </c>
      <c r="L4790" s="28">
        <v>2.95</v>
      </c>
      <c r="M4790" s="28" t="s">
        <v>48</v>
      </c>
      <c r="N4790" s="28">
        <v>77.86</v>
      </c>
    </row>
    <row r="4791">
      <c r="A4791" s="28">
        <v>4790.0</v>
      </c>
      <c r="B4791" s="28">
        <v>24.0</v>
      </c>
      <c r="C4791" s="28" t="s">
        <v>52</v>
      </c>
      <c r="D4791" s="28">
        <v>0.85</v>
      </c>
      <c r="E4791" s="28">
        <v>7.72</v>
      </c>
      <c r="F4791" s="28">
        <v>5.09</v>
      </c>
      <c r="G4791" s="28">
        <v>61.35</v>
      </c>
      <c r="H4791" s="28" t="s">
        <v>45</v>
      </c>
      <c r="I4791" s="28">
        <v>4.58</v>
      </c>
      <c r="J4791" s="28">
        <v>6.55</v>
      </c>
      <c r="K4791" s="28">
        <v>298.92</v>
      </c>
      <c r="L4791" s="28">
        <v>6.3</v>
      </c>
      <c r="M4791" s="28" t="s">
        <v>50</v>
      </c>
      <c r="N4791" s="28">
        <v>82.0</v>
      </c>
    </row>
    <row r="4792">
      <c r="A4792" s="28">
        <v>4791.0</v>
      </c>
      <c r="B4792" s="28">
        <v>18.0</v>
      </c>
      <c r="C4792" s="28" t="s">
        <v>49</v>
      </c>
      <c r="D4792" s="28">
        <v>1.04</v>
      </c>
      <c r="E4792" s="28">
        <v>2.31</v>
      </c>
      <c r="F4792" s="28">
        <v>6.47</v>
      </c>
      <c r="G4792" s="28">
        <v>71.67</v>
      </c>
      <c r="H4792" s="28" t="s">
        <v>45</v>
      </c>
      <c r="I4792" s="28">
        <v>1.43</v>
      </c>
      <c r="J4792" s="28">
        <v>2.05</v>
      </c>
      <c r="K4792" s="28">
        <v>315.08</v>
      </c>
      <c r="L4792" s="28">
        <v>3.93</v>
      </c>
      <c r="M4792" s="28" t="s">
        <v>48</v>
      </c>
      <c r="N4792" s="28">
        <v>74.9832959283117</v>
      </c>
    </row>
    <row r="4793">
      <c r="A4793" s="28">
        <v>4792.0</v>
      </c>
      <c r="B4793" s="28">
        <v>21.0</v>
      </c>
      <c r="C4793" s="28" t="s">
        <v>44</v>
      </c>
      <c r="D4793" s="28">
        <v>0.5</v>
      </c>
      <c r="E4793" s="28">
        <v>9.05</v>
      </c>
      <c r="F4793" s="28">
        <v>4.0</v>
      </c>
      <c r="G4793" s="28">
        <v>61.53</v>
      </c>
      <c r="H4793" s="28" t="s">
        <v>45</v>
      </c>
      <c r="I4793" s="28">
        <v>0.05</v>
      </c>
      <c r="J4793" s="28">
        <v>1.51</v>
      </c>
      <c r="K4793" s="28">
        <v>333.28</v>
      </c>
      <c r="L4793" s="28">
        <v>-3.76</v>
      </c>
      <c r="M4793" s="28" t="s">
        <v>50</v>
      </c>
      <c r="N4793" s="28">
        <v>91.6334879556359</v>
      </c>
    </row>
    <row r="4794">
      <c r="A4794" s="28">
        <v>4793.0</v>
      </c>
      <c r="B4794" s="28">
        <v>20.0</v>
      </c>
      <c r="C4794" s="28" t="s">
        <v>49</v>
      </c>
      <c r="D4794" s="28">
        <v>0.7</v>
      </c>
      <c r="E4794" s="28">
        <v>2.37</v>
      </c>
      <c r="F4794" s="28">
        <v>8.31</v>
      </c>
      <c r="G4794" s="28">
        <v>65.65</v>
      </c>
      <c r="H4794" s="28" t="s">
        <v>45</v>
      </c>
      <c r="I4794" s="28">
        <v>1.6</v>
      </c>
      <c r="J4794" s="28">
        <v>4.83</v>
      </c>
      <c r="K4794" s="28">
        <v>332.06</v>
      </c>
      <c r="L4794" s="28">
        <v>2.14</v>
      </c>
      <c r="M4794" s="28" t="s">
        <v>48</v>
      </c>
      <c r="N4794" s="28">
        <v>65.12</v>
      </c>
    </row>
    <row r="4795">
      <c r="A4795" s="28">
        <v>4794.0</v>
      </c>
      <c r="B4795" s="28">
        <v>21.0</v>
      </c>
      <c r="C4795" s="28" t="s">
        <v>49</v>
      </c>
      <c r="D4795" s="28">
        <v>3.46</v>
      </c>
      <c r="E4795" s="28">
        <v>2.73</v>
      </c>
      <c r="F4795" s="28">
        <v>4.06</v>
      </c>
      <c r="G4795" s="28">
        <v>85.45</v>
      </c>
      <c r="H4795" s="28" t="s">
        <v>45</v>
      </c>
      <c r="I4795" s="28">
        <v>4.86</v>
      </c>
      <c r="J4795" s="28">
        <v>6.17</v>
      </c>
      <c r="K4795" s="28">
        <v>275.01</v>
      </c>
      <c r="L4795" s="28">
        <v>4.84</v>
      </c>
      <c r="M4795" s="28" t="s">
        <v>48</v>
      </c>
      <c r="N4795" s="28">
        <v>44.89</v>
      </c>
    </row>
    <row r="4796">
      <c r="A4796" s="28">
        <v>4795.0</v>
      </c>
      <c r="B4796" s="28">
        <v>19.0</v>
      </c>
      <c r="C4796" s="28" t="s">
        <v>49</v>
      </c>
      <c r="D4796" s="28">
        <v>2.57</v>
      </c>
      <c r="E4796" s="28">
        <v>1.96</v>
      </c>
      <c r="F4796" s="28">
        <v>4.04</v>
      </c>
      <c r="G4796" s="28">
        <v>89.8</v>
      </c>
      <c r="H4796" s="28" t="s">
        <v>45</v>
      </c>
      <c r="I4796" s="28">
        <v>4.41</v>
      </c>
      <c r="J4796" s="28">
        <v>5.56</v>
      </c>
      <c r="K4796" s="28">
        <v>302.67</v>
      </c>
      <c r="L4796" s="28">
        <v>6.91</v>
      </c>
      <c r="M4796" s="28" t="s">
        <v>48</v>
      </c>
      <c r="N4796" s="28">
        <v>48.25</v>
      </c>
    </row>
    <row r="4797">
      <c r="A4797" s="28">
        <v>4796.0</v>
      </c>
      <c r="B4797" s="28">
        <v>21.0</v>
      </c>
      <c r="C4797" s="28" t="s">
        <v>44</v>
      </c>
      <c r="D4797" s="28">
        <v>5.65</v>
      </c>
      <c r="E4797" s="28">
        <v>3.79</v>
      </c>
      <c r="F4797" s="28">
        <v>7.06</v>
      </c>
      <c r="G4797" s="28">
        <v>78.72</v>
      </c>
      <c r="H4797" s="28" t="s">
        <v>47</v>
      </c>
      <c r="I4797" s="28">
        <v>0.25</v>
      </c>
      <c r="J4797" s="28">
        <v>7.76</v>
      </c>
      <c r="K4797" s="28">
        <v>251.51</v>
      </c>
      <c r="L4797" s="28">
        <v>12.46</v>
      </c>
      <c r="M4797" s="28" t="s">
        <v>46</v>
      </c>
      <c r="N4797" s="28">
        <v>62.0897843366558</v>
      </c>
    </row>
    <row r="4798">
      <c r="A4798" s="28">
        <v>4797.0</v>
      </c>
      <c r="B4798" s="28">
        <v>22.0</v>
      </c>
      <c r="C4798" s="28" t="s">
        <v>44</v>
      </c>
      <c r="D4798" s="28">
        <v>6.96</v>
      </c>
      <c r="E4798" s="28">
        <v>5.97</v>
      </c>
      <c r="F4798" s="28">
        <v>8.87</v>
      </c>
      <c r="G4798" s="28">
        <v>84.01</v>
      </c>
      <c r="H4798" s="28" t="s">
        <v>51</v>
      </c>
      <c r="I4798" s="28">
        <v>2.51</v>
      </c>
      <c r="J4798" s="28">
        <v>10.0</v>
      </c>
      <c r="K4798" s="28">
        <v>245.65</v>
      </c>
      <c r="L4798" s="28">
        <v>14.94</v>
      </c>
      <c r="M4798" s="28" t="s">
        <v>46</v>
      </c>
      <c r="N4798" s="28">
        <v>72.0650607051033</v>
      </c>
    </row>
    <row r="4799">
      <c r="A4799" s="28">
        <v>4798.0</v>
      </c>
      <c r="B4799" s="28">
        <v>24.0</v>
      </c>
      <c r="C4799" s="28" t="s">
        <v>44</v>
      </c>
      <c r="D4799" s="28">
        <v>6.28</v>
      </c>
      <c r="E4799" s="28">
        <v>9.89</v>
      </c>
      <c r="F4799" s="28">
        <v>8.28</v>
      </c>
      <c r="G4799" s="28">
        <v>66.24</v>
      </c>
      <c r="H4799" s="28" t="s">
        <v>51</v>
      </c>
      <c r="I4799" s="28">
        <v>0.4</v>
      </c>
      <c r="J4799" s="28">
        <v>11.42</v>
      </c>
      <c r="K4799" s="28">
        <v>242.53</v>
      </c>
      <c r="L4799" s="28">
        <v>14.92</v>
      </c>
      <c r="M4799" s="28" t="s">
        <v>46</v>
      </c>
      <c r="N4799" s="28">
        <v>94.2696836770154</v>
      </c>
    </row>
    <row r="4800">
      <c r="A4800" s="28">
        <v>4799.0</v>
      </c>
      <c r="B4800" s="28">
        <v>22.0</v>
      </c>
      <c r="C4800" s="28" t="s">
        <v>49</v>
      </c>
      <c r="D4800" s="28">
        <v>4.25</v>
      </c>
      <c r="E4800" s="28">
        <v>8.14</v>
      </c>
      <c r="F4800" s="28">
        <v>5.26</v>
      </c>
      <c r="G4800" s="28">
        <v>72.67</v>
      </c>
      <c r="H4800" s="28" t="s">
        <v>47</v>
      </c>
      <c r="I4800" s="28">
        <v>3.95</v>
      </c>
      <c r="J4800" s="28">
        <v>8.75</v>
      </c>
      <c r="K4800" s="28">
        <v>257.65</v>
      </c>
      <c r="L4800" s="28">
        <v>8.55</v>
      </c>
      <c r="M4800" s="28" t="s">
        <v>50</v>
      </c>
      <c r="N4800" s="28">
        <v>66.18</v>
      </c>
    </row>
    <row r="4801">
      <c r="A4801" s="28">
        <v>4800.0</v>
      </c>
      <c r="B4801" s="28">
        <v>21.0</v>
      </c>
      <c r="C4801" s="28" t="s">
        <v>49</v>
      </c>
      <c r="D4801" s="28">
        <v>0.82</v>
      </c>
      <c r="E4801" s="28">
        <v>4.42</v>
      </c>
      <c r="F4801" s="28">
        <v>4.98</v>
      </c>
      <c r="G4801" s="28">
        <v>88.52</v>
      </c>
      <c r="H4801" s="28" t="s">
        <v>45</v>
      </c>
      <c r="I4801" s="28">
        <v>1.86</v>
      </c>
      <c r="J4801" s="28">
        <v>2.29</v>
      </c>
      <c r="K4801" s="28">
        <v>326.18</v>
      </c>
      <c r="L4801" s="28">
        <v>0.91</v>
      </c>
      <c r="M4801" s="28" t="s">
        <v>48</v>
      </c>
      <c r="N4801" s="28">
        <v>68.95</v>
      </c>
    </row>
    <row r="4802">
      <c r="A4802" s="28">
        <v>4801.0</v>
      </c>
      <c r="B4802" s="28">
        <v>16.0</v>
      </c>
      <c r="C4802" s="28" t="s">
        <v>44</v>
      </c>
      <c r="D4802" s="28">
        <v>5.68</v>
      </c>
      <c r="E4802" s="28">
        <v>6.18</v>
      </c>
      <c r="F4802" s="28">
        <v>7.13</v>
      </c>
      <c r="G4802" s="28">
        <v>74.6</v>
      </c>
      <c r="H4802" s="28" t="s">
        <v>47</v>
      </c>
      <c r="I4802" s="28">
        <v>4.56</v>
      </c>
      <c r="J4802" s="28">
        <v>6.96</v>
      </c>
      <c r="K4802" s="28">
        <v>270.47</v>
      </c>
      <c r="L4802" s="28">
        <v>14.13</v>
      </c>
      <c r="M4802" s="28" t="s">
        <v>46</v>
      </c>
      <c r="N4802" s="28">
        <v>65.51</v>
      </c>
    </row>
    <row r="4803">
      <c r="A4803" s="28">
        <v>4802.0</v>
      </c>
      <c r="B4803" s="28">
        <v>17.0</v>
      </c>
      <c r="C4803" s="28" t="s">
        <v>49</v>
      </c>
      <c r="D4803" s="28">
        <v>2.9</v>
      </c>
      <c r="E4803" s="28">
        <v>6.61</v>
      </c>
      <c r="F4803" s="28">
        <v>8.11</v>
      </c>
      <c r="G4803" s="28">
        <v>73.95</v>
      </c>
      <c r="H4803" s="28" t="s">
        <v>51</v>
      </c>
      <c r="I4803" s="28">
        <v>0.27</v>
      </c>
      <c r="J4803" s="28">
        <v>6.43</v>
      </c>
      <c r="K4803" s="28">
        <v>280.99</v>
      </c>
      <c r="L4803" s="28">
        <v>6.59</v>
      </c>
      <c r="M4803" s="28" t="s">
        <v>48</v>
      </c>
      <c r="N4803" s="28">
        <v>84.13</v>
      </c>
    </row>
    <row r="4804">
      <c r="A4804" s="28">
        <v>4803.0</v>
      </c>
      <c r="B4804" s="28">
        <v>16.0</v>
      </c>
      <c r="C4804" s="28" t="s">
        <v>49</v>
      </c>
      <c r="D4804" s="28">
        <v>0.69</v>
      </c>
      <c r="E4804" s="28">
        <v>8.4</v>
      </c>
      <c r="F4804" s="28">
        <v>5.81</v>
      </c>
      <c r="G4804" s="28">
        <v>67.76</v>
      </c>
      <c r="H4804" s="28" t="s">
        <v>45</v>
      </c>
      <c r="I4804" s="28">
        <v>3.67</v>
      </c>
      <c r="J4804" s="28">
        <v>5.34</v>
      </c>
      <c r="K4804" s="28">
        <v>321.09</v>
      </c>
      <c r="L4804" s="28">
        <v>2.56</v>
      </c>
      <c r="M4804" s="28" t="s">
        <v>50</v>
      </c>
      <c r="N4804" s="28">
        <v>86.53</v>
      </c>
    </row>
    <row r="4805">
      <c r="A4805" s="28">
        <v>4804.0</v>
      </c>
      <c r="B4805" s="28">
        <v>24.0</v>
      </c>
      <c r="C4805" s="28" t="s">
        <v>52</v>
      </c>
      <c r="D4805" s="28">
        <v>6.74</v>
      </c>
      <c r="E4805" s="28">
        <v>7.63</v>
      </c>
      <c r="F4805" s="28">
        <v>6.16</v>
      </c>
      <c r="G4805" s="28">
        <v>83.79</v>
      </c>
      <c r="H4805" s="28" t="s">
        <v>47</v>
      </c>
      <c r="I4805" s="28">
        <v>2.0</v>
      </c>
      <c r="J4805" s="28">
        <v>11.06</v>
      </c>
      <c r="K4805" s="28">
        <v>237.67</v>
      </c>
      <c r="L4805" s="28">
        <v>17.92</v>
      </c>
      <c r="M4805" s="28" t="s">
        <v>46</v>
      </c>
      <c r="N4805" s="28">
        <v>67.9146883777601</v>
      </c>
    </row>
    <row r="4806">
      <c r="A4806" s="28">
        <v>4805.0</v>
      </c>
      <c r="B4806" s="28">
        <v>24.0</v>
      </c>
      <c r="C4806" s="28" t="s">
        <v>49</v>
      </c>
      <c r="D4806" s="28">
        <v>2.71</v>
      </c>
      <c r="E4806" s="28">
        <v>6.12</v>
      </c>
      <c r="F4806" s="28">
        <v>4.58</v>
      </c>
      <c r="G4806" s="28">
        <v>92.38</v>
      </c>
      <c r="H4806" s="28" t="s">
        <v>51</v>
      </c>
      <c r="I4806" s="28">
        <v>1.34</v>
      </c>
      <c r="J4806" s="28">
        <v>8.03</v>
      </c>
      <c r="K4806" s="28">
        <v>309.29</v>
      </c>
      <c r="L4806" s="28">
        <v>5.72</v>
      </c>
      <c r="M4806" s="28" t="s">
        <v>48</v>
      </c>
      <c r="N4806" s="28">
        <v>71.48</v>
      </c>
    </row>
    <row r="4807">
      <c r="A4807" s="28">
        <v>4806.0</v>
      </c>
      <c r="B4807" s="28">
        <v>22.0</v>
      </c>
      <c r="C4807" s="28" t="s">
        <v>52</v>
      </c>
      <c r="D4807" s="28">
        <v>1.75</v>
      </c>
      <c r="E4807" s="28">
        <v>7.02</v>
      </c>
      <c r="F4807" s="28">
        <v>4.76</v>
      </c>
      <c r="G4807" s="28">
        <v>78.78</v>
      </c>
      <c r="H4807" s="28" t="s">
        <v>51</v>
      </c>
      <c r="I4807" s="28">
        <v>2.59</v>
      </c>
      <c r="J4807" s="28">
        <v>3.42</v>
      </c>
      <c r="K4807" s="28">
        <v>284.07</v>
      </c>
      <c r="L4807" s="28">
        <v>7.29</v>
      </c>
      <c r="M4807" s="28" t="s">
        <v>50</v>
      </c>
      <c r="N4807" s="28">
        <v>91.47</v>
      </c>
    </row>
    <row r="4808">
      <c r="A4808" s="28">
        <v>4807.0</v>
      </c>
      <c r="B4808" s="28">
        <v>17.0</v>
      </c>
      <c r="C4808" s="28" t="s">
        <v>44</v>
      </c>
      <c r="D4808" s="28">
        <v>6.97</v>
      </c>
      <c r="E4808" s="28">
        <v>7.71</v>
      </c>
      <c r="F4808" s="28">
        <v>6.84</v>
      </c>
      <c r="G4808" s="28">
        <v>64.62</v>
      </c>
      <c r="H4808" s="28" t="s">
        <v>47</v>
      </c>
      <c r="I4808" s="28">
        <v>2.43</v>
      </c>
      <c r="J4808" s="28">
        <v>11.0</v>
      </c>
      <c r="K4808" s="28">
        <v>234.58</v>
      </c>
      <c r="L4808" s="28">
        <v>19.08</v>
      </c>
      <c r="M4808" s="28" t="s">
        <v>46</v>
      </c>
      <c r="N4808" s="28">
        <v>58.9900109590692</v>
      </c>
    </row>
    <row r="4809">
      <c r="A4809" s="28">
        <v>4808.0</v>
      </c>
      <c r="B4809" s="28">
        <v>21.0</v>
      </c>
      <c r="C4809" s="28" t="s">
        <v>49</v>
      </c>
      <c r="D4809" s="28">
        <v>7.22</v>
      </c>
      <c r="E4809" s="28">
        <v>2.2</v>
      </c>
      <c r="F4809" s="28">
        <v>4.51</v>
      </c>
      <c r="G4809" s="28">
        <v>93.53</v>
      </c>
      <c r="H4809" s="28" t="s">
        <v>47</v>
      </c>
      <c r="I4809" s="28">
        <v>1.74</v>
      </c>
      <c r="J4809" s="28">
        <v>12.05</v>
      </c>
      <c r="K4809" s="28">
        <v>218.89</v>
      </c>
      <c r="L4809" s="28">
        <v>14.82</v>
      </c>
      <c r="M4809" s="28" t="s">
        <v>46</v>
      </c>
      <c r="N4809" s="28">
        <v>22.57</v>
      </c>
    </row>
    <row r="4810">
      <c r="A4810" s="28">
        <v>4809.0</v>
      </c>
      <c r="B4810" s="28">
        <v>19.0</v>
      </c>
      <c r="C4810" s="28" t="s">
        <v>49</v>
      </c>
      <c r="D4810" s="28">
        <v>2.71</v>
      </c>
      <c r="E4810" s="28">
        <v>2.8</v>
      </c>
      <c r="F4810" s="28">
        <v>5.01</v>
      </c>
      <c r="G4810" s="28">
        <v>62.86</v>
      </c>
      <c r="H4810" s="28" t="s">
        <v>47</v>
      </c>
      <c r="I4810" s="28">
        <v>3.24</v>
      </c>
      <c r="J4810" s="28">
        <v>8.4</v>
      </c>
      <c r="K4810" s="28">
        <v>271.61</v>
      </c>
      <c r="L4810" s="28">
        <v>10.11</v>
      </c>
      <c r="M4810" s="28" t="s">
        <v>48</v>
      </c>
      <c r="N4810" s="28">
        <v>50.22</v>
      </c>
    </row>
    <row r="4811">
      <c r="A4811" s="28">
        <v>4810.0</v>
      </c>
      <c r="B4811" s="28">
        <v>16.0</v>
      </c>
      <c r="C4811" s="28" t="s">
        <v>44</v>
      </c>
      <c r="D4811" s="28">
        <v>2.84</v>
      </c>
      <c r="E4811" s="28">
        <v>7.2</v>
      </c>
      <c r="F4811" s="28">
        <v>5.17</v>
      </c>
      <c r="G4811" s="28">
        <v>78.87</v>
      </c>
      <c r="H4811" s="28" t="s">
        <v>51</v>
      </c>
      <c r="I4811" s="28">
        <v>3.31</v>
      </c>
      <c r="J4811" s="28">
        <v>4.34</v>
      </c>
      <c r="K4811" s="28">
        <v>284.76</v>
      </c>
      <c r="L4811" s="28">
        <v>2.11</v>
      </c>
      <c r="M4811" s="28" t="s">
        <v>50</v>
      </c>
      <c r="N4811" s="28">
        <v>71.78</v>
      </c>
    </row>
    <row r="4812">
      <c r="A4812" s="28">
        <v>4811.0</v>
      </c>
      <c r="B4812" s="28">
        <v>16.0</v>
      </c>
      <c r="C4812" s="28" t="s">
        <v>44</v>
      </c>
      <c r="D4812" s="28">
        <v>4.64</v>
      </c>
      <c r="E4812" s="28">
        <v>8.65</v>
      </c>
      <c r="F4812" s="28">
        <v>6.22</v>
      </c>
      <c r="G4812" s="28">
        <v>70.44</v>
      </c>
      <c r="H4812" s="28" t="s">
        <v>47</v>
      </c>
      <c r="I4812" s="28">
        <v>0.39</v>
      </c>
      <c r="J4812" s="28">
        <v>6.84</v>
      </c>
      <c r="K4812" s="28">
        <v>259.82</v>
      </c>
      <c r="L4812" s="28">
        <v>10.58</v>
      </c>
      <c r="M4812" s="28" t="s">
        <v>48</v>
      </c>
      <c r="N4812" s="28">
        <v>74.2</v>
      </c>
    </row>
    <row r="4813">
      <c r="A4813" s="28">
        <v>4812.0</v>
      </c>
      <c r="B4813" s="28">
        <v>20.0</v>
      </c>
      <c r="C4813" s="28" t="s">
        <v>52</v>
      </c>
      <c r="D4813" s="28">
        <v>5.87</v>
      </c>
      <c r="E4813" s="28">
        <v>4.68</v>
      </c>
      <c r="F4813" s="28">
        <v>4.23</v>
      </c>
      <c r="G4813" s="28">
        <v>97.45</v>
      </c>
      <c r="H4813" s="28" t="s">
        <v>45</v>
      </c>
      <c r="I4813" s="28">
        <v>2.98</v>
      </c>
      <c r="J4813" s="28">
        <v>8.64</v>
      </c>
      <c r="K4813" s="28">
        <v>239.45</v>
      </c>
      <c r="L4813" s="28">
        <v>11.11</v>
      </c>
      <c r="M4813" s="28" t="s">
        <v>46</v>
      </c>
      <c r="N4813" s="28">
        <v>49.3182551440842</v>
      </c>
    </row>
    <row r="4814">
      <c r="A4814" s="28">
        <v>4813.0</v>
      </c>
      <c r="B4814" s="28">
        <v>17.0</v>
      </c>
      <c r="C4814" s="28" t="s">
        <v>44</v>
      </c>
      <c r="D4814" s="28">
        <v>0.51</v>
      </c>
      <c r="E4814" s="28">
        <v>9.82</v>
      </c>
      <c r="F4814" s="28">
        <v>6.5</v>
      </c>
      <c r="G4814" s="28">
        <v>89.5</v>
      </c>
      <c r="H4814" s="28" t="s">
        <v>47</v>
      </c>
      <c r="I4814" s="28">
        <v>3.55</v>
      </c>
      <c r="J4814" s="28">
        <v>4.21</v>
      </c>
      <c r="K4814" s="28">
        <v>322.25</v>
      </c>
      <c r="L4814" s="28">
        <v>3.88</v>
      </c>
      <c r="M4814" s="28" t="s">
        <v>48</v>
      </c>
      <c r="N4814" s="28">
        <v>106.435483637554</v>
      </c>
    </row>
    <row r="4815">
      <c r="A4815" s="28">
        <v>4814.0</v>
      </c>
      <c r="B4815" s="28">
        <v>19.0</v>
      </c>
      <c r="C4815" s="28" t="s">
        <v>49</v>
      </c>
      <c r="D4815" s="28">
        <v>4.75</v>
      </c>
      <c r="E4815" s="28">
        <v>2.94</v>
      </c>
      <c r="F4815" s="28">
        <v>8.64</v>
      </c>
      <c r="G4815" s="28">
        <v>82.66</v>
      </c>
      <c r="H4815" s="28" t="s">
        <v>45</v>
      </c>
      <c r="I4815" s="28">
        <v>0.38</v>
      </c>
      <c r="J4815" s="28">
        <v>7.79</v>
      </c>
      <c r="K4815" s="28">
        <v>275.99</v>
      </c>
      <c r="L4815" s="28">
        <v>11.65</v>
      </c>
      <c r="M4815" s="28" t="s">
        <v>48</v>
      </c>
      <c r="N4815" s="28">
        <v>53.32</v>
      </c>
    </row>
    <row r="4816">
      <c r="A4816" s="28">
        <v>4815.0</v>
      </c>
      <c r="B4816" s="28">
        <v>16.0</v>
      </c>
      <c r="C4816" s="28" t="s">
        <v>44</v>
      </c>
      <c r="D4816" s="28">
        <v>7.62</v>
      </c>
      <c r="E4816" s="28">
        <v>4.75</v>
      </c>
      <c r="F4816" s="28">
        <v>4.12</v>
      </c>
      <c r="G4816" s="28">
        <v>86.71</v>
      </c>
      <c r="H4816" s="28" t="s">
        <v>51</v>
      </c>
      <c r="I4816" s="28">
        <v>3.3</v>
      </c>
      <c r="J4816" s="28">
        <v>12.93</v>
      </c>
      <c r="K4816" s="28">
        <v>233.69</v>
      </c>
      <c r="L4816" s="28">
        <v>17.34</v>
      </c>
      <c r="M4816" s="28" t="s">
        <v>46</v>
      </c>
      <c r="N4816" s="28">
        <v>22.05</v>
      </c>
    </row>
    <row r="4817">
      <c r="A4817" s="28">
        <v>4816.0</v>
      </c>
      <c r="B4817" s="28">
        <v>19.0</v>
      </c>
      <c r="C4817" s="28" t="s">
        <v>44</v>
      </c>
      <c r="D4817" s="28">
        <v>2.1</v>
      </c>
      <c r="E4817" s="28">
        <v>4.41</v>
      </c>
      <c r="F4817" s="28">
        <v>7.15</v>
      </c>
      <c r="G4817" s="28">
        <v>81.31</v>
      </c>
      <c r="H4817" s="28" t="s">
        <v>47</v>
      </c>
      <c r="I4817" s="28">
        <v>4.02</v>
      </c>
      <c r="J4817" s="28">
        <v>7.85</v>
      </c>
      <c r="K4817" s="28">
        <v>276.03</v>
      </c>
      <c r="L4817" s="28">
        <v>4.89</v>
      </c>
      <c r="M4817" s="28" t="s">
        <v>48</v>
      </c>
      <c r="N4817" s="28">
        <v>76.6814707094341</v>
      </c>
    </row>
    <row r="4818">
      <c r="A4818" s="28">
        <v>4817.0</v>
      </c>
      <c r="B4818" s="28">
        <v>21.0</v>
      </c>
      <c r="C4818" s="28" t="s">
        <v>44</v>
      </c>
      <c r="D4818" s="28">
        <v>7.27</v>
      </c>
      <c r="E4818" s="28">
        <v>9.37</v>
      </c>
      <c r="F4818" s="28">
        <v>8.18</v>
      </c>
      <c r="G4818" s="28">
        <v>65.9</v>
      </c>
      <c r="H4818" s="28" t="s">
        <v>47</v>
      </c>
      <c r="I4818" s="28">
        <v>4.16</v>
      </c>
      <c r="J4818" s="28">
        <v>8.62</v>
      </c>
      <c r="K4818" s="28">
        <v>236.15</v>
      </c>
      <c r="L4818" s="28">
        <v>17.05</v>
      </c>
      <c r="M4818" s="28" t="s">
        <v>46</v>
      </c>
      <c r="N4818" s="28">
        <v>86.9962005984387</v>
      </c>
    </row>
    <row r="4819">
      <c r="A4819" s="28">
        <v>4818.0</v>
      </c>
      <c r="B4819" s="28">
        <v>19.0</v>
      </c>
      <c r="C4819" s="28" t="s">
        <v>44</v>
      </c>
      <c r="D4819" s="28">
        <v>7.6</v>
      </c>
      <c r="E4819" s="28">
        <v>3.57</v>
      </c>
      <c r="F4819" s="28">
        <v>5.56</v>
      </c>
      <c r="G4819" s="28">
        <v>88.36</v>
      </c>
      <c r="H4819" s="28" t="s">
        <v>47</v>
      </c>
      <c r="I4819" s="28">
        <v>0.21</v>
      </c>
      <c r="J4819" s="28">
        <v>12.1</v>
      </c>
      <c r="K4819" s="28">
        <v>232.1</v>
      </c>
      <c r="L4819" s="28">
        <v>17.39</v>
      </c>
      <c r="M4819" s="28" t="s">
        <v>46</v>
      </c>
      <c r="N4819" s="28">
        <v>38.62</v>
      </c>
    </row>
    <row r="4820">
      <c r="A4820" s="28">
        <v>4819.0</v>
      </c>
      <c r="B4820" s="28">
        <v>16.0</v>
      </c>
      <c r="C4820" s="28" t="s">
        <v>49</v>
      </c>
      <c r="D4820" s="28">
        <v>2.15</v>
      </c>
      <c r="E4820" s="28">
        <v>5.24</v>
      </c>
      <c r="F4820" s="28">
        <v>4.66</v>
      </c>
      <c r="G4820" s="28">
        <v>79.71</v>
      </c>
      <c r="H4820" s="28" t="s">
        <v>45</v>
      </c>
      <c r="I4820" s="28">
        <v>3.49</v>
      </c>
      <c r="J4820" s="28">
        <v>3.72</v>
      </c>
      <c r="K4820" s="28">
        <v>285.78</v>
      </c>
      <c r="L4820" s="28">
        <v>3.67</v>
      </c>
      <c r="M4820" s="28" t="s">
        <v>48</v>
      </c>
      <c r="N4820" s="28">
        <v>69.21</v>
      </c>
    </row>
    <row r="4821">
      <c r="A4821" s="28">
        <v>4820.0</v>
      </c>
      <c r="B4821" s="28">
        <v>22.0</v>
      </c>
      <c r="C4821" s="28" t="s">
        <v>49</v>
      </c>
      <c r="D4821" s="28">
        <v>6.03</v>
      </c>
      <c r="E4821" s="28">
        <v>2.69</v>
      </c>
      <c r="F4821" s="28">
        <v>4.22</v>
      </c>
      <c r="G4821" s="28">
        <v>85.37</v>
      </c>
      <c r="H4821" s="28" t="s">
        <v>45</v>
      </c>
      <c r="I4821" s="28">
        <v>3.98</v>
      </c>
      <c r="J4821" s="28">
        <v>11.52</v>
      </c>
      <c r="K4821" s="28">
        <v>251.1</v>
      </c>
      <c r="L4821" s="28">
        <v>13.78</v>
      </c>
      <c r="M4821" s="28" t="s">
        <v>46</v>
      </c>
      <c r="N4821" s="28">
        <v>43.7825363497389</v>
      </c>
    </row>
    <row r="4822">
      <c r="A4822" s="28">
        <v>4821.0</v>
      </c>
      <c r="B4822" s="28">
        <v>17.0</v>
      </c>
      <c r="C4822" s="28" t="s">
        <v>44</v>
      </c>
      <c r="D4822" s="28">
        <v>1.91</v>
      </c>
      <c r="E4822" s="28">
        <v>5.69</v>
      </c>
      <c r="F4822" s="28">
        <v>7.22</v>
      </c>
      <c r="G4822" s="28">
        <v>61.81</v>
      </c>
      <c r="H4822" s="28" t="s">
        <v>47</v>
      </c>
      <c r="I4822" s="28">
        <v>1.98</v>
      </c>
      <c r="J4822" s="28">
        <v>3.62</v>
      </c>
      <c r="K4822" s="28">
        <v>292.01</v>
      </c>
      <c r="L4822" s="28">
        <v>4.48</v>
      </c>
      <c r="M4822" s="28" t="s">
        <v>48</v>
      </c>
      <c r="N4822" s="28">
        <v>83.05</v>
      </c>
    </row>
    <row r="4823">
      <c r="A4823" s="28">
        <v>4822.0</v>
      </c>
      <c r="B4823" s="28">
        <v>24.0</v>
      </c>
      <c r="C4823" s="28" t="s">
        <v>44</v>
      </c>
      <c r="D4823" s="28">
        <v>5.9</v>
      </c>
      <c r="E4823" s="28">
        <v>8.72</v>
      </c>
      <c r="F4823" s="28">
        <v>6.76</v>
      </c>
      <c r="G4823" s="28">
        <v>65.68</v>
      </c>
      <c r="H4823" s="28" t="s">
        <v>51</v>
      </c>
      <c r="I4823" s="28">
        <v>2.71</v>
      </c>
      <c r="J4823" s="28">
        <v>11.86</v>
      </c>
      <c r="K4823" s="28">
        <v>241.0</v>
      </c>
      <c r="L4823" s="28">
        <v>14.58</v>
      </c>
      <c r="M4823" s="28" t="s">
        <v>46</v>
      </c>
      <c r="N4823" s="28">
        <v>80.7151096026363</v>
      </c>
    </row>
    <row r="4824">
      <c r="A4824" s="28">
        <v>4823.0</v>
      </c>
      <c r="B4824" s="28">
        <v>18.0</v>
      </c>
      <c r="C4824" s="28" t="s">
        <v>44</v>
      </c>
      <c r="D4824" s="28">
        <v>6.38</v>
      </c>
      <c r="E4824" s="28">
        <v>3.74</v>
      </c>
      <c r="F4824" s="28">
        <v>5.15</v>
      </c>
      <c r="G4824" s="28">
        <v>83.57</v>
      </c>
      <c r="H4824" s="28" t="s">
        <v>47</v>
      </c>
      <c r="I4824" s="28">
        <v>1.33</v>
      </c>
      <c r="J4824" s="28">
        <v>9.52</v>
      </c>
      <c r="K4824" s="28">
        <v>231.61</v>
      </c>
      <c r="L4824" s="28">
        <v>14.95</v>
      </c>
      <c r="M4824" s="28" t="s">
        <v>46</v>
      </c>
      <c r="N4824" s="28">
        <v>39.58</v>
      </c>
    </row>
    <row r="4825">
      <c r="A4825" s="28">
        <v>4824.0</v>
      </c>
      <c r="B4825" s="28">
        <v>23.0</v>
      </c>
      <c r="C4825" s="28" t="s">
        <v>44</v>
      </c>
      <c r="D4825" s="28">
        <v>1.98</v>
      </c>
      <c r="E4825" s="28">
        <v>8.3</v>
      </c>
      <c r="F4825" s="28">
        <v>8.16</v>
      </c>
      <c r="G4825" s="28">
        <v>78.38</v>
      </c>
      <c r="H4825" s="28" t="s">
        <v>47</v>
      </c>
      <c r="I4825" s="28">
        <v>1.55</v>
      </c>
      <c r="J4825" s="28">
        <v>4.89</v>
      </c>
      <c r="K4825" s="28">
        <v>304.58</v>
      </c>
      <c r="L4825" s="28">
        <v>7.33</v>
      </c>
      <c r="M4825" s="28" t="s">
        <v>48</v>
      </c>
      <c r="N4825" s="28">
        <v>100.0</v>
      </c>
    </row>
    <row r="4826">
      <c r="A4826" s="28">
        <v>4825.0</v>
      </c>
      <c r="B4826" s="28">
        <v>23.0</v>
      </c>
      <c r="C4826" s="28" t="s">
        <v>49</v>
      </c>
      <c r="D4826" s="28">
        <v>5.73</v>
      </c>
      <c r="E4826" s="28">
        <v>9.2</v>
      </c>
      <c r="F4826" s="28">
        <v>7.68</v>
      </c>
      <c r="G4826" s="28">
        <v>69.07</v>
      </c>
      <c r="H4826" s="28" t="s">
        <v>47</v>
      </c>
      <c r="I4826" s="28">
        <v>2.51</v>
      </c>
      <c r="J4826" s="28">
        <v>9.66</v>
      </c>
      <c r="K4826" s="28">
        <v>264.17</v>
      </c>
      <c r="L4826" s="28">
        <v>15.52</v>
      </c>
      <c r="M4826" s="28" t="s">
        <v>46</v>
      </c>
      <c r="N4826" s="28">
        <v>88.0702196046585</v>
      </c>
    </row>
    <row r="4827">
      <c r="A4827" s="28">
        <v>4826.0</v>
      </c>
      <c r="B4827" s="28">
        <v>18.0</v>
      </c>
      <c r="C4827" s="28" t="s">
        <v>44</v>
      </c>
      <c r="D4827" s="28">
        <v>6.5</v>
      </c>
      <c r="E4827" s="28">
        <v>1.66</v>
      </c>
      <c r="F4827" s="28">
        <v>5.38</v>
      </c>
      <c r="G4827" s="28">
        <v>69.63</v>
      </c>
      <c r="H4827" s="28" t="s">
        <v>51</v>
      </c>
      <c r="I4827" s="28">
        <v>0.76</v>
      </c>
      <c r="J4827" s="28">
        <v>9.47</v>
      </c>
      <c r="K4827" s="28">
        <v>240.59</v>
      </c>
      <c r="L4827" s="28">
        <v>14.03</v>
      </c>
      <c r="M4827" s="28" t="s">
        <v>46</v>
      </c>
      <c r="N4827" s="28">
        <v>19.94</v>
      </c>
    </row>
    <row r="4828">
      <c r="A4828" s="28">
        <v>4827.0</v>
      </c>
      <c r="B4828" s="28">
        <v>19.0</v>
      </c>
      <c r="C4828" s="28" t="s">
        <v>44</v>
      </c>
      <c r="D4828" s="28">
        <v>2.87</v>
      </c>
      <c r="E4828" s="28">
        <v>7.81</v>
      </c>
      <c r="F4828" s="28">
        <v>7.77</v>
      </c>
      <c r="G4828" s="28">
        <v>85.27</v>
      </c>
      <c r="H4828" s="28" t="s">
        <v>47</v>
      </c>
      <c r="I4828" s="28">
        <v>1.85</v>
      </c>
      <c r="J4828" s="28">
        <v>5.04</v>
      </c>
      <c r="K4828" s="28">
        <v>295.41</v>
      </c>
      <c r="L4828" s="28">
        <v>7.68</v>
      </c>
      <c r="M4828" s="28" t="s">
        <v>48</v>
      </c>
      <c r="N4828" s="28">
        <v>91.77</v>
      </c>
    </row>
    <row r="4829">
      <c r="A4829" s="28">
        <v>4828.0</v>
      </c>
      <c r="B4829" s="28">
        <v>17.0</v>
      </c>
      <c r="C4829" s="28" t="s">
        <v>49</v>
      </c>
      <c r="D4829" s="28">
        <v>1.34</v>
      </c>
      <c r="E4829" s="28">
        <v>3.3</v>
      </c>
      <c r="F4829" s="28">
        <v>5.22</v>
      </c>
      <c r="G4829" s="28">
        <v>62.36</v>
      </c>
      <c r="H4829" s="28" t="s">
        <v>45</v>
      </c>
      <c r="I4829" s="28">
        <v>1.51</v>
      </c>
      <c r="J4829" s="28">
        <v>5.49</v>
      </c>
      <c r="K4829" s="28">
        <v>319.18</v>
      </c>
      <c r="L4829" s="28">
        <v>4.35</v>
      </c>
      <c r="M4829" s="28" t="s">
        <v>48</v>
      </c>
      <c r="N4829" s="28">
        <v>63.91</v>
      </c>
    </row>
    <row r="4830">
      <c r="A4830" s="28">
        <v>4829.0</v>
      </c>
      <c r="B4830" s="28">
        <v>19.0</v>
      </c>
      <c r="C4830" s="28" t="s">
        <v>44</v>
      </c>
      <c r="D4830" s="28">
        <v>0.74</v>
      </c>
      <c r="E4830" s="28">
        <v>2.58</v>
      </c>
      <c r="F4830" s="28">
        <v>7.38</v>
      </c>
      <c r="G4830" s="28">
        <v>77.37</v>
      </c>
      <c r="H4830" s="28" t="s">
        <v>47</v>
      </c>
      <c r="I4830" s="28">
        <v>1.19</v>
      </c>
      <c r="J4830" s="28">
        <v>5.38</v>
      </c>
      <c r="K4830" s="28">
        <v>312.43</v>
      </c>
      <c r="L4830" s="28">
        <v>6.23</v>
      </c>
      <c r="M4830" s="28" t="s">
        <v>48</v>
      </c>
      <c r="N4830" s="28">
        <v>68.49</v>
      </c>
    </row>
    <row r="4831">
      <c r="A4831" s="28">
        <v>4830.0</v>
      </c>
      <c r="B4831" s="28">
        <v>24.0</v>
      </c>
      <c r="C4831" s="28" t="s">
        <v>44</v>
      </c>
      <c r="D4831" s="28">
        <v>4.6</v>
      </c>
      <c r="E4831" s="28">
        <v>6.41</v>
      </c>
      <c r="F4831" s="28">
        <v>4.59</v>
      </c>
      <c r="G4831" s="28">
        <v>80.92</v>
      </c>
      <c r="H4831" s="28" t="s">
        <v>45</v>
      </c>
      <c r="I4831" s="28">
        <v>2.42</v>
      </c>
      <c r="J4831" s="28">
        <v>10.33</v>
      </c>
      <c r="K4831" s="28">
        <v>264.03</v>
      </c>
      <c r="L4831" s="28">
        <v>11.8</v>
      </c>
      <c r="M4831" s="28" t="s">
        <v>48</v>
      </c>
      <c r="N4831" s="28">
        <v>56.83</v>
      </c>
    </row>
    <row r="4832">
      <c r="A4832" s="28">
        <v>4831.0</v>
      </c>
      <c r="B4832" s="28">
        <v>17.0</v>
      </c>
      <c r="C4832" s="28" t="s">
        <v>44</v>
      </c>
      <c r="D4832" s="28">
        <v>7.82</v>
      </c>
      <c r="E4832" s="28">
        <v>7.35</v>
      </c>
      <c r="F4832" s="28">
        <v>7.46</v>
      </c>
      <c r="G4832" s="28">
        <v>72.33</v>
      </c>
      <c r="H4832" s="28" t="s">
        <v>45</v>
      </c>
      <c r="I4832" s="28">
        <v>4.19</v>
      </c>
      <c r="J4832" s="28">
        <v>10.87</v>
      </c>
      <c r="K4832" s="28">
        <v>230.86</v>
      </c>
      <c r="L4832" s="28">
        <v>17.41</v>
      </c>
      <c r="M4832" s="28" t="s">
        <v>46</v>
      </c>
      <c r="N4832" s="28">
        <v>70.5360602050853</v>
      </c>
    </row>
    <row r="4833">
      <c r="A4833" s="28">
        <v>4832.0</v>
      </c>
      <c r="B4833" s="28">
        <v>18.0</v>
      </c>
      <c r="C4833" s="28" t="s">
        <v>49</v>
      </c>
      <c r="D4833" s="28">
        <v>6.58</v>
      </c>
      <c r="E4833" s="28">
        <v>4.55</v>
      </c>
      <c r="F4833" s="28">
        <v>5.19</v>
      </c>
      <c r="G4833" s="28">
        <v>92.82</v>
      </c>
      <c r="H4833" s="28" t="s">
        <v>51</v>
      </c>
      <c r="I4833" s="28">
        <v>1.21</v>
      </c>
      <c r="J4833" s="28">
        <v>11.11</v>
      </c>
      <c r="K4833" s="28">
        <v>232.66</v>
      </c>
      <c r="L4833" s="28">
        <v>15.37</v>
      </c>
      <c r="M4833" s="28" t="s">
        <v>46</v>
      </c>
      <c r="N4833" s="28">
        <v>47.11</v>
      </c>
    </row>
    <row r="4834">
      <c r="A4834" s="28">
        <v>4833.0</v>
      </c>
      <c r="B4834" s="28">
        <v>19.0</v>
      </c>
      <c r="C4834" s="28" t="s">
        <v>49</v>
      </c>
      <c r="D4834" s="28">
        <v>3.49</v>
      </c>
      <c r="E4834" s="28">
        <v>1.35</v>
      </c>
      <c r="F4834" s="28">
        <v>6.86</v>
      </c>
      <c r="G4834" s="28">
        <v>62.27</v>
      </c>
      <c r="H4834" s="28" t="s">
        <v>47</v>
      </c>
      <c r="I4834" s="28">
        <v>3.3</v>
      </c>
      <c r="J4834" s="28">
        <v>8.66</v>
      </c>
      <c r="K4834" s="28">
        <v>283.59</v>
      </c>
      <c r="L4834" s="28">
        <v>10.49</v>
      </c>
      <c r="M4834" s="28" t="s">
        <v>48</v>
      </c>
      <c r="N4834" s="28">
        <v>42.15</v>
      </c>
    </row>
    <row r="4835">
      <c r="A4835" s="28">
        <v>4834.0</v>
      </c>
      <c r="B4835" s="28">
        <v>20.0</v>
      </c>
      <c r="C4835" s="28" t="s">
        <v>49</v>
      </c>
      <c r="D4835" s="28">
        <v>4.29</v>
      </c>
      <c r="E4835" s="28">
        <v>9.18</v>
      </c>
      <c r="F4835" s="28">
        <v>4.86</v>
      </c>
      <c r="G4835" s="28">
        <v>94.63</v>
      </c>
      <c r="H4835" s="28" t="s">
        <v>47</v>
      </c>
      <c r="I4835" s="28">
        <v>1.27</v>
      </c>
      <c r="J4835" s="28">
        <v>9.45</v>
      </c>
      <c r="K4835" s="28">
        <v>270.03</v>
      </c>
      <c r="L4835" s="28">
        <v>12.42</v>
      </c>
      <c r="M4835" s="28" t="s">
        <v>50</v>
      </c>
      <c r="N4835" s="28">
        <v>91.03</v>
      </c>
    </row>
    <row r="4836">
      <c r="A4836" s="28">
        <v>4835.0</v>
      </c>
      <c r="B4836" s="28">
        <v>16.0</v>
      </c>
      <c r="C4836" s="28" t="s">
        <v>44</v>
      </c>
      <c r="D4836" s="28">
        <v>2.24</v>
      </c>
      <c r="E4836" s="28">
        <v>7.58</v>
      </c>
      <c r="F4836" s="28">
        <v>7.63</v>
      </c>
      <c r="G4836" s="28">
        <v>88.93</v>
      </c>
      <c r="H4836" s="28" t="s">
        <v>45</v>
      </c>
      <c r="I4836" s="28">
        <v>0.71</v>
      </c>
      <c r="J4836" s="28">
        <v>3.41</v>
      </c>
      <c r="K4836" s="28">
        <v>280.05</v>
      </c>
      <c r="L4836" s="28">
        <v>7.84</v>
      </c>
      <c r="M4836" s="28" t="s">
        <v>48</v>
      </c>
      <c r="N4836" s="28">
        <v>99.61</v>
      </c>
    </row>
    <row r="4837">
      <c r="A4837" s="28">
        <v>4836.0</v>
      </c>
      <c r="B4837" s="28">
        <v>22.0</v>
      </c>
      <c r="C4837" s="28" t="s">
        <v>44</v>
      </c>
      <c r="D4837" s="28">
        <v>1.3</v>
      </c>
      <c r="E4837" s="28">
        <v>3.45</v>
      </c>
      <c r="F4837" s="28">
        <v>4.3</v>
      </c>
      <c r="G4837" s="28">
        <v>77.85</v>
      </c>
      <c r="H4837" s="28" t="s">
        <v>47</v>
      </c>
      <c r="I4837" s="28">
        <v>4.72</v>
      </c>
      <c r="J4837" s="28">
        <v>4.08</v>
      </c>
      <c r="K4837" s="28">
        <v>291.45</v>
      </c>
      <c r="L4837" s="28">
        <v>6.41</v>
      </c>
      <c r="M4837" s="28" t="s">
        <v>48</v>
      </c>
      <c r="N4837" s="28">
        <v>61.09</v>
      </c>
    </row>
    <row r="4838">
      <c r="A4838" s="28">
        <v>4837.0</v>
      </c>
      <c r="B4838" s="28">
        <v>22.0</v>
      </c>
      <c r="C4838" s="28" t="s">
        <v>49</v>
      </c>
      <c r="D4838" s="28">
        <v>3.86</v>
      </c>
      <c r="E4838" s="28">
        <v>5.47</v>
      </c>
      <c r="F4838" s="28">
        <v>4.83</v>
      </c>
      <c r="G4838" s="28">
        <v>96.98</v>
      </c>
      <c r="H4838" s="28" t="s">
        <v>47</v>
      </c>
      <c r="I4838" s="28">
        <v>3.17</v>
      </c>
      <c r="J4838" s="28">
        <v>4.93</v>
      </c>
      <c r="K4838" s="28">
        <v>263.83</v>
      </c>
      <c r="L4838" s="28">
        <v>8.34</v>
      </c>
      <c r="M4838" s="28" t="s">
        <v>48</v>
      </c>
      <c r="N4838" s="28">
        <v>66.3741177334196</v>
      </c>
    </row>
    <row r="4839">
      <c r="A4839" s="28">
        <v>4838.0</v>
      </c>
      <c r="B4839" s="28">
        <v>24.0</v>
      </c>
      <c r="C4839" s="28" t="s">
        <v>49</v>
      </c>
      <c r="D4839" s="28">
        <v>3.71</v>
      </c>
      <c r="E4839" s="28">
        <v>1.25</v>
      </c>
      <c r="F4839" s="28">
        <v>4.92</v>
      </c>
      <c r="G4839" s="28">
        <v>88.09</v>
      </c>
      <c r="H4839" s="28" t="s">
        <v>51</v>
      </c>
      <c r="I4839" s="28">
        <v>0.52</v>
      </c>
      <c r="J4839" s="28">
        <v>7.51</v>
      </c>
      <c r="K4839" s="28">
        <v>280.61</v>
      </c>
      <c r="L4839" s="28">
        <v>9.23</v>
      </c>
      <c r="M4839" s="28" t="s">
        <v>48</v>
      </c>
      <c r="N4839" s="28">
        <v>30.07</v>
      </c>
    </row>
    <row r="4840">
      <c r="A4840" s="28">
        <v>4839.0</v>
      </c>
      <c r="B4840" s="28">
        <v>19.0</v>
      </c>
      <c r="C4840" s="28" t="s">
        <v>52</v>
      </c>
      <c r="D4840" s="28">
        <v>4.18</v>
      </c>
      <c r="E4840" s="28">
        <v>4.05</v>
      </c>
      <c r="F4840" s="28">
        <v>4.21</v>
      </c>
      <c r="G4840" s="28">
        <v>97.24</v>
      </c>
      <c r="H4840" s="28" t="s">
        <v>45</v>
      </c>
      <c r="I4840" s="28">
        <v>3.16</v>
      </c>
      <c r="J4840" s="28">
        <v>9.51</v>
      </c>
      <c r="K4840" s="28">
        <v>266.47</v>
      </c>
      <c r="L4840" s="28">
        <v>10.57</v>
      </c>
      <c r="M4840" s="28" t="s">
        <v>48</v>
      </c>
      <c r="N4840" s="28">
        <v>59.53</v>
      </c>
    </row>
    <row r="4841">
      <c r="A4841" s="28">
        <v>4840.0</v>
      </c>
      <c r="B4841" s="28">
        <v>21.0</v>
      </c>
      <c r="C4841" s="28" t="s">
        <v>44</v>
      </c>
      <c r="D4841" s="28">
        <v>7.62</v>
      </c>
      <c r="E4841" s="28">
        <v>5.7</v>
      </c>
      <c r="F4841" s="28">
        <v>7.73</v>
      </c>
      <c r="G4841" s="28">
        <v>78.9</v>
      </c>
      <c r="H4841" s="28" t="s">
        <v>51</v>
      </c>
      <c r="I4841" s="28">
        <v>0.88</v>
      </c>
      <c r="J4841" s="28">
        <v>12.69</v>
      </c>
      <c r="K4841" s="28">
        <v>228.31</v>
      </c>
      <c r="L4841" s="28">
        <v>19.79</v>
      </c>
      <c r="M4841" s="28" t="s">
        <v>46</v>
      </c>
      <c r="N4841" s="28">
        <v>46.58</v>
      </c>
    </row>
    <row r="4842">
      <c r="A4842" s="28">
        <v>4841.0</v>
      </c>
      <c r="B4842" s="28">
        <v>17.0</v>
      </c>
      <c r="C4842" s="28" t="s">
        <v>44</v>
      </c>
      <c r="D4842" s="28">
        <v>4.83</v>
      </c>
      <c r="E4842" s="28">
        <v>5.66</v>
      </c>
      <c r="F4842" s="28">
        <v>8.9</v>
      </c>
      <c r="G4842" s="28">
        <v>78.12</v>
      </c>
      <c r="H4842" s="28" t="s">
        <v>47</v>
      </c>
      <c r="I4842" s="28">
        <v>4.44</v>
      </c>
      <c r="J4842" s="28">
        <v>9.89</v>
      </c>
      <c r="K4842" s="28">
        <v>275.7</v>
      </c>
      <c r="L4842" s="28">
        <v>12.68</v>
      </c>
      <c r="M4842" s="28" t="s">
        <v>48</v>
      </c>
      <c r="N4842" s="28">
        <v>69.91</v>
      </c>
    </row>
    <row r="4843">
      <c r="A4843" s="28">
        <v>4842.0</v>
      </c>
      <c r="B4843" s="28">
        <v>19.0</v>
      </c>
      <c r="C4843" s="28" t="s">
        <v>49</v>
      </c>
      <c r="D4843" s="28">
        <v>4.85</v>
      </c>
      <c r="E4843" s="28">
        <v>2.87</v>
      </c>
      <c r="F4843" s="28">
        <v>7.89</v>
      </c>
      <c r="G4843" s="28">
        <v>81.23</v>
      </c>
      <c r="H4843" s="28" t="s">
        <v>47</v>
      </c>
      <c r="I4843" s="28">
        <v>1.24</v>
      </c>
      <c r="J4843" s="28">
        <v>7.61</v>
      </c>
      <c r="K4843" s="28">
        <v>266.23</v>
      </c>
      <c r="L4843" s="28">
        <v>16.0</v>
      </c>
      <c r="M4843" s="28" t="s">
        <v>48</v>
      </c>
      <c r="N4843" s="28">
        <v>48.49</v>
      </c>
    </row>
    <row r="4844">
      <c r="A4844" s="28">
        <v>4843.0</v>
      </c>
      <c r="B4844" s="28">
        <v>17.0</v>
      </c>
      <c r="C4844" s="28" t="s">
        <v>49</v>
      </c>
      <c r="D4844" s="28">
        <v>1.02</v>
      </c>
      <c r="E4844" s="28">
        <v>7.99</v>
      </c>
      <c r="F4844" s="28">
        <v>8.3</v>
      </c>
      <c r="G4844" s="28">
        <v>62.62</v>
      </c>
      <c r="H4844" s="28" t="s">
        <v>45</v>
      </c>
      <c r="I4844" s="28">
        <v>4.03</v>
      </c>
      <c r="J4844" s="28">
        <v>2.25</v>
      </c>
      <c r="K4844" s="28">
        <v>301.33</v>
      </c>
      <c r="L4844" s="28">
        <v>2.53</v>
      </c>
      <c r="M4844" s="28" t="s">
        <v>48</v>
      </c>
      <c r="N4844" s="28">
        <v>107.933673851108</v>
      </c>
    </row>
    <row r="4845">
      <c r="A4845" s="28">
        <v>4844.0</v>
      </c>
      <c r="B4845" s="28">
        <v>20.0</v>
      </c>
      <c r="C4845" s="28" t="s">
        <v>49</v>
      </c>
      <c r="D4845" s="28">
        <v>7.97</v>
      </c>
      <c r="E4845" s="28">
        <v>3.69</v>
      </c>
      <c r="F4845" s="28">
        <v>4.03</v>
      </c>
      <c r="G4845" s="28">
        <v>96.34</v>
      </c>
      <c r="H4845" s="28" t="s">
        <v>45</v>
      </c>
      <c r="I4845" s="28">
        <v>1.0</v>
      </c>
      <c r="J4845" s="28">
        <v>9.83</v>
      </c>
      <c r="K4845" s="28">
        <v>214.49</v>
      </c>
      <c r="L4845" s="28">
        <v>19.91</v>
      </c>
      <c r="M4845" s="28" t="s">
        <v>46</v>
      </c>
      <c r="N4845" s="28">
        <v>26.73</v>
      </c>
    </row>
    <row r="4846">
      <c r="A4846" s="28">
        <v>4845.0</v>
      </c>
      <c r="B4846" s="28">
        <v>22.0</v>
      </c>
      <c r="C4846" s="28" t="s">
        <v>49</v>
      </c>
      <c r="D4846" s="28">
        <v>6.18</v>
      </c>
      <c r="E4846" s="28">
        <v>6.22</v>
      </c>
      <c r="F4846" s="28">
        <v>4.59</v>
      </c>
      <c r="G4846" s="28">
        <v>86.71</v>
      </c>
      <c r="H4846" s="28" t="s">
        <v>45</v>
      </c>
      <c r="I4846" s="28">
        <v>2.79</v>
      </c>
      <c r="J4846" s="28">
        <v>10.53</v>
      </c>
      <c r="K4846" s="28">
        <v>248.89</v>
      </c>
      <c r="L4846" s="28">
        <v>17.6</v>
      </c>
      <c r="M4846" s="28" t="s">
        <v>46</v>
      </c>
      <c r="N4846" s="28">
        <v>46.9</v>
      </c>
    </row>
    <row r="4847">
      <c r="A4847" s="28">
        <v>4846.0</v>
      </c>
      <c r="B4847" s="28">
        <v>16.0</v>
      </c>
      <c r="C4847" s="28" t="s">
        <v>49</v>
      </c>
      <c r="D4847" s="28">
        <v>7.02</v>
      </c>
      <c r="E4847" s="28">
        <v>3.44</v>
      </c>
      <c r="F4847" s="28">
        <v>6.8</v>
      </c>
      <c r="G4847" s="28">
        <v>84.7</v>
      </c>
      <c r="H4847" s="28" t="s">
        <v>51</v>
      </c>
      <c r="I4847" s="28">
        <v>4.56</v>
      </c>
      <c r="J4847" s="28">
        <v>8.69</v>
      </c>
      <c r="K4847" s="28">
        <v>226.05</v>
      </c>
      <c r="L4847" s="28">
        <v>17.88</v>
      </c>
      <c r="M4847" s="28" t="s">
        <v>46</v>
      </c>
      <c r="N4847" s="28">
        <v>36.52</v>
      </c>
    </row>
    <row r="4848">
      <c r="A4848" s="28">
        <v>4847.0</v>
      </c>
      <c r="B4848" s="28">
        <v>22.0</v>
      </c>
      <c r="C4848" s="28" t="s">
        <v>49</v>
      </c>
      <c r="D4848" s="28">
        <v>3.31</v>
      </c>
      <c r="E4848" s="28">
        <v>4.83</v>
      </c>
      <c r="F4848" s="28">
        <v>8.89</v>
      </c>
      <c r="G4848" s="28">
        <v>97.06</v>
      </c>
      <c r="H4848" s="28" t="s">
        <v>51</v>
      </c>
      <c r="I4848" s="28">
        <v>1.48</v>
      </c>
      <c r="J4848" s="28">
        <v>4.94</v>
      </c>
      <c r="K4848" s="28">
        <v>292.81</v>
      </c>
      <c r="L4848" s="28">
        <v>6.78</v>
      </c>
      <c r="M4848" s="28" t="s">
        <v>48</v>
      </c>
      <c r="N4848" s="28">
        <v>94.9</v>
      </c>
    </row>
    <row r="4849">
      <c r="A4849" s="28">
        <v>4848.0</v>
      </c>
      <c r="B4849" s="28">
        <v>21.0</v>
      </c>
      <c r="C4849" s="28" t="s">
        <v>49</v>
      </c>
      <c r="D4849" s="28">
        <v>4.02</v>
      </c>
      <c r="E4849" s="28">
        <v>2.87</v>
      </c>
      <c r="F4849" s="28">
        <v>7.3</v>
      </c>
      <c r="G4849" s="28">
        <v>99.75</v>
      </c>
      <c r="H4849" s="28" t="s">
        <v>51</v>
      </c>
      <c r="I4849" s="28">
        <v>0.41</v>
      </c>
      <c r="J4849" s="28">
        <v>6.79</v>
      </c>
      <c r="K4849" s="28">
        <v>274.22</v>
      </c>
      <c r="L4849" s="28">
        <v>9.26</v>
      </c>
      <c r="M4849" s="28" t="s">
        <v>48</v>
      </c>
      <c r="N4849" s="28">
        <v>69.3</v>
      </c>
    </row>
    <row r="4850">
      <c r="A4850" s="28">
        <v>4849.0</v>
      </c>
      <c r="B4850" s="28">
        <v>21.0</v>
      </c>
      <c r="C4850" s="28" t="s">
        <v>52</v>
      </c>
      <c r="D4850" s="28">
        <v>4.18</v>
      </c>
      <c r="E4850" s="28">
        <v>6.7</v>
      </c>
      <c r="F4850" s="28">
        <v>5.87</v>
      </c>
      <c r="G4850" s="28">
        <v>66.54</v>
      </c>
      <c r="H4850" s="28" t="s">
        <v>51</v>
      </c>
      <c r="I4850" s="28">
        <v>2.76</v>
      </c>
      <c r="J4850" s="28">
        <v>5.65</v>
      </c>
      <c r="K4850" s="28">
        <v>271.13</v>
      </c>
      <c r="L4850" s="28">
        <v>8.77</v>
      </c>
      <c r="M4850" s="28" t="s">
        <v>48</v>
      </c>
      <c r="N4850" s="28">
        <v>55.39</v>
      </c>
    </row>
    <row r="4851">
      <c r="A4851" s="28">
        <v>4850.0</v>
      </c>
      <c r="B4851" s="28">
        <v>23.0</v>
      </c>
      <c r="C4851" s="28" t="s">
        <v>49</v>
      </c>
      <c r="D4851" s="28">
        <v>1.55</v>
      </c>
      <c r="E4851" s="28">
        <v>4.83</v>
      </c>
      <c r="F4851" s="28">
        <v>4.73</v>
      </c>
      <c r="G4851" s="28">
        <v>89.96</v>
      </c>
      <c r="H4851" s="28" t="s">
        <v>45</v>
      </c>
      <c r="I4851" s="28">
        <v>0.86</v>
      </c>
      <c r="J4851" s="28">
        <v>4.2</v>
      </c>
      <c r="K4851" s="28">
        <v>291.85</v>
      </c>
      <c r="L4851" s="28">
        <v>7.37</v>
      </c>
      <c r="M4851" s="28" t="s">
        <v>48</v>
      </c>
      <c r="N4851" s="28">
        <v>66.96</v>
      </c>
    </row>
    <row r="4852">
      <c r="A4852" s="28">
        <v>4851.0</v>
      </c>
      <c r="B4852" s="28">
        <v>23.0</v>
      </c>
      <c r="C4852" s="28" t="s">
        <v>44</v>
      </c>
      <c r="D4852" s="28">
        <v>5.52</v>
      </c>
      <c r="E4852" s="28">
        <v>1.15</v>
      </c>
      <c r="F4852" s="28">
        <v>4.76</v>
      </c>
      <c r="G4852" s="28">
        <v>83.2</v>
      </c>
      <c r="H4852" s="28" t="s">
        <v>45</v>
      </c>
      <c r="I4852" s="28">
        <v>3.64</v>
      </c>
      <c r="J4852" s="28">
        <v>11.37</v>
      </c>
      <c r="K4852" s="28">
        <v>259.95</v>
      </c>
      <c r="L4852" s="28">
        <v>13.06</v>
      </c>
      <c r="M4852" s="28" t="s">
        <v>46</v>
      </c>
      <c r="N4852" s="28">
        <v>33.99</v>
      </c>
    </row>
    <row r="4853">
      <c r="A4853" s="28">
        <v>4852.0</v>
      </c>
      <c r="B4853" s="28">
        <v>21.0</v>
      </c>
      <c r="C4853" s="28" t="s">
        <v>44</v>
      </c>
      <c r="D4853" s="28">
        <v>7.22</v>
      </c>
      <c r="E4853" s="28">
        <v>1.25</v>
      </c>
      <c r="F4853" s="28">
        <v>5.81</v>
      </c>
      <c r="G4853" s="28">
        <v>78.44</v>
      </c>
      <c r="H4853" s="28" t="s">
        <v>45</v>
      </c>
      <c r="I4853" s="28">
        <v>2.95</v>
      </c>
      <c r="J4853" s="28">
        <v>8.32</v>
      </c>
      <c r="K4853" s="28">
        <v>244.64</v>
      </c>
      <c r="L4853" s="28">
        <v>13.83</v>
      </c>
      <c r="M4853" s="28" t="s">
        <v>46</v>
      </c>
      <c r="N4853" s="28">
        <v>19.95</v>
      </c>
    </row>
    <row r="4854">
      <c r="A4854" s="28">
        <v>4853.0</v>
      </c>
      <c r="B4854" s="28">
        <v>18.0</v>
      </c>
      <c r="C4854" s="28" t="s">
        <v>49</v>
      </c>
      <c r="D4854" s="28">
        <v>1.31</v>
      </c>
      <c r="E4854" s="28">
        <v>5.24</v>
      </c>
      <c r="F4854" s="28">
        <v>7.57</v>
      </c>
      <c r="G4854" s="28">
        <v>99.1</v>
      </c>
      <c r="H4854" s="28" t="s">
        <v>45</v>
      </c>
      <c r="I4854" s="28">
        <v>1.73</v>
      </c>
      <c r="J4854" s="28">
        <v>6.46</v>
      </c>
      <c r="K4854" s="28">
        <v>302.92</v>
      </c>
      <c r="L4854" s="28">
        <v>6.58</v>
      </c>
      <c r="M4854" s="28" t="s">
        <v>48</v>
      </c>
      <c r="N4854" s="28">
        <v>93.71</v>
      </c>
    </row>
    <row r="4855">
      <c r="A4855" s="28">
        <v>4854.0</v>
      </c>
      <c r="B4855" s="28">
        <v>20.0</v>
      </c>
      <c r="C4855" s="28" t="s">
        <v>44</v>
      </c>
      <c r="D4855" s="28">
        <v>0.69</v>
      </c>
      <c r="E4855" s="28">
        <v>2.65</v>
      </c>
      <c r="F4855" s="28">
        <v>4.16</v>
      </c>
      <c r="G4855" s="28">
        <v>94.01</v>
      </c>
      <c r="H4855" s="28" t="s">
        <v>47</v>
      </c>
      <c r="I4855" s="28">
        <v>3.53</v>
      </c>
      <c r="J4855" s="28">
        <v>6.66</v>
      </c>
      <c r="K4855" s="28">
        <v>321.0</v>
      </c>
      <c r="L4855" s="28">
        <v>1.71</v>
      </c>
      <c r="M4855" s="28" t="s">
        <v>48</v>
      </c>
      <c r="N4855" s="28">
        <v>62.24</v>
      </c>
    </row>
    <row r="4856">
      <c r="A4856" s="28">
        <v>4855.0</v>
      </c>
      <c r="B4856" s="28">
        <v>17.0</v>
      </c>
      <c r="C4856" s="28" t="s">
        <v>49</v>
      </c>
      <c r="D4856" s="28">
        <v>5.91</v>
      </c>
      <c r="E4856" s="28">
        <v>6.27</v>
      </c>
      <c r="F4856" s="28">
        <v>8.26</v>
      </c>
      <c r="G4856" s="28">
        <v>87.87</v>
      </c>
      <c r="H4856" s="28" t="s">
        <v>45</v>
      </c>
      <c r="I4856" s="28">
        <v>1.19</v>
      </c>
      <c r="J4856" s="28">
        <v>9.09</v>
      </c>
      <c r="K4856" s="28">
        <v>245.03</v>
      </c>
      <c r="L4856" s="28">
        <v>14.95</v>
      </c>
      <c r="M4856" s="28" t="s">
        <v>46</v>
      </c>
      <c r="N4856" s="28">
        <v>66.7</v>
      </c>
    </row>
    <row r="4857">
      <c r="A4857" s="28">
        <v>4856.0</v>
      </c>
      <c r="B4857" s="28">
        <v>20.0</v>
      </c>
      <c r="C4857" s="28" t="s">
        <v>44</v>
      </c>
      <c r="D4857" s="28">
        <v>2.19</v>
      </c>
      <c r="E4857" s="28">
        <v>4.67</v>
      </c>
      <c r="F4857" s="28">
        <v>8.71</v>
      </c>
      <c r="G4857" s="28">
        <v>75.31</v>
      </c>
      <c r="H4857" s="28" t="s">
        <v>51</v>
      </c>
      <c r="I4857" s="28">
        <v>4.59</v>
      </c>
      <c r="J4857" s="28">
        <v>7.91</v>
      </c>
      <c r="K4857" s="28">
        <v>293.1</v>
      </c>
      <c r="L4857" s="28">
        <v>4.96</v>
      </c>
      <c r="M4857" s="28" t="s">
        <v>48</v>
      </c>
      <c r="N4857" s="28">
        <v>75.64</v>
      </c>
    </row>
    <row r="4858">
      <c r="A4858" s="28">
        <v>4857.0</v>
      </c>
      <c r="B4858" s="28">
        <v>24.0</v>
      </c>
      <c r="C4858" s="28" t="s">
        <v>44</v>
      </c>
      <c r="D4858" s="28">
        <v>4.99</v>
      </c>
      <c r="E4858" s="28">
        <v>6.89</v>
      </c>
      <c r="F4858" s="28">
        <v>8.44</v>
      </c>
      <c r="G4858" s="28">
        <v>86.64</v>
      </c>
      <c r="H4858" s="28" t="s">
        <v>45</v>
      </c>
      <c r="I4858" s="28">
        <v>1.73</v>
      </c>
      <c r="J4858" s="28">
        <v>7.3</v>
      </c>
      <c r="K4858" s="28">
        <v>280.98</v>
      </c>
      <c r="L4858" s="28">
        <v>10.31</v>
      </c>
      <c r="M4858" s="28" t="s">
        <v>48</v>
      </c>
      <c r="N4858" s="28">
        <v>82.45</v>
      </c>
    </row>
    <row r="4859">
      <c r="A4859" s="28">
        <v>4858.0</v>
      </c>
      <c r="B4859" s="28">
        <v>16.0</v>
      </c>
      <c r="C4859" s="28" t="s">
        <v>49</v>
      </c>
      <c r="D4859" s="28">
        <v>5.57</v>
      </c>
      <c r="E4859" s="28">
        <v>9.57</v>
      </c>
      <c r="F4859" s="28">
        <v>8.57</v>
      </c>
      <c r="G4859" s="28">
        <v>81.27</v>
      </c>
      <c r="H4859" s="28" t="s">
        <v>51</v>
      </c>
      <c r="I4859" s="28">
        <v>3.81</v>
      </c>
      <c r="J4859" s="28">
        <v>11.48</v>
      </c>
      <c r="K4859" s="28">
        <v>249.45</v>
      </c>
      <c r="L4859" s="28">
        <v>16.41</v>
      </c>
      <c r="M4859" s="28" t="s">
        <v>46</v>
      </c>
      <c r="N4859" s="28">
        <v>94.9118970360268</v>
      </c>
    </row>
    <row r="4860">
      <c r="A4860" s="28">
        <v>4859.0</v>
      </c>
      <c r="B4860" s="28">
        <v>20.0</v>
      </c>
      <c r="C4860" s="28" t="s">
        <v>44</v>
      </c>
      <c r="D4860" s="28">
        <v>2.58</v>
      </c>
      <c r="E4860" s="28">
        <v>5.76</v>
      </c>
      <c r="F4860" s="28">
        <v>4.08</v>
      </c>
      <c r="G4860" s="28">
        <v>69.97</v>
      </c>
      <c r="H4860" s="28" t="s">
        <v>51</v>
      </c>
      <c r="I4860" s="28">
        <v>1.29</v>
      </c>
      <c r="J4860" s="28">
        <v>7.89</v>
      </c>
      <c r="K4860" s="28">
        <v>294.44</v>
      </c>
      <c r="L4860" s="28">
        <v>6.7</v>
      </c>
      <c r="M4860" s="28" t="s">
        <v>48</v>
      </c>
      <c r="N4860" s="28">
        <v>67.91</v>
      </c>
    </row>
    <row r="4861">
      <c r="A4861" s="28">
        <v>4860.0</v>
      </c>
      <c r="B4861" s="28">
        <v>21.0</v>
      </c>
      <c r="C4861" s="28" t="s">
        <v>44</v>
      </c>
      <c r="D4861" s="28">
        <v>6.52</v>
      </c>
      <c r="E4861" s="28">
        <v>8.09</v>
      </c>
      <c r="F4861" s="28">
        <v>8.89</v>
      </c>
      <c r="G4861" s="28">
        <v>78.02</v>
      </c>
      <c r="H4861" s="28" t="s">
        <v>45</v>
      </c>
      <c r="I4861" s="28">
        <v>3.57</v>
      </c>
      <c r="J4861" s="28">
        <v>11.94</v>
      </c>
      <c r="K4861" s="28">
        <v>237.87</v>
      </c>
      <c r="L4861" s="28">
        <v>16.36</v>
      </c>
      <c r="M4861" s="28" t="s">
        <v>46</v>
      </c>
      <c r="N4861" s="28">
        <v>79.8296121397066</v>
      </c>
    </row>
    <row r="4862">
      <c r="A4862" s="28">
        <v>4861.0</v>
      </c>
      <c r="B4862" s="28">
        <v>22.0</v>
      </c>
      <c r="C4862" s="28" t="s">
        <v>44</v>
      </c>
      <c r="D4862" s="28">
        <v>4.4</v>
      </c>
      <c r="E4862" s="28">
        <v>7.78</v>
      </c>
      <c r="F4862" s="28">
        <v>5.83</v>
      </c>
      <c r="G4862" s="28">
        <v>68.49</v>
      </c>
      <c r="H4862" s="28" t="s">
        <v>51</v>
      </c>
      <c r="I4862" s="28">
        <v>0.16</v>
      </c>
      <c r="J4862" s="28">
        <v>6.05</v>
      </c>
      <c r="K4862" s="28">
        <v>270.0</v>
      </c>
      <c r="L4862" s="28">
        <v>12.04</v>
      </c>
      <c r="M4862" s="28" t="s">
        <v>50</v>
      </c>
      <c r="N4862" s="28">
        <v>75.65</v>
      </c>
    </row>
    <row r="4863">
      <c r="A4863" s="28">
        <v>4862.0</v>
      </c>
      <c r="B4863" s="28">
        <v>24.0</v>
      </c>
      <c r="C4863" s="28" t="s">
        <v>49</v>
      </c>
      <c r="D4863" s="28">
        <v>6.95</v>
      </c>
      <c r="E4863" s="28">
        <v>9.3</v>
      </c>
      <c r="F4863" s="28">
        <v>8.35</v>
      </c>
      <c r="G4863" s="28">
        <v>80.02</v>
      </c>
      <c r="H4863" s="28" t="s">
        <v>45</v>
      </c>
      <c r="I4863" s="28">
        <v>1.48</v>
      </c>
      <c r="J4863" s="28">
        <v>12.3</v>
      </c>
      <c r="K4863" s="28">
        <v>243.56</v>
      </c>
      <c r="L4863" s="28">
        <v>14.3</v>
      </c>
      <c r="M4863" s="28" t="s">
        <v>46</v>
      </c>
      <c r="N4863" s="28">
        <v>88.7307787178067</v>
      </c>
    </row>
    <row r="4864">
      <c r="A4864" s="28">
        <v>4863.0</v>
      </c>
      <c r="B4864" s="28">
        <v>21.0</v>
      </c>
      <c r="C4864" s="28" t="s">
        <v>44</v>
      </c>
      <c r="D4864" s="28">
        <v>6.11</v>
      </c>
      <c r="E4864" s="28">
        <v>2.93</v>
      </c>
      <c r="F4864" s="28">
        <v>4.93</v>
      </c>
      <c r="G4864" s="28">
        <v>88.81</v>
      </c>
      <c r="H4864" s="28" t="s">
        <v>51</v>
      </c>
      <c r="I4864" s="28">
        <v>0.46</v>
      </c>
      <c r="J4864" s="28">
        <v>11.82</v>
      </c>
      <c r="K4864" s="28">
        <v>237.67</v>
      </c>
      <c r="L4864" s="28">
        <v>15.42</v>
      </c>
      <c r="M4864" s="28" t="s">
        <v>46</v>
      </c>
      <c r="N4864" s="28">
        <v>27.06</v>
      </c>
    </row>
    <row r="4865">
      <c r="A4865" s="28">
        <v>4864.0</v>
      </c>
      <c r="B4865" s="28">
        <v>20.0</v>
      </c>
      <c r="C4865" s="28" t="s">
        <v>49</v>
      </c>
      <c r="D4865" s="28">
        <v>6.95</v>
      </c>
      <c r="E4865" s="28">
        <v>8.45</v>
      </c>
      <c r="F4865" s="28">
        <v>6.23</v>
      </c>
      <c r="G4865" s="28">
        <v>61.47</v>
      </c>
      <c r="H4865" s="28" t="s">
        <v>47</v>
      </c>
      <c r="I4865" s="28">
        <v>2.26</v>
      </c>
      <c r="J4865" s="28">
        <v>12.05</v>
      </c>
      <c r="K4865" s="28">
        <v>229.55</v>
      </c>
      <c r="L4865" s="28">
        <v>17.74</v>
      </c>
      <c r="M4865" s="28" t="s">
        <v>46</v>
      </c>
      <c r="N4865" s="28">
        <v>70.9478872570757</v>
      </c>
    </row>
    <row r="4866">
      <c r="A4866" s="28">
        <v>4865.0</v>
      </c>
      <c r="B4866" s="28">
        <v>22.0</v>
      </c>
      <c r="C4866" s="28" t="s">
        <v>44</v>
      </c>
      <c r="D4866" s="28">
        <v>0.16</v>
      </c>
      <c r="E4866" s="28">
        <v>9.15</v>
      </c>
      <c r="F4866" s="28">
        <v>4.22</v>
      </c>
      <c r="G4866" s="28">
        <v>90.62</v>
      </c>
      <c r="H4866" s="28" t="s">
        <v>51</v>
      </c>
      <c r="I4866" s="28">
        <v>2.18</v>
      </c>
      <c r="J4866" s="28">
        <v>1.62</v>
      </c>
      <c r="K4866" s="28">
        <v>323.76</v>
      </c>
      <c r="L4866" s="28">
        <v>-1.79</v>
      </c>
      <c r="M4866" s="28" t="s">
        <v>50</v>
      </c>
      <c r="N4866" s="28">
        <v>91.8</v>
      </c>
    </row>
    <row r="4867">
      <c r="A4867" s="28">
        <v>4866.0</v>
      </c>
      <c r="B4867" s="28">
        <v>16.0</v>
      </c>
      <c r="C4867" s="28" t="s">
        <v>49</v>
      </c>
      <c r="D4867" s="28">
        <v>1.95</v>
      </c>
      <c r="E4867" s="28">
        <v>4.53</v>
      </c>
      <c r="F4867" s="28">
        <v>4.2</v>
      </c>
      <c r="G4867" s="28">
        <v>60.8</v>
      </c>
      <c r="H4867" s="28" t="s">
        <v>47</v>
      </c>
      <c r="I4867" s="28">
        <v>1.8</v>
      </c>
      <c r="J4867" s="28">
        <v>3.37</v>
      </c>
      <c r="K4867" s="28">
        <v>298.22</v>
      </c>
      <c r="L4867" s="28">
        <v>2.53</v>
      </c>
      <c r="M4867" s="28" t="s">
        <v>48</v>
      </c>
      <c r="N4867" s="28">
        <v>68.43</v>
      </c>
    </row>
    <row r="4868">
      <c r="A4868" s="28">
        <v>4867.0</v>
      </c>
      <c r="B4868" s="28">
        <v>20.0</v>
      </c>
      <c r="C4868" s="28" t="s">
        <v>44</v>
      </c>
      <c r="D4868" s="28">
        <v>0.72</v>
      </c>
      <c r="E4868" s="28">
        <v>3.82</v>
      </c>
      <c r="F4868" s="28">
        <v>8.72</v>
      </c>
      <c r="G4868" s="28">
        <v>80.69</v>
      </c>
      <c r="H4868" s="28" t="s">
        <v>45</v>
      </c>
      <c r="I4868" s="28">
        <v>4.91</v>
      </c>
      <c r="J4868" s="28">
        <v>3.51</v>
      </c>
      <c r="K4868" s="28">
        <v>323.08</v>
      </c>
      <c r="L4868" s="28">
        <v>6.07</v>
      </c>
      <c r="M4868" s="28" t="s">
        <v>48</v>
      </c>
      <c r="N4868" s="28">
        <v>83.06</v>
      </c>
    </row>
    <row r="4869">
      <c r="A4869" s="28">
        <v>4868.0</v>
      </c>
      <c r="B4869" s="28">
        <v>17.0</v>
      </c>
      <c r="C4869" s="28" t="s">
        <v>44</v>
      </c>
      <c r="D4869" s="28">
        <v>3.54</v>
      </c>
      <c r="E4869" s="28">
        <v>9.57</v>
      </c>
      <c r="F4869" s="28">
        <v>8.05</v>
      </c>
      <c r="G4869" s="28">
        <v>82.94</v>
      </c>
      <c r="H4869" s="28" t="s">
        <v>45</v>
      </c>
      <c r="I4869" s="28">
        <v>1.22</v>
      </c>
      <c r="J4869" s="28">
        <v>8.06</v>
      </c>
      <c r="K4869" s="28">
        <v>280.22</v>
      </c>
      <c r="L4869" s="28">
        <v>7.05</v>
      </c>
      <c r="M4869" s="28" t="s">
        <v>48</v>
      </c>
      <c r="N4869" s="28">
        <v>100.0</v>
      </c>
    </row>
    <row r="4870">
      <c r="A4870" s="28">
        <v>4869.0</v>
      </c>
      <c r="B4870" s="28">
        <v>19.0</v>
      </c>
      <c r="C4870" s="28" t="s">
        <v>44</v>
      </c>
      <c r="D4870" s="28">
        <v>7.12</v>
      </c>
      <c r="E4870" s="28">
        <v>6.65</v>
      </c>
      <c r="F4870" s="28">
        <v>6.65</v>
      </c>
      <c r="G4870" s="28">
        <v>90.45</v>
      </c>
      <c r="H4870" s="28" t="s">
        <v>45</v>
      </c>
      <c r="I4870" s="28">
        <v>3.96</v>
      </c>
      <c r="J4870" s="28">
        <v>8.18</v>
      </c>
      <c r="K4870" s="28">
        <v>253.16</v>
      </c>
      <c r="L4870" s="28">
        <v>14.07</v>
      </c>
      <c r="M4870" s="28" t="s">
        <v>46</v>
      </c>
      <c r="N4870" s="28">
        <v>53.17</v>
      </c>
    </row>
    <row r="4871">
      <c r="A4871" s="28">
        <v>4870.0</v>
      </c>
      <c r="B4871" s="28">
        <v>22.0</v>
      </c>
      <c r="C4871" s="28" t="s">
        <v>44</v>
      </c>
      <c r="D4871" s="28">
        <v>3.74</v>
      </c>
      <c r="E4871" s="28">
        <v>4.43</v>
      </c>
      <c r="F4871" s="28">
        <v>6.63</v>
      </c>
      <c r="G4871" s="28">
        <v>90.44</v>
      </c>
      <c r="H4871" s="28" t="s">
        <v>45</v>
      </c>
      <c r="I4871" s="28">
        <v>2.24</v>
      </c>
      <c r="J4871" s="28">
        <v>9.49</v>
      </c>
      <c r="K4871" s="28">
        <v>282.09</v>
      </c>
      <c r="L4871" s="28">
        <v>6.32</v>
      </c>
      <c r="M4871" s="28" t="s">
        <v>48</v>
      </c>
      <c r="N4871" s="28">
        <v>63.92</v>
      </c>
    </row>
    <row r="4872">
      <c r="A4872" s="28">
        <v>4871.0</v>
      </c>
      <c r="B4872" s="28">
        <v>20.0</v>
      </c>
      <c r="C4872" s="28" t="s">
        <v>49</v>
      </c>
      <c r="D4872" s="28">
        <v>6.8</v>
      </c>
      <c r="E4872" s="28">
        <v>8.13</v>
      </c>
      <c r="F4872" s="28">
        <v>7.74</v>
      </c>
      <c r="G4872" s="28">
        <v>76.7</v>
      </c>
      <c r="H4872" s="28" t="s">
        <v>51</v>
      </c>
      <c r="I4872" s="28">
        <v>1.67</v>
      </c>
      <c r="J4872" s="28">
        <v>10.43</v>
      </c>
      <c r="K4872" s="28">
        <v>257.19</v>
      </c>
      <c r="L4872" s="28">
        <v>13.84</v>
      </c>
      <c r="M4872" s="28" t="s">
        <v>46</v>
      </c>
      <c r="N4872" s="28">
        <v>76.5539300231175</v>
      </c>
    </row>
    <row r="4873">
      <c r="A4873" s="28">
        <v>4872.0</v>
      </c>
      <c r="B4873" s="28">
        <v>21.0</v>
      </c>
      <c r="C4873" s="28" t="s">
        <v>44</v>
      </c>
      <c r="D4873" s="28">
        <v>2.62</v>
      </c>
      <c r="E4873" s="28">
        <v>3.74</v>
      </c>
      <c r="F4873" s="28">
        <v>5.71</v>
      </c>
      <c r="G4873" s="28">
        <v>62.65</v>
      </c>
      <c r="H4873" s="28" t="s">
        <v>51</v>
      </c>
      <c r="I4873" s="28">
        <v>1.02</v>
      </c>
      <c r="J4873" s="28">
        <v>5.41</v>
      </c>
      <c r="K4873" s="28">
        <v>305.46</v>
      </c>
      <c r="L4873" s="28">
        <v>8.19</v>
      </c>
      <c r="M4873" s="28" t="s">
        <v>48</v>
      </c>
      <c r="N4873" s="28">
        <v>49.15</v>
      </c>
    </row>
    <row r="4874">
      <c r="A4874" s="28">
        <v>4873.0</v>
      </c>
      <c r="B4874" s="28">
        <v>17.0</v>
      </c>
      <c r="C4874" s="28" t="s">
        <v>44</v>
      </c>
      <c r="D4874" s="28">
        <v>2.72</v>
      </c>
      <c r="E4874" s="28">
        <v>2.59</v>
      </c>
      <c r="F4874" s="28">
        <v>7.81</v>
      </c>
      <c r="G4874" s="28">
        <v>87.74</v>
      </c>
      <c r="H4874" s="28" t="s">
        <v>47</v>
      </c>
      <c r="I4874" s="28">
        <v>3.17</v>
      </c>
      <c r="J4874" s="28">
        <v>6.53</v>
      </c>
      <c r="K4874" s="28">
        <v>280.94</v>
      </c>
      <c r="L4874" s="28">
        <v>9.26</v>
      </c>
      <c r="M4874" s="28" t="s">
        <v>48</v>
      </c>
      <c r="N4874" s="28">
        <v>67.01</v>
      </c>
    </row>
    <row r="4875">
      <c r="A4875" s="28">
        <v>4874.0</v>
      </c>
      <c r="B4875" s="28">
        <v>18.0</v>
      </c>
      <c r="C4875" s="28" t="s">
        <v>49</v>
      </c>
      <c r="D4875" s="28">
        <v>7.16</v>
      </c>
      <c r="E4875" s="28">
        <v>5.9</v>
      </c>
      <c r="F4875" s="28">
        <v>6.43</v>
      </c>
      <c r="G4875" s="28">
        <v>80.44</v>
      </c>
      <c r="H4875" s="28" t="s">
        <v>47</v>
      </c>
      <c r="I4875" s="28">
        <v>1.67</v>
      </c>
      <c r="J4875" s="28">
        <v>11.74</v>
      </c>
      <c r="K4875" s="28">
        <v>248.88</v>
      </c>
      <c r="L4875" s="28">
        <v>18.2</v>
      </c>
      <c r="M4875" s="28" t="s">
        <v>46</v>
      </c>
      <c r="N4875" s="28">
        <v>45.14</v>
      </c>
    </row>
    <row r="4876">
      <c r="A4876" s="28">
        <v>4875.0</v>
      </c>
      <c r="B4876" s="28">
        <v>22.0</v>
      </c>
      <c r="C4876" s="28" t="s">
        <v>44</v>
      </c>
      <c r="D4876" s="28">
        <v>3.41</v>
      </c>
      <c r="E4876" s="28">
        <v>6.1</v>
      </c>
      <c r="F4876" s="28">
        <v>7.19</v>
      </c>
      <c r="G4876" s="28">
        <v>73.32</v>
      </c>
      <c r="H4876" s="28" t="s">
        <v>51</v>
      </c>
      <c r="I4876" s="28">
        <v>4.06</v>
      </c>
      <c r="J4876" s="28">
        <v>5.78</v>
      </c>
      <c r="K4876" s="28">
        <v>288.48</v>
      </c>
      <c r="L4876" s="28">
        <v>7.94</v>
      </c>
      <c r="M4876" s="28" t="s">
        <v>48</v>
      </c>
      <c r="N4876" s="28">
        <v>71.4807801598634</v>
      </c>
    </row>
    <row r="4877">
      <c r="A4877" s="28">
        <v>4876.0</v>
      </c>
      <c r="B4877" s="28">
        <v>17.0</v>
      </c>
      <c r="C4877" s="28" t="s">
        <v>44</v>
      </c>
      <c r="D4877" s="28">
        <v>6.32</v>
      </c>
      <c r="E4877" s="28">
        <v>8.43</v>
      </c>
      <c r="F4877" s="28">
        <v>8.82</v>
      </c>
      <c r="G4877" s="28">
        <v>69.39</v>
      </c>
      <c r="H4877" s="28" t="s">
        <v>51</v>
      </c>
      <c r="I4877" s="28">
        <v>4.84</v>
      </c>
      <c r="J4877" s="28">
        <v>8.78</v>
      </c>
      <c r="K4877" s="28">
        <v>252.86</v>
      </c>
      <c r="L4877" s="28">
        <v>11.72</v>
      </c>
      <c r="M4877" s="28" t="s">
        <v>46</v>
      </c>
      <c r="N4877" s="28">
        <v>92.8776669441845</v>
      </c>
    </row>
    <row r="4878">
      <c r="A4878" s="28">
        <v>4877.0</v>
      </c>
      <c r="B4878" s="28">
        <v>21.0</v>
      </c>
      <c r="C4878" s="28" t="s">
        <v>49</v>
      </c>
      <c r="D4878" s="28">
        <v>1.89</v>
      </c>
      <c r="E4878" s="28">
        <v>5.11</v>
      </c>
      <c r="F4878" s="28">
        <v>6.36</v>
      </c>
      <c r="G4878" s="28">
        <v>64.79</v>
      </c>
      <c r="H4878" s="28" t="s">
        <v>45</v>
      </c>
      <c r="I4878" s="28">
        <v>1.14</v>
      </c>
      <c r="J4878" s="28">
        <v>5.23</v>
      </c>
      <c r="K4878" s="28">
        <v>309.17</v>
      </c>
      <c r="L4878" s="28">
        <v>6.28</v>
      </c>
      <c r="M4878" s="28" t="s">
        <v>48</v>
      </c>
      <c r="N4878" s="28">
        <v>76.67</v>
      </c>
    </row>
    <row r="4879">
      <c r="A4879" s="28">
        <v>4878.0</v>
      </c>
      <c r="B4879" s="28">
        <v>20.0</v>
      </c>
      <c r="C4879" s="28" t="s">
        <v>49</v>
      </c>
      <c r="D4879" s="28">
        <v>7.59</v>
      </c>
      <c r="E4879" s="28">
        <v>8.33</v>
      </c>
      <c r="F4879" s="28">
        <v>6.09</v>
      </c>
      <c r="G4879" s="28">
        <v>71.81</v>
      </c>
      <c r="H4879" s="28" t="s">
        <v>51</v>
      </c>
      <c r="I4879" s="28">
        <v>0.64</v>
      </c>
      <c r="J4879" s="28">
        <v>11.94</v>
      </c>
      <c r="K4879" s="28">
        <v>225.83</v>
      </c>
      <c r="L4879" s="28">
        <v>16.47</v>
      </c>
      <c r="M4879" s="28" t="s">
        <v>46</v>
      </c>
      <c r="N4879" s="28">
        <v>72.526711211123</v>
      </c>
    </row>
    <row r="4880">
      <c r="A4880" s="28">
        <v>4879.0</v>
      </c>
      <c r="B4880" s="28">
        <v>16.0</v>
      </c>
      <c r="C4880" s="28" t="s">
        <v>44</v>
      </c>
      <c r="D4880" s="28">
        <v>4.6</v>
      </c>
      <c r="E4880" s="28">
        <v>3.8</v>
      </c>
      <c r="F4880" s="28">
        <v>8.53</v>
      </c>
      <c r="G4880" s="28">
        <v>78.34</v>
      </c>
      <c r="H4880" s="28" t="s">
        <v>45</v>
      </c>
      <c r="I4880" s="28">
        <v>1.58</v>
      </c>
      <c r="J4880" s="28">
        <v>9.13</v>
      </c>
      <c r="K4880" s="28">
        <v>268.08</v>
      </c>
      <c r="L4880" s="28">
        <v>8.25</v>
      </c>
      <c r="M4880" s="28" t="s">
        <v>48</v>
      </c>
      <c r="N4880" s="28">
        <v>66.3550742134376</v>
      </c>
    </row>
    <row r="4881">
      <c r="A4881" s="28">
        <v>4880.0</v>
      </c>
      <c r="B4881" s="28">
        <v>19.0</v>
      </c>
      <c r="C4881" s="28" t="s">
        <v>44</v>
      </c>
      <c r="D4881" s="28">
        <v>6.07</v>
      </c>
      <c r="E4881" s="28">
        <v>6.18</v>
      </c>
      <c r="F4881" s="28">
        <v>8.51</v>
      </c>
      <c r="G4881" s="28">
        <v>79.1</v>
      </c>
      <c r="H4881" s="28" t="s">
        <v>51</v>
      </c>
      <c r="I4881" s="28">
        <v>2.34</v>
      </c>
      <c r="J4881" s="28">
        <v>8.69</v>
      </c>
      <c r="K4881" s="28">
        <v>242.95</v>
      </c>
      <c r="L4881" s="28">
        <v>13.51</v>
      </c>
      <c r="M4881" s="28" t="s">
        <v>46</v>
      </c>
      <c r="N4881" s="28">
        <v>66.6</v>
      </c>
    </row>
    <row r="4882">
      <c r="A4882" s="28">
        <v>4881.0</v>
      </c>
      <c r="B4882" s="28">
        <v>17.0</v>
      </c>
      <c r="C4882" s="28" t="s">
        <v>52</v>
      </c>
      <c r="D4882" s="28">
        <v>0.72</v>
      </c>
      <c r="E4882" s="28">
        <v>2.88</v>
      </c>
      <c r="F4882" s="28">
        <v>8.96</v>
      </c>
      <c r="G4882" s="28">
        <v>83.31</v>
      </c>
      <c r="H4882" s="28" t="s">
        <v>47</v>
      </c>
      <c r="I4882" s="28">
        <v>1.5</v>
      </c>
      <c r="J4882" s="28">
        <v>3.33</v>
      </c>
      <c r="K4882" s="28">
        <v>334.46</v>
      </c>
      <c r="L4882" s="28">
        <v>5.29</v>
      </c>
      <c r="M4882" s="28" t="s">
        <v>48</v>
      </c>
      <c r="N4882" s="28">
        <v>80.57</v>
      </c>
    </row>
    <row r="4883">
      <c r="A4883" s="28">
        <v>4882.0</v>
      </c>
      <c r="B4883" s="28">
        <v>19.0</v>
      </c>
      <c r="C4883" s="28" t="s">
        <v>44</v>
      </c>
      <c r="D4883" s="28">
        <v>3.94</v>
      </c>
      <c r="E4883" s="28">
        <v>4.47</v>
      </c>
      <c r="F4883" s="28">
        <v>6.75</v>
      </c>
      <c r="G4883" s="28">
        <v>74.5</v>
      </c>
      <c r="H4883" s="28" t="s">
        <v>51</v>
      </c>
      <c r="I4883" s="28">
        <v>4.85</v>
      </c>
      <c r="J4883" s="28">
        <v>7.38</v>
      </c>
      <c r="K4883" s="28">
        <v>265.19</v>
      </c>
      <c r="L4883" s="28">
        <v>11.82</v>
      </c>
      <c r="M4883" s="28" t="s">
        <v>48</v>
      </c>
      <c r="N4883" s="28">
        <v>53.26</v>
      </c>
    </row>
    <row r="4884">
      <c r="A4884" s="28">
        <v>4883.0</v>
      </c>
      <c r="B4884" s="28">
        <v>16.0</v>
      </c>
      <c r="C4884" s="28" t="s">
        <v>52</v>
      </c>
      <c r="D4884" s="28">
        <v>7.21</v>
      </c>
      <c r="E4884" s="28">
        <v>8.72</v>
      </c>
      <c r="F4884" s="28">
        <v>5.72</v>
      </c>
      <c r="G4884" s="28">
        <v>96.8</v>
      </c>
      <c r="H4884" s="28" t="s">
        <v>45</v>
      </c>
      <c r="I4884" s="28">
        <v>3.9</v>
      </c>
      <c r="J4884" s="28">
        <v>10.92</v>
      </c>
      <c r="K4884" s="28">
        <v>220.7</v>
      </c>
      <c r="L4884" s="28">
        <v>18.63</v>
      </c>
      <c r="M4884" s="28" t="s">
        <v>50</v>
      </c>
      <c r="N4884" s="28">
        <v>76.2443134943991</v>
      </c>
    </row>
    <row r="4885">
      <c r="A4885" s="28">
        <v>4884.0</v>
      </c>
      <c r="B4885" s="28">
        <v>17.0</v>
      </c>
      <c r="C4885" s="28" t="s">
        <v>44</v>
      </c>
      <c r="D4885" s="28">
        <v>7.02</v>
      </c>
      <c r="E4885" s="28">
        <v>2.94</v>
      </c>
      <c r="F4885" s="28">
        <v>5.2</v>
      </c>
      <c r="G4885" s="28">
        <v>79.83</v>
      </c>
      <c r="H4885" s="28" t="s">
        <v>47</v>
      </c>
      <c r="I4885" s="28">
        <v>4.83</v>
      </c>
      <c r="J4885" s="28">
        <v>11.27</v>
      </c>
      <c r="K4885" s="28">
        <v>227.58</v>
      </c>
      <c r="L4885" s="28">
        <v>16.77</v>
      </c>
      <c r="M4885" s="28" t="s">
        <v>46</v>
      </c>
      <c r="N4885" s="28">
        <v>19.89</v>
      </c>
    </row>
    <row r="4886">
      <c r="A4886" s="28">
        <v>4885.0</v>
      </c>
      <c r="B4886" s="28">
        <v>23.0</v>
      </c>
      <c r="C4886" s="28" t="s">
        <v>49</v>
      </c>
      <c r="D4886" s="28">
        <v>0.37</v>
      </c>
      <c r="E4886" s="28">
        <v>8.29</v>
      </c>
      <c r="F4886" s="28">
        <v>4.17</v>
      </c>
      <c r="G4886" s="28">
        <v>76.95</v>
      </c>
      <c r="H4886" s="28" t="s">
        <v>45</v>
      </c>
      <c r="I4886" s="28">
        <v>1.87</v>
      </c>
      <c r="J4886" s="28">
        <v>4.46</v>
      </c>
      <c r="K4886" s="28">
        <v>315.01</v>
      </c>
      <c r="L4886" s="28">
        <v>0.93</v>
      </c>
      <c r="M4886" s="28" t="s">
        <v>50</v>
      </c>
      <c r="N4886" s="28">
        <v>82.62</v>
      </c>
    </row>
    <row r="4887">
      <c r="A4887" s="28">
        <v>4886.0</v>
      </c>
      <c r="B4887" s="28">
        <v>21.0</v>
      </c>
      <c r="C4887" s="28" t="s">
        <v>44</v>
      </c>
      <c r="D4887" s="28">
        <v>2.43</v>
      </c>
      <c r="E4887" s="28">
        <v>3.55</v>
      </c>
      <c r="F4887" s="28">
        <v>7.63</v>
      </c>
      <c r="G4887" s="28">
        <v>61.93</v>
      </c>
      <c r="H4887" s="28" t="s">
        <v>47</v>
      </c>
      <c r="I4887" s="28">
        <v>1.52</v>
      </c>
      <c r="J4887" s="28">
        <v>5.29</v>
      </c>
      <c r="K4887" s="28">
        <v>290.22</v>
      </c>
      <c r="L4887" s="28">
        <v>7.46</v>
      </c>
      <c r="M4887" s="28" t="s">
        <v>48</v>
      </c>
      <c r="N4887" s="28">
        <v>58.42</v>
      </c>
    </row>
    <row r="4888">
      <c r="A4888" s="28">
        <v>4887.0</v>
      </c>
      <c r="B4888" s="28">
        <v>17.0</v>
      </c>
      <c r="C4888" s="28" t="s">
        <v>49</v>
      </c>
      <c r="D4888" s="28">
        <v>3.55</v>
      </c>
      <c r="E4888" s="28">
        <v>1.31</v>
      </c>
      <c r="F4888" s="28">
        <v>5.17</v>
      </c>
      <c r="G4888" s="28">
        <v>83.96</v>
      </c>
      <c r="H4888" s="28" t="s">
        <v>47</v>
      </c>
      <c r="I4888" s="28">
        <v>2.04</v>
      </c>
      <c r="J4888" s="28">
        <v>6.03</v>
      </c>
      <c r="K4888" s="28">
        <v>286.3</v>
      </c>
      <c r="L4888" s="28">
        <v>8.64</v>
      </c>
      <c r="M4888" s="28" t="s">
        <v>48</v>
      </c>
      <c r="N4888" s="28">
        <v>50.85</v>
      </c>
    </row>
    <row r="4889">
      <c r="A4889" s="28">
        <v>4888.0</v>
      </c>
      <c r="B4889" s="28">
        <v>21.0</v>
      </c>
      <c r="C4889" s="28" t="s">
        <v>44</v>
      </c>
      <c r="D4889" s="28">
        <v>1.38</v>
      </c>
      <c r="E4889" s="28">
        <v>1.99</v>
      </c>
      <c r="F4889" s="28">
        <v>7.03</v>
      </c>
      <c r="G4889" s="28">
        <v>84.11</v>
      </c>
      <c r="H4889" s="28" t="s">
        <v>51</v>
      </c>
      <c r="I4889" s="28">
        <v>2.61</v>
      </c>
      <c r="J4889" s="28">
        <v>3.92</v>
      </c>
      <c r="K4889" s="28">
        <v>303.75</v>
      </c>
      <c r="L4889" s="28">
        <v>3.52</v>
      </c>
      <c r="M4889" s="28" t="s">
        <v>48</v>
      </c>
      <c r="N4889" s="28">
        <v>70.97</v>
      </c>
    </row>
    <row r="4890">
      <c r="A4890" s="28">
        <v>4889.0</v>
      </c>
      <c r="B4890" s="28">
        <v>24.0</v>
      </c>
      <c r="C4890" s="28" t="s">
        <v>49</v>
      </c>
      <c r="D4890" s="28">
        <v>5.84</v>
      </c>
      <c r="E4890" s="28">
        <v>7.71</v>
      </c>
      <c r="F4890" s="28">
        <v>8.58</v>
      </c>
      <c r="G4890" s="28">
        <v>83.33</v>
      </c>
      <c r="H4890" s="28" t="s">
        <v>45</v>
      </c>
      <c r="I4890" s="28">
        <v>3.71</v>
      </c>
      <c r="J4890" s="28">
        <v>10.07</v>
      </c>
      <c r="K4890" s="28">
        <v>244.97</v>
      </c>
      <c r="L4890" s="28">
        <v>15.13</v>
      </c>
      <c r="M4890" s="28" t="s">
        <v>46</v>
      </c>
      <c r="N4890" s="28">
        <v>85.6512995479552</v>
      </c>
    </row>
    <row r="4891">
      <c r="A4891" s="28">
        <v>4890.0</v>
      </c>
      <c r="B4891" s="28">
        <v>22.0</v>
      </c>
      <c r="C4891" s="28" t="s">
        <v>44</v>
      </c>
      <c r="D4891" s="28">
        <v>1.48</v>
      </c>
      <c r="E4891" s="28">
        <v>3.36</v>
      </c>
      <c r="F4891" s="28">
        <v>8.75</v>
      </c>
      <c r="G4891" s="28">
        <v>95.5</v>
      </c>
      <c r="H4891" s="28" t="s">
        <v>47</v>
      </c>
      <c r="I4891" s="28">
        <v>4.41</v>
      </c>
      <c r="J4891" s="28">
        <v>4.65</v>
      </c>
      <c r="K4891" s="28">
        <v>307.07</v>
      </c>
      <c r="L4891" s="28">
        <v>5.46</v>
      </c>
      <c r="M4891" s="28" t="s">
        <v>48</v>
      </c>
      <c r="N4891" s="28">
        <v>93.72</v>
      </c>
    </row>
    <row r="4892">
      <c r="A4892" s="28">
        <v>4891.0</v>
      </c>
      <c r="B4892" s="28">
        <v>24.0</v>
      </c>
      <c r="C4892" s="28" t="s">
        <v>44</v>
      </c>
      <c r="D4892" s="28">
        <v>2.77</v>
      </c>
      <c r="E4892" s="28">
        <v>6.89</v>
      </c>
      <c r="F4892" s="28">
        <v>4.02</v>
      </c>
      <c r="G4892" s="28">
        <v>90.52</v>
      </c>
      <c r="H4892" s="28" t="s">
        <v>51</v>
      </c>
      <c r="I4892" s="28">
        <v>2.32</v>
      </c>
      <c r="J4892" s="28">
        <v>4.44</v>
      </c>
      <c r="K4892" s="28">
        <v>298.41</v>
      </c>
      <c r="L4892" s="28">
        <v>5.14</v>
      </c>
      <c r="M4892" s="28" t="s">
        <v>48</v>
      </c>
      <c r="N4892" s="28">
        <v>70.74</v>
      </c>
    </row>
    <row r="4893">
      <c r="A4893" s="28">
        <v>4892.0</v>
      </c>
      <c r="B4893" s="28">
        <v>20.0</v>
      </c>
      <c r="C4893" s="28" t="s">
        <v>49</v>
      </c>
      <c r="D4893" s="28">
        <v>5.31</v>
      </c>
      <c r="E4893" s="28">
        <v>7.29</v>
      </c>
      <c r="F4893" s="28">
        <v>5.59</v>
      </c>
      <c r="G4893" s="28">
        <v>94.7</v>
      </c>
      <c r="H4893" s="28" t="s">
        <v>45</v>
      </c>
      <c r="I4893" s="28">
        <v>1.45</v>
      </c>
      <c r="J4893" s="28">
        <v>6.34</v>
      </c>
      <c r="K4893" s="28">
        <v>258.35</v>
      </c>
      <c r="L4893" s="28">
        <v>9.8</v>
      </c>
      <c r="M4893" s="28" t="s">
        <v>50</v>
      </c>
      <c r="N4893" s="28">
        <v>73.8191879814351</v>
      </c>
    </row>
    <row r="4894">
      <c r="A4894" s="28">
        <v>4893.0</v>
      </c>
      <c r="B4894" s="28">
        <v>22.0</v>
      </c>
      <c r="C4894" s="28" t="s">
        <v>49</v>
      </c>
      <c r="D4894" s="28">
        <v>3.86</v>
      </c>
      <c r="E4894" s="28">
        <v>4.11</v>
      </c>
      <c r="F4894" s="28">
        <v>8.19</v>
      </c>
      <c r="G4894" s="28">
        <v>62.38</v>
      </c>
      <c r="H4894" s="28" t="s">
        <v>51</v>
      </c>
      <c r="I4894" s="28">
        <v>1.59</v>
      </c>
      <c r="J4894" s="28">
        <v>5.01</v>
      </c>
      <c r="K4894" s="28">
        <v>282.37</v>
      </c>
      <c r="L4894" s="28">
        <v>5.99</v>
      </c>
      <c r="M4894" s="28" t="s">
        <v>48</v>
      </c>
      <c r="N4894" s="28">
        <v>56.38</v>
      </c>
    </row>
    <row r="4895">
      <c r="A4895" s="28">
        <v>4894.0</v>
      </c>
      <c r="B4895" s="28">
        <v>22.0</v>
      </c>
      <c r="C4895" s="28" t="s">
        <v>49</v>
      </c>
      <c r="D4895" s="28">
        <v>5.91</v>
      </c>
      <c r="E4895" s="28">
        <v>5.27</v>
      </c>
      <c r="F4895" s="28">
        <v>6.68</v>
      </c>
      <c r="G4895" s="28">
        <v>72.73</v>
      </c>
      <c r="H4895" s="28" t="s">
        <v>51</v>
      </c>
      <c r="I4895" s="28">
        <v>3.48</v>
      </c>
      <c r="J4895" s="28">
        <v>11.25</v>
      </c>
      <c r="K4895" s="28">
        <v>249.91</v>
      </c>
      <c r="L4895" s="28">
        <v>15.0</v>
      </c>
      <c r="M4895" s="28" t="s">
        <v>46</v>
      </c>
      <c r="N4895" s="28">
        <v>60.81</v>
      </c>
    </row>
    <row r="4896">
      <c r="A4896" s="28">
        <v>4895.0</v>
      </c>
      <c r="B4896" s="28">
        <v>18.0</v>
      </c>
      <c r="C4896" s="28" t="s">
        <v>44</v>
      </c>
      <c r="D4896" s="28">
        <v>7.69</v>
      </c>
      <c r="E4896" s="28">
        <v>4.63</v>
      </c>
      <c r="F4896" s="28">
        <v>8.04</v>
      </c>
      <c r="G4896" s="28">
        <v>72.75</v>
      </c>
      <c r="H4896" s="28" t="s">
        <v>45</v>
      </c>
      <c r="I4896" s="28">
        <v>2.84</v>
      </c>
      <c r="J4896" s="28">
        <v>10.98</v>
      </c>
      <c r="K4896" s="28">
        <v>225.12</v>
      </c>
      <c r="L4896" s="28">
        <v>18.84</v>
      </c>
      <c r="M4896" s="28" t="s">
        <v>46</v>
      </c>
      <c r="N4896" s="28">
        <v>43.46</v>
      </c>
    </row>
    <row r="4897">
      <c r="A4897" s="28">
        <v>4896.0</v>
      </c>
      <c r="B4897" s="28">
        <v>22.0</v>
      </c>
      <c r="C4897" s="28" t="s">
        <v>49</v>
      </c>
      <c r="D4897" s="28">
        <v>0.93</v>
      </c>
      <c r="E4897" s="28">
        <v>9.53</v>
      </c>
      <c r="F4897" s="28">
        <v>8.27</v>
      </c>
      <c r="G4897" s="28">
        <v>86.28</v>
      </c>
      <c r="H4897" s="28" t="s">
        <v>45</v>
      </c>
      <c r="I4897" s="28">
        <v>2.43</v>
      </c>
      <c r="J4897" s="28">
        <v>5.22</v>
      </c>
      <c r="K4897" s="28">
        <v>315.82</v>
      </c>
      <c r="L4897" s="28">
        <v>2.82</v>
      </c>
      <c r="M4897" s="28" t="s">
        <v>48</v>
      </c>
      <c r="N4897" s="28">
        <v>100.0</v>
      </c>
    </row>
    <row r="4898">
      <c r="A4898" s="28">
        <v>4897.0</v>
      </c>
      <c r="B4898" s="28">
        <v>16.0</v>
      </c>
      <c r="C4898" s="28" t="s">
        <v>44</v>
      </c>
      <c r="D4898" s="28">
        <v>5.68</v>
      </c>
      <c r="E4898" s="28">
        <v>3.88</v>
      </c>
      <c r="F4898" s="28">
        <v>6.21</v>
      </c>
      <c r="G4898" s="28">
        <v>77.94</v>
      </c>
      <c r="H4898" s="28" t="s">
        <v>45</v>
      </c>
      <c r="I4898" s="28">
        <v>1.01</v>
      </c>
      <c r="J4898" s="28">
        <v>11.33</v>
      </c>
      <c r="K4898" s="28">
        <v>254.13</v>
      </c>
      <c r="L4898" s="28">
        <v>12.05</v>
      </c>
      <c r="M4898" s="28" t="s">
        <v>46</v>
      </c>
      <c r="N4898" s="28">
        <v>40.97</v>
      </c>
    </row>
    <row r="4899">
      <c r="A4899" s="28">
        <v>4898.0</v>
      </c>
      <c r="B4899" s="28">
        <v>24.0</v>
      </c>
      <c r="C4899" s="28" t="s">
        <v>52</v>
      </c>
      <c r="D4899" s="28">
        <v>1.84</v>
      </c>
      <c r="E4899" s="28">
        <v>2.65</v>
      </c>
      <c r="F4899" s="28">
        <v>5.79</v>
      </c>
      <c r="G4899" s="28">
        <v>91.1</v>
      </c>
      <c r="H4899" s="28" t="s">
        <v>45</v>
      </c>
      <c r="I4899" s="28">
        <v>4.38</v>
      </c>
      <c r="J4899" s="28">
        <v>3.47</v>
      </c>
      <c r="K4899" s="28">
        <v>307.96</v>
      </c>
      <c r="L4899" s="28">
        <v>5.5</v>
      </c>
      <c r="M4899" s="28" t="s">
        <v>48</v>
      </c>
      <c r="N4899" s="28">
        <v>67.81</v>
      </c>
    </row>
    <row r="4900">
      <c r="A4900" s="28">
        <v>4899.0</v>
      </c>
      <c r="B4900" s="28">
        <v>21.0</v>
      </c>
      <c r="C4900" s="28" t="s">
        <v>49</v>
      </c>
      <c r="D4900" s="28">
        <v>3.32</v>
      </c>
      <c r="E4900" s="28">
        <v>4.29</v>
      </c>
      <c r="F4900" s="28">
        <v>6.28</v>
      </c>
      <c r="G4900" s="28">
        <v>75.38</v>
      </c>
      <c r="H4900" s="28" t="s">
        <v>45</v>
      </c>
      <c r="I4900" s="28">
        <v>3.91</v>
      </c>
      <c r="J4900" s="28">
        <v>6.56</v>
      </c>
      <c r="K4900" s="28">
        <v>295.58</v>
      </c>
      <c r="L4900" s="28">
        <v>11.42</v>
      </c>
      <c r="M4900" s="28" t="s">
        <v>48</v>
      </c>
      <c r="N4900" s="28">
        <v>55.71</v>
      </c>
    </row>
    <row r="4901">
      <c r="A4901" s="28">
        <v>4900.0</v>
      </c>
      <c r="B4901" s="28">
        <v>20.0</v>
      </c>
      <c r="C4901" s="28" t="s">
        <v>44</v>
      </c>
      <c r="D4901" s="28">
        <v>0.26</v>
      </c>
      <c r="E4901" s="28">
        <v>7.03</v>
      </c>
      <c r="F4901" s="28">
        <v>7.26</v>
      </c>
      <c r="G4901" s="28">
        <v>68.86</v>
      </c>
      <c r="H4901" s="28" t="s">
        <v>45</v>
      </c>
      <c r="I4901" s="28">
        <v>0.7</v>
      </c>
      <c r="J4901" s="28">
        <v>3.96</v>
      </c>
      <c r="K4901" s="28">
        <v>315.75</v>
      </c>
      <c r="L4901" s="28">
        <v>6.35</v>
      </c>
      <c r="M4901" s="28" t="s">
        <v>48</v>
      </c>
      <c r="N4901" s="28">
        <v>90.72</v>
      </c>
    </row>
    <row r="4902">
      <c r="A4902" s="28">
        <v>4901.0</v>
      </c>
      <c r="B4902" s="28">
        <v>22.0</v>
      </c>
      <c r="C4902" s="28" t="s">
        <v>49</v>
      </c>
      <c r="D4902" s="28">
        <v>1.09</v>
      </c>
      <c r="E4902" s="28">
        <v>7.28</v>
      </c>
      <c r="F4902" s="28">
        <v>5.84</v>
      </c>
      <c r="G4902" s="28">
        <v>71.64</v>
      </c>
      <c r="H4902" s="28" t="s">
        <v>45</v>
      </c>
      <c r="I4902" s="28">
        <v>1.84</v>
      </c>
      <c r="J4902" s="28">
        <v>6.3</v>
      </c>
      <c r="K4902" s="28">
        <v>313.39</v>
      </c>
      <c r="L4902" s="28">
        <v>7.82</v>
      </c>
      <c r="M4902" s="28" t="s">
        <v>50</v>
      </c>
      <c r="N4902" s="28">
        <v>86.29</v>
      </c>
    </row>
    <row r="4903">
      <c r="A4903" s="28">
        <v>4902.0</v>
      </c>
      <c r="B4903" s="28">
        <v>20.0</v>
      </c>
      <c r="C4903" s="28" t="s">
        <v>49</v>
      </c>
      <c r="D4903" s="28">
        <v>2.56</v>
      </c>
      <c r="E4903" s="28">
        <v>9.32</v>
      </c>
      <c r="F4903" s="28">
        <v>7.87</v>
      </c>
      <c r="G4903" s="28">
        <v>67.3</v>
      </c>
      <c r="H4903" s="28" t="s">
        <v>45</v>
      </c>
      <c r="I4903" s="28">
        <v>2.71</v>
      </c>
      <c r="J4903" s="28">
        <v>8.53</v>
      </c>
      <c r="K4903" s="28">
        <v>299.96</v>
      </c>
      <c r="L4903" s="28">
        <v>8.01</v>
      </c>
      <c r="M4903" s="28" t="s">
        <v>48</v>
      </c>
      <c r="N4903" s="28">
        <v>99.05</v>
      </c>
    </row>
    <row r="4904">
      <c r="A4904" s="28">
        <v>4903.0</v>
      </c>
      <c r="B4904" s="28">
        <v>20.0</v>
      </c>
      <c r="C4904" s="28" t="s">
        <v>44</v>
      </c>
      <c r="D4904" s="28">
        <v>2.74</v>
      </c>
      <c r="E4904" s="28">
        <v>8.94</v>
      </c>
      <c r="F4904" s="28">
        <v>8.52</v>
      </c>
      <c r="G4904" s="28">
        <v>67.92</v>
      </c>
      <c r="H4904" s="28" t="s">
        <v>47</v>
      </c>
      <c r="I4904" s="28">
        <v>2.27</v>
      </c>
      <c r="J4904" s="28">
        <v>7.3</v>
      </c>
      <c r="K4904" s="28">
        <v>291.22</v>
      </c>
      <c r="L4904" s="28">
        <v>5.96</v>
      </c>
      <c r="M4904" s="28" t="s">
        <v>48</v>
      </c>
      <c r="N4904" s="28">
        <v>100.0</v>
      </c>
    </row>
    <row r="4905">
      <c r="A4905" s="28">
        <v>4904.0</v>
      </c>
      <c r="B4905" s="28">
        <v>22.0</v>
      </c>
      <c r="C4905" s="28" t="s">
        <v>49</v>
      </c>
      <c r="D4905" s="28">
        <v>7.2</v>
      </c>
      <c r="E4905" s="28">
        <v>3.59</v>
      </c>
      <c r="F4905" s="28">
        <v>5.41</v>
      </c>
      <c r="G4905" s="28">
        <v>68.67</v>
      </c>
      <c r="H4905" s="28" t="s">
        <v>51</v>
      </c>
      <c r="I4905" s="28">
        <v>1.99</v>
      </c>
      <c r="J4905" s="28">
        <v>11.41</v>
      </c>
      <c r="K4905" s="28">
        <v>238.7</v>
      </c>
      <c r="L4905" s="28">
        <v>17.72</v>
      </c>
      <c r="M4905" s="28" t="s">
        <v>46</v>
      </c>
      <c r="N4905" s="28">
        <v>33.86</v>
      </c>
    </row>
    <row r="4906">
      <c r="A4906" s="28">
        <v>4905.0</v>
      </c>
      <c r="B4906" s="28">
        <v>22.0</v>
      </c>
      <c r="C4906" s="28" t="s">
        <v>44</v>
      </c>
      <c r="D4906" s="28">
        <v>5.93</v>
      </c>
      <c r="E4906" s="28">
        <v>5.1</v>
      </c>
      <c r="F4906" s="28">
        <v>8.82</v>
      </c>
      <c r="G4906" s="28">
        <v>60.64</v>
      </c>
      <c r="H4906" s="28" t="s">
        <v>51</v>
      </c>
      <c r="I4906" s="28">
        <v>3.59</v>
      </c>
      <c r="J4906" s="28">
        <v>11.53</v>
      </c>
      <c r="K4906" s="28">
        <v>250.27</v>
      </c>
      <c r="L4906" s="28">
        <v>14.52</v>
      </c>
      <c r="M4906" s="28" t="s">
        <v>46</v>
      </c>
      <c r="N4906" s="28">
        <v>47.36</v>
      </c>
    </row>
    <row r="4907">
      <c r="A4907" s="28">
        <v>4906.0</v>
      </c>
      <c r="B4907" s="28">
        <v>18.0</v>
      </c>
      <c r="C4907" s="28" t="s">
        <v>49</v>
      </c>
      <c r="D4907" s="28">
        <v>7.78</v>
      </c>
      <c r="E4907" s="28">
        <v>7.73</v>
      </c>
      <c r="F4907" s="28">
        <v>7.11</v>
      </c>
      <c r="G4907" s="28">
        <v>88.64</v>
      </c>
      <c r="H4907" s="28" t="s">
        <v>51</v>
      </c>
      <c r="I4907" s="28">
        <v>0.27</v>
      </c>
      <c r="J4907" s="28">
        <v>12.97</v>
      </c>
      <c r="K4907" s="28">
        <v>229.19</v>
      </c>
      <c r="L4907" s="28">
        <v>17.76</v>
      </c>
      <c r="M4907" s="28" t="s">
        <v>46</v>
      </c>
      <c r="N4907" s="28">
        <v>67.2918160774342</v>
      </c>
    </row>
    <row r="4908">
      <c r="A4908" s="28">
        <v>4907.0</v>
      </c>
      <c r="B4908" s="28">
        <v>18.0</v>
      </c>
      <c r="C4908" s="28" t="s">
        <v>44</v>
      </c>
      <c r="D4908" s="28">
        <v>4.79</v>
      </c>
      <c r="E4908" s="28">
        <v>9.25</v>
      </c>
      <c r="F4908" s="28">
        <v>8.39</v>
      </c>
      <c r="G4908" s="28">
        <v>75.98</v>
      </c>
      <c r="H4908" s="28" t="s">
        <v>45</v>
      </c>
      <c r="I4908" s="28">
        <v>2.36</v>
      </c>
      <c r="J4908" s="28">
        <v>10.12</v>
      </c>
      <c r="K4908" s="28">
        <v>267.74</v>
      </c>
      <c r="L4908" s="28">
        <v>16.05</v>
      </c>
      <c r="M4908" s="28" t="s">
        <v>48</v>
      </c>
      <c r="N4908" s="28">
        <v>94.28</v>
      </c>
    </row>
    <row r="4909">
      <c r="A4909" s="28">
        <v>4908.0</v>
      </c>
      <c r="B4909" s="28">
        <v>18.0</v>
      </c>
      <c r="C4909" s="28" t="s">
        <v>44</v>
      </c>
      <c r="D4909" s="28">
        <v>1.93</v>
      </c>
      <c r="E4909" s="28">
        <v>4.03</v>
      </c>
      <c r="F4909" s="28">
        <v>4.52</v>
      </c>
      <c r="G4909" s="28">
        <v>60.91</v>
      </c>
      <c r="H4909" s="28" t="s">
        <v>47</v>
      </c>
      <c r="I4909" s="28">
        <v>1.31</v>
      </c>
      <c r="J4909" s="28">
        <v>2.94</v>
      </c>
      <c r="K4909" s="28">
        <v>290.76</v>
      </c>
      <c r="L4909" s="28">
        <v>7.14</v>
      </c>
      <c r="M4909" s="28" t="s">
        <v>48</v>
      </c>
      <c r="N4909" s="28">
        <v>59.01</v>
      </c>
    </row>
    <row r="4910">
      <c r="A4910" s="28">
        <v>4909.0</v>
      </c>
      <c r="B4910" s="28">
        <v>21.0</v>
      </c>
      <c r="C4910" s="28" t="s">
        <v>44</v>
      </c>
      <c r="D4910" s="28">
        <v>2.62</v>
      </c>
      <c r="E4910" s="28">
        <v>5.0</v>
      </c>
      <c r="F4910" s="28">
        <v>5.26</v>
      </c>
      <c r="G4910" s="28">
        <v>74.8</v>
      </c>
      <c r="H4910" s="28" t="s">
        <v>51</v>
      </c>
      <c r="I4910" s="28">
        <v>0.42</v>
      </c>
      <c r="J4910" s="28">
        <v>6.19</v>
      </c>
      <c r="K4910" s="28">
        <v>271.58</v>
      </c>
      <c r="L4910" s="28">
        <v>8.3</v>
      </c>
      <c r="M4910" s="28" t="s">
        <v>48</v>
      </c>
      <c r="N4910" s="28">
        <v>62.04</v>
      </c>
    </row>
    <row r="4911">
      <c r="A4911" s="28">
        <v>4910.0</v>
      </c>
      <c r="B4911" s="28">
        <v>21.0</v>
      </c>
      <c r="C4911" s="28" t="s">
        <v>49</v>
      </c>
      <c r="D4911" s="28">
        <v>2.56</v>
      </c>
      <c r="E4911" s="28">
        <v>9.1</v>
      </c>
      <c r="F4911" s="28">
        <v>5.61</v>
      </c>
      <c r="G4911" s="28">
        <v>96.21</v>
      </c>
      <c r="H4911" s="28" t="s">
        <v>51</v>
      </c>
      <c r="I4911" s="28">
        <v>2.32</v>
      </c>
      <c r="J4911" s="28">
        <v>7.47</v>
      </c>
      <c r="K4911" s="28">
        <v>288.4</v>
      </c>
      <c r="L4911" s="28">
        <v>7.38</v>
      </c>
      <c r="M4911" s="28" t="s">
        <v>50</v>
      </c>
      <c r="N4911" s="28">
        <v>94.74</v>
      </c>
    </row>
    <row r="4912">
      <c r="A4912" s="28">
        <v>4911.0</v>
      </c>
      <c r="B4912" s="28">
        <v>18.0</v>
      </c>
      <c r="C4912" s="28" t="s">
        <v>49</v>
      </c>
      <c r="D4912" s="28">
        <v>2.61</v>
      </c>
      <c r="E4912" s="28">
        <v>4.23</v>
      </c>
      <c r="F4912" s="28">
        <v>5.51</v>
      </c>
      <c r="G4912" s="28">
        <v>80.45</v>
      </c>
      <c r="H4912" s="28" t="s">
        <v>47</v>
      </c>
      <c r="I4912" s="28">
        <v>0.86</v>
      </c>
      <c r="J4912" s="28">
        <v>4.52</v>
      </c>
      <c r="K4912" s="28">
        <v>286.99</v>
      </c>
      <c r="L4912" s="28">
        <v>6.19</v>
      </c>
      <c r="M4912" s="28" t="s">
        <v>48</v>
      </c>
      <c r="N4912" s="28">
        <v>53.86</v>
      </c>
    </row>
    <row r="4913">
      <c r="A4913" s="28">
        <v>4912.0</v>
      </c>
      <c r="B4913" s="28">
        <v>18.0</v>
      </c>
      <c r="C4913" s="28" t="s">
        <v>52</v>
      </c>
      <c r="D4913" s="28">
        <v>5.38</v>
      </c>
      <c r="E4913" s="28">
        <v>5.32</v>
      </c>
      <c r="F4913" s="28">
        <v>4.86</v>
      </c>
      <c r="G4913" s="28">
        <v>99.47</v>
      </c>
      <c r="H4913" s="28" t="s">
        <v>47</v>
      </c>
      <c r="I4913" s="28">
        <v>1.29</v>
      </c>
      <c r="J4913" s="28">
        <v>10.14</v>
      </c>
      <c r="K4913" s="28">
        <v>271.64</v>
      </c>
      <c r="L4913" s="28">
        <v>10.05</v>
      </c>
      <c r="M4913" s="28" t="s">
        <v>46</v>
      </c>
      <c r="N4913" s="28">
        <v>65.8394494623176</v>
      </c>
    </row>
    <row r="4914">
      <c r="A4914" s="28">
        <v>4913.0</v>
      </c>
      <c r="B4914" s="28">
        <v>23.0</v>
      </c>
      <c r="C4914" s="28" t="s">
        <v>44</v>
      </c>
      <c r="D4914" s="28">
        <v>4.25</v>
      </c>
      <c r="E4914" s="28">
        <v>9.14</v>
      </c>
      <c r="F4914" s="28">
        <v>8.34</v>
      </c>
      <c r="G4914" s="28">
        <v>81.6</v>
      </c>
      <c r="H4914" s="28" t="s">
        <v>45</v>
      </c>
      <c r="I4914" s="28">
        <v>2.54</v>
      </c>
      <c r="J4914" s="28">
        <v>5.3</v>
      </c>
      <c r="K4914" s="28">
        <v>271.96</v>
      </c>
      <c r="L4914" s="28">
        <v>11.12</v>
      </c>
      <c r="M4914" s="28" t="s">
        <v>48</v>
      </c>
      <c r="N4914" s="28">
        <v>96.3559997924435</v>
      </c>
    </row>
    <row r="4915">
      <c r="A4915" s="28">
        <v>4914.0</v>
      </c>
      <c r="B4915" s="28">
        <v>23.0</v>
      </c>
      <c r="C4915" s="28" t="s">
        <v>44</v>
      </c>
      <c r="D4915" s="28">
        <v>3.08</v>
      </c>
      <c r="E4915" s="28">
        <v>8.22</v>
      </c>
      <c r="F4915" s="28">
        <v>6.09</v>
      </c>
      <c r="G4915" s="28">
        <v>98.51</v>
      </c>
      <c r="H4915" s="28" t="s">
        <v>47</v>
      </c>
      <c r="I4915" s="28">
        <v>4.87</v>
      </c>
      <c r="J4915" s="28">
        <v>6.96</v>
      </c>
      <c r="K4915" s="28">
        <v>288.66</v>
      </c>
      <c r="L4915" s="28">
        <v>10.69</v>
      </c>
      <c r="M4915" s="28" t="s">
        <v>48</v>
      </c>
      <c r="N4915" s="28">
        <v>84.08</v>
      </c>
    </row>
    <row r="4916">
      <c r="A4916" s="28">
        <v>4915.0</v>
      </c>
      <c r="B4916" s="28">
        <v>22.0</v>
      </c>
      <c r="C4916" s="28" t="s">
        <v>49</v>
      </c>
      <c r="D4916" s="28">
        <v>1.19</v>
      </c>
      <c r="E4916" s="28">
        <v>3.19</v>
      </c>
      <c r="F4916" s="28">
        <v>8.82</v>
      </c>
      <c r="G4916" s="28">
        <v>68.07</v>
      </c>
      <c r="H4916" s="28" t="s">
        <v>47</v>
      </c>
      <c r="I4916" s="28">
        <v>3.42</v>
      </c>
      <c r="J4916" s="28">
        <v>6.45</v>
      </c>
      <c r="K4916" s="28">
        <v>301.6</v>
      </c>
      <c r="L4916" s="28">
        <v>3.48</v>
      </c>
      <c r="M4916" s="28" t="s">
        <v>48</v>
      </c>
      <c r="N4916" s="28">
        <v>78.86</v>
      </c>
    </row>
    <row r="4917">
      <c r="A4917" s="28">
        <v>4916.0</v>
      </c>
      <c r="B4917" s="28">
        <v>19.0</v>
      </c>
      <c r="C4917" s="28" t="s">
        <v>49</v>
      </c>
      <c r="D4917" s="28">
        <v>0.18</v>
      </c>
      <c r="E4917" s="28">
        <v>3.92</v>
      </c>
      <c r="F4917" s="28">
        <v>6.92</v>
      </c>
      <c r="G4917" s="28">
        <v>71.6</v>
      </c>
      <c r="H4917" s="28" t="s">
        <v>47</v>
      </c>
      <c r="I4917" s="28">
        <v>1.4</v>
      </c>
      <c r="J4917" s="28">
        <v>3.34</v>
      </c>
      <c r="K4917" s="28">
        <v>311.88</v>
      </c>
      <c r="L4917" s="28">
        <v>0.68</v>
      </c>
      <c r="M4917" s="28" t="s">
        <v>48</v>
      </c>
      <c r="N4917" s="28">
        <v>74.09</v>
      </c>
    </row>
    <row r="4918">
      <c r="A4918" s="28">
        <v>4917.0</v>
      </c>
      <c r="B4918" s="28">
        <v>19.0</v>
      </c>
      <c r="C4918" s="28" t="s">
        <v>44</v>
      </c>
      <c r="D4918" s="28">
        <v>1.75</v>
      </c>
      <c r="E4918" s="28">
        <v>4.18</v>
      </c>
      <c r="F4918" s="28">
        <v>4.69</v>
      </c>
      <c r="G4918" s="28">
        <v>88.0</v>
      </c>
      <c r="H4918" s="28" t="s">
        <v>45</v>
      </c>
      <c r="I4918" s="28">
        <v>1.91</v>
      </c>
      <c r="J4918" s="28">
        <v>6.45</v>
      </c>
      <c r="K4918" s="28">
        <v>290.65</v>
      </c>
      <c r="L4918" s="28">
        <v>7.8</v>
      </c>
      <c r="M4918" s="28" t="s">
        <v>48</v>
      </c>
      <c r="N4918" s="28">
        <v>74.84</v>
      </c>
    </row>
    <row r="4919">
      <c r="A4919" s="28">
        <v>4918.0</v>
      </c>
      <c r="B4919" s="28">
        <v>18.0</v>
      </c>
      <c r="C4919" s="28" t="s">
        <v>44</v>
      </c>
      <c r="D4919" s="28">
        <v>0.86</v>
      </c>
      <c r="E4919" s="28">
        <v>9.21</v>
      </c>
      <c r="F4919" s="28">
        <v>6.73</v>
      </c>
      <c r="G4919" s="28">
        <v>99.47</v>
      </c>
      <c r="H4919" s="28" t="s">
        <v>47</v>
      </c>
      <c r="I4919" s="28">
        <v>2.03</v>
      </c>
      <c r="J4919" s="28">
        <v>4.51</v>
      </c>
      <c r="K4919" s="28">
        <v>297.08</v>
      </c>
      <c r="L4919" s="28">
        <v>2.9</v>
      </c>
      <c r="M4919" s="28" t="s">
        <v>48</v>
      </c>
      <c r="N4919" s="28">
        <v>100.0</v>
      </c>
    </row>
    <row r="4920">
      <c r="A4920" s="28">
        <v>4919.0</v>
      </c>
      <c r="B4920" s="28">
        <v>20.0</v>
      </c>
      <c r="C4920" s="28" t="s">
        <v>49</v>
      </c>
      <c r="D4920" s="28">
        <v>6.28</v>
      </c>
      <c r="E4920" s="28">
        <v>9.99</v>
      </c>
      <c r="F4920" s="28">
        <v>8.97</v>
      </c>
      <c r="G4920" s="28">
        <v>93.01</v>
      </c>
      <c r="H4920" s="28" t="s">
        <v>51</v>
      </c>
      <c r="I4920" s="28">
        <v>0.77</v>
      </c>
      <c r="J4920" s="28">
        <v>10.52</v>
      </c>
      <c r="K4920" s="28">
        <v>251.9</v>
      </c>
      <c r="L4920" s="28">
        <v>16.95</v>
      </c>
      <c r="M4920" s="28" t="s">
        <v>46</v>
      </c>
      <c r="N4920" s="28">
        <v>99.527831634696</v>
      </c>
    </row>
    <row r="4921">
      <c r="A4921" s="28">
        <v>4920.0</v>
      </c>
      <c r="B4921" s="28">
        <v>18.0</v>
      </c>
      <c r="C4921" s="28" t="s">
        <v>44</v>
      </c>
      <c r="D4921" s="28">
        <v>0.9</v>
      </c>
      <c r="E4921" s="28">
        <v>7.97</v>
      </c>
      <c r="F4921" s="28">
        <v>6.83</v>
      </c>
      <c r="G4921" s="28">
        <v>82.15</v>
      </c>
      <c r="H4921" s="28" t="s">
        <v>51</v>
      </c>
      <c r="I4921" s="28">
        <v>0.8</v>
      </c>
      <c r="J4921" s="28">
        <v>4.48</v>
      </c>
      <c r="K4921" s="28">
        <v>312.27</v>
      </c>
      <c r="L4921" s="28">
        <v>2.03</v>
      </c>
      <c r="M4921" s="28" t="s">
        <v>48</v>
      </c>
      <c r="N4921" s="28">
        <v>96.58</v>
      </c>
    </row>
    <row r="4922">
      <c r="A4922" s="28">
        <v>4921.0</v>
      </c>
      <c r="B4922" s="28">
        <v>23.0</v>
      </c>
      <c r="C4922" s="28" t="s">
        <v>49</v>
      </c>
      <c r="D4922" s="28">
        <v>5.79</v>
      </c>
      <c r="E4922" s="28">
        <v>5.36</v>
      </c>
      <c r="F4922" s="28">
        <v>4.01</v>
      </c>
      <c r="G4922" s="28">
        <v>63.41</v>
      </c>
      <c r="H4922" s="28" t="s">
        <v>45</v>
      </c>
      <c r="I4922" s="28">
        <v>0.74</v>
      </c>
      <c r="J4922" s="28">
        <v>9.17</v>
      </c>
      <c r="K4922" s="28">
        <v>265.29</v>
      </c>
      <c r="L4922" s="28">
        <v>12.65</v>
      </c>
      <c r="M4922" s="28" t="s">
        <v>46</v>
      </c>
      <c r="N4922" s="28">
        <v>37.41</v>
      </c>
    </row>
    <row r="4923">
      <c r="A4923" s="28">
        <v>4922.0</v>
      </c>
      <c r="B4923" s="28">
        <v>22.0</v>
      </c>
      <c r="C4923" s="28" t="s">
        <v>49</v>
      </c>
      <c r="D4923" s="28">
        <v>3.09</v>
      </c>
      <c r="E4923" s="28">
        <v>1.09</v>
      </c>
      <c r="F4923" s="28">
        <v>8.67</v>
      </c>
      <c r="G4923" s="28">
        <v>74.58</v>
      </c>
      <c r="H4923" s="28" t="s">
        <v>45</v>
      </c>
      <c r="I4923" s="28">
        <v>2.61</v>
      </c>
      <c r="J4923" s="28">
        <v>8.3</v>
      </c>
      <c r="K4923" s="28">
        <v>288.42</v>
      </c>
      <c r="L4923" s="28">
        <v>9.82</v>
      </c>
      <c r="M4923" s="28" t="s">
        <v>48</v>
      </c>
      <c r="N4923" s="28">
        <v>59.0010985828525</v>
      </c>
    </row>
    <row r="4924">
      <c r="A4924" s="28">
        <v>4923.0</v>
      </c>
      <c r="B4924" s="28">
        <v>18.0</v>
      </c>
      <c r="C4924" s="28" t="s">
        <v>49</v>
      </c>
      <c r="D4924" s="28">
        <v>0.59</v>
      </c>
      <c r="E4924" s="28">
        <v>7.28</v>
      </c>
      <c r="F4924" s="28">
        <v>5.17</v>
      </c>
      <c r="G4924" s="28">
        <v>63.46</v>
      </c>
      <c r="H4924" s="28" t="s">
        <v>45</v>
      </c>
      <c r="I4924" s="28">
        <v>3.37</v>
      </c>
      <c r="J4924" s="28">
        <v>2.05</v>
      </c>
      <c r="K4924" s="28">
        <v>315.35</v>
      </c>
      <c r="L4924" s="28">
        <v>1.26</v>
      </c>
      <c r="M4924" s="28" t="s">
        <v>50</v>
      </c>
      <c r="N4924" s="28">
        <v>86.5669984882716</v>
      </c>
    </row>
    <row r="4925">
      <c r="A4925" s="28">
        <v>4924.0</v>
      </c>
      <c r="B4925" s="28">
        <v>24.0</v>
      </c>
      <c r="C4925" s="28" t="s">
        <v>49</v>
      </c>
      <c r="D4925" s="28">
        <v>6.5</v>
      </c>
      <c r="E4925" s="28">
        <v>4.5</v>
      </c>
      <c r="F4925" s="28">
        <v>7.44</v>
      </c>
      <c r="G4925" s="28">
        <v>72.45</v>
      </c>
      <c r="H4925" s="28" t="s">
        <v>51</v>
      </c>
      <c r="I4925" s="28">
        <v>2.95</v>
      </c>
      <c r="J4925" s="28">
        <v>10.42</v>
      </c>
      <c r="K4925" s="28">
        <v>222.19</v>
      </c>
      <c r="L4925" s="28">
        <v>14.2</v>
      </c>
      <c r="M4925" s="28" t="s">
        <v>46</v>
      </c>
      <c r="N4925" s="28">
        <v>43.18</v>
      </c>
    </row>
    <row r="4926">
      <c r="A4926" s="28">
        <v>4925.0</v>
      </c>
      <c r="B4926" s="28">
        <v>20.0</v>
      </c>
      <c r="C4926" s="28" t="s">
        <v>44</v>
      </c>
      <c r="D4926" s="28">
        <v>4.64</v>
      </c>
      <c r="E4926" s="28">
        <v>6.7</v>
      </c>
      <c r="F4926" s="28">
        <v>6.58</v>
      </c>
      <c r="G4926" s="28">
        <v>70.35</v>
      </c>
      <c r="H4926" s="28" t="s">
        <v>45</v>
      </c>
      <c r="I4926" s="28">
        <v>4.89</v>
      </c>
      <c r="J4926" s="28">
        <v>6.21</v>
      </c>
      <c r="K4926" s="28">
        <v>283.4</v>
      </c>
      <c r="L4926" s="28">
        <v>9.26</v>
      </c>
      <c r="M4926" s="28" t="s">
        <v>48</v>
      </c>
      <c r="N4926" s="28">
        <v>64.03</v>
      </c>
    </row>
    <row r="4927">
      <c r="A4927" s="28">
        <v>4926.0</v>
      </c>
      <c r="B4927" s="28">
        <v>24.0</v>
      </c>
      <c r="C4927" s="28" t="s">
        <v>49</v>
      </c>
      <c r="D4927" s="28">
        <v>1.89</v>
      </c>
      <c r="E4927" s="28">
        <v>6.46</v>
      </c>
      <c r="F4927" s="28">
        <v>5.63</v>
      </c>
      <c r="G4927" s="28">
        <v>75.54</v>
      </c>
      <c r="H4927" s="28" t="s">
        <v>45</v>
      </c>
      <c r="I4927" s="28">
        <v>0.63</v>
      </c>
      <c r="J4927" s="28">
        <v>5.7</v>
      </c>
      <c r="K4927" s="28">
        <v>297.71</v>
      </c>
      <c r="L4927" s="28">
        <v>7.07</v>
      </c>
      <c r="M4927" s="28" t="s">
        <v>48</v>
      </c>
      <c r="N4927" s="28">
        <v>78.55</v>
      </c>
    </row>
    <row r="4928">
      <c r="A4928" s="28">
        <v>4927.0</v>
      </c>
      <c r="B4928" s="28">
        <v>22.0</v>
      </c>
      <c r="C4928" s="28" t="s">
        <v>49</v>
      </c>
      <c r="D4928" s="28">
        <v>7.16</v>
      </c>
      <c r="E4928" s="28">
        <v>5.33</v>
      </c>
      <c r="F4928" s="28">
        <v>5.41</v>
      </c>
      <c r="G4928" s="28">
        <v>93.49</v>
      </c>
      <c r="H4928" s="28" t="s">
        <v>47</v>
      </c>
      <c r="I4928" s="28">
        <v>4.93</v>
      </c>
      <c r="J4928" s="28">
        <v>12.98</v>
      </c>
      <c r="K4928" s="28">
        <v>213.24</v>
      </c>
      <c r="L4928" s="28">
        <v>19.16</v>
      </c>
      <c r="M4928" s="28" t="s">
        <v>46</v>
      </c>
      <c r="N4928" s="28">
        <v>52.03</v>
      </c>
    </row>
    <row r="4929">
      <c r="A4929" s="28">
        <v>4928.0</v>
      </c>
      <c r="B4929" s="28">
        <v>22.0</v>
      </c>
      <c r="C4929" s="28" t="s">
        <v>44</v>
      </c>
      <c r="D4929" s="28">
        <v>0.36</v>
      </c>
      <c r="E4929" s="28">
        <v>9.5</v>
      </c>
      <c r="F4929" s="28">
        <v>8.64</v>
      </c>
      <c r="G4929" s="28">
        <v>66.02</v>
      </c>
      <c r="H4929" s="28" t="s">
        <v>47</v>
      </c>
      <c r="I4929" s="28">
        <v>2.33</v>
      </c>
      <c r="J4929" s="28">
        <v>1.65</v>
      </c>
      <c r="K4929" s="28">
        <v>317.94</v>
      </c>
      <c r="L4929" s="28">
        <v>2.35</v>
      </c>
      <c r="M4929" s="28" t="s">
        <v>48</v>
      </c>
      <c r="N4929" s="28">
        <v>109.9510266348</v>
      </c>
    </row>
    <row r="4930">
      <c r="A4930" s="28">
        <v>4929.0</v>
      </c>
      <c r="B4930" s="28">
        <v>21.0</v>
      </c>
      <c r="C4930" s="28" t="s">
        <v>49</v>
      </c>
      <c r="D4930" s="28">
        <v>1.61</v>
      </c>
      <c r="E4930" s="28">
        <v>1.21</v>
      </c>
      <c r="F4930" s="28">
        <v>8.56</v>
      </c>
      <c r="G4930" s="28">
        <v>72.24</v>
      </c>
      <c r="H4930" s="28" t="s">
        <v>51</v>
      </c>
      <c r="I4930" s="28">
        <v>1.09</v>
      </c>
      <c r="J4930" s="28">
        <v>4.72</v>
      </c>
      <c r="K4930" s="28">
        <v>292.57</v>
      </c>
      <c r="L4930" s="28">
        <v>3.38</v>
      </c>
      <c r="M4930" s="28" t="s">
        <v>48</v>
      </c>
      <c r="N4930" s="28">
        <v>54.77</v>
      </c>
    </row>
    <row r="4931">
      <c r="A4931" s="28">
        <v>4930.0</v>
      </c>
      <c r="B4931" s="28">
        <v>17.0</v>
      </c>
      <c r="C4931" s="28" t="s">
        <v>44</v>
      </c>
      <c r="D4931" s="28">
        <v>6.02</v>
      </c>
      <c r="E4931" s="28">
        <v>7.41</v>
      </c>
      <c r="F4931" s="28">
        <v>6.57</v>
      </c>
      <c r="G4931" s="28">
        <v>70.44</v>
      </c>
      <c r="H4931" s="28" t="s">
        <v>47</v>
      </c>
      <c r="I4931" s="28">
        <v>4.72</v>
      </c>
      <c r="J4931" s="28">
        <v>11.03</v>
      </c>
      <c r="K4931" s="28">
        <v>239.29</v>
      </c>
      <c r="L4931" s="28">
        <v>17.28</v>
      </c>
      <c r="M4931" s="28" t="s">
        <v>46</v>
      </c>
      <c r="N4931" s="28">
        <v>78.0249355199336</v>
      </c>
    </row>
    <row r="4932">
      <c r="A4932" s="28">
        <v>4931.0</v>
      </c>
      <c r="B4932" s="28">
        <v>24.0</v>
      </c>
      <c r="C4932" s="28" t="s">
        <v>49</v>
      </c>
      <c r="D4932" s="28">
        <v>5.68</v>
      </c>
      <c r="E4932" s="28">
        <v>4.69</v>
      </c>
      <c r="F4932" s="28">
        <v>5.29</v>
      </c>
      <c r="G4932" s="28">
        <v>71.85</v>
      </c>
      <c r="H4932" s="28" t="s">
        <v>51</v>
      </c>
      <c r="I4932" s="28">
        <v>2.34</v>
      </c>
      <c r="J4932" s="28">
        <v>8.53</v>
      </c>
      <c r="K4932" s="28">
        <v>254.51</v>
      </c>
      <c r="L4932" s="28">
        <v>13.3</v>
      </c>
      <c r="M4932" s="28" t="s">
        <v>46</v>
      </c>
      <c r="N4932" s="28">
        <v>43.46</v>
      </c>
    </row>
    <row r="4933">
      <c r="A4933" s="28">
        <v>4932.0</v>
      </c>
      <c r="B4933" s="28">
        <v>21.0</v>
      </c>
      <c r="C4933" s="28" t="s">
        <v>44</v>
      </c>
      <c r="D4933" s="28">
        <v>2.31</v>
      </c>
      <c r="E4933" s="28">
        <v>7.42</v>
      </c>
      <c r="F4933" s="28">
        <v>4.51</v>
      </c>
      <c r="G4933" s="28">
        <v>74.42</v>
      </c>
      <c r="H4933" s="28" t="s">
        <v>45</v>
      </c>
      <c r="I4933" s="28">
        <v>1.74</v>
      </c>
      <c r="J4933" s="28">
        <v>5.91</v>
      </c>
      <c r="K4933" s="28">
        <v>286.41</v>
      </c>
      <c r="L4933" s="28">
        <v>8.52</v>
      </c>
      <c r="M4933" s="28" t="s">
        <v>50</v>
      </c>
      <c r="N4933" s="28">
        <v>78.59</v>
      </c>
    </row>
    <row r="4934">
      <c r="A4934" s="28">
        <v>4933.0</v>
      </c>
      <c r="B4934" s="28">
        <v>23.0</v>
      </c>
      <c r="C4934" s="28" t="s">
        <v>49</v>
      </c>
      <c r="D4934" s="28">
        <v>0.5</v>
      </c>
      <c r="E4934" s="28">
        <v>7.08</v>
      </c>
      <c r="F4934" s="28">
        <v>4.78</v>
      </c>
      <c r="G4934" s="28">
        <v>69.77</v>
      </c>
      <c r="H4934" s="28" t="s">
        <v>51</v>
      </c>
      <c r="I4934" s="28">
        <v>1.07</v>
      </c>
      <c r="J4934" s="28">
        <v>2.07</v>
      </c>
      <c r="K4934" s="28">
        <v>324.27</v>
      </c>
      <c r="L4934" s="28">
        <v>-0.8</v>
      </c>
      <c r="M4934" s="28" t="s">
        <v>50</v>
      </c>
      <c r="N4934" s="28">
        <v>74.57</v>
      </c>
    </row>
    <row r="4935">
      <c r="A4935" s="28">
        <v>4934.0</v>
      </c>
      <c r="B4935" s="28">
        <v>16.0</v>
      </c>
      <c r="C4935" s="28" t="s">
        <v>44</v>
      </c>
      <c r="D4935" s="28">
        <v>6.86</v>
      </c>
      <c r="E4935" s="28">
        <v>1.09</v>
      </c>
      <c r="F4935" s="28">
        <v>6.61</v>
      </c>
      <c r="G4935" s="28">
        <v>97.7</v>
      </c>
      <c r="H4935" s="28" t="s">
        <v>51</v>
      </c>
      <c r="I4935" s="28">
        <v>1.34</v>
      </c>
      <c r="J4935" s="28">
        <v>8.98</v>
      </c>
      <c r="K4935" s="28">
        <v>236.53</v>
      </c>
      <c r="L4935" s="28">
        <v>17.12</v>
      </c>
      <c r="M4935" s="28" t="s">
        <v>46</v>
      </c>
      <c r="N4935" s="28">
        <v>17.12</v>
      </c>
    </row>
    <row r="4936">
      <c r="A4936" s="28">
        <v>4935.0</v>
      </c>
      <c r="B4936" s="28">
        <v>20.0</v>
      </c>
      <c r="C4936" s="28" t="s">
        <v>44</v>
      </c>
      <c r="D4936" s="28">
        <v>2.51</v>
      </c>
      <c r="E4936" s="28">
        <v>3.57</v>
      </c>
      <c r="F4936" s="28">
        <v>5.54</v>
      </c>
      <c r="G4936" s="28">
        <v>76.8</v>
      </c>
      <c r="H4936" s="28" t="s">
        <v>45</v>
      </c>
      <c r="I4936" s="28">
        <v>4.9</v>
      </c>
      <c r="J4936" s="28">
        <v>6.94</v>
      </c>
      <c r="K4936" s="28">
        <v>293.88</v>
      </c>
      <c r="L4936" s="28">
        <v>6.49</v>
      </c>
      <c r="M4936" s="28" t="s">
        <v>48</v>
      </c>
      <c r="N4936" s="28">
        <v>58.39</v>
      </c>
    </row>
    <row r="4937">
      <c r="A4937" s="28">
        <v>4936.0</v>
      </c>
      <c r="B4937" s="28">
        <v>16.0</v>
      </c>
      <c r="C4937" s="28" t="s">
        <v>52</v>
      </c>
      <c r="D4937" s="28">
        <v>1.57</v>
      </c>
      <c r="E4937" s="28">
        <v>2.7</v>
      </c>
      <c r="F4937" s="28">
        <v>4.21</v>
      </c>
      <c r="G4937" s="28">
        <v>64.56</v>
      </c>
      <c r="H4937" s="28" t="s">
        <v>45</v>
      </c>
      <c r="I4937" s="28">
        <v>1.52</v>
      </c>
      <c r="J4937" s="28">
        <v>6.71</v>
      </c>
      <c r="K4937" s="28">
        <v>306.83</v>
      </c>
      <c r="L4937" s="28">
        <v>4.83</v>
      </c>
      <c r="M4937" s="28" t="s">
        <v>48</v>
      </c>
      <c r="N4937" s="28">
        <v>51.62</v>
      </c>
    </row>
    <row r="4938">
      <c r="A4938" s="28">
        <v>4937.0</v>
      </c>
      <c r="B4938" s="28">
        <v>23.0</v>
      </c>
      <c r="C4938" s="28" t="s">
        <v>49</v>
      </c>
      <c r="D4938" s="28">
        <v>4.13</v>
      </c>
      <c r="E4938" s="28">
        <v>2.5</v>
      </c>
      <c r="F4938" s="28">
        <v>6.28</v>
      </c>
      <c r="G4938" s="28">
        <v>78.71</v>
      </c>
      <c r="H4938" s="28" t="s">
        <v>45</v>
      </c>
      <c r="I4938" s="28">
        <v>4.89</v>
      </c>
      <c r="J4938" s="28">
        <v>8.36</v>
      </c>
      <c r="K4938" s="28">
        <v>272.96</v>
      </c>
      <c r="L4938" s="28">
        <v>11.19</v>
      </c>
      <c r="M4938" s="28" t="s">
        <v>48</v>
      </c>
      <c r="N4938" s="28">
        <v>44.2</v>
      </c>
    </row>
    <row r="4939">
      <c r="A4939" s="28">
        <v>4938.0</v>
      </c>
      <c r="B4939" s="28">
        <v>23.0</v>
      </c>
      <c r="C4939" s="28" t="s">
        <v>44</v>
      </c>
      <c r="D4939" s="28">
        <v>7.28</v>
      </c>
      <c r="E4939" s="28">
        <v>7.56</v>
      </c>
      <c r="F4939" s="28">
        <v>7.73</v>
      </c>
      <c r="G4939" s="28">
        <v>67.38</v>
      </c>
      <c r="H4939" s="28" t="s">
        <v>51</v>
      </c>
      <c r="I4939" s="28">
        <v>1.65</v>
      </c>
      <c r="J4939" s="28">
        <v>12.46</v>
      </c>
      <c r="K4939" s="28">
        <v>234.78</v>
      </c>
      <c r="L4939" s="28">
        <v>13.05</v>
      </c>
      <c r="M4939" s="28" t="s">
        <v>46</v>
      </c>
      <c r="N4939" s="28">
        <v>70.615229438223</v>
      </c>
    </row>
    <row r="4940">
      <c r="A4940" s="28">
        <v>4939.0</v>
      </c>
      <c r="B4940" s="28">
        <v>16.0</v>
      </c>
      <c r="C4940" s="28" t="s">
        <v>44</v>
      </c>
      <c r="D4940" s="28">
        <v>0.35</v>
      </c>
      <c r="E4940" s="28">
        <v>3.16</v>
      </c>
      <c r="F4940" s="28">
        <v>8.46</v>
      </c>
      <c r="G4940" s="28">
        <v>68.65</v>
      </c>
      <c r="H4940" s="28" t="s">
        <v>45</v>
      </c>
      <c r="I4940" s="28">
        <v>1.16</v>
      </c>
      <c r="J4940" s="28">
        <v>4.38</v>
      </c>
      <c r="K4940" s="28">
        <v>317.22</v>
      </c>
      <c r="L4940" s="28">
        <v>3.41</v>
      </c>
      <c r="M4940" s="28" t="s">
        <v>48</v>
      </c>
      <c r="N4940" s="28">
        <v>75.98</v>
      </c>
    </row>
    <row r="4941">
      <c r="A4941" s="28">
        <v>4940.0</v>
      </c>
      <c r="B4941" s="28">
        <v>24.0</v>
      </c>
      <c r="C4941" s="28" t="s">
        <v>44</v>
      </c>
      <c r="D4941" s="28">
        <v>6.13</v>
      </c>
      <c r="E4941" s="28">
        <v>5.27</v>
      </c>
      <c r="F4941" s="28">
        <v>6.93</v>
      </c>
      <c r="G4941" s="28">
        <v>71.4</v>
      </c>
      <c r="H4941" s="28" t="s">
        <v>47</v>
      </c>
      <c r="I4941" s="28">
        <v>0.92</v>
      </c>
      <c r="J4941" s="28">
        <v>11.18</v>
      </c>
      <c r="K4941" s="28">
        <v>261.38</v>
      </c>
      <c r="L4941" s="28">
        <v>14.23</v>
      </c>
      <c r="M4941" s="28" t="s">
        <v>46</v>
      </c>
      <c r="N4941" s="28">
        <v>54.81</v>
      </c>
    </row>
    <row r="4942">
      <c r="A4942" s="28">
        <v>4941.0</v>
      </c>
      <c r="B4942" s="28">
        <v>17.0</v>
      </c>
      <c r="C4942" s="28" t="s">
        <v>49</v>
      </c>
      <c r="D4942" s="28">
        <v>4.58</v>
      </c>
      <c r="E4942" s="28">
        <v>3.22</v>
      </c>
      <c r="F4942" s="28">
        <v>7.62</v>
      </c>
      <c r="G4942" s="28">
        <v>64.99</v>
      </c>
      <c r="H4942" s="28" t="s">
        <v>45</v>
      </c>
      <c r="I4942" s="28">
        <v>2.06</v>
      </c>
      <c r="J4942" s="28">
        <v>10.49</v>
      </c>
      <c r="K4942" s="28">
        <v>273.48</v>
      </c>
      <c r="L4942" s="28">
        <v>14.94</v>
      </c>
      <c r="M4942" s="28" t="s">
        <v>48</v>
      </c>
      <c r="N4942" s="28">
        <v>44.79</v>
      </c>
    </row>
    <row r="4943">
      <c r="A4943" s="28">
        <v>4942.0</v>
      </c>
      <c r="B4943" s="28">
        <v>24.0</v>
      </c>
      <c r="C4943" s="28" t="s">
        <v>49</v>
      </c>
      <c r="D4943" s="28">
        <v>3.4</v>
      </c>
      <c r="E4943" s="28">
        <v>6.22</v>
      </c>
      <c r="F4943" s="28">
        <v>5.82</v>
      </c>
      <c r="G4943" s="28">
        <v>88.84</v>
      </c>
      <c r="H4943" s="28" t="s">
        <v>51</v>
      </c>
      <c r="I4943" s="28">
        <v>1.18</v>
      </c>
      <c r="J4943" s="28">
        <v>4.81</v>
      </c>
      <c r="K4943" s="28">
        <v>272.29</v>
      </c>
      <c r="L4943" s="28">
        <v>8.05</v>
      </c>
      <c r="M4943" s="28" t="s">
        <v>48</v>
      </c>
      <c r="N4943" s="28">
        <v>70.28</v>
      </c>
    </row>
    <row r="4944">
      <c r="A4944" s="28">
        <v>4943.0</v>
      </c>
      <c r="B4944" s="28">
        <v>16.0</v>
      </c>
      <c r="C4944" s="28" t="s">
        <v>49</v>
      </c>
      <c r="D4944" s="28">
        <v>5.95</v>
      </c>
      <c r="E4944" s="28">
        <v>7.49</v>
      </c>
      <c r="F4944" s="28">
        <v>6.48</v>
      </c>
      <c r="G4944" s="28">
        <v>91.68</v>
      </c>
      <c r="H4944" s="28" t="s">
        <v>47</v>
      </c>
      <c r="I4944" s="28">
        <v>3.48</v>
      </c>
      <c r="J4944" s="28">
        <v>9.35</v>
      </c>
      <c r="K4944" s="28">
        <v>237.48</v>
      </c>
      <c r="L4944" s="28">
        <v>11.61</v>
      </c>
      <c r="M4944" s="28" t="s">
        <v>46</v>
      </c>
      <c r="N4944" s="28">
        <v>85.0162858878072</v>
      </c>
    </row>
    <row r="4945">
      <c r="A4945" s="28">
        <v>4944.0</v>
      </c>
      <c r="B4945" s="28">
        <v>24.0</v>
      </c>
      <c r="C4945" s="28" t="s">
        <v>49</v>
      </c>
      <c r="D4945" s="28">
        <v>7.73</v>
      </c>
      <c r="E4945" s="28">
        <v>3.98</v>
      </c>
      <c r="F4945" s="28">
        <v>7.65</v>
      </c>
      <c r="G4945" s="28">
        <v>75.77</v>
      </c>
      <c r="H4945" s="28" t="s">
        <v>47</v>
      </c>
      <c r="I4945" s="28">
        <v>1.2</v>
      </c>
      <c r="J4945" s="28">
        <v>9.68</v>
      </c>
      <c r="K4945" s="28">
        <v>219.3</v>
      </c>
      <c r="L4945" s="28">
        <v>14.83</v>
      </c>
      <c r="M4945" s="28" t="s">
        <v>46</v>
      </c>
      <c r="N4945" s="28">
        <v>40.34</v>
      </c>
    </row>
    <row r="4946">
      <c r="A4946" s="28">
        <v>4945.0</v>
      </c>
      <c r="B4946" s="28">
        <v>19.0</v>
      </c>
      <c r="C4946" s="28" t="s">
        <v>49</v>
      </c>
      <c r="D4946" s="28">
        <v>1.83</v>
      </c>
      <c r="E4946" s="28">
        <v>6.43</v>
      </c>
      <c r="F4946" s="28">
        <v>7.64</v>
      </c>
      <c r="G4946" s="28">
        <v>87.56</v>
      </c>
      <c r="H4946" s="28" t="s">
        <v>47</v>
      </c>
      <c r="I4946" s="28">
        <v>4.18</v>
      </c>
      <c r="J4946" s="28">
        <v>5.16</v>
      </c>
      <c r="K4946" s="28">
        <v>302.32</v>
      </c>
      <c r="L4946" s="28">
        <v>0.41</v>
      </c>
      <c r="M4946" s="28" t="s">
        <v>48</v>
      </c>
      <c r="N4946" s="28">
        <v>94.39</v>
      </c>
    </row>
    <row r="4947">
      <c r="A4947" s="28">
        <v>4946.0</v>
      </c>
      <c r="B4947" s="28">
        <v>24.0</v>
      </c>
      <c r="C4947" s="28" t="s">
        <v>44</v>
      </c>
      <c r="D4947" s="28">
        <v>1.15</v>
      </c>
      <c r="E4947" s="28">
        <v>8.42</v>
      </c>
      <c r="F4947" s="28">
        <v>6.12</v>
      </c>
      <c r="G4947" s="28">
        <v>75.56</v>
      </c>
      <c r="H4947" s="28" t="s">
        <v>45</v>
      </c>
      <c r="I4947" s="28">
        <v>4.17</v>
      </c>
      <c r="J4947" s="28">
        <v>4.65</v>
      </c>
      <c r="K4947" s="28">
        <v>295.16</v>
      </c>
      <c r="L4947" s="28">
        <v>8.91</v>
      </c>
      <c r="M4947" s="28" t="s">
        <v>48</v>
      </c>
      <c r="N4947" s="28">
        <v>100.0</v>
      </c>
    </row>
    <row r="4948">
      <c r="A4948" s="28">
        <v>4947.0</v>
      </c>
      <c r="B4948" s="28">
        <v>22.0</v>
      </c>
      <c r="C4948" s="28" t="s">
        <v>44</v>
      </c>
      <c r="D4948" s="28">
        <v>7.3</v>
      </c>
      <c r="E4948" s="28">
        <v>1.85</v>
      </c>
      <c r="F4948" s="28">
        <v>6.72</v>
      </c>
      <c r="G4948" s="28">
        <v>66.56</v>
      </c>
      <c r="H4948" s="28" t="s">
        <v>47</v>
      </c>
      <c r="I4948" s="28">
        <v>1.43</v>
      </c>
      <c r="J4948" s="28">
        <v>11.41</v>
      </c>
      <c r="K4948" s="28">
        <v>225.87</v>
      </c>
      <c r="L4948" s="28">
        <v>11.65</v>
      </c>
      <c r="M4948" s="28" t="s">
        <v>46</v>
      </c>
      <c r="N4948" s="28">
        <v>11.68</v>
      </c>
    </row>
    <row r="4949">
      <c r="A4949" s="28">
        <v>4948.0</v>
      </c>
      <c r="B4949" s="28">
        <v>21.0</v>
      </c>
      <c r="C4949" s="28" t="s">
        <v>49</v>
      </c>
      <c r="D4949" s="28">
        <v>5.35</v>
      </c>
      <c r="E4949" s="28">
        <v>7.4</v>
      </c>
      <c r="F4949" s="28">
        <v>8.62</v>
      </c>
      <c r="G4949" s="28">
        <v>75.89</v>
      </c>
      <c r="H4949" s="28" t="s">
        <v>51</v>
      </c>
      <c r="I4949" s="28">
        <v>3.77</v>
      </c>
      <c r="J4949" s="28">
        <v>8.55</v>
      </c>
      <c r="K4949" s="28">
        <v>242.37</v>
      </c>
      <c r="L4949" s="28">
        <v>11.22</v>
      </c>
      <c r="M4949" s="28" t="s">
        <v>46</v>
      </c>
      <c r="N4949" s="28">
        <v>75.7065969139749</v>
      </c>
    </row>
    <row r="4950">
      <c r="A4950" s="28">
        <v>4949.0</v>
      </c>
      <c r="B4950" s="28">
        <v>20.0</v>
      </c>
      <c r="C4950" s="28" t="s">
        <v>49</v>
      </c>
      <c r="D4950" s="28">
        <v>3.5</v>
      </c>
      <c r="E4950" s="28">
        <v>3.91</v>
      </c>
      <c r="F4950" s="28">
        <v>7.16</v>
      </c>
      <c r="G4950" s="28">
        <v>82.28</v>
      </c>
      <c r="H4950" s="28" t="s">
        <v>47</v>
      </c>
      <c r="I4950" s="28">
        <v>4.29</v>
      </c>
      <c r="J4950" s="28">
        <v>6.12</v>
      </c>
      <c r="K4950" s="28">
        <v>287.32</v>
      </c>
      <c r="L4950" s="28">
        <v>9.79</v>
      </c>
      <c r="M4950" s="28" t="s">
        <v>48</v>
      </c>
      <c r="N4950" s="28">
        <v>75.25</v>
      </c>
    </row>
    <row r="4951">
      <c r="A4951" s="28">
        <v>4950.0</v>
      </c>
      <c r="B4951" s="28">
        <v>24.0</v>
      </c>
      <c r="C4951" s="28" t="s">
        <v>49</v>
      </c>
      <c r="D4951" s="28">
        <v>4.59</v>
      </c>
      <c r="E4951" s="28">
        <v>2.1</v>
      </c>
      <c r="F4951" s="28">
        <v>7.21</v>
      </c>
      <c r="G4951" s="28">
        <v>61.64</v>
      </c>
      <c r="H4951" s="28" t="s">
        <v>47</v>
      </c>
      <c r="I4951" s="28">
        <v>2.95</v>
      </c>
      <c r="J4951" s="28">
        <v>5.81</v>
      </c>
      <c r="K4951" s="28">
        <v>271.55</v>
      </c>
      <c r="L4951" s="28">
        <v>12.73</v>
      </c>
      <c r="M4951" s="28" t="s">
        <v>48</v>
      </c>
      <c r="N4951" s="28">
        <v>41.65</v>
      </c>
    </row>
    <row r="4952">
      <c r="A4952" s="28">
        <v>4951.0</v>
      </c>
      <c r="B4952" s="28">
        <v>17.0</v>
      </c>
      <c r="C4952" s="28" t="s">
        <v>49</v>
      </c>
      <c r="D4952" s="28">
        <v>5.96</v>
      </c>
      <c r="E4952" s="28">
        <v>5.91</v>
      </c>
      <c r="F4952" s="28">
        <v>7.92</v>
      </c>
      <c r="G4952" s="28">
        <v>86.18</v>
      </c>
      <c r="H4952" s="28" t="s">
        <v>45</v>
      </c>
      <c r="I4952" s="28">
        <v>1.83</v>
      </c>
      <c r="J4952" s="28">
        <v>7.13</v>
      </c>
      <c r="K4952" s="28">
        <v>257.27</v>
      </c>
      <c r="L4952" s="28">
        <v>16.11</v>
      </c>
      <c r="M4952" s="28" t="s">
        <v>46</v>
      </c>
      <c r="N4952" s="28">
        <v>58.8</v>
      </c>
    </row>
    <row r="4953">
      <c r="A4953" s="28">
        <v>4952.0</v>
      </c>
      <c r="B4953" s="28">
        <v>17.0</v>
      </c>
      <c r="C4953" s="28" t="s">
        <v>49</v>
      </c>
      <c r="D4953" s="28">
        <v>6.18</v>
      </c>
      <c r="E4953" s="28">
        <v>3.04</v>
      </c>
      <c r="F4953" s="28">
        <v>4.58</v>
      </c>
      <c r="G4953" s="28">
        <v>89.7</v>
      </c>
      <c r="H4953" s="28" t="s">
        <v>51</v>
      </c>
      <c r="I4953" s="28">
        <v>2.2</v>
      </c>
      <c r="J4953" s="28">
        <v>8.06</v>
      </c>
      <c r="K4953" s="28">
        <v>241.09</v>
      </c>
      <c r="L4953" s="28">
        <v>13.1</v>
      </c>
      <c r="M4953" s="28" t="s">
        <v>46</v>
      </c>
      <c r="N4953" s="28">
        <v>22.03</v>
      </c>
    </row>
    <row r="4954">
      <c r="A4954" s="28">
        <v>4953.0</v>
      </c>
      <c r="B4954" s="28">
        <v>24.0</v>
      </c>
      <c r="C4954" s="28" t="s">
        <v>49</v>
      </c>
      <c r="D4954" s="28">
        <v>7.36</v>
      </c>
      <c r="E4954" s="28">
        <v>8.39</v>
      </c>
      <c r="F4954" s="28">
        <v>6.61</v>
      </c>
      <c r="G4954" s="28">
        <v>94.4</v>
      </c>
      <c r="H4954" s="28" t="s">
        <v>45</v>
      </c>
      <c r="I4954" s="28">
        <v>3.93</v>
      </c>
      <c r="J4954" s="28">
        <v>10.6</v>
      </c>
      <c r="K4954" s="28">
        <v>214.09</v>
      </c>
      <c r="L4954" s="28">
        <v>17.34</v>
      </c>
      <c r="M4954" s="28" t="s">
        <v>46</v>
      </c>
      <c r="N4954" s="28">
        <v>78.74556737573</v>
      </c>
    </row>
    <row r="4955">
      <c r="A4955" s="28">
        <v>4954.0</v>
      </c>
      <c r="B4955" s="28">
        <v>18.0</v>
      </c>
      <c r="C4955" s="28" t="s">
        <v>44</v>
      </c>
      <c r="D4955" s="28">
        <v>3.41</v>
      </c>
      <c r="E4955" s="28">
        <v>1.39</v>
      </c>
      <c r="F4955" s="28">
        <v>8.8</v>
      </c>
      <c r="G4955" s="28">
        <v>64.11</v>
      </c>
      <c r="H4955" s="28" t="s">
        <v>45</v>
      </c>
      <c r="I4955" s="28">
        <v>1.47</v>
      </c>
      <c r="J4955" s="28">
        <v>6.5</v>
      </c>
      <c r="K4955" s="28">
        <v>270.73</v>
      </c>
      <c r="L4955" s="28">
        <v>7.75</v>
      </c>
      <c r="M4955" s="28" t="s">
        <v>48</v>
      </c>
      <c r="N4955" s="28">
        <v>45.46</v>
      </c>
    </row>
    <row r="4956">
      <c r="A4956" s="28">
        <v>4955.0</v>
      </c>
      <c r="B4956" s="28">
        <v>23.0</v>
      </c>
      <c r="C4956" s="28" t="s">
        <v>44</v>
      </c>
      <c r="D4956" s="28">
        <v>2.35</v>
      </c>
      <c r="E4956" s="28">
        <v>1.89</v>
      </c>
      <c r="F4956" s="28">
        <v>5.81</v>
      </c>
      <c r="G4956" s="28">
        <v>60.0</v>
      </c>
      <c r="H4956" s="28" t="s">
        <v>51</v>
      </c>
      <c r="I4956" s="28">
        <v>1.67</v>
      </c>
      <c r="J4956" s="28">
        <v>4.3</v>
      </c>
      <c r="K4956" s="28">
        <v>278.33</v>
      </c>
      <c r="L4956" s="28">
        <v>2.56</v>
      </c>
      <c r="M4956" s="28" t="s">
        <v>48</v>
      </c>
      <c r="N4956" s="28">
        <v>40.65</v>
      </c>
    </row>
    <row r="4957">
      <c r="A4957" s="28">
        <v>4956.0</v>
      </c>
      <c r="B4957" s="28">
        <v>24.0</v>
      </c>
      <c r="C4957" s="28" t="s">
        <v>52</v>
      </c>
      <c r="D4957" s="28">
        <v>5.12</v>
      </c>
      <c r="E4957" s="28">
        <v>5.69</v>
      </c>
      <c r="F4957" s="28">
        <v>5.47</v>
      </c>
      <c r="G4957" s="28">
        <v>62.93</v>
      </c>
      <c r="H4957" s="28" t="s">
        <v>51</v>
      </c>
      <c r="I4957" s="28">
        <v>0.8</v>
      </c>
      <c r="J4957" s="28">
        <v>10.23</v>
      </c>
      <c r="K4957" s="28">
        <v>244.98</v>
      </c>
      <c r="L4957" s="28">
        <v>10.7</v>
      </c>
      <c r="M4957" s="28" t="s">
        <v>46</v>
      </c>
      <c r="N4957" s="28">
        <v>48.14</v>
      </c>
    </row>
    <row r="4958">
      <c r="A4958" s="28">
        <v>4957.0</v>
      </c>
      <c r="B4958" s="28">
        <v>23.0</v>
      </c>
      <c r="C4958" s="28" t="s">
        <v>49</v>
      </c>
      <c r="D4958" s="28">
        <v>3.33</v>
      </c>
      <c r="E4958" s="28">
        <v>6.3</v>
      </c>
      <c r="F4958" s="28">
        <v>7.01</v>
      </c>
      <c r="G4958" s="28">
        <v>96.96</v>
      </c>
      <c r="H4958" s="28" t="s">
        <v>51</v>
      </c>
      <c r="I4958" s="28">
        <v>2.0</v>
      </c>
      <c r="J4958" s="28">
        <v>7.75</v>
      </c>
      <c r="K4958" s="28">
        <v>291.41</v>
      </c>
      <c r="L4958" s="28">
        <v>5.44</v>
      </c>
      <c r="M4958" s="28" t="s">
        <v>48</v>
      </c>
      <c r="N4958" s="28">
        <v>83.46</v>
      </c>
    </row>
    <row r="4959">
      <c r="A4959" s="28">
        <v>4958.0</v>
      </c>
      <c r="B4959" s="28">
        <v>19.0</v>
      </c>
      <c r="C4959" s="28" t="s">
        <v>44</v>
      </c>
      <c r="D4959" s="28">
        <v>4.76</v>
      </c>
      <c r="E4959" s="28">
        <v>7.57</v>
      </c>
      <c r="F4959" s="28">
        <v>5.11</v>
      </c>
      <c r="G4959" s="28">
        <v>90.62</v>
      </c>
      <c r="H4959" s="28" t="s">
        <v>47</v>
      </c>
      <c r="I4959" s="28">
        <v>0.43</v>
      </c>
      <c r="J4959" s="28">
        <v>7.48</v>
      </c>
      <c r="K4959" s="28">
        <v>260.41</v>
      </c>
      <c r="L4959" s="28">
        <v>11.51</v>
      </c>
      <c r="M4959" s="28" t="s">
        <v>50</v>
      </c>
      <c r="N4959" s="28">
        <v>75.47</v>
      </c>
    </row>
    <row r="4960">
      <c r="A4960" s="28">
        <v>4959.0</v>
      </c>
      <c r="B4960" s="28">
        <v>16.0</v>
      </c>
      <c r="C4960" s="28" t="s">
        <v>44</v>
      </c>
      <c r="D4960" s="28">
        <v>3.36</v>
      </c>
      <c r="E4960" s="28">
        <v>3.33</v>
      </c>
      <c r="F4960" s="28">
        <v>6.78</v>
      </c>
      <c r="G4960" s="28">
        <v>93.42</v>
      </c>
      <c r="H4960" s="28" t="s">
        <v>51</v>
      </c>
      <c r="I4960" s="28">
        <v>1.61</v>
      </c>
      <c r="J4960" s="28">
        <v>8.34</v>
      </c>
      <c r="K4960" s="28">
        <v>282.57</v>
      </c>
      <c r="L4960" s="28">
        <v>8.53</v>
      </c>
      <c r="M4960" s="28" t="s">
        <v>48</v>
      </c>
      <c r="N4960" s="28">
        <v>61.31</v>
      </c>
    </row>
    <row r="4961">
      <c r="A4961" s="28">
        <v>4960.0</v>
      </c>
      <c r="B4961" s="28">
        <v>19.0</v>
      </c>
      <c r="C4961" s="28" t="s">
        <v>44</v>
      </c>
      <c r="D4961" s="28">
        <v>1.22</v>
      </c>
      <c r="E4961" s="28">
        <v>8.58</v>
      </c>
      <c r="F4961" s="28">
        <v>4.78</v>
      </c>
      <c r="G4961" s="28">
        <v>80.68</v>
      </c>
      <c r="H4961" s="28" t="s">
        <v>47</v>
      </c>
      <c r="I4961" s="28">
        <v>1.87</v>
      </c>
      <c r="J4961" s="28">
        <v>7.17</v>
      </c>
      <c r="K4961" s="28">
        <v>316.39</v>
      </c>
      <c r="L4961" s="28">
        <v>5.04</v>
      </c>
      <c r="M4961" s="28" t="s">
        <v>50</v>
      </c>
      <c r="N4961" s="28">
        <v>91.87</v>
      </c>
    </row>
    <row r="4962">
      <c r="A4962" s="28">
        <v>4961.0</v>
      </c>
      <c r="B4962" s="28">
        <v>24.0</v>
      </c>
      <c r="C4962" s="28" t="s">
        <v>44</v>
      </c>
      <c r="D4962" s="28">
        <v>3.76</v>
      </c>
      <c r="E4962" s="28">
        <v>9.58</v>
      </c>
      <c r="F4962" s="28">
        <v>6.9</v>
      </c>
      <c r="G4962" s="28">
        <v>81.07</v>
      </c>
      <c r="H4962" s="28" t="s">
        <v>47</v>
      </c>
      <c r="I4962" s="28">
        <v>1.28</v>
      </c>
      <c r="J4962" s="28">
        <v>5.99</v>
      </c>
      <c r="K4962" s="28">
        <v>264.68</v>
      </c>
      <c r="L4962" s="28">
        <v>9.98</v>
      </c>
      <c r="M4962" s="28" t="s">
        <v>48</v>
      </c>
      <c r="N4962" s="28">
        <v>100.0</v>
      </c>
    </row>
    <row r="4963">
      <c r="A4963" s="28">
        <v>4962.0</v>
      </c>
      <c r="B4963" s="28">
        <v>17.0</v>
      </c>
      <c r="C4963" s="28" t="s">
        <v>49</v>
      </c>
      <c r="D4963" s="28">
        <v>5.53</v>
      </c>
      <c r="E4963" s="28">
        <v>5.49</v>
      </c>
      <c r="F4963" s="28">
        <v>7.01</v>
      </c>
      <c r="G4963" s="28">
        <v>71.94</v>
      </c>
      <c r="H4963" s="28" t="s">
        <v>47</v>
      </c>
      <c r="I4963" s="28">
        <v>0.51</v>
      </c>
      <c r="J4963" s="28">
        <v>8.34</v>
      </c>
      <c r="K4963" s="28">
        <v>259.78</v>
      </c>
      <c r="L4963" s="28">
        <v>12.96</v>
      </c>
      <c r="M4963" s="28" t="s">
        <v>46</v>
      </c>
      <c r="N4963" s="28">
        <v>54.1</v>
      </c>
    </row>
    <row r="4964">
      <c r="A4964" s="28">
        <v>4963.0</v>
      </c>
      <c r="B4964" s="28">
        <v>18.0</v>
      </c>
      <c r="C4964" s="28" t="s">
        <v>44</v>
      </c>
      <c r="D4964" s="28">
        <v>6.39</v>
      </c>
      <c r="E4964" s="28">
        <v>7.84</v>
      </c>
      <c r="F4964" s="28">
        <v>6.09</v>
      </c>
      <c r="G4964" s="28">
        <v>93.71</v>
      </c>
      <c r="H4964" s="28" t="s">
        <v>47</v>
      </c>
      <c r="I4964" s="28">
        <v>2.61</v>
      </c>
      <c r="J4964" s="28">
        <v>12.35</v>
      </c>
      <c r="K4964" s="28">
        <v>228.79</v>
      </c>
      <c r="L4964" s="28">
        <v>17.08</v>
      </c>
      <c r="M4964" s="28" t="s">
        <v>46</v>
      </c>
      <c r="N4964" s="28">
        <v>79.0977122980941</v>
      </c>
    </row>
    <row r="4965">
      <c r="A4965" s="28">
        <v>4964.0</v>
      </c>
      <c r="B4965" s="28">
        <v>23.0</v>
      </c>
      <c r="C4965" s="28" t="s">
        <v>49</v>
      </c>
      <c r="D4965" s="28">
        <v>3.95</v>
      </c>
      <c r="E4965" s="28">
        <v>5.72</v>
      </c>
      <c r="F4965" s="28">
        <v>5.91</v>
      </c>
      <c r="G4965" s="28">
        <v>93.19</v>
      </c>
      <c r="H4965" s="28" t="s">
        <v>51</v>
      </c>
      <c r="I4965" s="28">
        <v>4.33</v>
      </c>
      <c r="J4965" s="28">
        <v>5.64</v>
      </c>
      <c r="K4965" s="28">
        <v>275.12</v>
      </c>
      <c r="L4965" s="28">
        <v>12.37</v>
      </c>
      <c r="M4965" s="28" t="s">
        <v>48</v>
      </c>
      <c r="N4965" s="28">
        <v>62.71</v>
      </c>
    </row>
    <row r="4966">
      <c r="A4966" s="28">
        <v>4965.0</v>
      </c>
      <c r="B4966" s="28">
        <v>21.0</v>
      </c>
      <c r="C4966" s="28" t="s">
        <v>44</v>
      </c>
      <c r="D4966" s="28">
        <v>1.32</v>
      </c>
      <c r="E4966" s="28">
        <v>1.63</v>
      </c>
      <c r="F4966" s="28">
        <v>5.23</v>
      </c>
      <c r="G4966" s="28">
        <v>75.69</v>
      </c>
      <c r="H4966" s="28" t="s">
        <v>51</v>
      </c>
      <c r="I4966" s="28">
        <v>1.68</v>
      </c>
      <c r="J4966" s="28">
        <v>2.71</v>
      </c>
      <c r="K4966" s="28">
        <v>314.84</v>
      </c>
      <c r="L4966" s="28">
        <v>1.75</v>
      </c>
      <c r="M4966" s="28" t="s">
        <v>48</v>
      </c>
      <c r="N4966" s="28">
        <v>58.27</v>
      </c>
    </row>
    <row r="4967">
      <c r="A4967" s="28">
        <v>4966.0</v>
      </c>
      <c r="B4967" s="28">
        <v>23.0</v>
      </c>
      <c r="C4967" s="28" t="s">
        <v>49</v>
      </c>
      <c r="D4967" s="28">
        <v>3.32</v>
      </c>
      <c r="E4967" s="28">
        <v>3.94</v>
      </c>
      <c r="F4967" s="28">
        <v>5.65</v>
      </c>
      <c r="G4967" s="28">
        <v>73.17</v>
      </c>
      <c r="H4967" s="28" t="s">
        <v>47</v>
      </c>
      <c r="I4967" s="28">
        <v>1.18</v>
      </c>
      <c r="J4967" s="28">
        <v>6.92</v>
      </c>
      <c r="K4967" s="28">
        <v>268.77</v>
      </c>
      <c r="L4967" s="28">
        <v>4.69</v>
      </c>
      <c r="M4967" s="28" t="s">
        <v>48</v>
      </c>
      <c r="N4967" s="28">
        <v>61.55</v>
      </c>
    </row>
    <row r="4968">
      <c r="A4968" s="28">
        <v>4967.0</v>
      </c>
      <c r="B4968" s="28">
        <v>22.0</v>
      </c>
      <c r="C4968" s="28" t="s">
        <v>44</v>
      </c>
      <c r="D4968" s="28">
        <v>6.29</v>
      </c>
      <c r="E4968" s="28">
        <v>1.79</v>
      </c>
      <c r="F4968" s="28">
        <v>6.49</v>
      </c>
      <c r="G4968" s="28">
        <v>89.53</v>
      </c>
      <c r="H4968" s="28" t="s">
        <v>51</v>
      </c>
      <c r="I4968" s="28">
        <v>1.43</v>
      </c>
      <c r="J4968" s="28">
        <v>9.63</v>
      </c>
      <c r="K4968" s="28">
        <v>252.81</v>
      </c>
      <c r="L4968" s="28">
        <v>13.09</v>
      </c>
      <c r="M4968" s="28" t="s">
        <v>46</v>
      </c>
      <c r="N4968" s="28">
        <v>27.71</v>
      </c>
    </row>
    <row r="4969">
      <c r="A4969" s="28">
        <v>4968.0</v>
      </c>
      <c r="B4969" s="28">
        <v>20.0</v>
      </c>
      <c r="C4969" s="28" t="s">
        <v>49</v>
      </c>
      <c r="D4969" s="28">
        <v>3.3</v>
      </c>
      <c r="E4969" s="28">
        <v>9.9</v>
      </c>
      <c r="F4969" s="28">
        <v>5.24</v>
      </c>
      <c r="G4969" s="28">
        <v>61.05</v>
      </c>
      <c r="H4969" s="28" t="s">
        <v>51</v>
      </c>
      <c r="I4969" s="28">
        <v>4.31</v>
      </c>
      <c r="J4969" s="28">
        <v>4.69</v>
      </c>
      <c r="K4969" s="28">
        <v>282.65</v>
      </c>
      <c r="L4969" s="28">
        <v>6.88</v>
      </c>
      <c r="M4969" s="28" t="s">
        <v>50</v>
      </c>
      <c r="N4969" s="28">
        <v>77.48</v>
      </c>
    </row>
    <row r="4970">
      <c r="A4970" s="28">
        <v>4969.0</v>
      </c>
      <c r="B4970" s="28">
        <v>24.0</v>
      </c>
      <c r="C4970" s="28" t="s">
        <v>49</v>
      </c>
      <c r="D4970" s="28">
        <v>5.57</v>
      </c>
      <c r="E4970" s="28">
        <v>3.06</v>
      </c>
      <c r="F4970" s="28">
        <v>7.91</v>
      </c>
      <c r="G4970" s="28">
        <v>94.4</v>
      </c>
      <c r="H4970" s="28" t="s">
        <v>47</v>
      </c>
      <c r="I4970" s="28">
        <v>2.64</v>
      </c>
      <c r="J4970" s="28">
        <v>8.02</v>
      </c>
      <c r="K4970" s="28">
        <v>248.62</v>
      </c>
      <c r="L4970" s="28">
        <v>13.24</v>
      </c>
      <c r="M4970" s="28" t="s">
        <v>46</v>
      </c>
      <c r="N4970" s="28">
        <v>50.12</v>
      </c>
    </row>
    <row r="4971">
      <c r="A4971" s="28">
        <v>4970.0</v>
      </c>
      <c r="B4971" s="28">
        <v>19.0</v>
      </c>
      <c r="C4971" s="28" t="s">
        <v>49</v>
      </c>
      <c r="D4971" s="28">
        <v>4.06</v>
      </c>
      <c r="E4971" s="28">
        <v>6.72</v>
      </c>
      <c r="F4971" s="28">
        <v>7.55</v>
      </c>
      <c r="G4971" s="28">
        <v>77.85</v>
      </c>
      <c r="H4971" s="28" t="s">
        <v>47</v>
      </c>
      <c r="I4971" s="28">
        <v>0.65</v>
      </c>
      <c r="J4971" s="28">
        <v>7.15</v>
      </c>
      <c r="K4971" s="28">
        <v>259.28</v>
      </c>
      <c r="L4971" s="28">
        <v>11.11</v>
      </c>
      <c r="M4971" s="28" t="s">
        <v>48</v>
      </c>
      <c r="N4971" s="28">
        <v>86.99</v>
      </c>
    </row>
    <row r="4972">
      <c r="A4972" s="28">
        <v>4971.0</v>
      </c>
      <c r="B4972" s="28">
        <v>21.0</v>
      </c>
      <c r="C4972" s="28" t="s">
        <v>44</v>
      </c>
      <c r="D4972" s="28">
        <v>1.93</v>
      </c>
      <c r="E4972" s="28">
        <v>3.56</v>
      </c>
      <c r="F4972" s="28">
        <v>5.35</v>
      </c>
      <c r="G4972" s="28">
        <v>77.65</v>
      </c>
      <c r="H4972" s="28" t="s">
        <v>45</v>
      </c>
      <c r="I4972" s="28">
        <v>3.55</v>
      </c>
      <c r="J4972" s="28">
        <v>7.04</v>
      </c>
      <c r="K4972" s="28">
        <v>299.26</v>
      </c>
      <c r="L4972" s="28">
        <v>4.29</v>
      </c>
      <c r="M4972" s="28" t="s">
        <v>48</v>
      </c>
      <c r="N4972" s="28">
        <v>62.49</v>
      </c>
    </row>
    <row r="4973">
      <c r="A4973" s="28">
        <v>4972.0</v>
      </c>
      <c r="B4973" s="28">
        <v>17.0</v>
      </c>
      <c r="C4973" s="28" t="s">
        <v>44</v>
      </c>
      <c r="D4973" s="28">
        <v>6.37</v>
      </c>
      <c r="E4973" s="28">
        <v>6.88</v>
      </c>
      <c r="F4973" s="28">
        <v>4.49</v>
      </c>
      <c r="G4973" s="28">
        <v>86.76</v>
      </c>
      <c r="H4973" s="28" t="s">
        <v>51</v>
      </c>
      <c r="I4973" s="28">
        <v>0.77</v>
      </c>
      <c r="J4973" s="28">
        <v>10.91</v>
      </c>
      <c r="K4973" s="28">
        <v>248.5</v>
      </c>
      <c r="L4973" s="28">
        <v>12.58</v>
      </c>
      <c r="M4973" s="28" t="s">
        <v>46</v>
      </c>
      <c r="N4973" s="28">
        <v>65.78</v>
      </c>
    </row>
    <row r="4974">
      <c r="A4974" s="28">
        <v>4973.0</v>
      </c>
      <c r="B4974" s="28">
        <v>17.0</v>
      </c>
      <c r="C4974" s="28" t="s">
        <v>44</v>
      </c>
      <c r="D4974" s="28">
        <v>0.67</v>
      </c>
      <c r="E4974" s="28">
        <v>2.89</v>
      </c>
      <c r="F4974" s="28">
        <v>4.0</v>
      </c>
      <c r="G4974" s="28">
        <v>85.83</v>
      </c>
      <c r="H4974" s="28" t="s">
        <v>51</v>
      </c>
      <c r="I4974" s="28">
        <v>0.3</v>
      </c>
      <c r="J4974" s="28">
        <v>6.24</v>
      </c>
      <c r="K4974" s="28">
        <v>308.79</v>
      </c>
      <c r="L4974" s="28">
        <v>6.85</v>
      </c>
      <c r="M4974" s="28" t="s">
        <v>48</v>
      </c>
      <c r="N4974" s="28">
        <v>55.19</v>
      </c>
    </row>
    <row r="4975">
      <c r="A4975" s="28">
        <v>4974.0</v>
      </c>
      <c r="B4975" s="28">
        <v>17.0</v>
      </c>
      <c r="C4975" s="28" t="s">
        <v>44</v>
      </c>
      <c r="D4975" s="28">
        <v>4.2</v>
      </c>
      <c r="E4975" s="28">
        <v>8.07</v>
      </c>
      <c r="F4975" s="28">
        <v>6.98</v>
      </c>
      <c r="G4975" s="28">
        <v>70.64</v>
      </c>
      <c r="H4975" s="28" t="s">
        <v>45</v>
      </c>
      <c r="I4975" s="28">
        <v>1.28</v>
      </c>
      <c r="J4975" s="28">
        <v>6.86</v>
      </c>
      <c r="K4975" s="28">
        <v>259.79</v>
      </c>
      <c r="L4975" s="28">
        <v>10.37</v>
      </c>
      <c r="M4975" s="28" t="s">
        <v>48</v>
      </c>
      <c r="N4975" s="28">
        <v>71.19</v>
      </c>
    </row>
    <row r="4976">
      <c r="A4976" s="28">
        <v>4975.0</v>
      </c>
      <c r="B4976" s="28">
        <v>22.0</v>
      </c>
      <c r="C4976" s="28" t="s">
        <v>49</v>
      </c>
      <c r="D4976" s="28">
        <v>1.67</v>
      </c>
      <c r="E4976" s="28">
        <v>2.0</v>
      </c>
      <c r="F4976" s="28">
        <v>5.06</v>
      </c>
      <c r="G4976" s="28">
        <v>97.73</v>
      </c>
      <c r="H4976" s="28" t="s">
        <v>47</v>
      </c>
      <c r="I4976" s="28">
        <v>0.84</v>
      </c>
      <c r="J4976" s="28">
        <v>4.22</v>
      </c>
      <c r="K4976" s="28">
        <v>307.58</v>
      </c>
      <c r="L4976" s="28">
        <v>5.32</v>
      </c>
      <c r="M4976" s="28" t="s">
        <v>48</v>
      </c>
      <c r="N4976" s="28">
        <v>59.69</v>
      </c>
    </row>
    <row r="4977">
      <c r="A4977" s="28">
        <v>4976.0</v>
      </c>
      <c r="B4977" s="28">
        <v>17.0</v>
      </c>
      <c r="C4977" s="28" t="s">
        <v>49</v>
      </c>
      <c r="D4977" s="28">
        <v>0.54</v>
      </c>
      <c r="E4977" s="28">
        <v>9.06</v>
      </c>
      <c r="F4977" s="28">
        <v>4.06</v>
      </c>
      <c r="G4977" s="28">
        <v>99.45</v>
      </c>
      <c r="H4977" s="28" t="s">
        <v>47</v>
      </c>
      <c r="I4977" s="28">
        <v>3.02</v>
      </c>
      <c r="J4977" s="28">
        <v>3.86</v>
      </c>
      <c r="K4977" s="28">
        <v>325.37</v>
      </c>
      <c r="L4977" s="28">
        <v>3.27</v>
      </c>
      <c r="M4977" s="28" t="s">
        <v>50</v>
      </c>
      <c r="N4977" s="28">
        <v>90.29</v>
      </c>
    </row>
    <row r="4978">
      <c r="A4978" s="28">
        <v>4977.0</v>
      </c>
      <c r="B4978" s="28">
        <v>17.0</v>
      </c>
      <c r="C4978" s="28" t="s">
        <v>49</v>
      </c>
      <c r="D4978" s="28">
        <v>4.02</v>
      </c>
      <c r="E4978" s="28">
        <v>8.56</v>
      </c>
      <c r="F4978" s="28">
        <v>5.8</v>
      </c>
      <c r="G4978" s="28">
        <v>81.04</v>
      </c>
      <c r="H4978" s="28" t="s">
        <v>45</v>
      </c>
      <c r="I4978" s="28">
        <v>2.42</v>
      </c>
      <c r="J4978" s="28">
        <v>5.06</v>
      </c>
      <c r="K4978" s="28">
        <v>281.3</v>
      </c>
      <c r="L4978" s="28">
        <v>8.86</v>
      </c>
      <c r="M4978" s="28" t="s">
        <v>50</v>
      </c>
      <c r="N4978" s="28">
        <v>79.16</v>
      </c>
    </row>
    <row r="4979">
      <c r="A4979" s="28">
        <v>4978.0</v>
      </c>
      <c r="B4979" s="28">
        <v>24.0</v>
      </c>
      <c r="C4979" s="28" t="s">
        <v>49</v>
      </c>
      <c r="D4979" s="28">
        <v>4.0</v>
      </c>
      <c r="E4979" s="28">
        <v>7.11</v>
      </c>
      <c r="F4979" s="28">
        <v>8.81</v>
      </c>
      <c r="G4979" s="28">
        <v>82.46</v>
      </c>
      <c r="H4979" s="28" t="s">
        <v>45</v>
      </c>
      <c r="I4979" s="28">
        <v>3.62</v>
      </c>
      <c r="J4979" s="28">
        <v>6.04</v>
      </c>
      <c r="K4979" s="28">
        <v>287.89</v>
      </c>
      <c r="L4979" s="28">
        <v>8.57</v>
      </c>
      <c r="M4979" s="28" t="s">
        <v>48</v>
      </c>
      <c r="N4979" s="28">
        <v>88.55</v>
      </c>
    </row>
    <row r="4980">
      <c r="A4980" s="28">
        <v>4979.0</v>
      </c>
      <c r="B4980" s="28">
        <v>22.0</v>
      </c>
      <c r="C4980" s="28" t="s">
        <v>44</v>
      </c>
      <c r="D4980" s="28">
        <v>5.66</v>
      </c>
      <c r="E4980" s="28">
        <v>1.61</v>
      </c>
      <c r="F4980" s="28">
        <v>7.45</v>
      </c>
      <c r="G4980" s="28">
        <v>82.17</v>
      </c>
      <c r="H4980" s="28" t="s">
        <v>47</v>
      </c>
      <c r="I4980" s="28">
        <v>2.56</v>
      </c>
      <c r="J4980" s="28">
        <v>7.72</v>
      </c>
      <c r="K4980" s="28">
        <v>245.56</v>
      </c>
      <c r="L4980" s="28">
        <v>10.93</v>
      </c>
      <c r="M4980" s="28" t="s">
        <v>46</v>
      </c>
      <c r="N4980" s="28">
        <v>34.86</v>
      </c>
    </row>
    <row r="4981">
      <c r="A4981" s="28">
        <v>4980.0</v>
      </c>
      <c r="B4981" s="28">
        <v>18.0</v>
      </c>
      <c r="C4981" s="28" t="s">
        <v>44</v>
      </c>
      <c r="D4981" s="28">
        <v>5.96</v>
      </c>
      <c r="E4981" s="28">
        <v>2.88</v>
      </c>
      <c r="F4981" s="28">
        <v>8.29</v>
      </c>
      <c r="G4981" s="28">
        <v>79.43</v>
      </c>
      <c r="H4981" s="28" t="s">
        <v>45</v>
      </c>
      <c r="I4981" s="28">
        <v>2.1</v>
      </c>
      <c r="J4981" s="28">
        <v>7.27</v>
      </c>
      <c r="K4981" s="28">
        <v>234.33</v>
      </c>
      <c r="L4981" s="28">
        <v>11.5</v>
      </c>
      <c r="M4981" s="28" t="s">
        <v>46</v>
      </c>
      <c r="N4981" s="28">
        <v>50.67</v>
      </c>
    </row>
    <row r="4982">
      <c r="A4982" s="28">
        <v>4981.0</v>
      </c>
      <c r="B4982" s="28">
        <v>18.0</v>
      </c>
      <c r="C4982" s="28" t="s">
        <v>44</v>
      </c>
      <c r="D4982" s="28">
        <v>5.82</v>
      </c>
      <c r="E4982" s="28">
        <v>8.73</v>
      </c>
      <c r="F4982" s="28">
        <v>4.72</v>
      </c>
      <c r="G4982" s="28">
        <v>97.81</v>
      </c>
      <c r="H4982" s="28" t="s">
        <v>51</v>
      </c>
      <c r="I4982" s="28">
        <v>2.63</v>
      </c>
      <c r="J4982" s="28">
        <v>9.1</v>
      </c>
      <c r="K4982" s="28">
        <v>254.27</v>
      </c>
      <c r="L4982" s="28">
        <v>17.61</v>
      </c>
      <c r="M4982" s="28" t="s">
        <v>50</v>
      </c>
      <c r="N4982" s="28">
        <v>84.2082735745279</v>
      </c>
    </row>
    <row r="4983">
      <c r="A4983" s="28">
        <v>4982.0</v>
      </c>
      <c r="B4983" s="28">
        <v>22.0</v>
      </c>
      <c r="C4983" s="28" t="s">
        <v>49</v>
      </c>
      <c r="D4983" s="28">
        <v>3.28</v>
      </c>
      <c r="E4983" s="28">
        <v>2.1</v>
      </c>
      <c r="F4983" s="28">
        <v>4.37</v>
      </c>
      <c r="G4983" s="28">
        <v>69.79</v>
      </c>
      <c r="H4983" s="28" t="s">
        <v>45</v>
      </c>
      <c r="I4983" s="28">
        <v>2.17</v>
      </c>
      <c r="J4983" s="28">
        <v>8.81</v>
      </c>
      <c r="K4983" s="28">
        <v>276.61</v>
      </c>
      <c r="L4983" s="28">
        <v>12.93</v>
      </c>
      <c r="M4983" s="28" t="s">
        <v>48</v>
      </c>
      <c r="N4983" s="28">
        <v>31.68</v>
      </c>
    </row>
    <row r="4984">
      <c r="A4984" s="28">
        <v>4983.0</v>
      </c>
      <c r="B4984" s="28">
        <v>20.0</v>
      </c>
      <c r="C4984" s="28" t="s">
        <v>49</v>
      </c>
      <c r="D4984" s="28">
        <v>5.05</v>
      </c>
      <c r="E4984" s="28">
        <v>2.4</v>
      </c>
      <c r="F4984" s="28">
        <v>4.06</v>
      </c>
      <c r="G4984" s="28">
        <v>64.32</v>
      </c>
      <c r="H4984" s="28" t="s">
        <v>47</v>
      </c>
      <c r="I4984" s="28">
        <v>0.19</v>
      </c>
      <c r="J4984" s="28">
        <v>6.07</v>
      </c>
      <c r="K4984" s="28">
        <v>269.28</v>
      </c>
      <c r="L4984" s="28">
        <v>12.46</v>
      </c>
      <c r="M4984" s="28" t="s">
        <v>46</v>
      </c>
      <c r="N4984" s="28">
        <v>27.98</v>
      </c>
    </row>
    <row r="4985">
      <c r="A4985" s="28">
        <v>4984.0</v>
      </c>
      <c r="B4985" s="28">
        <v>21.0</v>
      </c>
      <c r="C4985" s="28" t="s">
        <v>44</v>
      </c>
      <c r="D4985" s="28">
        <v>4.62</v>
      </c>
      <c r="E4985" s="28">
        <v>5.9</v>
      </c>
      <c r="F4985" s="28">
        <v>8.78</v>
      </c>
      <c r="G4985" s="28">
        <v>97.18</v>
      </c>
      <c r="H4985" s="28" t="s">
        <v>47</v>
      </c>
      <c r="I4985" s="28">
        <v>3.4</v>
      </c>
      <c r="J4985" s="28">
        <v>8.76</v>
      </c>
      <c r="K4985" s="28">
        <v>254.19</v>
      </c>
      <c r="L4985" s="28">
        <v>11.18</v>
      </c>
      <c r="M4985" s="28" t="s">
        <v>48</v>
      </c>
      <c r="N4985" s="28">
        <v>79.07</v>
      </c>
    </row>
    <row r="4986">
      <c r="A4986" s="28">
        <v>4985.0</v>
      </c>
      <c r="B4986" s="28">
        <v>23.0</v>
      </c>
      <c r="C4986" s="28" t="s">
        <v>44</v>
      </c>
      <c r="D4986" s="28">
        <v>3.37</v>
      </c>
      <c r="E4986" s="28">
        <v>3.47</v>
      </c>
      <c r="F4986" s="28">
        <v>5.5</v>
      </c>
      <c r="G4986" s="28">
        <v>68.52</v>
      </c>
      <c r="H4986" s="28" t="s">
        <v>45</v>
      </c>
      <c r="I4986" s="28">
        <v>4.81</v>
      </c>
      <c r="J4986" s="28">
        <v>8.77</v>
      </c>
      <c r="K4986" s="28">
        <v>269.92</v>
      </c>
      <c r="L4986" s="28">
        <v>10.57</v>
      </c>
      <c r="M4986" s="28" t="s">
        <v>48</v>
      </c>
      <c r="N4986" s="28">
        <v>50.88</v>
      </c>
    </row>
    <row r="4987">
      <c r="A4987" s="28">
        <v>4986.0</v>
      </c>
      <c r="B4987" s="28">
        <v>24.0</v>
      </c>
      <c r="C4987" s="28" t="s">
        <v>49</v>
      </c>
      <c r="D4987" s="28">
        <v>4.78</v>
      </c>
      <c r="E4987" s="28">
        <v>3.0</v>
      </c>
      <c r="F4987" s="28">
        <v>6.3</v>
      </c>
      <c r="G4987" s="28">
        <v>89.97</v>
      </c>
      <c r="H4987" s="28" t="s">
        <v>47</v>
      </c>
      <c r="I4987" s="28">
        <v>2.11</v>
      </c>
      <c r="J4987" s="28">
        <v>6.32</v>
      </c>
      <c r="K4987" s="28">
        <v>263.32</v>
      </c>
      <c r="L4987" s="28">
        <v>7.48</v>
      </c>
      <c r="M4987" s="28" t="s">
        <v>48</v>
      </c>
      <c r="N4987" s="28">
        <v>42.92</v>
      </c>
    </row>
    <row r="4988">
      <c r="A4988" s="28">
        <v>4987.0</v>
      </c>
      <c r="B4988" s="28">
        <v>16.0</v>
      </c>
      <c r="C4988" s="28" t="s">
        <v>49</v>
      </c>
      <c r="D4988" s="28">
        <v>7.58</v>
      </c>
      <c r="E4988" s="28">
        <v>6.18</v>
      </c>
      <c r="F4988" s="28">
        <v>5.97</v>
      </c>
      <c r="G4988" s="28">
        <v>68.15</v>
      </c>
      <c r="H4988" s="28" t="s">
        <v>47</v>
      </c>
      <c r="I4988" s="28">
        <v>2.12</v>
      </c>
      <c r="J4988" s="28">
        <v>13.17</v>
      </c>
      <c r="K4988" s="28">
        <v>230.79</v>
      </c>
      <c r="L4988" s="28">
        <v>19.95</v>
      </c>
      <c r="M4988" s="28" t="s">
        <v>46</v>
      </c>
      <c r="N4988" s="28">
        <v>41.01</v>
      </c>
    </row>
    <row r="4989">
      <c r="A4989" s="28">
        <v>4988.0</v>
      </c>
      <c r="B4989" s="28">
        <v>18.0</v>
      </c>
      <c r="C4989" s="28" t="s">
        <v>49</v>
      </c>
      <c r="D4989" s="28">
        <v>1.54</v>
      </c>
      <c r="E4989" s="28">
        <v>4.35</v>
      </c>
      <c r="F4989" s="28">
        <v>7.65</v>
      </c>
      <c r="G4989" s="28">
        <v>98.41</v>
      </c>
      <c r="H4989" s="28" t="s">
        <v>51</v>
      </c>
      <c r="I4989" s="28">
        <v>0.23</v>
      </c>
      <c r="J4989" s="28">
        <v>6.63</v>
      </c>
      <c r="K4989" s="28">
        <v>308.27</v>
      </c>
      <c r="L4989" s="28">
        <v>5.14</v>
      </c>
      <c r="M4989" s="28" t="s">
        <v>48</v>
      </c>
      <c r="N4989" s="28">
        <v>94.35</v>
      </c>
    </row>
    <row r="4990">
      <c r="A4990" s="28">
        <v>4989.0</v>
      </c>
      <c r="B4990" s="28">
        <v>22.0</v>
      </c>
      <c r="C4990" s="28" t="s">
        <v>44</v>
      </c>
      <c r="D4990" s="28">
        <v>7.25</v>
      </c>
      <c r="E4990" s="28">
        <v>2.27</v>
      </c>
      <c r="F4990" s="28">
        <v>5.55</v>
      </c>
      <c r="G4990" s="28">
        <v>91.64</v>
      </c>
      <c r="H4990" s="28" t="s">
        <v>45</v>
      </c>
      <c r="I4990" s="28">
        <v>4.45</v>
      </c>
      <c r="J4990" s="28">
        <v>9.32</v>
      </c>
      <c r="K4990" s="28">
        <v>232.02</v>
      </c>
      <c r="L4990" s="28">
        <v>15.57</v>
      </c>
      <c r="M4990" s="28" t="s">
        <v>46</v>
      </c>
      <c r="N4990" s="28">
        <v>17.7</v>
      </c>
    </row>
    <row r="4991">
      <c r="A4991" s="28">
        <v>4990.0</v>
      </c>
      <c r="B4991" s="28">
        <v>21.0</v>
      </c>
      <c r="C4991" s="28" t="s">
        <v>44</v>
      </c>
      <c r="D4991" s="28">
        <v>0.43</v>
      </c>
      <c r="E4991" s="28">
        <v>5.81</v>
      </c>
      <c r="F4991" s="28">
        <v>6.68</v>
      </c>
      <c r="G4991" s="28">
        <v>96.75</v>
      </c>
      <c r="H4991" s="28" t="s">
        <v>47</v>
      </c>
      <c r="I4991" s="28">
        <v>4.65</v>
      </c>
      <c r="J4991" s="28">
        <v>5.96</v>
      </c>
      <c r="K4991" s="28">
        <v>295.67</v>
      </c>
      <c r="L4991" s="28">
        <v>3.82</v>
      </c>
      <c r="M4991" s="28" t="s">
        <v>48</v>
      </c>
      <c r="N4991" s="28">
        <v>80.49</v>
      </c>
    </row>
    <row r="4992">
      <c r="A4992" s="28">
        <v>4991.0</v>
      </c>
      <c r="B4992" s="28">
        <v>22.0</v>
      </c>
      <c r="C4992" s="28" t="s">
        <v>52</v>
      </c>
      <c r="D4992" s="28">
        <v>2.47</v>
      </c>
      <c r="E4992" s="28">
        <v>4.48</v>
      </c>
      <c r="F4992" s="28">
        <v>8.98</v>
      </c>
      <c r="G4992" s="28">
        <v>98.04</v>
      </c>
      <c r="H4992" s="28" t="s">
        <v>45</v>
      </c>
      <c r="I4992" s="28">
        <v>4.07</v>
      </c>
      <c r="J4992" s="28">
        <v>7.49</v>
      </c>
      <c r="K4992" s="28">
        <v>324.88</v>
      </c>
      <c r="L4992" s="28">
        <v>7.09</v>
      </c>
      <c r="M4992" s="28" t="s">
        <v>48</v>
      </c>
      <c r="N4992" s="28">
        <v>76.73</v>
      </c>
    </row>
    <row r="4993">
      <c r="A4993" s="28">
        <v>4992.0</v>
      </c>
      <c r="B4993" s="28">
        <v>23.0</v>
      </c>
      <c r="C4993" s="28" t="s">
        <v>49</v>
      </c>
      <c r="D4993" s="28">
        <v>2.31</v>
      </c>
      <c r="E4993" s="28">
        <v>7.61</v>
      </c>
      <c r="F4993" s="28">
        <v>6.22</v>
      </c>
      <c r="G4993" s="28">
        <v>63.38</v>
      </c>
      <c r="H4993" s="28" t="s">
        <v>51</v>
      </c>
      <c r="I4993" s="28">
        <v>0.53</v>
      </c>
      <c r="J4993" s="28">
        <v>3.87</v>
      </c>
      <c r="K4993" s="28">
        <v>292.62</v>
      </c>
      <c r="L4993" s="28">
        <v>7.01</v>
      </c>
      <c r="M4993" s="28" t="s">
        <v>48</v>
      </c>
      <c r="N4993" s="28">
        <v>82.39</v>
      </c>
    </row>
    <row r="4994">
      <c r="A4994" s="28">
        <v>4993.0</v>
      </c>
      <c r="B4994" s="28">
        <v>21.0</v>
      </c>
      <c r="C4994" s="28" t="s">
        <v>44</v>
      </c>
      <c r="D4994" s="28">
        <v>5.01</v>
      </c>
      <c r="E4994" s="28">
        <v>1.92</v>
      </c>
      <c r="F4994" s="28">
        <v>6.76</v>
      </c>
      <c r="G4994" s="28">
        <v>77.34</v>
      </c>
      <c r="H4994" s="28" t="s">
        <v>45</v>
      </c>
      <c r="I4994" s="28">
        <v>4.5</v>
      </c>
      <c r="J4994" s="28">
        <v>10.16</v>
      </c>
      <c r="K4994" s="28">
        <v>288.77</v>
      </c>
      <c r="L4994" s="28">
        <v>15.78</v>
      </c>
      <c r="M4994" s="28" t="s">
        <v>46</v>
      </c>
      <c r="N4994" s="28">
        <v>31.3</v>
      </c>
    </row>
    <row r="4995">
      <c r="A4995" s="28">
        <v>4994.0</v>
      </c>
      <c r="B4995" s="28">
        <v>18.0</v>
      </c>
      <c r="C4995" s="28" t="s">
        <v>49</v>
      </c>
      <c r="D4995" s="28">
        <v>1.05</v>
      </c>
      <c r="E4995" s="28">
        <v>6.59</v>
      </c>
      <c r="F4995" s="28">
        <v>6.51</v>
      </c>
      <c r="G4995" s="28">
        <v>85.92</v>
      </c>
      <c r="H4995" s="28" t="s">
        <v>51</v>
      </c>
      <c r="I4995" s="28">
        <v>0.12</v>
      </c>
      <c r="J4995" s="28">
        <v>4.76</v>
      </c>
      <c r="K4995" s="28">
        <v>306.14</v>
      </c>
      <c r="L4995" s="28">
        <v>5.67</v>
      </c>
      <c r="M4995" s="28" t="s">
        <v>48</v>
      </c>
      <c r="N4995" s="28">
        <v>95.84</v>
      </c>
    </row>
    <row r="4996">
      <c r="A4996" s="28">
        <v>4995.0</v>
      </c>
      <c r="B4996" s="28">
        <v>17.0</v>
      </c>
      <c r="C4996" s="28" t="s">
        <v>49</v>
      </c>
      <c r="D4996" s="28">
        <v>7.06</v>
      </c>
      <c r="E4996" s="28">
        <v>4.93</v>
      </c>
      <c r="F4996" s="28">
        <v>8.02</v>
      </c>
      <c r="G4996" s="28">
        <v>92.1</v>
      </c>
      <c r="H4996" s="28" t="s">
        <v>45</v>
      </c>
      <c r="I4996" s="28">
        <v>2.22</v>
      </c>
      <c r="J4996" s="28">
        <v>12.14</v>
      </c>
      <c r="K4996" s="28">
        <v>224.75</v>
      </c>
      <c r="L4996" s="28">
        <v>16.79</v>
      </c>
      <c r="M4996" s="28" t="s">
        <v>46</v>
      </c>
      <c r="N4996" s="28">
        <v>53.56</v>
      </c>
    </row>
    <row r="4997">
      <c r="A4997" s="28">
        <v>4996.0</v>
      </c>
      <c r="B4997" s="28">
        <v>22.0</v>
      </c>
      <c r="C4997" s="28" t="s">
        <v>44</v>
      </c>
      <c r="D4997" s="28">
        <v>6.63</v>
      </c>
      <c r="E4997" s="28">
        <v>4.65</v>
      </c>
      <c r="F4997" s="28">
        <v>5.33</v>
      </c>
      <c r="G4997" s="28">
        <v>69.66</v>
      </c>
      <c r="H4997" s="28" t="s">
        <v>51</v>
      </c>
      <c r="I4997" s="28">
        <v>2.5</v>
      </c>
      <c r="J4997" s="28">
        <v>10.72</v>
      </c>
      <c r="K4997" s="28">
        <v>237.27</v>
      </c>
      <c r="L4997" s="28">
        <v>13.17</v>
      </c>
      <c r="M4997" s="28" t="s">
        <v>46</v>
      </c>
      <c r="N4997" s="28">
        <v>37.81</v>
      </c>
    </row>
    <row r="4998">
      <c r="A4998" s="28">
        <v>4997.0</v>
      </c>
      <c r="B4998" s="28">
        <v>16.0</v>
      </c>
      <c r="C4998" s="28" t="s">
        <v>44</v>
      </c>
      <c r="D4998" s="28">
        <v>5.22</v>
      </c>
      <c r="E4998" s="28">
        <v>3.09</v>
      </c>
      <c r="F4998" s="28">
        <v>4.85</v>
      </c>
      <c r="G4998" s="28">
        <v>96.58</v>
      </c>
      <c r="H4998" s="28" t="s">
        <v>45</v>
      </c>
      <c r="I4998" s="28">
        <v>4.17</v>
      </c>
      <c r="J4998" s="28">
        <v>8.18</v>
      </c>
      <c r="K4998" s="28">
        <v>268.37</v>
      </c>
      <c r="L4998" s="28">
        <v>12.0</v>
      </c>
      <c r="M4998" s="28" t="s">
        <v>46</v>
      </c>
      <c r="N4998" s="28">
        <v>56.01</v>
      </c>
    </row>
    <row r="4999">
      <c r="A4999" s="28">
        <v>4998.0</v>
      </c>
      <c r="B4999" s="28">
        <v>18.0</v>
      </c>
      <c r="C4999" s="28" t="s">
        <v>44</v>
      </c>
      <c r="D4999" s="28">
        <v>3.67</v>
      </c>
      <c r="E4999" s="28">
        <v>1.27</v>
      </c>
      <c r="F4999" s="28">
        <v>7.77</v>
      </c>
      <c r="G4999" s="28">
        <v>68.84</v>
      </c>
      <c r="H4999" s="28" t="s">
        <v>51</v>
      </c>
      <c r="I4999" s="28">
        <v>3.75</v>
      </c>
      <c r="J4999" s="28">
        <v>7.68</v>
      </c>
      <c r="K4999" s="28">
        <v>282.15</v>
      </c>
      <c r="L4999" s="28">
        <v>9.19</v>
      </c>
      <c r="M4999" s="28" t="s">
        <v>48</v>
      </c>
      <c r="N4999" s="28">
        <v>35.96</v>
      </c>
    </row>
    <row r="5000">
      <c r="A5000" s="28">
        <v>4999.0</v>
      </c>
      <c r="B5000" s="28">
        <v>19.0</v>
      </c>
      <c r="C5000" s="28" t="s">
        <v>44</v>
      </c>
      <c r="D5000" s="28">
        <v>7.46</v>
      </c>
      <c r="E5000" s="28">
        <v>8.63</v>
      </c>
      <c r="F5000" s="28">
        <v>6.08</v>
      </c>
      <c r="G5000" s="28">
        <v>94.65</v>
      </c>
      <c r="H5000" s="28" t="s">
        <v>47</v>
      </c>
      <c r="I5000" s="28">
        <v>3.99</v>
      </c>
      <c r="J5000" s="28">
        <v>11.64</v>
      </c>
      <c r="K5000" s="28">
        <v>233.56</v>
      </c>
      <c r="L5000" s="28">
        <v>18.66</v>
      </c>
      <c r="M5000" s="28" t="s">
        <v>46</v>
      </c>
      <c r="N5000" s="28">
        <v>60.520037526037</v>
      </c>
    </row>
    <row r="5001">
      <c r="A5001" s="28">
        <v>5000.0</v>
      </c>
      <c r="B5001" s="28">
        <v>16.0</v>
      </c>
      <c r="C5001" s="28" t="s">
        <v>49</v>
      </c>
      <c r="D5001" s="28">
        <v>6.65</v>
      </c>
      <c r="E5001" s="28">
        <v>3.94</v>
      </c>
      <c r="F5001" s="28">
        <v>8.57</v>
      </c>
      <c r="G5001" s="28">
        <v>80.51</v>
      </c>
      <c r="H5001" s="28" t="s">
        <v>45</v>
      </c>
      <c r="I5001" s="28">
        <v>4.34</v>
      </c>
      <c r="J5001" s="28">
        <v>11.48</v>
      </c>
      <c r="K5001" s="28">
        <v>239.59</v>
      </c>
      <c r="L5001" s="28">
        <v>14.43</v>
      </c>
      <c r="M5001" s="28" t="s">
        <v>46</v>
      </c>
      <c r="N5001" s="28">
        <v>62.4508551121044</v>
      </c>
    </row>
    <row r="5002">
      <c r="A5002" s="28">
        <v>5001.0</v>
      </c>
      <c r="B5002" s="28">
        <v>20.0</v>
      </c>
      <c r="C5002" s="28" t="s">
        <v>44</v>
      </c>
      <c r="D5002" s="28">
        <v>3.99</v>
      </c>
      <c r="E5002" s="28">
        <v>7.13</v>
      </c>
      <c r="F5002" s="28">
        <v>7.22</v>
      </c>
      <c r="G5002" s="28">
        <v>80.62</v>
      </c>
      <c r="H5002" s="28" t="s">
        <v>47</v>
      </c>
      <c r="I5002" s="28">
        <v>2.38</v>
      </c>
      <c r="J5002" s="28">
        <v>9.14</v>
      </c>
      <c r="K5002" s="28">
        <v>273.41</v>
      </c>
      <c r="L5002" s="28">
        <v>8.78</v>
      </c>
      <c r="M5002" s="28" t="s">
        <v>48</v>
      </c>
      <c r="N5002" s="28">
        <v>82.57</v>
      </c>
    </row>
    <row r="5003">
      <c r="A5003" s="28">
        <v>5002.0</v>
      </c>
      <c r="B5003" s="28">
        <v>18.0</v>
      </c>
      <c r="C5003" s="28" t="s">
        <v>49</v>
      </c>
      <c r="D5003" s="28">
        <v>5.61</v>
      </c>
      <c r="E5003" s="28">
        <v>9.53</v>
      </c>
      <c r="F5003" s="28">
        <v>6.82</v>
      </c>
      <c r="G5003" s="28">
        <v>74.96</v>
      </c>
      <c r="H5003" s="28" t="s">
        <v>45</v>
      </c>
      <c r="I5003" s="28">
        <v>3.9</v>
      </c>
      <c r="J5003" s="28">
        <v>9.93</v>
      </c>
      <c r="K5003" s="28">
        <v>251.19</v>
      </c>
      <c r="L5003" s="28">
        <v>13.98</v>
      </c>
      <c r="M5003" s="28" t="s">
        <v>46</v>
      </c>
      <c r="N5003" s="28">
        <v>91.3304254578929</v>
      </c>
    </row>
    <row r="5004">
      <c r="A5004" s="28">
        <v>5003.0</v>
      </c>
      <c r="B5004" s="28">
        <v>17.0</v>
      </c>
      <c r="C5004" s="28" t="s">
        <v>52</v>
      </c>
      <c r="D5004" s="28">
        <v>4.54</v>
      </c>
      <c r="E5004" s="28">
        <v>6.08</v>
      </c>
      <c r="F5004" s="28">
        <v>4.35</v>
      </c>
      <c r="G5004" s="28">
        <v>64.14</v>
      </c>
      <c r="H5004" s="28" t="s">
        <v>51</v>
      </c>
      <c r="I5004" s="28">
        <v>0.34</v>
      </c>
      <c r="J5004" s="28">
        <v>10.49</v>
      </c>
      <c r="K5004" s="28">
        <v>277.49</v>
      </c>
      <c r="L5004" s="28">
        <v>13.9</v>
      </c>
      <c r="M5004" s="28" t="s">
        <v>48</v>
      </c>
      <c r="N5004" s="28">
        <v>43.57</v>
      </c>
    </row>
    <row r="5005">
      <c r="A5005" s="28">
        <v>5004.0</v>
      </c>
      <c r="B5005" s="28">
        <v>18.0</v>
      </c>
      <c r="C5005" s="28" t="s">
        <v>44</v>
      </c>
      <c r="D5005" s="28">
        <v>4.7</v>
      </c>
      <c r="E5005" s="28">
        <v>4.57</v>
      </c>
      <c r="F5005" s="28">
        <v>7.65</v>
      </c>
      <c r="G5005" s="28">
        <v>73.88</v>
      </c>
      <c r="H5005" s="28" t="s">
        <v>51</v>
      </c>
      <c r="I5005" s="28">
        <v>2.22</v>
      </c>
      <c r="J5005" s="28">
        <v>9.59</v>
      </c>
      <c r="K5005" s="28">
        <v>272.76</v>
      </c>
      <c r="L5005" s="28">
        <v>12.15</v>
      </c>
      <c r="M5005" s="28" t="s">
        <v>48</v>
      </c>
      <c r="N5005" s="28">
        <v>53.01</v>
      </c>
    </row>
    <row r="5006">
      <c r="A5006" s="28">
        <v>5005.0</v>
      </c>
      <c r="B5006" s="28">
        <v>23.0</v>
      </c>
      <c r="C5006" s="28" t="s">
        <v>44</v>
      </c>
      <c r="D5006" s="28">
        <v>2.65</v>
      </c>
      <c r="E5006" s="28">
        <v>3.41</v>
      </c>
      <c r="F5006" s="28">
        <v>7.43</v>
      </c>
      <c r="G5006" s="28">
        <v>77.07</v>
      </c>
      <c r="H5006" s="28" t="s">
        <v>51</v>
      </c>
      <c r="I5006" s="28">
        <v>0.15</v>
      </c>
      <c r="J5006" s="28">
        <v>8.2</v>
      </c>
      <c r="K5006" s="28">
        <v>278.78</v>
      </c>
      <c r="L5006" s="28">
        <v>10.01</v>
      </c>
      <c r="M5006" s="28" t="s">
        <v>48</v>
      </c>
      <c r="N5006" s="28">
        <v>69.57</v>
      </c>
    </row>
    <row r="5007">
      <c r="A5007" s="28">
        <v>5006.0</v>
      </c>
      <c r="B5007" s="28">
        <v>21.0</v>
      </c>
      <c r="C5007" s="28" t="s">
        <v>49</v>
      </c>
      <c r="D5007" s="28">
        <v>3.7</v>
      </c>
      <c r="E5007" s="28">
        <v>9.41</v>
      </c>
      <c r="F5007" s="28">
        <v>7.2</v>
      </c>
      <c r="G5007" s="28">
        <v>79.16</v>
      </c>
      <c r="H5007" s="28" t="s">
        <v>45</v>
      </c>
      <c r="I5007" s="28">
        <v>4.58</v>
      </c>
      <c r="J5007" s="28">
        <v>6.3</v>
      </c>
      <c r="K5007" s="28">
        <v>260.83</v>
      </c>
      <c r="L5007" s="28">
        <v>6.15</v>
      </c>
      <c r="M5007" s="28" t="s">
        <v>48</v>
      </c>
      <c r="N5007" s="28">
        <v>93.94</v>
      </c>
    </row>
    <row r="5008">
      <c r="A5008" s="28">
        <v>5007.0</v>
      </c>
      <c r="B5008" s="28">
        <v>22.0</v>
      </c>
      <c r="C5008" s="28" t="s">
        <v>49</v>
      </c>
      <c r="D5008" s="28">
        <v>0.62</v>
      </c>
      <c r="E5008" s="28">
        <v>7.14</v>
      </c>
      <c r="F5008" s="28">
        <v>5.34</v>
      </c>
      <c r="G5008" s="28">
        <v>89.56</v>
      </c>
      <c r="H5008" s="28" t="s">
        <v>45</v>
      </c>
      <c r="I5008" s="28">
        <v>4.79</v>
      </c>
      <c r="J5008" s="28">
        <v>3.2</v>
      </c>
      <c r="K5008" s="28">
        <v>300.3</v>
      </c>
      <c r="L5008" s="28">
        <v>3.48</v>
      </c>
      <c r="M5008" s="28" t="s">
        <v>50</v>
      </c>
      <c r="N5008" s="28">
        <v>96.66</v>
      </c>
    </row>
    <row r="5009">
      <c r="A5009" s="28">
        <v>5008.0</v>
      </c>
      <c r="B5009" s="28">
        <v>21.0</v>
      </c>
      <c r="C5009" s="28" t="s">
        <v>49</v>
      </c>
      <c r="D5009" s="28">
        <v>2.86</v>
      </c>
      <c r="E5009" s="28">
        <v>6.99</v>
      </c>
      <c r="F5009" s="28">
        <v>8.73</v>
      </c>
      <c r="G5009" s="28">
        <v>74.08</v>
      </c>
      <c r="H5009" s="28" t="s">
        <v>45</v>
      </c>
      <c r="I5009" s="28">
        <v>0.42</v>
      </c>
      <c r="J5009" s="28">
        <v>5.67</v>
      </c>
      <c r="K5009" s="28">
        <v>282.12</v>
      </c>
      <c r="L5009" s="28">
        <v>4.56</v>
      </c>
      <c r="M5009" s="28" t="s">
        <v>48</v>
      </c>
      <c r="N5009" s="28">
        <v>87.33</v>
      </c>
    </row>
    <row r="5010">
      <c r="A5010" s="28">
        <v>5009.0</v>
      </c>
      <c r="B5010" s="28">
        <v>21.0</v>
      </c>
      <c r="C5010" s="28" t="s">
        <v>44</v>
      </c>
      <c r="D5010" s="28">
        <v>5.57</v>
      </c>
      <c r="E5010" s="28">
        <v>4.84</v>
      </c>
      <c r="F5010" s="28">
        <v>5.61</v>
      </c>
      <c r="G5010" s="28">
        <v>76.26</v>
      </c>
      <c r="H5010" s="28" t="s">
        <v>47</v>
      </c>
      <c r="I5010" s="28">
        <v>2.66</v>
      </c>
      <c r="J5010" s="28">
        <v>8.77</v>
      </c>
      <c r="K5010" s="28">
        <v>255.37</v>
      </c>
      <c r="L5010" s="28">
        <v>18.07</v>
      </c>
      <c r="M5010" s="28" t="s">
        <v>46</v>
      </c>
      <c r="N5010" s="28">
        <v>47.01</v>
      </c>
    </row>
    <row r="5011">
      <c r="A5011" s="28">
        <v>5010.0</v>
      </c>
      <c r="B5011" s="28">
        <v>18.0</v>
      </c>
      <c r="C5011" s="28" t="s">
        <v>44</v>
      </c>
      <c r="D5011" s="28">
        <v>7.63</v>
      </c>
      <c r="E5011" s="28">
        <v>8.61</v>
      </c>
      <c r="F5011" s="28">
        <v>4.76</v>
      </c>
      <c r="G5011" s="28">
        <v>96.24</v>
      </c>
      <c r="H5011" s="28" t="s">
        <v>51</v>
      </c>
      <c r="I5011" s="28">
        <v>1.63</v>
      </c>
      <c r="J5011" s="28">
        <v>13.44</v>
      </c>
      <c r="K5011" s="28">
        <v>227.89</v>
      </c>
      <c r="L5011" s="28">
        <v>20.85</v>
      </c>
      <c r="M5011" s="28" t="s">
        <v>50</v>
      </c>
      <c r="N5011" s="28">
        <v>79.9953515147437</v>
      </c>
    </row>
    <row r="5012">
      <c r="A5012" s="28">
        <v>5011.0</v>
      </c>
      <c r="B5012" s="28">
        <v>23.0</v>
      </c>
      <c r="C5012" s="28" t="s">
        <v>49</v>
      </c>
      <c r="D5012" s="28">
        <v>7.7</v>
      </c>
      <c r="E5012" s="28">
        <v>7.42</v>
      </c>
      <c r="F5012" s="28">
        <v>8.94</v>
      </c>
      <c r="G5012" s="28">
        <v>90.1</v>
      </c>
      <c r="H5012" s="28" t="s">
        <v>47</v>
      </c>
      <c r="I5012" s="28">
        <v>1.71</v>
      </c>
      <c r="J5012" s="28">
        <v>9.07</v>
      </c>
      <c r="K5012" s="28">
        <v>233.9</v>
      </c>
      <c r="L5012" s="28">
        <v>16.85</v>
      </c>
      <c r="M5012" s="28" t="s">
        <v>46</v>
      </c>
      <c r="N5012" s="28">
        <v>64.7644498142379</v>
      </c>
    </row>
    <row r="5013">
      <c r="A5013" s="28">
        <v>5012.0</v>
      </c>
      <c r="B5013" s="28">
        <v>22.0</v>
      </c>
      <c r="C5013" s="28" t="s">
        <v>52</v>
      </c>
      <c r="D5013" s="28">
        <v>4.45</v>
      </c>
      <c r="E5013" s="28">
        <v>3.55</v>
      </c>
      <c r="F5013" s="28">
        <v>7.73</v>
      </c>
      <c r="G5013" s="28">
        <v>60.91</v>
      </c>
      <c r="H5013" s="28" t="s">
        <v>47</v>
      </c>
      <c r="I5013" s="28">
        <v>2.25</v>
      </c>
      <c r="J5013" s="28">
        <v>7.94</v>
      </c>
      <c r="K5013" s="28">
        <v>266.45</v>
      </c>
      <c r="L5013" s="28">
        <v>7.44</v>
      </c>
      <c r="M5013" s="28" t="s">
        <v>48</v>
      </c>
      <c r="N5013" s="28">
        <v>55.42</v>
      </c>
    </row>
    <row r="5014">
      <c r="A5014" s="28">
        <v>5013.0</v>
      </c>
      <c r="B5014" s="28">
        <v>22.0</v>
      </c>
      <c r="C5014" s="28" t="s">
        <v>44</v>
      </c>
      <c r="D5014" s="28">
        <v>4.85</v>
      </c>
      <c r="E5014" s="28">
        <v>6.4</v>
      </c>
      <c r="F5014" s="28">
        <v>6.07</v>
      </c>
      <c r="G5014" s="28">
        <v>92.48</v>
      </c>
      <c r="H5014" s="28" t="s">
        <v>47</v>
      </c>
      <c r="I5014" s="28">
        <v>0.63</v>
      </c>
      <c r="J5014" s="28">
        <v>6.66</v>
      </c>
      <c r="K5014" s="28">
        <v>277.76</v>
      </c>
      <c r="L5014" s="28">
        <v>7.85</v>
      </c>
      <c r="M5014" s="28" t="s">
        <v>48</v>
      </c>
      <c r="N5014" s="28">
        <v>61.22</v>
      </c>
    </row>
    <row r="5015">
      <c r="A5015" s="28">
        <v>5014.0</v>
      </c>
      <c r="B5015" s="28">
        <v>21.0</v>
      </c>
      <c r="C5015" s="28" t="s">
        <v>49</v>
      </c>
      <c r="D5015" s="28">
        <v>1.49</v>
      </c>
      <c r="E5015" s="28">
        <v>4.87</v>
      </c>
      <c r="F5015" s="28">
        <v>8.68</v>
      </c>
      <c r="G5015" s="28">
        <v>99.6</v>
      </c>
      <c r="H5015" s="28" t="s">
        <v>51</v>
      </c>
      <c r="I5015" s="28">
        <v>0.9</v>
      </c>
      <c r="J5015" s="28">
        <v>6.54</v>
      </c>
      <c r="K5015" s="28">
        <v>307.21</v>
      </c>
      <c r="L5015" s="28">
        <v>9.3</v>
      </c>
      <c r="M5015" s="28" t="s">
        <v>48</v>
      </c>
      <c r="N5015" s="28">
        <v>90.85</v>
      </c>
    </row>
    <row r="5016">
      <c r="A5016" s="28">
        <v>5015.0</v>
      </c>
      <c r="B5016" s="28">
        <v>20.0</v>
      </c>
      <c r="C5016" s="28" t="s">
        <v>44</v>
      </c>
      <c r="D5016" s="28">
        <v>5.56</v>
      </c>
      <c r="E5016" s="28">
        <v>1.06</v>
      </c>
      <c r="F5016" s="28">
        <v>4.46</v>
      </c>
      <c r="G5016" s="28">
        <v>97.59</v>
      </c>
      <c r="H5016" s="28" t="s">
        <v>45</v>
      </c>
      <c r="I5016" s="28">
        <v>2.89</v>
      </c>
      <c r="J5016" s="28">
        <v>6.72</v>
      </c>
      <c r="K5016" s="28">
        <v>253.46</v>
      </c>
      <c r="L5016" s="28">
        <v>9.38</v>
      </c>
      <c r="M5016" s="28" t="s">
        <v>46</v>
      </c>
      <c r="N5016" s="28">
        <v>30.94</v>
      </c>
    </row>
    <row r="5017">
      <c r="A5017" s="28">
        <v>5016.0</v>
      </c>
      <c r="B5017" s="28">
        <v>23.0</v>
      </c>
      <c r="C5017" s="28" t="s">
        <v>52</v>
      </c>
      <c r="D5017" s="28">
        <v>0.57</v>
      </c>
      <c r="E5017" s="28">
        <v>8.27</v>
      </c>
      <c r="F5017" s="28">
        <v>4.44</v>
      </c>
      <c r="G5017" s="28">
        <v>93.44</v>
      </c>
      <c r="H5017" s="28" t="s">
        <v>47</v>
      </c>
      <c r="I5017" s="28">
        <v>0.09</v>
      </c>
      <c r="J5017" s="28">
        <v>3.85</v>
      </c>
      <c r="K5017" s="28">
        <v>298.05</v>
      </c>
      <c r="L5017" s="28">
        <v>3.78</v>
      </c>
      <c r="M5017" s="28" t="s">
        <v>50</v>
      </c>
      <c r="N5017" s="28">
        <v>87.48</v>
      </c>
    </row>
    <row r="5018">
      <c r="A5018" s="28">
        <v>5017.0</v>
      </c>
      <c r="B5018" s="28">
        <v>20.0</v>
      </c>
      <c r="C5018" s="28" t="s">
        <v>49</v>
      </c>
      <c r="D5018" s="28">
        <v>2.28</v>
      </c>
      <c r="E5018" s="28">
        <v>2.11</v>
      </c>
      <c r="F5018" s="28">
        <v>7.41</v>
      </c>
      <c r="G5018" s="28">
        <v>85.17</v>
      </c>
      <c r="H5018" s="28" t="s">
        <v>45</v>
      </c>
      <c r="I5018" s="28">
        <v>3.0</v>
      </c>
      <c r="J5018" s="28">
        <v>5.25</v>
      </c>
      <c r="K5018" s="28">
        <v>296.14</v>
      </c>
      <c r="L5018" s="28">
        <v>9.69</v>
      </c>
      <c r="M5018" s="28" t="s">
        <v>48</v>
      </c>
      <c r="N5018" s="28">
        <v>65.35</v>
      </c>
    </row>
    <row r="5019">
      <c r="A5019" s="28">
        <v>5018.0</v>
      </c>
      <c r="B5019" s="28">
        <v>24.0</v>
      </c>
      <c r="C5019" s="28" t="s">
        <v>44</v>
      </c>
      <c r="D5019" s="28">
        <v>5.35</v>
      </c>
      <c r="E5019" s="28">
        <v>5.59</v>
      </c>
      <c r="F5019" s="28">
        <v>4.89</v>
      </c>
      <c r="G5019" s="28">
        <v>71.13</v>
      </c>
      <c r="H5019" s="28" t="s">
        <v>51</v>
      </c>
      <c r="I5019" s="28">
        <v>1.59</v>
      </c>
      <c r="J5019" s="28">
        <v>6.81</v>
      </c>
      <c r="K5019" s="28">
        <v>260.79</v>
      </c>
      <c r="L5019" s="28">
        <v>11.64</v>
      </c>
      <c r="M5019" s="28" t="s">
        <v>46</v>
      </c>
      <c r="N5019" s="28">
        <v>48.59</v>
      </c>
    </row>
    <row r="5020">
      <c r="A5020" s="28">
        <v>5019.0</v>
      </c>
      <c r="B5020" s="28">
        <v>24.0</v>
      </c>
      <c r="C5020" s="28" t="s">
        <v>49</v>
      </c>
      <c r="D5020" s="28">
        <v>2.48</v>
      </c>
      <c r="E5020" s="28">
        <v>4.03</v>
      </c>
      <c r="F5020" s="28">
        <v>8.59</v>
      </c>
      <c r="G5020" s="28">
        <v>86.18</v>
      </c>
      <c r="H5020" s="28" t="s">
        <v>47</v>
      </c>
      <c r="I5020" s="28">
        <v>4.16</v>
      </c>
      <c r="J5020" s="28">
        <v>5.36</v>
      </c>
      <c r="K5020" s="28">
        <v>283.1</v>
      </c>
      <c r="L5020" s="28">
        <v>4.01</v>
      </c>
      <c r="M5020" s="28" t="s">
        <v>48</v>
      </c>
      <c r="N5020" s="28">
        <v>71.71</v>
      </c>
    </row>
    <row r="5021">
      <c r="A5021" s="28">
        <v>5020.0</v>
      </c>
      <c r="B5021" s="28">
        <v>16.0</v>
      </c>
      <c r="C5021" s="28" t="s">
        <v>44</v>
      </c>
      <c r="D5021" s="28">
        <v>0.4</v>
      </c>
      <c r="E5021" s="28">
        <v>4.08</v>
      </c>
      <c r="F5021" s="28">
        <v>8.2</v>
      </c>
      <c r="G5021" s="28">
        <v>87.82</v>
      </c>
      <c r="H5021" s="28" t="s">
        <v>51</v>
      </c>
      <c r="I5021" s="28">
        <v>3.0</v>
      </c>
      <c r="J5021" s="28">
        <v>5.45</v>
      </c>
      <c r="K5021" s="28">
        <v>303.64</v>
      </c>
      <c r="L5021" s="28">
        <v>-0.23</v>
      </c>
      <c r="M5021" s="28" t="s">
        <v>48</v>
      </c>
      <c r="N5021" s="28">
        <v>82.58</v>
      </c>
    </row>
    <row r="5022">
      <c r="A5022" s="28">
        <v>5021.0</v>
      </c>
      <c r="B5022" s="28">
        <v>21.0</v>
      </c>
      <c r="C5022" s="28" t="s">
        <v>44</v>
      </c>
      <c r="D5022" s="28">
        <v>6.65</v>
      </c>
      <c r="E5022" s="28">
        <v>5.3</v>
      </c>
      <c r="F5022" s="28">
        <v>5.53</v>
      </c>
      <c r="G5022" s="28">
        <v>71.26</v>
      </c>
      <c r="H5022" s="28" t="s">
        <v>45</v>
      </c>
      <c r="I5022" s="28">
        <v>3.54</v>
      </c>
      <c r="J5022" s="28">
        <v>8.34</v>
      </c>
      <c r="K5022" s="28">
        <v>251.15</v>
      </c>
      <c r="L5022" s="28">
        <v>14.91</v>
      </c>
      <c r="M5022" s="28" t="s">
        <v>46</v>
      </c>
      <c r="N5022" s="28">
        <v>38.07</v>
      </c>
    </row>
    <row r="5023">
      <c r="A5023" s="28">
        <v>5022.0</v>
      </c>
      <c r="B5023" s="28">
        <v>22.0</v>
      </c>
      <c r="C5023" s="28" t="s">
        <v>44</v>
      </c>
      <c r="D5023" s="28">
        <v>2.48</v>
      </c>
      <c r="E5023" s="28">
        <v>9.97</v>
      </c>
      <c r="F5023" s="28">
        <v>8.44</v>
      </c>
      <c r="G5023" s="28">
        <v>70.21</v>
      </c>
      <c r="H5023" s="28" t="s">
        <v>45</v>
      </c>
      <c r="I5023" s="28">
        <v>0.57</v>
      </c>
      <c r="J5023" s="28">
        <v>8.4</v>
      </c>
      <c r="K5023" s="28">
        <v>280.55</v>
      </c>
      <c r="L5023" s="28">
        <v>5.71</v>
      </c>
      <c r="M5023" s="28" t="s">
        <v>48</v>
      </c>
      <c r="N5023" s="28">
        <v>100.0</v>
      </c>
    </row>
    <row r="5024">
      <c r="A5024" s="28">
        <v>5023.0</v>
      </c>
      <c r="B5024" s="28">
        <v>18.0</v>
      </c>
      <c r="C5024" s="28" t="s">
        <v>44</v>
      </c>
      <c r="D5024" s="28">
        <v>0.5</v>
      </c>
      <c r="E5024" s="28">
        <v>4.68</v>
      </c>
      <c r="F5024" s="28">
        <v>4.21</v>
      </c>
      <c r="G5024" s="28">
        <v>75.88</v>
      </c>
      <c r="H5024" s="28" t="s">
        <v>47</v>
      </c>
      <c r="I5024" s="28">
        <v>1.33</v>
      </c>
      <c r="J5024" s="28">
        <v>1.79</v>
      </c>
      <c r="K5024" s="28">
        <v>315.66</v>
      </c>
      <c r="L5024" s="28">
        <v>1.65</v>
      </c>
      <c r="M5024" s="28" t="s">
        <v>48</v>
      </c>
      <c r="N5024" s="28">
        <v>64.5</v>
      </c>
    </row>
    <row r="5025">
      <c r="A5025" s="28">
        <v>5024.0</v>
      </c>
      <c r="B5025" s="28">
        <v>22.0</v>
      </c>
      <c r="C5025" s="28" t="s">
        <v>44</v>
      </c>
      <c r="D5025" s="28">
        <v>0.6</v>
      </c>
      <c r="E5025" s="28">
        <v>2.64</v>
      </c>
      <c r="F5025" s="28">
        <v>6.74</v>
      </c>
      <c r="G5025" s="28">
        <v>85.65</v>
      </c>
      <c r="H5025" s="28" t="s">
        <v>47</v>
      </c>
      <c r="I5025" s="28">
        <v>4.98</v>
      </c>
      <c r="J5025" s="28">
        <v>3.05</v>
      </c>
      <c r="K5025" s="28">
        <v>313.1</v>
      </c>
      <c r="L5025" s="28">
        <v>0.29</v>
      </c>
      <c r="M5025" s="28" t="s">
        <v>48</v>
      </c>
      <c r="N5025" s="28">
        <v>60.6</v>
      </c>
    </row>
    <row r="5026">
      <c r="A5026" s="28">
        <v>5025.0</v>
      </c>
      <c r="B5026" s="28">
        <v>22.0</v>
      </c>
      <c r="C5026" s="28" t="s">
        <v>49</v>
      </c>
      <c r="D5026" s="28">
        <v>2.01</v>
      </c>
      <c r="E5026" s="28">
        <v>6.52</v>
      </c>
      <c r="F5026" s="28">
        <v>8.68</v>
      </c>
      <c r="G5026" s="28">
        <v>71.72</v>
      </c>
      <c r="H5026" s="28" t="s">
        <v>47</v>
      </c>
      <c r="I5026" s="28">
        <v>2.17</v>
      </c>
      <c r="J5026" s="28">
        <v>6.88</v>
      </c>
      <c r="K5026" s="28">
        <v>300.35</v>
      </c>
      <c r="L5026" s="28">
        <v>5.25</v>
      </c>
      <c r="M5026" s="28" t="s">
        <v>48</v>
      </c>
      <c r="N5026" s="28">
        <v>80.84</v>
      </c>
    </row>
    <row r="5027">
      <c r="A5027" s="28">
        <v>5026.0</v>
      </c>
      <c r="B5027" s="28">
        <v>17.0</v>
      </c>
      <c r="C5027" s="28" t="s">
        <v>49</v>
      </c>
      <c r="D5027" s="28">
        <v>1.42</v>
      </c>
      <c r="E5027" s="28">
        <v>3.13</v>
      </c>
      <c r="F5027" s="28">
        <v>8.28</v>
      </c>
      <c r="G5027" s="28">
        <v>82.23</v>
      </c>
      <c r="H5027" s="28" t="s">
        <v>47</v>
      </c>
      <c r="I5027" s="28">
        <v>1.79</v>
      </c>
      <c r="J5027" s="28">
        <v>4.21</v>
      </c>
      <c r="K5027" s="28">
        <v>293.35</v>
      </c>
      <c r="L5027" s="28">
        <v>3.1</v>
      </c>
      <c r="M5027" s="28" t="s">
        <v>48</v>
      </c>
      <c r="N5027" s="28">
        <v>67.55</v>
      </c>
    </row>
    <row r="5028">
      <c r="A5028" s="28">
        <v>5027.0</v>
      </c>
      <c r="B5028" s="28">
        <v>22.0</v>
      </c>
      <c r="C5028" s="28" t="s">
        <v>44</v>
      </c>
      <c r="D5028" s="28">
        <v>6.19</v>
      </c>
      <c r="E5028" s="28">
        <v>1.95</v>
      </c>
      <c r="F5028" s="28">
        <v>5.78</v>
      </c>
      <c r="G5028" s="28">
        <v>95.97</v>
      </c>
      <c r="H5028" s="28" t="s">
        <v>45</v>
      </c>
      <c r="I5028" s="28">
        <v>4.37</v>
      </c>
      <c r="J5028" s="28">
        <v>9.59</v>
      </c>
      <c r="K5028" s="28">
        <v>244.51</v>
      </c>
      <c r="L5028" s="28">
        <v>13.56</v>
      </c>
      <c r="M5028" s="28" t="s">
        <v>46</v>
      </c>
      <c r="N5028" s="28">
        <v>35.33</v>
      </c>
    </row>
    <row r="5029">
      <c r="A5029" s="28">
        <v>5028.0</v>
      </c>
      <c r="B5029" s="28">
        <v>16.0</v>
      </c>
      <c r="C5029" s="28" t="s">
        <v>49</v>
      </c>
      <c r="D5029" s="28">
        <v>2.57</v>
      </c>
      <c r="E5029" s="28">
        <v>1.45</v>
      </c>
      <c r="F5029" s="28">
        <v>4.91</v>
      </c>
      <c r="G5029" s="28">
        <v>71.8</v>
      </c>
      <c r="H5029" s="28" t="s">
        <v>45</v>
      </c>
      <c r="I5029" s="28">
        <v>0.17</v>
      </c>
      <c r="J5029" s="28">
        <v>4.5</v>
      </c>
      <c r="K5029" s="28">
        <v>279.49</v>
      </c>
      <c r="L5029" s="28">
        <v>4.62</v>
      </c>
      <c r="M5029" s="28" t="s">
        <v>48</v>
      </c>
      <c r="N5029" s="28">
        <v>49.4990490175609</v>
      </c>
    </row>
    <row r="5030">
      <c r="A5030" s="28">
        <v>5029.0</v>
      </c>
      <c r="B5030" s="28">
        <v>20.0</v>
      </c>
      <c r="C5030" s="28" t="s">
        <v>49</v>
      </c>
      <c r="D5030" s="28">
        <v>6.44</v>
      </c>
      <c r="E5030" s="28">
        <v>1.21</v>
      </c>
      <c r="F5030" s="28">
        <v>5.05</v>
      </c>
      <c r="G5030" s="28">
        <v>98.64</v>
      </c>
      <c r="H5030" s="28" t="s">
        <v>45</v>
      </c>
      <c r="I5030" s="28">
        <v>2.67</v>
      </c>
      <c r="J5030" s="28">
        <v>11.02</v>
      </c>
      <c r="K5030" s="28">
        <v>243.46</v>
      </c>
      <c r="L5030" s="28">
        <v>15.74</v>
      </c>
      <c r="M5030" s="28" t="s">
        <v>46</v>
      </c>
      <c r="N5030" s="28">
        <v>20.4</v>
      </c>
    </row>
    <row r="5031">
      <c r="A5031" s="28">
        <v>5030.0</v>
      </c>
      <c r="B5031" s="28">
        <v>24.0</v>
      </c>
      <c r="C5031" s="28" t="s">
        <v>52</v>
      </c>
      <c r="D5031" s="28">
        <v>1.39</v>
      </c>
      <c r="E5031" s="28">
        <v>4.88</v>
      </c>
      <c r="F5031" s="28">
        <v>6.57</v>
      </c>
      <c r="G5031" s="28">
        <v>78.93</v>
      </c>
      <c r="H5031" s="28" t="s">
        <v>45</v>
      </c>
      <c r="I5031" s="28">
        <v>1.05</v>
      </c>
      <c r="J5031" s="28">
        <v>3.29</v>
      </c>
      <c r="K5031" s="28">
        <v>308.36</v>
      </c>
      <c r="L5031" s="28">
        <v>5.72</v>
      </c>
      <c r="M5031" s="28" t="s">
        <v>48</v>
      </c>
      <c r="N5031" s="28">
        <v>80.31</v>
      </c>
    </row>
    <row r="5032">
      <c r="A5032" s="28">
        <v>5031.0</v>
      </c>
      <c r="B5032" s="28">
        <v>22.0</v>
      </c>
      <c r="C5032" s="28" t="s">
        <v>49</v>
      </c>
      <c r="D5032" s="28">
        <v>3.94</v>
      </c>
      <c r="E5032" s="28">
        <v>4.84</v>
      </c>
      <c r="F5032" s="28">
        <v>6.98</v>
      </c>
      <c r="G5032" s="28">
        <v>64.04</v>
      </c>
      <c r="H5032" s="28" t="s">
        <v>45</v>
      </c>
      <c r="I5032" s="28">
        <v>1.84</v>
      </c>
      <c r="J5032" s="28">
        <v>9.18</v>
      </c>
      <c r="K5032" s="28">
        <v>281.67</v>
      </c>
      <c r="L5032" s="28">
        <v>9.78</v>
      </c>
      <c r="M5032" s="28" t="s">
        <v>48</v>
      </c>
      <c r="N5032" s="28">
        <v>72.4798637888195</v>
      </c>
    </row>
    <row r="5033">
      <c r="A5033" s="28">
        <v>5032.0</v>
      </c>
      <c r="B5033" s="28">
        <v>22.0</v>
      </c>
      <c r="C5033" s="28" t="s">
        <v>44</v>
      </c>
      <c r="D5033" s="28">
        <v>5.5</v>
      </c>
      <c r="E5033" s="28">
        <v>2.67</v>
      </c>
      <c r="F5033" s="28">
        <v>4.16</v>
      </c>
      <c r="G5033" s="28">
        <v>62.2</v>
      </c>
      <c r="H5033" s="28" t="s">
        <v>45</v>
      </c>
      <c r="I5033" s="28">
        <v>1.0</v>
      </c>
      <c r="J5033" s="28">
        <v>9.2</v>
      </c>
      <c r="K5033" s="28">
        <v>268.95</v>
      </c>
      <c r="L5033" s="28">
        <v>13.37</v>
      </c>
      <c r="M5033" s="28" t="s">
        <v>46</v>
      </c>
      <c r="N5033" s="28">
        <v>22.39</v>
      </c>
    </row>
    <row r="5034">
      <c r="A5034" s="28">
        <v>5033.0</v>
      </c>
      <c r="B5034" s="28">
        <v>17.0</v>
      </c>
      <c r="C5034" s="28" t="s">
        <v>44</v>
      </c>
      <c r="D5034" s="28">
        <v>5.22</v>
      </c>
      <c r="E5034" s="28">
        <v>8.06</v>
      </c>
      <c r="F5034" s="28">
        <v>6.07</v>
      </c>
      <c r="G5034" s="28">
        <v>73.55</v>
      </c>
      <c r="H5034" s="28" t="s">
        <v>51</v>
      </c>
      <c r="I5034" s="28">
        <v>0.19</v>
      </c>
      <c r="J5034" s="28">
        <v>8.96</v>
      </c>
      <c r="K5034" s="28">
        <v>254.72</v>
      </c>
      <c r="L5034" s="28">
        <v>10.44</v>
      </c>
      <c r="M5034" s="28" t="s">
        <v>46</v>
      </c>
      <c r="N5034" s="28">
        <v>78.4357769390237</v>
      </c>
    </row>
    <row r="5035">
      <c r="A5035" s="28">
        <v>5034.0</v>
      </c>
      <c r="B5035" s="28">
        <v>23.0</v>
      </c>
      <c r="C5035" s="28" t="s">
        <v>49</v>
      </c>
      <c r="D5035" s="28">
        <v>4.81</v>
      </c>
      <c r="E5035" s="28">
        <v>2.16</v>
      </c>
      <c r="F5035" s="28">
        <v>8.15</v>
      </c>
      <c r="G5035" s="28">
        <v>70.35</v>
      </c>
      <c r="H5035" s="28" t="s">
        <v>45</v>
      </c>
      <c r="I5035" s="28">
        <v>2.08</v>
      </c>
      <c r="J5035" s="28">
        <v>10.48</v>
      </c>
      <c r="K5035" s="28">
        <v>259.47</v>
      </c>
      <c r="L5035" s="28">
        <v>9.32</v>
      </c>
      <c r="M5035" s="28" t="s">
        <v>48</v>
      </c>
      <c r="N5035" s="28">
        <v>55.26</v>
      </c>
    </row>
    <row r="5036">
      <c r="A5036" s="28">
        <v>5035.0</v>
      </c>
      <c r="B5036" s="28">
        <v>18.0</v>
      </c>
      <c r="C5036" s="28" t="s">
        <v>44</v>
      </c>
      <c r="D5036" s="28">
        <v>7.4</v>
      </c>
      <c r="E5036" s="28">
        <v>9.24</v>
      </c>
      <c r="F5036" s="28">
        <v>6.22</v>
      </c>
      <c r="G5036" s="28">
        <v>93.75</v>
      </c>
      <c r="H5036" s="28" t="s">
        <v>45</v>
      </c>
      <c r="I5036" s="28">
        <v>3.95</v>
      </c>
      <c r="J5036" s="28">
        <v>12.26</v>
      </c>
      <c r="K5036" s="28">
        <v>243.93</v>
      </c>
      <c r="L5036" s="28">
        <v>18.03</v>
      </c>
      <c r="M5036" s="28" t="s">
        <v>46</v>
      </c>
      <c r="N5036" s="28">
        <v>78.8942856947345</v>
      </c>
    </row>
    <row r="5037">
      <c r="A5037" s="28">
        <v>5036.0</v>
      </c>
      <c r="B5037" s="28">
        <v>23.0</v>
      </c>
      <c r="C5037" s="28" t="s">
        <v>44</v>
      </c>
      <c r="D5037" s="28">
        <v>1.83</v>
      </c>
      <c r="E5037" s="28">
        <v>6.29</v>
      </c>
      <c r="F5037" s="28">
        <v>4.85</v>
      </c>
      <c r="G5037" s="28">
        <v>89.51</v>
      </c>
      <c r="H5037" s="28" t="s">
        <v>47</v>
      </c>
      <c r="I5037" s="28">
        <v>4.76</v>
      </c>
      <c r="J5037" s="28">
        <v>6.55</v>
      </c>
      <c r="K5037" s="28">
        <v>303.79</v>
      </c>
      <c r="L5037" s="28">
        <v>7.78</v>
      </c>
      <c r="M5037" s="28" t="s">
        <v>48</v>
      </c>
      <c r="N5037" s="28">
        <v>88.57</v>
      </c>
    </row>
    <row r="5038">
      <c r="A5038" s="28">
        <v>5037.0</v>
      </c>
      <c r="B5038" s="28">
        <v>18.0</v>
      </c>
      <c r="C5038" s="28" t="s">
        <v>44</v>
      </c>
      <c r="D5038" s="28">
        <v>3.95</v>
      </c>
      <c r="E5038" s="28">
        <v>1.25</v>
      </c>
      <c r="F5038" s="28">
        <v>8.77</v>
      </c>
      <c r="G5038" s="28">
        <v>95.38</v>
      </c>
      <c r="H5038" s="28" t="s">
        <v>45</v>
      </c>
      <c r="I5038" s="28">
        <v>3.12</v>
      </c>
      <c r="J5038" s="28">
        <v>9.24</v>
      </c>
      <c r="K5038" s="28">
        <v>284.97</v>
      </c>
      <c r="L5038" s="28">
        <v>6.72</v>
      </c>
      <c r="M5038" s="28" t="s">
        <v>48</v>
      </c>
      <c r="N5038" s="28">
        <v>59.04</v>
      </c>
    </row>
    <row r="5039">
      <c r="A5039" s="28">
        <v>5038.0</v>
      </c>
      <c r="B5039" s="28">
        <v>22.0</v>
      </c>
      <c r="C5039" s="28" t="s">
        <v>44</v>
      </c>
      <c r="D5039" s="28">
        <v>7.07</v>
      </c>
      <c r="E5039" s="28">
        <v>9.67</v>
      </c>
      <c r="F5039" s="28">
        <v>5.33</v>
      </c>
      <c r="G5039" s="28">
        <v>83.57</v>
      </c>
      <c r="H5039" s="28" t="s">
        <v>45</v>
      </c>
      <c r="I5039" s="28">
        <v>1.94</v>
      </c>
      <c r="J5039" s="28">
        <v>8.53</v>
      </c>
      <c r="K5039" s="28">
        <v>254.69</v>
      </c>
      <c r="L5039" s="28">
        <v>14.69</v>
      </c>
      <c r="M5039" s="28" t="s">
        <v>50</v>
      </c>
      <c r="N5039" s="28">
        <v>75.3298058031194</v>
      </c>
    </row>
    <row r="5040">
      <c r="A5040" s="28">
        <v>5039.0</v>
      </c>
      <c r="B5040" s="28">
        <v>17.0</v>
      </c>
      <c r="C5040" s="28" t="s">
        <v>44</v>
      </c>
      <c r="D5040" s="28">
        <v>0.62</v>
      </c>
      <c r="E5040" s="28">
        <v>3.77</v>
      </c>
      <c r="F5040" s="28">
        <v>7.99</v>
      </c>
      <c r="G5040" s="28">
        <v>77.42</v>
      </c>
      <c r="H5040" s="28" t="s">
        <v>45</v>
      </c>
      <c r="I5040" s="28">
        <v>3.85</v>
      </c>
      <c r="J5040" s="28">
        <v>5.25</v>
      </c>
      <c r="K5040" s="28">
        <v>304.12</v>
      </c>
      <c r="L5040" s="28">
        <v>4.42</v>
      </c>
      <c r="M5040" s="28" t="s">
        <v>48</v>
      </c>
      <c r="N5040" s="28">
        <v>73.2</v>
      </c>
    </row>
    <row r="5041">
      <c r="A5041" s="28">
        <v>5040.0</v>
      </c>
      <c r="B5041" s="28">
        <v>19.0</v>
      </c>
      <c r="C5041" s="28" t="s">
        <v>49</v>
      </c>
      <c r="D5041" s="28">
        <v>0.45</v>
      </c>
      <c r="E5041" s="28">
        <v>5.05</v>
      </c>
      <c r="F5041" s="28">
        <v>4.97</v>
      </c>
      <c r="G5041" s="28">
        <v>70.82</v>
      </c>
      <c r="H5041" s="28" t="s">
        <v>47</v>
      </c>
      <c r="I5041" s="28">
        <v>2.53</v>
      </c>
      <c r="J5041" s="28">
        <v>2.62</v>
      </c>
      <c r="K5041" s="28">
        <v>322.69</v>
      </c>
      <c r="L5041" s="28">
        <v>2.56</v>
      </c>
      <c r="M5041" s="28" t="s">
        <v>48</v>
      </c>
      <c r="N5041" s="28">
        <v>65.96</v>
      </c>
    </row>
    <row r="5042">
      <c r="A5042" s="28">
        <v>5041.0</v>
      </c>
      <c r="B5042" s="28">
        <v>21.0</v>
      </c>
      <c r="C5042" s="28" t="s">
        <v>44</v>
      </c>
      <c r="D5042" s="28">
        <v>1.87</v>
      </c>
      <c r="E5042" s="28">
        <v>3.56</v>
      </c>
      <c r="F5042" s="28">
        <v>6.12</v>
      </c>
      <c r="G5042" s="28">
        <v>83.32</v>
      </c>
      <c r="H5042" s="28" t="s">
        <v>51</v>
      </c>
      <c r="I5042" s="28">
        <v>1.84</v>
      </c>
      <c r="J5042" s="28">
        <v>4.27</v>
      </c>
      <c r="K5042" s="28">
        <v>291.57</v>
      </c>
      <c r="L5042" s="28">
        <v>3.76</v>
      </c>
      <c r="M5042" s="28" t="s">
        <v>48</v>
      </c>
      <c r="N5042" s="28">
        <v>74.09</v>
      </c>
    </row>
    <row r="5043">
      <c r="A5043" s="28">
        <v>5042.0</v>
      </c>
      <c r="B5043" s="28">
        <v>24.0</v>
      </c>
      <c r="C5043" s="28" t="s">
        <v>49</v>
      </c>
      <c r="D5043" s="28">
        <v>5.06</v>
      </c>
      <c r="E5043" s="28">
        <v>7.56</v>
      </c>
      <c r="F5043" s="28">
        <v>6.45</v>
      </c>
      <c r="G5043" s="28">
        <v>84.72</v>
      </c>
      <c r="H5043" s="28" t="s">
        <v>51</v>
      </c>
      <c r="I5043" s="28">
        <v>0.9</v>
      </c>
      <c r="J5043" s="28">
        <v>6.14</v>
      </c>
      <c r="K5043" s="28">
        <v>274.91</v>
      </c>
      <c r="L5043" s="28">
        <v>10.76</v>
      </c>
      <c r="M5043" s="28" t="s">
        <v>46</v>
      </c>
      <c r="N5043" s="28">
        <v>88.8888144487672</v>
      </c>
    </row>
    <row r="5044">
      <c r="A5044" s="28">
        <v>5043.0</v>
      </c>
      <c r="B5044" s="28">
        <v>20.0</v>
      </c>
      <c r="C5044" s="28" t="s">
        <v>49</v>
      </c>
      <c r="D5044" s="28">
        <v>2.08</v>
      </c>
      <c r="E5044" s="28">
        <v>5.37</v>
      </c>
      <c r="F5044" s="28">
        <v>6.5</v>
      </c>
      <c r="G5044" s="28">
        <v>75.72</v>
      </c>
      <c r="H5044" s="28" t="s">
        <v>45</v>
      </c>
      <c r="I5044" s="28">
        <v>3.98</v>
      </c>
      <c r="J5044" s="28">
        <v>7.55</v>
      </c>
      <c r="K5044" s="28">
        <v>283.16</v>
      </c>
      <c r="L5044" s="28">
        <v>8.75</v>
      </c>
      <c r="M5044" s="28" t="s">
        <v>48</v>
      </c>
      <c r="N5044" s="28">
        <v>76.1</v>
      </c>
    </row>
    <row r="5045">
      <c r="A5045" s="28">
        <v>5044.0</v>
      </c>
      <c r="B5045" s="28">
        <v>24.0</v>
      </c>
      <c r="C5045" s="28" t="s">
        <v>44</v>
      </c>
      <c r="D5045" s="28">
        <v>1.52</v>
      </c>
      <c r="E5045" s="28">
        <v>2.19</v>
      </c>
      <c r="F5045" s="28">
        <v>6.58</v>
      </c>
      <c r="G5045" s="28">
        <v>97.46</v>
      </c>
      <c r="H5045" s="28" t="s">
        <v>51</v>
      </c>
      <c r="I5045" s="28">
        <v>2.5</v>
      </c>
      <c r="J5045" s="28">
        <v>6.22</v>
      </c>
      <c r="K5045" s="28">
        <v>310.94</v>
      </c>
      <c r="L5045" s="28">
        <v>3.67</v>
      </c>
      <c r="M5045" s="28" t="s">
        <v>48</v>
      </c>
      <c r="N5045" s="28">
        <v>71.41</v>
      </c>
    </row>
    <row r="5046">
      <c r="A5046" s="28">
        <v>5045.0</v>
      </c>
      <c r="B5046" s="28">
        <v>20.0</v>
      </c>
      <c r="C5046" s="28" t="s">
        <v>44</v>
      </c>
      <c r="D5046" s="28">
        <v>3.67</v>
      </c>
      <c r="E5046" s="28">
        <v>1.94</v>
      </c>
      <c r="F5046" s="28">
        <v>5.12</v>
      </c>
      <c r="G5046" s="28">
        <v>85.6</v>
      </c>
      <c r="H5046" s="28" t="s">
        <v>45</v>
      </c>
      <c r="I5046" s="28">
        <v>4.82</v>
      </c>
      <c r="J5046" s="28">
        <v>5.37</v>
      </c>
      <c r="K5046" s="28">
        <v>270.42</v>
      </c>
      <c r="L5046" s="28">
        <v>11.3</v>
      </c>
      <c r="M5046" s="28" t="s">
        <v>48</v>
      </c>
      <c r="N5046" s="28">
        <v>39.88</v>
      </c>
    </row>
    <row r="5047">
      <c r="A5047" s="28">
        <v>5046.0</v>
      </c>
      <c r="B5047" s="28">
        <v>23.0</v>
      </c>
      <c r="C5047" s="28" t="s">
        <v>44</v>
      </c>
      <c r="D5047" s="28">
        <v>4.91</v>
      </c>
      <c r="E5047" s="28">
        <v>7.53</v>
      </c>
      <c r="F5047" s="28">
        <v>6.58</v>
      </c>
      <c r="G5047" s="28">
        <v>93.5</v>
      </c>
      <c r="H5047" s="28" t="s">
        <v>45</v>
      </c>
      <c r="I5047" s="28">
        <v>4.01</v>
      </c>
      <c r="J5047" s="28">
        <v>7.55</v>
      </c>
      <c r="K5047" s="28">
        <v>266.62</v>
      </c>
      <c r="L5047" s="28">
        <v>8.36</v>
      </c>
      <c r="M5047" s="28" t="s">
        <v>48</v>
      </c>
      <c r="N5047" s="28">
        <v>71.9</v>
      </c>
    </row>
    <row r="5048">
      <c r="A5048" s="28">
        <v>5047.0</v>
      </c>
      <c r="B5048" s="28">
        <v>16.0</v>
      </c>
      <c r="C5048" s="28" t="s">
        <v>44</v>
      </c>
      <c r="D5048" s="28">
        <v>1.99</v>
      </c>
      <c r="E5048" s="28">
        <v>3.13</v>
      </c>
      <c r="F5048" s="28">
        <v>6.41</v>
      </c>
      <c r="G5048" s="28">
        <v>84.82</v>
      </c>
      <c r="H5048" s="28" t="s">
        <v>51</v>
      </c>
      <c r="I5048" s="28">
        <v>2.1</v>
      </c>
      <c r="J5048" s="28">
        <v>5.39</v>
      </c>
      <c r="K5048" s="28">
        <v>308.8</v>
      </c>
      <c r="L5048" s="28">
        <v>7.48</v>
      </c>
      <c r="M5048" s="28" t="s">
        <v>48</v>
      </c>
      <c r="N5048" s="28">
        <v>65.59</v>
      </c>
    </row>
    <row r="5049">
      <c r="A5049" s="28">
        <v>5048.0</v>
      </c>
      <c r="B5049" s="28">
        <v>22.0</v>
      </c>
      <c r="C5049" s="28" t="s">
        <v>44</v>
      </c>
      <c r="D5049" s="28">
        <v>2.41</v>
      </c>
      <c r="E5049" s="28">
        <v>2.24</v>
      </c>
      <c r="F5049" s="28">
        <v>5.04</v>
      </c>
      <c r="G5049" s="28">
        <v>72.66</v>
      </c>
      <c r="H5049" s="28" t="s">
        <v>47</v>
      </c>
      <c r="I5049" s="28">
        <v>3.7</v>
      </c>
      <c r="J5049" s="28">
        <v>5.88</v>
      </c>
      <c r="K5049" s="28">
        <v>284.64</v>
      </c>
      <c r="L5049" s="28">
        <v>6.66</v>
      </c>
      <c r="M5049" s="28" t="s">
        <v>48</v>
      </c>
      <c r="N5049" s="28">
        <v>46.66</v>
      </c>
    </row>
    <row r="5050">
      <c r="A5050" s="28">
        <v>5049.0</v>
      </c>
      <c r="B5050" s="28">
        <v>19.0</v>
      </c>
      <c r="C5050" s="28" t="s">
        <v>44</v>
      </c>
      <c r="D5050" s="28">
        <v>4.91</v>
      </c>
      <c r="E5050" s="28">
        <v>5.49</v>
      </c>
      <c r="F5050" s="28">
        <v>8.94</v>
      </c>
      <c r="G5050" s="28">
        <v>89.46</v>
      </c>
      <c r="H5050" s="28" t="s">
        <v>45</v>
      </c>
      <c r="I5050" s="28">
        <v>2.27</v>
      </c>
      <c r="J5050" s="28">
        <v>8.89</v>
      </c>
      <c r="K5050" s="28">
        <v>246.4</v>
      </c>
      <c r="L5050" s="28">
        <v>10.78</v>
      </c>
      <c r="M5050" s="28" t="s">
        <v>48</v>
      </c>
      <c r="N5050" s="28">
        <v>70.8</v>
      </c>
    </row>
    <row r="5051">
      <c r="A5051" s="28">
        <v>5050.0</v>
      </c>
      <c r="B5051" s="28">
        <v>20.0</v>
      </c>
      <c r="C5051" s="28" t="s">
        <v>49</v>
      </c>
      <c r="D5051" s="28">
        <v>7.57</v>
      </c>
      <c r="E5051" s="28">
        <v>8.22</v>
      </c>
      <c r="F5051" s="28">
        <v>8.33</v>
      </c>
      <c r="G5051" s="28">
        <v>69.21</v>
      </c>
      <c r="H5051" s="28" t="s">
        <v>47</v>
      </c>
      <c r="I5051" s="28">
        <v>0.4</v>
      </c>
      <c r="J5051" s="28">
        <v>10.93</v>
      </c>
      <c r="K5051" s="28">
        <v>226.57</v>
      </c>
      <c r="L5051" s="28">
        <v>13.14</v>
      </c>
      <c r="M5051" s="28" t="s">
        <v>46</v>
      </c>
      <c r="N5051" s="28">
        <v>75.6788682985935</v>
      </c>
    </row>
    <row r="5052">
      <c r="A5052" s="28">
        <v>5051.0</v>
      </c>
      <c r="B5052" s="28">
        <v>21.0</v>
      </c>
      <c r="C5052" s="28" t="s">
        <v>49</v>
      </c>
      <c r="D5052" s="28">
        <v>5.4</v>
      </c>
      <c r="E5052" s="28">
        <v>3.51</v>
      </c>
      <c r="F5052" s="28">
        <v>8.44</v>
      </c>
      <c r="G5052" s="28">
        <v>83.86</v>
      </c>
      <c r="H5052" s="28" t="s">
        <v>45</v>
      </c>
      <c r="I5052" s="28">
        <v>2.58</v>
      </c>
      <c r="J5052" s="28">
        <v>9.64</v>
      </c>
      <c r="K5052" s="28">
        <v>251.33</v>
      </c>
      <c r="L5052" s="28">
        <v>15.3</v>
      </c>
      <c r="M5052" s="28" t="s">
        <v>46</v>
      </c>
      <c r="N5052" s="28">
        <v>62.26</v>
      </c>
    </row>
    <row r="5053">
      <c r="A5053" s="28">
        <v>5052.0</v>
      </c>
      <c r="B5053" s="28">
        <v>20.0</v>
      </c>
      <c r="C5053" s="28" t="s">
        <v>44</v>
      </c>
      <c r="D5053" s="28">
        <v>6.26</v>
      </c>
      <c r="E5053" s="28">
        <v>3.49</v>
      </c>
      <c r="F5053" s="28">
        <v>7.43</v>
      </c>
      <c r="G5053" s="28">
        <v>76.09</v>
      </c>
      <c r="H5053" s="28" t="s">
        <v>45</v>
      </c>
      <c r="I5053" s="28">
        <v>4.33</v>
      </c>
      <c r="J5053" s="28">
        <v>11.68</v>
      </c>
      <c r="K5053" s="28">
        <v>232.04</v>
      </c>
      <c r="L5053" s="28">
        <v>13.36</v>
      </c>
      <c r="M5053" s="28" t="s">
        <v>46</v>
      </c>
      <c r="N5053" s="28">
        <v>46.42</v>
      </c>
    </row>
    <row r="5054">
      <c r="A5054" s="28">
        <v>5053.0</v>
      </c>
      <c r="B5054" s="28">
        <v>16.0</v>
      </c>
      <c r="C5054" s="28" t="s">
        <v>44</v>
      </c>
      <c r="D5054" s="28">
        <v>2.93</v>
      </c>
      <c r="E5054" s="28">
        <v>8.5</v>
      </c>
      <c r="F5054" s="28">
        <v>4.8</v>
      </c>
      <c r="G5054" s="28">
        <v>66.0</v>
      </c>
      <c r="H5054" s="28" t="s">
        <v>45</v>
      </c>
      <c r="I5054" s="28">
        <v>4.28</v>
      </c>
      <c r="J5054" s="28">
        <v>5.92</v>
      </c>
      <c r="K5054" s="28">
        <v>264.75</v>
      </c>
      <c r="L5054" s="28">
        <v>7.3</v>
      </c>
      <c r="M5054" s="28" t="s">
        <v>50</v>
      </c>
      <c r="N5054" s="28">
        <v>86.07</v>
      </c>
    </row>
    <row r="5055">
      <c r="A5055" s="28">
        <v>5054.0</v>
      </c>
      <c r="B5055" s="28">
        <v>24.0</v>
      </c>
      <c r="C5055" s="28" t="s">
        <v>49</v>
      </c>
      <c r="D5055" s="28">
        <v>2.18</v>
      </c>
      <c r="E5055" s="28">
        <v>2.33</v>
      </c>
      <c r="F5055" s="28">
        <v>6.84</v>
      </c>
      <c r="G5055" s="28">
        <v>76.53</v>
      </c>
      <c r="H5055" s="28" t="s">
        <v>47</v>
      </c>
      <c r="I5055" s="28">
        <v>2.87</v>
      </c>
      <c r="J5055" s="28">
        <v>7.56</v>
      </c>
      <c r="K5055" s="28">
        <v>306.01</v>
      </c>
      <c r="L5055" s="28">
        <v>7.99</v>
      </c>
      <c r="M5055" s="28" t="s">
        <v>48</v>
      </c>
      <c r="N5055" s="28">
        <v>51.39</v>
      </c>
    </row>
    <row r="5056">
      <c r="A5056" s="28">
        <v>5055.0</v>
      </c>
      <c r="B5056" s="28">
        <v>17.0</v>
      </c>
      <c r="C5056" s="28" t="s">
        <v>49</v>
      </c>
      <c r="D5056" s="28">
        <v>3.63</v>
      </c>
      <c r="E5056" s="28">
        <v>6.55</v>
      </c>
      <c r="F5056" s="28">
        <v>8.11</v>
      </c>
      <c r="G5056" s="28">
        <v>72.41</v>
      </c>
      <c r="H5056" s="28" t="s">
        <v>45</v>
      </c>
      <c r="I5056" s="28">
        <v>1.9</v>
      </c>
      <c r="J5056" s="28">
        <v>5.73</v>
      </c>
      <c r="K5056" s="28">
        <v>291.36</v>
      </c>
      <c r="L5056" s="28">
        <v>13.07</v>
      </c>
      <c r="M5056" s="28" t="s">
        <v>48</v>
      </c>
      <c r="N5056" s="28">
        <v>83.22</v>
      </c>
    </row>
    <row r="5057">
      <c r="A5057" s="28">
        <v>5056.0</v>
      </c>
      <c r="B5057" s="28">
        <v>24.0</v>
      </c>
      <c r="C5057" s="28" t="s">
        <v>49</v>
      </c>
      <c r="D5057" s="28">
        <v>6.46</v>
      </c>
      <c r="E5057" s="28">
        <v>9.6</v>
      </c>
      <c r="F5057" s="28">
        <v>4.19</v>
      </c>
      <c r="G5057" s="28">
        <v>64.49</v>
      </c>
      <c r="H5057" s="28" t="s">
        <v>51</v>
      </c>
      <c r="I5057" s="28">
        <v>0.05</v>
      </c>
      <c r="J5057" s="28">
        <v>8.07</v>
      </c>
      <c r="K5057" s="28">
        <v>236.46</v>
      </c>
      <c r="L5057" s="28">
        <v>13.01</v>
      </c>
      <c r="M5057" s="28" t="s">
        <v>50</v>
      </c>
      <c r="N5057" s="28">
        <v>77.1349160427732</v>
      </c>
    </row>
    <row r="5058">
      <c r="A5058" s="28">
        <v>5057.0</v>
      </c>
      <c r="B5058" s="28">
        <v>17.0</v>
      </c>
      <c r="C5058" s="28" t="s">
        <v>49</v>
      </c>
      <c r="D5058" s="28">
        <v>3.65</v>
      </c>
      <c r="E5058" s="28">
        <v>8.57</v>
      </c>
      <c r="F5058" s="28">
        <v>6.48</v>
      </c>
      <c r="G5058" s="28">
        <v>92.95</v>
      </c>
      <c r="H5058" s="28" t="s">
        <v>45</v>
      </c>
      <c r="I5058" s="28">
        <v>1.56</v>
      </c>
      <c r="J5058" s="28">
        <v>5.85</v>
      </c>
      <c r="K5058" s="28">
        <v>273.27</v>
      </c>
      <c r="L5058" s="28">
        <v>8.5</v>
      </c>
      <c r="M5058" s="28" t="s">
        <v>48</v>
      </c>
      <c r="N5058" s="28">
        <v>88.97</v>
      </c>
    </row>
    <row r="5059">
      <c r="A5059" s="28">
        <v>5058.0</v>
      </c>
      <c r="B5059" s="28">
        <v>24.0</v>
      </c>
      <c r="C5059" s="28" t="s">
        <v>44</v>
      </c>
      <c r="D5059" s="28">
        <v>6.77</v>
      </c>
      <c r="E5059" s="28">
        <v>1.56</v>
      </c>
      <c r="F5059" s="28">
        <v>5.98</v>
      </c>
      <c r="G5059" s="28">
        <v>79.94</v>
      </c>
      <c r="H5059" s="28" t="s">
        <v>51</v>
      </c>
      <c r="I5059" s="28">
        <v>4.95</v>
      </c>
      <c r="J5059" s="28">
        <v>8.8</v>
      </c>
      <c r="K5059" s="28">
        <v>246.84</v>
      </c>
      <c r="L5059" s="28">
        <v>15.38</v>
      </c>
      <c r="M5059" s="28" t="s">
        <v>46</v>
      </c>
      <c r="N5059" s="28">
        <v>20.62</v>
      </c>
    </row>
    <row r="5060">
      <c r="A5060" s="28">
        <v>5059.0</v>
      </c>
      <c r="B5060" s="28">
        <v>21.0</v>
      </c>
      <c r="C5060" s="28" t="s">
        <v>44</v>
      </c>
      <c r="D5060" s="28">
        <v>7.91</v>
      </c>
      <c r="E5060" s="28">
        <v>3.88</v>
      </c>
      <c r="F5060" s="28">
        <v>5.06</v>
      </c>
      <c r="G5060" s="28">
        <v>73.85</v>
      </c>
      <c r="H5060" s="28" t="s">
        <v>51</v>
      </c>
      <c r="I5060" s="28">
        <v>3.63</v>
      </c>
      <c r="J5060" s="28">
        <v>13.84</v>
      </c>
      <c r="K5060" s="28">
        <v>233.31</v>
      </c>
      <c r="L5060" s="28">
        <v>19.02</v>
      </c>
      <c r="M5060" s="28" t="s">
        <v>46</v>
      </c>
      <c r="N5060" s="28">
        <v>19.83</v>
      </c>
    </row>
    <row r="5061">
      <c r="A5061" s="28">
        <v>5060.0</v>
      </c>
      <c r="B5061" s="28">
        <v>24.0</v>
      </c>
      <c r="C5061" s="28" t="s">
        <v>49</v>
      </c>
      <c r="D5061" s="28">
        <v>0.58</v>
      </c>
      <c r="E5061" s="28">
        <v>2.28</v>
      </c>
      <c r="F5061" s="28">
        <v>5.89</v>
      </c>
      <c r="G5061" s="28">
        <v>80.2</v>
      </c>
      <c r="H5061" s="28" t="s">
        <v>45</v>
      </c>
      <c r="I5061" s="28">
        <v>3.59</v>
      </c>
      <c r="J5061" s="28">
        <v>3.49</v>
      </c>
      <c r="K5061" s="28">
        <v>330.83</v>
      </c>
      <c r="L5061" s="28">
        <v>1.09</v>
      </c>
      <c r="M5061" s="28" t="s">
        <v>48</v>
      </c>
      <c r="N5061" s="28">
        <v>58.52</v>
      </c>
    </row>
    <row r="5062">
      <c r="A5062" s="28">
        <v>5061.0</v>
      </c>
      <c r="B5062" s="28">
        <v>21.0</v>
      </c>
      <c r="C5062" s="28" t="s">
        <v>44</v>
      </c>
      <c r="D5062" s="28">
        <v>0.36</v>
      </c>
      <c r="E5062" s="28">
        <v>9.54</v>
      </c>
      <c r="F5062" s="28">
        <v>8.92</v>
      </c>
      <c r="G5062" s="28">
        <v>90.18</v>
      </c>
      <c r="H5062" s="28" t="s">
        <v>47</v>
      </c>
      <c r="I5062" s="28">
        <v>3.81</v>
      </c>
      <c r="J5062" s="28">
        <v>4.62</v>
      </c>
      <c r="K5062" s="28">
        <v>321.9</v>
      </c>
      <c r="L5062" s="28">
        <v>5.82</v>
      </c>
      <c r="M5062" s="28" t="s">
        <v>48</v>
      </c>
      <c r="N5062" s="28">
        <v>100.0</v>
      </c>
    </row>
    <row r="5063">
      <c r="A5063" s="28">
        <v>5062.0</v>
      </c>
      <c r="B5063" s="28">
        <v>21.0</v>
      </c>
      <c r="C5063" s="28" t="s">
        <v>52</v>
      </c>
      <c r="D5063" s="28">
        <v>1.2</v>
      </c>
      <c r="E5063" s="28">
        <v>9.87</v>
      </c>
      <c r="F5063" s="28">
        <v>7.62</v>
      </c>
      <c r="G5063" s="28">
        <v>60.73</v>
      </c>
      <c r="H5063" s="28" t="s">
        <v>47</v>
      </c>
      <c r="I5063" s="28">
        <v>3.1</v>
      </c>
      <c r="J5063" s="28">
        <v>5.68</v>
      </c>
      <c r="K5063" s="28">
        <v>295.35</v>
      </c>
      <c r="L5063" s="28">
        <v>3.72</v>
      </c>
      <c r="M5063" s="28" t="s">
        <v>48</v>
      </c>
      <c r="N5063" s="28">
        <v>100.0</v>
      </c>
    </row>
    <row r="5064">
      <c r="A5064" s="28">
        <v>5063.0</v>
      </c>
      <c r="B5064" s="28">
        <v>17.0</v>
      </c>
      <c r="C5064" s="28" t="s">
        <v>49</v>
      </c>
      <c r="D5064" s="28">
        <v>3.07</v>
      </c>
      <c r="E5064" s="28">
        <v>3.11</v>
      </c>
      <c r="F5064" s="28">
        <v>5.5</v>
      </c>
      <c r="G5064" s="28">
        <v>81.87</v>
      </c>
      <c r="H5064" s="28" t="s">
        <v>45</v>
      </c>
      <c r="I5064" s="28">
        <v>2.93</v>
      </c>
      <c r="J5064" s="28">
        <v>6.3</v>
      </c>
      <c r="K5064" s="28">
        <v>291.07</v>
      </c>
      <c r="L5064" s="28">
        <v>8.69</v>
      </c>
      <c r="M5064" s="28" t="s">
        <v>48</v>
      </c>
      <c r="N5064" s="28">
        <v>54.4122842085496</v>
      </c>
    </row>
    <row r="5065">
      <c r="A5065" s="28">
        <v>5064.0</v>
      </c>
      <c r="B5065" s="28">
        <v>23.0</v>
      </c>
      <c r="C5065" s="28" t="s">
        <v>49</v>
      </c>
      <c r="D5065" s="28">
        <v>1.05</v>
      </c>
      <c r="E5065" s="28">
        <v>7.03</v>
      </c>
      <c r="F5065" s="28">
        <v>7.03</v>
      </c>
      <c r="G5065" s="28">
        <v>79.17</v>
      </c>
      <c r="H5065" s="28" t="s">
        <v>51</v>
      </c>
      <c r="I5065" s="28">
        <v>2.27</v>
      </c>
      <c r="J5065" s="28">
        <v>3.17</v>
      </c>
      <c r="K5065" s="28">
        <v>300.42</v>
      </c>
      <c r="L5065" s="28">
        <v>2.73</v>
      </c>
      <c r="M5065" s="28" t="s">
        <v>48</v>
      </c>
      <c r="N5065" s="28">
        <v>98.91</v>
      </c>
    </row>
    <row r="5066">
      <c r="A5066" s="28">
        <v>5065.0</v>
      </c>
      <c r="B5066" s="28">
        <v>18.0</v>
      </c>
      <c r="C5066" s="28" t="s">
        <v>44</v>
      </c>
      <c r="D5066" s="28">
        <v>6.97</v>
      </c>
      <c r="E5066" s="28">
        <v>8.57</v>
      </c>
      <c r="F5066" s="28">
        <v>5.23</v>
      </c>
      <c r="G5066" s="28">
        <v>95.72</v>
      </c>
      <c r="H5066" s="28" t="s">
        <v>45</v>
      </c>
      <c r="I5066" s="28">
        <v>2.22</v>
      </c>
      <c r="J5066" s="28">
        <v>10.16</v>
      </c>
      <c r="K5066" s="28">
        <v>235.7</v>
      </c>
      <c r="L5066" s="28">
        <v>14.32</v>
      </c>
      <c r="M5066" s="28" t="s">
        <v>50</v>
      </c>
      <c r="N5066" s="28">
        <v>62.4824094996685</v>
      </c>
    </row>
    <row r="5067">
      <c r="A5067" s="28">
        <v>5066.0</v>
      </c>
      <c r="B5067" s="28">
        <v>22.0</v>
      </c>
      <c r="C5067" s="28" t="s">
        <v>49</v>
      </c>
      <c r="D5067" s="28">
        <v>0.19</v>
      </c>
      <c r="E5067" s="28">
        <v>3.1</v>
      </c>
      <c r="F5067" s="28">
        <v>7.05</v>
      </c>
      <c r="G5067" s="28">
        <v>82.24</v>
      </c>
      <c r="H5067" s="28" t="s">
        <v>47</v>
      </c>
      <c r="I5067" s="28">
        <v>4.35</v>
      </c>
      <c r="J5067" s="28">
        <v>3.56</v>
      </c>
      <c r="K5067" s="28">
        <v>328.85</v>
      </c>
      <c r="L5067" s="28">
        <v>4.16</v>
      </c>
      <c r="M5067" s="28" t="s">
        <v>48</v>
      </c>
      <c r="N5067" s="28">
        <v>81.03</v>
      </c>
    </row>
    <row r="5068">
      <c r="A5068" s="28">
        <v>5067.0</v>
      </c>
      <c r="B5068" s="28">
        <v>20.0</v>
      </c>
      <c r="C5068" s="28" t="s">
        <v>49</v>
      </c>
      <c r="D5068" s="28">
        <v>2.53</v>
      </c>
      <c r="E5068" s="28">
        <v>2.69</v>
      </c>
      <c r="F5068" s="28">
        <v>8.48</v>
      </c>
      <c r="G5068" s="28">
        <v>65.49</v>
      </c>
      <c r="H5068" s="28" t="s">
        <v>51</v>
      </c>
      <c r="I5068" s="28">
        <v>1.97</v>
      </c>
      <c r="J5068" s="28">
        <v>8.3</v>
      </c>
      <c r="K5068" s="28">
        <v>280.59</v>
      </c>
      <c r="L5068" s="28">
        <v>8.47</v>
      </c>
      <c r="M5068" s="28" t="s">
        <v>48</v>
      </c>
      <c r="N5068" s="28">
        <v>58.55</v>
      </c>
    </row>
    <row r="5069">
      <c r="A5069" s="28">
        <v>5068.0</v>
      </c>
      <c r="B5069" s="28">
        <v>18.0</v>
      </c>
      <c r="C5069" s="28" t="s">
        <v>44</v>
      </c>
      <c r="D5069" s="28">
        <v>1.48</v>
      </c>
      <c r="E5069" s="28">
        <v>1.1</v>
      </c>
      <c r="F5069" s="28">
        <v>6.78</v>
      </c>
      <c r="G5069" s="28">
        <v>75.55</v>
      </c>
      <c r="H5069" s="28" t="s">
        <v>45</v>
      </c>
      <c r="I5069" s="28">
        <v>4.2</v>
      </c>
      <c r="J5069" s="28">
        <v>5.32</v>
      </c>
      <c r="K5069" s="28">
        <v>301.51</v>
      </c>
      <c r="L5069" s="28">
        <v>0.51</v>
      </c>
      <c r="M5069" s="28" t="s">
        <v>48</v>
      </c>
      <c r="N5069" s="28">
        <v>48.79</v>
      </c>
    </row>
    <row r="5070">
      <c r="A5070" s="28">
        <v>5069.0</v>
      </c>
      <c r="B5070" s="28">
        <v>16.0</v>
      </c>
      <c r="C5070" s="28" t="s">
        <v>44</v>
      </c>
      <c r="D5070" s="28">
        <v>7.45</v>
      </c>
      <c r="E5070" s="28">
        <v>4.71</v>
      </c>
      <c r="F5070" s="28">
        <v>7.67</v>
      </c>
      <c r="G5070" s="28">
        <v>84.84</v>
      </c>
      <c r="H5070" s="28" t="s">
        <v>47</v>
      </c>
      <c r="I5070" s="28">
        <v>4.19</v>
      </c>
      <c r="J5070" s="28">
        <v>13.3</v>
      </c>
      <c r="K5070" s="28">
        <v>218.34</v>
      </c>
      <c r="L5070" s="28">
        <v>18.42</v>
      </c>
      <c r="M5070" s="28" t="s">
        <v>46</v>
      </c>
      <c r="N5070" s="28">
        <v>46.33</v>
      </c>
    </row>
    <row r="5071">
      <c r="A5071" s="28">
        <v>5070.0</v>
      </c>
      <c r="B5071" s="28">
        <v>23.0</v>
      </c>
      <c r="C5071" s="28" t="s">
        <v>49</v>
      </c>
      <c r="D5071" s="28">
        <v>5.36</v>
      </c>
      <c r="E5071" s="28">
        <v>9.09</v>
      </c>
      <c r="F5071" s="28">
        <v>6.27</v>
      </c>
      <c r="G5071" s="28">
        <v>61.84</v>
      </c>
      <c r="H5071" s="28" t="s">
        <v>45</v>
      </c>
      <c r="I5071" s="28">
        <v>3.85</v>
      </c>
      <c r="J5071" s="28">
        <v>9.24</v>
      </c>
      <c r="K5071" s="28">
        <v>245.79</v>
      </c>
      <c r="L5071" s="28">
        <v>11.41</v>
      </c>
      <c r="M5071" s="28" t="s">
        <v>46</v>
      </c>
      <c r="N5071" s="28">
        <v>83.8617898303729</v>
      </c>
    </row>
    <row r="5072">
      <c r="A5072" s="28">
        <v>5071.0</v>
      </c>
      <c r="B5072" s="28">
        <v>18.0</v>
      </c>
      <c r="C5072" s="28" t="s">
        <v>49</v>
      </c>
      <c r="D5072" s="28">
        <v>7.3</v>
      </c>
      <c r="E5072" s="28">
        <v>9.13</v>
      </c>
      <c r="F5072" s="28">
        <v>6.62</v>
      </c>
      <c r="G5072" s="28">
        <v>95.39</v>
      </c>
      <c r="H5072" s="28" t="s">
        <v>45</v>
      </c>
      <c r="I5072" s="28">
        <v>0.19</v>
      </c>
      <c r="J5072" s="28">
        <v>9.02</v>
      </c>
      <c r="K5072" s="28">
        <v>226.93</v>
      </c>
      <c r="L5072" s="28">
        <v>12.28</v>
      </c>
      <c r="M5072" s="28" t="s">
        <v>46</v>
      </c>
      <c r="N5072" s="28">
        <v>75.4161631092266</v>
      </c>
    </row>
    <row r="5073">
      <c r="A5073" s="28">
        <v>5072.0</v>
      </c>
      <c r="B5073" s="28">
        <v>17.0</v>
      </c>
      <c r="C5073" s="28" t="s">
        <v>44</v>
      </c>
      <c r="D5073" s="28">
        <v>7.78</v>
      </c>
      <c r="E5073" s="28">
        <v>2.15</v>
      </c>
      <c r="F5073" s="28">
        <v>7.48</v>
      </c>
      <c r="G5073" s="28">
        <v>62.71</v>
      </c>
      <c r="H5073" s="28" t="s">
        <v>47</v>
      </c>
      <c r="I5073" s="28">
        <v>0.74</v>
      </c>
      <c r="J5073" s="28">
        <v>10.7</v>
      </c>
      <c r="K5073" s="28">
        <v>242.94</v>
      </c>
      <c r="L5073" s="28">
        <v>18.93</v>
      </c>
      <c r="M5073" s="28" t="s">
        <v>46</v>
      </c>
      <c r="N5073" s="28">
        <v>15.36</v>
      </c>
    </row>
    <row r="5074">
      <c r="A5074" s="28">
        <v>5073.0</v>
      </c>
      <c r="B5074" s="28">
        <v>16.0</v>
      </c>
      <c r="C5074" s="28" t="s">
        <v>44</v>
      </c>
      <c r="D5074" s="28">
        <v>3.98</v>
      </c>
      <c r="E5074" s="28">
        <v>2.84</v>
      </c>
      <c r="F5074" s="28">
        <v>8.06</v>
      </c>
      <c r="G5074" s="28">
        <v>61.22</v>
      </c>
      <c r="H5074" s="28" t="s">
        <v>45</v>
      </c>
      <c r="I5074" s="28">
        <v>1.57</v>
      </c>
      <c r="J5074" s="28">
        <v>8.94</v>
      </c>
      <c r="K5074" s="28">
        <v>272.57</v>
      </c>
      <c r="L5074" s="28">
        <v>8.91</v>
      </c>
      <c r="M5074" s="28" t="s">
        <v>48</v>
      </c>
      <c r="N5074" s="28">
        <v>51.32</v>
      </c>
    </row>
    <row r="5075">
      <c r="A5075" s="28">
        <v>5074.0</v>
      </c>
      <c r="B5075" s="28">
        <v>19.0</v>
      </c>
      <c r="C5075" s="28" t="s">
        <v>49</v>
      </c>
      <c r="D5075" s="28">
        <v>1.87</v>
      </c>
      <c r="E5075" s="28">
        <v>4.67</v>
      </c>
      <c r="F5075" s="28">
        <v>7.3</v>
      </c>
      <c r="G5075" s="28">
        <v>60.08</v>
      </c>
      <c r="H5075" s="28" t="s">
        <v>45</v>
      </c>
      <c r="I5075" s="28">
        <v>4.24</v>
      </c>
      <c r="J5075" s="28">
        <v>4.98</v>
      </c>
      <c r="K5075" s="28">
        <v>324.0</v>
      </c>
      <c r="L5075" s="28">
        <v>5.82</v>
      </c>
      <c r="M5075" s="28" t="s">
        <v>48</v>
      </c>
      <c r="N5075" s="28">
        <v>80.55</v>
      </c>
    </row>
    <row r="5076">
      <c r="A5076" s="28">
        <v>5075.0</v>
      </c>
      <c r="B5076" s="28">
        <v>23.0</v>
      </c>
      <c r="C5076" s="28" t="s">
        <v>49</v>
      </c>
      <c r="D5076" s="28">
        <v>1.55</v>
      </c>
      <c r="E5076" s="28">
        <v>8.03</v>
      </c>
      <c r="F5076" s="28">
        <v>8.89</v>
      </c>
      <c r="G5076" s="28">
        <v>87.35</v>
      </c>
      <c r="H5076" s="28" t="s">
        <v>45</v>
      </c>
      <c r="I5076" s="28">
        <v>4.37</v>
      </c>
      <c r="J5076" s="28">
        <v>3.05</v>
      </c>
      <c r="K5076" s="28">
        <v>310.95</v>
      </c>
      <c r="L5076" s="28">
        <v>5.69</v>
      </c>
      <c r="M5076" s="28" t="s">
        <v>48</v>
      </c>
      <c r="N5076" s="28">
        <v>97.86</v>
      </c>
    </row>
    <row r="5077">
      <c r="A5077" s="28">
        <v>5076.0</v>
      </c>
      <c r="B5077" s="28">
        <v>18.0</v>
      </c>
      <c r="C5077" s="28" t="s">
        <v>49</v>
      </c>
      <c r="D5077" s="28">
        <v>1.78</v>
      </c>
      <c r="E5077" s="28">
        <v>6.51</v>
      </c>
      <c r="F5077" s="28">
        <v>8.1</v>
      </c>
      <c r="G5077" s="28">
        <v>78.24</v>
      </c>
      <c r="H5077" s="28" t="s">
        <v>47</v>
      </c>
      <c r="I5077" s="28">
        <v>0.21</v>
      </c>
      <c r="J5077" s="28">
        <v>3.26</v>
      </c>
      <c r="K5077" s="28">
        <v>308.46</v>
      </c>
      <c r="L5077" s="28">
        <v>3.82</v>
      </c>
      <c r="M5077" s="28" t="s">
        <v>48</v>
      </c>
      <c r="N5077" s="28">
        <v>96.77</v>
      </c>
    </row>
    <row r="5078">
      <c r="A5078" s="28">
        <v>5077.0</v>
      </c>
      <c r="B5078" s="28">
        <v>16.0</v>
      </c>
      <c r="C5078" s="28" t="s">
        <v>49</v>
      </c>
      <c r="D5078" s="28">
        <v>5.67</v>
      </c>
      <c r="E5078" s="28">
        <v>5.62</v>
      </c>
      <c r="F5078" s="28">
        <v>7.89</v>
      </c>
      <c r="G5078" s="28">
        <v>64.11</v>
      </c>
      <c r="H5078" s="28" t="s">
        <v>45</v>
      </c>
      <c r="I5078" s="28">
        <v>1.62</v>
      </c>
      <c r="J5078" s="28">
        <v>7.86</v>
      </c>
      <c r="K5078" s="28">
        <v>241.02</v>
      </c>
      <c r="L5078" s="28">
        <v>12.94</v>
      </c>
      <c r="M5078" s="28" t="s">
        <v>46</v>
      </c>
      <c r="N5078" s="28">
        <v>65.74</v>
      </c>
    </row>
    <row r="5079">
      <c r="A5079" s="28">
        <v>5078.0</v>
      </c>
      <c r="B5079" s="28">
        <v>19.0</v>
      </c>
      <c r="C5079" s="28" t="s">
        <v>44</v>
      </c>
      <c r="D5079" s="28">
        <v>0.32</v>
      </c>
      <c r="E5079" s="28">
        <v>6.33</v>
      </c>
      <c r="F5079" s="28">
        <v>8.23</v>
      </c>
      <c r="G5079" s="28">
        <v>94.25</v>
      </c>
      <c r="H5079" s="28" t="s">
        <v>45</v>
      </c>
      <c r="I5079" s="28">
        <v>4.25</v>
      </c>
      <c r="J5079" s="28">
        <v>4.14</v>
      </c>
      <c r="K5079" s="28">
        <v>314.63</v>
      </c>
      <c r="L5079" s="28">
        <v>1.19</v>
      </c>
      <c r="M5079" s="28" t="s">
        <v>48</v>
      </c>
      <c r="N5079" s="28">
        <v>94.74</v>
      </c>
    </row>
    <row r="5080">
      <c r="A5080" s="28">
        <v>5079.0</v>
      </c>
      <c r="B5080" s="28">
        <v>24.0</v>
      </c>
      <c r="C5080" s="28" t="s">
        <v>49</v>
      </c>
      <c r="D5080" s="28">
        <v>0.41</v>
      </c>
      <c r="E5080" s="28">
        <v>1.87</v>
      </c>
      <c r="F5080" s="28">
        <v>5.41</v>
      </c>
      <c r="G5080" s="28">
        <v>68.11</v>
      </c>
      <c r="H5080" s="28" t="s">
        <v>45</v>
      </c>
      <c r="I5080" s="28">
        <v>1.25</v>
      </c>
      <c r="J5080" s="28">
        <v>5.56</v>
      </c>
      <c r="K5080" s="28">
        <v>303.65</v>
      </c>
      <c r="L5080" s="28">
        <v>5.6</v>
      </c>
      <c r="M5080" s="28" t="s">
        <v>48</v>
      </c>
      <c r="N5080" s="28">
        <v>56.51</v>
      </c>
    </row>
    <row r="5081">
      <c r="A5081" s="28">
        <v>5080.0</v>
      </c>
      <c r="B5081" s="28">
        <v>16.0</v>
      </c>
      <c r="C5081" s="28" t="s">
        <v>44</v>
      </c>
      <c r="D5081" s="28">
        <v>4.87</v>
      </c>
      <c r="E5081" s="28">
        <v>5.3</v>
      </c>
      <c r="F5081" s="28">
        <v>6.16</v>
      </c>
      <c r="G5081" s="28">
        <v>73.05</v>
      </c>
      <c r="H5081" s="28" t="s">
        <v>45</v>
      </c>
      <c r="I5081" s="28">
        <v>4.88</v>
      </c>
      <c r="J5081" s="28">
        <v>8.54</v>
      </c>
      <c r="K5081" s="28">
        <v>258.46</v>
      </c>
      <c r="L5081" s="28">
        <v>11.21</v>
      </c>
      <c r="M5081" s="28" t="s">
        <v>48</v>
      </c>
      <c r="N5081" s="28">
        <v>60.22</v>
      </c>
    </row>
    <row r="5082">
      <c r="A5082" s="28">
        <v>5081.0</v>
      </c>
      <c r="B5082" s="28">
        <v>17.0</v>
      </c>
      <c r="C5082" s="28" t="s">
        <v>49</v>
      </c>
      <c r="D5082" s="28">
        <v>5.14</v>
      </c>
      <c r="E5082" s="28">
        <v>9.93</v>
      </c>
      <c r="F5082" s="28">
        <v>6.82</v>
      </c>
      <c r="G5082" s="28">
        <v>67.11</v>
      </c>
      <c r="H5082" s="28" t="s">
        <v>47</v>
      </c>
      <c r="I5082" s="28">
        <v>2.45</v>
      </c>
      <c r="J5082" s="28">
        <v>9.87</v>
      </c>
      <c r="K5082" s="28">
        <v>253.75</v>
      </c>
      <c r="L5082" s="28">
        <v>13.72</v>
      </c>
      <c r="M5082" s="28" t="s">
        <v>46</v>
      </c>
      <c r="N5082" s="28">
        <v>104.175452267389</v>
      </c>
    </row>
    <row r="5083">
      <c r="A5083" s="28">
        <v>5082.0</v>
      </c>
      <c r="B5083" s="28">
        <v>24.0</v>
      </c>
      <c r="C5083" s="28" t="s">
        <v>49</v>
      </c>
      <c r="D5083" s="28">
        <v>5.32</v>
      </c>
      <c r="E5083" s="28">
        <v>1.8</v>
      </c>
      <c r="F5083" s="28">
        <v>6.31</v>
      </c>
      <c r="G5083" s="28">
        <v>97.07</v>
      </c>
      <c r="H5083" s="28" t="s">
        <v>51</v>
      </c>
      <c r="I5083" s="28">
        <v>4.69</v>
      </c>
      <c r="J5083" s="28">
        <v>9.55</v>
      </c>
      <c r="K5083" s="28">
        <v>255.74</v>
      </c>
      <c r="L5083" s="28">
        <v>15.77</v>
      </c>
      <c r="M5083" s="28" t="s">
        <v>46</v>
      </c>
      <c r="N5083" s="28">
        <v>41.79</v>
      </c>
    </row>
    <row r="5084">
      <c r="A5084" s="28">
        <v>5083.0</v>
      </c>
      <c r="B5084" s="28">
        <v>17.0</v>
      </c>
      <c r="C5084" s="28" t="s">
        <v>44</v>
      </c>
      <c r="D5084" s="28">
        <v>2.98</v>
      </c>
      <c r="E5084" s="28">
        <v>5.67</v>
      </c>
      <c r="F5084" s="28">
        <v>8.24</v>
      </c>
      <c r="G5084" s="28">
        <v>90.32</v>
      </c>
      <c r="H5084" s="28" t="s">
        <v>47</v>
      </c>
      <c r="I5084" s="28">
        <v>2.14</v>
      </c>
      <c r="J5084" s="28">
        <v>6.6</v>
      </c>
      <c r="K5084" s="28">
        <v>292.5</v>
      </c>
      <c r="L5084" s="28">
        <v>4.07</v>
      </c>
      <c r="M5084" s="28" t="s">
        <v>48</v>
      </c>
      <c r="N5084" s="28">
        <v>87.31</v>
      </c>
    </row>
    <row r="5085">
      <c r="A5085" s="28">
        <v>5084.0</v>
      </c>
      <c r="B5085" s="28">
        <v>18.0</v>
      </c>
      <c r="C5085" s="28" t="s">
        <v>44</v>
      </c>
      <c r="D5085" s="28">
        <v>6.45</v>
      </c>
      <c r="E5085" s="28">
        <v>3.66</v>
      </c>
      <c r="F5085" s="28">
        <v>4.14</v>
      </c>
      <c r="G5085" s="28">
        <v>88.96</v>
      </c>
      <c r="H5085" s="28" t="s">
        <v>51</v>
      </c>
      <c r="I5085" s="28">
        <v>1.62</v>
      </c>
      <c r="J5085" s="28">
        <v>8.52</v>
      </c>
      <c r="K5085" s="28">
        <v>239.98</v>
      </c>
      <c r="L5085" s="28">
        <v>12.56</v>
      </c>
      <c r="M5085" s="28" t="s">
        <v>46</v>
      </c>
      <c r="N5085" s="28">
        <v>37.77</v>
      </c>
    </row>
    <row r="5086">
      <c r="A5086" s="28">
        <v>5085.0</v>
      </c>
      <c r="B5086" s="28">
        <v>22.0</v>
      </c>
      <c r="C5086" s="28" t="s">
        <v>49</v>
      </c>
      <c r="D5086" s="28">
        <v>4.27</v>
      </c>
      <c r="E5086" s="28">
        <v>5.86</v>
      </c>
      <c r="F5086" s="28">
        <v>5.05</v>
      </c>
      <c r="G5086" s="28">
        <v>61.76</v>
      </c>
      <c r="H5086" s="28" t="s">
        <v>45</v>
      </c>
      <c r="I5086" s="28">
        <v>1.81</v>
      </c>
      <c r="J5086" s="28">
        <v>9.69</v>
      </c>
      <c r="K5086" s="28">
        <v>277.2</v>
      </c>
      <c r="L5086" s="28">
        <v>10.9</v>
      </c>
      <c r="M5086" s="28" t="s">
        <v>48</v>
      </c>
      <c r="N5086" s="28">
        <v>59.33</v>
      </c>
    </row>
    <row r="5087">
      <c r="A5087" s="28">
        <v>5086.0</v>
      </c>
      <c r="B5087" s="28">
        <v>18.0</v>
      </c>
      <c r="C5087" s="28" t="s">
        <v>44</v>
      </c>
      <c r="D5087" s="28">
        <v>0.84</v>
      </c>
      <c r="E5087" s="28">
        <v>6.16</v>
      </c>
      <c r="F5087" s="28">
        <v>8.41</v>
      </c>
      <c r="G5087" s="28">
        <v>80.91</v>
      </c>
      <c r="H5087" s="28" t="s">
        <v>51</v>
      </c>
      <c r="I5087" s="28">
        <v>4.42</v>
      </c>
      <c r="J5087" s="28">
        <v>3.22</v>
      </c>
      <c r="K5087" s="28">
        <v>295.26</v>
      </c>
      <c r="L5087" s="28">
        <v>3.13</v>
      </c>
      <c r="M5087" s="28" t="s">
        <v>48</v>
      </c>
      <c r="N5087" s="28">
        <v>88.87</v>
      </c>
    </row>
    <row r="5088">
      <c r="A5088" s="28">
        <v>5087.0</v>
      </c>
      <c r="B5088" s="28">
        <v>24.0</v>
      </c>
      <c r="C5088" s="28" t="s">
        <v>44</v>
      </c>
      <c r="D5088" s="28">
        <v>6.38</v>
      </c>
      <c r="E5088" s="28">
        <v>6.2</v>
      </c>
      <c r="F5088" s="28">
        <v>4.3</v>
      </c>
      <c r="G5088" s="28">
        <v>83.02</v>
      </c>
      <c r="H5088" s="28" t="s">
        <v>47</v>
      </c>
      <c r="I5088" s="28">
        <v>1.65</v>
      </c>
      <c r="J5088" s="28">
        <v>8.64</v>
      </c>
      <c r="K5088" s="28">
        <v>247.92</v>
      </c>
      <c r="L5088" s="28">
        <v>15.12</v>
      </c>
      <c r="M5088" s="28" t="s">
        <v>46</v>
      </c>
      <c r="N5088" s="28">
        <v>43.43</v>
      </c>
    </row>
    <row r="5089">
      <c r="A5089" s="28">
        <v>5088.0</v>
      </c>
      <c r="B5089" s="28">
        <v>21.0</v>
      </c>
      <c r="C5089" s="28" t="s">
        <v>49</v>
      </c>
      <c r="D5089" s="28">
        <v>7.62</v>
      </c>
      <c r="E5089" s="28">
        <v>8.67</v>
      </c>
      <c r="F5089" s="28">
        <v>5.13</v>
      </c>
      <c r="G5089" s="28">
        <v>75.3</v>
      </c>
      <c r="H5089" s="28" t="s">
        <v>51</v>
      </c>
      <c r="I5089" s="28">
        <v>3.35</v>
      </c>
      <c r="J5089" s="28">
        <v>9.91</v>
      </c>
      <c r="K5089" s="28">
        <v>224.2</v>
      </c>
      <c r="L5089" s="28">
        <v>18.83</v>
      </c>
      <c r="M5089" s="28" t="s">
        <v>50</v>
      </c>
      <c r="N5089" s="28">
        <v>67.0305286501294</v>
      </c>
    </row>
    <row r="5090">
      <c r="A5090" s="28">
        <v>5089.0</v>
      </c>
      <c r="B5090" s="28">
        <v>18.0</v>
      </c>
      <c r="C5090" s="28" t="s">
        <v>44</v>
      </c>
      <c r="D5090" s="28">
        <v>0.48</v>
      </c>
      <c r="E5090" s="28">
        <v>4.51</v>
      </c>
      <c r="F5090" s="28">
        <v>5.76</v>
      </c>
      <c r="G5090" s="28">
        <v>72.87</v>
      </c>
      <c r="H5090" s="28" t="s">
        <v>47</v>
      </c>
      <c r="I5090" s="28">
        <v>2.35</v>
      </c>
      <c r="J5090" s="28">
        <v>1.96</v>
      </c>
      <c r="K5090" s="28">
        <v>316.77</v>
      </c>
      <c r="L5090" s="28">
        <v>0.21</v>
      </c>
      <c r="M5090" s="28" t="s">
        <v>48</v>
      </c>
      <c r="N5090" s="28">
        <v>75.63</v>
      </c>
    </row>
    <row r="5091">
      <c r="A5091" s="28">
        <v>5090.0</v>
      </c>
      <c r="B5091" s="28">
        <v>24.0</v>
      </c>
      <c r="C5091" s="28" t="s">
        <v>49</v>
      </c>
      <c r="D5091" s="28">
        <v>3.13</v>
      </c>
      <c r="E5091" s="28">
        <v>5.65</v>
      </c>
      <c r="F5091" s="28">
        <v>7.75</v>
      </c>
      <c r="G5091" s="28">
        <v>94.08</v>
      </c>
      <c r="H5091" s="28" t="s">
        <v>47</v>
      </c>
      <c r="I5091" s="28">
        <v>4.71</v>
      </c>
      <c r="J5091" s="28">
        <v>6.62</v>
      </c>
      <c r="K5091" s="28">
        <v>291.07</v>
      </c>
      <c r="L5091" s="28">
        <v>7.6</v>
      </c>
      <c r="M5091" s="28" t="s">
        <v>48</v>
      </c>
      <c r="N5091" s="28">
        <v>83.74</v>
      </c>
    </row>
    <row r="5092">
      <c r="A5092" s="28">
        <v>5091.0</v>
      </c>
      <c r="B5092" s="28">
        <v>16.0</v>
      </c>
      <c r="C5092" s="28" t="s">
        <v>44</v>
      </c>
      <c r="D5092" s="28">
        <v>3.9</v>
      </c>
      <c r="E5092" s="28">
        <v>1.1</v>
      </c>
      <c r="F5092" s="28">
        <v>6.8</v>
      </c>
      <c r="G5092" s="28">
        <v>60.92</v>
      </c>
      <c r="H5092" s="28" t="s">
        <v>47</v>
      </c>
      <c r="I5092" s="28">
        <v>0.8</v>
      </c>
      <c r="J5092" s="28">
        <v>6.54</v>
      </c>
      <c r="K5092" s="28">
        <v>258.78</v>
      </c>
      <c r="L5092" s="28">
        <v>11.36</v>
      </c>
      <c r="M5092" s="28" t="s">
        <v>48</v>
      </c>
      <c r="N5092" s="28">
        <v>31.49</v>
      </c>
    </row>
    <row r="5093">
      <c r="A5093" s="28">
        <v>5092.0</v>
      </c>
      <c r="B5093" s="28">
        <v>18.0</v>
      </c>
      <c r="C5093" s="28" t="s">
        <v>49</v>
      </c>
      <c r="D5093" s="28">
        <v>1.17</v>
      </c>
      <c r="E5093" s="28">
        <v>8.11</v>
      </c>
      <c r="F5093" s="28">
        <v>8.77</v>
      </c>
      <c r="G5093" s="28">
        <v>85.01</v>
      </c>
      <c r="H5093" s="28" t="s">
        <v>47</v>
      </c>
      <c r="I5093" s="28">
        <v>2.14</v>
      </c>
      <c r="J5093" s="28">
        <v>4.78</v>
      </c>
      <c r="K5093" s="28">
        <v>320.65</v>
      </c>
      <c r="L5093" s="28">
        <v>4.82</v>
      </c>
      <c r="M5093" s="28" t="s">
        <v>48</v>
      </c>
      <c r="N5093" s="28">
        <v>100.0</v>
      </c>
    </row>
    <row r="5094">
      <c r="A5094" s="28">
        <v>5093.0</v>
      </c>
      <c r="B5094" s="28">
        <v>16.0</v>
      </c>
      <c r="C5094" s="28" t="s">
        <v>44</v>
      </c>
      <c r="D5094" s="28">
        <v>6.94</v>
      </c>
      <c r="E5094" s="28">
        <v>3.34</v>
      </c>
      <c r="F5094" s="28">
        <v>5.14</v>
      </c>
      <c r="G5094" s="28">
        <v>75.77</v>
      </c>
      <c r="H5094" s="28" t="s">
        <v>51</v>
      </c>
      <c r="I5094" s="28">
        <v>0.62</v>
      </c>
      <c r="J5094" s="28">
        <v>10.21</v>
      </c>
      <c r="K5094" s="28">
        <v>234.78</v>
      </c>
      <c r="L5094" s="28">
        <v>12.11</v>
      </c>
      <c r="M5094" s="28" t="s">
        <v>46</v>
      </c>
      <c r="N5094" s="28">
        <v>19.83</v>
      </c>
    </row>
    <row r="5095">
      <c r="A5095" s="28">
        <v>5094.0</v>
      </c>
      <c r="B5095" s="28">
        <v>17.0</v>
      </c>
      <c r="C5095" s="28" t="s">
        <v>44</v>
      </c>
      <c r="D5095" s="28">
        <v>2.27</v>
      </c>
      <c r="E5095" s="28">
        <v>8.35</v>
      </c>
      <c r="F5095" s="28">
        <v>8.36</v>
      </c>
      <c r="G5095" s="28">
        <v>86.64</v>
      </c>
      <c r="H5095" s="28" t="s">
        <v>45</v>
      </c>
      <c r="I5095" s="28">
        <v>2.89</v>
      </c>
      <c r="J5095" s="28">
        <v>5.87</v>
      </c>
      <c r="K5095" s="28">
        <v>311.38</v>
      </c>
      <c r="L5095" s="28">
        <v>2.77</v>
      </c>
      <c r="M5095" s="28" t="s">
        <v>48</v>
      </c>
      <c r="N5095" s="28">
        <v>100.0</v>
      </c>
    </row>
    <row r="5096">
      <c r="A5096" s="28">
        <v>5095.0</v>
      </c>
      <c r="B5096" s="28">
        <v>23.0</v>
      </c>
      <c r="C5096" s="28" t="s">
        <v>49</v>
      </c>
      <c r="D5096" s="28">
        <v>6.26</v>
      </c>
      <c r="E5096" s="28">
        <v>3.39</v>
      </c>
      <c r="F5096" s="28">
        <v>5.41</v>
      </c>
      <c r="G5096" s="28">
        <v>67.92</v>
      </c>
      <c r="H5096" s="28" t="s">
        <v>51</v>
      </c>
      <c r="I5096" s="28">
        <v>2.01</v>
      </c>
      <c r="J5096" s="28">
        <v>8.75</v>
      </c>
      <c r="K5096" s="28">
        <v>245.59</v>
      </c>
      <c r="L5096" s="28">
        <v>12.79</v>
      </c>
      <c r="M5096" s="28" t="s">
        <v>46</v>
      </c>
      <c r="N5096" s="28">
        <v>40.93</v>
      </c>
    </row>
    <row r="5097">
      <c r="A5097" s="28">
        <v>5096.0</v>
      </c>
      <c r="B5097" s="28">
        <v>22.0</v>
      </c>
      <c r="C5097" s="28" t="s">
        <v>49</v>
      </c>
      <c r="D5097" s="28">
        <v>5.37</v>
      </c>
      <c r="E5097" s="28">
        <v>1.1</v>
      </c>
      <c r="F5097" s="28">
        <v>5.23</v>
      </c>
      <c r="G5097" s="28">
        <v>69.55</v>
      </c>
      <c r="H5097" s="28" t="s">
        <v>45</v>
      </c>
      <c r="I5097" s="28">
        <v>0.3</v>
      </c>
      <c r="J5097" s="28">
        <v>10.45</v>
      </c>
      <c r="K5097" s="28">
        <v>268.77</v>
      </c>
      <c r="L5097" s="28">
        <v>14.38</v>
      </c>
      <c r="M5097" s="28" t="s">
        <v>46</v>
      </c>
      <c r="N5097" s="28">
        <v>33.4290719773203</v>
      </c>
    </row>
    <row r="5098">
      <c r="A5098" s="28">
        <v>5097.0</v>
      </c>
      <c r="B5098" s="28">
        <v>17.0</v>
      </c>
      <c r="C5098" s="28" t="s">
        <v>44</v>
      </c>
      <c r="D5098" s="28">
        <v>4.78</v>
      </c>
      <c r="E5098" s="28">
        <v>2.39</v>
      </c>
      <c r="F5098" s="28">
        <v>6.49</v>
      </c>
      <c r="G5098" s="28">
        <v>83.47</v>
      </c>
      <c r="H5098" s="28" t="s">
        <v>45</v>
      </c>
      <c r="I5098" s="28">
        <v>4.25</v>
      </c>
      <c r="J5098" s="28">
        <v>8.45</v>
      </c>
      <c r="K5098" s="28">
        <v>263.24</v>
      </c>
      <c r="L5098" s="28">
        <v>12.46</v>
      </c>
      <c r="M5098" s="28" t="s">
        <v>48</v>
      </c>
      <c r="N5098" s="28">
        <v>34.66</v>
      </c>
    </row>
    <row r="5099">
      <c r="A5099" s="28">
        <v>5098.0</v>
      </c>
      <c r="B5099" s="28">
        <v>17.0</v>
      </c>
      <c r="C5099" s="28" t="s">
        <v>44</v>
      </c>
      <c r="D5099" s="28">
        <v>1.54</v>
      </c>
      <c r="E5099" s="28">
        <v>9.87</v>
      </c>
      <c r="F5099" s="28">
        <v>4.36</v>
      </c>
      <c r="G5099" s="28">
        <v>99.2</v>
      </c>
      <c r="H5099" s="28" t="s">
        <v>51</v>
      </c>
      <c r="I5099" s="28">
        <v>1.88</v>
      </c>
      <c r="J5099" s="28">
        <v>3.58</v>
      </c>
      <c r="K5099" s="28">
        <v>304.19</v>
      </c>
      <c r="L5099" s="28">
        <v>2.31</v>
      </c>
      <c r="M5099" s="28" t="s">
        <v>50</v>
      </c>
      <c r="N5099" s="28">
        <v>107.658239991083</v>
      </c>
    </row>
    <row r="5100">
      <c r="A5100" s="28">
        <v>5099.0</v>
      </c>
      <c r="B5100" s="28">
        <v>24.0</v>
      </c>
      <c r="C5100" s="28" t="s">
        <v>49</v>
      </c>
      <c r="D5100" s="28">
        <v>1.77</v>
      </c>
      <c r="E5100" s="28">
        <v>3.88</v>
      </c>
      <c r="F5100" s="28">
        <v>5.92</v>
      </c>
      <c r="G5100" s="28">
        <v>98.99</v>
      </c>
      <c r="H5100" s="28" t="s">
        <v>45</v>
      </c>
      <c r="I5100" s="28">
        <v>2.47</v>
      </c>
      <c r="J5100" s="28">
        <v>7.28</v>
      </c>
      <c r="K5100" s="28">
        <v>299.92</v>
      </c>
      <c r="L5100" s="28">
        <v>7.62</v>
      </c>
      <c r="M5100" s="28" t="s">
        <v>48</v>
      </c>
      <c r="N5100" s="28">
        <v>76.87</v>
      </c>
    </row>
    <row r="5101">
      <c r="A5101" s="28">
        <v>5100.0</v>
      </c>
      <c r="B5101" s="28">
        <v>21.0</v>
      </c>
      <c r="C5101" s="28" t="s">
        <v>49</v>
      </c>
      <c r="D5101" s="28">
        <v>0.38</v>
      </c>
      <c r="E5101" s="28">
        <v>1.98</v>
      </c>
      <c r="F5101" s="28">
        <v>5.78</v>
      </c>
      <c r="G5101" s="28">
        <v>69.96</v>
      </c>
      <c r="H5101" s="28" t="s">
        <v>45</v>
      </c>
      <c r="I5101" s="28">
        <v>2.04</v>
      </c>
      <c r="J5101" s="28">
        <v>1.93</v>
      </c>
      <c r="K5101" s="28">
        <v>313.24</v>
      </c>
      <c r="L5101" s="28">
        <v>2.04</v>
      </c>
      <c r="M5101" s="28" t="s">
        <v>48</v>
      </c>
      <c r="N5101" s="28">
        <v>52.87</v>
      </c>
    </row>
    <row r="5102">
      <c r="A5102" s="28">
        <v>5101.0</v>
      </c>
      <c r="B5102" s="28">
        <v>20.0</v>
      </c>
      <c r="C5102" s="28" t="s">
        <v>52</v>
      </c>
      <c r="D5102" s="28">
        <v>1.93</v>
      </c>
      <c r="E5102" s="28">
        <v>2.07</v>
      </c>
      <c r="F5102" s="28">
        <v>4.8</v>
      </c>
      <c r="G5102" s="28">
        <v>64.09</v>
      </c>
      <c r="H5102" s="28" t="s">
        <v>51</v>
      </c>
      <c r="I5102" s="28">
        <v>2.44</v>
      </c>
      <c r="J5102" s="28">
        <v>6.6</v>
      </c>
      <c r="K5102" s="28">
        <v>294.27</v>
      </c>
      <c r="L5102" s="28">
        <v>4.03</v>
      </c>
      <c r="M5102" s="28" t="s">
        <v>48</v>
      </c>
      <c r="N5102" s="28">
        <v>40.26</v>
      </c>
    </row>
    <row r="5103">
      <c r="A5103" s="28">
        <v>5102.0</v>
      </c>
      <c r="B5103" s="28">
        <v>21.0</v>
      </c>
      <c r="C5103" s="28" t="s">
        <v>52</v>
      </c>
      <c r="D5103" s="28">
        <v>2.76</v>
      </c>
      <c r="E5103" s="28">
        <v>3.79</v>
      </c>
      <c r="F5103" s="28">
        <v>8.3</v>
      </c>
      <c r="G5103" s="28">
        <v>83.61</v>
      </c>
      <c r="H5103" s="28" t="s">
        <v>45</v>
      </c>
      <c r="I5103" s="28">
        <v>0.08</v>
      </c>
      <c r="J5103" s="28">
        <v>7.15</v>
      </c>
      <c r="K5103" s="28">
        <v>289.14</v>
      </c>
      <c r="L5103" s="28">
        <v>6.51</v>
      </c>
      <c r="M5103" s="28" t="s">
        <v>48</v>
      </c>
      <c r="N5103" s="28">
        <v>74.25</v>
      </c>
    </row>
    <row r="5104">
      <c r="A5104" s="28">
        <v>5103.0</v>
      </c>
      <c r="B5104" s="28">
        <v>24.0</v>
      </c>
      <c r="C5104" s="28" t="s">
        <v>49</v>
      </c>
      <c r="D5104" s="28">
        <v>6.67</v>
      </c>
      <c r="E5104" s="28">
        <v>1.34</v>
      </c>
      <c r="F5104" s="28">
        <v>5.93</v>
      </c>
      <c r="G5104" s="28">
        <v>76.8</v>
      </c>
      <c r="H5104" s="28" t="s">
        <v>45</v>
      </c>
      <c r="I5104" s="28">
        <v>4.08</v>
      </c>
      <c r="J5104" s="28">
        <v>8.03</v>
      </c>
      <c r="K5104" s="28">
        <v>245.44</v>
      </c>
      <c r="L5104" s="28">
        <v>10.13</v>
      </c>
      <c r="M5104" s="28" t="s">
        <v>46</v>
      </c>
      <c r="N5104" s="28">
        <v>25.09</v>
      </c>
    </row>
    <row r="5105">
      <c r="A5105" s="28">
        <v>5104.0</v>
      </c>
      <c r="B5105" s="28">
        <v>22.0</v>
      </c>
      <c r="C5105" s="28" t="s">
        <v>44</v>
      </c>
      <c r="D5105" s="28">
        <v>2.93</v>
      </c>
      <c r="E5105" s="28">
        <v>5.6</v>
      </c>
      <c r="F5105" s="28">
        <v>8.91</v>
      </c>
      <c r="G5105" s="28">
        <v>90.47</v>
      </c>
      <c r="H5105" s="28" t="s">
        <v>47</v>
      </c>
      <c r="I5105" s="28">
        <v>1.66</v>
      </c>
      <c r="J5105" s="28">
        <v>8.44</v>
      </c>
      <c r="K5105" s="28">
        <v>287.18</v>
      </c>
      <c r="L5105" s="28">
        <v>6.23</v>
      </c>
      <c r="M5105" s="28" t="s">
        <v>48</v>
      </c>
      <c r="N5105" s="28">
        <v>81.93</v>
      </c>
    </row>
    <row r="5106">
      <c r="A5106" s="28">
        <v>5105.0</v>
      </c>
      <c r="B5106" s="28">
        <v>24.0</v>
      </c>
      <c r="C5106" s="28" t="s">
        <v>49</v>
      </c>
      <c r="D5106" s="28">
        <v>6.04</v>
      </c>
      <c r="E5106" s="28">
        <v>2.92</v>
      </c>
      <c r="F5106" s="28">
        <v>8.5</v>
      </c>
      <c r="G5106" s="28">
        <v>81.12</v>
      </c>
      <c r="H5106" s="28" t="s">
        <v>45</v>
      </c>
      <c r="I5106" s="28">
        <v>3.62</v>
      </c>
      <c r="J5106" s="28">
        <v>8.62</v>
      </c>
      <c r="K5106" s="28">
        <v>252.71</v>
      </c>
      <c r="L5106" s="28">
        <v>9.6</v>
      </c>
      <c r="M5106" s="28" t="s">
        <v>46</v>
      </c>
      <c r="N5106" s="28">
        <v>41.7</v>
      </c>
    </row>
    <row r="5107">
      <c r="A5107" s="28">
        <v>5106.0</v>
      </c>
      <c r="B5107" s="28">
        <v>19.0</v>
      </c>
      <c r="C5107" s="28" t="s">
        <v>49</v>
      </c>
      <c r="D5107" s="28">
        <v>3.52</v>
      </c>
      <c r="E5107" s="28">
        <v>5.67</v>
      </c>
      <c r="F5107" s="28">
        <v>4.97</v>
      </c>
      <c r="G5107" s="28">
        <v>80.42</v>
      </c>
      <c r="H5107" s="28" t="s">
        <v>47</v>
      </c>
      <c r="I5107" s="28">
        <v>0.32</v>
      </c>
      <c r="J5107" s="28">
        <v>8.22</v>
      </c>
      <c r="K5107" s="28">
        <v>262.58</v>
      </c>
      <c r="L5107" s="28">
        <v>6.3</v>
      </c>
      <c r="M5107" s="28" t="s">
        <v>48</v>
      </c>
      <c r="N5107" s="28">
        <v>63.23</v>
      </c>
    </row>
    <row r="5108">
      <c r="A5108" s="28">
        <v>5107.0</v>
      </c>
      <c r="B5108" s="28">
        <v>17.0</v>
      </c>
      <c r="C5108" s="28" t="s">
        <v>44</v>
      </c>
      <c r="D5108" s="28">
        <v>6.28</v>
      </c>
      <c r="E5108" s="28">
        <v>2.27</v>
      </c>
      <c r="F5108" s="28">
        <v>6.53</v>
      </c>
      <c r="G5108" s="28">
        <v>85.86</v>
      </c>
      <c r="H5108" s="28" t="s">
        <v>47</v>
      </c>
      <c r="I5108" s="28">
        <v>2.62</v>
      </c>
      <c r="J5108" s="28">
        <v>8.67</v>
      </c>
      <c r="K5108" s="28">
        <v>253.68</v>
      </c>
      <c r="L5108" s="28">
        <v>17.11</v>
      </c>
      <c r="M5108" s="28" t="s">
        <v>46</v>
      </c>
      <c r="N5108" s="28">
        <v>47.9108526465007</v>
      </c>
    </row>
    <row r="5109">
      <c r="A5109" s="28">
        <v>5108.0</v>
      </c>
      <c r="B5109" s="28">
        <v>23.0</v>
      </c>
      <c r="C5109" s="28" t="s">
        <v>44</v>
      </c>
      <c r="D5109" s="28">
        <v>7.81</v>
      </c>
      <c r="E5109" s="28">
        <v>4.87</v>
      </c>
      <c r="F5109" s="28">
        <v>7.01</v>
      </c>
      <c r="G5109" s="28">
        <v>65.06</v>
      </c>
      <c r="H5109" s="28" t="s">
        <v>47</v>
      </c>
      <c r="I5109" s="28">
        <v>4.54</v>
      </c>
      <c r="J5109" s="28">
        <v>11.44</v>
      </c>
      <c r="K5109" s="28">
        <v>218.85</v>
      </c>
      <c r="L5109" s="28">
        <v>16.63</v>
      </c>
      <c r="M5109" s="28" t="s">
        <v>46</v>
      </c>
      <c r="N5109" s="28">
        <v>31.71</v>
      </c>
    </row>
    <row r="5110">
      <c r="A5110" s="28">
        <v>5109.0</v>
      </c>
      <c r="B5110" s="28">
        <v>19.0</v>
      </c>
      <c r="C5110" s="28" t="s">
        <v>44</v>
      </c>
      <c r="D5110" s="28">
        <v>1.92</v>
      </c>
      <c r="E5110" s="28">
        <v>6.38</v>
      </c>
      <c r="F5110" s="28">
        <v>8.09</v>
      </c>
      <c r="G5110" s="28">
        <v>87.09</v>
      </c>
      <c r="H5110" s="28" t="s">
        <v>45</v>
      </c>
      <c r="I5110" s="28">
        <v>1.99</v>
      </c>
      <c r="J5110" s="28">
        <v>7.78</v>
      </c>
      <c r="K5110" s="28">
        <v>280.49</v>
      </c>
      <c r="L5110" s="28">
        <v>3.22</v>
      </c>
      <c r="M5110" s="28" t="s">
        <v>48</v>
      </c>
      <c r="N5110" s="28">
        <v>98.4467015535451</v>
      </c>
    </row>
    <row r="5111">
      <c r="A5111" s="28">
        <v>5110.0</v>
      </c>
      <c r="B5111" s="28">
        <v>24.0</v>
      </c>
      <c r="C5111" s="28" t="s">
        <v>44</v>
      </c>
      <c r="D5111" s="28">
        <v>6.9</v>
      </c>
      <c r="E5111" s="28">
        <v>1.56</v>
      </c>
      <c r="F5111" s="28">
        <v>8.43</v>
      </c>
      <c r="G5111" s="28">
        <v>79.54</v>
      </c>
      <c r="H5111" s="28" t="s">
        <v>47</v>
      </c>
      <c r="I5111" s="28">
        <v>0.99</v>
      </c>
      <c r="J5111" s="28">
        <v>10.95</v>
      </c>
      <c r="K5111" s="28">
        <v>255.68</v>
      </c>
      <c r="L5111" s="28">
        <v>16.66</v>
      </c>
      <c r="M5111" s="28" t="s">
        <v>46</v>
      </c>
      <c r="N5111" s="28">
        <v>28.7</v>
      </c>
    </row>
    <row r="5112">
      <c r="A5112" s="28">
        <v>5111.0</v>
      </c>
      <c r="B5112" s="28">
        <v>19.0</v>
      </c>
      <c r="C5112" s="28" t="s">
        <v>44</v>
      </c>
      <c r="D5112" s="28">
        <v>4.97</v>
      </c>
      <c r="E5112" s="28">
        <v>4.59</v>
      </c>
      <c r="F5112" s="28">
        <v>7.12</v>
      </c>
      <c r="G5112" s="28">
        <v>92.81</v>
      </c>
      <c r="H5112" s="28" t="s">
        <v>45</v>
      </c>
      <c r="I5112" s="28">
        <v>0.5</v>
      </c>
      <c r="J5112" s="28">
        <v>7.45</v>
      </c>
      <c r="K5112" s="28">
        <v>274.46</v>
      </c>
      <c r="L5112" s="28">
        <v>11.76</v>
      </c>
      <c r="M5112" s="28" t="s">
        <v>48</v>
      </c>
      <c r="N5112" s="28">
        <v>64.6</v>
      </c>
    </row>
    <row r="5113">
      <c r="A5113" s="28">
        <v>5112.0</v>
      </c>
      <c r="B5113" s="28">
        <v>23.0</v>
      </c>
      <c r="C5113" s="28" t="s">
        <v>49</v>
      </c>
      <c r="D5113" s="28">
        <v>6.54</v>
      </c>
      <c r="E5113" s="28">
        <v>3.72</v>
      </c>
      <c r="F5113" s="28">
        <v>4.18</v>
      </c>
      <c r="G5113" s="28">
        <v>65.55</v>
      </c>
      <c r="H5113" s="28" t="s">
        <v>51</v>
      </c>
      <c r="I5113" s="28">
        <v>4.3</v>
      </c>
      <c r="J5113" s="28">
        <v>9.83</v>
      </c>
      <c r="K5113" s="28">
        <v>241.42</v>
      </c>
      <c r="L5113" s="28">
        <v>15.11</v>
      </c>
      <c r="M5113" s="28" t="s">
        <v>46</v>
      </c>
      <c r="N5113" s="28">
        <v>15.14</v>
      </c>
    </row>
    <row r="5114">
      <c r="A5114" s="28">
        <v>5113.0</v>
      </c>
      <c r="B5114" s="28">
        <v>24.0</v>
      </c>
      <c r="C5114" s="28" t="s">
        <v>49</v>
      </c>
      <c r="D5114" s="28">
        <v>5.21</v>
      </c>
      <c r="E5114" s="28">
        <v>3.16</v>
      </c>
      <c r="F5114" s="28">
        <v>6.41</v>
      </c>
      <c r="G5114" s="28">
        <v>72.03</v>
      </c>
      <c r="H5114" s="28" t="s">
        <v>51</v>
      </c>
      <c r="I5114" s="28">
        <v>1.19</v>
      </c>
      <c r="J5114" s="28">
        <v>9.59</v>
      </c>
      <c r="K5114" s="28">
        <v>268.18</v>
      </c>
      <c r="L5114" s="28">
        <v>10.86</v>
      </c>
      <c r="M5114" s="28" t="s">
        <v>46</v>
      </c>
      <c r="N5114" s="28">
        <v>41.27</v>
      </c>
    </row>
    <row r="5115">
      <c r="A5115" s="28">
        <v>5114.0</v>
      </c>
      <c r="B5115" s="28">
        <v>24.0</v>
      </c>
      <c r="C5115" s="28" t="s">
        <v>49</v>
      </c>
      <c r="D5115" s="28">
        <v>3.39</v>
      </c>
      <c r="E5115" s="28">
        <v>6.44</v>
      </c>
      <c r="F5115" s="28">
        <v>8.42</v>
      </c>
      <c r="G5115" s="28">
        <v>98.01</v>
      </c>
      <c r="H5115" s="28" t="s">
        <v>51</v>
      </c>
      <c r="I5115" s="28">
        <v>4.88</v>
      </c>
      <c r="J5115" s="28">
        <v>6.62</v>
      </c>
      <c r="K5115" s="28">
        <v>276.01</v>
      </c>
      <c r="L5115" s="28">
        <v>9.64</v>
      </c>
      <c r="M5115" s="28" t="s">
        <v>48</v>
      </c>
      <c r="N5115" s="28">
        <v>87.5</v>
      </c>
    </row>
    <row r="5116">
      <c r="A5116" s="28">
        <v>5115.0</v>
      </c>
      <c r="B5116" s="28">
        <v>19.0</v>
      </c>
      <c r="C5116" s="28" t="s">
        <v>44</v>
      </c>
      <c r="D5116" s="28">
        <v>1.82</v>
      </c>
      <c r="E5116" s="28">
        <v>6.3</v>
      </c>
      <c r="F5116" s="28">
        <v>7.57</v>
      </c>
      <c r="G5116" s="28">
        <v>82.12</v>
      </c>
      <c r="H5116" s="28" t="s">
        <v>47</v>
      </c>
      <c r="I5116" s="28">
        <v>1.24</v>
      </c>
      <c r="J5116" s="28">
        <v>7.37</v>
      </c>
      <c r="K5116" s="28">
        <v>293.47</v>
      </c>
      <c r="L5116" s="28">
        <v>4.22</v>
      </c>
      <c r="M5116" s="28" t="s">
        <v>48</v>
      </c>
      <c r="N5116" s="28">
        <v>92.26</v>
      </c>
    </row>
    <row r="5117">
      <c r="A5117" s="28">
        <v>5116.0</v>
      </c>
      <c r="B5117" s="28">
        <v>16.0</v>
      </c>
      <c r="C5117" s="28" t="s">
        <v>44</v>
      </c>
      <c r="D5117" s="28">
        <v>0.56</v>
      </c>
      <c r="E5117" s="28">
        <v>6.68</v>
      </c>
      <c r="F5117" s="28">
        <v>8.35</v>
      </c>
      <c r="G5117" s="28">
        <v>97.17</v>
      </c>
      <c r="H5117" s="28" t="s">
        <v>51</v>
      </c>
      <c r="I5117" s="28">
        <v>2.4</v>
      </c>
      <c r="J5117" s="28">
        <v>5.9</v>
      </c>
      <c r="K5117" s="28">
        <v>307.34</v>
      </c>
      <c r="L5117" s="28">
        <v>5.38</v>
      </c>
      <c r="M5117" s="28" t="s">
        <v>48</v>
      </c>
      <c r="N5117" s="28">
        <v>98.31</v>
      </c>
    </row>
    <row r="5118">
      <c r="A5118" s="28">
        <v>5117.0</v>
      </c>
      <c r="B5118" s="28">
        <v>18.0</v>
      </c>
      <c r="C5118" s="28" t="s">
        <v>49</v>
      </c>
      <c r="D5118" s="28">
        <v>4.28</v>
      </c>
      <c r="E5118" s="28">
        <v>2.43</v>
      </c>
      <c r="F5118" s="28">
        <v>7.37</v>
      </c>
      <c r="G5118" s="28">
        <v>87.56</v>
      </c>
      <c r="H5118" s="28" t="s">
        <v>51</v>
      </c>
      <c r="I5118" s="28">
        <v>2.29</v>
      </c>
      <c r="J5118" s="28">
        <v>6.01</v>
      </c>
      <c r="K5118" s="28">
        <v>262.24</v>
      </c>
      <c r="L5118" s="28">
        <v>11.19</v>
      </c>
      <c r="M5118" s="28" t="s">
        <v>48</v>
      </c>
      <c r="N5118" s="28">
        <v>45.96</v>
      </c>
    </row>
    <row r="5119">
      <c r="A5119" s="28">
        <v>5118.0</v>
      </c>
      <c r="B5119" s="28">
        <v>24.0</v>
      </c>
      <c r="C5119" s="28" t="s">
        <v>44</v>
      </c>
      <c r="D5119" s="28">
        <v>7.92</v>
      </c>
      <c r="E5119" s="28">
        <v>3.57</v>
      </c>
      <c r="F5119" s="28">
        <v>4.22</v>
      </c>
      <c r="G5119" s="28">
        <v>97.06</v>
      </c>
      <c r="H5119" s="28" t="s">
        <v>45</v>
      </c>
      <c r="I5119" s="28">
        <v>0.31</v>
      </c>
      <c r="J5119" s="28">
        <v>12.84</v>
      </c>
      <c r="K5119" s="28">
        <v>222.37</v>
      </c>
      <c r="L5119" s="28">
        <v>18.17</v>
      </c>
      <c r="M5119" s="28" t="s">
        <v>46</v>
      </c>
      <c r="N5119" s="28">
        <v>27.5</v>
      </c>
    </row>
    <row r="5120">
      <c r="A5120" s="28">
        <v>5119.0</v>
      </c>
      <c r="B5120" s="28">
        <v>19.0</v>
      </c>
      <c r="C5120" s="28" t="s">
        <v>49</v>
      </c>
      <c r="D5120" s="28">
        <v>5.9</v>
      </c>
      <c r="E5120" s="28">
        <v>2.89</v>
      </c>
      <c r="F5120" s="28">
        <v>8.84</v>
      </c>
      <c r="G5120" s="28">
        <v>72.71</v>
      </c>
      <c r="H5120" s="28" t="s">
        <v>51</v>
      </c>
      <c r="I5120" s="28">
        <v>2.66</v>
      </c>
      <c r="J5120" s="28">
        <v>11.61</v>
      </c>
      <c r="K5120" s="28">
        <v>242.06</v>
      </c>
      <c r="L5120" s="28">
        <v>11.73</v>
      </c>
      <c r="M5120" s="28" t="s">
        <v>46</v>
      </c>
      <c r="N5120" s="28">
        <v>36.66</v>
      </c>
    </row>
    <row r="5121">
      <c r="A5121" s="28">
        <v>5120.0</v>
      </c>
      <c r="B5121" s="28">
        <v>20.0</v>
      </c>
      <c r="C5121" s="28" t="s">
        <v>52</v>
      </c>
      <c r="D5121" s="28">
        <v>2.62</v>
      </c>
      <c r="E5121" s="28">
        <v>5.86</v>
      </c>
      <c r="F5121" s="28">
        <v>8.59</v>
      </c>
      <c r="G5121" s="28">
        <v>63.62</v>
      </c>
      <c r="H5121" s="28" t="s">
        <v>51</v>
      </c>
      <c r="I5121" s="28">
        <v>3.36</v>
      </c>
      <c r="J5121" s="28">
        <v>5.2</v>
      </c>
      <c r="K5121" s="28">
        <v>260.07</v>
      </c>
      <c r="L5121" s="28">
        <v>8.13</v>
      </c>
      <c r="M5121" s="28" t="s">
        <v>48</v>
      </c>
      <c r="N5121" s="28">
        <v>87.95</v>
      </c>
    </row>
    <row r="5122">
      <c r="A5122" s="28">
        <v>5121.0</v>
      </c>
      <c r="B5122" s="28">
        <v>22.0</v>
      </c>
      <c r="C5122" s="28" t="s">
        <v>44</v>
      </c>
      <c r="D5122" s="28">
        <v>6.62</v>
      </c>
      <c r="E5122" s="28">
        <v>5.15</v>
      </c>
      <c r="F5122" s="28">
        <v>4.63</v>
      </c>
      <c r="G5122" s="28">
        <v>92.09</v>
      </c>
      <c r="H5122" s="28" t="s">
        <v>51</v>
      </c>
      <c r="I5122" s="28">
        <v>3.71</v>
      </c>
      <c r="J5122" s="28">
        <v>8.81</v>
      </c>
      <c r="K5122" s="28">
        <v>238.73</v>
      </c>
      <c r="L5122" s="28">
        <v>13.17</v>
      </c>
      <c r="M5122" s="28" t="s">
        <v>46</v>
      </c>
      <c r="N5122" s="28">
        <v>44.72</v>
      </c>
    </row>
    <row r="5123">
      <c r="A5123" s="28">
        <v>5122.0</v>
      </c>
      <c r="B5123" s="28">
        <v>20.0</v>
      </c>
      <c r="C5123" s="28" t="s">
        <v>44</v>
      </c>
      <c r="D5123" s="28">
        <v>6.15</v>
      </c>
      <c r="E5123" s="28">
        <v>3.97</v>
      </c>
      <c r="F5123" s="28">
        <v>4.56</v>
      </c>
      <c r="G5123" s="28">
        <v>92.18</v>
      </c>
      <c r="H5123" s="28" t="s">
        <v>51</v>
      </c>
      <c r="I5123" s="28">
        <v>2.61</v>
      </c>
      <c r="J5123" s="28">
        <v>7.2</v>
      </c>
      <c r="K5123" s="28">
        <v>236.51</v>
      </c>
      <c r="L5123" s="28">
        <v>13.37</v>
      </c>
      <c r="M5123" s="28" t="s">
        <v>46</v>
      </c>
      <c r="N5123" s="28">
        <v>42.62</v>
      </c>
    </row>
    <row r="5124">
      <c r="A5124" s="28">
        <v>5123.0</v>
      </c>
      <c r="B5124" s="28">
        <v>19.0</v>
      </c>
      <c r="C5124" s="28" t="s">
        <v>44</v>
      </c>
      <c r="D5124" s="28">
        <v>2.25</v>
      </c>
      <c r="E5124" s="28">
        <v>8.07</v>
      </c>
      <c r="F5124" s="28">
        <v>6.7</v>
      </c>
      <c r="G5124" s="28">
        <v>84.75</v>
      </c>
      <c r="H5124" s="28" t="s">
        <v>45</v>
      </c>
      <c r="I5124" s="28">
        <v>4.06</v>
      </c>
      <c r="J5124" s="28">
        <v>3.83</v>
      </c>
      <c r="K5124" s="28">
        <v>295.97</v>
      </c>
      <c r="L5124" s="28">
        <v>6.67</v>
      </c>
      <c r="M5124" s="28" t="s">
        <v>48</v>
      </c>
      <c r="N5124" s="28">
        <v>102.585176990658</v>
      </c>
    </row>
    <row r="5125">
      <c r="A5125" s="28">
        <v>5124.0</v>
      </c>
      <c r="B5125" s="28">
        <v>17.0</v>
      </c>
      <c r="C5125" s="28" t="s">
        <v>52</v>
      </c>
      <c r="D5125" s="28">
        <v>0.11</v>
      </c>
      <c r="E5125" s="28">
        <v>1.85</v>
      </c>
      <c r="F5125" s="28">
        <v>7.79</v>
      </c>
      <c r="G5125" s="28">
        <v>83.18</v>
      </c>
      <c r="H5125" s="28" t="s">
        <v>45</v>
      </c>
      <c r="I5125" s="28">
        <v>3.76</v>
      </c>
      <c r="J5125" s="28">
        <v>5.91</v>
      </c>
      <c r="K5125" s="28">
        <v>316.28</v>
      </c>
      <c r="L5125" s="28">
        <v>1.5</v>
      </c>
      <c r="M5125" s="28" t="s">
        <v>48</v>
      </c>
      <c r="N5125" s="28">
        <v>73.03</v>
      </c>
    </row>
    <row r="5126">
      <c r="A5126" s="28">
        <v>5125.0</v>
      </c>
      <c r="B5126" s="28">
        <v>17.0</v>
      </c>
      <c r="C5126" s="28" t="s">
        <v>49</v>
      </c>
      <c r="D5126" s="28">
        <v>0.95</v>
      </c>
      <c r="E5126" s="28">
        <v>9.77</v>
      </c>
      <c r="F5126" s="28">
        <v>5.91</v>
      </c>
      <c r="G5126" s="28">
        <v>96.6</v>
      </c>
      <c r="H5126" s="28" t="s">
        <v>51</v>
      </c>
      <c r="I5126" s="28">
        <v>0.97</v>
      </c>
      <c r="J5126" s="28">
        <v>3.91</v>
      </c>
      <c r="K5126" s="28">
        <v>314.95</v>
      </c>
      <c r="L5126" s="28">
        <v>7.67</v>
      </c>
      <c r="M5126" s="28" t="s">
        <v>50</v>
      </c>
      <c r="N5126" s="28">
        <v>100.0</v>
      </c>
    </row>
    <row r="5127">
      <c r="A5127" s="28">
        <v>5126.0</v>
      </c>
      <c r="B5127" s="28">
        <v>19.0</v>
      </c>
      <c r="C5127" s="28" t="s">
        <v>49</v>
      </c>
      <c r="D5127" s="28">
        <v>7.02</v>
      </c>
      <c r="E5127" s="28">
        <v>2.05</v>
      </c>
      <c r="F5127" s="28">
        <v>4.68</v>
      </c>
      <c r="G5127" s="28">
        <v>67.06</v>
      </c>
      <c r="H5127" s="28" t="s">
        <v>51</v>
      </c>
      <c r="I5127" s="28">
        <v>2.01</v>
      </c>
      <c r="J5127" s="28">
        <v>9.96</v>
      </c>
      <c r="K5127" s="28">
        <v>235.89</v>
      </c>
      <c r="L5127" s="28">
        <v>15.42</v>
      </c>
      <c r="M5127" s="28" t="s">
        <v>46</v>
      </c>
      <c r="N5127" s="28">
        <v>20.46</v>
      </c>
    </row>
    <row r="5128">
      <c r="A5128" s="28">
        <v>5127.0</v>
      </c>
      <c r="B5128" s="28">
        <v>24.0</v>
      </c>
      <c r="C5128" s="28" t="s">
        <v>44</v>
      </c>
      <c r="D5128" s="28">
        <v>6.69</v>
      </c>
      <c r="E5128" s="28">
        <v>7.96</v>
      </c>
      <c r="F5128" s="28">
        <v>6.55</v>
      </c>
      <c r="G5128" s="28">
        <v>84.66</v>
      </c>
      <c r="H5128" s="28" t="s">
        <v>45</v>
      </c>
      <c r="I5128" s="28">
        <v>0.71</v>
      </c>
      <c r="J5128" s="28">
        <v>9.02</v>
      </c>
      <c r="K5128" s="28">
        <v>227.06</v>
      </c>
      <c r="L5128" s="28">
        <v>13.2</v>
      </c>
      <c r="M5128" s="28" t="s">
        <v>46</v>
      </c>
      <c r="N5128" s="28">
        <v>90.2484031700622</v>
      </c>
    </row>
    <row r="5129">
      <c r="A5129" s="28">
        <v>5128.0</v>
      </c>
      <c r="B5129" s="28">
        <v>23.0</v>
      </c>
      <c r="C5129" s="28" t="s">
        <v>52</v>
      </c>
      <c r="D5129" s="28">
        <v>2.36</v>
      </c>
      <c r="E5129" s="28">
        <v>4.31</v>
      </c>
      <c r="F5129" s="28">
        <v>5.69</v>
      </c>
      <c r="G5129" s="28">
        <v>61.99</v>
      </c>
      <c r="H5129" s="28" t="s">
        <v>45</v>
      </c>
      <c r="I5129" s="28">
        <v>0.67</v>
      </c>
      <c r="J5129" s="28">
        <v>4.18</v>
      </c>
      <c r="K5129" s="28">
        <v>279.02</v>
      </c>
      <c r="L5129" s="28">
        <v>7.63</v>
      </c>
      <c r="M5129" s="28" t="s">
        <v>48</v>
      </c>
      <c r="N5129" s="28">
        <v>65.56</v>
      </c>
    </row>
    <row r="5130">
      <c r="A5130" s="28">
        <v>5129.0</v>
      </c>
      <c r="B5130" s="28">
        <v>18.0</v>
      </c>
      <c r="C5130" s="28" t="s">
        <v>44</v>
      </c>
      <c r="D5130" s="28">
        <v>2.28</v>
      </c>
      <c r="E5130" s="28">
        <v>8.79</v>
      </c>
      <c r="F5130" s="28">
        <v>5.76</v>
      </c>
      <c r="G5130" s="28">
        <v>65.63</v>
      </c>
      <c r="H5130" s="28" t="s">
        <v>51</v>
      </c>
      <c r="I5130" s="28">
        <v>3.56</v>
      </c>
      <c r="J5130" s="28">
        <v>5.82</v>
      </c>
      <c r="K5130" s="28">
        <v>280.23</v>
      </c>
      <c r="L5130" s="28">
        <v>9.43</v>
      </c>
      <c r="M5130" s="28" t="s">
        <v>50</v>
      </c>
      <c r="N5130" s="28">
        <v>85.01</v>
      </c>
    </row>
    <row r="5131">
      <c r="A5131" s="28">
        <v>5130.0</v>
      </c>
      <c r="B5131" s="28">
        <v>24.0</v>
      </c>
      <c r="C5131" s="28" t="s">
        <v>44</v>
      </c>
      <c r="D5131" s="28">
        <v>6.34</v>
      </c>
      <c r="E5131" s="28">
        <v>1.67</v>
      </c>
      <c r="F5131" s="28">
        <v>7.22</v>
      </c>
      <c r="G5131" s="28">
        <v>77.49</v>
      </c>
      <c r="H5131" s="28" t="s">
        <v>47</v>
      </c>
      <c r="I5131" s="28">
        <v>2.65</v>
      </c>
      <c r="J5131" s="28">
        <v>10.96</v>
      </c>
      <c r="K5131" s="28">
        <v>235.28</v>
      </c>
      <c r="L5131" s="28">
        <v>10.86</v>
      </c>
      <c r="M5131" s="28" t="s">
        <v>46</v>
      </c>
      <c r="N5131" s="28">
        <v>28.32</v>
      </c>
    </row>
    <row r="5132">
      <c r="A5132" s="28">
        <v>5131.0</v>
      </c>
      <c r="B5132" s="28">
        <v>20.0</v>
      </c>
      <c r="C5132" s="28" t="s">
        <v>49</v>
      </c>
      <c r="D5132" s="28">
        <v>7.5</v>
      </c>
      <c r="E5132" s="28">
        <v>4.37</v>
      </c>
      <c r="F5132" s="28">
        <v>8.43</v>
      </c>
      <c r="G5132" s="28">
        <v>92.85</v>
      </c>
      <c r="H5132" s="28" t="s">
        <v>45</v>
      </c>
      <c r="I5132" s="28">
        <v>3.0</v>
      </c>
      <c r="J5132" s="28">
        <v>11.25</v>
      </c>
      <c r="K5132" s="28">
        <v>222.97</v>
      </c>
      <c r="L5132" s="28">
        <v>14.11</v>
      </c>
      <c r="M5132" s="28" t="s">
        <v>46</v>
      </c>
      <c r="N5132" s="28">
        <v>53.3254307794329</v>
      </c>
    </row>
    <row r="5133">
      <c r="A5133" s="28">
        <v>5132.0</v>
      </c>
      <c r="B5133" s="28">
        <v>18.0</v>
      </c>
      <c r="C5133" s="28" t="s">
        <v>49</v>
      </c>
      <c r="D5133" s="28">
        <v>6.23</v>
      </c>
      <c r="E5133" s="28">
        <v>4.02</v>
      </c>
      <c r="F5133" s="28">
        <v>6.79</v>
      </c>
      <c r="G5133" s="28">
        <v>89.33</v>
      </c>
      <c r="H5133" s="28" t="s">
        <v>51</v>
      </c>
      <c r="I5133" s="28">
        <v>3.66</v>
      </c>
      <c r="J5133" s="28">
        <v>7.41</v>
      </c>
      <c r="K5133" s="28">
        <v>254.43</v>
      </c>
      <c r="L5133" s="28">
        <v>11.5</v>
      </c>
      <c r="M5133" s="28" t="s">
        <v>46</v>
      </c>
      <c r="N5133" s="28">
        <v>47.0</v>
      </c>
    </row>
    <row r="5134">
      <c r="A5134" s="28">
        <v>5133.0</v>
      </c>
      <c r="B5134" s="28">
        <v>20.0</v>
      </c>
      <c r="C5134" s="28" t="s">
        <v>44</v>
      </c>
      <c r="D5134" s="28">
        <v>4.84</v>
      </c>
      <c r="E5134" s="28">
        <v>9.94</v>
      </c>
      <c r="F5134" s="28">
        <v>7.44</v>
      </c>
      <c r="G5134" s="28">
        <v>98.96</v>
      </c>
      <c r="H5134" s="28" t="s">
        <v>47</v>
      </c>
      <c r="I5134" s="28">
        <v>1.39</v>
      </c>
      <c r="J5134" s="28">
        <v>9.86</v>
      </c>
      <c r="K5134" s="28">
        <v>263.78</v>
      </c>
      <c r="L5134" s="28">
        <v>16.42</v>
      </c>
      <c r="M5134" s="28" t="s">
        <v>48</v>
      </c>
      <c r="N5134" s="28">
        <v>100.0</v>
      </c>
    </row>
    <row r="5135">
      <c r="A5135" s="28">
        <v>5134.0</v>
      </c>
      <c r="B5135" s="28">
        <v>19.0</v>
      </c>
      <c r="C5135" s="28" t="s">
        <v>44</v>
      </c>
      <c r="D5135" s="28">
        <v>1.94</v>
      </c>
      <c r="E5135" s="28">
        <v>9.87</v>
      </c>
      <c r="F5135" s="28">
        <v>7.3</v>
      </c>
      <c r="G5135" s="28">
        <v>61.79</v>
      </c>
      <c r="H5135" s="28" t="s">
        <v>45</v>
      </c>
      <c r="I5135" s="28">
        <v>2.01</v>
      </c>
      <c r="J5135" s="28">
        <v>7.6</v>
      </c>
      <c r="K5135" s="28">
        <v>278.11</v>
      </c>
      <c r="L5135" s="28">
        <v>5.75</v>
      </c>
      <c r="M5135" s="28" t="s">
        <v>48</v>
      </c>
      <c r="N5135" s="28">
        <v>100.0</v>
      </c>
    </row>
    <row r="5136">
      <c r="A5136" s="28">
        <v>5135.0</v>
      </c>
      <c r="B5136" s="28">
        <v>23.0</v>
      </c>
      <c r="C5136" s="28" t="s">
        <v>44</v>
      </c>
      <c r="D5136" s="28">
        <v>4.21</v>
      </c>
      <c r="E5136" s="28">
        <v>2.71</v>
      </c>
      <c r="F5136" s="28">
        <v>6.76</v>
      </c>
      <c r="G5136" s="28">
        <v>75.25</v>
      </c>
      <c r="H5136" s="28" t="s">
        <v>45</v>
      </c>
      <c r="I5136" s="28">
        <v>3.03</v>
      </c>
      <c r="J5136" s="28">
        <v>7.41</v>
      </c>
      <c r="K5136" s="28">
        <v>260.72</v>
      </c>
      <c r="L5136" s="28">
        <v>13.06</v>
      </c>
      <c r="M5136" s="28" t="s">
        <v>48</v>
      </c>
      <c r="N5136" s="28">
        <v>48.57</v>
      </c>
    </row>
    <row r="5137">
      <c r="A5137" s="28">
        <v>5136.0</v>
      </c>
      <c r="B5137" s="28">
        <v>20.0</v>
      </c>
      <c r="C5137" s="28" t="s">
        <v>44</v>
      </c>
      <c r="D5137" s="28">
        <v>1.87</v>
      </c>
      <c r="E5137" s="28">
        <v>6.67</v>
      </c>
      <c r="F5137" s="28">
        <v>5.55</v>
      </c>
      <c r="G5137" s="28">
        <v>66.35</v>
      </c>
      <c r="H5137" s="28" t="s">
        <v>47</v>
      </c>
      <c r="I5137" s="28">
        <v>0.48</v>
      </c>
      <c r="J5137" s="28">
        <v>4.7</v>
      </c>
      <c r="K5137" s="28">
        <v>297.19</v>
      </c>
      <c r="L5137" s="28">
        <v>5.6</v>
      </c>
      <c r="M5137" s="28" t="s">
        <v>48</v>
      </c>
      <c r="N5137" s="28">
        <v>85.15</v>
      </c>
    </row>
    <row r="5138">
      <c r="A5138" s="28">
        <v>5137.0</v>
      </c>
      <c r="B5138" s="28">
        <v>23.0</v>
      </c>
      <c r="C5138" s="28" t="s">
        <v>44</v>
      </c>
      <c r="D5138" s="28">
        <v>6.46</v>
      </c>
      <c r="E5138" s="28">
        <v>5.82</v>
      </c>
      <c r="F5138" s="28">
        <v>5.89</v>
      </c>
      <c r="G5138" s="28">
        <v>61.48</v>
      </c>
      <c r="H5138" s="28" t="s">
        <v>45</v>
      </c>
      <c r="I5138" s="28">
        <v>4.17</v>
      </c>
      <c r="J5138" s="28">
        <v>8.61</v>
      </c>
      <c r="K5138" s="28">
        <v>232.44</v>
      </c>
      <c r="L5138" s="28">
        <v>11.09</v>
      </c>
      <c r="M5138" s="28" t="s">
        <v>46</v>
      </c>
      <c r="N5138" s="28">
        <v>34.51</v>
      </c>
    </row>
    <row r="5139">
      <c r="A5139" s="28">
        <v>5138.0</v>
      </c>
      <c r="B5139" s="28">
        <v>24.0</v>
      </c>
      <c r="C5139" s="28" t="s">
        <v>52</v>
      </c>
      <c r="D5139" s="28">
        <v>3.1</v>
      </c>
      <c r="E5139" s="28">
        <v>2.39</v>
      </c>
      <c r="F5139" s="28">
        <v>5.58</v>
      </c>
      <c r="G5139" s="28">
        <v>70.58</v>
      </c>
      <c r="H5139" s="28" t="s">
        <v>51</v>
      </c>
      <c r="I5139" s="28">
        <v>1.72</v>
      </c>
      <c r="J5139" s="28">
        <v>5.61</v>
      </c>
      <c r="K5139" s="28">
        <v>283.61</v>
      </c>
      <c r="L5139" s="28">
        <v>9.22</v>
      </c>
      <c r="M5139" s="28" t="s">
        <v>48</v>
      </c>
      <c r="N5139" s="28">
        <v>52.2</v>
      </c>
    </row>
    <row r="5140">
      <c r="A5140" s="28">
        <v>5139.0</v>
      </c>
      <c r="B5140" s="28">
        <v>19.0</v>
      </c>
      <c r="C5140" s="28" t="s">
        <v>49</v>
      </c>
      <c r="D5140" s="28">
        <v>6.67</v>
      </c>
      <c r="E5140" s="28">
        <v>2.51</v>
      </c>
      <c r="F5140" s="28">
        <v>8.59</v>
      </c>
      <c r="G5140" s="28">
        <v>69.78</v>
      </c>
      <c r="H5140" s="28" t="s">
        <v>51</v>
      </c>
      <c r="I5140" s="28">
        <v>3.29</v>
      </c>
      <c r="J5140" s="28">
        <v>10.89</v>
      </c>
      <c r="K5140" s="28">
        <v>231.57</v>
      </c>
      <c r="L5140" s="28">
        <v>16.08</v>
      </c>
      <c r="M5140" s="28" t="s">
        <v>46</v>
      </c>
      <c r="N5140" s="28">
        <v>46.13</v>
      </c>
    </row>
    <row r="5141">
      <c r="A5141" s="28">
        <v>5140.0</v>
      </c>
      <c r="B5141" s="28">
        <v>22.0</v>
      </c>
      <c r="C5141" s="28" t="s">
        <v>49</v>
      </c>
      <c r="D5141" s="28">
        <v>3.05</v>
      </c>
      <c r="E5141" s="28">
        <v>9.9</v>
      </c>
      <c r="F5141" s="28">
        <v>8.13</v>
      </c>
      <c r="G5141" s="28">
        <v>76.8</v>
      </c>
      <c r="H5141" s="28" t="s">
        <v>45</v>
      </c>
      <c r="I5141" s="28">
        <v>4.98</v>
      </c>
      <c r="J5141" s="28">
        <v>7.9</v>
      </c>
      <c r="K5141" s="28">
        <v>282.06</v>
      </c>
      <c r="L5141" s="28">
        <v>6.8</v>
      </c>
      <c r="M5141" s="28" t="s">
        <v>48</v>
      </c>
      <c r="N5141" s="28">
        <v>99.73</v>
      </c>
    </row>
    <row r="5142">
      <c r="A5142" s="28">
        <v>5141.0</v>
      </c>
      <c r="B5142" s="28">
        <v>17.0</v>
      </c>
      <c r="C5142" s="28" t="s">
        <v>49</v>
      </c>
      <c r="D5142" s="28">
        <v>6.59</v>
      </c>
      <c r="E5142" s="28">
        <v>5.07</v>
      </c>
      <c r="F5142" s="28">
        <v>6.9</v>
      </c>
      <c r="G5142" s="28">
        <v>65.6</v>
      </c>
      <c r="H5142" s="28" t="s">
        <v>45</v>
      </c>
      <c r="I5142" s="28">
        <v>2.38</v>
      </c>
      <c r="J5142" s="28">
        <v>9.25</v>
      </c>
      <c r="K5142" s="28">
        <v>235.23</v>
      </c>
      <c r="L5142" s="28">
        <v>13.19</v>
      </c>
      <c r="M5142" s="28" t="s">
        <v>46</v>
      </c>
      <c r="N5142" s="28">
        <v>51.26</v>
      </c>
    </row>
    <row r="5143">
      <c r="A5143" s="28">
        <v>5142.0</v>
      </c>
      <c r="B5143" s="28">
        <v>21.0</v>
      </c>
      <c r="C5143" s="28" t="s">
        <v>49</v>
      </c>
      <c r="D5143" s="28">
        <v>2.67</v>
      </c>
      <c r="E5143" s="28">
        <v>2.13</v>
      </c>
      <c r="F5143" s="28">
        <v>8.56</v>
      </c>
      <c r="G5143" s="28">
        <v>79.54</v>
      </c>
      <c r="H5143" s="28" t="s">
        <v>51</v>
      </c>
      <c r="I5143" s="28">
        <v>1.08</v>
      </c>
      <c r="J5143" s="28">
        <v>5.37</v>
      </c>
      <c r="K5143" s="28">
        <v>289.08</v>
      </c>
      <c r="L5143" s="28">
        <v>4.59</v>
      </c>
      <c r="M5143" s="28" t="s">
        <v>48</v>
      </c>
      <c r="N5143" s="28">
        <v>63.29</v>
      </c>
    </row>
    <row r="5144">
      <c r="A5144" s="28">
        <v>5143.0</v>
      </c>
      <c r="B5144" s="28">
        <v>23.0</v>
      </c>
      <c r="C5144" s="28" t="s">
        <v>49</v>
      </c>
      <c r="D5144" s="28">
        <v>3.52</v>
      </c>
      <c r="E5144" s="28">
        <v>2.93</v>
      </c>
      <c r="F5144" s="28">
        <v>8.43</v>
      </c>
      <c r="G5144" s="28">
        <v>96.8</v>
      </c>
      <c r="H5144" s="28" t="s">
        <v>47</v>
      </c>
      <c r="I5144" s="28">
        <v>1.08</v>
      </c>
      <c r="J5144" s="28">
        <v>6.78</v>
      </c>
      <c r="K5144" s="28">
        <v>292.17</v>
      </c>
      <c r="L5144" s="28">
        <v>7.42</v>
      </c>
      <c r="M5144" s="28" t="s">
        <v>48</v>
      </c>
      <c r="N5144" s="28">
        <v>62.7</v>
      </c>
    </row>
    <row r="5145">
      <c r="A5145" s="28">
        <v>5144.0</v>
      </c>
      <c r="B5145" s="28">
        <v>22.0</v>
      </c>
      <c r="C5145" s="28" t="s">
        <v>49</v>
      </c>
      <c r="D5145" s="28">
        <v>4.92</v>
      </c>
      <c r="E5145" s="28">
        <v>3.42</v>
      </c>
      <c r="F5145" s="28">
        <v>8.64</v>
      </c>
      <c r="G5145" s="28">
        <v>89.93</v>
      </c>
      <c r="H5145" s="28" t="s">
        <v>45</v>
      </c>
      <c r="I5145" s="28">
        <v>0.3</v>
      </c>
      <c r="J5145" s="28">
        <v>6.77</v>
      </c>
      <c r="K5145" s="28">
        <v>269.89</v>
      </c>
      <c r="L5145" s="28">
        <v>12.08</v>
      </c>
      <c r="M5145" s="28" t="s">
        <v>48</v>
      </c>
      <c r="N5145" s="28">
        <v>64.37</v>
      </c>
    </row>
    <row r="5146">
      <c r="A5146" s="28">
        <v>5145.0</v>
      </c>
      <c r="B5146" s="28">
        <v>22.0</v>
      </c>
      <c r="C5146" s="28" t="s">
        <v>44</v>
      </c>
      <c r="D5146" s="28">
        <v>0.56</v>
      </c>
      <c r="E5146" s="28">
        <v>5.6</v>
      </c>
      <c r="F5146" s="28">
        <v>5.11</v>
      </c>
      <c r="G5146" s="28">
        <v>93.69</v>
      </c>
      <c r="H5146" s="28" t="s">
        <v>51</v>
      </c>
      <c r="I5146" s="28">
        <v>3.84</v>
      </c>
      <c r="J5146" s="28">
        <v>6.2</v>
      </c>
      <c r="K5146" s="28">
        <v>302.47</v>
      </c>
      <c r="L5146" s="28">
        <v>2.13</v>
      </c>
      <c r="M5146" s="28" t="s">
        <v>48</v>
      </c>
      <c r="N5146" s="28">
        <v>91.01</v>
      </c>
    </row>
    <row r="5147">
      <c r="A5147" s="28">
        <v>5146.0</v>
      </c>
      <c r="B5147" s="28">
        <v>23.0</v>
      </c>
      <c r="C5147" s="28" t="s">
        <v>49</v>
      </c>
      <c r="D5147" s="28">
        <v>7.59</v>
      </c>
      <c r="E5147" s="28">
        <v>4.02</v>
      </c>
      <c r="F5147" s="28">
        <v>7.59</v>
      </c>
      <c r="G5147" s="28">
        <v>92.19</v>
      </c>
      <c r="H5147" s="28" t="s">
        <v>51</v>
      </c>
      <c r="I5147" s="28">
        <v>1.47</v>
      </c>
      <c r="J5147" s="28">
        <v>12.12</v>
      </c>
      <c r="K5147" s="28">
        <v>254.03</v>
      </c>
      <c r="L5147" s="28">
        <v>17.61</v>
      </c>
      <c r="M5147" s="28" t="s">
        <v>46</v>
      </c>
      <c r="N5147" s="28">
        <v>38.3</v>
      </c>
    </row>
    <row r="5148">
      <c r="A5148" s="28">
        <v>5147.0</v>
      </c>
      <c r="B5148" s="28">
        <v>22.0</v>
      </c>
      <c r="C5148" s="28" t="s">
        <v>49</v>
      </c>
      <c r="D5148" s="28">
        <v>4.59</v>
      </c>
      <c r="E5148" s="28">
        <v>5.1</v>
      </c>
      <c r="F5148" s="28">
        <v>7.05</v>
      </c>
      <c r="G5148" s="28">
        <v>75.59</v>
      </c>
      <c r="H5148" s="28" t="s">
        <v>45</v>
      </c>
      <c r="I5148" s="28">
        <v>0.86</v>
      </c>
      <c r="J5148" s="28">
        <v>7.76</v>
      </c>
      <c r="K5148" s="28">
        <v>276.73</v>
      </c>
      <c r="L5148" s="28">
        <v>11.39</v>
      </c>
      <c r="M5148" s="28" t="s">
        <v>48</v>
      </c>
      <c r="N5148" s="28">
        <v>56.48</v>
      </c>
    </row>
    <row r="5149">
      <c r="A5149" s="28">
        <v>5148.0</v>
      </c>
      <c r="B5149" s="28">
        <v>20.0</v>
      </c>
      <c r="C5149" s="28" t="s">
        <v>49</v>
      </c>
      <c r="D5149" s="28">
        <v>4.06</v>
      </c>
      <c r="E5149" s="28">
        <v>2.5</v>
      </c>
      <c r="F5149" s="28">
        <v>7.67</v>
      </c>
      <c r="G5149" s="28">
        <v>88.36</v>
      </c>
      <c r="H5149" s="28" t="s">
        <v>51</v>
      </c>
      <c r="I5149" s="28">
        <v>3.57</v>
      </c>
      <c r="J5149" s="28">
        <v>5.67</v>
      </c>
      <c r="K5149" s="28">
        <v>264.42</v>
      </c>
      <c r="L5149" s="28">
        <v>8.82</v>
      </c>
      <c r="M5149" s="28" t="s">
        <v>48</v>
      </c>
      <c r="N5149" s="28">
        <v>44.65</v>
      </c>
    </row>
    <row r="5150">
      <c r="A5150" s="28">
        <v>5149.0</v>
      </c>
      <c r="B5150" s="28">
        <v>22.0</v>
      </c>
      <c r="C5150" s="28" t="s">
        <v>52</v>
      </c>
      <c r="D5150" s="28">
        <v>6.72</v>
      </c>
      <c r="E5150" s="28">
        <v>3.94</v>
      </c>
      <c r="F5150" s="28">
        <v>5.32</v>
      </c>
      <c r="G5150" s="28">
        <v>90.17</v>
      </c>
      <c r="H5150" s="28" t="s">
        <v>45</v>
      </c>
      <c r="I5150" s="28">
        <v>1.55</v>
      </c>
      <c r="J5150" s="28">
        <v>11.96</v>
      </c>
      <c r="K5150" s="28">
        <v>230.7</v>
      </c>
      <c r="L5150" s="28">
        <v>12.83</v>
      </c>
      <c r="M5150" s="28" t="s">
        <v>46</v>
      </c>
      <c r="N5150" s="28">
        <v>36.41</v>
      </c>
    </row>
    <row r="5151">
      <c r="A5151" s="28">
        <v>5150.0</v>
      </c>
      <c r="B5151" s="28">
        <v>18.0</v>
      </c>
      <c r="C5151" s="28" t="s">
        <v>44</v>
      </c>
      <c r="D5151" s="28">
        <v>6.93</v>
      </c>
      <c r="E5151" s="28">
        <v>1.63</v>
      </c>
      <c r="F5151" s="28">
        <v>7.47</v>
      </c>
      <c r="G5151" s="28">
        <v>68.23</v>
      </c>
      <c r="H5151" s="28" t="s">
        <v>51</v>
      </c>
      <c r="I5151" s="28">
        <v>3.0</v>
      </c>
      <c r="J5151" s="28">
        <v>10.35</v>
      </c>
      <c r="K5151" s="28">
        <v>240.24</v>
      </c>
      <c r="L5151" s="28">
        <v>17.07</v>
      </c>
      <c r="M5151" s="28" t="s">
        <v>46</v>
      </c>
      <c r="N5151" s="28">
        <v>24.46</v>
      </c>
    </row>
    <row r="5152">
      <c r="A5152" s="28">
        <v>5151.0</v>
      </c>
      <c r="B5152" s="28">
        <v>20.0</v>
      </c>
      <c r="C5152" s="28" t="s">
        <v>49</v>
      </c>
      <c r="D5152" s="28">
        <v>4.18</v>
      </c>
      <c r="E5152" s="28">
        <v>9.01</v>
      </c>
      <c r="F5152" s="28">
        <v>6.05</v>
      </c>
      <c r="G5152" s="28">
        <v>94.41</v>
      </c>
      <c r="H5152" s="28" t="s">
        <v>51</v>
      </c>
      <c r="I5152" s="28">
        <v>2.09</v>
      </c>
      <c r="J5152" s="28">
        <v>9.16</v>
      </c>
      <c r="K5152" s="28">
        <v>276.88</v>
      </c>
      <c r="L5152" s="28">
        <v>8.52</v>
      </c>
      <c r="M5152" s="28" t="s">
        <v>48</v>
      </c>
      <c r="N5152" s="28">
        <v>98.56</v>
      </c>
    </row>
    <row r="5153">
      <c r="A5153" s="28">
        <v>5152.0</v>
      </c>
      <c r="B5153" s="28">
        <v>22.0</v>
      </c>
      <c r="C5153" s="28" t="s">
        <v>44</v>
      </c>
      <c r="D5153" s="28">
        <v>7.42</v>
      </c>
      <c r="E5153" s="28">
        <v>2.79</v>
      </c>
      <c r="F5153" s="28">
        <v>8.17</v>
      </c>
      <c r="G5153" s="28">
        <v>78.31</v>
      </c>
      <c r="H5153" s="28" t="s">
        <v>51</v>
      </c>
      <c r="I5153" s="28">
        <v>1.67</v>
      </c>
      <c r="J5153" s="28">
        <v>8.59</v>
      </c>
      <c r="K5153" s="28">
        <v>248.63</v>
      </c>
      <c r="L5153" s="28">
        <v>14.27</v>
      </c>
      <c r="M5153" s="28" t="s">
        <v>46</v>
      </c>
      <c r="N5153" s="28">
        <v>41.79</v>
      </c>
    </row>
    <row r="5154">
      <c r="A5154" s="28">
        <v>5153.0</v>
      </c>
      <c r="B5154" s="28">
        <v>24.0</v>
      </c>
      <c r="C5154" s="28" t="s">
        <v>49</v>
      </c>
      <c r="D5154" s="28">
        <v>0.52</v>
      </c>
      <c r="E5154" s="28">
        <v>7.81</v>
      </c>
      <c r="F5154" s="28">
        <v>7.98</v>
      </c>
      <c r="G5154" s="28">
        <v>60.65</v>
      </c>
      <c r="H5154" s="28" t="s">
        <v>45</v>
      </c>
      <c r="I5154" s="28">
        <v>2.45</v>
      </c>
      <c r="J5154" s="28">
        <v>2.89</v>
      </c>
      <c r="K5154" s="28">
        <v>318.84</v>
      </c>
      <c r="L5154" s="28">
        <v>1.3</v>
      </c>
      <c r="M5154" s="28" t="s">
        <v>48</v>
      </c>
      <c r="N5154" s="28">
        <v>92.91</v>
      </c>
    </row>
    <row r="5155">
      <c r="A5155" s="28">
        <v>5154.0</v>
      </c>
      <c r="B5155" s="28">
        <v>17.0</v>
      </c>
      <c r="C5155" s="28" t="s">
        <v>44</v>
      </c>
      <c r="D5155" s="28">
        <v>0.91</v>
      </c>
      <c r="E5155" s="28">
        <v>4.15</v>
      </c>
      <c r="F5155" s="28">
        <v>5.06</v>
      </c>
      <c r="G5155" s="28">
        <v>85.74</v>
      </c>
      <c r="H5155" s="28" t="s">
        <v>47</v>
      </c>
      <c r="I5155" s="28">
        <v>1.57</v>
      </c>
      <c r="J5155" s="28">
        <v>5.02</v>
      </c>
      <c r="K5155" s="28">
        <v>302.44</v>
      </c>
      <c r="L5155" s="28">
        <v>3.81</v>
      </c>
      <c r="M5155" s="28" t="s">
        <v>48</v>
      </c>
      <c r="N5155" s="28">
        <v>73.16</v>
      </c>
    </row>
    <row r="5156">
      <c r="A5156" s="28">
        <v>5155.0</v>
      </c>
      <c r="B5156" s="28">
        <v>19.0</v>
      </c>
      <c r="C5156" s="28" t="s">
        <v>44</v>
      </c>
      <c r="D5156" s="28">
        <v>4.77</v>
      </c>
      <c r="E5156" s="28">
        <v>5.27</v>
      </c>
      <c r="F5156" s="28">
        <v>4.92</v>
      </c>
      <c r="G5156" s="28">
        <v>87.07</v>
      </c>
      <c r="H5156" s="28" t="s">
        <v>51</v>
      </c>
      <c r="I5156" s="28">
        <v>4.35</v>
      </c>
      <c r="J5156" s="28">
        <v>8.21</v>
      </c>
      <c r="K5156" s="28">
        <v>257.69</v>
      </c>
      <c r="L5156" s="28">
        <v>11.45</v>
      </c>
      <c r="M5156" s="28" t="s">
        <v>48</v>
      </c>
      <c r="N5156" s="28">
        <v>50.83</v>
      </c>
    </row>
    <row r="5157">
      <c r="A5157" s="28">
        <v>5156.0</v>
      </c>
      <c r="B5157" s="28">
        <v>22.0</v>
      </c>
      <c r="C5157" s="28" t="s">
        <v>44</v>
      </c>
      <c r="D5157" s="28">
        <v>2.83</v>
      </c>
      <c r="E5157" s="28">
        <v>3.62</v>
      </c>
      <c r="F5157" s="28">
        <v>7.59</v>
      </c>
      <c r="G5157" s="28">
        <v>82.07</v>
      </c>
      <c r="H5157" s="28" t="s">
        <v>51</v>
      </c>
      <c r="I5157" s="28">
        <v>0.37</v>
      </c>
      <c r="J5157" s="28">
        <v>5.31</v>
      </c>
      <c r="K5157" s="28">
        <v>292.31</v>
      </c>
      <c r="L5157" s="28">
        <v>8.27</v>
      </c>
      <c r="M5157" s="28" t="s">
        <v>48</v>
      </c>
      <c r="N5157" s="28">
        <v>67.54</v>
      </c>
    </row>
    <row r="5158">
      <c r="A5158" s="28">
        <v>5157.0</v>
      </c>
      <c r="B5158" s="28">
        <v>16.0</v>
      </c>
      <c r="C5158" s="28" t="s">
        <v>49</v>
      </c>
      <c r="D5158" s="28">
        <v>3.71</v>
      </c>
      <c r="E5158" s="28">
        <v>7.27</v>
      </c>
      <c r="F5158" s="28">
        <v>6.75</v>
      </c>
      <c r="G5158" s="28">
        <v>68.5</v>
      </c>
      <c r="H5158" s="28" t="s">
        <v>47</v>
      </c>
      <c r="I5158" s="28">
        <v>0.15</v>
      </c>
      <c r="J5158" s="28">
        <v>5.72</v>
      </c>
      <c r="K5158" s="28">
        <v>262.08</v>
      </c>
      <c r="L5158" s="28">
        <v>7.8</v>
      </c>
      <c r="M5158" s="28" t="s">
        <v>48</v>
      </c>
      <c r="N5158" s="28">
        <v>76.23</v>
      </c>
    </row>
    <row r="5159">
      <c r="A5159" s="28">
        <v>5158.0</v>
      </c>
      <c r="B5159" s="28">
        <v>17.0</v>
      </c>
      <c r="C5159" s="28" t="s">
        <v>44</v>
      </c>
      <c r="D5159" s="28">
        <v>2.62</v>
      </c>
      <c r="E5159" s="28">
        <v>8.6</v>
      </c>
      <c r="F5159" s="28">
        <v>6.79</v>
      </c>
      <c r="G5159" s="28">
        <v>79.29</v>
      </c>
      <c r="H5159" s="28" t="s">
        <v>47</v>
      </c>
      <c r="I5159" s="28">
        <v>2.03</v>
      </c>
      <c r="J5159" s="28">
        <v>5.13</v>
      </c>
      <c r="K5159" s="28">
        <v>303.51</v>
      </c>
      <c r="L5159" s="28">
        <v>4.06</v>
      </c>
      <c r="M5159" s="28" t="s">
        <v>48</v>
      </c>
      <c r="N5159" s="28">
        <v>89.68</v>
      </c>
    </row>
    <row r="5160">
      <c r="A5160" s="28">
        <v>5159.0</v>
      </c>
      <c r="B5160" s="28">
        <v>24.0</v>
      </c>
      <c r="C5160" s="28" t="s">
        <v>49</v>
      </c>
      <c r="D5160" s="28">
        <v>3.24</v>
      </c>
      <c r="E5160" s="28">
        <v>3.58</v>
      </c>
      <c r="F5160" s="28">
        <v>7.76</v>
      </c>
      <c r="G5160" s="28">
        <v>76.01</v>
      </c>
      <c r="H5160" s="28" t="s">
        <v>51</v>
      </c>
      <c r="I5160" s="28">
        <v>0.86</v>
      </c>
      <c r="J5160" s="28">
        <v>7.95</v>
      </c>
      <c r="K5160" s="28">
        <v>275.67</v>
      </c>
      <c r="L5160" s="28">
        <v>11.01</v>
      </c>
      <c r="M5160" s="28" t="s">
        <v>48</v>
      </c>
      <c r="N5160" s="28">
        <v>63.06</v>
      </c>
    </row>
    <row r="5161">
      <c r="A5161" s="28">
        <v>5160.0</v>
      </c>
      <c r="B5161" s="28">
        <v>22.0</v>
      </c>
      <c r="C5161" s="28" t="s">
        <v>44</v>
      </c>
      <c r="D5161" s="28">
        <v>6.58</v>
      </c>
      <c r="E5161" s="28">
        <v>3.18</v>
      </c>
      <c r="F5161" s="28">
        <v>8.27</v>
      </c>
      <c r="G5161" s="28">
        <v>98.99</v>
      </c>
      <c r="H5161" s="28" t="s">
        <v>45</v>
      </c>
      <c r="I5161" s="28">
        <v>3.72</v>
      </c>
      <c r="J5161" s="28">
        <v>8.5</v>
      </c>
      <c r="K5161" s="28">
        <v>250.64</v>
      </c>
      <c r="L5161" s="28">
        <v>13.32</v>
      </c>
      <c r="M5161" s="28" t="s">
        <v>46</v>
      </c>
      <c r="N5161" s="28">
        <v>52.32</v>
      </c>
    </row>
    <row r="5162">
      <c r="A5162" s="28">
        <v>5161.0</v>
      </c>
      <c r="B5162" s="28">
        <v>22.0</v>
      </c>
      <c r="C5162" s="28" t="s">
        <v>49</v>
      </c>
      <c r="D5162" s="28">
        <v>4.75</v>
      </c>
      <c r="E5162" s="28">
        <v>7.13</v>
      </c>
      <c r="F5162" s="28">
        <v>5.19</v>
      </c>
      <c r="G5162" s="28">
        <v>92.99</v>
      </c>
      <c r="H5162" s="28" t="s">
        <v>47</v>
      </c>
      <c r="I5162" s="28">
        <v>1.77</v>
      </c>
      <c r="J5162" s="28">
        <v>8.72</v>
      </c>
      <c r="K5162" s="28">
        <v>274.99</v>
      </c>
      <c r="L5162" s="28">
        <v>11.12</v>
      </c>
      <c r="M5162" s="28" t="s">
        <v>50</v>
      </c>
      <c r="N5162" s="28">
        <v>76.21</v>
      </c>
    </row>
    <row r="5163">
      <c r="A5163" s="28">
        <v>5162.0</v>
      </c>
      <c r="B5163" s="28">
        <v>21.0</v>
      </c>
      <c r="C5163" s="28" t="s">
        <v>49</v>
      </c>
      <c r="D5163" s="28">
        <v>7.98</v>
      </c>
      <c r="E5163" s="28">
        <v>2.76</v>
      </c>
      <c r="F5163" s="28">
        <v>6.78</v>
      </c>
      <c r="G5163" s="28">
        <v>90.48</v>
      </c>
      <c r="H5163" s="28" t="s">
        <v>45</v>
      </c>
      <c r="I5163" s="28">
        <v>1.31</v>
      </c>
      <c r="J5163" s="28">
        <v>11.1</v>
      </c>
      <c r="K5163" s="28">
        <v>254.79</v>
      </c>
      <c r="L5163" s="28">
        <v>15.52</v>
      </c>
      <c r="M5163" s="28" t="s">
        <v>46</v>
      </c>
      <c r="N5163" s="28">
        <v>32.2423388554505</v>
      </c>
    </row>
    <row r="5164">
      <c r="A5164" s="28">
        <v>5163.0</v>
      </c>
      <c r="B5164" s="28">
        <v>18.0</v>
      </c>
      <c r="C5164" s="28" t="s">
        <v>44</v>
      </c>
      <c r="D5164" s="28">
        <v>6.3</v>
      </c>
      <c r="E5164" s="28">
        <v>6.76</v>
      </c>
      <c r="F5164" s="28">
        <v>8.14</v>
      </c>
      <c r="G5164" s="28">
        <v>67.24</v>
      </c>
      <c r="H5164" s="28" t="s">
        <v>51</v>
      </c>
      <c r="I5164" s="28">
        <v>1.8</v>
      </c>
      <c r="J5164" s="28">
        <v>11.12</v>
      </c>
      <c r="K5164" s="28">
        <v>241.35</v>
      </c>
      <c r="L5164" s="28">
        <v>13.28</v>
      </c>
      <c r="M5164" s="28" t="s">
        <v>46</v>
      </c>
      <c r="N5164" s="28">
        <v>61.23</v>
      </c>
    </row>
    <row r="5165">
      <c r="A5165" s="28">
        <v>5164.0</v>
      </c>
      <c r="B5165" s="28">
        <v>18.0</v>
      </c>
      <c r="C5165" s="28" t="s">
        <v>44</v>
      </c>
      <c r="D5165" s="28">
        <v>2.19</v>
      </c>
      <c r="E5165" s="28">
        <v>1.85</v>
      </c>
      <c r="F5165" s="28">
        <v>8.36</v>
      </c>
      <c r="G5165" s="28">
        <v>73.24</v>
      </c>
      <c r="H5165" s="28" t="s">
        <v>51</v>
      </c>
      <c r="I5165" s="28">
        <v>1.1</v>
      </c>
      <c r="J5165" s="28">
        <v>4.2</v>
      </c>
      <c r="K5165" s="28">
        <v>290.94</v>
      </c>
      <c r="L5165" s="28">
        <v>8.27</v>
      </c>
      <c r="M5165" s="28" t="s">
        <v>48</v>
      </c>
      <c r="N5165" s="28">
        <v>50.83</v>
      </c>
    </row>
    <row r="5166">
      <c r="A5166" s="28">
        <v>5165.0</v>
      </c>
      <c r="B5166" s="28">
        <v>17.0</v>
      </c>
      <c r="C5166" s="28" t="s">
        <v>49</v>
      </c>
      <c r="D5166" s="28">
        <v>2.11</v>
      </c>
      <c r="E5166" s="28">
        <v>6.58</v>
      </c>
      <c r="F5166" s="28">
        <v>5.44</v>
      </c>
      <c r="G5166" s="28">
        <v>75.19</v>
      </c>
      <c r="H5166" s="28" t="s">
        <v>47</v>
      </c>
      <c r="I5166" s="28">
        <v>1.5</v>
      </c>
      <c r="J5166" s="28">
        <v>4.46</v>
      </c>
      <c r="K5166" s="28">
        <v>291.38</v>
      </c>
      <c r="L5166" s="28">
        <v>2.64</v>
      </c>
      <c r="M5166" s="28" t="s">
        <v>48</v>
      </c>
      <c r="N5166" s="28">
        <v>86.7157765049811</v>
      </c>
    </row>
    <row r="5167">
      <c r="A5167" s="28">
        <v>5166.0</v>
      </c>
      <c r="B5167" s="28">
        <v>21.0</v>
      </c>
      <c r="C5167" s="28" t="s">
        <v>49</v>
      </c>
      <c r="D5167" s="28">
        <v>2.69</v>
      </c>
      <c r="E5167" s="28">
        <v>5.62</v>
      </c>
      <c r="F5167" s="28">
        <v>4.52</v>
      </c>
      <c r="G5167" s="28">
        <v>79.71</v>
      </c>
      <c r="H5167" s="28" t="s">
        <v>47</v>
      </c>
      <c r="I5167" s="28">
        <v>2.84</v>
      </c>
      <c r="J5167" s="28">
        <v>5.68</v>
      </c>
      <c r="K5167" s="28">
        <v>289.46</v>
      </c>
      <c r="L5167" s="28">
        <v>4.42</v>
      </c>
      <c r="M5167" s="28" t="s">
        <v>48</v>
      </c>
      <c r="N5167" s="28">
        <v>65.56</v>
      </c>
    </row>
    <row r="5168">
      <c r="A5168" s="28">
        <v>5167.0</v>
      </c>
      <c r="B5168" s="28">
        <v>19.0</v>
      </c>
      <c r="C5168" s="28" t="s">
        <v>49</v>
      </c>
      <c r="D5168" s="28">
        <v>6.75</v>
      </c>
      <c r="E5168" s="28">
        <v>2.03</v>
      </c>
      <c r="F5168" s="28">
        <v>5.16</v>
      </c>
      <c r="G5168" s="28">
        <v>61.21</v>
      </c>
      <c r="H5168" s="28" t="s">
        <v>47</v>
      </c>
      <c r="I5168" s="28">
        <v>4.32</v>
      </c>
      <c r="J5168" s="28">
        <v>8.58</v>
      </c>
      <c r="K5168" s="28">
        <v>232.55</v>
      </c>
      <c r="L5168" s="28">
        <v>13.49</v>
      </c>
      <c r="M5168" s="28" t="s">
        <v>46</v>
      </c>
      <c r="N5168" s="28">
        <v>23.4594581085448</v>
      </c>
    </row>
    <row r="5169">
      <c r="A5169" s="28">
        <v>5168.0</v>
      </c>
      <c r="B5169" s="28">
        <v>20.0</v>
      </c>
      <c r="C5169" s="28" t="s">
        <v>44</v>
      </c>
      <c r="D5169" s="28">
        <v>0.22</v>
      </c>
      <c r="E5169" s="28">
        <v>6.84</v>
      </c>
      <c r="F5169" s="28">
        <v>8.73</v>
      </c>
      <c r="G5169" s="28">
        <v>83.72</v>
      </c>
      <c r="H5169" s="28" t="s">
        <v>51</v>
      </c>
      <c r="I5169" s="28">
        <v>1.85</v>
      </c>
      <c r="J5169" s="28">
        <v>3.53</v>
      </c>
      <c r="K5169" s="28">
        <v>329.48</v>
      </c>
      <c r="L5169" s="28">
        <v>2.73</v>
      </c>
      <c r="M5169" s="28" t="s">
        <v>48</v>
      </c>
      <c r="N5169" s="28">
        <v>106.467825539184</v>
      </c>
    </row>
    <row r="5170">
      <c r="A5170" s="28">
        <v>5169.0</v>
      </c>
      <c r="B5170" s="28">
        <v>18.0</v>
      </c>
      <c r="C5170" s="28" t="s">
        <v>49</v>
      </c>
      <c r="D5170" s="28">
        <v>1.84</v>
      </c>
      <c r="E5170" s="28">
        <v>5.02</v>
      </c>
      <c r="F5170" s="28">
        <v>6.31</v>
      </c>
      <c r="G5170" s="28">
        <v>74.31</v>
      </c>
      <c r="H5170" s="28" t="s">
        <v>51</v>
      </c>
      <c r="I5170" s="28">
        <v>1.6</v>
      </c>
      <c r="J5170" s="28">
        <v>4.92</v>
      </c>
      <c r="K5170" s="28">
        <v>308.0</v>
      </c>
      <c r="L5170" s="28">
        <v>3.29</v>
      </c>
      <c r="M5170" s="28" t="s">
        <v>48</v>
      </c>
      <c r="N5170" s="28">
        <v>72.92</v>
      </c>
    </row>
    <row r="5171">
      <c r="A5171" s="28">
        <v>5170.0</v>
      </c>
      <c r="B5171" s="28">
        <v>21.0</v>
      </c>
      <c r="C5171" s="28" t="s">
        <v>52</v>
      </c>
      <c r="D5171" s="28">
        <v>7.24</v>
      </c>
      <c r="E5171" s="28">
        <v>2.95</v>
      </c>
      <c r="F5171" s="28">
        <v>6.09</v>
      </c>
      <c r="G5171" s="28">
        <v>82.47</v>
      </c>
      <c r="H5171" s="28" t="s">
        <v>45</v>
      </c>
      <c r="I5171" s="28">
        <v>3.91</v>
      </c>
      <c r="J5171" s="28">
        <v>13.19</v>
      </c>
      <c r="K5171" s="28">
        <v>230.55</v>
      </c>
      <c r="L5171" s="28">
        <v>14.3</v>
      </c>
      <c r="M5171" s="28" t="s">
        <v>46</v>
      </c>
      <c r="N5171" s="28">
        <v>23.47</v>
      </c>
    </row>
    <row r="5172">
      <c r="A5172" s="28">
        <v>5171.0</v>
      </c>
      <c r="B5172" s="28">
        <v>18.0</v>
      </c>
      <c r="C5172" s="28" t="s">
        <v>44</v>
      </c>
      <c r="D5172" s="28">
        <v>5.12</v>
      </c>
      <c r="E5172" s="28">
        <v>4.18</v>
      </c>
      <c r="F5172" s="28">
        <v>4.07</v>
      </c>
      <c r="G5172" s="28">
        <v>60.36</v>
      </c>
      <c r="H5172" s="28" t="s">
        <v>47</v>
      </c>
      <c r="I5172" s="28">
        <v>0.11</v>
      </c>
      <c r="J5172" s="28">
        <v>9.09</v>
      </c>
      <c r="K5172" s="28">
        <v>251.45</v>
      </c>
      <c r="L5172" s="28">
        <v>9.78</v>
      </c>
      <c r="M5172" s="28" t="s">
        <v>46</v>
      </c>
      <c r="N5172" s="28">
        <v>32.91</v>
      </c>
    </row>
    <row r="5173">
      <c r="A5173" s="28">
        <v>5172.0</v>
      </c>
      <c r="B5173" s="28">
        <v>23.0</v>
      </c>
      <c r="C5173" s="28" t="s">
        <v>44</v>
      </c>
      <c r="D5173" s="28">
        <v>1.81</v>
      </c>
      <c r="E5173" s="28">
        <v>5.43</v>
      </c>
      <c r="F5173" s="28">
        <v>4.26</v>
      </c>
      <c r="G5173" s="28">
        <v>72.86</v>
      </c>
      <c r="H5173" s="28" t="s">
        <v>47</v>
      </c>
      <c r="I5173" s="28">
        <v>1.51</v>
      </c>
      <c r="J5173" s="28">
        <v>3.16</v>
      </c>
      <c r="K5173" s="28">
        <v>293.92</v>
      </c>
      <c r="L5173" s="28">
        <v>3.46</v>
      </c>
      <c r="M5173" s="28" t="s">
        <v>48</v>
      </c>
      <c r="N5173" s="28">
        <v>64.97</v>
      </c>
    </row>
    <row r="5174">
      <c r="A5174" s="28">
        <v>5173.0</v>
      </c>
      <c r="B5174" s="28">
        <v>24.0</v>
      </c>
      <c r="C5174" s="28" t="s">
        <v>44</v>
      </c>
      <c r="D5174" s="28">
        <v>1.75</v>
      </c>
      <c r="E5174" s="28">
        <v>1.82</v>
      </c>
      <c r="F5174" s="28">
        <v>7.34</v>
      </c>
      <c r="G5174" s="28">
        <v>90.75</v>
      </c>
      <c r="H5174" s="28" t="s">
        <v>47</v>
      </c>
      <c r="I5174" s="28">
        <v>2.26</v>
      </c>
      <c r="J5174" s="28">
        <v>5.05</v>
      </c>
      <c r="K5174" s="28">
        <v>294.31</v>
      </c>
      <c r="L5174" s="28">
        <v>3.15</v>
      </c>
      <c r="M5174" s="28" t="s">
        <v>48</v>
      </c>
      <c r="N5174" s="28">
        <v>69.33</v>
      </c>
    </row>
    <row r="5175">
      <c r="A5175" s="28">
        <v>5174.0</v>
      </c>
      <c r="B5175" s="28">
        <v>19.0</v>
      </c>
      <c r="C5175" s="28" t="s">
        <v>49</v>
      </c>
      <c r="D5175" s="28">
        <v>6.9</v>
      </c>
      <c r="E5175" s="28">
        <v>9.62</v>
      </c>
      <c r="F5175" s="28">
        <v>6.95</v>
      </c>
      <c r="G5175" s="28">
        <v>80.04</v>
      </c>
      <c r="H5175" s="28" t="s">
        <v>45</v>
      </c>
      <c r="I5175" s="28">
        <v>3.0</v>
      </c>
      <c r="J5175" s="28">
        <v>12.29</v>
      </c>
      <c r="K5175" s="28">
        <v>242.14</v>
      </c>
      <c r="L5175" s="28">
        <v>20.94</v>
      </c>
      <c r="M5175" s="28" t="s">
        <v>46</v>
      </c>
      <c r="N5175" s="28">
        <v>82.101869091895</v>
      </c>
    </row>
    <row r="5176">
      <c r="A5176" s="28">
        <v>5175.0</v>
      </c>
      <c r="B5176" s="28">
        <v>24.0</v>
      </c>
      <c r="C5176" s="28" t="s">
        <v>49</v>
      </c>
      <c r="D5176" s="28">
        <v>7.15</v>
      </c>
      <c r="E5176" s="28">
        <v>6.99</v>
      </c>
      <c r="F5176" s="28">
        <v>6.88</v>
      </c>
      <c r="G5176" s="28">
        <v>91.56</v>
      </c>
      <c r="H5176" s="28" t="s">
        <v>45</v>
      </c>
      <c r="I5176" s="28">
        <v>0.78</v>
      </c>
      <c r="J5176" s="28">
        <v>12.48</v>
      </c>
      <c r="K5176" s="28">
        <v>236.13</v>
      </c>
      <c r="L5176" s="28">
        <v>20.93</v>
      </c>
      <c r="M5176" s="28" t="s">
        <v>46</v>
      </c>
      <c r="N5176" s="28">
        <v>58.0</v>
      </c>
    </row>
    <row r="5177">
      <c r="A5177" s="28">
        <v>5176.0</v>
      </c>
      <c r="B5177" s="28">
        <v>22.0</v>
      </c>
      <c r="C5177" s="28" t="s">
        <v>44</v>
      </c>
      <c r="D5177" s="28">
        <v>2.05</v>
      </c>
      <c r="E5177" s="28">
        <v>1.92</v>
      </c>
      <c r="F5177" s="28">
        <v>4.55</v>
      </c>
      <c r="G5177" s="28">
        <v>87.96</v>
      </c>
      <c r="H5177" s="28" t="s">
        <v>51</v>
      </c>
      <c r="I5177" s="28">
        <v>2.16</v>
      </c>
      <c r="J5177" s="28">
        <v>7.86</v>
      </c>
      <c r="K5177" s="28">
        <v>303.62</v>
      </c>
      <c r="L5177" s="28">
        <v>9.34</v>
      </c>
      <c r="M5177" s="28" t="s">
        <v>48</v>
      </c>
      <c r="N5177" s="28">
        <v>51.12</v>
      </c>
    </row>
    <row r="5178">
      <c r="A5178" s="28">
        <v>5177.0</v>
      </c>
      <c r="B5178" s="28">
        <v>18.0</v>
      </c>
      <c r="C5178" s="28" t="s">
        <v>44</v>
      </c>
      <c r="D5178" s="28">
        <v>3.36</v>
      </c>
      <c r="E5178" s="28">
        <v>8.41</v>
      </c>
      <c r="F5178" s="28">
        <v>5.76</v>
      </c>
      <c r="G5178" s="28">
        <v>94.2</v>
      </c>
      <c r="H5178" s="28" t="s">
        <v>45</v>
      </c>
      <c r="I5178" s="28">
        <v>2.83</v>
      </c>
      <c r="J5178" s="28">
        <v>8.83</v>
      </c>
      <c r="K5178" s="28">
        <v>294.55</v>
      </c>
      <c r="L5178" s="28">
        <v>10.21</v>
      </c>
      <c r="M5178" s="28" t="s">
        <v>50</v>
      </c>
      <c r="N5178" s="28">
        <v>98.0302355647011</v>
      </c>
    </row>
    <row r="5179">
      <c r="A5179" s="28">
        <v>5178.0</v>
      </c>
      <c r="B5179" s="28">
        <v>22.0</v>
      </c>
      <c r="C5179" s="28" t="s">
        <v>44</v>
      </c>
      <c r="D5179" s="28">
        <v>6.68</v>
      </c>
      <c r="E5179" s="28">
        <v>3.9</v>
      </c>
      <c r="F5179" s="28">
        <v>8.06</v>
      </c>
      <c r="G5179" s="28">
        <v>60.3</v>
      </c>
      <c r="H5179" s="28" t="s">
        <v>45</v>
      </c>
      <c r="I5179" s="28">
        <v>2.55</v>
      </c>
      <c r="J5179" s="28">
        <v>8.56</v>
      </c>
      <c r="K5179" s="28">
        <v>242.83</v>
      </c>
      <c r="L5179" s="28">
        <v>15.06</v>
      </c>
      <c r="M5179" s="28" t="s">
        <v>46</v>
      </c>
      <c r="N5179" s="28">
        <v>44.91</v>
      </c>
    </row>
    <row r="5180">
      <c r="A5180" s="28">
        <v>5179.0</v>
      </c>
      <c r="B5180" s="28">
        <v>16.0</v>
      </c>
      <c r="C5180" s="28" t="s">
        <v>44</v>
      </c>
      <c r="D5180" s="28">
        <v>6.17</v>
      </c>
      <c r="E5180" s="28">
        <v>6.37</v>
      </c>
      <c r="F5180" s="28">
        <v>4.87</v>
      </c>
      <c r="G5180" s="28">
        <v>70.45</v>
      </c>
      <c r="H5180" s="28" t="s">
        <v>45</v>
      </c>
      <c r="I5180" s="28">
        <v>2.87</v>
      </c>
      <c r="J5180" s="28">
        <v>7.19</v>
      </c>
      <c r="K5180" s="28">
        <v>251.89</v>
      </c>
      <c r="L5180" s="28">
        <v>15.49</v>
      </c>
      <c r="M5180" s="28" t="s">
        <v>46</v>
      </c>
      <c r="N5180" s="28">
        <v>48.45</v>
      </c>
    </row>
    <row r="5181">
      <c r="A5181" s="28">
        <v>5180.0</v>
      </c>
      <c r="B5181" s="28">
        <v>18.0</v>
      </c>
      <c r="C5181" s="28" t="s">
        <v>44</v>
      </c>
      <c r="D5181" s="28">
        <v>6.51</v>
      </c>
      <c r="E5181" s="28">
        <v>3.49</v>
      </c>
      <c r="F5181" s="28">
        <v>8.41</v>
      </c>
      <c r="G5181" s="28">
        <v>81.95</v>
      </c>
      <c r="H5181" s="28" t="s">
        <v>47</v>
      </c>
      <c r="I5181" s="28">
        <v>3.31</v>
      </c>
      <c r="J5181" s="28">
        <v>10.59</v>
      </c>
      <c r="K5181" s="28">
        <v>266.44</v>
      </c>
      <c r="L5181" s="28">
        <v>15.32</v>
      </c>
      <c r="M5181" s="28" t="s">
        <v>46</v>
      </c>
      <c r="N5181" s="28">
        <v>47.33</v>
      </c>
    </row>
    <row r="5182">
      <c r="A5182" s="28">
        <v>5181.0</v>
      </c>
      <c r="B5182" s="28">
        <v>21.0</v>
      </c>
      <c r="C5182" s="28" t="s">
        <v>52</v>
      </c>
      <c r="D5182" s="28">
        <v>4.15</v>
      </c>
      <c r="E5182" s="28">
        <v>7.6</v>
      </c>
      <c r="F5182" s="28">
        <v>4.61</v>
      </c>
      <c r="G5182" s="28">
        <v>97.64</v>
      </c>
      <c r="H5182" s="28" t="s">
        <v>47</v>
      </c>
      <c r="I5182" s="28">
        <v>1.9</v>
      </c>
      <c r="J5182" s="28">
        <v>8.66</v>
      </c>
      <c r="K5182" s="28">
        <v>275.91</v>
      </c>
      <c r="L5182" s="28">
        <v>8.91</v>
      </c>
      <c r="M5182" s="28" t="s">
        <v>50</v>
      </c>
      <c r="N5182" s="28">
        <v>88.0484769610589</v>
      </c>
    </row>
    <row r="5183">
      <c r="A5183" s="28">
        <v>5182.0</v>
      </c>
      <c r="B5183" s="28">
        <v>19.0</v>
      </c>
      <c r="C5183" s="28" t="s">
        <v>44</v>
      </c>
      <c r="D5183" s="28">
        <v>7.29</v>
      </c>
      <c r="E5183" s="28">
        <v>7.51</v>
      </c>
      <c r="F5183" s="28">
        <v>4.85</v>
      </c>
      <c r="G5183" s="28">
        <v>87.19</v>
      </c>
      <c r="H5183" s="28" t="s">
        <v>51</v>
      </c>
      <c r="I5183" s="28">
        <v>0.32</v>
      </c>
      <c r="J5183" s="28">
        <v>8.95</v>
      </c>
      <c r="K5183" s="28">
        <v>227.62</v>
      </c>
      <c r="L5183" s="28">
        <v>19.66</v>
      </c>
      <c r="M5183" s="28" t="s">
        <v>50</v>
      </c>
      <c r="N5183" s="28">
        <v>65.9920183951993</v>
      </c>
    </row>
    <row r="5184">
      <c r="A5184" s="28">
        <v>5183.0</v>
      </c>
      <c r="B5184" s="28">
        <v>22.0</v>
      </c>
      <c r="C5184" s="28" t="s">
        <v>44</v>
      </c>
      <c r="D5184" s="28">
        <v>2.61</v>
      </c>
      <c r="E5184" s="28">
        <v>5.97</v>
      </c>
      <c r="F5184" s="28">
        <v>6.39</v>
      </c>
      <c r="G5184" s="28">
        <v>78.26</v>
      </c>
      <c r="H5184" s="28" t="s">
        <v>45</v>
      </c>
      <c r="I5184" s="28">
        <v>0.28</v>
      </c>
      <c r="J5184" s="28">
        <v>4.44</v>
      </c>
      <c r="K5184" s="28">
        <v>288.0</v>
      </c>
      <c r="L5184" s="28">
        <v>7.29</v>
      </c>
      <c r="M5184" s="28" t="s">
        <v>48</v>
      </c>
      <c r="N5184" s="28">
        <v>83.39</v>
      </c>
    </row>
    <row r="5185">
      <c r="A5185" s="28">
        <v>5184.0</v>
      </c>
      <c r="B5185" s="28">
        <v>18.0</v>
      </c>
      <c r="C5185" s="28" t="s">
        <v>49</v>
      </c>
      <c r="D5185" s="28">
        <v>1.25</v>
      </c>
      <c r="E5185" s="28">
        <v>3.17</v>
      </c>
      <c r="F5185" s="28">
        <v>8.73</v>
      </c>
      <c r="G5185" s="28">
        <v>65.21</v>
      </c>
      <c r="H5185" s="28" t="s">
        <v>45</v>
      </c>
      <c r="I5185" s="28">
        <v>4.29</v>
      </c>
      <c r="J5185" s="28">
        <v>7.07</v>
      </c>
      <c r="K5185" s="28">
        <v>288.34</v>
      </c>
      <c r="L5185" s="28">
        <v>8.32</v>
      </c>
      <c r="M5185" s="28" t="s">
        <v>48</v>
      </c>
      <c r="N5185" s="28">
        <v>72.38</v>
      </c>
    </row>
    <row r="5186">
      <c r="A5186" s="28">
        <v>5185.0</v>
      </c>
      <c r="B5186" s="28">
        <v>16.0</v>
      </c>
      <c r="C5186" s="28" t="s">
        <v>49</v>
      </c>
      <c r="D5186" s="28">
        <v>5.67</v>
      </c>
      <c r="E5186" s="28">
        <v>3.28</v>
      </c>
      <c r="F5186" s="28">
        <v>5.65</v>
      </c>
      <c r="G5186" s="28">
        <v>79.73</v>
      </c>
      <c r="H5186" s="28" t="s">
        <v>45</v>
      </c>
      <c r="I5186" s="28">
        <v>3.39</v>
      </c>
      <c r="J5186" s="28">
        <v>11.39</v>
      </c>
      <c r="K5186" s="28">
        <v>257.41</v>
      </c>
      <c r="L5186" s="28">
        <v>17.82</v>
      </c>
      <c r="M5186" s="28" t="s">
        <v>46</v>
      </c>
      <c r="N5186" s="28">
        <v>47.83</v>
      </c>
    </row>
    <row r="5187">
      <c r="A5187" s="28">
        <v>5186.0</v>
      </c>
      <c r="B5187" s="28">
        <v>24.0</v>
      </c>
      <c r="C5187" s="28" t="s">
        <v>49</v>
      </c>
      <c r="D5187" s="28">
        <v>4.31</v>
      </c>
      <c r="E5187" s="28">
        <v>4.45</v>
      </c>
      <c r="F5187" s="28">
        <v>7.29</v>
      </c>
      <c r="G5187" s="28">
        <v>77.64</v>
      </c>
      <c r="H5187" s="28" t="s">
        <v>51</v>
      </c>
      <c r="I5187" s="28">
        <v>3.82</v>
      </c>
      <c r="J5187" s="28">
        <v>6.09</v>
      </c>
      <c r="K5187" s="28">
        <v>262.78</v>
      </c>
      <c r="L5187" s="28">
        <v>5.97</v>
      </c>
      <c r="M5187" s="28" t="s">
        <v>48</v>
      </c>
      <c r="N5187" s="28">
        <v>60.27</v>
      </c>
    </row>
    <row r="5188">
      <c r="A5188" s="28">
        <v>5187.0</v>
      </c>
      <c r="B5188" s="28">
        <v>21.0</v>
      </c>
      <c r="C5188" s="28" t="s">
        <v>44</v>
      </c>
      <c r="D5188" s="28">
        <v>6.84</v>
      </c>
      <c r="E5188" s="28">
        <v>2.31</v>
      </c>
      <c r="F5188" s="28">
        <v>6.94</v>
      </c>
      <c r="G5188" s="28">
        <v>91.14</v>
      </c>
      <c r="H5188" s="28" t="s">
        <v>47</v>
      </c>
      <c r="I5188" s="28">
        <v>4.64</v>
      </c>
      <c r="J5188" s="28">
        <v>9.08</v>
      </c>
      <c r="K5188" s="28">
        <v>229.01</v>
      </c>
      <c r="L5188" s="28">
        <v>13.07</v>
      </c>
      <c r="M5188" s="28" t="s">
        <v>46</v>
      </c>
      <c r="N5188" s="28">
        <v>29.92</v>
      </c>
    </row>
    <row r="5189">
      <c r="A5189" s="28">
        <v>5188.0</v>
      </c>
      <c r="B5189" s="28">
        <v>23.0</v>
      </c>
      <c r="C5189" s="28" t="s">
        <v>44</v>
      </c>
      <c r="D5189" s="28">
        <v>0.65</v>
      </c>
      <c r="E5189" s="28">
        <v>4.04</v>
      </c>
      <c r="F5189" s="28">
        <v>4.75</v>
      </c>
      <c r="G5189" s="28">
        <v>76.53</v>
      </c>
      <c r="H5189" s="28" t="s">
        <v>45</v>
      </c>
      <c r="I5189" s="28">
        <v>3.75</v>
      </c>
      <c r="J5189" s="28">
        <v>6.11</v>
      </c>
      <c r="K5189" s="28">
        <v>303.55</v>
      </c>
      <c r="L5189" s="28">
        <v>3.62</v>
      </c>
      <c r="M5189" s="28" t="s">
        <v>48</v>
      </c>
      <c r="N5189" s="28">
        <v>57.31</v>
      </c>
    </row>
    <row r="5190">
      <c r="A5190" s="28">
        <v>5189.0</v>
      </c>
      <c r="B5190" s="28">
        <v>18.0</v>
      </c>
      <c r="C5190" s="28" t="s">
        <v>49</v>
      </c>
      <c r="D5190" s="28">
        <v>6.75</v>
      </c>
      <c r="E5190" s="28">
        <v>7.16</v>
      </c>
      <c r="F5190" s="28">
        <v>5.24</v>
      </c>
      <c r="G5190" s="28">
        <v>72.75</v>
      </c>
      <c r="H5190" s="28" t="s">
        <v>45</v>
      </c>
      <c r="I5190" s="28">
        <v>3.46</v>
      </c>
      <c r="J5190" s="28">
        <v>9.92</v>
      </c>
      <c r="K5190" s="28">
        <v>250.43</v>
      </c>
      <c r="L5190" s="28">
        <v>16.09</v>
      </c>
      <c r="M5190" s="28" t="s">
        <v>50</v>
      </c>
      <c r="N5190" s="28">
        <v>63.5038828671298</v>
      </c>
    </row>
    <row r="5191">
      <c r="A5191" s="28">
        <v>5190.0</v>
      </c>
      <c r="B5191" s="28">
        <v>23.0</v>
      </c>
      <c r="C5191" s="28" t="s">
        <v>49</v>
      </c>
      <c r="D5191" s="28">
        <v>2.35</v>
      </c>
      <c r="E5191" s="28">
        <v>8.48</v>
      </c>
      <c r="F5191" s="28">
        <v>8.65</v>
      </c>
      <c r="G5191" s="28">
        <v>63.59</v>
      </c>
      <c r="H5191" s="28" t="s">
        <v>45</v>
      </c>
      <c r="I5191" s="28">
        <v>3.28</v>
      </c>
      <c r="J5191" s="28">
        <v>7.34</v>
      </c>
      <c r="K5191" s="28">
        <v>289.21</v>
      </c>
      <c r="L5191" s="28">
        <v>9.03</v>
      </c>
      <c r="M5191" s="28" t="s">
        <v>48</v>
      </c>
      <c r="N5191" s="28">
        <v>95.52</v>
      </c>
    </row>
    <row r="5192">
      <c r="A5192" s="28">
        <v>5191.0</v>
      </c>
      <c r="B5192" s="28">
        <v>17.0</v>
      </c>
      <c r="C5192" s="28" t="s">
        <v>44</v>
      </c>
      <c r="D5192" s="28">
        <v>5.24</v>
      </c>
      <c r="E5192" s="28">
        <v>3.99</v>
      </c>
      <c r="F5192" s="28">
        <v>4.92</v>
      </c>
      <c r="G5192" s="28">
        <v>61.86</v>
      </c>
      <c r="H5192" s="28" t="s">
        <v>47</v>
      </c>
      <c r="I5192" s="28">
        <v>1.29</v>
      </c>
      <c r="J5192" s="28">
        <v>8.22</v>
      </c>
      <c r="K5192" s="28">
        <v>264.76</v>
      </c>
      <c r="L5192" s="28">
        <v>11.84</v>
      </c>
      <c r="M5192" s="28" t="s">
        <v>46</v>
      </c>
      <c r="N5192" s="28">
        <v>38.91</v>
      </c>
    </row>
    <row r="5193">
      <c r="A5193" s="28">
        <v>5192.0</v>
      </c>
      <c r="B5193" s="28">
        <v>19.0</v>
      </c>
      <c r="C5193" s="28" t="s">
        <v>49</v>
      </c>
      <c r="D5193" s="28">
        <v>0.32</v>
      </c>
      <c r="E5193" s="28">
        <v>3.1</v>
      </c>
      <c r="F5193" s="28">
        <v>7.48</v>
      </c>
      <c r="G5193" s="28">
        <v>77.57</v>
      </c>
      <c r="H5193" s="28" t="s">
        <v>47</v>
      </c>
      <c r="I5193" s="28">
        <v>4.79</v>
      </c>
      <c r="J5193" s="28">
        <v>5.0</v>
      </c>
      <c r="K5193" s="28">
        <v>320.02</v>
      </c>
      <c r="L5193" s="28">
        <v>5.57</v>
      </c>
      <c r="M5193" s="28" t="s">
        <v>48</v>
      </c>
      <c r="N5193" s="28">
        <v>72.74</v>
      </c>
    </row>
    <row r="5194">
      <c r="A5194" s="28">
        <v>5193.0</v>
      </c>
      <c r="B5194" s="28">
        <v>18.0</v>
      </c>
      <c r="C5194" s="28" t="s">
        <v>49</v>
      </c>
      <c r="D5194" s="28">
        <v>4.88</v>
      </c>
      <c r="E5194" s="28">
        <v>8.49</v>
      </c>
      <c r="F5194" s="28">
        <v>8.82</v>
      </c>
      <c r="G5194" s="28">
        <v>73.87</v>
      </c>
      <c r="H5194" s="28" t="s">
        <v>47</v>
      </c>
      <c r="I5194" s="28">
        <v>2.71</v>
      </c>
      <c r="J5194" s="28">
        <v>7.86</v>
      </c>
      <c r="K5194" s="28">
        <v>263.44</v>
      </c>
      <c r="L5194" s="28">
        <v>12.47</v>
      </c>
      <c r="M5194" s="28" t="s">
        <v>48</v>
      </c>
      <c r="N5194" s="28">
        <v>84.38</v>
      </c>
    </row>
    <row r="5195">
      <c r="A5195" s="28">
        <v>5194.0</v>
      </c>
      <c r="B5195" s="28">
        <v>16.0</v>
      </c>
      <c r="C5195" s="28" t="s">
        <v>44</v>
      </c>
      <c r="D5195" s="28">
        <v>5.74</v>
      </c>
      <c r="E5195" s="28">
        <v>9.02</v>
      </c>
      <c r="F5195" s="28">
        <v>4.6</v>
      </c>
      <c r="G5195" s="28">
        <v>82.21</v>
      </c>
      <c r="H5195" s="28" t="s">
        <v>51</v>
      </c>
      <c r="I5195" s="28">
        <v>1.11</v>
      </c>
      <c r="J5195" s="28">
        <v>11.24</v>
      </c>
      <c r="K5195" s="28">
        <v>247.29</v>
      </c>
      <c r="L5195" s="28">
        <v>15.42</v>
      </c>
      <c r="M5195" s="28" t="s">
        <v>50</v>
      </c>
      <c r="N5195" s="28">
        <v>84.2937276874566</v>
      </c>
    </row>
    <row r="5196">
      <c r="A5196" s="28">
        <v>5195.0</v>
      </c>
      <c r="B5196" s="28">
        <v>22.0</v>
      </c>
      <c r="C5196" s="28" t="s">
        <v>49</v>
      </c>
      <c r="D5196" s="28">
        <v>2.95</v>
      </c>
      <c r="E5196" s="28">
        <v>4.69</v>
      </c>
      <c r="F5196" s="28">
        <v>6.0</v>
      </c>
      <c r="G5196" s="28">
        <v>88.48</v>
      </c>
      <c r="H5196" s="28" t="s">
        <v>45</v>
      </c>
      <c r="I5196" s="28">
        <v>1.05</v>
      </c>
      <c r="J5196" s="28">
        <v>5.58</v>
      </c>
      <c r="K5196" s="28">
        <v>289.56</v>
      </c>
      <c r="L5196" s="28">
        <v>6.66</v>
      </c>
      <c r="M5196" s="28" t="s">
        <v>48</v>
      </c>
      <c r="N5196" s="28">
        <v>70.82</v>
      </c>
    </row>
    <row r="5197">
      <c r="A5197" s="28">
        <v>5196.0</v>
      </c>
      <c r="B5197" s="28">
        <v>17.0</v>
      </c>
      <c r="C5197" s="28" t="s">
        <v>49</v>
      </c>
      <c r="D5197" s="28">
        <v>1.72</v>
      </c>
      <c r="E5197" s="28">
        <v>1.24</v>
      </c>
      <c r="F5197" s="28">
        <v>5.12</v>
      </c>
      <c r="G5197" s="28">
        <v>61.6</v>
      </c>
      <c r="H5197" s="28" t="s">
        <v>47</v>
      </c>
      <c r="I5197" s="28">
        <v>4.08</v>
      </c>
      <c r="J5197" s="28">
        <v>5.34</v>
      </c>
      <c r="K5197" s="28">
        <v>295.1</v>
      </c>
      <c r="L5197" s="28">
        <v>5.88</v>
      </c>
      <c r="M5197" s="28" t="s">
        <v>48</v>
      </c>
      <c r="N5197" s="28">
        <v>42.63</v>
      </c>
    </row>
    <row r="5198">
      <c r="A5198" s="28">
        <v>5197.0</v>
      </c>
      <c r="B5198" s="28">
        <v>19.0</v>
      </c>
      <c r="C5198" s="28" t="s">
        <v>44</v>
      </c>
      <c r="D5198" s="28">
        <v>4.3</v>
      </c>
      <c r="E5198" s="28">
        <v>7.25</v>
      </c>
      <c r="F5198" s="28">
        <v>5.11</v>
      </c>
      <c r="G5198" s="28">
        <v>79.85</v>
      </c>
      <c r="H5198" s="28" t="s">
        <v>45</v>
      </c>
      <c r="I5198" s="28">
        <v>1.25</v>
      </c>
      <c r="J5198" s="28">
        <v>7.91</v>
      </c>
      <c r="K5198" s="28">
        <v>269.96</v>
      </c>
      <c r="L5198" s="28">
        <v>11.02</v>
      </c>
      <c r="M5198" s="28" t="s">
        <v>50</v>
      </c>
      <c r="N5198" s="28">
        <v>63.34</v>
      </c>
    </row>
    <row r="5199">
      <c r="A5199" s="28">
        <v>5198.0</v>
      </c>
      <c r="B5199" s="28">
        <v>24.0</v>
      </c>
      <c r="C5199" s="28" t="s">
        <v>49</v>
      </c>
      <c r="D5199" s="28">
        <v>6.67</v>
      </c>
      <c r="E5199" s="28">
        <v>8.06</v>
      </c>
      <c r="F5199" s="28">
        <v>4.59</v>
      </c>
      <c r="G5199" s="28">
        <v>94.48</v>
      </c>
      <c r="H5199" s="28" t="s">
        <v>45</v>
      </c>
      <c r="I5199" s="28">
        <v>0.21</v>
      </c>
      <c r="J5199" s="28">
        <v>10.91</v>
      </c>
      <c r="K5199" s="28">
        <v>251.02</v>
      </c>
      <c r="L5199" s="28">
        <v>17.39</v>
      </c>
      <c r="M5199" s="28" t="s">
        <v>50</v>
      </c>
      <c r="N5199" s="28">
        <v>73.6648962529308</v>
      </c>
    </row>
    <row r="5200">
      <c r="A5200" s="28">
        <v>5199.0</v>
      </c>
      <c r="B5200" s="28">
        <v>21.0</v>
      </c>
      <c r="C5200" s="28" t="s">
        <v>49</v>
      </c>
      <c r="D5200" s="28">
        <v>2.59</v>
      </c>
      <c r="E5200" s="28">
        <v>1.16</v>
      </c>
      <c r="F5200" s="28">
        <v>7.25</v>
      </c>
      <c r="G5200" s="28">
        <v>78.21</v>
      </c>
      <c r="H5200" s="28" t="s">
        <v>45</v>
      </c>
      <c r="I5200" s="28">
        <v>2.14</v>
      </c>
      <c r="J5200" s="28">
        <v>5.12</v>
      </c>
      <c r="K5200" s="28">
        <v>302.09</v>
      </c>
      <c r="L5200" s="28">
        <v>3.81</v>
      </c>
      <c r="M5200" s="28" t="s">
        <v>48</v>
      </c>
      <c r="N5200" s="28">
        <v>49.88</v>
      </c>
    </row>
    <row r="5201">
      <c r="A5201" s="28">
        <v>5200.0</v>
      </c>
      <c r="B5201" s="28">
        <v>23.0</v>
      </c>
      <c r="C5201" s="28" t="s">
        <v>49</v>
      </c>
      <c r="D5201" s="28">
        <v>2.02</v>
      </c>
      <c r="E5201" s="28">
        <v>6.36</v>
      </c>
      <c r="F5201" s="28">
        <v>7.73</v>
      </c>
      <c r="G5201" s="28">
        <v>80.85</v>
      </c>
      <c r="H5201" s="28" t="s">
        <v>45</v>
      </c>
      <c r="I5201" s="28">
        <v>4.09</v>
      </c>
      <c r="J5201" s="28">
        <v>6.23</v>
      </c>
      <c r="K5201" s="28">
        <v>291.4</v>
      </c>
      <c r="L5201" s="28">
        <v>7.55</v>
      </c>
      <c r="M5201" s="28" t="s">
        <v>48</v>
      </c>
      <c r="N5201" s="28">
        <v>91.08</v>
      </c>
    </row>
    <row r="5202">
      <c r="A5202" s="28">
        <v>5201.0</v>
      </c>
      <c r="B5202" s="28">
        <v>17.0</v>
      </c>
      <c r="C5202" s="28" t="s">
        <v>44</v>
      </c>
      <c r="D5202" s="28">
        <v>2.23</v>
      </c>
      <c r="E5202" s="28">
        <v>6.3</v>
      </c>
      <c r="F5202" s="28">
        <v>7.38</v>
      </c>
      <c r="G5202" s="28">
        <v>79.47</v>
      </c>
      <c r="H5202" s="28" t="s">
        <v>45</v>
      </c>
      <c r="I5202" s="28">
        <v>2.07</v>
      </c>
      <c r="J5202" s="28">
        <v>3.94</v>
      </c>
      <c r="K5202" s="28">
        <v>296.96</v>
      </c>
      <c r="L5202" s="28">
        <v>2.02</v>
      </c>
      <c r="M5202" s="28" t="s">
        <v>48</v>
      </c>
      <c r="N5202" s="28">
        <v>83.25</v>
      </c>
    </row>
    <row r="5203">
      <c r="A5203" s="28">
        <v>5202.0</v>
      </c>
      <c r="B5203" s="28">
        <v>22.0</v>
      </c>
      <c r="C5203" s="28" t="s">
        <v>44</v>
      </c>
      <c r="D5203" s="28">
        <v>7.59</v>
      </c>
      <c r="E5203" s="28">
        <v>4.41</v>
      </c>
      <c r="F5203" s="28">
        <v>8.62</v>
      </c>
      <c r="G5203" s="28">
        <v>75.59</v>
      </c>
      <c r="H5203" s="28" t="s">
        <v>47</v>
      </c>
      <c r="I5203" s="28">
        <v>4.02</v>
      </c>
      <c r="J5203" s="28">
        <v>13.06</v>
      </c>
      <c r="K5203" s="28">
        <v>234.76</v>
      </c>
      <c r="L5203" s="28">
        <v>16.21</v>
      </c>
      <c r="M5203" s="28" t="s">
        <v>46</v>
      </c>
      <c r="N5203" s="28">
        <v>42.86</v>
      </c>
    </row>
    <row r="5204">
      <c r="A5204" s="28">
        <v>5203.0</v>
      </c>
      <c r="B5204" s="28">
        <v>21.0</v>
      </c>
      <c r="C5204" s="28" t="s">
        <v>49</v>
      </c>
      <c r="D5204" s="28">
        <v>2.87</v>
      </c>
      <c r="E5204" s="28">
        <v>7.75</v>
      </c>
      <c r="F5204" s="28">
        <v>4.73</v>
      </c>
      <c r="G5204" s="28">
        <v>64.4</v>
      </c>
      <c r="H5204" s="28" t="s">
        <v>45</v>
      </c>
      <c r="I5204" s="28">
        <v>4.14</v>
      </c>
      <c r="J5204" s="28">
        <v>4.59</v>
      </c>
      <c r="K5204" s="28">
        <v>287.93</v>
      </c>
      <c r="L5204" s="28">
        <v>7.82</v>
      </c>
      <c r="M5204" s="28" t="s">
        <v>50</v>
      </c>
      <c r="N5204" s="28">
        <v>79.04</v>
      </c>
    </row>
    <row r="5205">
      <c r="A5205" s="28">
        <v>5204.0</v>
      </c>
      <c r="B5205" s="28">
        <v>24.0</v>
      </c>
      <c r="C5205" s="28" t="s">
        <v>44</v>
      </c>
      <c r="D5205" s="28">
        <v>0.03</v>
      </c>
      <c r="E5205" s="28">
        <v>4.85</v>
      </c>
      <c r="F5205" s="28">
        <v>5.6</v>
      </c>
      <c r="G5205" s="28">
        <v>65.05</v>
      </c>
      <c r="H5205" s="28" t="s">
        <v>47</v>
      </c>
      <c r="I5205" s="28">
        <v>4.29</v>
      </c>
      <c r="J5205" s="28">
        <v>5.23</v>
      </c>
      <c r="K5205" s="28">
        <v>327.28</v>
      </c>
      <c r="L5205" s="28">
        <v>0.98</v>
      </c>
      <c r="M5205" s="28" t="s">
        <v>48</v>
      </c>
      <c r="N5205" s="28">
        <v>63.5</v>
      </c>
    </row>
    <row r="5206">
      <c r="A5206" s="28">
        <v>5205.0</v>
      </c>
      <c r="B5206" s="28">
        <v>22.0</v>
      </c>
      <c r="C5206" s="28" t="s">
        <v>44</v>
      </c>
      <c r="D5206" s="28">
        <v>6.25</v>
      </c>
      <c r="E5206" s="28">
        <v>7.09</v>
      </c>
      <c r="F5206" s="28">
        <v>5.72</v>
      </c>
      <c r="G5206" s="28">
        <v>67.16</v>
      </c>
      <c r="H5206" s="28" t="s">
        <v>47</v>
      </c>
      <c r="I5206" s="28">
        <v>2.94</v>
      </c>
      <c r="J5206" s="28">
        <v>10.72</v>
      </c>
      <c r="K5206" s="28">
        <v>252.75</v>
      </c>
      <c r="L5206" s="28">
        <v>14.79</v>
      </c>
      <c r="M5206" s="28" t="s">
        <v>50</v>
      </c>
      <c r="N5206" s="28">
        <v>74.0793225931964</v>
      </c>
    </row>
    <row r="5207">
      <c r="A5207" s="28">
        <v>5206.0</v>
      </c>
      <c r="B5207" s="28">
        <v>16.0</v>
      </c>
      <c r="C5207" s="28" t="s">
        <v>44</v>
      </c>
      <c r="D5207" s="28">
        <v>5.59</v>
      </c>
      <c r="E5207" s="28">
        <v>5.65</v>
      </c>
      <c r="F5207" s="28">
        <v>5.16</v>
      </c>
      <c r="G5207" s="28">
        <v>91.7</v>
      </c>
      <c r="H5207" s="28" t="s">
        <v>51</v>
      </c>
      <c r="I5207" s="28">
        <v>3.5</v>
      </c>
      <c r="J5207" s="28">
        <v>8.3</v>
      </c>
      <c r="K5207" s="28">
        <v>271.3</v>
      </c>
      <c r="L5207" s="28">
        <v>10.69</v>
      </c>
      <c r="M5207" s="28" t="s">
        <v>46</v>
      </c>
      <c r="N5207" s="28">
        <v>57.5</v>
      </c>
    </row>
    <row r="5208">
      <c r="A5208" s="28">
        <v>5207.0</v>
      </c>
      <c r="B5208" s="28">
        <v>23.0</v>
      </c>
      <c r="C5208" s="28" t="s">
        <v>44</v>
      </c>
      <c r="D5208" s="28">
        <v>1.03</v>
      </c>
      <c r="E5208" s="28">
        <v>3.24</v>
      </c>
      <c r="F5208" s="28">
        <v>4.71</v>
      </c>
      <c r="G5208" s="28">
        <v>71.01</v>
      </c>
      <c r="H5208" s="28" t="s">
        <v>45</v>
      </c>
      <c r="I5208" s="28">
        <v>1.31</v>
      </c>
      <c r="J5208" s="28">
        <v>3.67</v>
      </c>
      <c r="K5208" s="28">
        <v>329.2</v>
      </c>
      <c r="L5208" s="28">
        <v>4.58</v>
      </c>
      <c r="M5208" s="28" t="s">
        <v>48</v>
      </c>
      <c r="N5208" s="28">
        <v>52.27</v>
      </c>
    </row>
    <row r="5209">
      <c r="A5209" s="28">
        <v>5208.0</v>
      </c>
      <c r="B5209" s="28">
        <v>18.0</v>
      </c>
      <c r="C5209" s="28" t="s">
        <v>52</v>
      </c>
      <c r="D5209" s="28">
        <v>7.88</v>
      </c>
      <c r="E5209" s="28">
        <v>6.46</v>
      </c>
      <c r="F5209" s="28">
        <v>6.43</v>
      </c>
      <c r="G5209" s="28">
        <v>97.92</v>
      </c>
      <c r="H5209" s="28" t="s">
        <v>51</v>
      </c>
      <c r="I5209" s="28">
        <v>0.5</v>
      </c>
      <c r="J5209" s="28">
        <v>13.71</v>
      </c>
      <c r="K5209" s="28">
        <v>223.79</v>
      </c>
      <c r="L5209" s="28">
        <v>18.77</v>
      </c>
      <c r="M5209" s="28" t="s">
        <v>46</v>
      </c>
      <c r="N5209" s="28">
        <v>56.36</v>
      </c>
    </row>
    <row r="5210">
      <c r="A5210" s="28">
        <v>5209.0</v>
      </c>
      <c r="B5210" s="28">
        <v>17.0</v>
      </c>
      <c r="C5210" s="28" t="s">
        <v>44</v>
      </c>
      <c r="D5210" s="28">
        <v>4.86</v>
      </c>
      <c r="E5210" s="28">
        <v>7.63</v>
      </c>
      <c r="F5210" s="28">
        <v>8.17</v>
      </c>
      <c r="G5210" s="28">
        <v>92.41</v>
      </c>
      <c r="H5210" s="28" t="s">
        <v>47</v>
      </c>
      <c r="I5210" s="28">
        <v>2.66</v>
      </c>
      <c r="J5210" s="28">
        <v>6.83</v>
      </c>
      <c r="K5210" s="28">
        <v>278.28</v>
      </c>
      <c r="L5210" s="28">
        <v>10.66</v>
      </c>
      <c r="M5210" s="28" t="s">
        <v>48</v>
      </c>
      <c r="N5210" s="28">
        <v>89.7</v>
      </c>
    </row>
    <row r="5211">
      <c r="A5211" s="28">
        <v>5210.0</v>
      </c>
      <c r="B5211" s="28">
        <v>18.0</v>
      </c>
      <c r="C5211" s="28" t="s">
        <v>52</v>
      </c>
      <c r="D5211" s="28">
        <v>4.01</v>
      </c>
      <c r="E5211" s="28">
        <v>9.77</v>
      </c>
      <c r="F5211" s="28">
        <v>8.77</v>
      </c>
      <c r="G5211" s="28">
        <v>87.38</v>
      </c>
      <c r="H5211" s="28" t="s">
        <v>45</v>
      </c>
      <c r="I5211" s="28">
        <v>0.05</v>
      </c>
      <c r="J5211" s="28">
        <v>8.62</v>
      </c>
      <c r="K5211" s="28">
        <v>276.27</v>
      </c>
      <c r="L5211" s="28">
        <v>12.52</v>
      </c>
      <c r="M5211" s="28" t="s">
        <v>48</v>
      </c>
      <c r="N5211" s="28">
        <v>100.0</v>
      </c>
    </row>
    <row r="5212">
      <c r="A5212" s="28">
        <v>5211.0</v>
      </c>
      <c r="B5212" s="28">
        <v>21.0</v>
      </c>
      <c r="C5212" s="28" t="s">
        <v>44</v>
      </c>
      <c r="D5212" s="28">
        <v>3.06</v>
      </c>
      <c r="E5212" s="28">
        <v>4.42</v>
      </c>
      <c r="F5212" s="28">
        <v>4.65</v>
      </c>
      <c r="G5212" s="28">
        <v>88.82</v>
      </c>
      <c r="H5212" s="28" t="s">
        <v>47</v>
      </c>
      <c r="I5212" s="28">
        <v>2.33</v>
      </c>
      <c r="J5212" s="28">
        <v>4.98</v>
      </c>
      <c r="K5212" s="28">
        <v>281.51</v>
      </c>
      <c r="L5212" s="28">
        <v>7.91</v>
      </c>
      <c r="M5212" s="28" t="s">
        <v>48</v>
      </c>
      <c r="N5212" s="28">
        <v>68.04</v>
      </c>
    </row>
    <row r="5213">
      <c r="A5213" s="28">
        <v>5212.0</v>
      </c>
      <c r="B5213" s="28">
        <v>18.0</v>
      </c>
      <c r="C5213" s="28" t="s">
        <v>49</v>
      </c>
      <c r="D5213" s="28">
        <v>7.19</v>
      </c>
      <c r="E5213" s="28">
        <v>1.58</v>
      </c>
      <c r="F5213" s="28">
        <v>8.12</v>
      </c>
      <c r="G5213" s="28">
        <v>61.91</v>
      </c>
      <c r="H5213" s="28" t="s">
        <v>51</v>
      </c>
      <c r="I5213" s="28">
        <v>0.51</v>
      </c>
      <c r="J5213" s="28">
        <v>12.72</v>
      </c>
      <c r="K5213" s="28">
        <v>239.79</v>
      </c>
      <c r="L5213" s="28">
        <v>18.13</v>
      </c>
      <c r="M5213" s="28" t="s">
        <v>46</v>
      </c>
      <c r="N5213" s="28">
        <v>18.78</v>
      </c>
    </row>
    <row r="5214">
      <c r="A5214" s="28">
        <v>5213.0</v>
      </c>
      <c r="B5214" s="28">
        <v>20.0</v>
      </c>
      <c r="C5214" s="28" t="s">
        <v>44</v>
      </c>
      <c r="D5214" s="28">
        <v>1.95</v>
      </c>
      <c r="E5214" s="28">
        <v>9.89</v>
      </c>
      <c r="F5214" s="28">
        <v>8.12</v>
      </c>
      <c r="G5214" s="28">
        <v>82.74</v>
      </c>
      <c r="H5214" s="28" t="s">
        <v>47</v>
      </c>
      <c r="I5214" s="28">
        <v>0.54</v>
      </c>
      <c r="J5214" s="28">
        <v>6.66</v>
      </c>
      <c r="K5214" s="28">
        <v>294.27</v>
      </c>
      <c r="L5214" s="28">
        <v>8.47</v>
      </c>
      <c r="M5214" s="28" t="s">
        <v>48</v>
      </c>
      <c r="N5214" s="28">
        <v>100.0</v>
      </c>
    </row>
    <row r="5215">
      <c r="A5215" s="28">
        <v>5214.0</v>
      </c>
      <c r="B5215" s="28">
        <v>21.0</v>
      </c>
      <c r="C5215" s="28" t="s">
        <v>49</v>
      </c>
      <c r="D5215" s="28">
        <v>2.29</v>
      </c>
      <c r="E5215" s="28">
        <v>6.61</v>
      </c>
      <c r="F5215" s="28">
        <v>5.94</v>
      </c>
      <c r="G5215" s="28">
        <v>97.64</v>
      </c>
      <c r="H5215" s="28" t="s">
        <v>47</v>
      </c>
      <c r="I5215" s="28">
        <v>4.35</v>
      </c>
      <c r="J5215" s="28">
        <v>7.95</v>
      </c>
      <c r="K5215" s="28">
        <v>292.09</v>
      </c>
      <c r="L5215" s="28">
        <v>9.83</v>
      </c>
      <c r="M5215" s="28" t="s">
        <v>48</v>
      </c>
      <c r="N5215" s="28">
        <v>97.5</v>
      </c>
    </row>
    <row r="5216">
      <c r="A5216" s="28">
        <v>5215.0</v>
      </c>
      <c r="B5216" s="28">
        <v>23.0</v>
      </c>
      <c r="C5216" s="28" t="s">
        <v>49</v>
      </c>
      <c r="D5216" s="28">
        <v>0.98</v>
      </c>
      <c r="E5216" s="28">
        <v>9.52</v>
      </c>
      <c r="F5216" s="28">
        <v>4.55</v>
      </c>
      <c r="G5216" s="28">
        <v>61.56</v>
      </c>
      <c r="H5216" s="28" t="s">
        <v>45</v>
      </c>
      <c r="I5216" s="28">
        <v>3.2</v>
      </c>
      <c r="J5216" s="28">
        <v>6.38</v>
      </c>
      <c r="K5216" s="28">
        <v>297.27</v>
      </c>
      <c r="L5216" s="28">
        <v>2.76</v>
      </c>
      <c r="M5216" s="28" t="s">
        <v>50</v>
      </c>
      <c r="N5216" s="28">
        <v>94.45</v>
      </c>
    </row>
    <row r="5217">
      <c r="A5217" s="28">
        <v>5216.0</v>
      </c>
      <c r="B5217" s="28">
        <v>22.0</v>
      </c>
      <c r="C5217" s="28" t="s">
        <v>44</v>
      </c>
      <c r="D5217" s="28">
        <v>6.07</v>
      </c>
      <c r="E5217" s="28">
        <v>1.93</v>
      </c>
      <c r="F5217" s="28">
        <v>8.95</v>
      </c>
      <c r="G5217" s="28">
        <v>71.64</v>
      </c>
      <c r="H5217" s="28" t="s">
        <v>51</v>
      </c>
      <c r="I5217" s="28">
        <v>3.23</v>
      </c>
      <c r="J5217" s="28">
        <v>9.82</v>
      </c>
      <c r="K5217" s="28">
        <v>247.96</v>
      </c>
      <c r="L5217" s="28">
        <v>15.49</v>
      </c>
      <c r="M5217" s="28" t="s">
        <v>46</v>
      </c>
      <c r="N5217" s="28">
        <v>44.38</v>
      </c>
    </row>
    <row r="5218">
      <c r="A5218" s="28">
        <v>5217.0</v>
      </c>
      <c r="B5218" s="28">
        <v>23.0</v>
      </c>
      <c r="C5218" s="28" t="s">
        <v>49</v>
      </c>
      <c r="D5218" s="28">
        <v>4.76</v>
      </c>
      <c r="E5218" s="28">
        <v>4.08</v>
      </c>
      <c r="F5218" s="28">
        <v>7.28</v>
      </c>
      <c r="G5218" s="28">
        <v>62.06</v>
      </c>
      <c r="H5218" s="28" t="s">
        <v>45</v>
      </c>
      <c r="I5218" s="28">
        <v>2.02</v>
      </c>
      <c r="J5218" s="28">
        <v>6.52</v>
      </c>
      <c r="K5218" s="28">
        <v>272.21</v>
      </c>
      <c r="L5218" s="28">
        <v>11.27</v>
      </c>
      <c r="M5218" s="28" t="s">
        <v>48</v>
      </c>
      <c r="N5218" s="28">
        <v>55.53</v>
      </c>
    </row>
    <row r="5219">
      <c r="A5219" s="28">
        <v>5218.0</v>
      </c>
      <c r="B5219" s="28">
        <v>18.0</v>
      </c>
      <c r="C5219" s="28" t="s">
        <v>44</v>
      </c>
      <c r="D5219" s="28">
        <v>4.87</v>
      </c>
      <c r="E5219" s="28">
        <v>2.21</v>
      </c>
      <c r="F5219" s="28">
        <v>8.91</v>
      </c>
      <c r="G5219" s="28">
        <v>82.79</v>
      </c>
      <c r="H5219" s="28" t="s">
        <v>45</v>
      </c>
      <c r="I5219" s="28">
        <v>2.07</v>
      </c>
      <c r="J5219" s="28">
        <v>6.98</v>
      </c>
      <c r="K5219" s="28">
        <v>268.77</v>
      </c>
      <c r="L5219" s="28">
        <v>13.42</v>
      </c>
      <c r="M5219" s="28" t="s">
        <v>48</v>
      </c>
      <c r="N5219" s="28">
        <v>45.31</v>
      </c>
    </row>
    <row r="5220">
      <c r="A5220" s="28">
        <v>5219.0</v>
      </c>
      <c r="B5220" s="28">
        <v>19.0</v>
      </c>
      <c r="C5220" s="28" t="s">
        <v>49</v>
      </c>
      <c r="D5220" s="28">
        <v>1.75</v>
      </c>
      <c r="E5220" s="28">
        <v>8.52</v>
      </c>
      <c r="F5220" s="28">
        <v>6.42</v>
      </c>
      <c r="G5220" s="28">
        <v>64.65</v>
      </c>
      <c r="H5220" s="28" t="s">
        <v>47</v>
      </c>
      <c r="I5220" s="28">
        <v>1.52</v>
      </c>
      <c r="J5220" s="28">
        <v>3.76</v>
      </c>
      <c r="K5220" s="28">
        <v>302.64</v>
      </c>
      <c r="L5220" s="28">
        <v>1.93</v>
      </c>
      <c r="M5220" s="28" t="s">
        <v>48</v>
      </c>
      <c r="N5220" s="28">
        <v>98.06</v>
      </c>
    </row>
    <row r="5221">
      <c r="A5221" s="28">
        <v>5220.0</v>
      </c>
      <c r="B5221" s="28">
        <v>21.0</v>
      </c>
      <c r="C5221" s="28" t="s">
        <v>52</v>
      </c>
      <c r="D5221" s="28">
        <v>5.21</v>
      </c>
      <c r="E5221" s="28">
        <v>8.92</v>
      </c>
      <c r="F5221" s="28">
        <v>5.98</v>
      </c>
      <c r="G5221" s="28">
        <v>79.17</v>
      </c>
      <c r="H5221" s="28" t="s">
        <v>47</v>
      </c>
      <c r="I5221" s="28">
        <v>2.17</v>
      </c>
      <c r="J5221" s="28">
        <v>7.31</v>
      </c>
      <c r="K5221" s="28">
        <v>274.85</v>
      </c>
      <c r="L5221" s="28">
        <v>10.09</v>
      </c>
      <c r="M5221" s="28" t="s">
        <v>50</v>
      </c>
      <c r="N5221" s="28">
        <v>89.1717443547826</v>
      </c>
    </row>
    <row r="5222">
      <c r="A5222" s="28">
        <v>5221.0</v>
      </c>
      <c r="B5222" s="28">
        <v>22.0</v>
      </c>
      <c r="C5222" s="28" t="s">
        <v>49</v>
      </c>
      <c r="D5222" s="28">
        <v>6.12</v>
      </c>
      <c r="E5222" s="28">
        <v>5.51</v>
      </c>
      <c r="F5222" s="28">
        <v>5.24</v>
      </c>
      <c r="G5222" s="28">
        <v>88.8</v>
      </c>
      <c r="H5222" s="28" t="s">
        <v>47</v>
      </c>
      <c r="I5222" s="28">
        <v>2.94</v>
      </c>
      <c r="J5222" s="28">
        <v>9.5</v>
      </c>
      <c r="K5222" s="28">
        <v>267.9</v>
      </c>
      <c r="L5222" s="28">
        <v>13.54</v>
      </c>
      <c r="M5222" s="28" t="s">
        <v>46</v>
      </c>
      <c r="N5222" s="28">
        <v>65.615133132181</v>
      </c>
    </row>
    <row r="5223">
      <c r="A5223" s="28">
        <v>5222.0</v>
      </c>
      <c r="B5223" s="28">
        <v>24.0</v>
      </c>
      <c r="C5223" s="28" t="s">
        <v>49</v>
      </c>
      <c r="D5223" s="28">
        <v>2.86</v>
      </c>
      <c r="E5223" s="28">
        <v>2.68</v>
      </c>
      <c r="F5223" s="28">
        <v>8.92</v>
      </c>
      <c r="G5223" s="28">
        <v>66.58</v>
      </c>
      <c r="H5223" s="28" t="s">
        <v>45</v>
      </c>
      <c r="I5223" s="28">
        <v>0.93</v>
      </c>
      <c r="J5223" s="28">
        <v>8.2</v>
      </c>
      <c r="K5223" s="28">
        <v>290.66</v>
      </c>
      <c r="L5223" s="28">
        <v>11.2</v>
      </c>
      <c r="M5223" s="28" t="s">
        <v>48</v>
      </c>
      <c r="N5223" s="28">
        <v>77.7570601610293</v>
      </c>
    </row>
    <row r="5224">
      <c r="A5224" s="28">
        <v>5223.0</v>
      </c>
      <c r="B5224" s="28">
        <v>16.0</v>
      </c>
      <c r="C5224" s="28" t="s">
        <v>44</v>
      </c>
      <c r="D5224" s="28">
        <v>6.41</v>
      </c>
      <c r="E5224" s="28">
        <v>2.14</v>
      </c>
      <c r="F5224" s="28">
        <v>5.27</v>
      </c>
      <c r="G5224" s="28">
        <v>90.21</v>
      </c>
      <c r="H5224" s="28" t="s">
        <v>45</v>
      </c>
      <c r="I5224" s="28">
        <v>1.31</v>
      </c>
      <c r="J5224" s="28">
        <v>7.53</v>
      </c>
      <c r="K5224" s="28">
        <v>259.06</v>
      </c>
      <c r="L5224" s="28">
        <v>12.81</v>
      </c>
      <c r="M5224" s="28" t="s">
        <v>46</v>
      </c>
      <c r="N5224" s="28">
        <v>34.97</v>
      </c>
    </row>
    <row r="5225">
      <c r="A5225" s="28">
        <v>5224.0</v>
      </c>
      <c r="B5225" s="28">
        <v>23.0</v>
      </c>
      <c r="C5225" s="28" t="s">
        <v>44</v>
      </c>
      <c r="D5225" s="28">
        <v>2.79</v>
      </c>
      <c r="E5225" s="28">
        <v>6.29</v>
      </c>
      <c r="F5225" s="28">
        <v>4.12</v>
      </c>
      <c r="G5225" s="28">
        <v>62.41</v>
      </c>
      <c r="H5225" s="28" t="s">
        <v>51</v>
      </c>
      <c r="I5225" s="28">
        <v>2.47</v>
      </c>
      <c r="J5225" s="28">
        <v>4.98</v>
      </c>
      <c r="K5225" s="28">
        <v>290.01</v>
      </c>
      <c r="L5225" s="28">
        <v>6.59</v>
      </c>
      <c r="M5225" s="28" t="s">
        <v>48</v>
      </c>
      <c r="N5225" s="28">
        <v>61.26</v>
      </c>
    </row>
    <row r="5226">
      <c r="A5226" s="28">
        <v>5225.0</v>
      </c>
      <c r="B5226" s="28">
        <v>23.0</v>
      </c>
      <c r="C5226" s="28" t="s">
        <v>44</v>
      </c>
      <c r="D5226" s="28">
        <v>6.07</v>
      </c>
      <c r="E5226" s="28">
        <v>5.56</v>
      </c>
      <c r="F5226" s="28">
        <v>6.56</v>
      </c>
      <c r="G5226" s="28">
        <v>65.98</v>
      </c>
      <c r="H5226" s="28" t="s">
        <v>45</v>
      </c>
      <c r="I5226" s="28">
        <v>1.92</v>
      </c>
      <c r="J5226" s="28">
        <v>10.05</v>
      </c>
      <c r="K5226" s="28">
        <v>248.04</v>
      </c>
      <c r="L5226" s="28">
        <v>12.76</v>
      </c>
      <c r="M5226" s="28" t="s">
        <v>46</v>
      </c>
      <c r="N5226" s="28">
        <v>42.3</v>
      </c>
    </row>
    <row r="5227">
      <c r="A5227" s="28">
        <v>5226.0</v>
      </c>
      <c r="B5227" s="28">
        <v>21.0</v>
      </c>
      <c r="C5227" s="28" t="s">
        <v>49</v>
      </c>
      <c r="D5227" s="28">
        <v>0.27</v>
      </c>
      <c r="E5227" s="28">
        <v>7.25</v>
      </c>
      <c r="F5227" s="28">
        <v>5.89</v>
      </c>
      <c r="G5227" s="28">
        <v>71.2</v>
      </c>
      <c r="H5227" s="28" t="s">
        <v>45</v>
      </c>
      <c r="I5227" s="28">
        <v>4.1</v>
      </c>
      <c r="J5227" s="28">
        <v>5.6</v>
      </c>
      <c r="K5227" s="28">
        <v>326.37</v>
      </c>
      <c r="L5227" s="28">
        <v>4.77</v>
      </c>
      <c r="M5227" s="28" t="s">
        <v>50</v>
      </c>
      <c r="N5227" s="28">
        <v>90.64</v>
      </c>
    </row>
    <row r="5228">
      <c r="A5228" s="28">
        <v>5227.0</v>
      </c>
      <c r="B5228" s="28">
        <v>19.0</v>
      </c>
      <c r="C5228" s="28" t="s">
        <v>49</v>
      </c>
      <c r="D5228" s="28">
        <v>4.41</v>
      </c>
      <c r="E5228" s="28">
        <v>3.75</v>
      </c>
      <c r="F5228" s="28">
        <v>5.31</v>
      </c>
      <c r="G5228" s="28">
        <v>91.84</v>
      </c>
      <c r="H5228" s="28" t="s">
        <v>47</v>
      </c>
      <c r="I5228" s="28">
        <v>4.11</v>
      </c>
      <c r="J5228" s="28">
        <v>6.9</v>
      </c>
      <c r="K5228" s="28">
        <v>266.37</v>
      </c>
      <c r="L5228" s="28">
        <v>11.42</v>
      </c>
      <c r="M5228" s="28" t="s">
        <v>48</v>
      </c>
      <c r="N5228" s="28">
        <v>52.33</v>
      </c>
    </row>
    <row r="5229">
      <c r="A5229" s="28">
        <v>5228.0</v>
      </c>
      <c r="B5229" s="28">
        <v>18.0</v>
      </c>
      <c r="C5229" s="28" t="s">
        <v>44</v>
      </c>
      <c r="D5229" s="28">
        <v>7.76</v>
      </c>
      <c r="E5229" s="28">
        <v>4.62</v>
      </c>
      <c r="F5229" s="28">
        <v>7.17</v>
      </c>
      <c r="G5229" s="28">
        <v>94.01</v>
      </c>
      <c r="H5229" s="28" t="s">
        <v>47</v>
      </c>
      <c r="I5229" s="28">
        <v>1.68</v>
      </c>
      <c r="J5229" s="28">
        <v>10.67</v>
      </c>
      <c r="K5229" s="28">
        <v>203.28</v>
      </c>
      <c r="L5229" s="28">
        <v>15.89</v>
      </c>
      <c r="M5229" s="28" t="s">
        <v>46</v>
      </c>
      <c r="N5229" s="28">
        <v>36.11</v>
      </c>
    </row>
    <row r="5230">
      <c r="A5230" s="28">
        <v>5229.0</v>
      </c>
      <c r="B5230" s="28">
        <v>18.0</v>
      </c>
      <c r="C5230" s="28" t="s">
        <v>49</v>
      </c>
      <c r="D5230" s="28">
        <v>7.85</v>
      </c>
      <c r="E5230" s="28">
        <v>1.19</v>
      </c>
      <c r="F5230" s="28">
        <v>5.82</v>
      </c>
      <c r="G5230" s="28">
        <v>68.82</v>
      </c>
      <c r="H5230" s="28" t="s">
        <v>47</v>
      </c>
      <c r="I5230" s="28">
        <v>2.25</v>
      </c>
      <c r="J5230" s="28">
        <v>10.72</v>
      </c>
      <c r="K5230" s="28">
        <v>223.21</v>
      </c>
      <c r="L5230" s="28">
        <v>15.05</v>
      </c>
      <c r="M5230" s="28" t="s">
        <v>46</v>
      </c>
      <c r="N5230" s="28">
        <v>3.6</v>
      </c>
    </row>
    <row r="5231">
      <c r="A5231" s="28">
        <v>5230.0</v>
      </c>
      <c r="B5231" s="28">
        <v>21.0</v>
      </c>
      <c r="C5231" s="28" t="s">
        <v>44</v>
      </c>
      <c r="D5231" s="28">
        <v>2.25</v>
      </c>
      <c r="E5231" s="28">
        <v>6.49</v>
      </c>
      <c r="F5231" s="28">
        <v>6.01</v>
      </c>
      <c r="G5231" s="28">
        <v>63.83</v>
      </c>
      <c r="H5231" s="28" t="s">
        <v>51</v>
      </c>
      <c r="I5231" s="28">
        <v>4.88</v>
      </c>
      <c r="J5231" s="28">
        <v>4.72</v>
      </c>
      <c r="K5231" s="28">
        <v>277.94</v>
      </c>
      <c r="L5231" s="28">
        <v>7.28</v>
      </c>
      <c r="M5231" s="28" t="s">
        <v>48</v>
      </c>
      <c r="N5231" s="28">
        <v>75.08</v>
      </c>
    </row>
    <row r="5232">
      <c r="A5232" s="28">
        <v>5231.0</v>
      </c>
      <c r="B5232" s="28">
        <v>23.0</v>
      </c>
      <c r="C5232" s="28" t="s">
        <v>44</v>
      </c>
      <c r="D5232" s="28">
        <v>3.53</v>
      </c>
      <c r="E5232" s="28">
        <v>4.81</v>
      </c>
      <c r="F5232" s="28">
        <v>4.12</v>
      </c>
      <c r="G5232" s="28">
        <v>93.92</v>
      </c>
      <c r="H5232" s="28" t="s">
        <v>51</v>
      </c>
      <c r="I5232" s="28">
        <v>4.14</v>
      </c>
      <c r="J5232" s="28">
        <v>8.02</v>
      </c>
      <c r="K5232" s="28">
        <v>273.76</v>
      </c>
      <c r="L5232" s="28">
        <v>10.32</v>
      </c>
      <c r="M5232" s="28" t="s">
        <v>48</v>
      </c>
      <c r="N5232" s="28">
        <v>61.54</v>
      </c>
    </row>
    <row r="5233">
      <c r="A5233" s="28">
        <v>5232.0</v>
      </c>
      <c r="B5233" s="28">
        <v>22.0</v>
      </c>
      <c r="C5233" s="28" t="s">
        <v>49</v>
      </c>
      <c r="D5233" s="28">
        <v>0.5</v>
      </c>
      <c r="E5233" s="28">
        <v>9.28</v>
      </c>
      <c r="F5233" s="28">
        <v>6.95</v>
      </c>
      <c r="G5233" s="28">
        <v>85.97</v>
      </c>
      <c r="H5233" s="28" t="s">
        <v>47</v>
      </c>
      <c r="I5233" s="28">
        <v>1.08</v>
      </c>
      <c r="J5233" s="28">
        <v>4.78</v>
      </c>
      <c r="K5233" s="28">
        <v>308.55</v>
      </c>
      <c r="L5233" s="28">
        <v>1.81</v>
      </c>
      <c r="M5233" s="28" t="s">
        <v>48</v>
      </c>
      <c r="N5233" s="28">
        <v>100.0</v>
      </c>
    </row>
    <row r="5234">
      <c r="A5234" s="28">
        <v>5233.0</v>
      </c>
      <c r="B5234" s="28">
        <v>16.0</v>
      </c>
      <c r="C5234" s="28" t="s">
        <v>44</v>
      </c>
      <c r="D5234" s="28">
        <v>6.99</v>
      </c>
      <c r="E5234" s="28">
        <v>6.78</v>
      </c>
      <c r="F5234" s="28">
        <v>4.61</v>
      </c>
      <c r="G5234" s="28">
        <v>66.31</v>
      </c>
      <c r="H5234" s="28" t="s">
        <v>45</v>
      </c>
      <c r="I5234" s="28">
        <v>1.4</v>
      </c>
      <c r="J5234" s="28">
        <v>12.21</v>
      </c>
      <c r="K5234" s="28">
        <v>230.73</v>
      </c>
      <c r="L5234" s="28">
        <v>17.98</v>
      </c>
      <c r="M5234" s="28" t="s">
        <v>46</v>
      </c>
      <c r="N5234" s="28">
        <v>47.0797878949721</v>
      </c>
    </row>
    <row r="5235">
      <c r="A5235" s="28">
        <v>5234.0</v>
      </c>
      <c r="B5235" s="28">
        <v>21.0</v>
      </c>
      <c r="C5235" s="28" t="s">
        <v>49</v>
      </c>
      <c r="D5235" s="28">
        <v>4.55</v>
      </c>
      <c r="E5235" s="28">
        <v>4.59</v>
      </c>
      <c r="F5235" s="28">
        <v>5.07</v>
      </c>
      <c r="G5235" s="28">
        <v>82.31</v>
      </c>
      <c r="H5235" s="28" t="s">
        <v>47</v>
      </c>
      <c r="I5235" s="28">
        <v>0.42</v>
      </c>
      <c r="J5235" s="28">
        <v>10.14</v>
      </c>
      <c r="K5235" s="28">
        <v>254.88</v>
      </c>
      <c r="L5235" s="28">
        <v>13.17</v>
      </c>
      <c r="M5235" s="28" t="s">
        <v>48</v>
      </c>
      <c r="N5235" s="28">
        <v>52.74</v>
      </c>
    </row>
    <row r="5236">
      <c r="A5236" s="28">
        <v>5235.0</v>
      </c>
      <c r="B5236" s="28">
        <v>22.0</v>
      </c>
      <c r="C5236" s="28" t="s">
        <v>44</v>
      </c>
      <c r="D5236" s="28">
        <v>3.08</v>
      </c>
      <c r="E5236" s="28">
        <v>3.37</v>
      </c>
      <c r="F5236" s="28">
        <v>7.59</v>
      </c>
      <c r="G5236" s="28">
        <v>94.89</v>
      </c>
      <c r="H5236" s="28" t="s">
        <v>45</v>
      </c>
      <c r="I5236" s="28">
        <v>3.39</v>
      </c>
      <c r="J5236" s="28">
        <v>8.58</v>
      </c>
      <c r="K5236" s="28">
        <v>271.05</v>
      </c>
      <c r="L5236" s="28">
        <v>11.37</v>
      </c>
      <c r="M5236" s="28" t="s">
        <v>48</v>
      </c>
      <c r="N5236" s="28">
        <v>69.61</v>
      </c>
    </row>
    <row r="5237">
      <c r="A5237" s="28">
        <v>5236.0</v>
      </c>
      <c r="B5237" s="28">
        <v>22.0</v>
      </c>
      <c r="C5237" s="28" t="s">
        <v>49</v>
      </c>
      <c r="D5237" s="28">
        <v>0.9</v>
      </c>
      <c r="E5237" s="28">
        <v>9.15</v>
      </c>
      <c r="F5237" s="28">
        <v>5.57</v>
      </c>
      <c r="G5237" s="28">
        <v>62.78</v>
      </c>
      <c r="H5237" s="28" t="s">
        <v>47</v>
      </c>
      <c r="I5237" s="28">
        <v>1.58</v>
      </c>
      <c r="J5237" s="28">
        <v>4.6</v>
      </c>
      <c r="K5237" s="28">
        <v>302.73</v>
      </c>
      <c r="L5237" s="28">
        <v>5.34</v>
      </c>
      <c r="M5237" s="28" t="s">
        <v>50</v>
      </c>
      <c r="N5237" s="28">
        <v>99.281506630085</v>
      </c>
    </row>
    <row r="5238">
      <c r="A5238" s="28">
        <v>5237.0</v>
      </c>
      <c r="B5238" s="28">
        <v>24.0</v>
      </c>
      <c r="C5238" s="28" t="s">
        <v>44</v>
      </c>
      <c r="D5238" s="28">
        <v>7.57</v>
      </c>
      <c r="E5238" s="28">
        <v>1.15</v>
      </c>
      <c r="F5238" s="28">
        <v>4.82</v>
      </c>
      <c r="G5238" s="28">
        <v>63.35</v>
      </c>
      <c r="H5238" s="28" t="s">
        <v>47</v>
      </c>
      <c r="I5238" s="28">
        <v>2.68</v>
      </c>
      <c r="J5238" s="28">
        <v>9.5</v>
      </c>
      <c r="K5238" s="28">
        <v>225.45</v>
      </c>
      <c r="L5238" s="28">
        <v>15.43</v>
      </c>
      <c r="M5238" s="28" t="s">
        <v>46</v>
      </c>
      <c r="N5238" s="28">
        <v>0.04</v>
      </c>
    </row>
    <row r="5239">
      <c r="A5239" s="28">
        <v>5238.0</v>
      </c>
      <c r="B5239" s="28">
        <v>20.0</v>
      </c>
      <c r="C5239" s="28" t="s">
        <v>44</v>
      </c>
      <c r="D5239" s="28">
        <v>4.24</v>
      </c>
      <c r="E5239" s="28">
        <v>3.94</v>
      </c>
      <c r="F5239" s="28">
        <v>6.89</v>
      </c>
      <c r="G5239" s="28">
        <v>70.94</v>
      </c>
      <c r="H5239" s="28" t="s">
        <v>45</v>
      </c>
      <c r="I5239" s="28">
        <v>3.84</v>
      </c>
      <c r="J5239" s="28">
        <v>6.35</v>
      </c>
      <c r="K5239" s="28">
        <v>266.14</v>
      </c>
      <c r="L5239" s="28">
        <v>8.01</v>
      </c>
      <c r="M5239" s="28" t="s">
        <v>48</v>
      </c>
      <c r="N5239" s="28">
        <v>61.76</v>
      </c>
    </row>
    <row r="5240">
      <c r="A5240" s="28">
        <v>5239.0</v>
      </c>
      <c r="B5240" s="28">
        <v>16.0</v>
      </c>
      <c r="C5240" s="28" t="s">
        <v>49</v>
      </c>
      <c r="D5240" s="28">
        <v>2.26</v>
      </c>
      <c r="E5240" s="28">
        <v>9.49</v>
      </c>
      <c r="F5240" s="28">
        <v>5.07</v>
      </c>
      <c r="G5240" s="28">
        <v>86.09</v>
      </c>
      <c r="H5240" s="28" t="s">
        <v>47</v>
      </c>
      <c r="I5240" s="28">
        <v>4.18</v>
      </c>
      <c r="J5240" s="28">
        <v>6.21</v>
      </c>
      <c r="K5240" s="28">
        <v>295.47</v>
      </c>
      <c r="L5240" s="28">
        <v>10.53</v>
      </c>
      <c r="M5240" s="28" t="s">
        <v>50</v>
      </c>
      <c r="N5240" s="28">
        <v>94.96</v>
      </c>
    </row>
    <row r="5241">
      <c r="A5241" s="28">
        <v>5240.0</v>
      </c>
      <c r="B5241" s="28">
        <v>17.0</v>
      </c>
      <c r="C5241" s="28" t="s">
        <v>49</v>
      </c>
      <c r="D5241" s="28">
        <v>2.8</v>
      </c>
      <c r="E5241" s="28">
        <v>6.89</v>
      </c>
      <c r="F5241" s="28">
        <v>5.35</v>
      </c>
      <c r="G5241" s="28">
        <v>67.12</v>
      </c>
      <c r="H5241" s="28" t="s">
        <v>45</v>
      </c>
      <c r="I5241" s="28">
        <v>1.63</v>
      </c>
      <c r="J5241" s="28">
        <v>8.39</v>
      </c>
      <c r="K5241" s="28">
        <v>293.46</v>
      </c>
      <c r="L5241" s="28">
        <v>7.37</v>
      </c>
      <c r="M5241" s="28" t="s">
        <v>48</v>
      </c>
      <c r="N5241" s="28">
        <v>85.768666264738</v>
      </c>
    </row>
    <row r="5242">
      <c r="A5242" s="28">
        <v>5241.0</v>
      </c>
      <c r="B5242" s="28">
        <v>19.0</v>
      </c>
      <c r="C5242" s="28" t="s">
        <v>44</v>
      </c>
      <c r="D5242" s="28">
        <v>2.17</v>
      </c>
      <c r="E5242" s="28">
        <v>5.79</v>
      </c>
      <c r="F5242" s="28">
        <v>7.11</v>
      </c>
      <c r="G5242" s="28">
        <v>92.65</v>
      </c>
      <c r="H5242" s="28" t="s">
        <v>51</v>
      </c>
      <c r="I5242" s="28">
        <v>1.19</v>
      </c>
      <c r="J5242" s="28">
        <v>5.82</v>
      </c>
      <c r="K5242" s="28">
        <v>283.86</v>
      </c>
      <c r="L5242" s="28">
        <v>2.5</v>
      </c>
      <c r="M5242" s="28" t="s">
        <v>48</v>
      </c>
      <c r="N5242" s="28">
        <v>78.49</v>
      </c>
    </row>
    <row r="5243">
      <c r="A5243" s="28">
        <v>5242.0</v>
      </c>
      <c r="B5243" s="28">
        <v>20.0</v>
      </c>
      <c r="C5243" s="28" t="s">
        <v>44</v>
      </c>
      <c r="D5243" s="28">
        <v>4.81</v>
      </c>
      <c r="E5243" s="28">
        <v>2.83</v>
      </c>
      <c r="F5243" s="28">
        <v>7.7</v>
      </c>
      <c r="G5243" s="28">
        <v>90.02</v>
      </c>
      <c r="H5243" s="28" t="s">
        <v>47</v>
      </c>
      <c r="I5243" s="28">
        <v>4.24</v>
      </c>
      <c r="J5243" s="28">
        <v>10.49</v>
      </c>
      <c r="K5243" s="28">
        <v>253.53</v>
      </c>
      <c r="L5243" s="28">
        <v>10.04</v>
      </c>
      <c r="M5243" s="28" t="s">
        <v>48</v>
      </c>
      <c r="N5243" s="28">
        <v>67.9703758272229</v>
      </c>
    </row>
    <row r="5244">
      <c r="A5244" s="28">
        <v>5243.0</v>
      </c>
      <c r="B5244" s="28">
        <v>24.0</v>
      </c>
      <c r="C5244" s="28" t="s">
        <v>49</v>
      </c>
      <c r="D5244" s="28">
        <v>7.44</v>
      </c>
      <c r="E5244" s="28">
        <v>8.5</v>
      </c>
      <c r="F5244" s="28">
        <v>7.7</v>
      </c>
      <c r="G5244" s="28">
        <v>82.44</v>
      </c>
      <c r="H5244" s="28" t="s">
        <v>47</v>
      </c>
      <c r="I5244" s="28">
        <v>1.91</v>
      </c>
      <c r="J5244" s="28">
        <v>9.75</v>
      </c>
      <c r="K5244" s="28">
        <v>247.37</v>
      </c>
      <c r="L5244" s="28">
        <v>11.98</v>
      </c>
      <c r="M5244" s="28" t="s">
        <v>46</v>
      </c>
      <c r="N5244" s="28">
        <v>82.3082693685406</v>
      </c>
    </row>
    <row r="5245">
      <c r="A5245" s="28">
        <v>5244.0</v>
      </c>
      <c r="B5245" s="28">
        <v>16.0</v>
      </c>
      <c r="C5245" s="28" t="s">
        <v>44</v>
      </c>
      <c r="D5245" s="28">
        <v>6.85</v>
      </c>
      <c r="E5245" s="28">
        <v>2.84</v>
      </c>
      <c r="F5245" s="28">
        <v>6.41</v>
      </c>
      <c r="G5245" s="28">
        <v>64.64</v>
      </c>
      <c r="H5245" s="28" t="s">
        <v>47</v>
      </c>
      <c r="I5245" s="28">
        <v>4.11</v>
      </c>
      <c r="J5245" s="28">
        <v>8.28</v>
      </c>
      <c r="K5245" s="28">
        <v>245.37</v>
      </c>
      <c r="L5245" s="28">
        <v>16.86</v>
      </c>
      <c r="M5245" s="28" t="s">
        <v>46</v>
      </c>
      <c r="N5245" s="28">
        <v>27.71</v>
      </c>
    </row>
    <row r="5246">
      <c r="A5246" s="28">
        <v>5245.0</v>
      </c>
      <c r="B5246" s="28">
        <v>18.0</v>
      </c>
      <c r="C5246" s="28" t="s">
        <v>49</v>
      </c>
      <c r="D5246" s="28">
        <v>3.68</v>
      </c>
      <c r="E5246" s="28">
        <v>3.23</v>
      </c>
      <c r="F5246" s="28">
        <v>6.27</v>
      </c>
      <c r="G5246" s="28">
        <v>99.53</v>
      </c>
      <c r="H5246" s="28" t="s">
        <v>45</v>
      </c>
      <c r="I5246" s="28">
        <v>0.75</v>
      </c>
      <c r="J5246" s="28">
        <v>8.66</v>
      </c>
      <c r="K5246" s="28">
        <v>268.08</v>
      </c>
      <c r="L5246" s="28">
        <v>13.49</v>
      </c>
      <c r="M5246" s="28" t="s">
        <v>48</v>
      </c>
      <c r="N5246" s="28">
        <v>57.13</v>
      </c>
    </row>
    <row r="5247">
      <c r="A5247" s="28">
        <v>5246.0</v>
      </c>
      <c r="B5247" s="28">
        <v>20.0</v>
      </c>
      <c r="C5247" s="28" t="s">
        <v>49</v>
      </c>
      <c r="D5247" s="28">
        <v>6.61</v>
      </c>
      <c r="E5247" s="28">
        <v>2.73</v>
      </c>
      <c r="F5247" s="28">
        <v>7.94</v>
      </c>
      <c r="G5247" s="28">
        <v>79.6</v>
      </c>
      <c r="H5247" s="28" t="s">
        <v>51</v>
      </c>
      <c r="I5247" s="28">
        <v>4.56</v>
      </c>
      <c r="J5247" s="28">
        <v>12.01</v>
      </c>
      <c r="K5247" s="28">
        <v>228.15</v>
      </c>
      <c r="L5247" s="28">
        <v>16.42</v>
      </c>
      <c r="M5247" s="28" t="s">
        <v>46</v>
      </c>
      <c r="N5247" s="28">
        <v>30.85</v>
      </c>
    </row>
    <row r="5248">
      <c r="A5248" s="28">
        <v>5247.0</v>
      </c>
      <c r="B5248" s="28">
        <v>18.0</v>
      </c>
      <c r="C5248" s="28" t="s">
        <v>44</v>
      </c>
      <c r="D5248" s="28">
        <v>3.38</v>
      </c>
      <c r="E5248" s="28">
        <v>2.42</v>
      </c>
      <c r="F5248" s="28">
        <v>4.97</v>
      </c>
      <c r="G5248" s="28">
        <v>78.08</v>
      </c>
      <c r="H5248" s="28" t="s">
        <v>47</v>
      </c>
      <c r="I5248" s="28">
        <v>2.42</v>
      </c>
      <c r="J5248" s="28">
        <v>6.62</v>
      </c>
      <c r="K5248" s="28">
        <v>274.46</v>
      </c>
      <c r="L5248" s="28">
        <v>5.17</v>
      </c>
      <c r="M5248" s="28" t="s">
        <v>48</v>
      </c>
      <c r="N5248" s="28">
        <v>56.77</v>
      </c>
    </row>
    <row r="5249">
      <c r="A5249" s="28">
        <v>5248.0</v>
      </c>
      <c r="B5249" s="28">
        <v>19.0</v>
      </c>
      <c r="C5249" s="28" t="s">
        <v>44</v>
      </c>
      <c r="D5249" s="28">
        <v>2.02</v>
      </c>
      <c r="E5249" s="28">
        <v>9.58</v>
      </c>
      <c r="F5249" s="28">
        <v>4.76</v>
      </c>
      <c r="G5249" s="28">
        <v>99.82</v>
      </c>
      <c r="H5249" s="28" t="s">
        <v>51</v>
      </c>
      <c r="I5249" s="28">
        <v>0.85</v>
      </c>
      <c r="J5249" s="28">
        <v>3.53</v>
      </c>
      <c r="K5249" s="28">
        <v>293.23</v>
      </c>
      <c r="L5249" s="28">
        <v>7.2</v>
      </c>
      <c r="M5249" s="28" t="s">
        <v>50</v>
      </c>
      <c r="N5249" s="28">
        <v>98.7</v>
      </c>
    </row>
    <row r="5250">
      <c r="A5250" s="28">
        <v>5249.0</v>
      </c>
      <c r="B5250" s="28">
        <v>18.0</v>
      </c>
      <c r="C5250" s="28" t="s">
        <v>49</v>
      </c>
      <c r="D5250" s="28">
        <v>7.87</v>
      </c>
      <c r="E5250" s="28">
        <v>6.42</v>
      </c>
      <c r="F5250" s="28">
        <v>7.32</v>
      </c>
      <c r="G5250" s="28">
        <v>94.55</v>
      </c>
      <c r="H5250" s="28" t="s">
        <v>47</v>
      </c>
      <c r="I5250" s="28">
        <v>2.68</v>
      </c>
      <c r="J5250" s="28">
        <v>9.08</v>
      </c>
      <c r="K5250" s="28">
        <v>232.38</v>
      </c>
      <c r="L5250" s="28">
        <v>17.28</v>
      </c>
      <c r="M5250" s="28" t="s">
        <v>46</v>
      </c>
      <c r="N5250" s="28">
        <v>44.84</v>
      </c>
    </row>
    <row r="5251">
      <c r="A5251" s="28">
        <v>5250.0</v>
      </c>
      <c r="B5251" s="28">
        <v>19.0</v>
      </c>
      <c r="C5251" s="28" t="s">
        <v>44</v>
      </c>
      <c r="D5251" s="28">
        <v>2.43</v>
      </c>
      <c r="E5251" s="28">
        <v>6.74</v>
      </c>
      <c r="F5251" s="28">
        <v>6.05</v>
      </c>
      <c r="G5251" s="28">
        <v>78.25</v>
      </c>
      <c r="H5251" s="28" t="s">
        <v>51</v>
      </c>
      <c r="I5251" s="28">
        <v>4.35</v>
      </c>
      <c r="J5251" s="28">
        <v>3.74</v>
      </c>
      <c r="K5251" s="28">
        <v>267.82</v>
      </c>
      <c r="L5251" s="28">
        <v>7.98</v>
      </c>
      <c r="M5251" s="28" t="s">
        <v>48</v>
      </c>
      <c r="N5251" s="28">
        <v>77.56</v>
      </c>
    </row>
    <row r="5252">
      <c r="A5252" s="28">
        <v>5251.0</v>
      </c>
      <c r="B5252" s="28">
        <v>16.0</v>
      </c>
      <c r="C5252" s="28" t="s">
        <v>49</v>
      </c>
      <c r="D5252" s="28">
        <v>2.59</v>
      </c>
      <c r="E5252" s="28">
        <v>9.59</v>
      </c>
      <c r="F5252" s="28">
        <v>7.55</v>
      </c>
      <c r="G5252" s="28">
        <v>76.75</v>
      </c>
      <c r="H5252" s="28" t="s">
        <v>47</v>
      </c>
      <c r="I5252" s="28">
        <v>1.95</v>
      </c>
      <c r="J5252" s="28">
        <v>5.79</v>
      </c>
      <c r="K5252" s="28">
        <v>279.27</v>
      </c>
      <c r="L5252" s="28">
        <v>7.96</v>
      </c>
      <c r="M5252" s="28" t="s">
        <v>48</v>
      </c>
      <c r="N5252" s="28">
        <v>100.0</v>
      </c>
    </row>
    <row r="5253">
      <c r="A5253" s="28">
        <v>5252.0</v>
      </c>
      <c r="B5253" s="28">
        <v>23.0</v>
      </c>
      <c r="C5253" s="28" t="s">
        <v>44</v>
      </c>
      <c r="D5253" s="28">
        <v>7.92</v>
      </c>
      <c r="E5253" s="28">
        <v>3.08</v>
      </c>
      <c r="F5253" s="28">
        <v>5.28</v>
      </c>
      <c r="G5253" s="28">
        <v>63.84</v>
      </c>
      <c r="H5253" s="28" t="s">
        <v>47</v>
      </c>
      <c r="I5253" s="28">
        <v>0.89</v>
      </c>
      <c r="J5253" s="28">
        <v>10.09</v>
      </c>
      <c r="K5253" s="28">
        <v>242.96</v>
      </c>
      <c r="L5253" s="28">
        <v>14.16</v>
      </c>
      <c r="M5253" s="28" t="s">
        <v>46</v>
      </c>
      <c r="N5253" s="28">
        <v>7.94</v>
      </c>
    </row>
    <row r="5254">
      <c r="A5254" s="28">
        <v>5253.0</v>
      </c>
      <c r="B5254" s="28">
        <v>19.0</v>
      </c>
      <c r="C5254" s="28" t="s">
        <v>49</v>
      </c>
      <c r="D5254" s="28">
        <v>1.07</v>
      </c>
      <c r="E5254" s="28">
        <v>1.05</v>
      </c>
      <c r="F5254" s="28">
        <v>5.62</v>
      </c>
      <c r="G5254" s="28">
        <v>97.06</v>
      </c>
      <c r="H5254" s="28" t="s">
        <v>47</v>
      </c>
      <c r="I5254" s="28">
        <v>2.88</v>
      </c>
      <c r="J5254" s="28">
        <v>4.38</v>
      </c>
      <c r="K5254" s="28">
        <v>307.32</v>
      </c>
      <c r="L5254" s="28">
        <v>5.12</v>
      </c>
      <c r="M5254" s="28" t="s">
        <v>48</v>
      </c>
      <c r="N5254" s="28">
        <v>57.73</v>
      </c>
    </row>
    <row r="5255">
      <c r="A5255" s="28">
        <v>5254.0</v>
      </c>
      <c r="B5255" s="28">
        <v>22.0</v>
      </c>
      <c r="C5255" s="28" t="s">
        <v>44</v>
      </c>
      <c r="D5255" s="28">
        <v>6.08</v>
      </c>
      <c r="E5255" s="28">
        <v>6.39</v>
      </c>
      <c r="F5255" s="28">
        <v>8.48</v>
      </c>
      <c r="G5255" s="28">
        <v>93.75</v>
      </c>
      <c r="H5255" s="28" t="s">
        <v>47</v>
      </c>
      <c r="I5255" s="28">
        <v>4.17</v>
      </c>
      <c r="J5255" s="28">
        <v>9.52</v>
      </c>
      <c r="K5255" s="28">
        <v>247.66</v>
      </c>
      <c r="L5255" s="28">
        <v>10.77</v>
      </c>
      <c r="M5255" s="28" t="s">
        <v>46</v>
      </c>
      <c r="N5255" s="28">
        <v>63.2</v>
      </c>
    </row>
    <row r="5256">
      <c r="A5256" s="28">
        <v>5255.0</v>
      </c>
      <c r="B5256" s="28">
        <v>17.0</v>
      </c>
      <c r="C5256" s="28" t="s">
        <v>49</v>
      </c>
      <c r="D5256" s="28">
        <v>7.49</v>
      </c>
      <c r="E5256" s="28">
        <v>5.57</v>
      </c>
      <c r="F5256" s="28">
        <v>6.11</v>
      </c>
      <c r="G5256" s="28">
        <v>72.4</v>
      </c>
      <c r="H5256" s="28" t="s">
        <v>45</v>
      </c>
      <c r="I5256" s="28">
        <v>0.61</v>
      </c>
      <c r="J5256" s="28">
        <v>10.78</v>
      </c>
      <c r="K5256" s="28">
        <v>224.48</v>
      </c>
      <c r="L5256" s="28">
        <v>15.08</v>
      </c>
      <c r="M5256" s="28" t="s">
        <v>46</v>
      </c>
      <c r="N5256" s="28">
        <v>45.8</v>
      </c>
    </row>
    <row r="5257">
      <c r="A5257" s="28">
        <v>5256.0</v>
      </c>
      <c r="B5257" s="28">
        <v>17.0</v>
      </c>
      <c r="C5257" s="28" t="s">
        <v>44</v>
      </c>
      <c r="D5257" s="28">
        <v>4.09</v>
      </c>
      <c r="E5257" s="28">
        <v>5.3</v>
      </c>
      <c r="F5257" s="28">
        <v>6.95</v>
      </c>
      <c r="G5257" s="28">
        <v>90.13</v>
      </c>
      <c r="H5257" s="28" t="s">
        <v>51</v>
      </c>
      <c r="I5257" s="28">
        <v>0.21</v>
      </c>
      <c r="J5257" s="28">
        <v>8.19</v>
      </c>
      <c r="K5257" s="28">
        <v>278.81</v>
      </c>
      <c r="L5257" s="28">
        <v>12.3</v>
      </c>
      <c r="M5257" s="28" t="s">
        <v>48</v>
      </c>
      <c r="N5257" s="28">
        <v>69.68</v>
      </c>
    </row>
    <row r="5258">
      <c r="A5258" s="28">
        <v>5257.0</v>
      </c>
      <c r="B5258" s="28">
        <v>21.0</v>
      </c>
      <c r="C5258" s="28" t="s">
        <v>44</v>
      </c>
      <c r="D5258" s="28">
        <v>0.02</v>
      </c>
      <c r="E5258" s="28">
        <v>1.56</v>
      </c>
      <c r="F5258" s="28">
        <v>4.53</v>
      </c>
      <c r="G5258" s="28">
        <v>90.51</v>
      </c>
      <c r="H5258" s="28" t="s">
        <v>45</v>
      </c>
      <c r="I5258" s="28">
        <v>0.28</v>
      </c>
      <c r="J5258" s="28">
        <v>4.42</v>
      </c>
      <c r="K5258" s="28">
        <v>301.72</v>
      </c>
      <c r="L5258" s="28">
        <v>4.21</v>
      </c>
      <c r="M5258" s="28" t="s">
        <v>48</v>
      </c>
      <c r="N5258" s="28">
        <v>47.37</v>
      </c>
    </row>
    <row r="5259">
      <c r="A5259" s="28">
        <v>5258.0</v>
      </c>
      <c r="B5259" s="28">
        <v>17.0</v>
      </c>
      <c r="C5259" s="28" t="s">
        <v>49</v>
      </c>
      <c r="D5259" s="28">
        <v>3.0</v>
      </c>
      <c r="E5259" s="28">
        <v>5.09</v>
      </c>
      <c r="F5259" s="28">
        <v>4.89</v>
      </c>
      <c r="G5259" s="28">
        <v>69.12</v>
      </c>
      <c r="H5259" s="28" t="s">
        <v>45</v>
      </c>
      <c r="I5259" s="28">
        <v>1.15</v>
      </c>
      <c r="J5259" s="28">
        <v>5.98</v>
      </c>
      <c r="K5259" s="28">
        <v>279.75</v>
      </c>
      <c r="L5259" s="28">
        <v>5.6</v>
      </c>
      <c r="M5259" s="28" t="s">
        <v>48</v>
      </c>
      <c r="N5259" s="28">
        <v>55.94</v>
      </c>
    </row>
    <row r="5260">
      <c r="A5260" s="28">
        <v>5259.0</v>
      </c>
      <c r="B5260" s="28">
        <v>21.0</v>
      </c>
      <c r="C5260" s="28" t="s">
        <v>44</v>
      </c>
      <c r="D5260" s="28">
        <v>0.89</v>
      </c>
      <c r="E5260" s="28">
        <v>3.59</v>
      </c>
      <c r="F5260" s="28">
        <v>4.18</v>
      </c>
      <c r="G5260" s="28">
        <v>84.55</v>
      </c>
      <c r="H5260" s="28" t="s">
        <v>51</v>
      </c>
      <c r="I5260" s="28">
        <v>0.04</v>
      </c>
      <c r="J5260" s="28">
        <v>3.58</v>
      </c>
      <c r="K5260" s="28">
        <v>288.51</v>
      </c>
      <c r="L5260" s="28">
        <v>0.85</v>
      </c>
      <c r="M5260" s="28" t="s">
        <v>48</v>
      </c>
      <c r="N5260" s="28">
        <v>58.72</v>
      </c>
    </row>
    <row r="5261">
      <c r="A5261" s="28">
        <v>5260.0</v>
      </c>
      <c r="B5261" s="28">
        <v>17.0</v>
      </c>
      <c r="C5261" s="28" t="s">
        <v>44</v>
      </c>
      <c r="D5261" s="28">
        <v>3.33</v>
      </c>
      <c r="E5261" s="28">
        <v>3.47</v>
      </c>
      <c r="F5261" s="28">
        <v>6.12</v>
      </c>
      <c r="G5261" s="28">
        <v>70.2</v>
      </c>
      <c r="H5261" s="28" t="s">
        <v>47</v>
      </c>
      <c r="I5261" s="28">
        <v>2.14</v>
      </c>
      <c r="J5261" s="28">
        <v>6.17</v>
      </c>
      <c r="K5261" s="28">
        <v>279.84</v>
      </c>
      <c r="L5261" s="28">
        <v>8.13</v>
      </c>
      <c r="M5261" s="28" t="s">
        <v>48</v>
      </c>
      <c r="N5261" s="28">
        <v>54.32</v>
      </c>
    </row>
    <row r="5262">
      <c r="A5262" s="28">
        <v>5261.0</v>
      </c>
      <c r="B5262" s="28">
        <v>19.0</v>
      </c>
      <c r="C5262" s="28" t="s">
        <v>44</v>
      </c>
      <c r="D5262" s="28">
        <v>6.32</v>
      </c>
      <c r="E5262" s="28">
        <v>3.0</v>
      </c>
      <c r="F5262" s="28">
        <v>8.94</v>
      </c>
      <c r="G5262" s="28">
        <v>91.6</v>
      </c>
      <c r="H5262" s="28" t="s">
        <v>51</v>
      </c>
      <c r="I5262" s="28">
        <v>3.49</v>
      </c>
      <c r="J5262" s="28">
        <v>7.67</v>
      </c>
      <c r="K5262" s="28">
        <v>239.7</v>
      </c>
      <c r="L5262" s="28">
        <v>17.32</v>
      </c>
      <c r="M5262" s="28" t="s">
        <v>46</v>
      </c>
      <c r="N5262" s="28">
        <v>44.91</v>
      </c>
    </row>
    <row r="5263">
      <c r="A5263" s="28">
        <v>5262.0</v>
      </c>
      <c r="B5263" s="28">
        <v>22.0</v>
      </c>
      <c r="C5263" s="28" t="s">
        <v>44</v>
      </c>
      <c r="D5263" s="28">
        <v>3.51</v>
      </c>
      <c r="E5263" s="28">
        <v>3.99</v>
      </c>
      <c r="F5263" s="28">
        <v>8.37</v>
      </c>
      <c r="G5263" s="28">
        <v>66.15</v>
      </c>
      <c r="H5263" s="28" t="s">
        <v>47</v>
      </c>
      <c r="I5263" s="28">
        <v>3.55</v>
      </c>
      <c r="J5263" s="28">
        <v>6.12</v>
      </c>
      <c r="K5263" s="28">
        <v>261.58</v>
      </c>
      <c r="L5263" s="28">
        <v>9.45</v>
      </c>
      <c r="M5263" s="28" t="s">
        <v>48</v>
      </c>
      <c r="N5263" s="28">
        <v>62.29</v>
      </c>
    </row>
    <row r="5264">
      <c r="A5264" s="28">
        <v>5263.0</v>
      </c>
      <c r="B5264" s="28">
        <v>23.0</v>
      </c>
      <c r="C5264" s="28" t="s">
        <v>49</v>
      </c>
      <c r="D5264" s="28">
        <v>3.46</v>
      </c>
      <c r="E5264" s="28">
        <v>4.18</v>
      </c>
      <c r="F5264" s="28">
        <v>7.16</v>
      </c>
      <c r="G5264" s="28">
        <v>86.76</v>
      </c>
      <c r="H5264" s="28" t="s">
        <v>47</v>
      </c>
      <c r="I5264" s="28">
        <v>3.18</v>
      </c>
      <c r="J5264" s="28">
        <v>5.46</v>
      </c>
      <c r="K5264" s="28">
        <v>288.59</v>
      </c>
      <c r="L5264" s="28">
        <v>12.63</v>
      </c>
      <c r="M5264" s="28" t="s">
        <v>48</v>
      </c>
      <c r="N5264" s="28">
        <v>63.69</v>
      </c>
    </row>
    <row r="5265">
      <c r="A5265" s="28">
        <v>5264.0</v>
      </c>
      <c r="B5265" s="28">
        <v>18.0</v>
      </c>
      <c r="C5265" s="28" t="s">
        <v>49</v>
      </c>
      <c r="D5265" s="28">
        <v>4.45</v>
      </c>
      <c r="E5265" s="28">
        <v>3.78</v>
      </c>
      <c r="F5265" s="28">
        <v>8.31</v>
      </c>
      <c r="G5265" s="28">
        <v>73.04</v>
      </c>
      <c r="H5265" s="28" t="s">
        <v>45</v>
      </c>
      <c r="I5265" s="28">
        <v>1.48</v>
      </c>
      <c r="J5265" s="28">
        <v>6.9</v>
      </c>
      <c r="K5265" s="28">
        <v>273.5</v>
      </c>
      <c r="L5265" s="28">
        <v>9.8</v>
      </c>
      <c r="M5265" s="28" t="s">
        <v>48</v>
      </c>
      <c r="N5265" s="28">
        <v>51.87</v>
      </c>
    </row>
    <row r="5266">
      <c r="A5266" s="28">
        <v>5265.0</v>
      </c>
      <c r="B5266" s="28">
        <v>24.0</v>
      </c>
      <c r="C5266" s="28" t="s">
        <v>44</v>
      </c>
      <c r="D5266" s="28">
        <v>4.65</v>
      </c>
      <c r="E5266" s="28">
        <v>9.81</v>
      </c>
      <c r="F5266" s="28">
        <v>6.97</v>
      </c>
      <c r="G5266" s="28">
        <v>61.45</v>
      </c>
      <c r="H5266" s="28" t="s">
        <v>45</v>
      </c>
      <c r="I5266" s="28">
        <v>3.68</v>
      </c>
      <c r="J5266" s="28">
        <v>9.22</v>
      </c>
      <c r="K5266" s="28">
        <v>274.5</v>
      </c>
      <c r="L5266" s="28">
        <v>13.35</v>
      </c>
      <c r="M5266" s="28" t="s">
        <v>48</v>
      </c>
      <c r="N5266" s="28">
        <v>80.54</v>
      </c>
    </row>
    <row r="5267">
      <c r="A5267" s="28">
        <v>5266.0</v>
      </c>
      <c r="B5267" s="28">
        <v>17.0</v>
      </c>
      <c r="C5267" s="28" t="s">
        <v>49</v>
      </c>
      <c r="D5267" s="28">
        <v>6.85</v>
      </c>
      <c r="E5267" s="28">
        <v>9.39</v>
      </c>
      <c r="F5267" s="28">
        <v>5.84</v>
      </c>
      <c r="G5267" s="28">
        <v>64.95</v>
      </c>
      <c r="H5267" s="28" t="s">
        <v>45</v>
      </c>
      <c r="I5267" s="28">
        <v>2.88</v>
      </c>
      <c r="J5267" s="28">
        <v>12.79</v>
      </c>
      <c r="K5267" s="28">
        <v>222.73</v>
      </c>
      <c r="L5267" s="28">
        <v>16.04</v>
      </c>
      <c r="M5267" s="28" t="s">
        <v>50</v>
      </c>
      <c r="N5267" s="28">
        <v>72.2833858042262</v>
      </c>
    </row>
    <row r="5268">
      <c r="A5268" s="28">
        <v>5267.0</v>
      </c>
      <c r="B5268" s="28">
        <v>23.0</v>
      </c>
      <c r="C5268" s="28" t="s">
        <v>49</v>
      </c>
      <c r="D5268" s="28">
        <v>2.47</v>
      </c>
      <c r="E5268" s="28">
        <v>6.17</v>
      </c>
      <c r="F5268" s="28">
        <v>4.87</v>
      </c>
      <c r="G5268" s="28">
        <v>86.2</v>
      </c>
      <c r="H5268" s="28" t="s">
        <v>51</v>
      </c>
      <c r="I5268" s="28">
        <v>4.31</v>
      </c>
      <c r="J5268" s="28">
        <v>8.09</v>
      </c>
      <c r="K5268" s="28">
        <v>280.32</v>
      </c>
      <c r="L5268" s="28">
        <v>6.15</v>
      </c>
      <c r="M5268" s="28" t="s">
        <v>48</v>
      </c>
      <c r="N5268" s="28">
        <v>68.5</v>
      </c>
    </row>
    <row r="5269">
      <c r="A5269" s="28">
        <v>5268.0</v>
      </c>
      <c r="B5269" s="28">
        <v>23.0</v>
      </c>
      <c r="C5269" s="28" t="s">
        <v>49</v>
      </c>
      <c r="D5269" s="28">
        <v>6.57</v>
      </c>
      <c r="E5269" s="28">
        <v>9.83</v>
      </c>
      <c r="F5269" s="28">
        <v>7.27</v>
      </c>
      <c r="G5269" s="28">
        <v>69.6</v>
      </c>
      <c r="H5269" s="28" t="s">
        <v>45</v>
      </c>
      <c r="I5269" s="28">
        <v>2.39</v>
      </c>
      <c r="J5269" s="28">
        <v>11.68</v>
      </c>
      <c r="K5269" s="28">
        <v>253.18</v>
      </c>
      <c r="L5269" s="28">
        <v>13.79</v>
      </c>
      <c r="M5269" s="28" t="s">
        <v>46</v>
      </c>
      <c r="N5269" s="28">
        <v>82.3197640173505</v>
      </c>
    </row>
    <row r="5270">
      <c r="A5270" s="28">
        <v>5269.0</v>
      </c>
      <c r="B5270" s="28">
        <v>19.0</v>
      </c>
      <c r="C5270" s="28" t="s">
        <v>44</v>
      </c>
      <c r="D5270" s="28">
        <v>4.53</v>
      </c>
      <c r="E5270" s="28">
        <v>9.92</v>
      </c>
      <c r="F5270" s="28">
        <v>4.97</v>
      </c>
      <c r="G5270" s="28">
        <v>85.24</v>
      </c>
      <c r="H5270" s="28" t="s">
        <v>47</v>
      </c>
      <c r="I5270" s="28">
        <v>0.9</v>
      </c>
      <c r="J5270" s="28">
        <v>9.22</v>
      </c>
      <c r="K5270" s="28">
        <v>273.75</v>
      </c>
      <c r="L5270" s="28">
        <v>12.11</v>
      </c>
      <c r="M5270" s="28" t="s">
        <v>50</v>
      </c>
      <c r="N5270" s="28">
        <v>82.71</v>
      </c>
    </row>
    <row r="5271">
      <c r="A5271" s="28">
        <v>5270.0</v>
      </c>
      <c r="B5271" s="28">
        <v>16.0</v>
      </c>
      <c r="C5271" s="28" t="s">
        <v>49</v>
      </c>
      <c r="D5271" s="28">
        <v>2.4</v>
      </c>
      <c r="E5271" s="28">
        <v>4.2</v>
      </c>
      <c r="F5271" s="28">
        <v>6.09</v>
      </c>
      <c r="G5271" s="28">
        <v>76.59</v>
      </c>
      <c r="H5271" s="28" t="s">
        <v>45</v>
      </c>
      <c r="I5271" s="28">
        <v>3.17</v>
      </c>
      <c r="J5271" s="28">
        <v>8.12</v>
      </c>
      <c r="K5271" s="28">
        <v>305.24</v>
      </c>
      <c r="L5271" s="28">
        <v>10.25</v>
      </c>
      <c r="M5271" s="28" t="s">
        <v>48</v>
      </c>
      <c r="N5271" s="28">
        <v>69.42</v>
      </c>
    </row>
    <row r="5272">
      <c r="A5272" s="28">
        <v>5271.0</v>
      </c>
      <c r="B5272" s="28">
        <v>16.0</v>
      </c>
      <c r="C5272" s="28" t="s">
        <v>49</v>
      </c>
      <c r="D5272" s="28">
        <v>2.36</v>
      </c>
      <c r="E5272" s="28">
        <v>5.01</v>
      </c>
      <c r="F5272" s="28">
        <v>8.13</v>
      </c>
      <c r="G5272" s="28">
        <v>87.71</v>
      </c>
      <c r="H5272" s="28" t="s">
        <v>45</v>
      </c>
      <c r="I5272" s="28">
        <v>0.75</v>
      </c>
      <c r="J5272" s="28">
        <v>7.12</v>
      </c>
      <c r="K5272" s="28">
        <v>289.28</v>
      </c>
      <c r="L5272" s="28">
        <v>6.45</v>
      </c>
      <c r="M5272" s="28" t="s">
        <v>48</v>
      </c>
      <c r="N5272" s="28">
        <v>80.9</v>
      </c>
    </row>
    <row r="5273">
      <c r="A5273" s="28">
        <v>5272.0</v>
      </c>
      <c r="B5273" s="28">
        <v>17.0</v>
      </c>
      <c r="C5273" s="28" t="s">
        <v>49</v>
      </c>
      <c r="D5273" s="28">
        <v>2.89</v>
      </c>
      <c r="E5273" s="28">
        <v>9.63</v>
      </c>
      <c r="F5273" s="28">
        <v>4.65</v>
      </c>
      <c r="G5273" s="28">
        <v>79.72</v>
      </c>
      <c r="H5273" s="28" t="s">
        <v>45</v>
      </c>
      <c r="I5273" s="28">
        <v>4.82</v>
      </c>
      <c r="J5273" s="28">
        <v>6.24</v>
      </c>
      <c r="K5273" s="28">
        <v>284.23</v>
      </c>
      <c r="L5273" s="28">
        <v>10.3</v>
      </c>
      <c r="M5273" s="28" t="s">
        <v>50</v>
      </c>
      <c r="N5273" s="28">
        <v>74.55</v>
      </c>
    </row>
    <row r="5274">
      <c r="A5274" s="28">
        <v>5273.0</v>
      </c>
      <c r="B5274" s="28">
        <v>24.0</v>
      </c>
      <c r="C5274" s="28" t="s">
        <v>44</v>
      </c>
      <c r="D5274" s="28">
        <v>4.98</v>
      </c>
      <c r="E5274" s="28">
        <v>6.48</v>
      </c>
      <c r="F5274" s="28">
        <v>4.65</v>
      </c>
      <c r="G5274" s="28">
        <v>72.34</v>
      </c>
      <c r="H5274" s="28" t="s">
        <v>51</v>
      </c>
      <c r="I5274" s="28">
        <v>3.52</v>
      </c>
      <c r="J5274" s="28">
        <v>8.99</v>
      </c>
      <c r="K5274" s="28">
        <v>266.4</v>
      </c>
      <c r="L5274" s="28">
        <v>15.63</v>
      </c>
      <c r="M5274" s="28" t="s">
        <v>48</v>
      </c>
      <c r="N5274" s="28">
        <v>62.01</v>
      </c>
    </row>
    <row r="5275">
      <c r="A5275" s="28">
        <v>5274.0</v>
      </c>
      <c r="B5275" s="28">
        <v>17.0</v>
      </c>
      <c r="C5275" s="28" t="s">
        <v>44</v>
      </c>
      <c r="D5275" s="28">
        <v>1.85</v>
      </c>
      <c r="E5275" s="28">
        <v>2.92</v>
      </c>
      <c r="F5275" s="28">
        <v>5.12</v>
      </c>
      <c r="G5275" s="28">
        <v>65.83</v>
      </c>
      <c r="H5275" s="28" t="s">
        <v>47</v>
      </c>
      <c r="I5275" s="28">
        <v>3.78</v>
      </c>
      <c r="J5275" s="28">
        <v>4.38</v>
      </c>
      <c r="K5275" s="28">
        <v>284.29</v>
      </c>
      <c r="L5275" s="28">
        <v>6.7</v>
      </c>
      <c r="M5275" s="28" t="s">
        <v>48</v>
      </c>
      <c r="N5275" s="28">
        <v>54.25</v>
      </c>
    </row>
    <row r="5276">
      <c r="A5276" s="28">
        <v>5275.0</v>
      </c>
      <c r="B5276" s="28">
        <v>17.0</v>
      </c>
      <c r="C5276" s="28" t="s">
        <v>49</v>
      </c>
      <c r="D5276" s="28">
        <v>7.36</v>
      </c>
      <c r="E5276" s="28">
        <v>7.2</v>
      </c>
      <c r="F5276" s="28">
        <v>6.76</v>
      </c>
      <c r="G5276" s="28">
        <v>73.64</v>
      </c>
      <c r="H5276" s="28" t="s">
        <v>47</v>
      </c>
      <c r="I5276" s="28">
        <v>3.4</v>
      </c>
      <c r="J5276" s="28">
        <v>8.38</v>
      </c>
      <c r="K5276" s="28">
        <v>233.64</v>
      </c>
      <c r="L5276" s="28">
        <v>15.88</v>
      </c>
      <c r="M5276" s="28" t="s">
        <v>46</v>
      </c>
      <c r="N5276" s="28">
        <v>72.8074476250649</v>
      </c>
    </row>
    <row r="5277">
      <c r="A5277" s="28">
        <v>5276.0</v>
      </c>
      <c r="B5277" s="28">
        <v>21.0</v>
      </c>
      <c r="C5277" s="28" t="s">
        <v>44</v>
      </c>
      <c r="D5277" s="28">
        <v>4.6</v>
      </c>
      <c r="E5277" s="28">
        <v>2.85</v>
      </c>
      <c r="F5277" s="28">
        <v>5.26</v>
      </c>
      <c r="G5277" s="28">
        <v>85.4</v>
      </c>
      <c r="H5277" s="28" t="s">
        <v>47</v>
      </c>
      <c r="I5277" s="28">
        <v>0.49</v>
      </c>
      <c r="J5277" s="28">
        <v>7.37</v>
      </c>
      <c r="K5277" s="28">
        <v>290.15</v>
      </c>
      <c r="L5277" s="28">
        <v>9.24</v>
      </c>
      <c r="M5277" s="28" t="s">
        <v>48</v>
      </c>
      <c r="N5277" s="28">
        <v>48.06</v>
      </c>
    </row>
    <row r="5278">
      <c r="A5278" s="28">
        <v>5277.0</v>
      </c>
      <c r="B5278" s="28">
        <v>22.0</v>
      </c>
      <c r="C5278" s="28" t="s">
        <v>49</v>
      </c>
      <c r="D5278" s="28">
        <v>7.36</v>
      </c>
      <c r="E5278" s="28">
        <v>4.05</v>
      </c>
      <c r="F5278" s="28">
        <v>6.52</v>
      </c>
      <c r="G5278" s="28">
        <v>89.62</v>
      </c>
      <c r="H5278" s="28" t="s">
        <v>45</v>
      </c>
      <c r="I5278" s="28">
        <v>2.33</v>
      </c>
      <c r="J5278" s="28">
        <v>10.38</v>
      </c>
      <c r="K5278" s="28">
        <v>228.1</v>
      </c>
      <c r="L5278" s="28">
        <v>18.84</v>
      </c>
      <c r="M5278" s="28" t="s">
        <v>46</v>
      </c>
      <c r="N5278" s="28">
        <v>35.8</v>
      </c>
    </row>
    <row r="5279">
      <c r="A5279" s="28">
        <v>5278.0</v>
      </c>
      <c r="B5279" s="28">
        <v>22.0</v>
      </c>
      <c r="C5279" s="28" t="s">
        <v>44</v>
      </c>
      <c r="D5279" s="28">
        <v>0.37</v>
      </c>
      <c r="E5279" s="28">
        <v>3.05</v>
      </c>
      <c r="F5279" s="28">
        <v>5.51</v>
      </c>
      <c r="G5279" s="28">
        <v>66.41</v>
      </c>
      <c r="H5279" s="28" t="s">
        <v>51</v>
      </c>
      <c r="I5279" s="28">
        <v>3.26</v>
      </c>
      <c r="J5279" s="28">
        <v>5.04</v>
      </c>
      <c r="K5279" s="28">
        <v>299.53</v>
      </c>
      <c r="L5279" s="28">
        <v>0.79</v>
      </c>
      <c r="M5279" s="28" t="s">
        <v>48</v>
      </c>
      <c r="N5279" s="28">
        <v>65.4339247646334</v>
      </c>
    </row>
    <row r="5280">
      <c r="A5280" s="28">
        <v>5279.0</v>
      </c>
      <c r="B5280" s="28">
        <v>24.0</v>
      </c>
      <c r="C5280" s="28" t="s">
        <v>49</v>
      </c>
      <c r="D5280" s="28">
        <v>2.74</v>
      </c>
      <c r="E5280" s="28">
        <v>3.2</v>
      </c>
      <c r="F5280" s="28">
        <v>6.53</v>
      </c>
      <c r="G5280" s="28">
        <v>86.57</v>
      </c>
      <c r="H5280" s="28" t="s">
        <v>51</v>
      </c>
      <c r="I5280" s="28">
        <v>1.15</v>
      </c>
      <c r="J5280" s="28">
        <v>8.04</v>
      </c>
      <c r="K5280" s="28">
        <v>291.23</v>
      </c>
      <c r="L5280" s="28">
        <v>9.34</v>
      </c>
      <c r="M5280" s="28" t="s">
        <v>48</v>
      </c>
      <c r="N5280" s="28">
        <v>56.52</v>
      </c>
    </row>
    <row r="5281">
      <c r="A5281" s="28">
        <v>5280.0</v>
      </c>
      <c r="B5281" s="28">
        <v>21.0</v>
      </c>
      <c r="C5281" s="28" t="s">
        <v>49</v>
      </c>
      <c r="D5281" s="28">
        <v>0.18</v>
      </c>
      <c r="E5281" s="28">
        <v>1.04</v>
      </c>
      <c r="F5281" s="28">
        <v>5.39</v>
      </c>
      <c r="G5281" s="28">
        <v>67.17</v>
      </c>
      <c r="H5281" s="28" t="s">
        <v>45</v>
      </c>
      <c r="I5281" s="28">
        <v>3.4</v>
      </c>
      <c r="J5281" s="28">
        <v>5.99</v>
      </c>
      <c r="K5281" s="28">
        <v>308.83</v>
      </c>
      <c r="L5281" s="28">
        <v>0.69</v>
      </c>
      <c r="M5281" s="28" t="s">
        <v>48</v>
      </c>
      <c r="N5281" s="28">
        <v>51.06</v>
      </c>
    </row>
    <row r="5282">
      <c r="A5282" s="28">
        <v>5281.0</v>
      </c>
      <c r="B5282" s="28">
        <v>23.0</v>
      </c>
      <c r="C5282" s="28" t="s">
        <v>49</v>
      </c>
      <c r="D5282" s="28">
        <v>2.18</v>
      </c>
      <c r="E5282" s="28">
        <v>8.93</v>
      </c>
      <c r="F5282" s="28">
        <v>8.9</v>
      </c>
      <c r="G5282" s="28">
        <v>68.87</v>
      </c>
      <c r="H5282" s="28" t="s">
        <v>51</v>
      </c>
      <c r="I5282" s="28">
        <v>4.1</v>
      </c>
      <c r="J5282" s="28">
        <v>4.94</v>
      </c>
      <c r="K5282" s="28">
        <v>292.77</v>
      </c>
      <c r="L5282" s="28">
        <v>3.63</v>
      </c>
      <c r="M5282" s="28" t="s">
        <v>48</v>
      </c>
      <c r="N5282" s="28">
        <v>100.0</v>
      </c>
    </row>
    <row r="5283">
      <c r="A5283" s="28">
        <v>5282.0</v>
      </c>
      <c r="B5283" s="28">
        <v>21.0</v>
      </c>
      <c r="C5283" s="28" t="s">
        <v>49</v>
      </c>
      <c r="D5283" s="28">
        <v>6.9</v>
      </c>
      <c r="E5283" s="28">
        <v>3.66</v>
      </c>
      <c r="F5283" s="28">
        <v>6.46</v>
      </c>
      <c r="G5283" s="28">
        <v>81.25</v>
      </c>
      <c r="H5283" s="28" t="s">
        <v>45</v>
      </c>
      <c r="I5283" s="28">
        <v>1.37</v>
      </c>
      <c r="J5283" s="28">
        <v>12.69</v>
      </c>
      <c r="K5283" s="28">
        <v>248.08</v>
      </c>
      <c r="L5283" s="28">
        <v>16.57</v>
      </c>
      <c r="M5283" s="28" t="s">
        <v>46</v>
      </c>
      <c r="N5283" s="28">
        <v>32.29</v>
      </c>
    </row>
    <row r="5284">
      <c r="A5284" s="28">
        <v>5283.0</v>
      </c>
      <c r="B5284" s="28">
        <v>17.0</v>
      </c>
      <c r="C5284" s="28" t="s">
        <v>49</v>
      </c>
      <c r="D5284" s="28">
        <v>0.29</v>
      </c>
      <c r="E5284" s="28">
        <v>1.78</v>
      </c>
      <c r="F5284" s="28">
        <v>7.72</v>
      </c>
      <c r="G5284" s="28">
        <v>71.57</v>
      </c>
      <c r="H5284" s="28" t="s">
        <v>45</v>
      </c>
      <c r="I5284" s="28">
        <v>1.0</v>
      </c>
      <c r="J5284" s="28">
        <v>5.29</v>
      </c>
      <c r="K5284" s="28">
        <v>322.1</v>
      </c>
      <c r="L5284" s="28">
        <v>4.49</v>
      </c>
      <c r="M5284" s="28" t="s">
        <v>48</v>
      </c>
      <c r="N5284" s="28">
        <v>59.7</v>
      </c>
    </row>
    <row r="5285">
      <c r="A5285" s="28">
        <v>5284.0</v>
      </c>
      <c r="B5285" s="28">
        <v>16.0</v>
      </c>
      <c r="C5285" s="28" t="s">
        <v>44</v>
      </c>
      <c r="D5285" s="28">
        <v>3.49</v>
      </c>
      <c r="E5285" s="28">
        <v>1.78</v>
      </c>
      <c r="F5285" s="28">
        <v>7.5</v>
      </c>
      <c r="G5285" s="28">
        <v>86.46</v>
      </c>
      <c r="H5285" s="28" t="s">
        <v>45</v>
      </c>
      <c r="I5285" s="28">
        <v>4.42</v>
      </c>
      <c r="J5285" s="28">
        <v>4.64</v>
      </c>
      <c r="K5285" s="28">
        <v>273.23</v>
      </c>
      <c r="L5285" s="28">
        <v>9.56</v>
      </c>
      <c r="M5285" s="28" t="s">
        <v>48</v>
      </c>
      <c r="N5285" s="28">
        <v>70.1050188676994</v>
      </c>
    </row>
    <row r="5286">
      <c r="A5286" s="28">
        <v>5285.0</v>
      </c>
      <c r="B5286" s="28">
        <v>20.0</v>
      </c>
      <c r="C5286" s="28" t="s">
        <v>49</v>
      </c>
      <c r="D5286" s="28">
        <v>0.94</v>
      </c>
      <c r="E5286" s="28">
        <v>6.0</v>
      </c>
      <c r="F5286" s="28">
        <v>6.45</v>
      </c>
      <c r="G5286" s="28">
        <v>98.23</v>
      </c>
      <c r="H5286" s="28" t="s">
        <v>47</v>
      </c>
      <c r="I5286" s="28">
        <v>0.03</v>
      </c>
      <c r="J5286" s="28">
        <v>4.92</v>
      </c>
      <c r="K5286" s="28">
        <v>317.1</v>
      </c>
      <c r="L5286" s="28">
        <v>3.88</v>
      </c>
      <c r="M5286" s="28" t="s">
        <v>48</v>
      </c>
      <c r="N5286" s="28">
        <v>89.88</v>
      </c>
    </row>
    <row r="5287">
      <c r="A5287" s="28">
        <v>5286.0</v>
      </c>
      <c r="B5287" s="28">
        <v>24.0</v>
      </c>
      <c r="C5287" s="28" t="s">
        <v>44</v>
      </c>
      <c r="D5287" s="28">
        <v>3.33</v>
      </c>
      <c r="E5287" s="28">
        <v>9.94</v>
      </c>
      <c r="F5287" s="28">
        <v>5.19</v>
      </c>
      <c r="G5287" s="28">
        <v>65.96</v>
      </c>
      <c r="H5287" s="28" t="s">
        <v>47</v>
      </c>
      <c r="I5287" s="28">
        <v>1.28</v>
      </c>
      <c r="J5287" s="28">
        <v>6.16</v>
      </c>
      <c r="K5287" s="28">
        <v>263.36</v>
      </c>
      <c r="L5287" s="28">
        <v>7.24</v>
      </c>
      <c r="M5287" s="28" t="s">
        <v>50</v>
      </c>
      <c r="N5287" s="28">
        <v>80.41</v>
      </c>
    </row>
    <row r="5288">
      <c r="A5288" s="28">
        <v>5287.0</v>
      </c>
      <c r="B5288" s="28">
        <v>23.0</v>
      </c>
      <c r="C5288" s="28" t="s">
        <v>49</v>
      </c>
      <c r="D5288" s="28">
        <v>6.71</v>
      </c>
      <c r="E5288" s="28">
        <v>2.31</v>
      </c>
      <c r="F5288" s="28">
        <v>6.55</v>
      </c>
      <c r="G5288" s="28">
        <v>82.82</v>
      </c>
      <c r="H5288" s="28" t="s">
        <v>45</v>
      </c>
      <c r="I5288" s="28">
        <v>2.03</v>
      </c>
      <c r="J5288" s="28">
        <v>7.88</v>
      </c>
      <c r="K5288" s="28">
        <v>241.45</v>
      </c>
      <c r="L5288" s="28">
        <v>12.42</v>
      </c>
      <c r="M5288" s="28" t="s">
        <v>46</v>
      </c>
      <c r="N5288" s="28">
        <v>23.32</v>
      </c>
    </row>
    <row r="5289">
      <c r="A5289" s="28">
        <v>5288.0</v>
      </c>
      <c r="B5289" s="28">
        <v>19.0</v>
      </c>
      <c r="C5289" s="28" t="s">
        <v>44</v>
      </c>
      <c r="D5289" s="28">
        <v>4.98</v>
      </c>
      <c r="E5289" s="28">
        <v>1.9</v>
      </c>
      <c r="F5289" s="28">
        <v>7.4</v>
      </c>
      <c r="G5289" s="28">
        <v>96.93</v>
      </c>
      <c r="H5289" s="28" t="s">
        <v>47</v>
      </c>
      <c r="I5289" s="28">
        <v>3.36</v>
      </c>
      <c r="J5289" s="28">
        <v>8.64</v>
      </c>
      <c r="K5289" s="28">
        <v>256.4</v>
      </c>
      <c r="L5289" s="28">
        <v>13.19</v>
      </c>
      <c r="M5289" s="28" t="s">
        <v>48</v>
      </c>
      <c r="N5289" s="28">
        <v>56.37</v>
      </c>
    </row>
    <row r="5290">
      <c r="A5290" s="28">
        <v>5289.0</v>
      </c>
      <c r="B5290" s="28">
        <v>20.0</v>
      </c>
      <c r="C5290" s="28" t="s">
        <v>49</v>
      </c>
      <c r="D5290" s="28">
        <v>5.89</v>
      </c>
      <c r="E5290" s="28">
        <v>4.94</v>
      </c>
      <c r="F5290" s="28">
        <v>6.3</v>
      </c>
      <c r="G5290" s="28">
        <v>67.06</v>
      </c>
      <c r="H5290" s="28" t="s">
        <v>47</v>
      </c>
      <c r="I5290" s="28">
        <v>4.99</v>
      </c>
      <c r="J5290" s="28">
        <v>9.81</v>
      </c>
      <c r="K5290" s="28">
        <v>225.72</v>
      </c>
      <c r="L5290" s="28">
        <v>15.06</v>
      </c>
      <c r="M5290" s="28" t="s">
        <v>46</v>
      </c>
      <c r="N5290" s="28">
        <v>48.74</v>
      </c>
    </row>
    <row r="5291">
      <c r="A5291" s="28">
        <v>5290.0</v>
      </c>
      <c r="B5291" s="28">
        <v>20.0</v>
      </c>
      <c r="C5291" s="28" t="s">
        <v>49</v>
      </c>
      <c r="D5291" s="28">
        <v>2.79</v>
      </c>
      <c r="E5291" s="28">
        <v>6.07</v>
      </c>
      <c r="F5291" s="28">
        <v>4.41</v>
      </c>
      <c r="G5291" s="28">
        <v>74.67</v>
      </c>
      <c r="H5291" s="28" t="s">
        <v>47</v>
      </c>
      <c r="I5291" s="28">
        <v>1.85</v>
      </c>
      <c r="J5291" s="28">
        <v>5.05</v>
      </c>
      <c r="K5291" s="28">
        <v>274.41</v>
      </c>
      <c r="L5291" s="28">
        <v>7.07</v>
      </c>
      <c r="M5291" s="28" t="s">
        <v>48</v>
      </c>
      <c r="N5291" s="28">
        <v>68.9039830813386</v>
      </c>
    </row>
    <row r="5292">
      <c r="A5292" s="28">
        <v>5291.0</v>
      </c>
      <c r="B5292" s="28">
        <v>21.0</v>
      </c>
      <c r="C5292" s="28" t="s">
        <v>44</v>
      </c>
      <c r="D5292" s="28">
        <v>7.56</v>
      </c>
      <c r="E5292" s="28">
        <v>3.65</v>
      </c>
      <c r="F5292" s="28">
        <v>4.09</v>
      </c>
      <c r="G5292" s="28">
        <v>64.94</v>
      </c>
      <c r="H5292" s="28" t="s">
        <v>51</v>
      </c>
      <c r="I5292" s="28">
        <v>4.74</v>
      </c>
      <c r="J5292" s="28">
        <v>13.26</v>
      </c>
      <c r="K5292" s="28">
        <v>229.13</v>
      </c>
      <c r="L5292" s="28">
        <v>18.57</v>
      </c>
      <c r="M5292" s="28" t="s">
        <v>46</v>
      </c>
      <c r="N5292" s="28">
        <v>17.86</v>
      </c>
    </row>
    <row r="5293">
      <c r="A5293" s="28">
        <v>5292.0</v>
      </c>
      <c r="B5293" s="28">
        <v>18.0</v>
      </c>
      <c r="C5293" s="28" t="s">
        <v>44</v>
      </c>
      <c r="D5293" s="28">
        <v>5.67</v>
      </c>
      <c r="E5293" s="28">
        <v>3.72</v>
      </c>
      <c r="F5293" s="28">
        <v>5.64</v>
      </c>
      <c r="G5293" s="28">
        <v>85.68</v>
      </c>
      <c r="H5293" s="28" t="s">
        <v>45</v>
      </c>
      <c r="I5293" s="28">
        <v>1.83</v>
      </c>
      <c r="J5293" s="28">
        <v>9.72</v>
      </c>
      <c r="K5293" s="28">
        <v>259.43</v>
      </c>
      <c r="L5293" s="28">
        <v>16.57</v>
      </c>
      <c r="M5293" s="28" t="s">
        <v>46</v>
      </c>
      <c r="N5293" s="28">
        <v>45.3504178304333</v>
      </c>
    </row>
    <row r="5294">
      <c r="A5294" s="28">
        <v>5293.0</v>
      </c>
      <c r="B5294" s="28">
        <v>20.0</v>
      </c>
      <c r="C5294" s="28" t="s">
        <v>52</v>
      </c>
      <c r="D5294" s="28">
        <v>3.37</v>
      </c>
      <c r="E5294" s="28">
        <v>4.82</v>
      </c>
      <c r="F5294" s="28">
        <v>4.75</v>
      </c>
      <c r="G5294" s="28">
        <v>86.77</v>
      </c>
      <c r="H5294" s="28" t="s">
        <v>51</v>
      </c>
      <c r="I5294" s="28">
        <v>3.48</v>
      </c>
      <c r="J5294" s="28">
        <v>5.25</v>
      </c>
      <c r="K5294" s="28">
        <v>279.78</v>
      </c>
      <c r="L5294" s="28">
        <v>9.71</v>
      </c>
      <c r="M5294" s="28" t="s">
        <v>48</v>
      </c>
      <c r="N5294" s="28">
        <v>51.98</v>
      </c>
    </row>
    <row r="5295">
      <c r="A5295" s="28">
        <v>5294.0</v>
      </c>
      <c r="B5295" s="28">
        <v>17.0</v>
      </c>
      <c r="C5295" s="28" t="s">
        <v>44</v>
      </c>
      <c r="D5295" s="28">
        <v>3.41</v>
      </c>
      <c r="E5295" s="28">
        <v>3.83</v>
      </c>
      <c r="F5295" s="28">
        <v>8.53</v>
      </c>
      <c r="G5295" s="28">
        <v>86.57</v>
      </c>
      <c r="H5295" s="28" t="s">
        <v>51</v>
      </c>
      <c r="I5295" s="28">
        <v>0.83</v>
      </c>
      <c r="J5295" s="28">
        <v>8.02</v>
      </c>
      <c r="K5295" s="28">
        <v>276.12</v>
      </c>
      <c r="L5295" s="28">
        <v>6.29</v>
      </c>
      <c r="M5295" s="28" t="s">
        <v>48</v>
      </c>
      <c r="N5295" s="28">
        <v>68.75</v>
      </c>
    </row>
    <row r="5296">
      <c r="A5296" s="28">
        <v>5295.0</v>
      </c>
      <c r="B5296" s="28">
        <v>16.0</v>
      </c>
      <c r="C5296" s="28" t="s">
        <v>44</v>
      </c>
      <c r="D5296" s="28">
        <v>7.35</v>
      </c>
      <c r="E5296" s="28">
        <v>9.24</v>
      </c>
      <c r="F5296" s="28">
        <v>4.88</v>
      </c>
      <c r="G5296" s="28">
        <v>81.69</v>
      </c>
      <c r="H5296" s="28" t="s">
        <v>47</v>
      </c>
      <c r="I5296" s="28">
        <v>2.3</v>
      </c>
      <c r="J5296" s="28">
        <v>10.85</v>
      </c>
      <c r="K5296" s="28">
        <v>239.9</v>
      </c>
      <c r="L5296" s="28">
        <v>18.23</v>
      </c>
      <c r="M5296" s="28" t="s">
        <v>50</v>
      </c>
      <c r="N5296" s="28">
        <v>71.7794986831013</v>
      </c>
    </row>
    <row r="5297">
      <c r="A5297" s="28">
        <v>5296.0</v>
      </c>
      <c r="B5297" s="28">
        <v>16.0</v>
      </c>
      <c r="C5297" s="28" t="s">
        <v>44</v>
      </c>
      <c r="D5297" s="28">
        <v>4.61</v>
      </c>
      <c r="E5297" s="28">
        <v>1.38</v>
      </c>
      <c r="F5297" s="28">
        <v>5.97</v>
      </c>
      <c r="G5297" s="28">
        <v>89.85</v>
      </c>
      <c r="H5297" s="28" t="s">
        <v>47</v>
      </c>
      <c r="I5297" s="28">
        <v>4.36</v>
      </c>
      <c r="J5297" s="28">
        <v>7.98</v>
      </c>
      <c r="K5297" s="28">
        <v>267.42</v>
      </c>
      <c r="L5297" s="28">
        <v>13.67</v>
      </c>
      <c r="M5297" s="28" t="s">
        <v>48</v>
      </c>
      <c r="N5297" s="28">
        <v>31.48</v>
      </c>
    </row>
    <row r="5298">
      <c r="A5298" s="28">
        <v>5297.0</v>
      </c>
      <c r="B5298" s="28">
        <v>22.0</v>
      </c>
      <c r="C5298" s="28" t="s">
        <v>52</v>
      </c>
      <c r="D5298" s="28">
        <v>5.65</v>
      </c>
      <c r="E5298" s="28">
        <v>3.11</v>
      </c>
      <c r="F5298" s="28">
        <v>7.56</v>
      </c>
      <c r="G5298" s="28">
        <v>61.44</v>
      </c>
      <c r="H5298" s="28" t="s">
        <v>45</v>
      </c>
      <c r="I5298" s="28">
        <v>1.6</v>
      </c>
      <c r="J5298" s="28">
        <v>10.82</v>
      </c>
      <c r="K5298" s="28">
        <v>262.17</v>
      </c>
      <c r="L5298" s="28">
        <v>12.25</v>
      </c>
      <c r="M5298" s="28" t="s">
        <v>46</v>
      </c>
      <c r="N5298" s="28">
        <v>42.9582126946323</v>
      </c>
    </row>
    <row r="5299">
      <c r="A5299" s="28">
        <v>5298.0</v>
      </c>
      <c r="B5299" s="28">
        <v>17.0</v>
      </c>
      <c r="C5299" s="28" t="s">
        <v>52</v>
      </c>
      <c r="D5299" s="28">
        <v>3.34</v>
      </c>
      <c r="E5299" s="28">
        <v>8.28</v>
      </c>
      <c r="F5299" s="28">
        <v>8.08</v>
      </c>
      <c r="G5299" s="28">
        <v>98.3</v>
      </c>
      <c r="H5299" s="28" t="s">
        <v>51</v>
      </c>
      <c r="I5299" s="28">
        <v>0.53</v>
      </c>
      <c r="J5299" s="28">
        <v>5.03</v>
      </c>
      <c r="K5299" s="28">
        <v>285.66</v>
      </c>
      <c r="L5299" s="28">
        <v>9.42</v>
      </c>
      <c r="M5299" s="28" t="s">
        <v>48</v>
      </c>
      <c r="N5299" s="28">
        <v>94.27</v>
      </c>
    </row>
    <row r="5300">
      <c r="A5300" s="28">
        <v>5299.0</v>
      </c>
      <c r="B5300" s="28">
        <v>19.0</v>
      </c>
      <c r="C5300" s="28" t="s">
        <v>49</v>
      </c>
      <c r="D5300" s="28">
        <v>1.79</v>
      </c>
      <c r="E5300" s="28">
        <v>8.51</v>
      </c>
      <c r="F5300" s="28">
        <v>6.39</v>
      </c>
      <c r="G5300" s="28">
        <v>68.88</v>
      </c>
      <c r="H5300" s="28" t="s">
        <v>51</v>
      </c>
      <c r="I5300" s="28">
        <v>2.61</v>
      </c>
      <c r="J5300" s="28">
        <v>5.24</v>
      </c>
      <c r="K5300" s="28">
        <v>291.4</v>
      </c>
      <c r="L5300" s="28">
        <v>11.32</v>
      </c>
      <c r="M5300" s="28" t="s">
        <v>48</v>
      </c>
      <c r="N5300" s="28">
        <v>96.47</v>
      </c>
    </row>
    <row r="5301">
      <c r="A5301" s="28">
        <v>5300.0</v>
      </c>
      <c r="B5301" s="28">
        <v>20.0</v>
      </c>
      <c r="C5301" s="28" t="s">
        <v>49</v>
      </c>
      <c r="D5301" s="28">
        <v>5.79</v>
      </c>
      <c r="E5301" s="28">
        <v>2.0</v>
      </c>
      <c r="F5301" s="28">
        <v>4.91</v>
      </c>
      <c r="G5301" s="28">
        <v>64.86</v>
      </c>
      <c r="H5301" s="28" t="s">
        <v>47</v>
      </c>
      <c r="I5301" s="28">
        <v>2.2</v>
      </c>
      <c r="J5301" s="28">
        <v>10.69</v>
      </c>
      <c r="K5301" s="28">
        <v>257.23</v>
      </c>
      <c r="L5301" s="28">
        <v>14.99</v>
      </c>
      <c r="M5301" s="28" t="s">
        <v>46</v>
      </c>
      <c r="N5301" s="28">
        <v>23.88</v>
      </c>
    </row>
    <row r="5302">
      <c r="A5302" s="28">
        <v>5301.0</v>
      </c>
      <c r="B5302" s="28">
        <v>22.0</v>
      </c>
      <c r="C5302" s="28" t="s">
        <v>44</v>
      </c>
      <c r="D5302" s="28">
        <v>4.86</v>
      </c>
      <c r="E5302" s="28">
        <v>9.76</v>
      </c>
      <c r="F5302" s="28">
        <v>5.35</v>
      </c>
      <c r="G5302" s="28">
        <v>97.65</v>
      </c>
      <c r="H5302" s="28" t="s">
        <v>45</v>
      </c>
      <c r="I5302" s="28">
        <v>1.15</v>
      </c>
      <c r="J5302" s="28">
        <v>9.16</v>
      </c>
      <c r="K5302" s="28">
        <v>271.29</v>
      </c>
      <c r="L5302" s="28">
        <v>11.4</v>
      </c>
      <c r="M5302" s="28" t="s">
        <v>50</v>
      </c>
      <c r="N5302" s="28">
        <v>80.61</v>
      </c>
    </row>
    <row r="5303">
      <c r="A5303" s="28">
        <v>5302.0</v>
      </c>
      <c r="B5303" s="28">
        <v>17.0</v>
      </c>
      <c r="C5303" s="28" t="s">
        <v>52</v>
      </c>
      <c r="D5303" s="28">
        <v>4.01</v>
      </c>
      <c r="E5303" s="28">
        <v>7.24</v>
      </c>
      <c r="F5303" s="28">
        <v>6.09</v>
      </c>
      <c r="G5303" s="28">
        <v>93.22</v>
      </c>
      <c r="H5303" s="28" t="s">
        <v>47</v>
      </c>
      <c r="I5303" s="28">
        <v>4.53</v>
      </c>
      <c r="J5303" s="28">
        <v>5.04</v>
      </c>
      <c r="K5303" s="28">
        <v>285.88</v>
      </c>
      <c r="L5303" s="28">
        <v>8.33</v>
      </c>
      <c r="M5303" s="28" t="s">
        <v>48</v>
      </c>
      <c r="N5303" s="28">
        <v>76.8</v>
      </c>
    </row>
    <row r="5304">
      <c r="A5304" s="28">
        <v>5303.0</v>
      </c>
      <c r="B5304" s="28">
        <v>21.0</v>
      </c>
      <c r="C5304" s="28" t="s">
        <v>44</v>
      </c>
      <c r="D5304" s="28">
        <v>4.99</v>
      </c>
      <c r="E5304" s="28">
        <v>3.45</v>
      </c>
      <c r="F5304" s="28">
        <v>5.82</v>
      </c>
      <c r="G5304" s="28">
        <v>90.59</v>
      </c>
      <c r="H5304" s="28" t="s">
        <v>45</v>
      </c>
      <c r="I5304" s="28">
        <v>3.01</v>
      </c>
      <c r="J5304" s="28">
        <v>9.93</v>
      </c>
      <c r="K5304" s="28">
        <v>254.85</v>
      </c>
      <c r="L5304" s="28">
        <v>12.71</v>
      </c>
      <c r="M5304" s="28" t="s">
        <v>48</v>
      </c>
      <c r="N5304" s="28">
        <v>46.51</v>
      </c>
    </row>
    <row r="5305">
      <c r="A5305" s="28">
        <v>5304.0</v>
      </c>
      <c r="B5305" s="28">
        <v>16.0</v>
      </c>
      <c r="C5305" s="28" t="s">
        <v>44</v>
      </c>
      <c r="D5305" s="28">
        <v>1.67</v>
      </c>
      <c r="E5305" s="28">
        <v>5.1</v>
      </c>
      <c r="F5305" s="28">
        <v>5.74</v>
      </c>
      <c r="G5305" s="28">
        <v>64.19</v>
      </c>
      <c r="H5305" s="28" t="s">
        <v>45</v>
      </c>
      <c r="I5305" s="28">
        <v>1.74</v>
      </c>
      <c r="J5305" s="28">
        <v>7.39</v>
      </c>
      <c r="K5305" s="28">
        <v>296.33</v>
      </c>
      <c r="L5305" s="28">
        <v>3.05</v>
      </c>
      <c r="M5305" s="28" t="s">
        <v>48</v>
      </c>
      <c r="N5305" s="28">
        <v>64.81</v>
      </c>
    </row>
    <row r="5306">
      <c r="A5306" s="28">
        <v>5305.0</v>
      </c>
      <c r="B5306" s="28">
        <v>22.0</v>
      </c>
      <c r="C5306" s="28" t="s">
        <v>44</v>
      </c>
      <c r="D5306" s="28">
        <v>6.35</v>
      </c>
      <c r="E5306" s="28">
        <v>3.67</v>
      </c>
      <c r="F5306" s="28">
        <v>4.66</v>
      </c>
      <c r="G5306" s="28">
        <v>92.3</v>
      </c>
      <c r="H5306" s="28" t="s">
        <v>47</v>
      </c>
      <c r="I5306" s="28">
        <v>4.98</v>
      </c>
      <c r="J5306" s="28">
        <v>10.87</v>
      </c>
      <c r="K5306" s="28">
        <v>252.6</v>
      </c>
      <c r="L5306" s="28">
        <v>11.71</v>
      </c>
      <c r="M5306" s="28" t="s">
        <v>46</v>
      </c>
      <c r="N5306" s="28">
        <v>37.47</v>
      </c>
    </row>
    <row r="5307">
      <c r="A5307" s="28">
        <v>5306.0</v>
      </c>
      <c r="B5307" s="28">
        <v>24.0</v>
      </c>
      <c r="C5307" s="28" t="s">
        <v>49</v>
      </c>
      <c r="D5307" s="28">
        <v>7.59</v>
      </c>
      <c r="E5307" s="28">
        <v>2.35</v>
      </c>
      <c r="F5307" s="28">
        <v>8.57</v>
      </c>
      <c r="G5307" s="28">
        <v>84.36</v>
      </c>
      <c r="H5307" s="28" t="s">
        <v>45</v>
      </c>
      <c r="I5307" s="28">
        <v>0.69</v>
      </c>
      <c r="J5307" s="28">
        <v>12.97</v>
      </c>
      <c r="K5307" s="28">
        <v>237.34</v>
      </c>
      <c r="L5307" s="28">
        <v>18.41</v>
      </c>
      <c r="M5307" s="28" t="s">
        <v>46</v>
      </c>
      <c r="N5307" s="28">
        <v>34.85</v>
      </c>
    </row>
    <row r="5308">
      <c r="A5308" s="28">
        <v>5307.0</v>
      </c>
      <c r="B5308" s="28">
        <v>20.0</v>
      </c>
      <c r="C5308" s="28" t="s">
        <v>49</v>
      </c>
      <c r="D5308" s="28">
        <v>7.13</v>
      </c>
      <c r="E5308" s="28">
        <v>3.62</v>
      </c>
      <c r="F5308" s="28">
        <v>4.15</v>
      </c>
      <c r="G5308" s="28">
        <v>89.28</v>
      </c>
      <c r="H5308" s="28" t="s">
        <v>47</v>
      </c>
      <c r="I5308" s="28">
        <v>4.24</v>
      </c>
      <c r="J5308" s="28">
        <v>9.93</v>
      </c>
      <c r="K5308" s="28">
        <v>229.34</v>
      </c>
      <c r="L5308" s="28">
        <v>15.56</v>
      </c>
      <c r="M5308" s="28" t="s">
        <v>46</v>
      </c>
      <c r="N5308" s="28">
        <v>28.59</v>
      </c>
    </row>
    <row r="5309">
      <c r="A5309" s="28">
        <v>5308.0</v>
      </c>
      <c r="B5309" s="28">
        <v>20.0</v>
      </c>
      <c r="C5309" s="28" t="s">
        <v>44</v>
      </c>
      <c r="D5309" s="28">
        <v>2.57</v>
      </c>
      <c r="E5309" s="28">
        <v>6.22</v>
      </c>
      <c r="F5309" s="28">
        <v>6.2</v>
      </c>
      <c r="G5309" s="28">
        <v>99.12</v>
      </c>
      <c r="H5309" s="28" t="s">
        <v>45</v>
      </c>
      <c r="I5309" s="28">
        <v>1.15</v>
      </c>
      <c r="J5309" s="28">
        <v>5.32</v>
      </c>
      <c r="K5309" s="28">
        <v>282.44</v>
      </c>
      <c r="L5309" s="28">
        <v>7.84</v>
      </c>
      <c r="M5309" s="28" t="s">
        <v>48</v>
      </c>
      <c r="N5309" s="28">
        <v>77.01</v>
      </c>
    </row>
    <row r="5310">
      <c r="A5310" s="28">
        <v>5309.0</v>
      </c>
      <c r="B5310" s="28">
        <v>19.0</v>
      </c>
      <c r="C5310" s="28" t="s">
        <v>52</v>
      </c>
      <c r="D5310" s="28">
        <v>3.25</v>
      </c>
      <c r="E5310" s="28">
        <v>8.43</v>
      </c>
      <c r="F5310" s="28">
        <v>8.9</v>
      </c>
      <c r="G5310" s="28">
        <v>67.78</v>
      </c>
      <c r="H5310" s="28" t="s">
        <v>47</v>
      </c>
      <c r="I5310" s="28">
        <v>1.2</v>
      </c>
      <c r="J5310" s="28">
        <v>5.85</v>
      </c>
      <c r="K5310" s="28">
        <v>276.67</v>
      </c>
      <c r="L5310" s="28">
        <v>7.24</v>
      </c>
      <c r="M5310" s="28" t="s">
        <v>48</v>
      </c>
      <c r="N5310" s="28">
        <v>97.79</v>
      </c>
    </row>
    <row r="5311">
      <c r="A5311" s="28">
        <v>5310.0</v>
      </c>
      <c r="B5311" s="28">
        <v>18.0</v>
      </c>
      <c r="C5311" s="28" t="s">
        <v>44</v>
      </c>
      <c r="D5311" s="28">
        <v>6.47</v>
      </c>
      <c r="E5311" s="28">
        <v>4.27</v>
      </c>
      <c r="F5311" s="28">
        <v>7.3</v>
      </c>
      <c r="G5311" s="28">
        <v>80.18</v>
      </c>
      <c r="H5311" s="28" t="s">
        <v>47</v>
      </c>
      <c r="I5311" s="28">
        <v>2.49</v>
      </c>
      <c r="J5311" s="28">
        <v>11.14</v>
      </c>
      <c r="K5311" s="28">
        <v>243.15</v>
      </c>
      <c r="L5311" s="28">
        <v>15.44</v>
      </c>
      <c r="M5311" s="28" t="s">
        <v>46</v>
      </c>
      <c r="N5311" s="28">
        <v>45.45</v>
      </c>
    </row>
    <row r="5312">
      <c r="A5312" s="28">
        <v>5311.0</v>
      </c>
      <c r="B5312" s="28">
        <v>24.0</v>
      </c>
      <c r="C5312" s="28" t="s">
        <v>44</v>
      </c>
      <c r="D5312" s="28">
        <v>4.76</v>
      </c>
      <c r="E5312" s="28">
        <v>4.13</v>
      </c>
      <c r="F5312" s="28">
        <v>5.78</v>
      </c>
      <c r="G5312" s="28">
        <v>90.13</v>
      </c>
      <c r="H5312" s="28" t="s">
        <v>45</v>
      </c>
      <c r="I5312" s="28">
        <v>3.31</v>
      </c>
      <c r="J5312" s="28">
        <v>10.47</v>
      </c>
      <c r="K5312" s="28">
        <v>254.0</v>
      </c>
      <c r="L5312" s="28">
        <v>14.28</v>
      </c>
      <c r="M5312" s="28" t="s">
        <v>48</v>
      </c>
      <c r="N5312" s="28">
        <v>59.08</v>
      </c>
    </row>
    <row r="5313">
      <c r="A5313" s="28">
        <v>5312.0</v>
      </c>
      <c r="B5313" s="28">
        <v>20.0</v>
      </c>
      <c r="C5313" s="28" t="s">
        <v>44</v>
      </c>
      <c r="D5313" s="28">
        <v>4.38</v>
      </c>
      <c r="E5313" s="28">
        <v>5.21</v>
      </c>
      <c r="F5313" s="28">
        <v>4.73</v>
      </c>
      <c r="G5313" s="28">
        <v>77.35</v>
      </c>
      <c r="H5313" s="28" t="s">
        <v>47</v>
      </c>
      <c r="I5313" s="28">
        <v>3.45</v>
      </c>
      <c r="J5313" s="28">
        <v>9.81</v>
      </c>
      <c r="K5313" s="28">
        <v>271.64</v>
      </c>
      <c r="L5313" s="28">
        <v>6.92</v>
      </c>
      <c r="M5313" s="28" t="s">
        <v>48</v>
      </c>
      <c r="N5313" s="28">
        <v>57.44</v>
      </c>
    </row>
    <row r="5314">
      <c r="A5314" s="28">
        <v>5313.0</v>
      </c>
      <c r="B5314" s="28">
        <v>23.0</v>
      </c>
      <c r="C5314" s="28" t="s">
        <v>49</v>
      </c>
      <c r="D5314" s="28">
        <v>7.41</v>
      </c>
      <c r="E5314" s="28">
        <v>6.8</v>
      </c>
      <c r="F5314" s="28">
        <v>8.82</v>
      </c>
      <c r="G5314" s="28">
        <v>62.19</v>
      </c>
      <c r="H5314" s="28" t="s">
        <v>45</v>
      </c>
      <c r="I5314" s="28">
        <v>0.11</v>
      </c>
      <c r="J5314" s="28">
        <v>9.16</v>
      </c>
      <c r="K5314" s="28">
        <v>213.81</v>
      </c>
      <c r="L5314" s="28">
        <v>13.86</v>
      </c>
      <c r="M5314" s="28" t="s">
        <v>46</v>
      </c>
      <c r="N5314" s="28">
        <v>55.96</v>
      </c>
    </row>
    <row r="5315">
      <c r="A5315" s="28">
        <v>5314.0</v>
      </c>
      <c r="B5315" s="28">
        <v>24.0</v>
      </c>
      <c r="C5315" s="28" t="s">
        <v>49</v>
      </c>
      <c r="D5315" s="28">
        <v>4.29</v>
      </c>
      <c r="E5315" s="28">
        <v>7.76</v>
      </c>
      <c r="F5315" s="28">
        <v>4.07</v>
      </c>
      <c r="G5315" s="28">
        <v>64.46</v>
      </c>
      <c r="H5315" s="28" t="s">
        <v>51</v>
      </c>
      <c r="I5315" s="28">
        <v>1.43</v>
      </c>
      <c r="J5315" s="28">
        <v>8.42</v>
      </c>
      <c r="K5315" s="28">
        <v>260.2</v>
      </c>
      <c r="L5315" s="28">
        <v>9.6</v>
      </c>
      <c r="M5315" s="28" t="s">
        <v>50</v>
      </c>
      <c r="N5315" s="28">
        <v>63.0</v>
      </c>
    </row>
    <row r="5316">
      <c r="A5316" s="28">
        <v>5315.0</v>
      </c>
      <c r="B5316" s="28">
        <v>20.0</v>
      </c>
      <c r="C5316" s="28" t="s">
        <v>44</v>
      </c>
      <c r="D5316" s="28">
        <v>4.12</v>
      </c>
      <c r="E5316" s="28">
        <v>3.94</v>
      </c>
      <c r="F5316" s="28">
        <v>7.41</v>
      </c>
      <c r="G5316" s="28">
        <v>84.08</v>
      </c>
      <c r="H5316" s="28" t="s">
        <v>45</v>
      </c>
      <c r="I5316" s="28">
        <v>3.3</v>
      </c>
      <c r="J5316" s="28">
        <v>10.1</v>
      </c>
      <c r="K5316" s="28">
        <v>272.4</v>
      </c>
      <c r="L5316" s="28">
        <v>10.91</v>
      </c>
      <c r="M5316" s="28" t="s">
        <v>48</v>
      </c>
      <c r="N5316" s="28">
        <v>66.56</v>
      </c>
    </row>
    <row r="5317">
      <c r="A5317" s="28">
        <v>5316.0</v>
      </c>
      <c r="B5317" s="28">
        <v>24.0</v>
      </c>
      <c r="C5317" s="28" t="s">
        <v>49</v>
      </c>
      <c r="D5317" s="28">
        <v>0.34</v>
      </c>
      <c r="E5317" s="28">
        <v>6.28</v>
      </c>
      <c r="F5317" s="28">
        <v>8.4</v>
      </c>
      <c r="G5317" s="28">
        <v>71.4</v>
      </c>
      <c r="H5317" s="28" t="s">
        <v>45</v>
      </c>
      <c r="I5317" s="28">
        <v>4.45</v>
      </c>
      <c r="J5317" s="28">
        <v>2.82</v>
      </c>
      <c r="K5317" s="28">
        <v>306.73</v>
      </c>
      <c r="L5317" s="28">
        <v>-0.91</v>
      </c>
      <c r="M5317" s="28" t="s">
        <v>48</v>
      </c>
      <c r="N5317" s="28">
        <v>86.59</v>
      </c>
    </row>
    <row r="5318">
      <c r="A5318" s="28">
        <v>5317.0</v>
      </c>
      <c r="B5318" s="28">
        <v>17.0</v>
      </c>
      <c r="C5318" s="28" t="s">
        <v>44</v>
      </c>
      <c r="D5318" s="28">
        <v>0.56</v>
      </c>
      <c r="E5318" s="28">
        <v>4.5</v>
      </c>
      <c r="F5318" s="28">
        <v>4.13</v>
      </c>
      <c r="G5318" s="28">
        <v>65.51</v>
      </c>
      <c r="H5318" s="28" t="s">
        <v>47</v>
      </c>
      <c r="I5318" s="28">
        <v>3.35</v>
      </c>
      <c r="J5318" s="28">
        <v>4.73</v>
      </c>
      <c r="K5318" s="28">
        <v>309.1</v>
      </c>
      <c r="L5318" s="28">
        <v>1.39</v>
      </c>
      <c r="M5318" s="28" t="s">
        <v>48</v>
      </c>
      <c r="N5318" s="28">
        <v>56.02</v>
      </c>
    </row>
    <row r="5319">
      <c r="A5319" s="28">
        <v>5318.0</v>
      </c>
      <c r="B5319" s="28">
        <v>24.0</v>
      </c>
      <c r="C5319" s="28" t="s">
        <v>49</v>
      </c>
      <c r="D5319" s="28">
        <v>0.06</v>
      </c>
      <c r="E5319" s="28">
        <v>7.45</v>
      </c>
      <c r="F5319" s="28">
        <v>7.63</v>
      </c>
      <c r="G5319" s="28">
        <v>73.6</v>
      </c>
      <c r="H5319" s="28" t="s">
        <v>45</v>
      </c>
      <c r="I5319" s="28">
        <v>1.33</v>
      </c>
      <c r="J5319" s="28">
        <v>5.59</v>
      </c>
      <c r="K5319" s="28">
        <v>318.01</v>
      </c>
      <c r="L5319" s="28">
        <v>4.28</v>
      </c>
      <c r="M5319" s="28" t="s">
        <v>48</v>
      </c>
      <c r="N5319" s="28">
        <v>100.0</v>
      </c>
    </row>
    <row r="5320">
      <c r="A5320" s="28">
        <v>5319.0</v>
      </c>
      <c r="B5320" s="28">
        <v>19.0</v>
      </c>
      <c r="C5320" s="28" t="s">
        <v>52</v>
      </c>
      <c r="D5320" s="28">
        <v>7.31</v>
      </c>
      <c r="E5320" s="28">
        <v>2.48</v>
      </c>
      <c r="F5320" s="28">
        <v>8.99</v>
      </c>
      <c r="G5320" s="28">
        <v>68.04</v>
      </c>
      <c r="H5320" s="28" t="s">
        <v>51</v>
      </c>
      <c r="I5320" s="28">
        <v>2.54</v>
      </c>
      <c r="J5320" s="28">
        <v>12.81</v>
      </c>
      <c r="K5320" s="28">
        <v>253.49</v>
      </c>
      <c r="L5320" s="28">
        <v>18.3</v>
      </c>
      <c r="M5320" s="28" t="s">
        <v>46</v>
      </c>
      <c r="N5320" s="28">
        <v>22.01</v>
      </c>
    </row>
    <row r="5321">
      <c r="A5321" s="28">
        <v>5320.0</v>
      </c>
      <c r="B5321" s="28">
        <v>21.0</v>
      </c>
      <c r="C5321" s="28" t="s">
        <v>44</v>
      </c>
      <c r="D5321" s="28">
        <v>3.27</v>
      </c>
      <c r="E5321" s="28">
        <v>3.31</v>
      </c>
      <c r="F5321" s="28">
        <v>7.2</v>
      </c>
      <c r="G5321" s="28">
        <v>60.96</v>
      </c>
      <c r="H5321" s="28" t="s">
        <v>45</v>
      </c>
      <c r="I5321" s="28">
        <v>3.24</v>
      </c>
      <c r="J5321" s="28">
        <v>5.88</v>
      </c>
      <c r="K5321" s="28">
        <v>267.7</v>
      </c>
      <c r="L5321" s="28">
        <v>2.26</v>
      </c>
      <c r="M5321" s="28" t="s">
        <v>48</v>
      </c>
      <c r="N5321" s="28">
        <v>49.16</v>
      </c>
    </row>
    <row r="5322">
      <c r="A5322" s="28">
        <v>5321.0</v>
      </c>
      <c r="B5322" s="28">
        <v>21.0</v>
      </c>
      <c r="C5322" s="28" t="s">
        <v>49</v>
      </c>
      <c r="D5322" s="28">
        <v>3.75</v>
      </c>
      <c r="E5322" s="28">
        <v>4.83</v>
      </c>
      <c r="F5322" s="28">
        <v>6.07</v>
      </c>
      <c r="G5322" s="28">
        <v>66.07</v>
      </c>
      <c r="H5322" s="28" t="s">
        <v>51</v>
      </c>
      <c r="I5322" s="28">
        <v>0.68</v>
      </c>
      <c r="J5322" s="28">
        <v>5.22</v>
      </c>
      <c r="K5322" s="28">
        <v>277.36</v>
      </c>
      <c r="L5322" s="28">
        <v>7.78</v>
      </c>
      <c r="M5322" s="28" t="s">
        <v>48</v>
      </c>
      <c r="N5322" s="28">
        <v>62.58</v>
      </c>
    </row>
    <row r="5323">
      <c r="A5323" s="28">
        <v>5322.0</v>
      </c>
      <c r="B5323" s="28">
        <v>21.0</v>
      </c>
      <c r="C5323" s="28" t="s">
        <v>49</v>
      </c>
      <c r="D5323" s="28">
        <v>6.76</v>
      </c>
      <c r="E5323" s="28">
        <v>9.0</v>
      </c>
      <c r="F5323" s="28">
        <v>8.37</v>
      </c>
      <c r="G5323" s="28">
        <v>95.32</v>
      </c>
      <c r="H5323" s="28" t="s">
        <v>45</v>
      </c>
      <c r="I5323" s="28">
        <v>2.72</v>
      </c>
      <c r="J5323" s="28">
        <v>10.99</v>
      </c>
      <c r="K5323" s="28">
        <v>228.63</v>
      </c>
      <c r="L5323" s="28">
        <v>15.35</v>
      </c>
      <c r="M5323" s="28" t="s">
        <v>46</v>
      </c>
      <c r="N5323" s="28">
        <v>78.2955590683598</v>
      </c>
    </row>
    <row r="5324">
      <c r="A5324" s="28">
        <v>5323.0</v>
      </c>
      <c r="B5324" s="28">
        <v>17.0</v>
      </c>
      <c r="C5324" s="28" t="s">
        <v>44</v>
      </c>
      <c r="D5324" s="28">
        <v>4.87</v>
      </c>
      <c r="E5324" s="28">
        <v>6.16</v>
      </c>
      <c r="F5324" s="28">
        <v>6.77</v>
      </c>
      <c r="G5324" s="28">
        <v>60.48</v>
      </c>
      <c r="H5324" s="28" t="s">
        <v>45</v>
      </c>
      <c r="I5324" s="28">
        <v>2.36</v>
      </c>
      <c r="J5324" s="28">
        <v>10.6</v>
      </c>
      <c r="K5324" s="28">
        <v>250.94</v>
      </c>
      <c r="L5324" s="28">
        <v>10.78</v>
      </c>
      <c r="M5324" s="28" t="s">
        <v>48</v>
      </c>
      <c r="N5324" s="28">
        <v>64.37</v>
      </c>
    </row>
    <row r="5325">
      <c r="A5325" s="28">
        <v>5324.0</v>
      </c>
      <c r="B5325" s="28">
        <v>22.0</v>
      </c>
      <c r="C5325" s="28" t="s">
        <v>49</v>
      </c>
      <c r="D5325" s="28">
        <v>4.88</v>
      </c>
      <c r="E5325" s="28">
        <v>9.69</v>
      </c>
      <c r="F5325" s="28">
        <v>7.75</v>
      </c>
      <c r="G5325" s="28">
        <v>90.95</v>
      </c>
      <c r="H5325" s="28" t="s">
        <v>45</v>
      </c>
      <c r="I5325" s="28">
        <v>1.68</v>
      </c>
      <c r="J5325" s="28">
        <v>8.42</v>
      </c>
      <c r="K5325" s="28">
        <v>252.69</v>
      </c>
      <c r="L5325" s="28">
        <v>11.25</v>
      </c>
      <c r="M5325" s="28" t="s">
        <v>48</v>
      </c>
      <c r="N5325" s="28">
        <v>100.0</v>
      </c>
    </row>
    <row r="5326">
      <c r="A5326" s="28">
        <v>5325.0</v>
      </c>
      <c r="B5326" s="28">
        <v>21.0</v>
      </c>
      <c r="C5326" s="28" t="s">
        <v>49</v>
      </c>
      <c r="D5326" s="28">
        <v>2.37</v>
      </c>
      <c r="E5326" s="28">
        <v>1.93</v>
      </c>
      <c r="F5326" s="28">
        <v>6.94</v>
      </c>
      <c r="G5326" s="28">
        <v>90.14</v>
      </c>
      <c r="H5326" s="28" t="s">
        <v>45</v>
      </c>
      <c r="I5326" s="28">
        <v>3.12</v>
      </c>
      <c r="J5326" s="28">
        <v>5.66</v>
      </c>
      <c r="K5326" s="28">
        <v>289.99</v>
      </c>
      <c r="L5326" s="28">
        <v>7.17</v>
      </c>
      <c r="M5326" s="28" t="s">
        <v>48</v>
      </c>
      <c r="N5326" s="28">
        <v>65.82</v>
      </c>
    </row>
    <row r="5327">
      <c r="A5327" s="28">
        <v>5326.0</v>
      </c>
      <c r="B5327" s="28">
        <v>16.0</v>
      </c>
      <c r="C5327" s="28" t="s">
        <v>44</v>
      </c>
      <c r="D5327" s="28">
        <v>6.67</v>
      </c>
      <c r="E5327" s="28">
        <v>5.14</v>
      </c>
      <c r="F5327" s="28">
        <v>4.19</v>
      </c>
      <c r="G5327" s="28">
        <v>82.57</v>
      </c>
      <c r="H5327" s="28" t="s">
        <v>47</v>
      </c>
      <c r="I5327" s="28">
        <v>3.18</v>
      </c>
      <c r="J5327" s="28">
        <v>11.99</v>
      </c>
      <c r="K5327" s="28">
        <v>254.3</v>
      </c>
      <c r="L5327" s="28">
        <v>17.43</v>
      </c>
      <c r="M5327" s="28" t="s">
        <v>46</v>
      </c>
      <c r="N5327" s="28">
        <v>38.25</v>
      </c>
    </row>
    <row r="5328">
      <c r="A5328" s="28">
        <v>5327.0</v>
      </c>
      <c r="B5328" s="28">
        <v>17.0</v>
      </c>
      <c r="C5328" s="28" t="s">
        <v>44</v>
      </c>
      <c r="D5328" s="28">
        <v>1.33</v>
      </c>
      <c r="E5328" s="28">
        <v>4.77</v>
      </c>
      <c r="F5328" s="28">
        <v>5.07</v>
      </c>
      <c r="G5328" s="28">
        <v>68.34</v>
      </c>
      <c r="H5328" s="28" t="s">
        <v>47</v>
      </c>
      <c r="I5328" s="28">
        <v>4.86</v>
      </c>
      <c r="J5328" s="28">
        <v>4.45</v>
      </c>
      <c r="K5328" s="28">
        <v>315.79</v>
      </c>
      <c r="L5328" s="28">
        <v>4.42</v>
      </c>
      <c r="M5328" s="28" t="s">
        <v>48</v>
      </c>
      <c r="N5328" s="28">
        <v>65.47</v>
      </c>
    </row>
    <row r="5329">
      <c r="A5329" s="28">
        <v>5328.0</v>
      </c>
      <c r="B5329" s="28">
        <v>22.0</v>
      </c>
      <c r="C5329" s="28" t="s">
        <v>44</v>
      </c>
      <c r="D5329" s="28">
        <v>0.43</v>
      </c>
      <c r="E5329" s="28">
        <v>6.4</v>
      </c>
      <c r="F5329" s="28">
        <v>4.39</v>
      </c>
      <c r="G5329" s="28">
        <v>95.12</v>
      </c>
      <c r="H5329" s="28" t="s">
        <v>47</v>
      </c>
      <c r="I5329" s="28">
        <v>2.14</v>
      </c>
      <c r="J5329" s="28">
        <v>4.83</v>
      </c>
      <c r="K5329" s="28">
        <v>310.26</v>
      </c>
      <c r="L5329" s="28">
        <v>4.35</v>
      </c>
      <c r="M5329" s="28" t="s">
        <v>48</v>
      </c>
      <c r="N5329" s="28">
        <v>79.36</v>
      </c>
    </row>
    <row r="5330">
      <c r="A5330" s="28">
        <v>5329.0</v>
      </c>
      <c r="B5330" s="28">
        <v>16.0</v>
      </c>
      <c r="C5330" s="28" t="s">
        <v>49</v>
      </c>
      <c r="D5330" s="28">
        <v>1.53</v>
      </c>
      <c r="E5330" s="28">
        <v>8.31</v>
      </c>
      <c r="F5330" s="28">
        <v>4.53</v>
      </c>
      <c r="G5330" s="28">
        <v>79.0</v>
      </c>
      <c r="H5330" s="28" t="s">
        <v>45</v>
      </c>
      <c r="I5330" s="28">
        <v>2.66</v>
      </c>
      <c r="J5330" s="28">
        <v>4.47</v>
      </c>
      <c r="K5330" s="28">
        <v>298.98</v>
      </c>
      <c r="L5330" s="28">
        <v>4.55</v>
      </c>
      <c r="M5330" s="28" t="s">
        <v>50</v>
      </c>
      <c r="N5330" s="28">
        <v>99.22</v>
      </c>
    </row>
    <row r="5331">
      <c r="A5331" s="28">
        <v>5330.0</v>
      </c>
      <c r="B5331" s="28">
        <v>16.0</v>
      </c>
      <c r="C5331" s="28" t="s">
        <v>49</v>
      </c>
      <c r="D5331" s="28">
        <v>2.14</v>
      </c>
      <c r="E5331" s="28">
        <v>8.57</v>
      </c>
      <c r="F5331" s="28">
        <v>4.08</v>
      </c>
      <c r="G5331" s="28">
        <v>66.93</v>
      </c>
      <c r="H5331" s="28" t="s">
        <v>45</v>
      </c>
      <c r="I5331" s="28">
        <v>0.79</v>
      </c>
      <c r="J5331" s="28">
        <v>5.03</v>
      </c>
      <c r="K5331" s="28">
        <v>300.23</v>
      </c>
      <c r="L5331" s="28">
        <v>1.16</v>
      </c>
      <c r="M5331" s="28" t="s">
        <v>50</v>
      </c>
      <c r="N5331" s="28">
        <v>72.23</v>
      </c>
    </row>
    <row r="5332">
      <c r="A5332" s="28">
        <v>5331.0</v>
      </c>
      <c r="B5332" s="28">
        <v>16.0</v>
      </c>
      <c r="C5332" s="28" t="s">
        <v>49</v>
      </c>
      <c r="D5332" s="28">
        <v>2.26</v>
      </c>
      <c r="E5332" s="28">
        <v>7.03</v>
      </c>
      <c r="F5332" s="28">
        <v>6.11</v>
      </c>
      <c r="G5332" s="28">
        <v>77.16</v>
      </c>
      <c r="H5332" s="28" t="s">
        <v>51</v>
      </c>
      <c r="I5332" s="28">
        <v>2.74</v>
      </c>
      <c r="J5332" s="28">
        <v>4.2</v>
      </c>
      <c r="K5332" s="28">
        <v>293.46</v>
      </c>
      <c r="L5332" s="28">
        <v>5.22</v>
      </c>
      <c r="M5332" s="28" t="s">
        <v>48</v>
      </c>
      <c r="N5332" s="28">
        <v>87.09</v>
      </c>
    </row>
    <row r="5333">
      <c r="A5333" s="28">
        <v>5332.0</v>
      </c>
      <c r="B5333" s="28">
        <v>23.0</v>
      </c>
      <c r="C5333" s="28" t="s">
        <v>44</v>
      </c>
      <c r="D5333" s="28">
        <v>5.36</v>
      </c>
      <c r="E5333" s="28">
        <v>6.77</v>
      </c>
      <c r="F5333" s="28">
        <v>4.89</v>
      </c>
      <c r="G5333" s="28">
        <v>67.8</v>
      </c>
      <c r="H5333" s="28" t="s">
        <v>47</v>
      </c>
      <c r="I5333" s="28">
        <v>0.18</v>
      </c>
      <c r="J5333" s="28">
        <v>6.8</v>
      </c>
      <c r="K5333" s="28">
        <v>249.31</v>
      </c>
      <c r="L5333" s="28">
        <v>8.98</v>
      </c>
      <c r="M5333" s="28" t="s">
        <v>46</v>
      </c>
      <c r="N5333" s="28">
        <v>47.66</v>
      </c>
    </row>
    <row r="5334">
      <c r="A5334" s="28">
        <v>5333.0</v>
      </c>
      <c r="B5334" s="28">
        <v>19.0</v>
      </c>
      <c r="C5334" s="28" t="s">
        <v>44</v>
      </c>
      <c r="D5334" s="28">
        <v>1.74</v>
      </c>
      <c r="E5334" s="28">
        <v>9.54</v>
      </c>
      <c r="F5334" s="28">
        <v>8.28</v>
      </c>
      <c r="G5334" s="28">
        <v>75.04</v>
      </c>
      <c r="H5334" s="28" t="s">
        <v>51</v>
      </c>
      <c r="I5334" s="28">
        <v>0.75</v>
      </c>
      <c r="J5334" s="28">
        <v>7.17</v>
      </c>
      <c r="K5334" s="28">
        <v>305.73</v>
      </c>
      <c r="L5334" s="28">
        <v>6.42</v>
      </c>
      <c r="M5334" s="28" t="s">
        <v>48</v>
      </c>
      <c r="N5334" s="28">
        <v>100.0</v>
      </c>
    </row>
    <row r="5335">
      <c r="A5335" s="28">
        <v>5334.0</v>
      </c>
      <c r="B5335" s="28">
        <v>19.0</v>
      </c>
      <c r="C5335" s="28" t="s">
        <v>44</v>
      </c>
      <c r="D5335" s="28">
        <v>5.41</v>
      </c>
      <c r="E5335" s="28">
        <v>4.45</v>
      </c>
      <c r="F5335" s="28">
        <v>7.75</v>
      </c>
      <c r="G5335" s="28">
        <v>79.87</v>
      </c>
      <c r="H5335" s="28" t="s">
        <v>45</v>
      </c>
      <c r="I5335" s="28">
        <v>0.86</v>
      </c>
      <c r="J5335" s="28">
        <v>7.32</v>
      </c>
      <c r="K5335" s="28">
        <v>271.29</v>
      </c>
      <c r="L5335" s="28">
        <v>11.34</v>
      </c>
      <c r="M5335" s="28" t="s">
        <v>46</v>
      </c>
      <c r="N5335" s="28">
        <v>53.38</v>
      </c>
    </row>
    <row r="5336">
      <c r="A5336" s="28">
        <v>5335.0</v>
      </c>
      <c r="B5336" s="28">
        <v>17.0</v>
      </c>
      <c r="C5336" s="28" t="s">
        <v>49</v>
      </c>
      <c r="D5336" s="28">
        <v>0.73</v>
      </c>
      <c r="E5336" s="28">
        <v>8.5</v>
      </c>
      <c r="F5336" s="28">
        <v>6.87</v>
      </c>
      <c r="G5336" s="28">
        <v>74.4</v>
      </c>
      <c r="H5336" s="28" t="s">
        <v>47</v>
      </c>
      <c r="I5336" s="28">
        <v>3.16</v>
      </c>
      <c r="J5336" s="28">
        <v>2.04</v>
      </c>
      <c r="K5336" s="28">
        <v>321.82</v>
      </c>
      <c r="L5336" s="28">
        <v>1.66</v>
      </c>
      <c r="M5336" s="28" t="s">
        <v>48</v>
      </c>
      <c r="N5336" s="28">
        <v>97.34</v>
      </c>
    </row>
    <row r="5337">
      <c r="A5337" s="28">
        <v>5336.0</v>
      </c>
      <c r="B5337" s="28">
        <v>16.0</v>
      </c>
      <c r="C5337" s="28" t="s">
        <v>52</v>
      </c>
      <c r="D5337" s="28">
        <v>1.18</v>
      </c>
      <c r="E5337" s="28">
        <v>9.29</v>
      </c>
      <c r="F5337" s="28">
        <v>6.45</v>
      </c>
      <c r="G5337" s="28">
        <v>86.28</v>
      </c>
      <c r="H5337" s="28" t="s">
        <v>45</v>
      </c>
      <c r="I5337" s="28">
        <v>2.84</v>
      </c>
      <c r="J5337" s="28">
        <v>5.09</v>
      </c>
      <c r="K5337" s="28">
        <v>319.41</v>
      </c>
      <c r="L5337" s="28">
        <v>2.64</v>
      </c>
      <c r="M5337" s="28" t="s">
        <v>48</v>
      </c>
      <c r="N5337" s="28">
        <v>100.0</v>
      </c>
    </row>
    <row r="5338">
      <c r="A5338" s="28">
        <v>5337.0</v>
      </c>
      <c r="B5338" s="28">
        <v>24.0</v>
      </c>
      <c r="C5338" s="28" t="s">
        <v>49</v>
      </c>
      <c r="D5338" s="28">
        <v>4.07</v>
      </c>
      <c r="E5338" s="28">
        <v>5.42</v>
      </c>
      <c r="F5338" s="28">
        <v>5.28</v>
      </c>
      <c r="G5338" s="28">
        <v>97.44</v>
      </c>
      <c r="H5338" s="28" t="s">
        <v>47</v>
      </c>
      <c r="I5338" s="28">
        <v>3.99</v>
      </c>
      <c r="J5338" s="28">
        <v>7.8</v>
      </c>
      <c r="K5338" s="28">
        <v>269.77</v>
      </c>
      <c r="L5338" s="28">
        <v>9.21</v>
      </c>
      <c r="M5338" s="28" t="s">
        <v>48</v>
      </c>
      <c r="N5338" s="28">
        <v>69.9977380080253</v>
      </c>
    </row>
    <row r="5339">
      <c r="A5339" s="28">
        <v>5338.0</v>
      </c>
      <c r="B5339" s="28">
        <v>22.0</v>
      </c>
      <c r="C5339" s="28" t="s">
        <v>44</v>
      </c>
      <c r="D5339" s="28">
        <v>7.38</v>
      </c>
      <c r="E5339" s="28">
        <v>7.56</v>
      </c>
      <c r="F5339" s="28">
        <v>6.37</v>
      </c>
      <c r="G5339" s="28">
        <v>73.93</v>
      </c>
      <c r="H5339" s="28" t="s">
        <v>47</v>
      </c>
      <c r="I5339" s="28">
        <v>2.32</v>
      </c>
      <c r="J5339" s="28">
        <v>11.22</v>
      </c>
      <c r="K5339" s="28">
        <v>220.61</v>
      </c>
      <c r="L5339" s="28">
        <v>17.29</v>
      </c>
      <c r="M5339" s="28" t="s">
        <v>46</v>
      </c>
      <c r="N5339" s="28">
        <v>65.6247664138365</v>
      </c>
    </row>
    <row r="5340">
      <c r="A5340" s="28">
        <v>5339.0</v>
      </c>
      <c r="B5340" s="28">
        <v>19.0</v>
      </c>
      <c r="C5340" s="28" t="s">
        <v>49</v>
      </c>
      <c r="D5340" s="28">
        <v>6.88</v>
      </c>
      <c r="E5340" s="28">
        <v>4.39</v>
      </c>
      <c r="F5340" s="28">
        <v>7.21</v>
      </c>
      <c r="G5340" s="28">
        <v>74.23</v>
      </c>
      <c r="H5340" s="28" t="s">
        <v>47</v>
      </c>
      <c r="I5340" s="28">
        <v>2.37</v>
      </c>
      <c r="J5340" s="28">
        <v>10.22</v>
      </c>
      <c r="K5340" s="28">
        <v>217.44</v>
      </c>
      <c r="L5340" s="28">
        <v>13.6</v>
      </c>
      <c r="M5340" s="28" t="s">
        <v>46</v>
      </c>
      <c r="N5340" s="28">
        <v>37.76</v>
      </c>
    </row>
    <row r="5341">
      <c r="A5341" s="28">
        <v>5340.0</v>
      </c>
      <c r="B5341" s="28">
        <v>21.0</v>
      </c>
      <c r="C5341" s="28" t="s">
        <v>49</v>
      </c>
      <c r="D5341" s="28">
        <v>7.75</v>
      </c>
      <c r="E5341" s="28">
        <v>2.43</v>
      </c>
      <c r="F5341" s="28">
        <v>7.91</v>
      </c>
      <c r="G5341" s="28">
        <v>89.53</v>
      </c>
      <c r="H5341" s="28" t="s">
        <v>45</v>
      </c>
      <c r="I5341" s="28">
        <v>0.81</v>
      </c>
      <c r="J5341" s="28">
        <v>9.46</v>
      </c>
      <c r="K5341" s="28">
        <v>206.28</v>
      </c>
      <c r="L5341" s="28">
        <v>15.11</v>
      </c>
      <c r="M5341" s="28" t="s">
        <v>46</v>
      </c>
      <c r="N5341" s="28">
        <v>31.24</v>
      </c>
    </row>
    <row r="5342">
      <c r="A5342" s="28">
        <v>5341.0</v>
      </c>
      <c r="B5342" s="28">
        <v>17.0</v>
      </c>
      <c r="C5342" s="28" t="s">
        <v>44</v>
      </c>
      <c r="D5342" s="28">
        <v>5.2</v>
      </c>
      <c r="E5342" s="28">
        <v>6.28</v>
      </c>
      <c r="F5342" s="28">
        <v>4.41</v>
      </c>
      <c r="G5342" s="28">
        <v>81.22</v>
      </c>
      <c r="H5342" s="28" t="s">
        <v>51</v>
      </c>
      <c r="I5342" s="28">
        <v>3.71</v>
      </c>
      <c r="J5342" s="28">
        <v>6.3</v>
      </c>
      <c r="K5342" s="28">
        <v>255.57</v>
      </c>
      <c r="L5342" s="28">
        <v>7.44</v>
      </c>
      <c r="M5342" s="28" t="s">
        <v>46</v>
      </c>
      <c r="N5342" s="28">
        <v>55.33</v>
      </c>
    </row>
    <row r="5343">
      <c r="A5343" s="28">
        <v>5342.0</v>
      </c>
      <c r="B5343" s="28">
        <v>22.0</v>
      </c>
      <c r="C5343" s="28" t="s">
        <v>49</v>
      </c>
      <c r="D5343" s="28">
        <v>5.41</v>
      </c>
      <c r="E5343" s="28">
        <v>2.77</v>
      </c>
      <c r="F5343" s="28">
        <v>7.54</v>
      </c>
      <c r="G5343" s="28">
        <v>77.15</v>
      </c>
      <c r="H5343" s="28" t="s">
        <v>51</v>
      </c>
      <c r="I5343" s="28">
        <v>0.02</v>
      </c>
      <c r="J5343" s="28">
        <v>6.64</v>
      </c>
      <c r="K5343" s="28">
        <v>260.15</v>
      </c>
      <c r="L5343" s="28">
        <v>11.99</v>
      </c>
      <c r="M5343" s="28" t="s">
        <v>46</v>
      </c>
      <c r="N5343" s="28">
        <v>37.89</v>
      </c>
    </row>
    <row r="5344">
      <c r="A5344" s="28">
        <v>5343.0</v>
      </c>
      <c r="B5344" s="28">
        <v>17.0</v>
      </c>
      <c r="C5344" s="28" t="s">
        <v>44</v>
      </c>
      <c r="D5344" s="28">
        <v>5.0</v>
      </c>
      <c r="E5344" s="28">
        <v>5.12</v>
      </c>
      <c r="F5344" s="28">
        <v>7.71</v>
      </c>
      <c r="G5344" s="28">
        <v>92.55</v>
      </c>
      <c r="H5344" s="28" t="s">
        <v>45</v>
      </c>
      <c r="I5344" s="28">
        <v>2.12</v>
      </c>
      <c r="J5344" s="28">
        <v>10.72</v>
      </c>
      <c r="K5344" s="28">
        <v>268.43</v>
      </c>
      <c r="L5344" s="28">
        <v>10.31</v>
      </c>
      <c r="M5344" s="28" t="s">
        <v>48</v>
      </c>
      <c r="N5344" s="28">
        <v>60.21</v>
      </c>
    </row>
    <row r="5345">
      <c r="A5345" s="28">
        <v>5344.0</v>
      </c>
      <c r="B5345" s="28">
        <v>23.0</v>
      </c>
      <c r="C5345" s="28" t="s">
        <v>44</v>
      </c>
      <c r="D5345" s="28">
        <v>4.98</v>
      </c>
      <c r="E5345" s="28">
        <v>8.86</v>
      </c>
      <c r="F5345" s="28">
        <v>6.79</v>
      </c>
      <c r="G5345" s="28">
        <v>95.64</v>
      </c>
      <c r="H5345" s="28" t="s">
        <v>51</v>
      </c>
      <c r="I5345" s="28">
        <v>0.94</v>
      </c>
      <c r="J5345" s="28">
        <v>8.64</v>
      </c>
      <c r="K5345" s="28">
        <v>262.67</v>
      </c>
      <c r="L5345" s="28">
        <v>11.85</v>
      </c>
      <c r="M5345" s="28" t="s">
        <v>48</v>
      </c>
      <c r="N5345" s="28">
        <v>85.47</v>
      </c>
    </row>
    <row r="5346">
      <c r="A5346" s="28">
        <v>5345.0</v>
      </c>
      <c r="B5346" s="28">
        <v>23.0</v>
      </c>
      <c r="C5346" s="28" t="s">
        <v>44</v>
      </c>
      <c r="D5346" s="28">
        <v>1.18</v>
      </c>
      <c r="E5346" s="28">
        <v>1.77</v>
      </c>
      <c r="F5346" s="28">
        <v>5.07</v>
      </c>
      <c r="G5346" s="28">
        <v>83.62</v>
      </c>
      <c r="H5346" s="28" t="s">
        <v>51</v>
      </c>
      <c r="I5346" s="28">
        <v>3.86</v>
      </c>
      <c r="J5346" s="28">
        <v>4.18</v>
      </c>
      <c r="K5346" s="28">
        <v>298.62</v>
      </c>
      <c r="L5346" s="28">
        <v>5.27</v>
      </c>
      <c r="M5346" s="28" t="s">
        <v>48</v>
      </c>
      <c r="N5346" s="28">
        <v>56.45</v>
      </c>
    </row>
    <row r="5347">
      <c r="A5347" s="28">
        <v>5346.0</v>
      </c>
      <c r="B5347" s="28">
        <v>16.0</v>
      </c>
      <c r="C5347" s="28" t="s">
        <v>44</v>
      </c>
      <c r="D5347" s="28">
        <v>4.35</v>
      </c>
      <c r="E5347" s="28">
        <v>1.27</v>
      </c>
      <c r="F5347" s="28">
        <v>6.7</v>
      </c>
      <c r="G5347" s="28">
        <v>67.4</v>
      </c>
      <c r="H5347" s="28" t="s">
        <v>45</v>
      </c>
      <c r="I5347" s="28">
        <v>3.37</v>
      </c>
      <c r="J5347" s="28">
        <v>7.4</v>
      </c>
      <c r="K5347" s="28">
        <v>274.34</v>
      </c>
      <c r="L5347" s="28">
        <v>12.77</v>
      </c>
      <c r="M5347" s="28" t="s">
        <v>48</v>
      </c>
      <c r="N5347" s="28">
        <v>39.88</v>
      </c>
    </row>
    <row r="5348">
      <c r="A5348" s="28">
        <v>5347.0</v>
      </c>
      <c r="B5348" s="28">
        <v>23.0</v>
      </c>
      <c r="C5348" s="28" t="s">
        <v>44</v>
      </c>
      <c r="D5348" s="28">
        <v>3.09</v>
      </c>
      <c r="E5348" s="28">
        <v>6.46</v>
      </c>
      <c r="F5348" s="28">
        <v>6.51</v>
      </c>
      <c r="G5348" s="28">
        <v>78.65</v>
      </c>
      <c r="H5348" s="28" t="s">
        <v>45</v>
      </c>
      <c r="I5348" s="28">
        <v>3.53</v>
      </c>
      <c r="J5348" s="28">
        <v>7.35</v>
      </c>
      <c r="K5348" s="28">
        <v>270.94</v>
      </c>
      <c r="L5348" s="28">
        <v>7.67</v>
      </c>
      <c r="M5348" s="28" t="s">
        <v>48</v>
      </c>
      <c r="N5348" s="28">
        <v>68.26</v>
      </c>
    </row>
    <row r="5349">
      <c r="A5349" s="28">
        <v>5348.0</v>
      </c>
      <c r="B5349" s="28">
        <v>17.0</v>
      </c>
      <c r="C5349" s="28" t="s">
        <v>44</v>
      </c>
      <c r="D5349" s="28">
        <v>3.54</v>
      </c>
      <c r="E5349" s="28">
        <v>3.98</v>
      </c>
      <c r="F5349" s="28">
        <v>6.38</v>
      </c>
      <c r="G5349" s="28">
        <v>80.17</v>
      </c>
      <c r="H5349" s="28" t="s">
        <v>45</v>
      </c>
      <c r="I5349" s="28">
        <v>0.74</v>
      </c>
      <c r="J5349" s="28">
        <v>6.42</v>
      </c>
      <c r="K5349" s="28">
        <v>266.48</v>
      </c>
      <c r="L5349" s="28">
        <v>9.77</v>
      </c>
      <c r="M5349" s="28" t="s">
        <v>48</v>
      </c>
      <c r="N5349" s="28">
        <v>55.99</v>
      </c>
    </row>
    <row r="5350">
      <c r="A5350" s="28">
        <v>5349.0</v>
      </c>
      <c r="B5350" s="28">
        <v>21.0</v>
      </c>
      <c r="C5350" s="28" t="s">
        <v>44</v>
      </c>
      <c r="D5350" s="28">
        <v>4.19</v>
      </c>
      <c r="E5350" s="28">
        <v>4.76</v>
      </c>
      <c r="F5350" s="28">
        <v>6.3</v>
      </c>
      <c r="G5350" s="28">
        <v>77.29</v>
      </c>
      <c r="H5350" s="28" t="s">
        <v>47</v>
      </c>
      <c r="I5350" s="28">
        <v>3.34</v>
      </c>
      <c r="J5350" s="28">
        <v>9.17</v>
      </c>
      <c r="K5350" s="28">
        <v>275.85</v>
      </c>
      <c r="L5350" s="28">
        <v>10.86</v>
      </c>
      <c r="M5350" s="28" t="s">
        <v>48</v>
      </c>
      <c r="N5350" s="28">
        <v>61.95</v>
      </c>
    </row>
    <row r="5351">
      <c r="A5351" s="28">
        <v>5350.0</v>
      </c>
      <c r="B5351" s="28">
        <v>16.0</v>
      </c>
      <c r="C5351" s="28" t="s">
        <v>49</v>
      </c>
      <c r="D5351" s="28">
        <v>1.03</v>
      </c>
      <c r="E5351" s="28">
        <v>4.65</v>
      </c>
      <c r="F5351" s="28">
        <v>4.55</v>
      </c>
      <c r="G5351" s="28">
        <v>70.5</v>
      </c>
      <c r="H5351" s="28" t="s">
        <v>47</v>
      </c>
      <c r="I5351" s="28">
        <v>3.45</v>
      </c>
      <c r="J5351" s="28">
        <v>3.33</v>
      </c>
      <c r="K5351" s="28">
        <v>295.31</v>
      </c>
      <c r="L5351" s="28">
        <v>-0.53</v>
      </c>
      <c r="M5351" s="28" t="s">
        <v>48</v>
      </c>
      <c r="N5351" s="28">
        <v>68.91</v>
      </c>
    </row>
    <row r="5352">
      <c r="A5352" s="28">
        <v>5351.0</v>
      </c>
      <c r="B5352" s="28">
        <v>20.0</v>
      </c>
      <c r="C5352" s="28" t="s">
        <v>52</v>
      </c>
      <c r="D5352" s="28">
        <v>2.88</v>
      </c>
      <c r="E5352" s="28">
        <v>1.78</v>
      </c>
      <c r="F5352" s="28">
        <v>4.91</v>
      </c>
      <c r="G5352" s="28">
        <v>78.89</v>
      </c>
      <c r="H5352" s="28" t="s">
        <v>47</v>
      </c>
      <c r="I5352" s="28">
        <v>0.01</v>
      </c>
      <c r="J5352" s="28">
        <v>5.72</v>
      </c>
      <c r="K5352" s="28">
        <v>277.79</v>
      </c>
      <c r="L5352" s="28">
        <v>4.21</v>
      </c>
      <c r="M5352" s="28" t="s">
        <v>48</v>
      </c>
      <c r="N5352" s="28">
        <v>36.94</v>
      </c>
    </row>
    <row r="5353">
      <c r="A5353" s="28">
        <v>5352.0</v>
      </c>
      <c r="B5353" s="28">
        <v>22.0</v>
      </c>
      <c r="C5353" s="28" t="s">
        <v>49</v>
      </c>
      <c r="D5353" s="28">
        <v>0.51</v>
      </c>
      <c r="E5353" s="28">
        <v>1.03</v>
      </c>
      <c r="F5353" s="28">
        <v>4.49</v>
      </c>
      <c r="G5353" s="28">
        <v>77.86</v>
      </c>
      <c r="H5353" s="28" t="s">
        <v>45</v>
      </c>
      <c r="I5353" s="28">
        <v>1.59</v>
      </c>
      <c r="J5353" s="28">
        <v>6.18</v>
      </c>
      <c r="K5353" s="28">
        <v>304.1</v>
      </c>
      <c r="L5353" s="28">
        <v>5.55</v>
      </c>
      <c r="M5353" s="28" t="s">
        <v>48</v>
      </c>
      <c r="N5353" s="28">
        <v>48.57</v>
      </c>
    </row>
    <row r="5354">
      <c r="A5354" s="28">
        <v>5353.0</v>
      </c>
      <c r="B5354" s="28">
        <v>16.0</v>
      </c>
      <c r="C5354" s="28" t="s">
        <v>44</v>
      </c>
      <c r="D5354" s="28">
        <v>7.84</v>
      </c>
      <c r="E5354" s="28">
        <v>9.09</v>
      </c>
      <c r="F5354" s="28">
        <v>5.21</v>
      </c>
      <c r="G5354" s="28">
        <v>68.38</v>
      </c>
      <c r="H5354" s="28" t="s">
        <v>51</v>
      </c>
      <c r="I5354" s="28">
        <v>0.44</v>
      </c>
      <c r="J5354" s="28">
        <v>10.14</v>
      </c>
      <c r="K5354" s="28">
        <v>227.61</v>
      </c>
      <c r="L5354" s="28">
        <v>19.15</v>
      </c>
      <c r="M5354" s="28" t="s">
        <v>50</v>
      </c>
      <c r="N5354" s="28">
        <v>62.2785696740689</v>
      </c>
    </row>
    <row r="5355">
      <c r="A5355" s="28">
        <v>5354.0</v>
      </c>
      <c r="B5355" s="28">
        <v>17.0</v>
      </c>
      <c r="C5355" s="28" t="s">
        <v>44</v>
      </c>
      <c r="D5355" s="28">
        <v>0.95</v>
      </c>
      <c r="E5355" s="28">
        <v>2.96</v>
      </c>
      <c r="F5355" s="28">
        <v>5.32</v>
      </c>
      <c r="G5355" s="28">
        <v>96.14</v>
      </c>
      <c r="H5355" s="28" t="s">
        <v>45</v>
      </c>
      <c r="I5355" s="28">
        <v>3.41</v>
      </c>
      <c r="J5355" s="28">
        <v>5.26</v>
      </c>
      <c r="K5355" s="28">
        <v>314.48</v>
      </c>
      <c r="L5355" s="28">
        <v>-0.18</v>
      </c>
      <c r="M5355" s="28" t="s">
        <v>48</v>
      </c>
      <c r="N5355" s="28">
        <v>61.04</v>
      </c>
    </row>
    <row r="5356">
      <c r="A5356" s="28">
        <v>5355.0</v>
      </c>
      <c r="B5356" s="28">
        <v>22.0</v>
      </c>
      <c r="C5356" s="28" t="s">
        <v>44</v>
      </c>
      <c r="D5356" s="28">
        <v>2.07</v>
      </c>
      <c r="E5356" s="28">
        <v>4.83</v>
      </c>
      <c r="F5356" s="28">
        <v>5.23</v>
      </c>
      <c r="G5356" s="28">
        <v>95.41</v>
      </c>
      <c r="H5356" s="28" t="s">
        <v>51</v>
      </c>
      <c r="I5356" s="28">
        <v>1.06</v>
      </c>
      <c r="J5356" s="28">
        <v>4.89</v>
      </c>
      <c r="K5356" s="28">
        <v>301.3</v>
      </c>
      <c r="L5356" s="28">
        <v>6.22</v>
      </c>
      <c r="M5356" s="28" t="s">
        <v>48</v>
      </c>
      <c r="N5356" s="28">
        <v>77.4</v>
      </c>
    </row>
    <row r="5357">
      <c r="A5357" s="28">
        <v>5356.0</v>
      </c>
      <c r="B5357" s="28">
        <v>21.0</v>
      </c>
      <c r="C5357" s="28" t="s">
        <v>44</v>
      </c>
      <c r="D5357" s="28">
        <v>7.13</v>
      </c>
      <c r="E5357" s="28">
        <v>9.75</v>
      </c>
      <c r="F5357" s="28">
        <v>5.05</v>
      </c>
      <c r="G5357" s="28">
        <v>90.38</v>
      </c>
      <c r="H5357" s="28" t="s">
        <v>51</v>
      </c>
      <c r="I5357" s="28">
        <v>1.32</v>
      </c>
      <c r="J5357" s="28">
        <v>10.49</v>
      </c>
      <c r="K5357" s="28">
        <v>228.64</v>
      </c>
      <c r="L5357" s="28">
        <v>16.48</v>
      </c>
      <c r="M5357" s="28" t="s">
        <v>50</v>
      </c>
      <c r="N5357" s="28">
        <v>78.3073100075719</v>
      </c>
    </row>
    <row r="5358">
      <c r="A5358" s="28">
        <v>5357.0</v>
      </c>
      <c r="B5358" s="28">
        <v>18.0</v>
      </c>
      <c r="C5358" s="28" t="s">
        <v>49</v>
      </c>
      <c r="D5358" s="28">
        <v>3.86</v>
      </c>
      <c r="E5358" s="28">
        <v>8.44</v>
      </c>
      <c r="F5358" s="28">
        <v>7.68</v>
      </c>
      <c r="G5358" s="28">
        <v>76.04</v>
      </c>
      <c r="H5358" s="28" t="s">
        <v>47</v>
      </c>
      <c r="I5358" s="28">
        <v>0.39</v>
      </c>
      <c r="J5358" s="28">
        <v>5.09</v>
      </c>
      <c r="K5358" s="28">
        <v>272.0</v>
      </c>
      <c r="L5358" s="28">
        <v>6.73</v>
      </c>
      <c r="M5358" s="28" t="s">
        <v>48</v>
      </c>
      <c r="N5358" s="28">
        <v>87.22</v>
      </c>
    </row>
    <row r="5359">
      <c r="A5359" s="28">
        <v>5358.0</v>
      </c>
      <c r="B5359" s="28">
        <v>17.0</v>
      </c>
      <c r="C5359" s="28" t="s">
        <v>49</v>
      </c>
      <c r="D5359" s="28">
        <v>1.09</v>
      </c>
      <c r="E5359" s="28">
        <v>1.97</v>
      </c>
      <c r="F5359" s="28">
        <v>8.09</v>
      </c>
      <c r="G5359" s="28">
        <v>74.81</v>
      </c>
      <c r="H5359" s="28" t="s">
        <v>45</v>
      </c>
      <c r="I5359" s="28">
        <v>2.42</v>
      </c>
      <c r="J5359" s="28">
        <v>2.93</v>
      </c>
      <c r="K5359" s="28">
        <v>314.27</v>
      </c>
      <c r="L5359" s="28">
        <v>1.52</v>
      </c>
      <c r="M5359" s="28" t="s">
        <v>48</v>
      </c>
      <c r="N5359" s="28">
        <v>66.68</v>
      </c>
    </row>
    <row r="5360">
      <c r="A5360" s="28">
        <v>5359.0</v>
      </c>
      <c r="B5360" s="28">
        <v>19.0</v>
      </c>
      <c r="C5360" s="28" t="s">
        <v>49</v>
      </c>
      <c r="D5360" s="28">
        <v>3.07</v>
      </c>
      <c r="E5360" s="28">
        <v>5.58</v>
      </c>
      <c r="F5360" s="28">
        <v>5.64</v>
      </c>
      <c r="G5360" s="28">
        <v>88.66</v>
      </c>
      <c r="H5360" s="28" t="s">
        <v>45</v>
      </c>
      <c r="I5360" s="28">
        <v>0.17</v>
      </c>
      <c r="J5360" s="28">
        <v>4.58</v>
      </c>
      <c r="K5360" s="28">
        <v>277.86</v>
      </c>
      <c r="L5360" s="28">
        <v>4.78</v>
      </c>
      <c r="M5360" s="28" t="s">
        <v>48</v>
      </c>
      <c r="N5360" s="28">
        <v>76.95</v>
      </c>
    </row>
    <row r="5361">
      <c r="A5361" s="28">
        <v>5360.0</v>
      </c>
      <c r="B5361" s="28">
        <v>18.0</v>
      </c>
      <c r="C5361" s="28" t="s">
        <v>49</v>
      </c>
      <c r="D5361" s="28">
        <v>0.93</v>
      </c>
      <c r="E5361" s="28">
        <v>7.57</v>
      </c>
      <c r="F5361" s="28">
        <v>5.53</v>
      </c>
      <c r="G5361" s="28">
        <v>84.32</v>
      </c>
      <c r="H5361" s="28" t="s">
        <v>47</v>
      </c>
      <c r="I5361" s="28">
        <v>4.23</v>
      </c>
      <c r="J5361" s="28">
        <v>6.15</v>
      </c>
      <c r="K5361" s="28">
        <v>299.71</v>
      </c>
      <c r="L5361" s="28">
        <v>0.63</v>
      </c>
      <c r="M5361" s="28" t="s">
        <v>50</v>
      </c>
      <c r="N5361" s="28">
        <v>90.23</v>
      </c>
    </row>
    <row r="5362">
      <c r="A5362" s="28">
        <v>5361.0</v>
      </c>
      <c r="B5362" s="28">
        <v>22.0</v>
      </c>
      <c r="C5362" s="28" t="s">
        <v>44</v>
      </c>
      <c r="D5362" s="28">
        <v>1.6</v>
      </c>
      <c r="E5362" s="28">
        <v>7.29</v>
      </c>
      <c r="F5362" s="28">
        <v>8.22</v>
      </c>
      <c r="G5362" s="28">
        <v>84.02</v>
      </c>
      <c r="H5362" s="28" t="s">
        <v>47</v>
      </c>
      <c r="I5362" s="28">
        <v>0.13</v>
      </c>
      <c r="J5362" s="28">
        <v>7.41</v>
      </c>
      <c r="K5362" s="28">
        <v>294.38</v>
      </c>
      <c r="L5362" s="28">
        <v>4.0</v>
      </c>
      <c r="M5362" s="28" t="s">
        <v>48</v>
      </c>
      <c r="N5362" s="28">
        <v>100.0</v>
      </c>
    </row>
    <row r="5363">
      <c r="A5363" s="28">
        <v>5362.0</v>
      </c>
      <c r="B5363" s="28">
        <v>23.0</v>
      </c>
      <c r="C5363" s="28" t="s">
        <v>44</v>
      </c>
      <c r="D5363" s="28">
        <v>0.42</v>
      </c>
      <c r="E5363" s="28">
        <v>7.85</v>
      </c>
      <c r="F5363" s="28">
        <v>7.12</v>
      </c>
      <c r="G5363" s="28">
        <v>64.96</v>
      </c>
      <c r="H5363" s="28" t="s">
        <v>51</v>
      </c>
      <c r="I5363" s="28">
        <v>0.31</v>
      </c>
      <c r="J5363" s="28">
        <v>1.76</v>
      </c>
      <c r="K5363" s="28">
        <v>308.88</v>
      </c>
      <c r="L5363" s="28">
        <v>2.9</v>
      </c>
      <c r="M5363" s="28" t="s">
        <v>48</v>
      </c>
      <c r="N5363" s="28">
        <v>92.1</v>
      </c>
    </row>
    <row r="5364">
      <c r="A5364" s="28">
        <v>5363.0</v>
      </c>
      <c r="B5364" s="28">
        <v>17.0</v>
      </c>
      <c r="C5364" s="28" t="s">
        <v>49</v>
      </c>
      <c r="D5364" s="28">
        <v>3.51</v>
      </c>
      <c r="E5364" s="28">
        <v>5.12</v>
      </c>
      <c r="F5364" s="28">
        <v>5.47</v>
      </c>
      <c r="G5364" s="28">
        <v>84.73</v>
      </c>
      <c r="H5364" s="28" t="s">
        <v>45</v>
      </c>
      <c r="I5364" s="28">
        <v>3.2</v>
      </c>
      <c r="J5364" s="28">
        <v>4.89</v>
      </c>
      <c r="K5364" s="28">
        <v>278.19</v>
      </c>
      <c r="L5364" s="28">
        <v>7.01</v>
      </c>
      <c r="M5364" s="28" t="s">
        <v>48</v>
      </c>
      <c r="N5364" s="28">
        <v>66.66</v>
      </c>
    </row>
    <row r="5365">
      <c r="A5365" s="28">
        <v>5364.0</v>
      </c>
      <c r="B5365" s="28">
        <v>22.0</v>
      </c>
      <c r="C5365" s="28" t="s">
        <v>44</v>
      </c>
      <c r="D5365" s="28">
        <v>6.45</v>
      </c>
      <c r="E5365" s="28">
        <v>2.58</v>
      </c>
      <c r="F5365" s="28">
        <v>7.57</v>
      </c>
      <c r="G5365" s="28">
        <v>96.07</v>
      </c>
      <c r="H5365" s="28" t="s">
        <v>51</v>
      </c>
      <c r="I5365" s="28">
        <v>4.58</v>
      </c>
      <c r="J5365" s="28">
        <v>10.21</v>
      </c>
      <c r="K5365" s="28">
        <v>242.33</v>
      </c>
      <c r="L5365" s="28">
        <v>16.25</v>
      </c>
      <c r="M5365" s="28" t="s">
        <v>46</v>
      </c>
      <c r="N5365" s="28">
        <v>43.1488198004275</v>
      </c>
    </row>
    <row r="5366">
      <c r="A5366" s="28">
        <v>5365.0</v>
      </c>
      <c r="B5366" s="28">
        <v>23.0</v>
      </c>
      <c r="C5366" s="28" t="s">
        <v>44</v>
      </c>
      <c r="D5366" s="28">
        <v>4.69</v>
      </c>
      <c r="E5366" s="28">
        <v>5.18</v>
      </c>
      <c r="F5366" s="28">
        <v>5.72</v>
      </c>
      <c r="G5366" s="28">
        <v>63.43</v>
      </c>
      <c r="H5366" s="28" t="s">
        <v>51</v>
      </c>
      <c r="I5366" s="28">
        <v>4.46</v>
      </c>
      <c r="J5366" s="28">
        <v>8.21</v>
      </c>
      <c r="K5366" s="28">
        <v>262.05</v>
      </c>
      <c r="L5366" s="28">
        <v>7.14</v>
      </c>
      <c r="M5366" s="28" t="s">
        <v>48</v>
      </c>
      <c r="N5366" s="28">
        <v>57.68</v>
      </c>
    </row>
    <row r="5367">
      <c r="A5367" s="28">
        <v>5366.0</v>
      </c>
      <c r="B5367" s="28">
        <v>21.0</v>
      </c>
      <c r="C5367" s="28" t="s">
        <v>44</v>
      </c>
      <c r="D5367" s="28">
        <v>4.85</v>
      </c>
      <c r="E5367" s="28">
        <v>6.83</v>
      </c>
      <c r="F5367" s="28">
        <v>6.93</v>
      </c>
      <c r="G5367" s="28">
        <v>73.57</v>
      </c>
      <c r="H5367" s="28" t="s">
        <v>47</v>
      </c>
      <c r="I5367" s="28">
        <v>0.42</v>
      </c>
      <c r="J5367" s="28">
        <v>9.1</v>
      </c>
      <c r="K5367" s="28">
        <v>253.8</v>
      </c>
      <c r="L5367" s="28">
        <v>12.7</v>
      </c>
      <c r="M5367" s="28" t="s">
        <v>48</v>
      </c>
      <c r="N5367" s="28">
        <v>67.88</v>
      </c>
    </row>
    <row r="5368">
      <c r="A5368" s="28">
        <v>5367.0</v>
      </c>
      <c r="B5368" s="28">
        <v>21.0</v>
      </c>
      <c r="C5368" s="28" t="s">
        <v>44</v>
      </c>
      <c r="D5368" s="28">
        <v>1.6</v>
      </c>
      <c r="E5368" s="28">
        <v>6.48</v>
      </c>
      <c r="F5368" s="28">
        <v>8.96</v>
      </c>
      <c r="G5368" s="28">
        <v>80.36</v>
      </c>
      <c r="H5368" s="28" t="s">
        <v>47</v>
      </c>
      <c r="I5368" s="28">
        <v>1.44</v>
      </c>
      <c r="J5368" s="28">
        <v>6.28</v>
      </c>
      <c r="K5368" s="28">
        <v>291.48</v>
      </c>
      <c r="L5368" s="28">
        <v>7.1</v>
      </c>
      <c r="M5368" s="28" t="s">
        <v>48</v>
      </c>
      <c r="N5368" s="28">
        <v>100.0</v>
      </c>
    </row>
    <row r="5369">
      <c r="A5369" s="28">
        <v>5368.0</v>
      </c>
      <c r="B5369" s="28">
        <v>16.0</v>
      </c>
      <c r="C5369" s="28" t="s">
        <v>44</v>
      </c>
      <c r="D5369" s="28">
        <v>2.75</v>
      </c>
      <c r="E5369" s="28">
        <v>1.63</v>
      </c>
      <c r="F5369" s="28">
        <v>5.51</v>
      </c>
      <c r="G5369" s="28">
        <v>87.44</v>
      </c>
      <c r="H5369" s="28" t="s">
        <v>45</v>
      </c>
      <c r="I5369" s="28">
        <v>2.61</v>
      </c>
      <c r="J5369" s="28">
        <v>7.74</v>
      </c>
      <c r="K5369" s="28">
        <v>293.49</v>
      </c>
      <c r="L5369" s="28">
        <v>2.77</v>
      </c>
      <c r="M5369" s="28" t="s">
        <v>48</v>
      </c>
      <c r="N5369" s="28">
        <v>48.67</v>
      </c>
    </row>
    <row r="5370">
      <c r="A5370" s="28">
        <v>5369.0</v>
      </c>
      <c r="B5370" s="28">
        <v>19.0</v>
      </c>
      <c r="C5370" s="28" t="s">
        <v>49</v>
      </c>
      <c r="D5370" s="28">
        <v>6.76</v>
      </c>
      <c r="E5370" s="28">
        <v>1.58</v>
      </c>
      <c r="F5370" s="28">
        <v>8.65</v>
      </c>
      <c r="G5370" s="28">
        <v>63.59</v>
      </c>
      <c r="H5370" s="28" t="s">
        <v>47</v>
      </c>
      <c r="I5370" s="28">
        <v>0.13</v>
      </c>
      <c r="J5370" s="28">
        <v>8.51</v>
      </c>
      <c r="K5370" s="28">
        <v>242.31</v>
      </c>
      <c r="L5370" s="28">
        <v>13.34</v>
      </c>
      <c r="M5370" s="28" t="s">
        <v>46</v>
      </c>
      <c r="N5370" s="28">
        <v>28.48</v>
      </c>
    </row>
    <row r="5371">
      <c r="A5371" s="28">
        <v>5370.0</v>
      </c>
      <c r="B5371" s="28">
        <v>16.0</v>
      </c>
      <c r="C5371" s="28" t="s">
        <v>49</v>
      </c>
      <c r="D5371" s="28">
        <v>0.7</v>
      </c>
      <c r="E5371" s="28">
        <v>9.69</v>
      </c>
      <c r="F5371" s="28">
        <v>5.6</v>
      </c>
      <c r="G5371" s="28">
        <v>94.91</v>
      </c>
      <c r="H5371" s="28" t="s">
        <v>45</v>
      </c>
      <c r="I5371" s="28">
        <v>2.64</v>
      </c>
      <c r="J5371" s="28">
        <v>1.89</v>
      </c>
      <c r="K5371" s="28">
        <v>307.25</v>
      </c>
      <c r="L5371" s="28">
        <v>2.68</v>
      </c>
      <c r="M5371" s="28" t="s">
        <v>50</v>
      </c>
      <c r="N5371" s="28">
        <v>100.0</v>
      </c>
    </row>
    <row r="5372">
      <c r="A5372" s="28">
        <v>5371.0</v>
      </c>
      <c r="B5372" s="28">
        <v>19.0</v>
      </c>
      <c r="C5372" s="28" t="s">
        <v>44</v>
      </c>
      <c r="D5372" s="28">
        <v>6.86</v>
      </c>
      <c r="E5372" s="28">
        <v>2.37</v>
      </c>
      <c r="F5372" s="28">
        <v>6.7</v>
      </c>
      <c r="G5372" s="28">
        <v>61.62</v>
      </c>
      <c r="H5372" s="28" t="s">
        <v>45</v>
      </c>
      <c r="I5372" s="28">
        <v>2.24</v>
      </c>
      <c r="J5372" s="28">
        <v>12.31</v>
      </c>
      <c r="K5372" s="28">
        <v>237.11</v>
      </c>
      <c r="L5372" s="28">
        <v>19.05</v>
      </c>
      <c r="M5372" s="28" t="s">
        <v>46</v>
      </c>
      <c r="N5372" s="28">
        <v>27.3</v>
      </c>
    </row>
    <row r="5373">
      <c r="A5373" s="28">
        <v>5372.0</v>
      </c>
      <c r="B5373" s="28">
        <v>17.0</v>
      </c>
      <c r="C5373" s="28" t="s">
        <v>44</v>
      </c>
      <c r="D5373" s="28">
        <v>3.87</v>
      </c>
      <c r="E5373" s="28">
        <v>3.65</v>
      </c>
      <c r="F5373" s="28">
        <v>6.3</v>
      </c>
      <c r="G5373" s="28">
        <v>94.31</v>
      </c>
      <c r="H5373" s="28" t="s">
        <v>45</v>
      </c>
      <c r="I5373" s="28">
        <v>2.94</v>
      </c>
      <c r="J5373" s="28">
        <v>7.22</v>
      </c>
      <c r="K5373" s="28">
        <v>285.68</v>
      </c>
      <c r="L5373" s="28">
        <v>6.66</v>
      </c>
      <c r="M5373" s="28" t="s">
        <v>48</v>
      </c>
      <c r="N5373" s="28">
        <v>61.14</v>
      </c>
    </row>
    <row r="5374">
      <c r="A5374" s="28">
        <v>5373.0</v>
      </c>
      <c r="B5374" s="28">
        <v>20.0</v>
      </c>
      <c r="C5374" s="28" t="s">
        <v>49</v>
      </c>
      <c r="D5374" s="28">
        <v>6.7</v>
      </c>
      <c r="E5374" s="28">
        <v>7.91</v>
      </c>
      <c r="F5374" s="28">
        <v>7.92</v>
      </c>
      <c r="G5374" s="28">
        <v>61.11</v>
      </c>
      <c r="H5374" s="28" t="s">
        <v>45</v>
      </c>
      <c r="I5374" s="28">
        <v>4.6</v>
      </c>
      <c r="J5374" s="28">
        <v>12.56</v>
      </c>
      <c r="K5374" s="28">
        <v>238.88</v>
      </c>
      <c r="L5374" s="28">
        <v>19.1</v>
      </c>
      <c r="M5374" s="28" t="s">
        <v>46</v>
      </c>
      <c r="N5374" s="28">
        <v>73.8422310194914</v>
      </c>
    </row>
    <row r="5375">
      <c r="A5375" s="28">
        <v>5374.0</v>
      </c>
      <c r="B5375" s="28">
        <v>24.0</v>
      </c>
      <c r="C5375" s="28" t="s">
        <v>44</v>
      </c>
      <c r="D5375" s="28">
        <v>2.54</v>
      </c>
      <c r="E5375" s="28">
        <v>4.69</v>
      </c>
      <c r="F5375" s="28">
        <v>4.31</v>
      </c>
      <c r="G5375" s="28">
        <v>66.14</v>
      </c>
      <c r="H5375" s="28" t="s">
        <v>47</v>
      </c>
      <c r="I5375" s="28">
        <v>1.37</v>
      </c>
      <c r="J5375" s="28">
        <v>6.2</v>
      </c>
      <c r="K5375" s="28">
        <v>289.46</v>
      </c>
      <c r="L5375" s="28">
        <v>7.79</v>
      </c>
      <c r="M5375" s="28" t="s">
        <v>48</v>
      </c>
      <c r="N5375" s="28">
        <v>53.35</v>
      </c>
    </row>
    <row r="5376">
      <c r="A5376" s="28">
        <v>5375.0</v>
      </c>
      <c r="B5376" s="28">
        <v>18.0</v>
      </c>
      <c r="C5376" s="28" t="s">
        <v>44</v>
      </c>
      <c r="D5376" s="28">
        <v>2.71</v>
      </c>
      <c r="E5376" s="28">
        <v>2.63</v>
      </c>
      <c r="F5376" s="28">
        <v>7.14</v>
      </c>
      <c r="G5376" s="28">
        <v>92.01</v>
      </c>
      <c r="H5376" s="28" t="s">
        <v>51</v>
      </c>
      <c r="I5376" s="28">
        <v>3.2</v>
      </c>
      <c r="J5376" s="28">
        <v>6.26</v>
      </c>
      <c r="K5376" s="28">
        <v>302.75</v>
      </c>
      <c r="L5376" s="28">
        <v>5.19</v>
      </c>
      <c r="M5376" s="28" t="s">
        <v>48</v>
      </c>
      <c r="N5376" s="28">
        <v>66.95</v>
      </c>
    </row>
    <row r="5377">
      <c r="A5377" s="28">
        <v>5376.0</v>
      </c>
      <c r="B5377" s="28">
        <v>23.0</v>
      </c>
      <c r="C5377" s="28" t="s">
        <v>44</v>
      </c>
      <c r="D5377" s="28">
        <v>6.01</v>
      </c>
      <c r="E5377" s="28">
        <v>5.21</v>
      </c>
      <c r="F5377" s="28">
        <v>7.8</v>
      </c>
      <c r="G5377" s="28">
        <v>94.41</v>
      </c>
      <c r="H5377" s="28" t="s">
        <v>51</v>
      </c>
      <c r="I5377" s="28">
        <v>2.15</v>
      </c>
      <c r="J5377" s="28">
        <v>10.12</v>
      </c>
      <c r="K5377" s="28">
        <v>258.58</v>
      </c>
      <c r="L5377" s="28">
        <v>16.06</v>
      </c>
      <c r="M5377" s="28" t="s">
        <v>46</v>
      </c>
      <c r="N5377" s="28">
        <v>59.65</v>
      </c>
    </row>
    <row r="5378">
      <c r="A5378" s="28">
        <v>5377.0</v>
      </c>
      <c r="B5378" s="28">
        <v>18.0</v>
      </c>
      <c r="C5378" s="28" t="s">
        <v>44</v>
      </c>
      <c r="D5378" s="28">
        <v>6.28</v>
      </c>
      <c r="E5378" s="28">
        <v>6.12</v>
      </c>
      <c r="F5378" s="28">
        <v>6.36</v>
      </c>
      <c r="G5378" s="28">
        <v>99.29</v>
      </c>
      <c r="H5378" s="28" t="s">
        <v>51</v>
      </c>
      <c r="I5378" s="28">
        <v>2.18</v>
      </c>
      <c r="J5378" s="28">
        <v>8.13</v>
      </c>
      <c r="K5378" s="28">
        <v>238.23</v>
      </c>
      <c r="L5378" s="28">
        <v>18.09</v>
      </c>
      <c r="M5378" s="28" t="s">
        <v>46</v>
      </c>
      <c r="N5378" s="28">
        <v>59.44</v>
      </c>
    </row>
    <row r="5379">
      <c r="A5379" s="28">
        <v>5378.0</v>
      </c>
      <c r="B5379" s="28">
        <v>21.0</v>
      </c>
      <c r="C5379" s="28" t="s">
        <v>49</v>
      </c>
      <c r="D5379" s="28">
        <v>1.84</v>
      </c>
      <c r="E5379" s="28">
        <v>5.07</v>
      </c>
      <c r="F5379" s="28">
        <v>4.53</v>
      </c>
      <c r="G5379" s="28">
        <v>64.63</v>
      </c>
      <c r="H5379" s="28" t="s">
        <v>47</v>
      </c>
      <c r="I5379" s="28">
        <v>3.24</v>
      </c>
      <c r="J5379" s="28">
        <v>4.11</v>
      </c>
      <c r="K5379" s="28">
        <v>308.62</v>
      </c>
      <c r="L5379" s="28">
        <v>4.14</v>
      </c>
      <c r="M5379" s="28" t="s">
        <v>48</v>
      </c>
      <c r="N5379" s="28">
        <v>62.53</v>
      </c>
    </row>
    <row r="5380">
      <c r="A5380" s="28">
        <v>5379.0</v>
      </c>
      <c r="B5380" s="28">
        <v>19.0</v>
      </c>
      <c r="C5380" s="28" t="s">
        <v>49</v>
      </c>
      <c r="D5380" s="28">
        <v>7.78</v>
      </c>
      <c r="E5380" s="28">
        <v>9.27</v>
      </c>
      <c r="F5380" s="28">
        <v>5.22</v>
      </c>
      <c r="G5380" s="28">
        <v>81.06</v>
      </c>
      <c r="H5380" s="28" t="s">
        <v>47</v>
      </c>
      <c r="I5380" s="28">
        <v>4.76</v>
      </c>
      <c r="J5380" s="28">
        <v>13.31</v>
      </c>
      <c r="K5380" s="28">
        <v>224.94</v>
      </c>
      <c r="L5380" s="28">
        <v>17.49</v>
      </c>
      <c r="M5380" s="28" t="s">
        <v>50</v>
      </c>
      <c r="N5380" s="28">
        <v>71.5826210918702</v>
      </c>
    </row>
    <row r="5381">
      <c r="A5381" s="28">
        <v>5380.0</v>
      </c>
      <c r="B5381" s="28">
        <v>23.0</v>
      </c>
      <c r="C5381" s="28" t="s">
        <v>44</v>
      </c>
      <c r="D5381" s="28">
        <v>0.68</v>
      </c>
      <c r="E5381" s="28">
        <v>3.56</v>
      </c>
      <c r="F5381" s="28">
        <v>7.4</v>
      </c>
      <c r="G5381" s="28">
        <v>63.09</v>
      </c>
      <c r="H5381" s="28" t="s">
        <v>47</v>
      </c>
      <c r="I5381" s="28">
        <v>4.32</v>
      </c>
      <c r="J5381" s="28">
        <v>2.74</v>
      </c>
      <c r="K5381" s="28">
        <v>301.33</v>
      </c>
      <c r="L5381" s="28">
        <v>0.49</v>
      </c>
      <c r="M5381" s="28" t="s">
        <v>48</v>
      </c>
      <c r="N5381" s="28">
        <v>69.29</v>
      </c>
    </row>
    <row r="5382">
      <c r="A5382" s="28">
        <v>5381.0</v>
      </c>
      <c r="B5382" s="28">
        <v>21.0</v>
      </c>
      <c r="C5382" s="28" t="s">
        <v>44</v>
      </c>
      <c r="D5382" s="28">
        <v>0.55</v>
      </c>
      <c r="E5382" s="28">
        <v>6.95</v>
      </c>
      <c r="F5382" s="28">
        <v>8.48</v>
      </c>
      <c r="G5382" s="28">
        <v>66.26</v>
      </c>
      <c r="H5382" s="28" t="s">
        <v>45</v>
      </c>
      <c r="I5382" s="28">
        <v>3.2</v>
      </c>
      <c r="J5382" s="28">
        <v>2.71</v>
      </c>
      <c r="K5382" s="28">
        <v>326.44</v>
      </c>
      <c r="L5382" s="28">
        <v>5.86</v>
      </c>
      <c r="M5382" s="28" t="s">
        <v>48</v>
      </c>
      <c r="N5382" s="28">
        <v>98.25</v>
      </c>
    </row>
    <row r="5383">
      <c r="A5383" s="28">
        <v>5382.0</v>
      </c>
      <c r="B5383" s="28">
        <v>23.0</v>
      </c>
      <c r="C5383" s="28" t="s">
        <v>44</v>
      </c>
      <c r="D5383" s="28">
        <v>4.76</v>
      </c>
      <c r="E5383" s="28">
        <v>2.01</v>
      </c>
      <c r="F5383" s="28">
        <v>6.11</v>
      </c>
      <c r="G5383" s="28">
        <v>66.98</v>
      </c>
      <c r="H5383" s="28" t="s">
        <v>45</v>
      </c>
      <c r="I5383" s="28">
        <v>2.31</v>
      </c>
      <c r="J5383" s="28">
        <v>8.31</v>
      </c>
      <c r="K5383" s="28">
        <v>255.78</v>
      </c>
      <c r="L5383" s="28">
        <v>9.84</v>
      </c>
      <c r="M5383" s="28" t="s">
        <v>48</v>
      </c>
      <c r="N5383" s="28">
        <v>42.01</v>
      </c>
    </row>
    <row r="5384">
      <c r="A5384" s="28">
        <v>5383.0</v>
      </c>
      <c r="B5384" s="28">
        <v>16.0</v>
      </c>
      <c r="C5384" s="28" t="s">
        <v>44</v>
      </c>
      <c r="D5384" s="28">
        <v>5.78</v>
      </c>
      <c r="E5384" s="28">
        <v>4.53</v>
      </c>
      <c r="F5384" s="28">
        <v>6.8</v>
      </c>
      <c r="G5384" s="28">
        <v>62.54</v>
      </c>
      <c r="H5384" s="28" t="s">
        <v>51</v>
      </c>
      <c r="I5384" s="28">
        <v>2.12</v>
      </c>
      <c r="J5384" s="28">
        <v>9.99</v>
      </c>
      <c r="K5384" s="28">
        <v>245.54</v>
      </c>
      <c r="L5384" s="28">
        <v>11.73</v>
      </c>
      <c r="M5384" s="28" t="s">
        <v>46</v>
      </c>
      <c r="N5384" s="28">
        <v>47.59</v>
      </c>
    </row>
    <row r="5385">
      <c r="A5385" s="28">
        <v>5384.0</v>
      </c>
      <c r="B5385" s="28">
        <v>21.0</v>
      </c>
      <c r="C5385" s="28" t="s">
        <v>52</v>
      </c>
      <c r="D5385" s="28">
        <v>7.69</v>
      </c>
      <c r="E5385" s="28">
        <v>7.67</v>
      </c>
      <c r="F5385" s="28">
        <v>5.14</v>
      </c>
      <c r="G5385" s="28">
        <v>95.72</v>
      </c>
      <c r="H5385" s="28" t="s">
        <v>51</v>
      </c>
      <c r="I5385" s="28">
        <v>3.94</v>
      </c>
      <c r="J5385" s="28">
        <v>8.69</v>
      </c>
      <c r="K5385" s="28">
        <v>223.91</v>
      </c>
      <c r="L5385" s="28">
        <v>14.63</v>
      </c>
      <c r="M5385" s="28" t="s">
        <v>50</v>
      </c>
      <c r="N5385" s="28">
        <v>59.0125427792089</v>
      </c>
    </row>
    <row r="5386">
      <c r="A5386" s="28">
        <v>5385.0</v>
      </c>
      <c r="B5386" s="28">
        <v>16.0</v>
      </c>
      <c r="C5386" s="28" t="s">
        <v>49</v>
      </c>
      <c r="D5386" s="28">
        <v>3.24</v>
      </c>
      <c r="E5386" s="28">
        <v>3.02</v>
      </c>
      <c r="F5386" s="28">
        <v>6.06</v>
      </c>
      <c r="G5386" s="28">
        <v>65.05</v>
      </c>
      <c r="H5386" s="28" t="s">
        <v>45</v>
      </c>
      <c r="I5386" s="28">
        <v>1.09</v>
      </c>
      <c r="J5386" s="28">
        <v>6.52</v>
      </c>
      <c r="K5386" s="28">
        <v>301.49</v>
      </c>
      <c r="L5386" s="28">
        <v>6.9</v>
      </c>
      <c r="M5386" s="28" t="s">
        <v>48</v>
      </c>
      <c r="N5386" s="28">
        <v>42.65</v>
      </c>
    </row>
    <row r="5387">
      <c r="A5387" s="28">
        <v>5386.0</v>
      </c>
      <c r="B5387" s="28">
        <v>16.0</v>
      </c>
      <c r="C5387" s="28" t="s">
        <v>49</v>
      </c>
      <c r="D5387" s="28">
        <v>0.2</v>
      </c>
      <c r="E5387" s="28">
        <v>6.31</v>
      </c>
      <c r="F5387" s="28">
        <v>5.68</v>
      </c>
      <c r="G5387" s="28">
        <v>85.17</v>
      </c>
      <c r="H5387" s="28" t="s">
        <v>45</v>
      </c>
      <c r="I5387" s="28">
        <v>2.94</v>
      </c>
      <c r="J5387" s="28">
        <v>3.2</v>
      </c>
      <c r="K5387" s="28">
        <v>308.08</v>
      </c>
      <c r="L5387" s="28">
        <v>0.74</v>
      </c>
      <c r="M5387" s="28" t="s">
        <v>48</v>
      </c>
      <c r="N5387" s="28">
        <v>89.61</v>
      </c>
    </row>
    <row r="5388">
      <c r="A5388" s="28">
        <v>5387.0</v>
      </c>
      <c r="B5388" s="28">
        <v>23.0</v>
      </c>
      <c r="C5388" s="28" t="s">
        <v>49</v>
      </c>
      <c r="D5388" s="28">
        <v>4.82</v>
      </c>
      <c r="E5388" s="28">
        <v>2.38</v>
      </c>
      <c r="F5388" s="28">
        <v>7.28</v>
      </c>
      <c r="G5388" s="28">
        <v>85.03</v>
      </c>
      <c r="H5388" s="28" t="s">
        <v>51</v>
      </c>
      <c r="I5388" s="28">
        <v>2.52</v>
      </c>
      <c r="J5388" s="28">
        <v>10.15</v>
      </c>
      <c r="K5388" s="28">
        <v>256.13</v>
      </c>
      <c r="L5388" s="28">
        <v>10.73</v>
      </c>
      <c r="M5388" s="28" t="s">
        <v>48</v>
      </c>
      <c r="N5388" s="28">
        <v>48.35</v>
      </c>
    </row>
    <row r="5389">
      <c r="A5389" s="28">
        <v>5388.0</v>
      </c>
      <c r="B5389" s="28">
        <v>22.0</v>
      </c>
      <c r="C5389" s="28" t="s">
        <v>49</v>
      </c>
      <c r="D5389" s="28">
        <v>2.32</v>
      </c>
      <c r="E5389" s="28">
        <v>1.92</v>
      </c>
      <c r="F5389" s="28">
        <v>8.92</v>
      </c>
      <c r="G5389" s="28">
        <v>67.95</v>
      </c>
      <c r="H5389" s="28" t="s">
        <v>51</v>
      </c>
      <c r="I5389" s="28">
        <v>3.25</v>
      </c>
      <c r="J5389" s="28">
        <v>7.52</v>
      </c>
      <c r="K5389" s="28">
        <v>288.74</v>
      </c>
      <c r="L5389" s="28">
        <v>5.81</v>
      </c>
      <c r="M5389" s="28" t="s">
        <v>48</v>
      </c>
      <c r="N5389" s="28">
        <v>69.27</v>
      </c>
    </row>
    <row r="5390">
      <c r="A5390" s="28">
        <v>5389.0</v>
      </c>
      <c r="B5390" s="28">
        <v>18.0</v>
      </c>
      <c r="C5390" s="28" t="s">
        <v>49</v>
      </c>
      <c r="D5390" s="28">
        <v>3.46</v>
      </c>
      <c r="E5390" s="28">
        <v>5.71</v>
      </c>
      <c r="F5390" s="28">
        <v>8.07</v>
      </c>
      <c r="G5390" s="28">
        <v>99.94</v>
      </c>
      <c r="H5390" s="28" t="s">
        <v>51</v>
      </c>
      <c r="I5390" s="28">
        <v>0.94</v>
      </c>
      <c r="J5390" s="28">
        <v>8.99</v>
      </c>
      <c r="K5390" s="28">
        <v>283.75</v>
      </c>
      <c r="L5390" s="28">
        <v>9.97</v>
      </c>
      <c r="M5390" s="28" t="s">
        <v>48</v>
      </c>
      <c r="N5390" s="28">
        <v>83.77</v>
      </c>
    </row>
    <row r="5391">
      <c r="A5391" s="28">
        <v>5390.0</v>
      </c>
      <c r="B5391" s="28">
        <v>21.0</v>
      </c>
      <c r="C5391" s="28" t="s">
        <v>44</v>
      </c>
      <c r="D5391" s="28">
        <v>3.91</v>
      </c>
      <c r="E5391" s="28">
        <v>7.08</v>
      </c>
      <c r="F5391" s="28">
        <v>4.96</v>
      </c>
      <c r="G5391" s="28">
        <v>73.89</v>
      </c>
      <c r="H5391" s="28" t="s">
        <v>47</v>
      </c>
      <c r="I5391" s="28">
        <v>3.48</v>
      </c>
      <c r="J5391" s="28">
        <v>9.12</v>
      </c>
      <c r="K5391" s="28">
        <v>272.39</v>
      </c>
      <c r="L5391" s="28">
        <v>13.12</v>
      </c>
      <c r="M5391" s="28" t="s">
        <v>50</v>
      </c>
      <c r="N5391" s="28">
        <v>60.39</v>
      </c>
    </row>
    <row r="5392">
      <c r="A5392" s="28">
        <v>5391.0</v>
      </c>
      <c r="B5392" s="28">
        <v>24.0</v>
      </c>
      <c r="C5392" s="28" t="s">
        <v>44</v>
      </c>
      <c r="D5392" s="28">
        <v>0.52</v>
      </c>
      <c r="E5392" s="28">
        <v>2.02</v>
      </c>
      <c r="F5392" s="28">
        <v>6.89</v>
      </c>
      <c r="G5392" s="28">
        <v>96.2</v>
      </c>
      <c r="H5392" s="28" t="s">
        <v>51</v>
      </c>
      <c r="I5392" s="28">
        <v>3.13</v>
      </c>
      <c r="J5392" s="28">
        <v>5.45</v>
      </c>
      <c r="K5392" s="28">
        <v>307.09</v>
      </c>
      <c r="L5392" s="28">
        <v>1.52</v>
      </c>
      <c r="M5392" s="28" t="s">
        <v>48</v>
      </c>
      <c r="N5392" s="28">
        <v>61.46</v>
      </c>
    </row>
    <row r="5393">
      <c r="A5393" s="28">
        <v>5392.0</v>
      </c>
      <c r="B5393" s="28">
        <v>22.0</v>
      </c>
      <c r="C5393" s="28" t="s">
        <v>49</v>
      </c>
      <c r="D5393" s="28">
        <v>3.89</v>
      </c>
      <c r="E5393" s="28">
        <v>9.26</v>
      </c>
      <c r="F5393" s="28">
        <v>4.33</v>
      </c>
      <c r="G5393" s="28">
        <v>97.93</v>
      </c>
      <c r="H5393" s="28" t="s">
        <v>45</v>
      </c>
      <c r="I5393" s="28">
        <v>0.9</v>
      </c>
      <c r="J5393" s="28">
        <v>9.19</v>
      </c>
      <c r="K5393" s="28">
        <v>279.56</v>
      </c>
      <c r="L5393" s="28">
        <v>7.82</v>
      </c>
      <c r="M5393" s="28" t="s">
        <v>50</v>
      </c>
      <c r="N5393" s="28">
        <v>90.6174242926743</v>
      </c>
    </row>
    <row r="5394">
      <c r="A5394" s="28">
        <v>5393.0</v>
      </c>
      <c r="B5394" s="28">
        <v>18.0</v>
      </c>
      <c r="C5394" s="28" t="s">
        <v>44</v>
      </c>
      <c r="D5394" s="28">
        <v>3.41</v>
      </c>
      <c r="E5394" s="28">
        <v>3.03</v>
      </c>
      <c r="F5394" s="28">
        <v>5.23</v>
      </c>
      <c r="G5394" s="28">
        <v>97.96</v>
      </c>
      <c r="H5394" s="28" t="s">
        <v>51</v>
      </c>
      <c r="I5394" s="28">
        <v>2.25</v>
      </c>
      <c r="J5394" s="28">
        <v>5.28</v>
      </c>
      <c r="K5394" s="28">
        <v>292.64</v>
      </c>
      <c r="L5394" s="28">
        <v>8.41</v>
      </c>
      <c r="M5394" s="28" t="s">
        <v>48</v>
      </c>
      <c r="N5394" s="28">
        <v>64.6</v>
      </c>
    </row>
    <row r="5395">
      <c r="A5395" s="28">
        <v>5394.0</v>
      </c>
      <c r="B5395" s="28">
        <v>21.0</v>
      </c>
      <c r="C5395" s="28" t="s">
        <v>52</v>
      </c>
      <c r="D5395" s="28">
        <v>5.7</v>
      </c>
      <c r="E5395" s="28">
        <v>2.08</v>
      </c>
      <c r="F5395" s="28">
        <v>4.86</v>
      </c>
      <c r="G5395" s="28">
        <v>90.11</v>
      </c>
      <c r="H5395" s="28" t="s">
        <v>47</v>
      </c>
      <c r="I5395" s="28">
        <v>3.39</v>
      </c>
      <c r="J5395" s="28">
        <v>8.4</v>
      </c>
      <c r="K5395" s="28">
        <v>235.37</v>
      </c>
      <c r="L5395" s="28">
        <v>13.82</v>
      </c>
      <c r="M5395" s="28" t="s">
        <v>46</v>
      </c>
      <c r="N5395" s="28">
        <v>37.58</v>
      </c>
    </row>
    <row r="5396">
      <c r="A5396" s="28">
        <v>5395.0</v>
      </c>
      <c r="B5396" s="28">
        <v>19.0</v>
      </c>
      <c r="C5396" s="28" t="s">
        <v>49</v>
      </c>
      <c r="D5396" s="28">
        <v>5.17</v>
      </c>
      <c r="E5396" s="28">
        <v>2.82</v>
      </c>
      <c r="F5396" s="28">
        <v>5.68</v>
      </c>
      <c r="G5396" s="28">
        <v>70.15</v>
      </c>
      <c r="H5396" s="28" t="s">
        <v>45</v>
      </c>
      <c r="I5396" s="28">
        <v>4.51</v>
      </c>
      <c r="J5396" s="28">
        <v>9.59</v>
      </c>
      <c r="K5396" s="28">
        <v>251.14</v>
      </c>
      <c r="L5396" s="28">
        <v>15.63</v>
      </c>
      <c r="M5396" s="28" t="s">
        <v>46</v>
      </c>
      <c r="N5396" s="28">
        <v>34.49</v>
      </c>
    </row>
    <row r="5397">
      <c r="A5397" s="28">
        <v>5396.0</v>
      </c>
      <c r="B5397" s="28">
        <v>18.0</v>
      </c>
      <c r="C5397" s="28" t="s">
        <v>49</v>
      </c>
      <c r="D5397" s="28">
        <v>1.48</v>
      </c>
      <c r="E5397" s="28">
        <v>2.53</v>
      </c>
      <c r="F5397" s="28">
        <v>7.39</v>
      </c>
      <c r="G5397" s="28">
        <v>64.83</v>
      </c>
      <c r="H5397" s="28" t="s">
        <v>51</v>
      </c>
      <c r="I5397" s="28">
        <v>0.61</v>
      </c>
      <c r="J5397" s="28">
        <v>7.1</v>
      </c>
      <c r="K5397" s="28">
        <v>307.36</v>
      </c>
      <c r="L5397" s="28">
        <v>8.59</v>
      </c>
      <c r="M5397" s="28" t="s">
        <v>48</v>
      </c>
      <c r="N5397" s="28">
        <v>64.62</v>
      </c>
    </row>
    <row r="5398">
      <c r="A5398" s="28">
        <v>5397.0</v>
      </c>
      <c r="B5398" s="28">
        <v>24.0</v>
      </c>
      <c r="C5398" s="28" t="s">
        <v>44</v>
      </c>
      <c r="D5398" s="28">
        <v>1.65</v>
      </c>
      <c r="E5398" s="28">
        <v>1.82</v>
      </c>
      <c r="F5398" s="28">
        <v>6.5</v>
      </c>
      <c r="G5398" s="28">
        <v>82.8</v>
      </c>
      <c r="H5398" s="28" t="s">
        <v>45</v>
      </c>
      <c r="I5398" s="28">
        <v>0.04</v>
      </c>
      <c r="J5398" s="28">
        <v>5.98</v>
      </c>
      <c r="K5398" s="28">
        <v>287.87</v>
      </c>
      <c r="L5398" s="28">
        <v>2.29</v>
      </c>
      <c r="M5398" s="28" t="s">
        <v>48</v>
      </c>
      <c r="N5398" s="28">
        <v>55.71</v>
      </c>
    </row>
    <row r="5399">
      <c r="A5399" s="28">
        <v>5398.0</v>
      </c>
      <c r="B5399" s="28">
        <v>17.0</v>
      </c>
      <c r="C5399" s="28" t="s">
        <v>49</v>
      </c>
      <c r="D5399" s="28">
        <v>2.01</v>
      </c>
      <c r="E5399" s="28">
        <v>8.18</v>
      </c>
      <c r="F5399" s="28">
        <v>8.66</v>
      </c>
      <c r="G5399" s="28">
        <v>74.4</v>
      </c>
      <c r="H5399" s="28" t="s">
        <v>45</v>
      </c>
      <c r="I5399" s="28">
        <v>0.83</v>
      </c>
      <c r="J5399" s="28">
        <v>4.05</v>
      </c>
      <c r="K5399" s="28">
        <v>294.33</v>
      </c>
      <c r="L5399" s="28">
        <v>1.04</v>
      </c>
      <c r="M5399" s="28" t="s">
        <v>48</v>
      </c>
      <c r="N5399" s="28">
        <v>93.36</v>
      </c>
    </row>
    <row r="5400">
      <c r="A5400" s="28">
        <v>5399.0</v>
      </c>
      <c r="B5400" s="28">
        <v>16.0</v>
      </c>
      <c r="C5400" s="28" t="s">
        <v>44</v>
      </c>
      <c r="D5400" s="28">
        <v>1.43</v>
      </c>
      <c r="E5400" s="28">
        <v>5.46</v>
      </c>
      <c r="F5400" s="28">
        <v>5.06</v>
      </c>
      <c r="G5400" s="28">
        <v>93.24</v>
      </c>
      <c r="H5400" s="28" t="s">
        <v>51</v>
      </c>
      <c r="I5400" s="28">
        <v>4.95</v>
      </c>
      <c r="J5400" s="28">
        <v>7.15</v>
      </c>
      <c r="K5400" s="28">
        <v>315.55</v>
      </c>
      <c r="L5400" s="28">
        <v>6.85</v>
      </c>
      <c r="M5400" s="28" t="s">
        <v>48</v>
      </c>
      <c r="N5400" s="28">
        <v>88.15</v>
      </c>
    </row>
    <row r="5401">
      <c r="A5401" s="28">
        <v>5400.0</v>
      </c>
      <c r="B5401" s="28">
        <v>17.0</v>
      </c>
      <c r="C5401" s="28" t="s">
        <v>52</v>
      </c>
      <c r="D5401" s="28">
        <v>5.26</v>
      </c>
      <c r="E5401" s="28">
        <v>4.5</v>
      </c>
      <c r="F5401" s="28">
        <v>5.82</v>
      </c>
      <c r="G5401" s="28">
        <v>89.8</v>
      </c>
      <c r="H5401" s="28" t="s">
        <v>51</v>
      </c>
      <c r="I5401" s="28">
        <v>3.84</v>
      </c>
      <c r="J5401" s="28">
        <v>10.06</v>
      </c>
      <c r="K5401" s="28">
        <v>263.11</v>
      </c>
      <c r="L5401" s="28">
        <v>14.0</v>
      </c>
      <c r="M5401" s="28" t="s">
        <v>46</v>
      </c>
      <c r="N5401" s="28">
        <v>57.8</v>
      </c>
    </row>
    <row r="5402">
      <c r="A5402" s="28">
        <v>5401.0</v>
      </c>
      <c r="B5402" s="28">
        <v>22.0</v>
      </c>
      <c r="C5402" s="28" t="s">
        <v>44</v>
      </c>
      <c r="D5402" s="28">
        <v>7.96</v>
      </c>
      <c r="E5402" s="28">
        <v>9.56</v>
      </c>
      <c r="F5402" s="28">
        <v>5.65</v>
      </c>
      <c r="G5402" s="28">
        <v>71.06</v>
      </c>
      <c r="H5402" s="28" t="s">
        <v>51</v>
      </c>
      <c r="I5402" s="28">
        <v>3.07</v>
      </c>
      <c r="J5402" s="28">
        <v>12.54</v>
      </c>
      <c r="K5402" s="28">
        <v>229.69</v>
      </c>
      <c r="L5402" s="28">
        <v>21.17</v>
      </c>
      <c r="M5402" s="28" t="s">
        <v>50</v>
      </c>
      <c r="N5402" s="28">
        <v>72.6141278076588</v>
      </c>
    </row>
    <row r="5403">
      <c r="A5403" s="28">
        <v>5402.0</v>
      </c>
      <c r="B5403" s="28">
        <v>16.0</v>
      </c>
      <c r="C5403" s="28" t="s">
        <v>49</v>
      </c>
      <c r="D5403" s="28">
        <v>5.22</v>
      </c>
      <c r="E5403" s="28">
        <v>4.34</v>
      </c>
      <c r="F5403" s="28">
        <v>5.18</v>
      </c>
      <c r="G5403" s="28">
        <v>60.68</v>
      </c>
      <c r="H5403" s="28" t="s">
        <v>45</v>
      </c>
      <c r="I5403" s="28">
        <v>0.67</v>
      </c>
      <c r="J5403" s="28">
        <v>10.03</v>
      </c>
      <c r="K5403" s="28">
        <v>264.83</v>
      </c>
      <c r="L5403" s="28">
        <v>13.63</v>
      </c>
      <c r="M5403" s="28" t="s">
        <v>46</v>
      </c>
      <c r="N5403" s="28">
        <v>50.33</v>
      </c>
    </row>
    <row r="5404">
      <c r="A5404" s="28">
        <v>5403.0</v>
      </c>
      <c r="B5404" s="28">
        <v>21.0</v>
      </c>
      <c r="C5404" s="28" t="s">
        <v>49</v>
      </c>
      <c r="D5404" s="28">
        <v>4.85</v>
      </c>
      <c r="E5404" s="28">
        <v>2.5</v>
      </c>
      <c r="F5404" s="28">
        <v>8.97</v>
      </c>
      <c r="G5404" s="28">
        <v>69.49</v>
      </c>
      <c r="H5404" s="28" t="s">
        <v>51</v>
      </c>
      <c r="I5404" s="28">
        <v>2.08</v>
      </c>
      <c r="J5404" s="28">
        <v>9.15</v>
      </c>
      <c r="K5404" s="28">
        <v>265.05</v>
      </c>
      <c r="L5404" s="28">
        <v>10.72</v>
      </c>
      <c r="M5404" s="28" t="s">
        <v>48</v>
      </c>
      <c r="N5404" s="28">
        <v>52.54</v>
      </c>
    </row>
    <row r="5405">
      <c r="A5405" s="28">
        <v>5404.0</v>
      </c>
      <c r="B5405" s="28">
        <v>22.0</v>
      </c>
      <c r="C5405" s="28" t="s">
        <v>44</v>
      </c>
      <c r="D5405" s="28">
        <v>3.28</v>
      </c>
      <c r="E5405" s="28">
        <v>3.47</v>
      </c>
      <c r="F5405" s="28">
        <v>5.94</v>
      </c>
      <c r="G5405" s="28">
        <v>82.68</v>
      </c>
      <c r="H5405" s="28" t="s">
        <v>45</v>
      </c>
      <c r="I5405" s="28">
        <v>3.58</v>
      </c>
      <c r="J5405" s="28">
        <v>4.39</v>
      </c>
      <c r="K5405" s="28">
        <v>277.27</v>
      </c>
      <c r="L5405" s="28">
        <v>9.19</v>
      </c>
      <c r="M5405" s="28" t="s">
        <v>48</v>
      </c>
      <c r="N5405" s="28">
        <v>58.56</v>
      </c>
    </row>
    <row r="5406">
      <c r="A5406" s="28">
        <v>5405.0</v>
      </c>
      <c r="B5406" s="28">
        <v>24.0</v>
      </c>
      <c r="C5406" s="28" t="s">
        <v>44</v>
      </c>
      <c r="D5406" s="28">
        <v>2.5</v>
      </c>
      <c r="E5406" s="28">
        <v>3.15</v>
      </c>
      <c r="F5406" s="28">
        <v>8.7</v>
      </c>
      <c r="G5406" s="28">
        <v>63.16</v>
      </c>
      <c r="H5406" s="28" t="s">
        <v>45</v>
      </c>
      <c r="I5406" s="28">
        <v>4.48</v>
      </c>
      <c r="J5406" s="28">
        <v>4.77</v>
      </c>
      <c r="K5406" s="28">
        <v>299.65</v>
      </c>
      <c r="L5406" s="28">
        <v>4.05</v>
      </c>
      <c r="M5406" s="28" t="s">
        <v>48</v>
      </c>
      <c r="N5406" s="28">
        <v>65.83</v>
      </c>
    </row>
    <row r="5407">
      <c r="A5407" s="28">
        <v>5406.0</v>
      </c>
      <c r="B5407" s="28">
        <v>23.0</v>
      </c>
      <c r="C5407" s="28" t="s">
        <v>52</v>
      </c>
      <c r="D5407" s="28">
        <v>7.29</v>
      </c>
      <c r="E5407" s="28">
        <v>5.49</v>
      </c>
      <c r="F5407" s="28">
        <v>5.95</v>
      </c>
      <c r="G5407" s="28">
        <v>86.33</v>
      </c>
      <c r="H5407" s="28" t="s">
        <v>45</v>
      </c>
      <c r="I5407" s="28">
        <v>1.91</v>
      </c>
      <c r="J5407" s="28">
        <v>13.07</v>
      </c>
      <c r="K5407" s="28">
        <v>227.76</v>
      </c>
      <c r="L5407" s="28">
        <v>21.48</v>
      </c>
      <c r="M5407" s="28" t="s">
        <v>46</v>
      </c>
      <c r="N5407" s="28">
        <v>42.9797807044884</v>
      </c>
    </row>
    <row r="5408">
      <c r="A5408" s="28">
        <v>5407.0</v>
      </c>
      <c r="B5408" s="28">
        <v>21.0</v>
      </c>
      <c r="C5408" s="28" t="s">
        <v>44</v>
      </c>
      <c r="D5408" s="28">
        <v>7.75</v>
      </c>
      <c r="E5408" s="28">
        <v>3.62</v>
      </c>
      <c r="F5408" s="28">
        <v>5.02</v>
      </c>
      <c r="G5408" s="28">
        <v>86.87</v>
      </c>
      <c r="H5408" s="28" t="s">
        <v>47</v>
      </c>
      <c r="I5408" s="28">
        <v>5.0</v>
      </c>
      <c r="J5408" s="28">
        <v>10.19</v>
      </c>
      <c r="K5408" s="28">
        <v>225.38</v>
      </c>
      <c r="L5408" s="28">
        <v>17.26</v>
      </c>
      <c r="M5408" s="28" t="s">
        <v>46</v>
      </c>
      <c r="N5408" s="28">
        <v>29.43</v>
      </c>
    </row>
    <row r="5409">
      <c r="A5409" s="28">
        <v>5408.0</v>
      </c>
      <c r="B5409" s="28">
        <v>18.0</v>
      </c>
      <c r="C5409" s="28" t="s">
        <v>49</v>
      </c>
      <c r="D5409" s="28">
        <v>3.97</v>
      </c>
      <c r="E5409" s="28">
        <v>5.64</v>
      </c>
      <c r="F5409" s="28">
        <v>4.6</v>
      </c>
      <c r="G5409" s="28">
        <v>66.78</v>
      </c>
      <c r="H5409" s="28" t="s">
        <v>45</v>
      </c>
      <c r="I5409" s="28">
        <v>0.7</v>
      </c>
      <c r="J5409" s="28">
        <v>8.83</v>
      </c>
      <c r="K5409" s="28">
        <v>255.8</v>
      </c>
      <c r="L5409" s="28">
        <v>8.9</v>
      </c>
      <c r="M5409" s="28" t="s">
        <v>48</v>
      </c>
      <c r="N5409" s="28">
        <v>61.21</v>
      </c>
    </row>
    <row r="5410">
      <c r="A5410" s="28">
        <v>5409.0</v>
      </c>
      <c r="B5410" s="28">
        <v>23.0</v>
      </c>
      <c r="C5410" s="28" t="s">
        <v>44</v>
      </c>
      <c r="D5410" s="28">
        <v>2.32</v>
      </c>
      <c r="E5410" s="28">
        <v>7.02</v>
      </c>
      <c r="F5410" s="28">
        <v>8.28</v>
      </c>
      <c r="G5410" s="28">
        <v>83.85</v>
      </c>
      <c r="H5410" s="28" t="s">
        <v>45</v>
      </c>
      <c r="I5410" s="28">
        <v>1.93</v>
      </c>
      <c r="J5410" s="28">
        <v>5.44</v>
      </c>
      <c r="K5410" s="28">
        <v>287.38</v>
      </c>
      <c r="L5410" s="28">
        <v>4.43</v>
      </c>
      <c r="M5410" s="28" t="s">
        <v>48</v>
      </c>
      <c r="N5410" s="28">
        <v>94.53</v>
      </c>
    </row>
    <row r="5411">
      <c r="A5411" s="28">
        <v>5410.0</v>
      </c>
      <c r="B5411" s="28">
        <v>22.0</v>
      </c>
      <c r="C5411" s="28" t="s">
        <v>49</v>
      </c>
      <c r="D5411" s="28">
        <v>6.16</v>
      </c>
      <c r="E5411" s="28">
        <v>8.0</v>
      </c>
      <c r="F5411" s="28">
        <v>4.16</v>
      </c>
      <c r="G5411" s="28">
        <v>84.28</v>
      </c>
      <c r="H5411" s="28" t="s">
        <v>45</v>
      </c>
      <c r="I5411" s="28">
        <v>4.38</v>
      </c>
      <c r="J5411" s="28">
        <v>11.7</v>
      </c>
      <c r="K5411" s="28">
        <v>246.87</v>
      </c>
      <c r="L5411" s="28">
        <v>15.48</v>
      </c>
      <c r="M5411" s="28" t="s">
        <v>50</v>
      </c>
      <c r="N5411" s="28">
        <v>64.1840140808414</v>
      </c>
    </row>
    <row r="5412">
      <c r="A5412" s="28">
        <v>5411.0</v>
      </c>
      <c r="B5412" s="28">
        <v>18.0</v>
      </c>
      <c r="C5412" s="28" t="s">
        <v>49</v>
      </c>
      <c r="D5412" s="28">
        <v>1.06</v>
      </c>
      <c r="E5412" s="28">
        <v>7.39</v>
      </c>
      <c r="F5412" s="28">
        <v>8.82</v>
      </c>
      <c r="G5412" s="28">
        <v>79.12</v>
      </c>
      <c r="H5412" s="28" t="s">
        <v>51</v>
      </c>
      <c r="I5412" s="28">
        <v>3.25</v>
      </c>
      <c r="J5412" s="28">
        <v>4.85</v>
      </c>
      <c r="K5412" s="28">
        <v>307.54</v>
      </c>
      <c r="L5412" s="28">
        <v>3.86</v>
      </c>
      <c r="M5412" s="28" t="s">
        <v>48</v>
      </c>
      <c r="N5412" s="28">
        <v>100.0</v>
      </c>
    </row>
    <row r="5413">
      <c r="A5413" s="28">
        <v>5412.0</v>
      </c>
      <c r="B5413" s="28">
        <v>24.0</v>
      </c>
      <c r="C5413" s="28" t="s">
        <v>44</v>
      </c>
      <c r="D5413" s="28">
        <v>6.12</v>
      </c>
      <c r="E5413" s="28">
        <v>2.85</v>
      </c>
      <c r="F5413" s="28">
        <v>6.09</v>
      </c>
      <c r="G5413" s="28">
        <v>98.13</v>
      </c>
      <c r="H5413" s="28" t="s">
        <v>47</v>
      </c>
      <c r="I5413" s="28">
        <v>4.05</v>
      </c>
      <c r="J5413" s="28">
        <v>10.28</v>
      </c>
      <c r="K5413" s="28">
        <v>255.8</v>
      </c>
      <c r="L5413" s="28">
        <v>14.05</v>
      </c>
      <c r="M5413" s="28" t="s">
        <v>46</v>
      </c>
      <c r="N5413" s="28">
        <v>31.62</v>
      </c>
    </row>
    <row r="5414">
      <c r="A5414" s="28">
        <v>5413.0</v>
      </c>
      <c r="B5414" s="28">
        <v>17.0</v>
      </c>
      <c r="C5414" s="28" t="s">
        <v>44</v>
      </c>
      <c r="D5414" s="28">
        <v>6.55</v>
      </c>
      <c r="E5414" s="28">
        <v>2.04</v>
      </c>
      <c r="F5414" s="28">
        <v>5.24</v>
      </c>
      <c r="G5414" s="28">
        <v>64.33</v>
      </c>
      <c r="H5414" s="28" t="s">
        <v>47</v>
      </c>
      <c r="I5414" s="28">
        <v>4.54</v>
      </c>
      <c r="J5414" s="28">
        <v>8.75</v>
      </c>
      <c r="K5414" s="28">
        <v>237.02</v>
      </c>
      <c r="L5414" s="28">
        <v>11.58</v>
      </c>
      <c r="M5414" s="28" t="s">
        <v>46</v>
      </c>
      <c r="N5414" s="28">
        <v>15.1</v>
      </c>
    </row>
    <row r="5415">
      <c r="A5415" s="28">
        <v>5414.0</v>
      </c>
      <c r="B5415" s="28">
        <v>18.0</v>
      </c>
      <c r="C5415" s="28" t="s">
        <v>49</v>
      </c>
      <c r="D5415" s="28">
        <v>1.0</v>
      </c>
      <c r="E5415" s="28">
        <v>5.88</v>
      </c>
      <c r="F5415" s="28">
        <v>7.09</v>
      </c>
      <c r="G5415" s="28">
        <v>76.27</v>
      </c>
      <c r="H5415" s="28" t="s">
        <v>47</v>
      </c>
      <c r="I5415" s="28">
        <v>2.54</v>
      </c>
      <c r="J5415" s="28">
        <v>2.29</v>
      </c>
      <c r="K5415" s="28">
        <v>304.02</v>
      </c>
      <c r="L5415" s="28">
        <v>2.32</v>
      </c>
      <c r="M5415" s="28" t="s">
        <v>48</v>
      </c>
      <c r="N5415" s="28">
        <v>92.42</v>
      </c>
    </row>
    <row r="5416">
      <c r="A5416" s="28">
        <v>5415.0</v>
      </c>
      <c r="B5416" s="28">
        <v>17.0</v>
      </c>
      <c r="C5416" s="28" t="s">
        <v>44</v>
      </c>
      <c r="D5416" s="28">
        <v>7.81</v>
      </c>
      <c r="E5416" s="28">
        <v>2.79</v>
      </c>
      <c r="F5416" s="28">
        <v>4.66</v>
      </c>
      <c r="G5416" s="28">
        <v>95.32</v>
      </c>
      <c r="H5416" s="28" t="s">
        <v>45</v>
      </c>
      <c r="I5416" s="28">
        <v>1.17</v>
      </c>
      <c r="J5416" s="28">
        <v>12.59</v>
      </c>
      <c r="K5416" s="28">
        <v>220.87</v>
      </c>
      <c r="L5416" s="28">
        <v>19.66</v>
      </c>
      <c r="M5416" s="28" t="s">
        <v>46</v>
      </c>
      <c r="N5416" s="28">
        <v>18.28</v>
      </c>
    </row>
    <row r="5417">
      <c r="A5417" s="28">
        <v>5416.0</v>
      </c>
      <c r="B5417" s="28">
        <v>16.0</v>
      </c>
      <c r="C5417" s="28" t="s">
        <v>44</v>
      </c>
      <c r="D5417" s="28">
        <v>7.88</v>
      </c>
      <c r="E5417" s="28">
        <v>1.76</v>
      </c>
      <c r="F5417" s="28">
        <v>4.36</v>
      </c>
      <c r="G5417" s="28">
        <v>75.45</v>
      </c>
      <c r="H5417" s="28" t="s">
        <v>47</v>
      </c>
      <c r="I5417" s="28">
        <v>3.47</v>
      </c>
      <c r="J5417" s="28">
        <v>9.22</v>
      </c>
      <c r="K5417" s="28">
        <v>227.85</v>
      </c>
      <c r="L5417" s="28">
        <v>14.92</v>
      </c>
      <c r="M5417" s="28" t="s">
        <v>46</v>
      </c>
      <c r="N5417" s="28">
        <v>6.67298856406966</v>
      </c>
    </row>
    <row r="5418">
      <c r="A5418" s="28">
        <v>5417.0</v>
      </c>
      <c r="B5418" s="28">
        <v>19.0</v>
      </c>
      <c r="C5418" s="28" t="s">
        <v>49</v>
      </c>
      <c r="D5418" s="28">
        <v>7.49</v>
      </c>
      <c r="E5418" s="28">
        <v>5.74</v>
      </c>
      <c r="F5418" s="28">
        <v>8.14</v>
      </c>
      <c r="G5418" s="28">
        <v>76.99</v>
      </c>
      <c r="H5418" s="28" t="s">
        <v>51</v>
      </c>
      <c r="I5418" s="28">
        <v>2.82</v>
      </c>
      <c r="J5418" s="28">
        <v>12.1</v>
      </c>
      <c r="K5418" s="28">
        <v>245.58</v>
      </c>
      <c r="L5418" s="28">
        <v>17.8</v>
      </c>
      <c r="M5418" s="28" t="s">
        <v>46</v>
      </c>
      <c r="N5418" s="28">
        <v>56.02</v>
      </c>
    </row>
    <row r="5419">
      <c r="A5419" s="28">
        <v>5418.0</v>
      </c>
      <c r="B5419" s="28">
        <v>20.0</v>
      </c>
      <c r="C5419" s="28" t="s">
        <v>44</v>
      </c>
      <c r="D5419" s="28">
        <v>3.97</v>
      </c>
      <c r="E5419" s="28">
        <v>3.94</v>
      </c>
      <c r="F5419" s="28">
        <v>6.12</v>
      </c>
      <c r="G5419" s="28">
        <v>86.73</v>
      </c>
      <c r="H5419" s="28" t="s">
        <v>45</v>
      </c>
      <c r="I5419" s="28">
        <v>3.86</v>
      </c>
      <c r="J5419" s="28">
        <v>7.75</v>
      </c>
      <c r="K5419" s="28">
        <v>249.26</v>
      </c>
      <c r="L5419" s="28">
        <v>12.07</v>
      </c>
      <c r="M5419" s="28" t="s">
        <v>48</v>
      </c>
      <c r="N5419" s="28">
        <v>63.99</v>
      </c>
    </row>
    <row r="5420">
      <c r="A5420" s="28">
        <v>5419.0</v>
      </c>
      <c r="B5420" s="28">
        <v>21.0</v>
      </c>
      <c r="C5420" s="28" t="s">
        <v>44</v>
      </c>
      <c r="D5420" s="28">
        <v>1.97</v>
      </c>
      <c r="E5420" s="28">
        <v>7.81</v>
      </c>
      <c r="F5420" s="28">
        <v>6.59</v>
      </c>
      <c r="G5420" s="28">
        <v>86.62</v>
      </c>
      <c r="H5420" s="28" t="s">
        <v>51</v>
      </c>
      <c r="I5420" s="28">
        <v>2.56</v>
      </c>
      <c r="J5420" s="28">
        <v>7.07</v>
      </c>
      <c r="K5420" s="28">
        <v>291.48</v>
      </c>
      <c r="L5420" s="28">
        <v>7.75</v>
      </c>
      <c r="M5420" s="28" t="s">
        <v>48</v>
      </c>
      <c r="N5420" s="28">
        <v>106.866511611066</v>
      </c>
    </row>
    <row r="5421">
      <c r="A5421" s="28">
        <v>5420.0</v>
      </c>
      <c r="B5421" s="28">
        <v>20.0</v>
      </c>
      <c r="C5421" s="28" t="s">
        <v>49</v>
      </c>
      <c r="D5421" s="28">
        <v>4.66</v>
      </c>
      <c r="E5421" s="28">
        <v>3.83</v>
      </c>
      <c r="F5421" s="28">
        <v>4.88</v>
      </c>
      <c r="G5421" s="28">
        <v>60.92</v>
      </c>
      <c r="H5421" s="28" t="s">
        <v>51</v>
      </c>
      <c r="I5421" s="28">
        <v>4.06</v>
      </c>
      <c r="J5421" s="28">
        <v>6.69</v>
      </c>
      <c r="K5421" s="28">
        <v>260.57</v>
      </c>
      <c r="L5421" s="28">
        <v>7.91</v>
      </c>
      <c r="M5421" s="28" t="s">
        <v>48</v>
      </c>
      <c r="N5421" s="28">
        <v>42.32</v>
      </c>
    </row>
    <row r="5422">
      <c r="A5422" s="28">
        <v>5421.0</v>
      </c>
      <c r="B5422" s="28">
        <v>16.0</v>
      </c>
      <c r="C5422" s="28" t="s">
        <v>44</v>
      </c>
      <c r="D5422" s="28">
        <v>3.36</v>
      </c>
      <c r="E5422" s="28">
        <v>9.81</v>
      </c>
      <c r="F5422" s="28">
        <v>4.31</v>
      </c>
      <c r="G5422" s="28">
        <v>78.23</v>
      </c>
      <c r="H5422" s="28" t="s">
        <v>45</v>
      </c>
      <c r="I5422" s="28">
        <v>4.51</v>
      </c>
      <c r="J5422" s="28">
        <v>7.07</v>
      </c>
      <c r="K5422" s="28">
        <v>258.36</v>
      </c>
      <c r="L5422" s="28">
        <v>9.22</v>
      </c>
      <c r="M5422" s="28" t="s">
        <v>50</v>
      </c>
      <c r="N5422" s="28">
        <v>87.43</v>
      </c>
    </row>
    <row r="5423">
      <c r="A5423" s="28">
        <v>5422.0</v>
      </c>
      <c r="B5423" s="28">
        <v>18.0</v>
      </c>
      <c r="C5423" s="28" t="s">
        <v>44</v>
      </c>
      <c r="D5423" s="28">
        <v>1.65</v>
      </c>
      <c r="E5423" s="28">
        <v>7.83</v>
      </c>
      <c r="F5423" s="28">
        <v>5.84</v>
      </c>
      <c r="G5423" s="28">
        <v>73.34</v>
      </c>
      <c r="H5423" s="28" t="s">
        <v>47</v>
      </c>
      <c r="I5423" s="28">
        <v>3.75</v>
      </c>
      <c r="J5423" s="28">
        <v>5.72</v>
      </c>
      <c r="K5423" s="28">
        <v>298.96</v>
      </c>
      <c r="L5423" s="28">
        <v>8.26</v>
      </c>
      <c r="M5423" s="28" t="s">
        <v>50</v>
      </c>
      <c r="N5423" s="28">
        <v>109.794754808883</v>
      </c>
    </row>
    <row r="5424">
      <c r="A5424" s="28">
        <v>5423.0</v>
      </c>
      <c r="B5424" s="28">
        <v>16.0</v>
      </c>
      <c r="C5424" s="28" t="s">
        <v>44</v>
      </c>
      <c r="D5424" s="28">
        <v>3.39</v>
      </c>
      <c r="E5424" s="28">
        <v>1.52</v>
      </c>
      <c r="F5424" s="28">
        <v>6.53</v>
      </c>
      <c r="G5424" s="28">
        <v>85.11</v>
      </c>
      <c r="H5424" s="28" t="s">
        <v>51</v>
      </c>
      <c r="I5424" s="28">
        <v>3.72</v>
      </c>
      <c r="J5424" s="28">
        <v>4.76</v>
      </c>
      <c r="K5424" s="28">
        <v>275.79</v>
      </c>
      <c r="L5424" s="28">
        <v>8.46</v>
      </c>
      <c r="M5424" s="28" t="s">
        <v>48</v>
      </c>
      <c r="N5424" s="28">
        <v>55.47</v>
      </c>
    </row>
    <row r="5425">
      <c r="A5425" s="28">
        <v>5424.0</v>
      </c>
      <c r="B5425" s="28">
        <v>20.0</v>
      </c>
      <c r="C5425" s="28" t="s">
        <v>49</v>
      </c>
      <c r="D5425" s="28">
        <v>5.31</v>
      </c>
      <c r="E5425" s="28">
        <v>5.58</v>
      </c>
      <c r="F5425" s="28">
        <v>7.83</v>
      </c>
      <c r="G5425" s="28">
        <v>82.23</v>
      </c>
      <c r="H5425" s="28" t="s">
        <v>51</v>
      </c>
      <c r="I5425" s="28">
        <v>2.94</v>
      </c>
      <c r="J5425" s="28">
        <v>10.0</v>
      </c>
      <c r="K5425" s="28">
        <v>251.89</v>
      </c>
      <c r="L5425" s="28">
        <v>15.33</v>
      </c>
      <c r="M5425" s="28" t="s">
        <v>46</v>
      </c>
      <c r="N5425" s="28">
        <v>71.389171148187</v>
      </c>
    </row>
    <row r="5426">
      <c r="A5426" s="28">
        <v>5425.0</v>
      </c>
      <c r="B5426" s="28">
        <v>20.0</v>
      </c>
      <c r="C5426" s="28" t="s">
        <v>49</v>
      </c>
      <c r="D5426" s="28">
        <v>0.57</v>
      </c>
      <c r="E5426" s="28">
        <v>6.06</v>
      </c>
      <c r="F5426" s="28">
        <v>6.51</v>
      </c>
      <c r="G5426" s="28">
        <v>86.03</v>
      </c>
      <c r="H5426" s="28" t="s">
        <v>45</v>
      </c>
      <c r="I5426" s="28">
        <v>2.36</v>
      </c>
      <c r="J5426" s="28">
        <v>3.52</v>
      </c>
      <c r="K5426" s="28">
        <v>302.13</v>
      </c>
      <c r="L5426" s="28">
        <v>4.58</v>
      </c>
      <c r="M5426" s="28" t="s">
        <v>48</v>
      </c>
      <c r="N5426" s="28">
        <v>100.0</v>
      </c>
    </row>
    <row r="5427">
      <c r="A5427" s="28">
        <v>5426.0</v>
      </c>
      <c r="B5427" s="28">
        <v>21.0</v>
      </c>
      <c r="C5427" s="28" t="s">
        <v>49</v>
      </c>
      <c r="D5427" s="28">
        <v>2.67</v>
      </c>
      <c r="E5427" s="28">
        <v>7.26</v>
      </c>
      <c r="F5427" s="28">
        <v>7.91</v>
      </c>
      <c r="G5427" s="28">
        <v>86.15</v>
      </c>
      <c r="H5427" s="28" t="s">
        <v>45</v>
      </c>
      <c r="I5427" s="28">
        <v>4.86</v>
      </c>
      <c r="J5427" s="28">
        <v>4.31</v>
      </c>
      <c r="K5427" s="28">
        <v>287.09</v>
      </c>
      <c r="L5427" s="28">
        <v>3.88</v>
      </c>
      <c r="M5427" s="28" t="s">
        <v>48</v>
      </c>
      <c r="N5427" s="28">
        <v>91.69</v>
      </c>
    </row>
    <row r="5428">
      <c r="A5428" s="28">
        <v>5427.0</v>
      </c>
      <c r="B5428" s="28">
        <v>23.0</v>
      </c>
      <c r="C5428" s="28" t="s">
        <v>44</v>
      </c>
      <c r="D5428" s="28">
        <v>0.14</v>
      </c>
      <c r="E5428" s="28">
        <v>5.48</v>
      </c>
      <c r="F5428" s="28">
        <v>4.58</v>
      </c>
      <c r="G5428" s="28">
        <v>70.19</v>
      </c>
      <c r="H5428" s="28" t="s">
        <v>47</v>
      </c>
      <c r="I5428" s="28">
        <v>3.23</v>
      </c>
      <c r="J5428" s="28">
        <v>3.08</v>
      </c>
      <c r="K5428" s="28">
        <v>306.66</v>
      </c>
      <c r="L5428" s="28">
        <v>5.31</v>
      </c>
      <c r="M5428" s="28" t="s">
        <v>48</v>
      </c>
      <c r="N5428" s="28">
        <v>81.0266686237335</v>
      </c>
    </row>
    <row r="5429">
      <c r="A5429" s="28">
        <v>5428.0</v>
      </c>
      <c r="B5429" s="28">
        <v>16.0</v>
      </c>
      <c r="C5429" s="28" t="s">
        <v>44</v>
      </c>
      <c r="D5429" s="28">
        <v>6.0</v>
      </c>
      <c r="E5429" s="28">
        <v>5.35</v>
      </c>
      <c r="F5429" s="28">
        <v>4.32</v>
      </c>
      <c r="G5429" s="28">
        <v>69.86</v>
      </c>
      <c r="H5429" s="28" t="s">
        <v>47</v>
      </c>
      <c r="I5429" s="28">
        <v>4.2</v>
      </c>
      <c r="J5429" s="28">
        <v>7.49</v>
      </c>
      <c r="K5429" s="28">
        <v>239.58</v>
      </c>
      <c r="L5429" s="28">
        <v>15.25</v>
      </c>
      <c r="M5429" s="28" t="s">
        <v>46</v>
      </c>
      <c r="N5429" s="28">
        <v>47.9</v>
      </c>
    </row>
    <row r="5430">
      <c r="A5430" s="28">
        <v>5429.0</v>
      </c>
      <c r="B5430" s="28">
        <v>19.0</v>
      </c>
      <c r="C5430" s="28" t="s">
        <v>44</v>
      </c>
      <c r="D5430" s="28">
        <v>5.13</v>
      </c>
      <c r="E5430" s="28">
        <v>4.31</v>
      </c>
      <c r="F5430" s="28">
        <v>4.79</v>
      </c>
      <c r="G5430" s="28">
        <v>74.81</v>
      </c>
      <c r="H5430" s="28" t="s">
        <v>51</v>
      </c>
      <c r="I5430" s="28">
        <v>2.53</v>
      </c>
      <c r="J5430" s="28">
        <v>10.57</v>
      </c>
      <c r="K5430" s="28">
        <v>256.45</v>
      </c>
      <c r="L5430" s="28">
        <v>12.41</v>
      </c>
      <c r="M5430" s="28" t="s">
        <v>46</v>
      </c>
      <c r="N5430" s="28">
        <v>46.08</v>
      </c>
    </row>
    <row r="5431">
      <c r="A5431" s="28">
        <v>5430.0</v>
      </c>
      <c r="B5431" s="28">
        <v>16.0</v>
      </c>
      <c r="C5431" s="28" t="s">
        <v>44</v>
      </c>
      <c r="D5431" s="28">
        <v>0.5</v>
      </c>
      <c r="E5431" s="28">
        <v>3.44</v>
      </c>
      <c r="F5431" s="28">
        <v>7.86</v>
      </c>
      <c r="G5431" s="28">
        <v>69.68</v>
      </c>
      <c r="H5431" s="28" t="s">
        <v>51</v>
      </c>
      <c r="I5431" s="28">
        <v>2.77</v>
      </c>
      <c r="J5431" s="28">
        <v>3.78</v>
      </c>
      <c r="K5431" s="28">
        <v>324.22</v>
      </c>
      <c r="L5431" s="28">
        <v>5.23</v>
      </c>
      <c r="M5431" s="28" t="s">
        <v>48</v>
      </c>
      <c r="N5431" s="28">
        <v>70.96</v>
      </c>
    </row>
    <row r="5432">
      <c r="A5432" s="28">
        <v>5431.0</v>
      </c>
      <c r="B5432" s="28">
        <v>24.0</v>
      </c>
      <c r="C5432" s="28" t="s">
        <v>49</v>
      </c>
      <c r="D5432" s="28">
        <v>7.72</v>
      </c>
      <c r="E5432" s="28">
        <v>9.52</v>
      </c>
      <c r="F5432" s="28">
        <v>7.8</v>
      </c>
      <c r="G5432" s="28">
        <v>87.31</v>
      </c>
      <c r="H5432" s="28" t="s">
        <v>47</v>
      </c>
      <c r="I5432" s="28">
        <v>3.31</v>
      </c>
      <c r="J5432" s="28">
        <v>9.41</v>
      </c>
      <c r="K5432" s="28">
        <v>231.46</v>
      </c>
      <c r="L5432" s="28">
        <v>16.03</v>
      </c>
      <c r="M5432" s="28" t="s">
        <v>46</v>
      </c>
      <c r="N5432" s="28">
        <v>84.317499480693</v>
      </c>
    </row>
    <row r="5433">
      <c r="A5433" s="28">
        <v>5432.0</v>
      </c>
      <c r="B5433" s="28">
        <v>22.0</v>
      </c>
      <c r="C5433" s="28" t="s">
        <v>44</v>
      </c>
      <c r="D5433" s="28">
        <v>0.18</v>
      </c>
      <c r="E5433" s="28">
        <v>3.86</v>
      </c>
      <c r="F5433" s="28">
        <v>4.71</v>
      </c>
      <c r="G5433" s="28">
        <v>84.11</v>
      </c>
      <c r="H5433" s="28" t="s">
        <v>51</v>
      </c>
      <c r="I5433" s="28">
        <v>3.64</v>
      </c>
      <c r="J5433" s="28">
        <v>2.44</v>
      </c>
      <c r="K5433" s="28">
        <v>323.98</v>
      </c>
      <c r="L5433" s="28">
        <v>1.31</v>
      </c>
      <c r="M5433" s="28" t="s">
        <v>48</v>
      </c>
      <c r="N5433" s="28">
        <v>67.05</v>
      </c>
    </row>
    <row r="5434">
      <c r="A5434" s="28">
        <v>5433.0</v>
      </c>
      <c r="B5434" s="28">
        <v>22.0</v>
      </c>
      <c r="C5434" s="28" t="s">
        <v>44</v>
      </c>
      <c r="D5434" s="28">
        <v>4.72</v>
      </c>
      <c r="E5434" s="28">
        <v>1.57</v>
      </c>
      <c r="F5434" s="28">
        <v>4.15</v>
      </c>
      <c r="G5434" s="28">
        <v>68.66</v>
      </c>
      <c r="H5434" s="28" t="s">
        <v>45</v>
      </c>
      <c r="I5434" s="28">
        <v>2.24</v>
      </c>
      <c r="J5434" s="28">
        <v>9.34</v>
      </c>
      <c r="K5434" s="28">
        <v>282.98</v>
      </c>
      <c r="L5434" s="28">
        <v>9.96</v>
      </c>
      <c r="M5434" s="28" t="s">
        <v>48</v>
      </c>
      <c r="N5434" s="28">
        <v>15.46</v>
      </c>
    </row>
    <row r="5435">
      <c r="A5435" s="28">
        <v>5434.0</v>
      </c>
      <c r="B5435" s="28">
        <v>20.0</v>
      </c>
      <c r="C5435" s="28" t="s">
        <v>44</v>
      </c>
      <c r="D5435" s="28">
        <v>6.21</v>
      </c>
      <c r="E5435" s="28">
        <v>2.51</v>
      </c>
      <c r="F5435" s="28">
        <v>7.43</v>
      </c>
      <c r="G5435" s="28">
        <v>95.36</v>
      </c>
      <c r="H5435" s="28" t="s">
        <v>51</v>
      </c>
      <c r="I5435" s="28">
        <v>1.78</v>
      </c>
      <c r="J5435" s="28">
        <v>11.14</v>
      </c>
      <c r="K5435" s="28">
        <v>249.88</v>
      </c>
      <c r="L5435" s="28">
        <v>12.82</v>
      </c>
      <c r="M5435" s="28" t="s">
        <v>46</v>
      </c>
      <c r="N5435" s="28">
        <v>54.6720985107934</v>
      </c>
    </row>
    <row r="5436">
      <c r="A5436" s="28">
        <v>5435.0</v>
      </c>
      <c r="B5436" s="28">
        <v>22.0</v>
      </c>
      <c r="C5436" s="28" t="s">
        <v>49</v>
      </c>
      <c r="D5436" s="28">
        <v>6.3</v>
      </c>
      <c r="E5436" s="28">
        <v>8.72</v>
      </c>
      <c r="F5436" s="28">
        <v>8.28</v>
      </c>
      <c r="G5436" s="28">
        <v>78.43</v>
      </c>
      <c r="H5436" s="28" t="s">
        <v>51</v>
      </c>
      <c r="I5436" s="28">
        <v>1.2</v>
      </c>
      <c r="J5436" s="28">
        <v>7.51</v>
      </c>
      <c r="K5436" s="28">
        <v>233.93</v>
      </c>
      <c r="L5436" s="28">
        <v>13.5</v>
      </c>
      <c r="M5436" s="28" t="s">
        <v>46</v>
      </c>
      <c r="N5436" s="28">
        <v>80.8531467679617</v>
      </c>
    </row>
    <row r="5437">
      <c r="A5437" s="28">
        <v>5436.0</v>
      </c>
      <c r="B5437" s="28">
        <v>17.0</v>
      </c>
      <c r="C5437" s="28" t="s">
        <v>49</v>
      </c>
      <c r="D5437" s="28">
        <v>0.27</v>
      </c>
      <c r="E5437" s="28">
        <v>6.28</v>
      </c>
      <c r="F5437" s="28">
        <v>7.77</v>
      </c>
      <c r="G5437" s="28">
        <v>65.08</v>
      </c>
      <c r="H5437" s="28" t="s">
        <v>47</v>
      </c>
      <c r="I5437" s="28">
        <v>2.12</v>
      </c>
      <c r="J5437" s="28">
        <v>1.57</v>
      </c>
      <c r="K5437" s="28">
        <v>311.13</v>
      </c>
      <c r="L5437" s="28">
        <v>0.68</v>
      </c>
      <c r="M5437" s="28" t="s">
        <v>48</v>
      </c>
      <c r="N5437" s="28">
        <v>82.25</v>
      </c>
    </row>
    <row r="5438">
      <c r="A5438" s="28">
        <v>5437.0</v>
      </c>
      <c r="B5438" s="28">
        <v>19.0</v>
      </c>
      <c r="C5438" s="28" t="s">
        <v>49</v>
      </c>
      <c r="D5438" s="28">
        <v>7.25</v>
      </c>
      <c r="E5438" s="28">
        <v>8.01</v>
      </c>
      <c r="F5438" s="28">
        <v>5.01</v>
      </c>
      <c r="G5438" s="28">
        <v>68.52</v>
      </c>
      <c r="H5438" s="28" t="s">
        <v>47</v>
      </c>
      <c r="I5438" s="28">
        <v>1.06</v>
      </c>
      <c r="J5438" s="28">
        <v>12.84</v>
      </c>
      <c r="K5438" s="28">
        <v>224.43</v>
      </c>
      <c r="L5438" s="28">
        <v>14.32</v>
      </c>
      <c r="M5438" s="28" t="s">
        <v>50</v>
      </c>
      <c r="N5438" s="28">
        <v>73.186267515612</v>
      </c>
    </row>
    <row r="5439">
      <c r="A5439" s="28">
        <v>5438.0</v>
      </c>
      <c r="B5439" s="28">
        <v>22.0</v>
      </c>
      <c r="C5439" s="28" t="s">
        <v>49</v>
      </c>
      <c r="D5439" s="28">
        <v>7.35</v>
      </c>
      <c r="E5439" s="28">
        <v>8.28</v>
      </c>
      <c r="F5439" s="28">
        <v>6.92</v>
      </c>
      <c r="G5439" s="28">
        <v>81.59</v>
      </c>
      <c r="H5439" s="28" t="s">
        <v>45</v>
      </c>
      <c r="I5439" s="28">
        <v>2.08</v>
      </c>
      <c r="J5439" s="28">
        <v>10.0</v>
      </c>
      <c r="K5439" s="28">
        <v>230.44</v>
      </c>
      <c r="L5439" s="28">
        <v>16.73</v>
      </c>
      <c r="M5439" s="28" t="s">
        <v>46</v>
      </c>
      <c r="N5439" s="28">
        <v>80.6912607860396</v>
      </c>
    </row>
    <row r="5440">
      <c r="A5440" s="28">
        <v>5439.0</v>
      </c>
      <c r="B5440" s="28">
        <v>18.0</v>
      </c>
      <c r="C5440" s="28" t="s">
        <v>49</v>
      </c>
      <c r="D5440" s="28">
        <v>4.49</v>
      </c>
      <c r="E5440" s="28">
        <v>8.41</v>
      </c>
      <c r="F5440" s="28">
        <v>7.79</v>
      </c>
      <c r="G5440" s="28">
        <v>73.54</v>
      </c>
      <c r="H5440" s="28" t="s">
        <v>45</v>
      </c>
      <c r="I5440" s="28">
        <v>4.37</v>
      </c>
      <c r="J5440" s="28">
        <v>6.46</v>
      </c>
      <c r="K5440" s="28">
        <v>262.01</v>
      </c>
      <c r="L5440" s="28">
        <v>10.99</v>
      </c>
      <c r="M5440" s="28" t="s">
        <v>48</v>
      </c>
      <c r="N5440" s="28">
        <v>88.05</v>
      </c>
    </row>
    <row r="5441">
      <c r="A5441" s="28">
        <v>5440.0</v>
      </c>
      <c r="B5441" s="28">
        <v>17.0</v>
      </c>
      <c r="C5441" s="28" t="s">
        <v>44</v>
      </c>
      <c r="D5441" s="28">
        <v>3.86</v>
      </c>
      <c r="E5441" s="28">
        <v>5.96</v>
      </c>
      <c r="F5441" s="28">
        <v>5.28</v>
      </c>
      <c r="G5441" s="28">
        <v>94.05</v>
      </c>
      <c r="H5441" s="28" t="s">
        <v>51</v>
      </c>
      <c r="I5441" s="28">
        <v>4.89</v>
      </c>
      <c r="J5441" s="28">
        <v>5.48</v>
      </c>
      <c r="K5441" s="28">
        <v>264.25</v>
      </c>
      <c r="L5441" s="28">
        <v>9.13</v>
      </c>
      <c r="M5441" s="28" t="s">
        <v>48</v>
      </c>
      <c r="N5441" s="28">
        <v>69.3</v>
      </c>
    </row>
    <row r="5442">
      <c r="A5442" s="28">
        <v>5441.0</v>
      </c>
      <c r="B5442" s="28">
        <v>17.0</v>
      </c>
      <c r="C5442" s="28" t="s">
        <v>44</v>
      </c>
      <c r="D5442" s="28">
        <v>0.36</v>
      </c>
      <c r="E5442" s="28">
        <v>2.59</v>
      </c>
      <c r="F5442" s="28">
        <v>6.64</v>
      </c>
      <c r="G5442" s="28">
        <v>79.79</v>
      </c>
      <c r="H5442" s="28" t="s">
        <v>51</v>
      </c>
      <c r="I5442" s="28">
        <v>2.89</v>
      </c>
      <c r="J5442" s="28">
        <v>3.74</v>
      </c>
      <c r="K5442" s="28">
        <v>324.92</v>
      </c>
      <c r="L5442" s="28">
        <v>2.99</v>
      </c>
      <c r="M5442" s="28" t="s">
        <v>48</v>
      </c>
      <c r="N5442" s="28">
        <v>76.5791934769916</v>
      </c>
    </row>
    <row r="5443">
      <c r="A5443" s="28">
        <v>5442.0</v>
      </c>
      <c r="B5443" s="28">
        <v>16.0</v>
      </c>
      <c r="C5443" s="28" t="s">
        <v>49</v>
      </c>
      <c r="D5443" s="28">
        <v>4.5</v>
      </c>
      <c r="E5443" s="28">
        <v>2.33</v>
      </c>
      <c r="F5443" s="28">
        <v>5.57</v>
      </c>
      <c r="G5443" s="28">
        <v>96.61</v>
      </c>
      <c r="H5443" s="28" t="s">
        <v>45</v>
      </c>
      <c r="I5443" s="28">
        <v>0.73</v>
      </c>
      <c r="J5443" s="28">
        <v>9.36</v>
      </c>
      <c r="K5443" s="28">
        <v>275.96</v>
      </c>
      <c r="L5443" s="28">
        <v>12.25</v>
      </c>
      <c r="M5443" s="28" t="s">
        <v>48</v>
      </c>
      <c r="N5443" s="28">
        <v>44.65</v>
      </c>
    </row>
    <row r="5444">
      <c r="A5444" s="28">
        <v>5443.0</v>
      </c>
      <c r="B5444" s="28">
        <v>20.0</v>
      </c>
      <c r="C5444" s="28" t="s">
        <v>49</v>
      </c>
      <c r="D5444" s="28">
        <v>3.28</v>
      </c>
      <c r="E5444" s="28">
        <v>6.17</v>
      </c>
      <c r="F5444" s="28">
        <v>5.13</v>
      </c>
      <c r="G5444" s="28">
        <v>64.07</v>
      </c>
      <c r="H5444" s="28" t="s">
        <v>51</v>
      </c>
      <c r="I5444" s="28">
        <v>2.14</v>
      </c>
      <c r="J5444" s="28">
        <v>6.89</v>
      </c>
      <c r="K5444" s="28">
        <v>282.43</v>
      </c>
      <c r="L5444" s="28">
        <v>8.7</v>
      </c>
      <c r="M5444" s="28" t="s">
        <v>48</v>
      </c>
      <c r="N5444" s="28">
        <v>60.57</v>
      </c>
    </row>
    <row r="5445">
      <c r="A5445" s="28">
        <v>5444.0</v>
      </c>
      <c r="B5445" s="28">
        <v>21.0</v>
      </c>
      <c r="C5445" s="28" t="s">
        <v>49</v>
      </c>
      <c r="D5445" s="28">
        <v>6.18</v>
      </c>
      <c r="E5445" s="28">
        <v>4.3</v>
      </c>
      <c r="F5445" s="28">
        <v>8.85</v>
      </c>
      <c r="G5445" s="28">
        <v>86.74</v>
      </c>
      <c r="H5445" s="28" t="s">
        <v>47</v>
      </c>
      <c r="I5445" s="28">
        <v>3.01</v>
      </c>
      <c r="J5445" s="28">
        <v>7.28</v>
      </c>
      <c r="K5445" s="28">
        <v>235.82</v>
      </c>
      <c r="L5445" s="28">
        <v>13.61</v>
      </c>
      <c r="M5445" s="28" t="s">
        <v>46</v>
      </c>
      <c r="N5445" s="28">
        <v>59.92</v>
      </c>
    </row>
    <row r="5446">
      <c r="A5446" s="28">
        <v>5445.0</v>
      </c>
      <c r="B5446" s="28">
        <v>21.0</v>
      </c>
      <c r="C5446" s="28" t="s">
        <v>49</v>
      </c>
      <c r="D5446" s="28">
        <v>3.23</v>
      </c>
      <c r="E5446" s="28">
        <v>6.02</v>
      </c>
      <c r="F5446" s="28">
        <v>8.56</v>
      </c>
      <c r="G5446" s="28">
        <v>95.43</v>
      </c>
      <c r="H5446" s="28" t="s">
        <v>45</v>
      </c>
      <c r="I5446" s="28">
        <v>1.85</v>
      </c>
      <c r="J5446" s="28">
        <v>6.65</v>
      </c>
      <c r="K5446" s="28">
        <v>282.46</v>
      </c>
      <c r="L5446" s="28">
        <v>9.18</v>
      </c>
      <c r="M5446" s="28" t="s">
        <v>48</v>
      </c>
      <c r="N5446" s="28">
        <v>88.57</v>
      </c>
    </row>
    <row r="5447">
      <c r="A5447" s="28">
        <v>5446.0</v>
      </c>
      <c r="B5447" s="28">
        <v>24.0</v>
      </c>
      <c r="C5447" s="28" t="s">
        <v>49</v>
      </c>
      <c r="D5447" s="28">
        <v>5.47</v>
      </c>
      <c r="E5447" s="28">
        <v>5.49</v>
      </c>
      <c r="F5447" s="28">
        <v>6.23</v>
      </c>
      <c r="G5447" s="28">
        <v>71.72</v>
      </c>
      <c r="H5447" s="28" t="s">
        <v>47</v>
      </c>
      <c r="I5447" s="28">
        <v>1.03</v>
      </c>
      <c r="J5447" s="28">
        <v>8.03</v>
      </c>
      <c r="K5447" s="28">
        <v>248.24</v>
      </c>
      <c r="L5447" s="28">
        <v>11.05</v>
      </c>
      <c r="M5447" s="28" t="s">
        <v>46</v>
      </c>
      <c r="N5447" s="28">
        <v>62.4</v>
      </c>
    </row>
    <row r="5448">
      <c r="A5448" s="28">
        <v>5447.0</v>
      </c>
      <c r="B5448" s="28">
        <v>19.0</v>
      </c>
      <c r="C5448" s="28" t="s">
        <v>49</v>
      </c>
      <c r="D5448" s="28">
        <v>0.81</v>
      </c>
      <c r="E5448" s="28">
        <v>6.42</v>
      </c>
      <c r="F5448" s="28">
        <v>4.68</v>
      </c>
      <c r="G5448" s="28">
        <v>65.43</v>
      </c>
      <c r="H5448" s="28" t="s">
        <v>45</v>
      </c>
      <c r="I5448" s="28">
        <v>1.13</v>
      </c>
      <c r="J5448" s="28">
        <v>5.22</v>
      </c>
      <c r="K5448" s="28">
        <v>323.14</v>
      </c>
      <c r="L5448" s="28">
        <v>1.29</v>
      </c>
      <c r="M5448" s="28" t="s">
        <v>48</v>
      </c>
      <c r="N5448" s="28">
        <v>64.23</v>
      </c>
    </row>
    <row r="5449">
      <c r="A5449" s="28">
        <v>5448.0</v>
      </c>
      <c r="B5449" s="28">
        <v>16.0</v>
      </c>
      <c r="C5449" s="28" t="s">
        <v>49</v>
      </c>
      <c r="D5449" s="28">
        <v>1.06</v>
      </c>
      <c r="E5449" s="28">
        <v>1.29</v>
      </c>
      <c r="F5449" s="28">
        <v>7.64</v>
      </c>
      <c r="G5449" s="28">
        <v>78.27</v>
      </c>
      <c r="H5449" s="28" t="s">
        <v>45</v>
      </c>
      <c r="I5449" s="28">
        <v>2.37</v>
      </c>
      <c r="J5449" s="28">
        <v>4.68</v>
      </c>
      <c r="K5449" s="28">
        <v>295.32</v>
      </c>
      <c r="L5449" s="28">
        <v>4.57</v>
      </c>
      <c r="M5449" s="28" t="s">
        <v>48</v>
      </c>
      <c r="N5449" s="28">
        <v>70.49</v>
      </c>
    </row>
    <row r="5450">
      <c r="A5450" s="28">
        <v>5449.0</v>
      </c>
      <c r="B5450" s="28">
        <v>21.0</v>
      </c>
      <c r="C5450" s="28" t="s">
        <v>49</v>
      </c>
      <c r="D5450" s="28">
        <v>1.12</v>
      </c>
      <c r="E5450" s="28">
        <v>1.3</v>
      </c>
      <c r="F5450" s="28">
        <v>5.28</v>
      </c>
      <c r="G5450" s="28">
        <v>98.45</v>
      </c>
      <c r="H5450" s="28" t="s">
        <v>45</v>
      </c>
      <c r="I5450" s="28">
        <v>1.08</v>
      </c>
      <c r="J5450" s="28">
        <v>6.95</v>
      </c>
      <c r="K5450" s="28">
        <v>313.14</v>
      </c>
      <c r="L5450" s="28">
        <v>5.46</v>
      </c>
      <c r="M5450" s="28" t="s">
        <v>48</v>
      </c>
      <c r="N5450" s="28">
        <v>59.14</v>
      </c>
    </row>
    <row r="5451">
      <c r="A5451" s="28">
        <v>5450.0</v>
      </c>
      <c r="B5451" s="28">
        <v>20.0</v>
      </c>
      <c r="C5451" s="28" t="s">
        <v>44</v>
      </c>
      <c r="D5451" s="28">
        <v>0.36</v>
      </c>
      <c r="E5451" s="28">
        <v>7.49</v>
      </c>
      <c r="F5451" s="28">
        <v>4.84</v>
      </c>
      <c r="G5451" s="28">
        <v>85.34</v>
      </c>
      <c r="H5451" s="28" t="s">
        <v>51</v>
      </c>
      <c r="I5451" s="28">
        <v>1.25</v>
      </c>
      <c r="J5451" s="28">
        <v>4.35</v>
      </c>
      <c r="K5451" s="28">
        <v>322.04</v>
      </c>
      <c r="L5451" s="28">
        <v>3.62</v>
      </c>
      <c r="M5451" s="28" t="s">
        <v>50</v>
      </c>
      <c r="N5451" s="28">
        <v>87.06</v>
      </c>
    </row>
    <row r="5452">
      <c r="A5452" s="28">
        <v>5451.0</v>
      </c>
      <c r="B5452" s="28">
        <v>21.0</v>
      </c>
      <c r="C5452" s="28" t="s">
        <v>49</v>
      </c>
      <c r="D5452" s="28">
        <v>4.33</v>
      </c>
      <c r="E5452" s="28">
        <v>2.74</v>
      </c>
      <c r="F5452" s="28">
        <v>5.91</v>
      </c>
      <c r="G5452" s="28">
        <v>85.76</v>
      </c>
      <c r="H5452" s="28" t="s">
        <v>47</v>
      </c>
      <c r="I5452" s="28">
        <v>4.37</v>
      </c>
      <c r="J5452" s="28">
        <v>8.49</v>
      </c>
      <c r="K5452" s="28">
        <v>277.0</v>
      </c>
      <c r="L5452" s="28">
        <v>13.02</v>
      </c>
      <c r="M5452" s="28" t="s">
        <v>48</v>
      </c>
      <c r="N5452" s="28">
        <v>50.71</v>
      </c>
    </row>
    <row r="5453">
      <c r="A5453" s="28">
        <v>5452.0</v>
      </c>
      <c r="B5453" s="28">
        <v>18.0</v>
      </c>
      <c r="C5453" s="28" t="s">
        <v>49</v>
      </c>
      <c r="D5453" s="28">
        <v>6.35</v>
      </c>
      <c r="E5453" s="28">
        <v>6.87</v>
      </c>
      <c r="F5453" s="28">
        <v>6.65</v>
      </c>
      <c r="G5453" s="28">
        <v>86.86</v>
      </c>
      <c r="H5453" s="28" t="s">
        <v>47</v>
      </c>
      <c r="I5453" s="28">
        <v>3.9</v>
      </c>
      <c r="J5453" s="28">
        <v>9.95</v>
      </c>
      <c r="K5453" s="28">
        <v>245.76</v>
      </c>
      <c r="L5453" s="28">
        <v>14.43</v>
      </c>
      <c r="M5453" s="28" t="s">
        <v>46</v>
      </c>
      <c r="N5453" s="28">
        <v>57.43</v>
      </c>
    </row>
    <row r="5454">
      <c r="A5454" s="28">
        <v>5453.0</v>
      </c>
      <c r="B5454" s="28">
        <v>17.0</v>
      </c>
      <c r="C5454" s="28" t="s">
        <v>44</v>
      </c>
      <c r="D5454" s="28">
        <v>4.88</v>
      </c>
      <c r="E5454" s="28">
        <v>5.92</v>
      </c>
      <c r="F5454" s="28">
        <v>4.49</v>
      </c>
      <c r="G5454" s="28">
        <v>61.59</v>
      </c>
      <c r="H5454" s="28" t="s">
        <v>45</v>
      </c>
      <c r="I5454" s="28">
        <v>0.28</v>
      </c>
      <c r="J5454" s="28">
        <v>7.44</v>
      </c>
      <c r="K5454" s="28">
        <v>258.14</v>
      </c>
      <c r="L5454" s="28">
        <v>10.77</v>
      </c>
      <c r="M5454" s="28" t="s">
        <v>48</v>
      </c>
      <c r="N5454" s="28">
        <v>48.15</v>
      </c>
    </row>
    <row r="5455">
      <c r="A5455" s="28">
        <v>5454.0</v>
      </c>
      <c r="B5455" s="28">
        <v>21.0</v>
      </c>
      <c r="C5455" s="28" t="s">
        <v>49</v>
      </c>
      <c r="D5455" s="28">
        <v>4.6</v>
      </c>
      <c r="E5455" s="28">
        <v>9.84</v>
      </c>
      <c r="F5455" s="28">
        <v>6.86</v>
      </c>
      <c r="G5455" s="28">
        <v>77.83</v>
      </c>
      <c r="H5455" s="28" t="s">
        <v>45</v>
      </c>
      <c r="I5455" s="28">
        <v>1.6</v>
      </c>
      <c r="J5455" s="28">
        <v>8.75</v>
      </c>
      <c r="K5455" s="28">
        <v>288.73</v>
      </c>
      <c r="L5455" s="28">
        <v>12.21</v>
      </c>
      <c r="M5455" s="28" t="s">
        <v>48</v>
      </c>
      <c r="N5455" s="28">
        <v>93.07</v>
      </c>
    </row>
    <row r="5456">
      <c r="A5456" s="28">
        <v>5455.0</v>
      </c>
      <c r="B5456" s="28">
        <v>16.0</v>
      </c>
      <c r="C5456" s="28" t="s">
        <v>49</v>
      </c>
      <c r="D5456" s="28">
        <v>5.44</v>
      </c>
      <c r="E5456" s="28">
        <v>8.52</v>
      </c>
      <c r="F5456" s="28">
        <v>4.08</v>
      </c>
      <c r="G5456" s="28">
        <v>63.1</v>
      </c>
      <c r="H5456" s="28" t="s">
        <v>51</v>
      </c>
      <c r="I5456" s="28">
        <v>2.66</v>
      </c>
      <c r="J5456" s="28">
        <v>8.1</v>
      </c>
      <c r="K5456" s="28">
        <v>245.95</v>
      </c>
      <c r="L5456" s="28">
        <v>10.17</v>
      </c>
      <c r="M5456" s="28" t="s">
        <v>50</v>
      </c>
      <c r="N5456" s="28">
        <v>69.4689217553347</v>
      </c>
    </row>
    <row r="5457">
      <c r="A5457" s="28">
        <v>5456.0</v>
      </c>
      <c r="B5457" s="28">
        <v>22.0</v>
      </c>
      <c r="C5457" s="28" t="s">
        <v>44</v>
      </c>
      <c r="D5457" s="28">
        <v>2.72</v>
      </c>
      <c r="E5457" s="28">
        <v>4.72</v>
      </c>
      <c r="F5457" s="28">
        <v>8.46</v>
      </c>
      <c r="G5457" s="28">
        <v>72.63</v>
      </c>
      <c r="H5457" s="28" t="s">
        <v>45</v>
      </c>
      <c r="I5457" s="28">
        <v>0.3</v>
      </c>
      <c r="J5457" s="28">
        <v>7.31</v>
      </c>
      <c r="K5457" s="28">
        <v>294.54</v>
      </c>
      <c r="L5457" s="28">
        <v>7.82</v>
      </c>
      <c r="M5457" s="28" t="s">
        <v>48</v>
      </c>
      <c r="N5457" s="28">
        <v>71.45</v>
      </c>
    </row>
    <row r="5458">
      <c r="A5458" s="28">
        <v>5457.0</v>
      </c>
      <c r="B5458" s="28">
        <v>22.0</v>
      </c>
      <c r="C5458" s="28" t="s">
        <v>49</v>
      </c>
      <c r="D5458" s="28">
        <v>2.9</v>
      </c>
      <c r="E5458" s="28">
        <v>6.55</v>
      </c>
      <c r="F5458" s="28">
        <v>8.6</v>
      </c>
      <c r="G5458" s="28">
        <v>92.86</v>
      </c>
      <c r="H5458" s="28" t="s">
        <v>47</v>
      </c>
      <c r="I5458" s="28">
        <v>3.42</v>
      </c>
      <c r="J5458" s="28">
        <v>5.08</v>
      </c>
      <c r="K5458" s="28">
        <v>285.38</v>
      </c>
      <c r="L5458" s="28">
        <v>6.69</v>
      </c>
      <c r="M5458" s="28" t="s">
        <v>48</v>
      </c>
      <c r="N5458" s="28">
        <v>88.14</v>
      </c>
    </row>
    <row r="5459">
      <c r="A5459" s="28">
        <v>5458.0</v>
      </c>
      <c r="B5459" s="28">
        <v>22.0</v>
      </c>
      <c r="C5459" s="28" t="s">
        <v>44</v>
      </c>
      <c r="D5459" s="28">
        <v>2.51</v>
      </c>
      <c r="E5459" s="28">
        <v>2.06</v>
      </c>
      <c r="F5459" s="28">
        <v>7.67</v>
      </c>
      <c r="G5459" s="28">
        <v>86.25</v>
      </c>
      <c r="H5459" s="28" t="s">
        <v>45</v>
      </c>
      <c r="I5459" s="28">
        <v>1.92</v>
      </c>
      <c r="J5459" s="28">
        <v>5.35</v>
      </c>
      <c r="K5459" s="28">
        <v>293.31</v>
      </c>
      <c r="L5459" s="28">
        <v>8.19</v>
      </c>
      <c r="M5459" s="28" t="s">
        <v>48</v>
      </c>
      <c r="N5459" s="28">
        <v>62.72</v>
      </c>
    </row>
    <row r="5460">
      <c r="A5460" s="28">
        <v>5459.0</v>
      </c>
      <c r="B5460" s="28">
        <v>16.0</v>
      </c>
      <c r="C5460" s="28" t="s">
        <v>52</v>
      </c>
      <c r="D5460" s="28">
        <v>5.7</v>
      </c>
      <c r="E5460" s="28">
        <v>4.48</v>
      </c>
      <c r="F5460" s="28">
        <v>6.33</v>
      </c>
      <c r="G5460" s="28">
        <v>99.82</v>
      </c>
      <c r="H5460" s="28" t="s">
        <v>45</v>
      </c>
      <c r="I5460" s="28">
        <v>1.99</v>
      </c>
      <c r="J5460" s="28">
        <v>9.62</v>
      </c>
      <c r="K5460" s="28">
        <v>254.98</v>
      </c>
      <c r="L5460" s="28">
        <v>12.44</v>
      </c>
      <c r="M5460" s="28" t="s">
        <v>46</v>
      </c>
      <c r="N5460" s="28">
        <v>48.91</v>
      </c>
    </row>
    <row r="5461">
      <c r="A5461" s="28">
        <v>5460.0</v>
      </c>
      <c r="B5461" s="28">
        <v>19.0</v>
      </c>
      <c r="C5461" s="28" t="s">
        <v>49</v>
      </c>
      <c r="D5461" s="28">
        <v>1.29</v>
      </c>
      <c r="E5461" s="28">
        <v>7.6</v>
      </c>
      <c r="F5461" s="28">
        <v>5.27</v>
      </c>
      <c r="G5461" s="28">
        <v>66.89</v>
      </c>
      <c r="H5461" s="28" t="s">
        <v>45</v>
      </c>
      <c r="I5461" s="28">
        <v>1.33</v>
      </c>
      <c r="J5461" s="28">
        <v>5.43</v>
      </c>
      <c r="K5461" s="28">
        <v>293.7</v>
      </c>
      <c r="L5461" s="28">
        <v>4.83</v>
      </c>
      <c r="M5461" s="28" t="s">
        <v>50</v>
      </c>
      <c r="N5461" s="28">
        <v>92.6</v>
      </c>
    </row>
    <row r="5462">
      <c r="A5462" s="28">
        <v>5461.0</v>
      </c>
      <c r="B5462" s="28">
        <v>22.0</v>
      </c>
      <c r="C5462" s="28" t="s">
        <v>44</v>
      </c>
      <c r="D5462" s="28">
        <v>0.1</v>
      </c>
      <c r="E5462" s="28">
        <v>6.6</v>
      </c>
      <c r="F5462" s="28">
        <v>7.72</v>
      </c>
      <c r="G5462" s="28">
        <v>75.88</v>
      </c>
      <c r="H5462" s="28" t="s">
        <v>47</v>
      </c>
      <c r="I5462" s="28">
        <v>1.67</v>
      </c>
      <c r="J5462" s="28">
        <v>4.44</v>
      </c>
      <c r="K5462" s="28">
        <v>305.38</v>
      </c>
      <c r="L5462" s="28">
        <v>2.06</v>
      </c>
      <c r="M5462" s="28" t="s">
        <v>48</v>
      </c>
      <c r="N5462" s="28">
        <v>100.0</v>
      </c>
    </row>
    <row r="5463">
      <c r="A5463" s="28">
        <v>5462.0</v>
      </c>
      <c r="B5463" s="28">
        <v>24.0</v>
      </c>
      <c r="C5463" s="28" t="s">
        <v>44</v>
      </c>
      <c r="D5463" s="28">
        <v>4.77</v>
      </c>
      <c r="E5463" s="28">
        <v>5.36</v>
      </c>
      <c r="F5463" s="28">
        <v>8.66</v>
      </c>
      <c r="G5463" s="28">
        <v>92.39</v>
      </c>
      <c r="H5463" s="28" t="s">
        <v>45</v>
      </c>
      <c r="I5463" s="28">
        <v>4.31</v>
      </c>
      <c r="J5463" s="28">
        <v>9.27</v>
      </c>
      <c r="K5463" s="28">
        <v>249.99</v>
      </c>
      <c r="L5463" s="28">
        <v>6.82</v>
      </c>
      <c r="M5463" s="28" t="s">
        <v>48</v>
      </c>
      <c r="N5463" s="28">
        <v>73.7</v>
      </c>
    </row>
    <row r="5464">
      <c r="A5464" s="28">
        <v>5463.0</v>
      </c>
      <c r="B5464" s="28">
        <v>20.0</v>
      </c>
      <c r="C5464" s="28" t="s">
        <v>49</v>
      </c>
      <c r="D5464" s="28">
        <v>7.54</v>
      </c>
      <c r="E5464" s="28">
        <v>2.59</v>
      </c>
      <c r="F5464" s="28">
        <v>4.79</v>
      </c>
      <c r="G5464" s="28">
        <v>68.63</v>
      </c>
      <c r="H5464" s="28" t="s">
        <v>45</v>
      </c>
      <c r="I5464" s="28">
        <v>3.94</v>
      </c>
      <c r="J5464" s="28">
        <v>10.13</v>
      </c>
      <c r="K5464" s="28">
        <v>225.06</v>
      </c>
      <c r="L5464" s="28">
        <v>15.32</v>
      </c>
      <c r="M5464" s="28" t="s">
        <v>46</v>
      </c>
      <c r="N5464" s="28">
        <v>24.1622118074886</v>
      </c>
    </row>
    <row r="5465">
      <c r="A5465" s="28">
        <v>5464.0</v>
      </c>
      <c r="B5465" s="28">
        <v>17.0</v>
      </c>
      <c r="C5465" s="28" t="s">
        <v>44</v>
      </c>
      <c r="D5465" s="28">
        <v>4.88</v>
      </c>
      <c r="E5465" s="28">
        <v>8.23</v>
      </c>
      <c r="F5465" s="28">
        <v>6.33</v>
      </c>
      <c r="G5465" s="28">
        <v>66.15</v>
      </c>
      <c r="H5465" s="28" t="s">
        <v>51</v>
      </c>
      <c r="I5465" s="28">
        <v>4.68</v>
      </c>
      <c r="J5465" s="28">
        <v>10.34</v>
      </c>
      <c r="K5465" s="28">
        <v>263.92</v>
      </c>
      <c r="L5465" s="28">
        <v>12.47</v>
      </c>
      <c r="M5465" s="28" t="s">
        <v>48</v>
      </c>
      <c r="N5465" s="28">
        <v>74.31</v>
      </c>
    </row>
    <row r="5466">
      <c r="A5466" s="28">
        <v>5465.0</v>
      </c>
      <c r="B5466" s="28">
        <v>22.0</v>
      </c>
      <c r="C5466" s="28" t="s">
        <v>44</v>
      </c>
      <c r="D5466" s="28">
        <v>6.26</v>
      </c>
      <c r="E5466" s="28">
        <v>3.46</v>
      </c>
      <c r="F5466" s="28">
        <v>5.58</v>
      </c>
      <c r="G5466" s="28">
        <v>77.1</v>
      </c>
      <c r="H5466" s="28" t="s">
        <v>51</v>
      </c>
      <c r="I5466" s="28">
        <v>3.49</v>
      </c>
      <c r="J5466" s="28">
        <v>7.41</v>
      </c>
      <c r="K5466" s="28">
        <v>238.01</v>
      </c>
      <c r="L5466" s="28">
        <v>11.31</v>
      </c>
      <c r="M5466" s="28" t="s">
        <v>46</v>
      </c>
      <c r="N5466" s="28">
        <v>30.22</v>
      </c>
    </row>
    <row r="5467">
      <c r="A5467" s="28">
        <v>5466.0</v>
      </c>
      <c r="B5467" s="28">
        <v>16.0</v>
      </c>
      <c r="C5467" s="28" t="s">
        <v>49</v>
      </c>
      <c r="D5467" s="28">
        <v>5.38</v>
      </c>
      <c r="E5467" s="28">
        <v>8.38</v>
      </c>
      <c r="F5467" s="28">
        <v>5.78</v>
      </c>
      <c r="G5467" s="28">
        <v>75.35</v>
      </c>
      <c r="H5467" s="28" t="s">
        <v>47</v>
      </c>
      <c r="I5467" s="28">
        <v>2.89</v>
      </c>
      <c r="J5467" s="28">
        <v>7.32</v>
      </c>
      <c r="K5467" s="28">
        <v>241.08</v>
      </c>
      <c r="L5467" s="28">
        <v>11.49</v>
      </c>
      <c r="M5467" s="28" t="s">
        <v>50</v>
      </c>
      <c r="N5467" s="28">
        <v>94.7081740532658</v>
      </c>
    </row>
    <row r="5468">
      <c r="A5468" s="28">
        <v>5467.0</v>
      </c>
      <c r="B5468" s="28">
        <v>22.0</v>
      </c>
      <c r="C5468" s="28" t="s">
        <v>44</v>
      </c>
      <c r="D5468" s="28">
        <v>3.98</v>
      </c>
      <c r="E5468" s="28">
        <v>6.5</v>
      </c>
      <c r="F5468" s="28">
        <v>6.03</v>
      </c>
      <c r="G5468" s="28">
        <v>99.21</v>
      </c>
      <c r="H5468" s="28" t="s">
        <v>45</v>
      </c>
      <c r="I5468" s="28">
        <v>1.3</v>
      </c>
      <c r="J5468" s="28">
        <v>5.33</v>
      </c>
      <c r="K5468" s="28">
        <v>281.43</v>
      </c>
      <c r="L5468" s="28">
        <v>11.31</v>
      </c>
      <c r="M5468" s="28" t="s">
        <v>48</v>
      </c>
      <c r="N5468" s="28">
        <v>78.11</v>
      </c>
    </row>
    <row r="5469">
      <c r="A5469" s="28">
        <v>5468.0</v>
      </c>
      <c r="B5469" s="28">
        <v>21.0</v>
      </c>
      <c r="C5469" s="28" t="s">
        <v>44</v>
      </c>
      <c r="D5469" s="28">
        <v>5.75</v>
      </c>
      <c r="E5469" s="28">
        <v>4.35</v>
      </c>
      <c r="F5469" s="28">
        <v>8.76</v>
      </c>
      <c r="G5469" s="28">
        <v>78.25</v>
      </c>
      <c r="H5469" s="28" t="s">
        <v>45</v>
      </c>
      <c r="I5469" s="28">
        <v>3.33</v>
      </c>
      <c r="J5469" s="28">
        <v>10.11</v>
      </c>
      <c r="K5469" s="28">
        <v>235.61</v>
      </c>
      <c r="L5469" s="28">
        <v>15.61</v>
      </c>
      <c r="M5469" s="28" t="s">
        <v>46</v>
      </c>
      <c r="N5469" s="28">
        <v>65.9</v>
      </c>
    </row>
    <row r="5470">
      <c r="A5470" s="28">
        <v>5469.0</v>
      </c>
      <c r="B5470" s="28">
        <v>22.0</v>
      </c>
      <c r="C5470" s="28" t="s">
        <v>49</v>
      </c>
      <c r="D5470" s="28">
        <v>6.59</v>
      </c>
      <c r="E5470" s="28">
        <v>1.37</v>
      </c>
      <c r="F5470" s="28">
        <v>5.29</v>
      </c>
      <c r="G5470" s="28">
        <v>94.44</v>
      </c>
      <c r="H5470" s="28" t="s">
        <v>51</v>
      </c>
      <c r="I5470" s="28">
        <v>4.53</v>
      </c>
      <c r="J5470" s="28">
        <v>8.96</v>
      </c>
      <c r="K5470" s="28">
        <v>245.72</v>
      </c>
      <c r="L5470" s="28">
        <v>10.63</v>
      </c>
      <c r="M5470" s="28" t="s">
        <v>46</v>
      </c>
      <c r="N5470" s="28">
        <v>25.12</v>
      </c>
    </row>
    <row r="5471">
      <c r="A5471" s="28">
        <v>5470.0</v>
      </c>
      <c r="B5471" s="28">
        <v>18.0</v>
      </c>
      <c r="C5471" s="28" t="s">
        <v>49</v>
      </c>
      <c r="D5471" s="28">
        <v>1.8</v>
      </c>
      <c r="E5471" s="28">
        <v>3.09</v>
      </c>
      <c r="F5471" s="28">
        <v>6.46</v>
      </c>
      <c r="G5471" s="28">
        <v>95.52</v>
      </c>
      <c r="H5471" s="28" t="s">
        <v>45</v>
      </c>
      <c r="I5471" s="28">
        <v>0.35</v>
      </c>
      <c r="J5471" s="28">
        <v>3.8</v>
      </c>
      <c r="K5471" s="28">
        <v>290.89</v>
      </c>
      <c r="L5471" s="28">
        <v>6.12</v>
      </c>
      <c r="M5471" s="28" t="s">
        <v>48</v>
      </c>
      <c r="N5471" s="28">
        <v>85.4182292413113</v>
      </c>
    </row>
    <row r="5472">
      <c r="A5472" s="28">
        <v>5471.0</v>
      </c>
      <c r="B5472" s="28">
        <v>18.0</v>
      </c>
      <c r="C5472" s="28" t="s">
        <v>49</v>
      </c>
      <c r="D5472" s="28">
        <v>2.69</v>
      </c>
      <c r="E5472" s="28">
        <v>9.0</v>
      </c>
      <c r="F5472" s="28">
        <v>8.76</v>
      </c>
      <c r="G5472" s="28">
        <v>66.31</v>
      </c>
      <c r="H5472" s="28" t="s">
        <v>51</v>
      </c>
      <c r="I5472" s="28">
        <v>2.22</v>
      </c>
      <c r="J5472" s="28">
        <v>6.09</v>
      </c>
      <c r="K5472" s="28">
        <v>299.9</v>
      </c>
      <c r="L5472" s="28">
        <v>8.2</v>
      </c>
      <c r="M5472" s="28" t="s">
        <v>48</v>
      </c>
      <c r="N5472" s="28">
        <v>100.0</v>
      </c>
    </row>
    <row r="5473">
      <c r="A5473" s="28">
        <v>5472.0</v>
      </c>
      <c r="B5473" s="28">
        <v>22.0</v>
      </c>
      <c r="C5473" s="28" t="s">
        <v>49</v>
      </c>
      <c r="D5473" s="28">
        <v>1.79</v>
      </c>
      <c r="E5473" s="28">
        <v>8.36</v>
      </c>
      <c r="F5473" s="28">
        <v>6.38</v>
      </c>
      <c r="G5473" s="28">
        <v>88.61</v>
      </c>
      <c r="H5473" s="28" t="s">
        <v>45</v>
      </c>
      <c r="I5473" s="28">
        <v>0.75</v>
      </c>
      <c r="J5473" s="28">
        <v>5.89</v>
      </c>
      <c r="K5473" s="28">
        <v>293.26</v>
      </c>
      <c r="L5473" s="28">
        <v>5.44</v>
      </c>
      <c r="M5473" s="28" t="s">
        <v>48</v>
      </c>
      <c r="N5473" s="28">
        <v>99.93</v>
      </c>
    </row>
    <row r="5474">
      <c r="A5474" s="28">
        <v>5473.0</v>
      </c>
      <c r="B5474" s="28">
        <v>17.0</v>
      </c>
      <c r="C5474" s="28" t="s">
        <v>44</v>
      </c>
      <c r="D5474" s="28">
        <v>3.62</v>
      </c>
      <c r="E5474" s="28">
        <v>6.17</v>
      </c>
      <c r="F5474" s="28">
        <v>8.32</v>
      </c>
      <c r="G5474" s="28">
        <v>71.1</v>
      </c>
      <c r="H5474" s="28" t="s">
        <v>47</v>
      </c>
      <c r="I5474" s="28">
        <v>4.05</v>
      </c>
      <c r="J5474" s="28">
        <v>7.72</v>
      </c>
      <c r="K5474" s="28">
        <v>258.95</v>
      </c>
      <c r="L5474" s="28">
        <v>4.6</v>
      </c>
      <c r="M5474" s="28" t="s">
        <v>48</v>
      </c>
      <c r="N5474" s="28">
        <v>71.93</v>
      </c>
    </row>
    <row r="5475">
      <c r="A5475" s="28">
        <v>5474.0</v>
      </c>
      <c r="B5475" s="28">
        <v>16.0</v>
      </c>
      <c r="C5475" s="28" t="s">
        <v>44</v>
      </c>
      <c r="D5475" s="28">
        <v>7.08</v>
      </c>
      <c r="E5475" s="28">
        <v>5.2</v>
      </c>
      <c r="F5475" s="28">
        <v>4.29</v>
      </c>
      <c r="G5475" s="28">
        <v>63.79</v>
      </c>
      <c r="H5475" s="28" t="s">
        <v>45</v>
      </c>
      <c r="I5475" s="28">
        <v>3.07</v>
      </c>
      <c r="J5475" s="28">
        <v>10.87</v>
      </c>
      <c r="K5475" s="28">
        <v>234.64</v>
      </c>
      <c r="L5475" s="28">
        <v>17.62</v>
      </c>
      <c r="M5475" s="28" t="s">
        <v>46</v>
      </c>
      <c r="N5475" s="28">
        <v>31.36</v>
      </c>
    </row>
    <row r="5476">
      <c r="A5476" s="28">
        <v>5475.0</v>
      </c>
      <c r="B5476" s="28">
        <v>24.0</v>
      </c>
      <c r="C5476" s="28" t="s">
        <v>44</v>
      </c>
      <c r="D5476" s="28">
        <v>2.76</v>
      </c>
      <c r="E5476" s="28">
        <v>6.82</v>
      </c>
      <c r="F5476" s="28">
        <v>8.77</v>
      </c>
      <c r="G5476" s="28">
        <v>94.99</v>
      </c>
      <c r="H5476" s="28" t="s">
        <v>47</v>
      </c>
      <c r="I5476" s="28">
        <v>4.4</v>
      </c>
      <c r="J5476" s="28">
        <v>8.72</v>
      </c>
      <c r="K5476" s="28">
        <v>278.48</v>
      </c>
      <c r="L5476" s="28">
        <v>7.64</v>
      </c>
      <c r="M5476" s="28" t="s">
        <v>48</v>
      </c>
      <c r="N5476" s="28">
        <v>99.13</v>
      </c>
    </row>
    <row r="5477">
      <c r="A5477" s="28">
        <v>5476.0</v>
      </c>
      <c r="B5477" s="28">
        <v>24.0</v>
      </c>
      <c r="C5477" s="28" t="s">
        <v>49</v>
      </c>
      <c r="D5477" s="28">
        <v>3.0</v>
      </c>
      <c r="E5477" s="28">
        <v>5.2</v>
      </c>
      <c r="F5477" s="28">
        <v>4.94</v>
      </c>
      <c r="G5477" s="28">
        <v>71.7</v>
      </c>
      <c r="H5477" s="28" t="s">
        <v>47</v>
      </c>
      <c r="I5477" s="28">
        <v>0.32</v>
      </c>
      <c r="J5477" s="28">
        <v>8.3</v>
      </c>
      <c r="K5477" s="28">
        <v>292.11</v>
      </c>
      <c r="L5477" s="28">
        <v>9.07</v>
      </c>
      <c r="M5477" s="28" t="s">
        <v>48</v>
      </c>
      <c r="N5477" s="28">
        <v>61.63</v>
      </c>
    </row>
    <row r="5478">
      <c r="A5478" s="28">
        <v>5477.0</v>
      </c>
      <c r="B5478" s="28">
        <v>22.0</v>
      </c>
      <c r="C5478" s="28" t="s">
        <v>49</v>
      </c>
      <c r="D5478" s="28">
        <v>6.88</v>
      </c>
      <c r="E5478" s="28">
        <v>6.8</v>
      </c>
      <c r="F5478" s="28">
        <v>8.9</v>
      </c>
      <c r="G5478" s="28">
        <v>73.81</v>
      </c>
      <c r="H5478" s="28" t="s">
        <v>47</v>
      </c>
      <c r="I5478" s="28">
        <v>4.53</v>
      </c>
      <c r="J5478" s="28">
        <v>9.07</v>
      </c>
      <c r="K5478" s="28">
        <v>240.74</v>
      </c>
      <c r="L5478" s="28">
        <v>12.92</v>
      </c>
      <c r="M5478" s="28" t="s">
        <v>46</v>
      </c>
      <c r="N5478" s="28">
        <v>59.29</v>
      </c>
    </row>
    <row r="5479">
      <c r="A5479" s="28">
        <v>5478.0</v>
      </c>
      <c r="B5479" s="28">
        <v>22.0</v>
      </c>
      <c r="C5479" s="28" t="s">
        <v>49</v>
      </c>
      <c r="D5479" s="28">
        <v>4.12</v>
      </c>
      <c r="E5479" s="28">
        <v>3.77</v>
      </c>
      <c r="F5479" s="28">
        <v>4.88</v>
      </c>
      <c r="G5479" s="28">
        <v>72.96</v>
      </c>
      <c r="H5479" s="28" t="s">
        <v>51</v>
      </c>
      <c r="I5479" s="28">
        <v>0.34</v>
      </c>
      <c r="J5479" s="28">
        <v>8.91</v>
      </c>
      <c r="K5479" s="28">
        <v>264.27</v>
      </c>
      <c r="L5479" s="28">
        <v>9.15</v>
      </c>
      <c r="M5479" s="28" t="s">
        <v>48</v>
      </c>
      <c r="N5479" s="28">
        <v>54.34</v>
      </c>
    </row>
    <row r="5480">
      <c r="A5480" s="28">
        <v>5479.0</v>
      </c>
      <c r="B5480" s="28">
        <v>18.0</v>
      </c>
      <c r="C5480" s="28" t="s">
        <v>49</v>
      </c>
      <c r="D5480" s="28">
        <v>4.28</v>
      </c>
      <c r="E5480" s="28">
        <v>8.55</v>
      </c>
      <c r="F5480" s="28">
        <v>6.22</v>
      </c>
      <c r="G5480" s="28">
        <v>68.01</v>
      </c>
      <c r="H5480" s="28" t="s">
        <v>47</v>
      </c>
      <c r="I5480" s="28">
        <v>1.44</v>
      </c>
      <c r="J5480" s="28">
        <v>8.13</v>
      </c>
      <c r="K5480" s="28">
        <v>258.61</v>
      </c>
      <c r="L5480" s="28">
        <v>12.36</v>
      </c>
      <c r="M5480" s="28" t="s">
        <v>48</v>
      </c>
      <c r="N5480" s="28">
        <v>81.9030683055202</v>
      </c>
    </row>
    <row r="5481">
      <c r="A5481" s="28">
        <v>5480.0</v>
      </c>
      <c r="B5481" s="28">
        <v>17.0</v>
      </c>
      <c r="C5481" s="28" t="s">
        <v>49</v>
      </c>
      <c r="D5481" s="28">
        <v>6.89</v>
      </c>
      <c r="E5481" s="28">
        <v>7.32</v>
      </c>
      <c r="F5481" s="28">
        <v>5.54</v>
      </c>
      <c r="G5481" s="28">
        <v>77.38</v>
      </c>
      <c r="H5481" s="28" t="s">
        <v>51</v>
      </c>
      <c r="I5481" s="28">
        <v>0.78</v>
      </c>
      <c r="J5481" s="28">
        <v>8.24</v>
      </c>
      <c r="K5481" s="28">
        <v>226.34</v>
      </c>
      <c r="L5481" s="28">
        <v>17.7</v>
      </c>
      <c r="M5481" s="28" t="s">
        <v>50</v>
      </c>
      <c r="N5481" s="28">
        <v>58.5122771133238</v>
      </c>
    </row>
    <row r="5482">
      <c r="A5482" s="28">
        <v>5481.0</v>
      </c>
      <c r="B5482" s="28">
        <v>22.0</v>
      </c>
      <c r="C5482" s="28" t="s">
        <v>44</v>
      </c>
      <c r="D5482" s="28">
        <v>3.92</v>
      </c>
      <c r="E5482" s="28">
        <v>3.97</v>
      </c>
      <c r="F5482" s="28">
        <v>6.17</v>
      </c>
      <c r="G5482" s="28">
        <v>77.13</v>
      </c>
      <c r="H5482" s="28" t="s">
        <v>45</v>
      </c>
      <c r="I5482" s="28">
        <v>0.73</v>
      </c>
      <c r="J5482" s="28">
        <v>5.17</v>
      </c>
      <c r="K5482" s="28">
        <v>267.1</v>
      </c>
      <c r="L5482" s="28">
        <v>7.61</v>
      </c>
      <c r="M5482" s="28" t="s">
        <v>48</v>
      </c>
      <c r="N5482" s="28">
        <v>55.79</v>
      </c>
    </row>
    <row r="5483">
      <c r="A5483" s="28">
        <v>5482.0</v>
      </c>
      <c r="B5483" s="28">
        <v>24.0</v>
      </c>
      <c r="C5483" s="28" t="s">
        <v>44</v>
      </c>
      <c r="D5483" s="28">
        <v>5.45</v>
      </c>
      <c r="E5483" s="28">
        <v>8.48</v>
      </c>
      <c r="F5483" s="28">
        <v>5.25</v>
      </c>
      <c r="G5483" s="28">
        <v>76.35</v>
      </c>
      <c r="H5483" s="28" t="s">
        <v>47</v>
      </c>
      <c r="I5483" s="28">
        <v>0.86</v>
      </c>
      <c r="J5483" s="28">
        <v>10.45</v>
      </c>
      <c r="K5483" s="28">
        <v>268.24</v>
      </c>
      <c r="L5483" s="28">
        <v>16.43</v>
      </c>
      <c r="M5483" s="28" t="s">
        <v>50</v>
      </c>
      <c r="N5483" s="28">
        <v>81.5667817190451</v>
      </c>
    </row>
    <row r="5484">
      <c r="A5484" s="28">
        <v>5483.0</v>
      </c>
      <c r="B5484" s="28">
        <v>16.0</v>
      </c>
      <c r="C5484" s="28" t="s">
        <v>44</v>
      </c>
      <c r="D5484" s="28">
        <v>0.69</v>
      </c>
      <c r="E5484" s="28">
        <v>5.39</v>
      </c>
      <c r="F5484" s="28">
        <v>8.83</v>
      </c>
      <c r="G5484" s="28">
        <v>96.65</v>
      </c>
      <c r="H5484" s="28" t="s">
        <v>51</v>
      </c>
      <c r="I5484" s="28">
        <v>2.4</v>
      </c>
      <c r="J5484" s="28">
        <v>4.41</v>
      </c>
      <c r="K5484" s="28">
        <v>310.28</v>
      </c>
      <c r="L5484" s="28">
        <v>2.38</v>
      </c>
      <c r="M5484" s="28" t="s">
        <v>48</v>
      </c>
      <c r="N5484" s="28">
        <v>91.83</v>
      </c>
    </row>
    <row r="5485">
      <c r="A5485" s="28">
        <v>5484.0</v>
      </c>
      <c r="B5485" s="28">
        <v>19.0</v>
      </c>
      <c r="C5485" s="28" t="s">
        <v>44</v>
      </c>
      <c r="D5485" s="28">
        <v>1.43</v>
      </c>
      <c r="E5485" s="28">
        <v>2.57</v>
      </c>
      <c r="F5485" s="28">
        <v>5.53</v>
      </c>
      <c r="G5485" s="28">
        <v>73.59</v>
      </c>
      <c r="H5485" s="28" t="s">
        <v>45</v>
      </c>
      <c r="I5485" s="28">
        <v>3.92</v>
      </c>
      <c r="J5485" s="28">
        <v>5.29</v>
      </c>
      <c r="K5485" s="28">
        <v>312.31</v>
      </c>
      <c r="L5485" s="28">
        <v>3.91</v>
      </c>
      <c r="M5485" s="28" t="s">
        <v>48</v>
      </c>
      <c r="N5485" s="28">
        <v>60.74</v>
      </c>
    </row>
    <row r="5486">
      <c r="A5486" s="28">
        <v>5485.0</v>
      </c>
      <c r="B5486" s="28">
        <v>21.0</v>
      </c>
      <c r="C5486" s="28" t="s">
        <v>49</v>
      </c>
      <c r="D5486" s="28">
        <v>3.24</v>
      </c>
      <c r="E5486" s="28">
        <v>1.7</v>
      </c>
      <c r="F5486" s="28">
        <v>7.27</v>
      </c>
      <c r="G5486" s="28">
        <v>61.22</v>
      </c>
      <c r="H5486" s="28" t="s">
        <v>47</v>
      </c>
      <c r="I5486" s="28">
        <v>4.49</v>
      </c>
      <c r="J5486" s="28">
        <v>5.92</v>
      </c>
      <c r="K5486" s="28">
        <v>266.31</v>
      </c>
      <c r="L5486" s="28">
        <v>4.98</v>
      </c>
      <c r="M5486" s="28" t="s">
        <v>48</v>
      </c>
      <c r="N5486" s="28">
        <v>37.51</v>
      </c>
    </row>
    <row r="5487">
      <c r="A5487" s="28">
        <v>5486.0</v>
      </c>
      <c r="B5487" s="28">
        <v>22.0</v>
      </c>
      <c r="C5487" s="28" t="s">
        <v>44</v>
      </c>
      <c r="D5487" s="28">
        <v>3.96</v>
      </c>
      <c r="E5487" s="28">
        <v>7.3</v>
      </c>
      <c r="F5487" s="28">
        <v>4.69</v>
      </c>
      <c r="G5487" s="28">
        <v>67.14</v>
      </c>
      <c r="H5487" s="28" t="s">
        <v>51</v>
      </c>
      <c r="I5487" s="28">
        <v>2.83</v>
      </c>
      <c r="J5487" s="28">
        <v>9.61</v>
      </c>
      <c r="K5487" s="28">
        <v>253.27</v>
      </c>
      <c r="L5487" s="28">
        <v>11.74</v>
      </c>
      <c r="M5487" s="28" t="s">
        <v>50</v>
      </c>
      <c r="N5487" s="28">
        <v>69.06</v>
      </c>
    </row>
    <row r="5488">
      <c r="A5488" s="28">
        <v>5487.0</v>
      </c>
      <c r="B5488" s="28">
        <v>22.0</v>
      </c>
      <c r="C5488" s="28" t="s">
        <v>49</v>
      </c>
      <c r="D5488" s="28">
        <v>7.73</v>
      </c>
      <c r="E5488" s="28">
        <v>8.79</v>
      </c>
      <c r="F5488" s="28">
        <v>8.12</v>
      </c>
      <c r="G5488" s="28">
        <v>88.86</v>
      </c>
      <c r="H5488" s="28" t="s">
        <v>47</v>
      </c>
      <c r="I5488" s="28">
        <v>0.79</v>
      </c>
      <c r="J5488" s="28">
        <v>12.3</v>
      </c>
      <c r="K5488" s="28">
        <v>217.79</v>
      </c>
      <c r="L5488" s="28">
        <v>17.35</v>
      </c>
      <c r="M5488" s="28" t="s">
        <v>46</v>
      </c>
      <c r="N5488" s="28">
        <v>75.296153380902</v>
      </c>
    </row>
    <row r="5489">
      <c r="A5489" s="28">
        <v>5488.0</v>
      </c>
      <c r="B5489" s="28">
        <v>17.0</v>
      </c>
      <c r="C5489" s="28" t="s">
        <v>49</v>
      </c>
      <c r="D5489" s="28">
        <v>7.77</v>
      </c>
      <c r="E5489" s="28">
        <v>8.27</v>
      </c>
      <c r="F5489" s="28">
        <v>6.71</v>
      </c>
      <c r="G5489" s="28">
        <v>83.63</v>
      </c>
      <c r="H5489" s="28" t="s">
        <v>47</v>
      </c>
      <c r="I5489" s="28">
        <v>0.4</v>
      </c>
      <c r="J5489" s="28">
        <v>13.41</v>
      </c>
      <c r="K5489" s="28">
        <v>233.33</v>
      </c>
      <c r="L5489" s="28">
        <v>18.08</v>
      </c>
      <c r="M5489" s="28" t="s">
        <v>46</v>
      </c>
      <c r="N5489" s="28">
        <v>70.1169153975822</v>
      </c>
    </row>
    <row r="5490">
      <c r="A5490" s="28">
        <v>5489.0</v>
      </c>
      <c r="B5490" s="28">
        <v>19.0</v>
      </c>
      <c r="C5490" s="28" t="s">
        <v>44</v>
      </c>
      <c r="D5490" s="28">
        <v>6.81</v>
      </c>
      <c r="E5490" s="28">
        <v>6.9</v>
      </c>
      <c r="F5490" s="28">
        <v>8.9</v>
      </c>
      <c r="G5490" s="28">
        <v>98.07</v>
      </c>
      <c r="H5490" s="28" t="s">
        <v>45</v>
      </c>
      <c r="I5490" s="28">
        <v>2.47</v>
      </c>
      <c r="J5490" s="28">
        <v>8.31</v>
      </c>
      <c r="K5490" s="28">
        <v>235.39</v>
      </c>
      <c r="L5490" s="28">
        <v>13.61</v>
      </c>
      <c r="M5490" s="28" t="s">
        <v>46</v>
      </c>
      <c r="N5490" s="28">
        <v>67.49</v>
      </c>
    </row>
    <row r="5491">
      <c r="A5491" s="28">
        <v>5490.0</v>
      </c>
      <c r="B5491" s="28">
        <v>20.0</v>
      </c>
      <c r="C5491" s="28" t="s">
        <v>44</v>
      </c>
      <c r="D5491" s="28">
        <v>2.52</v>
      </c>
      <c r="E5491" s="28">
        <v>2.27</v>
      </c>
      <c r="F5491" s="28">
        <v>6.12</v>
      </c>
      <c r="G5491" s="28">
        <v>87.78</v>
      </c>
      <c r="H5491" s="28" t="s">
        <v>45</v>
      </c>
      <c r="I5491" s="28">
        <v>3.83</v>
      </c>
      <c r="J5491" s="28">
        <v>6.44</v>
      </c>
      <c r="K5491" s="28">
        <v>298.66</v>
      </c>
      <c r="L5491" s="28">
        <v>5.02</v>
      </c>
      <c r="M5491" s="28" t="s">
        <v>48</v>
      </c>
      <c r="N5491" s="28">
        <v>63.44</v>
      </c>
    </row>
    <row r="5492">
      <c r="A5492" s="28">
        <v>5491.0</v>
      </c>
      <c r="B5492" s="28">
        <v>16.0</v>
      </c>
      <c r="C5492" s="28" t="s">
        <v>44</v>
      </c>
      <c r="D5492" s="28">
        <v>7.71</v>
      </c>
      <c r="E5492" s="28">
        <v>1.85</v>
      </c>
      <c r="F5492" s="28">
        <v>4.98</v>
      </c>
      <c r="G5492" s="28">
        <v>67.77</v>
      </c>
      <c r="H5492" s="28" t="s">
        <v>47</v>
      </c>
      <c r="I5492" s="28">
        <v>3.1</v>
      </c>
      <c r="J5492" s="28">
        <v>11.9</v>
      </c>
      <c r="K5492" s="28">
        <v>240.12</v>
      </c>
      <c r="L5492" s="28">
        <v>18.77</v>
      </c>
      <c r="M5492" s="28" t="s">
        <v>46</v>
      </c>
      <c r="N5492" s="28">
        <v>7.02</v>
      </c>
    </row>
    <row r="5493">
      <c r="A5493" s="28">
        <v>5492.0</v>
      </c>
      <c r="B5493" s="28">
        <v>16.0</v>
      </c>
      <c r="C5493" s="28" t="s">
        <v>44</v>
      </c>
      <c r="D5493" s="28">
        <v>5.51</v>
      </c>
      <c r="E5493" s="28">
        <v>4.11</v>
      </c>
      <c r="F5493" s="28">
        <v>5.73</v>
      </c>
      <c r="G5493" s="28">
        <v>64.83</v>
      </c>
      <c r="H5493" s="28" t="s">
        <v>51</v>
      </c>
      <c r="I5493" s="28">
        <v>2.91</v>
      </c>
      <c r="J5493" s="28">
        <v>7.14</v>
      </c>
      <c r="K5493" s="28">
        <v>244.31</v>
      </c>
      <c r="L5493" s="28">
        <v>11.71</v>
      </c>
      <c r="M5493" s="28" t="s">
        <v>46</v>
      </c>
      <c r="N5493" s="28">
        <v>46.4153314877737</v>
      </c>
    </row>
    <row r="5494">
      <c r="A5494" s="28">
        <v>5493.0</v>
      </c>
      <c r="B5494" s="28">
        <v>18.0</v>
      </c>
      <c r="C5494" s="28" t="s">
        <v>49</v>
      </c>
      <c r="D5494" s="28">
        <v>3.14</v>
      </c>
      <c r="E5494" s="28">
        <v>8.69</v>
      </c>
      <c r="F5494" s="28">
        <v>7.68</v>
      </c>
      <c r="G5494" s="28">
        <v>80.83</v>
      </c>
      <c r="H5494" s="28" t="s">
        <v>45</v>
      </c>
      <c r="I5494" s="28">
        <v>0.24</v>
      </c>
      <c r="J5494" s="28">
        <v>5.87</v>
      </c>
      <c r="K5494" s="28">
        <v>290.66</v>
      </c>
      <c r="L5494" s="28">
        <v>9.26</v>
      </c>
      <c r="M5494" s="28" t="s">
        <v>48</v>
      </c>
      <c r="N5494" s="28">
        <v>100.0</v>
      </c>
    </row>
    <row r="5495">
      <c r="A5495" s="28">
        <v>5494.0</v>
      </c>
      <c r="B5495" s="28">
        <v>18.0</v>
      </c>
      <c r="C5495" s="28" t="s">
        <v>44</v>
      </c>
      <c r="D5495" s="28">
        <v>5.61</v>
      </c>
      <c r="E5495" s="28">
        <v>9.66</v>
      </c>
      <c r="F5495" s="28">
        <v>7.3</v>
      </c>
      <c r="G5495" s="28">
        <v>86.61</v>
      </c>
      <c r="H5495" s="28" t="s">
        <v>45</v>
      </c>
      <c r="I5495" s="28">
        <v>2.06</v>
      </c>
      <c r="J5495" s="28">
        <v>7.68</v>
      </c>
      <c r="K5495" s="28">
        <v>266.56</v>
      </c>
      <c r="L5495" s="28">
        <v>10.37</v>
      </c>
      <c r="M5495" s="28" t="s">
        <v>46</v>
      </c>
      <c r="N5495" s="28">
        <v>103.537660426345</v>
      </c>
    </row>
    <row r="5496">
      <c r="A5496" s="28">
        <v>5495.0</v>
      </c>
      <c r="B5496" s="28">
        <v>23.0</v>
      </c>
      <c r="C5496" s="28" t="s">
        <v>49</v>
      </c>
      <c r="D5496" s="28">
        <v>0.13</v>
      </c>
      <c r="E5496" s="28">
        <v>3.17</v>
      </c>
      <c r="F5496" s="28">
        <v>7.89</v>
      </c>
      <c r="G5496" s="28">
        <v>66.63</v>
      </c>
      <c r="H5496" s="28" t="s">
        <v>45</v>
      </c>
      <c r="I5496" s="28">
        <v>2.75</v>
      </c>
      <c r="J5496" s="28">
        <v>6.05</v>
      </c>
      <c r="K5496" s="28">
        <v>328.78</v>
      </c>
      <c r="L5496" s="28">
        <v>3.7</v>
      </c>
      <c r="M5496" s="28" t="s">
        <v>48</v>
      </c>
      <c r="N5496" s="28">
        <v>74.66</v>
      </c>
    </row>
    <row r="5497">
      <c r="A5497" s="28">
        <v>5496.0</v>
      </c>
      <c r="B5497" s="28">
        <v>24.0</v>
      </c>
      <c r="C5497" s="28" t="s">
        <v>49</v>
      </c>
      <c r="D5497" s="28">
        <v>1.17</v>
      </c>
      <c r="E5497" s="28">
        <v>7.86</v>
      </c>
      <c r="F5497" s="28">
        <v>4.37</v>
      </c>
      <c r="G5497" s="28">
        <v>84.07</v>
      </c>
      <c r="H5497" s="28" t="s">
        <v>51</v>
      </c>
      <c r="I5497" s="28">
        <v>2.99</v>
      </c>
      <c r="J5497" s="28">
        <v>4.89</v>
      </c>
      <c r="K5497" s="28">
        <v>290.02</v>
      </c>
      <c r="L5497" s="28">
        <v>8.47</v>
      </c>
      <c r="M5497" s="28" t="s">
        <v>50</v>
      </c>
      <c r="N5497" s="28">
        <v>95.14</v>
      </c>
    </row>
    <row r="5498">
      <c r="A5498" s="28">
        <v>5497.0</v>
      </c>
      <c r="B5498" s="28">
        <v>16.0</v>
      </c>
      <c r="C5498" s="28" t="s">
        <v>49</v>
      </c>
      <c r="D5498" s="28">
        <v>6.64</v>
      </c>
      <c r="E5498" s="28">
        <v>6.16</v>
      </c>
      <c r="F5498" s="28">
        <v>6.9</v>
      </c>
      <c r="G5498" s="28">
        <v>94.6</v>
      </c>
      <c r="H5498" s="28" t="s">
        <v>45</v>
      </c>
      <c r="I5498" s="28">
        <v>0.02</v>
      </c>
      <c r="J5498" s="28">
        <v>9.22</v>
      </c>
      <c r="K5498" s="28">
        <v>221.77</v>
      </c>
      <c r="L5498" s="28">
        <v>13.15</v>
      </c>
      <c r="M5498" s="28" t="s">
        <v>46</v>
      </c>
      <c r="N5498" s="28">
        <v>54.39</v>
      </c>
    </row>
    <row r="5499">
      <c r="A5499" s="28">
        <v>5498.0</v>
      </c>
      <c r="B5499" s="28">
        <v>17.0</v>
      </c>
      <c r="C5499" s="28" t="s">
        <v>49</v>
      </c>
      <c r="D5499" s="28">
        <v>5.16</v>
      </c>
      <c r="E5499" s="28">
        <v>1.29</v>
      </c>
      <c r="F5499" s="28">
        <v>8.66</v>
      </c>
      <c r="G5499" s="28">
        <v>89.1</v>
      </c>
      <c r="H5499" s="28" t="s">
        <v>45</v>
      </c>
      <c r="I5499" s="28">
        <v>1.0</v>
      </c>
      <c r="J5499" s="28">
        <v>9.48</v>
      </c>
      <c r="K5499" s="28">
        <v>253.59</v>
      </c>
      <c r="L5499" s="28">
        <v>11.51</v>
      </c>
      <c r="M5499" s="28" t="s">
        <v>46</v>
      </c>
      <c r="N5499" s="28">
        <v>51.1</v>
      </c>
    </row>
    <row r="5500">
      <c r="A5500" s="28">
        <v>5499.0</v>
      </c>
      <c r="B5500" s="28">
        <v>17.0</v>
      </c>
      <c r="C5500" s="28" t="s">
        <v>44</v>
      </c>
      <c r="D5500" s="28">
        <v>2.91</v>
      </c>
      <c r="E5500" s="28">
        <v>5.89</v>
      </c>
      <c r="F5500" s="28">
        <v>4.54</v>
      </c>
      <c r="G5500" s="28">
        <v>86.57</v>
      </c>
      <c r="H5500" s="28" t="s">
        <v>51</v>
      </c>
      <c r="I5500" s="28">
        <v>4.75</v>
      </c>
      <c r="J5500" s="28">
        <v>7.21</v>
      </c>
      <c r="K5500" s="28">
        <v>280.97</v>
      </c>
      <c r="L5500" s="28">
        <v>6.98</v>
      </c>
      <c r="M5500" s="28" t="s">
        <v>48</v>
      </c>
      <c r="N5500" s="28">
        <v>71.37</v>
      </c>
    </row>
    <row r="5501">
      <c r="A5501" s="28">
        <v>5500.0</v>
      </c>
      <c r="B5501" s="28">
        <v>19.0</v>
      </c>
      <c r="C5501" s="28" t="s">
        <v>44</v>
      </c>
      <c r="D5501" s="28">
        <v>4.01</v>
      </c>
      <c r="E5501" s="28">
        <v>8.25</v>
      </c>
      <c r="F5501" s="28">
        <v>4.47</v>
      </c>
      <c r="G5501" s="28">
        <v>91.57</v>
      </c>
      <c r="H5501" s="28" t="s">
        <v>45</v>
      </c>
      <c r="I5501" s="28">
        <v>2.54</v>
      </c>
      <c r="J5501" s="28">
        <v>6.75</v>
      </c>
      <c r="K5501" s="28">
        <v>280.31</v>
      </c>
      <c r="L5501" s="28">
        <v>7.3</v>
      </c>
      <c r="M5501" s="28" t="s">
        <v>50</v>
      </c>
      <c r="N5501" s="28">
        <v>75.61</v>
      </c>
    </row>
    <row r="5502">
      <c r="A5502" s="28">
        <v>5501.0</v>
      </c>
      <c r="B5502" s="28">
        <v>17.0</v>
      </c>
      <c r="C5502" s="28" t="s">
        <v>44</v>
      </c>
      <c r="D5502" s="28">
        <v>7.24</v>
      </c>
      <c r="E5502" s="28">
        <v>3.49</v>
      </c>
      <c r="F5502" s="28">
        <v>7.58</v>
      </c>
      <c r="G5502" s="28">
        <v>64.16</v>
      </c>
      <c r="H5502" s="28" t="s">
        <v>45</v>
      </c>
      <c r="I5502" s="28">
        <v>3.52</v>
      </c>
      <c r="J5502" s="28">
        <v>13.21</v>
      </c>
      <c r="K5502" s="28">
        <v>223.44</v>
      </c>
      <c r="L5502" s="28">
        <v>20.78</v>
      </c>
      <c r="M5502" s="28" t="s">
        <v>46</v>
      </c>
      <c r="N5502" s="28">
        <v>32.25</v>
      </c>
    </row>
    <row r="5503">
      <c r="A5503" s="28">
        <v>5502.0</v>
      </c>
      <c r="B5503" s="28">
        <v>22.0</v>
      </c>
      <c r="C5503" s="28" t="s">
        <v>44</v>
      </c>
      <c r="D5503" s="28">
        <v>5.05</v>
      </c>
      <c r="E5503" s="28">
        <v>9.08</v>
      </c>
      <c r="F5503" s="28">
        <v>5.58</v>
      </c>
      <c r="G5503" s="28">
        <v>68.15</v>
      </c>
      <c r="H5503" s="28" t="s">
        <v>47</v>
      </c>
      <c r="I5503" s="28">
        <v>1.54</v>
      </c>
      <c r="J5503" s="28">
        <v>10.09</v>
      </c>
      <c r="K5503" s="28">
        <v>263.56</v>
      </c>
      <c r="L5503" s="28">
        <v>8.01</v>
      </c>
      <c r="M5503" s="28" t="s">
        <v>50</v>
      </c>
      <c r="N5503" s="28">
        <v>81.2475716783568</v>
      </c>
    </row>
    <row r="5504">
      <c r="A5504" s="28">
        <v>5503.0</v>
      </c>
      <c r="B5504" s="28">
        <v>24.0</v>
      </c>
      <c r="C5504" s="28" t="s">
        <v>49</v>
      </c>
      <c r="D5504" s="28">
        <v>3.19</v>
      </c>
      <c r="E5504" s="28">
        <v>3.13</v>
      </c>
      <c r="F5504" s="28">
        <v>7.29</v>
      </c>
      <c r="G5504" s="28">
        <v>61.52</v>
      </c>
      <c r="H5504" s="28" t="s">
        <v>51</v>
      </c>
      <c r="I5504" s="28">
        <v>2.93</v>
      </c>
      <c r="J5504" s="28">
        <v>6.19</v>
      </c>
      <c r="K5504" s="28">
        <v>270.89</v>
      </c>
      <c r="L5504" s="28">
        <v>5.43</v>
      </c>
      <c r="M5504" s="28" t="s">
        <v>48</v>
      </c>
      <c r="N5504" s="28">
        <v>47.39</v>
      </c>
    </row>
    <row r="5505">
      <c r="A5505" s="28">
        <v>5504.0</v>
      </c>
      <c r="B5505" s="28">
        <v>22.0</v>
      </c>
      <c r="C5505" s="28" t="s">
        <v>49</v>
      </c>
      <c r="D5505" s="28">
        <v>0.96</v>
      </c>
      <c r="E5505" s="28">
        <v>1.69</v>
      </c>
      <c r="F5505" s="28">
        <v>6.73</v>
      </c>
      <c r="G5505" s="28">
        <v>65.8</v>
      </c>
      <c r="H5505" s="28" t="s">
        <v>45</v>
      </c>
      <c r="I5505" s="28">
        <v>1.78</v>
      </c>
      <c r="J5505" s="28">
        <v>5.26</v>
      </c>
      <c r="K5505" s="28">
        <v>311.93</v>
      </c>
      <c r="L5505" s="28">
        <v>5.01</v>
      </c>
      <c r="M5505" s="28" t="s">
        <v>48</v>
      </c>
      <c r="N5505" s="28">
        <v>70.4789577672456</v>
      </c>
    </row>
    <row r="5506">
      <c r="A5506" s="28">
        <v>5505.0</v>
      </c>
      <c r="B5506" s="28">
        <v>21.0</v>
      </c>
      <c r="C5506" s="28" t="s">
        <v>44</v>
      </c>
      <c r="D5506" s="28">
        <v>2.35</v>
      </c>
      <c r="E5506" s="28">
        <v>2.44</v>
      </c>
      <c r="F5506" s="28">
        <v>8.93</v>
      </c>
      <c r="G5506" s="28">
        <v>96.53</v>
      </c>
      <c r="H5506" s="28" t="s">
        <v>47</v>
      </c>
      <c r="I5506" s="28">
        <v>1.48</v>
      </c>
      <c r="J5506" s="28">
        <v>6.9</v>
      </c>
      <c r="K5506" s="28">
        <v>287.23</v>
      </c>
      <c r="L5506" s="28">
        <v>5.51</v>
      </c>
      <c r="M5506" s="28" t="s">
        <v>48</v>
      </c>
      <c r="N5506" s="28">
        <v>63.05</v>
      </c>
    </row>
    <row r="5507">
      <c r="A5507" s="28">
        <v>5506.0</v>
      </c>
      <c r="B5507" s="28">
        <v>16.0</v>
      </c>
      <c r="C5507" s="28" t="s">
        <v>44</v>
      </c>
      <c r="D5507" s="28">
        <v>7.83</v>
      </c>
      <c r="E5507" s="28">
        <v>8.53</v>
      </c>
      <c r="F5507" s="28">
        <v>8.45</v>
      </c>
      <c r="G5507" s="28">
        <v>68.89</v>
      </c>
      <c r="H5507" s="28" t="s">
        <v>45</v>
      </c>
      <c r="I5507" s="28">
        <v>2.06</v>
      </c>
      <c r="J5507" s="28">
        <v>9.7</v>
      </c>
      <c r="K5507" s="28">
        <v>229.63</v>
      </c>
      <c r="L5507" s="28">
        <v>16.53</v>
      </c>
      <c r="M5507" s="28" t="s">
        <v>46</v>
      </c>
      <c r="N5507" s="28">
        <v>82.054127309169</v>
      </c>
    </row>
    <row r="5508">
      <c r="A5508" s="28">
        <v>5507.0</v>
      </c>
      <c r="B5508" s="28">
        <v>24.0</v>
      </c>
      <c r="C5508" s="28" t="s">
        <v>44</v>
      </c>
      <c r="D5508" s="28">
        <v>3.5</v>
      </c>
      <c r="E5508" s="28">
        <v>4.76</v>
      </c>
      <c r="F5508" s="28">
        <v>7.39</v>
      </c>
      <c r="G5508" s="28">
        <v>86.48</v>
      </c>
      <c r="H5508" s="28" t="s">
        <v>51</v>
      </c>
      <c r="I5508" s="28">
        <v>2.3</v>
      </c>
      <c r="J5508" s="28">
        <v>8.89</v>
      </c>
      <c r="K5508" s="28">
        <v>274.36</v>
      </c>
      <c r="L5508" s="28">
        <v>9.64</v>
      </c>
      <c r="M5508" s="28" t="s">
        <v>48</v>
      </c>
      <c r="N5508" s="28">
        <v>69.9</v>
      </c>
    </row>
    <row r="5509">
      <c r="A5509" s="28">
        <v>5508.0</v>
      </c>
      <c r="B5509" s="28">
        <v>20.0</v>
      </c>
      <c r="C5509" s="28" t="s">
        <v>49</v>
      </c>
      <c r="D5509" s="28">
        <v>3.77</v>
      </c>
      <c r="E5509" s="28">
        <v>8.17</v>
      </c>
      <c r="F5509" s="28">
        <v>5.31</v>
      </c>
      <c r="G5509" s="28">
        <v>87.66</v>
      </c>
      <c r="H5509" s="28" t="s">
        <v>45</v>
      </c>
      <c r="I5509" s="28">
        <v>1.66</v>
      </c>
      <c r="J5509" s="28">
        <v>8.9</v>
      </c>
      <c r="K5509" s="28">
        <v>252.69</v>
      </c>
      <c r="L5509" s="28">
        <v>11.1</v>
      </c>
      <c r="M5509" s="28" t="s">
        <v>50</v>
      </c>
      <c r="N5509" s="28">
        <v>84.18</v>
      </c>
    </row>
    <row r="5510">
      <c r="A5510" s="28">
        <v>5509.0</v>
      </c>
      <c r="B5510" s="28">
        <v>20.0</v>
      </c>
      <c r="C5510" s="28" t="s">
        <v>49</v>
      </c>
      <c r="D5510" s="28">
        <v>3.99</v>
      </c>
      <c r="E5510" s="28">
        <v>5.78</v>
      </c>
      <c r="F5510" s="28">
        <v>5.31</v>
      </c>
      <c r="G5510" s="28">
        <v>85.81</v>
      </c>
      <c r="H5510" s="28" t="s">
        <v>47</v>
      </c>
      <c r="I5510" s="28">
        <v>1.29</v>
      </c>
      <c r="J5510" s="28">
        <v>8.77</v>
      </c>
      <c r="K5510" s="28">
        <v>277.21</v>
      </c>
      <c r="L5510" s="28">
        <v>10.53</v>
      </c>
      <c r="M5510" s="28" t="s">
        <v>48</v>
      </c>
      <c r="N5510" s="28">
        <v>76.3282963629298</v>
      </c>
    </row>
    <row r="5511">
      <c r="A5511" s="28">
        <v>5510.0</v>
      </c>
      <c r="B5511" s="28">
        <v>21.0</v>
      </c>
      <c r="C5511" s="28" t="s">
        <v>49</v>
      </c>
      <c r="D5511" s="28">
        <v>7.07</v>
      </c>
      <c r="E5511" s="28">
        <v>5.33</v>
      </c>
      <c r="F5511" s="28">
        <v>8.41</v>
      </c>
      <c r="G5511" s="28">
        <v>82.16</v>
      </c>
      <c r="H5511" s="28" t="s">
        <v>45</v>
      </c>
      <c r="I5511" s="28">
        <v>3.12</v>
      </c>
      <c r="J5511" s="28">
        <v>9.18</v>
      </c>
      <c r="K5511" s="28">
        <v>246.86</v>
      </c>
      <c r="L5511" s="28">
        <v>14.42</v>
      </c>
      <c r="M5511" s="28" t="s">
        <v>46</v>
      </c>
      <c r="N5511" s="28">
        <v>47.72</v>
      </c>
    </row>
    <row r="5512">
      <c r="A5512" s="28">
        <v>5511.0</v>
      </c>
      <c r="B5512" s="28">
        <v>24.0</v>
      </c>
      <c r="C5512" s="28" t="s">
        <v>49</v>
      </c>
      <c r="D5512" s="28">
        <v>4.83</v>
      </c>
      <c r="E5512" s="28">
        <v>8.26</v>
      </c>
      <c r="F5512" s="28">
        <v>6.93</v>
      </c>
      <c r="G5512" s="28">
        <v>79.45</v>
      </c>
      <c r="H5512" s="28" t="s">
        <v>45</v>
      </c>
      <c r="I5512" s="28">
        <v>1.9</v>
      </c>
      <c r="J5512" s="28">
        <v>6.51</v>
      </c>
      <c r="K5512" s="28">
        <v>253.68</v>
      </c>
      <c r="L5512" s="28">
        <v>10.76</v>
      </c>
      <c r="M5512" s="28" t="s">
        <v>48</v>
      </c>
      <c r="N5512" s="28">
        <v>78.83</v>
      </c>
    </row>
    <row r="5513">
      <c r="A5513" s="28">
        <v>5512.0</v>
      </c>
      <c r="B5513" s="28">
        <v>23.0</v>
      </c>
      <c r="C5513" s="28" t="s">
        <v>44</v>
      </c>
      <c r="D5513" s="28">
        <v>5.55</v>
      </c>
      <c r="E5513" s="28">
        <v>4.81</v>
      </c>
      <c r="F5513" s="28">
        <v>7.95</v>
      </c>
      <c r="G5513" s="28">
        <v>76.8</v>
      </c>
      <c r="H5513" s="28" t="s">
        <v>51</v>
      </c>
      <c r="I5513" s="28">
        <v>1.01</v>
      </c>
      <c r="J5513" s="28">
        <v>7.45</v>
      </c>
      <c r="K5513" s="28">
        <v>261.5</v>
      </c>
      <c r="L5513" s="28">
        <v>11.69</v>
      </c>
      <c r="M5513" s="28" t="s">
        <v>46</v>
      </c>
      <c r="N5513" s="28">
        <v>57.04</v>
      </c>
    </row>
    <row r="5514">
      <c r="A5514" s="28">
        <v>5513.0</v>
      </c>
      <c r="B5514" s="28">
        <v>23.0</v>
      </c>
      <c r="C5514" s="28" t="s">
        <v>44</v>
      </c>
      <c r="D5514" s="28">
        <v>3.12</v>
      </c>
      <c r="E5514" s="28">
        <v>8.22</v>
      </c>
      <c r="F5514" s="28">
        <v>6.25</v>
      </c>
      <c r="G5514" s="28">
        <v>96.68</v>
      </c>
      <c r="H5514" s="28" t="s">
        <v>47</v>
      </c>
      <c r="I5514" s="28">
        <v>3.79</v>
      </c>
      <c r="J5514" s="28">
        <v>4.59</v>
      </c>
      <c r="K5514" s="28">
        <v>276.43</v>
      </c>
      <c r="L5514" s="28">
        <v>10.36</v>
      </c>
      <c r="M5514" s="28" t="s">
        <v>48</v>
      </c>
      <c r="N5514" s="28">
        <v>89.28</v>
      </c>
    </row>
    <row r="5515">
      <c r="A5515" s="28">
        <v>5514.0</v>
      </c>
      <c r="B5515" s="28">
        <v>23.0</v>
      </c>
      <c r="C5515" s="28" t="s">
        <v>44</v>
      </c>
      <c r="D5515" s="28">
        <v>0.23</v>
      </c>
      <c r="E5515" s="28">
        <v>1.91</v>
      </c>
      <c r="F5515" s="28">
        <v>4.52</v>
      </c>
      <c r="G5515" s="28">
        <v>60.38</v>
      </c>
      <c r="H5515" s="28" t="s">
        <v>51</v>
      </c>
      <c r="I5515" s="28">
        <v>3.62</v>
      </c>
      <c r="J5515" s="28">
        <v>5.93</v>
      </c>
      <c r="K5515" s="28">
        <v>303.74</v>
      </c>
      <c r="L5515" s="28">
        <v>2.16</v>
      </c>
      <c r="M5515" s="28" t="s">
        <v>48</v>
      </c>
      <c r="N5515" s="28">
        <v>52.62</v>
      </c>
    </row>
    <row r="5516">
      <c r="A5516" s="28">
        <v>5515.0</v>
      </c>
      <c r="B5516" s="28">
        <v>16.0</v>
      </c>
      <c r="C5516" s="28" t="s">
        <v>44</v>
      </c>
      <c r="D5516" s="28">
        <v>7.45</v>
      </c>
      <c r="E5516" s="28">
        <v>6.73</v>
      </c>
      <c r="F5516" s="28">
        <v>5.66</v>
      </c>
      <c r="G5516" s="28">
        <v>62.14</v>
      </c>
      <c r="H5516" s="28" t="s">
        <v>47</v>
      </c>
      <c r="I5516" s="28">
        <v>4.43</v>
      </c>
      <c r="J5516" s="28">
        <v>12.71</v>
      </c>
      <c r="K5516" s="28">
        <v>224.49</v>
      </c>
      <c r="L5516" s="28">
        <v>18.64</v>
      </c>
      <c r="M5516" s="28" t="s">
        <v>46</v>
      </c>
      <c r="N5516" s="28">
        <v>34.95</v>
      </c>
    </row>
    <row r="5517">
      <c r="A5517" s="28">
        <v>5516.0</v>
      </c>
      <c r="B5517" s="28">
        <v>16.0</v>
      </c>
      <c r="C5517" s="28" t="s">
        <v>49</v>
      </c>
      <c r="D5517" s="28">
        <v>7.59</v>
      </c>
      <c r="E5517" s="28">
        <v>7.32</v>
      </c>
      <c r="F5517" s="28">
        <v>4.81</v>
      </c>
      <c r="G5517" s="28">
        <v>79.7</v>
      </c>
      <c r="H5517" s="28" t="s">
        <v>51</v>
      </c>
      <c r="I5517" s="28">
        <v>2.78</v>
      </c>
      <c r="J5517" s="28">
        <v>9.04</v>
      </c>
      <c r="K5517" s="28">
        <v>227.08</v>
      </c>
      <c r="L5517" s="28">
        <v>17.73</v>
      </c>
      <c r="M5517" s="28" t="s">
        <v>50</v>
      </c>
      <c r="N5517" s="28">
        <v>59.660041603225</v>
      </c>
    </row>
    <row r="5518">
      <c r="A5518" s="28">
        <v>5517.0</v>
      </c>
      <c r="B5518" s="28">
        <v>23.0</v>
      </c>
      <c r="C5518" s="28" t="s">
        <v>49</v>
      </c>
      <c r="D5518" s="28">
        <v>7.59</v>
      </c>
      <c r="E5518" s="28">
        <v>9.09</v>
      </c>
      <c r="F5518" s="28">
        <v>7.91</v>
      </c>
      <c r="G5518" s="28">
        <v>73.22</v>
      </c>
      <c r="H5518" s="28" t="s">
        <v>47</v>
      </c>
      <c r="I5518" s="28">
        <v>1.4</v>
      </c>
      <c r="J5518" s="28">
        <v>11.98</v>
      </c>
      <c r="K5518" s="28">
        <v>215.72</v>
      </c>
      <c r="L5518" s="28">
        <v>14.73</v>
      </c>
      <c r="M5518" s="28" t="s">
        <v>46</v>
      </c>
      <c r="N5518" s="28">
        <v>68.0241804598945</v>
      </c>
    </row>
    <row r="5519">
      <c r="A5519" s="28">
        <v>5518.0</v>
      </c>
      <c r="B5519" s="28">
        <v>20.0</v>
      </c>
      <c r="C5519" s="28" t="s">
        <v>49</v>
      </c>
      <c r="D5519" s="28">
        <v>7.55</v>
      </c>
      <c r="E5519" s="28">
        <v>3.02</v>
      </c>
      <c r="F5519" s="28">
        <v>7.5</v>
      </c>
      <c r="G5519" s="28">
        <v>76.33</v>
      </c>
      <c r="H5519" s="28" t="s">
        <v>51</v>
      </c>
      <c r="I5519" s="28">
        <v>4.32</v>
      </c>
      <c r="J5519" s="28">
        <v>9.78</v>
      </c>
      <c r="K5519" s="28">
        <v>242.9</v>
      </c>
      <c r="L5519" s="28">
        <v>13.99</v>
      </c>
      <c r="M5519" s="28" t="s">
        <v>46</v>
      </c>
      <c r="N5519" s="28">
        <v>30.72</v>
      </c>
    </row>
    <row r="5520">
      <c r="A5520" s="28">
        <v>5519.0</v>
      </c>
      <c r="B5520" s="28">
        <v>24.0</v>
      </c>
      <c r="C5520" s="28" t="s">
        <v>49</v>
      </c>
      <c r="D5520" s="28">
        <v>6.52</v>
      </c>
      <c r="E5520" s="28">
        <v>6.44</v>
      </c>
      <c r="F5520" s="28">
        <v>4.44</v>
      </c>
      <c r="G5520" s="28">
        <v>99.91</v>
      </c>
      <c r="H5520" s="28" t="s">
        <v>45</v>
      </c>
      <c r="I5520" s="28">
        <v>1.4</v>
      </c>
      <c r="J5520" s="28">
        <v>7.61</v>
      </c>
      <c r="K5520" s="28">
        <v>226.45</v>
      </c>
      <c r="L5520" s="28">
        <v>17.45</v>
      </c>
      <c r="M5520" s="28" t="s">
        <v>46</v>
      </c>
      <c r="N5520" s="28">
        <v>61.0340892396867</v>
      </c>
    </row>
    <row r="5521">
      <c r="A5521" s="28">
        <v>5520.0</v>
      </c>
      <c r="B5521" s="28">
        <v>17.0</v>
      </c>
      <c r="C5521" s="28" t="s">
        <v>44</v>
      </c>
      <c r="D5521" s="28">
        <v>5.48</v>
      </c>
      <c r="E5521" s="28">
        <v>4.9</v>
      </c>
      <c r="F5521" s="28">
        <v>7.11</v>
      </c>
      <c r="G5521" s="28">
        <v>91.01</v>
      </c>
      <c r="H5521" s="28" t="s">
        <v>47</v>
      </c>
      <c r="I5521" s="28">
        <v>3.28</v>
      </c>
      <c r="J5521" s="28">
        <v>7.94</v>
      </c>
      <c r="K5521" s="28">
        <v>248.83</v>
      </c>
      <c r="L5521" s="28">
        <v>10.84</v>
      </c>
      <c r="M5521" s="28" t="s">
        <v>46</v>
      </c>
      <c r="N5521" s="28">
        <v>69.02</v>
      </c>
    </row>
    <row r="5522">
      <c r="A5522" s="28">
        <v>5521.0</v>
      </c>
      <c r="B5522" s="28">
        <v>24.0</v>
      </c>
      <c r="C5522" s="28" t="s">
        <v>44</v>
      </c>
      <c r="D5522" s="28">
        <v>6.76</v>
      </c>
      <c r="E5522" s="28">
        <v>4.44</v>
      </c>
      <c r="F5522" s="28">
        <v>8.37</v>
      </c>
      <c r="G5522" s="28">
        <v>95.1</v>
      </c>
      <c r="H5522" s="28" t="s">
        <v>47</v>
      </c>
      <c r="I5522" s="28">
        <v>0.95</v>
      </c>
      <c r="J5522" s="28">
        <v>9.96</v>
      </c>
      <c r="K5522" s="28">
        <v>229.66</v>
      </c>
      <c r="L5522" s="28">
        <v>15.14</v>
      </c>
      <c r="M5522" s="28" t="s">
        <v>46</v>
      </c>
      <c r="N5522" s="28">
        <v>50.42</v>
      </c>
    </row>
    <row r="5523">
      <c r="A5523" s="28">
        <v>5522.0</v>
      </c>
      <c r="B5523" s="28">
        <v>23.0</v>
      </c>
      <c r="C5523" s="28" t="s">
        <v>49</v>
      </c>
      <c r="D5523" s="28">
        <v>4.8</v>
      </c>
      <c r="E5523" s="28">
        <v>1.96</v>
      </c>
      <c r="F5523" s="28">
        <v>7.49</v>
      </c>
      <c r="G5523" s="28">
        <v>74.74</v>
      </c>
      <c r="H5523" s="28" t="s">
        <v>47</v>
      </c>
      <c r="I5523" s="28">
        <v>3.15</v>
      </c>
      <c r="J5523" s="28">
        <v>5.9</v>
      </c>
      <c r="K5523" s="28">
        <v>275.94</v>
      </c>
      <c r="L5523" s="28">
        <v>9.8</v>
      </c>
      <c r="M5523" s="28" t="s">
        <v>48</v>
      </c>
      <c r="N5523" s="28">
        <v>42.26</v>
      </c>
    </row>
    <row r="5524">
      <c r="A5524" s="28">
        <v>5523.0</v>
      </c>
      <c r="B5524" s="28">
        <v>24.0</v>
      </c>
      <c r="C5524" s="28" t="s">
        <v>49</v>
      </c>
      <c r="D5524" s="28">
        <v>1.07</v>
      </c>
      <c r="E5524" s="28">
        <v>2.21</v>
      </c>
      <c r="F5524" s="28">
        <v>6.56</v>
      </c>
      <c r="G5524" s="28">
        <v>69.58</v>
      </c>
      <c r="H5524" s="28" t="s">
        <v>51</v>
      </c>
      <c r="I5524" s="28">
        <v>4.2</v>
      </c>
      <c r="J5524" s="28">
        <v>3.69</v>
      </c>
      <c r="K5524" s="28">
        <v>292.09</v>
      </c>
      <c r="L5524" s="28">
        <v>3.37</v>
      </c>
      <c r="M5524" s="28" t="s">
        <v>48</v>
      </c>
      <c r="N5524" s="28">
        <v>61.96</v>
      </c>
    </row>
    <row r="5525">
      <c r="A5525" s="28">
        <v>5524.0</v>
      </c>
      <c r="B5525" s="28">
        <v>19.0</v>
      </c>
      <c r="C5525" s="28" t="s">
        <v>44</v>
      </c>
      <c r="D5525" s="28">
        <v>3.13</v>
      </c>
      <c r="E5525" s="28">
        <v>8.53</v>
      </c>
      <c r="F5525" s="28">
        <v>5.56</v>
      </c>
      <c r="G5525" s="28">
        <v>90.72</v>
      </c>
      <c r="H5525" s="28" t="s">
        <v>51</v>
      </c>
      <c r="I5525" s="28">
        <v>2.7</v>
      </c>
      <c r="J5525" s="28">
        <v>7.63</v>
      </c>
      <c r="K5525" s="28">
        <v>290.69</v>
      </c>
      <c r="L5525" s="28">
        <v>7.77</v>
      </c>
      <c r="M5525" s="28" t="s">
        <v>50</v>
      </c>
      <c r="N5525" s="28">
        <v>105.620816977229</v>
      </c>
    </row>
    <row r="5526">
      <c r="A5526" s="28">
        <v>5525.0</v>
      </c>
      <c r="B5526" s="28">
        <v>16.0</v>
      </c>
      <c r="C5526" s="28" t="s">
        <v>49</v>
      </c>
      <c r="D5526" s="28">
        <v>7.77</v>
      </c>
      <c r="E5526" s="28">
        <v>7.75</v>
      </c>
      <c r="F5526" s="28">
        <v>8.44</v>
      </c>
      <c r="G5526" s="28">
        <v>92.3</v>
      </c>
      <c r="H5526" s="28" t="s">
        <v>47</v>
      </c>
      <c r="I5526" s="28">
        <v>2.35</v>
      </c>
      <c r="J5526" s="28">
        <v>9.91</v>
      </c>
      <c r="K5526" s="28">
        <v>228.73</v>
      </c>
      <c r="L5526" s="28">
        <v>16.85</v>
      </c>
      <c r="M5526" s="28" t="s">
        <v>46</v>
      </c>
      <c r="N5526" s="28">
        <v>74.9053163162969</v>
      </c>
    </row>
    <row r="5527">
      <c r="A5527" s="28">
        <v>5526.0</v>
      </c>
      <c r="B5527" s="28">
        <v>16.0</v>
      </c>
      <c r="C5527" s="28" t="s">
        <v>49</v>
      </c>
      <c r="D5527" s="28">
        <v>2.81</v>
      </c>
      <c r="E5527" s="28">
        <v>4.44</v>
      </c>
      <c r="F5527" s="28">
        <v>6.11</v>
      </c>
      <c r="G5527" s="28">
        <v>82.0</v>
      </c>
      <c r="H5527" s="28" t="s">
        <v>45</v>
      </c>
      <c r="I5527" s="28">
        <v>4.97</v>
      </c>
      <c r="J5527" s="28">
        <v>6.23</v>
      </c>
      <c r="K5527" s="28">
        <v>273.8</v>
      </c>
      <c r="L5527" s="28">
        <v>5.7</v>
      </c>
      <c r="M5527" s="28" t="s">
        <v>48</v>
      </c>
      <c r="N5527" s="28">
        <v>67.39</v>
      </c>
    </row>
    <row r="5528">
      <c r="A5528" s="28">
        <v>5527.0</v>
      </c>
      <c r="B5528" s="28">
        <v>20.0</v>
      </c>
      <c r="C5528" s="28" t="s">
        <v>44</v>
      </c>
      <c r="D5528" s="28">
        <v>6.94</v>
      </c>
      <c r="E5528" s="28">
        <v>8.46</v>
      </c>
      <c r="F5528" s="28">
        <v>8.28</v>
      </c>
      <c r="G5528" s="28">
        <v>95.84</v>
      </c>
      <c r="H5528" s="28" t="s">
        <v>47</v>
      </c>
      <c r="I5528" s="28">
        <v>0.11</v>
      </c>
      <c r="J5528" s="28">
        <v>12.38</v>
      </c>
      <c r="K5528" s="28">
        <v>233.2</v>
      </c>
      <c r="L5528" s="28">
        <v>16.15</v>
      </c>
      <c r="M5528" s="28" t="s">
        <v>46</v>
      </c>
      <c r="N5528" s="28">
        <v>88.6652401244782</v>
      </c>
    </row>
    <row r="5529">
      <c r="A5529" s="28">
        <v>5528.0</v>
      </c>
      <c r="B5529" s="28">
        <v>17.0</v>
      </c>
      <c r="C5529" s="28" t="s">
        <v>49</v>
      </c>
      <c r="D5529" s="28">
        <v>0.75</v>
      </c>
      <c r="E5529" s="28">
        <v>1.73</v>
      </c>
      <c r="F5529" s="28">
        <v>7.91</v>
      </c>
      <c r="G5529" s="28">
        <v>98.69</v>
      </c>
      <c r="H5529" s="28" t="s">
        <v>45</v>
      </c>
      <c r="I5529" s="28">
        <v>1.66</v>
      </c>
      <c r="J5529" s="28">
        <v>1.89</v>
      </c>
      <c r="K5529" s="28">
        <v>309.17</v>
      </c>
      <c r="L5529" s="28">
        <v>-1.87</v>
      </c>
      <c r="M5529" s="28" t="s">
        <v>48</v>
      </c>
      <c r="N5529" s="28">
        <v>69.57</v>
      </c>
    </row>
    <row r="5530">
      <c r="A5530" s="28">
        <v>5529.0</v>
      </c>
      <c r="B5530" s="28">
        <v>23.0</v>
      </c>
      <c r="C5530" s="28" t="s">
        <v>44</v>
      </c>
      <c r="D5530" s="28">
        <v>2.67</v>
      </c>
      <c r="E5530" s="28">
        <v>6.62</v>
      </c>
      <c r="F5530" s="28">
        <v>8.08</v>
      </c>
      <c r="G5530" s="28">
        <v>78.84</v>
      </c>
      <c r="H5530" s="28" t="s">
        <v>45</v>
      </c>
      <c r="I5530" s="28">
        <v>4.59</v>
      </c>
      <c r="J5530" s="28">
        <v>7.6</v>
      </c>
      <c r="K5530" s="28">
        <v>293.81</v>
      </c>
      <c r="L5530" s="28">
        <v>7.57</v>
      </c>
      <c r="M5530" s="28" t="s">
        <v>48</v>
      </c>
      <c r="N5530" s="28">
        <v>87.02</v>
      </c>
    </row>
    <row r="5531">
      <c r="A5531" s="28">
        <v>5530.0</v>
      </c>
      <c r="B5531" s="28">
        <v>20.0</v>
      </c>
      <c r="C5531" s="28" t="s">
        <v>49</v>
      </c>
      <c r="D5531" s="28">
        <v>2.81</v>
      </c>
      <c r="E5531" s="28">
        <v>8.81</v>
      </c>
      <c r="F5531" s="28">
        <v>8.95</v>
      </c>
      <c r="G5531" s="28">
        <v>68.91</v>
      </c>
      <c r="H5531" s="28" t="s">
        <v>45</v>
      </c>
      <c r="I5531" s="28">
        <v>3.21</v>
      </c>
      <c r="J5531" s="28">
        <v>5.73</v>
      </c>
      <c r="K5531" s="28">
        <v>279.83</v>
      </c>
      <c r="L5531" s="28">
        <v>7.75</v>
      </c>
      <c r="M5531" s="28" t="s">
        <v>48</v>
      </c>
      <c r="N5531" s="28">
        <v>100.0</v>
      </c>
    </row>
    <row r="5532">
      <c r="A5532" s="28">
        <v>5531.0</v>
      </c>
      <c r="B5532" s="28">
        <v>20.0</v>
      </c>
      <c r="C5532" s="28" t="s">
        <v>49</v>
      </c>
      <c r="D5532" s="28">
        <v>0.41</v>
      </c>
      <c r="E5532" s="28">
        <v>8.55</v>
      </c>
      <c r="F5532" s="28">
        <v>7.74</v>
      </c>
      <c r="G5532" s="28">
        <v>80.68</v>
      </c>
      <c r="H5532" s="28" t="s">
        <v>51</v>
      </c>
      <c r="I5532" s="28">
        <v>2.71</v>
      </c>
      <c r="J5532" s="28">
        <v>4.12</v>
      </c>
      <c r="K5532" s="28">
        <v>321.39</v>
      </c>
      <c r="L5532" s="28">
        <v>4.59</v>
      </c>
      <c r="M5532" s="28" t="s">
        <v>48</v>
      </c>
      <c r="N5532" s="28">
        <v>106.168261509508</v>
      </c>
    </row>
    <row r="5533">
      <c r="A5533" s="28">
        <v>5532.0</v>
      </c>
      <c r="B5533" s="28">
        <v>17.0</v>
      </c>
      <c r="C5533" s="28" t="s">
        <v>52</v>
      </c>
      <c r="D5533" s="28">
        <v>0.95</v>
      </c>
      <c r="E5533" s="28">
        <v>4.36</v>
      </c>
      <c r="F5533" s="28">
        <v>4.17</v>
      </c>
      <c r="G5533" s="28">
        <v>99.58</v>
      </c>
      <c r="H5533" s="28" t="s">
        <v>45</v>
      </c>
      <c r="I5533" s="28">
        <v>3.19</v>
      </c>
      <c r="J5533" s="28">
        <v>3.1</v>
      </c>
      <c r="K5533" s="28">
        <v>309.09</v>
      </c>
      <c r="L5533" s="28">
        <v>5.27</v>
      </c>
      <c r="M5533" s="28" t="s">
        <v>48</v>
      </c>
      <c r="N5533" s="28">
        <v>63.92</v>
      </c>
    </row>
    <row r="5534">
      <c r="A5534" s="28">
        <v>5533.0</v>
      </c>
      <c r="B5534" s="28">
        <v>22.0</v>
      </c>
      <c r="C5534" s="28" t="s">
        <v>44</v>
      </c>
      <c r="D5534" s="28">
        <v>1.55</v>
      </c>
      <c r="E5534" s="28">
        <v>7.71</v>
      </c>
      <c r="F5534" s="28">
        <v>5.03</v>
      </c>
      <c r="G5534" s="28">
        <v>71.72</v>
      </c>
      <c r="H5534" s="28" t="s">
        <v>45</v>
      </c>
      <c r="I5534" s="28">
        <v>1.61</v>
      </c>
      <c r="J5534" s="28">
        <v>5.44</v>
      </c>
      <c r="K5534" s="28">
        <v>305.91</v>
      </c>
      <c r="L5534" s="28">
        <v>4.29</v>
      </c>
      <c r="M5534" s="28" t="s">
        <v>50</v>
      </c>
      <c r="N5534" s="28">
        <v>92.94</v>
      </c>
    </row>
    <row r="5535">
      <c r="A5535" s="28">
        <v>5534.0</v>
      </c>
      <c r="B5535" s="28">
        <v>23.0</v>
      </c>
      <c r="C5535" s="28" t="s">
        <v>44</v>
      </c>
      <c r="D5535" s="28">
        <v>6.7</v>
      </c>
      <c r="E5535" s="28">
        <v>4.85</v>
      </c>
      <c r="F5535" s="28">
        <v>4.18</v>
      </c>
      <c r="G5535" s="28">
        <v>84.7</v>
      </c>
      <c r="H5535" s="28" t="s">
        <v>51</v>
      </c>
      <c r="I5535" s="28">
        <v>0.36</v>
      </c>
      <c r="J5535" s="28">
        <v>11.35</v>
      </c>
      <c r="K5535" s="28">
        <v>230.79</v>
      </c>
      <c r="L5535" s="28">
        <v>17.41</v>
      </c>
      <c r="M5535" s="28" t="s">
        <v>46</v>
      </c>
      <c r="N5535" s="28">
        <v>42.82</v>
      </c>
    </row>
    <row r="5536">
      <c r="A5536" s="28">
        <v>5535.0</v>
      </c>
      <c r="B5536" s="28">
        <v>16.0</v>
      </c>
      <c r="C5536" s="28" t="s">
        <v>44</v>
      </c>
      <c r="D5536" s="28">
        <v>0.51</v>
      </c>
      <c r="E5536" s="28">
        <v>8.56</v>
      </c>
      <c r="F5536" s="28">
        <v>4.95</v>
      </c>
      <c r="G5536" s="28">
        <v>87.76</v>
      </c>
      <c r="H5536" s="28" t="s">
        <v>51</v>
      </c>
      <c r="I5536" s="28">
        <v>1.38</v>
      </c>
      <c r="J5536" s="28">
        <v>2.52</v>
      </c>
      <c r="K5536" s="28">
        <v>311.47</v>
      </c>
      <c r="L5536" s="28">
        <v>-0.28</v>
      </c>
      <c r="M5536" s="28" t="s">
        <v>50</v>
      </c>
      <c r="N5536" s="28">
        <v>98.46</v>
      </c>
    </row>
    <row r="5537">
      <c r="A5537" s="28">
        <v>5536.0</v>
      </c>
      <c r="B5537" s="28">
        <v>17.0</v>
      </c>
      <c r="C5537" s="28" t="s">
        <v>44</v>
      </c>
      <c r="D5537" s="28">
        <v>2.39</v>
      </c>
      <c r="E5537" s="28">
        <v>5.78</v>
      </c>
      <c r="F5537" s="28">
        <v>4.31</v>
      </c>
      <c r="G5537" s="28">
        <v>68.56</v>
      </c>
      <c r="H5537" s="28" t="s">
        <v>47</v>
      </c>
      <c r="I5537" s="28">
        <v>1.68</v>
      </c>
      <c r="J5537" s="28">
        <v>5.11</v>
      </c>
      <c r="K5537" s="28">
        <v>292.42</v>
      </c>
      <c r="L5537" s="28">
        <v>5.11</v>
      </c>
      <c r="M5537" s="28" t="s">
        <v>48</v>
      </c>
      <c r="N5537" s="28">
        <v>71.02</v>
      </c>
    </row>
    <row r="5538">
      <c r="A5538" s="28">
        <v>5537.0</v>
      </c>
      <c r="B5538" s="28">
        <v>19.0</v>
      </c>
      <c r="C5538" s="28" t="s">
        <v>49</v>
      </c>
      <c r="D5538" s="28">
        <v>0.08</v>
      </c>
      <c r="E5538" s="28">
        <v>7.88</v>
      </c>
      <c r="F5538" s="28">
        <v>6.51</v>
      </c>
      <c r="G5538" s="28">
        <v>83.54</v>
      </c>
      <c r="H5538" s="28" t="s">
        <v>45</v>
      </c>
      <c r="I5538" s="28">
        <v>2.4</v>
      </c>
      <c r="J5538" s="28">
        <v>3.92</v>
      </c>
      <c r="K5538" s="28">
        <v>319.86</v>
      </c>
      <c r="L5538" s="28">
        <v>5.32</v>
      </c>
      <c r="M5538" s="28" t="s">
        <v>48</v>
      </c>
      <c r="N5538" s="28">
        <v>92.09</v>
      </c>
    </row>
    <row r="5539">
      <c r="A5539" s="28">
        <v>5538.0</v>
      </c>
      <c r="B5539" s="28">
        <v>20.0</v>
      </c>
      <c r="C5539" s="28" t="s">
        <v>49</v>
      </c>
      <c r="D5539" s="28">
        <v>5.57</v>
      </c>
      <c r="E5539" s="28">
        <v>1.71</v>
      </c>
      <c r="F5539" s="28">
        <v>4.14</v>
      </c>
      <c r="G5539" s="28">
        <v>72.58</v>
      </c>
      <c r="H5539" s="28" t="s">
        <v>45</v>
      </c>
      <c r="I5539" s="28">
        <v>1.97</v>
      </c>
      <c r="J5539" s="28">
        <v>8.65</v>
      </c>
      <c r="K5539" s="28">
        <v>252.76</v>
      </c>
      <c r="L5539" s="28">
        <v>13.04</v>
      </c>
      <c r="M5539" s="28" t="s">
        <v>46</v>
      </c>
      <c r="N5539" s="28">
        <v>24.84</v>
      </c>
    </row>
    <row r="5540">
      <c r="A5540" s="28">
        <v>5539.0</v>
      </c>
      <c r="B5540" s="28">
        <v>17.0</v>
      </c>
      <c r="C5540" s="28" t="s">
        <v>44</v>
      </c>
      <c r="D5540" s="28">
        <v>4.96</v>
      </c>
      <c r="E5540" s="28">
        <v>6.31</v>
      </c>
      <c r="F5540" s="28">
        <v>6.36</v>
      </c>
      <c r="G5540" s="28">
        <v>94.17</v>
      </c>
      <c r="H5540" s="28" t="s">
        <v>45</v>
      </c>
      <c r="I5540" s="28">
        <v>2.61</v>
      </c>
      <c r="J5540" s="28">
        <v>7.43</v>
      </c>
      <c r="K5540" s="28">
        <v>281.4</v>
      </c>
      <c r="L5540" s="28">
        <v>11.62</v>
      </c>
      <c r="M5540" s="28" t="s">
        <v>48</v>
      </c>
      <c r="N5540" s="28">
        <v>75.7</v>
      </c>
    </row>
    <row r="5541">
      <c r="A5541" s="28">
        <v>5540.0</v>
      </c>
      <c r="B5541" s="28">
        <v>16.0</v>
      </c>
      <c r="C5541" s="28" t="s">
        <v>44</v>
      </c>
      <c r="D5541" s="28">
        <v>5.16</v>
      </c>
      <c r="E5541" s="28">
        <v>5.95</v>
      </c>
      <c r="F5541" s="28">
        <v>8.49</v>
      </c>
      <c r="G5541" s="28">
        <v>88.59</v>
      </c>
      <c r="H5541" s="28" t="s">
        <v>51</v>
      </c>
      <c r="I5541" s="28">
        <v>0.98</v>
      </c>
      <c r="J5541" s="28">
        <v>8.42</v>
      </c>
      <c r="K5541" s="28">
        <v>263.82</v>
      </c>
      <c r="L5541" s="28">
        <v>11.59</v>
      </c>
      <c r="M5541" s="28" t="s">
        <v>46</v>
      </c>
      <c r="N5541" s="28">
        <v>69.64</v>
      </c>
    </row>
    <row r="5542">
      <c r="A5542" s="28">
        <v>5541.0</v>
      </c>
      <c r="B5542" s="28">
        <v>24.0</v>
      </c>
      <c r="C5542" s="28" t="s">
        <v>44</v>
      </c>
      <c r="D5542" s="28">
        <v>3.0</v>
      </c>
      <c r="E5542" s="28">
        <v>6.49</v>
      </c>
      <c r="F5542" s="28">
        <v>7.74</v>
      </c>
      <c r="G5542" s="28">
        <v>93.05</v>
      </c>
      <c r="H5542" s="28" t="s">
        <v>45</v>
      </c>
      <c r="I5542" s="28">
        <v>0.92</v>
      </c>
      <c r="J5542" s="28">
        <v>5.45</v>
      </c>
      <c r="K5542" s="28">
        <v>291.27</v>
      </c>
      <c r="L5542" s="28">
        <v>10.96</v>
      </c>
      <c r="M5542" s="28" t="s">
        <v>48</v>
      </c>
      <c r="N5542" s="28">
        <v>80.98</v>
      </c>
    </row>
    <row r="5543">
      <c r="A5543" s="28">
        <v>5542.0</v>
      </c>
      <c r="B5543" s="28">
        <v>16.0</v>
      </c>
      <c r="C5543" s="28" t="s">
        <v>44</v>
      </c>
      <c r="D5543" s="28">
        <v>1.67</v>
      </c>
      <c r="E5543" s="28">
        <v>7.26</v>
      </c>
      <c r="F5543" s="28">
        <v>8.72</v>
      </c>
      <c r="G5543" s="28">
        <v>67.99</v>
      </c>
      <c r="H5543" s="28" t="s">
        <v>45</v>
      </c>
      <c r="I5543" s="28">
        <v>1.76</v>
      </c>
      <c r="J5543" s="28">
        <v>4.18</v>
      </c>
      <c r="K5543" s="28">
        <v>302.43</v>
      </c>
      <c r="L5543" s="28">
        <v>5.66</v>
      </c>
      <c r="M5543" s="28" t="s">
        <v>48</v>
      </c>
      <c r="N5543" s="28">
        <v>100.0</v>
      </c>
    </row>
    <row r="5544">
      <c r="A5544" s="28">
        <v>5543.0</v>
      </c>
      <c r="B5544" s="28">
        <v>19.0</v>
      </c>
      <c r="C5544" s="28" t="s">
        <v>44</v>
      </c>
      <c r="D5544" s="28">
        <v>5.76</v>
      </c>
      <c r="E5544" s="28">
        <v>9.26</v>
      </c>
      <c r="F5544" s="28">
        <v>5.13</v>
      </c>
      <c r="G5544" s="28">
        <v>61.38</v>
      </c>
      <c r="H5544" s="28" t="s">
        <v>51</v>
      </c>
      <c r="I5544" s="28">
        <v>2.37</v>
      </c>
      <c r="J5544" s="28">
        <v>9.81</v>
      </c>
      <c r="K5544" s="28">
        <v>256.21</v>
      </c>
      <c r="L5544" s="28">
        <v>16.51</v>
      </c>
      <c r="M5544" s="28" t="s">
        <v>50</v>
      </c>
      <c r="N5544" s="28">
        <v>82.7809658898069</v>
      </c>
    </row>
    <row r="5545">
      <c r="A5545" s="28">
        <v>5544.0</v>
      </c>
      <c r="B5545" s="28">
        <v>17.0</v>
      </c>
      <c r="C5545" s="28" t="s">
        <v>44</v>
      </c>
      <c r="D5545" s="28">
        <v>6.49</v>
      </c>
      <c r="E5545" s="28">
        <v>8.07</v>
      </c>
      <c r="F5545" s="28">
        <v>6.66</v>
      </c>
      <c r="G5545" s="28">
        <v>94.02</v>
      </c>
      <c r="H5545" s="28" t="s">
        <v>47</v>
      </c>
      <c r="I5545" s="28">
        <v>1.71</v>
      </c>
      <c r="J5545" s="28">
        <v>9.88</v>
      </c>
      <c r="K5545" s="28">
        <v>244.11</v>
      </c>
      <c r="L5545" s="28">
        <v>13.49</v>
      </c>
      <c r="M5545" s="28" t="s">
        <v>46</v>
      </c>
      <c r="N5545" s="28">
        <v>73.4428644591717</v>
      </c>
    </row>
    <row r="5546">
      <c r="A5546" s="28">
        <v>5545.0</v>
      </c>
      <c r="B5546" s="28">
        <v>19.0</v>
      </c>
      <c r="C5546" s="28" t="s">
        <v>49</v>
      </c>
      <c r="D5546" s="28">
        <v>1.11</v>
      </c>
      <c r="E5546" s="28">
        <v>2.98</v>
      </c>
      <c r="F5546" s="28">
        <v>5.59</v>
      </c>
      <c r="G5546" s="28">
        <v>75.47</v>
      </c>
      <c r="H5546" s="28" t="s">
        <v>45</v>
      </c>
      <c r="I5546" s="28">
        <v>2.88</v>
      </c>
      <c r="J5546" s="28">
        <v>5.5</v>
      </c>
      <c r="K5546" s="28">
        <v>324.86</v>
      </c>
      <c r="L5546" s="28">
        <v>2.47</v>
      </c>
      <c r="M5546" s="28" t="s">
        <v>48</v>
      </c>
      <c r="N5546" s="28">
        <v>56.14</v>
      </c>
    </row>
    <row r="5547">
      <c r="A5547" s="28">
        <v>5546.0</v>
      </c>
      <c r="B5547" s="28">
        <v>23.0</v>
      </c>
      <c r="C5547" s="28" t="s">
        <v>44</v>
      </c>
      <c r="D5547" s="28">
        <v>3.89</v>
      </c>
      <c r="E5547" s="28">
        <v>8.43</v>
      </c>
      <c r="F5547" s="28">
        <v>6.47</v>
      </c>
      <c r="G5547" s="28">
        <v>67.19</v>
      </c>
      <c r="H5547" s="28" t="s">
        <v>51</v>
      </c>
      <c r="I5547" s="28">
        <v>1.55</v>
      </c>
      <c r="J5547" s="28">
        <v>9.08</v>
      </c>
      <c r="K5547" s="28">
        <v>272.72</v>
      </c>
      <c r="L5547" s="28">
        <v>8.84</v>
      </c>
      <c r="M5547" s="28" t="s">
        <v>48</v>
      </c>
      <c r="N5547" s="28">
        <v>78.7</v>
      </c>
    </row>
    <row r="5548">
      <c r="A5548" s="28">
        <v>5547.0</v>
      </c>
      <c r="B5548" s="28">
        <v>23.0</v>
      </c>
      <c r="C5548" s="28" t="s">
        <v>49</v>
      </c>
      <c r="D5548" s="28">
        <v>1.99</v>
      </c>
      <c r="E5548" s="28">
        <v>2.1</v>
      </c>
      <c r="F5548" s="28">
        <v>6.79</v>
      </c>
      <c r="G5548" s="28">
        <v>63.68</v>
      </c>
      <c r="H5548" s="28" t="s">
        <v>45</v>
      </c>
      <c r="I5548" s="28">
        <v>0.89</v>
      </c>
      <c r="J5548" s="28">
        <v>7.7</v>
      </c>
      <c r="K5548" s="28">
        <v>304.43</v>
      </c>
      <c r="L5548" s="28">
        <v>8.09</v>
      </c>
      <c r="M5548" s="28" t="s">
        <v>48</v>
      </c>
      <c r="N5548" s="28">
        <v>54.76</v>
      </c>
    </row>
    <row r="5549">
      <c r="A5549" s="28">
        <v>5548.0</v>
      </c>
      <c r="B5549" s="28">
        <v>24.0</v>
      </c>
      <c r="C5549" s="28" t="s">
        <v>49</v>
      </c>
      <c r="D5549" s="28">
        <v>1.34</v>
      </c>
      <c r="E5549" s="28">
        <v>6.6</v>
      </c>
      <c r="F5549" s="28">
        <v>4.18</v>
      </c>
      <c r="G5549" s="28">
        <v>80.66</v>
      </c>
      <c r="H5549" s="28" t="s">
        <v>45</v>
      </c>
      <c r="I5549" s="28">
        <v>4.31</v>
      </c>
      <c r="J5549" s="28">
        <v>3.1</v>
      </c>
      <c r="K5549" s="28">
        <v>324.77</v>
      </c>
      <c r="L5549" s="28">
        <v>6.85</v>
      </c>
      <c r="M5549" s="28" t="s">
        <v>48</v>
      </c>
      <c r="N5549" s="28">
        <v>73.4</v>
      </c>
    </row>
    <row r="5550">
      <c r="A5550" s="28">
        <v>5549.0</v>
      </c>
      <c r="B5550" s="28">
        <v>20.0</v>
      </c>
      <c r="C5550" s="28" t="s">
        <v>44</v>
      </c>
      <c r="D5550" s="28">
        <v>5.87</v>
      </c>
      <c r="E5550" s="28">
        <v>8.94</v>
      </c>
      <c r="F5550" s="28">
        <v>5.17</v>
      </c>
      <c r="G5550" s="28">
        <v>66.01</v>
      </c>
      <c r="H5550" s="28" t="s">
        <v>45</v>
      </c>
      <c r="I5550" s="28">
        <v>1.0</v>
      </c>
      <c r="J5550" s="28">
        <v>10.0</v>
      </c>
      <c r="K5550" s="28">
        <v>256.09</v>
      </c>
      <c r="L5550" s="28">
        <v>15.3</v>
      </c>
      <c r="M5550" s="28" t="s">
        <v>50</v>
      </c>
      <c r="N5550" s="28">
        <v>69.7594098150266</v>
      </c>
    </row>
    <row r="5551">
      <c r="A5551" s="28">
        <v>5550.0</v>
      </c>
      <c r="B5551" s="28">
        <v>22.0</v>
      </c>
      <c r="C5551" s="28" t="s">
        <v>49</v>
      </c>
      <c r="D5551" s="28">
        <v>4.3</v>
      </c>
      <c r="E5551" s="28">
        <v>1.91</v>
      </c>
      <c r="F5551" s="28">
        <v>7.52</v>
      </c>
      <c r="G5551" s="28">
        <v>82.67</v>
      </c>
      <c r="H5551" s="28" t="s">
        <v>51</v>
      </c>
      <c r="I5551" s="28">
        <v>4.83</v>
      </c>
      <c r="J5551" s="28">
        <v>8.21</v>
      </c>
      <c r="K5551" s="28">
        <v>265.55</v>
      </c>
      <c r="L5551" s="28">
        <v>12.31</v>
      </c>
      <c r="M5551" s="28" t="s">
        <v>48</v>
      </c>
      <c r="N5551" s="28">
        <v>54.43</v>
      </c>
    </row>
    <row r="5552">
      <c r="A5552" s="28">
        <v>5551.0</v>
      </c>
      <c r="B5552" s="28">
        <v>18.0</v>
      </c>
      <c r="C5552" s="28" t="s">
        <v>49</v>
      </c>
      <c r="D5552" s="28">
        <v>1.73</v>
      </c>
      <c r="E5552" s="28">
        <v>8.65</v>
      </c>
      <c r="F5552" s="28">
        <v>7.86</v>
      </c>
      <c r="G5552" s="28">
        <v>89.09</v>
      </c>
      <c r="H5552" s="28" t="s">
        <v>51</v>
      </c>
      <c r="I5552" s="28">
        <v>4.94</v>
      </c>
      <c r="J5552" s="28">
        <v>7.06</v>
      </c>
      <c r="K5552" s="28">
        <v>291.9</v>
      </c>
      <c r="L5552" s="28">
        <v>6.47</v>
      </c>
      <c r="M5552" s="28" t="s">
        <v>48</v>
      </c>
      <c r="N5552" s="28">
        <v>100.0</v>
      </c>
    </row>
    <row r="5553">
      <c r="A5553" s="28">
        <v>5552.0</v>
      </c>
      <c r="B5553" s="28">
        <v>19.0</v>
      </c>
      <c r="C5553" s="28" t="s">
        <v>49</v>
      </c>
      <c r="D5553" s="28">
        <v>2.48</v>
      </c>
      <c r="E5553" s="28">
        <v>8.19</v>
      </c>
      <c r="F5553" s="28">
        <v>6.85</v>
      </c>
      <c r="G5553" s="28">
        <v>81.4</v>
      </c>
      <c r="H5553" s="28" t="s">
        <v>47</v>
      </c>
      <c r="I5553" s="28">
        <v>3.48</v>
      </c>
      <c r="J5553" s="28">
        <v>7.96</v>
      </c>
      <c r="K5553" s="28">
        <v>285.28</v>
      </c>
      <c r="L5553" s="28">
        <v>5.15</v>
      </c>
      <c r="M5553" s="28" t="s">
        <v>48</v>
      </c>
      <c r="N5553" s="28">
        <v>84.96</v>
      </c>
    </row>
    <row r="5554">
      <c r="A5554" s="28">
        <v>5553.0</v>
      </c>
      <c r="B5554" s="28">
        <v>24.0</v>
      </c>
      <c r="C5554" s="28" t="s">
        <v>44</v>
      </c>
      <c r="D5554" s="28">
        <v>7.73</v>
      </c>
      <c r="E5554" s="28">
        <v>5.53</v>
      </c>
      <c r="F5554" s="28">
        <v>5.35</v>
      </c>
      <c r="G5554" s="28">
        <v>96.15</v>
      </c>
      <c r="H5554" s="28" t="s">
        <v>47</v>
      </c>
      <c r="I5554" s="28">
        <v>2.51</v>
      </c>
      <c r="J5554" s="28">
        <v>12.53</v>
      </c>
      <c r="K5554" s="28">
        <v>231.16</v>
      </c>
      <c r="L5554" s="28">
        <v>21.91</v>
      </c>
      <c r="M5554" s="28" t="s">
        <v>46</v>
      </c>
      <c r="N5554" s="28">
        <v>42.39</v>
      </c>
    </row>
    <row r="5555">
      <c r="A5555" s="28">
        <v>5554.0</v>
      </c>
      <c r="B5555" s="28">
        <v>16.0</v>
      </c>
      <c r="C5555" s="28" t="s">
        <v>44</v>
      </c>
      <c r="D5555" s="28">
        <v>6.79</v>
      </c>
      <c r="E5555" s="28">
        <v>3.78</v>
      </c>
      <c r="F5555" s="28">
        <v>6.03</v>
      </c>
      <c r="G5555" s="28">
        <v>66.22</v>
      </c>
      <c r="H5555" s="28" t="s">
        <v>51</v>
      </c>
      <c r="I5555" s="28">
        <v>3.98</v>
      </c>
      <c r="J5555" s="28">
        <v>10.77</v>
      </c>
      <c r="K5555" s="28">
        <v>256.36</v>
      </c>
      <c r="L5555" s="28">
        <v>16.9</v>
      </c>
      <c r="M5555" s="28" t="s">
        <v>46</v>
      </c>
      <c r="N5555" s="28">
        <v>34.91</v>
      </c>
    </row>
    <row r="5556">
      <c r="A5556" s="28">
        <v>5555.0</v>
      </c>
      <c r="B5556" s="28">
        <v>17.0</v>
      </c>
      <c r="C5556" s="28" t="s">
        <v>49</v>
      </c>
      <c r="D5556" s="28">
        <v>7.04</v>
      </c>
      <c r="E5556" s="28">
        <v>4.65</v>
      </c>
      <c r="F5556" s="28">
        <v>4.48</v>
      </c>
      <c r="G5556" s="28">
        <v>79.76</v>
      </c>
      <c r="H5556" s="28" t="s">
        <v>45</v>
      </c>
      <c r="I5556" s="28">
        <v>4.37</v>
      </c>
      <c r="J5556" s="28">
        <v>9.04</v>
      </c>
      <c r="K5556" s="28">
        <v>241.56</v>
      </c>
      <c r="L5556" s="28">
        <v>16.13</v>
      </c>
      <c r="M5556" s="28" t="s">
        <v>46</v>
      </c>
      <c r="N5556" s="28">
        <v>32.91</v>
      </c>
    </row>
    <row r="5557">
      <c r="A5557" s="28">
        <v>5556.0</v>
      </c>
      <c r="B5557" s="28">
        <v>20.0</v>
      </c>
      <c r="C5557" s="28" t="s">
        <v>49</v>
      </c>
      <c r="D5557" s="28">
        <v>3.68</v>
      </c>
      <c r="E5557" s="28">
        <v>9.72</v>
      </c>
      <c r="F5557" s="28">
        <v>8.77</v>
      </c>
      <c r="G5557" s="28">
        <v>66.53</v>
      </c>
      <c r="H5557" s="28" t="s">
        <v>47</v>
      </c>
      <c r="I5557" s="28">
        <v>3.55</v>
      </c>
      <c r="J5557" s="28">
        <v>6.06</v>
      </c>
      <c r="K5557" s="28">
        <v>271.97</v>
      </c>
      <c r="L5557" s="28">
        <v>10.3</v>
      </c>
      <c r="M5557" s="28" t="s">
        <v>48</v>
      </c>
      <c r="N5557" s="28">
        <v>99.06</v>
      </c>
    </row>
    <row r="5558">
      <c r="A5558" s="28">
        <v>5557.0</v>
      </c>
      <c r="B5558" s="28">
        <v>18.0</v>
      </c>
      <c r="C5558" s="28" t="s">
        <v>44</v>
      </c>
      <c r="D5558" s="28">
        <v>4.99</v>
      </c>
      <c r="E5558" s="28">
        <v>2.82</v>
      </c>
      <c r="F5558" s="28">
        <v>8.34</v>
      </c>
      <c r="G5558" s="28">
        <v>95.04</v>
      </c>
      <c r="H5558" s="28" t="s">
        <v>47</v>
      </c>
      <c r="I5558" s="28">
        <v>0.51</v>
      </c>
      <c r="J5558" s="28">
        <v>9.0</v>
      </c>
      <c r="K5558" s="28">
        <v>257.07</v>
      </c>
      <c r="L5558" s="28">
        <v>8.56</v>
      </c>
      <c r="M5558" s="28" t="s">
        <v>48</v>
      </c>
      <c r="N5558" s="28">
        <v>52.53</v>
      </c>
    </row>
    <row r="5559">
      <c r="A5559" s="28">
        <v>5558.0</v>
      </c>
      <c r="B5559" s="28">
        <v>17.0</v>
      </c>
      <c r="C5559" s="28" t="s">
        <v>44</v>
      </c>
      <c r="D5559" s="28">
        <v>3.01</v>
      </c>
      <c r="E5559" s="28">
        <v>6.22</v>
      </c>
      <c r="F5559" s="28">
        <v>4.33</v>
      </c>
      <c r="G5559" s="28">
        <v>97.29</v>
      </c>
      <c r="H5559" s="28" t="s">
        <v>47</v>
      </c>
      <c r="I5559" s="28">
        <v>0.01</v>
      </c>
      <c r="J5559" s="28">
        <v>4.71</v>
      </c>
      <c r="K5559" s="28">
        <v>282.39</v>
      </c>
      <c r="L5559" s="28">
        <v>5.87</v>
      </c>
      <c r="M5559" s="28" t="s">
        <v>48</v>
      </c>
      <c r="N5559" s="28">
        <v>75.47</v>
      </c>
    </row>
    <row r="5560">
      <c r="A5560" s="28">
        <v>5559.0</v>
      </c>
      <c r="B5560" s="28">
        <v>16.0</v>
      </c>
      <c r="C5560" s="28" t="s">
        <v>44</v>
      </c>
      <c r="D5560" s="28">
        <v>0.62</v>
      </c>
      <c r="E5560" s="28">
        <v>1.75</v>
      </c>
      <c r="F5560" s="28">
        <v>4.83</v>
      </c>
      <c r="G5560" s="28">
        <v>76.0</v>
      </c>
      <c r="H5560" s="28" t="s">
        <v>45</v>
      </c>
      <c r="I5560" s="28">
        <v>0.96</v>
      </c>
      <c r="J5560" s="28">
        <v>2.54</v>
      </c>
      <c r="K5560" s="28">
        <v>299.15</v>
      </c>
      <c r="L5560" s="28">
        <v>3.44</v>
      </c>
      <c r="M5560" s="28" t="s">
        <v>48</v>
      </c>
      <c r="N5560" s="28">
        <v>54.57</v>
      </c>
    </row>
    <row r="5561">
      <c r="A5561" s="28">
        <v>5560.0</v>
      </c>
      <c r="B5561" s="28">
        <v>18.0</v>
      </c>
      <c r="C5561" s="28" t="s">
        <v>44</v>
      </c>
      <c r="D5561" s="28">
        <v>3.21</v>
      </c>
      <c r="E5561" s="28">
        <v>2.96</v>
      </c>
      <c r="F5561" s="28">
        <v>6.91</v>
      </c>
      <c r="G5561" s="28">
        <v>72.23</v>
      </c>
      <c r="H5561" s="28" t="s">
        <v>47</v>
      </c>
      <c r="I5561" s="28">
        <v>0.94</v>
      </c>
      <c r="J5561" s="28">
        <v>8.77</v>
      </c>
      <c r="K5561" s="28">
        <v>276.9</v>
      </c>
      <c r="L5561" s="28">
        <v>8.91</v>
      </c>
      <c r="M5561" s="28" t="s">
        <v>48</v>
      </c>
      <c r="N5561" s="28">
        <v>56.97</v>
      </c>
    </row>
    <row r="5562">
      <c r="A5562" s="28">
        <v>5561.0</v>
      </c>
      <c r="B5562" s="28">
        <v>16.0</v>
      </c>
      <c r="C5562" s="28" t="s">
        <v>49</v>
      </c>
      <c r="D5562" s="28">
        <v>4.75</v>
      </c>
      <c r="E5562" s="28">
        <v>7.87</v>
      </c>
      <c r="F5562" s="28">
        <v>5.16</v>
      </c>
      <c r="G5562" s="28">
        <v>71.17</v>
      </c>
      <c r="H5562" s="28" t="s">
        <v>47</v>
      </c>
      <c r="I5562" s="28">
        <v>0.91</v>
      </c>
      <c r="J5562" s="28">
        <v>10.53</v>
      </c>
      <c r="K5562" s="28">
        <v>257.98</v>
      </c>
      <c r="L5562" s="28">
        <v>12.24</v>
      </c>
      <c r="M5562" s="28" t="s">
        <v>50</v>
      </c>
      <c r="N5562" s="28">
        <v>77.23</v>
      </c>
    </row>
    <row r="5563">
      <c r="A5563" s="28">
        <v>5562.0</v>
      </c>
      <c r="B5563" s="28">
        <v>16.0</v>
      </c>
      <c r="C5563" s="28" t="s">
        <v>44</v>
      </c>
      <c r="D5563" s="28">
        <v>2.3</v>
      </c>
      <c r="E5563" s="28">
        <v>3.72</v>
      </c>
      <c r="F5563" s="28">
        <v>8.67</v>
      </c>
      <c r="G5563" s="28">
        <v>94.39</v>
      </c>
      <c r="H5563" s="28" t="s">
        <v>51</v>
      </c>
      <c r="I5563" s="28">
        <v>2.55</v>
      </c>
      <c r="J5563" s="28">
        <v>3.33</v>
      </c>
      <c r="K5563" s="28">
        <v>320.18</v>
      </c>
      <c r="L5563" s="28">
        <v>7.68</v>
      </c>
      <c r="M5563" s="28" t="s">
        <v>48</v>
      </c>
      <c r="N5563" s="28">
        <v>77.31</v>
      </c>
    </row>
    <row r="5564">
      <c r="A5564" s="28">
        <v>5563.0</v>
      </c>
      <c r="B5564" s="28">
        <v>16.0</v>
      </c>
      <c r="C5564" s="28" t="s">
        <v>44</v>
      </c>
      <c r="D5564" s="28">
        <v>6.78</v>
      </c>
      <c r="E5564" s="28">
        <v>9.87</v>
      </c>
      <c r="F5564" s="28">
        <v>7.78</v>
      </c>
      <c r="G5564" s="28">
        <v>87.3</v>
      </c>
      <c r="H5564" s="28" t="s">
        <v>47</v>
      </c>
      <c r="I5564" s="28">
        <v>2.6</v>
      </c>
      <c r="J5564" s="28">
        <v>12.09</v>
      </c>
      <c r="K5564" s="28">
        <v>247.91</v>
      </c>
      <c r="L5564" s="28">
        <v>16.45</v>
      </c>
      <c r="M5564" s="28" t="s">
        <v>46</v>
      </c>
      <c r="N5564" s="28">
        <v>87.980769621959</v>
      </c>
    </row>
    <row r="5565">
      <c r="A5565" s="28">
        <v>5564.0</v>
      </c>
      <c r="B5565" s="28">
        <v>23.0</v>
      </c>
      <c r="C5565" s="28" t="s">
        <v>49</v>
      </c>
      <c r="D5565" s="28">
        <v>1.21</v>
      </c>
      <c r="E5565" s="28">
        <v>5.51</v>
      </c>
      <c r="F5565" s="28">
        <v>5.37</v>
      </c>
      <c r="G5565" s="28">
        <v>95.22</v>
      </c>
      <c r="H5565" s="28" t="s">
        <v>47</v>
      </c>
      <c r="I5565" s="28">
        <v>3.62</v>
      </c>
      <c r="J5565" s="28">
        <v>6.9</v>
      </c>
      <c r="K5565" s="28">
        <v>294.75</v>
      </c>
      <c r="L5565" s="28">
        <v>10.02</v>
      </c>
      <c r="M5565" s="28" t="s">
        <v>48</v>
      </c>
      <c r="N5565" s="28">
        <v>93.82</v>
      </c>
    </row>
    <row r="5566">
      <c r="A5566" s="28">
        <v>5565.0</v>
      </c>
      <c r="B5566" s="28">
        <v>18.0</v>
      </c>
      <c r="C5566" s="28" t="s">
        <v>44</v>
      </c>
      <c r="D5566" s="28">
        <v>2.94</v>
      </c>
      <c r="E5566" s="28">
        <v>5.65</v>
      </c>
      <c r="F5566" s="28">
        <v>4.03</v>
      </c>
      <c r="G5566" s="28">
        <v>64.7</v>
      </c>
      <c r="H5566" s="28" t="s">
        <v>51</v>
      </c>
      <c r="I5566" s="28">
        <v>1.01</v>
      </c>
      <c r="J5566" s="28">
        <v>6.57</v>
      </c>
      <c r="K5566" s="28">
        <v>269.03</v>
      </c>
      <c r="L5566" s="28">
        <v>7.61</v>
      </c>
      <c r="M5566" s="28" t="s">
        <v>48</v>
      </c>
      <c r="N5566" s="28">
        <v>55.4439733043868</v>
      </c>
    </row>
    <row r="5567">
      <c r="A5567" s="28">
        <v>5566.0</v>
      </c>
      <c r="B5567" s="28">
        <v>16.0</v>
      </c>
      <c r="C5567" s="28" t="s">
        <v>49</v>
      </c>
      <c r="D5567" s="28">
        <v>1.0</v>
      </c>
      <c r="E5567" s="28">
        <v>1.33</v>
      </c>
      <c r="F5567" s="28">
        <v>8.0</v>
      </c>
      <c r="G5567" s="28">
        <v>79.04</v>
      </c>
      <c r="H5567" s="28" t="s">
        <v>47</v>
      </c>
      <c r="I5567" s="28">
        <v>0.46</v>
      </c>
      <c r="J5567" s="28">
        <v>4.24</v>
      </c>
      <c r="K5567" s="28">
        <v>294.94</v>
      </c>
      <c r="L5567" s="28">
        <v>5.23</v>
      </c>
      <c r="M5567" s="28" t="s">
        <v>48</v>
      </c>
      <c r="N5567" s="28">
        <v>64.7</v>
      </c>
    </row>
    <row r="5568">
      <c r="A5568" s="28">
        <v>5567.0</v>
      </c>
      <c r="B5568" s="28">
        <v>22.0</v>
      </c>
      <c r="C5568" s="28" t="s">
        <v>49</v>
      </c>
      <c r="D5568" s="28">
        <v>3.24</v>
      </c>
      <c r="E5568" s="28">
        <v>9.61</v>
      </c>
      <c r="F5568" s="28">
        <v>6.12</v>
      </c>
      <c r="G5568" s="28">
        <v>87.05</v>
      </c>
      <c r="H5568" s="28" t="s">
        <v>47</v>
      </c>
      <c r="I5568" s="28">
        <v>3.33</v>
      </c>
      <c r="J5568" s="28">
        <v>8.83</v>
      </c>
      <c r="K5568" s="28">
        <v>295.26</v>
      </c>
      <c r="L5568" s="28">
        <v>10.24</v>
      </c>
      <c r="M5568" s="28" t="s">
        <v>48</v>
      </c>
      <c r="N5568" s="28">
        <v>91.99</v>
      </c>
    </row>
    <row r="5569">
      <c r="A5569" s="28">
        <v>5568.0</v>
      </c>
      <c r="B5569" s="28">
        <v>18.0</v>
      </c>
      <c r="C5569" s="28" t="s">
        <v>44</v>
      </c>
      <c r="D5569" s="28">
        <v>0.32</v>
      </c>
      <c r="E5569" s="28">
        <v>2.57</v>
      </c>
      <c r="F5569" s="28">
        <v>7.21</v>
      </c>
      <c r="G5569" s="28">
        <v>95.88</v>
      </c>
      <c r="H5569" s="28" t="s">
        <v>47</v>
      </c>
      <c r="I5569" s="28">
        <v>2.42</v>
      </c>
      <c r="J5569" s="28">
        <v>1.36</v>
      </c>
      <c r="K5569" s="28">
        <v>302.67</v>
      </c>
      <c r="L5569" s="28">
        <v>0.01</v>
      </c>
      <c r="M5569" s="28" t="s">
        <v>48</v>
      </c>
      <c r="N5569" s="28">
        <v>72.15</v>
      </c>
    </row>
    <row r="5570">
      <c r="A5570" s="28">
        <v>5569.0</v>
      </c>
      <c r="B5570" s="28">
        <v>23.0</v>
      </c>
      <c r="C5570" s="28" t="s">
        <v>49</v>
      </c>
      <c r="D5570" s="28">
        <v>2.18</v>
      </c>
      <c r="E5570" s="28">
        <v>5.85</v>
      </c>
      <c r="F5570" s="28">
        <v>5.43</v>
      </c>
      <c r="G5570" s="28">
        <v>75.28</v>
      </c>
      <c r="H5570" s="28" t="s">
        <v>47</v>
      </c>
      <c r="I5570" s="28">
        <v>3.33</v>
      </c>
      <c r="J5570" s="28">
        <v>7.38</v>
      </c>
      <c r="K5570" s="28">
        <v>309.94</v>
      </c>
      <c r="L5570" s="28">
        <v>4.9</v>
      </c>
      <c r="M5570" s="28" t="s">
        <v>48</v>
      </c>
      <c r="N5570" s="28">
        <v>72.29</v>
      </c>
    </row>
    <row r="5571">
      <c r="A5571" s="28">
        <v>5570.0</v>
      </c>
      <c r="B5571" s="28">
        <v>19.0</v>
      </c>
      <c r="C5571" s="28" t="s">
        <v>49</v>
      </c>
      <c r="D5571" s="28">
        <v>3.21</v>
      </c>
      <c r="E5571" s="28">
        <v>4.56</v>
      </c>
      <c r="F5571" s="28">
        <v>4.71</v>
      </c>
      <c r="G5571" s="28">
        <v>72.52</v>
      </c>
      <c r="H5571" s="28" t="s">
        <v>51</v>
      </c>
      <c r="I5571" s="28">
        <v>1.9</v>
      </c>
      <c r="J5571" s="28">
        <v>5.69</v>
      </c>
      <c r="K5571" s="28">
        <v>283.88</v>
      </c>
      <c r="L5571" s="28">
        <v>7.73</v>
      </c>
      <c r="M5571" s="28" t="s">
        <v>48</v>
      </c>
      <c r="N5571" s="28">
        <v>51.67</v>
      </c>
    </row>
    <row r="5572">
      <c r="A5572" s="28">
        <v>5571.0</v>
      </c>
      <c r="B5572" s="28">
        <v>19.0</v>
      </c>
      <c r="C5572" s="28" t="s">
        <v>44</v>
      </c>
      <c r="D5572" s="28">
        <v>3.83</v>
      </c>
      <c r="E5572" s="28">
        <v>4.74</v>
      </c>
      <c r="F5572" s="28">
        <v>7.38</v>
      </c>
      <c r="G5572" s="28">
        <v>96.52</v>
      </c>
      <c r="H5572" s="28" t="s">
        <v>45</v>
      </c>
      <c r="I5572" s="28">
        <v>3.75</v>
      </c>
      <c r="J5572" s="28">
        <v>8.04</v>
      </c>
      <c r="K5572" s="28">
        <v>271.58</v>
      </c>
      <c r="L5572" s="28">
        <v>13.61</v>
      </c>
      <c r="M5572" s="28" t="s">
        <v>48</v>
      </c>
      <c r="N5572" s="28">
        <v>77.26</v>
      </c>
    </row>
    <row r="5573">
      <c r="A5573" s="28">
        <v>5572.0</v>
      </c>
      <c r="B5573" s="28">
        <v>20.0</v>
      </c>
      <c r="C5573" s="28" t="s">
        <v>44</v>
      </c>
      <c r="D5573" s="28">
        <v>4.35</v>
      </c>
      <c r="E5573" s="28">
        <v>6.79</v>
      </c>
      <c r="F5573" s="28">
        <v>6.25</v>
      </c>
      <c r="G5573" s="28">
        <v>61.9</v>
      </c>
      <c r="H5573" s="28" t="s">
        <v>45</v>
      </c>
      <c r="I5573" s="28">
        <v>3.41</v>
      </c>
      <c r="J5573" s="28">
        <v>6.97</v>
      </c>
      <c r="K5573" s="28">
        <v>256.35</v>
      </c>
      <c r="L5573" s="28">
        <v>9.22</v>
      </c>
      <c r="M5573" s="28" t="s">
        <v>48</v>
      </c>
      <c r="N5573" s="28">
        <v>65.49</v>
      </c>
    </row>
    <row r="5574">
      <c r="A5574" s="28">
        <v>5573.0</v>
      </c>
      <c r="B5574" s="28">
        <v>21.0</v>
      </c>
      <c r="C5574" s="28" t="s">
        <v>49</v>
      </c>
      <c r="D5574" s="28">
        <v>2.2</v>
      </c>
      <c r="E5574" s="28">
        <v>6.96</v>
      </c>
      <c r="F5574" s="28">
        <v>5.18</v>
      </c>
      <c r="G5574" s="28">
        <v>79.18</v>
      </c>
      <c r="H5574" s="28" t="s">
        <v>47</v>
      </c>
      <c r="I5574" s="28">
        <v>3.25</v>
      </c>
      <c r="J5574" s="28">
        <v>5.81</v>
      </c>
      <c r="K5574" s="28">
        <v>306.24</v>
      </c>
      <c r="L5574" s="28">
        <v>7.24</v>
      </c>
      <c r="M5574" s="28" t="s">
        <v>48</v>
      </c>
      <c r="N5574" s="28">
        <v>85.8</v>
      </c>
    </row>
    <row r="5575">
      <c r="A5575" s="28">
        <v>5574.0</v>
      </c>
      <c r="B5575" s="28">
        <v>22.0</v>
      </c>
      <c r="C5575" s="28" t="s">
        <v>49</v>
      </c>
      <c r="D5575" s="28">
        <v>4.18</v>
      </c>
      <c r="E5575" s="28">
        <v>2.39</v>
      </c>
      <c r="F5575" s="28">
        <v>4.69</v>
      </c>
      <c r="G5575" s="28">
        <v>78.35</v>
      </c>
      <c r="H5575" s="28" t="s">
        <v>45</v>
      </c>
      <c r="I5575" s="28">
        <v>0.14</v>
      </c>
      <c r="J5575" s="28">
        <v>9.22</v>
      </c>
      <c r="K5575" s="28">
        <v>275.3</v>
      </c>
      <c r="L5575" s="28">
        <v>10.37</v>
      </c>
      <c r="M5575" s="28" t="s">
        <v>48</v>
      </c>
      <c r="N5575" s="28">
        <v>33.67</v>
      </c>
    </row>
    <row r="5576">
      <c r="A5576" s="28">
        <v>5575.0</v>
      </c>
      <c r="B5576" s="28">
        <v>19.0</v>
      </c>
      <c r="C5576" s="28" t="s">
        <v>49</v>
      </c>
      <c r="D5576" s="28">
        <v>4.07</v>
      </c>
      <c r="E5576" s="28">
        <v>5.5</v>
      </c>
      <c r="F5576" s="28">
        <v>6.9</v>
      </c>
      <c r="G5576" s="28">
        <v>65.84</v>
      </c>
      <c r="H5576" s="28" t="s">
        <v>45</v>
      </c>
      <c r="I5576" s="28">
        <v>4.29</v>
      </c>
      <c r="J5576" s="28">
        <v>5.98</v>
      </c>
      <c r="K5576" s="28">
        <v>280.16</v>
      </c>
      <c r="L5576" s="28">
        <v>9.54</v>
      </c>
      <c r="M5576" s="28" t="s">
        <v>48</v>
      </c>
      <c r="N5576" s="28">
        <v>58.53</v>
      </c>
    </row>
    <row r="5577">
      <c r="A5577" s="28">
        <v>5576.0</v>
      </c>
      <c r="B5577" s="28">
        <v>23.0</v>
      </c>
      <c r="C5577" s="28" t="s">
        <v>44</v>
      </c>
      <c r="D5577" s="28">
        <v>2.53</v>
      </c>
      <c r="E5577" s="28">
        <v>8.11</v>
      </c>
      <c r="F5577" s="28">
        <v>7.63</v>
      </c>
      <c r="G5577" s="28">
        <v>75.8</v>
      </c>
      <c r="H5577" s="28" t="s">
        <v>51</v>
      </c>
      <c r="I5577" s="28">
        <v>1.88</v>
      </c>
      <c r="J5577" s="28">
        <v>6.85</v>
      </c>
      <c r="K5577" s="28">
        <v>286.91</v>
      </c>
      <c r="L5577" s="28">
        <v>9.5</v>
      </c>
      <c r="M5577" s="28" t="s">
        <v>48</v>
      </c>
      <c r="N5577" s="28">
        <v>88.34</v>
      </c>
    </row>
    <row r="5578">
      <c r="A5578" s="28">
        <v>5577.0</v>
      </c>
      <c r="B5578" s="28">
        <v>21.0</v>
      </c>
      <c r="C5578" s="28" t="s">
        <v>49</v>
      </c>
      <c r="D5578" s="28">
        <v>6.64</v>
      </c>
      <c r="E5578" s="28">
        <v>4.99</v>
      </c>
      <c r="F5578" s="28">
        <v>5.42</v>
      </c>
      <c r="G5578" s="28">
        <v>88.9</v>
      </c>
      <c r="H5578" s="28" t="s">
        <v>45</v>
      </c>
      <c r="I5578" s="28">
        <v>0.68</v>
      </c>
      <c r="J5578" s="28">
        <v>12.13</v>
      </c>
      <c r="K5578" s="28">
        <v>246.99</v>
      </c>
      <c r="L5578" s="28">
        <v>16.25</v>
      </c>
      <c r="M5578" s="28" t="s">
        <v>46</v>
      </c>
      <c r="N5578" s="28">
        <v>46.66</v>
      </c>
    </row>
    <row r="5579">
      <c r="A5579" s="28">
        <v>5578.0</v>
      </c>
      <c r="B5579" s="28">
        <v>16.0</v>
      </c>
      <c r="C5579" s="28" t="s">
        <v>44</v>
      </c>
      <c r="D5579" s="28">
        <v>4.37</v>
      </c>
      <c r="E5579" s="28">
        <v>2.49</v>
      </c>
      <c r="F5579" s="28">
        <v>7.68</v>
      </c>
      <c r="G5579" s="28">
        <v>74.67</v>
      </c>
      <c r="H5579" s="28" t="s">
        <v>51</v>
      </c>
      <c r="I5579" s="28">
        <v>3.78</v>
      </c>
      <c r="J5579" s="28">
        <v>9.88</v>
      </c>
      <c r="K5579" s="28">
        <v>282.38</v>
      </c>
      <c r="L5579" s="28">
        <v>10.26</v>
      </c>
      <c r="M5579" s="28" t="s">
        <v>48</v>
      </c>
      <c r="N5579" s="28">
        <v>58.53</v>
      </c>
    </row>
    <row r="5580">
      <c r="A5580" s="28">
        <v>5579.0</v>
      </c>
      <c r="B5580" s="28">
        <v>16.0</v>
      </c>
      <c r="C5580" s="28" t="s">
        <v>49</v>
      </c>
      <c r="D5580" s="28">
        <v>2.66</v>
      </c>
      <c r="E5580" s="28">
        <v>3.82</v>
      </c>
      <c r="F5580" s="28">
        <v>4.92</v>
      </c>
      <c r="G5580" s="28">
        <v>72.39</v>
      </c>
      <c r="H5580" s="28" t="s">
        <v>47</v>
      </c>
      <c r="I5580" s="28">
        <v>2.43</v>
      </c>
      <c r="J5580" s="28">
        <v>8.13</v>
      </c>
      <c r="K5580" s="28">
        <v>294.03</v>
      </c>
      <c r="L5580" s="28">
        <v>11.27</v>
      </c>
      <c r="M5580" s="28" t="s">
        <v>48</v>
      </c>
      <c r="N5580" s="28">
        <v>54.12</v>
      </c>
    </row>
    <row r="5581">
      <c r="A5581" s="28">
        <v>5580.0</v>
      </c>
      <c r="B5581" s="28">
        <v>24.0</v>
      </c>
      <c r="C5581" s="28" t="s">
        <v>49</v>
      </c>
      <c r="D5581" s="28">
        <v>7.58</v>
      </c>
      <c r="E5581" s="28">
        <v>2.91</v>
      </c>
      <c r="F5581" s="28">
        <v>5.69</v>
      </c>
      <c r="G5581" s="28">
        <v>91.28</v>
      </c>
      <c r="H5581" s="28" t="s">
        <v>45</v>
      </c>
      <c r="I5581" s="28">
        <v>0.16</v>
      </c>
      <c r="J5581" s="28">
        <v>11.17</v>
      </c>
      <c r="K5581" s="28">
        <v>218.48</v>
      </c>
      <c r="L5581" s="28">
        <v>15.75</v>
      </c>
      <c r="M5581" s="28" t="s">
        <v>46</v>
      </c>
      <c r="N5581" s="28">
        <v>23.5762097949828</v>
      </c>
    </row>
    <row r="5582">
      <c r="A5582" s="28">
        <v>5581.0</v>
      </c>
      <c r="B5582" s="28">
        <v>21.0</v>
      </c>
      <c r="C5582" s="28" t="s">
        <v>49</v>
      </c>
      <c r="D5582" s="28">
        <v>6.76</v>
      </c>
      <c r="E5582" s="28">
        <v>2.13</v>
      </c>
      <c r="F5582" s="28">
        <v>7.72</v>
      </c>
      <c r="G5582" s="28">
        <v>99.55</v>
      </c>
      <c r="H5582" s="28" t="s">
        <v>47</v>
      </c>
      <c r="I5582" s="28">
        <v>3.91</v>
      </c>
      <c r="J5582" s="28">
        <v>11.6</v>
      </c>
      <c r="K5582" s="28">
        <v>244.08</v>
      </c>
      <c r="L5582" s="28">
        <v>17.29</v>
      </c>
      <c r="M5582" s="28" t="s">
        <v>46</v>
      </c>
      <c r="N5582" s="28">
        <v>49.066649717831</v>
      </c>
    </row>
    <row r="5583">
      <c r="A5583" s="28">
        <v>5582.0</v>
      </c>
      <c r="B5583" s="28">
        <v>23.0</v>
      </c>
      <c r="C5583" s="28" t="s">
        <v>49</v>
      </c>
      <c r="D5583" s="28">
        <v>7.86</v>
      </c>
      <c r="E5583" s="28">
        <v>4.4</v>
      </c>
      <c r="F5583" s="28">
        <v>7.3</v>
      </c>
      <c r="G5583" s="28">
        <v>91.17</v>
      </c>
      <c r="H5583" s="28" t="s">
        <v>51</v>
      </c>
      <c r="I5583" s="28">
        <v>2.18</v>
      </c>
      <c r="J5583" s="28">
        <v>11.09</v>
      </c>
      <c r="K5583" s="28">
        <v>233.23</v>
      </c>
      <c r="L5583" s="28">
        <v>14.35</v>
      </c>
      <c r="M5583" s="28" t="s">
        <v>46</v>
      </c>
      <c r="N5583" s="28">
        <v>42.2</v>
      </c>
    </row>
    <row r="5584">
      <c r="A5584" s="28">
        <v>5583.0</v>
      </c>
      <c r="B5584" s="28">
        <v>22.0</v>
      </c>
      <c r="C5584" s="28" t="s">
        <v>49</v>
      </c>
      <c r="D5584" s="28">
        <v>5.54</v>
      </c>
      <c r="E5584" s="28">
        <v>5.87</v>
      </c>
      <c r="F5584" s="28">
        <v>5.35</v>
      </c>
      <c r="G5584" s="28">
        <v>93.85</v>
      </c>
      <c r="H5584" s="28" t="s">
        <v>51</v>
      </c>
      <c r="I5584" s="28">
        <v>3.77</v>
      </c>
      <c r="J5584" s="28">
        <v>8.84</v>
      </c>
      <c r="K5584" s="28">
        <v>270.29</v>
      </c>
      <c r="L5584" s="28">
        <v>15.3</v>
      </c>
      <c r="M5584" s="28" t="s">
        <v>46</v>
      </c>
      <c r="N5584" s="28">
        <v>53.53</v>
      </c>
    </row>
    <row r="5585">
      <c r="A5585" s="28">
        <v>5584.0</v>
      </c>
      <c r="B5585" s="28">
        <v>21.0</v>
      </c>
      <c r="C5585" s="28" t="s">
        <v>49</v>
      </c>
      <c r="D5585" s="28">
        <v>3.03</v>
      </c>
      <c r="E5585" s="28">
        <v>1.65</v>
      </c>
      <c r="F5585" s="28">
        <v>4.61</v>
      </c>
      <c r="G5585" s="28">
        <v>97.58</v>
      </c>
      <c r="H5585" s="28" t="s">
        <v>45</v>
      </c>
      <c r="I5585" s="28">
        <v>3.78</v>
      </c>
      <c r="J5585" s="28">
        <v>5.45</v>
      </c>
      <c r="K5585" s="28">
        <v>289.49</v>
      </c>
      <c r="L5585" s="28">
        <v>12.48</v>
      </c>
      <c r="M5585" s="28" t="s">
        <v>48</v>
      </c>
      <c r="N5585" s="28">
        <v>55.590013964569</v>
      </c>
    </row>
    <row r="5586">
      <c r="A5586" s="28">
        <v>5585.0</v>
      </c>
      <c r="B5586" s="28">
        <v>19.0</v>
      </c>
      <c r="C5586" s="28" t="s">
        <v>44</v>
      </c>
      <c r="D5586" s="28">
        <v>2.25</v>
      </c>
      <c r="E5586" s="28">
        <v>6.43</v>
      </c>
      <c r="F5586" s="28">
        <v>4.21</v>
      </c>
      <c r="G5586" s="28">
        <v>92.07</v>
      </c>
      <c r="H5586" s="28" t="s">
        <v>47</v>
      </c>
      <c r="I5586" s="28">
        <v>0.5</v>
      </c>
      <c r="J5586" s="28">
        <v>4.68</v>
      </c>
      <c r="K5586" s="28">
        <v>304.02</v>
      </c>
      <c r="L5586" s="28">
        <v>5.66</v>
      </c>
      <c r="M5586" s="28" t="s">
        <v>48</v>
      </c>
      <c r="N5586" s="28">
        <v>80.34</v>
      </c>
    </row>
    <row r="5587">
      <c r="A5587" s="28">
        <v>5586.0</v>
      </c>
      <c r="B5587" s="28">
        <v>22.0</v>
      </c>
      <c r="C5587" s="28" t="s">
        <v>49</v>
      </c>
      <c r="D5587" s="28">
        <v>5.31</v>
      </c>
      <c r="E5587" s="28">
        <v>9.94</v>
      </c>
      <c r="F5587" s="28">
        <v>8.19</v>
      </c>
      <c r="G5587" s="28">
        <v>99.21</v>
      </c>
      <c r="H5587" s="28" t="s">
        <v>51</v>
      </c>
      <c r="I5587" s="28">
        <v>3.07</v>
      </c>
      <c r="J5587" s="28">
        <v>6.5</v>
      </c>
      <c r="K5587" s="28">
        <v>262.44</v>
      </c>
      <c r="L5587" s="28">
        <v>9.16</v>
      </c>
      <c r="M5587" s="28" t="s">
        <v>46</v>
      </c>
      <c r="N5587" s="28">
        <v>98.077875190929</v>
      </c>
    </row>
    <row r="5588">
      <c r="A5588" s="28">
        <v>5587.0</v>
      </c>
      <c r="B5588" s="28">
        <v>24.0</v>
      </c>
      <c r="C5588" s="28" t="s">
        <v>49</v>
      </c>
      <c r="D5588" s="28">
        <v>7.85</v>
      </c>
      <c r="E5588" s="28">
        <v>9.68</v>
      </c>
      <c r="F5588" s="28">
        <v>4.38</v>
      </c>
      <c r="G5588" s="28">
        <v>89.89</v>
      </c>
      <c r="H5588" s="28" t="s">
        <v>45</v>
      </c>
      <c r="I5588" s="28">
        <v>1.8</v>
      </c>
      <c r="J5588" s="28">
        <v>11.51</v>
      </c>
      <c r="K5588" s="28">
        <v>212.25</v>
      </c>
      <c r="L5588" s="28">
        <v>19.07</v>
      </c>
      <c r="M5588" s="28" t="s">
        <v>50</v>
      </c>
      <c r="N5588" s="28">
        <v>74.3189865402027</v>
      </c>
    </row>
    <row r="5589">
      <c r="A5589" s="28">
        <v>5588.0</v>
      </c>
      <c r="B5589" s="28">
        <v>22.0</v>
      </c>
      <c r="C5589" s="28" t="s">
        <v>44</v>
      </c>
      <c r="D5589" s="28">
        <v>5.01</v>
      </c>
      <c r="E5589" s="28">
        <v>8.46</v>
      </c>
      <c r="F5589" s="28">
        <v>4.57</v>
      </c>
      <c r="G5589" s="28">
        <v>86.46</v>
      </c>
      <c r="H5589" s="28" t="s">
        <v>51</v>
      </c>
      <c r="I5589" s="28">
        <v>2.73</v>
      </c>
      <c r="J5589" s="28">
        <v>7.55</v>
      </c>
      <c r="K5589" s="28">
        <v>268.17</v>
      </c>
      <c r="L5589" s="28">
        <v>11.47</v>
      </c>
      <c r="M5589" s="28" t="s">
        <v>50</v>
      </c>
      <c r="N5589" s="28">
        <v>93.1282956477621</v>
      </c>
    </row>
    <row r="5590">
      <c r="A5590" s="28">
        <v>5589.0</v>
      </c>
      <c r="B5590" s="28">
        <v>16.0</v>
      </c>
      <c r="C5590" s="28" t="s">
        <v>49</v>
      </c>
      <c r="D5590" s="28">
        <v>7.05</v>
      </c>
      <c r="E5590" s="28">
        <v>3.4</v>
      </c>
      <c r="F5590" s="28">
        <v>5.19</v>
      </c>
      <c r="G5590" s="28">
        <v>87.73</v>
      </c>
      <c r="H5590" s="28" t="s">
        <v>47</v>
      </c>
      <c r="I5590" s="28">
        <v>0.44</v>
      </c>
      <c r="J5590" s="28">
        <v>8.99</v>
      </c>
      <c r="K5590" s="28">
        <v>236.6</v>
      </c>
      <c r="L5590" s="28">
        <v>19.35</v>
      </c>
      <c r="M5590" s="28" t="s">
        <v>46</v>
      </c>
      <c r="N5590" s="28">
        <v>35.5646374735161</v>
      </c>
    </row>
    <row r="5591">
      <c r="A5591" s="28">
        <v>5590.0</v>
      </c>
      <c r="B5591" s="28">
        <v>24.0</v>
      </c>
      <c r="C5591" s="28" t="s">
        <v>44</v>
      </c>
      <c r="D5591" s="28">
        <v>2.63</v>
      </c>
      <c r="E5591" s="28">
        <v>1.2</v>
      </c>
      <c r="F5591" s="28">
        <v>6.23</v>
      </c>
      <c r="G5591" s="28">
        <v>96.0</v>
      </c>
      <c r="H5591" s="28" t="s">
        <v>51</v>
      </c>
      <c r="I5591" s="28">
        <v>2.94</v>
      </c>
      <c r="J5591" s="28">
        <v>4.24</v>
      </c>
      <c r="K5591" s="28">
        <v>308.41</v>
      </c>
      <c r="L5591" s="28">
        <v>4.87</v>
      </c>
      <c r="M5591" s="28" t="s">
        <v>48</v>
      </c>
      <c r="N5591" s="28">
        <v>55.62</v>
      </c>
    </row>
    <row r="5592">
      <c r="A5592" s="28">
        <v>5591.0</v>
      </c>
      <c r="B5592" s="28">
        <v>19.0</v>
      </c>
      <c r="C5592" s="28" t="s">
        <v>49</v>
      </c>
      <c r="D5592" s="28">
        <v>3.26</v>
      </c>
      <c r="E5592" s="28">
        <v>8.5</v>
      </c>
      <c r="F5592" s="28">
        <v>7.95</v>
      </c>
      <c r="G5592" s="28">
        <v>87.32</v>
      </c>
      <c r="H5592" s="28" t="s">
        <v>47</v>
      </c>
      <c r="I5592" s="28">
        <v>3.89</v>
      </c>
      <c r="J5592" s="28">
        <v>5.99</v>
      </c>
      <c r="K5592" s="28">
        <v>266.49</v>
      </c>
      <c r="L5592" s="28">
        <v>5.21</v>
      </c>
      <c r="M5592" s="28" t="s">
        <v>48</v>
      </c>
      <c r="N5592" s="28">
        <v>100.0</v>
      </c>
    </row>
    <row r="5593">
      <c r="A5593" s="28">
        <v>5592.0</v>
      </c>
      <c r="B5593" s="28">
        <v>18.0</v>
      </c>
      <c r="C5593" s="28" t="s">
        <v>49</v>
      </c>
      <c r="D5593" s="28">
        <v>7.25</v>
      </c>
      <c r="E5593" s="28">
        <v>1.5</v>
      </c>
      <c r="F5593" s="28">
        <v>5.24</v>
      </c>
      <c r="G5593" s="28">
        <v>90.45</v>
      </c>
      <c r="H5593" s="28" t="s">
        <v>51</v>
      </c>
      <c r="I5593" s="28">
        <v>4.93</v>
      </c>
      <c r="J5593" s="28">
        <v>12.75</v>
      </c>
      <c r="K5593" s="28">
        <v>221.68</v>
      </c>
      <c r="L5593" s="28">
        <v>17.86</v>
      </c>
      <c r="M5593" s="28" t="s">
        <v>46</v>
      </c>
      <c r="N5593" s="28">
        <v>14.77</v>
      </c>
    </row>
    <row r="5594">
      <c r="A5594" s="28">
        <v>5593.0</v>
      </c>
      <c r="B5594" s="28">
        <v>19.0</v>
      </c>
      <c r="C5594" s="28" t="s">
        <v>44</v>
      </c>
      <c r="D5594" s="28">
        <v>6.05</v>
      </c>
      <c r="E5594" s="28">
        <v>2.85</v>
      </c>
      <c r="F5594" s="28">
        <v>6.72</v>
      </c>
      <c r="G5594" s="28">
        <v>68.64</v>
      </c>
      <c r="H5594" s="28" t="s">
        <v>45</v>
      </c>
      <c r="I5594" s="28">
        <v>1.6</v>
      </c>
      <c r="J5594" s="28">
        <v>9.63</v>
      </c>
      <c r="K5594" s="28">
        <v>254.65</v>
      </c>
      <c r="L5594" s="28">
        <v>15.06</v>
      </c>
      <c r="M5594" s="28" t="s">
        <v>46</v>
      </c>
      <c r="N5594" s="28">
        <v>40.61</v>
      </c>
    </row>
    <row r="5595">
      <c r="A5595" s="28">
        <v>5594.0</v>
      </c>
      <c r="B5595" s="28">
        <v>19.0</v>
      </c>
      <c r="C5595" s="28" t="s">
        <v>49</v>
      </c>
      <c r="D5595" s="28">
        <v>7.85</v>
      </c>
      <c r="E5595" s="28">
        <v>5.9</v>
      </c>
      <c r="F5595" s="28">
        <v>4.45</v>
      </c>
      <c r="G5595" s="28">
        <v>96.51</v>
      </c>
      <c r="H5595" s="28" t="s">
        <v>45</v>
      </c>
      <c r="I5595" s="28">
        <v>0.78</v>
      </c>
      <c r="J5595" s="28">
        <v>11.63</v>
      </c>
      <c r="K5595" s="28">
        <v>240.92</v>
      </c>
      <c r="L5595" s="28">
        <v>16.05</v>
      </c>
      <c r="M5595" s="28" t="s">
        <v>46</v>
      </c>
      <c r="N5595" s="28">
        <v>39.39</v>
      </c>
    </row>
    <row r="5596">
      <c r="A5596" s="28">
        <v>5595.0</v>
      </c>
      <c r="B5596" s="28">
        <v>17.0</v>
      </c>
      <c r="C5596" s="28" t="s">
        <v>44</v>
      </c>
      <c r="D5596" s="28">
        <v>6.2</v>
      </c>
      <c r="E5596" s="28">
        <v>2.61</v>
      </c>
      <c r="F5596" s="28">
        <v>6.32</v>
      </c>
      <c r="G5596" s="28">
        <v>77.89</v>
      </c>
      <c r="H5596" s="28" t="s">
        <v>45</v>
      </c>
      <c r="I5596" s="28">
        <v>1.83</v>
      </c>
      <c r="J5596" s="28">
        <v>7.47</v>
      </c>
      <c r="K5596" s="28">
        <v>244.4</v>
      </c>
      <c r="L5596" s="28">
        <v>14.96</v>
      </c>
      <c r="M5596" s="28" t="s">
        <v>46</v>
      </c>
      <c r="N5596" s="28">
        <v>27.73</v>
      </c>
    </row>
    <row r="5597">
      <c r="A5597" s="28">
        <v>5596.0</v>
      </c>
      <c r="B5597" s="28">
        <v>16.0</v>
      </c>
      <c r="C5597" s="28" t="s">
        <v>49</v>
      </c>
      <c r="D5597" s="28">
        <v>3.59</v>
      </c>
      <c r="E5597" s="28">
        <v>8.5</v>
      </c>
      <c r="F5597" s="28">
        <v>4.89</v>
      </c>
      <c r="G5597" s="28">
        <v>66.44</v>
      </c>
      <c r="H5597" s="28" t="s">
        <v>45</v>
      </c>
      <c r="I5597" s="28">
        <v>0.1</v>
      </c>
      <c r="J5597" s="28">
        <v>7.19</v>
      </c>
      <c r="K5597" s="28">
        <v>275.77</v>
      </c>
      <c r="L5597" s="28">
        <v>9.09</v>
      </c>
      <c r="M5597" s="28" t="s">
        <v>50</v>
      </c>
      <c r="N5597" s="28">
        <v>67.78</v>
      </c>
    </row>
    <row r="5598">
      <c r="A5598" s="28">
        <v>5597.0</v>
      </c>
      <c r="B5598" s="28">
        <v>16.0</v>
      </c>
      <c r="C5598" s="28" t="s">
        <v>44</v>
      </c>
      <c r="D5598" s="28">
        <v>4.25</v>
      </c>
      <c r="E5598" s="28">
        <v>7.99</v>
      </c>
      <c r="F5598" s="28">
        <v>5.06</v>
      </c>
      <c r="G5598" s="28">
        <v>91.99</v>
      </c>
      <c r="H5598" s="28" t="s">
        <v>51</v>
      </c>
      <c r="I5598" s="28">
        <v>2.04</v>
      </c>
      <c r="J5598" s="28">
        <v>8.59</v>
      </c>
      <c r="K5598" s="28">
        <v>271.07</v>
      </c>
      <c r="L5598" s="28">
        <v>10.13</v>
      </c>
      <c r="M5598" s="28" t="s">
        <v>50</v>
      </c>
      <c r="N5598" s="28">
        <v>81.86</v>
      </c>
    </row>
    <row r="5599">
      <c r="A5599" s="28">
        <v>5598.0</v>
      </c>
      <c r="B5599" s="28">
        <v>23.0</v>
      </c>
      <c r="C5599" s="28" t="s">
        <v>44</v>
      </c>
      <c r="D5599" s="28">
        <v>7.2</v>
      </c>
      <c r="E5599" s="28">
        <v>7.8</v>
      </c>
      <c r="F5599" s="28">
        <v>5.83</v>
      </c>
      <c r="G5599" s="28">
        <v>74.26</v>
      </c>
      <c r="H5599" s="28" t="s">
        <v>45</v>
      </c>
      <c r="I5599" s="28">
        <v>4.57</v>
      </c>
      <c r="J5599" s="28">
        <v>8.95</v>
      </c>
      <c r="K5599" s="28">
        <v>228.76</v>
      </c>
      <c r="L5599" s="28">
        <v>16.36</v>
      </c>
      <c r="M5599" s="28" t="s">
        <v>50</v>
      </c>
      <c r="N5599" s="28">
        <v>55.9090302778109</v>
      </c>
    </row>
    <row r="5600">
      <c r="A5600" s="28">
        <v>5599.0</v>
      </c>
      <c r="B5600" s="28">
        <v>17.0</v>
      </c>
      <c r="C5600" s="28" t="s">
        <v>44</v>
      </c>
      <c r="D5600" s="28">
        <v>4.41</v>
      </c>
      <c r="E5600" s="28">
        <v>8.35</v>
      </c>
      <c r="F5600" s="28">
        <v>7.81</v>
      </c>
      <c r="G5600" s="28">
        <v>67.36</v>
      </c>
      <c r="H5600" s="28" t="s">
        <v>47</v>
      </c>
      <c r="I5600" s="28">
        <v>0.97</v>
      </c>
      <c r="J5600" s="28">
        <v>10.33</v>
      </c>
      <c r="K5600" s="28">
        <v>276.96</v>
      </c>
      <c r="L5600" s="28">
        <v>11.2</v>
      </c>
      <c r="M5600" s="28" t="s">
        <v>48</v>
      </c>
      <c r="N5600" s="28">
        <v>87.87</v>
      </c>
    </row>
    <row r="5601">
      <c r="A5601" s="28">
        <v>5600.0</v>
      </c>
      <c r="B5601" s="28">
        <v>20.0</v>
      </c>
      <c r="C5601" s="28" t="s">
        <v>44</v>
      </c>
      <c r="D5601" s="28">
        <v>2.04</v>
      </c>
      <c r="E5601" s="28">
        <v>2.98</v>
      </c>
      <c r="F5601" s="28">
        <v>7.72</v>
      </c>
      <c r="G5601" s="28">
        <v>70.25</v>
      </c>
      <c r="H5601" s="28" t="s">
        <v>47</v>
      </c>
      <c r="I5601" s="28">
        <v>2.39</v>
      </c>
      <c r="J5601" s="28">
        <v>7.62</v>
      </c>
      <c r="K5601" s="28">
        <v>290.69</v>
      </c>
      <c r="L5601" s="28">
        <v>5.4</v>
      </c>
      <c r="M5601" s="28" t="s">
        <v>48</v>
      </c>
      <c r="N5601" s="28">
        <v>53.08</v>
      </c>
    </row>
    <row r="5602">
      <c r="A5602" s="28">
        <v>5601.0</v>
      </c>
      <c r="B5602" s="28">
        <v>19.0</v>
      </c>
      <c r="C5602" s="28" t="s">
        <v>49</v>
      </c>
      <c r="D5602" s="28">
        <v>3.48</v>
      </c>
      <c r="E5602" s="28">
        <v>7.56</v>
      </c>
      <c r="F5602" s="28">
        <v>6.07</v>
      </c>
      <c r="G5602" s="28">
        <v>61.4</v>
      </c>
      <c r="H5602" s="28" t="s">
        <v>51</v>
      </c>
      <c r="I5602" s="28">
        <v>2.86</v>
      </c>
      <c r="J5602" s="28">
        <v>9.45</v>
      </c>
      <c r="K5602" s="28">
        <v>285.24</v>
      </c>
      <c r="L5602" s="28">
        <v>6.72</v>
      </c>
      <c r="M5602" s="28" t="s">
        <v>48</v>
      </c>
      <c r="N5602" s="28">
        <v>75.82</v>
      </c>
    </row>
    <row r="5603">
      <c r="A5603" s="28">
        <v>5602.0</v>
      </c>
      <c r="B5603" s="28">
        <v>23.0</v>
      </c>
      <c r="C5603" s="28" t="s">
        <v>49</v>
      </c>
      <c r="D5603" s="28">
        <v>4.13</v>
      </c>
      <c r="E5603" s="28">
        <v>4.2</v>
      </c>
      <c r="F5603" s="28">
        <v>4.59</v>
      </c>
      <c r="G5603" s="28">
        <v>63.62</v>
      </c>
      <c r="H5603" s="28" t="s">
        <v>51</v>
      </c>
      <c r="I5603" s="28">
        <v>0.9</v>
      </c>
      <c r="J5603" s="28">
        <v>6.93</v>
      </c>
      <c r="K5603" s="28">
        <v>257.21</v>
      </c>
      <c r="L5603" s="28">
        <v>8.43</v>
      </c>
      <c r="M5603" s="28" t="s">
        <v>48</v>
      </c>
      <c r="N5603" s="28">
        <v>44.26</v>
      </c>
    </row>
    <row r="5604">
      <c r="A5604" s="28">
        <v>5603.0</v>
      </c>
      <c r="B5604" s="28">
        <v>17.0</v>
      </c>
      <c r="C5604" s="28" t="s">
        <v>44</v>
      </c>
      <c r="D5604" s="28">
        <v>0.77</v>
      </c>
      <c r="E5604" s="28">
        <v>7.0</v>
      </c>
      <c r="F5604" s="28">
        <v>5.4</v>
      </c>
      <c r="G5604" s="28">
        <v>83.7</v>
      </c>
      <c r="H5604" s="28" t="s">
        <v>45</v>
      </c>
      <c r="I5604" s="28">
        <v>1.65</v>
      </c>
      <c r="J5604" s="28">
        <v>5.88</v>
      </c>
      <c r="K5604" s="28">
        <v>327.95</v>
      </c>
      <c r="L5604" s="28">
        <v>9.08</v>
      </c>
      <c r="M5604" s="28" t="s">
        <v>48</v>
      </c>
      <c r="N5604" s="28">
        <v>95.74</v>
      </c>
    </row>
    <row r="5605">
      <c r="A5605" s="28">
        <v>5604.0</v>
      </c>
      <c r="B5605" s="28">
        <v>24.0</v>
      </c>
      <c r="C5605" s="28" t="s">
        <v>44</v>
      </c>
      <c r="D5605" s="28">
        <v>5.95</v>
      </c>
      <c r="E5605" s="28">
        <v>2.1</v>
      </c>
      <c r="F5605" s="28">
        <v>6.53</v>
      </c>
      <c r="G5605" s="28">
        <v>94.65</v>
      </c>
      <c r="H5605" s="28" t="s">
        <v>51</v>
      </c>
      <c r="I5605" s="28">
        <v>4.56</v>
      </c>
      <c r="J5605" s="28">
        <v>8.59</v>
      </c>
      <c r="K5605" s="28">
        <v>227.4</v>
      </c>
      <c r="L5605" s="28">
        <v>13.29</v>
      </c>
      <c r="M5605" s="28" t="s">
        <v>46</v>
      </c>
      <c r="N5605" s="28">
        <v>39.22</v>
      </c>
    </row>
    <row r="5606">
      <c r="A5606" s="28">
        <v>5605.0</v>
      </c>
      <c r="B5606" s="28">
        <v>22.0</v>
      </c>
      <c r="C5606" s="28" t="s">
        <v>44</v>
      </c>
      <c r="D5606" s="28">
        <v>0.87</v>
      </c>
      <c r="E5606" s="28">
        <v>7.35</v>
      </c>
      <c r="F5606" s="28">
        <v>8.35</v>
      </c>
      <c r="G5606" s="28">
        <v>77.94</v>
      </c>
      <c r="H5606" s="28" t="s">
        <v>51</v>
      </c>
      <c r="I5606" s="28">
        <v>1.48</v>
      </c>
      <c r="J5606" s="28">
        <v>5.62</v>
      </c>
      <c r="K5606" s="28">
        <v>298.93</v>
      </c>
      <c r="L5606" s="28">
        <v>2.08</v>
      </c>
      <c r="M5606" s="28" t="s">
        <v>48</v>
      </c>
      <c r="N5606" s="28">
        <v>100.0</v>
      </c>
    </row>
    <row r="5607">
      <c r="A5607" s="28">
        <v>5606.0</v>
      </c>
      <c r="B5607" s="28">
        <v>22.0</v>
      </c>
      <c r="C5607" s="28" t="s">
        <v>49</v>
      </c>
      <c r="D5607" s="28">
        <v>3.24</v>
      </c>
      <c r="E5607" s="28">
        <v>9.75</v>
      </c>
      <c r="F5607" s="28">
        <v>8.84</v>
      </c>
      <c r="G5607" s="28">
        <v>85.04</v>
      </c>
      <c r="H5607" s="28" t="s">
        <v>45</v>
      </c>
      <c r="I5607" s="28">
        <v>3.18</v>
      </c>
      <c r="J5607" s="28">
        <v>8.98</v>
      </c>
      <c r="K5607" s="28">
        <v>303.65</v>
      </c>
      <c r="L5607" s="28">
        <v>11.88</v>
      </c>
      <c r="M5607" s="28" t="s">
        <v>48</v>
      </c>
      <c r="N5607" s="28">
        <v>100.0</v>
      </c>
    </row>
    <row r="5608">
      <c r="A5608" s="28">
        <v>5607.0</v>
      </c>
      <c r="B5608" s="28">
        <v>16.0</v>
      </c>
      <c r="C5608" s="28" t="s">
        <v>49</v>
      </c>
      <c r="D5608" s="28">
        <v>6.44</v>
      </c>
      <c r="E5608" s="28">
        <v>1.39</v>
      </c>
      <c r="F5608" s="28">
        <v>7.19</v>
      </c>
      <c r="G5608" s="28">
        <v>92.39</v>
      </c>
      <c r="H5608" s="28" t="s">
        <v>45</v>
      </c>
      <c r="I5608" s="28">
        <v>0.68</v>
      </c>
      <c r="J5608" s="28">
        <v>8.22</v>
      </c>
      <c r="K5608" s="28">
        <v>243.73</v>
      </c>
      <c r="L5608" s="28">
        <v>13.68</v>
      </c>
      <c r="M5608" s="28" t="s">
        <v>46</v>
      </c>
      <c r="N5608" s="28">
        <v>41.2388583283022</v>
      </c>
    </row>
    <row r="5609">
      <c r="A5609" s="28">
        <v>5608.0</v>
      </c>
      <c r="B5609" s="28">
        <v>17.0</v>
      </c>
      <c r="C5609" s="28" t="s">
        <v>44</v>
      </c>
      <c r="D5609" s="28">
        <v>3.74</v>
      </c>
      <c r="E5609" s="28">
        <v>1.84</v>
      </c>
      <c r="F5609" s="28">
        <v>5.75</v>
      </c>
      <c r="G5609" s="28">
        <v>74.27</v>
      </c>
      <c r="H5609" s="28" t="s">
        <v>51</v>
      </c>
      <c r="I5609" s="28">
        <v>3.35</v>
      </c>
      <c r="J5609" s="28">
        <v>5.44</v>
      </c>
      <c r="K5609" s="28">
        <v>268.52</v>
      </c>
      <c r="L5609" s="28">
        <v>8.91</v>
      </c>
      <c r="M5609" s="28" t="s">
        <v>48</v>
      </c>
      <c r="N5609" s="28">
        <v>55.9712759419981</v>
      </c>
    </row>
    <row r="5610">
      <c r="A5610" s="28">
        <v>5609.0</v>
      </c>
      <c r="B5610" s="28">
        <v>19.0</v>
      </c>
      <c r="C5610" s="28" t="s">
        <v>49</v>
      </c>
      <c r="D5610" s="28">
        <v>6.74</v>
      </c>
      <c r="E5610" s="28">
        <v>2.11</v>
      </c>
      <c r="F5610" s="28">
        <v>7.47</v>
      </c>
      <c r="G5610" s="28">
        <v>86.17</v>
      </c>
      <c r="H5610" s="28" t="s">
        <v>51</v>
      </c>
      <c r="I5610" s="28">
        <v>1.4</v>
      </c>
      <c r="J5610" s="28">
        <v>8.26</v>
      </c>
      <c r="K5610" s="28">
        <v>226.35</v>
      </c>
      <c r="L5610" s="28">
        <v>14.79</v>
      </c>
      <c r="M5610" s="28" t="s">
        <v>46</v>
      </c>
      <c r="N5610" s="28">
        <v>33.48</v>
      </c>
    </row>
    <row r="5611">
      <c r="A5611" s="28">
        <v>5610.0</v>
      </c>
      <c r="B5611" s="28">
        <v>19.0</v>
      </c>
      <c r="C5611" s="28" t="s">
        <v>44</v>
      </c>
      <c r="D5611" s="28">
        <v>2.74</v>
      </c>
      <c r="E5611" s="28">
        <v>4.88</v>
      </c>
      <c r="F5611" s="28">
        <v>5.68</v>
      </c>
      <c r="G5611" s="28">
        <v>74.02</v>
      </c>
      <c r="H5611" s="28" t="s">
        <v>47</v>
      </c>
      <c r="I5611" s="28">
        <v>1.16</v>
      </c>
      <c r="J5611" s="28">
        <v>7.73</v>
      </c>
      <c r="K5611" s="28">
        <v>282.76</v>
      </c>
      <c r="L5611" s="28">
        <v>10.95</v>
      </c>
      <c r="M5611" s="28" t="s">
        <v>48</v>
      </c>
      <c r="N5611" s="28">
        <v>60.54</v>
      </c>
    </row>
    <row r="5612">
      <c r="A5612" s="28">
        <v>5611.0</v>
      </c>
      <c r="B5612" s="28">
        <v>18.0</v>
      </c>
      <c r="C5612" s="28" t="s">
        <v>49</v>
      </c>
      <c r="D5612" s="28">
        <v>7.66</v>
      </c>
      <c r="E5612" s="28">
        <v>3.62</v>
      </c>
      <c r="F5612" s="28">
        <v>7.13</v>
      </c>
      <c r="G5612" s="28">
        <v>85.71</v>
      </c>
      <c r="H5612" s="28" t="s">
        <v>47</v>
      </c>
      <c r="I5612" s="28">
        <v>0.62</v>
      </c>
      <c r="J5612" s="28">
        <v>11.99</v>
      </c>
      <c r="K5612" s="28">
        <v>230.98</v>
      </c>
      <c r="L5612" s="28">
        <v>14.83</v>
      </c>
      <c r="M5612" s="28" t="s">
        <v>46</v>
      </c>
      <c r="N5612" s="28">
        <v>39.25</v>
      </c>
    </row>
    <row r="5613">
      <c r="A5613" s="28">
        <v>5612.0</v>
      </c>
      <c r="B5613" s="28">
        <v>22.0</v>
      </c>
      <c r="C5613" s="28" t="s">
        <v>49</v>
      </c>
      <c r="D5613" s="28">
        <v>1.68</v>
      </c>
      <c r="E5613" s="28">
        <v>8.26</v>
      </c>
      <c r="F5613" s="28">
        <v>5.22</v>
      </c>
      <c r="G5613" s="28">
        <v>68.7</v>
      </c>
      <c r="H5613" s="28" t="s">
        <v>47</v>
      </c>
      <c r="I5613" s="28">
        <v>0.23</v>
      </c>
      <c r="J5613" s="28">
        <v>5.29</v>
      </c>
      <c r="K5613" s="28">
        <v>304.71</v>
      </c>
      <c r="L5613" s="28">
        <v>8.08</v>
      </c>
      <c r="M5613" s="28" t="s">
        <v>50</v>
      </c>
      <c r="N5613" s="28">
        <v>100.0</v>
      </c>
    </row>
    <row r="5614">
      <c r="A5614" s="28">
        <v>5613.0</v>
      </c>
      <c r="B5614" s="28">
        <v>23.0</v>
      </c>
      <c r="C5614" s="28" t="s">
        <v>49</v>
      </c>
      <c r="D5614" s="28">
        <v>0.31</v>
      </c>
      <c r="E5614" s="28">
        <v>5.26</v>
      </c>
      <c r="F5614" s="28">
        <v>5.33</v>
      </c>
      <c r="G5614" s="28">
        <v>99.11</v>
      </c>
      <c r="H5614" s="28" t="s">
        <v>45</v>
      </c>
      <c r="I5614" s="28">
        <v>4.84</v>
      </c>
      <c r="J5614" s="28">
        <v>5.18</v>
      </c>
      <c r="K5614" s="28">
        <v>319.5</v>
      </c>
      <c r="L5614" s="28">
        <v>4.55</v>
      </c>
      <c r="M5614" s="28" t="s">
        <v>48</v>
      </c>
      <c r="N5614" s="28">
        <v>89.78</v>
      </c>
    </row>
    <row r="5615">
      <c r="A5615" s="28">
        <v>5614.0</v>
      </c>
      <c r="B5615" s="28">
        <v>17.0</v>
      </c>
      <c r="C5615" s="28" t="s">
        <v>49</v>
      </c>
      <c r="D5615" s="28">
        <v>6.98</v>
      </c>
      <c r="E5615" s="28">
        <v>5.36</v>
      </c>
      <c r="F5615" s="28">
        <v>4.38</v>
      </c>
      <c r="G5615" s="28">
        <v>63.05</v>
      </c>
      <c r="H5615" s="28" t="s">
        <v>47</v>
      </c>
      <c r="I5615" s="28">
        <v>2.07</v>
      </c>
      <c r="J5615" s="28">
        <v>12.23</v>
      </c>
      <c r="K5615" s="28">
        <v>218.38</v>
      </c>
      <c r="L5615" s="28">
        <v>16.74</v>
      </c>
      <c r="M5615" s="28" t="s">
        <v>46</v>
      </c>
      <c r="N5615" s="28">
        <v>38.16</v>
      </c>
    </row>
    <row r="5616">
      <c r="A5616" s="28">
        <v>5615.0</v>
      </c>
      <c r="B5616" s="28">
        <v>19.0</v>
      </c>
      <c r="C5616" s="28" t="s">
        <v>49</v>
      </c>
      <c r="D5616" s="28">
        <v>6.02</v>
      </c>
      <c r="E5616" s="28">
        <v>7.45</v>
      </c>
      <c r="F5616" s="28">
        <v>6.1</v>
      </c>
      <c r="G5616" s="28">
        <v>80.21</v>
      </c>
      <c r="H5616" s="28" t="s">
        <v>51</v>
      </c>
      <c r="I5616" s="28">
        <v>3.89</v>
      </c>
      <c r="J5616" s="28">
        <v>11.77</v>
      </c>
      <c r="K5616" s="28">
        <v>249.15</v>
      </c>
      <c r="L5616" s="28">
        <v>13.21</v>
      </c>
      <c r="M5616" s="28" t="s">
        <v>46</v>
      </c>
      <c r="N5616" s="28">
        <v>67.6194775404713</v>
      </c>
    </row>
    <row r="5617">
      <c r="A5617" s="28">
        <v>5616.0</v>
      </c>
      <c r="B5617" s="28">
        <v>18.0</v>
      </c>
      <c r="C5617" s="28" t="s">
        <v>49</v>
      </c>
      <c r="D5617" s="28">
        <v>1.86</v>
      </c>
      <c r="E5617" s="28">
        <v>4.26</v>
      </c>
      <c r="F5617" s="28">
        <v>7.09</v>
      </c>
      <c r="G5617" s="28">
        <v>71.45</v>
      </c>
      <c r="H5617" s="28" t="s">
        <v>47</v>
      </c>
      <c r="I5617" s="28">
        <v>4.6</v>
      </c>
      <c r="J5617" s="28">
        <v>3.87</v>
      </c>
      <c r="K5617" s="28">
        <v>301.07</v>
      </c>
      <c r="L5617" s="28">
        <v>4.23</v>
      </c>
      <c r="M5617" s="28" t="s">
        <v>48</v>
      </c>
      <c r="N5617" s="28">
        <v>70.37</v>
      </c>
    </row>
    <row r="5618">
      <c r="A5618" s="28">
        <v>5617.0</v>
      </c>
      <c r="B5618" s="28">
        <v>17.0</v>
      </c>
      <c r="C5618" s="28" t="s">
        <v>49</v>
      </c>
      <c r="D5618" s="28">
        <v>7.88</v>
      </c>
      <c r="E5618" s="28">
        <v>4.18</v>
      </c>
      <c r="F5618" s="28">
        <v>7.94</v>
      </c>
      <c r="G5618" s="28">
        <v>84.03</v>
      </c>
      <c r="H5618" s="28" t="s">
        <v>47</v>
      </c>
      <c r="I5618" s="28">
        <v>1.02</v>
      </c>
      <c r="J5618" s="28">
        <v>11.09</v>
      </c>
      <c r="K5618" s="28">
        <v>228.93</v>
      </c>
      <c r="L5618" s="28">
        <v>17.45</v>
      </c>
      <c r="M5618" s="28" t="s">
        <v>46</v>
      </c>
      <c r="N5618" s="28">
        <v>31.88</v>
      </c>
    </row>
    <row r="5619">
      <c r="A5619" s="28">
        <v>5618.0</v>
      </c>
      <c r="B5619" s="28">
        <v>21.0</v>
      </c>
      <c r="C5619" s="28" t="s">
        <v>44</v>
      </c>
      <c r="D5619" s="28">
        <v>4.02</v>
      </c>
      <c r="E5619" s="28">
        <v>7.81</v>
      </c>
      <c r="F5619" s="28">
        <v>8.05</v>
      </c>
      <c r="G5619" s="28">
        <v>77.13</v>
      </c>
      <c r="H5619" s="28" t="s">
        <v>45</v>
      </c>
      <c r="I5619" s="28">
        <v>4.35</v>
      </c>
      <c r="J5619" s="28">
        <v>9.64</v>
      </c>
      <c r="K5619" s="28">
        <v>272.05</v>
      </c>
      <c r="L5619" s="28">
        <v>14.47</v>
      </c>
      <c r="M5619" s="28" t="s">
        <v>48</v>
      </c>
      <c r="N5619" s="28">
        <v>79.54</v>
      </c>
    </row>
    <row r="5620">
      <c r="A5620" s="28">
        <v>5619.0</v>
      </c>
      <c r="B5620" s="28">
        <v>19.0</v>
      </c>
      <c r="C5620" s="28" t="s">
        <v>44</v>
      </c>
      <c r="D5620" s="28">
        <v>7.61</v>
      </c>
      <c r="E5620" s="28">
        <v>8.02</v>
      </c>
      <c r="F5620" s="28">
        <v>8.96</v>
      </c>
      <c r="G5620" s="28">
        <v>72.27</v>
      </c>
      <c r="H5620" s="28" t="s">
        <v>45</v>
      </c>
      <c r="I5620" s="28">
        <v>3.54</v>
      </c>
      <c r="J5620" s="28">
        <v>10.92</v>
      </c>
      <c r="K5620" s="28">
        <v>216.39</v>
      </c>
      <c r="L5620" s="28">
        <v>19.75</v>
      </c>
      <c r="M5620" s="28" t="s">
        <v>46</v>
      </c>
      <c r="N5620" s="28">
        <v>70.7416454096873</v>
      </c>
    </row>
    <row r="5621">
      <c r="A5621" s="28">
        <v>5620.0</v>
      </c>
      <c r="B5621" s="28">
        <v>21.0</v>
      </c>
      <c r="C5621" s="28" t="s">
        <v>44</v>
      </c>
      <c r="D5621" s="28">
        <v>4.04</v>
      </c>
      <c r="E5621" s="28">
        <v>1.13</v>
      </c>
      <c r="F5621" s="28">
        <v>4.44</v>
      </c>
      <c r="G5621" s="28">
        <v>70.0</v>
      </c>
      <c r="H5621" s="28" t="s">
        <v>51</v>
      </c>
      <c r="I5621" s="28">
        <v>2.89</v>
      </c>
      <c r="J5621" s="28">
        <v>7.48</v>
      </c>
      <c r="K5621" s="28">
        <v>262.3</v>
      </c>
      <c r="L5621" s="28">
        <v>9.02</v>
      </c>
      <c r="M5621" s="28" t="s">
        <v>48</v>
      </c>
      <c r="N5621" s="28">
        <v>38.16</v>
      </c>
    </row>
    <row r="5622">
      <c r="A5622" s="28">
        <v>5621.0</v>
      </c>
      <c r="B5622" s="28">
        <v>17.0</v>
      </c>
      <c r="C5622" s="28" t="s">
        <v>49</v>
      </c>
      <c r="D5622" s="28">
        <v>3.77</v>
      </c>
      <c r="E5622" s="28">
        <v>2.29</v>
      </c>
      <c r="F5622" s="28">
        <v>6.47</v>
      </c>
      <c r="G5622" s="28">
        <v>67.3</v>
      </c>
      <c r="H5622" s="28" t="s">
        <v>45</v>
      </c>
      <c r="I5622" s="28">
        <v>4.05</v>
      </c>
      <c r="J5622" s="28">
        <v>9.48</v>
      </c>
      <c r="K5622" s="28">
        <v>286.89</v>
      </c>
      <c r="L5622" s="28">
        <v>14.41</v>
      </c>
      <c r="M5622" s="28" t="s">
        <v>48</v>
      </c>
      <c r="N5622" s="28">
        <v>36.9</v>
      </c>
    </row>
    <row r="5623">
      <c r="A5623" s="28">
        <v>5622.0</v>
      </c>
      <c r="B5623" s="28">
        <v>19.0</v>
      </c>
      <c r="C5623" s="28" t="s">
        <v>44</v>
      </c>
      <c r="D5623" s="28">
        <v>3.59</v>
      </c>
      <c r="E5623" s="28">
        <v>2.92</v>
      </c>
      <c r="F5623" s="28">
        <v>6.61</v>
      </c>
      <c r="G5623" s="28">
        <v>91.32</v>
      </c>
      <c r="H5623" s="28" t="s">
        <v>51</v>
      </c>
      <c r="I5623" s="28">
        <v>0.55</v>
      </c>
      <c r="J5623" s="28">
        <v>8.26</v>
      </c>
      <c r="K5623" s="28">
        <v>269.16</v>
      </c>
      <c r="L5623" s="28">
        <v>11.42</v>
      </c>
      <c r="M5623" s="28" t="s">
        <v>48</v>
      </c>
      <c r="N5623" s="28">
        <v>57.84</v>
      </c>
    </row>
    <row r="5624">
      <c r="A5624" s="28">
        <v>5623.0</v>
      </c>
      <c r="B5624" s="28">
        <v>21.0</v>
      </c>
      <c r="C5624" s="28" t="s">
        <v>44</v>
      </c>
      <c r="D5624" s="28">
        <v>2.68</v>
      </c>
      <c r="E5624" s="28">
        <v>4.16</v>
      </c>
      <c r="F5624" s="28">
        <v>8.02</v>
      </c>
      <c r="G5624" s="28">
        <v>68.89</v>
      </c>
      <c r="H5624" s="28" t="s">
        <v>47</v>
      </c>
      <c r="I5624" s="28">
        <v>1.32</v>
      </c>
      <c r="J5624" s="28">
        <v>6.44</v>
      </c>
      <c r="K5624" s="28">
        <v>280.62</v>
      </c>
      <c r="L5624" s="28">
        <v>8.18</v>
      </c>
      <c r="M5624" s="28" t="s">
        <v>48</v>
      </c>
      <c r="N5624" s="28">
        <v>67.33</v>
      </c>
    </row>
    <row r="5625">
      <c r="A5625" s="28">
        <v>5624.0</v>
      </c>
      <c r="B5625" s="28">
        <v>20.0</v>
      </c>
      <c r="C5625" s="28" t="s">
        <v>44</v>
      </c>
      <c r="D5625" s="28">
        <v>4.27</v>
      </c>
      <c r="E5625" s="28">
        <v>3.62</v>
      </c>
      <c r="F5625" s="28">
        <v>5.33</v>
      </c>
      <c r="G5625" s="28">
        <v>90.94</v>
      </c>
      <c r="H5625" s="28" t="s">
        <v>45</v>
      </c>
      <c r="I5625" s="28">
        <v>0.66</v>
      </c>
      <c r="J5625" s="28">
        <v>7.06</v>
      </c>
      <c r="K5625" s="28">
        <v>265.8</v>
      </c>
      <c r="L5625" s="28">
        <v>9.37</v>
      </c>
      <c r="M5625" s="28" t="s">
        <v>48</v>
      </c>
      <c r="N5625" s="28">
        <v>46.8</v>
      </c>
    </row>
    <row r="5626">
      <c r="A5626" s="28">
        <v>5625.0</v>
      </c>
      <c r="B5626" s="28">
        <v>18.0</v>
      </c>
      <c r="C5626" s="28" t="s">
        <v>44</v>
      </c>
      <c r="D5626" s="28">
        <v>3.62</v>
      </c>
      <c r="E5626" s="28">
        <v>7.02</v>
      </c>
      <c r="F5626" s="28">
        <v>4.35</v>
      </c>
      <c r="G5626" s="28">
        <v>79.4</v>
      </c>
      <c r="H5626" s="28" t="s">
        <v>51</v>
      </c>
      <c r="I5626" s="28">
        <v>4.48</v>
      </c>
      <c r="J5626" s="28">
        <v>9.2</v>
      </c>
      <c r="K5626" s="28">
        <v>264.39</v>
      </c>
      <c r="L5626" s="28">
        <v>8.88</v>
      </c>
      <c r="M5626" s="28" t="s">
        <v>50</v>
      </c>
      <c r="N5626" s="28">
        <v>74.477758460647</v>
      </c>
    </row>
    <row r="5627">
      <c r="A5627" s="28">
        <v>5626.0</v>
      </c>
      <c r="B5627" s="28">
        <v>23.0</v>
      </c>
      <c r="C5627" s="28" t="s">
        <v>49</v>
      </c>
      <c r="D5627" s="28">
        <v>0.29</v>
      </c>
      <c r="E5627" s="28">
        <v>8.45</v>
      </c>
      <c r="F5627" s="28">
        <v>5.57</v>
      </c>
      <c r="G5627" s="28">
        <v>62.89</v>
      </c>
      <c r="H5627" s="28" t="s">
        <v>51</v>
      </c>
      <c r="I5627" s="28">
        <v>0.49</v>
      </c>
      <c r="J5627" s="28">
        <v>1.33</v>
      </c>
      <c r="K5627" s="28">
        <v>322.86</v>
      </c>
      <c r="L5627" s="28">
        <v>2.19</v>
      </c>
      <c r="M5627" s="28" t="s">
        <v>50</v>
      </c>
      <c r="N5627" s="28">
        <v>97.98</v>
      </c>
    </row>
    <row r="5628">
      <c r="A5628" s="28">
        <v>5627.0</v>
      </c>
      <c r="B5628" s="28">
        <v>22.0</v>
      </c>
      <c r="C5628" s="28" t="s">
        <v>49</v>
      </c>
      <c r="D5628" s="28">
        <v>2.08</v>
      </c>
      <c r="E5628" s="28">
        <v>2.73</v>
      </c>
      <c r="F5628" s="28">
        <v>8.92</v>
      </c>
      <c r="G5628" s="28">
        <v>66.62</v>
      </c>
      <c r="H5628" s="28" t="s">
        <v>45</v>
      </c>
      <c r="I5628" s="28">
        <v>4.9</v>
      </c>
      <c r="J5628" s="28">
        <v>4.69</v>
      </c>
      <c r="K5628" s="28">
        <v>282.36</v>
      </c>
      <c r="L5628" s="28">
        <v>6.23</v>
      </c>
      <c r="M5628" s="28" t="s">
        <v>48</v>
      </c>
      <c r="N5628" s="28">
        <v>67.18</v>
      </c>
    </row>
    <row r="5629">
      <c r="A5629" s="28">
        <v>5628.0</v>
      </c>
      <c r="B5629" s="28">
        <v>18.0</v>
      </c>
      <c r="C5629" s="28" t="s">
        <v>49</v>
      </c>
      <c r="D5629" s="28">
        <v>1.7</v>
      </c>
      <c r="E5629" s="28">
        <v>6.07</v>
      </c>
      <c r="F5629" s="28">
        <v>8.5</v>
      </c>
      <c r="G5629" s="28">
        <v>95.72</v>
      </c>
      <c r="H5629" s="28" t="s">
        <v>47</v>
      </c>
      <c r="I5629" s="28">
        <v>0.55</v>
      </c>
      <c r="J5629" s="28">
        <v>7.43</v>
      </c>
      <c r="K5629" s="28">
        <v>310.44</v>
      </c>
      <c r="L5629" s="28">
        <v>5.48</v>
      </c>
      <c r="M5629" s="28" t="s">
        <v>48</v>
      </c>
      <c r="N5629" s="28">
        <v>107.725279897878</v>
      </c>
    </row>
    <row r="5630">
      <c r="A5630" s="28">
        <v>5629.0</v>
      </c>
      <c r="B5630" s="28">
        <v>21.0</v>
      </c>
      <c r="C5630" s="28" t="s">
        <v>49</v>
      </c>
      <c r="D5630" s="28">
        <v>6.94</v>
      </c>
      <c r="E5630" s="28">
        <v>4.31</v>
      </c>
      <c r="F5630" s="28">
        <v>5.98</v>
      </c>
      <c r="G5630" s="28">
        <v>84.11</v>
      </c>
      <c r="H5630" s="28" t="s">
        <v>51</v>
      </c>
      <c r="I5630" s="28">
        <v>3.31</v>
      </c>
      <c r="J5630" s="28">
        <v>10.43</v>
      </c>
      <c r="K5630" s="28">
        <v>223.27</v>
      </c>
      <c r="L5630" s="28">
        <v>17.85</v>
      </c>
      <c r="M5630" s="28" t="s">
        <v>46</v>
      </c>
      <c r="N5630" s="28">
        <v>43.79</v>
      </c>
    </row>
    <row r="5631">
      <c r="A5631" s="28">
        <v>5630.0</v>
      </c>
      <c r="B5631" s="28">
        <v>19.0</v>
      </c>
      <c r="C5631" s="28" t="s">
        <v>49</v>
      </c>
      <c r="D5631" s="28">
        <v>4.79</v>
      </c>
      <c r="E5631" s="28">
        <v>5.55</v>
      </c>
      <c r="F5631" s="28">
        <v>8.38</v>
      </c>
      <c r="G5631" s="28">
        <v>67.37</v>
      </c>
      <c r="H5631" s="28" t="s">
        <v>51</v>
      </c>
      <c r="I5631" s="28">
        <v>3.3</v>
      </c>
      <c r="J5631" s="28">
        <v>8.91</v>
      </c>
      <c r="K5631" s="28">
        <v>259.72</v>
      </c>
      <c r="L5631" s="28">
        <v>11.97</v>
      </c>
      <c r="M5631" s="28" t="s">
        <v>48</v>
      </c>
      <c r="N5631" s="28">
        <v>68.0</v>
      </c>
    </row>
    <row r="5632">
      <c r="A5632" s="28">
        <v>5631.0</v>
      </c>
      <c r="B5632" s="28">
        <v>20.0</v>
      </c>
      <c r="C5632" s="28" t="s">
        <v>49</v>
      </c>
      <c r="D5632" s="28">
        <v>6.11</v>
      </c>
      <c r="E5632" s="28">
        <v>6.59</v>
      </c>
      <c r="F5632" s="28">
        <v>4.16</v>
      </c>
      <c r="G5632" s="28">
        <v>88.15</v>
      </c>
      <c r="H5632" s="28" t="s">
        <v>47</v>
      </c>
      <c r="I5632" s="28">
        <v>4.66</v>
      </c>
      <c r="J5632" s="28">
        <v>9.77</v>
      </c>
      <c r="K5632" s="28">
        <v>250.12</v>
      </c>
      <c r="L5632" s="28">
        <v>14.89</v>
      </c>
      <c r="M5632" s="28" t="s">
        <v>46</v>
      </c>
      <c r="N5632" s="28">
        <v>50.58</v>
      </c>
    </row>
    <row r="5633">
      <c r="A5633" s="28">
        <v>5632.0</v>
      </c>
      <c r="B5633" s="28">
        <v>20.0</v>
      </c>
      <c r="C5633" s="28" t="s">
        <v>44</v>
      </c>
      <c r="D5633" s="28">
        <v>7.65</v>
      </c>
      <c r="E5633" s="28">
        <v>9.04</v>
      </c>
      <c r="F5633" s="28">
        <v>5.57</v>
      </c>
      <c r="G5633" s="28">
        <v>92.93</v>
      </c>
      <c r="H5633" s="28" t="s">
        <v>51</v>
      </c>
      <c r="I5633" s="28">
        <v>1.62</v>
      </c>
      <c r="J5633" s="28">
        <v>10.64</v>
      </c>
      <c r="K5633" s="28">
        <v>236.11</v>
      </c>
      <c r="L5633" s="28">
        <v>18.94</v>
      </c>
      <c r="M5633" s="28" t="s">
        <v>50</v>
      </c>
      <c r="N5633" s="28">
        <v>70.4273651554651</v>
      </c>
    </row>
    <row r="5634">
      <c r="A5634" s="28">
        <v>5633.0</v>
      </c>
      <c r="B5634" s="28">
        <v>22.0</v>
      </c>
      <c r="C5634" s="28" t="s">
        <v>49</v>
      </c>
      <c r="D5634" s="28">
        <v>5.15</v>
      </c>
      <c r="E5634" s="28">
        <v>2.73</v>
      </c>
      <c r="F5634" s="28">
        <v>7.63</v>
      </c>
      <c r="G5634" s="28">
        <v>73.23</v>
      </c>
      <c r="H5634" s="28" t="s">
        <v>45</v>
      </c>
      <c r="I5634" s="28">
        <v>1.66</v>
      </c>
      <c r="J5634" s="28">
        <v>9.48</v>
      </c>
      <c r="K5634" s="28">
        <v>255.95</v>
      </c>
      <c r="L5634" s="28">
        <v>14.12</v>
      </c>
      <c r="M5634" s="28" t="s">
        <v>46</v>
      </c>
      <c r="N5634" s="28">
        <v>49.8793704749185</v>
      </c>
    </row>
    <row r="5635">
      <c r="A5635" s="28">
        <v>5634.0</v>
      </c>
      <c r="B5635" s="28">
        <v>20.0</v>
      </c>
      <c r="C5635" s="28" t="s">
        <v>44</v>
      </c>
      <c r="D5635" s="28">
        <v>7.86</v>
      </c>
      <c r="E5635" s="28">
        <v>1.78</v>
      </c>
      <c r="F5635" s="28">
        <v>5.11</v>
      </c>
      <c r="G5635" s="28">
        <v>82.26</v>
      </c>
      <c r="H5635" s="28" t="s">
        <v>47</v>
      </c>
      <c r="I5635" s="28">
        <v>4.23</v>
      </c>
      <c r="J5635" s="28">
        <v>12.69</v>
      </c>
      <c r="K5635" s="28">
        <v>218.65</v>
      </c>
      <c r="L5635" s="28">
        <v>14.9</v>
      </c>
      <c r="M5635" s="28" t="s">
        <v>46</v>
      </c>
      <c r="N5635" s="28">
        <v>12.01</v>
      </c>
    </row>
    <row r="5636">
      <c r="A5636" s="28">
        <v>5635.0</v>
      </c>
      <c r="B5636" s="28">
        <v>18.0</v>
      </c>
      <c r="C5636" s="28" t="s">
        <v>44</v>
      </c>
      <c r="D5636" s="28">
        <v>2.49</v>
      </c>
      <c r="E5636" s="28">
        <v>6.64</v>
      </c>
      <c r="F5636" s="28">
        <v>4.99</v>
      </c>
      <c r="G5636" s="28">
        <v>71.74</v>
      </c>
      <c r="H5636" s="28" t="s">
        <v>51</v>
      </c>
      <c r="I5636" s="28">
        <v>4.89</v>
      </c>
      <c r="J5636" s="28">
        <v>5.31</v>
      </c>
      <c r="K5636" s="28">
        <v>304.31</v>
      </c>
      <c r="L5636" s="28">
        <v>7.91</v>
      </c>
      <c r="M5636" s="28" t="s">
        <v>48</v>
      </c>
      <c r="N5636" s="28">
        <v>74.07</v>
      </c>
    </row>
    <row r="5637">
      <c r="A5637" s="28">
        <v>5636.0</v>
      </c>
      <c r="B5637" s="28">
        <v>20.0</v>
      </c>
      <c r="C5637" s="28" t="s">
        <v>49</v>
      </c>
      <c r="D5637" s="28">
        <v>1.49</v>
      </c>
      <c r="E5637" s="28">
        <v>4.55</v>
      </c>
      <c r="F5637" s="28">
        <v>8.31</v>
      </c>
      <c r="G5637" s="28">
        <v>63.2</v>
      </c>
      <c r="H5637" s="28" t="s">
        <v>47</v>
      </c>
      <c r="I5637" s="28">
        <v>0.15</v>
      </c>
      <c r="J5637" s="28">
        <v>5.44</v>
      </c>
      <c r="K5637" s="28">
        <v>303.93</v>
      </c>
      <c r="L5637" s="28">
        <v>5.01</v>
      </c>
      <c r="M5637" s="28" t="s">
        <v>48</v>
      </c>
      <c r="N5637" s="28">
        <v>87.45</v>
      </c>
    </row>
    <row r="5638">
      <c r="A5638" s="28">
        <v>5637.0</v>
      </c>
      <c r="B5638" s="28">
        <v>22.0</v>
      </c>
      <c r="C5638" s="28" t="s">
        <v>44</v>
      </c>
      <c r="D5638" s="28">
        <v>3.23</v>
      </c>
      <c r="E5638" s="28">
        <v>2.47</v>
      </c>
      <c r="F5638" s="28">
        <v>7.08</v>
      </c>
      <c r="G5638" s="28">
        <v>75.98</v>
      </c>
      <c r="H5638" s="28" t="s">
        <v>45</v>
      </c>
      <c r="I5638" s="28">
        <v>3.18</v>
      </c>
      <c r="J5638" s="28">
        <v>4.64</v>
      </c>
      <c r="K5638" s="28">
        <v>279.53</v>
      </c>
      <c r="L5638" s="28">
        <v>6.27</v>
      </c>
      <c r="M5638" s="28" t="s">
        <v>48</v>
      </c>
      <c r="N5638" s="28">
        <v>61.0693318634105</v>
      </c>
    </row>
    <row r="5639">
      <c r="A5639" s="28">
        <v>5638.0</v>
      </c>
      <c r="B5639" s="28">
        <v>20.0</v>
      </c>
      <c r="C5639" s="28" t="s">
        <v>44</v>
      </c>
      <c r="D5639" s="28">
        <v>3.77</v>
      </c>
      <c r="E5639" s="28">
        <v>2.05</v>
      </c>
      <c r="F5639" s="28">
        <v>8.95</v>
      </c>
      <c r="G5639" s="28">
        <v>90.06</v>
      </c>
      <c r="H5639" s="28" t="s">
        <v>45</v>
      </c>
      <c r="I5639" s="28">
        <v>1.22</v>
      </c>
      <c r="J5639" s="28">
        <v>7.51</v>
      </c>
      <c r="K5639" s="28">
        <v>256.57</v>
      </c>
      <c r="L5639" s="28">
        <v>9.51</v>
      </c>
      <c r="M5639" s="28" t="s">
        <v>48</v>
      </c>
      <c r="N5639" s="28">
        <v>58.86</v>
      </c>
    </row>
    <row r="5640">
      <c r="A5640" s="28">
        <v>5639.0</v>
      </c>
      <c r="B5640" s="28">
        <v>20.0</v>
      </c>
      <c r="C5640" s="28" t="s">
        <v>44</v>
      </c>
      <c r="D5640" s="28">
        <v>7.16</v>
      </c>
      <c r="E5640" s="28">
        <v>6.03</v>
      </c>
      <c r="F5640" s="28">
        <v>4.67</v>
      </c>
      <c r="G5640" s="28">
        <v>78.35</v>
      </c>
      <c r="H5640" s="28" t="s">
        <v>47</v>
      </c>
      <c r="I5640" s="28">
        <v>3.64</v>
      </c>
      <c r="J5640" s="28">
        <v>11.9</v>
      </c>
      <c r="K5640" s="28">
        <v>236.0</v>
      </c>
      <c r="L5640" s="28">
        <v>16.08</v>
      </c>
      <c r="M5640" s="28" t="s">
        <v>46</v>
      </c>
      <c r="N5640" s="28">
        <v>38.7620253440955</v>
      </c>
    </row>
    <row r="5641">
      <c r="A5641" s="28">
        <v>5640.0</v>
      </c>
      <c r="B5641" s="28">
        <v>24.0</v>
      </c>
      <c r="C5641" s="28" t="s">
        <v>44</v>
      </c>
      <c r="D5641" s="28">
        <v>4.48</v>
      </c>
      <c r="E5641" s="28">
        <v>3.7</v>
      </c>
      <c r="F5641" s="28">
        <v>5.78</v>
      </c>
      <c r="G5641" s="28">
        <v>76.21</v>
      </c>
      <c r="H5641" s="28" t="s">
        <v>45</v>
      </c>
      <c r="I5641" s="28">
        <v>3.86</v>
      </c>
      <c r="J5641" s="28">
        <v>8.41</v>
      </c>
      <c r="K5641" s="28">
        <v>266.19</v>
      </c>
      <c r="L5641" s="28">
        <v>11.18</v>
      </c>
      <c r="M5641" s="28" t="s">
        <v>48</v>
      </c>
      <c r="N5641" s="28">
        <v>52.46</v>
      </c>
    </row>
    <row r="5642">
      <c r="A5642" s="28">
        <v>5641.0</v>
      </c>
      <c r="B5642" s="28">
        <v>18.0</v>
      </c>
      <c r="C5642" s="28" t="s">
        <v>44</v>
      </c>
      <c r="D5642" s="28">
        <v>2.34</v>
      </c>
      <c r="E5642" s="28">
        <v>9.98</v>
      </c>
      <c r="F5642" s="28">
        <v>5.56</v>
      </c>
      <c r="G5642" s="28">
        <v>74.64</v>
      </c>
      <c r="H5642" s="28" t="s">
        <v>51</v>
      </c>
      <c r="I5642" s="28">
        <v>3.81</v>
      </c>
      <c r="J5642" s="28">
        <v>7.73</v>
      </c>
      <c r="K5642" s="28">
        <v>278.36</v>
      </c>
      <c r="L5642" s="28">
        <v>7.33</v>
      </c>
      <c r="M5642" s="28" t="s">
        <v>50</v>
      </c>
      <c r="N5642" s="28">
        <v>90.01</v>
      </c>
    </row>
    <row r="5643">
      <c r="A5643" s="28">
        <v>5642.0</v>
      </c>
      <c r="B5643" s="28">
        <v>21.0</v>
      </c>
      <c r="C5643" s="28" t="s">
        <v>44</v>
      </c>
      <c r="D5643" s="28">
        <v>5.94</v>
      </c>
      <c r="E5643" s="28">
        <v>4.65</v>
      </c>
      <c r="F5643" s="28">
        <v>8.4</v>
      </c>
      <c r="G5643" s="28">
        <v>78.36</v>
      </c>
      <c r="H5643" s="28" t="s">
        <v>51</v>
      </c>
      <c r="I5643" s="28">
        <v>2.18</v>
      </c>
      <c r="J5643" s="28">
        <v>8.37</v>
      </c>
      <c r="K5643" s="28">
        <v>240.91</v>
      </c>
      <c r="L5643" s="28">
        <v>14.47</v>
      </c>
      <c r="M5643" s="28" t="s">
        <v>46</v>
      </c>
      <c r="N5643" s="28">
        <v>59.0089264714175</v>
      </c>
    </row>
    <row r="5644">
      <c r="A5644" s="28">
        <v>5643.0</v>
      </c>
      <c r="B5644" s="28">
        <v>16.0</v>
      </c>
      <c r="C5644" s="28" t="s">
        <v>49</v>
      </c>
      <c r="D5644" s="28">
        <v>4.05</v>
      </c>
      <c r="E5644" s="28">
        <v>2.91</v>
      </c>
      <c r="F5644" s="28">
        <v>5.28</v>
      </c>
      <c r="G5644" s="28">
        <v>72.73</v>
      </c>
      <c r="H5644" s="28" t="s">
        <v>51</v>
      </c>
      <c r="I5644" s="28">
        <v>0.79</v>
      </c>
      <c r="J5644" s="28">
        <v>7.51</v>
      </c>
      <c r="K5644" s="28">
        <v>272.33</v>
      </c>
      <c r="L5644" s="28">
        <v>6.77</v>
      </c>
      <c r="M5644" s="28" t="s">
        <v>48</v>
      </c>
      <c r="N5644" s="28">
        <v>40.55</v>
      </c>
    </row>
    <row r="5645">
      <c r="A5645" s="28">
        <v>5644.0</v>
      </c>
      <c r="B5645" s="28">
        <v>20.0</v>
      </c>
      <c r="C5645" s="28" t="s">
        <v>49</v>
      </c>
      <c r="D5645" s="28">
        <v>1.3</v>
      </c>
      <c r="E5645" s="28">
        <v>6.66</v>
      </c>
      <c r="F5645" s="28">
        <v>5.77</v>
      </c>
      <c r="G5645" s="28">
        <v>84.49</v>
      </c>
      <c r="H5645" s="28" t="s">
        <v>45</v>
      </c>
      <c r="I5645" s="28">
        <v>2.92</v>
      </c>
      <c r="J5645" s="28">
        <v>2.74</v>
      </c>
      <c r="K5645" s="28">
        <v>309.07</v>
      </c>
      <c r="L5645" s="28">
        <v>3.69</v>
      </c>
      <c r="M5645" s="28" t="s">
        <v>48</v>
      </c>
      <c r="N5645" s="28">
        <v>94.88</v>
      </c>
    </row>
    <row r="5646">
      <c r="A5646" s="28">
        <v>5645.0</v>
      </c>
      <c r="B5646" s="28">
        <v>23.0</v>
      </c>
      <c r="C5646" s="28" t="s">
        <v>44</v>
      </c>
      <c r="D5646" s="28">
        <v>4.61</v>
      </c>
      <c r="E5646" s="28">
        <v>3.2</v>
      </c>
      <c r="F5646" s="28">
        <v>4.71</v>
      </c>
      <c r="G5646" s="28">
        <v>62.54</v>
      </c>
      <c r="H5646" s="28" t="s">
        <v>45</v>
      </c>
      <c r="I5646" s="28">
        <v>3.95</v>
      </c>
      <c r="J5646" s="28">
        <v>9.11</v>
      </c>
      <c r="K5646" s="28">
        <v>254.5</v>
      </c>
      <c r="L5646" s="28">
        <v>11.41</v>
      </c>
      <c r="M5646" s="28" t="s">
        <v>48</v>
      </c>
      <c r="N5646" s="28">
        <v>39.45</v>
      </c>
    </row>
    <row r="5647">
      <c r="A5647" s="28">
        <v>5646.0</v>
      </c>
      <c r="B5647" s="28">
        <v>20.0</v>
      </c>
      <c r="C5647" s="28" t="s">
        <v>49</v>
      </c>
      <c r="D5647" s="28">
        <v>7.29</v>
      </c>
      <c r="E5647" s="28">
        <v>5.45</v>
      </c>
      <c r="F5647" s="28">
        <v>7.88</v>
      </c>
      <c r="G5647" s="28">
        <v>92.3</v>
      </c>
      <c r="H5647" s="28" t="s">
        <v>45</v>
      </c>
      <c r="I5647" s="28">
        <v>4.56</v>
      </c>
      <c r="J5647" s="28">
        <v>10.5</v>
      </c>
      <c r="K5647" s="28">
        <v>222.43</v>
      </c>
      <c r="L5647" s="28">
        <v>20.69</v>
      </c>
      <c r="M5647" s="28" t="s">
        <v>46</v>
      </c>
      <c r="N5647" s="28">
        <v>56.08</v>
      </c>
    </row>
    <row r="5648">
      <c r="A5648" s="28">
        <v>5647.0</v>
      </c>
      <c r="B5648" s="28">
        <v>24.0</v>
      </c>
      <c r="C5648" s="28" t="s">
        <v>44</v>
      </c>
      <c r="D5648" s="28">
        <v>6.74</v>
      </c>
      <c r="E5648" s="28">
        <v>5.34</v>
      </c>
      <c r="F5648" s="28">
        <v>5.19</v>
      </c>
      <c r="G5648" s="28">
        <v>66.93</v>
      </c>
      <c r="H5648" s="28" t="s">
        <v>51</v>
      </c>
      <c r="I5648" s="28">
        <v>2.26</v>
      </c>
      <c r="J5648" s="28">
        <v>10.39</v>
      </c>
      <c r="K5648" s="28">
        <v>240.28</v>
      </c>
      <c r="L5648" s="28">
        <v>11.39</v>
      </c>
      <c r="M5648" s="28" t="s">
        <v>46</v>
      </c>
      <c r="N5648" s="28">
        <v>47.8636372987712</v>
      </c>
    </row>
    <row r="5649">
      <c r="A5649" s="28">
        <v>5648.0</v>
      </c>
      <c r="B5649" s="28">
        <v>21.0</v>
      </c>
      <c r="C5649" s="28" t="s">
        <v>44</v>
      </c>
      <c r="D5649" s="28">
        <v>4.69</v>
      </c>
      <c r="E5649" s="28">
        <v>5.08</v>
      </c>
      <c r="F5649" s="28">
        <v>4.34</v>
      </c>
      <c r="G5649" s="28">
        <v>85.34</v>
      </c>
      <c r="H5649" s="28" t="s">
        <v>47</v>
      </c>
      <c r="I5649" s="28">
        <v>1.23</v>
      </c>
      <c r="J5649" s="28">
        <v>6.33</v>
      </c>
      <c r="K5649" s="28">
        <v>255.31</v>
      </c>
      <c r="L5649" s="28">
        <v>12.04</v>
      </c>
      <c r="M5649" s="28" t="s">
        <v>48</v>
      </c>
      <c r="N5649" s="28">
        <v>49.93</v>
      </c>
    </row>
    <row r="5650">
      <c r="A5650" s="28">
        <v>5649.0</v>
      </c>
      <c r="B5650" s="28">
        <v>23.0</v>
      </c>
      <c r="C5650" s="28" t="s">
        <v>44</v>
      </c>
      <c r="D5650" s="28">
        <v>3.02</v>
      </c>
      <c r="E5650" s="28">
        <v>8.16</v>
      </c>
      <c r="F5650" s="28">
        <v>6.18</v>
      </c>
      <c r="G5650" s="28">
        <v>78.0</v>
      </c>
      <c r="H5650" s="28" t="s">
        <v>45</v>
      </c>
      <c r="I5650" s="28">
        <v>0.59</v>
      </c>
      <c r="J5650" s="28">
        <v>9.01</v>
      </c>
      <c r="K5650" s="28">
        <v>281.75</v>
      </c>
      <c r="L5650" s="28">
        <v>9.9</v>
      </c>
      <c r="M5650" s="28" t="s">
        <v>48</v>
      </c>
      <c r="N5650" s="28">
        <v>82.25</v>
      </c>
    </row>
    <row r="5651">
      <c r="A5651" s="28">
        <v>5650.0</v>
      </c>
      <c r="B5651" s="28">
        <v>23.0</v>
      </c>
      <c r="C5651" s="28" t="s">
        <v>49</v>
      </c>
      <c r="D5651" s="28">
        <v>0.7</v>
      </c>
      <c r="E5651" s="28">
        <v>2.95</v>
      </c>
      <c r="F5651" s="28">
        <v>5.96</v>
      </c>
      <c r="G5651" s="28">
        <v>90.94</v>
      </c>
      <c r="H5651" s="28" t="s">
        <v>47</v>
      </c>
      <c r="I5651" s="28">
        <v>3.99</v>
      </c>
      <c r="J5651" s="28">
        <v>5.56</v>
      </c>
      <c r="K5651" s="28">
        <v>329.35</v>
      </c>
      <c r="L5651" s="28">
        <v>5.36</v>
      </c>
      <c r="M5651" s="28" t="s">
        <v>48</v>
      </c>
      <c r="N5651" s="28">
        <v>65.7068380164141</v>
      </c>
    </row>
    <row r="5652">
      <c r="A5652" s="28">
        <v>5651.0</v>
      </c>
      <c r="B5652" s="28">
        <v>18.0</v>
      </c>
      <c r="C5652" s="28" t="s">
        <v>44</v>
      </c>
      <c r="D5652" s="28">
        <v>3.76</v>
      </c>
      <c r="E5652" s="28">
        <v>9.14</v>
      </c>
      <c r="F5652" s="28">
        <v>4.89</v>
      </c>
      <c r="G5652" s="28">
        <v>93.05</v>
      </c>
      <c r="H5652" s="28" t="s">
        <v>45</v>
      </c>
      <c r="I5652" s="28">
        <v>2.68</v>
      </c>
      <c r="J5652" s="28">
        <v>6.76</v>
      </c>
      <c r="K5652" s="28">
        <v>274.45</v>
      </c>
      <c r="L5652" s="28">
        <v>8.13</v>
      </c>
      <c r="M5652" s="28" t="s">
        <v>50</v>
      </c>
      <c r="N5652" s="28">
        <v>88.37</v>
      </c>
    </row>
    <row r="5653">
      <c r="A5653" s="28">
        <v>5652.0</v>
      </c>
      <c r="B5653" s="28">
        <v>22.0</v>
      </c>
      <c r="C5653" s="28" t="s">
        <v>49</v>
      </c>
      <c r="D5653" s="28">
        <v>6.02</v>
      </c>
      <c r="E5653" s="28">
        <v>8.12</v>
      </c>
      <c r="F5653" s="28">
        <v>4.67</v>
      </c>
      <c r="G5653" s="28">
        <v>68.17</v>
      </c>
      <c r="H5653" s="28" t="s">
        <v>47</v>
      </c>
      <c r="I5653" s="28">
        <v>3.37</v>
      </c>
      <c r="J5653" s="28">
        <v>9.87</v>
      </c>
      <c r="K5653" s="28">
        <v>257.99</v>
      </c>
      <c r="L5653" s="28">
        <v>14.6</v>
      </c>
      <c r="M5653" s="28" t="s">
        <v>50</v>
      </c>
      <c r="N5653" s="28">
        <v>64.5242536453268</v>
      </c>
    </row>
    <row r="5654">
      <c r="A5654" s="28">
        <v>5653.0</v>
      </c>
      <c r="B5654" s="28">
        <v>22.0</v>
      </c>
      <c r="C5654" s="28" t="s">
        <v>49</v>
      </c>
      <c r="D5654" s="28">
        <v>2.88</v>
      </c>
      <c r="E5654" s="28">
        <v>4.0</v>
      </c>
      <c r="F5654" s="28">
        <v>8.48</v>
      </c>
      <c r="G5654" s="28">
        <v>87.09</v>
      </c>
      <c r="H5654" s="28" t="s">
        <v>51</v>
      </c>
      <c r="I5654" s="28">
        <v>0.8</v>
      </c>
      <c r="J5654" s="28">
        <v>6.97</v>
      </c>
      <c r="K5654" s="28">
        <v>272.98</v>
      </c>
      <c r="L5654" s="28">
        <v>8.1</v>
      </c>
      <c r="M5654" s="28" t="s">
        <v>48</v>
      </c>
      <c r="N5654" s="28">
        <v>76.53</v>
      </c>
    </row>
    <row r="5655">
      <c r="A5655" s="28">
        <v>5654.0</v>
      </c>
      <c r="B5655" s="28">
        <v>21.0</v>
      </c>
      <c r="C5655" s="28" t="s">
        <v>49</v>
      </c>
      <c r="D5655" s="28">
        <v>1.88</v>
      </c>
      <c r="E5655" s="28">
        <v>2.63</v>
      </c>
      <c r="F5655" s="28">
        <v>4.34</v>
      </c>
      <c r="G5655" s="28">
        <v>67.6</v>
      </c>
      <c r="H5655" s="28" t="s">
        <v>45</v>
      </c>
      <c r="I5655" s="28">
        <v>0.03</v>
      </c>
      <c r="J5655" s="28">
        <v>7.68</v>
      </c>
      <c r="K5655" s="28">
        <v>289.76</v>
      </c>
      <c r="L5655" s="28">
        <v>13.73</v>
      </c>
      <c r="M5655" s="28" t="s">
        <v>48</v>
      </c>
      <c r="N5655" s="28">
        <v>59.07</v>
      </c>
    </row>
    <row r="5656">
      <c r="A5656" s="28">
        <v>5655.0</v>
      </c>
      <c r="B5656" s="28">
        <v>22.0</v>
      </c>
      <c r="C5656" s="28" t="s">
        <v>49</v>
      </c>
      <c r="D5656" s="28">
        <v>7.45</v>
      </c>
      <c r="E5656" s="28">
        <v>3.52</v>
      </c>
      <c r="F5656" s="28">
        <v>4.5</v>
      </c>
      <c r="G5656" s="28">
        <v>64.96</v>
      </c>
      <c r="H5656" s="28" t="s">
        <v>51</v>
      </c>
      <c r="I5656" s="28">
        <v>4.84</v>
      </c>
      <c r="J5656" s="28">
        <v>12.29</v>
      </c>
      <c r="K5656" s="28">
        <v>222.71</v>
      </c>
      <c r="L5656" s="28">
        <v>16.7</v>
      </c>
      <c r="M5656" s="28" t="s">
        <v>46</v>
      </c>
      <c r="N5656" s="28">
        <v>22.59</v>
      </c>
    </row>
    <row r="5657">
      <c r="A5657" s="28">
        <v>5656.0</v>
      </c>
      <c r="B5657" s="28">
        <v>17.0</v>
      </c>
      <c r="C5657" s="28" t="s">
        <v>49</v>
      </c>
      <c r="D5657" s="28">
        <v>6.57</v>
      </c>
      <c r="E5657" s="28">
        <v>3.99</v>
      </c>
      <c r="F5657" s="28">
        <v>5.23</v>
      </c>
      <c r="G5657" s="28">
        <v>97.21</v>
      </c>
      <c r="H5657" s="28" t="s">
        <v>51</v>
      </c>
      <c r="I5657" s="28">
        <v>4.05</v>
      </c>
      <c r="J5657" s="28">
        <v>9.32</v>
      </c>
      <c r="K5657" s="28">
        <v>230.12</v>
      </c>
      <c r="L5657" s="28">
        <v>12.94</v>
      </c>
      <c r="M5657" s="28" t="s">
        <v>46</v>
      </c>
      <c r="N5657" s="28">
        <v>40.95</v>
      </c>
    </row>
    <row r="5658">
      <c r="A5658" s="28">
        <v>5657.0</v>
      </c>
      <c r="B5658" s="28">
        <v>24.0</v>
      </c>
      <c r="C5658" s="28" t="s">
        <v>44</v>
      </c>
      <c r="D5658" s="28">
        <v>5.11</v>
      </c>
      <c r="E5658" s="28">
        <v>6.01</v>
      </c>
      <c r="F5658" s="28">
        <v>8.76</v>
      </c>
      <c r="G5658" s="28">
        <v>66.58</v>
      </c>
      <c r="H5658" s="28" t="s">
        <v>45</v>
      </c>
      <c r="I5658" s="28">
        <v>2.0</v>
      </c>
      <c r="J5658" s="28">
        <v>11.0</v>
      </c>
      <c r="K5658" s="28">
        <v>241.0</v>
      </c>
      <c r="L5658" s="28">
        <v>17.17</v>
      </c>
      <c r="M5658" s="28" t="s">
        <v>46</v>
      </c>
      <c r="N5658" s="28">
        <v>68.36</v>
      </c>
    </row>
    <row r="5659">
      <c r="A5659" s="28">
        <v>5658.0</v>
      </c>
      <c r="B5659" s="28">
        <v>16.0</v>
      </c>
      <c r="C5659" s="28" t="s">
        <v>44</v>
      </c>
      <c r="D5659" s="28">
        <v>1.09</v>
      </c>
      <c r="E5659" s="28">
        <v>1.42</v>
      </c>
      <c r="F5659" s="28">
        <v>4.43</v>
      </c>
      <c r="G5659" s="28">
        <v>69.13</v>
      </c>
      <c r="H5659" s="28" t="s">
        <v>45</v>
      </c>
      <c r="I5659" s="28">
        <v>2.29</v>
      </c>
      <c r="J5659" s="28">
        <v>3.6</v>
      </c>
      <c r="K5659" s="28">
        <v>308.85</v>
      </c>
      <c r="L5659" s="28">
        <v>4.12</v>
      </c>
      <c r="M5659" s="28" t="s">
        <v>48</v>
      </c>
      <c r="N5659" s="28">
        <v>56.359322114138</v>
      </c>
    </row>
    <row r="5660">
      <c r="A5660" s="28">
        <v>5659.0</v>
      </c>
      <c r="B5660" s="28">
        <v>16.0</v>
      </c>
      <c r="C5660" s="28" t="s">
        <v>49</v>
      </c>
      <c r="D5660" s="28">
        <v>1.16</v>
      </c>
      <c r="E5660" s="28">
        <v>9.23</v>
      </c>
      <c r="F5660" s="28">
        <v>8.08</v>
      </c>
      <c r="G5660" s="28">
        <v>65.21</v>
      </c>
      <c r="H5660" s="28" t="s">
        <v>45</v>
      </c>
      <c r="I5660" s="28">
        <v>4.65</v>
      </c>
      <c r="J5660" s="28">
        <v>5.04</v>
      </c>
      <c r="K5660" s="28">
        <v>309.95</v>
      </c>
      <c r="L5660" s="28">
        <v>5.29</v>
      </c>
      <c r="M5660" s="28" t="s">
        <v>48</v>
      </c>
      <c r="N5660" s="28">
        <v>100.0</v>
      </c>
    </row>
    <row r="5661">
      <c r="A5661" s="28">
        <v>5660.0</v>
      </c>
      <c r="B5661" s="28">
        <v>18.0</v>
      </c>
      <c r="C5661" s="28" t="s">
        <v>49</v>
      </c>
      <c r="D5661" s="28">
        <v>0.83</v>
      </c>
      <c r="E5661" s="28">
        <v>1.89</v>
      </c>
      <c r="F5661" s="28">
        <v>8.46</v>
      </c>
      <c r="G5661" s="28">
        <v>78.81</v>
      </c>
      <c r="H5661" s="28" t="s">
        <v>47</v>
      </c>
      <c r="I5661" s="28">
        <v>1.04</v>
      </c>
      <c r="J5661" s="28">
        <v>5.33</v>
      </c>
      <c r="K5661" s="28">
        <v>300.58</v>
      </c>
      <c r="L5661" s="28">
        <v>6.16</v>
      </c>
      <c r="M5661" s="28" t="s">
        <v>48</v>
      </c>
      <c r="N5661" s="28">
        <v>64.4</v>
      </c>
    </row>
    <row r="5662">
      <c r="A5662" s="28">
        <v>5661.0</v>
      </c>
      <c r="B5662" s="28">
        <v>18.0</v>
      </c>
      <c r="C5662" s="28" t="s">
        <v>44</v>
      </c>
      <c r="D5662" s="28">
        <v>4.93</v>
      </c>
      <c r="E5662" s="28">
        <v>3.51</v>
      </c>
      <c r="F5662" s="28">
        <v>5.89</v>
      </c>
      <c r="G5662" s="28">
        <v>96.78</v>
      </c>
      <c r="H5662" s="28" t="s">
        <v>47</v>
      </c>
      <c r="I5662" s="28">
        <v>4.01</v>
      </c>
      <c r="J5662" s="28">
        <v>7.29</v>
      </c>
      <c r="K5662" s="28">
        <v>253.39</v>
      </c>
      <c r="L5662" s="28">
        <v>11.19</v>
      </c>
      <c r="M5662" s="28" t="s">
        <v>48</v>
      </c>
      <c r="N5662" s="28">
        <v>52.16</v>
      </c>
    </row>
    <row r="5663">
      <c r="A5663" s="28">
        <v>5662.0</v>
      </c>
      <c r="B5663" s="28">
        <v>16.0</v>
      </c>
      <c r="C5663" s="28" t="s">
        <v>44</v>
      </c>
      <c r="D5663" s="28">
        <v>0.92</v>
      </c>
      <c r="E5663" s="28">
        <v>1.98</v>
      </c>
      <c r="F5663" s="28">
        <v>5.47</v>
      </c>
      <c r="G5663" s="28">
        <v>70.56</v>
      </c>
      <c r="H5663" s="28" t="s">
        <v>45</v>
      </c>
      <c r="I5663" s="28">
        <v>0.09</v>
      </c>
      <c r="J5663" s="28">
        <v>6.7</v>
      </c>
      <c r="K5663" s="28">
        <v>309.74</v>
      </c>
      <c r="L5663" s="28">
        <v>3.89</v>
      </c>
      <c r="M5663" s="28" t="s">
        <v>48</v>
      </c>
      <c r="N5663" s="28">
        <v>52.26</v>
      </c>
    </row>
    <row r="5664">
      <c r="A5664" s="28">
        <v>5663.0</v>
      </c>
      <c r="B5664" s="28">
        <v>22.0</v>
      </c>
      <c r="C5664" s="28" t="s">
        <v>44</v>
      </c>
      <c r="D5664" s="28">
        <v>6.74</v>
      </c>
      <c r="E5664" s="28">
        <v>3.31</v>
      </c>
      <c r="F5664" s="28">
        <v>7.39</v>
      </c>
      <c r="G5664" s="28">
        <v>81.67</v>
      </c>
      <c r="H5664" s="28" t="s">
        <v>51</v>
      </c>
      <c r="I5664" s="28">
        <v>4.38</v>
      </c>
      <c r="J5664" s="28">
        <v>8.82</v>
      </c>
      <c r="K5664" s="28">
        <v>239.33</v>
      </c>
      <c r="L5664" s="28">
        <v>14.78</v>
      </c>
      <c r="M5664" s="28" t="s">
        <v>46</v>
      </c>
      <c r="N5664" s="28">
        <v>35.01</v>
      </c>
    </row>
    <row r="5665">
      <c r="A5665" s="28">
        <v>5664.0</v>
      </c>
      <c r="B5665" s="28">
        <v>19.0</v>
      </c>
      <c r="C5665" s="28" t="s">
        <v>44</v>
      </c>
      <c r="D5665" s="28">
        <v>7.94</v>
      </c>
      <c r="E5665" s="28">
        <v>8.54</v>
      </c>
      <c r="F5665" s="28">
        <v>7.51</v>
      </c>
      <c r="G5665" s="28">
        <v>76.46</v>
      </c>
      <c r="H5665" s="28" t="s">
        <v>45</v>
      </c>
      <c r="I5665" s="28">
        <v>2.95</v>
      </c>
      <c r="J5665" s="28">
        <v>11.15</v>
      </c>
      <c r="K5665" s="28">
        <v>235.05</v>
      </c>
      <c r="L5665" s="28">
        <v>15.8</v>
      </c>
      <c r="M5665" s="28" t="s">
        <v>46</v>
      </c>
      <c r="N5665" s="28">
        <v>62.6417404797263</v>
      </c>
    </row>
    <row r="5666">
      <c r="A5666" s="28">
        <v>5665.0</v>
      </c>
      <c r="B5666" s="28">
        <v>17.0</v>
      </c>
      <c r="C5666" s="28" t="s">
        <v>44</v>
      </c>
      <c r="D5666" s="28">
        <v>2.93</v>
      </c>
      <c r="E5666" s="28">
        <v>6.54</v>
      </c>
      <c r="F5666" s="28">
        <v>7.9</v>
      </c>
      <c r="G5666" s="28">
        <v>73.44</v>
      </c>
      <c r="H5666" s="28" t="s">
        <v>45</v>
      </c>
      <c r="I5666" s="28">
        <v>2.39</v>
      </c>
      <c r="J5666" s="28">
        <v>4.83</v>
      </c>
      <c r="K5666" s="28">
        <v>296.18</v>
      </c>
      <c r="L5666" s="28">
        <v>3.91</v>
      </c>
      <c r="M5666" s="28" t="s">
        <v>48</v>
      </c>
      <c r="N5666" s="28">
        <v>82.98</v>
      </c>
    </row>
    <row r="5667">
      <c r="A5667" s="28">
        <v>5666.0</v>
      </c>
      <c r="B5667" s="28">
        <v>20.0</v>
      </c>
      <c r="C5667" s="28" t="s">
        <v>49</v>
      </c>
      <c r="D5667" s="28">
        <v>3.63</v>
      </c>
      <c r="E5667" s="28">
        <v>3.05</v>
      </c>
      <c r="F5667" s="28">
        <v>8.15</v>
      </c>
      <c r="G5667" s="28">
        <v>82.89</v>
      </c>
      <c r="H5667" s="28" t="s">
        <v>51</v>
      </c>
      <c r="I5667" s="28">
        <v>3.53</v>
      </c>
      <c r="J5667" s="28">
        <v>9.0</v>
      </c>
      <c r="K5667" s="28">
        <v>269.76</v>
      </c>
      <c r="L5667" s="28">
        <v>8.26</v>
      </c>
      <c r="M5667" s="28" t="s">
        <v>48</v>
      </c>
      <c r="N5667" s="28">
        <v>56.01</v>
      </c>
    </row>
    <row r="5668">
      <c r="A5668" s="28">
        <v>5667.0</v>
      </c>
      <c r="B5668" s="28">
        <v>21.0</v>
      </c>
      <c r="C5668" s="28" t="s">
        <v>49</v>
      </c>
      <c r="D5668" s="28">
        <v>5.69</v>
      </c>
      <c r="E5668" s="28">
        <v>8.85</v>
      </c>
      <c r="F5668" s="28">
        <v>5.34</v>
      </c>
      <c r="G5668" s="28">
        <v>82.36</v>
      </c>
      <c r="H5668" s="28" t="s">
        <v>47</v>
      </c>
      <c r="I5668" s="28">
        <v>0.34</v>
      </c>
      <c r="J5668" s="28">
        <v>7.8</v>
      </c>
      <c r="K5668" s="28">
        <v>251.04</v>
      </c>
      <c r="L5668" s="28">
        <v>7.71</v>
      </c>
      <c r="M5668" s="28" t="s">
        <v>50</v>
      </c>
      <c r="N5668" s="28">
        <v>95.1525991539377</v>
      </c>
    </row>
    <row r="5669">
      <c r="A5669" s="28">
        <v>5668.0</v>
      </c>
      <c r="B5669" s="28">
        <v>24.0</v>
      </c>
      <c r="C5669" s="28" t="s">
        <v>49</v>
      </c>
      <c r="D5669" s="28">
        <v>7.5</v>
      </c>
      <c r="E5669" s="28">
        <v>8.21</v>
      </c>
      <c r="F5669" s="28">
        <v>7.43</v>
      </c>
      <c r="G5669" s="28">
        <v>74.37</v>
      </c>
      <c r="H5669" s="28" t="s">
        <v>45</v>
      </c>
      <c r="I5669" s="28">
        <v>0.98</v>
      </c>
      <c r="J5669" s="28">
        <v>8.67</v>
      </c>
      <c r="K5669" s="28">
        <v>219.99</v>
      </c>
      <c r="L5669" s="28">
        <v>14.86</v>
      </c>
      <c r="M5669" s="28" t="s">
        <v>46</v>
      </c>
      <c r="N5669" s="28">
        <v>69.4592364276801</v>
      </c>
    </row>
    <row r="5670">
      <c r="A5670" s="28">
        <v>5669.0</v>
      </c>
      <c r="B5670" s="28">
        <v>19.0</v>
      </c>
      <c r="C5670" s="28" t="s">
        <v>49</v>
      </c>
      <c r="D5670" s="28">
        <v>7.15</v>
      </c>
      <c r="E5670" s="28">
        <v>7.78</v>
      </c>
      <c r="F5670" s="28">
        <v>4.67</v>
      </c>
      <c r="G5670" s="28">
        <v>94.02</v>
      </c>
      <c r="H5670" s="28" t="s">
        <v>47</v>
      </c>
      <c r="I5670" s="28">
        <v>2.03</v>
      </c>
      <c r="J5670" s="28">
        <v>8.34</v>
      </c>
      <c r="K5670" s="28">
        <v>249.22</v>
      </c>
      <c r="L5670" s="28">
        <v>13.9</v>
      </c>
      <c r="M5670" s="28" t="s">
        <v>50</v>
      </c>
      <c r="N5670" s="28">
        <v>68.1122026448526</v>
      </c>
    </row>
    <row r="5671">
      <c r="A5671" s="28">
        <v>5670.0</v>
      </c>
      <c r="B5671" s="28">
        <v>17.0</v>
      </c>
      <c r="C5671" s="28" t="s">
        <v>49</v>
      </c>
      <c r="D5671" s="28">
        <v>0.46</v>
      </c>
      <c r="E5671" s="28">
        <v>8.63</v>
      </c>
      <c r="F5671" s="28">
        <v>6.55</v>
      </c>
      <c r="G5671" s="28">
        <v>62.13</v>
      </c>
      <c r="H5671" s="28" t="s">
        <v>45</v>
      </c>
      <c r="I5671" s="28">
        <v>3.09</v>
      </c>
      <c r="J5671" s="28">
        <v>3.53</v>
      </c>
      <c r="K5671" s="28">
        <v>317.14</v>
      </c>
      <c r="L5671" s="28">
        <v>3.66</v>
      </c>
      <c r="M5671" s="28" t="s">
        <v>48</v>
      </c>
      <c r="N5671" s="28">
        <v>95.19</v>
      </c>
    </row>
    <row r="5672">
      <c r="A5672" s="28">
        <v>5671.0</v>
      </c>
      <c r="B5672" s="28">
        <v>20.0</v>
      </c>
      <c r="C5672" s="28" t="s">
        <v>44</v>
      </c>
      <c r="D5672" s="28">
        <v>1.35</v>
      </c>
      <c r="E5672" s="28">
        <v>6.58</v>
      </c>
      <c r="F5672" s="28">
        <v>7.06</v>
      </c>
      <c r="G5672" s="28">
        <v>63.41</v>
      </c>
      <c r="H5672" s="28" t="s">
        <v>47</v>
      </c>
      <c r="I5672" s="28">
        <v>0.72</v>
      </c>
      <c r="J5672" s="28">
        <v>4.96</v>
      </c>
      <c r="K5672" s="28">
        <v>313.74</v>
      </c>
      <c r="L5672" s="28">
        <v>4.76</v>
      </c>
      <c r="M5672" s="28" t="s">
        <v>48</v>
      </c>
      <c r="N5672" s="28">
        <v>87.04</v>
      </c>
    </row>
    <row r="5673">
      <c r="A5673" s="28">
        <v>5672.0</v>
      </c>
      <c r="B5673" s="28">
        <v>18.0</v>
      </c>
      <c r="C5673" s="28" t="s">
        <v>44</v>
      </c>
      <c r="D5673" s="28">
        <v>6.04</v>
      </c>
      <c r="E5673" s="28">
        <v>5.51</v>
      </c>
      <c r="F5673" s="28">
        <v>4.81</v>
      </c>
      <c r="G5673" s="28">
        <v>99.63</v>
      </c>
      <c r="H5673" s="28" t="s">
        <v>51</v>
      </c>
      <c r="I5673" s="28">
        <v>1.9</v>
      </c>
      <c r="J5673" s="28">
        <v>7.25</v>
      </c>
      <c r="K5673" s="28">
        <v>243.89</v>
      </c>
      <c r="L5673" s="28">
        <v>12.41</v>
      </c>
      <c r="M5673" s="28" t="s">
        <v>46</v>
      </c>
      <c r="N5673" s="28">
        <v>57.4969254963922</v>
      </c>
    </row>
    <row r="5674">
      <c r="A5674" s="28">
        <v>5673.0</v>
      </c>
      <c r="B5674" s="28">
        <v>17.0</v>
      </c>
      <c r="C5674" s="28" t="s">
        <v>49</v>
      </c>
      <c r="D5674" s="28">
        <v>5.51</v>
      </c>
      <c r="E5674" s="28">
        <v>4.37</v>
      </c>
      <c r="F5674" s="28">
        <v>4.38</v>
      </c>
      <c r="G5674" s="28">
        <v>89.91</v>
      </c>
      <c r="H5674" s="28" t="s">
        <v>45</v>
      </c>
      <c r="I5674" s="28">
        <v>1.3</v>
      </c>
      <c r="J5674" s="28">
        <v>6.97</v>
      </c>
      <c r="K5674" s="28">
        <v>264.09</v>
      </c>
      <c r="L5674" s="28">
        <v>14.11</v>
      </c>
      <c r="M5674" s="28" t="s">
        <v>46</v>
      </c>
      <c r="N5674" s="28">
        <v>41.36</v>
      </c>
    </row>
    <row r="5675">
      <c r="A5675" s="28">
        <v>5674.0</v>
      </c>
      <c r="B5675" s="28">
        <v>16.0</v>
      </c>
      <c r="C5675" s="28" t="s">
        <v>49</v>
      </c>
      <c r="D5675" s="28">
        <v>1.07</v>
      </c>
      <c r="E5675" s="28">
        <v>3.01</v>
      </c>
      <c r="F5675" s="28">
        <v>4.97</v>
      </c>
      <c r="G5675" s="28">
        <v>92.16</v>
      </c>
      <c r="H5675" s="28" t="s">
        <v>47</v>
      </c>
      <c r="I5675" s="28">
        <v>3.23</v>
      </c>
      <c r="J5675" s="28">
        <v>2.56</v>
      </c>
      <c r="K5675" s="28">
        <v>314.6</v>
      </c>
      <c r="L5675" s="28">
        <v>2.05</v>
      </c>
      <c r="M5675" s="28" t="s">
        <v>48</v>
      </c>
      <c r="N5675" s="28">
        <v>74.87</v>
      </c>
    </row>
    <row r="5676">
      <c r="A5676" s="28">
        <v>5675.0</v>
      </c>
      <c r="B5676" s="28">
        <v>17.0</v>
      </c>
      <c r="C5676" s="28" t="s">
        <v>44</v>
      </c>
      <c r="D5676" s="28">
        <v>4.02</v>
      </c>
      <c r="E5676" s="28">
        <v>6.02</v>
      </c>
      <c r="F5676" s="28">
        <v>6.1</v>
      </c>
      <c r="G5676" s="28">
        <v>84.11</v>
      </c>
      <c r="H5676" s="28" t="s">
        <v>45</v>
      </c>
      <c r="I5676" s="28">
        <v>4.6</v>
      </c>
      <c r="J5676" s="28">
        <v>8.36</v>
      </c>
      <c r="K5676" s="28">
        <v>284.55</v>
      </c>
      <c r="L5676" s="28">
        <v>7.99</v>
      </c>
      <c r="M5676" s="28" t="s">
        <v>48</v>
      </c>
      <c r="N5676" s="28">
        <v>76.62</v>
      </c>
    </row>
    <row r="5677">
      <c r="A5677" s="28">
        <v>5676.0</v>
      </c>
      <c r="B5677" s="28">
        <v>21.0</v>
      </c>
      <c r="C5677" s="28" t="s">
        <v>52</v>
      </c>
      <c r="D5677" s="28">
        <v>6.25</v>
      </c>
      <c r="E5677" s="28">
        <v>9.01</v>
      </c>
      <c r="F5677" s="28">
        <v>8.44</v>
      </c>
      <c r="G5677" s="28">
        <v>76.79</v>
      </c>
      <c r="H5677" s="28" t="s">
        <v>45</v>
      </c>
      <c r="I5677" s="28">
        <v>0.83</v>
      </c>
      <c r="J5677" s="28">
        <v>8.75</v>
      </c>
      <c r="K5677" s="28">
        <v>231.56</v>
      </c>
      <c r="L5677" s="28">
        <v>8.69</v>
      </c>
      <c r="M5677" s="28" t="s">
        <v>46</v>
      </c>
      <c r="N5677" s="28">
        <v>94.0844926292403</v>
      </c>
    </row>
    <row r="5678">
      <c r="A5678" s="28">
        <v>5677.0</v>
      </c>
      <c r="B5678" s="28">
        <v>23.0</v>
      </c>
      <c r="C5678" s="28" t="s">
        <v>44</v>
      </c>
      <c r="D5678" s="28">
        <v>1.75</v>
      </c>
      <c r="E5678" s="28">
        <v>6.35</v>
      </c>
      <c r="F5678" s="28">
        <v>6.66</v>
      </c>
      <c r="G5678" s="28">
        <v>85.17</v>
      </c>
      <c r="H5678" s="28" t="s">
        <v>45</v>
      </c>
      <c r="I5678" s="28">
        <v>0.95</v>
      </c>
      <c r="J5678" s="28">
        <v>5.56</v>
      </c>
      <c r="K5678" s="28">
        <v>299.75</v>
      </c>
      <c r="L5678" s="28">
        <v>5.45</v>
      </c>
      <c r="M5678" s="28" t="s">
        <v>48</v>
      </c>
      <c r="N5678" s="28">
        <v>99.15</v>
      </c>
    </row>
    <row r="5679">
      <c r="A5679" s="28">
        <v>5678.0</v>
      </c>
      <c r="B5679" s="28">
        <v>18.0</v>
      </c>
      <c r="C5679" s="28" t="s">
        <v>44</v>
      </c>
      <c r="D5679" s="28">
        <v>6.97</v>
      </c>
      <c r="E5679" s="28">
        <v>9.28</v>
      </c>
      <c r="F5679" s="28">
        <v>7.74</v>
      </c>
      <c r="G5679" s="28">
        <v>63.7</v>
      </c>
      <c r="H5679" s="28" t="s">
        <v>45</v>
      </c>
      <c r="I5679" s="28">
        <v>3.0</v>
      </c>
      <c r="J5679" s="28">
        <v>8.34</v>
      </c>
      <c r="K5679" s="28">
        <v>247.34</v>
      </c>
      <c r="L5679" s="28">
        <v>14.52</v>
      </c>
      <c r="M5679" s="28" t="s">
        <v>46</v>
      </c>
      <c r="N5679" s="28">
        <v>95.7056989181405</v>
      </c>
    </row>
    <row r="5680">
      <c r="A5680" s="28">
        <v>5679.0</v>
      </c>
      <c r="B5680" s="28">
        <v>24.0</v>
      </c>
      <c r="C5680" s="28" t="s">
        <v>44</v>
      </c>
      <c r="D5680" s="28">
        <v>0.42</v>
      </c>
      <c r="E5680" s="28">
        <v>4.21</v>
      </c>
      <c r="F5680" s="28">
        <v>4.87</v>
      </c>
      <c r="G5680" s="28">
        <v>90.31</v>
      </c>
      <c r="H5680" s="28" t="s">
        <v>45</v>
      </c>
      <c r="I5680" s="28">
        <v>2.27</v>
      </c>
      <c r="J5680" s="28">
        <v>5.88</v>
      </c>
      <c r="K5680" s="28">
        <v>305.6</v>
      </c>
      <c r="L5680" s="28">
        <v>6.11</v>
      </c>
      <c r="M5680" s="28" t="s">
        <v>48</v>
      </c>
      <c r="N5680" s="28">
        <v>80.52</v>
      </c>
    </row>
    <row r="5681">
      <c r="A5681" s="28">
        <v>5680.0</v>
      </c>
      <c r="B5681" s="28">
        <v>24.0</v>
      </c>
      <c r="C5681" s="28" t="s">
        <v>44</v>
      </c>
      <c r="D5681" s="28">
        <v>6.26</v>
      </c>
      <c r="E5681" s="28">
        <v>7.26</v>
      </c>
      <c r="F5681" s="28">
        <v>4.53</v>
      </c>
      <c r="G5681" s="28">
        <v>81.63</v>
      </c>
      <c r="H5681" s="28" t="s">
        <v>51</v>
      </c>
      <c r="I5681" s="28">
        <v>3.59</v>
      </c>
      <c r="J5681" s="28">
        <v>8.78</v>
      </c>
      <c r="K5681" s="28">
        <v>250.1</v>
      </c>
      <c r="L5681" s="28">
        <v>12.04</v>
      </c>
      <c r="M5681" s="28" t="s">
        <v>50</v>
      </c>
      <c r="N5681" s="28">
        <v>62.6183944564429</v>
      </c>
    </row>
    <row r="5682">
      <c r="A5682" s="28">
        <v>5681.0</v>
      </c>
      <c r="B5682" s="28">
        <v>17.0</v>
      </c>
      <c r="C5682" s="28" t="s">
        <v>49</v>
      </c>
      <c r="D5682" s="28">
        <v>4.93</v>
      </c>
      <c r="E5682" s="28">
        <v>6.84</v>
      </c>
      <c r="F5682" s="28">
        <v>5.2</v>
      </c>
      <c r="G5682" s="28">
        <v>98.27</v>
      </c>
      <c r="H5682" s="28" t="s">
        <v>45</v>
      </c>
      <c r="I5682" s="28">
        <v>1.44</v>
      </c>
      <c r="J5682" s="28">
        <v>9.82</v>
      </c>
      <c r="K5682" s="28">
        <v>266.55</v>
      </c>
      <c r="L5682" s="28">
        <v>13.81</v>
      </c>
      <c r="M5682" s="28" t="s">
        <v>48</v>
      </c>
      <c r="N5682" s="28">
        <v>57.33</v>
      </c>
    </row>
    <row r="5683">
      <c r="A5683" s="28">
        <v>5682.0</v>
      </c>
      <c r="B5683" s="28">
        <v>23.0</v>
      </c>
      <c r="C5683" s="28" t="s">
        <v>49</v>
      </c>
      <c r="D5683" s="28">
        <v>2.52</v>
      </c>
      <c r="E5683" s="28">
        <v>7.03</v>
      </c>
      <c r="F5683" s="28">
        <v>5.57</v>
      </c>
      <c r="G5683" s="28">
        <v>85.5</v>
      </c>
      <c r="H5683" s="28" t="s">
        <v>45</v>
      </c>
      <c r="I5683" s="28">
        <v>2.72</v>
      </c>
      <c r="J5683" s="28">
        <v>7.65</v>
      </c>
      <c r="K5683" s="28">
        <v>296.77</v>
      </c>
      <c r="L5683" s="28">
        <v>2.64</v>
      </c>
      <c r="M5683" s="28" t="s">
        <v>50</v>
      </c>
      <c r="N5683" s="28">
        <v>85.82</v>
      </c>
    </row>
    <row r="5684">
      <c r="A5684" s="28">
        <v>5683.0</v>
      </c>
      <c r="B5684" s="28">
        <v>20.0</v>
      </c>
      <c r="C5684" s="28" t="s">
        <v>44</v>
      </c>
      <c r="D5684" s="28">
        <v>5.77</v>
      </c>
      <c r="E5684" s="28">
        <v>6.81</v>
      </c>
      <c r="F5684" s="28">
        <v>6.74</v>
      </c>
      <c r="G5684" s="28">
        <v>66.07</v>
      </c>
      <c r="H5684" s="28" t="s">
        <v>47</v>
      </c>
      <c r="I5684" s="28">
        <v>1.93</v>
      </c>
      <c r="J5684" s="28">
        <v>11.71</v>
      </c>
      <c r="K5684" s="28">
        <v>254.1</v>
      </c>
      <c r="L5684" s="28">
        <v>11.91</v>
      </c>
      <c r="M5684" s="28" t="s">
        <v>46</v>
      </c>
      <c r="N5684" s="28">
        <v>62.06</v>
      </c>
    </row>
    <row r="5685">
      <c r="A5685" s="28">
        <v>5684.0</v>
      </c>
      <c r="B5685" s="28">
        <v>19.0</v>
      </c>
      <c r="C5685" s="28" t="s">
        <v>49</v>
      </c>
      <c r="D5685" s="28">
        <v>6.26</v>
      </c>
      <c r="E5685" s="28">
        <v>2.99</v>
      </c>
      <c r="F5685" s="28">
        <v>8.41</v>
      </c>
      <c r="G5685" s="28">
        <v>79.1</v>
      </c>
      <c r="H5685" s="28" t="s">
        <v>47</v>
      </c>
      <c r="I5685" s="28">
        <v>1.41</v>
      </c>
      <c r="J5685" s="28">
        <v>10.97</v>
      </c>
      <c r="K5685" s="28">
        <v>251.06</v>
      </c>
      <c r="L5685" s="28">
        <v>15.64</v>
      </c>
      <c r="M5685" s="28" t="s">
        <v>46</v>
      </c>
      <c r="N5685" s="28">
        <v>44.53</v>
      </c>
    </row>
    <row r="5686">
      <c r="A5686" s="28">
        <v>5685.0</v>
      </c>
      <c r="B5686" s="28">
        <v>20.0</v>
      </c>
      <c r="C5686" s="28" t="s">
        <v>49</v>
      </c>
      <c r="D5686" s="28">
        <v>7.47</v>
      </c>
      <c r="E5686" s="28">
        <v>2.29</v>
      </c>
      <c r="F5686" s="28">
        <v>6.13</v>
      </c>
      <c r="G5686" s="28">
        <v>62.31</v>
      </c>
      <c r="H5686" s="28" t="s">
        <v>45</v>
      </c>
      <c r="I5686" s="28">
        <v>3.65</v>
      </c>
      <c r="J5686" s="28">
        <v>10.68</v>
      </c>
      <c r="K5686" s="28">
        <v>234.69</v>
      </c>
      <c r="L5686" s="28">
        <v>17.92</v>
      </c>
      <c r="M5686" s="28" t="s">
        <v>46</v>
      </c>
      <c r="N5686" s="28">
        <v>14.96</v>
      </c>
    </row>
    <row r="5687">
      <c r="A5687" s="28">
        <v>5686.0</v>
      </c>
      <c r="B5687" s="28">
        <v>19.0</v>
      </c>
      <c r="C5687" s="28" t="s">
        <v>49</v>
      </c>
      <c r="D5687" s="28">
        <v>2.94</v>
      </c>
      <c r="E5687" s="28">
        <v>9.81</v>
      </c>
      <c r="F5687" s="28">
        <v>6.59</v>
      </c>
      <c r="G5687" s="28">
        <v>89.82</v>
      </c>
      <c r="H5687" s="28" t="s">
        <v>47</v>
      </c>
      <c r="I5687" s="28">
        <v>3.98</v>
      </c>
      <c r="J5687" s="28">
        <v>4.7</v>
      </c>
      <c r="K5687" s="28">
        <v>296.57</v>
      </c>
      <c r="L5687" s="28">
        <v>3.44</v>
      </c>
      <c r="M5687" s="28" t="s">
        <v>48</v>
      </c>
      <c r="N5687" s="28">
        <v>100.0</v>
      </c>
    </row>
    <row r="5688">
      <c r="A5688" s="28">
        <v>5687.0</v>
      </c>
      <c r="B5688" s="28">
        <v>23.0</v>
      </c>
      <c r="C5688" s="28" t="s">
        <v>49</v>
      </c>
      <c r="D5688" s="28">
        <v>5.49</v>
      </c>
      <c r="E5688" s="28">
        <v>1.41</v>
      </c>
      <c r="F5688" s="28">
        <v>4.02</v>
      </c>
      <c r="G5688" s="28">
        <v>80.07</v>
      </c>
      <c r="H5688" s="28" t="s">
        <v>51</v>
      </c>
      <c r="I5688" s="28">
        <v>1.64</v>
      </c>
      <c r="J5688" s="28">
        <v>6.73</v>
      </c>
      <c r="K5688" s="28">
        <v>246.94</v>
      </c>
      <c r="L5688" s="28">
        <v>10.01</v>
      </c>
      <c r="M5688" s="28" t="s">
        <v>46</v>
      </c>
      <c r="N5688" s="28">
        <v>23.8775432327192</v>
      </c>
    </row>
    <row r="5689">
      <c r="A5689" s="28">
        <v>5688.0</v>
      </c>
      <c r="B5689" s="28">
        <v>19.0</v>
      </c>
      <c r="C5689" s="28" t="s">
        <v>44</v>
      </c>
      <c r="D5689" s="28">
        <v>4.82</v>
      </c>
      <c r="E5689" s="28">
        <v>5.21</v>
      </c>
      <c r="F5689" s="28">
        <v>4.17</v>
      </c>
      <c r="G5689" s="28">
        <v>74.79</v>
      </c>
      <c r="H5689" s="28" t="s">
        <v>45</v>
      </c>
      <c r="I5689" s="28">
        <v>3.11</v>
      </c>
      <c r="J5689" s="28">
        <v>10.25</v>
      </c>
      <c r="K5689" s="28">
        <v>265.56</v>
      </c>
      <c r="L5689" s="28">
        <v>12.45</v>
      </c>
      <c r="M5689" s="28" t="s">
        <v>48</v>
      </c>
      <c r="N5689" s="28">
        <v>56.87</v>
      </c>
    </row>
    <row r="5690">
      <c r="A5690" s="28">
        <v>5689.0</v>
      </c>
      <c r="B5690" s="28">
        <v>21.0</v>
      </c>
      <c r="C5690" s="28" t="s">
        <v>49</v>
      </c>
      <c r="D5690" s="28">
        <v>4.2</v>
      </c>
      <c r="E5690" s="28">
        <v>4.83</v>
      </c>
      <c r="F5690" s="28">
        <v>4.42</v>
      </c>
      <c r="G5690" s="28">
        <v>98.74</v>
      </c>
      <c r="H5690" s="28" t="s">
        <v>45</v>
      </c>
      <c r="I5690" s="28">
        <v>0.89</v>
      </c>
      <c r="J5690" s="28">
        <v>7.43</v>
      </c>
      <c r="K5690" s="28">
        <v>281.79</v>
      </c>
      <c r="L5690" s="28">
        <v>9.82</v>
      </c>
      <c r="M5690" s="28" t="s">
        <v>48</v>
      </c>
      <c r="N5690" s="28">
        <v>75.5662240251588</v>
      </c>
    </row>
    <row r="5691">
      <c r="A5691" s="28">
        <v>5690.0</v>
      </c>
      <c r="B5691" s="28">
        <v>17.0</v>
      </c>
      <c r="C5691" s="28" t="s">
        <v>44</v>
      </c>
      <c r="D5691" s="28">
        <v>7.12</v>
      </c>
      <c r="E5691" s="28">
        <v>4.24</v>
      </c>
      <c r="F5691" s="28">
        <v>7.49</v>
      </c>
      <c r="G5691" s="28">
        <v>97.62</v>
      </c>
      <c r="H5691" s="28" t="s">
        <v>47</v>
      </c>
      <c r="I5691" s="28">
        <v>3.95</v>
      </c>
      <c r="J5691" s="28">
        <v>11.87</v>
      </c>
      <c r="K5691" s="28">
        <v>226.72</v>
      </c>
      <c r="L5691" s="28">
        <v>17.71</v>
      </c>
      <c r="M5691" s="28" t="s">
        <v>46</v>
      </c>
      <c r="N5691" s="28">
        <v>47.44</v>
      </c>
    </row>
    <row r="5692">
      <c r="A5692" s="28">
        <v>5691.0</v>
      </c>
      <c r="B5692" s="28">
        <v>20.0</v>
      </c>
      <c r="C5692" s="28" t="s">
        <v>49</v>
      </c>
      <c r="D5692" s="28">
        <v>0.03</v>
      </c>
      <c r="E5692" s="28">
        <v>8.04</v>
      </c>
      <c r="F5692" s="28">
        <v>6.43</v>
      </c>
      <c r="G5692" s="28">
        <v>98.11</v>
      </c>
      <c r="H5692" s="28" t="s">
        <v>47</v>
      </c>
      <c r="I5692" s="28">
        <v>1.41</v>
      </c>
      <c r="J5692" s="28">
        <v>3.51</v>
      </c>
      <c r="K5692" s="28">
        <v>312.73</v>
      </c>
      <c r="L5692" s="28">
        <v>3.63</v>
      </c>
      <c r="M5692" s="28" t="s">
        <v>48</v>
      </c>
      <c r="N5692" s="28">
        <v>100.0</v>
      </c>
    </row>
    <row r="5693">
      <c r="A5693" s="28">
        <v>5692.0</v>
      </c>
      <c r="B5693" s="28">
        <v>21.0</v>
      </c>
      <c r="C5693" s="28" t="s">
        <v>44</v>
      </c>
      <c r="D5693" s="28">
        <v>2.26</v>
      </c>
      <c r="E5693" s="28">
        <v>7.71</v>
      </c>
      <c r="F5693" s="28">
        <v>4.96</v>
      </c>
      <c r="G5693" s="28">
        <v>68.84</v>
      </c>
      <c r="H5693" s="28" t="s">
        <v>47</v>
      </c>
      <c r="I5693" s="28">
        <v>0.85</v>
      </c>
      <c r="J5693" s="28">
        <v>7.66</v>
      </c>
      <c r="K5693" s="28">
        <v>298.12</v>
      </c>
      <c r="L5693" s="28">
        <v>4.66</v>
      </c>
      <c r="M5693" s="28" t="s">
        <v>50</v>
      </c>
      <c r="N5693" s="28">
        <v>74.03</v>
      </c>
    </row>
    <row r="5694">
      <c r="A5694" s="28">
        <v>5693.0</v>
      </c>
      <c r="B5694" s="28">
        <v>20.0</v>
      </c>
      <c r="C5694" s="28" t="s">
        <v>49</v>
      </c>
      <c r="D5694" s="28">
        <v>4.31</v>
      </c>
      <c r="E5694" s="28">
        <v>9.15</v>
      </c>
      <c r="F5694" s="28">
        <v>6.96</v>
      </c>
      <c r="G5694" s="28">
        <v>89.14</v>
      </c>
      <c r="H5694" s="28" t="s">
        <v>51</v>
      </c>
      <c r="I5694" s="28">
        <v>4.7</v>
      </c>
      <c r="J5694" s="28">
        <v>9.06</v>
      </c>
      <c r="K5694" s="28">
        <v>282.1</v>
      </c>
      <c r="L5694" s="28">
        <v>11.88</v>
      </c>
      <c r="M5694" s="28" t="s">
        <v>48</v>
      </c>
      <c r="N5694" s="28">
        <v>96.61</v>
      </c>
    </row>
    <row r="5695">
      <c r="A5695" s="28">
        <v>5694.0</v>
      </c>
      <c r="B5695" s="28">
        <v>17.0</v>
      </c>
      <c r="C5695" s="28" t="s">
        <v>49</v>
      </c>
      <c r="D5695" s="28">
        <v>1.43</v>
      </c>
      <c r="E5695" s="28">
        <v>4.56</v>
      </c>
      <c r="F5695" s="28">
        <v>6.72</v>
      </c>
      <c r="G5695" s="28">
        <v>97.82</v>
      </c>
      <c r="H5695" s="28" t="s">
        <v>51</v>
      </c>
      <c r="I5695" s="28">
        <v>2.11</v>
      </c>
      <c r="J5695" s="28">
        <v>2.86</v>
      </c>
      <c r="K5695" s="28">
        <v>301.5</v>
      </c>
      <c r="L5695" s="28">
        <v>2.14</v>
      </c>
      <c r="M5695" s="28" t="s">
        <v>48</v>
      </c>
      <c r="N5695" s="28">
        <v>91.52</v>
      </c>
    </row>
    <row r="5696">
      <c r="A5696" s="28">
        <v>5695.0</v>
      </c>
      <c r="B5696" s="28">
        <v>22.0</v>
      </c>
      <c r="C5696" s="28" t="s">
        <v>44</v>
      </c>
      <c r="D5696" s="28">
        <v>7.26</v>
      </c>
      <c r="E5696" s="28">
        <v>6.08</v>
      </c>
      <c r="F5696" s="28">
        <v>4.44</v>
      </c>
      <c r="G5696" s="28">
        <v>82.83</v>
      </c>
      <c r="H5696" s="28" t="s">
        <v>51</v>
      </c>
      <c r="I5696" s="28">
        <v>3.22</v>
      </c>
      <c r="J5696" s="28">
        <v>12.02</v>
      </c>
      <c r="K5696" s="28">
        <v>233.84</v>
      </c>
      <c r="L5696" s="28">
        <v>17.57</v>
      </c>
      <c r="M5696" s="28" t="s">
        <v>46</v>
      </c>
      <c r="N5696" s="28">
        <v>43.79</v>
      </c>
    </row>
    <row r="5697">
      <c r="A5697" s="28">
        <v>5696.0</v>
      </c>
      <c r="B5697" s="28">
        <v>19.0</v>
      </c>
      <c r="C5697" s="28" t="s">
        <v>44</v>
      </c>
      <c r="D5697" s="28">
        <v>5.18</v>
      </c>
      <c r="E5697" s="28">
        <v>9.03</v>
      </c>
      <c r="F5697" s="28">
        <v>7.2</v>
      </c>
      <c r="G5697" s="28">
        <v>68.57</v>
      </c>
      <c r="H5697" s="28" t="s">
        <v>47</v>
      </c>
      <c r="I5697" s="28">
        <v>4.05</v>
      </c>
      <c r="J5697" s="28">
        <v>7.51</v>
      </c>
      <c r="K5697" s="28">
        <v>261.48</v>
      </c>
      <c r="L5697" s="28">
        <v>10.59</v>
      </c>
      <c r="M5697" s="28" t="s">
        <v>46</v>
      </c>
      <c r="N5697" s="28">
        <v>82.1878206273569</v>
      </c>
    </row>
    <row r="5698">
      <c r="A5698" s="28">
        <v>5697.0</v>
      </c>
      <c r="B5698" s="28">
        <v>23.0</v>
      </c>
      <c r="C5698" s="28" t="s">
        <v>49</v>
      </c>
      <c r="D5698" s="28">
        <v>3.82</v>
      </c>
      <c r="E5698" s="28">
        <v>9.94</v>
      </c>
      <c r="F5698" s="28">
        <v>7.84</v>
      </c>
      <c r="G5698" s="28">
        <v>92.71</v>
      </c>
      <c r="H5698" s="28" t="s">
        <v>47</v>
      </c>
      <c r="I5698" s="28">
        <v>3.43</v>
      </c>
      <c r="J5698" s="28">
        <v>8.69</v>
      </c>
      <c r="K5698" s="28">
        <v>269.29</v>
      </c>
      <c r="L5698" s="28">
        <v>12.23</v>
      </c>
      <c r="M5698" s="28" t="s">
        <v>48</v>
      </c>
      <c r="N5698" s="28">
        <v>95.83</v>
      </c>
    </row>
    <row r="5699">
      <c r="A5699" s="28">
        <v>5698.0</v>
      </c>
      <c r="B5699" s="28">
        <v>22.0</v>
      </c>
      <c r="C5699" s="28" t="s">
        <v>49</v>
      </c>
      <c r="D5699" s="28">
        <v>6.52</v>
      </c>
      <c r="E5699" s="28">
        <v>9.72</v>
      </c>
      <c r="F5699" s="28">
        <v>5.43</v>
      </c>
      <c r="G5699" s="28">
        <v>95.2</v>
      </c>
      <c r="H5699" s="28" t="s">
        <v>45</v>
      </c>
      <c r="I5699" s="28">
        <v>2.82</v>
      </c>
      <c r="J5699" s="28">
        <v>12.26</v>
      </c>
      <c r="K5699" s="28">
        <v>263.7</v>
      </c>
      <c r="L5699" s="28">
        <v>17.08</v>
      </c>
      <c r="M5699" s="28" t="s">
        <v>50</v>
      </c>
      <c r="N5699" s="28">
        <v>80.7247352721848</v>
      </c>
    </row>
    <row r="5700">
      <c r="A5700" s="28">
        <v>5699.0</v>
      </c>
      <c r="B5700" s="28">
        <v>22.0</v>
      </c>
      <c r="C5700" s="28" t="s">
        <v>44</v>
      </c>
      <c r="D5700" s="28">
        <v>3.61</v>
      </c>
      <c r="E5700" s="28">
        <v>7.46</v>
      </c>
      <c r="F5700" s="28">
        <v>7.44</v>
      </c>
      <c r="G5700" s="28">
        <v>88.13</v>
      </c>
      <c r="H5700" s="28" t="s">
        <v>51</v>
      </c>
      <c r="I5700" s="28">
        <v>1.86</v>
      </c>
      <c r="J5700" s="28">
        <v>9.26</v>
      </c>
      <c r="K5700" s="28">
        <v>267.43</v>
      </c>
      <c r="L5700" s="28">
        <v>8.07</v>
      </c>
      <c r="M5700" s="28" t="s">
        <v>48</v>
      </c>
      <c r="N5700" s="28">
        <v>87.64</v>
      </c>
    </row>
    <row r="5701">
      <c r="A5701" s="28">
        <v>5700.0</v>
      </c>
      <c r="B5701" s="28">
        <v>24.0</v>
      </c>
      <c r="C5701" s="28" t="s">
        <v>49</v>
      </c>
      <c r="D5701" s="28">
        <v>4.47</v>
      </c>
      <c r="E5701" s="28">
        <v>2.29</v>
      </c>
      <c r="F5701" s="28">
        <v>5.0</v>
      </c>
      <c r="G5701" s="28">
        <v>71.74</v>
      </c>
      <c r="H5701" s="28" t="s">
        <v>51</v>
      </c>
      <c r="I5701" s="28">
        <v>4.59</v>
      </c>
      <c r="J5701" s="28">
        <v>6.1</v>
      </c>
      <c r="K5701" s="28">
        <v>267.26</v>
      </c>
      <c r="L5701" s="28">
        <v>6.4</v>
      </c>
      <c r="M5701" s="28" t="s">
        <v>48</v>
      </c>
      <c r="N5701" s="28">
        <v>41.44</v>
      </c>
    </row>
    <row r="5702">
      <c r="A5702" s="28">
        <v>5701.0</v>
      </c>
      <c r="B5702" s="28">
        <v>16.0</v>
      </c>
      <c r="C5702" s="28" t="s">
        <v>44</v>
      </c>
      <c r="D5702" s="28">
        <v>0.02</v>
      </c>
      <c r="E5702" s="28">
        <v>1.21</v>
      </c>
      <c r="F5702" s="28">
        <v>7.78</v>
      </c>
      <c r="G5702" s="28">
        <v>67.63</v>
      </c>
      <c r="H5702" s="28" t="s">
        <v>45</v>
      </c>
      <c r="I5702" s="28">
        <v>0.67</v>
      </c>
      <c r="J5702" s="28">
        <v>1.29</v>
      </c>
      <c r="K5702" s="28">
        <v>320.82</v>
      </c>
      <c r="L5702" s="28">
        <v>3.05</v>
      </c>
      <c r="M5702" s="28" t="s">
        <v>48</v>
      </c>
      <c r="N5702" s="28">
        <v>57.46</v>
      </c>
    </row>
    <row r="5703">
      <c r="A5703" s="28">
        <v>5702.0</v>
      </c>
      <c r="B5703" s="28">
        <v>21.0</v>
      </c>
      <c r="C5703" s="28" t="s">
        <v>44</v>
      </c>
      <c r="D5703" s="28">
        <v>2.93</v>
      </c>
      <c r="E5703" s="28">
        <v>8.43</v>
      </c>
      <c r="F5703" s="28">
        <v>8.56</v>
      </c>
      <c r="G5703" s="28">
        <v>84.97</v>
      </c>
      <c r="H5703" s="28" t="s">
        <v>51</v>
      </c>
      <c r="I5703" s="28">
        <v>4.42</v>
      </c>
      <c r="J5703" s="28">
        <v>7.81</v>
      </c>
      <c r="K5703" s="28">
        <v>262.96</v>
      </c>
      <c r="L5703" s="28">
        <v>6.89</v>
      </c>
      <c r="M5703" s="28" t="s">
        <v>48</v>
      </c>
      <c r="N5703" s="28">
        <v>100.0</v>
      </c>
    </row>
    <row r="5704">
      <c r="A5704" s="28">
        <v>5703.0</v>
      </c>
      <c r="B5704" s="28">
        <v>21.0</v>
      </c>
      <c r="C5704" s="28" t="s">
        <v>44</v>
      </c>
      <c r="D5704" s="28">
        <v>1.11</v>
      </c>
      <c r="E5704" s="28">
        <v>8.57</v>
      </c>
      <c r="F5704" s="28">
        <v>6.21</v>
      </c>
      <c r="G5704" s="28">
        <v>79.31</v>
      </c>
      <c r="H5704" s="28" t="s">
        <v>47</v>
      </c>
      <c r="I5704" s="28">
        <v>3.55</v>
      </c>
      <c r="J5704" s="28">
        <v>5.66</v>
      </c>
      <c r="K5704" s="28">
        <v>298.26</v>
      </c>
      <c r="L5704" s="28">
        <v>3.29</v>
      </c>
      <c r="M5704" s="28" t="s">
        <v>48</v>
      </c>
      <c r="N5704" s="28">
        <v>100.0</v>
      </c>
    </row>
    <row r="5705">
      <c r="A5705" s="28">
        <v>5704.0</v>
      </c>
      <c r="B5705" s="28">
        <v>21.0</v>
      </c>
      <c r="C5705" s="28" t="s">
        <v>44</v>
      </c>
      <c r="D5705" s="28">
        <v>5.52</v>
      </c>
      <c r="E5705" s="28">
        <v>7.72</v>
      </c>
      <c r="F5705" s="28">
        <v>5.22</v>
      </c>
      <c r="G5705" s="28">
        <v>86.75</v>
      </c>
      <c r="H5705" s="28" t="s">
        <v>47</v>
      </c>
      <c r="I5705" s="28">
        <v>2.86</v>
      </c>
      <c r="J5705" s="28">
        <v>7.4</v>
      </c>
      <c r="K5705" s="28">
        <v>240.24</v>
      </c>
      <c r="L5705" s="28">
        <v>13.46</v>
      </c>
      <c r="M5705" s="28" t="s">
        <v>50</v>
      </c>
      <c r="N5705" s="28">
        <v>83.6834952669178</v>
      </c>
    </row>
    <row r="5706">
      <c r="A5706" s="28">
        <v>5705.0</v>
      </c>
      <c r="B5706" s="28">
        <v>21.0</v>
      </c>
      <c r="C5706" s="28" t="s">
        <v>49</v>
      </c>
      <c r="D5706" s="28">
        <v>3.83</v>
      </c>
      <c r="E5706" s="28">
        <v>3.52</v>
      </c>
      <c r="F5706" s="28">
        <v>6.0</v>
      </c>
      <c r="G5706" s="28">
        <v>64.47</v>
      </c>
      <c r="H5706" s="28" t="s">
        <v>47</v>
      </c>
      <c r="I5706" s="28">
        <v>1.62</v>
      </c>
      <c r="J5706" s="28">
        <v>8.25</v>
      </c>
      <c r="K5706" s="28">
        <v>281.24</v>
      </c>
      <c r="L5706" s="28">
        <v>7.82</v>
      </c>
      <c r="M5706" s="28" t="s">
        <v>48</v>
      </c>
      <c r="N5706" s="28">
        <v>53.82</v>
      </c>
    </row>
    <row r="5707">
      <c r="A5707" s="28">
        <v>5706.0</v>
      </c>
      <c r="B5707" s="28">
        <v>22.0</v>
      </c>
      <c r="C5707" s="28" t="s">
        <v>52</v>
      </c>
      <c r="D5707" s="28">
        <v>2.41</v>
      </c>
      <c r="E5707" s="28">
        <v>6.76</v>
      </c>
      <c r="F5707" s="28">
        <v>5.25</v>
      </c>
      <c r="G5707" s="28">
        <v>65.44</v>
      </c>
      <c r="H5707" s="28" t="s">
        <v>45</v>
      </c>
      <c r="I5707" s="28">
        <v>0.73</v>
      </c>
      <c r="J5707" s="28">
        <v>3.49</v>
      </c>
      <c r="K5707" s="28">
        <v>274.15</v>
      </c>
      <c r="L5707" s="28">
        <v>5.76</v>
      </c>
      <c r="M5707" s="28" t="s">
        <v>48</v>
      </c>
      <c r="N5707" s="28">
        <v>71.63</v>
      </c>
    </row>
    <row r="5708">
      <c r="A5708" s="28">
        <v>5707.0</v>
      </c>
      <c r="B5708" s="28">
        <v>21.0</v>
      </c>
      <c r="C5708" s="28" t="s">
        <v>44</v>
      </c>
      <c r="D5708" s="28">
        <v>3.74</v>
      </c>
      <c r="E5708" s="28">
        <v>3.85</v>
      </c>
      <c r="F5708" s="28">
        <v>4.01</v>
      </c>
      <c r="G5708" s="28">
        <v>74.52</v>
      </c>
      <c r="H5708" s="28" t="s">
        <v>45</v>
      </c>
      <c r="I5708" s="28">
        <v>2.22</v>
      </c>
      <c r="J5708" s="28">
        <v>7.9</v>
      </c>
      <c r="K5708" s="28">
        <v>284.54</v>
      </c>
      <c r="L5708" s="28">
        <v>9.6</v>
      </c>
      <c r="M5708" s="28" t="s">
        <v>48</v>
      </c>
      <c r="N5708" s="28">
        <v>41.32</v>
      </c>
    </row>
    <row r="5709">
      <c r="A5709" s="28">
        <v>5708.0</v>
      </c>
      <c r="B5709" s="28">
        <v>16.0</v>
      </c>
      <c r="C5709" s="28" t="s">
        <v>49</v>
      </c>
      <c r="D5709" s="28">
        <v>1.68</v>
      </c>
      <c r="E5709" s="28">
        <v>5.06</v>
      </c>
      <c r="F5709" s="28">
        <v>7.25</v>
      </c>
      <c r="G5709" s="28">
        <v>70.35</v>
      </c>
      <c r="H5709" s="28" t="s">
        <v>45</v>
      </c>
      <c r="I5709" s="28">
        <v>3.92</v>
      </c>
      <c r="J5709" s="28">
        <v>6.84</v>
      </c>
      <c r="K5709" s="28">
        <v>288.04</v>
      </c>
      <c r="L5709" s="28">
        <v>5.78</v>
      </c>
      <c r="M5709" s="28" t="s">
        <v>48</v>
      </c>
      <c r="N5709" s="28">
        <v>78.27</v>
      </c>
    </row>
    <row r="5710">
      <c r="A5710" s="28">
        <v>5709.0</v>
      </c>
      <c r="B5710" s="28">
        <v>18.0</v>
      </c>
      <c r="C5710" s="28" t="s">
        <v>44</v>
      </c>
      <c r="D5710" s="28">
        <v>7.4</v>
      </c>
      <c r="E5710" s="28">
        <v>4.44</v>
      </c>
      <c r="F5710" s="28">
        <v>4.21</v>
      </c>
      <c r="G5710" s="28">
        <v>84.77</v>
      </c>
      <c r="H5710" s="28" t="s">
        <v>51</v>
      </c>
      <c r="I5710" s="28">
        <v>3.73</v>
      </c>
      <c r="J5710" s="28">
        <v>11.61</v>
      </c>
      <c r="K5710" s="28">
        <v>240.82</v>
      </c>
      <c r="L5710" s="28">
        <v>19.3</v>
      </c>
      <c r="M5710" s="28" t="s">
        <v>46</v>
      </c>
      <c r="N5710" s="28">
        <v>24.49</v>
      </c>
    </row>
    <row r="5711">
      <c r="A5711" s="28">
        <v>5710.0</v>
      </c>
      <c r="B5711" s="28">
        <v>17.0</v>
      </c>
      <c r="C5711" s="28" t="s">
        <v>49</v>
      </c>
      <c r="D5711" s="28">
        <v>0.43</v>
      </c>
      <c r="E5711" s="28">
        <v>9.22</v>
      </c>
      <c r="F5711" s="28">
        <v>5.05</v>
      </c>
      <c r="G5711" s="28">
        <v>74.7</v>
      </c>
      <c r="H5711" s="28" t="s">
        <v>47</v>
      </c>
      <c r="I5711" s="28">
        <v>3.23</v>
      </c>
      <c r="J5711" s="28">
        <v>1.76</v>
      </c>
      <c r="K5711" s="28">
        <v>300.88</v>
      </c>
      <c r="L5711" s="28">
        <v>2.46</v>
      </c>
      <c r="M5711" s="28" t="s">
        <v>50</v>
      </c>
      <c r="N5711" s="28">
        <v>100.0</v>
      </c>
    </row>
    <row r="5712">
      <c r="A5712" s="28">
        <v>5711.0</v>
      </c>
      <c r="B5712" s="28">
        <v>21.0</v>
      </c>
      <c r="C5712" s="28" t="s">
        <v>44</v>
      </c>
      <c r="D5712" s="28">
        <v>6.92</v>
      </c>
      <c r="E5712" s="28">
        <v>3.11</v>
      </c>
      <c r="F5712" s="28">
        <v>7.61</v>
      </c>
      <c r="G5712" s="28">
        <v>87.36</v>
      </c>
      <c r="H5712" s="28" t="s">
        <v>47</v>
      </c>
      <c r="I5712" s="28">
        <v>4.96</v>
      </c>
      <c r="J5712" s="28">
        <v>12.87</v>
      </c>
      <c r="K5712" s="28">
        <v>241.2</v>
      </c>
      <c r="L5712" s="28">
        <v>18.77</v>
      </c>
      <c r="M5712" s="28" t="s">
        <v>46</v>
      </c>
      <c r="N5712" s="28">
        <v>43.21</v>
      </c>
    </row>
    <row r="5713">
      <c r="A5713" s="28">
        <v>5712.0</v>
      </c>
      <c r="B5713" s="28">
        <v>23.0</v>
      </c>
      <c r="C5713" s="28" t="s">
        <v>49</v>
      </c>
      <c r="D5713" s="28">
        <v>4.09</v>
      </c>
      <c r="E5713" s="28">
        <v>6.2</v>
      </c>
      <c r="F5713" s="28">
        <v>7.33</v>
      </c>
      <c r="G5713" s="28">
        <v>90.75</v>
      </c>
      <c r="H5713" s="28" t="s">
        <v>47</v>
      </c>
      <c r="I5713" s="28">
        <v>4.86</v>
      </c>
      <c r="J5713" s="28">
        <v>6.87</v>
      </c>
      <c r="K5713" s="28">
        <v>280.27</v>
      </c>
      <c r="L5713" s="28">
        <v>9.07</v>
      </c>
      <c r="M5713" s="28" t="s">
        <v>48</v>
      </c>
      <c r="N5713" s="28">
        <v>67.05</v>
      </c>
    </row>
    <row r="5714">
      <c r="A5714" s="28">
        <v>5713.0</v>
      </c>
      <c r="B5714" s="28">
        <v>18.0</v>
      </c>
      <c r="C5714" s="28" t="s">
        <v>49</v>
      </c>
      <c r="D5714" s="28">
        <v>4.95</v>
      </c>
      <c r="E5714" s="28">
        <v>4.25</v>
      </c>
      <c r="F5714" s="28">
        <v>4.37</v>
      </c>
      <c r="G5714" s="28">
        <v>67.49</v>
      </c>
      <c r="H5714" s="28" t="s">
        <v>45</v>
      </c>
      <c r="I5714" s="28">
        <v>2.0</v>
      </c>
      <c r="J5714" s="28">
        <v>7.85</v>
      </c>
      <c r="K5714" s="28">
        <v>266.33</v>
      </c>
      <c r="L5714" s="28">
        <v>9.9</v>
      </c>
      <c r="M5714" s="28" t="s">
        <v>48</v>
      </c>
      <c r="N5714" s="28">
        <v>42.1</v>
      </c>
    </row>
    <row r="5715">
      <c r="A5715" s="28">
        <v>5714.0</v>
      </c>
      <c r="B5715" s="28">
        <v>23.0</v>
      </c>
      <c r="C5715" s="28" t="s">
        <v>44</v>
      </c>
      <c r="D5715" s="28">
        <v>2.42</v>
      </c>
      <c r="E5715" s="28">
        <v>6.97</v>
      </c>
      <c r="F5715" s="28">
        <v>7.3</v>
      </c>
      <c r="G5715" s="28">
        <v>96.79</v>
      </c>
      <c r="H5715" s="28" t="s">
        <v>45</v>
      </c>
      <c r="I5715" s="28">
        <v>0.96</v>
      </c>
      <c r="J5715" s="28">
        <v>3.84</v>
      </c>
      <c r="K5715" s="28">
        <v>278.75</v>
      </c>
      <c r="L5715" s="28">
        <v>7.63</v>
      </c>
      <c r="M5715" s="28" t="s">
        <v>48</v>
      </c>
      <c r="N5715" s="28">
        <v>83.6</v>
      </c>
    </row>
    <row r="5716">
      <c r="A5716" s="28">
        <v>5715.0</v>
      </c>
      <c r="B5716" s="28">
        <v>23.0</v>
      </c>
      <c r="C5716" s="28" t="s">
        <v>49</v>
      </c>
      <c r="D5716" s="28">
        <v>7.73</v>
      </c>
      <c r="E5716" s="28">
        <v>6.08</v>
      </c>
      <c r="F5716" s="28">
        <v>8.65</v>
      </c>
      <c r="G5716" s="28">
        <v>91.49</v>
      </c>
      <c r="H5716" s="28" t="s">
        <v>47</v>
      </c>
      <c r="I5716" s="28">
        <v>2.32</v>
      </c>
      <c r="J5716" s="28">
        <v>9.57</v>
      </c>
      <c r="K5716" s="28">
        <v>238.54</v>
      </c>
      <c r="L5716" s="28">
        <v>15.24</v>
      </c>
      <c r="M5716" s="28" t="s">
        <v>46</v>
      </c>
      <c r="N5716" s="28">
        <v>50.12</v>
      </c>
    </row>
    <row r="5717">
      <c r="A5717" s="28">
        <v>5716.0</v>
      </c>
      <c r="B5717" s="28">
        <v>20.0</v>
      </c>
      <c r="C5717" s="28" t="s">
        <v>44</v>
      </c>
      <c r="D5717" s="28">
        <v>2.25</v>
      </c>
      <c r="E5717" s="28">
        <v>9.32</v>
      </c>
      <c r="F5717" s="28">
        <v>4.37</v>
      </c>
      <c r="G5717" s="28">
        <v>85.07</v>
      </c>
      <c r="H5717" s="28" t="s">
        <v>47</v>
      </c>
      <c r="I5717" s="28">
        <v>4.22</v>
      </c>
      <c r="J5717" s="28">
        <v>4.61</v>
      </c>
      <c r="K5717" s="28">
        <v>298.46</v>
      </c>
      <c r="L5717" s="28">
        <v>5.93</v>
      </c>
      <c r="M5717" s="28" t="s">
        <v>50</v>
      </c>
      <c r="N5717" s="28">
        <v>96.33</v>
      </c>
    </row>
    <row r="5718">
      <c r="A5718" s="28">
        <v>5717.0</v>
      </c>
      <c r="B5718" s="28">
        <v>23.0</v>
      </c>
      <c r="C5718" s="28" t="s">
        <v>44</v>
      </c>
      <c r="D5718" s="28">
        <v>4.71</v>
      </c>
      <c r="E5718" s="28">
        <v>1.91</v>
      </c>
      <c r="F5718" s="28">
        <v>6.08</v>
      </c>
      <c r="G5718" s="28">
        <v>96.36</v>
      </c>
      <c r="H5718" s="28" t="s">
        <v>51</v>
      </c>
      <c r="I5718" s="28">
        <v>2.29</v>
      </c>
      <c r="J5718" s="28">
        <v>9.71</v>
      </c>
      <c r="K5718" s="28">
        <v>239.9</v>
      </c>
      <c r="L5718" s="28">
        <v>12.77</v>
      </c>
      <c r="M5718" s="28" t="s">
        <v>48</v>
      </c>
      <c r="N5718" s="28">
        <v>35.62</v>
      </c>
    </row>
    <row r="5719">
      <c r="A5719" s="28">
        <v>5718.0</v>
      </c>
      <c r="B5719" s="28">
        <v>21.0</v>
      </c>
      <c r="C5719" s="28" t="s">
        <v>44</v>
      </c>
      <c r="D5719" s="28">
        <v>7.95</v>
      </c>
      <c r="E5719" s="28">
        <v>2.99</v>
      </c>
      <c r="F5719" s="28">
        <v>7.65</v>
      </c>
      <c r="G5719" s="28">
        <v>70.63</v>
      </c>
      <c r="H5719" s="28" t="s">
        <v>51</v>
      </c>
      <c r="I5719" s="28">
        <v>1.68</v>
      </c>
      <c r="J5719" s="28">
        <v>12.41</v>
      </c>
      <c r="K5719" s="28">
        <v>225.71</v>
      </c>
      <c r="L5719" s="28">
        <v>16.59</v>
      </c>
      <c r="M5719" s="28" t="s">
        <v>46</v>
      </c>
      <c r="N5719" s="28">
        <v>18.08</v>
      </c>
    </row>
    <row r="5720">
      <c r="A5720" s="28">
        <v>5719.0</v>
      </c>
      <c r="B5720" s="28">
        <v>20.0</v>
      </c>
      <c r="C5720" s="28" t="s">
        <v>44</v>
      </c>
      <c r="D5720" s="28">
        <v>7.05</v>
      </c>
      <c r="E5720" s="28">
        <v>7.9</v>
      </c>
      <c r="F5720" s="28">
        <v>7.34</v>
      </c>
      <c r="G5720" s="28">
        <v>76.87</v>
      </c>
      <c r="H5720" s="28" t="s">
        <v>51</v>
      </c>
      <c r="I5720" s="28">
        <v>3.71</v>
      </c>
      <c r="J5720" s="28">
        <v>10.97</v>
      </c>
      <c r="K5720" s="28">
        <v>263.74</v>
      </c>
      <c r="L5720" s="28">
        <v>14.53</v>
      </c>
      <c r="M5720" s="28" t="s">
        <v>46</v>
      </c>
      <c r="N5720" s="28">
        <v>62.7607717093262</v>
      </c>
    </row>
    <row r="5721">
      <c r="A5721" s="28">
        <v>5720.0</v>
      </c>
      <c r="B5721" s="28">
        <v>24.0</v>
      </c>
      <c r="C5721" s="28" t="s">
        <v>44</v>
      </c>
      <c r="D5721" s="28">
        <v>4.29</v>
      </c>
      <c r="E5721" s="28">
        <v>4.32</v>
      </c>
      <c r="F5721" s="28">
        <v>5.13</v>
      </c>
      <c r="G5721" s="28">
        <v>63.43</v>
      </c>
      <c r="H5721" s="28" t="s">
        <v>51</v>
      </c>
      <c r="I5721" s="28">
        <v>3.25</v>
      </c>
      <c r="J5721" s="28">
        <v>9.61</v>
      </c>
      <c r="K5721" s="28">
        <v>279.68</v>
      </c>
      <c r="L5721" s="28">
        <v>10.7</v>
      </c>
      <c r="M5721" s="28" t="s">
        <v>48</v>
      </c>
      <c r="N5721" s="28">
        <v>39.77</v>
      </c>
    </row>
    <row r="5722">
      <c r="A5722" s="28">
        <v>5721.0</v>
      </c>
      <c r="B5722" s="28">
        <v>22.0</v>
      </c>
      <c r="C5722" s="28" t="s">
        <v>44</v>
      </c>
      <c r="D5722" s="28">
        <v>7.92</v>
      </c>
      <c r="E5722" s="28">
        <v>2.49</v>
      </c>
      <c r="F5722" s="28">
        <v>4.82</v>
      </c>
      <c r="G5722" s="28">
        <v>78.25</v>
      </c>
      <c r="H5722" s="28" t="s">
        <v>45</v>
      </c>
      <c r="I5722" s="28">
        <v>4.84</v>
      </c>
      <c r="J5722" s="28">
        <v>13.91</v>
      </c>
      <c r="K5722" s="28">
        <v>219.97</v>
      </c>
      <c r="L5722" s="28">
        <v>20.32</v>
      </c>
      <c r="M5722" s="28" t="s">
        <v>46</v>
      </c>
      <c r="N5722" s="28">
        <v>6.02</v>
      </c>
    </row>
    <row r="5723">
      <c r="A5723" s="28">
        <v>5722.0</v>
      </c>
      <c r="B5723" s="28">
        <v>23.0</v>
      </c>
      <c r="C5723" s="28" t="s">
        <v>44</v>
      </c>
      <c r="D5723" s="28">
        <v>5.61</v>
      </c>
      <c r="E5723" s="28">
        <v>5.53</v>
      </c>
      <c r="F5723" s="28">
        <v>7.92</v>
      </c>
      <c r="G5723" s="28">
        <v>80.26</v>
      </c>
      <c r="H5723" s="28" t="s">
        <v>51</v>
      </c>
      <c r="I5723" s="28">
        <v>2.75</v>
      </c>
      <c r="J5723" s="28">
        <v>8.53</v>
      </c>
      <c r="K5723" s="28">
        <v>258.12</v>
      </c>
      <c r="L5723" s="28">
        <v>13.37</v>
      </c>
      <c r="M5723" s="28" t="s">
        <v>46</v>
      </c>
      <c r="N5723" s="28">
        <v>62.08</v>
      </c>
    </row>
    <row r="5724">
      <c r="A5724" s="28">
        <v>5723.0</v>
      </c>
      <c r="B5724" s="28">
        <v>16.0</v>
      </c>
      <c r="C5724" s="28" t="s">
        <v>44</v>
      </c>
      <c r="D5724" s="28">
        <v>1.67</v>
      </c>
      <c r="E5724" s="28">
        <v>6.87</v>
      </c>
      <c r="F5724" s="28">
        <v>8.78</v>
      </c>
      <c r="G5724" s="28">
        <v>84.64</v>
      </c>
      <c r="H5724" s="28" t="s">
        <v>51</v>
      </c>
      <c r="I5724" s="28">
        <v>4.84</v>
      </c>
      <c r="J5724" s="28">
        <v>4.63</v>
      </c>
      <c r="K5724" s="28">
        <v>296.03</v>
      </c>
      <c r="L5724" s="28">
        <v>2.11</v>
      </c>
      <c r="M5724" s="28" t="s">
        <v>48</v>
      </c>
      <c r="N5724" s="28">
        <v>103.336783938802</v>
      </c>
    </row>
    <row r="5725">
      <c r="A5725" s="28">
        <v>5724.0</v>
      </c>
      <c r="B5725" s="28">
        <v>17.0</v>
      </c>
      <c r="C5725" s="28" t="s">
        <v>49</v>
      </c>
      <c r="D5725" s="28">
        <v>3.24</v>
      </c>
      <c r="E5725" s="28">
        <v>1.4</v>
      </c>
      <c r="F5725" s="28">
        <v>7.84</v>
      </c>
      <c r="G5725" s="28">
        <v>62.56</v>
      </c>
      <c r="H5725" s="28" t="s">
        <v>45</v>
      </c>
      <c r="I5725" s="28">
        <v>1.45</v>
      </c>
      <c r="J5725" s="28">
        <v>7.92</v>
      </c>
      <c r="K5725" s="28">
        <v>291.27</v>
      </c>
      <c r="L5725" s="28">
        <v>12.73</v>
      </c>
      <c r="M5725" s="28" t="s">
        <v>48</v>
      </c>
      <c r="N5725" s="28">
        <v>45.62</v>
      </c>
    </row>
    <row r="5726">
      <c r="A5726" s="28">
        <v>5725.0</v>
      </c>
      <c r="B5726" s="28">
        <v>23.0</v>
      </c>
      <c r="C5726" s="28" t="s">
        <v>49</v>
      </c>
      <c r="D5726" s="28">
        <v>2.68</v>
      </c>
      <c r="E5726" s="28">
        <v>3.62</v>
      </c>
      <c r="F5726" s="28">
        <v>8.82</v>
      </c>
      <c r="G5726" s="28">
        <v>61.3</v>
      </c>
      <c r="H5726" s="28" t="s">
        <v>47</v>
      </c>
      <c r="I5726" s="28">
        <v>4.32</v>
      </c>
      <c r="J5726" s="28">
        <v>6.9</v>
      </c>
      <c r="K5726" s="28">
        <v>279.7</v>
      </c>
      <c r="L5726" s="28">
        <v>8.23</v>
      </c>
      <c r="M5726" s="28" t="s">
        <v>48</v>
      </c>
      <c r="N5726" s="28">
        <v>66.66</v>
      </c>
    </row>
    <row r="5727">
      <c r="A5727" s="28">
        <v>5726.0</v>
      </c>
      <c r="B5727" s="28">
        <v>24.0</v>
      </c>
      <c r="C5727" s="28" t="s">
        <v>44</v>
      </c>
      <c r="D5727" s="28">
        <v>2.75</v>
      </c>
      <c r="E5727" s="28">
        <v>8.28</v>
      </c>
      <c r="F5727" s="28">
        <v>7.02</v>
      </c>
      <c r="G5727" s="28">
        <v>76.8</v>
      </c>
      <c r="H5727" s="28" t="s">
        <v>45</v>
      </c>
      <c r="I5727" s="28">
        <v>1.75</v>
      </c>
      <c r="J5727" s="28">
        <v>3.82</v>
      </c>
      <c r="K5727" s="28">
        <v>299.09</v>
      </c>
      <c r="L5727" s="28">
        <v>5.19</v>
      </c>
      <c r="M5727" s="28" t="s">
        <v>48</v>
      </c>
      <c r="N5727" s="28">
        <v>95.44</v>
      </c>
    </row>
    <row r="5728">
      <c r="A5728" s="28">
        <v>5727.0</v>
      </c>
      <c r="B5728" s="28">
        <v>19.0</v>
      </c>
      <c r="C5728" s="28" t="s">
        <v>44</v>
      </c>
      <c r="D5728" s="28">
        <v>6.08</v>
      </c>
      <c r="E5728" s="28">
        <v>5.68</v>
      </c>
      <c r="F5728" s="28">
        <v>8.65</v>
      </c>
      <c r="G5728" s="28">
        <v>67.57</v>
      </c>
      <c r="H5728" s="28" t="s">
        <v>51</v>
      </c>
      <c r="I5728" s="28">
        <v>4.05</v>
      </c>
      <c r="J5728" s="28">
        <v>10.36</v>
      </c>
      <c r="K5728" s="28">
        <v>256.24</v>
      </c>
      <c r="L5728" s="28">
        <v>13.99</v>
      </c>
      <c r="M5728" s="28" t="s">
        <v>46</v>
      </c>
      <c r="N5728" s="28">
        <v>63.61</v>
      </c>
    </row>
    <row r="5729">
      <c r="A5729" s="28">
        <v>5728.0</v>
      </c>
      <c r="B5729" s="28">
        <v>24.0</v>
      </c>
      <c r="C5729" s="28" t="s">
        <v>44</v>
      </c>
      <c r="D5729" s="28">
        <v>4.67</v>
      </c>
      <c r="E5729" s="28">
        <v>1.32</v>
      </c>
      <c r="F5729" s="28">
        <v>7.45</v>
      </c>
      <c r="G5729" s="28">
        <v>90.35</v>
      </c>
      <c r="H5729" s="28" t="s">
        <v>51</v>
      </c>
      <c r="I5729" s="28">
        <v>4.63</v>
      </c>
      <c r="J5729" s="28">
        <v>9.27</v>
      </c>
      <c r="K5729" s="28">
        <v>270.39</v>
      </c>
      <c r="L5729" s="28">
        <v>11.16</v>
      </c>
      <c r="M5729" s="28" t="s">
        <v>48</v>
      </c>
      <c r="N5729" s="28">
        <v>37.76</v>
      </c>
    </row>
    <row r="5730">
      <c r="A5730" s="28">
        <v>5729.0</v>
      </c>
      <c r="B5730" s="28">
        <v>19.0</v>
      </c>
      <c r="C5730" s="28" t="s">
        <v>49</v>
      </c>
      <c r="D5730" s="28">
        <v>0.3</v>
      </c>
      <c r="E5730" s="28">
        <v>3.54</v>
      </c>
      <c r="F5730" s="28">
        <v>8.54</v>
      </c>
      <c r="G5730" s="28">
        <v>86.75</v>
      </c>
      <c r="H5730" s="28" t="s">
        <v>51</v>
      </c>
      <c r="I5730" s="28">
        <v>3.12</v>
      </c>
      <c r="J5730" s="28">
        <v>6.23</v>
      </c>
      <c r="K5730" s="28">
        <v>337.11</v>
      </c>
      <c r="L5730" s="28">
        <v>2.82</v>
      </c>
      <c r="M5730" s="28" t="s">
        <v>48</v>
      </c>
      <c r="N5730" s="28">
        <v>74.48</v>
      </c>
    </row>
    <row r="5731">
      <c r="A5731" s="28">
        <v>5730.0</v>
      </c>
      <c r="B5731" s="28">
        <v>24.0</v>
      </c>
      <c r="C5731" s="28" t="s">
        <v>49</v>
      </c>
      <c r="D5731" s="28">
        <v>7.02</v>
      </c>
      <c r="E5731" s="28">
        <v>6.75</v>
      </c>
      <c r="F5731" s="28">
        <v>4.81</v>
      </c>
      <c r="G5731" s="28">
        <v>73.03</v>
      </c>
      <c r="H5731" s="28" t="s">
        <v>45</v>
      </c>
      <c r="I5731" s="28">
        <v>3.64</v>
      </c>
      <c r="J5731" s="28">
        <v>10.95</v>
      </c>
      <c r="K5731" s="28">
        <v>245.82</v>
      </c>
      <c r="L5731" s="28">
        <v>18.34</v>
      </c>
      <c r="M5731" s="28" t="s">
        <v>46</v>
      </c>
      <c r="N5731" s="28">
        <v>45.7306204339853</v>
      </c>
    </row>
    <row r="5732">
      <c r="A5732" s="28">
        <v>5731.0</v>
      </c>
      <c r="B5732" s="28">
        <v>22.0</v>
      </c>
      <c r="C5732" s="28" t="s">
        <v>44</v>
      </c>
      <c r="D5732" s="28">
        <v>2.37</v>
      </c>
      <c r="E5732" s="28">
        <v>2.79</v>
      </c>
      <c r="F5732" s="28">
        <v>8.08</v>
      </c>
      <c r="G5732" s="28">
        <v>61.83</v>
      </c>
      <c r="H5732" s="28" t="s">
        <v>51</v>
      </c>
      <c r="I5732" s="28">
        <v>4.79</v>
      </c>
      <c r="J5732" s="28">
        <v>6.79</v>
      </c>
      <c r="K5732" s="28">
        <v>301.78</v>
      </c>
      <c r="L5732" s="28">
        <v>11.7</v>
      </c>
      <c r="M5732" s="28" t="s">
        <v>48</v>
      </c>
      <c r="N5732" s="28">
        <v>64.27</v>
      </c>
    </row>
    <row r="5733">
      <c r="A5733" s="28">
        <v>5732.0</v>
      </c>
      <c r="B5733" s="28">
        <v>17.0</v>
      </c>
      <c r="C5733" s="28" t="s">
        <v>44</v>
      </c>
      <c r="D5733" s="28">
        <v>7.98</v>
      </c>
      <c r="E5733" s="28">
        <v>8.45</v>
      </c>
      <c r="F5733" s="28">
        <v>4.98</v>
      </c>
      <c r="G5733" s="28">
        <v>67.3</v>
      </c>
      <c r="H5733" s="28" t="s">
        <v>45</v>
      </c>
      <c r="I5733" s="28">
        <v>1.88</v>
      </c>
      <c r="J5733" s="28">
        <v>12.92</v>
      </c>
      <c r="K5733" s="28">
        <v>235.5</v>
      </c>
      <c r="L5733" s="28">
        <v>17.4</v>
      </c>
      <c r="M5733" s="28" t="s">
        <v>50</v>
      </c>
      <c r="N5733" s="28">
        <v>53.1497197024205</v>
      </c>
    </row>
    <row r="5734">
      <c r="A5734" s="28">
        <v>5733.0</v>
      </c>
      <c r="B5734" s="28">
        <v>24.0</v>
      </c>
      <c r="C5734" s="28" t="s">
        <v>44</v>
      </c>
      <c r="D5734" s="28">
        <v>7.63</v>
      </c>
      <c r="E5734" s="28">
        <v>7.09</v>
      </c>
      <c r="F5734" s="28">
        <v>4.14</v>
      </c>
      <c r="G5734" s="28">
        <v>87.67</v>
      </c>
      <c r="H5734" s="28" t="s">
        <v>45</v>
      </c>
      <c r="I5734" s="28">
        <v>2.56</v>
      </c>
      <c r="J5734" s="28">
        <v>9.11</v>
      </c>
      <c r="K5734" s="28">
        <v>235.58</v>
      </c>
      <c r="L5734" s="28">
        <v>15.08</v>
      </c>
      <c r="M5734" s="28" t="s">
        <v>50</v>
      </c>
      <c r="N5734" s="28">
        <v>47.1178204532452</v>
      </c>
    </row>
    <row r="5735">
      <c r="A5735" s="28">
        <v>5734.0</v>
      </c>
      <c r="B5735" s="28">
        <v>19.0</v>
      </c>
      <c r="C5735" s="28" t="s">
        <v>44</v>
      </c>
      <c r="D5735" s="28">
        <v>7.52</v>
      </c>
      <c r="E5735" s="28">
        <v>5.24</v>
      </c>
      <c r="F5735" s="28">
        <v>6.59</v>
      </c>
      <c r="G5735" s="28">
        <v>99.61</v>
      </c>
      <c r="H5735" s="28" t="s">
        <v>45</v>
      </c>
      <c r="I5735" s="28">
        <v>4.49</v>
      </c>
      <c r="J5735" s="28">
        <v>12.19</v>
      </c>
      <c r="K5735" s="28">
        <v>234.4</v>
      </c>
      <c r="L5735" s="28">
        <v>17.19</v>
      </c>
      <c r="M5735" s="28" t="s">
        <v>46</v>
      </c>
      <c r="N5735" s="28">
        <v>40.48</v>
      </c>
    </row>
    <row r="5736">
      <c r="A5736" s="28">
        <v>5735.0</v>
      </c>
      <c r="B5736" s="28">
        <v>23.0</v>
      </c>
      <c r="C5736" s="28" t="s">
        <v>49</v>
      </c>
      <c r="D5736" s="28">
        <v>6.49</v>
      </c>
      <c r="E5736" s="28">
        <v>9.24</v>
      </c>
      <c r="F5736" s="28">
        <v>5.59</v>
      </c>
      <c r="G5736" s="28">
        <v>73.06</v>
      </c>
      <c r="H5736" s="28" t="s">
        <v>45</v>
      </c>
      <c r="I5736" s="28">
        <v>3.36</v>
      </c>
      <c r="J5736" s="28">
        <v>10.22</v>
      </c>
      <c r="K5736" s="28">
        <v>235.35</v>
      </c>
      <c r="L5736" s="28">
        <v>12.09</v>
      </c>
      <c r="M5736" s="28" t="s">
        <v>50</v>
      </c>
      <c r="N5736" s="28">
        <v>77.0943972522006</v>
      </c>
    </row>
    <row r="5737">
      <c r="A5737" s="28">
        <v>5736.0</v>
      </c>
      <c r="B5737" s="28">
        <v>22.0</v>
      </c>
      <c r="C5737" s="28" t="s">
        <v>49</v>
      </c>
      <c r="D5737" s="28">
        <v>1.76</v>
      </c>
      <c r="E5737" s="28">
        <v>4.53</v>
      </c>
      <c r="F5737" s="28">
        <v>4.22</v>
      </c>
      <c r="G5737" s="28">
        <v>92.08</v>
      </c>
      <c r="H5737" s="28" t="s">
        <v>47</v>
      </c>
      <c r="I5737" s="28">
        <v>4.37</v>
      </c>
      <c r="J5737" s="28">
        <v>3.26</v>
      </c>
      <c r="K5737" s="28">
        <v>292.24</v>
      </c>
      <c r="L5737" s="28">
        <v>5.33</v>
      </c>
      <c r="M5737" s="28" t="s">
        <v>48</v>
      </c>
      <c r="N5737" s="28">
        <v>78.86</v>
      </c>
    </row>
    <row r="5738">
      <c r="A5738" s="28">
        <v>5737.0</v>
      </c>
      <c r="B5738" s="28">
        <v>22.0</v>
      </c>
      <c r="C5738" s="28" t="s">
        <v>44</v>
      </c>
      <c r="D5738" s="28">
        <v>4.26</v>
      </c>
      <c r="E5738" s="28">
        <v>3.12</v>
      </c>
      <c r="F5738" s="28">
        <v>8.9</v>
      </c>
      <c r="G5738" s="28">
        <v>94.68</v>
      </c>
      <c r="H5738" s="28" t="s">
        <v>51</v>
      </c>
      <c r="I5738" s="28">
        <v>3.09</v>
      </c>
      <c r="J5738" s="28">
        <v>8.61</v>
      </c>
      <c r="K5738" s="28">
        <v>273.2</v>
      </c>
      <c r="L5738" s="28">
        <v>11.07</v>
      </c>
      <c r="M5738" s="28" t="s">
        <v>48</v>
      </c>
      <c r="N5738" s="28">
        <v>71.66</v>
      </c>
    </row>
    <row r="5739">
      <c r="A5739" s="28">
        <v>5738.0</v>
      </c>
      <c r="B5739" s="28">
        <v>23.0</v>
      </c>
      <c r="C5739" s="28" t="s">
        <v>49</v>
      </c>
      <c r="D5739" s="28">
        <v>1.79</v>
      </c>
      <c r="E5739" s="28">
        <v>6.95</v>
      </c>
      <c r="F5739" s="28">
        <v>7.33</v>
      </c>
      <c r="G5739" s="28">
        <v>61.93</v>
      </c>
      <c r="H5739" s="28" t="s">
        <v>45</v>
      </c>
      <c r="I5739" s="28">
        <v>3.7</v>
      </c>
      <c r="J5739" s="28">
        <v>3.96</v>
      </c>
      <c r="K5739" s="28">
        <v>304.61</v>
      </c>
      <c r="L5739" s="28">
        <v>4.96</v>
      </c>
      <c r="M5739" s="28" t="s">
        <v>48</v>
      </c>
      <c r="N5739" s="28">
        <v>82.44</v>
      </c>
    </row>
    <row r="5740">
      <c r="A5740" s="28">
        <v>5739.0</v>
      </c>
      <c r="B5740" s="28">
        <v>16.0</v>
      </c>
      <c r="C5740" s="28" t="s">
        <v>44</v>
      </c>
      <c r="D5740" s="28">
        <v>2.08</v>
      </c>
      <c r="E5740" s="28">
        <v>6.16</v>
      </c>
      <c r="F5740" s="28">
        <v>8.51</v>
      </c>
      <c r="G5740" s="28">
        <v>96.65</v>
      </c>
      <c r="H5740" s="28" t="s">
        <v>47</v>
      </c>
      <c r="I5740" s="28">
        <v>0.07</v>
      </c>
      <c r="J5740" s="28">
        <v>5.77</v>
      </c>
      <c r="K5740" s="28">
        <v>295.22</v>
      </c>
      <c r="L5740" s="28">
        <v>2.3</v>
      </c>
      <c r="M5740" s="28" t="s">
        <v>48</v>
      </c>
      <c r="N5740" s="28">
        <v>104.761755804163</v>
      </c>
    </row>
    <row r="5741">
      <c r="A5741" s="28">
        <v>5740.0</v>
      </c>
      <c r="B5741" s="28">
        <v>20.0</v>
      </c>
      <c r="C5741" s="28" t="s">
        <v>44</v>
      </c>
      <c r="D5741" s="28">
        <v>4.89</v>
      </c>
      <c r="E5741" s="28">
        <v>4.02</v>
      </c>
      <c r="F5741" s="28">
        <v>9.0</v>
      </c>
      <c r="G5741" s="28">
        <v>78.65</v>
      </c>
      <c r="H5741" s="28" t="s">
        <v>45</v>
      </c>
      <c r="I5741" s="28">
        <v>1.7</v>
      </c>
      <c r="J5741" s="28">
        <v>7.29</v>
      </c>
      <c r="K5741" s="28">
        <v>256.5</v>
      </c>
      <c r="L5741" s="28">
        <v>6.46</v>
      </c>
      <c r="M5741" s="28" t="s">
        <v>48</v>
      </c>
      <c r="N5741" s="28">
        <v>54.66</v>
      </c>
    </row>
    <row r="5742">
      <c r="A5742" s="28">
        <v>5741.0</v>
      </c>
      <c r="B5742" s="28">
        <v>17.0</v>
      </c>
      <c r="C5742" s="28" t="s">
        <v>49</v>
      </c>
      <c r="D5742" s="28">
        <v>0.33</v>
      </c>
      <c r="E5742" s="28">
        <v>4.09</v>
      </c>
      <c r="F5742" s="28">
        <v>5.96</v>
      </c>
      <c r="G5742" s="28">
        <v>98.57</v>
      </c>
      <c r="H5742" s="28" t="s">
        <v>45</v>
      </c>
      <c r="I5742" s="28">
        <v>3.85</v>
      </c>
      <c r="J5742" s="28">
        <v>1.85</v>
      </c>
      <c r="K5742" s="28">
        <v>314.68</v>
      </c>
      <c r="L5742" s="28">
        <v>0.68</v>
      </c>
      <c r="M5742" s="28" t="s">
        <v>48</v>
      </c>
      <c r="N5742" s="28">
        <v>75.56</v>
      </c>
    </row>
    <row r="5743">
      <c r="A5743" s="28">
        <v>5742.0</v>
      </c>
      <c r="B5743" s="28">
        <v>17.0</v>
      </c>
      <c r="C5743" s="28" t="s">
        <v>49</v>
      </c>
      <c r="D5743" s="28">
        <v>7.76</v>
      </c>
      <c r="E5743" s="28">
        <v>4.58</v>
      </c>
      <c r="F5743" s="28">
        <v>5.27</v>
      </c>
      <c r="G5743" s="28">
        <v>81.54</v>
      </c>
      <c r="H5743" s="28" t="s">
        <v>45</v>
      </c>
      <c r="I5743" s="28">
        <v>2.02</v>
      </c>
      <c r="J5743" s="28">
        <v>10.01</v>
      </c>
      <c r="K5743" s="28">
        <v>226.35</v>
      </c>
      <c r="L5743" s="28">
        <v>17.97</v>
      </c>
      <c r="M5743" s="28" t="s">
        <v>46</v>
      </c>
      <c r="N5743" s="28">
        <v>27.19</v>
      </c>
    </row>
    <row r="5744">
      <c r="A5744" s="28">
        <v>5743.0</v>
      </c>
      <c r="B5744" s="28">
        <v>16.0</v>
      </c>
      <c r="C5744" s="28" t="s">
        <v>44</v>
      </c>
      <c r="D5744" s="28">
        <v>7.35</v>
      </c>
      <c r="E5744" s="28">
        <v>3.62</v>
      </c>
      <c r="F5744" s="28">
        <v>4.92</v>
      </c>
      <c r="G5744" s="28">
        <v>69.41</v>
      </c>
      <c r="H5744" s="28" t="s">
        <v>47</v>
      </c>
      <c r="I5744" s="28">
        <v>1.81</v>
      </c>
      <c r="J5744" s="28">
        <v>10.54</v>
      </c>
      <c r="K5744" s="28">
        <v>234.55</v>
      </c>
      <c r="L5744" s="28">
        <v>12.74</v>
      </c>
      <c r="M5744" s="28" t="s">
        <v>46</v>
      </c>
      <c r="N5744" s="28">
        <v>23.7</v>
      </c>
    </row>
    <row r="5745">
      <c r="A5745" s="28">
        <v>5744.0</v>
      </c>
      <c r="B5745" s="28">
        <v>20.0</v>
      </c>
      <c r="C5745" s="28" t="s">
        <v>44</v>
      </c>
      <c r="D5745" s="28">
        <v>3.05</v>
      </c>
      <c r="E5745" s="28">
        <v>7.39</v>
      </c>
      <c r="F5745" s="28">
        <v>6.58</v>
      </c>
      <c r="G5745" s="28">
        <v>98.99</v>
      </c>
      <c r="H5745" s="28" t="s">
        <v>51</v>
      </c>
      <c r="I5745" s="28">
        <v>4.76</v>
      </c>
      <c r="J5745" s="28">
        <v>6.52</v>
      </c>
      <c r="K5745" s="28">
        <v>281.18</v>
      </c>
      <c r="L5745" s="28">
        <v>9.63</v>
      </c>
      <c r="M5745" s="28" t="s">
        <v>48</v>
      </c>
      <c r="N5745" s="28">
        <v>84.69</v>
      </c>
    </row>
    <row r="5746">
      <c r="A5746" s="28">
        <v>5745.0</v>
      </c>
      <c r="B5746" s="28">
        <v>17.0</v>
      </c>
      <c r="C5746" s="28" t="s">
        <v>49</v>
      </c>
      <c r="D5746" s="28">
        <v>4.12</v>
      </c>
      <c r="E5746" s="28">
        <v>6.86</v>
      </c>
      <c r="F5746" s="28">
        <v>7.03</v>
      </c>
      <c r="G5746" s="28">
        <v>69.73</v>
      </c>
      <c r="H5746" s="28" t="s">
        <v>45</v>
      </c>
      <c r="I5746" s="28">
        <v>2.76</v>
      </c>
      <c r="J5746" s="28">
        <v>5.86</v>
      </c>
      <c r="K5746" s="28">
        <v>282.22</v>
      </c>
      <c r="L5746" s="28">
        <v>8.5</v>
      </c>
      <c r="M5746" s="28" t="s">
        <v>48</v>
      </c>
      <c r="N5746" s="28">
        <v>73.99</v>
      </c>
    </row>
    <row r="5747">
      <c r="A5747" s="28">
        <v>5746.0</v>
      </c>
      <c r="B5747" s="28">
        <v>19.0</v>
      </c>
      <c r="C5747" s="28" t="s">
        <v>49</v>
      </c>
      <c r="D5747" s="28">
        <v>3.73</v>
      </c>
      <c r="E5747" s="28">
        <v>4.97</v>
      </c>
      <c r="F5747" s="28">
        <v>6.36</v>
      </c>
      <c r="G5747" s="28">
        <v>95.3</v>
      </c>
      <c r="H5747" s="28" t="s">
        <v>45</v>
      </c>
      <c r="I5747" s="28">
        <v>0.96</v>
      </c>
      <c r="J5747" s="28">
        <v>6.33</v>
      </c>
      <c r="K5747" s="28">
        <v>274.13</v>
      </c>
      <c r="L5747" s="28">
        <v>7.1</v>
      </c>
      <c r="M5747" s="28" t="s">
        <v>48</v>
      </c>
      <c r="N5747" s="28">
        <v>64.04</v>
      </c>
    </row>
    <row r="5748">
      <c r="A5748" s="28">
        <v>5747.0</v>
      </c>
      <c r="B5748" s="28">
        <v>18.0</v>
      </c>
      <c r="C5748" s="28" t="s">
        <v>44</v>
      </c>
      <c r="D5748" s="28">
        <v>7.06</v>
      </c>
      <c r="E5748" s="28">
        <v>4.58</v>
      </c>
      <c r="F5748" s="28">
        <v>5.94</v>
      </c>
      <c r="G5748" s="28">
        <v>66.93</v>
      </c>
      <c r="H5748" s="28" t="s">
        <v>51</v>
      </c>
      <c r="I5748" s="28">
        <v>2.36</v>
      </c>
      <c r="J5748" s="28">
        <v>12.36</v>
      </c>
      <c r="K5748" s="28">
        <v>228.85</v>
      </c>
      <c r="L5748" s="28">
        <v>16.94</v>
      </c>
      <c r="M5748" s="28" t="s">
        <v>46</v>
      </c>
      <c r="N5748" s="28">
        <v>34.66</v>
      </c>
    </row>
    <row r="5749">
      <c r="A5749" s="28">
        <v>5748.0</v>
      </c>
      <c r="B5749" s="28">
        <v>18.0</v>
      </c>
      <c r="C5749" s="28" t="s">
        <v>44</v>
      </c>
      <c r="D5749" s="28">
        <v>5.51</v>
      </c>
      <c r="E5749" s="28">
        <v>4.29</v>
      </c>
      <c r="F5749" s="28">
        <v>4.84</v>
      </c>
      <c r="G5749" s="28">
        <v>86.99</v>
      </c>
      <c r="H5749" s="28" t="s">
        <v>51</v>
      </c>
      <c r="I5749" s="28">
        <v>2.59</v>
      </c>
      <c r="J5749" s="28">
        <v>11.06</v>
      </c>
      <c r="K5749" s="28">
        <v>253.07</v>
      </c>
      <c r="L5749" s="28">
        <v>11.2</v>
      </c>
      <c r="M5749" s="28" t="s">
        <v>46</v>
      </c>
      <c r="N5749" s="28">
        <v>38.74</v>
      </c>
    </row>
    <row r="5750">
      <c r="A5750" s="28">
        <v>5749.0</v>
      </c>
      <c r="B5750" s="28">
        <v>17.0</v>
      </c>
      <c r="C5750" s="28" t="s">
        <v>44</v>
      </c>
      <c r="D5750" s="28">
        <v>2.22</v>
      </c>
      <c r="E5750" s="28">
        <v>3.55</v>
      </c>
      <c r="F5750" s="28">
        <v>6.21</v>
      </c>
      <c r="G5750" s="28">
        <v>76.45</v>
      </c>
      <c r="H5750" s="28" t="s">
        <v>47</v>
      </c>
      <c r="I5750" s="28">
        <v>4.94</v>
      </c>
      <c r="J5750" s="28">
        <v>5.9</v>
      </c>
      <c r="K5750" s="28">
        <v>282.35</v>
      </c>
      <c r="L5750" s="28">
        <v>1.2</v>
      </c>
      <c r="M5750" s="28" t="s">
        <v>48</v>
      </c>
      <c r="N5750" s="28">
        <v>60.47</v>
      </c>
    </row>
    <row r="5751">
      <c r="A5751" s="28">
        <v>5750.0</v>
      </c>
      <c r="B5751" s="28">
        <v>21.0</v>
      </c>
      <c r="C5751" s="28" t="s">
        <v>49</v>
      </c>
      <c r="D5751" s="28">
        <v>3.57</v>
      </c>
      <c r="E5751" s="28">
        <v>1.77</v>
      </c>
      <c r="F5751" s="28">
        <v>4.43</v>
      </c>
      <c r="G5751" s="28">
        <v>98.88</v>
      </c>
      <c r="H5751" s="28" t="s">
        <v>51</v>
      </c>
      <c r="I5751" s="28">
        <v>3.59</v>
      </c>
      <c r="J5751" s="28">
        <v>7.02</v>
      </c>
      <c r="K5751" s="28">
        <v>297.29</v>
      </c>
      <c r="L5751" s="28">
        <v>11.28</v>
      </c>
      <c r="M5751" s="28" t="s">
        <v>48</v>
      </c>
      <c r="N5751" s="28">
        <v>44.53</v>
      </c>
    </row>
    <row r="5752">
      <c r="A5752" s="28">
        <v>5751.0</v>
      </c>
      <c r="B5752" s="28">
        <v>17.0</v>
      </c>
      <c r="C5752" s="28" t="s">
        <v>49</v>
      </c>
      <c r="D5752" s="28">
        <v>3.43</v>
      </c>
      <c r="E5752" s="28">
        <v>3.41</v>
      </c>
      <c r="F5752" s="28">
        <v>8.33</v>
      </c>
      <c r="G5752" s="28">
        <v>67.39</v>
      </c>
      <c r="H5752" s="28" t="s">
        <v>51</v>
      </c>
      <c r="I5752" s="28">
        <v>2.6</v>
      </c>
      <c r="J5752" s="28">
        <v>7.34</v>
      </c>
      <c r="K5752" s="28">
        <v>285.4</v>
      </c>
      <c r="L5752" s="28">
        <v>8.72</v>
      </c>
      <c r="M5752" s="28" t="s">
        <v>48</v>
      </c>
      <c r="N5752" s="28">
        <v>60.04</v>
      </c>
    </row>
    <row r="5753">
      <c r="A5753" s="28">
        <v>5752.0</v>
      </c>
      <c r="B5753" s="28">
        <v>23.0</v>
      </c>
      <c r="C5753" s="28" t="s">
        <v>44</v>
      </c>
      <c r="D5753" s="28">
        <v>7.67</v>
      </c>
      <c r="E5753" s="28">
        <v>3.89</v>
      </c>
      <c r="F5753" s="28">
        <v>4.23</v>
      </c>
      <c r="G5753" s="28">
        <v>76.35</v>
      </c>
      <c r="H5753" s="28" t="s">
        <v>47</v>
      </c>
      <c r="I5753" s="28">
        <v>2.16</v>
      </c>
      <c r="J5753" s="28">
        <v>9.74</v>
      </c>
      <c r="K5753" s="28">
        <v>227.83</v>
      </c>
      <c r="L5753" s="28">
        <v>14.93</v>
      </c>
      <c r="M5753" s="28" t="s">
        <v>46</v>
      </c>
      <c r="N5753" s="28">
        <v>34.8735232659124</v>
      </c>
    </row>
    <row r="5754">
      <c r="A5754" s="28">
        <v>5753.0</v>
      </c>
      <c r="B5754" s="28">
        <v>23.0</v>
      </c>
      <c r="C5754" s="28" t="s">
        <v>49</v>
      </c>
      <c r="D5754" s="28">
        <v>1.4</v>
      </c>
      <c r="E5754" s="28">
        <v>5.93</v>
      </c>
      <c r="F5754" s="28">
        <v>5.9</v>
      </c>
      <c r="G5754" s="28">
        <v>85.59</v>
      </c>
      <c r="H5754" s="28" t="s">
        <v>51</v>
      </c>
      <c r="I5754" s="28">
        <v>4.58</v>
      </c>
      <c r="J5754" s="28">
        <v>7.37</v>
      </c>
      <c r="K5754" s="28">
        <v>317.36</v>
      </c>
      <c r="L5754" s="28">
        <v>4.63</v>
      </c>
      <c r="M5754" s="28" t="s">
        <v>48</v>
      </c>
      <c r="N5754" s="28">
        <v>84.0473021244556</v>
      </c>
    </row>
    <row r="5755">
      <c r="A5755" s="28">
        <v>5754.0</v>
      </c>
      <c r="B5755" s="28">
        <v>20.0</v>
      </c>
      <c r="C5755" s="28" t="s">
        <v>49</v>
      </c>
      <c r="D5755" s="28">
        <v>0.72</v>
      </c>
      <c r="E5755" s="28">
        <v>7.96</v>
      </c>
      <c r="F5755" s="28">
        <v>4.5</v>
      </c>
      <c r="G5755" s="28">
        <v>99.1</v>
      </c>
      <c r="H5755" s="28" t="s">
        <v>45</v>
      </c>
      <c r="I5755" s="28">
        <v>3.23</v>
      </c>
      <c r="J5755" s="28">
        <v>5.45</v>
      </c>
      <c r="K5755" s="28">
        <v>309.31</v>
      </c>
      <c r="L5755" s="28">
        <v>2.26</v>
      </c>
      <c r="M5755" s="28" t="s">
        <v>50</v>
      </c>
      <c r="N5755" s="28">
        <v>95.14</v>
      </c>
    </row>
    <row r="5756">
      <c r="A5756" s="28">
        <v>5755.0</v>
      </c>
      <c r="B5756" s="28">
        <v>22.0</v>
      </c>
      <c r="C5756" s="28" t="s">
        <v>44</v>
      </c>
      <c r="D5756" s="28">
        <v>7.04</v>
      </c>
      <c r="E5756" s="28">
        <v>4.56</v>
      </c>
      <c r="F5756" s="28">
        <v>7.87</v>
      </c>
      <c r="G5756" s="28">
        <v>72.15</v>
      </c>
      <c r="H5756" s="28" t="s">
        <v>45</v>
      </c>
      <c r="I5756" s="28">
        <v>1.78</v>
      </c>
      <c r="J5756" s="28">
        <v>9.23</v>
      </c>
      <c r="K5756" s="28">
        <v>235.19</v>
      </c>
      <c r="L5756" s="28">
        <v>14.47</v>
      </c>
      <c r="M5756" s="28" t="s">
        <v>46</v>
      </c>
      <c r="N5756" s="28">
        <v>38.98</v>
      </c>
    </row>
    <row r="5757">
      <c r="A5757" s="28">
        <v>5756.0</v>
      </c>
      <c r="B5757" s="28">
        <v>19.0</v>
      </c>
      <c r="C5757" s="28" t="s">
        <v>44</v>
      </c>
      <c r="D5757" s="28">
        <v>7.17</v>
      </c>
      <c r="E5757" s="28">
        <v>9.5</v>
      </c>
      <c r="F5757" s="28">
        <v>5.56</v>
      </c>
      <c r="G5757" s="28">
        <v>75.87</v>
      </c>
      <c r="H5757" s="28" t="s">
        <v>51</v>
      </c>
      <c r="I5757" s="28">
        <v>2.32</v>
      </c>
      <c r="J5757" s="28">
        <v>9.53</v>
      </c>
      <c r="K5757" s="28">
        <v>226.92</v>
      </c>
      <c r="L5757" s="28">
        <v>15.3</v>
      </c>
      <c r="M5757" s="28" t="s">
        <v>50</v>
      </c>
      <c r="N5757" s="28">
        <v>80.8718611639469</v>
      </c>
    </row>
    <row r="5758">
      <c r="A5758" s="28">
        <v>5757.0</v>
      </c>
      <c r="B5758" s="28">
        <v>16.0</v>
      </c>
      <c r="C5758" s="28" t="s">
        <v>49</v>
      </c>
      <c r="D5758" s="28">
        <v>6.97</v>
      </c>
      <c r="E5758" s="28">
        <v>8.45</v>
      </c>
      <c r="F5758" s="28">
        <v>4.57</v>
      </c>
      <c r="G5758" s="28">
        <v>78.47</v>
      </c>
      <c r="H5758" s="28" t="s">
        <v>47</v>
      </c>
      <c r="I5758" s="28">
        <v>1.39</v>
      </c>
      <c r="J5758" s="28">
        <v>11.21</v>
      </c>
      <c r="K5758" s="28">
        <v>226.95</v>
      </c>
      <c r="L5758" s="28">
        <v>17.44</v>
      </c>
      <c r="M5758" s="28" t="s">
        <v>50</v>
      </c>
      <c r="N5758" s="28">
        <v>66.42784947831</v>
      </c>
    </row>
    <row r="5759">
      <c r="A5759" s="28">
        <v>5758.0</v>
      </c>
      <c r="B5759" s="28">
        <v>17.0</v>
      </c>
      <c r="C5759" s="28" t="s">
        <v>49</v>
      </c>
      <c r="D5759" s="28">
        <v>4.09</v>
      </c>
      <c r="E5759" s="28">
        <v>9.86</v>
      </c>
      <c r="F5759" s="28">
        <v>6.66</v>
      </c>
      <c r="G5759" s="28">
        <v>70.11</v>
      </c>
      <c r="H5759" s="28" t="s">
        <v>45</v>
      </c>
      <c r="I5759" s="28">
        <v>4.8</v>
      </c>
      <c r="J5759" s="28">
        <v>6.7</v>
      </c>
      <c r="K5759" s="28">
        <v>273.03</v>
      </c>
      <c r="L5759" s="28">
        <v>8.09</v>
      </c>
      <c r="M5759" s="28" t="s">
        <v>48</v>
      </c>
      <c r="N5759" s="28">
        <v>95.73</v>
      </c>
    </row>
    <row r="5760">
      <c r="A5760" s="28">
        <v>5759.0</v>
      </c>
      <c r="B5760" s="28">
        <v>19.0</v>
      </c>
      <c r="C5760" s="28" t="s">
        <v>49</v>
      </c>
      <c r="D5760" s="28">
        <v>5.28</v>
      </c>
      <c r="E5760" s="28">
        <v>8.89</v>
      </c>
      <c r="F5760" s="28">
        <v>8.58</v>
      </c>
      <c r="G5760" s="28">
        <v>92.69</v>
      </c>
      <c r="H5760" s="28" t="s">
        <v>51</v>
      </c>
      <c r="I5760" s="28">
        <v>3.51</v>
      </c>
      <c r="J5760" s="28">
        <v>8.06</v>
      </c>
      <c r="K5760" s="28">
        <v>267.28</v>
      </c>
      <c r="L5760" s="28">
        <v>9.84</v>
      </c>
      <c r="M5760" s="28" t="s">
        <v>46</v>
      </c>
      <c r="N5760" s="28">
        <v>98.5866669240846</v>
      </c>
    </row>
    <row r="5761">
      <c r="A5761" s="28">
        <v>5760.0</v>
      </c>
      <c r="B5761" s="28">
        <v>16.0</v>
      </c>
      <c r="C5761" s="28" t="s">
        <v>49</v>
      </c>
      <c r="D5761" s="28">
        <v>4.51</v>
      </c>
      <c r="E5761" s="28">
        <v>6.55</v>
      </c>
      <c r="F5761" s="28">
        <v>8.54</v>
      </c>
      <c r="G5761" s="28">
        <v>63.68</v>
      </c>
      <c r="H5761" s="28" t="s">
        <v>45</v>
      </c>
      <c r="I5761" s="28">
        <v>1.96</v>
      </c>
      <c r="J5761" s="28">
        <v>9.41</v>
      </c>
      <c r="K5761" s="28">
        <v>257.1</v>
      </c>
      <c r="L5761" s="28">
        <v>10.4</v>
      </c>
      <c r="M5761" s="28" t="s">
        <v>48</v>
      </c>
      <c r="N5761" s="28">
        <v>79.58</v>
      </c>
    </row>
    <row r="5762">
      <c r="A5762" s="28">
        <v>5761.0</v>
      </c>
      <c r="B5762" s="28">
        <v>23.0</v>
      </c>
      <c r="C5762" s="28" t="s">
        <v>44</v>
      </c>
      <c r="D5762" s="28">
        <v>0.56</v>
      </c>
      <c r="E5762" s="28">
        <v>6.39</v>
      </c>
      <c r="F5762" s="28">
        <v>5.25</v>
      </c>
      <c r="G5762" s="28">
        <v>88.19</v>
      </c>
      <c r="H5762" s="28" t="s">
        <v>45</v>
      </c>
      <c r="I5762" s="28">
        <v>0.92</v>
      </c>
      <c r="J5762" s="28">
        <v>2.89</v>
      </c>
      <c r="K5762" s="28">
        <v>310.89</v>
      </c>
      <c r="L5762" s="28">
        <v>7.21</v>
      </c>
      <c r="M5762" s="28" t="s">
        <v>48</v>
      </c>
      <c r="N5762" s="28">
        <v>85.74</v>
      </c>
    </row>
    <row r="5763">
      <c r="A5763" s="28">
        <v>5762.0</v>
      </c>
      <c r="B5763" s="28">
        <v>24.0</v>
      </c>
      <c r="C5763" s="28" t="s">
        <v>44</v>
      </c>
      <c r="D5763" s="28">
        <v>4.77</v>
      </c>
      <c r="E5763" s="28">
        <v>2.17</v>
      </c>
      <c r="F5763" s="28">
        <v>7.6</v>
      </c>
      <c r="G5763" s="28">
        <v>81.36</v>
      </c>
      <c r="H5763" s="28" t="s">
        <v>45</v>
      </c>
      <c r="I5763" s="28">
        <v>0.89</v>
      </c>
      <c r="J5763" s="28">
        <v>9.3</v>
      </c>
      <c r="K5763" s="28">
        <v>260.72</v>
      </c>
      <c r="L5763" s="28">
        <v>12.12</v>
      </c>
      <c r="M5763" s="28" t="s">
        <v>48</v>
      </c>
      <c r="N5763" s="28">
        <v>40.53</v>
      </c>
    </row>
    <row r="5764">
      <c r="A5764" s="28">
        <v>5763.0</v>
      </c>
      <c r="B5764" s="28">
        <v>19.0</v>
      </c>
      <c r="C5764" s="28" t="s">
        <v>49</v>
      </c>
      <c r="D5764" s="28">
        <v>0.11</v>
      </c>
      <c r="E5764" s="28">
        <v>7.5</v>
      </c>
      <c r="F5764" s="28">
        <v>4.15</v>
      </c>
      <c r="G5764" s="28">
        <v>69.68</v>
      </c>
      <c r="H5764" s="28" t="s">
        <v>45</v>
      </c>
      <c r="I5764" s="28">
        <v>2.39</v>
      </c>
      <c r="J5764" s="28">
        <v>5.78</v>
      </c>
      <c r="K5764" s="28">
        <v>326.4</v>
      </c>
      <c r="L5764" s="28">
        <v>3.85</v>
      </c>
      <c r="M5764" s="28" t="s">
        <v>50</v>
      </c>
      <c r="N5764" s="28">
        <v>87.9622622979692</v>
      </c>
    </row>
    <row r="5765">
      <c r="A5765" s="28">
        <v>5764.0</v>
      </c>
      <c r="B5765" s="28">
        <v>18.0</v>
      </c>
      <c r="C5765" s="28" t="s">
        <v>44</v>
      </c>
      <c r="D5765" s="28">
        <v>2.6</v>
      </c>
      <c r="E5765" s="28">
        <v>6.4</v>
      </c>
      <c r="F5765" s="28">
        <v>4.66</v>
      </c>
      <c r="G5765" s="28">
        <v>79.71</v>
      </c>
      <c r="H5765" s="28" t="s">
        <v>51</v>
      </c>
      <c r="I5765" s="28">
        <v>2.34</v>
      </c>
      <c r="J5765" s="28">
        <v>4.22</v>
      </c>
      <c r="K5765" s="28">
        <v>284.49</v>
      </c>
      <c r="L5765" s="28">
        <v>5.5</v>
      </c>
      <c r="M5765" s="28" t="s">
        <v>48</v>
      </c>
      <c r="N5765" s="28">
        <v>69.64</v>
      </c>
    </row>
    <row r="5766">
      <c r="A5766" s="28">
        <v>5765.0</v>
      </c>
      <c r="B5766" s="28">
        <v>17.0</v>
      </c>
      <c r="C5766" s="28" t="s">
        <v>49</v>
      </c>
      <c r="D5766" s="28">
        <v>7.46</v>
      </c>
      <c r="E5766" s="28">
        <v>5.56</v>
      </c>
      <c r="F5766" s="28">
        <v>6.5</v>
      </c>
      <c r="G5766" s="28">
        <v>93.2</v>
      </c>
      <c r="H5766" s="28" t="s">
        <v>45</v>
      </c>
      <c r="I5766" s="28">
        <v>2.09</v>
      </c>
      <c r="J5766" s="28">
        <v>9.18</v>
      </c>
      <c r="K5766" s="28">
        <v>238.01</v>
      </c>
      <c r="L5766" s="28">
        <v>19.25</v>
      </c>
      <c r="M5766" s="28" t="s">
        <v>46</v>
      </c>
      <c r="N5766" s="28">
        <v>47.14</v>
      </c>
    </row>
    <row r="5767">
      <c r="A5767" s="28">
        <v>5766.0</v>
      </c>
      <c r="B5767" s="28">
        <v>20.0</v>
      </c>
      <c r="C5767" s="28" t="s">
        <v>49</v>
      </c>
      <c r="D5767" s="28">
        <v>2.43</v>
      </c>
      <c r="E5767" s="28">
        <v>7.24</v>
      </c>
      <c r="F5767" s="28">
        <v>5.14</v>
      </c>
      <c r="G5767" s="28">
        <v>77.82</v>
      </c>
      <c r="H5767" s="28" t="s">
        <v>51</v>
      </c>
      <c r="I5767" s="28">
        <v>4.26</v>
      </c>
      <c r="J5767" s="28">
        <v>8.14</v>
      </c>
      <c r="K5767" s="28">
        <v>297.99</v>
      </c>
      <c r="L5767" s="28">
        <v>9.43</v>
      </c>
      <c r="M5767" s="28" t="s">
        <v>50</v>
      </c>
      <c r="N5767" s="28">
        <v>84.27</v>
      </c>
    </row>
    <row r="5768">
      <c r="A5768" s="28">
        <v>5767.0</v>
      </c>
      <c r="B5768" s="28">
        <v>18.0</v>
      </c>
      <c r="C5768" s="28" t="s">
        <v>49</v>
      </c>
      <c r="D5768" s="28">
        <v>7.52</v>
      </c>
      <c r="E5768" s="28">
        <v>5.0</v>
      </c>
      <c r="F5768" s="28">
        <v>7.99</v>
      </c>
      <c r="G5768" s="28">
        <v>64.88</v>
      </c>
      <c r="H5768" s="28" t="s">
        <v>45</v>
      </c>
      <c r="I5768" s="28">
        <v>4.9</v>
      </c>
      <c r="J5768" s="28">
        <v>9.54</v>
      </c>
      <c r="K5768" s="28">
        <v>223.14</v>
      </c>
      <c r="L5768" s="28">
        <v>13.97</v>
      </c>
      <c r="M5768" s="28" t="s">
        <v>46</v>
      </c>
      <c r="N5768" s="28">
        <v>43.23</v>
      </c>
    </row>
    <row r="5769">
      <c r="A5769" s="28">
        <v>5768.0</v>
      </c>
      <c r="B5769" s="28">
        <v>22.0</v>
      </c>
      <c r="C5769" s="28" t="s">
        <v>44</v>
      </c>
      <c r="D5769" s="28">
        <v>2.0</v>
      </c>
      <c r="E5769" s="28">
        <v>5.71</v>
      </c>
      <c r="F5769" s="28">
        <v>8.66</v>
      </c>
      <c r="G5769" s="28">
        <v>61.63</v>
      </c>
      <c r="H5769" s="28" t="s">
        <v>51</v>
      </c>
      <c r="I5769" s="28">
        <v>1.77</v>
      </c>
      <c r="J5769" s="28">
        <v>3.1</v>
      </c>
      <c r="K5769" s="28">
        <v>293.07</v>
      </c>
      <c r="L5769" s="28">
        <v>4.87</v>
      </c>
      <c r="M5769" s="28" t="s">
        <v>48</v>
      </c>
      <c r="N5769" s="28">
        <v>90.06</v>
      </c>
    </row>
    <row r="5770">
      <c r="A5770" s="28">
        <v>5769.0</v>
      </c>
      <c r="B5770" s="28">
        <v>21.0</v>
      </c>
      <c r="C5770" s="28" t="s">
        <v>49</v>
      </c>
      <c r="D5770" s="28">
        <v>2.52</v>
      </c>
      <c r="E5770" s="28">
        <v>4.59</v>
      </c>
      <c r="F5770" s="28">
        <v>4.02</v>
      </c>
      <c r="G5770" s="28">
        <v>91.11</v>
      </c>
      <c r="H5770" s="28" t="s">
        <v>45</v>
      </c>
      <c r="I5770" s="28">
        <v>1.47</v>
      </c>
      <c r="J5770" s="28">
        <v>7.86</v>
      </c>
      <c r="K5770" s="28">
        <v>290.56</v>
      </c>
      <c r="L5770" s="28">
        <v>6.94</v>
      </c>
      <c r="M5770" s="28" t="s">
        <v>48</v>
      </c>
      <c r="N5770" s="28">
        <v>59.22</v>
      </c>
    </row>
    <row r="5771">
      <c r="A5771" s="28">
        <v>5770.0</v>
      </c>
      <c r="B5771" s="28">
        <v>16.0</v>
      </c>
      <c r="C5771" s="28" t="s">
        <v>49</v>
      </c>
      <c r="D5771" s="28">
        <v>5.03</v>
      </c>
      <c r="E5771" s="28">
        <v>7.46</v>
      </c>
      <c r="F5771" s="28">
        <v>5.16</v>
      </c>
      <c r="G5771" s="28">
        <v>73.22</v>
      </c>
      <c r="H5771" s="28" t="s">
        <v>45</v>
      </c>
      <c r="I5771" s="28">
        <v>3.85</v>
      </c>
      <c r="J5771" s="28">
        <v>7.44</v>
      </c>
      <c r="K5771" s="28">
        <v>255.27</v>
      </c>
      <c r="L5771" s="28">
        <v>12.09</v>
      </c>
      <c r="M5771" s="28" t="s">
        <v>50</v>
      </c>
      <c r="N5771" s="28">
        <v>76.6052965311391</v>
      </c>
    </row>
    <row r="5772">
      <c r="A5772" s="28">
        <v>5771.0</v>
      </c>
      <c r="B5772" s="28">
        <v>23.0</v>
      </c>
      <c r="C5772" s="28" t="s">
        <v>49</v>
      </c>
      <c r="D5772" s="28">
        <v>6.09</v>
      </c>
      <c r="E5772" s="28">
        <v>8.89</v>
      </c>
      <c r="F5772" s="28">
        <v>6.2</v>
      </c>
      <c r="G5772" s="28">
        <v>97.25</v>
      </c>
      <c r="H5772" s="28" t="s">
        <v>51</v>
      </c>
      <c r="I5772" s="28">
        <v>2.25</v>
      </c>
      <c r="J5772" s="28">
        <v>8.58</v>
      </c>
      <c r="K5772" s="28">
        <v>237.97</v>
      </c>
      <c r="L5772" s="28">
        <v>15.42</v>
      </c>
      <c r="M5772" s="28" t="s">
        <v>46</v>
      </c>
      <c r="N5772" s="28">
        <v>87.9248375748159</v>
      </c>
    </row>
    <row r="5773">
      <c r="A5773" s="28">
        <v>5772.0</v>
      </c>
      <c r="B5773" s="28">
        <v>17.0</v>
      </c>
      <c r="C5773" s="28" t="s">
        <v>49</v>
      </c>
      <c r="D5773" s="28">
        <v>4.01</v>
      </c>
      <c r="E5773" s="28">
        <v>8.57</v>
      </c>
      <c r="F5773" s="28">
        <v>6.82</v>
      </c>
      <c r="G5773" s="28">
        <v>84.69</v>
      </c>
      <c r="H5773" s="28" t="s">
        <v>51</v>
      </c>
      <c r="I5773" s="28">
        <v>1.09</v>
      </c>
      <c r="J5773" s="28">
        <v>6.14</v>
      </c>
      <c r="K5773" s="28">
        <v>286.7</v>
      </c>
      <c r="L5773" s="28">
        <v>6.64</v>
      </c>
      <c r="M5773" s="28" t="s">
        <v>48</v>
      </c>
      <c r="N5773" s="28">
        <v>92.02</v>
      </c>
    </row>
    <row r="5774">
      <c r="A5774" s="28">
        <v>5773.0</v>
      </c>
      <c r="B5774" s="28">
        <v>20.0</v>
      </c>
      <c r="C5774" s="28" t="s">
        <v>44</v>
      </c>
      <c r="D5774" s="28">
        <v>7.06</v>
      </c>
      <c r="E5774" s="28">
        <v>8.07</v>
      </c>
      <c r="F5774" s="28">
        <v>8.58</v>
      </c>
      <c r="G5774" s="28">
        <v>77.45</v>
      </c>
      <c r="H5774" s="28" t="s">
        <v>47</v>
      </c>
      <c r="I5774" s="28">
        <v>0.9</v>
      </c>
      <c r="J5774" s="28">
        <v>12.65</v>
      </c>
      <c r="K5774" s="28">
        <v>217.45</v>
      </c>
      <c r="L5774" s="28">
        <v>17.63</v>
      </c>
      <c r="M5774" s="28" t="s">
        <v>46</v>
      </c>
      <c r="N5774" s="28">
        <v>70.4851307343563</v>
      </c>
    </row>
    <row r="5775">
      <c r="A5775" s="28">
        <v>5774.0</v>
      </c>
      <c r="B5775" s="28">
        <v>24.0</v>
      </c>
      <c r="C5775" s="28" t="s">
        <v>44</v>
      </c>
      <c r="D5775" s="28">
        <v>0.32</v>
      </c>
      <c r="E5775" s="28">
        <v>1.12</v>
      </c>
      <c r="F5775" s="28">
        <v>8.46</v>
      </c>
      <c r="G5775" s="28">
        <v>82.58</v>
      </c>
      <c r="H5775" s="28" t="s">
        <v>45</v>
      </c>
      <c r="I5775" s="28">
        <v>1.4</v>
      </c>
      <c r="J5775" s="28">
        <v>5.19</v>
      </c>
      <c r="K5775" s="28">
        <v>318.49</v>
      </c>
      <c r="L5775" s="28">
        <v>1.46</v>
      </c>
      <c r="M5775" s="28" t="s">
        <v>48</v>
      </c>
      <c r="N5775" s="28">
        <v>67.23</v>
      </c>
    </row>
    <row r="5776">
      <c r="A5776" s="28">
        <v>5775.0</v>
      </c>
      <c r="B5776" s="28">
        <v>23.0</v>
      </c>
      <c r="C5776" s="28" t="s">
        <v>44</v>
      </c>
      <c r="D5776" s="28">
        <v>7.38</v>
      </c>
      <c r="E5776" s="28">
        <v>9.21</v>
      </c>
      <c r="F5776" s="28">
        <v>7.19</v>
      </c>
      <c r="G5776" s="28">
        <v>78.29</v>
      </c>
      <c r="H5776" s="28" t="s">
        <v>51</v>
      </c>
      <c r="I5776" s="28">
        <v>0.01</v>
      </c>
      <c r="J5776" s="28">
        <v>11.36</v>
      </c>
      <c r="K5776" s="28">
        <v>245.09</v>
      </c>
      <c r="L5776" s="28">
        <v>19.58</v>
      </c>
      <c r="M5776" s="28" t="s">
        <v>46</v>
      </c>
      <c r="N5776" s="28">
        <v>70.2945220073275</v>
      </c>
    </row>
    <row r="5777">
      <c r="A5777" s="28">
        <v>5776.0</v>
      </c>
      <c r="B5777" s="28">
        <v>17.0</v>
      </c>
      <c r="C5777" s="28" t="s">
        <v>44</v>
      </c>
      <c r="D5777" s="28">
        <v>1.57</v>
      </c>
      <c r="E5777" s="28">
        <v>3.47</v>
      </c>
      <c r="F5777" s="28">
        <v>5.29</v>
      </c>
      <c r="G5777" s="28">
        <v>96.23</v>
      </c>
      <c r="H5777" s="28" t="s">
        <v>45</v>
      </c>
      <c r="I5777" s="28">
        <v>4.71</v>
      </c>
      <c r="J5777" s="28">
        <v>4.84</v>
      </c>
      <c r="K5777" s="28">
        <v>293.1</v>
      </c>
      <c r="L5777" s="28">
        <v>6.71</v>
      </c>
      <c r="M5777" s="28" t="s">
        <v>48</v>
      </c>
      <c r="N5777" s="28">
        <v>65.59</v>
      </c>
    </row>
    <row r="5778">
      <c r="A5778" s="28">
        <v>5777.0</v>
      </c>
      <c r="B5778" s="28">
        <v>24.0</v>
      </c>
      <c r="C5778" s="28" t="s">
        <v>49</v>
      </c>
      <c r="D5778" s="28">
        <v>7.07</v>
      </c>
      <c r="E5778" s="28">
        <v>8.99</v>
      </c>
      <c r="F5778" s="28">
        <v>7.92</v>
      </c>
      <c r="G5778" s="28">
        <v>78.32</v>
      </c>
      <c r="H5778" s="28" t="s">
        <v>51</v>
      </c>
      <c r="I5778" s="28">
        <v>2.15</v>
      </c>
      <c r="J5778" s="28">
        <v>8.79</v>
      </c>
      <c r="K5778" s="28">
        <v>235.42</v>
      </c>
      <c r="L5778" s="28">
        <v>11.02</v>
      </c>
      <c r="M5778" s="28" t="s">
        <v>46</v>
      </c>
      <c r="N5778" s="28">
        <v>79.8129772654364</v>
      </c>
    </row>
    <row r="5779">
      <c r="A5779" s="28">
        <v>5778.0</v>
      </c>
      <c r="B5779" s="28">
        <v>20.0</v>
      </c>
      <c r="C5779" s="28" t="s">
        <v>49</v>
      </c>
      <c r="D5779" s="28">
        <v>3.21</v>
      </c>
      <c r="E5779" s="28">
        <v>2.77</v>
      </c>
      <c r="F5779" s="28">
        <v>5.01</v>
      </c>
      <c r="G5779" s="28">
        <v>64.16</v>
      </c>
      <c r="H5779" s="28" t="s">
        <v>45</v>
      </c>
      <c r="I5779" s="28">
        <v>0.41</v>
      </c>
      <c r="J5779" s="28">
        <v>8.84</v>
      </c>
      <c r="K5779" s="28">
        <v>290.51</v>
      </c>
      <c r="L5779" s="28">
        <v>6.98</v>
      </c>
      <c r="M5779" s="28" t="s">
        <v>48</v>
      </c>
      <c r="N5779" s="28">
        <v>42.26</v>
      </c>
    </row>
    <row r="5780">
      <c r="A5780" s="28">
        <v>5779.0</v>
      </c>
      <c r="B5780" s="28">
        <v>21.0</v>
      </c>
      <c r="C5780" s="28" t="s">
        <v>49</v>
      </c>
      <c r="D5780" s="28">
        <v>6.66</v>
      </c>
      <c r="E5780" s="28">
        <v>4.96</v>
      </c>
      <c r="F5780" s="28">
        <v>8.83</v>
      </c>
      <c r="G5780" s="28">
        <v>83.88</v>
      </c>
      <c r="H5780" s="28" t="s">
        <v>47</v>
      </c>
      <c r="I5780" s="28">
        <v>0.82</v>
      </c>
      <c r="J5780" s="28">
        <v>11.41</v>
      </c>
      <c r="K5780" s="28">
        <v>209.66</v>
      </c>
      <c r="L5780" s="28">
        <v>13.01</v>
      </c>
      <c r="M5780" s="28" t="s">
        <v>46</v>
      </c>
      <c r="N5780" s="28">
        <v>58.52</v>
      </c>
    </row>
    <row r="5781">
      <c r="A5781" s="28">
        <v>5780.0</v>
      </c>
      <c r="B5781" s="28">
        <v>18.0</v>
      </c>
      <c r="C5781" s="28" t="s">
        <v>49</v>
      </c>
      <c r="D5781" s="28">
        <v>5.37</v>
      </c>
      <c r="E5781" s="28">
        <v>7.74</v>
      </c>
      <c r="F5781" s="28">
        <v>4.03</v>
      </c>
      <c r="G5781" s="28">
        <v>84.92</v>
      </c>
      <c r="H5781" s="28" t="s">
        <v>51</v>
      </c>
      <c r="I5781" s="28">
        <v>1.62</v>
      </c>
      <c r="J5781" s="28">
        <v>7.76</v>
      </c>
      <c r="K5781" s="28">
        <v>255.06</v>
      </c>
      <c r="L5781" s="28">
        <v>11.81</v>
      </c>
      <c r="M5781" s="28" t="s">
        <v>50</v>
      </c>
      <c r="N5781" s="28">
        <v>69.2103443838528</v>
      </c>
    </row>
    <row r="5782">
      <c r="A5782" s="28">
        <v>5781.0</v>
      </c>
      <c r="B5782" s="28">
        <v>18.0</v>
      </c>
      <c r="C5782" s="28" t="s">
        <v>44</v>
      </c>
      <c r="D5782" s="28">
        <v>1.41</v>
      </c>
      <c r="E5782" s="28">
        <v>6.76</v>
      </c>
      <c r="F5782" s="28">
        <v>6.85</v>
      </c>
      <c r="G5782" s="28">
        <v>90.61</v>
      </c>
      <c r="H5782" s="28" t="s">
        <v>47</v>
      </c>
      <c r="I5782" s="28">
        <v>2.76</v>
      </c>
      <c r="J5782" s="28">
        <v>7.15</v>
      </c>
      <c r="K5782" s="28">
        <v>287.36</v>
      </c>
      <c r="L5782" s="28">
        <v>6.29</v>
      </c>
      <c r="M5782" s="28" t="s">
        <v>48</v>
      </c>
      <c r="N5782" s="28">
        <v>100.0</v>
      </c>
    </row>
    <row r="5783">
      <c r="A5783" s="28">
        <v>5782.0</v>
      </c>
      <c r="B5783" s="28">
        <v>23.0</v>
      </c>
      <c r="C5783" s="28" t="s">
        <v>52</v>
      </c>
      <c r="D5783" s="28">
        <v>7.34</v>
      </c>
      <c r="E5783" s="28">
        <v>4.74</v>
      </c>
      <c r="F5783" s="28">
        <v>4.44</v>
      </c>
      <c r="G5783" s="28">
        <v>97.33</v>
      </c>
      <c r="H5783" s="28" t="s">
        <v>47</v>
      </c>
      <c r="I5783" s="28">
        <v>3.52</v>
      </c>
      <c r="J5783" s="28">
        <v>13.02</v>
      </c>
      <c r="K5783" s="28">
        <v>241.55</v>
      </c>
      <c r="L5783" s="28">
        <v>19.1</v>
      </c>
      <c r="M5783" s="28" t="s">
        <v>46</v>
      </c>
      <c r="N5783" s="28">
        <v>35.03</v>
      </c>
    </row>
    <row r="5784">
      <c r="A5784" s="28">
        <v>5783.0</v>
      </c>
      <c r="B5784" s="28">
        <v>17.0</v>
      </c>
      <c r="C5784" s="28" t="s">
        <v>44</v>
      </c>
      <c r="D5784" s="28">
        <v>1.96</v>
      </c>
      <c r="E5784" s="28">
        <v>7.11</v>
      </c>
      <c r="F5784" s="28">
        <v>6.04</v>
      </c>
      <c r="G5784" s="28">
        <v>77.72</v>
      </c>
      <c r="H5784" s="28" t="s">
        <v>47</v>
      </c>
      <c r="I5784" s="28">
        <v>1.54</v>
      </c>
      <c r="J5784" s="28">
        <v>6.26</v>
      </c>
      <c r="K5784" s="28">
        <v>288.56</v>
      </c>
      <c r="L5784" s="28">
        <v>5.58</v>
      </c>
      <c r="M5784" s="28" t="s">
        <v>48</v>
      </c>
      <c r="N5784" s="28">
        <v>87.3</v>
      </c>
    </row>
    <row r="5785">
      <c r="A5785" s="28">
        <v>5784.0</v>
      </c>
      <c r="B5785" s="28">
        <v>17.0</v>
      </c>
      <c r="C5785" s="28" t="s">
        <v>44</v>
      </c>
      <c r="D5785" s="28">
        <v>1.95</v>
      </c>
      <c r="E5785" s="28">
        <v>5.94</v>
      </c>
      <c r="F5785" s="28">
        <v>7.17</v>
      </c>
      <c r="G5785" s="28">
        <v>74.08</v>
      </c>
      <c r="H5785" s="28" t="s">
        <v>51</v>
      </c>
      <c r="I5785" s="28">
        <v>4.79</v>
      </c>
      <c r="J5785" s="28">
        <v>7.88</v>
      </c>
      <c r="K5785" s="28">
        <v>314.44</v>
      </c>
      <c r="L5785" s="28">
        <v>6.3</v>
      </c>
      <c r="M5785" s="28" t="s">
        <v>48</v>
      </c>
      <c r="N5785" s="28">
        <v>91.05</v>
      </c>
    </row>
    <row r="5786">
      <c r="A5786" s="28">
        <v>5785.0</v>
      </c>
      <c r="B5786" s="28">
        <v>20.0</v>
      </c>
      <c r="C5786" s="28" t="s">
        <v>49</v>
      </c>
      <c r="D5786" s="28">
        <v>6.51</v>
      </c>
      <c r="E5786" s="28">
        <v>3.48</v>
      </c>
      <c r="F5786" s="28">
        <v>7.45</v>
      </c>
      <c r="G5786" s="28">
        <v>79.63</v>
      </c>
      <c r="H5786" s="28" t="s">
        <v>47</v>
      </c>
      <c r="I5786" s="28">
        <v>3.8</v>
      </c>
      <c r="J5786" s="28">
        <v>8.45</v>
      </c>
      <c r="K5786" s="28">
        <v>232.33</v>
      </c>
      <c r="L5786" s="28">
        <v>14.56</v>
      </c>
      <c r="M5786" s="28" t="s">
        <v>46</v>
      </c>
      <c r="N5786" s="28">
        <v>40.92</v>
      </c>
    </row>
    <row r="5787">
      <c r="A5787" s="28">
        <v>5786.0</v>
      </c>
      <c r="B5787" s="28">
        <v>21.0</v>
      </c>
      <c r="C5787" s="28" t="s">
        <v>49</v>
      </c>
      <c r="D5787" s="28">
        <v>0.85</v>
      </c>
      <c r="E5787" s="28">
        <v>6.82</v>
      </c>
      <c r="F5787" s="28">
        <v>7.93</v>
      </c>
      <c r="G5787" s="28">
        <v>96.01</v>
      </c>
      <c r="H5787" s="28" t="s">
        <v>45</v>
      </c>
      <c r="I5787" s="28">
        <v>4.13</v>
      </c>
      <c r="J5787" s="28">
        <v>5.51</v>
      </c>
      <c r="K5787" s="28">
        <v>314.3</v>
      </c>
      <c r="L5787" s="28">
        <v>10.33</v>
      </c>
      <c r="M5787" s="28" t="s">
        <v>48</v>
      </c>
      <c r="N5787" s="28">
        <v>100.0</v>
      </c>
    </row>
    <row r="5788">
      <c r="A5788" s="28">
        <v>5787.0</v>
      </c>
      <c r="B5788" s="28">
        <v>17.0</v>
      </c>
      <c r="C5788" s="28" t="s">
        <v>49</v>
      </c>
      <c r="D5788" s="28">
        <v>1.78</v>
      </c>
      <c r="E5788" s="28">
        <v>2.84</v>
      </c>
      <c r="F5788" s="28">
        <v>6.97</v>
      </c>
      <c r="G5788" s="28">
        <v>99.2</v>
      </c>
      <c r="H5788" s="28" t="s">
        <v>45</v>
      </c>
      <c r="I5788" s="28">
        <v>1.62</v>
      </c>
      <c r="J5788" s="28">
        <v>3.54</v>
      </c>
      <c r="K5788" s="28">
        <v>289.88</v>
      </c>
      <c r="L5788" s="28">
        <v>1.41</v>
      </c>
      <c r="M5788" s="28" t="s">
        <v>48</v>
      </c>
      <c r="N5788" s="28">
        <v>80.76</v>
      </c>
    </row>
    <row r="5789">
      <c r="A5789" s="28">
        <v>5788.0</v>
      </c>
      <c r="B5789" s="28">
        <v>20.0</v>
      </c>
      <c r="C5789" s="28" t="s">
        <v>44</v>
      </c>
      <c r="D5789" s="28">
        <v>4.03</v>
      </c>
      <c r="E5789" s="28">
        <v>7.25</v>
      </c>
      <c r="F5789" s="28">
        <v>5.26</v>
      </c>
      <c r="G5789" s="28">
        <v>98.85</v>
      </c>
      <c r="H5789" s="28" t="s">
        <v>51</v>
      </c>
      <c r="I5789" s="28">
        <v>1.9</v>
      </c>
      <c r="J5789" s="28">
        <v>8.49</v>
      </c>
      <c r="K5789" s="28">
        <v>269.27</v>
      </c>
      <c r="L5789" s="28">
        <v>6.53</v>
      </c>
      <c r="M5789" s="28" t="s">
        <v>50</v>
      </c>
      <c r="N5789" s="28">
        <v>75.65</v>
      </c>
    </row>
    <row r="5790">
      <c r="A5790" s="28">
        <v>5789.0</v>
      </c>
      <c r="B5790" s="28">
        <v>22.0</v>
      </c>
      <c r="C5790" s="28" t="s">
        <v>49</v>
      </c>
      <c r="D5790" s="28">
        <v>6.64</v>
      </c>
      <c r="E5790" s="28">
        <v>1.03</v>
      </c>
      <c r="F5790" s="28">
        <v>8.45</v>
      </c>
      <c r="G5790" s="28">
        <v>69.19</v>
      </c>
      <c r="H5790" s="28" t="s">
        <v>47</v>
      </c>
      <c r="I5790" s="28">
        <v>2.69</v>
      </c>
      <c r="J5790" s="28">
        <v>12.24</v>
      </c>
      <c r="K5790" s="28">
        <v>240.28</v>
      </c>
      <c r="L5790" s="28">
        <v>15.01</v>
      </c>
      <c r="M5790" s="28" t="s">
        <v>46</v>
      </c>
      <c r="N5790" s="28">
        <v>26.89</v>
      </c>
    </row>
    <row r="5791">
      <c r="A5791" s="28">
        <v>5790.0</v>
      </c>
      <c r="B5791" s="28">
        <v>23.0</v>
      </c>
      <c r="C5791" s="28" t="s">
        <v>44</v>
      </c>
      <c r="D5791" s="28">
        <v>1.18</v>
      </c>
      <c r="E5791" s="28">
        <v>5.94</v>
      </c>
      <c r="F5791" s="28">
        <v>8.06</v>
      </c>
      <c r="G5791" s="28">
        <v>79.88</v>
      </c>
      <c r="H5791" s="28" t="s">
        <v>47</v>
      </c>
      <c r="I5791" s="28">
        <v>2.26</v>
      </c>
      <c r="J5791" s="28">
        <v>4.86</v>
      </c>
      <c r="K5791" s="28">
        <v>306.1</v>
      </c>
      <c r="L5791" s="28">
        <v>2.76</v>
      </c>
      <c r="M5791" s="28" t="s">
        <v>48</v>
      </c>
      <c r="N5791" s="28">
        <v>94.61</v>
      </c>
    </row>
    <row r="5792">
      <c r="A5792" s="28">
        <v>5791.0</v>
      </c>
      <c r="B5792" s="28">
        <v>22.0</v>
      </c>
      <c r="C5792" s="28" t="s">
        <v>44</v>
      </c>
      <c r="D5792" s="28">
        <v>4.38</v>
      </c>
      <c r="E5792" s="28">
        <v>4.61</v>
      </c>
      <c r="F5792" s="28">
        <v>4.8</v>
      </c>
      <c r="G5792" s="28">
        <v>70.38</v>
      </c>
      <c r="H5792" s="28" t="s">
        <v>45</v>
      </c>
      <c r="I5792" s="28">
        <v>1.3</v>
      </c>
      <c r="J5792" s="28">
        <v>9.2</v>
      </c>
      <c r="K5792" s="28">
        <v>283.99</v>
      </c>
      <c r="L5792" s="28">
        <v>9.69</v>
      </c>
      <c r="M5792" s="28" t="s">
        <v>48</v>
      </c>
      <c r="N5792" s="28">
        <v>44.36</v>
      </c>
    </row>
    <row r="5793">
      <c r="A5793" s="28">
        <v>5792.0</v>
      </c>
      <c r="B5793" s="28">
        <v>23.0</v>
      </c>
      <c r="C5793" s="28" t="s">
        <v>49</v>
      </c>
      <c r="D5793" s="28">
        <v>5.69</v>
      </c>
      <c r="E5793" s="28">
        <v>3.73</v>
      </c>
      <c r="F5793" s="28">
        <v>8.13</v>
      </c>
      <c r="G5793" s="28">
        <v>74.72</v>
      </c>
      <c r="H5793" s="28" t="s">
        <v>51</v>
      </c>
      <c r="I5793" s="28">
        <v>4.99</v>
      </c>
      <c r="J5793" s="28">
        <v>7.41</v>
      </c>
      <c r="K5793" s="28">
        <v>265.99</v>
      </c>
      <c r="L5793" s="28">
        <v>12.22</v>
      </c>
      <c r="M5793" s="28" t="s">
        <v>46</v>
      </c>
      <c r="N5793" s="28">
        <v>56.59</v>
      </c>
    </row>
    <row r="5794">
      <c r="A5794" s="28">
        <v>5793.0</v>
      </c>
      <c r="B5794" s="28">
        <v>24.0</v>
      </c>
      <c r="C5794" s="28" t="s">
        <v>49</v>
      </c>
      <c r="D5794" s="28">
        <v>6.88</v>
      </c>
      <c r="E5794" s="28">
        <v>5.64</v>
      </c>
      <c r="F5794" s="28">
        <v>8.86</v>
      </c>
      <c r="G5794" s="28">
        <v>61.27</v>
      </c>
      <c r="H5794" s="28" t="s">
        <v>45</v>
      </c>
      <c r="I5794" s="28">
        <v>4.24</v>
      </c>
      <c r="J5794" s="28">
        <v>11.05</v>
      </c>
      <c r="K5794" s="28">
        <v>229.95</v>
      </c>
      <c r="L5794" s="28">
        <v>13.5</v>
      </c>
      <c r="M5794" s="28" t="s">
        <v>46</v>
      </c>
      <c r="N5794" s="28">
        <v>49.42</v>
      </c>
    </row>
    <row r="5795">
      <c r="A5795" s="28">
        <v>5794.0</v>
      </c>
      <c r="B5795" s="28">
        <v>20.0</v>
      </c>
      <c r="C5795" s="28" t="s">
        <v>49</v>
      </c>
      <c r="D5795" s="28">
        <v>7.48</v>
      </c>
      <c r="E5795" s="28">
        <v>6.81</v>
      </c>
      <c r="F5795" s="28">
        <v>7.19</v>
      </c>
      <c r="G5795" s="28">
        <v>66.42</v>
      </c>
      <c r="H5795" s="28" t="s">
        <v>51</v>
      </c>
      <c r="I5795" s="28">
        <v>1.19</v>
      </c>
      <c r="J5795" s="28">
        <v>8.8</v>
      </c>
      <c r="K5795" s="28">
        <v>230.67</v>
      </c>
      <c r="L5795" s="28">
        <v>14.43</v>
      </c>
      <c r="M5795" s="28" t="s">
        <v>46</v>
      </c>
      <c r="N5795" s="28">
        <v>47.39</v>
      </c>
    </row>
    <row r="5796">
      <c r="A5796" s="28">
        <v>5795.0</v>
      </c>
      <c r="B5796" s="28">
        <v>20.0</v>
      </c>
      <c r="C5796" s="28" t="s">
        <v>49</v>
      </c>
      <c r="D5796" s="28">
        <v>6.28</v>
      </c>
      <c r="E5796" s="28">
        <v>9.69</v>
      </c>
      <c r="F5796" s="28">
        <v>5.41</v>
      </c>
      <c r="G5796" s="28">
        <v>75.88</v>
      </c>
      <c r="H5796" s="28" t="s">
        <v>45</v>
      </c>
      <c r="I5796" s="28">
        <v>4.46</v>
      </c>
      <c r="J5796" s="28">
        <v>7.46</v>
      </c>
      <c r="K5796" s="28">
        <v>233.0</v>
      </c>
      <c r="L5796" s="28">
        <v>12.56</v>
      </c>
      <c r="M5796" s="28" t="s">
        <v>50</v>
      </c>
      <c r="N5796" s="28">
        <v>85.7438671798005</v>
      </c>
    </row>
    <row r="5797">
      <c r="A5797" s="28">
        <v>5796.0</v>
      </c>
      <c r="B5797" s="28">
        <v>19.0</v>
      </c>
      <c r="C5797" s="28" t="s">
        <v>49</v>
      </c>
      <c r="D5797" s="28">
        <v>5.22</v>
      </c>
      <c r="E5797" s="28">
        <v>8.5</v>
      </c>
      <c r="F5797" s="28">
        <v>7.03</v>
      </c>
      <c r="G5797" s="28">
        <v>74.59</v>
      </c>
      <c r="H5797" s="28" t="s">
        <v>45</v>
      </c>
      <c r="I5797" s="28">
        <v>2.93</v>
      </c>
      <c r="J5797" s="28">
        <v>9.39</v>
      </c>
      <c r="K5797" s="28">
        <v>243.45</v>
      </c>
      <c r="L5797" s="28">
        <v>11.98</v>
      </c>
      <c r="M5797" s="28" t="s">
        <v>46</v>
      </c>
      <c r="N5797" s="28">
        <v>84.1583776064235</v>
      </c>
    </row>
    <row r="5798">
      <c r="A5798" s="28">
        <v>5797.0</v>
      </c>
      <c r="B5798" s="28">
        <v>24.0</v>
      </c>
      <c r="C5798" s="28" t="s">
        <v>49</v>
      </c>
      <c r="D5798" s="28">
        <v>3.47</v>
      </c>
      <c r="E5798" s="28">
        <v>7.45</v>
      </c>
      <c r="F5798" s="28">
        <v>5.71</v>
      </c>
      <c r="G5798" s="28">
        <v>71.15</v>
      </c>
      <c r="H5798" s="28" t="s">
        <v>45</v>
      </c>
      <c r="I5798" s="28">
        <v>0.06</v>
      </c>
      <c r="J5798" s="28">
        <v>7.33</v>
      </c>
      <c r="K5798" s="28">
        <v>271.69</v>
      </c>
      <c r="L5798" s="28">
        <v>8.59</v>
      </c>
      <c r="M5798" s="28" t="s">
        <v>50</v>
      </c>
      <c r="N5798" s="28">
        <v>77.01</v>
      </c>
    </row>
    <row r="5799">
      <c r="A5799" s="28">
        <v>5798.0</v>
      </c>
      <c r="B5799" s="28">
        <v>20.0</v>
      </c>
      <c r="C5799" s="28" t="s">
        <v>49</v>
      </c>
      <c r="D5799" s="28">
        <v>0.9</v>
      </c>
      <c r="E5799" s="28">
        <v>5.31</v>
      </c>
      <c r="F5799" s="28">
        <v>7.38</v>
      </c>
      <c r="G5799" s="28">
        <v>69.21</v>
      </c>
      <c r="H5799" s="28" t="s">
        <v>47</v>
      </c>
      <c r="I5799" s="28">
        <v>1.73</v>
      </c>
      <c r="J5799" s="28">
        <v>3.55</v>
      </c>
      <c r="K5799" s="28">
        <v>326.03</v>
      </c>
      <c r="L5799" s="28">
        <v>2.83</v>
      </c>
      <c r="M5799" s="28" t="s">
        <v>48</v>
      </c>
      <c r="N5799" s="28">
        <v>77.92</v>
      </c>
    </row>
    <row r="5800">
      <c r="A5800" s="28">
        <v>5799.0</v>
      </c>
      <c r="B5800" s="28">
        <v>17.0</v>
      </c>
      <c r="C5800" s="28" t="s">
        <v>49</v>
      </c>
      <c r="D5800" s="28">
        <v>5.68</v>
      </c>
      <c r="E5800" s="28">
        <v>4.53</v>
      </c>
      <c r="F5800" s="28">
        <v>6.72</v>
      </c>
      <c r="G5800" s="28">
        <v>89.96</v>
      </c>
      <c r="H5800" s="28" t="s">
        <v>51</v>
      </c>
      <c r="I5800" s="28">
        <v>0.13</v>
      </c>
      <c r="J5800" s="28">
        <v>9.24</v>
      </c>
      <c r="K5800" s="28">
        <v>234.96</v>
      </c>
      <c r="L5800" s="28">
        <v>11.53</v>
      </c>
      <c r="M5800" s="28" t="s">
        <v>46</v>
      </c>
      <c r="N5800" s="28">
        <v>51.59</v>
      </c>
    </row>
    <row r="5801">
      <c r="A5801" s="28">
        <v>5800.0</v>
      </c>
      <c r="B5801" s="28">
        <v>23.0</v>
      </c>
      <c r="C5801" s="28" t="s">
        <v>52</v>
      </c>
      <c r="D5801" s="28">
        <v>7.94</v>
      </c>
      <c r="E5801" s="28">
        <v>1.29</v>
      </c>
      <c r="F5801" s="28">
        <v>8.65</v>
      </c>
      <c r="G5801" s="28">
        <v>71.78</v>
      </c>
      <c r="H5801" s="28" t="s">
        <v>45</v>
      </c>
      <c r="I5801" s="28">
        <v>0.44</v>
      </c>
      <c r="J5801" s="28">
        <v>12.36</v>
      </c>
      <c r="K5801" s="28">
        <v>230.48</v>
      </c>
      <c r="L5801" s="28">
        <v>17.58</v>
      </c>
      <c r="M5801" s="28" t="s">
        <v>46</v>
      </c>
      <c r="N5801" s="28">
        <v>18.32</v>
      </c>
    </row>
    <row r="5802">
      <c r="A5802" s="28">
        <v>5801.0</v>
      </c>
      <c r="B5802" s="28">
        <v>22.0</v>
      </c>
      <c r="C5802" s="28" t="s">
        <v>52</v>
      </c>
      <c r="D5802" s="28">
        <v>5.89</v>
      </c>
      <c r="E5802" s="28">
        <v>4.23</v>
      </c>
      <c r="F5802" s="28">
        <v>7.09</v>
      </c>
      <c r="G5802" s="28">
        <v>88.26</v>
      </c>
      <c r="H5802" s="28" t="s">
        <v>51</v>
      </c>
      <c r="I5802" s="28">
        <v>0.89</v>
      </c>
      <c r="J5802" s="28">
        <v>10.11</v>
      </c>
      <c r="K5802" s="28">
        <v>253.92</v>
      </c>
      <c r="L5802" s="28">
        <v>13.88</v>
      </c>
      <c r="M5802" s="28" t="s">
        <v>46</v>
      </c>
      <c r="N5802" s="28">
        <v>47.95</v>
      </c>
    </row>
    <row r="5803">
      <c r="A5803" s="28">
        <v>5802.0</v>
      </c>
      <c r="B5803" s="28">
        <v>23.0</v>
      </c>
      <c r="C5803" s="28" t="s">
        <v>44</v>
      </c>
      <c r="D5803" s="28">
        <v>0.13</v>
      </c>
      <c r="E5803" s="28">
        <v>8.64</v>
      </c>
      <c r="F5803" s="28">
        <v>5.07</v>
      </c>
      <c r="G5803" s="28">
        <v>74.75</v>
      </c>
      <c r="H5803" s="28" t="s">
        <v>47</v>
      </c>
      <c r="I5803" s="28">
        <v>2.42</v>
      </c>
      <c r="J5803" s="28">
        <v>1.5</v>
      </c>
      <c r="K5803" s="28">
        <v>311.01</v>
      </c>
      <c r="L5803" s="28">
        <v>2.87</v>
      </c>
      <c r="M5803" s="28" t="s">
        <v>50</v>
      </c>
      <c r="N5803" s="28">
        <v>86.63</v>
      </c>
    </row>
    <row r="5804">
      <c r="A5804" s="28">
        <v>5803.0</v>
      </c>
      <c r="B5804" s="28">
        <v>18.0</v>
      </c>
      <c r="C5804" s="28" t="s">
        <v>49</v>
      </c>
      <c r="D5804" s="28">
        <v>3.97</v>
      </c>
      <c r="E5804" s="28">
        <v>4.46</v>
      </c>
      <c r="F5804" s="28">
        <v>7.63</v>
      </c>
      <c r="G5804" s="28">
        <v>92.08</v>
      </c>
      <c r="H5804" s="28" t="s">
        <v>47</v>
      </c>
      <c r="I5804" s="28">
        <v>1.91</v>
      </c>
      <c r="J5804" s="28">
        <v>8.36</v>
      </c>
      <c r="K5804" s="28">
        <v>278.81</v>
      </c>
      <c r="L5804" s="28">
        <v>7.17</v>
      </c>
      <c r="M5804" s="28" t="s">
        <v>48</v>
      </c>
      <c r="N5804" s="28">
        <v>75.4254984452797</v>
      </c>
    </row>
    <row r="5805">
      <c r="A5805" s="28">
        <v>5804.0</v>
      </c>
      <c r="B5805" s="28">
        <v>19.0</v>
      </c>
      <c r="C5805" s="28" t="s">
        <v>49</v>
      </c>
      <c r="D5805" s="28">
        <v>4.92</v>
      </c>
      <c r="E5805" s="28">
        <v>5.15</v>
      </c>
      <c r="F5805" s="28">
        <v>5.5</v>
      </c>
      <c r="G5805" s="28">
        <v>66.69</v>
      </c>
      <c r="H5805" s="28" t="s">
        <v>47</v>
      </c>
      <c r="I5805" s="28">
        <v>0.74</v>
      </c>
      <c r="J5805" s="28">
        <v>9.22</v>
      </c>
      <c r="K5805" s="28">
        <v>267.36</v>
      </c>
      <c r="L5805" s="28">
        <v>12.04</v>
      </c>
      <c r="M5805" s="28" t="s">
        <v>48</v>
      </c>
      <c r="N5805" s="28">
        <v>39.63</v>
      </c>
    </row>
    <row r="5806">
      <c r="A5806" s="28">
        <v>5805.0</v>
      </c>
      <c r="B5806" s="28">
        <v>20.0</v>
      </c>
      <c r="C5806" s="28" t="s">
        <v>44</v>
      </c>
      <c r="D5806" s="28">
        <v>5.52</v>
      </c>
      <c r="E5806" s="28">
        <v>3.45</v>
      </c>
      <c r="F5806" s="28">
        <v>5.36</v>
      </c>
      <c r="G5806" s="28">
        <v>66.3</v>
      </c>
      <c r="H5806" s="28" t="s">
        <v>45</v>
      </c>
      <c r="I5806" s="28">
        <v>1.97</v>
      </c>
      <c r="J5806" s="28">
        <v>9.87</v>
      </c>
      <c r="K5806" s="28">
        <v>253.39</v>
      </c>
      <c r="L5806" s="28">
        <v>13.54</v>
      </c>
      <c r="M5806" s="28" t="s">
        <v>46</v>
      </c>
      <c r="N5806" s="28">
        <v>24.82</v>
      </c>
    </row>
    <row r="5807">
      <c r="A5807" s="28">
        <v>5806.0</v>
      </c>
      <c r="B5807" s="28">
        <v>21.0</v>
      </c>
      <c r="C5807" s="28" t="s">
        <v>49</v>
      </c>
      <c r="D5807" s="28">
        <v>5.76</v>
      </c>
      <c r="E5807" s="28">
        <v>3.47</v>
      </c>
      <c r="F5807" s="28">
        <v>5.96</v>
      </c>
      <c r="G5807" s="28">
        <v>87.19</v>
      </c>
      <c r="H5807" s="28" t="s">
        <v>45</v>
      </c>
      <c r="I5807" s="28">
        <v>1.52</v>
      </c>
      <c r="J5807" s="28">
        <v>11.0</v>
      </c>
      <c r="K5807" s="28">
        <v>249.38</v>
      </c>
      <c r="L5807" s="28">
        <v>14.51</v>
      </c>
      <c r="M5807" s="28" t="s">
        <v>46</v>
      </c>
      <c r="N5807" s="28">
        <v>43.39</v>
      </c>
    </row>
    <row r="5808">
      <c r="A5808" s="28">
        <v>5807.0</v>
      </c>
      <c r="B5808" s="28">
        <v>16.0</v>
      </c>
      <c r="C5808" s="28" t="s">
        <v>44</v>
      </c>
      <c r="D5808" s="28">
        <v>4.46</v>
      </c>
      <c r="E5808" s="28">
        <v>1.56</v>
      </c>
      <c r="F5808" s="28">
        <v>4.06</v>
      </c>
      <c r="G5808" s="28">
        <v>96.6</v>
      </c>
      <c r="H5808" s="28" t="s">
        <v>45</v>
      </c>
      <c r="I5808" s="28">
        <v>2.05</v>
      </c>
      <c r="J5808" s="28">
        <v>8.34</v>
      </c>
      <c r="K5808" s="28">
        <v>264.02</v>
      </c>
      <c r="L5808" s="28">
        <v>11.32</v>
      </c>
      <c r="M5808" s="28" t="s">
        <v>48</v>
      </c>
      <c r="N5808" s="28">
        <v>34.83</v>
      </c>
    </row>
    <row r="5809">
      <c r="A5809" s="28">
        <v>5808.0</v>
      </c>
      <c r="B5809" s="28">
        <v>19.0</v>
      </c>
      <c r="C5809" s="28" t="s">
        <v>49</v>
      </c>
      <c r="D5809" s="28">
        <v>1.79</v>
      </c>
      <c r="E5809" s="28">
        <v>6.52</v>
      </c>
      <c r="F5809" s="28">
        <v>8.85</v>
      </c>
      <c r="G5809" s="28">
        <v>65.72</v>
      </c>
      <c r="H5809" s="28" t="s">
        <v>51</v>
      </c>
      <c r="I5809" s="28">
        <v>0.86</v>
      </c>
      <c r="J5809" s="28">
        <v>7.48</v>
      </c>
      <c r="K5809" s="28">
        <v>290.08</v>
      </c>
      <c r="L5809" s="28">
        <v>3.8</v>
      </c>
      <c r="M5809" s="28" t="s">
        <v>48</v>
      </c>
      <c r="N5809" s="28">
        <v>95.74</v>
      </c>
    </row>
    <row r="5810">
      <c r="A5810" s="28">
        <v>5809.0</v>
      </c>
      <c r="B5810" s="28">
        <v>20.0</v>
      </c>
      <c r="C5810" s="28" t="s">
        <v>49</v>
      </c>
      <c r="D5810" s="28">
        <v>7.54</v>
      </c>
      <c r="E5810" s="28">
        <v>5.03</v>
      </c>
      <c r="F5810" s="28">
        <v>6.66</v>
      </c>
      <c r="G5810" s="28">
        <v>62.95</v>
      </c>
      <c r="H5810" s="28" t="s">
        <v>51</v>
      </c>
      <c r="I5810" s="28">
        <v>3.05</v>
      </c>
      <c r="J5810" s="28">
        <v>13.44</v>
      </c>
      <c r="K5810" s="28">
        <v>231.17</v>
      </c>
      <c r="L5810" s="28">
        <v>18.35</v>
      </c>
      <c r="M5810" s="28" t="s">
        <v>46</v>
      </c>
      <c r="N5810" s="28">
        <v>37.62</v>
      </c>
    </row>
    <row r="5811">
      <c r="A5811" s="28">
        <v>5810.0</v>
      </c>
      <c r="B5811" s="28">
        <v>22.0</v>
      </c>
      <c r="C5811" s="28" t="s">
        <v>44</v>
      </c>
      <c r="D5811" s="28">
        <v>5.57</v>
      </c>
      <c r="E5811" s="28">
        <v>6.45</v>
      </c>
      <c r="F5811" s="28">
        <v>7.87</v>
      </c>
      <c r="G5811" s="28">
        <v>97.39</v>
      </c>
      <c r="H5811" s="28" t="s">
        <v>45</v>
      </c>
      <c r="I5811" s="28">
        <v>0.22</v>
      </c>
      <c r="J5811" s="28">
        <v>10.33</v>
      </c>
      <c r="K5811" s="28">
        <v>248.11</v>
      </c>
      <c r="L5811" s="28">
        <v>13.73</v>
      </c>
      <c r="M5811" s="28" t="s">
        <v>46</v>
      </c>
      <c r="N5811" s="28">
        <v>63.22</v>
      </c>
    </row>
    <row r="5812">
      <c r="A5812" s="28">
        <v>5811.0</v>
      </c>
      <c r="B5812" s="28">
        <v>20.0</v>
      </c>
      <c r="C5812" s="28" t="s">
        <v>44</v>
      </c>
      <c r="D5812" s="28">
        <v>1.89</v>
      </c>
      <c r="E5812" s="28">
        <v>5.92</v>
      </c>
      <c r="F5812" s="28">
        <v>5.29</v>
      </c>
      <c r="G5812" s="28">
        <v>64.69</v>
      </c>
      <c r="H5812" s="28" t="s">
        <v>47</v>
      </c>
      <c r="I5812" s="28">
        <v>1.94</v>
      </c>
      <c r="J5812" s="28">
        <v>4.68</v>
      </c>
      <c r="K5812" s="28">
        <v>298.94</v>
      </c>
      <c r="L5812" s="28">
        <v>6.27</v>
      </c>
      <c r="M5812" s="28" t="s">
        <v>48</v>
      </c>
      <c r="N5812" s="28">
        <v>72.82</v>
      </c>
    </row>
    <row r="5813">
      <c r="A5813" s="28">
        <v>5812.0</v>
      </c>
      <c r="B5813" s="28">
        <v>16.0</v>
      </c>
      <c r="C5813" s="28" t="s">
        <v>49</v>
      </c>
      <c r="D5813" s="28">
        <v>2.58</v>
      </c>
      <c r="E5813" s="28">
        <v>8.19</v>
      </c>
      <c r="F5813" s="28">
        <v>7.73</v>
      </c>
      <c r="G5813" s="28">
        <v>70.01</v>
      </c>
      <c r="H5813" s="28" t="s">
        <v>47</v>
      </c>
      <c r="I5813" s="28">
        <v>4.47</v>
      </c>
      <c r="J5813" s="28">
        <v>4.3</v>
      </c>
      <c r="K5813" s="28">
        <v>282.94</v>
      </c>
      <c r="L5813" s="28">
        <v>5.69</v>
      </c>
      <c r="M5813" s="28" t="s">
        <v>48</v>
      </c>
      <c r="N5813" s="28">
        <v>90.54</v>
      </c>
    </row>
    <row r="5814">
      <c r="A5814" s="28">
        <v>5813.0</v>
      </c>
      <c r="B5814" s="28">
        <v>22.0</v>
      </c>
      <c r="C5814" s="28" t="s">
        <v>44</v>
      </c>
      <c r="D5814" s="28">
        <v>7.38</v>
      </c>
      <c r="E5814" s="28">
        <v>7.76</v>
      </c>
      <c r="F5814" s="28">
        <v>6.84</v>
      </c>
      <c r="G5814" s="28">
        <v>97.18</v>
      </c>
      <c r="H5814" s="28" t="s">
        <v>51</v>
      </c>
      <c r="I5814" s="28">
        <v>2.1</v>
      </c>
      <c r="J5814" s="28">
        <v>12.48</v>
      </c>
      <c r="K5814" s="28">
        <v>224.87</v>
      </c>
      <c r="L5814" s="28">
        <v>16.23</v>
      </c>
      <c r="M5814" s="28" t="s">
        <v>46</v>
      </c>
      <c r="N5814" s="28">
        <v>72.8035415352089</v>
      </c>
    </row>
    <row r="5815">
      <c r="A5815" s="28">
        <v>5814.0</v>
      </c>
      <c r="B5815" s="28">
        <v>23.0</v>
      </c>
      <c r="C5815" s="28" t="s">
        <v>44</v>
      </c>
      <c r="D5815" s="28">
        <v>7.1</v>
      </c>
      <c r="E5815" s="28">
        <v>7.94</v>
      </c>
      <c r="F5815" s="28">
        <v>6.12</v>
      </c>
      <c r="G5815" s="28">
        <v>92.12</v>
      </c>
      <c r="H5815" s="28" t="s">
        <v>51</v>
      </c>
      <c r="I5815" s="28">
        <v>2.21</v>
      </c>
      <c r="J5815" s="28">
        <v>8.83</v>
      </c>
      <c r="K5815" s="28">
        <v>229.35</v>
      </c>
      <c r="L5815" s="28">
        <v>17.07</v>
      </c>
      <c r="M5815" s="28" t="s">
        <v>46</v>
      </c>
      <c r="N5815" s="28">
        <v>69.5921891273684</v>
      </c>
    </row>
    <row r="5816">
      <c r="A5816" s="28">
        <v>5815.0</v>
      </c>
      <c r="B5816" s="28">
        <v>22.0</v>
      </c>
      <c r="C5816" s="28" t="s">
        <v>44</v>
      </c>
      <c r="D5816" s="28">
        <v>3.24</v>
      </c>
      <c r="E5816" s="28">
        <v>5.49</v>
      </c>
      <c r="F5816" s="28">
        <v>8.85</v>
      </c>
      <c r="G5816" s="28">
        <v>73.71</v>
      </c>
      <c r="H5816" s="28" t="s">
        <v>51</v>
      </c>
      <c r="I5816" s="28">
        <v>0.34</v>
      </c>
      <c r="J5816" s="28">
        <v>4.97</v>
      </c>
      <c r="K5816" s="28">
        <v>293.81</v>
      </c>
      <c r="L5816" s="28">
        <v>4.91</v>
      </c>
      <c r="M5816" s="28" t="s">
        <v>48</v>
      </c>
      <c r="N5816" s="28">
        <v>76.76</v>
      </c>
    </row>
    <row r="5817">
      <c r="A5817" s="28">
        <v>5816.0</v>
      </c>
      <c r="B5817" s="28">
        <v>19.0</v>
      </c>
      <c r="C5817" s="28" t="s">
        <v>49</v>
      </c>
      <c r="D5817" s="28">
        <v>0.31</v>
      </c>
      <c r="E5817" s="28">
        <v>4.18</v>
      </c>
      <c r="F5817" s="28">
        <v>6.47</v>
      </c>
      <c r="G5817" s="28">
        <v>98.18</v>
      </c>
      <c r="H5817" s="28" t="s">
        <v>51</v>
      </c>
      <c r="I5817" s="28">
        <v>3.03</v>
      </c>
      <c r="J5817" s="28">
        <v>5.91</v>
      </c>
      <c r="K5817" s="28">
        <v>302.51</v>
      </c>
      <c r="L5817" s="28">
        <v>0.67</v>
      </c>
      <c r="M5817" s="28" t="s">
        <v>48</v>
      </c>
      <c r="N5817" s="28">
        <v>80.29</v>
      </c>
    </row>
    <row r="5818">
      <c r="A5818" s="28">
        <v>5817.0</v>
      </c>
      <c r="B5818" s="28">
        <v>23.0</v>
      </c>
      <c r="C5818" s="28" t="s">
        <v>49</v>
      </c>
      <c r="D5818" s="28">
        <v>0.39</v>
      </c>
      <c r="E5818" s="28">
        <v>9.4</v>
      </c>
      <c r="F5818" s="28">
        <v>7.29</v>
      </c>
      <c r="G5818" s="28">
        <v>82.72</v>
      </c>
      <c r="H5818" s="28" t="s">
        <v>47</v>
      </c>
      <c r="I5818" s="28">
        <v>4.68</v>
      </c>
      <c r="J5818" s="28">
        <v>4.19</v>
      </c>
      <c r="K5818" s="28">
        <v>333.05</v>
      </c>
      <c r="L5818" s="28">
        <v>0.2</v>
      </c>
      <c r="M5818" s="28" t="s">
        <v>48</v>
      </c>
      <c r="N5818" s="28">
        <v>100.0</v>
      </c>
    </row>
    <row r="5819">
      <c r="A5819" s="28">
        <v>5818.0</v>
      </c>
      <c r="B5819" s="28">
        <v>20.0</v>
      </c>
      <c r="C5819" s="28" t="s">
        <v>49</v>
      </c>
      <c r="D5819" s="28">
        <v>2.27</v>
      </c>
      <c r="E5819" s="28">
        <v>1.49</v>
      </c>
      <c r="F5819" s="28">
        <v>4.08</v>
      </c>
      <c r="G5819" s="28">
        <v>62.89</v>
      </c>
      <c r="H5819" s="28" t="s">
        <v>45</v>
      </c>
      <c r="I5819" s="28">
        <v>1.46</v>
      </c>
      <c r="J5819" s="28">
        <v>4.74</v>
      </c>
      <c r="K5819" s="28">
        <v>300.44</v>
      </c>
      <c r="L5819" s="28">
        <v>6.47</v>
      </c>
      <c r="M5819" s="28" t="s">
        <v>48</v>
      </c>
      <c r="N5819" s="28">
        <v>32.72</v>
      </c>
    </row>
    <row r="5820">
      <c r="A5820" s="28">
        <v>5819.0</v>
      </c>
      <c r="B5820" s="28">
        <v>24.0</v>
      </c>
      <c r="C5820" s="28" t="s">
        <v>44</v>
      </c>
      <c r="D5820" s="28">
        <v>5.03</v>
      </c>
      <c r="E5820" s="28">
        <v>2.37</v>
      </c>
      <c r="F5820" s="28">
        <v>5.51</v>
      </c>
      <c r="G5820" s="28">
        <v>88.12</v>
      </c>
      <c r="H5820" s="28" t="s">
        <v>51</v>
      </c>
      <c r="I5820" s="28">
        <v>1.97</v>
      </c>
      <c r="J5820" s="28">
        <v>10.84</v>
      </c>
      <c r="K5820" s="28">
        <v>244.01</v>
      </c>
      <c r="L5820" s="28">
        <v>11.52</v>
      </c>
      <c r="M5820" s="28" t="s">
        <v>46</v>
      </c>
      <c r="N5820" s="28">
        <v>40.4</v>
      </c>
    </row>
    <row r="5821">
      <c r="A5821" s="28">
        <v>5820.0</v>
      </c>
      <c r="B5821" s="28">
        <v>20.0</v>
      </c>
      <c r="C5821" s="28" t="s">
        <v>49</v>
      </c>
      <c r="D5821" s="28">
        <v>4.67</v>
      </c>
      <c r="E5821" s="28">
        <v>4.78</v>
      </c>
      <c r="F5821" s="28">
        <v>8.44</v>
      </c>
      <c r="G5821" s="28">
        <v>81.49</v>
      </c>
      <c r="H5821" s="28" t="s">
        <v>45</v>
      </c>
      <c r="I5821" s="28">
        <v>2.94</v>
      </c>
      <c r="J5821" s="28">
        <v>9.21</v>
      </c>
      <c r="K5821" s="28">
        <v>258.18</v>
      </c>
      <c r="L5821" s="28">
        <v>11.39</v>
      </c>
      <c r="M5821" s="28" t="s">
        <v>48</v>
      </c>
      <c r="N5821" s="28">
        <v>55.98</v>
      </c>
    </row>
    <row r="5822">
      <c r="A5822" s="28">
        <v>5821.0</v>
      </c>
      <c r="B5822" s="28">
        <v>16.0</v>
      </c>
      <c r="C5822" s="28" t="s">
        <v>49</v>
      </c>
      <c r="D5822" s="28">
        <v>5.07</v>
      </c>
      <c r="E5822" s="28">
        <v>6.53</v>
      </c>
      <c r="F5822" s="28">
        <v>7.79</v>
      </c>
      <c r="G5822" s="28">
        <v>82.9</v>
      </c>
      <c r="H5822" s="28" t="s">
        <v>51</v>
      </c>
      <c r="I5822" s="28">
        <v>0.47</v>
      </c>
      <c r="J5822" s="28">
        <v>8.74</v>
      </c>
      <c r="K5822" s="28">
        <v>242.93</v>
      </c>
      <c r="L5822" s="28">
        <v>14.75</v>
      </c>
      <c r="M5822" s="28" t="s">
        <v>46</v>
      </c>
      <c r="N5822" s="28">
        <v>73.6</v>
      </c>
    </row>
    <row r="5823">
      <c r="A5823" s="28">
        <v>5822.0</v>
      </c>
      <c r="B5823" s="28">
        <v>24.0</v>
      </c>
      <c r="C5823" s="28" t="s">
        <v>44</v>
      </c>
      <c r="D5823" s="28">
        <v>5.74</v>
      </c>
      <c r="E5823" s="28">
        <v>1.07</v>
      </c>
      <c r="F5823" s="28">
        <v>6.68</v>
      </c>
      <c r="G5823" s="28">
        <v>99.76</v>
      </c>
      <c r="H5823" s="28" t="s">
        <v>51</v>
      </c>
      <c r="I5823" s="28">
        <v>4.75</v>
      </c>
      <c r="J5823" s="28">
        <v>8.39</v>
      </c>
      <c r="K5823" s="28">
        <v>257.59</v>
      </c>
      <c r="L5823" s="28">
        <v>10.45</v>
      </c>
      <c r="M5823" s="28" t="s">
        <v>46</v>
      </c>
      <c r="N5823" s="28">
        <v>42.63</v>
      </c>
    </row>
    <row r="5824">
      <c r="A5824" s="28">
        <v>5823.0</v>
      </c>
      <c r="B5824" s="28">
        <v>20.0</v>
      </c>
      <c r="C5824" s="28" t="s">
        <v>49</v>
      </c>
      <c r="D5824" s="28">
        <v>0.15</v>
      </c>
      <c r="E5824" s="28">
        <v>7.47</v>
      </c>
      <c r="F5824" s="28">
        <v>8.5</v>
      </c>
      <c r="G5824" s="28">
        <v>66.1</v>
      </c>
      <c r="H5824" s="28" t="s">
        <v>45</v>
      </c>
      <c r="I5824" s="28">
        <v>2.34</v>
      </c>
      <c r="J5824" s="28">
        <v>4.53</v>
      </c>
      <c r="K5824" s="28">
        <v>330.97</v>
      </c>
      <c r="L5824" s="28">
        <v>-0.91</v>
      </c>
      <c r="M5824" s="28" t="s">
        <v>48</v>
      </c>
      <c r="N5824" s="28">
        <v>96.8</v>
      </c>
    </row>
    <row r="5825">
      <c r="A5825" s="28">
        <v>5824.0</v>
      </c>
      <c r="B5825" s="28">
        <v>21.0</v>
      </c>
      <c r="C5825" s="28" t="s">
        <v>49</v>
      </c>
      <c r="D5825" s="28">
        <v>0.84</v>
      </c>
      <c r="E5825" s="28">
        <v>6.03</v>
      </c>
      <c r="F5825" s="28">
        <v>6.43</v>
      </c>
      <c r="G5825" s="28">
        <v>86.27</v>
      </c>
      <c r="H5825" s="28" t="s">
        <v>45</v>
      </c>
      <c r="I5825" s="28">
        <v>0.58</v>
      </c>
      <c r="J5825" s="28">
        <v>5.49</v>
      </c>
      <c r="K5825" s="28">
        <v>312.21</v>
      </c>
      <c r="L5825" s="28">
        <v>5.66</v>
      </c>
      <c r="M5825" s="28" t="s">
        <v>48</v>
      </c>
      <c r="N5825" s="28">
        <v>96.55</v>
      </c>
    </row>
    <row r="5826">
      <c r="A5826" s="28">
        <v>5825.0</v>
      </c>
      <c r="B5826" s="28">
        <v>19.0</v>
      </c>
      <c r="C5826" s="28" t="s">
        <v>49</v>
      </c>
      <c r="D5826" s="28">
        <v>2.88</v>
      </c>
      <c r="E5826" s="28">
        <v>5.36</v>
      </c>
      <c r="F5826" s="28">
        <v>6.83</v>
      </c>
      <c r="G5826" s="28">
        <v>78.35</v>
      </c>
      <c r="H5826" s="28" t="s">
        <v>45</v>
      </c>
      <c r="I5826" s="28">
        <v>1.68</v>
      </c>
      <c r="J5826" s="28">
        <v>7.44</v>
      </c>
      <c r="K5826" s="28">
        <v>297.63</v>
      </c>
      <c r="L5826" s="28">
        <v>6.37</v>
      </c>
      <c r="M5826" s="28" t="s">
        <v>48</v>
      </c>
      <c r="N5826" s="28">
        <v>85.8053550279165</v>
      </c>
    </row>
    <row r="5827">
      <c r="A5827" s="28">
        <v>5826.0</v>
      </c>
      <c r="B5827" s="28">
        <v>21.0</v>
      </c>
      <c r="C5827" s="28" t="s">
        <v>44</v>
      </c>
      <c r="D5827" s="28">
        <v>1.24</v>
      </c>
      <c r="E5827" s="28">
        <v>4.81</v>
      </c>
      <c r="F5827" s="28">
        <v>5.91</v>
      </c>
      <c r="G5827" s="28">
        <v>70.88</v>
      </c>
      <c r="H5827" s="28" t="s">
        <v>45</v>
      </c>
      <c r="I5827" s="28">
        <v>1.87</v>
      </c>
      <c r="J5827" s="28">
        <v>3.22</v>
      </c>
      <c r="K5827" s="28">
        <v>306.96</v>
      </c>
      <c r="L5827" s="28">
        <v>1.13</v>
      </c>
      <c r="M5827" s="28" t="s">
        <v>48</v>
      </c>
      <c r="N5827" s="28">
        <v>83.29</v>
      </c>
    </row>
    <row r="5828">
      <c r="A5828" s="28">
        <v>5827.0</v>
      </c>
      <c r="B5828" s="28">
        <v>23.0</v>
      </c>
      <c r="C5828" s="28" t="s">
        <v>44</v>
      </c>
      <c r="D5828" s="28">
        <v>0.6</v>
      </c>
      <c r="E5828" s="28">
        <v>5.68</v>
      </c>
      <c r="F5828" s="28">
        <v>7.1</v>
      </c>
      <c r="G5828" s="28">
        <v>87.74</v>
      </c>
      <c r="H5828" s="28" t="s">
        <v>51</v>
      </c>
      <c r="I5828" s="28">
        <v>1.73</v>
      </c>
      <c r="J5828" s="28">
        <v>5.09</v>
      </c>
      <c r="K5828" s="28">
        <v>322.51</v>
      </c>
      <c r="L5828" s="28">
        <v>3.23</v>
      </c>
      <c r="M5828" s="28" t="s">
        <v>48</v>
      </c>
      <c r="N5828" s="28">
        <v>89.8</v>
      </c>
    </row>
    <row r="5829">
      <c r="A5829" s="28">
        <v>5828.0</v>
      </c>
      <c r="B5829" s="28">
        <v>18.0</v>
      </c>
      <c r="C5829" s="28" t="s">
        <v>44</v>
      </c>
      <c r="D5829" s="28">
        <v>5.13</v>
      </c>
      <c r="E5829" s="28">
        <v>2.46</v>
      </c>
      <c r="F5829" s="28">
        <v>5.6</v>
      </c>
      <c r="G5829" s="28">
        <v>86.73</v>
      </c>
      <c r="H5829" s="28" t="s">
        <v>47</v>
      </c>
      <c r="I5829" s="28">
        <v>3.47</v>
      </c>
      <c r="J5829" s="28">
        <v>9.04</v>
      </c>
      <c r="K5829" s="28">
        <v>261.36</v>
      </c>
      <c r="L5829" s="28">
        <v>11.83</v>
      </c>
      <c r="M5829" s="28" t="s">
        <v>46</v>
      </c>
      <c r="N5829" s="28">
        <v>42.7</v>
      </c>
    </row>
    <row r="5830">
      <c r="A5830" s="28">
        <v>5829.0</v>
      </c>
      <c r="B5830" s="28">
        <v>20.0</v>
      </c>
      <c r="C5830" s="28" t="s">
        <v>44</v>
      </c>
      <c r="D5830" s="28">
        <v>6.52</v>
      </c>
      <c r="E5830" s="28">
        <v>1.98</v>
      </c>
      <c r="F5830" s="28">
        <v>5.93</v>
      </c>
      <c r="G5830" s="28">
        <v>94.26</v>
      </c>
      <c r="H5830" s="28" t="s">
        <v>45</v>
      </c>
      <c r="I5830" s="28">
        <v>1.73</v>
      </c>
      <c r="J5830" s="28">
        <v>11.77</v>
      </c>
      <c r="K5830" s="28">
        <v>241.9</v>
      </c>
      <c r="L5830" s="28">
        <v>13.93</v>
      </c>
      <c r="M5830" s="28" t="s">
        <v>46</v>
      </c>
      <c r="N5830" s="28">
        <v>31.3</v>
      </c>
    </row>
    <row r="5831">
      <c r="A5831" s="28">
        <v>5830.0</v>
      </c>
      <c r="B5831" s="28">
        <v>17.0</v>
      </c>
      <c r="C5831" s="28" t="s">
        <v>49</v>
      </c>
      <c r="D5831" s="28">
        <v>6.02</v>
      </c>
      <c r="E5831" s="28">
        <v>3.61</v>
      </c>
      <c r="F5831" s="28">
        <v>8.83</v>
      </c>
      <c r="G5831" s="28">
        <v>95.15</v>
      </c>
      <c r="H5831" s="28" t="s">
        <v>45</v>
      </c>
      <c r="I5831" s="28">
        <v>1.62</v>
      </c>
      <c r="J5831" s="28">
        <v>10.14</v>
      </c>
      <c r="K5831" s="28">
        <v>255.5</v>
      </c>
      <c r="L5831" s="28">
        <v>15.22</v>
      </c>
      <c r="M5831" s="28" t="s">
        <v>46</v>
      </c>
      <c r="N5831" s="28">
        <v>48.15</v>
      </c>
    </row>
    <row r="5832">
      <c r="A5832" s="28">
        <v>5831.0</v>
      </c>
      <c r="B5832" s="28">
        <v>17.0</v>
      </c>
      <c r="C5832" s="28" t="s">
        <v>44</v>
      </c>
      <c r="D5832" s="28">
        <v>6.54</v>
      </c>
      <c r="E5832" s="28">
        <v>7.39</v>
      </c>
      <c r="F5832" s="28">
        <v>4.56</v>
      </c>
      <c r="G5832" s="28">
        <v>82.47</v>
      </c>
      <c r="H5832" s="28" t="s">
        <v>51</v>
      </c>
      <c r="I5832" s="28">
        <v>1.61</v>
      </c>
      <c r="J5832" s="28">
        <v>8.27</v>
      </c>
      <c r="K5832" s="28">
        <v>239.96</v>
      </c>
      <c r="L5832" s="28">
        <v>12.39</v>
      </c>
      <c r="M5832" s="28" t="s">
        <v>50</v>
      </c>
      <c r="N5832" s="28">
        <v>56.4305081157115</v>
      </c>
    </row>
    <row r="5833">
      <c r="A5833" s="28">
        <v>5832.0</v>
      </c>
      <c r="B5833" s="28">
        <v>22.0</v>
      </c>
      <c r="C5833" s="28" t="s">
        <v>49</v>
      </c>
      <c r="D5833" s="28">
        <v>5.33</v>
      </c>
      <c r="E5833" s="28">
        <v>6.29</v>
      </c>
      <c r="F5833" s="28">
        <v>4.53</v>
      </c>
      <c r="G5833" s="28">
        <v>73.02</v>
      </c>
      <c r="H5833" s="28" t="s">
        <v>45</v>
      </c>
      <c r="I5833" s="28">
        <v>3.89</v>
      </c>
      <c r="J5833" s="28">
        <v>7.92</v>
      </c>
      <c r="K5833" s="28">
        <v>270.61</v>
      </c>
      <c r="L5833" s="28">
        <v>10.31</v>
      </c>
      <c r="M5833" s="28" t="s">
        <v>46</v>
      </c>
      <c r="N5833" s="28">
        <v>59.5213044901311</v>
      </c>
    </row>
    <row r="5834">
      <c r="A5834" s="28">
        <v>5833.0</v>
      </c>
      <c r="B5834" s="28">
        <v>21.0</v>
      </c>
      <c r="C5834" s="28" t="s">
        <v>44</v>
      </c>
      <c r="D5834" s="28">
        <v>5.88</v>
      </c>
      <c r="E5834" s="28">
        <v>5.32</v>
      </c>
      <c r="F5834" s="28">
        <v>4.22</v>
      </c>
      <c r="G5834" s="28">
        <v>81.18</v>
      </c>
      <c r="H5834" s="28" t="s">
        <v>45</v>
      </c>
      <c r="I5834" s="28">
        <v>1.54</v>
      </c>
      <c r="J5834" s="28">
        <v>10.6</v>
      </c>
      <c r="K5834" s="28">
        <v>246.29</v>
      </c>
      <c r="L5834" s="28">
        <v>10.39</v>
      </c>
      <c r="M5834" s="28" t="s">
        <v>46</v>
      </c>
      <c r="N5834" s="28">
        <v>41.62</v>
      </c>
    </row>
    <row r="5835">
      <c r="A5835" s="28">
        <v>5834.0</v>
      </c>
      <c r="B5835" s="28">
        <v>19.0</v>
      </c>
      <c r="C5835" s="28" t="s">
        <v>44</v>
      </c>
      <c r="D5835" s="28">
        <v>2.17</v>
      </c>
      <c r="E5835" s="28">
        <v>6.14</v>
      </c>
      <c r="F5835" s="28">
        <v>5.6</v>
      </c>
      <c r="G5835" s="28">
        <v>74.37</v>
      </c>
      <c r="H5835" s="28" t="s">
        <v>51</v>
      </c>
      <c r="I5835" s="28">
        <v>0.07</v>
      </c>
      <c r="J5835" s="28">
        <v>6.87</v>
      </c>
      <c r="K5835" s="28">
        <v>299.63</v>
      </c>
      <c r="L5835" s="28">
        <v>1.78</v>
      </c>
      <c r="M5835" s="28" t="s">
        <v>48</v>
      </c>
      <c r="N5835" s="28">
        <v>72.3</v>
      </c>
    </row>
    <row r="5836">
      <c r="A5836" s="28">
        <v>5835.0</v>
      </c>
      <c r="B5836" s="28">
        <v>20.0</v>
      </c>
      <c r="C5836" s="28" t="s">
        <v>49</v>
      </c>
      <c r="D5836" s="28">
        <v>7.94</v>
      </c>
      <c r="E5836" s="28">
        <v>6.03</v>
      </c>
      <c r="F5836" s="28">
        <v>5.99</v>
      </c>
      <c r="G5836" s="28">
        <v>71.09</v>
      </c>
      <c r="H5836" s="28" t="s">
        <v>47</v>
      </c>
      <c r="I5836" s="28">
        <v>1.83</v>
      </c>
      <c r="J5836" s="28">
        <v>10.05</v>
      </c>
      <c r="K5836" s="28">
        <v>217.65</v>
      </c>
      <c r="L5836" s="28">
        <v>17.41</v>
      </c>
      <c r="M5836" s="28" t="s">
        <v>46</v>
      </c>
      <c r="N5836" s="28">
        <v>30.4</v>
      </c>
    </row>
    <row r="5837">
      <c r="A5837" s="28">
        <v>5836.0</v>
      </c>
      <c r="B5837" s="28">
        <v>16.0</v>
      </c>
      <c r="C5837" s="28" t="s">
        <v>44</v>
      </c>
      <c r="D5837" s="28">
        <v>1.47</v>
      </c>
      <c r="E5837" s="28">
        <v>3.76</v>
      </c>
      <c r="F5837" s="28">
        <v>4.47</v>
      </c>
      <c r="G5837" s="28">
        <v>82.06</v>
      </c>
      <c r="H5837" s="28" t="s">
        <v>47</v>
      </c>
      <c r="I5837" s="28">
        <v>1.39</v>
      </c>
      <c r="J5837" s="28">
        <v>4.24</v>
      </c>
      <c r="K5837" s="28">
        <v>286.63</v>
      </c>
      <c r="L5837" s="28">
        <v>1.68</v>
      </c>
      <c r="M5837" s="28" t="s">
        <v>48</v>
      </c>
      <c r="N5837" s="28">
        <v>72.04</v>
      </c>
    </row>
    <row r="5838">
      <c r="A5838" s="28">
        <v>5837.0</v>
      </c>
      <c r="B5838" s="28">
        <v>22.0</v>
      </c>
      <c r="C5838" s="28" t="s">
        <v>49</v>
      </c>
      <c r="D5838" s="28">
        <v>1.72</v>
      </c>
      <c r="E5838" s="28">
        <v>1.88</v>
      </c>
      <c r="F5838" s="28">
        <v>6.75</v>
      </c>
      <c r="G5838" s="28">
        <v>86.32</v>
      </c>
      <c r="H5838" s="28" t="s">
        <v>45</v>
      </c>
      <c r="I5838" s="28">
        <v>4.55</v>
      </c>
      <c r="J5838" s="28">
        <v>2.8</v>
      </c>
      <c r="K5838" s="28">
        <v>302.94</v>
      </c>
      <c r="L5838" s="28">
        <v>3.67</v>
      </c>
      <c r="M5838" s="28" t="s">
        <v>48</v>
      </c>
      <c r="N5838" s="28">
        <v>59.51</v>
      </c>
    </row>
    <row r="5839">
      <c r="A5839" s="28">
        <v>5838.0</v>
      </c>
      <c r="B5839" s="28">
        <v>23.0</v>
      </c>
      <c r="C5839" s="28" t="s">
        <v>44</v>
      </c>
      <c r="D5839" s="28">
        <v>2.31</v>
      </c>
      <c r="E5839" s="28">
        <v>9.07</v>
      </c>
      <c r="F5839" s="28">
        <v>6.92</v>
      </c>
      <c r="G5839" s="28">
        <v>83.62</v>
      </c>
      <c r="H5839" s="28" t="s">
        <v>45</v>
      </c>
      <c r="I5839" s="28">
        <v>2.39</v>
      </c>
      <c r="J5839" s="28">
        <v>4.97</v>
      </c>
      <c r="K5839" s="28">
        <v>274.24</v>
      </c>
      <c r="L5839" s="28">
        <v>9.81</v>
      </c>
      <c r="M5839" s="28" t="s">
        <v>48</v>
      </c>
      <c r="N5839" s="28">
        <v>94.68</v>
      </c>
    </row>
    <row r="5840">
      <c r="A5840" s="28">
        <v>5839.0</v>
      </c>
      <c r="B5840" s="28">
        <v>24.0</v>
      </c>
      <c r="C5840" s="28" t="s">
        <v>44</v>
      </c>
      <c r="D5840" s="28">
        <v>7.8</v>
      </c>
      <c r="E5840" s="28">
        <v>6.4</v>
      </c>
      <c r="F5840" s="28">
        <v>7.76</v>
      </c>
      <c r="G5840" s="28">
        <v>98.18</v>
      </c>
      <c r="H5840" s="28" t="s">
        <v>51</v>
      </c>
      <c r="I5840" s="28">
        <v>1.17</v>
      </c>
      <c r="J5840" s="28">
        <v>8.93</v>
      </c>
      <c r="K5840" s="28">
        <v>247.89</v>
      </c>
      <c r="L5840" s="28">
        <v>17.1</v>
      </c>
      <c r="M5840" s="28" t="s">
        <v>46</v>
      </c>
      <c r="N5840" s="28">
        <v>55.52</v>
      </c>
    </row>
    <row r="5841">
      <c r="A5841" s="28">
        <v>5840.0</v>
      </c>
      <c r="B5841" s="28">
        <v>23.0</v>
      </c>
      <c r="C5841" s="28" t="s">
        <v>49</v>
      </c>
      <c r="D5841" s="28">
        <v>7.91</v>
      </c>
      <c r="E5841" s="28">
        <v>7.28</v>
      </c>
      <c r="F5841" s="28">
        <v>8.88</v>
      </c>
      <c r="G5841" s="28">
        <v>71.95</v>
      </c>
      <c r="H5841" s="28" t="s">
        <v>45</v>
      </c>
      <c r="I5841" s="28">
        <v>4.91</v>
      </c>
      <c r="J5841" s="28">
        <v>13.27</v>
      </c>
      <c r="K5841" s="28">
        <v>221.54</v>
      </c>
      <c r="L5841" s="28">
        <v>18.56</v>
      </c>
      <c r="M5841" s="28" t="s">
        <v>46</v>
      </c>
      <c r="N5841" s="28">
        <v>73.7315607415498</v>
      </c>
    </row>
    <row r="5842">
      <c r="A5842" s="28">
        <v>5841.0</v>
      </c>
      <c r="B5842" s="28">
        <v>20.0</v>
      </c>
      <c r="C5842" s="28" t="s">
        <v>49</v>
      </c>
      <c r="D5842" s="28">
        <v>6.36</v>
      </c>
      <c r="E5842" s="28">
        <v>5.18</v>
      </c>
      <c r="F5842" s="28">
        <v>7.1</v>
      </c>
      <c r="G5842" s="28">
        <v>74.89</v>
      </c>
      <c r="H5842" s="28" t="s">
        <v>47</v>
      </c>
      <c r="I5842" s="28">
        <v>1.23</v>
      </c>
      <c r="J5842" s="28">
        <v>10.69</v>
      </c>
      <c r="K5842" s="28">
        <v>242.9</v>
      </c>
      <c r="L5842" s="28">
        <v>15.73</v>
      </c>
      <c r="M5842" s="28" t="s">
        <v>46</v>
      </c>
      <c r="N5842" s="28">
        <v>54.11</v>
      </c>
    </row>
    <row r="5843">
      <c r="A5843" s="28">
        <v>5842.0</v>
      </c>
      <c r="B5843" s="28">
        <v>18.0</v>
      </c>
      <c r="C5843" s="28" t="s">
        <v>44</v>
      </c>
      <c r="D5843" s="28">
        <v>5.03</v>
      </c>
      <c r="E5843" s="28">
        <v>7.81</v>
      </c>
      <c r="F5843" s="28">
        <v>4.56</v>
      </c>
      <c r="G5843" s="28">
        <v>86.71</v>
      </c>
      <c r="H5843" s="28" t="s">
        <v>51</v>
      </c>
      <c r="I5843" s="28">
        <v>3.82</v>
      </c>
      <c r="J5843" s="28">
        <v>10.88</v>
      </c>
      <c r="K5843" s="28">
        <v>256.54</v>
      </c>
      <c r="L5843" s="28">
        <v>17.3</v>
      </c>
      <c r="M5843" s="28" t="s">
        <v>50</v>
      </c>
      <c r="N5843" s="28">
        <v>78.7690764580044</v>
      </c>
    </row>
    <row r="5844">
      <c r="A5844" s="28">
        <v>5843.0</v>
      </c>
      <c r="B5844" s="28">
        <v>24.0</v>
      </c>
      <c r="C5844" s="28" t="s">
        <v>44</v>
      </c>
      <c r="D5844" s="28">
        <v>4.16</v>
      </c>
      <c r="E5844" s="28">
        <v>6.26</v>
      </c>
      <c r="F5844" s="28">
        <v>4.44</v>
      </c>
      <c r="G5844" s="28">
        <v>84.01</v>
      </c>
      <c r="H5844" s="28" t="s">
        <v>45</v>
      </c>
      <c r="I5844" s="28">
        <v>3.25</v>
      </c>
      <c r="J5844" s="28">
        <v>9.62</v>
      </c>
      <c r="K5844" s="28">
        <v>271.49</v>
      </c>
      <c r="L5844" s="28">
        <v>7.28</v>
      </c>
      <c r="M5844" s="28" t="s">
        <v>48</v>
      </c>
      <c r="N5844" s="28">
        <v>62.49</v>
      </c>
    </row>
    <row r="5845">
      <c r="A5845" s="28">
        <v>5844.0</v>
      </c>
      <c r="B5845" s="28">
        <v>21.0</v>
      </c>
      <c r="C5845" s="28" t="s">
        <v>49</v>
      </c>
      <c r="D5845" s="28">
        <v>7.76</v>
      </c>
      <c r="E5845" s="28">
        <v>1.48</v>
      </c>
      <c r="F5845" s="28">
        <v>7.89</v>
      </c>
      <c r="G5845" s="28">
        <v>60.07</v>
      </c>
      <c r="H5845" s="28" t="s">
        <v>45</v>
      </c>
      <c r="I5845" s="28">
        <v>2.31</v>
      </c>
      <c r="J5845" s="28">
        <v>11.78</v>
      </c>
      <c r="K5845" s="28">
        <v>230.28</v>
      </c>
      <c r="L5845" s="28">
        <v>17.26</v>
      </c>
      <c r="M5845" s="28" t="s">
        <v>46</v>
      </c>
      <c r="N5845" s="28">
        <v>23.43</v>
      </c>
    </row>
    <row r="5846">
      <c r="A5846" s="28">
        <v>5845.0</v>
      </c>
      <c r="B5846" s="28">
        <v>20.0</v>
      </c>
      <c r="C5846" s="28" t="s">
        <v>52</v>
      </c>
      <c r="D5846" s="28">
        <v>5.56</v>
      </c>
      <c r="E5846" s="28">
        <v>9.01</v>
      </c>
      <c r="F5846" s="28">
        <v>7.25</v>
      </c>
      <c r="G5846" s="28">
        <v>72.49</v>
      </c>
      <c r="H5846" s="28" t="s">
        <v>47</v>
      </c>
      <c r="I5846" s="28">
        <v>2.03</v>
      </c>
      <c r="J5846" s="28">
        <v>9.07</v>
      </c>
      <c r="K5846" s="28">
        <v>244.88</v>
      </c>
      <c r="L5846" s="28">
        <v>15.82</v>
      </c>
      <c r="M5846" s="28" t="s">
        <v>46</v>
      </c>
      <c r="N5846" s="28">
        <v>98.9486730759425</v>
      </c>
    </row>
    <row r="5847">
      <c r="A5847" s="28">
        <v>5846.0</v>
      </c>
      <c r="B5847" s="28">
        <v>18.0</v>
      </c>
      <c r="C5847" s="28" t="s">
        <v>49</v>
      </c>
      <c r="D5847" s="28">
        <v>7.56</v>
      </c>
      <c r="E5847" s="28">
        <v>3.75</v>
      </c>
      <c r="F5847" s="28">
        <v>4.81</v>
      </c>
      <c r="G5847" s="28">
        <v>70.15</v>
      </c>
      <c r="H5847" s="28" t="s">
        <v>51</v>
      </c>
      <c r="I5847" s="28">
        <v>4.36</v>
      </c>
      <c r="J5847" s="28">
        <v>12.98</v>
      </c>
      <c r="K5847" s="28">
        <v>203.74</v>
      </c>
      <c r="L5847" s="28">
        <v>18.45</v>
      </c>
      <c r="M5847" s="28" t="s">
        <v>46</v>
      </c>
      <c r="N5847" s="28">
        <v>25.6</v>
      </c>
    </row>
    <row r="5848">
      <c r="A5848" s="28">
        <v>5847.0</v>
      </c>
      <c r="B5848" s="28">
        <v>21.0</v>
      </c>
      <c r="C5848" s="28" t="s">
        <v>44</v>
      </c>
      <c r="D5848" s="28">
        <v>2.53</v>
      </c>
      <c r="E5848" s="28">
        <v>2.24</v>
      </c>
      <c r="F5848" s="28">
        <v>5.27</v>
      </c>
      <c r="G5848" s="28">
        <v>93.6</v>
      </c>
      <c r="H5848" s="28" t="s">
        <v>47</v>
      </c>
      <c r="I5848" s="28">
        <v>2.38</v>
      </c>
      <c r="J5848" s="28">
        <v>5.02</v>
      </c>
      <c r="K5848" s="28">
        <v>278.63</v>
      </c>
      <c r="L5848" s="28">
        <v>8.71</v>
      </c>
      <c r="M5848" s="28" t="s">
        <v>48</v>
      </c>
      <c r="N5848" s="28">
        <v>62.9746736281768</v>
      </c>
    </row>
    <row r="5849">
      <c r="A5849" s="28">
        <v>5848.0</v>
      </c>
      <c r="B5849" s="28">
        <v>18.0</v>
      </c>
      <c r="C5849" s="28" t="s">
        <v>52</v>
      </c>
      <c r="D5849" s="28">
        <v>2.67</v>
      </c>
      <c r="E5849" s="28">
        <v>1.79</v>
      </c>
      <c r="F5849" s="28">
        <v>7.75</v>
      </c>
      <c r="G5849" s="28">
        <v>94.65</v>
      </c>
      <c r="H5849" s="28" t="s">
        <v>51</v>
      </c>
      <c r="I5849" s="28">
        <v>1.88</v>
      </c>
      <c r="J5849" s="28">
        <v>4.79</v>
      </c>
      <c r="K5849" s="28">
        <v>283.11</v>
      </c>
      <c r="L5849" s="28">
        <v>5.15</v>
      </c>
      <c r="M5849" s="28" t="s">
        <v>48</v>
      </c>
      <c r="N5849" s="28">
        <v>61.91</v>
      </c>
    </row>
    <row r="5850">
      <c r="A5850" s="28">
        <v>5849.0</v>
      </c>
      <c r="B5850" s="28">
        <v>21.0</v>
      </c>
      <c r="C5850" s="28" t="s">
        <v>44</v>
      </c>
      <c r="D5850" s="28">
        <v>6.84</v>
      </c>
      <c r="E5850" s="28">
        <v>7.48</v>
      </c>
      <c r="F5850" s="28">
        <v>6.83</v>
      </c>
      <c r="G5850" s="28">
        <v>71.36</v>
      </c>
      <c r="H5850" s="28" t="s">
        <v>51</v>
      </c>
      <c r="I5850" s="28">
        <v>1.77</v>
      </c>
      <c r="J5850" s="28">
        <v>9.89</v>
      </c>
      <c r="K5850" s="28">
        <v>240.72</v>
      </c>
      <c r="L5850" s="28">
        <v>12.7</v>
      </c>
      <c r="M5850" s="28" t="s">
        <v>46</v>
      </c>
      <c r="N5850" s="28">
        <v>81.6171459744261</v>
      </c>
    </row>
    <row r="5851">
      <c r="A5851" s="28">
        <v>5850.0</v>
      </c>
      <c r="B5851" s="28">
        <v>19.0</v>
      </c>
      <c r="C5851" s="28" t="s">
        <v>44</v>
      </c>
      <c r="D5851" s="28">
        <v>1.2</v>
      </c>
      <c r="E5851" s="28">
        <v>7.34</v>
      </c>
      <c r="F5851" s="28">
        <v>6.93</v>
      </c>
      <c r="G5851" s="28">
        <v>64.08</v>
      </c>
      <c r="H5851" s="28" t="s">
        <v>45</v>
      </c>
      <c r="I5851" s="28">
        <v>1.38</v>
      </c>
      <c r="J5851" s="28">
        <v>2.47</v>
      </c>
      <c r="K5851" s="28">
        <v>307.44</v>
      </c>
      <c r="L5851" s="28">
        <v>6.86</v>
      </c>
      <c r="M5851" s="28" t="s">
        <v>48</v>
      </c>
      <c r="N5851" s="28">
        <v>107.898717540359</v>
      </c>
    </row>
    <row r="5852">
      <c r="A5852" s="28">
        <v>5851.0</v>
      </c>
      <c r="B5852" s="28">
        <v>17.0</v>
      </c>
      <c r="C5852" s="28" t="s">
        <v>49</v>
      </c>
      <c r="D5852" s="28">
        <v>7.57</v>
      </c>
      <c r="E5852" s="28">
        <v>7.3</v>
      </c>
      <c r="F5852" s="28">
        <v>5.05</v>
      </c>
      <c r="G5852" s="28">
        <v>68.21</v>
      </c>
      <c r="H5852" s="28" t="s">
        <v>47</v>
      </c>
      <c r="I5852" s="28">
        <v>2.04</v>
      </c>
      <c r="J5852" s="28">
        <v>10.08</v>
      </c>
      <c r="K5852" s="28">
        <v>236.69</v>
      </c>
      <c r="L5852" s="28">
        <v>16.55</v>
      </c>
      <c r="M5852" s="28" t="s">
        <v>50</v>
      </c>
      <c r="N5852" s="28">
        <v>51.0658720980937</v>
      </c>
    </row>
    <row r="5853">
      <c r="A5853" s="28">
        <v>5852.0</v>
      </c>
      <c r="B5853" s="28">
        <v>23.0</v>
      </c>
      <c r="C5853" s="28" t="s">
        <v>44</v>
      </c>
      <c r="D5853" s="28">
        <v>4.06</v>
      </c>
      <c r="E5853" s="28">
        <v>9.24</v>
      </c>
      <c r="F5853" s="28">
        <v>7.15</v>
      </c>
      <c r="G5853" s="28">
        <v>67.06</v>
      </c>
      <c r="H5853" s="28" t="s">
        <v>47</v>
      </c>
      <c r="I5853" s="28">
        <v>0.6</v>
      </c>
      <c r="J5853" s="28">
        <v>5.48</v>
      </c>
      <c r="K5853" s="28">
        <v>254.85</v>
      </c>
      <c r="L5853" s="28">
        <v>10.48</v>
      </c>
      <c r="M5853" s="28" t="s">
        <v>48</v>
      </c>
      <c r="N5853" s="28">
        <v>91.41</v>
      </c>
    </row>
    <row r="5854">
      <c r="A5854" s="28">
        <v>5853.0</v>
      </c>
      <c r="B5854" s="28">
        <v>19.0</v>
      </c>
      <c r="C5854" s="28" t="s">
        <v>44</v>
      </c>
      <c r="D5854" s="28">
        <v>7.41</v>
      </c>
      <c r="E5854" s="28">
        <v>4.14</v>
      </c>
      <c r="F5854" s="28">
        <v>7.85</v>
      </c>
      <c r="G5854" s="28">
        <v>69.5</v>
      </c>
      <c r="H5854" s="28" t="s">
        <v>45</v>
      </c>
      <c r="I5854" s="28">
        <v>0.33</v>
      </c>
      <c r="J5854" s="28">
        <v>8.67</v>
      </c>
      <c r="K5854" s="28">
        <v>222.15</v>
      </c>
      <c r="L5854" s="28">
        <v>17.23</v>
      </c>
      <c r="M5854" s="28" t="s">
        <v>46</v>
      </c>
      <c r="N5854" s="28">
        <v>35.5</v>
      </c>
    </row>
    <row r="5855">
      <c r="A5855" s="28">
        <v>5854.0</v>
      </c>
      <c r="B5855" s="28">
        <v>24.0</v>
      </c>
      <c r="C5855" s="28" t="s">
        <v>44</v>
      </c>
      <c r="D5855" s="28">
        <v>2.69</v>
      </c>
      <c r="E5855" s="28">
        <v>6.05</v>
      </c>
      <c r="F5855" s="28">
        <v>8.43</v>
      </c>
      <c r="G5855" s="28">
        <v>69.39</v>
      </c>
      <c r="H5855" s="28" t="s">
        <v>45</v>
      </c>
      <c r="I5855" s="28">
        <v>2.71</v>
      </c>
      <c r="J5855" s="28">
        <v>6.45</v>
      </c>
      <c r="K5855" s="28">
        <v>283.31</v>
      </c>
      <c r="L5855" s="28">
        <v>9.82</v>
      </c>
      <c r="M5855" s="28" t="s">
        <v>48</v>
      </c>
      <c r="N5855" s="28">
        <v>73.99</v>
      </c>
    </row>
    <row r="5856">
      <c r="A5856" s="28">
        <v>5855.0</v>
      </c>
      <c r="B5856" s="28">
        <v>22.0</v>
      </c>
      <c r="C5856" s="28" t="s">
        <v>44</v>
      </c>
      <c r="D5856" s="28">
        <v>5.73</v>
      </c>
      <c r="E5856" s="28">
        <v>6.58</v>
      </c>
      <c r="F5856" s="28">
        <v>7.68</v>
      </c>
      <c r="G5856" s="28">
        <v>79.19</v>
      </c>
      <c r="H5856" s="28" t="s">
        <v>51</v>
      </c>
      <c r="I5856" s="28">
        <v>2.27</v>
      </c>
      <c r="J5856" s="28">
        <v>10.27</v>
      </c>
      <c r="K5856" s="28">
        <v>266.48</v>
      </c>
      <c r="L5856" s="28">
        <v>14.32</v>
      </c>
      <c r="M5856" s="28" t="s">
        <v>46</v>
      </c>
      <c r="N5856" s="28">
        <v>69.6560976653158</v>
      </c>
    </row>
    <row r="5857">
      <c r="A5857" s="28">
        <v>5856.0</v>
      </c>
      <c r="B5857" s="28">
        <v>17.0</v>
      </c>
      <c r="C5857" s="28" t="s">
        <v>49</v>
      </c>
      <c r="D5857" s="28">
        <v>3.86</v>
      </c>
      <c r="E5857" s="28">
        <v>9.82</v>
      </c>
      <c r="F5857" s="28">
        <v>6.88</v>
      </c>
      <c r="G5857" s="28">
        <v>72.79</v>
      </c>
      <c r="H5857" s="28" t="s">
        <v>51</v>
      </c>
      <c r="I5857" s="28">
        <v>0.87</v>
      </c>
      <c r="J5857" s="28">
        <v>7.54</v>
      </c>
      <c r="K5857" s="28">
        <v>300.89</v>
      </c>
      <c r="L5857" s="28">
        <v>10.24</v>
      </c>
      <c r="M5857" s="28" t="s">
        <v>48</v>
      </c>
      <c r="N5857" s="28">
        <v>90.81</v>
      </c>
    </row>
    <row r="5858">
      <c r="A5858" s="28">
        <v>5857.0</v>
      </c>
      <c r="B5858" s="28">
        <v>19.0</v>
      </c>
      <c r="C5858" s="28" t="s">
        <v>49</v>
      </c>
      <c r="D5858" s="28">
        <v>5.01</v>
      </c>
      <c r="E5858" s="28">
        <v>3.81</v>
      </c>
      <c r="F5858" s="28">
        <v>7.37</v>
      </c>
      <c r="G5858" s="28">
        <v>82.39</v>
      </c>
      <c r="H5858" s="28" t="s">
        <v>51</v>
      </c>
      <c r="I5858" s="28">
        <v>0.53</v>
      </c>
      <c r="J5858" s="28">
        <v>6.36</v>
      </c>
      <c r="K5858" s="28">
        <v>246.4</v>
      </c>
      <c r="L5858" s="28">
        <v>11.69</v>
      </c>
      <c r="M5858" s="28" t="s">
        <v>46</v>
      </c>
      <c r="N5858" s="28">
        <v>52.0</v>
      </c>
    </row>
    <row r="5859">
      <c r="A5859" s="28">
        <v>5858.0</v>
      </c>
      <c r="B5859" s="28">
        <v>20.0</v>
      </c>
      <c r="C5859" s="28" t="s">
        <v>44</v>
      </c>
      <c r="D5859" s="28">
        <v>4.03</v>
      </c>
      <c r="E5859" s="28">
        <v>9.61</v>
      </c>
      <c r="F5859" s="28">
        <v>6.43</v>
      </c>
      <c r="G5859" s="28">
        <v>73.77</v>
      </c>
      <c r="H5859" s="28" t="s">
        <v>51</v>
      </c>
      <c r="I5859" s="28">
        <v>0.72</v>
      </c>
      <c r="J5859" s="28">
        <v>7.0</v>
      </c>
      <c r="K5859" s="28">
        <v>282.56</v>
      </c>
      <c r="L5859" s="28">
        <v>8.26</v>
      </c>
      <c r="M5859" s="28" t="s">
        <v>48</v>
      </c>
      <c r="N5859" s="28">
        <v>85.72</v>
      </c>
    </row>
    <row r="5860">
      <c r="A5860" s="28">
        <v>5859.0</v>
      </c>
      <c r="B5860" s="28">
        <v>18.0</v>
      </c>
      <c r="C5860" s="28" t="s">
        <v>49</v>
      </c>
      <c r="D5860" s="28">
        <v>7.74</v>
      </c>
      <c r="E5860" s="28">
        <v>2.34</v>
      </c>
      <c r="F5860" s="28">
        <v>5.13</v>
      </c>
      <c r="G5860" s="28">
        <v>92.59</v>
      </c>
      <c r="H5860" s="28" t="s">
        <v>47</v>
      </c>
      <c r="I5860" s="28">
        <v>1.58</v>
      </c>
      <c r="J5860" s="28">
        <v>9.29</v>
      </c>
      <c r="K5860" s="28">
        <v>227.99</v>
      </c>
      <c r="L5860" s="28">
        <v>18.36</v>
      </c>
      <c r="M5860" s="28" t="s">
        <v>46</v>
      </c>
      <c r="N5860" s="28">
        <v>15.88</v>
      </c>
    </row>
    <row r="5861">
      <c r="A5861" s="28">
        <v>5860.0</v>
      </c>
      <c r="B5861" s="28">
        <v>24.0</v>
      </c>
      <c r="C5861" s="28" t="s">
        <v>49</v>
      </c>
      <c r="D5861" s="28">
        <v>5.54</v>
      </c>
      <c r="E5861" s="28">
        <v>7.88</v>
      </c>
      <c r="F5861" s="28">
        <v>8.41</v>
      </c>
      <c r="G5861" s="28">
        <v>98.03</v>
      </c>
      <c r="H5861" s="28" t="s">
        <v>51</v>
      </c>
      <c r="I5861" s="28">
        <v>2.26</v>
      </c>
      <c r="J5861" s="28">
        <v>9.79</v>
      </c>
      <c r="K5861" s="28">
        <v>259.08</v>
      </c>
      <c r="L5861" s="28">
        <v>12.06</v>
      </c>
      <c r="M5861" s="28" t="s">
        <v>46</v>
      </c>
      <c r="N5861" s="28">
        <v>99.2177311783759</v>
      </c>
    </row>
    <row r="5862">
      <c r="A5862" s="28">
        <v>5861.0</v>
      </c>
      <c r="B5862" s="28">
        <v>20.0</v>
      </c>
      <c r="C5862" s="28" t="s">
        <v>49</v>
      </c>
      <c r="D5862" s="28">
        <v>2.01</v>
      </c>
      <c r="E5862" s="28">
        <v>6.7</v>
      </c>
      <c r="F5862" s="28">
        <v>6.66</v>
      </c>
      <c r="G5862" s="28">
        <v>76.16</v>
      </c>
      <c r="H5862" s="28" t="s">
        <v>51</v>
      </c>
      <c r="I5862" s="28">
        <v>0.97</v>
      </c>
      <c r="J5862" s="28">
        <v>7.14</v>
      </c>
      <c r="K5862" s="28">
        <v>282.64</v>
      </c>
      <c r="L5862" s="28">
        <v>8.8</v>
      </c>
      <c r="M5862" s="28" t="s">
        <v>48</v>
      </c>
      <c r="N5862" s="28">
        <v>93.15</v>
      </c>
    </row>
    <row r="5863">
      <c r="A5863" s="28">
        <v>5862.0</v>
      </c>
      <c r="B5863" s="28">
        <v>17.0</v>
      </c>
      <c r="C5863" s="28" t="s">
        <v>44</v>
      </c>
      <c r="D5863" s="28">
        <v>7.28</v>
      </c>
      <c r="E5863" s="28">
        <v>8.35</v>
      </c>
      <c r="F5863" s="28">
        <v>6.97</v>
      </c>
      <c r="G5863" s="28">
        <v>61.98</v>
      </c>
      <c r="H5863" s="28" t="s">
        <v>45</v>
      </c>
      <c r="I5863" s="28">
        <v>3.78</v>
      </c>
      <c r="J5863" s="28">
        <v>8.86</v>
      </c>
      <c r="K5863" s="28">
        <v>246.19</v>
      </c>
      <c r="L5863" s="28">
        <v>16.94</v>
      </c>
      <c r="M5863" s="28" t="s">
        <v>46</v>
      </c>
      <c r="N5863" s="28">
        <v>74.2270509840999</v>
      </c>
    </row>
    <row r="5864">
      <c r="A5864" s="28">
        <v>5863.0</v>
      </c>
      <c r="B5864" s="28">
        <v>18.0</v>
      </c>
      <c r="C5864" s="28" t="s">
        <v>52</v>
      </c>
      <c r="D5864" s="28">
        <v>2.35</v>
      </c>
      <c r="E5864" s="28">
        <v>1.26</v>
      </c>
      <c r="F5864" s="28">
        <v>8.95</v>
      </c>
      <c r="G5864" s="28">
        <v>69.58</v>
      </c>
      <c r="H5864" s="28" t="s">
        <v>45</v>
      </c>
      <c r="I5864" s="28">
        <v>0.97</v>
      </c>
      <c r="J5864" s="28">
        <v>3.68</v>
      </c>
      <c r="K5864" s="28">
        <v>269.59</v>
      </c>
      <c r="L5864" s="28">
        <v>0.95</v>
      </c>
      <c r="M5864" s="28" t="s">
        <v>48</v>
      </c>
      <c r="N5864" s="28">
        <v>46.24</v>
      </c>
    </row>
    <row r="5865">
      <c r="A5865" s="28">
        <v>5864.0</v>
      </c>
      <c r="B5865" s="28">
        <v>24.0</v>
      </c>
      <c r="C5865" s="28" t="s">
        <v>49</v>
      </c>
      <c r="D5865" s="28">
        <v>2.97</v>
      </c>
      <c r="E5865" s="28">
        <v>1.7</v>
      </c>
      <c r="F5865" s="28">
        <v>8.93</v>
      </c>
      <c r="G5865" s="28">
        <v>64.07</v>
      </c>
      <c r="H5865" s="28" t="s">
        <v>51</v>
      </c>
      <c r="I5865" s="28">
        <v>0.62</v>
      </c>
      <c r="J5865" s="28">
        <v>6.0</v>
      </c>
      <c r="K5865" s="28">
        <v>271.21</v>
      </c>
      <c r="L5865" s="28">
        <v>9.07</v>
      </c>
      <c r="M5865" s="28" t="s">
        <v>48</v>
      </c>
      <c r="N5865" s="28">
        <v>60.29</v>
      </c>
    </row>
    <row r="5866">
      <c r="A5866" s="28">
        <v>5865.0</v>
      </c>
      <c r="B5866" s="28">
        <v>22.0</v>
      </c>
      <c r="C5866" s="28" t="s">
        <v>44</v>
      </c>
      <c r="D5866" s="28">
        <v>0.82</v>
      </c>
      <c r="E5866" s="28">
        <v>1.63</v>
      </c>
      <c r="F5866" s="28">
        <v>6.93</v>
      </c>
      <c r="G5866" s="28">
        <v>73.79</v>
      </c>
      <c r="H5866" s="28" t="s">
        <v>47</v>
      </c>
      <c r="I5866" s="28">
        <v>4.97</v>
      </c>
      <c r="J5866" s="28">
        <v>3.34</v>
      </c>
      <c r="K5866" s="28">
        <v>307.46</v>
      </c>
      <c r="L5866" s="28">
        <v>3.37</v>
      </c>
      <c r="M5866" s="28" t="s">
        <v>48</v>
      </c>
      <c r="N5866" s="28">
        <v>61.83</v>
      </c>
    </row>
    <row r="5867">
      <c r="A5867" s="28">
        <v>5866.0</v>
      </c>
      <c r="B5867" s="28">
        <v>17.0</v>
      </c>
      <c r="C5867" s="28" t="s">
        <v>44</v>
      </c>
      <c r="D5867" s="28">
        <v>7.2</v>
      </c>
      <c r="E5867" s="28">
        <v>6.34</v>
      </c>
      <c r="F5867" s="28">
        <v>4.17</v>
      </c>
      <c r="G5867" s="28">
        <v>85.8</v>
      </c>
      <c r="H5867" s="28" t="s">
        <v>47</v>
      </c>
      <c r="I5867" s="28">
        <v>2.24</v>
      </c>
      <c r="J5867" s="28">
        <v>9.5</v>
      </c>
      <c r="K5867" s="28">
        <v>227.67</v>
      </c>
      <c r="L5867" s="28">
        <v>18.22</v>
      </c>
      <c r="M5867" s="28" t="s">
        <v>46</v>
      </c>
      <c r="N5867" s="28">
        <v>50.009461081162</v>
      </c>
    </row>
    <row r="5868">
      <c r="A5868" s="28">
        <v>5867.0</v>
      </c>
      <c r="B5868" s="28">
        <v>24.0</v>
      </c>
      <c r="C5868" s="28" t="s">
        <v>44</v>
      </c>
      <c r="D5868" s="28">
        <v>2.29</v>
      </c>
      <c r="E5868" s="28">
        <v>6.43</v>
      </c>
      <c r="F5868" s="28">
        <v>5.98</v>
      </c>
      <c r="G5868" s="28">
        <v>80.76</v>
      </c>
      <c r="H5868" s="28" t="s">
        <v>47</v>
      </c>
      <c r="I5868" s="28">
        <v>0.85</v>
      </c>
      <c r="J5868" s="28">
        <v>4.35</v>
      </c>
      <c r="K5868" s="28">
        <v>292.78</v>
      </c>
      <c r="L5868" s="28">
        <v>9.08</v>
      </c>
      <c r="M5868" s="28" t="s">
        <v>48</v>
      </c>
      <c r="N5868" s="28">
        <v>77.31</v>
      </c>
    </row>
    <row r="5869">
      <c r="A5869" s="28">
        <v>5868.0</v>
      </c>
      <c r="B5869" s="28">
        <v>19.0</v>
      </c>
      <c r="C5869" s="28" t="s">
        <v>49</v>
      </c>
      <c r="D5869" s="28">
        <v>2.07</v>
      </c>
      <c r="E5869" s="28">
        <v>9.15</v>
      </c>
      <c r="F5869" s="28">
        <v>8.69</v>
      </c>
      <c r="G5869" s="28">
        <v>69.72</v>
      </c>
      <c r="H5869" s="28" t="s">
        <v>51</v>
      </c>
      <c r="I5869" s="28">
        <v>4.47</v>
      </c>
      <c r="J5869" s="28">
        <v>4.65</v>
      </c>
      <c r="K5869" s="28">
        <v>288.31</v>
      </c>
      <c r="L5869" s="28">
        <v>5.65</v>
      </c>
      <c r="M5869" s="28" t="s">
        <v>48</v>
      </c>
      <c r="N5869" s="28">
        <v>100.0</v>
      </c>
    </row>
    <row r="5870">
      <c r="A5870" s="28">
        <v>5869.0</v>
      </c>
      <c r="B5870" s="28">
        <v>24.0</v>
      </c>
      <c r="C5870" s="28" t="s">
        <v>44</v>
      </c>
      <c r="D5870" s="28">
        <v>7.36</v>
      </c>
      <c r="E5870" s="28">
        <v>5.21</v>
      </c>
      <c r="F5870" s="28">
        <v>5.44</v>
      </c>
      <c r="G5870" s="28">
        <v>90.69</v>
      </c>
      <c r="H5870" s="28" t="s">
        <v>45</v>
      </c>
      <c r="I5870" s="28">
        <v>1.16</v>
      </c>
      <c r="J5870" s="28">
        <v>13.19</v>
      </c>
      <c r="K5870" s="28">
        <v>228.11</v>
      </c>
      <c r="L5870" s="28">
        <v>18.35</v>
      </c>
      <c r="M5870" s="28" t="s">
        <v>46</v>
      </c>
      <c r="N5870" s="28">
        <v>45.24</v>
      </c>
    </row>
    <row r="5871">
      <c r="A5871" s="28">
        <v>5870.0</v>
      </c>
      <c r="B5871" s="28">
        <v>17.0</v>
      </c>
      <c r="C5871" s="28" t="s">
        <v>49</v>
      </c>
      <c r="D5871" s="28">
        <v>6.44</v>
      </c>
      <c r="E5871" s="28">
        <v>1.61</v>
      </c>
      <c r="F5871" s="28">
        <v>9.0</v>
      </c>
      <c r="G5871" s="28">
        <v>65.26</v>
      </c>
      <c r="H5871" s="28" t="s">
        <v>51</v>
      </c>
      <c r="I5871" s="28">
        <v>4.63</v>
      </c>
      <c r="J5871" s="28">
        <v>11.73</v>
      </c>
      <c r="K5871" s="28">
        <v>240.88</v>
      </c>
      <c r="L5871" s="28">
        <v>12.96</v>
      </c>
      <c r="M5871" s="28" t="s">
        <v>46</v>
      </c>
      <c r="N5871" s="28">
        <v>34.48</v>
      </c>
    </row>
    <row r="5872">
      <c r="A5872" s="28">
        <v>5871.0</v>
      </c>
      <c r="B5872" s="28">
        <v>19.0</v>
      </c>
      <c r="C5872" s="28" t="s">
        <v>44</v>
      </c>
      <c r="D5872" s="28">
        <v>1.13</v>
      </c>
      <c r="E5872" s="28">
        <v>2.89</v>
      </c>
      <c r="F5872" s="28">
        <v>4.42</v>
      </c>
      <c r="G5872" s="28">
        <v>69.13</v>
      </c>
      <c r="H5872" s="28" t="s">
        <v>45</v>
      </c>
      <c r="I5872" s="28">
        <v>0.59</v>
      </c>
      <c r="J5872" s="28">
        <v>5.14</v>
      </c>
      <c r="K5872" s="28">
        <v>304.21</v>
      </c>
      <c r="L5872" s="28">
        <v>3.93</v>
      </c>
      <c r="M5872" s="28" t="s">
        <v>48</v>
      </c>
      <c r="N5872" s="28">
        <v>73.8974622172438</v>
      </c>
    </row>
    <row r="5873">
      <c r="A5873" s="28">
        <v>5872.0</v>
      </c>
      <c r="B5873" s="28">
        <v>20.0</v>
      </c>
      <c r="C5873" s="28" t="s">
        <v>49</v>
      </c>
      <c r="D5873" s="28">
        <v>6.15</v>
      </c>
      <c r="E5873" s="28">
        <v>1.07</v>
      </c>
      <c r="F5873" s="28">
        <v>6.84</v>
      </c>
      <c r="G5873" s="28">
        <v>87.04</v>
      </c>
      <c r="H5873" s="28" t="s">
        <v>51</v>
      </c>
      <c r="I5873" s="28">
        <v>4.21</v>
      </c>
      <c r="J5873" s="28">
        <v>11.15</v>
      </c>
      <c r="K5873" s="28">
        <v>247.69</v>
      </c>
      <c r="L5873" s="28">
        <v>18.11</v>
      </c>
      <c r="M5873" s="28" t="s">
        <v>46</v>
      </c>
      <c r="N5873" s="28">
        <v>33.46</v>
      </c>
    </row>
    <row r="5874">
      <c r="A5874" s="28">
        <v>5873.0</v>
      </c>
      <c r="B5874" s="28">
        <v>17.0</v>
      </c>
      <c r="C5874" s="28" t="s">
        <v>44</v>
      </c>
      <c r="D5874" s="28">
        <v>7.3</v>
      </c>
      <c r="E5874" s="28">
        <v>7.99</v>
      </c>
      <c r="F5874" s="28">
        <v>6.58</v>
      </c>
      <c r="G5874" s="28">
        <v>67.89</v>
      </c>
      <c r="H5874" s="28" t="s">
        <v>45</v>
      </c>
      <c r="I5874" s="28">
        <v>0.92</v>
      </c>
      <c r="J5874" s="28">
        <v>8.37</v>
      </c>
      <c r="K5874" s="28">
        <v>241.36</v>
      </c>
      <c r="L5874" s="28">
        <v>15.14</v>
      </c>
      <c r="M5874" s="28" t="s">
        <v>46</v>
      </c>
      <c r="N5874" s="28">
        <v>67.9123077067177</v>
      </c>
    </row>
    <row r="5875">
      <c r="A5875" s="28">
        <v>5874.0</v>
      </c>
      <c r="B5875" s="28">
        <v>16.0</v>
      </c>
      <c r="C5875" s="28" t="s">
        <v>49</v>
      </c>
      <c r="D5875" s="28">
        <v>0.63</v>
      </c>
      <c r="E5875" s="28">
        <v>8.34</v>
      </c>
      <c r="F5875" s="28">
        <v>5.28</v>
      </c>
      <c r="G5875" s="28">
        <v>87.15</v>
      </c>
      <c r="H5875" s="28" t="s">
        <v>45</v>
      </c>
      <c r="I5875" s="28">
        <v>4.69</v>
      </c>
      <c r="J5875" s="28">
        <v>2.19</v>
      </c>
      <c r="K5875" s="28">
        <v>304.9</v>
      </c>
      <c r="L5875" s="28">
        <v>3.89</v>
      </c>
      <c r="M5875" s="28" t="s">
        <v>50</v>
      </c>
      <c r="N5875" s="28">
        <v>99.47</v>
      </c>
    </row>
    <row r="5876">
      <c r="A5876" s="28">
        <v>5875.0</v>
      </c>
      <c r="B5876" s="28">
        <v>22.0</v>
      </c>
      <c r="C5876" s="28" t="s">
        <v>49</v>
      </c>
      <c r="D5876" s="28">
        <v>6.6</v>
      </c>
      <c r="E5876" s="28">
        <v>9.98</v>
      </c>
      <c r="F5876" s="28">
        <v>8.74</v>
      </c>
      <c r="G5876" s="28">
        <v>99.08</v>
      </c>
      <c r="H5876" s="28" t="s">
        <v>51</v>
      </c>
      <c r="I5876" s="28">
        <v>2.87</v>
      </c>
      <c r="J5876" s="28">
        <v>9.06</v>
      </c>
      <c r="K5876" s="28">
        <v>254.28</v>
      </c>
      <c r="L5876" s="28">
        <v>14.39</v>
      </c>
      <c r="M5876" s="28" t="s">
        <v>46</v>
      </c>
      <c r="N5876" s="28">
        <v>92.7275915767507</v>
      </c>
    </row>
    <row r="5877">
      <c r="A5877" s="28">
        <v>5876.0</v>
      </c>
      <c r="B5877" s="28">
        <v>16.0</v>
      </c>
      <c r="C5877" s="28" t="s">
        <v>44</v>
      </c>
      <c r="D5877" s="28">
        <v>4.38</v>
      </c>
      <c r="E5877" s="28">
        <v>4.71</v>
      </c>
      <c r="F5877" s="28">
        <v>7.1</v>
      </c>
      <c r="G5877" s="28">
        <v>93.25</v>
      </c>
      <c r="H5877" s="28" t="s">
        <v>45</v>
      </c>
      <c r="I5877" s="28">
        <v>0.95</v>
      </c>
      <c r="J5877" s="28">
        <v>8.6</v>
      </c>
      <c r="K5877" s="28">
        <v>267.93</v>
      </c>
      <c r="L5877" s="28">
        <v>10.64</v>
      </c>
      <c r="M5877" s="28" t="s">
        <v>48</v>
      </c>
      <c r="N5877" s="28">
        <v>58.3</v>
      </c>
    </row>
    <row r="5878">
      <c r="A5878" s="28">
        <v>5877.0</v>
      </c>
      <c r="B5878" s="28">
        <v>23.0</v>
      </c>
      <c r="C5878" s="28" t="s">
        <v>44</v>
      </c>
      <c r="D5878" s="28">
        <v>5.35</v>
      </c>
      <c r="E5878" s="28">
        <v>1.17</v>
      </c>
      <c r="F5878" s="28">
        <v>5.15</v>
      </c>
      <c r="G5878" s="28">
        <v>66.4</v>
      </c>
      <c r="H5878" s="28" t="s">
        <v>51</v>
      </c>
      <c r="I5878" s="28">
        <v>4.22</v>
      </c>
      <c r="J5878" s="28">
        <v>10.77</v>
      </c>
      <c r="K5878" s="28">
        <v>268.41</v>
      </c>
      <c r="L5878" s="28">
        <v>14.56</v>
      </c>
      <c r="M5878" s="28" t="s">
        <v>46</v>
      </c>
      <c r="N5878" s="28">
        <v>26.02</v>
      </c>
    </row>
    <row r="5879">
      <c r="A5879" s="28">
        <v>5878.0</v>
      </c>
      <c r="B5879" s="28">
        <v>18.0</v>
      </c>
      <c r="C5879" s="28" t="s">
        <v>44</v>
      </c>
      <c r="D5879" s="28">
        <v>3.94</v>
      </c>
      <c r="E5879" s="28">
        <v>3.11</v>
      </c>
      <c r="F5879" s="28">
        <v>5.92</v>
      </c>
      <c r="G5879" s="28">
        <v>80.82</v>
      </c>
      <c r="H5879" s="28" t="s">
        <v>51</v>
      </c>
      <c r="I5879" s="28">
        <v>1.95</v>
      </c>
      <c r="J5879" s="28">
        <v>6.1</v>
      </c>
      <c r="K5879" s="28">
        <v>269.29</v>
      </c>
      <c r="L5879" s="28">
        <v>3.14</v>
      </c>
      <c r="M5879" s="28" t="s">
        <v>48</v>
      </c>
      <c r="N5879" s="28">
        <v>53.95</v>
      </c>
    </row>
    <row r="5880">
      <c r="A5880" s="28">
        <v>5879.0</v>
      </c>
      <c r="B5880" s="28">
        <v>21.0</v>
      </c>
      <c r="C5880" s="28" t="s">
        <v>49</v>
      </c>
      <c r="D5880" s="28">
        <v>5.58</v>
      </c>
      <c r="E5880" s="28">
        <v>6.29</v>
      </c>
      <c r="F5880" s="28">
        <v>7.61</v>
      </c>
      <c r="G5880" s="28">
        <v>76.89</v>
      </c>
      <c r="H5880" s="28" t="s">
        <v>47</v>
      </c>
      <c r="I5880" s="28">
        <v>3.66</v>
      </c>
      <c r="J5880" s="28">
        <v>7.28</v>
      </c>
      <c r="K5880" s="28">
        <v>244.38</v>
      </c>
      <c r="L5880" s="28">
        <v>12.75</v>
      </c>
      <c r="M5880" s="28" t="s">
        <v>46</v>
      </c>
      <c r="N5880" s="28">
        <v>68.0536360767039</v>
      </c>
    </row>
    <row r="5881">
      <c r="A5881" s="28">
        <v>5880.0</v>
      </c>
      <c r="B5881" s="28">
        <v>22.0</v>
      </c>
      <c r="C5881" s="28" t="s">
        <v>49</v>
      </c>
      <c r="D5881" s="28">
        <v>0.27</v>
      </c>
      <c r="E5881" s="28">
        <v>9.66</v>
      </c>
      <c r="F5881" s="28">
        <v>5.49</v>
      </c>
      <c r="G5881" s="28">
        <v>99.67</v>
      </c>
      <c r="H5881" s="28" t="s">
        <v>45</v>
      </c>
      <c r="I5881" s="28">
        <v>3.22</v>
      </c>
      <c r="J5881" s="28">
        <v>5.51</v>
      </c>
      <c r="K5881" s="28">
        <v>317.56</v>
      </c>
      <c r="L5881" s="28">
        <v>-1.34</v>
      </c>
      <c r="M5881" s="28" t="s">
        <v>50</v>
      </c>
      <c r="N5881" s="28">
        <v>106.609098443335</v>
      </c>
    </row>
    <row r="5882">
      <c r="A5882" s="28">
        <v>5881.0</v>
      </c>
      <c r="B5882" s="28">
        <v>16.0</v>
      </c>
      <c r="C5882" s="28" t="s">
        <v>44</v>
      </c>
      <c r="D5882" s="28">
        <v>6.1</v>
      </c>
      <c r="E5882" s="28">
        <v>1.93</v>
      </c>
      <c r="F5882" s="28">
        <v>8.4</v>
      </c>
      <c r="G5882" s="28">
        <v>98.58</v>
      </c>
      <c r="H5882" s="28" t="s">
        <v>45</v>
      </c>
      <c r="I5882" s="28">
        <v>3.57</v>
      </c>
      <c r="J5882" s="28">
        <v>9.15</v>
      </c>
      <c r="K5882" s="28">
        <v>272.44</v>
      </c>
      <c r="L5882" s="28">
        <v>13.56</v>
      </c>
      <c r="M5882" s="28" t="s">
        <v>46</v>
      </c>
      <c r="N5882" s="28">
        <v>48.3822062180201</v>
      </c>
    </row>
    <row r="5883">
      <c r="A5883" s="28">
        <v>5882.0</v>
      </c>
      <c r="B5883" s="28">
        <v>21.0</v>
      </c>
      <c r="C5883" s="28" t="s">
        <v>44</v>
      </c>
      <c r="D5883" s="28">
        <v>0.27</v>
      </c>
      <c r="E5883" s="28">
        <v>2.09</v>
      </c>
      <c r="F5883" s="28">
        <v>4.83</v>
      </c>
      <c r="G5883" s="28">
        <v>65.08</v>
      </c>
      <c r="H5883" s="28" t="s">
        <v>47</v>
      </c>
      <c r="I5883" s="28">
        <v>1.72</v>
      </c>
      <c r="J5883" s="28">
        <v>4.77</v>
      </c>
      <c r="K5883" s="28">
        <v>303.11</v>
      </c>
      <c r="L5883" s="28">
        <v>1.12</v>
      </c>
      <c r="M5883" s="28" t="s">
        <v>48</v>
      </c>
      <c r="N5883" s="28">
        <v>57.5188216304128</v>
      </c>
    </row>
    <row r="5884">
      <c r="A5884" s="28">
        <v>5883.0</v>
      </c>
      <c r="B5884" s="28">
        <v>22.0</v>
      </c>
      <c r="C5884" s="28" t="s">
        <v>44</v>
      </c>
      <c r="D5884" s="28">
        <v>3.64</v>
      </c>
      <c r="E5884" s="28">
        <v>7.32</v>
      </c>
      <c r="F5884" s="28">
        <v>5.32</v>
      </c>
      <c r="G5884" s="28">
        <v>96.35</v>
      </c>
      <c r="H5884" s="28" t="s">
        <v>45</v>
      </c>
      <c r="I5884" s="28">
        <v>4.69</v>
      </c>
      <c r="J5884" s="28">
        <v>7.38</v>
      </c>
      <c r="K5884" s="28">
        <v>283.09</v>
      </c>
      <c r="L5884" s="28">
        <v>6.84</v>
      </c>
      <c r="M5884" s="28" t="s">
        <v>50</v>
      </c>
      <c r="N5884" s="28">
        <v>73.05</v>
      </c>
    </row>
    <row r="5885">
      <c r="A5885" s="28">
        <v>5884.0</v>
      </c>
      <c r="B5885" s="28">
        <v>21.0</v>
      </c>
      <c r="C5885" s="28" t="s">
        <v>49</v>
      </c>
      <c r="D5885" s="28">
        <v>1.21</v>
      </c>
      <c r="E5885" s="28">
        <v>7.0</v>
      </c>
      <c r="F5885" s="28">
        <v>4.72</v>
      </c>
      <c r="G5885" s="28">
        <v>67.74</v>
      </c>
      <c r="H5885" s="28" t="s">
        <v>47</v>
      </c>
      <c r="I5885" s="28">
        <v>2.8</v>
      </c>
      <c r="J5885" s="28">
        <v>3.09</v>
      </c>
      <c r="K5885" s="28">
        <v>307.25</v>
      </c>
      <c r="L5885" s="28">
        <v>6.32</v>
      </c>
      <c r="M5885" s="28" t="s">
        <v>48</v>
      </c>
      <c r="N5885" s="28">
        <v>83.76</v>
      </c>
    </row>
    <row r="5886">
      <c r="A5886" s="28">
        <v>5885.0</v>
      </c>
      <c r="B5886" s="28">
        <v>19.0</v>
      </c>
      <c r="C5886" s="28" t="s">
        <v>49</v>
      </c>
      <c r="D5886" s="28">
        <v>6.59</v>
      </c>
      <c r="E5886" s="28">
        <v>3.25</v>
      </c>
      <c r="F5886" s="28">
        <v>4.52</v>
      </c>
      <c r="G5886" s="28">
        <v>72.78</v>
      </c>
      <c r="H5886" s="28" t="s">
        <v>45</v>
      </c>
      <c r="I5886" s="28">
        <v>0.39</v>
      </c>
      <c r="J5886" s="28">
        <v>11.09</v>
      </c>
      <c r="K5886" s="28">
        <v>244.96</v>
      </c>
      <c r="L5886" s="28">
        <v>17.67</v>
      </c>
      <c r="M5886" s="28" t="s">
        <v>46</v>
      </c>
      <c r="N5886" s="28">
        <v>23.0</v>
      </c>
    </row>
    <row r="5887">
      <c r="A5887" s="28">
        <v>5886.0</v>
      </c>
      <c r="B5887" s="28">
        <v>16.0</v>
      </c>
      <c r="C5887" s="28" t="s">
        <v>49</v>
      </c>
      <c r="D5887" s="28">
        <v>2.51</v>
      </c>
      <c r="E5887" s="28">
        <v>8.32</v>
      </c>
      <c r="F5887" s="28">
        <v>5.5</v>
      </c>
      <c r="G5887" s="28">
        <v>74.14</v>
      </c>
      <c r="H5887" s="28" t="s">
        <v>51</v>
      </c>
      <c r="I5887" s="28">
        <v>0.33</v>
      </c>
      <c r="J5887" s="28">
        <v>5.61</v>
      </c>
      <c r="K5887" s="28">
        <v>277.82</v>
      </c>
      <c r="L5887" s="28">
        <v>5.86</v>
      </c>
      <c r="M5887" s="28" t="s">
        <v>50</v>
      </c>
      <c r="N5887" s="28">
        <v>88.1</v>
      </c>
    </row>
    <row r="5888">
      <c r="A5888" s="28">
        <v>5887.0</v>
      </c>
      <c r="B5888" s="28">
        <v>24.0</v>
      </c>
      <c r="C5888" s="28" t="s">
        <v>44</v>
      </c>
      <c r="D5888" s="28">
        <v>3.63</v>
      </c>
      <c r="E5888" s="28">
        <v>2.16</v>
      </c>
      <c r="F5888" s="28">
        <v>9.0</v>
      </c>
      <c r="G5888" s="28">
        <v>71.47</v>
      </c>
      <c r="H5888" s="28" t="s">
        <v>45</v>
      </c>
      <c r="I5888" s="28">
        <v>3.69</v>
      </c>
      <c r="J5888" s="28">
        <v>6.07</v>
      </c>
      <c r="K5888" s="28">
        <v>281.01</v>
      </c>
      <c r="L5888" s="28">
        <v>13.24</v>
      </c>
      <c r="M5888" s="28" t="s">
        <v>48</v>
      </c>
      <c r="N5888" s="28">
        <v>47.8</v>
      </c>
    </row>
    <row r="5889">
      <c r="A5889" s="28">
        <v>5888.0</v>
      </c>
      <c r="B5889" s="28">
        <v>19.0</v>
      </c>
      <c r="C5889" s="28" t="s">
        <v>44</v>
      </c>
      <c r="D5889" s="28">
        <v>3.43</v>
      </c>
      <c r="E5889" s="28">
        <v>9.33</v>
      </c>
      <c r="F5889" s="28">
        <v>4.47</v>
      </c>
      <c r="G5889" s="28">
        <v>94.13</v>
      </c>
      <c r="H5889" s="28" t="s">
        <v>51</v>
      </c>
      <c r="I5889" s="28">
        <v>4.25</v>
      </c>
      <c r="J5889" s="28">
        <v>8.94</v>
      </c>
      <c r="K5889" s="28">
        <v>281.79</v>
      </c>
      <c r="L5889" s="28">
        <v>11.6</v>
      </c>
      <c r="M5889" s="28" t="s">
        <v>50</v>
      </c>
      <c r="N5889" s="28">
        <v>92.4</v>
      </c>
    </row>
    <row r="5890">
      <c r="A5890" s="28">
        <v>5889.0</v>
      </c>
      <c r="B5890" s="28">
        <v>22.0</v>
      </c>
      <c r="C5890" s="28" t="s">
        <v>52</v>
      </c>
      <c r="D5890" s="28">
        <v>6.18</v>
      </c>
      <c r="E5890" s="28">
        <v>2.81</v>
      </c>
      <c r="F5890" s="28">
        <v>5.07</v>
      </c>
      <c r="G5890" s="28">
        <v>73.2</v>
      </c>
      <c r="H5890" s="28" t="s">
        <v>47</v>
      </c>
      <c r="I5890" s="28">
        <v>3.48</v>
      </c>
      <c r="J5890" s="28">
        <v>7.21</v>
      </c>
      <c r="K5890" s="28">
        <v>231.0</v>
      </c>
      <c r="L5890" s="28">
        <v>12.56</v>
      </c>
      <c r="M5890" s="28" t="s">
        <v>46</v>
      </c>
      <c r="N5890" s="28">
        <v>25.8</v>
      </c>
    </row>
    <row r="5891">
      <c r="A5891" s="28">
        <v>5890.0</v>
      </c>
      <c r="B5891" s="28">
        <v>22.0</v>
      </c>
      <c r="C5891" s="28" t="s">
        <v>44</v>
      </c>
      <c r="D5891" s="28">
        <v>3.85</v>
      </c>
      <c r="E5891" s="28">
        <v>1.73</v>
      </c>
      <c r="F5891" s="28">
        <v>5.36</v>
      </c>
      <c r="G5891" s="28">
        <v>92.67</v>
      </c>
      <c r="H5891" s="28" t="s">
        <v>51</v>
      </c>
      <c r="I5891" s="28">
        <v>1.39</v>
      </c>
      <c r="J5891" s="28">
        <v>6.87</v>
      </c>
      <c r="K5891" s="28">
        <v>275.11</v>
      </c>
      <c r="L5891" s="28">
        <v>5.43</v>
      </c>
      <c r="M5891" s="28" t="s">
        <v>48</v>
      </c>
      <c r="N5891" s="28">
        <v>39.18</v>
      </c>
    </row>
    <row r="5892">
      <c r="A5892" s="28">
        <v>5891.0</v>
      </c>
      <c r="B5892" s="28">
        <v>17.0</v>
      </c>
      <c r="C5892" s="28" t="s">
        <v>49</v>
      </c>
      <c r="D5892" s="28">
        <v>6.31</v>
      </c>
      <c r="E5892" s="28">
        <v>4.06</v>
      </c>
      <c r="F5892" s="28">
        <v>7.1</v>
      </c>
      <c r="G5892" s="28">
        <v>99.78</v>
      </c>
      <c r="H5892" s="28" t="s">
        <v>51</v>
      </c>
      <c r="I5892" s="28">
        <v>1.13</v>
      </c>
      <c r="J5892" s="28">
        <v>8.81</v>
      </c>
      <c r="K5892" s="28">
        <v>241.85</v>
      </c>
      <c r="L5892" s="28">
        <v>13.67</v>
      </c>
      <c r="M5892" s="28" t="s">
        <v>46</v>
      </c>
      <c r="N5892" s="28">
        <v>48.79</v>
      </c>
    </row>
    <row r="5893">
      <c r="A5893" s="28">
        <v>5892.0</v>
      </c>
      <c r="B5893" s="28">
        <v>16.0</v>
      </c>
      <c r="C5893" s="28" t="s">
        <v>44</v>
      </c>
      <c r="D5893" s="28">
        <v>0.59</v>
      </c>
      <c r="E5893" s="28">
        <v>2.69</v>
      </c>
      <c r="F5893" s="28">
        <v>7.73</v>
      </c>
      <c r="G5893" s="28">
        <v>93.63</v>
      </c>
      <c r="H5893" s="28" t="s">
        <v>45</v>
      </c>
      <c r="I5893" s="28">
        <v>2.83</v>
      </c>
      <c r="J5893" s="28">
        <v>1.86</v>
      </c>
      <c r="K5893" s="28">
        <v>309.38</v>
      </c>
      <c r="L5893" s="28">
        <v>0.55</v>
      </c>
      <c r="M5893" s="28" t="s">
        <v>48</v>
      </c>
      <c r="N5893" s="28">
        <v>66.25</v>
      </c>
    </row>
    <row r="5894">
      <c r="A5894" s="28">
        <v>5893.0</v>
      </c>
      <c r="B5894" s="28">
        <v>23.0</v>
      </c>
      <c r="C5894" s="28" t="s">
        <v>44</v>
      </c>
      <c r="D5894" s="28">
        <v>1.53</v>
      </c>
      <c r="E5894" s="28">
        <v>5.74</v>
      </c>
      <c r="F5894" s="28">
        <v>7.76</v>
      </c>
      <c r="G5894" s="28">
        <v>73.85</v>
      </c>
      <c r="H5894" s="28" t="s">
        <v>47</v>
      </c>
      <c r="I5894" s="28">
        <v>0.98</v>
      </c>
      <c r="J5894" s="28">
        <v>2.93</v>
      </c>
      <c r="K5894" s="28">
        <v>301.18</v>
      </c>
      <c r="L5894" s="28">
        <v>2.84</v>
      </c>
      <c r="M5894" s="28" t="s">
        <v>48</v>
      </c>
      <c r="N5894" s="28">
        <v>87.4</v>
      </c>
    </row>
    <row r="5895">
      <c r="A5895" s="28">
        <v>5894.0</v>
      </c>
      <c r="B5895" s="28">
        <v>23.0</v>
      </c>
      <c r="C5895" s="28" t="s">
        <v>49</v>
      </c>
      <c r="D5895" s="28">
        <v>4.41</v>
      </c>
      <c r="E5895" s="28">
        <v>7.18</v>
      </c>
      <c r="F5895" s="28">
        <v>4.04</v>
      </c>
      <c r="G5895" s="28">
        <v>88.45</v>
      </c>
      <c r="H5895" s="28" t="s">
        <v>51</v>
      </c>
      <c r="I5895" s="28">
        <v>1.9</v>
      </c>
      <c r="J5895" s="28">
        <v>6.27</v>
      </c>
      <c r="K5895" s="28">
        <v>277.96</v>
      </c>
      <c r="L5895" s="28">
        <v>10.58</v>
      </c>
      <c r="M5895" s="28" t="s">
        <v>50</v>
      </c>
      <c r="N5895" s="28">
        <v>67.87</v>
      </c>
    </row>
    <row r="5896">
      <c r="A5896" s="28">
        <v>5895.0</v>
      </c>
      <c r="B5896" s="28">
        <v>22.0</v>
      </c>
      <c r="C5896" s="28" t="s">
        <v>52</v>
      </c>
      <c r="D5896" s="28">
        <v>7.58</v>
      </c>
      <c r="E5896" s="28">
        <v>5.42</v>
      </c>
      <c r="F5896" s="28">
        <v>7.26</v>
      </c>
      <c r="G5896" s="28">
        <v>81.36</v>
      </c>
      <c r="H5896" s="28" t="s">
        <v>45</v>
      </c>
      <c r="I5896" s="28">
        <v>3.14</v>
      </c>
      <c r="J5896" s="28">
        <v>11.1</v>
      </c>
      <c r="K5896" s="28">
        <v>233.62</v>
      </c>
      <c r="L5896" s="28">
        <v>15.66</v>
      </c>
      <c r="M5896" s="28" t="s">
        <v>46</v>
      </c>
      <c r="N5896" s="28">
        <v>44.59</v>
      </c>
    </row>
    <row r="5897">
      <c r="A5897" s="28">
        <v>5896.0</v>
      </c>
      <c r="B5897" s="28">
        <v>23.0</v>
      </c>
      <c r="C5897" s="28" t="s">
        <v>52</v>
      </c>
      <c r="D5897" s="28">
        <v>0.6</v>
      </c>
      <c r="E5897" s="28">
        <v>6.95</v>
      </c>
      <c r="F5897" s="28">
        <v>7.15</v>
      </c>
      <c r="G5897" s="28">
        <v>91.46</v>
      </c>
      <c r="H5897" s="28" t="s">
        <v>45</v>
      </c>
      <c r="I5897" s="28">
        <v>1.42</v>
      </c>
      <c r="J5897" s="28">
        <v>3.01</v>
      </c>
      <c r="K5897" s="28">
        <v>302.37</v>
      </c>
      <c r="L5897" s="28">
        <v>5.05</v>
      </c>
      <c r="M5897" s="28" t="s">
        <v>48</v>
      </c>
      <c r="N5897" s="28">
        <v>106.579477885425</v>
      </c>
    </row>
    <row r="5898">
      <c r="A5898" s="28">
        <v>5897.0</v>
      </c>
      <c r="B5898" s="28">
        <v>18.0</v>
      </c>
      <c r="C5898" s="28" t="s">
        <v>44</v>
      </c>
      <c r="D5898" s="28">
        <v>0.34</v>
      </c>
      <c r="E5898" s="28">
        <v>4.28</v>
      </c>
      <c r="F5898" s="28">
        <v>6.59</v>
      </c>
      <c r="G5898" s="28">
        <v>66.12</v>
      </c>
      <c r="H5898" s="28" t="s">
        <v>45</v>
      </c>
      <c r="I5898" s="28">
        <v>1.88</v>
      </c>
      <c r="J5898" s="28">
        <v>5.53</v>
      </c>
      <c r="K5898" s="28">
        <v>320.89</v>
      </c>
      <c r="L5898" s="28">
        <v>2.21</v>
      </c>
      <c r="M5898" s="28" t="s">
        <v>48</v>
      </c>
      <c r="N5898" s="28">
        <v>68.64</v>
      </c>
    </row>
    <row r="5899">
      <c r="A5899" s="28">
        <v>5898.0</v>
      </c>
      <c r="B5899" s="28">
        <v>17.0</v>
      </c>
      <c r="C5899" s="28" t="s">
        <v>44</v>
      </c>
      <c r="D5899" s="28">
        <v>1.25</v>
      </c>
      <c r="E5899" s="28">
        <v>1.25</v>
      </c>
      <c r="F5899" s="28">
        <v>5.9</v>
      </c>
      <c r="G5899" s="28">
        <v>85.53</v>
      </c>
      <c r="H5899" s="28" t="s">
        <v>45</v>
      </c>
      <c r="I5899" s="28">
        <v>1.8</v>
      </c>
      <c r="J5899" s="28">
        <v>3.45</v>
      </c>
      <c r="K5899" s="28">
        <v>304.56</v>
      </c>
      <c r="L5899" s="28">
        <v>1.56</v>
      </c>
      <c r="M5899" s="28" t="s">
        <v>48</v>
      </c>
      <c r="N5899" s="28">
        <v>62.86</v>
      </c>
    </row>
    <row r="5900">
      <c r="A5900" s="28">
        <v>5899.0</v>
      </c>
      <c r="B5900" s="28">
        <v>22.0</v>
      </c>
      <c r="C5900" s="28" t="s">
        <v>49</v>
      </c>
      <c r="D5900" s="28">
        <v>5.13</v>
      </c>
      <c r="E5900" s="28">
        <v>9.77</v>
      </c>
      <c r="F5900" s="28">
        <v>7.99</v>
      </c>
      <c r="G5900" s="28">
        <v>90.95</v>
      </c>
      <c r="H5900" s="28" t="s">
        <v>47</v>
      </c>
      <c r="I5900" s="28">
        <v>2.3</v>
      </c>
      <c r="J5900" s="28">
        <v>9.73</v>
      </c>
      <c r="K5900" s="28">
        <v>252.28</v>
      </c>
      <c r="L5900" s="28">
        <v>13.86</v>
      </c>
      <c r="M5900" s="28" t="s">
        <v>46</v>
      </c>
      <c r="N5900" s="28">
        <v>108.90147110109</v>
      </c>
    </row>
    <row r="5901">
      <c r="A5901" s="28">
        <v>5900.0</v>
      </c>
      <c r="B5901" s="28">
        <v>23.0</v>
      </c>
      <c r="C5901" s="28" t="s">
        <v>49</v>
      </c>
      <c r="D5901" s="28">
        <v>3.19</v>
      </c>
      <c r="E5901" s="28">
        <v>8.37</v>
      </c>
      <c r="F5901" s="28">
        <v>5.72</v>
      </c>
      <c r="G5901" s="28">
        <v>90.45</v>
      </c>
      <c r="H5901" s="28" t="s">
        <v>45</v>
      </c>
      <c r="I5901" s="28">
        <v>3.37</v>
      </c>
      <c r="J5901" s="28">
        <v>5.24</v>
      </c>
      <c r="K5901" s="28">
        <v>269.32</v>
      </c>
      <c r="L5901" s="28">
        <v>7.35</v>
      </c>
      <c r="M5901" s="28" t="s">
        <v>50</v>
      </c>
      <c r="N5901" s="28">
        <v>92.92</v>
      </c>
    </row>
    <row r="5902">
      <c r="A5902" s="28">
        <v>5901.0</v>
      </c>
      <c r="B5902" s="28">
        <v>16.0</v>
      </c>
      <c r="C5902" s="28" t="s">
        <v>49</v>
      </c>
      <c r="D5902" s="28">
        <v>6.6</v>
      </c>
      <c r="E5902" s="28">
        <v>1.66</v>
      </c>
      <c r="F5902" s="28">
        <v>5.15</v>
      </c>
      <c r="G5902" s="28">
        <v>98.54</v>
      </c>
      <c r="H5902" s="28" t="s">
        <v>45</v>
      </c>
      <c r="I5902" s="28">
        <v>3.91</v>
      </c>
      <c r="J5902" s="28">
        <v>7.81</v>
      </c>
      <c r="K5902" s="28">
        <v>248.87</v>
      </c>
      <c r="L5902" s="28">
        <v>15.52</v>
      </c>
      <c r="M5902" s="28" t="s">
        <v>46</v>
      </c>
      <c r="N5902" s="28">
        <v>34.51</v>
      </c>
    </row>
    <row r="5903">
      <c r="A5903" s="28">
        <v>5902.0</v>
      </c>
      <c r="B5903" s="28">
        <v>24.0</v>
      </c>
      <c r="C5903" s="28" t="s">
        <v>44</v>
      </c>
      <c r="D5903" s="28">
        <v>0.58</v>
      </c>
      <c r="E5903" s="28">
        <v>5.04</v>
      </c>
      <c r="F5903" s="28">
        <v>5.55</v>
      </c>
      <c r="G5903" s="28">
        <v>62.34</v>
      </c>
      <c r="H5903" s="28" t="s">
        <v>51</v>
      </c>
      <c r="I5903" s="28">
        <v>3.33</v>
      </c>
      <c r="J5903" s="28">
        <v>2.9</v>
      </c>
      <c r="K5903" s="28">
        <v>307.34</v>
      </c>
      <c r="L5903" s="28">
        <v>2.66</v>
      </c>
      <c r="M5903" s="28" t="s">
        <v>48</v>
      </c>
      <c r="N5903" s="28">
        <v>62.5</v>
      </c>
    </row>
    <row r="5904">
      <c r="A5904" s="28">
        <v>5903.0</v>
      </c>
      <c r="B5904" s="28">
        <v>19.0</v>
      </c>
      <c r="C5904" s="28" t="s">
        <v>49</v>
      </c>
      <c r="D5904" s="28">
        <v>1.57</v>
      </c>
      <c r="E5904" s="28">
        <v>6.72</v>
      </c>
      <c r="F5904" s="28">
        <v>6.2</v>
      </c>
      <c r="G5904" s="28">
        <v>73.83</v>
      </c>
      <c r="H5904" s="28" t="s">
        <v>51</v>
      </c>
      <c r="I5904" s="28">
        <v>0.13</v>
      </c>
      <c r="J5904" s="28">
        <v>6.76</v>
      </c>
      <c r="K5904" s="28">
        <v>310.24</v>
      </c>
      <c r="L5904" s="28">
        <v>2.96</v>
      </c>
      <c r="M5904" s="28" t="s">
        <v>48</v>
      </c>
      <c r="N5904" s="28">
        <v>86.42</v>
      </c>
    </row>
    <row r="5905">
      <c r="A5905" s="28">
        <v>5904.0</v>
      </c>
      <c r="B5905" s="28">
        <v>19.0</v>
      </c>
      <c r="C5905" s="28" t="s">
        <v>49</v>
      </c>
      <c r="D5905" s="28">
        <v>2.4</v>
      </c>
      <c r="E5905" s="28">
        <v>2.72</v>
      </c>
      <c r="F5905" s="28">
        <v>5.07</v>
      </c>
      <c r="G5905" s="28">
        <v>79.06</v>
      </c>
      <c r="H5905" s="28" t="s">
        <v>45</v>
      </c>
      <c r="I5905" s="28">
        <v>4.48</v>
      </c>
      <c r="J5905" s="28">
        <v>3.81</v>
      </c>
      <c r="K5905" s="28">
        <v>280.43</v>
      </c>
      <c r="L5905" s="28">
        <v>6.11</v>
      </c>
      <c r="M5905" s="28" t="s">
        <v>48</v>
      </c>
      <c r="N5905" s="28">
        <v>49.07</v>
      </c>
    </row>
    <row r="5906">
      <c r="A5906" s="28">
        <v>5905.0</v>
      </c>
      <c r="B5906" s="28">
        <v>18.0</v>
      </c>
      <c r="C5906" s="28" t="s">
        <v>49</v>
      </c>
      <c r="D5906" s="28">
        <v>5.01</v>
      </c>
      <c r="E5906" s="28">
        <v>6.2</v>
      </c>
      <c r="F5906" s="28">
        <v>7.04</v>
      </c>
      <c r="G5906" s="28">
        <v>72.39</v>
      </c>
      <c r="H5906" s="28" t="s">
        <v>45</v>
      </c>
      <c r="I5906" s="28">
        <v>2.91</v>
      </c>
      <c r="J5906" s="28">
        <v>7.73</v>
      </c>
      <c r="K5906" s="28">
        <v>279.83</v>
      </c>
      <c r="L5906" s="28">
        <v>9.56</v>
      </c>
      <c r="M5906" s="28" t="s">
        <v>46</v>
      </c>
      <c r="N5906" s="28">
        <v>75.34</v>
      </c>
    </row>
    <row r="5907">
      <c r="A5907" s="28">
        <v>5906.0</v>
      </c>
      <c r="B5907" s="28">
        <v>21.0</v>
      </c>
      <c r="C5907" s="28" t="s">
        <v>49</v>
      </c>
      <c r="D5907" s="28">
        <v>5.48</v>
      </c>
      <c r="E5907" s="28">
        <v>5.8</v>
      </c>
      <c r="F5907" s="28">
        <v>8.42</v>
      </c>
      <c r="G5907" s="28">
        <v>72.39</v>
      </c>
      <c r="H5907" s="28" t="s">
        <v>45</v>
      </c>
      <c r="I5907" s="28">
        <v>4.6</v>
      </c>
      <c r="J5907" s="28">
        <v>6.52</v>
      </c>
      <c r="K5907" s="28">
        <v>280.58</v>
      </c>
      <c r="L5907" s="28">
        <v>11.77</v>
      </c>
      <c r="M5907" s="28" t="s">
        <v>46</v>
      </c>
      <c r="N5907" s="28">
        <v>67.53</v>
      </c>
    </row>
    <row r="5908">
      <c r="A5908" s="28">
        <v>5907.0</v>
      </c>
      <c r="B5908" s="28">
        <v>16.0</v>
      </c>
      <c r="C5908" s="28" t="s">
        <v>44</v>
      </c>
      <c r="D5908" s="28">
        <v>0.99</v>
      </c>
      <c r="E5908" s="28">
        <v>2.87</v>
      </c>
      <c r="F5908" s="28">
        <v>6.98</v>
      </c>
      <c r="G5908" s="28">
        <v>67.05</v>
      </c>
      <c r="H5908" s="28" t="s">
        <v>51</v>
      </c>
      <c r="I5908" s="28">
        <v>4.82</v>
      </c>
      <c r="J5908" s="28">
        <v>5.14</v>
      </c>
      <c r="K5908" s="28">
        <v>313.54</v>
      </c>
      <c r="L5908" s="28">
        <v>2.86</v>
      </c>
      <c r="M5908" s="28" t="s">
        <v>48</v>
      </c>
      <c r="N5908" s="28">
        <v>64.72</v>
      </c>
    </row>
    <row r="5909">
      <c r="A5909" s="28">
        <v>5908.0</v>
      </c>
      <c r="B5909" s="28">
        <v>21.0</v>
      </c>
      <c r="C5909" s="28" t="s">
        <v>52</v>
      </c>
      <c r="D5909" s="28">
        <v>7.55</v>
      </c>
      <c r="E5909" s="28">
        <v>2.27</v>
      </c>
      <c r="F5909" s="28">
        <v>6.23</v>
      </c>
      <c r="G5909" s="28">
        <v>92.52</v>
      </c>
      <c r="H5909" s="28" t="s">
        <v>45</v>
      </c>
      <c r="I5909" s="28">
        <v>2.34</v>
      </c>
      <c r="J5909" s="28">
        <v>13.26</v>
      </c>
      <c r="K5909" s="28">
        <v>242.36</v>
      </c>
      <c r="L5909" s="28">
        <v>17.54</v>
      </c>
      <c r="M5909" s="28" t="s">
        <v>46</v>
      </c>
      <c r="N5909" s="28">
        <v>30.79</v>
      </c>
    </row>
    <row r="5910">
      <c r="A5910" s="28">
        <v>5909.0</v>
      </c>
      <c r="B5910" s="28">
        <v>17.0</v>
      </c>
      <c r="C5910" s="28" t="s">
        <v>49</v>
      </c>
      <c r="D5910" s="28">
        <v>2.73</v>
      </c>
      <c r="E5910" s="28">
        <v>7.83</v>
      </c>
      <c r="F5910" s="28">
        <v>7.98</v>
      </c>
      <c r="G5910" s="28">
        <v>96.32</v>
      </c>
      <c r="H5910" s="28" t="s">
        <v>47</v>
      </c>
      <c r="I5910" s="28">
        <v>4.58</v>
      </c>
      <c r="J5910" s="28">
        <v>5.65</v>
      </c>
      <c r="K5910" s="28">
        <v>282.71</v>
      </c>
      <c r="L5910" s="28">
        <v>7.01</v>
      </c>
      <c r="M5910" s="28" t="s">
        <v>48</v>
      </c>
      <c r="N5910" s="28">
        <v>98.84</v>
      </c>
    </row>
    <row r="5911">
      <c r="A5911" s="28">
        <v>5910.0</v>
      </c>
      <c r="B5911" s="28">
        <v>24.0</v>
      </c>
      <c r="C5911" s="28" t="s">
        <v>49</v>
      </c>
      <c r="D5911" s="28">
        <v>5.71</v>
      </c>
      <c r="E5911" s="28">
        <v>3.9</v>
      </c>
      <c r="F5911" s="28">
        <v>7.74</v>
      </c>
      <c r="G5911" s="28">
        <v>63.29</v>
      </c>
      <c r="H5911" s="28" t="s">
        <v>51</v>
      </c>
      <c r="I5911" s="28">
        <v>1.83</v>
      </c>
      <c r="J5911" s="28">
        <v>9.59</v>
      </c>
      <c r="K5911" s="28">
        <v>245.96</v>
      </c>
      <c r="L5911" s="28">
        <v>14.83</v>
      </c>
      <c r="M5911" s="28" t="s">
        <v>46</v>
      </c>
      <c r="N5911" s="28">
        <v>48.39</v>
      </c>
    </row>
    <row r="5912">
      <c r="A5912" s="28">
        <v>5911.0</v>
      </c>
      <c r="B5912" s="28">
        <v>17.0</v>
      </c>
      <c r="C5912" s="28" t="s">
        <v>49</v>
      </c>
      <c r="D5912" s="28">
        <v>4.19</v>
      </c>
      <c r="E5912" s="28">
        <v>3.2</v>
      </c>
      <c r="F5912" s="28">
        <v>5.84</v>
      </c>
      <c r="G5912" s="28">
        <v>66.2</v>
      </c>
      <c r="H5912" s="28" t="s">
        <v>51</v>
      </c>
      <c r="I5912" s="28">
        <v>1.3</v>
      </c>
      <c r="J5912" s="28">
        <v>7.45</v>
      </c>
      <c r="K5912" s="28">
        <v>281.66</v>
      </c>
      <c r="L5912" s="28">
        <v>8.91</v>
      </c>
      <c r="M5912" s="28" t="s">
        <v>48</v>
      </c>
      <c r="N5912" s="28">
        <v>42.99</v>
      </c>
    </row>
    <row r="5913">
      <c r="A5913" s="28">
        <v>5912.0</v>
      </c>
      <c r="B5913" s="28">
        <v>22.0</v>
      </c>
      <c r="C5913" s="28" t="s">
        <v>49</v>
      </c>
      <c r="D5913" s="28">
        <v>1.78</v>
      </c>
      <c r="E5913" s="28">
        <v>7.64</v>
      </c>
      <c r="F5913" s="28">
        <v>7.02</v>
      </c>
      <c r="G5913" s="28">
        <v>69.14</v>
      </c>
      <c r="H5913" s="28" t="s">
        <v>47</v>
      </c>
      <c r="I5913" s="28">
        <v>0.37</v>
      </c>
      <c r="J5913" s="28">
        <v>7.65</v>
      </c>
      <c r="K5913" s="28">
        <v>300.15</v>
      </c>
      <c r="L5913" s="28">
        <v>0.92</v>
      </c>
      <c r="M5913" s="28" t="s">
        <v>48</v>
      </c>
      <c r="N5913" s="28">
        <v>88.09</v>
      </c>
    </row>
    <row r="5914">
      <c r="A5914" s="28">
        <v>5913.0</v>
      </c>
      <c r="B5914" s="28">
        <v>16.0</v>
      </c>
      <c r="C5914" s="28" t="s">
        <v>49</v>
      </c>
      <c r="D5914" s="28">
        <v>6.77</v>
      </c>
      <c r="E5914" s="28">
        <v>7.62</v>
      </c>
      <c r="F5914" s="28">
        <v>7.65</v>
      </c>
      <c r="G5914" s="28">
        <v>80.36</v>
      </c>
      <c r="H5914" s="28" t="s">
        <v>51</v>
      </c>
      <c r="I5914" s="28">
        <v>2.26</v>
      </c>
      <c r="J5914" s="28">
        <v>11.45</v>
      </c>
      <c r="K5914" s="28">
        <v>225.04</v>
      </c>
      <c r="L5914" s="28">
        <v>13.97</v>
      </c>
      <c r="M5914" s="28" t="s">
        <v>46</v>
      </c>
      <c r="N5914" s="28">
        <v>75.173665805234</v>
      </c>
    </row>
    <row r="5915">
      <c r="A5915" s="28">
        <v>5914.0</v>
      </c>
      <c r="B5915" s="28">
        <v>22.0</v>
      </c>
      <c r="C5915" s="28" t="s">
        <v>44</v>
      </c>
      <c r="D5915" s="28">
        <v>6.55</v>
      </c>
      <c r="E5915" s="28">
        <v>3.49</v>
      </c>
      <c r="F5915" s="28">
        <v>5.23</v>
      </c>
      <c r="G5915" s="28">
        <v>91.65</v>
      </c>
      <c r="H5915" s="28" t="s">
        <v>51</v>
      </c>
      <c r="I5915" s="28">
        <v>3.44</v>
      </c>
      <c r="J5915" s="28">
        <v>7.77</v>
      </c>
      <c r="K5915" s="28">
        <v>242.17</v>
      </c>
      <c r="L5915" s="28">
        <v>13.98</v>
      </c>
      <c r="M5915" s="28" t="s">
        <v>46</v>
      </c>
      <c r="N5915" s="28">
        <v>31.03</v>
      </c>
    </row>
    <row r="5916">
      <c r="A5916" s="28">
        <v>5915.0</v>
      </c>
      <c r="B5916" s="28">
        <v>20.0</v>
      </c>
      <c r="C5916" s="28" t="s">
        <v>44</v>
      </c>
      <c r="D5916" s="28">
        <v>3.17</v>
      </c>
      <c r="E5916" s="28">
        <v>8.85</v>
      </c>
      <c r="F5916" s="28">
        <v>5.83</v>
      </c>
      <c r="G5916" s="28">
        <v>62.86</v>
      </c>
      <c r="H5916" s="28" t="s">
        <v>45</v>
      </c>
      <c r="I5916" s="28">
        <v>4.88</v>
      </c>
      <c r="J5916" s="28">
        <v>4.71</v>
      </c>
      <c r="K5916" s="28">
        <v>269.74</v>
      </c>
      <c r="L5916" s="28">
        <v>9.47</v>
      </c>
      <c r="M5916" s="28" t="s">
        <v>50</v>
      </c>
      <c r="N5916" s="28">
        <v>97.2093253150383</v>
      </c>
    </row>
    <row r="5917">
      <c r="A5917" s="28">
        <v>5916.0</v>
      </c>
      <c r="B5917" s="28">
        <v>23.0</v>
      </c>
      <c r="C5917" s="28" t="s">
        <v>44</v>
      </c>
      <c r="D5917" s="28">
        <v>4.71</v>
      </c>
      <c r="E5917" s="28">
        <v>7.19</v>
      </c>
      <c r="F5917" s="28">
        <v>4.53</v>
      </c>
      <c r="G5917" s="28">
        <v>85.47</v>
      </c>
      <c r="H5917" s="28" t="s">
        <v>47</v>
      </c>
      <c r="I5917" s="28">
        <v>2.61</v>
      </c>
      <c r="J5917" s="28">
        <v>8.06</v>
      </c>
      <c r="K5917" s="28">
        <v>261.63</v>
      </c>
      <c r="L5917" s="28">
        <v>11.69</v>
      </c>
      <c r="M5917" s="28" t="s">
        <v>50</v>
      </c>
      <c r="N5917" s="28">
        <v>71.88</v>
      </c>
    </row>
    <row r="5918">
      <c r="A5918" s="28">
        <v>5917.0</v>
      </c>
      <c r="B5918" s="28">
        <v>19.0</v>
      </c>
      <c r="C5918" s="28" t="s">
        <v>44</v>
      </c>
      <c r="D5918" s="28">
        <v>2.06</v>
      </c>
      <c r="E5918" s="28">
        <v>4.11</v>
      </c>
      <c r="F5918" s="28">
        <v>8.94</v>
      </c>
      <c r="G5918" s="28">
        <v>65.97</v>
      </c>
      <c r="H5918" s="28" t="s">
        <v>45</v>
      </c>
      <c r="I5918" s="28">
        <v>3.67</v>
      </c>
      <c r="J5918" s="28">
        <v>6.22</v>
      </c>
      <c r="K5918" s="28">
        <v>305.77</v>
      </c>
      <c r="L5918" s="28">
        <v>8.19</v>
      </c>
      <c r="M5918" s="28" t="s">
        <v>48</v>
      </c>
      <c r="N5918" s="28">
        <v>63.08</v>
      </c>
    </row>
    <row r="5919">
      <c r="A5919" s="28">
        <v>5918.0</v>
      </c>
      <c r="B5919" s="28">
        <v>22.0</v>
      </c>
      <c r="C5919" s="28" t="s">
        <v>44</v>
      </c>
      <c r="D5919" s="28">
        <v>5.52</v>
      </c>
      <c r="E5919" s="28">
        <v>4.85</v>
      </c>
      <c r="F5919" s="28">
        <v>4.43</v>
      </c>
      <c r="G5919" s="28">
        <v>98.86</v>
      </c>
      <c r="H5919" s="28" t="s">
        <v>51</v>
      </c>
      <c r="I5919" s="28">
        <v>4.48</v>
      </c>
      <c r="J5919" s="28">
        <v>7.97</v>
      </c>
      <c r="K5919" s="28">
        <v>268.35</v>
      </c>
      <c r="L5919" s="28">
        <v>12.58</v>
      </c>
      <c r="M5919" s="28" t="s">
        <v>46</v>
      </c>
      <c r="N5919" s="28">
        <v>61.6951352558883</v>
      </c>
    </row>
    <row r="5920">
      <c r="A5920" s="28">
        <v>5919.0</v>
      </c>
      <c r="B5920" s="28">
        <v>21.0</v>
      </c>
      <c r="C5920" s="28" t="s">
        <v>44</v>
      </c>
      <c r="D5920" s="28">
        <v>2.47</v>
      </c>
      <c r="E5920" s="28">
        <v>7.54</v>
      </c>
      <c r="F5920" s="28">
        <v>4.84</v>
      </c>
      <c r="G5920" s="28">
        <v>95.95</v>
      </c>
      <c r="H5920" s="28" t="s">
        <v>51</v>
      </c>
      <c r="I5920" s="28">
        <v>2.72</v>
      </c>
      <c r="J5920" s="28">
        <v>6.84</v>
      </c>
      <c r="K5920" s="28">
        <v>293.12</v>
      </c>
      <c r="L5920" s="28">
        <v>7.56</v>
      </c>
      <c r="M5920" s="28" t="s">
        <v>50</v>
      </c>
      <c r="N5920" s="28">
        <v>95.2989167127855</v>
      </c>
    </row>
    <row r="5921">
      <c r="A5921" s="28">
        <v>5920.0</v>
      </c>
      <c r="B5921" s="28">
        <v>20.0</v>
      </c>
      <c r="C5921" s="28" t="s">
        <v>44</v>
      </c>
      <c r="D5921" s="28">
        <v>6.75</v>
      </c>
      <c r="E5921" s="28">
        <v>2.9</v>
      </c>
      <c r="F5921" s="28">
        <v>6.4</v>
      </c>
      <c r="G5921" s="28">
        <v>97.98</v>
      </c>
      <c r="H5921" s="28" t="s">
        <v>51</v>
      </c>
      <c r="I5921" s="28">
        <v>0.83</v>
      </c>
      <c r="J5921" s="28">
        <v>10.63</v>
      </c>
      <c r="K5921" s="28">
        <v>252.38</v>
      </c>
      <c r="L5921" s="28">
        <v>14.96</v>
      </c>
      <c r="M5921" s="28" t="s">
        <v>46</v>
      </c>
      <c r="N5921" s="28">
        <v>32.47</v>
      </c>
    </row>
    <row r="5922">
      <c r="A5922" s="28">
        <v>5921.0</v>
      </c>
      <c r="B5922" s="28">
        <v>19.0</v>
      </c>
      <c r="C5922" s="28" t="s">
        <v>44</v>
      </c>
      <c r="D5922" s="28">
        <v>1.74</v>
      </c>
      <c r="E5922" s="28">
        <v>5.22</v>
      </c>
      <c r="F5922" s="28">
        <v>8.33</v>
      </c>
      <c r="G5922" s="28">
        <v>64.25</v>
      </c>
      <c r="H5922" s="28" t="s">
        <v>47</v>
      </c>
      <c r="I5922" s="28">
        <v>4.24</v>
      </c>
      <c r="J5922" s="28">
        <v>4.92</v>
      </c>
      <c r="K5922" s="28">
        <v>294.52</v>
      </c>
      <c r="L5922" s="28">
        <v>7.17</v>
      </c>
      <c r="M5922" s="28" t="s">
        <v>48</v>
      </c>
      <c r="N5922" s="28">
        <v>75.63</v>
      </c>
    </row>
    <row r="5923">
      <c r="A5923" s="28">
        <v>5922.0</v>
      </c>
      <c r="B5923" s="28">
        <v>22.0</v>
      </c>
      <c r="C5923" s="28" t="s">
        <v>44</v>
      </c>
      <c r="D5923" s="28">
        <v>0.12</v>
      </c>
      <c r="E5923" s="28">
        <v>6.88</v>
      </c>
      <c r="F5923" s="28">
        <v>5.78</v>
      </c>
      <c r="G5923" s="28">
        <v>79.52</v>
      </c>
      <c r="H5923" s="28" t="s">
        <v>51</v>
      </c>
      <c r="I5923" s="28">
        <v>2.87</v>
      </c>
      <c r="J5923" s="28">
        <v>4.03</v>
      </c>
      <c r="K5923" s="28">
        <v>335.57</v>
      </c>
      <c r="L5923" s="28">
        <v>5.49</v>
      </c>
      <c r="M5923" s="28" t="s">
        <v>48</v>
      </c>
      <c r="N5923" s="28">
        <v>87.82</v>
      </c>
    </row>
    <row r="5924">
      <c r="A5924" s="28">
        <v>5923.0</v>
      </c>
      <c r="B5924" s="28">
        <v>20.0</v>
      </c>
      <c r="C5924" s="28" t="s">
        <v>44</v>
      </c>
      <c r="D5924" s="28">
        <v>2.15</v>
      </c>
      <c r="E5924" s="28">
        <v>5.86</v>
      </c>
      <c r="F5924" s="28">
        <v>7.84</v>
      </c>
      <c r="G5924" s="28">
        <v>66.61</v>
      </c>
      <c r="H5924" s="28" t="s">
        <v>45</v>
      </c>
      <c r="I5924" s="28">
        <v>3.79</v>
      </c>
      <c r="J5924" s="28">
        <v>7.73</v>
      </c>
      <c r="K5924" s="28">
        <v>286.97</v>
      </c>
      <c r="L5924" s="28">
        <v>5.16</v>
      </c>
      <c r="M5924" s="28" t="s">
        <v>48</v>
      </c>
      <c r="N5924" s="28">
        <v>79.31</v>
      </c>
    </row>
    <row r="5925">
      <c r="A5925" s="28">
        <v>5924.0</v>
      </c>
      <c r="B5925" s="28">
        <v>20.0</v>
      </c>
      <c r="C5925" s="28" t="s">
        <v>49</v>
      </c>
      <c r="D5925" s="28">
        <v>1.53</v>
      </c>
      <c r="E5925" s="28">
        <v>6.47</v>
      </c>
      <c r="F5925" s="28">
        <v>7.38</v>
      </c>
      <c r="G5925" s="28">
        <v>84.01</v>
      </c>
      <c r="H5925" s="28" t="s">
        <v>51</v>
      </c>
      <c r="I5925" s="28">
        <v>3.29</v>
      </c>
      <c r="J5925" s="28">
        <v>3.75</v>
      </c>
      <c r="K5925" s="28">
        <v>293.55</v>
      </c>
      <c r="L5925" s="28">
        <v>4.62</v>
      </c>
      <c r="M5925" s="28" t="s">
        <v>48</v>
      </c>
      <c r="N5925" s="28">
        <v>100.0</v>
      </c>
    </row>
    <row r="5926">
      <c r="A5926" s="28">
        <v>5925.0</v>
      </c>
      <c r="B5926" s="28">
        <v>16.0</v>
      </c>
      <c r="C5926" s="28" t="s">
        <v>49</v>
      </c>
      <c r="D5926" s="28">
        <v>4.07</v>
      </c>
      <c r="E5926" s="28">
        <v>5.92</v>
      </c>
      <c r="F5926" s="28">
        <v>7.19</v>
      </c>
      <c r="G5926" s="28">
        <v>69.31</v>
      </c>
      <c r="H5926" s="28" t="s">
        <v>47</v>
      </c>
      <c r="I5926" s="28">
        <v>0.31</v>
      </c>
      <c r="J5926" s="28">
        <v>9.03</v>
      </c>
      <c r="K5926" s="28">
        <v>266.55</v>
      </c>
      <c r="L5926" s="28">
        <v>8.24</v>
      </c>
      <c r="M5926" s="28" t="s">
        <v>48</v>
      </c>
      <c r="N5926" s="28">
        <v>68.97</v>
      </c>
    </row>
    <row r="5927">
      <c r="A5927" s="28">
        <v>5926.0</v>
      </c>
      <c r="B5927" s="28">
        <v>17.0</v>
      </c>
      <c r="C5927" s="28" t="s">
        <v>44</v>
      </c>
      <c r="D5927" s="28">
        <v>1.63</v>
      </c>
      <c r="E5927" s="28">
        <v>2.79</v>
      </c>
      <c r="F5927" s="28">
        <v>8.23</v>
      </c>
      <c r="G5927" s="28">
        <v>90.83</v>
      </c>
      <c r="H5927" s="28" t="s">
        <v>51</v>
      </c>
      <c r="I5927" s="28">
        <v>0.85</v>
      </c>
      <c r="J5927" s="28">
        <v>2.69</v>
      </c>
      <c r="K5927" s="28">
        <v>292.97</v>
      </c>
      <c r="L5927" s="28">
        <v>7.13</v>
      </c>
      <c r="M5927" s="28" t="s">
        <v>48</v>
      </c>
      <c r="N5927" s="28">
        <v>72.31</v>
      </c>
    </row>
    <row r="5928">
      <c r="A5928" s="28">
        <v>5927.0</v>
      </c>
      <c r="B5928" s="28">
        <v>20.0</v>
      </c>
      <c r="C5928" s="28" t="s">
        <v>49</v>
      </c>
      <c r="D5928" s="28">
        <v>6.11</v>
      </c>
      <c r="E5928" s="28">
        <v>4.69</v>
      </c>
      <c r="F5928" s="28">
        <v>4.07</v>
      </c>
      <c r="G5928" s="28">
        <v>85.76</v>
      </c>
      <c r="H5928" s="28" t="s">
        <v>45</v>
      </c>
      <c r="I5928" s="28">
        <v>1.43</v>
      </c>
      <c r="J5928" s="28">
        <v>7.53</v>
      </c>
      <c r="K5928" s="28">
        <v>251.85</v>
      </c>
      <c r="L5928" s="28">
        <v>13.27</v>
      </c>
      <c r="M5928" s="28" t="s">
        <v>46</v>
      </c>
      <c r="N5928" s="28">
        <v>32.17</v>
      </c>
    </row>
    <row r="5929">
      <c r="A5929" s="28">
        <v>5928.0</v>
      </c>
      <c r="B5929" s="28">
        <v>18.0</v>
      </c>
      <c r="C5929" s="28" t="s">
        <v>49</v>
      </c>
      <c r="D5929" s="28">
        <v>1.93</v>
      </c>
      <c r="E5929" s="28">
        <v>5.79</v>
      </c>
      <c r="F5929" s="28">
        <v>8.65</v>
      </c>
      <c r="G5929" s="28">
        <v>82.86</v>
      </c>
      <c r="H5929" s="28" t="s">
        <v>47</v>
      </c>
      <c r="I5929" s="28">
        <v>1.42</v>
      </c>
      <c r="J5929" s="28">
        <v>7.68</v>
      </c>
      <c r="K5929" s="28">
        <v>309.36</v>
      </c>
      <c r="L5929" s="28">
        <v>6.7</v>
      </c>
      <c r="M5929" s="28" t="s">
        <v>48</v>
      </c>
      <c r="N5929" s="28">
        <v>94.57</v>
      </c>
    </row>
    <row r="5930">
      <c r="A5930" s="28">
        <v>5929.0</v>
      </c>
      <c r="B5930" s="28">
        <v>17.0</v>
      </c>
      <c r="C5930" s="28" t="s">
        <v>44</v>
      </c>
      <c r="D5930" s="28">
        <v>5.66</v>
      </c>
      <c r="E5930" s="28">
        <v>8.02</v>
      </c>
      <c r="F5930" s="28">
        <v>8.15</v>
      </c>
      <c r="G5930" s="28">
        <v>93.01</v>
      </c>
      <c r="H5930" s="28" t="s">
        <v>45</v>
      </c>
      <c r="I5930" s="28">
        <v>4.2</v>
      </c>
      <c r="J5930" s="28">
        <v>10.15</v>
      </c>
      <c r="K5930" s="28">
        <v>252.24</v>
      </c>
      <c r="L5930" s="28">
        <v>11.29</v>
      </c>
      <c r="M5930" s="28" t="s">
        <v>46</v>
      </c>
      <c r="N5930" s="28">
        <v>94.8887619995056</v>
      </c>
    </row>
    <row r="5931">
      <c r="A5931" s="28">
        <v>5930.0</v>
      </c>
      <c r="B5931" s="28">
        <v>19.0</v>
      </c>
      <c r="C5931" s="28" t="s">
        <v>49</v>
      </c>
      <c r="D5931" s="28">
        <v>4.63</v>
      </c>
      <c r="E5931" s="28">
        <v>6.89</v>
      </c>
      <c r="F5931" s="28">
        <v>8.69</v>
      </c>
      <c r="G5931" s="28">
        <v>80.01</v>
      </c>
      <c r="H5931" s="28" t="s">
        <v>47</v>
      </c>
      <c r="I5931" s="28">
        <v>2.99</v>
      </c>
      <c r="J5931" s="28">
        <v>8.8</v>
      </c>
      <c r="K5931" s="28">
        <v>267.55</v>
      </c>
      <c r="L5931" s="28">
        <v>10.89</v>
      </c>
      <c r="M5931" s="28" t="s">
        <v>48</v>
      </c>
      <c r="N5931" s="28">
        <v>86.78</v>
      </c>
    </row>
    <row r="5932">
      <c r="A5932" s="28">
        <v>5931.0</v>
      </c>
      <c r="B5932" s="28">
        <v>19.0</v>
      </c>
      <c r="C5932" s="28" t="s">
        <v>49</v>
      </c>
      <c r="D5932" s="28">
        <v>7.89</v>
      </c>
      <c r="E5932" s="28">
        <v>4.84</v>
      </c>
      <c r="F5932" s="28">
        <v>7.97</v>
      </c>
      <c r="G5932" s="28">
        <v>70.79</v>
      </c>
      <c r="H5932" s="28" t="s">
        <v>45</v>
      </c>
      <c r="I5932" s="28">
        <v>0.42</v>
      </c>
      <c r="J5932" s="28">
        <v>10.56</v>
      </c>
      <c r="K5932" s="28">
        <v>211.5</v>
      </c>
      <c r="L5932" s="28">
        <v>16.96</v>
      </c>
      <c r="M5932" s="28" t="s">
        <v>46</v>
      </c>
      <c r="N5932" s="28">
        <v>35.37</v>
      </c>
    </row>
    <row r="5933">
      <c r="A5933" s="28">
        <v>5932.0</v>
      </c>
      <c r="B5933" s="28">
        <v>19.0</v>
      </c>
      <c r="C5933" s="28" t="s">
        <v>49</v>
      </c>
      <c r="D5933" s="28">
        <v>8.0</v>
      </c>
      <c r="E5933" s="28">
        <v>9.77</v>
      </c>
      <c r="F5933" s="28">
        <v>8.39</v>
      </c>
      <c r="G5933" s="28">
        <v>84.83</v>
      </c>
      <c r="H5933" s="28" t="s">
        <v>47</v>
      </c>
      <c r="I5933" s="28">
        <v>1.94</v>
      </c>
      <c r="J5933" s="28">
        <v>9.92</v>
      </c>
      <c r="K5933" s="28">
        <v>224.96</v>
      </c>
      <c r="L5933" s="28">
        <v>14.81</v>
      </c>
      <c r="M5933" s="28" t="s">
        <v>46</v>
      </c>
      <c r="N5933" s="28">
        <v>81.3164115421336</v>
      </c>
    </row>
    <row r="5934">
      <c r="A5934" s="28">
        <v>5933.0</v>
      </c>
      <c r="B5934" s="28">
        <v>19.0</v>
      </c>
      <c r="C5934" s="28" t="s">
        <v>44</v>
      </c>
      <c r="D5934" s="28">
        <v>6.96</v>
      </c>
      <c r="E5934" s="28">
        <v>1.97</v>
      </c>
      <c r="F5934" s="28">
        <v>5.02</v>
      </c>
      <c r="G5934" s="28">
        <v>98.28</v>
      </c>
      <c r="H5934" s="28" t="s">
        <v>45</v>
      </c>
      <c r="I5934" s="28">
        <v>2.78</v>
      </c>
      <c r="J5934" s="28">
        <v>9.86</v>
      </c>
      <c r="K5934" s="28">
        <v>254.19</v>
      </c>
      <c r="L5934" s="28">
        <v>15.67</v>
      </c>
      <c r="M5934" s="28" t="s">
        <v>46</v>
      </c>
      <c r="N5934" s="28">
        <v>24.0</v>
      </c>
    </row>
    <row r="5935">
      <c r="A5935" s="28">
        <v>5934.0</v>
      </c>
      <c r="B5935" s="28">
        <v>18.0</v>
      </c>
      <c r="C5935" s="28" t="s">
        <v>49</v>
      </c>
      <c r="D5935" s="28">
        <v>6.08</v>
      </c>
      <c r="E5935" s="28">
        <v>2.86</v>
      </c>
      <c r="F5935" s="28">
        <v>5.6</v>
      </c>
      <c r="G5935" s="28">
        <v>84.05</v>
      </c>
      <c r="H5935" s="28" t="s">
        <v>47</v>
      </c>
      <c r="I5935" s="28">
        <v>1.26</v>
      </c>
      <c r="J5935" s="28">
        <v>10.07</v>
      </c>
      <c r="K5935" s="28">
        <v>261.17</v>
      </c>
      <c r="L5935" s="28">
        <v>12.44</v>
      </c>
      <c r="M5935" s="28" t="s">
        <v>46</v>
      </c>
      <c r="N5935" s="28">
        <v>21.28</v>
      </c>
    </row>
    <row r="5936">
      <c r="A5936" s="28">
        <v>5935.0</v>
      </c>
      <c r="B5936" s="28">
        <v>22.0</v>
      </c>
      <c r="C5936" s="28" t="s">
        <v>44</v>
      </c>
      <c r="D5936" s="28">
        <v>3.09</v>
      </c>
      <c r="E5936" s="28">
        <v>4.07</v>
      </c>
      <c r="F5936" s="28">
        <v>5.58</v>
      </c>
      <c r="G5936" s="28">
        <v>85.18</v>
      </c>
      <c r="H5936" s="28" t="s">
        <v>47</v>
      </c>
      <c r="I5936" s="28">
        <v>0.2</v>
      </c>
      <c r="J5936" s="28">
        <v>7.26</v>
      </c>
      <c r="K5936" s="28">
        <v>271.97</v>
      </c>
      <c r="L5936" s="28">
        <v>9.13</v>
      </c>
      <c r="M5936" s="28" t="s">
        <v>48</v>
      </c>
      <c r="N5936" s="28">
        <v>65.01</v>
      </c>
    </row>
    <row r="5937">
      <c r="A5937" s="28">
        <v>5936.0</v>
      </c>
      <c r="B5937" s="28">
        <v>24.0</v>
      </c>
      <c r="C5937" s="28" t="s">
        <v>49</v>
      </c>
      <c r="D5937" s="28">
        <v>6.03</v>
      </c>
      <c r="E5937" s="28">
        <v>3.06</v>
      </c>
      <c r="F5937" s="28">
        <v>4.55</v>
      </c>
      <c r="G5937" s="28">
        <v>97.39</v>
      </c>
      <c r="H5937" s="28" t="s">
        <v>51</v>
      </c>
      <c r="I5937" s="28">
        <v>1.9</v>
      </c>
      <c r="J5937" s="28">
        <v>7.88</v>
      </c>
      <c r="K5937" s="28">
        <v>243.26</v>
      </c>
      <c r="L5937" s="28">
        <v>11.01</v>
      </c>
      <c r="M5937" s="28" t="s">
        <v>46</v>
      </c>
      <c r="N5937" s="28">
        <v>34.03</v>
      </c>
    </row>
    <row r="5938">
      <c r="A5938" s="28">
        <v>5937.0</v>
      </c>
      <c r="B5938" s="28">
        <v>20.0</v>
      </c>
      <c r="C5938" s="28" t="s">
        <v>52</v>
      </c>
      <c r="D5938" s="28">
        <v>7.65</v>
      </c>
      <c r="E5938" s="28">
        <v>6.63</v>
      </c>
      <c r="F5938" s="28">
        <v>7.65</v>
      </c>
      <c r="G5938" s="28">
        <v>80.61</v>
      </c>
      <c r="H5938" s="28" t="s">
        <v>47</v>
      </c>
      <c r="I5938" s="28">
        <v>2.31</v>
      </c>
      <c r="J5938" s="28">
        <v>10.88</v>
      </c>
      <c r="K5938" s="28">
        <v>262.27</v>
      </c>
      <c r="L5938" s="28">
        <v>17.23</v>
      </c>
      <c r="M5938" s="28" t="s">
        <v>46</v>
      </c>
      <c r="N5938" s="28">
        <v>62.3348451765622</v>
      </c>
    </row>
    <row r="5939">
      <c r="A5939" s="28">
        <v>5938.0</v>
      </c>
      <c r="B5939" s="28">
        <v>19.0</v>
      </c>
      <c r="C5939" s="28" t="s">
        <v>49</v>
      </c>
      <c r="D5939" s="28">
        <v>0.19</v>
      </c>
      <c r="E5939" s="28">
        <v>1.36</v>
      </c>
      <c r="F5939" s="28">
        <v>4.68</v>
      </c>
      <c r="G5939" s="28">
        <v>99.85</v>
      </c>
      <c r="H5939" s="28" t="s">
        <v>51</v>
      </c>
      <c r="I5939" s="28">
        <v>4.52</v>
      </c>
      <c r="J5939" s="28">
        <v>4.02</v>
      </c>
      <c r="K5939" s="28">
        <v>321.9</v>
      </c>
      <c r="L5939" s="28">
        <v>1.91</v>
      </c>
      <c r="M5939" s="28" t="s">
        <v>48</v>
      </c>
      <c r="N5939" s="28">
        <v>57.52</v>
      </c>
    </row>
    <row r="5940">
      <c r="A5940" s="28">
        <v>5939.0</v>
      </c>
      <c r="B5940" s="28">
        <v>17.0</v>
      </c>
      <c r="C5940" s="28" t="s">
        <v>49</v>
      </c>
      <c r="D5940" s="28">
        <v>4.3</v>
      </c>
      <c r="E5940" s="28">
        <v>2.6</v>
      </c>
      <c r="F5940" s="28">
        <v>4.26</v>
      </c>
      <c r="G5940" s="28">
        <v>66.39</v>
      </c>
      <c r="H5940" s="28" t="s">
        <v>45</v>
      </c>
      <c r="I5940" s="28">
        <v>4.54</v>
      </c>
      <c r="J5940" s="28">
        <v>10.1</v>
      </c>
      <c r="K5940" s="28">
        <v>283.55</v>
      </c>
      <c r="L5940" s="28">
        <v>12.1</v>
      </c>
      <c r="M5940" s="28" t="s">
        <v>48</v>
      </c>
      <c r="N5940" s="28">
        <v>29.78</v>
      </c>
    </row>
    <row r="5941">
      <c r="A5941" s="28">
        <v>5940.0</v>
      </c>
      <c r="B5941" s="28">
        <v>17.0</v>
      </c>
      <c r="C5941" s="28" t="s">
        <v>44</v>
      </c>
      <c r="D5941" s="28">
        <v>1.74</v>
      </c>
      <c r="E5941" s="28">
        <v>3.64</v>
      </c>
      <c r="F5941" s="28">
        <v>7.88</v>
      </c>
      <c r="G5941" s="28">
        <v>81.48</v>
      </c>
      <c r="H5941" s="28" t="s">
        <v>45</v>
      </c>
      <c r="I5941" s="28">
        <v>2.5</v>
      </c>
      <c r="J5941" s="28">
        <v>5.49</v>
      </c>
      <c r="K5941" s="28">
        <v>315.06</v>
      </c>
      <c r="L5941" s="28">
        <v>5.69</v>
      </c>
      <c r="M5941" s="28" t="s">
        <v>48</v>
      </c>
      <c r="N5941" s="28">
        <v>77.34</v>
      </c>
    </row>
    <row r="5942">
      <c r="A5942" s="28">
        <v>5941.0</v>
      </c>
      <c r="B5942" s="28">
        <v>20.0</v>
      </c>
      <c r="C5942" s="28" t="s">
        <v>52</v>
      </c>
      <c r="D5942" s="28">
        <v>4.46</v>
      </c>
      <c r="E5942" s="28">
        <v>7.15</v>
      </c>
      <c r="F5942" s="28">
        <v>8.52</v>
      </c>
      <c r="G5942" s="28">
        <v>68.52</v>
      </c>
      <c r="H5942" s="28" t="s">
        <v>51</v>
      </c>
      <c r="I5942" s="28">
        <v>2.36</v>
      </c>
      <c r="J5942" s="28">
        <v>8.36</v>
      </c>
      <c r="K5942" s="28">
        <v>255.32</v>
      </c>
      <c r="L5942" s="28">
        <v>11.06</v>
      </c>
      <c r="M5942" s="28" t="s">
        <v>48</v>
      </c>
      <c r="N5942" s="28">
        <v>78.54</v>
      </c>
    </row>
    <row r="5943">
      <c r="A5943" s="28">
        <v>5942.0</v>
      </c>
      <c r="B5943" s="28">
        <v>22.0</v>
      </c>
      <c r="C5943" s="28" t="s">
        <v>49</v>
      </c>
      <c r="D5943" s="28">
        <v>3.73</v>
      </c>
      <c r="E5943" s="28">
        <v>8.88</v>
      </c>
      <c r="F5943" s="28">
        <v>7.82</v>
      </c>
      <c r="G5943" s="28">
        <v>78.13</v>
      </c>
      <c r="H5943" s="28" t="s">
        <v>51</v>
      </c>
      <c r="I5943" s="28">
        <v>3.2</v>
      </c>
      <c r="J5943" s="28">
        <v>8.56</v>
      </c>
      <c r="K5943" s="28">
        <v>282.48</v>
      </c>
      <c r="L5943" s="28">
        <v>8.4</v>
      </c>
      <c r="M5943" s="28" t="s">
        <v>48</v>
      </c>
      <c r="N5943" s="28">
        <v>101.495812838714</v>
      </c>
    </row>
    <row r="5944">
      <c r="A5944" s="28">
        <v>5943.0</v>
      </c>
      <c r="B5944" s="28">
        <v>24.0</v>
      </c>
      <c r="C5944" s="28" t="s">
        <v>44</v>
      </c>
      <c r="D5944" s="28">
        <v>4.61</v>
      </c>
      <c r="E5944" s="28">
        <v>8.19</v>
      </c>
      <c r="F5944" s="28">
        <v>8.13</v>
      </c>
      <c r="G5944" s="28">
        <v>66.82</v>
      </c>
      <c r="H5944" s="28" t="s">
        <v>45</v>
      </c>
      <c r="I5944" s="28">
        <v>1.29</v>
      </c>
      <c r="J5944" s="28">
        <v>7.7</v>
      </c>
      <c r="K5944" s="28">
        <v>266.55</v>
      </c>
      <c r="L5944" s="28">
        <v>11.87</v>
      </c>
      <c r="M5944" s="28" t="s">
        <v>48</v>
      </c>
      <c r="N5944" s="28">
        <v>84.47</v>
      </c>
    </row>
    <row r="5945">
      <c r="A5945" s="28">
        <v>5944.0</v>
      </c>
      <c r="B5945" s="28">
        <v>22.0</v>
      </c>
      <c r="C5945" s="28" t="s">
        <v>49</v>
      </c>
      <c r="D5945" s="28">
        <v>4.41</v>
      </c>
      <c r="E5945" s="28">
        <v>2.64</v>
      </c>
      <c r="F5945" s="28">
        <v>6.98</v>
      </c>
      <c r="G5945" s="28">
        <v>68.9</v>
      </c>
      <c r="H5945" s="28" t="s">
        <v>45</v>
      </c>
      <c r="I5945" s="28">
        <v>1.43</v>
      </c>
      <c r="J5945" s="28">
        <v>7.33</v>
      </c>
      <c r="K5945" s="28">
        <v>284.5</v>
      </c>
      <c r="L5945" s="28">
        <v>10.85</v>
      </c>
      <c r="M5945" s="28" t="s">
        <v>48</v>
      </c>
      <c r="N5945" s="28">
        <v>46.06</v>
      </c>
    </row>
    <row r="5946">
      <c r="A5946" s="28">
        <v>5945.0</v>
      </c>
      <c r="B5946" s="28">
        <v>20.0</v>
      </c>
      <c r="C5946" s="28" t="s">
        <v>44</v>
      </c>
      <c r="D5946" s="28">
        <v>7.68</v>
      </c>
      <c r="E5946" s="28">
        <v>6.09</v>
      </c>
      <c r="F5946" s="28">
        <v>8.44</v>
      </c>
      <c r="G5946" s="28">
        <v>68.43</v>
      </c>
      <c r="H5946" s="28" t="s">
        <v>51</v>
      </c>
      <c r="I5946" s="28">
        <v>0.01</v>
      </c>
      <c r="J5946" s="28">
        <v>11.63</v>
      </c>
      <c r="K5946" s="28">
        <v>247.46</v>
      </c>
      <c r="L5946" s="28">
        <v>18.61</v>
      </c>
      <c r="M5946" s="28" t="s">
        <v>46</v>
      </c>
      <c r="N5946" s="28">
        <v>56.99</v>
      </c>
    </row>
    <row r="5947">
      <c r="A5947" s="28">
        <v>5946.0</v>
      </c>
      <c r="B5947" s="28">
        <v>21.0</v>
      </c>
      <c r="C5947" s="28" t="s">
        <v>44</v>
      </c>
      <c r="D5947" s="28">
        <v>4.42</v>
      </c>
      <c r="E5947" s="28">
        <v>1.27</v>
      </c>
      <c r="F5947" s="28">
        <v>6.48</v>
      </c>
      <c r="G5947" s="28">
        <v>72.8</v>
      </c>
      <c r="H5947" s="28" t="s">
        <v>47</v>
      </c>
      <c r="I5947" s="28">
        <v>0.39</v>
      </c>
      <c r="J5947" s="28">
        <v>9.34</v>
      </c>
      <c r="K5947" s="28">
        <v>258.64</v>
      </c>
      <c r="L5947" s="28">
        <v>11.25</v>
      </c>
      <c r="M5947" s="28" t="s">
        <v>48</v>
      </c>
      <c r="N5947" s="28">
        <v>48.6357388012311</v>
      </c>
    </row>
    <row r="5948">
      <c r="A5948" s="28">
        <v>5947.0</v>
      </c>
      <c r="B5948" s="28">
        <v>18.0</v>
      </c>
      <c r="C5948" s="28" t="s">
        <v>49</v>
      </c>
      <c r="D5948" s="28">
        <v>6.77</v>
      </c>
      <c r="E5948" s="28">
        <v>3.79</v>
      </c>
      <c r="F5948" s="28">
        <v>8.94</v>
      </c>
      <c r="G5948" s="28">
        <v>65.38</v>
      </c>
      <c r="H5948" s="28" t="s">
        <v>47</v>
      </c>
      <c r="I5948" s="28">
        <v>0.89</v>
      </c>
      <c r="J5948" s="28">
        <v>10.96</v>
      </c>
      <c r="K5948" s="28">
        <v>273.18</v>
      </c>
      <c r="L5948" s="28">
        <v>15.28</v>
      </c>
      <c r="M5948" s="28" t="s">
        <v>46</v>
      </c>
      <c r="N5948" s="28">
        <v>47.86</v>
      </c>
    </row>
    <row r="5949">
      <c r="A5949" s="28">
        <v>5948.0</v>
      </c>
      <c r="B5949" s="28">
        <v>20.0</v>
      </c>
      <c r="C5949" s="28" t="s">
        <v>44</v>
      </c>
      <c r="D5949" s="28">
        <v>2.56</v>
      </c>
      <c r="E5949" s="28">
        <v>8.25</v>
      </c>
      <c r="F5949" s="28">
        <v>4.52</v>
      </c>
      <c r="G5949" s="28">
        <v>92.37</v>
      </c>
      <c r="H5949" s="28" t="s">
        <v>45</v>
      </c>
      <c r="I5949" s="28">
        <v>3.2</v>
      </c>
      <c r="J5949" s="28">
        <v>4.49</v>
      </c>
      <c r="K5949" s="28">
        <v>290.97</v>
      </c>
      <c r="L5949" s="28">
        <v>4.06</v>
      </c>
      <c r="M5949" s="28" t="s">
        <v>50</v>
      </c>
      <c r="N5949" s="28">
        <v>91.22</v>
      </c>
    </row>
    <row r="5950">
      <c r="A5950" s="28">
        <v>5949.0</v>
      </c>
      <c r="B5950" s="28">
        <v>23.0</v>
      </c>
      <c r="C5950" s="28" t="s">
        <v>49</v>
      </c>
      <c r="D5950" s="28">
        <v>3.5</v>
      </c>
      <c r="E5950" s="28">
        <v>5.11</v>
      </c>
      <c r="F5950" s="28">
        <v>8.05</v>
      </c>
      <c r="G5950" s="28">
        <v>68.83</v>
      </c>
      <c r="H5950" s="28" t="s">
        <v>47</v>
      </c>
      <c r="I5950" s="28">
        <v>1.06</v>
      </c>
      <c r="J5950" s="28">
        <v>6.49</v>
      </c>
      <c r="K5950" s="28">
        <v>284.32</v>
      </c>
      <c r="L5950" s="28">
        <v>7.17</v>
      </c>
      <c r="M5950" s="28" t="s">
        <v>48</v>
      </c>
      <c r="N5950" s="28">
        <v>70.8</v>
      </c>
    </row>
    <row r="5951">
      <c r="A5951" s="28">
        <v>5950.0</v>
      </c>
      <c r="B5951" s="28">
        <v>16.0</v>
      </c>
      <c r="C5951" s="28" t="s">
        <v>44</v>
      </c>
      <c r="D5951" s="28">
        <v>3.76</v>
      </c>
      <c r="E5951" s="28">
        <v>2.35</v>
      </c>
      <c r="F5951" s="28">
        <v>7.21</v>
      </c>
      <c r="G5951" s="28">
        <v>76.66</v>
      </c>
      <c r="H5951" s="28" t="s">
        <v>47</v>
      </c>
      <c r="I5951" s="28">
        <v>0.62</v>
      </c>
      <c r="J5951" s="28">
        <v>7.32</v>
      </c>
      <c r="K5951" s="28">
        <v>248.36</v>
      </c>
      <c r="L5951" s="28">
        <v>8.35</v>
      </c>
      <c r="M5951" s="28" t="s">
        <v>48</v>
      </c>
      <c r="N5951" s="28">
        <v>55.02</v>
      </c>
    </row>
    <row r="5952">
      <c r="A5952" s="28">
        <v>5951.0</v>
      </c>
      <c r="B5952" s="28">
        <v>16.0</v>
      </c>
      <c r="C5952" s="28" t="s">
        <v>44</v>
      </c>
      <c r="D5952" s="28">
        <v>2.23</v>
      </c>
      <c r="E5952" s="28">
        <v>4.95</v>
      </c>
      <c r="F5952" s="28">
        <v>6.9</v>
      </c>
      <c r="G5952" s="28">
        <v>60.64</v>
      </c>
      <c r="H5952" s="28" t="s">
        <v>45</v>
      </c>
      <c r="I5952" s="28">
        <v>3.08</v>
      </c>
      <c r="J5952" s="28">
        <v>5.85</v>
      </c>
      <c r="K5952" s="28">
        <v>303.32</v>
      </c>
      <c r="L5952" s="28">
        <v>8.19</v>
      </c>
      <c r="M5952" s="28" t="s">
        <v>48</v>
      </c>
      <c r="N5952" s="28">
        <v>75.08</v>
      </c>
    </row>
    <row r="5953">
      <c r="A5953" s="28">
        <v>5952.0</v>
      </c>
      <c r="B5953" s="28">
        <v>22.0</v>
      </c>
      <c r="C5953" s="28" t="s">
        <v>52</v>
      </c>
      <c r="D5953" s="28">
        <v>3.04</v>
      </c>
      <c r="E5953" s="28">
        <v>2.78</v>
      </c>
      <c r="F5953" s="28">
        <v>7.63</v>
      </c>
      <c r="G5953" s="28">
        <v>64.2</v>
      </c>
      <c r="H5953" s="28" t="s">
        <v>51</v>
      </c>
      <c r="I5953" s="28">
        <v>3.26</v>
      </c>
      <c r="J5953" s="28">
        <v>5.74</v>
      </c>
      <c r="K5953" s="28">
        <v>261.98</v>
      </c>
      <c r="L5953" s="28">
        <v>4.94</v>
      </c>
      <c r="M5953" s="28" t="s">
        <v>48</v>
      </c>
      <c r="N5953" s="28">
        <v>56.49</v>
      </c>
    </row>
    <row r="5954">
      <c r="A5954" s="28">
        <v>5953.0</v>
      </c>
      <c r="B5954" s="28">
        <v>20.0</v>
      </c>
      <c r="C5954" s="28" t="s">
        <v>44</v>
      </c>
      <c r="D5954" s="28">
        <v>4.79</v>
      </c>
      <c r="E5954" s="28">
        <v>4.54</v>
      </c>
      <c r="F5954" s="28">
        <v>8.2</v>
      </c>
      <c r="G5954" s="28">
        <v>95.85</v>
      </c>
      <c r="H5954" s="28" t="s">
        <v>51</v>
      </c>
      <c r="I5954" s="28">
        <v>0.3</v>
      </c>
      <c r="J5954" s="28">
        <v>8.4</v>
      </c>
      <c r="K5954" s="28">
        <v>261.08</v>
      </c>
      <c r="L5954" s="28">
        <v>8.71</v>
      </c>
      <c r="M5954" s="28" t="s">
        <v>48</v>
      </c>
      <c r="N5954" s="28">
        <v>73.08</v>
      </c>
    </row>
    <row r="5955">
      <c r="A5955" s="28">
        <v>5954.0</v>
      </c>
      <c r="B5955" s="28">
        <v>20.0</v>
      </c>
      <c r="C5955" s="28" t="s">
        <v>49</v>
      </c>
      <c r="D5955" s="28">
        <v>4.64</v>
      </c>
      <c r="E5955" s="28">
        <v>5.39</v>
      </c>
      <c r="F5955" s="28">
        <v>8.31</v>
      </c>
      <c r="G5955" s="28">
        <v>93.49</v>
      </c>
      <c r="H5955" s="28" t="s">
        <v>51</v>
      </c>
      <c r="I5955" s="28">
        <v>3.86</v>
      </c>
      <c r="J5955" s="28">
        <v>9.0</v>
      </c>
      <c r="K5955" s="28">
        <v>258.79</v>
      </c>
      <c r="L5955" s="28">
        <v>11.32</v>
      </c>
      <c r="M5955" s="28" t="s">
        <v>48</v>
      </c>
      <c r="N5955" s="28">
        <v>67.13</v>
      </c>
    </row>
    <row r="5956">
      <c r="A5956" s="28">
        <v>5955.0</v>
      </c>
      <c r="B5956" s="28">
        <v>16.0</v>
      </c>
      <c r="C5956" s="28" t="s">
        <v>49</v>
      </c>
      <c r="D5956" s="28">
        <v>5.09</v>
      </c>
      <c r="E5956" s="28">
        <v>4.15</v>
      </c>
      <c r="F5956" s="28">
        <v>4.88</v>
      </c>
      <c r="G5956" s="28">
        <v>93.64</v>
      </c>
      <c r="H5956" s="28" t="s">
        <v>51</v>
      </c>
      <c r="I5956" s="28">
        <v>3.03</v>
      </c>
      <c r="J5956" s="28">
        <v>8.43</v>
      </c>
      <c r="K5956" s="28">
        <v>263.58</v>
      </c>
      <c r="L5956" s="28">
        <v>10.32</v>
      </c>
      <c r="M5956" s="28" t="s">
        <v>46</v>
      </c>
      <c r="N5956" s="28">
        <v>55.04</v>
      </c>
    </row>
    <row r="5957">
      <c r="A5957" s="28">
        <v>5956.0</v>
      </c>
      <c r="B5957" s="28">
        <v>24.0</v>
      </c>
      <c r="C5957" s="28" t="s">
        <v>49</v>
      </c>
      <c r="D5957" s="28">
        <v>2.81</v>
      </c>
      <c r="E5957" s="28">
        <v>9.43</v>
      </c>
      <c r="F5957" s="28">
        <v>4.99</v>
      </c>
      <c r="G5957" s="28">
        <v>76.45</v>
      </c>
      <c r="H5957" s="28" t="s">
        <v>51</v>
      </c>
      <c r="I5957" s="28">
        <v>1.99</v>
      </c>
      <c r="J5957" s="28">
        <v>6.07</v>
      </c>
      <c r="K5957" s="28">
        <v>288.07</v>
      </c>
      <c r="L5957" s="28">
        <v>6.49</v>
      </c>
      <c r="M5957" s="28" t="s">
        <v>50</v>
      </c>
      <c r="N5957" s="28">
        <v>86.2</v>
      </c>
    </row>
    <row r="5958">
      <c r="A5958" s="28">
        <v>5957.0</v>
      </c>
      <c r="B5958" s="28">
        <v>16.0</v>
      </c>
      <c r="C5958" s="28" t="s">
        <v>49</v>
      </c>
      <c r="D5958" s="28">
        <v>2.53</v>
      </c>
      <c r="E5958" s="28">
        <v>6.06</v>
      </c>
      <c r="F5958" s="28">
        <v>4.08</v>
      </c>
      <c r="G5958" s="28">
        <v>65.66</v>
      </c>
      <c r="H5958" s="28" t="s">
        <v>45</v>
      </c>
      <c r="I5958" s="28">
        <v>4.92</v>
      </c>
      <c r="J5958" s="28">
        <v>7.54</v>
      </c>
      <c r="K5958" s="28">
        <v>295.51</v>
      </c>
      <c r="L5958" s="28">
        <v>6.69</v>
      </c>
      <c r="M5958" s="28" t="s">
        <v>48</v>
      </c>
      <c r="N5958" s="28">
        <v>57.81</v>
      </c>
    </row>
    <row r="5959">
      <c r="A5959" s="28">
        <v>5958.0</v>
      </c>
      <c r="B5959" s="28">
        <v>20.0</v>
      </c>
      <c r="C5959" s="28" t="s">
        <v>49</v>
      </c>
      <c r="D5959" s="28">
        <v>4.89</v>
      </c>
      <c r="E5959" s="28">
        <v>8.59</v>
      </c>
      <c r="F5959" s="28">
        <v>4.66</v>
      </c>
      <c r="G5959" s="28">
        <v>64.32</v>
      </c>
      <c r="H5959" s="28" t="s">
        <v>45</v>
      </c>
      <c r="I5959" s="28">
        <v>0.05</v>
      </c>
      <c r="J5959" s="28">
        <v>9.67</v>
      </c>
      <c r="K5959" s="28">
        <v>273.78</v>
      </c>
      <c r="L5959" s="28">
        <v>10.91</v>
      </c>
      <c r="M5959" s="28" t="s">
        <v>50</v>
      </c>
      <c r="N5959" s="28">
        <v>66.45</v>
      </c>
    </row>
    <row r="5960">
      <c r="A5960" s="28">
        <v>5959.0</v>
      </c>
      <c r="B5960" s="28">
        <v>24.0</v>
      </c>
      <c r="C5960" s="28" t="s">
        <v>44</v>
      </c>
      <c r="D5960" s="28">
        <v>1.06</v>
      </c>
      <c r="E5960" s="28">
        <v>7.85</v>
      </c>
      <c r="F5960" s="28">
        <v>5.32</v>
      </c>
      <c r="G5960" s="28">
        <v>84.22</v>
      </c>
      <c r="H5960" s="28" t="s">
        <v>45</v>
      </c>
      <c r="I5960" s="28">
        <v>2.72</v>
      </c>
      <c r="J5960" s="28">
        <v>4.17</v>
      </c>
      <c r="K5960" s="28">
        <v>297.24</v>
      </c>
      <c r="L5960" s="28">
        <v>2.15</v>
      </c>
      <c r="M5960" s="28" t="s">
        <v>50</v>
      </c>
      <c r="N5960" s="28">
        <v>97.5</v>
      </c>
    </row>
    <row r="5961">
      <c r="A5961" s="28">
        <v>5960.0</v>
      </c>
      <c r="B5961" s="28">
        <v>19.0</v>
      </c>
      <c r="C5961" s="28" t="s">
        <v>49</v>
      </c>
      <c r="D5961" s="28">
        <v>2.02</v>
      </c>
      <c r="E5961" s="28">
        <v>6.95</v>
      </c>
      <c r="F5961" s="28">
        <v>7.61</v>
      </c>
      <c r="G5961" s="28">
        <v>93.13</v>
      </c>
      <c r="H5961" s="28" t="s">
        <v>47</v>
      </c>
      <c r="I5961" s="28">
        <v>0.8</v>
      </c>
      <c r="J5961" s="28">
        <v>8.0</v>
      </c>
      <c r="K5961" s="28">
        <v>293.72</v>
      </c>
      <c r="L5961" s="28">
        <v>5.17</v>
      </c>
      <c r="M5961" s="28" t="s">
        <v>48</v>
      </c>
      <c r="N5961" s="28">
        <v>96.01</v>
      </c>
    </row>
    <row r="5962">
      <c r="A5962" s="28">
        <v>5961.0</v>
      </c>
      <c r="B5962" s="28">
        <v>23.0</v>
      </c>
      <c r="C5962" s="28" t="s">
        <v>44</v>
      </c>
      <c r="D5962" s="28">
        <v>0.34</v>
      </c>
      <c r="E5962" s="28">
        <v>5.47</v>
      </c>
      <c r="F5962" s="28">
        <v>6.38</v>
      </c>
      <c r="G5962" s="28">
        <v>96.0</v>
      </c>
      <c r="H5962" s="28" t="s">
        <v>45</v>
      </c>
      <c r="I5962" s="28">
        <v>1.65</v>
      </c>
      <c r="J5962" s="28">
        <v>1.67</v>
      </c>
      <c r="K5962" s="28">
        <v>307.47</v>
      </c>
      <c r="L5962" s="28">
        <v>0.61</v>
      </c>
      <c r="M5962" s="28" t="s">
        <v>48</v>
      </c>
      <c r="N5962" s="28">
        <v>93.2</v>
      </c>
    </row>
    <row r="5963">
      <c r="A5963" s="28">
        <v>5962.0</v>
      </c>
      <c r="B5963" s="28">
        <v>21.0</v>
      </c>
      <c r="C5963" s="28" t="s">
        <v>49</v>
      </c>
      <c r="D5963" s="28">
        <v>0.58</v>
      </c>
      <c r="E5963" s="28">
        <v>1.02</v>
      </c>
      <c r="F5963" s="28">
        <v>7.79</v>
      </c>
      <c r="G5963" s="28">
        <v>71.55</v>
      </c>
      <c r="H5963" s="28" t="s">
        <v>47</v>
      </c>
      <c r="I5963" s="28">
        <v>0.67</v>
      </c>
      <c r="J5963" s="28">
        <v>3.21</v>
      </c>
      <c r="K5963" s="28">
        <v>303.83</v>
      </c>
      <c r="L5963" s="28">
        <v>-0.45</v>
      </c>
      <c r="M5963" s="28" t="s">
        <v>48</v>
      </c>
      <c r="N5963" s="28">
        <v>55.08</v>
      </c>
    </row>
    <row r="5964">
      <c r="A5964" s="28">
        <v>5963.0</v>
      </c>
      <c r="B5964" s="28">
        <v>18.0</v>
      </c>
      <c r="C5964" s="28" t="s">
        <v>49</v>
      </c>
      <c r="D5964" s="28">
        <v>1.95</v>
      </c>
      <c r="E5964" s="28">
        <v>6.52</v>
      </c>
      <c r="F5964" s="28">
        <v>6.43</v>
      </c>
      <c r="G5964" s="28">
        <v>72.84</v>
      </c>
      <c r="H5964" s="28" t="s">
        <v>51</v>
      </c>
      <c r="I5964" s="28">
        <v>3.34</v>
      </c>
      <c r="J5964" s="28">
        <v>3.13</v>
      </c>
      <c r="K5964" s="28">
        <v>315.93</v>
      </c>
      <c r="L5964" s="28">
        <v>5.7</v>
      </c>
      <c r="M5964" s="28" t="s">
        <v>48</v>
      </c>
      <c r="N5964" s="28">
        <v>94.47</v>
      </c>
    </row>
    <row r="5965">
      <c r="A5965" s="28">
        <v>5964.0</v>
      </c>
      <c r="B5965" s="28">
        <v>19.0</v>
      </c>
      <c r="C5965" s="28" t="s">
        <v>49</v>
      </c>
      <c r="D5965" s="28">
        <v>0.16</v>
      </c>
      <c r="E5965" s="28">
        <v>4.2</v>
      </c>
      <c r="F5965" s="28">
        <v>6.78</v>
      </c>
      <c r="G5965" s="28">
        <v>64.04</v>
      </c>
      <c r="H5965" s="28" t="s">
        <v>51</v>
      </c>
      <c r="I5965" s="28">
        <v>2.01</v>
      </c>
      <c r="J5965" s="28">
        <v>5.36</v>
      </c>
      <c r="K5965" s="28">
        <v>305.39</v>
      </c>
      <c r="L5965" s="28">
        <v>1.15</v>
      </c>
      <c r="M5965" s="28" t="s">
        <v>48</v>
      </c>
      <c r="N5965" s="28">
        <v>79.63</v>
      </c>
    </row>
    <row r="5966">
      <c r="A5966" s="28">
        <v>5965.0</v>
      </c>
      <c r="B5966" s="28">
        <v>17.0</v>
      </c>
      <c r="C5966" s="28" t="s">
        <v>49</v>
      </c>
      <c r="D5966" s="28">
        <v>1.96</v>
      </c>
      <c r="E5966" s="28">
        <v>2.06</v>
      </c>
      <c r="F5966" s="28">
        <v>4.56</v>
      </c>
      <c r="G5966" s="28">
        <v>90.98</v>
      </c>
      <c r="H5966" s="28" t="s">
        <v>47</v>
      </c>
      <c r="I5966" s="28">
        <v>4.93</v>
      </c>
      <c r="J5966" s="28">
        <v>6.74</v>
      </c>
      <c r="K5966" s="28">
        <v>288.26</v>
      </c>
      <c r="L5966" s="28">
        <v>7.22</v>
      </c>
      <c r="M5966" s="28" t="s">
        <v>48</v>
      </c>
      <c r="N5966" s="28">
        <v>58.53</v>
      </c>
    </row>
    <row r="5967">
      <c r="A5967" s="28">
        <v>5966.0</v>
      </c>
      <c r="B5967" s="28">
        <v>16.0</v>
      </c>
      <c r="C5967" s="28" t="s">
        <v>49</v>
      </c>
      <c r="D5967" s="28">
        <v>5.24</v>
      </c>
      <c r="E5967" s="28">
        <v>5.0</v>
      </c>
      <c r="F5967" s="28">
        <v>7.88</v>
      </c>
      <c r="G5967" s="28">
        <v>71.03</v>
      </c>
      <c r="H5967" s="28" t="s">
        <v>45</v>
      </c>
      <c r="I5967" s="28">
        <v>3.27</v>
      </c>
      <c r="J5967" s="28">
        <v>9.66</v>
      </c>
      <c r="K5967" s="28">
        <v>279.06</v>
      </c>
      <c r="L5967" s="28">
        <v>11.37</v>
      </c>
      <c r="M5967" s="28" t="s">
        <v>46</v>
      </c>
      <c r="N5967" s="28">
        <v>54.7</v>
      </c>
    </row>
    <row r="5968">
      <c r="A5968" s="28">
        <v>5967.0</v>
      </c>
      <c r="B5968" s="28">
        <v>23.0</v>
      </c>
      <c r="C5968" s="28" t="s">
        <v>49</v>
      </c>
      <c r="D5968" s="28">
        <v>0.49</v>
      </c>
      <c r="E5968" s="28">
        <v>7.62</v>
      </c>
      <c r="F5968" s="28">
        <v>7.79</v>
      </c>
      <c r="G5968" s="28">
        <v>79.24</v>
      </c>
      <c r="H5968" s="28" t="s">
        <v>45</v>
      </c>
      <c r="I5968" s="28">
        <v>4.59</v>
      </c>
      <c r="J5968" s="28">
        <v>2.56</v>
      </c>
      <c r="K5968" s="28">
        <v>312.85</v>
      </c>
      <c r="L5968" s="28">
        <v>4.09</v>
      </c>
      <c r="M5968" s="28" t="s">
        <v>48</v>
      </c>
      <c r="N5968" s="28">
        <v>100.0</v>
      </c>
    </row>
    <row r="5969">
      <c r="A5969" s="28">
        <v>5968.0</v>
      </c>
      <c r="B5969" s="28">
        <v>16.0</v>
      </c>
      <c r="C5969" s="28" t="s">
        <v>49</v>
      </c>
      <c r="D5969" s="28">
        <v>3.49</v>
      </c>
      <c r="E5969" s="28">
        <v>9.66</v>
      </c>
      <c r="F5969" s="28">
        <v>5.54</v>
      </c>
      <c r="G5969" s="28">
        <v>97.16</v>
      </c>
      <c r="H5969" s="28" t="s">
        <v>47</v>
      </c>
      <c r="I5969" s="28">
        <v>1.2</v>
      </c>
      <c r="J5969" s="28">
        <v>8.03</v>
      </c>
      <c r="K5969" s="28">
        <v>277.48</v>
      </c>
      <c r="L5969" s="28">
        <v>9.33</v>
      </c>
      <c r="M5969" s="28" t="s">
        <v>50</v>
      </c>
      <c r="N5969" s="28">
        <v>100.0</v>
      </c>
    </row>
    <row r="5970">
      <c r="A5970" s="28">
        <v>5969.0</v>
      </c>
      <c r="B5970" s="28">
        <v>16.0</v>
      </c>
      <c r="C5970" s="28" t="s">
        <v>44</v>
      </c>
      <c r="D5970" s="28">
        <v>7.3</v>
      </c>
      <c r="E5970" s="28">
        <v>4.37</v>
      </c>
      <c r="F5970" s="28">
        <v>5.64</v>
      </c>
      <c r="G5970" s="28">
        <v>90.09</v>
      </c>
      <c r="H5970" s="28" t="s">
        <v>51</v>
      </c>
      <c r="I5970" s="28">
        <v>1.59</v>
      </c>
      <c r="J5970" s="28">
        <v>10.08</v>
      </c>
      <c r="K5970" s="28">
        <v>236.41</v>
      </c>
      <c r="L5970" s="28">
        <v>13.84</v>
      </c>
      <c r="M5970" s="28" t="s">
        <v>46</v>
      </c>
      <c r="N5970" s="28">
        <v>45.9510253184407</v>
      </c>
    </row>
    <row r="5971">
      <c r="A5971" s="28">
        <v>5970.0</v>
      </c>
      <c r="B5971" s="28">
        <v>19.0</v>
      </c>
      <c r="C5971" s="28" t="s">
        <v>44</v>
      </c>
      <c r="D5971" s="28">
        <v>6.33</v>
      </c>
      <c r="E5971" s="28">
        <v>5.88</v>
      </c>
      <c r="F5971" s="28">
        <v>5.1</v>
      </c>
      <c r="G5971" s="28">
        <v>62.11</v>
      </c>
      <c r="H5971" s="28" t="s">
        <v>45</v>
      </c>
      <c r="I5971" s="28">
        <v>1.81</v>
      </c>
      <c r="J5971" s="28">
        <v>11.67</v>
      </c>
      <c r="K5971" s="28">
        <v>231.99</v>
      </c>
      <c r="L5971" s="28">
        <v>20.33</v>
      </c>
      <c r="M5971" s="28" t="s">
        <v>46</v>
      </c>
      <c r="N5971" s="28">
        <v>35.65</v>
      </c>
    </row>
    <row r="5972">
      <c r="A5972" s="28">
        <v>5971.0</v>
      </c>
      <c r="B5972" s="28">
        <v>21.0</v>
      </c>
      <c r="C5972" s="28" t="s">
        <v>49</v>
      </c>
      <c r="D5972" s="28">
        <v>2.44</v>
      </c>
      <c r="E5972" s="28">
        <v>8.66</v>
      </c>
      <c r="F5972" s="28">
        <v>8.07</v>
      </c>
      <c r="G5972" s="28">
        <v>60.33</v>
      </c>
      <c r="H5972" s="28" t="s">
        <v>45</v>
      </c>
      <c r="I5972" s="28">
        <v>4.19</v>
      </c>
      <c r="J5972" s="28">
        <v>4.44</v>
      </c>
      <c r="K5972" s="28">
        <v>281.5</v>
      </c>
      <c r="L5972" s="28">
        <v>5.04</v>
      </c>
      <c r="M5972" s="28" t="s">
        <v>48</v>
      </c>
      <c r="N5972" s="28">
        <v>97.82</v>
      </c>
    </row>
    <row r="5973">
      <c r="A5973" s="28">
        <v>5972.0</v>
      </c>
      <c r="B5973" s="28">
        <v>24.0</v>
      </c>
      <c r="C5973" s="28" t="s">
        <v>49</v>
      </c>
      <c r="D5973" s="28">
        <v>7.4</v>
      </c>
      <c r="E5973" s="28">
        <v>4.01</v>
      </c>
      <c r="F5973" s="28">
        <v>7.74</v>
      </c>
      <c r="G5973" s="28">
        <v>91.5</v>
      </c>
      <c r="H5973" s="28" t="s">
        <v>47</v>
      </c>
      <c r="I5973" s="28">
        <v>1.06</v>
      </c>
      <c r="J5973" s="28">
        <v>9.49</v>
      </c>
      <c r="K5973" s="28">
        <v>225.03</v>
      </c>
      <c r="L5973" s="28">
        <v>14.73</v>
      </c>
      <c r="M5973" s="28" t="s">
        <v>46</v>
      </c>
      <c r="N5973" s="28">
        <v>39.26</v>
      </c>
    </row>
    <row r="5974">
      <c r="A5974" s="28">
        <v>5973.0</v>
      </c>
      <c r="B5974" s="28">
        <v>16.0</v>
      </c>
      <c r="C5974" s="28" t="s">
        <v>44</v>
      </c>
      <c r="D5974" s="28">
        <v>2.64</v>
      </c>
      <c r="E5974" s="28">
        <v>2.28</v>
      </c>
      <c r="F5974" s="28">
        <v>7.05</v>
      </c>
      <c r="G5974" s="28">
        <v>82.1</v>
      </c>
      <c r="H5974" s="28" t="s">
        <v>51</v>
      </c>
      <c r="I5974" s="28">
        <v>4.73</v>
      </c>
      <c r="J5974" s="28">
        <v>8.44</v>
      </c>
      <c r="K5974" s="28">
        <v>298.74</v>
      </c>
      <c r="L5974" s="28">
        <v>7.2</v>
      </c>
      <c r="M5974" s="28" t="s">
        <v>48</v>
      </c>
      <c r="N5974" s="28">
        <v>62.3</v>
      </c>
    </row>
    <row r="5975">
      <c r="A5975" s="28">
        <v>5974.0</v>
      </c>
      <c r="B5975" s="28">
        <v>22.0</v>
      </c>
      <c r="C5975" s="28" t="s">
        <v>44</v>
      </c>
      <c r="D5975" s="28">
        <v>0.58</v>
      </c>
      <c r="E5975" s="28">
        <v>3.54</v>
      </c>
      <c r="F5975" s="28">
        <v>5.19</v>
      </c>
      <c r="G5975" s="28">
        <v>88.81</v>
      </c>
      <c r="H5975" s="28" t="s">
        <v>45</v>
      </c>
      <c r="I5975" s="28">
        <v>0.22</v>
      </c>
      <c r="J5975" s="28">
        <v>4.17</v>
      </c>
      <c r="K5975" s="28">
        <v>319.76</v>
      </c>
      <c r="L5975" s="28">
        <v>3.75</v>
      </c>
      <c r="M5975" s="28" t="s">
        <v>48</v>
      </c>
      <c r="N5975" s="28">
        <v>68.91</v>
      </c>
    </row>
    <row r="5976">
      <c r="A5976" s="28">
        <v>5975.0</v>
      </c>
      <c r="B5976" s="28">
        <v>20.0</v>
      </c>
      <c r="C5976" s="28" t="s">
        <v>44</v>
      </c>
      <c r="D5976" s="28">
        <v>7.95</v>
      </c>
      <c r="E5976" s="28">
        <v>9.09</v>
      </c>
      <c r="F5976" s="28">
        <v>4.86</v>
      </c>
      <c r="G5976" s="28">
        <v>66.27</v>
      </c>
      <c r="H5976" s="28" t="s">
        <v>47</v>
      </c>
      <c r="I5976" s="28">
        <v>4.45</v>
      </c>
      <c r="J5976" s="28">
        <v>11.18</v>
      </c>
      <c r="K5976" s="28">
        <v>218.3</v>
      </c>
      <c r="L5976" s="28">
        <v>14.61</v>
      </c>
      <c r="M5976" s="28" t="s">
        <v>50</v>
      </c>
      <c r="N5976" s="28">
        <v>49.1007678352678</v>
      </c>
    </row>
    <row r="5977">
      <c r="A5977" s="28">
        <v>5976.0</v>
      </c>
      <c r="B5977" s="28">
        <v>23.0</v>
      </c>
      <c r="C5977" s="28" t="s">
        <v>52</v>
      </c>
      <c r="D5977" s="28">
        <v>6.96</v>
      </c>
      <c r="E5977" s="28">
        <v>2.43</v>
      </c>
      <c r="F5977" s="28">
        <v>4.25</v>
      </c>
      <c r="G5977" s="28">
        <v>94.88</v>
      </c>
      <c r="H5977" s="28" t="s">
        <v>51</v>
      </c>
      <c r="I5977" s="28">
        <v>2.26</v>
      </c>
      <c r="J5977" s="28">
        <v>9.72</v>
      </c>
      <c r="K5977" s="28">
        <v>235.14</v>
      </c>
      <c r="L5977" s="28">
        <v>15.57</v>
      </c>
      <c r="M5977" s="28" t="s">
        <v>46</v>
      </c>
      <c r="N5977" s="28">
        <v>17.42</v>
      </c>
    </row>
    <row r="5978">
      <c r="A5978" s="28">
        <v>5977.0</v>
      </c>
      <c r="B5978" s="28">
        <v>22.0</v>
      </c>
      <c r="C5978" s="28" t="s">
        <v>49</v>
      </c>
      <c r="D5978" s="28">
        <v>3.73</v>
      </c>
      <c r="E5978" s="28">
        <v>3.96</v>
      </c>
      <c r="F5978" s="28">
        <v>4.23</v>
      </c>
      <c r="G5978" s="28">
        <v>90.93</v>
      </c>
      <c r="H5978" s="28" t="s">
        <v>47</v>
      </c>
      <c r="I5978" s="28">
        <v>2.63</v>
      </c>
      <c r="J5978" s="28">
        <v>8.89</v>
      </c>
      <c r="K5978" s="28">
        <v>283.03</v>
      </c>
      <c r="L5978" s="28">
        <v>6.67</v>
      </c>
      <c r="M5978" s="28" t="s">
        <v>48</v>
      </c>
      <c r="N5978" s="28">
        <v>49.74</v>
      </c>
    </row>
    <row r="5979">
      <c r="A5979" s="28">
        <v>5978.0</v>
      </c>
      <c r="B5979" s="28">
        <v>19.0</v>
      </c>
      <c r="C5979" s="28" t="s">
        <v>44</v>
      </c>
      <c r="D5979" s="28">
        <v>5.33</v>
      </c>
      <c r="E5979" s="28">
        <v>5.18</v>
      </c>
      <c r="F5979" s="28">
        <v>4.94</v>
      </c>
      <c r="G5979" s="28">
        <v>95.63</v>
      </c>
      <c r="H5979" s="28" t="s">
        <v>45</v>
      </c>
      <c r="I5979" s="28">
        <v>4.99</v>
      </c>
      <c r="J5979" s="28">
        <v>8.09</v>
      </c>
      <c r="K5979" s="28">
        <v>232.19</v>
      </c>
      <c r="L5979" s="28">
        <v>11.89</v>
      </c>
      <c r="M5979" s="28" t="s">
        <v>46</v>
      </c>
      <c r="N5979" s="28">
        <v>63.12</v>
      </c>
    </row>
    <row r="5980">
      <c r="A5980" s="28">
        <v>5979.0</v>
      </c>
      <c r="B5980" s="28">
        <v>19.0</v>
      </c>
      <c r="C5980" s="28" t="s">
        <v>44</v>
      </c>
      <c r="D5980" s="28">
        <v>5.37</v>
      </c>
      <c r="E5980" s="28">
        <v>8.62</v>
      </c>
      <c r="F5980" s="28">
        <v>4.5</v>
      </c>
      <c r="G5980" s="28">
        <v>73.64</v>
      </c>
      <c r="H5980" s="28" t="s">
        <v>51</v>
      </c>
      <c r="I5980" s="28">
        <v>4.35</v>
      </c>
      <c r="J5980" s="28">
        <v>8.15</v>
      </c>
      <c r="K5980" s="28">
        <v>258.58</v>
      </c>
      <c r="L5980" s="28">
        <v>14.38</v>
      </c>
      <c r="M5980" s="28" t="s">
        <v>50</v>
      </c>
      <c r="N5980" s="28">
        <v>75.8507557641847</v>
      </c>
    </row>
    <row r="5981">
      <c r="A5981" s="28">
        <v>5980.0</v>
      </c>
      <c r="B5981" s="28">
        <v>21.0</v>
      </c>
      <c r="C5981" s="28" t="s">
        <v>44</v>
      </c>
      <c r="D5981" s="28">
        <v>1.56</v>
      </c>
      <c r="E5981" s="28">
        <v>9.44</v>
      </c>
      <c r="F5981" s="28">
        <v>6.78</v>
      </c>
      <c r="G5981" s="28">
        <v>71.03</v>
      </c>
      <c r="H5981" s="28" t="s">
        <v>45</v>
      </c>
      <c r="I5981" s="28">
        <v>4.52</v>
      </c>
      <c r="J5981" s="28">
        <v>3.18</v>
      </c>
      <c r="K5981" s="28">
        <v>308.86</v>
      </c>
      <c r="L5981" s="28">
        <v>2.82</v>
      </c>
      <c r="M5981" s="28" t="s">
        <v>48</v>
      </c>
      <c r="N5981" s="28">
        <v>94.8</v>
      </c>
    </row>
    <row r="5982">
      <c r="A5982" s="28">
        <v>5981.0</v>
      </c>
      <c r="B5982" s="28">
        <v>21.0</v>
      </c>
      <c r="C5982" s="28" t="s">
        <v>44</v>
      </c>
      <c r="D5982" s="28">
        <v>1.6</v>
      </c>
      <c r="E5982" s="28">
        <v>4.83</v>
      </c>
      <c r="F5982" s="28">
        <v>5.79</v>
      </c>
      <c r="G5982" s="28">
        <v>66.07</v>
      </c>
      <c r="H5982" s="28" t="s">
        <v>51</v>
      </c>
      <c r="I5982" s="28">
        <v>2.93</v>
      </c>
      <c r="J5982" s="28">
        <v>5.2</v>
      </c>
      <c r="K5982" s="28">
        <v>291.62</v>
      </c>
      <c r="L5982" s="28">
        <v>6.78</v>
      </c>
      <c r="M5982" s="28" t="s">
        <v>48</v>
      </c>
      <c r="N5982" s="28">
        <v>71.91</v>
      </c>
    </row>
    <row r="5983">
      <c r="A5983" s="28">
        <v>5982.0</v>
      </c>
      <c r="B5983" s="28">
        <v>24.0</v>
      </c>
      <c r="C5983" s="28" t="s">
        <v>44</v>
      </c>
      <c r="D5983" s="28">
        <v>3.76</v>
      </c>
      <c r="E5983" s="28">
        <v>9.39</v>
      </c>
      <c r="F5983" s="28">
        <v>6.22</v>
      </c>
      <c r="G5983" s="28">
        <v>97.2</v>
      </c>
      <c r="H5983" s="28" t="s">
        <v>45</v>
      </c>
      <c r="I5983" s="28">
        <v>4.78</v>
      </c>
      <c r="J5983" s="28">
        <v>9.38</v>
      </c>
      <c r="K5983" s="28">
        <v>281.38</v>
      </c>
      <c r="L5983" s="28">
        <v>6.99</v>
      </c>
      <c r="M5983" s="28" t="s">
        <v>48</v>
      </c>
      <c r="N5983" s="28">
        <v>94.49</v>
      </c>
    </row>
    <row r="5984">
      <c r="A5984" s="28">
        <v>5983.0</v>
      </c>
      <c r="B5984" s="28">
        <v>20.0</v>
      </c>
      <c r="C5984" s="28" t="s">
        <v>49</v>
      </c>
      <c r="D5984" s="28">
        <v>7.29</v>
      </c>
      <c r="E5984" s="28">
        <v>2.45</v>
      </c>
      <c r="F5984" s="28">
        <v>6.97</v>
      </c>
      <c r="G5984" s="28">
        <v>67.07</v>
      </c>
      <c r="H5984" s="28" t="s">
        <v>45</v>
      </c>
      <c r="I5984" s="28">
        <v>3.44</v>
      </c>
      <c r="J5984" s="28">
        <v>13.08</v>
      </c>
      <c r="K5984" s="28">
        <v>232.67</v>
      </c>
      <c r="L5984" s="28">
        <v>16.23</v>
      </c>
      <c r="M5984" s="28" t="s">
        <v>46</v>
      </c>
      <c r="N5984" s="28">
        <v>31.28</v>
      </c>
    </row>
    <row r="5985">
      <c r="A5985" s="28">
        <v>5984.0</v>
      </c>
      <c r="B5985" s="28">
        <v>23.0</v>
      </c>
      <c r="C5985" s="28" t="s">
        <v>52</v>
      </c>
      <c r="D5985" s="28">
        <v>0.08</v>
      </c>
      <c r="E5985" s="28">
        <v>2.41</v>
      </c>
      <c r="F5985" s="28">
        <v>7.3</v>
      </c>
      <c r="G5985" s="28">
        <v>64.77</v>
      </c>
      <c r="H5985" s="28" t="s">
        <v>45</v>
      </c>
      <c r="I5985" s="28">
        <v>4.1</v>
      </c>
      <c r="J5985" s="28">
        <v>6.06</v>
      </c>
      <c r="K5985" s="28">
        <v>337.15</v>
      </c>
      <c r="L5985" s="28">
        <v>0.7</v>
      </c>
      <c r="M5985" s="28" t="s">
        <v>48</v>
      </c>
      <c r="N5985" s="28">
        <v>70.62</v>
      </c>
    </row>
    <row r="5986">
      <c r="A5986" s="28">
        <v>5985.0</v>
      </c>
      <c r="B5986" s="28">
        <v>20.0</v>
      </c>
      <c r="C5986" s="28" t="s">
        <v>44</v>
      </c>
      <c r="D5986" s="28">
        <v>6.26</v>
      </c>
      <c r="E5986" s="28">
        <v>9.54</v>
      </c>
      <c r="F5986" s="28">
        <v>7.24</v>
      </c>
      <c r="G5986" s="28">
        <v>67.71</v>
      </c>
      <c r="H5986" s="28" t="s">
        <v>45</v>
      </c>
      <c r="I5986" s="28">
        <v>3.6</v>
      </c>
      <c r="J5986" s="28">
        <v>9.63</v>
      </c>
      <c r="K5986" s="28">
        <v>239.65</v>
      </c>
      <c r="L5986" s="28">
        <v>18.02</v>
      </c>
      <c r="M5986" s="28" t="s">
        <v>46</v>
      </c>
      <c r="N5986" s="28">
        <v>81.2860491740655</v>
      </c>
    </row>
    <row r="5987">
      <c r="A5987" s="28">
        <v>5986.0</v>
      </c>
      <c r="B5987" s="28">
        <v>17.0</v>
      </c>
      <c r="C5987" s="28" t="s">
        <v>44</v>
      </c>
      <c r="D5987" s="28">
        <v>0.46</v>
      </c>
      <c r="E5987" s="28">
        <v>5.59</v>
      </c>
      <c r="F5987" s="28">
        <v>5.3</v>
      </c>
      <c r="G5987" s="28">
        <v>90.86</v>
      </c>
      <c r="H5987" s="28" t="s">
        <v>47</v>
      </c>
      <c r="I5987" s="28">
        <v>3.9</v>
      </c>
      <c r="J5987" s="28">
        <v>5.33</v>
      </c>
      <c r="K5987" s="28">
        <v>320.39</v>
      </c>
      <c r="L5987" s="28">
        <v>2.54</v>
      </c>
      <c r="M5987" s="28" t="s">
        <v>48</v>
      </c>
      <c r="N5987" s="28">
        <v>83.34</v>
      </c>
    </row>
    <row r="5988">
      <c r="A5988" s="28">
        <v>5987.0</v>
      </c>
      <c r="B5988" s="28">
        <v>21.0</v>
      </c>
      <c r="C5988" s="28" t="s">
        <v>44</v>
      </c>
      <c r="D5988" s="28">
        <v>3.83</v>
      </c>
      <c r="E5988" s="28">
        <v>2.67</v>
      </c>
      <c r="F5988" s="28">
        <v>8.05</v>
      </c>
      <c r="G5988" s="28">
        <v>95.58</v>
      </c>
      <c r="H5988" s="28" t="s">
        <v>45</v>
      </c>
      <c r="I5988" s="28">
        <v>3.19</v>
      </c>
      <c r="J5988" s="28">
        <v>7.59</v>
      </c>
      <c r="K5988" s="28">
        <v>259.34</v>
      </c>
      <c r="L5988" s="28">
        <v>8.24</v>
      </c>
      <c r="M5988" s="28" t="s">
        <v>48</v>
      </c>
      <c r="N5988" s="28">
        <v>73.6979416017854</v>
      </c>
    </row>
    <row r="5989">
      <c r="A5989" s="28">
        <v>5988.0</v>
      </c>
      <c r="B5989" s="28">
        <v>24.0</v>
      </c>
      <c r="C5989" s="28" t="s">
        <v>44</v>
      </c>
      <c r="D5989" s="28">
        <v>5.1</v>
      </c>
      <c r="E5989" s="28">
        <v>5.39</v>
      </c>
      <c r="F5989" s="28">
        <v>8.59</v>
      </c>
      <c r="G5989" s="28">
        <v>92.44</v>
      </c>
      <c r="H5989" s="28" t="s">
        <v>51</v>
      </c>
      <c r="I5989" s="28">
        <v>3.63</v>
      </c>
      <c r="J5989" s="28">
        <v>8.84</v>
      </c>
      <c r="K5989" s="28">
        <v>259.55</v>
      </c>
      <c r="L5989" s="28">
        <v>11.55</v>
      </c>
      <c r="M5989" s="28" t="s">
        <v>46</v>
      </c>
      <c r="N5989" s="28">
        <v>70.79</v>
      </c>
    </row>
    <row r="5990">
      <c r="A5990" s="28">
        <v>5989.0</v>
      </c>
      <c r="B5990" s="28">
        <v>18.0</v>
      </c>
      <c r="C5990" s="28" t="s">
        <v>44</v>
      </c>
      <c r="D5990" s="28">
        <v>5.49</v>
      </c>
      <c r="E5990" s="28">
        <v>8.05</v>
      </c>
      <c r="F5990" s="28">
        <v>5.58</v>
      </c>
      <c r="G5990" s="28">
        <v>82.53</v>
      </c>
      <c r="H5990" s="28" t="s">
        <v>51</v>
      </c>
      <c r="I5990" s="28">
        <v>2.18</v>
      </c>
      <c r="J5990" s="28">
        <v>10.52</v>
      </c>
      <c r="K5990" s="28">
        <v>262.27</v>
      </c>
      <c r="L5990" s="28">
        <v>13.51</v>
      </c>
      <c r="M5990" s="28" t="s">
        <v>50</v>
      </c>
      <c r="N5990" s="28">
        <v>77.6381595692176</v>
      </c>
    </row>
    <row r="5991">
      <c r="A5991" s="28">
        <v>5990.0</v>
      </c>
      <c r="B5991" s="28">
        <v>16.0</v>
      </c>
      <c r="C5991" s="28" t="s">
        <v>44</v>
      </c>
      <c r="D5991" s="28">
        <v>0.47</v>
      </c>
      <c r="E5991" s="28">
        <v>8.44</v>
      </c>
      <c r="F5991" s="28">
        <v>4.09</v>
      </c>
      <c r="G5991" s="28">
        <v>99.76</v>
      </c>
      <c r="H5991" s="28" t="s">
        <v>51</v>
      </c>
      <c r="I5991" s="28">
        <v>3.53</v>
      </c>
      <c r="J5991" s="28">
        <v>5.65</v>
      </c>
      <c r="K5991" s="28">
        <v>309.11</v>
      </c>
      <c r="L5991" s="28">
        <v>2.79</v>
      </c>
      <c r="M5991" s="28" t="s">
        <v>50</v>
      </c>
      <c r="N5991" s="28">
        <v>100.0</v>
      </c>
    </row>
    <row r="5992">
      <c r="A5992" s="28">
        <v>5991.0</v>
      </c>
      <c r="B5992" s="28">
        <v>16.0</v>
      </c>
      <c r="C5992" s="28" t="s">
        <v>44</v>
      </c>
      <c r="D5992" s="28">
        <v>3.35</v>
      </c>
      <c r="E5992" s="28">
        <v>8.78</v>
      </c>
      <c r="F5992" s="28">
        <v>8.5</v>
      </c>
      <c r="G5992" s="28">
        <v>62.75</v>
      </c>
      <c r="H5992" s="28" t="s">
        <v>47</v>
      </c>
      <c r="I5992" s="28">
        <v>1.38</v>
      </c>
      <c r="J5992" s="28">
        <v>4.45</v>
      </c>
      <c r="K5992" s="28">
        <v>291.0</v>
      </c>
      <c r="L5992" s="28">
        <v>4.87</v>
      </c>
      <c r="M5992" s="28" t="s">
        <v>48</v>
      </c>
      <c r="N5992" s="28">
        <v>94.71</v>
      </c>
    </row>
    <row r="5993">
      <c r="A5993" s="28">
        <v>5992.0</v>
      </c>
      <c r="B5993" s="28">
        <v>18.0</v>
      </c>
      <c r="C5993" s="28" t="s">
        <v>49</v>
      </c>
      <c r="D5993" s="28">
        <v>4.67</v>
      </c>
      <c r="E5993" s="28">
        <v>6.13</v>
      </c>
      <c r="F5993" s="28">
        <v>8.62</v>
      </c>
      <c r="G5993" s="28">
        <v>94.69</v>
      </c>
      <c r="H5993" s="28" t="s">
        <v>47</v>
      </c>
      <c r="I5993" s="28">
        <v>3.17</v>
      </c>
      <c r="J5993" s="28">
        <v>10.38</v>
      </c>
      <c r="K5993" s="28">
        <v>273.16</v>
      </c>
      <c r="L5993" s="28">
        <v>14.89</v>
      </c>
      <c r="M5993" s="28" t="s">
        <v>48</v>
      </c>
      <c r="N5993" s="28">
        <v>82.84</v>
      </c>
    </row>
    <row r="5994">
      <c r="A5994" s="28">
        <v>5993.0</v>
      </c>
      <c r="B5994" s="28">
        <v>20.0</v>
      </c>
      <c r="C5994" s="28" t="s">
        <v>49</v>
      </c>
      <c r="D5994" s="28">
        <v>0.53</v>
      </c>
      <c r="E5994" s="28">
        <v>8.8</v>
      </c>
      <c r="F5994" s="28">
        <v>4.25</v>
      </c>
      <c r="G5994" s="28">
        <v>77.11</v>
      </c>
      <c r="H5994" s="28" t="s">
        <v>47</v>
      </c>
      <c r="I5994" s="28">
        <v>2.62</v>
      </c>
      <c r="J5994" s="28">
        <v>5.64</v>
      </c>
      <c r="K5994" s="28">
        <v>315.08</v>
      </c>
      <c r="L5994" s="28">
        <v>5.79</v>
      </c>
      <c r="M5994" s="28" t="s">
        <v>50</v>
      </c>
      <c r="N5994" s="28">
        <v>99.2</v>
      </c>
    </row>
    <row r="5995">
      <c r="A5995" s="28">
        <v>5994.0</v>
      </c>
      <c r="B5995" s="28">
        <v>18.0</v>
      </c>
      <c r="C5995" s="28" t="s">
        <v>49</v>
      </c>
      <c r="D5995" s="28">
        <v>1.08</v>
      </c>
      <c r="E5995" s="28">
        <v>5.59</v>
      </c>
      <c r="F5995" s="28">
        <v>4.02</v>
      </c>
      <c r="G5995" s="28">
        <v>78.2</v>
      </c>
      <c r="H5995" s="28" t="s">
        <v>47</v>
      </c>
      <c r="I5995" s="28">
        <v>4.49</v>
      </c>
      <c r="J5995" s="28">
        <v>5.69</v>
      </c>
      <c r="K5995" s="28">
        <v>304.33</v>
      </c>
      <c r="L5995" s="28">
        <v>5.13</v>
      </c>
      <c r="M5995" s="28" t="s">
        <v>48</v>
      </c>
      <c r="N5995" s="28">
        <v>73.6</v>
      </c>
    </row>
    <row r="5996">
      <c r="A5996" s="28">
        <v>5995.0</v>
      </c>
      <c r="B5996" s="28">
        <v>24.0</v>
      </c>
      <c r="C5996" s="28" t="s">
        <v>44</v>
      </c>
      <c r="D5996" s="28">
        <v>5.31</v>
      </c>
      <c r="E5996" s="28">
        <v>6.46</v>
      </c>
      <c r="F5996" s="28">
        <v>8.08</v>
      </c>
      <c r="G5996" s="28">
        <v>65.1</v>
      </c>
      <c r="H5996" s="28" t="s">
        <v>47</v>
      </c>
      <c r="I5996" s="28">
        <v>3.37</v>
      </c>
      <c r="J5996" s="28">
        <v>10.57</v>
      </c>
      <c r="K5996" s="28">
        <v>225.44</v>
      </c>
      <c r="L5996" s="28">
        <v>13.81</v>
      </c>
      <c r="M5996" s="28" t="s">
        <v>46</v>
      </c>
      <c r="N5996" s="28">
        <v>70.12</v>
      </c>
    </row>
    <row r="5997">
      <c r="A5997" s="28">
        <v>5996.0</v>
      </c>
      <c r="B5997" s="28">
        <v>23.0</v>
      </c>
      <c r="C5997" s="28" t="s">
        <v>49</v>
      </c>
      <c r="D5997" s="28">
        <v>4.17</v>
      </c>
      <c r="E5997" s="28">
        <v>7.83</v>
      </c>
      <c r="F5997" s="28">
        <v>5.51</v>
      </c>
      <c r="G5997" s="28">
        <v>61.34</v>
      </c>
      <c r="H5997" s="28" t="s">
        <v>51</v>
      </c>
      <c r="I5997" s="28">
        <v>2.98</v>
      </c>
      <c r="J5997" s="28">
        <v>7.86</v>
      </c>
      <c r="K5997" s="28">
        <v>263.47</v>
      </c>
      <c r="L5997" s="28">
        <v>10.62</v>
      </c>
      <c r="M5997" s="28" t="s">
        <v>50</v>
      </c>
      <c r="N5997" s="28">
        <v>68.17</v>
      </c>
    </row>
    <row r="5998">
      <c r="A5998" s="28">
        <v>5997.0</v>
      </c>
      <c r="B5998" s="28">
        <v>18.0</v>
      </c>
      <c r="C5998" s="28" t="s">
        <v>52</v>
      </c>
      <c r="D5998" s="28">
        <v>1.29</v>
      </c>
      <c r="E5998" s="28">
        <v>4.83</v>
      </c>
      <c r="F5998" s="28">
        <v>8.57</v>
      </c>
      <c r="G5998" s="28">
        <v>72.67</v>
      </c>
      <c r="H5998" s="28" t="s">
        <v>51</v>
      </c>
      <c r="I5998" s="28">
        <v>1.57</v>
      </c>
      <c r="J5998" s="28">
        <v>6.16</v>
      </c>
      <c r="K5998" s="28">
        <v>315.53</v>
      </c>
      <c r="L5998" s="28">
        <v>4.1</v>
      </c>
      <c r="M5998" s="28" t="s">
        <v>48</v>
      </c>
      <c r="N5998" s="28">
        <v>92.5</v>
      </c>
    </row>
    <row r="5999">
      <c r="A5999" s="28">
        <v>5998.0</v>
      </c>
      <c r="B5999" s="28">
        <v>24.0</v>
      </c>
      <c r="C5999" s="28" t="s">
        <v>44</v>
      </c>
      <c r="D5999" s="28">
        <v>4.28</v>
      </c>
      <c r="E5999" s="28">
        <v>1.66</v>
      </c>
      <c r="F5999" s="28">
        <v>5.08</v>
      </c>
      <c r="G5999" s="28">
        <v>66.99</v>
      </c>
      <c r="H5999" s="28" t="s">
        <v>51</v>
      </c>
      <c r="I5999" s="28">
        <v>4.31</v>
      </c>
      <c r="J5999" s="28">
        <v>8.27</v>
      </c>
      <c r="K5999" s="28">
        <v>265.91</v>
      </c>
      <c r="L5999" s="28">
        <v>9.42</v>
      </c>
      <c r="M5999" s="28" t="s">
        <v>48</v>
      </c>
      <c r="N5999" s="28">
        <v>29.56</v>
      </c>
    </row>
    <row r="6000">
      <c r="A6000" s="28">
        <v>5999.0</v>
      </c>
      <c r="B6000" s="28">
        <v>21.0</v>
      </c>
      <c r="C6000" s="28" t="s">
        <v>44</v>
      </c>
      <c r="D6000" s="28">
        <v>7.3</v>
      </c>
      <c r="E6000" s="28">
        <v>4.15</v>
      </c>
      <c r="F6000" s="28">
        <v>8.31</v>
      </c>
      <c r="G6000" s="28">
        <v>79.33</v>
      </c>
      <c r="H6000" s="28" t="s">
        <v>45</v>
      </c>
      <c r="I6000" s="28">
        <v>0.27</v>
      </c>
      <c r="J6000" s="28">
        <v>11.01</v>
      </c>
      <c r="K6000" s="28">
        <v>236.92</v>
      </c>
      <c r="L6000" s="28">
        <v>19.64</v>
      </c>
      <c r="M6000" s="28" t="s">
        <v>46</v>
      </c>
      <c r="N6000" s="28">
        <v>44.66</v>
      </c>
    </row>
    <row r="6001">
      <c r="A6001" s="28">
        <v>6000.0</v>
      </c>
      <c r="B6001" s="28">
        <v>22.0</v>
      </c>
      <c r="C6001" s="28" t="s">
        <v>49</v>
      </c>
      <c r="D6001" s="28">
        <v>0.12</v>
      </c>
      <c r="E6001" s="28">
        <v>6.62</v>
      </c>
      <c r="F6001" s="28">
        <v>4.34</v>
      </c>
      <c r="G6001" s="28">
        <v>65.89</v>
      </c>
      <c r="H6001" s="28" t="s">
        <v>45</v>
      </c>
      <c r="I6001" s="28">
        <v>4.5</v>
      </c>
      <c r="J6001" s="28">
        <v>2.18</v>
      </c>
      <c r="K6001" s="28">
        <v>313.92</v>
      </c>
      <c r="L6001" s="28">
        <v>2.52</v>
      </c>
      <c r="M6001" s="28" t="s">
        <v>48</v>
      </c>
      <c r="N6001" s="28">
        <v>75.62</v>
      </c>
    </row>
    <row r="6002">
      <c r="A6002" s="28">
        <v>6001.0</v>
      </c>
      <c r="B6002" s="28">
        <v>19.0</v>
      </c>
      <c r="C6002" s="28" t="s">
        <v>44</v>
      </c>
      <c r="D6002" s="28">
        <v>5.14</v>
      </c>
      <c r="E6002" s="28">
        <v>2.73</v>
      </c>
      <c r="F6002" s="28">
        <v>5.3</v>
      </c>
      <c r="G6002" s="28">
        <v>65.52</v>
      </c>
      <c r="H6002" s="28" t="s">
        <v>45</v>
      </c>
      <c r="I6002" s="28">
        <v>3.26</v>
      </c>
      <c r="J6002" s="28">
        <v>10.38</v>
      </c>
      <c r="K6002" s="28">
        <v>244.05</v>
      </c>
      <c r="L6002" s="28">
        <v>10.24</v>
      </c>
      <c r="M6002" s="28" t="s">
        <v>46</v>
      </c>
      <c r="N6002" s="28">
        <v>36.86</v>
      </c>
    </row>
    <row r="6003">
      <c r="A6003" s="28">
        <v>6002.0</v>
      </c>
      <c r="B6003" s="28">
        <v>19.0</v>
      </c>
      <c r="C6003" s="28" t="s">
        <v>44</v>
      </c>
      <c r="D6003" s="28">
        <v>0.59</v>
      </c>
      <c r="E6003" s="28">
        <v>2.34</v>
      </c>
      <c r="F6003" s="28">
        <v>8.87</v>
      </c>
      <c r="G6003" s="28">
        <v>95.08</v>
      </c>
      <c r="H6003" s="28" t="s">
        <v>45</v>
      </c>
      <c r="I6003" s="28">
        <v>0.95</v>
      </c>
      <c r="J6003" s="28">
        <v>6.01</v>
      </c>
      <c r="K6003" s="28">
        <v>320.4</v>
      </c>
      <c r="L6003" s="28">
        <v>2.99</v>
      </c>
      <c r="M6003" s="28" t="s">
        <v>48</v>
      </c>
      <c r="N6003" s="28">
        <v>72.91</v>
      </c>
    </row>
    <row r="6004">
      <c r="A6004" s="28">
        <v>6003.0</v>
      </c>
      <c r="B6004" s="28">
        <v>17.0</v>
      </c>
      <c r="C6004" s="28" t="s">
        <v>49</v>
      </c>
      <c r="D6004" s="28">
        <v>0.05</v>
      </c>
      <c r="E6004" s="28">
        <v>3.64</v>
      </c>
      <c r="F6004" s="28">
        <v>5.16</v>
      </c>
      <c r="G6004" s="28">
        <v>96.85</v>
      </c>
      <c r="H6004" s="28" t="s">
        <v>51</v>
      </c>
      <c r="I6004" s="28">
        <v>4.51</v>
      </c>
      <c r="J6004" s="28">
        <v>5.91</v>
      </c>
      <c r="K6004" s="28">
        <v>307.12</v>
      </c>
      <c r="L6004" s="28">
        <v>4.01</v>
      </c>
      <c r="M6004" s="28" t="s">
        <v>48</v>
      </c>
      <c r="N6004" s="28">
        <v>70.12</v>
      </c>
    </row>
    <row r="6005">
      <c r="A6005" s="28">
        <v>6004.0</v>
      </c>
      <c r="B6005" s="28">
        <v>20.0</v>
      </c>
      <c r="C6005" s="28" t="s">
        <v>49</v>
      </c>
      <c r="D6005" s="28">
        <v>1.21</v>
      </c>
      <c r="E6005" s="28">
        <v>1.29</v>
      </c>
      <c r="F6005" s="28">
        <v>4.67</v>
      </c>
      <c r="G6005" s="28">
        <v>98.57</v>
      </c>
      <c r="H6005" s="28" t="s">
        <v>45</v>
      </c>
      <c r="I6005" s="28">
        <v>1.63</v>
      </c>
      <c r="J6005" s="28">
        <v>2.81</v>
      </c>
      <c r="K6005" s="28">
        <v>302.86</v>
      </c>
      <c r="L6005" s="28">
        <v>3.96</v>
      </c>
      <c r="M6005" s="28" t="s">
        <v>48</v>
      </c>
      <c r="N6005" s="28">
        <v>58.07</v>
      </c>
    </row>
    <row r="6006">
      <c r="A6006" s="28">
        <v>6005.0</v>
      </c>
      <c r="B6006" s="28">
        <v>23.0</v>
      </c>
      <c r="C6006" s="28" t="s">
        <v>44</v>
      </c>
      <c r="D6006" s="28">
        <v>3.38</v>
      </c>
      <c r="E6006" s="28">
        <v>7.69</v>
      </c>
      <c r="F6006" s="28">
        <v>8.29</v>
      </c>
      <c r="G6006" s="28">
        <v>87.22</v>
      </c>
      <c r="H6006" s="28" t="s">
        <v>51</v>
      </c>
      <c r="I6006" s="28">
        <v>0.84</v>
      </c>
      <c r="J6006" s="28">
        <v>5.84</v>
      </c>
      <c r="K6006" s="28">
        <v>283.08</v>
      </c>
      <c r="L6006" s="28">
        <v>9.05</v>
      </c>
      <c r="M6006" s="28" t="s">
        <v>48</v>
      </c>
      <c r="N6006" s="28">
        <v>87.67</v>
      </c>
    </row>
    <row r="6007">
      <c r="A6007" s="28">
        <v>6006.0</v>
      </c>
      <c r="B6007" s="28">
        <v>22.0</v>
      </c>
      <c r="C6007" s="28" t="s">
        <v>49</v>
      </c>
      <c r="D6007" s="28">
        <v>6.42</v>
      </c>
      <c r="E6007" s="28">
        <v>3.33</v>
      </c>
      <c r="F6007" s="28">
        <v>4.59</v>
      </c>
      <c r="G6007" s="28">
        <v>90.84</v>
      </c>
      <c r="H6007" s="28" t="s">
        <v>47</v>
      </c>
      <c r="I6007" s="28">
        <v>1.6</v>
      </c>
      <c r="J6007" s="28">
        <v>10.85</v>
      </c>
      <c r="K6007" s="28">
        <v>236.18</v>
      </c>
      <c r="L6007" s="28">
        <v>12.08</v>
      </c>
      <c r="M6007" s="28" t="s">
        <v>46</v>
      </c>
      <c r="N6007" s="28">
        <v>30.02</v>
      </c>
    </row>
    <row r="6008">
      <c r="A6008" s="28">
        <v>6007.0</v>
      </c>
      <c r="B6008" s="28">
        <v>22.0</v>
      </c>
      <c r="C6008" s="28" t="s">
        <v>49</v>
      </c>
      <c r="D6008" s="28">
        <v>2.25</v>
      </c>
      <c r="E6008" s="28">
        <v>2.12</v>
      </c>
      <c r="F6008" s="28">
        <v>4.49</v>
      </c>
      <c r="G6008" s="28">
        <v>93.43</v>
      </c>
      <c r="H6008" s="28" t="s">
        <v>51</v>
      </c>
      <c r="I6008" s="28">
        <v>4.81</v>
      </c>
      <c r="J6008" s="28">
        <v>7.53</v>
      </c>
      <c r="K6008" s="28">
        <v>308.7</v>
      </c>
      <c r="L6008" s="28">
        <v>7.78</v>
      </c>
      <c r="M6008" s="28" t="s">
        <v>48</v>
      </c>
      <c r="N6008" s="28">
        <v>43.76</v>
      </c>
    </row>
    <row r="6009">
      <c r="A6009" s="28">
        <v>6008.0</v>
      </c>
      <c r="B6009" s="28">
        <v>21.0</v>
      </c>
      <c r="C6009" s="28" t="s">
        <v>44</v>
      </c>
      <c r="D6009" s="28">
        <v>5.01</v>
      </c>
      <c r="E6009" s="28">
        <v>7.29</v>
      </c>
      <c r="F6009" s="28">
        <v>5.62</v>
      </c>
      <c r="G6009" s="28">
        <v>86.36</v>
      </c>
      <c r="H6009" s="28" t="s">
        <v>45</v>
      </c>
      <c r="I6009" s="28">
        <v>3.76</v>
      </c>
      <c r="J6009" s="28">
        <v>9.77</v>
      </c>
      <c r="K6009" s="28">
        <v>279.6</v>
      </c>
      <c r="L6009" s="28">
        <v>14.63</v>
      </c>
      <c r="M6009" s="28" t="s">
        <v>50</v>
      </c>
      <c r="N6009" s="28">
        <v>80.6437483805723</v>
      </c>
    </row>
    <row r="6010">
      <c r="A6010" s="28">
        <v>6009.0</v>
      </c>
      <c r="B6010" s="28">
        <v>18.0</v>
      </c>
      <c r="C6010" s="28" t="s">
        <v>49</v>
      </c>
      <c r="D6010" s="28">
        <v>3.29</v>
      </c>
      <c r="E6010" s="28">
        <v>8.59</v>
      </c>
      <c r="F6010" s="28">
        <v>7.18</v>
      </c>
      <c r="G6010" s="28">
        <v>73.21</v>
      </c>
      <c r="H6010" s="28" t="s">
        <v>45</v>
      </c>
      <c r="I6010" s="28">
        <v>4.58</v>
      </c>
      <c r="J6010" s="28">
        <v>6.57</v>
      </c>
      <c r="K6010" s="28">
        <v>272.42</v>
      </c>
      <c r="L6010" s="28">
        <v>5.21</v>
      </c>
      <c r="M6010" s="28" t="s">
        <v>48</v>
      </c>
      <c r="N6010" s="28">
        <v>94.26</v>
      </c>
    </row>
    <row r="6011">
      <c r="A6011" s="28">
        <v>6010.0</v>
      </c>
      <c r="B6011" s="28">
        <v>20.0</v>
      </c>
      <c r="C6011" s="28" t="s">
        <v>44</v>
      </c>
      <c r="D6011" s="28">
        <v>1.87</v>
      </c>
      <c r="E6011" s="28">
        <v>1.18</v>
      </c>
      <c r="F6011" s="28">
        <v>7.55</v>
      </c>
      <c r="G6011" s="28">
        <v>66.26</v>
      </c>
      <c r="H6011" s="28" t="s">
        <v>47</v>
      </c>
      <c r="I6011" s="28">
        <v>1.49</v>
      </c>
      <c r="J6011" s="28">
        <v>6.5</v>
      </c>
      <c r="K6011" s="28">
        <v>289.86</v>
      </c>
      <c r="L6011" s="28">
        <v>9.53</v>
      </c>
      <c r="M6011" s="28" t="s">
        <v>48</v>
      </c>
      <c r="N6011" s="28">
        <v>50.09</v>
      </c>
    </row>
    <row r="6012">
      <c r="A6012" s="28">
        <v>6011.0</v>
      </c>
      <c r="B6012" s="28">
        <v>16.0</v>
      </c>
      <c r="C6012" s="28" t="s">
        <v>44</v>
      </c>
      <c r="D6012" s="28">
        <v>4.11</v>
      </c>
      <c r="E6012" s="28">
        <v>3.1</v>
      </c>
      <c r="F6012" s="28">
        <v>8.41</v>
      </c>
      <c r="G6012" s="28">
        <v>69.49</v>
      </c>
      <c r="H6012" s="28" t="s">
        <v>47</v>
      </c>
      <c r="I6012" s="28">
        <v>0.41</v>
      </c>
      <c r="J6012" s="28">
        <v>5.47</v>
      </c>
      <c r="K6012" s="28">
        <v>266.29</v>
      </c>
      <c r="L6012" s="28">
        <v>9.56</v>
      </c>
      <c r="M6012" s="28" t="s">
        <v>48</v>
      </c>
      <c r="N6012" s="28">
        <v>50.57</v>
      </c>
    </row>
    <row r="6013">
      <c r="A6013" s="28">
        <v>6012.0</v>
      </c>
      <c r="B6013" s="28">
        <v>22.0</v>
      </c>
      <c r="C6013" s="28" t="s">
        <v>49</v>
      </c>
      <c r="D6013" s="28">
        <v>6.38</v>
      </c>
      <c r="E6013" s="28">
        <v>9.51</v>
      </c>
      <c r="F6013" s="28">
        <v>6.7</v>
      </c>
      <c r="G6013" s="28">
        <v>93.62</v>
      </c>
      <c r="H6013" s="28" t="s">
        <v>47</v>
      </c>
      <c r="I6013" s="28">
        <v>2.81</v>
      </c>
      <c r="J6013" s="28">
        <v>10.69</v>
      </c>
      <c r="K6013" s="28">
        <v>254.97</v>
      </c>
      <c r="L6013" s="28">
        <v>15.13</v>
      </c>
      <c r="M6013" s="28" t="s">
        <v>46</v>
      </c>
      <c r="N6013" s="28">
        <v>82.3388910271182</v>
      </c>
    </row>
    <row r="6014">
      <c r="A6014" s="28">
        <v>6013.0</v>
      </c>
      <c r="B6014" s="28">
        <v>24.0</v>
      </c>
      <c r="C6014" s="28" t="s">
        <v>44</v>
      </c>
      <c r="D6014" s="28">
        <v>6.66</v>
      </c>
      <c r="E6014" s="28">
        <v>4.47</v>
      </c>
      <c r="F6014" s="28">
        <v>5.97</v>
      </c>
      <c r="G6014" s="28">
        <v>87.84</v>
      </c>
      <c r="H6014" s="28" t="s">
        <v>45</v>
      </c>
      <c r="I6014" s="28">
        <v>2.42</v>
      </c>
      <c r="J6014" s="28">
        <v>7.7</v>
      </c>
      <c r="K6014" s="28">
        <v>244.94</v>
      </c>
      <c r="L6014" s="28">
        <v>11.94</v>
      </c>
      <c r="M6014" s="28" t="s">
        <v>46</v>
      </c>
      <c r="N6014" s="28">
        <v>36.31</v>
      </c>
    </row>
    <row r="6015">
      <c r="A6015" s="28">
        <v>6014.0</v>
      </c>
      <c r="B6015" s="28">
        <v>16.0</v>
      </c>
      <c r="C6015" s="28" t="s">
        <v>44</v>
      </c>
      <c r="D6015" s="28">
        <v>6.77</v>
      </c>
      <c r="E6015" s="28">
        <v>9.45</v>
      </c>
      <c r="F6015" s="28">
        <v>5.79</v>
      </c>
      <c r="G6015" s="28">
        <v>78.23</v>
      </c>
      <c r="H6015" s="28" t="s">
        <v>45</v>
      </c>
      <c r="I6015" s="28">
        <v>3.6</v>
      </c>
      <c r="J6015" s="28">
        <v>8.01</v>
      </c>
      <c r="K6015" s="28">
        <v>246.27</v>
      </c>
      <c r="L6015" s="28">
        <v>12.89</v>
      </c>
      <c r="M6015" s="28" t="s">
        <v>50</v>
      </c>
      <c r="N6015" s="28">
        <v>80.2329367276744</v>
      </c>
    </row>
    <row r="6016">
      <c r="A6016" s="28">
        <v>6015.0</v>
      </c>
      <c r="B6016" s="28">
        <v>17.0</v>
      </c>
      <c r="C6016" s="28" t="s">
        <v>44</v>
      </c>
      <c r="D6016" s="28">
        <v>2.71</v>
      </c>
      <c r="E6016" s="28">
        <v>3.47</v>
      </c>
      <c r="F6016" s="28">
        <v>8.23</v>
      </c>
      <c r="G6016" s="28">
        <v>61.18</v>
      </c>
      <c r="H6016" s="28" t="s">
        <v>47</v>
      </c>
      <c r="I6016" s="28">
        <v>2.71</v>
      </c>
      <c r="J6016" s="28">
        <v>7.5</v>
      </c>
      <c r="K6016" s="28">
        <v>300.63</v>
      </c>
      <c r="L6016" s="28">
        <v>7.06</v>
      </c>
      <c r="M6016" s="28" t="s">
        <v>48</v>
      </c>
      <c r="N6016" s="28">
        <v>59.71</v>
      </c>
    </row>
    <row r="6017">
      <c r="A6017" s="28">
        <v>6016.0</v>
      </c>
      <c r="B6017" s="28">
        <v>18.0</v>
      </c>
      <c r="C6017" s="28" t="s">
        <v>49</v>
      </c>
      <c r="D6017" s="28">
        <v>6.35</v>
      </c>
      <c r="E6017" s="28">
        <v>2.96</v>
      </c>
      <c r="F6017" s="28">
        <v>7.62</v>
      </c>
      <c r="G6017" s="28">
        <v>70.65</v>
      </c>
      <c r="H6017" s="28" t="s">
        <v>45</v>
      </c>
      <c r="I6017" s="28">
        <v>1.98</v>
      </c>
      <c r="J6017" s="28">
        <v>9.74</v>
      </c>
      <c r="K6017" s="28">
        <v>234.74</v>
      </c>
      <c r="L6017" s="28">
        <v>11.54</v>
      </c>
      <c r="M6017" s="28" t="s">
        <v>46</v>
      </c>
      <c r="N6017" s="28">
        <v>44.5104727951788</v>
      </c>
    </row>
    <row r="6018">
      <c r="A6018" s="28">
        <v>6017.0</v>
      </c>
      <c r="B6018" s="28">
        <v>18.0</v>
      </c>
      <c r="C6018" s="28" t="s">
        <v>49</v>
      </c>
      <c r="D6018" s="28">
        <v>1.7</v>
      </c>
      <c r="E6018" s="28">
        <v>2.93</v>
      </c>
      <c r="F6018" s="28">
        <v>8.53</v>
      </c>
      <c r="G6018" s="28">
        <v>89.16</v>
      </c>
      <c r="H6018" s="28" t="s">
        <v>45</v>
      </c>
      <c r="I6018" s="28">
        <v>0.02</v>
      </c>
      <c r="J6018" s="28">
        <v>3.0</v>
      </c>
      <c r="K6018" s="28">
        <v>304.63</v>
      </c>
      <c r="L6018" s="28">
        <v>3.42</v>
      </c>
      <c r="M6018" s="28" t="s">
        <v>48</v>
      </c>
      <c r="N6018" s="28">
        <v>75.28</v>
      </c>
    </row>
    <row r="6019">
      <c r="A6019" s="28">
        <v>6018.0</v>
      </c>
      <c r="B6019" s="28">
        <v>23.0</v>
      </c>
      <c r="C6019" s="28" t="s">
        <v>44</v>
      </c>
      <c r="D6019" s="28">
        <v>5.91</v>
      </c>
      <c r="E6019" s="28">
        <v>1.77</v>
      </c>
      <c r="F6019" s="28">
        <v>8.82</v>
      </c>
      <c r="G6019" s="28">
        <v>80.5</v>
      </c>
      <c r="H6019" s="28" t="s">
        <v>45</v>
      </c>
      <c r="I6019" s="28">
        <v>2.34</v>
      </c>
      <c r="J6019" s="28">
        <v>9.32</v>
      </c>
      <c r="K6019" s="28">
        <v>249.59</v>
      </c>
      <c r="L6019" s="28">
        <v>11.74</v>
      </c>
      <c r="M6019" s="28" t="s">
        <v>46</v>
      </c>
      <c r="N6019" s="28">
        <v>39.61</v>
      </c>
    </row>
    <row r="6020">
      <c r="A6020" s="28">
        <v>6019.0</v>
      </c>
      <c r="B6020" s="28">
        <v>22.0</v>
      </c>
      <c r="C6020" s="28" t="s">
        <v>49</v>
      </c>
      <c r="D6020" s="28">
        <v>7.59</v>
      </c>
      <c r="E6020" s="28">
        <v>9.07</v>
      </c>
      <c r="F6020" s="28">
        <v>5.5</v>
      </c>
      <c r="G6020" s="28">
        <v>77.42</v>
      </c>
      <c r="H6020" s="28" t="s">
        <v>47</v>
      </c>
      <c r="I6020" s="28">
        <v>0.6</v>
      </c>
      <c r="J6020" s="28">
        <v>8.9</v>
      </c>
      <c r="K6020" s="28">
        <v>233.22</v>
      </c>
      <c r="L6020" s="28">
        <v>17.2</v>
      </c>
      <c r="M6020" s="28" t="s">
        <v>50</v>
      </c>
      <c r="N6020" s="28">
        <v>74.5440163191856</v>
      </c>
    </row>
    <row r="6021">
      <c r="A6021" s="28">
        <v>6020.0</v>
      </c>
      <c r="B6021" s="28">
        <v>21.0</v>
      </c>
      <c r="C6021" s="28" t="s">
        <v>44</v>
      </c>
      <c r="D6021" s="28">
        <v>0.11</v>
      </c>
      <c r="E6021" s="28">
        <v>9.82</v>
      </c>
      <c r="F6021" s="28">
        <v>6.65</v>
      </c>
      <c r="G6021" s="28">
        <v>72.55</v>
      </c>
      <c r="H6021" s="28" t="s">
        <v>51</v>
      </c>
      <c r="I6021" s="28">
        <v>4.61</v>
      </c>
      <c r="J6021" s="28">
        <v>2.84</v>
      </c>
      <c r="K6021" s="28">
        <v>330.17</v>
      </c>
      <c r="L6021" s="28">
        <v>-4.51</v>
      </c>
      <c r="M6021" s="28" t="s">
        <v>48</v>
      </c>
      <c r="N6021" s="28">
        <v>100.0</v>
      </c>
    </row>
    <row r="6022">
      <c r="A6022" s="28">
        <v>6021.0</v>
      </c>
      <c r="B6022" s="28">
        <v>19.0</v>
      </c>
      <c r="C6022" s="28" t="s">
        <v>49</v>
      </c>
      <c r="D6022" s="28">
        <v>3.52</v>
      </c>
      <c r="E6022" s="28">
        <v>9.59</v>
      </c>
      <c r="F6022" s="28">
        <v>7.16</v>
      </c>
      <c r="G6022" s="28">
        <v>84.28</v>
      </c>
      <c r="H6022" s="28" t="s">
        <v>47</v>
      </c>
      <c r="I6022" s="28">
        <v>4.61</v>
      </c>
      <c r="J6022" s="28">
        <v>5.31</v>
      </c>
      <c r="K6022" s="28">
        <v>276.24</v>
      </c>
      <c r="L6022" s="28">
        <v>7.44</v>
      </c>
      <c r="M6022" s="28" t="s">
        <v>48</v>
      </c>
      <c r="N6022" s="28">
        <v>95.45</v>
      </c>
    </row>
    <row r="6023">
      <c r="A6023" s="28">
        <v>6022.0</v>
      </c>
      <c r="B6023" s="28">
        <v>24.0</v>
      </c>
      <c r="C6023" s="28" t="s">
        <v>44</v>
      </c>
      <c r="D6023" s="28">
        <v>5.18</v>
      </c>
      <c r="E6023" s="28">
        <v>8.67</v>
      </c>
      <c r="F6023" s="28">
        <v>4.82</v>
      </c>
      <c r="G6023" s="28">
        <v>98.66</v>
      </c>
      <c r="H6023" s="28" t="s">
        <v>45</v>
      </c>
      <c r="I6023" s="28">
        <v>4.02</v>
      </c>
      <c r="J6023" s="28">
        <v>7.28</v>
      </c>
      <c r="K6023" s="28">
        <v>250.87</v>
      </c>
      <c r="L6023" s="28">
        <v>9.47</v>
      </c>
      <c r="M6023" s="28" t="s">
        <v>50</v>
      </c>
      <c r="N6023" s="28">
        <v>87.1107518618397</v>
      </c>
    </row>
    <row r="6024">
      <c r="A6024" s="28">
        <v>6023.0</v>
      </c>
      <c r="B6024" s="28">
        <v>16.0</v>
      </c>
      <c r="C6024" s="28" t="s">
        <v>49</v>
      </c>
      <c r="D6024" s="28">
        <v>5.61</v>
      </c>
      <c r="E6024" s="28">
        <v>8.62</v>
      </c>
      <c r="F6024" s="28">
        <v>4.27</v>
      </c>
      <c r="G6024" s="28">
        <v>96.04</v>
      </c>
      <c r="H6024" s="28" t="s">
        <v>47</v>
      </c>
      <c r="I6024" s="28">
        <v>0.79</v>
      </c>
      <c r="J6024" s="28">
        <v>7.59</v>
      </c>
      <c r="K6024" s="28">
        <v>242.17</v>
      </c>
      <c r="L6024" s="28">
        <v>12.22</v>
      </c>
      <c r="M6024" s="28" t="s">
        <v>50</v>
      </c>
      <c r="N6024" s="28">
        <v>79.0614755848767</v>
      </c>
    </row>
    <row r="6025">
      <c r="A6025" s="28">
        <v>6024.0</v>
      </c>
      <c r="B6025" s="28">
        <v>17.0</v>
      </c>
      <c r="C6025" s="28" t="s">
        <v>52</v>
      </c>
      <c r="D6025" s="28">
        <v>1.41</v>
      </c>
      <c r="E6025" s="28">
        <v>6.95</v>
      </c>
      <c r="F6025" s="28">
        <v>8.34</v>
      </c>
      <c r="G6025" s="28">
        <v>61.22</v>
      </c>
      <c r="H6025" s="28" t="s">
        <v>45</v>
      </c>
      <c r="I6025" s="28">
        <v>0.74</v>
      </c>
      <c r="J6025" s="28">
        <v>4.27</v>
      </c>
      <c r="K6025" s="28">
        <v>320.62</v>
      </c>
      <c r="L6025" s="28">
        <v>8.96</v>
      </c>
      <c r="M6025" s="28" t="s">
        <v>48</v>
      </c>
      <c r="N6025" s="28">
        <v>96.02</v>
      </c>
    </row>
    <row r="6026">
      <c r="A6026" s="28">
        <v>6025.0</v>
      </c>
      <c r="B6026" s="28">
        <v>19.0</v>
      </c>
      <c r="C6026" s="28" t="s">
        <v>49</v>
      </c>
      <c r="D6026" s="28">
        <v>7.78</v>
      </c>
      <c r="E6026" s="28">
        <v>8.44</v>
      </c>
      <c r="F6026" s="28">
        <v>6.68</v>
      </c>
      <c r="G6026" s="28">
        <v>79.24</v>
      </c>
      <c r="H6026" s="28" t="s">
        <v>45</v>
      </c>
      <c r="I6026" s="28">
        <v>2.82</v>
      </c>
      <c r="J6026" s="28">
        <v>9.32</v>
      </c>
      <c r="K6026" s="28">
        <v>226.22</v>
      </c>
      <c r="L6026" s="28">
        <v>19.68</v>
      </c>
      <c r="M6026" s="28" t="s">
        <v>46</v>
      </c>
      <c r="N6026" s="28">
        <v>78.0363126915663</v>
      </c>
    </row>
    <row r="6027">
      <c r="A6027" s="28">
        <v>6026.0</v>
      </c>
      <c r="B6027" s="28">
        <v>18.0</v>
      </c>
      <c r="C6027" s="28" t="s">
        <v>44</v>
      </c>
      <c r="D6027" s="28">
        <v>4.92</v>
      </c>
      <c r="E6027" s="28">
        <v>2.88</v>
      </c>
      <c r="F6027" s="28">
        <v>6.85</v>
      </c>
      <c r="G6027" s="28">
        <v>73.18</v>
      </c>
      <c r="H6027" s="28" t="s">
        <v>51</v>
      </c>
      <c r="I6027" s="28">
        <v>3.64</v>
      </c>
      <c r="J6027" s="28">
        <v>8.56</v>
      </c>
      <c r="K6027" s="28">
        <v>247.28</v>
      </c>
      <c r="L6027" s="28">
        <v>10.67</v>
      </c>
      <c r="M6027" s="28" t="s">
        <v>48</v>
      </c>
      <c r="N6027" s="28">
        <v>37.27</v>
      </c>
    </row>
    <row r="6028">
      <c r="A6028" s="28">
        <v>6027.0</v>
      </c>
      <c r="B6028" s="28">
        <v>16.0</v>
      </c>
      <c r="C6028" s="28" t="s">
        <v>49</v>
      </c>
      <c r="D6028" s="28">
        <v>1.31</v>
      </c>
      <c r="E6028" s="28">
        <v>4.49</v>
      </c>
      <c r="F6028" s="28">
        <v>6.77</v>
      </c>
      <c r="G6028" s="28">
        <v>80.42</v>
      </c>
      <c r="H6028" s="28" t="s">
        <v>51</v>
      </c>
      <c r="I6028" s="28">
        <v>4.52</v>
      </c>
      <c r="J6028" s="28">
        <v>4.35</v>
      </c>
      <c r="K6028" s="28">
        <v>318.11</v>
      </c>
      <c r="L6028" s="28">
        <v>3.77</v>
      </c>
      <c r="M6028" s="28" t="s">
        <v>48</v>
      </c>
      <c r="N6028" s="28">
        <v>93.9267381983898</v>
      </c>
    </row>
    <row r="6029">
      <c r="A6029" s="28">
        <v>6028.0</v>
      </c>
      <c r="B6029" s="28">
        <v>20.0</v>
      </c>
      <c r="C6029" s="28" t="s">
        <v>44</v>
      </c>
      <c r="D6029" s="28">
        <v>0.16</v>
      </c>
      <c r="E6029" s="28">
        <v>6.77</v>
      </c>
      <c r="F6029" s="28">
        <v>7.77</v>
      </c>
      <c r="G6029" s="28">
        <v>84.25</v>
      </c>
      <c r="H6029" s="28" t="s">
        <v>51</v>
      </c>
      <c r="I6029" s="28">
        <v>4.47</v>
      </c>
      <c r="J6029" s="28">
        <v>5.36</v>
      </c>
      <c r="K6029" s="28">
        <v>300.98</v>
      </c>
      <c r="L6029" s="28">
        <v>1.24</v>
      </c>
      <c r="M6029" s="28" t="s">
        <v>48</v>
      </c>
      <c r="N6029" s="28">
        <v>104.559500128441</v>
      </c>
    </row>
    <row r="6030">
      <c r="A6030" s="28">
        <v>6029.0</v>
      </c>
      <c r="B6030" s="28">
        <v>22.0</v>
      </c>
      <c r="C6030" s="28" t="s">
        <v>49</v>
      </c>
      <c r="D6030" s="28">
        <v>6.27</v>
      </c>
      <c r="E6030" s="28">
        <v>8.87</v>
      </c>
      <c r="F6030" s="28">
        <v>4.73</v>
      </c>
      <c r="G6030" s="28">
        <v>68.0</v>
      </c>
      <c r="H6030" s="28" t="s">
        <v>47</v>
      </c>
      <c r="I6030" s="28">
        <v>0.78</v>
      </c>
      <c r="J6030" s="28">
        <v>11.4</v>
      </c>
      <c r="K6030" s="28">
        <v>229.26</v>
      </c>
      <c r="L6030" s="28">
        <v>14.8</v>
      </c>
      <c r="M6030" s="28" t="s">
        <v>50</v>
      </c>
      <c r="N6030" s="28">
        <v>78.2997368772902</v>
      </c>
    </row>
    <row r="6031">
      <c r="A6031" s="28">
        <v>6030.0</v>
      </c>
      <c r="B6031" s="28">
        <v>17.0</v>
      </c>
      <c r="C6031" s="28" t="s">
        <v>44</v>
      </c>
      <c r="D6031" s="28">
        <v>0.64</v>
      </c>
      <c r="E6031" s="28">
        <v>6.94</v>
      </c>
      <c r="F6031" s="28">
        <v>7.07</v>
      </c>
      <c r="G6031" s="28">
        <v>91.26</v>
      </c>
      <c r="H6031" s="28" t="s">
        <v>45</v>
      </c>
      <c r="I6031" s="28">
        <v>4.98</v>
      </c>
      <c r="J6031" s="28">
        <v>5.76</v>
      </c>
      <c r="K6031" s="28">
        <v>309.16</v>
      </c>
      <c r="L6031" s="28">
        <v>5.31</v>
      </c>
      <c r="M6031" s="28" t="s">
        <v>48</v>
      </c>
      <c r="N6031" s="28">
        <v>97.96</v>
      </c>
    </row>
    <row r="6032">
      <c r="A6032" s="28">
        <v>6031.0</v>
      </c>
      <c r="B6032" s="28">
        <v>20.0</v>
      </c>
      <c r="C6032" s="28" t="s">
        <v>44</v>
      </c>
      <c r="D6032" s="28">
        <v>1.13</v>
      </c>
      <c r="E6032" s="28">
        <v>8.55</v>
      </c>
      <c r="F6032" s="28">
        <v>6.35</v>
      </c>
      <c r="G6032" s="28">
        <v>79.0</v>
      </c>
      <c r="H6032" s="28" t="s">
        <v>45</v>
      </c>
      <c r="I6032" s="28">
        <v>0.78</v>
      </c>
      <c r="J6032" s="28">
        <v>4.48</v>
      </c>
      <c r="K6032" s="28">
        <v>300.97</v>
      </c>
      <c r="L6032" s="28">
        <v>1.31</v>
      </c>
      <c r="M6032" s="28" t="s">
        <v>48</v>
      </c>
      <c r="N6032" s="28">
        <v>100.0</v>
      </c>
    </row>
    <row r="6033">
      <c r="A6033" s="28">
        <v>6032.0</v>
      </c>
      <c r="B6033" s="28">
        <v>21.0</v>
      </c>
      <c r="C6033" s="28" t="s">
        <v>44</v>
      </c>
      <c r="D6033" s="28">
        <v>4.6</v>
      </c>
      <c r="E6033" s="28">
        <v>5.27</v>
      </c>
      <c r="F6033" s="28">
        <v>8.48</v>
      </c>
      <c r="G6033" s="28">
        <v>99.68</v>
      </c>
      <c r="H6033" s="28" t="s">
        <v>51</v>
      </c>
      <c r="I6033" s="28">
        <v>4.2</v>
      </c>
      <c r="J6033" s="28">
        <v>7.05</v>
      </c>
      <c r="K6033" s="28">
        <v>267.92</v>
      </c>
      <c r="L6033" s="28">
        <v>13.56</v>
      </c>
      <c r="M6033" s="28" t="s">
        <v>48</v>
      </c>
      <c r="N6033" s="28">
        <v>80.82</v>
      </c>
    </row>
    <row r="6034">
      <c r="A6034" s="28">
        <v>6033.0</v>
      </c>
      <c r="B6034" s="28">
        <v>22.0</v>
      </c>
      <c r="C6034" s="28" t="s">
        <v>44</v>
      </c>
      <c r="D6034" s="28">
        <v>4.83</v>
      </c>
      <c r="E6034" s="28">
        <v>7.46</v>
      </c>
      <c r="F6034" s="28">
        <v>6.6</v>
      </c>
      <c r="G6034" s="28">
        <v>61.01</v>
      </c>
      <c r="H6034" s="28" t="s">
        <v>47</v>
      </c>
      <c r="I6034" s="28">
        <v>2.93</v>
      </c>
      <c r="J6034" s="28">
        <v>7.91</v>
      </c>
      <c r="K6034" s="28">
        <v>242.78</v>
      </c>
      <c r="L6034" s="28">
        <v>13.03</v>
      </c>
      <c r="M6034" s="28" t="s">
        <v>48</v>
      </c>
      <c r="N6034" s="28">
        <v>74.38</v>
      </c>
    </row>
    <row r="6035">
      <c r="A6035" s="28">
        <v>6034.0</v>
      </c>
      <c r="B6035" s="28">
        <v>16.0</v>
      </c>
      <c r="C6035" s="28" t="s">
        <v>49</v>
      </c>
      <c r="D6035" s="28">
        <v>5.5</v>
      </c>
      <c r="E6035" s="28">
        <v>9.82</v>
      </c>
      <c r="F6035" s="28">
        <v>8.71</v>
      </c>
      <c r="G6035" s="28">
        <v>67.59</v>
      </c>
      <c r="H6035" s="28" t="s">
        <v>47</v>
      </c>
      <c r="I6035" s="28">
        <v>3.39</v>
      </c>
      <c r="J6035" s="28">
        <v>9.94</v>
      </c>
      <c r="K6035" s="28">
        <v>257.26</v>
      </c>
      <c r="L6035" s="28">
        <v>14.96</v>
      </c>
      <c r="M6035" s="28" t="s">
        <v>46</v>
      </c>
      <c r="N6035" s="28">
        <v>97.2691821766491</v>
      </c>
    </row>
    <row r="6036">
      <c r="A6036" s="28">
        <v>6035.0</v>
      </c>
      <c r="B6036" s="28">
        <v>22.0</v>
      </c>
      <c r="C6036" s="28" t="s">
        <v>49</v>
      </c>
      <c r="D6036" s="28">
        <v>3.15</v>
      </c>
      <c r="E6036" s="28">
        <v>2.38</v>
      </c>
      <c r="F6036" s="28">
        <v>5.77</v>
      </c>
      <c r="G6036" s="28">
        <v>87.59</v>
      </c>
      <c r="H6036" s="28" t="s">
        <v>51</v>
      </c>
      <c r="I6036" s="28">
        <v>3.02</v>
      </c>
      <c r="J6036" s="28">
        <v>6.8</v>
      </c>
      <c r="K6036" s="28">
        <v>294.98</v>
      </c>
      <c r="L6036" s="28">
        <v>8.89</v>
      </c>
      <c r="M6036" s="28" t="s">
        <v>48</v>
      </c>
      <c r="N6036" s="28">
        <v>61.39</v>
      </c>
    </row>
    <row r="6037">
      <c r="A6037" s="28">
        <v>6036.0</v>
      </c>
      <c r="B6037" s="28">
        <v>19.0</v>
      </c>
      <c r="C6037" s="28" t="s">
        <v>49</v>
      </c>
      <c r="D6037" s="28">
        <v>6.19</v>
      </c>
      <c r="E6037" s="28">
        <v>9.34</v>
      </c>
      <c r="F6037" s="28">
        <v>8.83</v>
      </c>
      <c r="G6037" s="28">
        <v>87.81</v>
      </c>
      <c r="H6037" s="28" t="s">
        <v>47</v>
      </c>
      <c r="I6037" s="28">
        <v>4.35</v>
      </c>
      <c r="J6037" s="28">
        <v>10.31</v>
      </c>
      <c r="K6037" s="28">
        <v>235.9</v>
      </c>
      <c r="L6037" s="28">
        <v>12.63</v>
      </c>
      <c r="M6037" s="28" t="s">
        <v>46</v>
      </c>
      <c r="N6037" s="28">
        <v>90.9799874231323</v>
      </c>
    </row>
    <row r="6038">
      <c r="A6038" s="28">
        <v>6037.0</v>
      </c>
      <c r="B6038" s="28">
        <v>23.0</v>
      </c>
      <c r="C6038" s="28" t="s">
        <v>49</v>
      </c>
      <c r="D6038" s="28">
        <v>7.79</v>
      </c>
      <c r="E6038" s="28">
        <v>5.7</v>
      </c>
      <c r="F6038" s="28">
        <v>8.38</v>
      </c>
      <c r="G6038" s="28">
        <v>83.29</v>
      </c>
      <c r="H6038" s="28" t="s">
        <v>45</v>
      </c>
      <c r="I6038" s="28">
        <v>3.19</v>
      </c>
      <c r="J6038" s="28">
        <v>12.26</v>
      </c>
      <c r="K6038" s="28">
        <v>222.74</v>
      </c>
      <c r="L6038" s="28">
        <v>19.84</v>
      </c>
      <c r="M6038" s="28" t="s">
        <v>46</v>
      </c>
      <c r="N6038" s="28">
        <v>51.04</v>
      </c>
    </row>
    <row r="6039">
      <c r="A6039" s="28">
        <v>6038.0</v>
      </c>
      <c r="B6039" s="28">
        <v>19.0</v>
      </c>
      <c r="C6039" s="28" t="s">
        <v>49</v>
      </c>
      <c r="D6039" s="28">
        <v>2.17</v>
      </c>
      <c r="E6039" s="28">
        <v>6.79</v>
      </c>
      <c r="F6039" s="28">
        <v>6.92</v>
      </c>
      <c r="G6039" s="28">
        <v>98.88</v>
      </c>
      <c r="H6039" s="28" t="s">
        <v>45</v>
      </c>
      <c r="I6039" s="28">
        <v>4.24</v>
      </c>
      <c r="J6039" s="28">
        <v>7.76</v>
      </c>
      <c r="K6039" s="28">
        <v>285.94</v>
      </c>
      <c r="L6039" s="28">
        <v>6.5</v>
      </c>
      <c r="M6039" s="28" t="s">
        <v>48</v>
      </c>
      <c r="N6039" s="28">
        <v>96.01</v>
      </c>
    </row>
    <row r="6040">
      <c r="A6040" s="28">
        <v>6039.0</v>
      </c>
      <c r="B6040" s="28">
        <v>21.0</v>
      </c>
      <c r="C6040" s="28" t="s">
        <v>44</v>
      </c>
      <c r="D6040" s="28">
        <v>5.62</v>
      </c>
      <c r="E6040" s="28">
        <v>8.9</v>
      </c>
      <c r="F6040" s="28">
        <v>5.77</v>
      </c>
      <c r="G6040" s="28">
        <v>76.61</v>
      </c>
      <c r="H6040" s="28" t="s">
        <v>51</v>
      </c>
      <c r="I6040" s="28">
        <v>0.77</v>
      </c>
      <c r="J6040" s="28">
        <v>11.34</v>
      </c>
      <c r="K6040" s="28">
        <v>255.76</v>
      </c>
      <c r="L6040" s="28">
        <v>10.72</v>
      </c>
      <c r="M6040" s="28" t="s">
        <v>50</v>
      </c>
      <c r="N6040" s="28">
        <v>94.0849003259673</v>
      </c>
    </row>
    <row r="6041">
      <c r="A6041" s="28">
        <v>6040.0</v>
      </c>
      <c r="B6041" s="28">
        <v>24.0</v>
      </c>
      <c r="C6041" s="28" t="s">
        <v>44</v>
      </c>
      <c r="D6041" s="28">
        <v>7.43</v>
      </c>
      <c r="E6041" s="28">
        <v>4.69</v>
      </c>
      <c r="F6041" s="28">
        <v>5.88</v>
      </c>
      <c r="G6041" s="28">
        <v>76.68</v>
      </c>
      <c r="H6041" s="28" t="s">
        <v>47</v>
      </c>
      <c r="I6041" s="28">
        <v>4.33</v>
      </c>
      <c r="J6041" s="28">
        <v>12.63</v>
      </c>
      <c r="K6041" s="28">
        <v>220.09</v>
      </c>
      <c r="L6041" s="28">
        <v>17.62</v>
      </c>
      <c r="M6041" s="28" t="s">
        <v>46</v>
      </c>
      <c r="N6041" s="28">
        <v>39.63</v>
      </c>
    </row>
    <row r="6042">
      <c r="A6042" s="28">
        <v>6041.0</v>
      </c>
      <c r="B6042" s="28">
        <v>20.0</v>
      </c>
      <c r="C6042" s="28" t="s">
        <v>44</v>
      </c>
      <c r="D6042" s="28">
        <v>5.49</v>
      </c>
      <c r="E6042" s="28">
        <v>4.77</v>
      </c>
      <c r="F6042" s="28">
        <v>7.86</v>
      </c>
      <c r="G6042" s="28">
        <v>96.42</v>
      </c>
      <c r="H6042" s="28" t="s">
        <v>51</v>
      </c>
      <c r="I6042" s="28">
        <v>4.96</v>
      </c>
      <c r="J6042" s="28">
        <v>6.82</v>
      </c>
      <c r="K6042" s="28">
        <v>242.11</v>
      </c>
      <c r="L6042" s="28">
        <v>9.33</v>
      </c>
      <c r="M6042" s="28" t="s">
        <v>46</v>
      </c>
      <c r="N6042" s="28">
        <v>60.63</v>
      </c>
    </row>
    <row r="6043">
      <c r="A6043" s="28">
        <v>6042.0</v>
      </c>
      <c r="B6043" s="28">
        <v>19.0</v>
      </c>
      <c r="C6043" s="28" t="s">
        <v>44</v>
      </c>
      <c r="D6043" s="28">
        <v>5.45</v>
      </c>
      <c r="E6043" s="28">
        <v>5.74</v>
      </c>
      <c r="F6043" s="28">
        <v>6.9</v>
      </c>
      <c r="G6043" s="28">
        <v>81.54</v>
      </c>
      <c r="H6043" s="28" t="s">
        <v>51</v>
      </c>
      <c r="I6043" s="28">
        <v>3.31</v>
      </c>
      <c r="J6043" s="28">
        <v>11.35</v>
      </c>
      <c r="K6043" s="28">
        <v>253.09</v>
      </c>
      <c r="L6043" s="28">
        <v>12.64</v>
      </c>
      <c r="M6043" s="28" t="s">
        <v>46</v>
      </c>
      <c r="N6043" s="28">
        <v>62.4</v>
      </c>
    </row>
    <row r="6044">
      <c r="A6044" s="28">
        <v>6043.0</v>
      </c>
      <c r="B6044" s="28">
        <v>23.0</v>
      </c>
      <c r="C6044" s="28" t="s">
        <v>44</v>
      </c>
      <c r="D6044" s="28">
        <v>1.79</v>
      </c>
      <c r="E6044" s="28">
        <v>1.17</v>
      </c>
      <c r="F6044" s="28">
        <v>6.01</v>
      </c>
      <c r="G6044" s="28">
        <v>74.15</v>
      </c>
      <c r="H6044" s="28" t="s">
        <v>51</v>
      </c>
      <c r="I6044" s="28">
        <v>4.88</v>
      </c>
      <c r="J6044" s="28">
        <v>6.31</v>
      </c>
      <c r="K6044" s="28">
        <v>301.89</v>
      </c>
      <c r="L6044" s="28">
        <v>7.25</v>
      </c>
      <c r="M6044" s="28" t="s">
        <v>48</v>
      </c>
      <c r="N6044" s="28">
        <v>46.78</v>
      </c>
    </row>
    <row r="6045">
      <c r="A6045" s="28">
        <v>6044.0</v>
      </c>
      <c r="B6045" s="28">
        <v>24.0</v>
      </c>
      <c r="C6045" s="28" t="s">
        <v>44</v>
      </c>
      <c r="D6045" s="28">
        <v>4.28</v>
      </c>
      <c r="E6045" s="28">
        <v>5.47</v>
      </c>
      <c r="F6045" s="28">
        <v>7.18</v>
      </c>
      <c r="G6045" s="28">
        <v>88.76</v>
      </c>
      <c r="H6045" s="28" t="s">
        <v>51</v>
      </c>
      <c r="I6045" s="28">
        <v>1.1</v>
      </c>
      <c r="J6045" s="28">
        <v>8.75</v>
      </c>
      <c r="K6045" s="28">
        <v>270.14</v>
      </c>
      <c r="L6045" s="28">
        <v>10.56</v>
      </c>
      <c r="M6045" s="28" t="s">
        <v>48</v>
      </c>
      <c r="N6045" s="28">
        <v>86.6226946936255</v>
      </c>
    </row>
    <row r="6046">
      <c r="A6046" s="28">
        <v>6045.0</v>
      </c>
      <c r="B6046" s="28">
        <v>19.0</v>
      </c>
      <c r="C6046" s="28" t="s">
        <v>44</v>
      </c>
      <c r="D6046" s="28">
        <v>4.5</v>
      </c>
      <c r="E6046" s="28">
        <v>3.62</v>
      </c>
      <c r="F6046" s="28">
        <v>7.67</v>
      </c>
      <c r="G6046" s="28">
        <v>84.79</v>
      </c>
      <c r="H6046" s="28" t="s">
        <v>47</v>
      </c>
      <c r="I6046" s="28">
        <v>4.15</v>
      </c>
      <c r="J6046" s="28">
        <v>5.62</v>
      </c>
      <c r="K6046" s="28">
        <v>261.6</v>
      </c>
      <c r="L6046" s="28">
        <v>9.49</v>
      </c>
      <c r="M6046" s="28" t="s">
        <v>48</v>
      </c>
      <c r="N6046" s="28">
        <v>43.11</v>
      </c>
    </row>
    <row r="6047">
      <c r="A6047" s="28">
        <v>6046.0</v>
      </c>
      <c r="B6047" s="28">
        <v>18.0</v>
      </c>
      <c r="C6047" s="28" t="s">
        <v>44</v>
      </c>
      <c r="D6047" s="28">
        <v>5.6</v>
      </c>
      <c r="E6047" s="28">
        <v>9.35</v>
      </c>
      <c r="F6047" s="28">
        <v>4.11</v>
      </c>
      <c r="G6047" s="28">
        <v>72.26</v>
      </c>
      <c r="H6047" s="28" t="s">
        <v>51</v>
      </c>
      <c r="I6047" s="28">
        <v>0.85</v>
      </c>
      <c r="J6047" s="28">
        <v>9.0</v>
      </c>
      <c r="K6047" s="28">
        <v>259.48</v>
      </c>
      <c r="L6047" s="28">
        <v>15.24</v>
      </c>
      <c r="M6047" s="28" t="s">
        <v>50</v>
      </c>
      <c r="N6047" s="28">
        <v>72.481668196785</v>
      </c>
    </row>
    <row r="6048">
      <c r="A6048" s="28">
        <v>6047.0</v>
      </c>
      <c r="B6048" s="28">
        <v>23.0</v>
      </c>
      <c r="C6048" s="28" t="s">
        <v>49</v>
      </c>
      <c r="D6048" s="28">
        <v>7.97</v>
      </c>
      <c r="E6048" s="28">
        <v>1.79</v>
      </c>
      <c r="F6048" s="28">
        <v>4.45</v>
      </c>
      <c r="G6048" s="28">
        <v>71.92</v>
      </c>
      <c r="H6048" s="28" t="s">
        <v>45</v>
      </c>
      <c r="I6048" s="28">
        <v>2.58</v>
      </c>
      <c r="J6048" s="28">
        <v>12.1</v>
      </c>
      <c r="K6048" s="28">
        <v>226.66</v>
      </c>
      <c r="L6048" s="28">
        <v>13.49</v>
      </c>
      <c r="M6048" s="28" t="s">
        <v>46</v>
      </c>
      <c r="N6048" s="28">
        <v>16.09</v>
      </c>
    </row>
    <row r="6049">
      <c r="A6049" s="28">
        <v>6048.0</v>
      </c>
      <c r="B6049" s="28">
        <v>20.0</v>
      </c>
      <c r="C6049" s="28" t="s">
        <v>44</v>
      </c>
      <c r="D6049" s="28">
        <v>0.27</v>
      </c>
      <c r="E6049" s="28">
        <v>5.13</v>
      </c>
      <c r="F6049" s="28">
        <v>4.47</v>
      </c>
      <c r="G6049" s="28">
        <v>75.82</v>
      </c>
      <c r="H6049" s="28" t="s">
        <v>47</v>
      </c>
      <c r="I6049" s="28">
        <v>3.32</v>
      </c>
      <c r="J6049" s="28">
        <v>2.66</v>
      </c>
      <c r="K6049" s="28">
        <v>305.07</v>
      </c>
      <c r="L6049" s="28">
        <v>3.98</v>
      </c>
      <c r="M6049" s="28" t="s">
        <v>48</v>
      </c>
      <c r="N6049" s="28">
        <v>74.92</v>
      </c>
    </row>
    <row r="6050">
      <c r="A6050" s="28">
        <v>6049.0</v>
      </c>
      <c r="B6050" s="28">
        <v>17.0</v>
      </c>
      <c r="C6050" s="28" t="s">
        <v>49</v>
      </c>
      <c r="D6050" s="28">
        <v>0.52</v>
      </c>
      <c r="E6050" s="28">
        <v>9.53</v>
      </c>
      <c r="F6050" s="28">
        <v>5.16</v>
      </c>
      <c r="G6050" s="28">
        <v>62.86</v>
      </c>
      <c r="H6050" s="28" t="s">
        <v>51</v>
      </c>
      <c r="I6050" s="28">
        <v>3.3</v>
      </c>
      <c r="J6050" s="28">
        <v>1.94</v>
      </c>
      <c r="K6050" s="28">
        <v>287.0</v>
      </c>
      <c r="L6050" s="28">
        <v>2.04</v>
      </c>
      <c r="M6050" s="28" t="s">
        <v>50</v>
      </c>
      <c r="N6050" s="28">
        <v>98.38</v>
      </c>
    </row>
    <row r="6051">
      <c r="A6051" s="28">
        <v>6050.0</v>
      </c>
      <c r="B6051" s="28">
        <v>24.0</v>
      </c>
      <c r="C6051" s="28" t="s">
        <v>49</v>
      </c>
      <c r="D6051" s="28">
        <v>0.62</v>
      </c>
      <c r="E6051" s="28">
        <v>9.11</v>
      </c>
      <c r="F6051" s="28">
        <v>6.13</v>
      </c>
      <c r="G6051" s="28">
        <v>97.7</v>
      </c>
      <c r="H6051" s="28" t="s">
        <v>47</v>
      </c>
      <c r="I6051" s="28">
        <v>3.35</v>
      </c>
      <c r="J6051" s="28">
        <v>4.28</v>
      </c>
      <c r="K6051" s="28">
        <v>317.78</v>
      </c>
      <c r="L6051" s="28">
        <v>2.93</v>
      </c>
      <c r="M6051" s="28" t="s">
        <v>48</v>
      </c>
      <c r="N6051" s="28">
        <v>100.0</v>
      </c>
    </row>
    <row r="6052">
      <c r="A6052" s="28">
        <v>6051.0</v>
      </c>
      <c r="B6052" s="28">
        <v>18.0</v>
      </c>
      <c r="C6052" s="28" t="s">
        <v>49</v>
      </c>
      <c r="D6052" s="28">
        <v>5.94</v>
      </c>
      <c r="E6052" s="28">
        <v>7.31</v>
      </c>
      <c r="F6052" s="28">
        <v>8.02</v>
      </c>
      <c r="G6052" s="28">
        <v>67.32</v>
      </c>
      <c r="H6052" s="28" t="s">
        <v>47</v>
      </c>
      <c r="I6052" s="28">
        <v>1.6</v>
      </c>
      <c r="J6052" s="28">
        <v>9.17</v>
      </c>
      <c r="K6052" s="28">
        <v>246.15</v>
      </c>
      <c r="L6052" s="28">
        <v>13.42</v>
      </c>
      <c r="M6052" s="28" t="s">
        <v>46</v>
      </c>
      <c r="N6052" s="28">
        <v>88.5682347501594</v>
      </c>
    </row>
    <row r="6053">
      <c r="A6053" s="28">
        <v>6052.0</v>
      </c>
      <c r="B6053" s="28">
        <v>17.0</v>
      </c>
      <c r="C6053" s="28" t="s">
        <v>44</v>
      </c>
      <c r="D6053" s="28">
        <v>1.09</v>
      </c>
      <c r="E6053" s="28">
        <v>6.3</v>
      </c>
      <c r="F6053" s="28">
        <v>5.76</v>
      </c>
      <c r="G6053" s="28">
        <v>67.75</v>
      </c>
      <c r="H6053" s="28" t="s">
        <v>45</v>
      </c>
      <c r="I6053" s="28">
        <v>4.87</v>
      </c>
      <c r="J6053" s="28">
        <v>2.31</v>
      </c>
      <c r="K6053" s="28">
        <v>295.82</v>
      </c>
      <c r="L6053" s="28">
        <v>4.07</v>
      </c>
      <c r="M6053" s="28" t="s">
        <v>48</v>
      </c>
      <c r="N6053" s="28">
        <v>79.32</v>
      </c>
    </row>
    <row r="6054">
      <c r="A6054" s="28">
        <v>6053.0</v>
      </c>
      <c r="B6054" s="28">
        <v>16.0</v>
      </c>
      <c r="C6054" s="28" t="s">
        <v>44</v>
      </c>
      <c r="D6054" s="28">
        <v>4.98</v>
      </c>
      <c r="E6054" s="28">
        <v>3.53</v>
      </c>
      <c r="F6054" s="28">
        <v>4.09</v>
      </c>
      <c r="G6054" s="28">
        <v>85.88</v>
      </c>
      <c r="H6054" s="28" t="s">
        <v>51</v>
      </c>
      <c r="I6054" s="28">
        <v>0.03</v>
      </c>
      <c r="J6054" s="28">
        <v>8.58</v>
      </c>
      <c r="K6054" s="28">
        <v>276.49</v>
      </c>
      <c r="L6054" s="28">
        <v>13.81</v>
      </c>
      <c r="M6054" s="28" t="s">
        <v>48</v>
      </c>
      <c r="N6054" s="28">
        <v>36.55</v>
      </c>
    </row>
    <row r="6055">
      <c r="A6055" s="28">
        <v>6054.0</v>
      </c>
      <c r="B6055" s="28">
        <v>23.0</v>
      </c>
      <c r="C6055" s="28" t="s">
        <v>44</v>
      </c>
      <c r="D6055" s="28">
        <v>2.6</v>
      </c>
      <c r="E6055" s="28">
        <v>4.3</v>
      </c>
      <c r="F6055" s="28">
        <v>6.42</v>
      </c>
      <c r="G6055" s="28">
        <v>88.97</v>
      </c>
      <c r="H6055" s="28" t="s">
        <v>51</v>
      </c>
      <c r="I6055" s="28">
        <v>3.1</v>
      </c>
      <c r="J6055" s="28">
        <v>4.14</v>
      </c>
      <c r="K6055" s="28">
        <v>304.95</v>
      </c>
      <c r="L6055" s="28">
        <v>5.5</v>
      </c>
      <c r="M6055" s="28" t="s">
        <v>48</v>
      </c>
      <c r="N6055" s="28">
        <v>76.43</v>
      </c>
    </row>
    <row r="6056">
      <c r="A6056" s="28">
        <v>6055.0</v>
      </c>
      <c r="B6056" s="28">
        <v>18.0</v>
      </c>
      <c r="C6056" s="28" t="s">
        <v>44</v>
      </c>
      <c r="D6056" s="28">
        <v>3.66</v>
      </c>
      <c r="E6056" s="28">
        <v>1.81</v>
      </c>
      <c r="F6056" s="28">
        <v>8.98</v>
      </c>
      <c r="G6056" s="28">
        <v>89.47</v>
      </c>
      <c r="H6056" s="28" t="s">
        <v>45</v>
      </c>
      <c r="I6056" s="28">
        <v>4.33</v>
      </c>
      <c r="J6056" s="28">
        <v>6.78</v>
      </c>
      <c r="K6056" s="28">
        <v>288.82</v>
      </c>
      <c r="L6056" s="28">
        <v>8.61</v>
      </c>
      <c r="M6056" s="28" t="s">
        <v>48</v>
      </c>
      <c r="N6056" s="28">
        <v>54.88</v>
      </c>
    </row>
    <row r="6057">
      <c r="A6057" s="28">
        <v>6056.0</v>
      </c>
      <c r="B6057" s="28">
        <v>22.0</v>
      </c>
      <c r="C6057" s="28" t="s">
        <v>44</v>
      </c>
      <c r="D6057" s="28">
        <v>1.73</v>
      </c>
      <c r="E6057" s="28">
        <v>8.07</v>
      </c>
      <c r="F6057" s="28">
        <v>5.75</v>
      </c>
      <c r="G6057" s="28">
        <v>75.0</v>
      </c>
      <c r="H6057" s="28" t="s">
        <v>47</v>
      </c>
      <c r="I6057" s="28">
        <v>4.46</v>
      </c>
      <c r="J6057" s="28">
        <v>4.08</v>
      </c>
      <c r="K6057" s="28">
        <v>301.5</v>
      </c>
      <c r="L6057" s="28">
        <v>5.85</v>
      </c>
      <c r="M6057" s="28" t="s">
        <v>50</v>
      </c>
      <c r="N6057" s="28">
        <v>87.05</v>
      </c>
    </row>
    <row r="6058">
      <c r="A6058" s="28">
        <v>6057.0</v>
      </c>
      <c r="B6058" s="28">
        <v>16.0</v>
      </c>
      <c r="C6058" s="28" t="s">
        <v>49</v>
      </c>
      <c r="D6058" s="28">
        <v>6.93</v>
      </c>
      <c r="E6058" s="28">
        <v>3.91</v>
      </c>
      <c r="F6058" s="28">
        <v>8.81</v>
      </c>
      <c r="G6058" s="28">
        <v>94.93</v>
      </c>
      <c r="H6058" s="28" t="s">
        <v>51</v>
      </c>
      <c r="I6058" s="28">
        <v>3.6</v>
      </c>
      <c r="J6058" s="28">
        <v>12.78</v>
      </c>
      <c r="K6058" s="28">
        <v>205.2</v>
      </c>
      <c r="L6058" s="28">
        <v>12.59</v>
      </c>
      <c r="M6058" s="28" t="s">
        <v>46</v>
      </c>
      <c r="N6058" s="28">
        <v>45.87</v>
      </c>
    </row>
    <row r="6059">
      <c r="A6059" s="28">
        <v>6058.0</v>
      </c>
      <c r="B6059" s="28">
        <v>16.0</v>
      </c>
      <c r="C6059" s="28" t="s">
        <v>49</v>
      </c>
      <c r="D6059" s="28">
        <v>4.69</v>
      </c>
      <c r="E6059" s="28">
        <v>7.01</v>
      </c>
      <c r="F6059" s="28">
        <v>4.51</v>
      </c>
      <c r="G6059" s="28">
        <v>81.76</v>
      </c>
      <c r="H6059" s="28" t="s">
        <v>47</v>
      </c>
      <c r="I6059" s="28">
        <v>2.87</v>
      </c>
      <c r="J6059" s="28">
        <v>5.86</v>
      </c>
      <c r="K6059" s="28">
        <v>275.47</v>
      </c>
      <c r="L6059" s="28">
        <v>9.77</v>
      </c>
      <c r="M6059" s="28" t="s">
        <v>50</v>
      </c>
      <c r="N6059" s="28">
        <v>65.26</v>
      </c>
    </row>
    <row r="6060">
      <c r="A6060" s="28">
        <v>6059.0</v>
      </c>
      <c r="B6060" s="28">
        <v>24.0</v>
      </c>
      <c r="C6060" s="28" t="s">
        <v>49</v>
      </c>
      <c r="D6060" s="28">
        <v>7.56</v>
      </c>
      <c r="E6060" s="28">
        <v>4.22</v>
      </c>
      <c r="F6060" s="28">
        <v>4.87</v>
      </c>
      <c r="G6060" s="28">
        <v>77.54</v>
      </c>
      <c r="H6060" s="28" t="s">
        <v>47</v>
      </c>
      <c r="I6060" s="28">
        <v>2.29</v>
      </c>
      <c r="J6060" s="28">
        <v>11.36</v>
      </c>
      <c r="K6060" s="28">
        <v>220.07</v>
      </c>
      <c r="L6060" s="28">
        <v>18.02</v>
      </c>
      <c r="M6060" s="28" t="s">
        <v>46</v>
      </c>
      <c r="N6060" s="28">
        <v>29.2416589563807</v>
      </c>
    </row>
    <row r="6061">
      <c r="A6061" s="28">
        <v>6060.0</v>
      </c>
      <c r="B6061" s="28">
        <v>23.0</v>
      </c>
      <c r="C6061" s="28" t="s">
        <v>44</v>
      </c>
      <c r="D6061" s="28">
        <v>4.6</v>
      </c>
      <c r="E6061" s="28">
        <v>5.18</v>
      </c>
      <c r="F6061" s="28">
        <v>7.62</v>
      </c>
      <c r="G6061" s="28">
        <v>92.42</v>
      </c>
      <c r="H6061" s="28" t="s">
        <v>45</v>
      </c>
      <c r="I6061" s="28">
        <v>2.25</v>
      </c>
      <c r="J6061" s="28">
        <v>6.36</v>
      </c>
      <c r="K6061" s="28">
        <v>259.21</v>
      </c>
      <c r="L6061" s="28">
        <v>9.09</v>
      </c>
      <c r="M6061" s="28" t="s">
        <v>48</v>
      </c>
      <c r="N6061" s="28">
        <v>78.64</v>
      </c>
    </row>
    <row r="6062">
      <c r="A6062" s="28">
        <v>6061.0</v>
      </c>
      <c r="B6062" s="28">
        <v>18.0</v>
      </c>
      <c r="C6062" s="28" t="s">
        <v>44</v>
      </c>
      <c r="D6062" s="28">
        <v>0.99</v>
      </c>
      <c r="E6062" s="28">
        <v>6.0</v>
      </c>
      <c r="F6062" s="28">
        <v>6.51</v>
      </c>
      <c r="G6062" s="28">
        <v>69.74</v>
      </c>
      <c r="H6062" s="28" t="s">
        <v>47</v>
      </c>
      <c r="I6062" s="28">
        <v>2.13</v>
      </c>
      <c r="J6062" s="28">
        <v>3.59</v>
      </c>
      <c r="K6062" s="28">
        <v>317.11</v>
      </c>
      <c r="L6062" s="28">
        <v>1.68</v>
      </c>
      <c r="M6062" s="28" t="s">
        <v>48</v>
      </c>
      <c r="N6062" s="28">
        <v>81.16</v>
      </c>
    </row>
    <row r="6063">
      <c r="A6063" s="28">
        <v>6062.0</v>
      </c>
      <c r="B6063" s="28">
        <v>21.0</v>
      </c>
      <c r="C6063" s="28" t="s">
        <v>49</v>
      </c>
      <c r="D6063" s="28">
        <v>1.37</v>
      </c>
      <c r="E6063" s="28">
        <v>8.22</v>
      </c>
      <c r="F6063" s="28">
        <v>7.83</v>
      </c>
      <c r="G6063" s="28">
        <v>94.41</v>
      </c>
      <c r="H6063" s="28" t="s">
        <v>47</v>
      </c>
      <c r="I6063" s="28">
        <v>3.5</v>
      </c>
      <c r="J6063" s="28">
        <v>3.29</v>
      </c>
      <c r="K6063" s="28">
        <v>323.88</v>
      </c>
      <c r="L6063" s="28">
        <v>3.4</v>
      </c>
      <c r="M6063" s="28" t="s">
        <v>48</v>
      </c>
      <c r="N6063" s="28">
        <v>100.0</v>
      </c>
    </row>
    <row r="6064">
      <c r="A6064" s="28">
        <v>6063.0</v>
      </c>
      <c r="B6064" s="28">
        <v>18.0</v>
      </c>
      <c r="C6064" s="28" t="s">
        <v>44</v>
      </c>
      <c r="D6064" s="28">
        <v>7.91</v>
      </c>
      <c r="E6064" s="28">
        <v>2.9</v>
      </c>
      <c r="F6064" s="28">
        <v>8.32</v>
      </c>
      <c r="G6064" s="28">
        <v>81.55</v>
      </c>
      <c r="H6064" s="28" t="s">
        <v>47</v>
      </c>
      <c r="I6064" s="28">
        <v>3.66</v>
      </c>
      <c r="J6064" s="28">
        <v>13.89</v>
      </c>
      <c r="K6064" s="28">
        <v>240.49</v>
      </c>
      <c r="L6064" s="28">
        <v>17.64</v>
      </c>
      <c r="M6064" s="28" t="s">
        <v>46</v>
      </c>
      <c r="N6064" s="28">
        <v>21.31</v>
      </c>
    </row>
    <row r="6065">
      <c r="A6065" s="28">
        <v>6064.0</v>
      </c>
      <c r="B6065" s="28">
        <v>19.0</v>
      </c>
      <c r="C6065" s="28" t="s">
        <v>49</v>
      </c>
      <c r="D6065" s="28">
        <v>5.8</v>
      </c>
      <c r="E6065" s="28">
        <v>4.59</v>
      </c>
      <c r="F6065" s="28">
        <v>5.26</v>
      </c>
      <c r="G6065" s="28">
        <v>96.0</v>
      </c>
      <c r="H6065" s="28" t="s">
        <v>51</v>
      </c>
      <c r="I6065" s="28">
        <v>2.57</v>
      </c>
      <c r="J6065" s="28">
        <v>6.96</v>
      </c>
      <c r="K6065" s="28">
        <v>252.13</v>
      </c>
      <c r="L6065" s="28">
        <v>11.69</v>
      </c>
      <c r="M6065" s="28" t="s">
        <v>46</v>
      </c>
      <c r="N6065" s="28">
        <v>53.95</v>
      </c>
    </row>
    <row r="6066">
      <c r="A6066" s="28">
        <v>6065.0</v>
      </c>
      <c r="B6066" s="28">
        <v>16.0</v>
      </c>
      <c r="C6066" s="28" t="s">
        <v>49</v>
      </c>
      <c r="D6066" s="28">
        <v>0.39</v>
      </c>
      <c r="E6066" s="28">
        <v>2.17</v>
      </c>
      <c r="F6066" s="28">
        <v>7.41</v>
      </c>
      <c r="G6066" s="28">
        <v>68.06</v>
      </c>
      <c r="H6066" s="28" t="s">
        <v>51</v>
      </c>
      <c r="I6066" s="28">
        <v>3.7</v>
      </c>
      <c r="J6066" s="28">
        <v>4.1</v>
      </c>
      <c r="K6066" s="28">
        <v>322.71</v>
      </c>
      <c r="L6066" s="28">
        <v>1.69</v>
      </c>
      <c r="M6066" s="28" t="s">
        <v>48</v>
      </c>
      <c r="N6066" s="28">
        <v>64.09</v>
      </c>
    </row>
    <row r="6067">
      <c r="A6067" s="28">
        <v>6066.0</v>
      </c>
      <c r="B6067" s="28">
        <v>20.0</v>
      </c>
      <c r="C6067" s="28" t="s">
        <v>44</v>
      </c>
      <c r="D6067" s="28">
        <v>5.63</v>
      </c>
      <c r="E6067" s="28">
        <v>1.68</v>
      </c>
      <c r="F6067" s="28">
        <v>7.04</v>
      </c>
      <c r="G6067" s="28">
        <v>97.44</v>
      </c>
      <c r="H6067" s="28" t="s">
        <v>45</v>
      </c>
      <c r="I6067" s="28">
        <v>2.64</v>
      </c>
      <c r="J6067" s="28">
        <v>9.67</v>
      </c>
      <c r="K6067" s="28">
        <v>241.38</v>
      </c>
      <c r="L6067" s="28">
        <v>16.4</v>
      </c>
      <c r="M6067" s="28" t="s">
        <v>46</v>
      </c>
      <c r="N6067" s="28">
        <v>43.8</v>
      </c>
    </row>
    <row r="6068">
      <c r="A6068" s="28">
        <v>6067.0</v>
      </c>
      <c r="B6068" s="28">
        <v>16.0</v>
      </c>
      <c r="C6068" s="28" t="s">
        <v>44</v>
      </c>
      <c r="D6068" s="28">
        <v>3.3</v>
      </c>
      <c r="E6068" s="28">
        <v>6.44</v>
      </c>
      <c r="F6068" s="28">
        <v>8.31</v>
      </c>
      <c r="G6068" s="28">
        <v>87.52</v>
      </c>
      <c r="H6068" s="28" t="s">
        <v>47</v>
      </c>
      <c r="I6068" s="28">
        <v>0.49</v>
      </c>
      <c r="J6068" s="28">
        <v>8.16</v>
      </c>
      <c r="K6068" s="28">
        <v>264.17</v>
      </c>
      <c r="L6068" s="28">
        <v>6.75</v>
      </c>
      <c r="M6068" s="28" t="s">
        <v>48</v>
      </c>
      <c r="N6068" s="28">
        <v>84.01</v>
      </c>
    </row>
    <row r="6069">
      <c r="A6069" s="28">
        <v>6068.0</v>
      </c>
      <c r="B6069" s="28">
        <v>16.0</v>
      </c>
      <c r="C6069" s="28" t="s">
        <v>44</v>
      </c>
      <c r="D6069" s="28">
        <v>2.46</v>
      </c>
      <c r="E6069" s="28">
        <v>2.7</v>
      </c>
      <c r="F6069" s="28">
        <v>6.15</v>
      </c>
      <c r="G6069" s="28">
        <v>84.73</v>
      </c>
      <c r="H6069" s="28" t="s">
        <v>51</v>
      </c>
      <c r="I6069" s="28">
        <v>4.26</v>
      </c>
      <c r="J6069" s="28">
        <v>6.59</v>
      </c>
      <c r="K6069" s="28">
        <v>301.28</v>
      </c>
      <c r="L6069" s="28">
        <v>8.65</v>
      </c>
      <c r="M6069" s="28" t="s">
        <v>48</v>
      </c>
      <c r="N6069" s="28">
        <v>59.27</v>
      </c>
    </row>
    <row r="6070">
      <c r="A6070" s="28">
        <v>6069.0</v>
      </c>
      <c r="B6070" s="28">
        <v>22.0</v>
      </c>
      <c r="C6070" s="28" t="s">
        <v>44</v>
      </c>
      <c r="D6070" s="28">
        <v>1.23</v>
      </c>
      <c r="E6070" s="28">
        <v>1.54</v>
      </c>
      <c r="F6070" s="28">
        <v>4.26</v>
      </c>
      <c r="G6070" s="28">
        <v>76.88</v>
      </c>
      <c r="H6070" s="28" t="s">
        <v>51</v>
      </c>
      <c r="I6070" s="28">
        <v>4.35</v>
      </c>
      <c r="J6070" s="28">
        <v>3.39</v>
      </c>
      <c r="K6070" s="28">
        <v>308.47</v>
      </c>
      <c r="L6070" s="28">
        <v>2.37</v>
      </c>
      <c r="M6070" s="28" t="s">
        <v>48</v>
      </c>
      <c r="N6070" s="28">
        <v>64.5449510737004</v>
      </c>
    </row>
    <row r="6071">
      <c r="A6071" s="28">
        <v>6070.0</v>
      </c>
      <c r="B6071" s="28">
        <v>21.0</v>
      </c>
      <c r="C6071" s="28" t="s">
        <v>44</v>
      </c>
      <c r="D6071" s="28">
        <v>6.72</v>
      </c>
      <c r="E6071" s="28">
        <v>9.07</v>
      </c>
      <c r="F6071" s="28">
        <v>6.87</v>
      </c>
      <c r="G6071" s="28">
        <v>98.25</v>
      </c>
      <c r="H6071" s="28" t="s">
        <v>45</v>
      </c>
      <c r="I6071" s="28">
        <v>1.33</v>
      </c>
      <c r="J6071" s="28">
        <v>10.71</v>
      </c>
      <c r="K6071" s="28">
        <v>224.88</v>
      </c>
      <c r="L6071" s="28">
        <v>16.09</v>
      </c>
      <c r="M6071" s="28" t="s">
        <v>46</v>
      </c>
      <c r="N6071" s="28">
        <v>82.2993369653163</v>
      </c>
    </row>
    <row r="6072">
      <c r="A6072" s="28">
        <v>6071.0</v>
      </c>
      <c r="B6072" s="28">
        <v>17.0</v>
      </c>
      <c r="C6072" s="28" t="s">
        <v>44</v>
      </c>
      <c r="D6072" s="28">
        <v>0.51</v>
      </c>
      <c r="E6072" s="28">
        <v>5.81</v>
      </c>
      <c r="F6072" s="28">
        <v>8.79</v>
      </c>
      <c r="G6072" s="28">
        <v>77.76</v>
      </c>
      <c r="H6072" s="28" t="s">
        <v>51</v>
      </c>
      <c r="I6072" s="28">
        <v>3.93</v>
      </c>
      <c r="J6072" s="28">
        <v>6.38</v>
      </c>
      <c r="K6072" s="28">
        <v>313.4</v>
      </c>
      <c r="L6072" s="28">
        <v>5.25</v>
      </c>
      <c r="M6072" s="28" t="s">
        <v>48</v>
      </c>
      <c r="N6072" s="28">
        <v>95.0023093014094</v>
      </c>
    </row>
    <row r="6073">
      <c r="A6073" s="28">
        <v>6072.0</v>
      </c>
      <c r="B6073" s="28">
        <v>17.0</v>
      </c>
      <c r="C6073" s="28" t="s">
        <v>44</v>
      </c>
      <c r="D6073" s="28">
        <v>2.32</v>
      </c>
      <c r="E6073" s="28">
        <v>2.21</v>
      </c>
      <c r="F6073" s="28">
        <v>4.07</v>
      </c>
      <c r="G6073" s="28">
        <v>79.94</v>
      </c>
      <c r="H6073" s="28" t="s">
        <v>45</v>
      </c>
      <c r="I6073" s="28">
        <v>2.56</v>
      </c>
      <c r="J6073" s="28">
        <v>7.56</v>
      </c>
      <c r="K6073" s="28">
        <v>298.33</v>
      </c>
      <c r="L6073" s="28">
        <v>10.32</v>
      </c>
      <c r="M6073" s="28" t="s">
        <v>48</v>
      </c>
      <c r="N6073" s="28">
        <v>50.07</v>
      </c>
    </row>
    <row r="6074">
      <c r="A6074" s="28">
        <v>6073.0</v>
      </c>
      <c r="B6074" s="28">
        <v>22.0</v>
      </c>
      <c r="C6074" s="28" t="s">
        <v>49</v>
      </c>
      <c r="D6074" s="28">
        <v>2.45</v>
      </c>
      <c r="E6074" s="28">
        <v>1.48</v>
      </c>
      <c r="F6074" s="28">
        <v>5.2</v>
      </c>
      <c r="G6074" s="28">
        <v>91.26</v>
      </c>
      <c r="H6074" s="28" t="s">
        <v>47</v>
      </c>
      <c r="I6074" s="28">
        <v>0.62</v>
      </c>
      <c r="J6074" s="28">
        <v>5.72</v>
      </c>
      <c r="K6074" s="28">
        <v>299.67</v>
      </c>
      <c r="L6074" s="28">
        <v>7.32</v>
      </c>
      <c r="M6074" s="28" t="s">
        <v>48</v>
      </c>
      <c r="N6074" s="28">
        <v>47.64</v>
      </c>
    </row>
    <row r="6075">
      <c r="A6075" s="28">
        <v>6074.0</v>
      </c>
      <c r="B6075" s="28">
        <v>16.0</v>
      </c>
      <c r="C6075" s="28" t="s">
        <v>49</v>
      </c>
      <c r="D6075" s="28">
        <v>1.29</v>
      </c>
      <c r="E6075" s="28">
        <v>2.08</v>
      </c>
      <c r="F6075" s="28">
        <v>5.58</v>
      </c>
      <c r="G6075" s="28">
        <v>71.39</v>
      </c>
      <c r="H6075" s="28" t="s">
        <v>47</v>
      </c>
      <c r="I6075" s="28">
        <v>1.99</v>
      </c>
      <c r="J6075" s="28">
        <v>4.68</v>
      </c>
      <c r="K6075" s="28">
        <v>310.8</v>
      </c>
      <c r="L6075" s="28">
        <v>3.48</v>
      </c>
      <c r="M6075" s="28" t="s">
        <v>48</v>
      </c>
      <c r="N6075" s="28">
        <v>63.12</v>
      </c>
    </row>
    <row r="6076">
      <c r="A6076" s="28">
        <v>6075.0</v>
      </c>
      <c r="B6076" s="28">
        <v>17.0</v>
      </c>
      <c r="C6076" s="28" t="s">
        <v>44</v>
      </c>
      <c r="D6076" s="28">
        <v>4.07</v>
      </c>
      <c r="E6076" s="28">
        <v>5.24</v>
      </c>
      <c r="F6076" s="28">
        <v>7.83</v>
      </c>
      <c r="G6076" s="28">
        <v>71.66</v>
      </c>
      <c r="H6076" s="28" t="s">
        <v>45</v>
      </c>
      <c r="I6076" s="28">
        <v>0.38</v>
      </c>
      <c r="J6076" s="28">
        <v>5.73</v>
      </c>
      <c r="K6076" s="28">
        <v>267.53</v>
      </c>
      <c r="L6076" s="28">
        <v>9.1</v>
      </c>
      <c r="M6076" s="28" t="s">
        <v>48</v>
      </c>
      <c r="N6076" s="28">
        <v>67.96</v>
      </c>
    </row>
    <row r="6077">
      <c r="A6077" s="28">
        <v>6076.0</v>
      </c>
      <c r="B6077" s="28">
        <v>23.0</v>
      </c>
      <c r="C6077" s="28" t="s">
        <v>49</v>
      </c>
      <c r="D6077" s="28">
        <v>0.09</v>
      </c>
      <c r="E6077" s="28">
        <v>7.02</v>
      </c>
      <c r="F6077" s="28">
        <v>5.62</v>
      </c>
      <c r="G6077" s="28">
        <v>91.01</v>
      </c>
      <c r="H6077" s="28" t="s">
        <v>51</v>
      </c>
      <c r="I6077" s="28">
        <v>3.93</v>
      </c>
      <c r="J6077" s="28">
        <v>3.94</v>
      </c>
      <c r="K6077" s="28">
        <v>310.44</v>
      </c>
      <c r="L6077" s="28">
        <v>5.94</v>
      </c>
      <c r="M6077" s="28" t="s">
        <v>50</v>
      </c>
      <c r="N6077" s="28">
        <v>96.16</v>
      </c>
    </row>
    <row r="6078">
      <c r="A6078" s="28">
        <v>6077.0</v>
      </c>
      <c r="B6078" s="28">
        <v>21.0</v>
      </c>
      <c r="C6078" s="28" t="s">
        <v>49</v>
      </c>
      <c r="D6078" s="28">
        <v>2.41</v>
      </c>
      <c r="E6078" s="28">
        <v>6.77</v>
      </c>
      <c r="F6078" s="28">
        <v>5.2</v>
      </c>
      <c r="G6078" s="28">
        <v>65.14</v>
      </c>
      <c r="H6078" s="28" t="s">
        <v>51</v>
      </c>
      <c r="I6078" s="28">
        <v>0.98</v>
      </c>
      <c r="J6078" s="28">
        <v>4.81</v>
      </c>
      <c r="K6078" s="28">
        <v>292.25</v>
      </c>
      <c r="L6078" s="28">
        <v>6.35</v>
      </c>
      <c r="M6078" s="28" t="s">
        <v>48</v>
      </c>
      <c r="N6078" s="28">
        <v>76.01</v>
      </c>
    </row>
    <row r="6079">
      <c r="A6079" s="28">
        <v>6078.0</v>
      </c>
      <c r="B6079" s="28">
        <v>17.0</v>
      </c>
      <c r="C6079" s="28" t="s">
        <v>49</v>
      </c>
      <c r="D6079" s="28">
        <v>7.47</v>
      </c>
      <c r="E6079" s="28">
        <v>2.3</v>
      </c>
      <c r="F6079" s="28">
        <v>7.24</v>
      </c>
      <c r="G6079" s="28">
        <v>92.92</v>
      </c>
      <c r="H6079" s="28" t="s">
        <v>47</v>
      </c>
      <c r="I6079" s="28">
        <v>0.82</v>
      </c>
      <c r="J6079" s="28">
        <v>9.01</v>
      </c>
      <c r="K6079" s="28">
        <v>238.38</v>
      </c>
      <c r="L6079" s="28">
        <v>13.09</v>
      </c>
      <c r="M6079" s="28" t="s">
        <v>46</v>
      </c>
      <c r="N6079" s="28">
        <v>36.29</v>
      </c>
    </row>
    <row r="6080">
      <c r="A6080" s="28">
        <v>6079.0</v>
      </c>
      <c r="B6080" s="28">
        <v>22.0</v>
      </c>
      <c r="C6080" s="28" t="s">
        <v>49</v>
      </c>
      <c r="D6080" s="28">
        <v>2.48</v>
      </c>
      <c r="E6080" s="28">
        <v>6.7</v>
      </c>
      <c r="F6080" s="28">
        <v>4.23</v>
      </c>
      <c r="G6080" s="28">
        <v>85.01</v>
      </c>
      <c r="H6080" s="28" t="s">
        <v>47</v>
      </c>
      <c r="I6080" s="28">
        <v>1.04</v>
      </c>
      <c r="J6080" s="28">
        <v>5.85</v>
      </c>
      <c r="K6080" s="28">
        <v>299.29</v>
      </c>
      <c r="L6080" s="28">
        <v>5.88</v>
      </c>
      <c r="M6080" s="28" t="s">
        <v>48</v>
      </c>
      <c r="N6080" s="28">
        <v>79.62</v>
      </c>
    </row>
    <row r="6081">
      <c r="A6081" s="28">
        <v>6080.0</v>
      </c>
      <c r="B6081" s="28">
        <v>19.0</v>
      </c>
      <c r="C6081" s="28" t="s">
        <v>44</v>
      </c>
      <c r="D6081" s="28">
        <v>2.88</v>
      </c>
      <c r="E6081" s="28">
        <v>4.64</v>
      </c>
      <c r="F6081" s="28">
        <v>4.85</v>
      </c>
      <c r="G6081" s="28">
        <v>81.56</v>
      </c>
      <c r="H6081" s="28" t="s">
        <v>47</v>
      </c>
      <c r="I6081" s="28">
        <v>1.13</v>
      </c>
      <c r="J6081" s="28">
        <v>4.11</v>
      </c>
      <c r="K6081" s="28">
        <v>301.24</v>
      </c>
      <c r="L6081" s="28">
        <v>5.56</v>
      </c>
      <c r="M6081" s="28" t="s">
        <v>48</v>
      </c>
      <c r="N6081" s="28">
        <v>55.41</v>
      </c>
    </row>
    <row r="6082">
      <c r="A6082" s="28">
        <v>6081.0</v>
      </c>
      <c r="B6082" s="28">
        <v>17.0</v>
      </c>
      <c r="C6082" s="28" t="s">
        <v>44</v>
      </c>
      <c r="D6082" s="28">
        <v>3.79</v>
      </c>
      <c r="E6082" s="28">
        <v>5.18</v>
      </c>
      <c r="F6082" s="28">
        <v>6.04</v>
      </c>
      <c r="G6082" s="28">
        <v>69.16</v>
      </c>
      <c r="H6082" s="28" t="s">
        <v>45</v>
      </c>
      <c r="I6082" s="28">
        <v>3.37</v>
      </c>
      <c r="J6082" s="28">
        <v>5.39</v>
      </c>
      <c r="K6082" s="28">
        <v>274.87</v>
      </c>
      <c r="L6082" s="28">
        <v>9.84</v>
      </c>
      <c r="M6082" s="28" t="s">
        <v>48</v>
      </c>
      <c r="N6082" s="28">
        <v>51.86</v>
      </c>
    </row>
    <row r="6083">
      <c r="A6083" s="28">
        <v>6082.0</v>
      </c>
      <c r="B6083" s="28">
        <v>21.0</v>
      </c>
      <c r="C6083" s="28" t="s">
        <v>49</v>
      </c>
      <c r="D6083" s="28">
        <v>4.49</v>
      </c>
      <c r="E6083" s="28">
        <v>8.21</v>
      </c>
      <c r="F6083" s="28">
        <v>5.78</v>
      </c>
      <c r="G6083" s="28">
        <v>91.45</v>
      </c>
      <c r="H6083" s="28" t="s">
        <v>45</v>
      </c>
      <c r="I6083" s="28">
        <v>3.19</v>
      </c>
      <c r="J6083" s="28">
        <v>6.59</v>
      </c>
      <c r="K6083" s="28">
        <v>255.02</v>
      </c>
      <c r="L6083" s="28">
        <v>7.59</v>
      </c>
      <c r="M6083" s="28" t="s">
        <v>50</v>
      </c>
      <c r="N6083" s="28">
        <v>80.4</v>
      </c>
    </row>
    <row r="6084">
      <c r="A6084" s="28">
        <v>6083.0</v>
      </c>
      <c r="B6084" s="28">
        <v>24.0</v>
      </c>
      <c r="C6084" s="28" t="s">
        <v>49</v>
      </c>
      <c r="D6084" s="28">
        <v>6.47</v>
      </c>
      <c r="E6084" s="28">
        <v>3.99</v>
      </c>
      <c r="F6084" s="28">
        <v>5.74</v>
      </c>
      <c r="G6084" s="28">
        <v>92.2</v>
      </c>
      <c r="H6084" s="28" t="s">
        <v>51</v>
      </c>
      <c r="I6084" s="28">
        <v>0.65</v>
      </c>
      <c r="J6084" s="28">
        <v>12.42</v>
      </c>
      <c r="K6084" s="28">
        <v>253.22</v>
      </c>
      <c r="L6084" s="28">
        <v>14.9</v>
      </c>
      <c r="M6084" s="28" t="s">
        <v>46</v>
      </c>
      <c r="N6084" s="28">
        <v>53.281054625411</v>
      </c>
    </row>
    <row r="6085">
      <c r="A6085" s="28">
        <v>6084.0</v>
      </c>
      <c r="B6085" s="28">
        <v>24.0</v>
      </c>
      <c r="C6085" s="28" t="s">
        <v>49</v>
      </c>
      <c r="D6085" s="28">
        <v>1.52</v>
      </c>
      <c r="E6085" s="28">
        <v>2.32</v>
      </c>
      <c r="F6085" s="28">
        <v>4.54</v>
      </c>
      <c r="G6085" s="28">
        <v>79.32</v>
      </c>
      <c r="H6085" s="28" t="s">
        <v>47</v>
      </c>
      <c r="I6085" s="28">
        <v>3.62</v>
      </c>
      <c r="J6085" s="28">
        <v>6.56</v>
      </c>
      <c r="K6085" s="28">
        <v>302.59</v>
      </c>
      <c r="L6085" s="28">
        <v>5.99</v>
      </c>
      <c r="M6085" s="28" t="s">
        <v>48</v>
      </c>
      <c r="N6085" s="28">
        <v>53.5</v>
      </c>
    </row>
    <row r="6086">
      <c r="A6086" s="28">
        <v>6085.0</v>
      </c>
      <c r="B6086" s="28">
        <v>23.0</v>
      </c>
      <c r="C6086" s="28" t="s">
        <v>52</v>
      </c>
      <c r="D6086" s="28">
        <v>6.97</v>
      </c>
      <c r="E6086" s="28">
        <v>8.86</v>
      </c>
      <c r="F6086" s="28">
        <v>5.8</v>
      </c>
      <c r="G6086" s="28">
        <v>75.57</v>
      </c>
      <c r="H6086" s="28" t="s">
        <v>45</v>
      </c>
      <c r="I6086" s="28">
        <v>1.75</v>
      </c>
      <c r="J6086" s="28">
        <v>10.68</v>
      </c>
      <c r="K6086" s="28">
        <v>223.53</v>
      </c>
      <c r="L6086" s="28">
        <v>15.23</v>
      </c>
      <c r="M6086" s="28" t="s">
        <v>50</v>
      </c>
      <c r="N6086" s="28">
        <v>73.3202588941508</v>
      </c>
    </row>
    <row r="6087">
      <c r="A6087" s="28">
        <v>6086.0</v>
      </c>
      <c r="B6087" s="28">
        <v>18.0</v>
      </c>
      <c r="C6087" s="28" t="s">
        <v>49</v>
      </c>
      <c r="D6087" s="28">
        <v>6.06</v>
      </c>
      <c r="E6087" s="28">
        <v>2.91</v>
      </c>
      <c r="F6087" s="28">
        <v>7.99</v>
      </c>
      <c r="G6087" s="28">
        <v>69.85</v>
      </c>
      <c r="H6087" s="28" t="s">
        <v>45</v>
      </c>
      <c r="I6087" s="28">
        <v>2.29</v>
      </c>
      <c r="J6087" s="28">
        <v>8.22</v>
      </c>
      <c r="K6087" s="28">
        <v>253.52</v>
      </c>
      <c r="L6087" s="28">
        <v>13.38</v>
      </c>
      <c r="M6087" s="28" t="s">
        <v>46</v>
      </c>
      <c r="N6087" s="28">
        <v>42.56</v>
      </c>
    </row>
    <row r="6088">
      <c r="A6088" s="28">
        <v>6087.0</v>
      </c>
      <c r="B6088" s="28">
        <v>18.0</v>
      </c>
      <c r="C6088" s="28" t="s">
        <v>44</v>
      </c>
      <c r="D6088" s="28">
        <v>5.78</v>
      </c>
      <c r="E6088" s="28">
        <v>3.65</v>
      </c>
      <c r="F6088" s="28">
        <v>6.07</v>
      </c>
      <c r="G6088" s="28">
        <v>90.17</v>
      </c>
      <c r="H6088" s="28" t="s">
        <v>47</v>
      </c>
      <c r="I6088" s="28">
        <v>0.62</v>
      </c>
      <c r="J6088" s="28">
        <v>9.37</v>
      </c>
      <c r="K6088" s="28">
        <v>264.76</v>
      </c>
      <c r="L6088" s="28">
        <v>13.65</v>
      </c>
      <c r="M6088" s="28" t="s">
        <v>46</v>
      </c>
      <c r="N6088" s="28">
        <v>45.07</v>
      </c>
    </row>
    <row r="6089">
      <c r="A6089" s="28">
        <v>6088.0</v>
      </c>
      <c r="B6089" s="28">
        <v>17.0</v>
      </c>
      <c r="C6089" s="28" t="s">
        <v>44</v>
      </c>
      <c r="D6089" s="28">
        <v>0.69</v>
      </c>
      <c r="E6089" s="28">
        <v>7.36</v>
      </c>
      <c r="F6089" s="28">
        <v>6.93</v>
      </c>
      <c r="G6089" s="28">
        <v>85.58</v>
      </c>
      <c r="H6089" s="28" t="s">
        <v>47</v>
      </c>
      <c r="I6089" s="28">
        <v>3.54</v>
      </c>
      <c r="J6089" s="28">
        <v>4.93</v>
      </c>
      <c r="K6089" s="28">
        <v>315.55</v>
      </c>
      <c r="L6089" s="28">
        <v>3.93</v>
      </c>
      <c r="M6089" s="28" t="s">
        <v>48</v>
      </c>
      <c r="N6089" s="28">
        <v>93.23</v>
      </c>
    </row>
    <row r="6090">
      <c r="A6090" s="28">
        <v>6089.0</v>
      </c>
      <c r="B6090" s="28">
        <v>20.0</v>
      </c>
      <c r="C6090" s="28" t="s">
        <v>44</v>
      </c>
      <c r="D6090" s="28">
        <v>0.17</v>
      </c>
      <c r="E6090" s="28">
        <v>7.15</v>
      </c>
      <c r="F6090" s="28">
        <v>4.82</v>
      </c>
      <c r="G6090" s="28">
        <v>68.27</v>
      </c>
      <c r="H6090" s="28" t="s">
        <v>45</v>
      </c>
      <c r="I6090" s="28">
        <v>1.88</v>
      </c>
      <c r="J6090" s="28">
        <v>1.19</v>
      </c>
      <c r="K6090" s="28">
        <v>332.2</v>
      </c>
      <c r="L6090" s="28">
        <v>-1.0</v>
      </c>
      <c r="M6090" s="28" t="s">
        <v>50</v>
      </c>
      <c r="N6090" s="28">
        <v>77.42</v>
      </c>
    </row>
    <row r="6091">
      <c r="A6091" s="28">
        <v>6090.0</v>
      </c>
      <c r="B6091" s="28">
        <v>19.0</v>
      </c>
      <c r="C6091" s="28" t="s">
        <v>49</v>
      </c>
      <c r="D6091" s="28">
        <v>4.75</v>
      </c>
      <c r="E6091" s="28">
        <v>8.2</v>
      </c>
      <c r="F6091" s="28">
        <v>4.35</v>
      </c>
      <c r="G6091" s="28">
        <v>91.78</v>
      </c>
      <c r="H6091" s="28" t="s">
        <v>47</v>
      </c>
      <c r="I6091" s="28">
        <v>3.16</v>
      </c>
      <c r="J6091" s="28">
        <v>10.69</v>
      </c>
      <c r="K6091" s="28">
        <v>258.15</v>
      </c>
      <c r="L6091" s="28">
        <v>14.07</v>
      </c>
      <c r="M6091" s="28" t="s">
        <v>50</v>
      </c>
      <c r="N6091" s="28">
        <v>85.83</v>
      </c>
    </row>
    <row r="6092">
      <c r="A6092" s="28">
        <v>6091.0</v>
      </c>
      <c r="B6092" s="28">
        <v>22.0</v>
      </c>
      <c r="C6092" s="28" t="s">
        <v>49</v>
      </c>
      <c r="D6092" s="28">
        <v>6.91</v>
      </c>
      <c r="E6092" s="28">
        <v>2.65</v>
      </c>
      <c r="F6092" s="28">
        <v>8.4</v>
      </c>
      <c r="G6092" s="28">
        <v>95.29</v>
      </c>
      <c r="H6092" s="28" t="s">
        <v>45</v>
      </c>
      <c r="I6092" s="28">
        <v>2.14</v>
      </c>
      <c r="J6092" s="28">
        <v>11.04</v>
      </c>
      <c r="K6092" s="28">
        <v>229.8</v>
      </c>
      <c r="L6092" s="28">
        <v>14.81</v>
      </c>
      <c r="M6092" s="28" t="s">
        <v>46</v>
      </c>
      <c r="N6092" s="28">
        <v>31.15</v>
      </c>
    </row>
    <row r="6093">
      <c r="A6093" s="28">
        <v>6092.0</v>
      </c>
      <c r="B6093" s="28">
        <v>19.0</v>
      </c>
      <c r="C6093" s="28" t="s">
        <v>49</v>
      </c>
      <c r="D6093" s="28">
        <v>4.68</v>
      </c>
      <c r="E6093" s="28">
        <v>4.17</v>
      </c>
      <c r="F6093" s="28">
        <v>5.66</v>
      </c>
      <c r="G6093" s="28">
        <v>62.37</v>
      </c>
      <c r="H6093" s="28" t="s">
        <v>45</v>
      </c>
      <c r="I6093" s="28">
        <v>0.24</v>
      </c>
      <c r="J6093" s="28">
        <v>10.62</v>
      </c>
      <c r="K6093" s="28">
        <v>272.39</v>
      </c>
      <c r="L6093" s="28">
        <v>12.31</v>
      </c>
      <c r="M6093" s="28" t="s">
        <v>48</v>
      </c>
      <c r="N6093" s="28">
        <v>39.93</v>
      </c>
    </row>
    <row r="6094">
      <c r="A6094" s="28">
        <v>6093.0</v>
      </c>
      <c r="B6094" s="28">
        <v>24.0</v>
      </c>
      <c r="C6094" s="28" t="s">
        <v>49</v>
      </c>
      <c r="D6094" s="28">
        <v>1.71</v>
      </c>
      <c r="E6094" s="28">
        <v>2.13</v>
      </c>
      <c r="F6094" s="28">
        <v>5.75</v>
      </c>
      <c r="G6094" s="28">
        <v>90.9</v>
      </c>
      <c r="H6094" s="28" t="s">
        <v>45</v>
      </c>
      <c r="I6094" s="28">
        <v>3.52</v>
      </c>
      <c r="J6094" s="28">
        <v>5.06</v>
      </c>
      <c r="K6094" s="28">
        <v>295.95</v>
      </c>
      <c r="L6094" s="28">
        <v>2.67</v>
      </c>
      <c r="M6094" s="28" t="s">
        <v>48</v>
      </c>
      <c r="N6094" s="28">
        <v>76.58</v>
      </c>
    </row>
    <row r="6095">
      <c r="A6095" s="28">
        <v>6094.0</v>
      </c>
      <c r="B6095" s="28">
        <v>17.0</v>
      </c>
      <c r="C6095" s="28" t="s">
        <v>49</v>
      </c>
      <c r="D6095" s="28">
        <v>0.72</v>
      </c>
      <c r="E6095" s="28">
        <v>5.87</v>
      </c>
      <c r="F6095" s="28">
        <v>8.39</v>
      </c>
      <c r="G6095" s="28">
        <v>94.11</v>
      </c>
      <c r="H6095" s="28" t="s">
        <v>47</v>
      </c>
      <c r="I6095" s="28">
        <v>2.76</v>
      </c>
      <c r="J6095" s="28">
        <v>4.84</v>
      </c>
      <c r="K6095" s="28">
        <v>323.41</v>
      </c>
      <c r="L6095" s="28">
        <v>3.58</v>
      </c>
      <c r="M6095" s="28" t="s">
        <v>48</v>
      </c>
      <c r="N6095" s="28">
        <v>90.63</v>
      </c>
    </row>
    <row r="6096">
      <c r="A6096" s="28">
        <v>6095.0</v>
      </c>
      <c r="B6096" s="28">
        <v>21.0</v>
      </c>
      <c r="C6096" s="28" t="s">
        <v>49</v>
      </c>
      <c r="D6096" s="28">
        <v>5.6</v>
      </c>
      <c r="E6096" s="28">
        <v>3.63</v>
      </c>
      <c r="F6096" s="28">
        <v>7.54</v>
      </c>
      <c r="G6096" s="28">
        <v>99.66</v>
      </c>
      <c r="H6096" s="28" t="s">
        <v>51</v>
      </c>
      <c r="I6096" s="28">
        <v>2.17</v>
      </c>
      <c r="J6096" s="28">
        <v>8.91</v>
      </c>
      <c r="K6096" s="28">
        <v>254.51</v>
      </c>
      <c r="L6096" s="28">
        <v>13.24</v>
      </c>
      <c r="M6096" s="28" t="s">
        <v>46</v>
      </c>
      <c r="N6096" s="28">
        <v>52.52</v>
      </c>
    </row>
    <row r="6097">
      <c r="A6097" s="28">
        <v>6096.0</v>
      </c>
      <c r="B6097" s="28">
        <v>22.0</v>
      </c>
      <c r="C6097" s="28" t="s">
        <v>49</v>
      </c>
      <c r="D6097" s="28">
        <v>5.77</v>
      </c>
      <c r="E6097" s="28">
        <v>7.2</v>
      </c>
      <c r="F6097" s="28">
        <v>7.78</v>
      </c>
      <c r="G6097" s="28">
        <v>69.5</v>
      </c>
      <c r="H6097" s="28" t="s">
        <v>45</v>
      </c>
      <c r="I6097" s="28">
        <v>1.01</v>
      </c>
      <c r="J6097" s="28">
        <v>6.82</v>
      </c>
      <c r="K6097" s="28">
        <v>262.95</v>
      </c>
      <c r="L6097" s="28">
        <v>12.14</v>
      </c>
      <c r="M6097" s="28" t="s">
        <v>46</v>
      </c>
      <c r="N6097" s="28">
        <v>83.7663906394277</v>
      </c>
    </row>
    <row r="6098">
      <c r="A6098" s="28">
        <v>6097.0</v>
      </c>
      <c r="B6098" s="28">
        <v>19.0</v>
      </c>
      <c r="C6098" s="28" t="s">
        <v>44</v>
      </c>
      <c r="D6098" s="28">
        <v>1.38</v>
      </c>
      <c r="E6098" s="28">
        <v>1.0</v>
      </c>
      <c r="F6098" s="28">
        <v>7.41</v>
      </c>
      <c r="G6098" s="28">
        <v>74.84</v>
      </c>
      <c r="H6098" s="28" t="s">
        <v>45</v>
      </c>
      <c r="I6098" s="28">
        <v>3.12</v>
      </c>
      <c r="J6098" s="28">
        <v>6.63</v>
      </c>
      <c r="K6098" s="28">
        <v>309.75</v>
      </c>
      <c r="L6098" s="28">
        <v>3.82</v>
      </c>
      <c r="M6098" s="28" t="s">
        <v>48</v>
      </c>
      <c r="N6098" s="28">
        <v>62.26</v>
      </c>
    </row>
    <row r="6099">
      <c r="A6099" s="28">
        <v>6098.0</v>
      </c>
      <c r="B6099" s="28">
        <v>21.0</v>
      </c>
      <c r="C6099" s="28" t="s">
        <v>49</v>
      </c>
      <c r="D6099" s="28">
        <v>0.23</v>
      </c>
      <c r="E6099" s="28">
        <v>1.54</v>
      </c>
      <c r="F6099" s="28">
        <v>4.53</v>
      </c>
      <c r="G6099" s="28">
        <v>98.65</v>
      </c>
      <c r="H6099" s="28" t="s">
        <v>47</v>
      </c>
      <c r="I6099" s="28">
        <v>1.38</v>
      </c>
      <c r="J6099" s="28">
        <v>3.48</v>
      </c>
      <c r="K6099" s="28">
        <v>308.24</v>
      </c>
      <c r="L6099" s="28">
        <v>4.34</v>
      </c>
      <c r="M6099" s="28" t="s">
        <v>48</v>
      </c>
      <c r="N6099" s="28">
        <v>58.95</v>
      </c>
    </row>
    <row r="6100">
      <c r="A6100" s="28">
        <v>6099.0</v>
      </c>
      <c r="B6100" s="28">
        <v>22.0</v>
      </c>
      <c r="C6100" s="28" t="s">
        <v>49</v>
      </c>
      <c r="D6100" s="28">
        <v>3.27</v>
      </c>
      <c r="E6100" s="28">
        <v>4.89</v>
      </c>
      <c r="F6100" s="28">
        <v>8.79</v>
      </c>
      <c r="G6100" s="28">
        <v>63.76</v>
      </c>
      <c r="H6100" s="28" t="s">
        <v>51</v>
      </c>
      <c r="I6100" s="28">
        <v>2.15</v>
      </c>
      <c r="J6100" s="28">
        <v>6.62</v>
      </c>
      <c r="K6100" s="28">
        <v>260.84</v>
      </c>
      <c r="L6100" s="28">
        <v>9.38</v>
      </c>
      <c r="M6100" s="28" t="s">
        <v>48</v>
      </c>
      <c r="N6100" s="28">
        <v>79.28</v>
      </c>
    </row>
    <row r="6101">
      <c r="A6101" s="28">
        <v>6100.0</v>
      </c>
      <c r="B6101" s="28">
        <v>19.0</v>
      </c>
      <c r="C6101" s="28" t="s">
        <v>44</v>
      </c>
      <c r="D6101" s="28">
        <v>4.66</v>
      </c>
      <c r="E6101" s="28">
        <v>9.62</v>
      </c>
      <c r="F6101" s="28">
        <v>8.55</v>
      </c>
      <c r="G6101" s="28">
        <v>80.95</v>
      </c>
      <c r="H6101" s="28" t="s">
        <v>47</v>
      </c>
      <c r="I6101" s="28">
        <v>0.28</v>
      </c>
      <c r="J6101" s="28">
        <v>7.46</v>
      </c>
      <c r="K6101" s="28">
        <v>271.9</v>
      </c>
      <c r="L6101" s="28">
        <v>10.44</v>
      </c>
      <c r="M6101" s="28" t="s">
        <v>48</v>
      </c>
      <c r="N6101" s="28">
        <v>91.3</v>
      </c>
    </row>
    <row r="6102">
      <c r="A6102" s="28">
        <v>6101.0</v>
      </c>
      <c r="B6102" s="28">
        <v>23.0</v>
      </c>
      <c r="C6102" s="28" t="s">
        <v>44</v>
      </c>
      <c r="D6102" s="28">
        <v>5.65</v>
      </c>
      <c r="E6102" s="28">
        <v>9.02</v>
      </c>
      <c r="F6102" s="28">
        <v>5.18</v>
      </c>
      <c r="G6102" s="28">
        <v>80.27</v>
      </c>
      <c r="H6102" s="28" t="s">
        <v>47</v>
      </c>
      <c r="I6102" s="28">
        <v>3.88</v>
      </c>
      <c r="J6102" s="28">
        <v>8.81</v>
      </c>
      <c r="K6102" s="28">
        <v>257.85</v>
      </c>
      <c r="L6102" s="28">
        <v>12.58</v>
      </c>
      <c r="M6102" s="28" t="s">
        <v>50</v>
      </c>
      <c r="N6102" s="28">
        <v>86.446187576141</v>
      </c>
    </row>
    <row r="6103">
      <c r="A6103" s="28">
        <v>6102.0</v>
      </c>
      <c r="B6103" s="28">
        <v>24.0</v>
      </c>
      <c r="C6103" s="28" t="s">
        <v>49</v>
      </c>
      <c r="D6103" s="28">
        <v>6.48</v>
      </c>
      <c r="E6103" s="28">
        <v>9.95</v>
      </c>
      <c r="F6103" s="28">
        <v>8.02</v>
      </c>
      <c r="G6103" s="28">
        <v>84.26</v>
      </c>
      <c r="H6103" s="28" t="s">
        <v>45</v>
      </c>
      <c r="I6103" s="28">
        <v>0.45</v>
      </c>
      <c r="J6103" s="28">
        <v>11.11</v>
      </c>
      <c r="K6103" s="28">
        <v>232.06</v>
      </c>
      <c r="L6103" s="28">
        <v>13.8</v>
      </c>
      <c r="M6103" s="28" t="s">
        <v>46</v>
      </c>
      <c r="N6103" s="28">
        <v>91.4847146146538</v>
      </c>
    </row>
    <row r="6104">
      <c r="A6104" s="28">
        <v>6103.0</v>
      </c>
      <c r="B6104" s="28">
        <v>16.0</v>
      </c>
      <c r="C6104" s="28" t="s">
        <v>44</v>
      </c>
      <c r="D6104" s="28">
        <v>4.88</v>
      </c>
      <c r="E6104" s="28">
        <v>4.75</v>
      </c>
      <c r="F6104" s="28">
        <v>6.05</v>
      </c>
      <c r="G6104" s="28">
        <v>73.23</v>
      </c>
      <c r="H6104" s="28" t="s">
        <v>47</v>
      </c>
      <c r="I6104" s="28">
        <v>4.45</v>
      </c>
      <c r="J6104" s="28">
        <v>9.38</v>
      </c>
      <c r="K6104" s="28">
        <v>269.43</v>
      </c>
      <c r="L6104" s="28">
        <v>10.76</v>
      </c>
      <c r="M6104" s="28" t="s">
        <v>48</v>
      </c>
      <c r="N6104" s="28">
        <v>48.71</v>
      </c>
    </row>
    <row r="6105">
      <c r="A6105" s="28">
        <v>6104.0</v>
      </c>
      <c r="B6105" s="28">
        <v>22.0</v>
      </c>
      <c r="C6105" s="28" t="s">
        <v>44</v>
      </c>
      <c r="D6105" s="28">
        <v>0.89</v>
      </c>
      <c r="E6105" s="28">
        <v>1.42</v>
      </c>
      <c r="F6105" s="28">
        <v>7.42</v>
      </c>
      <c r="G6105" s="28">
        <v>97.04</v>
      </c>
      <c r="H6105" s="28" t="s">
        <v>45</v>
      </c>
      <c r="I6105" s="28">
        <v>4.34</v>
      </c>
      <c r="J6105" s="28">
        <v>5.93</v>
      </c>
      <c r="K6105" s="28">
        <v>323.23</v>
      </c>
      <c r="L6105" s="28">
        <v>7.21</v>
      </c>
      <c r="M6105" s="28" t="s">
        <v>48</v>
      </c>
      <c r="N6105" s="28">
        <v>66.15</v>
      </c>
    </row>
    <row r="6106">
      <c r="A6106" s="28">
        <v>6105.0</v>
      </c>
      <c r="B6106" s="28">
        <v>24.0</v>
      </c>
      <c r="C6106" s="28" t="s">
        <v>44</v>
      </c>
      <c r="D6106" s="28">
        <v>5.46</v>
      </c>
      <c r="E6106" s="28">
        <v>3.75</v>
      </c>
      <c r="F6106" s="28">
        <v>4.83</v>
      </c>
      <c r="G6106" s="28">
        <v>70.8</v>
      </c>
      <c r="H6106" s="28" t="s">
        <v>47</v>
      </c>
      <c r="I6106" s="28">
        <v>4.86</v>
      </c>
      <c r="J6106" s="28">
        <v>11.33</v>
      </c>
      <c r="K6106" s="28">
        <v>247.41</v>
      </c>
      <c r="L6106" s="28">
        <v>13.14</v>
      </c>
      <c r="M6106" s="28" t="s">
        <v>46</v>
      </c>
      <c r="N6106" s="28">
        <v>45.740806027821</v>
      </c>
    </row>
    <row r="6107">
      <c r="A6107" s="28">
        <v>6106.0</v>
      </c>
      <c r="B6107" s="28">
        <v>20.0</v>
      </c>
      <c r="C6107" s="28" t="s">
        <v>49</v>
      </c>
      <c r="D6107" s="28">
        <v>7.87</v>
      </c>
      <c r="E6107" s="28">
        <v>7.08</v>
      </c>
      <c r="F6107" s="28">
        <v>6.69</v>
      </c>
      <c r="G6107" s="28">
        <v>85.99</v>
      </c>
      <c r="H6107" s="28" t="s">
        <v>45</v>
      </c>
      <c r="I6107" s="28">
        <v>4.54</v>
      </c>
      <c r="J6107" s="28">
        <v>10.83</v>
      </c>
      <c r="K6107" s="28">
        <v>206.22</v>
      </c>
      <c r="L6107" s="28">
        <v>22.75</v>
      </c>
      <c r="M6107" s="28" t="s">
        <v>46</v>
      </c>
      <c r="N6107" s="28">
        <v>65.2099498933077</v>
      </c>
    </row>
    <row r="6108">
      <c r="A6108" s="28">
        <v>6107.0</v>
      </c>
      <c r="B6108" s="28">
        <v>17.0</v>
      </c>
      <c r="C6108" s="28" t="s">
        <v>49</v>
      </c>
      <c r="D6108" s="28">
        <v>7.24</v>
      </c>
      <c r="E6108" s="28">
        <v>2.22</v>
      </c>
      <c r="F6108" s="28">
        <v>4.63</v>
      </c>
      <c r="G6108" s="28">
        <v>79.84</v>
      </c>
      <c r="H6108" s="28" t="s">
        <v>45</v>
      </c>
      <c r="I6108" s="28">
        <v>4.86</v>
      </c>
      <c r="J6108" s="28">
        <v>9.93</v>
      </c>
      <c r="K6108" s="28">
        <v>242.83</v>
      </c>
      <c r="L6108" s="28">
        <v>13.51</v>
      </c>
      <c r="M6108" s="28" t="s">
        <v>46</v>
      </c>
      <c r="N6108" s="28">
        <v>22.18</v>
      </c>
    </row>
    <row r="6109">
      <c r="A6109" s="28">
        <v>6108.0</v>
      </c>
      <c r="B6109" s="28">
        <v>21.0</v>
      </c>
      <c r="C6109" s="28" t="s">
        <v>44</v>
      </c>
      <c r="D6109" s="28">
        <v>6.97</v>
      </c>
      <c r="E6109" s="28">
        <v>3.7</v>
      </c>
      <c r="F6109" s="28">
        <v>6.68</v>
      </c>
      <c r="G6109" s="28">
        <v>70.67</v>
      </c>
      <c r="H6109" s="28" t="s">
        <v>51</v>
      </c>
      <c r="I6109" s="28">
        <v>4.44</v>
      </c>
      <c r="J6109" s="28">
        <v>10.44</v>
      </c>
      <c r="K6109" s="28">
        <v>249.08</v>
      </c>
      <c r="L6109" s="28">
        <v>16.41</v>
      </c>
      <c r="M6109" s="28" t="s">
        <v>46</v>
      </c>
      <c r="N6109" s="28">
        <v>33.12</v>
      </c>
    </row>
    <row r="6110">
      <c r="A6110" s="28">
        <v>6109.0</v>
      </c>
      <c r="B6110" s="28">
        <v>22.0</v>
      </c>
      <c r="C6110" s="28" t="s">
        <v>44</v>
      </c>
      <c r="D6110" s="28">
        <v>2.42</v>
      </c>
      <c r="E6110" s="28">
        <v>1.51</v>
      </c>
      <c r="F6110" s="28">
        <v>5.22</v>
      </c>
      <c r="G6110" s="28">
        <v>67.55</v>
      </c>
      <c r="H6110" s="28" t="s">
        <v>45</v>
      </c>
      <c r="I6110" s="28">
        <v>0.56</v>
      </c>
      <c r="J6110" s="28">
        <v>4.19</v>
      </c>
      <c r="K6110" s="28">
        <v>283.62</v>
      </c>
      <c r="L6110" s="28">
        <v>6.18</v>
      </c>
      <c r="M6110" s="28" t="s">
        <v>48</v>
      </c>
      <c r="N6110" s="28">
        <v>37.64</v>
      </c>
    </row>
    <row r="6111">
      <c r="A6111" s="28">
        <v>6110.0</v>
      </c>
      <c r="B6111" s="28">
        <v>17.0</v>
      </c>
      <c r="C6111" s="28" t="s">
        <v>52</v>
      </c>
      <c r="D6111" s="28">
        <v>6.01</v>
      </c>
      <c r="E6111" s="28">
        <v>5.27</v>
      </c>
      <c r="F6111" s="28">
        <v>6.26</v>
      </c>
      <c r="G6111" s="28">
        <v>98.26</v>
      </c>
      <c r="H6111" s="28" t="s">
        <v>45</v>
      </c>
      <c r="I6111" s="28">
        <v>2.19</v>
      </c>
      <c r="J6111" s="28">
        <v>10.8</v>
      </c>
      <c r="K6111" s="28">
        <v>255.62</v>
      </c>
      <c r="L6111" s="28">
        <v>14.49</v>
      </c>
      <c r="M6111" s="28" t="s">
        <v>46</v>
      </c>
      <c r="N6111" s="28">
        <v>49.75</v>
      </c>
    </row>
    <row r="6112">
      <c r="A6112" s="28">
        <v>6111.0</v>
      </c>
      <c r="B6112" s="28">
        <v>17.0</v>
      </c>
      <c r="C6112" s="28" t="s">
        <v>49</v>
      </c>
      <c r="D6112" s="28">
        <v>6.81</v>
      </c>
      <c r="E6112" s="28">
        <v>2.88</v>
      </c>
      <c r="F6112" s="28">
        <v>7.34</v>
      </c>
      <c r="G6112" s="28">
        <v>82.45</v>
      </c>
      <c r="H6112" s="28" t="s">
        <v>51</v>
      </c>
      <c r="I6112" s="28">
        <v>0.38</v>
      </c>
      <c r="J6112" s="28">
        <v>10.72</v>
      </c>
      <c r="K6112" s="28">
        <v>241.6</v>
      </c>
      <c r="L6112" s="28">
        <v>12.39</v>
      </c>
      <c r="M6112" s="28" t="s">
        <v>46</v>
      </c>
      <c r="N6112" s="28">
        <v>39.6726492317295</v>
      </c>
    </row>
    <row r="6113">
      <c r="A6113" s="28">
        <v>6112.0</v>
      </c>
      <c r="B6113" s="28">
        <v>16.0</v>
      </c>
      <c r="C6113" s="28" t="s">
        <v>49</v>
      </c>
      <c r="D6113" s="28">
        <v>5.43</v>
      </c>
      <c r="E6113" s="28">
        <v>1.82</v>
      </c>
      <c r="F6113" s="28">
        <v>8.39</v>
      </c>
      <c r="G6113" s="28">
        <v>84.17</v>
      </c>
      <c r="H6113" s="28" t="s">
        <v>51</v>
      </c>
      <c r="I6113" s="28">
        <v>2.73</v>
      </c>
      <c r="J6113" s="28">
        <v>7.49</v>
      </c>
      <c r="K6113" s="28">
        <v>253.74</v>
      </c>
      <c r="L6113" s="28">
        <v>9.15</v>
      </c>
      <c r="M6113" s="28" t="s">
        <v>46</v>
      </c>
      <c r="N6113" s="28">
        <v>37.66</v>
      </c>
    </row>
    <row r="6114">
      <c r="A6114" s="28">
        <v>6113.0</v>
      </c>
      <c r="B6114" s="28">
        <v>19.0</v>
      </c>
      <c r="C6114" s="28" t="s">
        <v>44</v>
      </c>
      <c r="D6114" s="28">
        <v>2.0</v>
      </c>
      <c r="E6114" s="28">
        <v>4.7</v>
      </c>
      <c r="F6114" s="28">
        <v>4.83</v>
      </c>
      <c r="G6114" s="28">
        <v>91.32</v>
      </c>
      <c r="H6114" s="28" t="s">
        <v>51</v>
      </c>
      <c r="I6114" s="28">
        <v>2.65</v>
      </c>
      <c r="J6114" s="28">
        <v>7.32</v>
      </c>
      <c r="K6114" s="28">
        <v>301.81</v>
      </c>
      <c r="L6114" s="28">
        <v>7.05</v>
      </c>
      <c r="M6114" s="28" t="s">
        <v>48</v>
      </c>
      <c r="N6114" s="28">
        <v>70.71</v>
      </c>
    </row>
    <row r="6115">
      <c r="A6115" s="28">
        <v>6114.0</v>
      </c>
      <c r="B6115" s="28">
        <v>22.0</v>
      </c>
      <c r="C6115" s="28" t="s">
        <v>44</v>
      </c>
      <c r="D6115" s="28">
        <v>7.63</v>
      </c>
      <c r="E6115" s="28">
        <v>4.16</v>
      </c>
      <c r="F6115" s="28">
        <v>8.47</v>
      </c>
      <c r="G6115" s="28">
        <v>63.25</v>
      </c>
      <c r="H6115" s="28" t="s">
        <v>47</v>
      </c>
      <c r="I6115" s="28">
        <v>4.61</v>
      </c>
      <c r="J6115" s="28">
        <v>11.73</v>
      </c>
      <c r="K6115" s="28">
        <v>223.42</v>
      </c>
      <c r="L6115" s="28">
        <v>15.26</v>
      </c>
      <c r="M6115" s="28" t="s">
        <v>46</v>
      </c>
      <c r="N6115" s="28">
        <v>29.75</v>
      </c>
    </row>
    <row r="6116">
      <c r="A6116" s="28">
        <v>6115.0</v>
      </c>
      <c r="B6116" s="28">
        <v>24.0</v>
      </c>
      <c r="C6116" s="28" t="s">
        <v>44</v>
      </c>
      <c r="D6116" s="28">
        <v>3.61</v>
      </c>
      <c r="E6116" s="28">
        <v>5.84</v>
      </c>
      <c r="F6116" s="28">
        <v>5.95</v>
      </c>
      <c r="G6116" s="28">
        <v>88.55</v>
      </c>
      <c r="H6116" s="28" t="s">
        <v>51</v>
      </c>
      <c r="I6116" s="28">
        <v>4.85</v>
      </c>
      <c r="J6116" s="28">
        <v>4.78</v>
      </c>
      <c r="K6116" s="28">
        <v>265.67</v>
      </c>
      <c r="L6116" s="28">
        <v>10.22</v>
      </c>
      <c r="M6116" s="28" t="s">
        <v>48</v>
      </c>
      <c r="N6116" s="28">
        <v>68.41</v>
      </c>
    </row>
    <row r="6117">
      <c r="A6117" s="28">
        <v>6116.0</v>
      </c>
      <c r="B6117" s="28">
        <v>18.0</v>
      </c>
      <c r="C6117" s="28" t="s">
        <v>49</v>
      </c>
      <c r="D6117" s="28">
        <v>1.04</v>
      </c>
      <c r="E6117" s="28">
        <v>7.74</v>
      </c>
      <c r="F6117" s="28">
        <v>8.22</v>
      </c>
      <c r="G6117" s="28">
        <v>66.61</v>
      </c>
      <c r="H6117" s="28" t="s">
        <v>47</v>
      </c>
      <c r="I6117" s="28">
        <v>1.3</v>
      </c>
      <c r="J6117" s="28">
        <v>3.02</v>
      </c>
      <c r="K6117" s="28">
        <v>311.58</v>
      </c>
      <c r="L6117" s="28">
        <v>2.62</v>
      </c>
      <c r="M6117" s="28" t="s">
        <v>48</v>
      </c>
      <c r="N6117" s="28">
        <v>100.0</v>
      </c>
    </row>
    <row r="6118">
      <c r="A6118" s="28">
        <v>6117.0</v>
      </c>
      <c r="B6118" s="28">
        <v>22.0</v>
      </c>
      <c r="C6118" s="28" t="s">
        <v>44</v>
      </c>
      <c r="D6118" s="28">
        <v>0.88</v>
      </c>
      <c r="E6118" s="28">
        <v>2.01</v>
      </c>
      <c r="F6118" s="28">
        <v>6.56</v>
      </c>
      <c r="G6118" s="28">
        <v>89.62</v>
      </c>
      <c r="H6118" s="28" t="s">
        <v>45</v>
      </c>
      <c r="I6118" s="28">
        <v>2.91</v>
      </c>
      <c r="J6118" s="28">
        <v>6.34</v>
      </c>
      <c r="K6118" s="28">
        <v>312.12</v>
      </c>
      <c r="L6118" s="28">
        <v>5.0</v>
      </c>
      <c r="M6118" s="28" t="s">
        <v>48</v>
      </c>
      <c r="N6118" s="28">
        <v>62.92</v>
      </c>
    </row>
    <row r="6119">
      <c r="A6119" s="28">
        <v>6118.0</v>
      </c>
      <c r="B6119" s="28">
        <v>22.0</v>
      </c>
      <c r="C6119" s="28" t="s">
        <v>44</v>
      </c>
      <c r="D6119" s="28">
        <v>5.18</v>
      </c>
      <c r="E6119" s="28">
        <v>8.12</v>
      </c>
      <c r="F6119" s="28">
        <v>8.31</v>
      </c>
      <c r="G6119" s="28">
        <v>65.65</v>
      </c>
      <c r="H6119" s="28" t="s">
        <v>45</v>
      </c>
      <c r="I6119" s="28">
        <v>2.32</v>
      </c>
      <c r="J6119" s="28">
        <v>8.09</v>
      </c>
      <c r="K6119" s="28">
        <v>232.37</v>
      </c>
      <c r="L6119" s="28">
        <v>11.73</v>
      </c>
      <c r="M6119" s="28" t="s">
        <v>46</v>
      </c>
      <c r="N6119" s="28">
        <v>98.1795961619038</v>
      </c>
    </row>
    <row r="6120">
      <c r="A6120" s="28">
        <v>6119.0</v>
      </c>
      <c r="B6120" s="28">
        <v>22.0</v>
      </c>
      <c r="C6120" s="28" t="s">
        <v>44</v>
      </c>
      <c r="D6120" s="28">
        <v>3.5</v>
      </c>
      <c r="E6120" s="28">
        <v>1.24</v>
      </c>
      <c r="F6120" s="28">
        <v>7.31</v>
      </c>
      <c r="G6120" s="28">
        <v>93.3</v>
      </c>
      <c r="H6120" s="28" t="s">
        <v>51</v>
      </c>
      <c r="I6120" s="28">
        <v>2.73</v>
      </c>
      <c r="J6120" s="28">
        <v>9.42</v>
      </c>
      <c r="K6120" s="28">
        <v>266.19</v>
      </c>
      <c r="L6120" s="28">
        <v>9.82</v>
      </c>
      <c r="M6120" s="28" t="s">
        <v>48</v>
      </c>
      <c r="N6120" s="28">
        <v>53.66</v>
      </c>
    </row>
    <row r="6121">
      <c r="A6121" s="28">
        <v>6120.0</v>
      </c>
      <c r="B6121" s="28">
        <v>17.0</v>
      </c>
      <c r="C6121" s="28" t="s">
        <v>44</v>
      </c>
      <c r="D6121" s="28">
        <v>0.76</v>
      </c>
      <c r="E6121" s="28">
        <v>4.99</v>
      </c>
      <c r="F6121" s="28">
        <v>6.54</v>
      </c>
      <c r="G6121" s="28">
        <v>87.24</v>
      </c>
      <c r="H6121" s="28" t="s">
        <v>45</v>
      </c>
      <c r="I6121" s="28">
        <v>2.66</v>
      </c>
      <c r="J6121" s="28">
        <v>4.41</v>
      </c>
      <c r="K6121" s="28">
        <v>304.16</v>
      </c>
      <c r="L6121" s="28">
        <v>6.39</v>
      </c>
      <c r="M6121" s="28" t="s">
        <v>48</v>
      </c>
      <c r="N6121" s="28">
        <v>77.83</v>
      </c>
    </row>
    <row r="6122">
      <c r="A6122" s="28">
        <v>6121.0</v>
      </c>
      <c r="B6122" s="28">
        <v>21.0</v>
      </c>
      <c r="C6122" s="28" t="s">
        <v>49</v>
      </c>
      <c r="D6122" s="28">
        <v>5.92</v>
      </c>
      <c r="E6122" s="28">
        <v>6.29</v>
      </c>
      <c r="F6122" s="28">
        <v>5.56</v>
      </c>
      <c r="G6122" s="28">
        <v>75.44</v>
      </c>
      <c r="H6122" s="28" t="s">
        <v>45</v>
      </c>
      <c r="I6122" s="28">
        <v>4.57</v>
      </c>
      <c r="J6122" s="28">
        <v>7.96</v>
      </c>
      <c r="K6122" s="28">
        <v>254.21</v>
      </c>
      <c r="L6122" s="28">
        <v>15.03</v>
      </c>
      <c r="M6122" s="28" t="s">
        <v>46</v>
      </c>
      <c r="N6122" s="28">
        <v>53.19</v>
      </c>
    </row>
    <row r="6123">
      <c r="A6123" s="28">
        <v>6122.0</v>
      </c>
      <c r="B6123" s="28">
        <v>17.0</v>
      </c>
      <c r="C6123" s="28" t="s">
        <v>44</v>
      </c>
      <c r="D6123" s="28">
        <v>6.39</v>
      </c>
      <c r="E6123" s="28">
        <v>9.61</v>
      </c>
      <c r="F6123" s="28">
        <v>8.84</v>
      </c>
      <c r="G6123" s="28">
        <v>74.35</v>
      </c>
      <c r="H6123" s="28" t="s">
        <v>47</v>
      </c>
      <c r="I6123" s="28">
        <v>4.48</v>
      </c>
      <c r="J6123" s="28">
        <v>10.36</v>
      </c>
      <c r="K6123" s="28">
        <v>228.09</v>
      </c>
      <c r="L6123" s="28">
        <v>15.07</v>
      </c>
      <c r="M6123" s="28" t="s">
        <v>46</v>
      </c>
      <c r="N6123" s="28">
        <v>88.9290156709074</v>
      </c>
    </row>
    <row r="6124">
      <c r="A6124" s="28">
        <v>6123.0</v>
      </c>
      <c r="B6124" s="28">
        <v>21.0</v>
      </c>
      <c r="C6124" s="28" t="s">
        <v>49</v>
      </c>
      <c r="D6124" s="28">
        <v>5.8</v>
      </c>
      <c r="E6124" s="28">
        <v>6.17</v>
      </c>
      <c r="F6124" s="28">
        <v>8.0</v>
      </c>
      <c r="G6124" s="28">
        <v>65.96</v>
      </c>
      <c r="H6124" s="28" t="s">
        <v>51</v>
      </c>
      <c r="I6124" s="28">
        <v>0.61</v>
      </c>
      <c r="J6124" s="28">
        <v>7.31</v>
      </c>
      <c r="K6124" s="28">
        <v>247.2</v>
      </c>
      <c r="L6124" s="28">
        <v>13.7</v>
      </c>
      <c r="M6124" s="28" t="s">
        <v>46</v>
      </c>
      <c r="N6124" s="28">
        <v>59.22</v>
      </c>
    </row>
    <row r="6125">
      <c r="A6125" s="28">
        <v>6124.0</v>
      </c>
      <c r="B6125" s="28">
        <v>18.0</v>
      </c>
      <c r="C6125" s="28" t="s">
        <v>49</v>
      </c>
      <c r="D6125" s="28">
        <v>1.62</v>
      </c>
      <c r="E6125" s="28">
        <v>2.43</v>
      </c>
      <c r="F6125" s="28">
        <v>5.91</v>
      </c>
      <c r="G6125" s="28">
        <v>96.16</v>
      </c>
      <c r="H6125" s="28" t="s">
        <v>45</v>
      </c>
      <c r="I6125" s="28">
        <v>1.73</v>
      </c>
      <c r="J6125" s="28">
        <v>6.66</v>
      </c>
      <c r="K6125" s="28">
        <v>319.94</v>
      </c>
      <c r="L6125" s="28">
        <v>8.11</v>
      </c>
      <c r="M6125" s="28" t="s">
        <v>48</v>
      </c>
      <c r="N6125" s="28">
        <v>61.39</v>
      </c>
    </row>
    <row r="6126">
      <c r="A6126" s="28">
        <v>6125.0</v>
      </c>
      <c r="B6126" s="28">
        <v>17.0</v>
      </c>
      <c r="C6126" s="28" t="s">
        <v>44</v>
      </c>
      <c r="D6126" s="28">
        <v>5.52</v>
      </c>
      <c r="E6126" s="28">
        <v>5.66</v>
      </c>
      <c r="F6126" s="28">
        <v>4.83</v>
      </c>
      <c r="G6126" s="28">
        <v>64.74</v>
      </c>
      <c r="H6126" s="28" t="s">
        <v>47</v>
      </c>
      <c r="I6126" s="28">
        <v>3.76</v>
      </c>
      <c r="J6126" s="28">
        <v>9.66</v>
      </c>
      <c r="K6126" s="28">
        <v>254.43</v>
      </c>
      <c r="L6126" s="28">
        <v>11.91</v>
      </c>
      <c r="M6126" s="28" t="s">
        <v>46</v>
      </c>
      <c r="N6126" s="28">
        <v>49.76</v>
      </c>
    </row>
    <row r="6127">
      <c r="A6127" s="28">
        <v>6126.0</v>
      </c>
      <c r="B6127" s="28">
        <v>21.0</v>
      </c>
      <c r="C6127" s="28" t="s">
        <v>49</v>
      </c>
      <c r="D6127" s="28">
        <v>0.09</v>
      </c>
      <c r="E6127" s="28">
        <v>4.56</v>
      </c>
      <c r="F6127" s="28">
        <v>7.9</v>
      </c>
      <c r="G6127" s="28">
        <v>78.88</v>
      </c>
      <c r="H6127" s="28" t="s">
        <v>45</v>
      </c>
      <c r="I6127" s="28">
        <v>3.42</v>
      </c>
      <c r="J6127" s="28">
        <v>5.91</v>
      </c>
      <c r="K6127" s="28">
        <v>320.21</v>
      </c>
      <c r="L6127" s="28">
        <v>-0.02</v>
      </c>
      <c r="M6127" s="28" t="s">
        <v>48</v>
      </c>
      <c r="N6127" s="28">
        <v>80.4</v>
      </c>
    </row>
    <row r="6128">
      <c r="A6128" s="28">
        <v>6127.0</v>
      </c>
      <c r="B6128" s="28">
        <v>17.0</v>
      </c>
      <c r="C6128" s="28" t="s">
        <v>52</v>
      </c>
      <c r="D6128" s="28">
        <v>2.44</v>
      </c>
      <c r="E6128" s="28">
        <v>5.31</v>
      </c>
      <c r="F6128" s="28">
        <v>8.95</v>
      </c>
      <c r="G6128" s="28">
        <v>69.46</v>
      </c>
      <c r="H6128" s="28" t="s">
        <v>51</v>
      </c>
      <c r="I6128" s="28">
        <v>3.16</v>
      </c>
      <c r="J6128" s="28">
        <v>6.89</v>
      </c>
      <c r="K6128" s="28">
        <v>290.11</v>
      </c>
      <c r="L6128" s="28">
        <v>8.21</v>
      </c>
      <c r="M6128" s="28" t="s">
        <v>48</v>
      </c>
      <c r="N6128" s="28">
        <v>79.36</v>
      </c>
    </row>
    <row r="6129">
      <c r="A6129" s="28">
        <v>6128.0</v>
      </c>
      <c r="B6129" s="28">
        <v>20.0</v>
      </c>
      <c r="C6129" s="28" t="s">
        <v>52</v>
      </c>
      <c r="D6129" s="28">
        <v>3.19</v>
      </c>
      <c r="E6129" s="28">
        <v>2.77</v>
      </c>
      <c r="F6129" s="28">
        <v>5.39</v>
      </c>
      <c r="G6129" s="28">
        <v>99.85</v>
      </c>
      <c r="H6129" s="28" t="s">
        <v>45</v>
      </c>
      <c r="I6129" s="28">
        <v>4.97</v>
      </c>
      <c r="J6129" s="28">
        <v>4.44</v>
      </c>
      <c r="K6129" s="28">
        <v>291.54</v>
      </c>
      <c r="L6129" s="28">
        <v>9.5</v>
      </c>
      <c r="M6129" s="28" t="s">
        <v>48</v>
      </c>
      <c r="N6129" s="28">
        <v>54.65</v>
      </c>
    </row>
    <row r="6130">
      <c r="A6130" s="28">
        <v>6129.0</v>
      </c>
      <c r="B6130" s="28">
        <v>17.0</v>
      </c>
      <c r="C6130" s="28" t="s">
        <v>44</v>
      </c>
      <c r="D6130" s="28">
        <v>6.68</v>
      </c>
      <c r="E6130" s="28">
        <v>5.51</v>
      </c>
      <c r="F6130" s="28">
        <v>8.58</v>
      </c>
      <c r="G6130" s="28">
        <v>83.43</v>
      </c>
      <c r="H6130" s="28" t="s">
        <v>45</v>
      </c>
      <c r="I6130" s="28">
        <v>1.68</v>
      </c>
      <c r="J6130" s="28">
        <v>10.06</v>
      </c>
      <c r="K6130" s="28">
        <v>240.26</v>
      </c>
      <c r="L6130" s="28">
        <v>11.62</v>
      </c>
      <c r="M6130" s="28" t="s">
        <v>46</v>
      </c>
      <c r="N6130" s="28">
        <v>62.37</v>
      </c>
    </row>
    <row r="6131">
      <c r="A6131" s="28">
        <v>6130.0</v>
      </c>
      <c r="B6131" s="28">
        <v>18.0</v>
      </c>
      <c r="C6131" s="28" t="s">
        <v>44</v>
      </c>
      <c r="D6131" s="28">
        <v>3.12</v>
      </c>
      <c r="E6131" s="28">
        <v>2.35</v>
      </c>
      <c r="F6131" s="28">
        <v>4.63</v>
      </c>
      <c r="G6131" s="28">
        <v>65.98</v>
      </c>
      <c r="H6131" s="28" t="s">
        <v>45</v>
      </c>
      <c r="I6131" s="28">
        <v>2.58</v>
      </c>
      <c r="J6131" s="28">
        <v>6.78</v>
      </c>
      <c r="K6131" s="28">
        <v>280.36</v>
      </c>
      <c r="L6131" s="28">
        <v>6.86</v>
      </c>
      <c r="M6131" s="28" t="s">
        <v>48</v>
      </c>
      <c r="N6131" s="28">
        <v>36.94</v>
      </c>
    </row>
    <row r="6132">
      <c r="A6132" s="28">
        <v>6131.0</v>
      </c>
      <c r="B6132" s="28">
        <v>18.0</v>
      </c>
      <c r="C6132" s="28" t="s">
        <v>44</v>
      </c>
      <c r="D6132" s="28">
        <v>0.09</v>
      </c>
      <c r="E6132" s="28">
        <v>7.7</v>
      </c>
      <c r="F6132" s="28">
        <v>8.76</v>
      </c>
      <c r="G6132" s="28">
        <v>86.7</v>
      </c>
      <c r="H6132" s="28" t="s">
        <v>47</v>
      </c>
      <c r="I6132" s="28">
        <v>4.9</v>
      </c>
      <c r="J6132" s="28">
        <v>5.67</v>
      </c>
      <c r="K6132" s="28">
        <v>320.44</v>
      </c>
      <c r="L6132" s="28">
        <v>2.49</v>
      </c>
      <c r="M6132" s="28" t="s">
        <v>48</v>
      </c>
      <c r="N6132" s="28">
        <v>100.0</v>
      </c>
    </row>
    <row r="6133">
      <c r="A6133" s="28">
        <v>6132.0</v>
      </c>
      <c r="B6133" s="28">
        <v>21.0</v>
      </c>
      <c r="C6133" s="28" t="s">
        <v>49</v>
      </c>
      <c r="D6133" s="28">
        <v>2.82</v>
      </c>
      <c r="E6133" s="28">
        <v>6.35</v>
      </c>
      <c r="F6133" s="28">
        <v>7.73</v>
      </c>
      <c r="G6133" s="28">
        <v>99.66</v>
      </c>
      <c r="H6133" s="28" t="s">
        <v>45</v>
      </c>
      <c r="I6133" s="28">
        <v>3.48</v>
      </c>
      <c r="J6133" s="28">
        <v>5.98</v>
      </c>
      <c r="K6133" s="28">
        <v>299.42</v>
      </c>
      <c r="L6133" s="28">
        <v>5.26</v>
      </c>
      <c r="M6133" s="28" t="s">
        <v>48</v>
      </c>
      <c r="N6133" s="28">
        <v>100.967501951167</v>
      </c>
    </row>
    <row r="6134">
      <c r="A6134" s="28">
        <v>6133.0</v>
      </c>
      <c r="B6134" s="28">
        <v>21.0</v>
      </c>
      <c r="C6134" s="28" t="s">
        <v>49</v>
      </c>
      <c r="D6134" s="28">
        <v>3.99</v>
      </c>
      <c r="E6134" s="28">
        <v>1.71</v>
      </c>
      <c r="F6134" s="28">
        <v>5.73</v>
      </c>
      <c r="G6134" s="28">
        <v>84.2</v>
      </c>
      <c r="H6134" s="28" t="s">
        <v>51</v>
      </c>
      <c r="I6134" s="28">
        <v>3.24</v>
      </c>
      <c r="J6134" s="28">
        <v>7.96</v>
      </c>
      <c r="K6134" s="28">
        <v>276.14</v>
      </c>
      <c r="L6134" s="28">
        <v>9.68</v>
      </c>
      <c r="M6134" s="28" t="s">
        <v>48</v>
      </c>
      <c r="N6134" s="28">
        <v>47.93</v>
      </c>
    </row>
    <row r="6135">
      <c r="A6135" s="28">
        <v>6134.0</v>
      </c>
      <c r="B6135" s="28">
        <v>18.0</v>
      </c>
      <c r="C6135" s="28" t="s">
        <v>49</v>
      </c>
      <c r="D6135" s="28">
        <v>7.59</v>
      </c>
      <c r="E6135" s="28">
        <v>9.01</v>
      </c>
      <c r="F6135" s="28">
        <v>5.52</v>
      </c>
      <c r="G6135" s="28">
        <v>78.3</v>
      </c>
      <c r="H6135" s="28" t="s">
        <v>45</v>
      </c>
      <c r="I6135" s="28">
        <v>0.77</v>
      </c>
      <c r="J6135" s="28">
        <v>9.52</v>
      </c>
      <c r="K6135" s="28">
        <v>229.49</v>
      </c>
      <c r="L6135" s="28">
        <v>13.92</v>
      </c>
      <c r="M6135" s="28" t="s">
        <v>50</v>
      </c>
      <c r="N6135" s="28">
        <v>73.3612353454684</v>
      </c>
    </row>
    <row r="6136">
      <c r="A6136" s="28">
        <v>6135.0</v>
      </c>
      <c r="B6136" s="28">
        <v>18.0</v>
      </c>
      <c r="C6136" s="28" t="s">
        <v>44</v>
      </c>
      <c r="D6136" s="28">
        <v>7.53</v>
      </c>
      <c r="E6136" s="28">
        <v>6.55</v>
      </c>
      <c r="F6136" s="28">
        <v>7.22</v>
      </c>
      <c r="G6136" s="28">
        <v>71.73</v>
      </c>
      <c r="H6136" s="28" t="s">
        <v>45</v>
      </c>
      <c r="I6136" s="28">
        <v>1.23</v>
      </c>
      <c r="J6136" s="28">
        <v>9.75</v>
      </c>
      <c r="K6136" s="28">
        <v>241.42</v>
      </c>
      <c r="L6136" s="28">
        <v>15.53</v>
      </c>
      <c r="M6136" s="28" t="s">
        <v>46</v>
      </c>
      <c r="N6136" s="28">
        <v>59.31</v>
      </c>
    </row>
    <row r="6137">
      <c r="A6137" s="28">
        <v>6136.0</v>
      </c>
      <c r="B6137" s="28">
        <v>16.0</v>
      </c>
      <c r="C6137" s="28" t="s">
        <v>44</v>
      </c>
      <c r="D6137" s="28">
        <v>1.45</v>
      </c>
      <c r="E6137" s="28">
        <v>3.84</v>
      </c>
      <c r="F6137" s="28">
        <v>6.97</v>
      </c>
      <c r="G6137" s="28">
        <v>63.68</v>
      </c>
      <c r="H6137" s="28" t="s">
        <v>51</v>
      </c>
      <c r="I6137" s="28">
        <v>1.89</v>
      </c>
      <c r="J6137" s="28">
        <v>5.19</v>
      </c>
      <c r="K6137" s="28">
        <v>297.38</v>
      </c>
      <c r="L6137" s="28">
        <v>6.17</v>
      </c>
      <c r="M6137" s="28" t="s">
        <v>48</v>
      </c>
      <c r="N6137" s="28">
        <v>66.86</v>
      </c>
    </row>
    <row r="6138">
      <c r="A6138" s="28">
        <v>6137.0</v>
      </c>
      <c r="B6138" s="28">
        <v>22.0</v>
      </c>
      <c r="C6138" s="28" t="s">
        <v>49</v>
      </c>
      <c r="D6138" s="28">
        <v>1.48</v>
      </c>
      <c r="E6138" s="28">
        <v>1.41</v>
      </c>
      <c r="F6138" s="28">
        <v>8.59</v>
      </c>
      <c r="G6138" s="28">
        <v>69.13</v>
      </c>
      <c r="H6138" s="28" t="s">
        <v>51</v>
      </c>
      <c r="I6138" s="28">
        <v>2.32</v>
      </c>
      <c r="J6138" s="28">
        <v>5.96</v>
      </c>
      <c r="K6138" s="28">
        <v>270.22</v>
      </c>
      <c r="L6138" s="28">
        <v>1.06</v>
      </c>
      <c r="M6138" s="28" t="s">
        <v>48</v>
      </c>
      <c r="N6138" s="28">
        <v>54.13</v>
      </c>
    </row>
    <row r="6139">
      <c r="A6139" s="28">
        <v>6138.0</v>
      </c>
      <c r="B6139" s="28">
        <v>23.0</v>
      </c>
      <c r="C6139" s="28" t="s">
        <v>49</v>
      </c>
      <c r="D6139" s="28">
        <v>1.31</v>
      </c>
      <c r="E6139" s="28">
        <v>6.69</v>
      </c>
      <c r="F6139" s="28">
        <v>7.83</v>
      </c>
      <c r="G6139" s="28">
        <v>82.14</v>
      </c>
      <c r="H6139" s="28" t="s">
        <v>47</v>
      </c>
      <c r="I6139" s="28">
        <v>2.49</v>
      </c>
      <c r="J6139" s="28">
        <v>4.49</v>
      </c>
      <c r="K6139" s="28">
        <v>308.76</v>
      </c>
      <c r="L6139" s="28">
        <v>2.11</v>
      </c>
      <c r="M6139" s="28" t="s">
        <v>48</v>
      </c>
      <c r="N6139" s="28">
        <v>100.0</v>
      </c>
    </row>
    <row r="6140">
      <c r="A6140" s="28">
        <v>6139.0</v>
      </c>
      <c r="B6140" s="28">
        <v>17.0</v>
      </c>
      <c r="C6140" s="28" t="s">
        <v>49</v>
      </c>
      <c r="D6140" s="28">
        <v>6.31</v>
      </c>
      <c r="E6140" s="28">
        <v>4.36</v>
      </c>
      <c r="F6140" s="28">
        <v>6.7</v>
      </c>
      <c r="G6140" s="28">
        <v>90.15</v>
      </c>
      <c r="H6140" s="28" t="s">
        <v>47</v>
      </c>
      <c r="I6140" s="28">
        <v>4.51</v>
      </c>
      <c r="J6140" s="28">
        <v>9.47</v>
      </c>
      <c r="K6140" s="28">
        <v>248.64</v>
      </c>
      <c r="L6140" s="28">
        <v>17.0</v>
      </c>
      <c r="M6140" s="28" t="s">
        <v>46</v>
      </c>
      <c r="N6140" s="28">
        <v>47.54</v>
      </c>
    </row>
    <row r="6141">
      <c r="A6141" s="28">
        <v>6140.0</v>
      </c>
      <c r="B6141" s="28">
        <v>19.0</v>
      </c>
      <c r="C6141" s="28" t="s">
        <v>44</v>
      </c>
      <c r="D6141" s="28">
        <v>0.05</v>
      </c>
      <c r="E6141" s="28">
        <v>9.17</v>
      </c>
      <c r="F6141" s="28">
        <v>8.64</v>
      </c>
      <c r="G6141" s="28">
        <v>95.12</v>
      </c>
      <c r="H6141" s="28" t="s">
        <v>45</v>
      </c>
      <c r="I6141" s="28">
        <v>0.54</v>
      </c>
      <c r="J6141" s="28">
        <v>2.33</v>
      </c>
      <c r="K6141" s="28">
        <v>313.18</v>
      </c>
      <c r="L6141" s="28">
        <v>-0.41</v>
      </c>
      <c r="M6141" s="28" t="s">
        <v>48</v>
      </c>
      <c r="N6141" s="28">
        <v>100.0</v>
      </c>
    </row>
    <row r="6142">
      <c r="A6142" s="28">
        <v>6141.0</v>
      </c>
      <c r="B6142" s="28">
        <v>22.0</v>
      </c>
      <c r="C6142" s="28" t="s">
        <v>44</v>
      </c>
      <c r="D6142" s="28">
        <v>1.02</v>
      </c>
      <c r="E6142" s="28">
        <v>1.31</v>
      </c>
      <c r="F6142" s="28">
        <v>6.96</v>
      </c>
      <c r="G6142" s="28">
        <v>91.75</v>
      </c>
      <c r="H6142" s="28" t="s">
        <v>45</v>
      </c>
      <c r="I6142" s="28">
        <v>1.24</v>
      </c>
      <c r="J6142" s="28">
        <v>5.51</v>
      </c>
      <c r="K6142" s="28">
        <v>305.07</v>
      </c>
      <c r="L6142" s="28">
        <v>-0.91</v>
      </c>
      <c r="M6142" s="28" t="s">
        <v>48</v>
      </c>
      <c r="N6142" s="28">
        <v>70.45</v>
      </c>
    </row>
    <row r="6143">
      <c r="A6143" s="28">
        <v>6142.0</v>
      </c>
      <c r="B6143" s="28">
        <v>23.0</v>
      </c>
      <c r="C6143" s="28" t="s">
        <v>44</v>
      </c>
      <c r="D6143" s="28">
        <v>4.3</v>
      </c>
      <c r="E6143" s="28">
        <v>1.35</v>
      </c>
      <c r="F6143" s="28">
        <v>8.25</v>
      </c>
      <c r="G6143" s="28">
        <v>65.02</v>
      </c>
      <c r="H6143" s="28" t="s">
        <v>47</v>
      </c>
      <c r="I6143" s="28">
        <v>0.72</v>
      </c>
      <c r="J6143" s="28">
        <v>5.33</v>
      </c>
      <c r="K6143" s="28">
        <v>280.98</v>
      </c>
      <c r="L6143" s="28">
        <v>9.46</v>
      </c>
      <c r="M6143" s="28" t="s">
        <v>48</v>
      </c>
      <c r="N6143" s="28">
        <v>35.15</v>
      </c>
    </row>
    <row r="6144">
      <c r="A6144" s="28">
        <v>6143.0</v>
      </c>
      <c r="B6144" s="28">
        <v>16.0</v>
      </c>
      <c r="C6144" s="28" t="s">
        <v>44</v>
      </c>
      <c r="D6144" s="28">
        <v>1.98</v>
      </c>
      <c r="E6144" s="28">
        <v>9.54</v>
      </c>
      <c r="F6144" s="28">
        <v>8.2</v>
      </c>
      <c r="G6144" s="28">
        <v>90.94</v>
      </c>
      <c r="H6144" s="28" t="s">
        <v>47</v>
      </c>
      <c r="I6144" s="28">
        <v>3.68</v>
      </c>
      <c r="J6144" s="28">
        <v>5.54</v>
      </c>
      <c r="K6144" s="28">
        <v>300.78</v>
      </c>
      <c r="L6144" s="28">
        <v>5.59</v>
      </c>
      <c r="M6144" s="28" t="s">
        <v>48</v>
      </c>
      <c r="N6144" s="28">
        <v>105.674098230694</v>
      </c>
    </row>
    <row r="6145">
      <c r="A6145" s="28">
        <v>6144.0</v>
      </c>
      <c r="B6145" s="28">
        <v>19.0</v>
      </c>
      <c r="C6145" s="28" t="s">
        <v>44</v>
      </c>
      <c r="D6145" s="28">
        <v>0.74</v>
      </c>
      <c r="E6145" s="28">
        <v>9.68</v>
      </c>
      <c r="F6145" s="28">
        <v>8.6</v>
      </c>
      <c r="G6145" s="28">
        <v>83.26</v>
      </c>
      <c r="H6145" s="28" t="s">
        <v>51</v>
      </c>
      <c r="I6145" s="28">
        <v>4.85</v>
      </c>
      <c r="J6145" s="28">
        <v>1.76</v>
      </c>
      <c r="K6145" s="28">
        <v>325.87</v>
      </c>
      <c r="L6145" s="28">
        <v>2.29</v>
      </c>
      <c r="M6145" s="28" t="s">
        <v>48</v>
      </c>
      <c r="N6145" s="28">
        <v>100.0</v>
      </c>
    </row>
    <row r="6146">
      <c r="A6146" s="28">
        <v>6145.0</v>
      </c>
      <c r="B6146" s="28">
        <v>21.0</v>
      </c>
      <c r="C6146" s="28" t="s">
        <v>44</v>
      </c>
      <c r="D6146" s="28">
        <v>2.88</v>
      </c>
      <c r="E6146" s="28">
        <v>1.25</v>
      </c>
      <c r="F6146" s="28">
        <v>4.34</v>
      </c>
      <c r="G6146" s="28">
        <v>78.76</v>
      </c>
      <c r="H6146" s="28" t="s">
        <v>51</v>
      </c>
      <c r="I6146" s="28">
        <v>4.47</v>
      </c>
      <c r="J6146" s="28">
        <v>6.85</v>
      </c>
      <c r="K6146" s="28">
        <v>288.13</v>
      </c>
      <c r="L6146" s="28">
        <v>7.86</v>
      </c>
      <c r="M6146" s="28" t="s">
        <v>48</v>
      </c>
      <c r="N6146" s="28">
        <v>39.99</v>
      </c>
    </row>
    <row r="6147">
      <c r="A6147" s="28">
        <v>6146.0</v>
      </c>
      <c r="B6147" s="28">
        <v>18.0</v>
      </c>
      <c r="C6147" s="28" t="s">
        <v>44</v>
      </c>
      <c r="D6147" s="28">
        <v>2.19</v>
      </c>
      <c r="E6147" s="28">
        <v>7.44</v>
      </c>
      <c r="F6147" s="28">
        <v>6.92</v>
      </c>
      <c r="G6147" s="28">
        <v>82.91</v>
      </c>
      <c r="H6147" s="28" t="s">
        <v>45</v>
      </c>
      <c r="I6147" s="28">
        <v>3.62</v>
      </c>
      <c r="J6147" s="28">
        <v>3.34</v>
      </c>
      <c r="K6147" s="28">
        <v>292.18</v>
      </c>
      <c r="L6147" s="28">
        <v>7.5</v>
      </c>
      <c r="M6147" s="28" t="s">
        <v>48</v>
      </c>
      <c r="N6147" s="28">
        <v>89.83</v>
      </c>
    </row>
    <row r="6148">
      <c r="A6148" s="28">
        <v>6147.0</v>
      </c>
      <c r="B6148" s="28">
        <v>20.0</v>
      </c>
      <c r="C6148" s="28" t="s">
        <v>44</v>
      </c>
      <c r="D6148" s="28">
        <v>4.09</v>
      </c>
      <c r="E6148" s="28">
        <v>2.99</v>
      </c>
      <c r="F6148" s="28">
        <v>6.34</v>
      </c>
      <c r="G6148" s="28">
        <v>60.32</v>
      </c>
      <c r="H6148" s="28" t="s">
        <v>51</v>
      </c>
      <c r="I6148" s="28">
        <v>0.11</v>
      </c>
      <c r="J6148" s="28">
        <v>9.79</v>
      </c>
      <c r="K6148" s="28">
        <v>278.0</v>
      </c>
      <c r="L6148" s="28">
        <v>9.62</v>
      </c>
      <c r="M6148" s="28" t="s">
        <v>48</v>
      </c>
      <c r="N6148" s="28">
        <v>48.54</v>
      </c>
    </row>
    <row r="6149">
      <c r="A6149" s="28">
        <v>6148.0</v>
      </c>
      <c r="B6149" s="28">
        <v>24.0</v>
      </c>
      <c r="C6149" s="28" t="s">
        <v>44</v>
      </c>
      <c r="D6149" s="28">
        <v>7.83</v>
      </c>
      <c r="E6149" s="28">
        <v>7.31</v>
      </c>
      <c r="F6149" s="28">
        <v>6.45</v>
      </c>
      <c r="G6149" s="28">
        <v>62.71</v>
      </c>
      <c r="H6149" s="28" t="s">
        <v>45</v>
      </c>
      <c r="I6149" s="28">
        <v>1.74</v>
      </c>
      <c r="J6149" s="28">
        <v>11.22</v>
      </c>
      <c r="K6149" s="28">
        <v>229.72</v>
      </c>
      <c r="L6149" s="28">
        <v>17.17</v>
      </c>
      <c r="M6149" s="28" t="s">
        <v>46</v>
      </c>
      <c r="N6149" s="28">
        <v>58.9911708225861</v>
      </c>
    </row>
    <row r="6150">
      <c r="A6150" s="28">
        <v>6149.0</v>
      </c>
      <c r="B6150" s="28">
        <v>18.0</v>
      </c>
      <c r="C6150" s="28" t="s">
        <v>49</v>
      </c>
      <c r="D6150" s="28">
        <v>0.99</v>
      </c>
      <c r="E6150" s="28">
        <v>8.82</v>
      </c>
      <c r="F6150" s="28">
        <v>6.3</v>
      </c>
      <c r="G6150" s="28">
        <v>81.03</v>
      </c>
      <c r="H6150" s="28" t="s">
        <v>47</v>
      </c>
      <c r="I6150" s="28">
        <v>4.32</v>
      </c>
      <c r="J6150" s="28">
        <v>5.41</v>
      </c>
      <c r="K6150" s="28">
        <v>312.51</v>
      </c>
      <c r="L6150" s="28">
        <v>3.32</v>
      </c>
      <c r="M6150" s="28" t="s">
        <v>48</v>
      </c>
      <c r="N6150" s="28">
        <v>90.2</v>
      </c>
    </row>
    <row r="6151">
      <c r="A6151" s="28">
        <v>6150.0</v>
      </c>
      <c r="B6151" s="28">
        <v>20.0</v>
      </c>
      <c r="C6151" s="28" t="s">
        <v>44</v>
      </c>
      <c r="D6151" s="28">
        <v>2.98</v>
      </c>
      <c r="E6151" s="28">
        <v>1.91</v>
      </c>
      <c r="F6151" s="28">
        <v>8.19</v>
      </c>
      <c r="G6151" s="28">
        <v>66.94</v>
      </c>
      <c r="H6151" s="28" t="s">
        <v>45</v>
      </c>
      <c r="I6151" s="28">
        <v>3.27</v>
      </c>
      <c r="J6151" s="28">
        <v>8.25</v>
      </c>
      <c r="K6151" s="28">
        <v>281.94</v>
      </c>
      <c r="L6151" s="28">
        <v>9.95</v>
      </c>
      <c r="M6151" s="28" t="s">
        <v>48</v>
      </c>
      <c r="N6151" s="28">
        <v>61.89</v>
      </c>
    </row>
    <row r="6152">
      <c r="A6152" s="28">
        <v>6151.0</v>
      </c>
      <c r="B6152" s="28">
        <v>23.0</v>
      </c>
      <c r="C6152" s="28" t="s">
        <v>49</v>
      </c>
      <c r="D6152" s="28">
        <v>7.46</v>
      </c>
      <c r="E6152" s="28">
        <v>3.15</v>
      </c>
      <c r="F6152" s="28">
        <v>5.59</v>
      </c>
      <c r="G6152" s="28">
        <v>81.82</v>
      </c>
      <c r="H6152" s="28" t="s">
        <v>45</v>
      </c>
      <c r="I6152" s="28">
        <v>1.05</v>
      </c>
      <c r="J6152" s="28">
        <v>9.64</v>
      </c>
      <c r="K6152" s="28">
        <v>224.76</v>
      </c>
      <c r="L6152" s="28">
        <v>17.57</v>
      </c>
      <c r="M6152" s="28" t="s">
        <v>46</v>
      </c>
      <c r="N6152" s="28">
        <v>18.94</v>
      </c>
    </row>
    <row r="6153">
      <c r="A6153" s="28">
        <v>6152.0</v>
      </c>
      <c r="B6153" s="28">
        <v>21.0</v>
      </c>
      <c r="C6153" s="28" t="s">
        <v>49</v>
      </c>
      <c r="D6153" s="28">
        <v>7.01</v>
      </c>
      <c r="E6153" s="28">
        <v>1.22</v>
      </c>
      <c r="F6153" s="28">
        <v>6.31</v>
      </c>
      <c r="G6153" s="28">
        <v>74.17</v>
      </c>
      <c r="H6153" s="28" t="s">
        <v>51</v>
      </c>
      <c r="I6153" s="28">
        <v>2.33</v>
      </c>
      <c r="J6153" s="28">
        <v>10.71</v>
      </c>
      <c r="K6153" s="28">
        <v>230.54</v>
      </c>
      <c r="L6153" s="28">
        <v>16.61</v>
      </c>
      <c r="M6153" s="28" t="s">
        <v>46</v>
      </c>
      <c r="N6153" s="28">
        <v>20.67</v>
      </c>
    </row>
    <row r="6154">
      <c r="A6154" s="28">
        <v>6153.0</v>
      </c>
      <c r="B6154" s="28">
        <v>19.0</v>
      </c>
      <c r="C6154" s="28" t="s">
        <v>49</v>
      </c>
      <c r="D6154" s="28">
        <v>3.15</v>
      </c>
      <c r="E6154" s="28">
        <v>1.39</v>
      </c>
      <c r="F6154" s="28">
        <v>5.0</v>
      </c>
      <c r="G6154" s="28">
        <v>96.3</v>
      </c>
      <c r="H6154" s="28" t="s">
        <v>45</v>
      </c>
      <c r="I6154" s="28">
        <v>0.44</v>
      </c>
      <c r="J6154" s="28">
        <v>8.47</v>
      </c>
      <c r="K6154" s="28">
        <v>287.4</v>
      </c>
      <c r="L6154" s="28">
        <v>13.27</v>
      </c>
      <c r="M6154" s="28" t="s">
        <v>48</v>
      </c>
      <c r="N6154" s="28">
        <v>44.4</v>
      </c>
    </row>
    <row r="6155">
      <c r="A6155" s="28">
        <v>6154.0</v>
      </c>
      <c r="B6155" s="28">
        <v>23.0</v>
      </c>
      <c r="C6155" s="28" t="s">
        <v>49</v>
      </c>
      <c r="D6155" s="28">
        <v>5.59</v>
      </c>
      <c r="E6155" s="28">
        <v>1.27</v>
      </c>
      <c r="F6155" s="28">
        <v>5.26</v>
      </c>
      <c r="G6155" s="28">
        <v>97.99</v>
      </c>
      <c r="H6155" s="28" t="s">
        <v>51</v>
      </c>
      <c r="I6155" s="28">
        <v>2.6</v>
      </c>
      <c r="J6155" s="28">
        <v>9.28</v>
      </c>
      <c r="K6155" s="28">
        <v>259.41</v>
      </c>
      <c r="L6155" s="28">
        <v>14.13</v>
      </c>
      <c r="M6155" s="28" t="s">
        <v>46</v>
      </c>
      <c r="N6155" s="28">
        <v>37.9</v>
      </c>
    </row>
    <row r="6156">
      <c r="A6156" s="28">
        <v>6155.0</v>
      </c>
      <c r="B6156" s="28">
        <v>18.0</v>
      </c>
      <c r="C6156" s="28" t="s">
        <v>44</v>
      </c>
      <c r="D6156" s="28">
        <v>0.7</v>
      </c>
      <c r="E6156" s="28">
        <v>8.21</v>
      </c>
      <c r="F6156" s="28">
        <v>7.3</v>
      </c>
      <c r="G6156" s="28">
        <v>99.19</v>
      </c>
      <c r="H6156" s="28" t="s">
        <v>47</v>
      </c>
      <c r="I6156" s="28">
        <v>4.51</v>
      </c>
      <c r="J6156" s="28">
        <v>3.66</v>
      </c>
      <c r="K6156" s="28">
        <v>285.31</v>
      </c>
      <c r="L6156" s="28">
        <v>5.39</v>
      </c>
      <c r="M6156" s="28" t="s">
        <v>48</v>
      </c>
      <c r="N6156" s="28">
        <v>107.960600188483</v>
      </c>
    </row>
    <row r="6157">
      <c r="A6157" s="28">
        <v>6156.0</v>
      </c>
      <c r="B6157" s="28">
        <v>18.0</v>
      </c>
      <c r="C6157" s="28" t="s">
        <v>49</v>
      </c>
      <c r="D6157" s="28">
        <v>5.7</v>
      </c>
      <c r="E6157" s="28">
        <v>3.68</v>
      </c>
      <c r="F6157" s="28">
        <v>4.58</v>
      </c>
      <c r="G6157" s="28">
        <v>95.96</v>
      </c>
      <c r="H6157" s="28" t="s">
        <v>51</v>
      </c>
      <c r="I6157" s="28">
        <v>0.19</v>
      </c>
      <c r="J6157" s="28">
        <v>8.54</v>
      </c>
      <c r="K6157" s="28">
        <v>244.27</v>
      </c>
      <c r="L6157" s="28">
        <v>11.05</v>
      </c>
      <c r="M6157" s="28" t="s">
        <v>46</v>
      </c>
      <c r="N6157" s="28">
        <v>44.92</v>
      </c>
    </row>
    <row r="6158">
      <c r="A6158" s="28">
        <v>6157.0</v>
      </c>
      <c r="B6158" s="28">
        <v>19.0</v>
      </c>
      <c r="C6158" s="28" t="s">
        <v>49</v>
      </c>
      <c r="D6158" s="28">
        <v>7.78</v>
      </c>
      <c r="E6158" s="28">
        <v>5.44</v>
      </c>
      <c r="F6158" s="28">
        <v>4.94</v>
      </c>
      <c r="G6158" s="28">
        <v>99.44</v>
      </c>
      <c r="H6158" s="28" t="s">
        <v>47</v>
      </c>
      <c r="I6158" s="28">
        <v>3.07</v>
      </c>
      <c r="J6158" s="28">
        <v>10.7</v>
      </c>
      <c r="K6158" s="28">
        <v>210.73</v>
      </c>
      <c r="L6158" s="28">
        <v>15.62</v>
      </c>
      <c r="M6158" s="28" t="s">
        <v>46</v>
      </c>
      <c r="N6158" s="28">
        <v>39.94</v>
      </c>
    </row>
    <row r="6159">
      <c r="A6159" s="28">
        <v>6158.0</v>
      </c>
      <c r="B6159" s="28">
        <v>24.0</v>
      </c>
      <c r="C6159" s="28" t="s">
        <v>49</v>
      </c>
      <c r="D6159" s="28">
        <v>4.3</v>
      </c>
      <c r="E6159" s="28">
        <v>8.09</v>
      </c>
      <c r="F6159" s="28">
        <v>6.64</v>
      </c>
      <c r="G6159" s="28">
        <v>88.25</v>
      </c>
      <c r="H6159" s="28" t="s">
        <v>45</v>
      </c>
      <c r="I6159" s="28">
        <v>1.17</v>
      </c>
      <c r="J6159" s="28">
        <v>8.38</v>
      </c>
      <c r="K6159" s="28">
        <v>263.42</v>
      </c>
      <c r="L6159" s="28">
        <v>14.6</v>
      </c>
      <c r="M6159" s="28" t="s">
        <v>48</v>
      </c>
      <c r="N6159" s="28">
        <v>81.06</v>
      </c>
    </row>
    <row r="6160">
      <c r="A6160" s="28">
        <v>6159.0</v>
      </c>
      <c r="B6160" s="28">
        <v>20.0</v>
      </c>
      <c r="C6160" s="28" t="s">
        <v>44</v>
      </c>
      <c r="D6160" s="28">
        <v>3.99</v>
      </c>
      <c r="E6160" s="28">
        <v>5.45</v>
      </c>
      <c r="F6160" s="28">
        <v>4.22</v>
      </c>
      <c r="G6160" s="28">
        <v>98.42</v>
      </c>
      <c r="H6160" s="28" t="s">
        <v>45</v>
      </c>
      <c r="I6160" s="28">
        <v>4.95</v>
      </c>
      <c r="J6160" s="28">
        <v>5.22</v>
      </c>
      <c r="K6160" s="28">
        <v>266.09</v>
      </c>
      <c r="L6160" s="28">
        <v>5.89</v>
      </c>
      <c r="M6160" s="28" t="s">
        <v>48</v>
      </c>
      <c r="N6160" s="28">
        <v>58.22</v>
      </c>
    </row>
    <row r="6161">
      <c r="A6161" s="28">
        <v>6160.0</v>
      </c>
      <c r="B6161" s="28">
        <v>23.0</v>
      </c>
      <c r="C6161" s="28" t="s">
        <v>44</v>
      </c>
      <c r="D6161" s="28">
        <v>1.5</v>
      </c>
      <c r="E6161" s="28">
        <v>4.86</v>
      </c>
      <c r="F6161" s="28">
        <v>4.63</v>
      </c>
      <c r="G6161" s="28">
        <v>85.67</v>
      </c>
      <c r="H6161" s="28" t="s">
        <v>47</v>
      </c>
      <c r="I6161" s="28">
        <v>0.33</v>
      </c>
      <c r="J6161" s="28">
        <v>4.58</v>
      </c>
      <c r="K6161" s="28">
        <v>303.48</v>
      </c>
      <c r="L6161" s="28">
        <v>6.08</v>
      </c>
      <c r="M6161" s="28" t="s">
        <v>48</v>
      </c>
      <c r="N6161" s="28">
        <v>67.79</v>
      </c>
    </row>
    <row r="6162">
      <c r="A6162" s="28">
        <v>6161.0</v>
      </c>
      <c r="B6162" s="28">
        <v>21.0</v>
      </c>
      <c r="C6162" s="28" t="s">
        <v>44</v>
      </c>
      <c r="D6162" s="28">
        <v>5.07</v>
      </c>
      <c r="E6162" s="28">
        <v>1.1</v>
      </c>
      <c r="F6162" s="28">
        <v>8.32</v>
      </c>
      <c r="G6162" s="28">
        <v>92.37</v>
      </c>
      <c r="H6162" s="28" t="s">
        <v>45</v>
      </c>
      <c r="I6162" s="28">
        <v>3.09</v>
      </c>
      <c r="J6162" s="28">
        <v>8.87</v>
      </c>
      <c r="K6162" s="28">
        <v>261.02</v>
      </c>
      <c r="L6162" s="28">
        <v>14.61</v>
      </c>
      <c r="M6162" s="28" t="s">
        <v>46</v>
      </c>
      <c r="N6162" s="28">
        <v>41.63</v>
      </c>
    </row>
    <row r="6163">
      <c r="A6163" s="28">
        <v>6162.0</v>
      </c>
      <c r="B6163" s="28">
        <v>18.0</v>
      </c>
      <c r="C6163" s="28" t="s">
        <v>49</v>
      </c>
      <c r="D6163" s="28">
        <v>4.72</v>
      </c>
      <c r="E6163" s="28">
        <v>6.11</v>
      </c>
      <c r="F6163" s="28">
        <v>8.23</v>
      </c>
      <c r="G6163" s="28">
        <v>65.28</v>
      </c>
      <c r="H6163" s="28" t="s">
        <v>47</v>
      </c>
      <c r="I6163" s="28">
        <v>1.28</v>
      </c>
      <c r="J6163" s="28">
        <v>9.65</v>
      </c>
      <c r="K6163" s="28">
        <v>284.66</v>
      </c>
      <c r="L6163" s="28">
        <v>14.26</v>
      </c>
      <c r="M6163" s="28" t="s">
        <v>48</v>
      </c>
      <c r="N6163" s="28">
        <v>73.22</v>
      </c>
    </row>
    <row r="6164">
      <c r="A6164" s="28">
        <v>6163.0</v>
      </c>
      <c r="B6164" s="28">
        <v>23.0</v>
      </c>
      <c r="C6164" s="28" t="s">
        <v>49</v>
      </c>
      <c r="D6164" s="28">
        <v>5.22</v>
      </c>
      <c r="E6164" s="28">
        <v>2.12</v>
      </c>
      <c r="F6164" s="28">
        <v>5.74</v>
      </c>
      <c r="G6164" s="28">
        <v>87.3</v>
      </c>
      <c r="H6164" s="28" t="s">
        <v>51</v>
      </c>
      <c r="I6164" s="28">
        <v>4.41</v>
      </c>
      <c r="J6164" s="28">
        <v>8.87</v>
      </c>
      <c r="K6164" s="28">
        <v>261.09</v>
      </c>
      <c r="L6164" s="28">
        <v>9.07</v>
      </c>
      <c r="M6164" s="28" t="s">
        <v>46</v>
      </c>
      <c r="N6164" s="28">
        <v>33.01</v>
      </c>
    </row>
    <row r="6165">
      <c r="A6165" s="28">
        <v>6164.0</v>
      </c>
      <c r="B6165" s="28">
        <v>24.0</v>
      </c>
      <c r="C6165" s="28" t="s">
        <v>44</v>
      </c>
      <c r="D6165" s="28">
        <v>0.21</v>
      </c>
      <c r="E6165" s="28">
        <v>7.88</v>
      </c>
      <c r="F6165" s="28">
        <v>5.74</v>
      </c>
      <c r="G6165" s="28">
        <v>97.24</v>
      </c>
      <c r="H6165" s="28" t="s">
        <v>51</v>
      </c>
      <c r="I6165" s="28">
        <v>0.61</v>
      </c>
      <c r="J6165" s="28">
        <v>5.84</v>
      </c>
      <c r="K6165" s="28">
        <v>323.87</v>
      </c>
      <c r="L6165" s="28">
        <v>2.53</v>
      </c>
      <c r="M6165" s="28" t="s">
        <v>50</v>
      </c>
      <c r="N6165" s="28">
        <v>100.0</v>
      </c>
    </row>
    <row r="6166">
      <c r="A6166" s="28">
        <v>6165.0</v>
      </c>
      <c r="B6166" s="28">
        <v>23.0</v>
      </c>
      <c r="C6166" s="28" t="s">
        <v>49</v>
      </c>
      <c r="D6166" s="28">
        <v>4.39</v>
      </c>
      <c r="E6166" s="28">
        <v>3.32</v>
      </c>
      <c r="F6166" s="28">
        <v>8.68</v>
      </c>
      <c r="G6166" s="28">
        <v>81.6</v>
      </c>
      <c r="H6166" s="28" t="s">
        <v>51</v>
      </c>
      <c r="I6166" s="28">
        <v>2.15</v>
      </c>
      <c r="J6166" s="28">
        <v>7.61</v>
      </c>
      <c r="K6166" s="28">
        <v>253.1</v>
      </c>
      <c r="L6166" s="28">
        <v>11.63</v>
      </c>
      <c r="M6166" s="28" t="s">
        <v>48</v>
      </c>
      <c r="N6166" s="28">
        <v>55.59</v>
      </c>
    </row>
    <row r="6167">
      <c r="A6167" s="28">
        <v>6166.0</v>
      </c>
      <c r="B6167" s="28">
        <v>19.0</v>
      </c>
      <c r="C6167" s="28" t="s">
        <v>49</v>
      </c>
      <c r="D6167" s="28">
        <v>4.76</v>
      </c>
      <c r="E6167" s="28">
        <v>7.07</v>
      </c>
      <c r="F6167" s="28">
        <v>4.13</v>
      </c>
      <c r="G6167" s="28">
        <v>67.47</v>
      </c>
      <c r="H6167" s="28" t="s">
        <v>47</v>
      </c>
      <c r="I6167" s="28">
        <v>0.93</v>
      </c>
      <c r="J6167" s="28">
        <v>9.01</v>
      </c>
      <c r="K6167" s="28">
        <v>259.53</v>
      </c>
      <c r="L6167" s="28">
        <v>13.13</v>
      </c>
      <c r="M6167" s="28" t="s">
        <v>50</v>
      </c>
      <c r="N6167" s="28">
        <v>57.59</v>
      </c>
    </row>
    <row r="6168">
      <c r="A6168" s="28">
        <v>6167.0</v>
      </c>
      <c r="B6168" s="28">
        <v>21.0</v>
      </c>
      <c r="C6168" s="28" t="s">
        <v>44</v>
      </c>
      <c r="D6168" s="28">
        <v>1.66</v>
      </c>
      <c r="E6168" s="28">
        <v>6.82</v>
      </c>
      <c r="F6168" s="28">
        <v>6.9</v>
      </c>
      <c r="G6168" s="28">
        <v>81.08</v>
      </c>
      <c r="H6168" s="28" t="s">
        <v>47</v>
      </c>
      <c r="I6168" s="28">
        <v>4.0</v>
      </c>
      <c r="J6168" s="28">
        <v>2.75</v>
      </c>
      <c r="K6168" s="28">
        <v>289.25</v>
      </c>
      <c r="L6168" s="28">
        <v>3.85</v>
      </c>
      <c r="M6168" s="28" t="s">
        <v>48</v>
      </c>
      <c r="N6168" s="28">
        <v>95.82</v>
      </c>
    </row>
    <row r="6169">
      <c r="A6169" s="28">
        <v>6168.0</v>
      </c>
      <c r="B6169" s="28">
        <v>16.0</v>
      </c>
      <c r="C6169" s="28" t="s">
        <v>49</v>
      </c>
      <c r="D6169" s="28">
        <v>1.67</v>
      </c>
      <c r="E6169" s="28">
        <v>6.55</v>
      </c>
      <c r="F6169" s="28">
        <v>6.99</v>
      </c>
      <c r="G6169" s="28">
        <v>88.28</v>
      </c>
      <c r="H6169" s="28" t="s">
        <v>45</v>
      </c>
      <c r="I6169" s="28">
        <v>1.76</v>
      </c>
      <c r="J6169" s="28">
        <v>3.86</v>
      </c>
      <c r="K6169" s="28">
        <v>305.95</v>
      </c>
      <c r="L6169" s="28">
        <v>3.04</v>
      </c>
      <c r="M6169" s="28" t="s">
        <v>48</v>
      </c>
      <c r="N6169" s="28">
        <v>99.56</v>
      </c>
    </row>
    <row r="6170">
      <c r="A6170" s="28">
        <v>6169.0</v>
      </c>
      <c r="B6170" s="28">
        <v>19.0</v>
      </c>
      <c r="C6170" s="28" t="s">
        <v>49</v>
      </c>
      <c r="D6170" s="28">
        <v>2.21</v>
      </c>
      <c r="E6170" s="28">
        <v>3.4</v>
      </c>
      <c r="F6170" s="28">
        <v>7.94</v>
      </c>
      <c r="G6170" s="28">
        <v>90.79</v>
      </c>
      <c r="H6170" s="28" t="s">
        <v>51</v>
      </c>
      <c r="I6170" s="28">
        <v>0.93</v>
      </c>
      <c r="J6170" s="28">
        <v>7.29</v>
      </c>
      <c r="K6170" s="28">
        <v>294.0</v>
      </c>
      <c r="L6170" s="28">
        <v>6.41</v>
      </c>
      <c r="M6170" s="28" t="s">
        <v>48</v>
      </c>
      <c r="N6170" s="28">
        <v>70.99</v>
      </c>
    </row>
    <row r="6171">
      <c r="A6171" s="28">
        <v>6170.0</v>
      </c>
      <c r="B6171" s="28">
        <v>23.0</v>
      </c>
      <c r="C6171" s="28" t="s">
        <v>44</v>
      </c>
      <c r="D6171" s="28">
        <v>5.69</v>
      </c>
      <c r="E6171" s="28">
        <v>3.4</v>
      </c>
      <c r="F6171" s="28">
        <v>8.76</v>
      </c>
      <c r="G6171" s="28">
        <v>80.95</v>
      </c>
      <c r="H6171" s="28" t="s">
        <v>45</v>
      </c>
      <c r="I6171" s="28">
        <v>3.63</v>
      </c>
      <c r="J6171" s="28">
        <v>9.62</v>
      </c>
      <c r="K6171" s="28">
        <v>248.3</v>
      </c>
      <c r="L6171" s="28">
        <v>12.11</v>
      </c>
      <c r="M6171" s="28" t="s">
        <v>46</v>
      </c>
      <c r="N6171" s="28">
        <v>54.99</v>
      </c>
    </row>
    <row r="6172">
      <c r="A6172" s="28">
        <v>6171.0</v>
      </c>
      <c r="B6172" s="28">
        <v>16.0</v>
      </c>
      <c r="C6172" s="28" t="s">
        <v>49</v>
      </c>
      <c r="D6172" s="28">
        <v>4.85</v>
      </c>
      <c r="E6172" s="28">
        <v>8.77</v>
      </c>
      <c r="F6172" s="28">
        <v>5.78</v>
      </c>
      <c r="G6172" s="28">
        <v>68.69</v>
      </c>
      <c r="H6172" s="28" t="s">
        <v>47</v>
      </c>
      <c r="I6172" s="28">
        <v>4.09</v>
      </c>
      <c r="J6172" s="28">
        <v>10.58</v>
      </c>
      <c r="K6172" s="28">
        <v>271.36</v>
      </c>
      <c r="L6172" s="28">
        <v>10.08</v>
      </c>
      <c r="M6172" s="28" t="s">
        <v>50</v>
      </c>
      <c r="N6172" s="28">
        <v>84.5546270733148</v>
      </c>
    </row>
    <row r="6173">
      <c r="A6173" s="28">
        <v>6172.0</v>
      </c>
      <c r="B6173" s="28">
        <v>18.0</v>
      </c>
      <c r="C6173" s="28" t="s">
        <v>44</v>
      </c>
      <c r="D6173" s="28">
        <v>6.77</v>
      </c>
      <c r="E6173" s="28">
        <v>1.12</v>
      </c>
      <c r="F6173" s="28">
        <v>6.19</v>
      </c>
      <c r="G6173" s="28">
        <v>97.07</v>
      </c>
      <c r="H6173" s="28" t="s">
        <v>45</v>
      </c>
      <c r="I6173" s="28">
        <v>2.31</v>
      </c>
      <c r="J6173" s="28">
        <v>11.53</v>
      </c>
      <c r="K6173" s="28">
        <v>236.07</v>
      </c>
      <c r="L6173" s="28">
        <v>15.32</v>
      </c>
      <c r="M6173" s="28" t="s">
        <v>46</v>
      </c>
      <c r="N6173" s="28">
        <v>24.12</v>
      </c>
    </row>
    <row r="6174">
      <c r="A6174" s="28">
        <v>6173.0</v>
      </c>
      <c r="B6174" s="28">
        <v>16.0</v>
      </c>
      <c r="C6174" s="28" t="s">
        <v>49</v>
      </c>
      <c r="D6174" s="28">
        <v>2.37</v>
      </c>
      <c r="E6174" s="28">
        <v>2.63</v>
      </c>
      <c r="F6174" s="28">
        <v>7.36</v>
      </c>
      <c r="G6174" s="28">
        <v>90.94</v>
      </c>
      <c r="H6174" s="28" t="s">
        <v>51</v>
      </c>
      <c r="I6174" s="28">
        <v>1.89</v>
      </c>
      <c r="J6174" s="28">
        <v>5.62</v>
      </c>
      <c r="K6174" s="28">
        <v>304.9</v>
      </c>
      <c r="L6174" s="28">
        <v>10.06</v>
      </c>
      <c r="M6174" s="28" t="s">
        <v>48</v>
      </c>
      <c r="N6174" s="28">
        <v>60.01</v>
      </c>
    </row>
    <row r="6175">
      <c r="A6175" s="28">
        <v>6174.0</v>
      </c>
      <c r="B6175" s="28">
        <v>24.0</v>
      </c>
      <c r="C6175" s="28" t="s">
        <v>49</v>
      </c>
      <c r="D6175" s="28">
        <v>7.3</v>
      </c>
      <c r="E6175" s="28">
        <v>6.49</v>
      </c>
      <c r="F6175" s="28">
        <v>8.84</v>
      </c>
      <c r="G6175" s="28">
        <v>70.83</v>
      </c>
      <c r="H6175" s="28" t="s">
        <v>45</v>
      </c>
      <c r="I6175" s="28">
        <v>3.16</v>
      </c>
      <c r="J6175" s="28">
        <v>12.19</v>
      </c>
      <c r="K6175" s="28">
        <v>245.61</v>
      </c>
      <c r="L6175" s="28">
        <v>16.49</v>
      </c>
      <c r="M6175" s="28" t="s">
        <v>46</v>
      </c>
      <c r="N6175" s="28">
        <v>63.8354359956216</v>
      </c>
    </row>
    <row r="6176">
      <c r="A6176" s="28">
        <v>6175.0</v>
      </c>
      <c r="B6176" s="28">
        <v>17.0</v>
      </c>
      <c r="C6176" s="28" t="s">
        <v>49</v>
      </c>
      <c r="D6176" s="28">
        <v>5.95</v>
      </c>
      <c r="E6176" s="28">
        <v>8.35</v>
      </c>
      <c r="F6176" s="28">
        <v>8.45</v>
      </c>
      <c r="G6176" s="28">
        <v>92.47</v>
      </c>
      <c r="H6176" s="28" t="s">
        <v>45</v>
      </c>
      <c r="I6176" s="28">
        <v>3.26</v>
      </c>
      <c r="J6176" s="28">
        <v>9.29</v>
      </c>
      <c r="K6176" s="28">
        <v>242.24</v>
      </c>
      <c r="L6176" s="28">
        <v>10.54</v>
      </c>
      <c r="M6176" s="28" t="s">
        <v>46</v>
      </c>
      <c r="N6176" s="28">
        <v>93.1634260060901</v>
      </c>
    </row>
    <row r="6177">
      <c r="A6177" s="28">
        <v>6176.0</v>
      </c>
      <c r="B6177" s="28">
        <v>24.0</v>
      </c>
      <c r="C6177" s="28" t="s">
        <v>44</v>
      </c>
      <c r="D6177" s="28">
        <v>3.16</v>
      </c>
      <c r="E6177" s="28">
        <v>4.23</v>
      </c>
      <c r="F6177" s="28">
        <v>7.34</v>
      </c>
      <c r="G6177" s="28">
        <v>73.91</v>
      </c>
      <c r="H6177" s="28" t="s">
        <v>47</v>
      </c>
      <c r="I6177" s="28">
        <v>3.3</v>
      </c>
      <c r="J6177" s="28">
        <v>5.81</v>
      </c>
      <c r="K6177" s="28">
        <v>293.21</v>
      </c>
      <c r="L6177" s="28">
        <v>6.93</v>
      </c>
      <c r="M6177" s="28" t="s">
        <v>48</v>
      </c>
      <c r="N6177" s="28">
        <v>64.08</v>
      </c>
    </row>
    <row r="6178">
      <c r="A6178" s="28">
        <v>6177.0</v>
      </c>
      <c r="B6178" s="28">
        <v>19.0</v>
      </c>
      <c r="C6178" s="28" t="s">
        <v>44</v>
      </c>
      <c r="D6178" s="28">
        <v>0.76</v>
      </c>
      <c r="E6178" s="28">
        <v>6.88</v>
      </c>
      <c r="F6178" s="28">
        <v>8.28</v>
      </c>
      <c r="G6178" s="28">
        <v>72.5</v>
      </c>
      <c r="H6178" s="28" t="s">
        <v>45</v>
      </c>
      <c r="I6178" s="28">
        <v>1.38</v>
      </c>
      <c r="J6178" s="28">
        <v>2.0</v>
      </c>
      <c r="K6178" s="28">
        <v>312.01</v>
      </c>
      <c r="L6178" s="28">
        <v>5.6</v>
      </c>
      <c r="M6178" s="28" t="s">
        <v>48</v>
      </c>
      <c r="N6178" s="28">
        <v>95.4</v>
      </c>
    </row>
    <row r="6179">
      <c r="A6179" s="28">
        <v>6178.0</v>
      </c>
      <c r="B6179" s="28">
        <v>17.0</v>
      </c>
      <c r="C6179" s="28" t="s">
        <v>44</v>
      </c>
      <c r="D6179" s="28">
        <v>2.06</v>
      </c>
      <c r="E6179" s="28">
        <v>6.01</v>
      </c>
      <c r="F6179" s="28">
        <v>4.43</v>
      </c>
      <c r="G6179" s="28">
        <v>94.52</v>
      </c>
      <c r="H6179" s="28" t="s">
        <v>51</v>
      </c>
      <c r="I6179" s="28">
        <v>4.71</v>
      </c>
      <c r="J6179" s="28">
        <v>7.39</v>
      </c>
      <c r="K6179" s="28">
        <v>291.34</v>
      </c>
      <c r="L6179" s="28">
        <v>3.6</v>
      </c>
      <c r="M6179" s="28" t="s">
        <v>48</v>
      </c>
      <c r="N6179" s="28">
        <v>79.08</v>
      </c>
    </row>
    <row r="6180">
      <c r="A6180" s="28">
        <v>6179.0</v>
      </c>
      <c r="B6180" s="28">
        <v>19.0</v>
      </c>
      <c r="C6180" s="28" t="s">
        <v>49</v>
      </c>
      <c r="D6180" s="28">
        <v>7.65</v>
      </c>
      <c r="E6180" s="28">
        <v>1.58</v>
      </c>
      <c r="F6180" s="28">
        <v>5.89</v>
      </c>
      <c r="G6180" s="28">
        <v>94.93</v>
      </c>
      <c r="H6180" s="28" t="s">
        <v>51</v>
      </c>
      <c r="I6180" s="28">
        <v>1.07</v>
      </c>
      <c r="J6180" s="28">
        <v>10.74</v>
      </c>
      <c r="K6180" s="28">
        <v>232.15</v>
      </c>
      <c r="L6180" s="28">
        <v>16.84</v>
      </c>
      <c r="M6180" s="28" t="s">
        <v>46</v>
      </c>
      <c r="N6180" s="28">
        <v>10.8</v>
      </c>
    </row>
    <row r="6181">
      <c r="A6181" s="28">
        <v>6180.0</v>
      </c>
      <c r="B6181" s="28">
        <v>21.0</v>
      </c>
      <c r="C6181" s="28" t="s">
        <v>44</v>
      </c>
      <c r="D6181" s="28">
        <v>2.48</v>
      </c>
      <c r="E6181" s="28">
        <v>6.6</v>
      </c>
      <c r="F6181" s="28">
        <v>4.07</v>
      </c>
      <c r="G6181" s="28">
        <v>75.94</v>
      </c>
      <c r="H6181" s="28" t="s">
        <v>45</v>
      </c>
      <c r="I6181" s="28">
        <v>1.87</v>
      </c>
      <c r="J6181" s="28">
        <v>6.91</v>
      </c>
      <c r="K6181" s="28">
        <v>274.37</v>
      </c>
      <c r="L6181" s="28">
        <v>8.65</v>
      </c>
      <c r="M6181" s="28" t="s">
        <v>48</v>
      </c>
      <c r="N6181" s="28">
        <v>68.12</v>
      </c>
    </row>
    <row r="6182">
      <c r="A6182" s="28">
        <v>6181.0</v>
      </c>
      <c r="B6182" s="28">
        <v>22.0</v>
      </c>
      <c r="C6182" s="28" t="s">
        <v>49</v>
      </c>
      <c r="D6182" s="28">
        <v>2.64</v>
      </c>
      <c r="E6182" s="28">
        <v>8.33</v>
      </c>
      <c r="F6182" s="28">
        <v>4.89</v>
      </c>
      <c r="G6182" s="28">
        <v>60.36</v>
      </c>
      <c r="H6182" s="28" t="s">
        <v>45</v>
      </c>
      <c r="I6182" s="28">
        <v>1.42</v>
      </c>
      <c r="J6182" s="28">
        <v>4.41</v>
      </c>
      <c r="K6182" s="28">
        <v>282.94</v>
      </c>
      <c r="L6182" s="28">
        <v>3.88</v>
      </c>
      <c r="M6182" s="28" t="s">
        <v>50</v>
      </c>
      <c r="N6182" s="28">
        <v>74.2</v>
      </c>
    </row>
    <row r="6183">
      <c r="A6183" s="28">
        <v>6182.0</v>
      </c>
      <c r="B6183" s="28">
        <v>18.0</v>
      </c>
      <c r="C6183" s="28" t="s">
        <v>44</v>
      </c>
      <c r="D6183" s="28">
        <v>1.52</v>
      </c>
      <c r="E6183" s="28">
        <v>9.93</v>
      </c>
      <c r="F6183" s="28">
        <v>7.15</v>
      </c>
      <c r="G6183" s="28">
        <v>67.46</v>
      </c>
      <c r="H6183" s="28" t="s">
        <v>47</v>
      </c>
      <c r="I6183" s="28">
        <v>4.66</v>
      </c>
      <c r="J6183" s="28">
        <v>6.66</v>
      </c>
      <c r="K6183" s="28">
        <v>305.94</v>
      </c>
      <c r="L6183" s="28">
        <v>5.99</v>
      </c>
      <c r="M6183" s="28" t="s">
        <v>48</v>
      </c>
      <c r="N6183" s="28">
        <v>100.0</v>
      </c>
    </row>
    <row r="6184">
      <c r="A6184" s="28">
        <v>6183.0</v>
      </c>
      <c r="B6184" s="28">
        <v>18.0</v>
      </c>
      <c r="C6184" s="28" t="s">
        <v>44</v>
      </c>
      <c r="D6184" s="28">
        <v>6.45</v>
      </c>
      <c r="E6184" s="28">
        <v>1.27</v>
      </c>
      <c r="F6184" s="28">
        <v>8.43</v>
      </c>
      <c r="G6184" s="28">
        <v>96.37</v>
      </c>
      <c r="H6184" s="28" t="s">
        <v>47</v>
      </c>
      <c r="I6184" s="28">
        <v>4.14</v>
      </c>
      <c r="J6184" s="28">
        <v>11.57</v>
      </c>
      <c r="K6184" s="28">
        <v>239.66</v>
      </c>
      <c r="L6184" s="28">
        <v>13.63</v>
      </c>
      <c r="M6184" s="28" t="s">
        <v>46</v>
      </c>
      <c r="N6184" s="28">
        <v>39.1798364038968</v>
      </c>
    </row>
    <row r="6185">
      <c r="A6185" s="28">
        <v>6184.0</v>
      </c>
      <c r="B6185" s="28">
        <v>23.0</v>
      </c>
      <c r="C6185" s="28" t="s">
        <v>44</v>
      </c>
      <c r="D6185" s="28">
        <v>2.21</v>
      </c>
      <c r="E6185" s="28">
        <v>6.94</v>
      </c>
      <c r="F6185" s="28">
        <v>7.16</v>
      </c>
      <c r="G6185" s="28">
        <v>95.95</v>
      </c>
      <c r="H6185" s="28" t="s">
        <v>45</v>
      </c>
      <c r="I6185" s="28">
        <v>4.06</v>
      </c>
      <c r="J6185" s="28">
        <v>5.62</v>
      </c>
      <c r="K6185" s="28">
        <v>304.26</v>
      </c>
      <c r="L6185" s="28">
        <v>3.67</v>
      </c>
      <c r="M6185" s="28" t="s">
        <v>48</v>
      </c>
      <c r="N6185" s="28">
        <v>97.99</v>
      </c>
    </row>
    <row r="6186">
      <c r="A6186" s="28">
        <v>6185.0</v>
      </c>
      <c r="B6186" s="28">
        <v>20.0</v>
      </c>
      <c r="C6186" s="28" t="s">
        <v>52</v>
      </c>
      <c r="D6186" s="28">
        <v>2.64</v>
      </c>
      <c r="E6186" s="28">
        <v>4.73</v>
      </c>
      <c r="F6186" s="28">
        <v>7.32</v>
      </c>
      <c r="G6186" s="28">
        <v>78.13</v>
      </c>
      <c r="H6186" s="28" t="s">
        <v>45</v>
      </c>
      <c r="I6186" s="28">
        <v>0.02</v>
      </c>
      <c r="J6186" s="28">
        <v>7.0</v>
      </c>
      <c r="K6186" s="28">
        <v>284.34</v>
      </c>
      <c r="L6186" s="28">
        <v>8.71</v>
      </c>
      <c r="M6186" s="28" t="s">
        <v>48</v>
      </c>
      <c r="N6186" s="28">
        <v>74.19</v>
      </c>
    </row>
    <row r="6187">
      <c r="A6187" s="28">
        <v>6186.0</v>
      </c>
      <c r="B6187" s="28">
        <v>19.0</v>
      </c>
      <c r="C6187" s="28" t="s">
        <v>49</v>
      </c>
      <c r="D6187" s="28">
        <v>3.31</v>
      </c>
      <c r="E6187" s="28">
        <v>1.09</v>
      </c>
      <c r="F6187" s="28">
        <v>4.52</v>
      </c>
      <c r="G6187" s="28">
        <v>72.16</v>
      </c>
      <c r="H6187" s="28" t="s">
        <v>45</v>
      </c>
      <c r="I6187" s="28">
        <v>3.43</v>
      </c>
      <c r="J6187" s="28">
        <v>6.92</v>
      </c>
      <c r="K6187" s="28">
        <v>281.49</v>
      </c>
      <c r="L6187" s="28">
        <v>12.07</v>
      </c>
      <c r="M6187" s="28" t="s">
        <v>48</v>
      </c>
      <c r="N6187" s="28">
        <v>28.72</v>
      </c>
    </row>
    <row r="6188">
      <c r="A6188" s="28">
        <v>6187.0</v>
      </c>
      <c r="B6188" s="28">
        <v>22.0</v>
      </c>
      <c r="C6188" s="28" t="s">
        <v>44</v>
      </c>
      <c r="D6188" s="28">
        <v>3.47</v>
      </c>
      <c r="E6188" s="28">
        <v>6.53</v>
      </c>
      <c r="F6188" s="28">
        <v>7.32</v>
      </c>
      <c r="G6188" s="28">
        <v>72.11</v>
      </c>
      <c r="H6188" s="28" t="s">
        <v>47</v>
      </c>
      <c r="I6188" s="28">
        <v>1.15</v>
      </c>
      <c r="J6188" s="28">
        <v>7.23</v>
      </c>
      <c r="K6188" s="28">
        <v>277.16</v>
      </c>
      <c r="L6188" s="28">
        <v>8.05</v>
      </c>
      <c r="M6188" s="28" t="s">
        <v>48</v>
      </c>
      <c r="N6188" s="28">
        <v>78.09</v>
      </c>
    </row>
    <row r="6189">
      <c r="A6189" s="28">
        <v>6188.0</v>
      </c>
      <c r="B6189" s="28">
        <v>22.0</v>
      </c>
      <c r="C6189" s="28" t="s">
        <v>44</v>
      </c>
      <c r="D6189" s="28">
        <v>3.29</v>
      </c>
      <c r="E6189" s="28">
        <v>2.1</v>
      </c>
      <c r="F6189" s="28">
        <v>6.27</v>
      </c>
      <c r="G6189" s="28">
        <v>95.89</v>
      </c>
      <c r="H6189" s="28" t="s">
        <v>51</v>
      </c>
      <c r="I6189" s="28">
        <v>4.84</v>
      </c>
      <c r="J6189" s="28">
        <v>8.73</v>
      </c>
      <c r="K6189" s="28">
        <v>265.24</v>
      </c>
      <c r="L6189" s="28">
        <v>10.46</v>
      </c>
      <c r="M6189" s="28" t="s">
        <v>48</v>
      </c>
      <c r="N6189" s="28">
        <v>56.65</v>
      </c>
    </row>
    <row r="6190">
      <c r="A6190" s="28">
        <v>6189.0</v>
      </c>
      <c r="B6190" s="28">
        <v>24.0</v>
      </c>
      <c r="C6190" s="28" t="s">
        <v>49</v>
      </c>
      <c r="D6190" s="28">
        <v>4.03</v>
      </c>
      <c r="E6190" s="28">
        <v>4.41</v>
      </c>
      <c r="F6190" s="28">
        <v>7.26</v>
      </c>
      <c r="G6190" s="28">
        <v>72.99</v>
      </c>
      <c r="H6190" s="28" t="s">
        <v>45</v>
      </c>
      <c r="I6190" s="28">
        <v>2.65</v>
      </c>
      <c r="J6190" s="28">
        <v>9.86</v>
      </c>
      <c r="K6190" s="28">
        <v>275.56</v>
      </c>
      <c r="L6190" s="28">
        <v>11.94</v>
      </c>
      <c r="M6190" s="28" t="s">
        <v>48</v>
      </c>
      <c r="N6190" s="28">
        <v>59.42</v>
      </c>
    </row>
    <row r="6191">
      <c r="A6191" s="28">
        <v>6190.0</v>
      </c>
      <c r="B6191" s="28">
        <v>24.0</v>
      </c>
      <c r="C6191" s="28" t="s">
        <v>44</v>
      </c>
      <c r="D6191" s="28">
        <v>6.52</v>
      </c>
      <c r="E6191" s="28">
        <v>3.35</v>
      </c>
      <c r="F6191" s="28">
        <v>5.63</v>
      </c>
      <c r="G6191" s="28">
        <v>80.46</v>
      </c>
      <c r="H6191" s="28" t="s">
        <v>45</v>
      </c>
      <c r="I6191" s="28">
        <v>2.82</v>
      </c>
      <c r="J6191" s="28">
        <v>9.36</v>
      </c>
      <c r="K6191" s="28">
        <v>244.93</v>
      </c>
      <c r="L6191" s="28">
        <v>14.81</v>
      </c>
      <c r="M6191" s="28" t="s">
        <v>46</v>
      </c>
      <c r="N6191" s="28">
        <v>27.02</v>
      </c>
    </row>
    <row r="6192">
      <c r="A6192" s="28">
        <v>6191.0</v>
      </c>
      <c r="B6192" s="28">
        <v>20.0</v>
      </c>
      <c r="C6192" s="28" t="s">
        <v>49</v>
      </c>
      <c r="D6192" s="28">
        <v>6.55</v>
      </c>
      <c r="E6192" s="28">
        <v>4.25</v>
      </c>
      <c r="F6192" s="28">
        <v>6.91</v>
      </c>
      <c r="G6192" s="28">
        <v>89.24</v>
      </c>
      <c r="H6192" s="28" t="s">
        <v>47</v>
      </c>
      <c r="I6192" s="28">
        <v>1.78</v>
      </c>
      <c r="J6192" s="28">
        <v>9.21</v>
      </c>
      <c r="K6192" s="28">
        <v>222.07</v>
      </c>
      <c r="L6192" s="28">
        <v>13.05</v>
      </c>
      <c r="M6192" s="28" t="s">
        <v>46</v>
      </c>
      <c r="N6192" s="28">
        <v>40.94</v>
      </c>
    </row>
    <row r="6193">
      <c r="A6193" s="28">
        <v>6192.0</v>
      </c>
      <c r="B6193" s="28">
        <v>23.0</v>
      </c>
      <c r="C6193" s="28" t="s">
        <v>49</v>
      </c>
      <c r="D6193" s="28">
        <v>6.39</v>
      </c>
      <c r="E6193" s="28">
        <v>5.43</v>
      </c>
      <c r="F6193" s="28">
        <v>6.12</v>
      </c>
      <c r="G6193" s="28">
        <v>68.38</v>
      </c>
      <c r="H6193" s="28" t="s">
        <v>51</v>
      </c>
      <c r="I6193" s="28">
        <v>2.68</v>
      </c>
      <c r="J6193" s="28">
        <v>8.91</v>
      </c>
      <c r="K6193" s="28">
        <v>218.62</v>
      </c>
      <c r="L6193" s="28">
        <v>12.01</v>
      </c>
      <c r="M6193" s="28" t="s">
        <v>46</v>
      </c>
      <c r="N6193" s="28">
        <v>37.34</v>
      </c>
    </row>
    <row r="6194">
      <c r="A6194" s="28">
        <v>6193.0</v>
      </c>
      <c r="B6194" s="28">
        <v>16.0</v>
      </c>
      <c r="C6194" s="28" t="s">
        <v>49</v>
      </c>
      <c r="D6194" s="28">
        <v>0.81</v>
      </c>
      <c r="E6194" s="28">
        <v>4.23</v>
      </c>
      <c r="F6194" s="28">
        <v>6.79</v>
      </c>
      <c r="G6194" s="28">
        <v>70.15</v>
      </c>
      <c r="H6194" s="28" t="s">
        <v>47</v>
      </c>
      <c r="I6194" s="28">
        <v>3.75</v>
      </c>
      <c r="J6194" s="28">
        <v>5.66</v>
      </c>
      <c r="K6194" s="28">
        <v>305.75</v>
      </c>
      <c r="L6194" s="28">
        <v>2.45</v>
      </c>
      <c r="M6194" s="28" t="s">
        <v>48</v>
      </c>
      <c r="N6194" s="28">
        <v>82.83</v>
      </c>
    </row>
    <row r="6195">
      <c r="A6195" s="28">
        <v>6194.0</v>
      </c>
      <c r="B6195" s="28">
        <v>24.0</v>
      </c>
      <c r="C6195" s="28" t="s">
        <v>49</v>
      </c>
      <c r="D6195" s="28">
        <v>6.4</v>
      </c>
      <c r="E6195" s="28">
        <v>5.97</v>
      </c>
      <c r="F6195" s="28">
        <v>4.74</v>
      </c>
      <c r="G6195" s="28">
        <v>74.32</v>
      </c>
      <c r="H6195" s="28" t="s">
        <v>45</v>
      </c>
      <c r="I6195" s="28">
        <v>2.81</v>
      </c>
      <c r="J6195" s="28">
        <v>11.01</v>
      </c>
      <c r="K6195" s="28">
        <v>255.51</v>
      </c>
      <c r="L6195" s="28">
        <v>14.75</v>
      </c>
      <c r="M6195" s="28" t="s">
        <v>46</v>
      </c>
      <c r="N6195" s="28">
        <v>36.05</v>
      </c>
    </row>
    <row r="6196">
      <c r="A6196" s="28">
        <v>6195.0</v>
      </c>
      <c r="B6196" s="28">
        <v>23.0</v>
      </c>
      <c r="C6196" s="28" t="s">
        <v>49</v>
      </c>
      <c r="D6196" s="28">
        <v>0.96</v>
      </c>
      <c r="E6196" s="28">
        <v>3.15</v>
      </c>
      <c r="F6196" s="28">
        <v>5.98</v>
      </c>
      <c r="G6196" s="28">
        <v>86.17</v>
      </c>
      <c r="H6196" s="28" t="s">
        <v>47</v>
      </c>
      <c r="I6196" s="28">
        <v>3.21</v>
      </c>
      <c r="J6196" s="28">
        <v>2.18</v>
      </c>
      <c r="K6196" s="28">
        <v>335.66</v>
      </c>
      <c r="L6196" s="28">
        <v>1.69</v>
      </c>
      <c r="M6196" s="28" t="s">
        <v>48</v>
      </c>
      <c r="N6196" s="28">
        <v>60.52</v>
      </c>
    </row>
    <row r="6197">
      <c r="A6197" s="28">
        <v>6196.0</v>
      </c>
      <c r="B6197" s="28">
        <v>21.0</v>
      </c>
      <c r="C6197" s="28" t="s">
        <v>49</v>
      </c>
      <c r="D6197" s="28">
        <v>1.0</v>
      </c>
      <c r="E6197" s="28">
        <v>6.72</v>
      </c>
      <c r="F6197" s="28">
        <v>5.87</v>
      </c>
      <c r="G6197" s="28">
        <v>92.7</v>
      </c>
      <c r="H6197" s="28" t="s">
        <v>51</v>
      </c>
      <c r="I6197" s="28">
        <v>2.36</v>
      </c>
      <c r="J6197" s="28">
        <v>2.44</v>
      </c>
      <c r="K6197" s="28">
        <v>289.79</v>
      </c>
      <c r="L6197" s="28">
        <v>0.42</v>
      </c>
      <c r="M6197" s="28" t="s">
        <v>48</v>
      </c>
      <c r="N6197" s="28">
        <v>94.49</v>
      </c>
    </row>
    <row r="6198">
      <c r="A6198" s="28">
        <v>6197.0</v>
      </c>
      <c r="B6198" s="28">
        <v>18.0</v>
      </c>
      <c r="C6198" s="28" t="s">
        <v>49</v>
      </c>
      <c r="D6198" s="28">
        <v>7.58</v>
      </c>
      <c r="E6198" s="28">
        <v>8.68</v>
      </c>
      <c r="F6198" s="28">
        <v>7.68</v>
      </c>
      <c r="G6198" s="28">
        <v>81.87</v>
      </c>
      <c r="H6198" s="28" t="s">
        <v>51</v>
      </c>
      <c r="I6198" s="28">
        <v>3.58</v>
      </c>
      <c r="J6198" s="28">
        <v>11.81</v>
      </c>
      <c r="K6198" s="28">
        <v>245.3</v>
      </c>
      <c r="L6198" s="28">
        <v>16.86</v>
      </c>
      <c r="M6198" s="28" t="s">
        <v>46</v>
      </c>
      <c r="N6198" s="28">
        <v>69.4991892402821</v>
      </c>
    </row>
    <row r="6199">
      <c r="A6199" s="28">
        <v>6198.0</v>
      </c>
      <c r="B6199" s="28">
        <v>18.0</v>
      </c>
      <c r="C6199" s="28" t="s">
        <v>49</v>
      </c>
      <c r="D6199" s="28">
        <v>6.56</v>
      </c>
      <c r="E6199" s="28">
        <v>3.02</v>
      </c>
      <c r="F6199" s="28">
        <v>7.53</v>
      </c>
      <c r="G6199" s="28">
        <v>65.32</v>
      </c>
      <c r="H6199" s="28" t="s">
        <v>51</v>
      </c>
      <c r="I6199" s="28">
        <v>4.5</v>
      </c>
      <c r="J6199" s="28">
        <v>8.93</v>
      </c>
      <c r="K6199" s="28">
        <v>252.9</v>
      </c>
      <c r="L6199" s="28">
        <v>13.03</v>
      </c>
      <c r="M6199" s="28" t="s">
        <v>46</v>
      </c>
      <c r="N6199" s="28">
        <v>28.44</v>
      </c>
    </row>
    <row r="6200">
      <c r="A6200" s="28">
        <v>6199.0</v>
      </c>
      <c r="B6200" s="28">
        <v>23.0</v>
      </c>
      <c r="C6200" s="28" t="s">
        <v>44</v>
      </c>
      <c r="D6200" s="28">
        <v>4.42</v>
      </c>
      <c r="E6200" s="28">
        <v>5.57</v>
      </c>
      <c r="F6200" s="28">
        <v>8.54</v>
      </c>
      <c r="G6200" s="28">
        <v>77.85</v>
      </c>
      <c r="H6200" s="28" t="s">
        <v>51</v>
      </c>
      <c r="I6200" s="28">
        <v>0.26</v>
      </c>
      <c r="J6200" s="28">
        <v>5.88</v>
      </c>
      <c r="K6200" s="28">
        <v>261.13</v>
      </c>
      <c r="L6200" s="28">
        <v>10.68</v>
      </c>
      <c r="M6200" s="28" t="s">
        <v>48</v>
      </c>
      <c r="N6200" s="28">
        <v>72.92</v>
      </c>
    </row>
    <row r="6201">
      <c r="A6201" s="28">
        <v>6200.0</v>
      </c>
      <c r="B6201" s="28">
        <v>20.0</v>
      </c>
      <c r="C6201" s="28" t="s">
        <v>44</v>
      </c>
      <c r="D6201" s="28">
        <v>7.0</v>
      </c>
      <c r="E6201" s="28">
        <v>6.84</v>
      </c>
      <c r="F6201" s="28">
        <v>7.16</v>
      </c>
      <c r="G6201" s="28">
        <v>65.11</v>
      </c>
      <c r="H6201" s="28" t="s">
        <v>51</v>
      </c>
      <c r="I6201" s="28">
        <v>0.54</v>
      </c>
      <c r="J6201" s="28">
        <v>10.07</v>
      </c>
      <c r="K6201" s="28">
        <v>254.83</v>
      </c>
      <c r="L6201" s="28">
        <v>14.75</v>
      </c>
      <c r="M6201" s="28" t="s">
        <v>46</v>
      </c>
      <c r="N6201" s="28">
        <v>53.19</v>
      </c>
    </row>
    <row r="6202">
      <c r="A6202" s="28">
        <v>6201.0</v>
      </c>
      <c r="B6202" s="28">
        <v>22.0</v>
      </c>
      <c r="C6202" s="28" t="s">
        <v>44</v>
      </c>
      <c r="D6202" s="28">
        <v>7.91</v>
      </c>
      <c r="E6202" s="28">
        <v>6.08</v>
      </c>
      <c r="F6202" s="28">
        <v>5.57</v>
      </c>
      <c r="G6202" s="28">
        <v>63.53</v>
      </c>
      <c r="H6202" s="28" t="s">
        <v>45</v>
      </c>
      <c r="I6202" s="28">
        <v>3.43</v>
      </c>
      <c r="J6202" s="28">
        <v>13.3</v>
      </c>
      <c r="K6202" s="28">
        <v>229.75</v>
      </c>
      <c r="L6202" s="28">
        <v>20.2</v>
      </c>
      <c r="M6202" s="28" t="s">
        <v>46</v>
      </c>
      <c r="N6202" s="28">
        <v>35.37</v>
      </c>
    </row>
    <row r="6203">
      <c r="A6203" s="28">
        <v>6202.0</v>
      </c>
      <c r="B6203" s="28">
        <v>20.0</v>
      </c>
      <c r="C6203" s="28" t="s">
        <v>49</v>
      </c>
      <c r="D6203" s="28">
        <v>4.89</v>
      </c>
      <c r="E6203" s="28">
        <v>4.29</v>
      </c>
      <c r="F6203" s="28">
        <v>7.92</v>
      </c>
      <c r="G6203" s="28">
        <v>83.58</v>
      </c>
      <c r="H6203" s="28" t="s">
        <v>47</v>
      </c>
      <c r="I6203" s="28">
        <v>1.89</v>
      </c>
      <c r="J6203" s="28">
        <v>7.72</v>
      </c>
      <c r="K6203" s="28">
        <v>259.05</v>
      </c>
      <c r="L6203" s="28">
        <v>11.65</v>
      </c>
      <c r="M6203" s="28" t="s">
        <v>48</v>
      </c>
      <c r="N6203" s="28">
        <v>64.44</v>
      </c>
    </row>
    <row r="6204">
      <c r="A6204" s="28">
        <v>6203.0</v>
      </c>
      <c r="B6204" s="28">
        <v>23.0</v>
      </c>
      <c r="C6204" s="28" t="s">
        <v>49</v>
      </c>
      <c r="D6204" s="28">
        <v>4.9</v>
      </c>
      <c r="E6204" s="28">
        <v>6.78</v>
      </c>
      <c r="F6204" s="28">
        <v>6.48</v>
      </c>
      <c r="G6204" s="28">
        <v>98.25</v>
      </c>
      <c r="H6204" s="28" t="s">
        <v>47</v>
      </c>
      <c r="I6204" s="28">
        <v>1.41</v>
      </c>
      <c r="J6204" s="28">
        <v>9.38</v>
      </c>
      <c r="K6204" s="28">
        <v>243.4</v>
      </c>
      <c r="L6204" s="28">
        <v>11.05</v>
      </c>
      <c r="M6204" s="28" t="s">
        <v>48</v>
      </c>
      <c r="N6204" s="28">
        <v>74.18</v>
      </c>
    </row>
    <row r="6205">
      <c r="A6205" s="28">
        <v>6204.0</v>
      </c>
      <c r="B6205" s="28">
        <v>19.0</v>
      </c>
      <c r="C6205" s="28" t="s">
        <v>44</v>
      </c>
      <c r="D6205" s="28">
        <v>6.04</v>
      </c>
      <c r="E6205" s="28">
        <v>1.25</v>
      </c>
      <c r="F6205" s="28">
        <v>4.97</v>
      </c>
      <c r="G6205" s="28">
        <v>93.5</v>
      </c>
      <c r="H6205" s="28" t="s">
        <v>51</v>
      </c>
      <c r="I6205" s="28">
        <v>0.89</v>
      </c>
      <c r="J6205" s="28">
        <v>11.54</v>
      </c>
      <c r="K6205" s="28">
        <v>248.54</v>
      </c>
      <c r="L6205" s="28">
        <v>14.5</v>
      </c>
      <c r="M6205" s="28" t="s">
        <v>46</v>
      </c>
      <c r="N6205" s="28">
        <v>22.3</v>
      </c>
    </row>
    <row r="6206">
      <c r="A6206" s="28">
        <v>6205.0</v>
      </c>
      <c r="B6206" s="28">
        <v>17.0</v>
      </c>
      <c r="C6206" s="28" t="s">
        <v>44</v>
      </c>
      <c r="D6206" s="28">
        <v>1.86</v>
      </c>
      <c r="E6206" s="28">
        <v>4.33</v>
      </c>
      <c r="F6206" s="28">
        <v>7.74</v>
      </c>
      <c r="G6206" s="28">
        <v>90.98</v>
      </c>
      <c r="H6206" s="28" t="s">
        <v>45</v>
      </c>
      <c r="I6206" s="28">
        <v>2.86</v>
      </c>
      <c r="J6206" s="28">
        <v>3.71</v>
      </c>
      <c r="K6206" s="28">
        <v>298.09</v>
      </c>
      <c r="L6206" s="28">
        <v>4.37</v>
      </c>
      <c r="M6206" s="28" t="s">
        <v>48</v>
      </c>
      <c r="N6206" s="28">
        <v>86.45</v>
      </c>
    </row>
    <row r="6207">
      <c r="A6207" s="28">
        <v>6206.0</v>
      </c>
      <c r="B6207" s="28">
        <v>18.0</v>
      </c>
      <c r="C6207" s="28" t="s">
        <v>44</v>
      </c>
      <c r="D6207" s="28">
        <v>1.34</v>
      </c>
      <c r="E6207" s="28">
        <v>5.79</v>
      </c>
      <c r="F6207" s="28">
        <v>4.66</v>
      </c>
      <c r="G6207" s="28">
        <v>89.08</v>
      </c>
      <c r="H6207" s="28" t="s">
        <v>45</v>
      </c>
      <c r="I6207" s="28">
        <v>1.74</v>
      </c>
      <c r="J6207" s="28">
        <v>5.39</v>
      </c>
      <c r="K6207" s="28">
        <v>326.31</v>
      </c>
      <c r="L6207" s="28">
        <v>5.04</v>
      </c>
      <c r="M6207" s="28" t="s">
        <v>48</v>
      </c>
      <c r="N6207" s="28">
        <v>88.95</v>
      </c>
    </row>
    <row r="6208">
      <c r="A6208" s="28">
        <v>6207.0</v>
      </c>
      <c r="B6208" s="28">
        <v>23.0</v>
      </c>
      <c r="C6208" s="28" t="s">
        <v>49</v>
      </c>
      <c r="D6208" s="28">
        <v>6.08</v>
      </c>
      <c r="E6208" s="28">
        <v>1.19</v>
      </c>
      <c r="F6208" s="28">
        <v>4.89</v>
      </c>
      <c r="G6208" s="28">
        <v>95.89</v>
      </c>
      <c r="H6208" s="28" t="s">
        <v>47</v>
      </c>
      <c r="I6208" s="28">
        <v>2.54</v>
      </c>
      <c r="J6208" s="28">
        <v>11.62</v>
      </c>
      <c r="K6208" s="28">
        <v>237.58</v>
      </c>
      <c r="L6208" s="28">
        <v>15.65</v>
      </c>
      <c r="M6208" s="28" t="s">
        <v>46</v>
      </c>
      <c r="N6208" s="28">
        <v>28.57</v>
      </c>
    </row>
    <row r="6209">
      <c r="A6209" s="28">
        <v>6208.0</v>
      </c>
      <c r="B6209" s="28">
        <v>22.0</v>
      </c>
      <c r="C6209" s="28" t="s">
        <v>49</v>
      </c>
      <c r="D6209" s="28">
        <v>2.76</v>
      </c>
      <c r="E6209" s="28">
        <v>5.57</v>
      </c>
      <c r="F6209" s="28">
        <v>7.79</v>
      </c>
      <c r="G6209" s="28">
        <v>90.11</v>
      </c>
      <c r="H6209" s="28" t="s">
        <v>47</v>
      </c>
      <c r="I6209" s="28">
        <v>4.79</v>
      </c>
      <c r="J6209" s="28">
        <v>4.73</v>
      </c>
      <c r="K6209" s="28">
        <v>278.02</v>
      </c>
      <c r="L6209" s="28">
        <v>5.6</v>
      </c>
      <c r="M6209" s="28" t="s">
        <v>48</v>
      </c>
      <c r="N6209" s="28">
        <v>78.12</v>
      </c>
    </row>
    <row r="6210">
      <c r="A6210" s="28">
        <v>6209.0</v>
      </c>
      <c r="B6210" s="28">
        <v>17.0</v>
      </c>
      <c r="C6210" s="28" t="s">
        <v>49</v>
      </c>
      <c r="D6210" s="28">
        <v>1.08</v>
      </c>
      <c r="E6210" s="28">
        <v>6.89</v>
      </c>
      <c r="F6210" s="28">
        <v>7.85</v>
      </c>
      <c r="G6210" s="28">
        <v>85.08</v>
      </c>
      <c r="H6210" s="28" t="s">
        <v>45</v>
      </c>
      <c r="I6210" s="28">
        <v>3.79</v>
      </c>
      <c r="J6210" s="28">
        <v>7.02</v>
      </c>
      <c r="K6210" s="28">
        <v>301.93</v>
      </c>
      <c r="L6210" s="28">
        <v>4.65</v>
      </c>
      <c r="M6210" s="28" t="s">
        <v>48</v>
      </c>
      <c r="N6210" s="28">
        <v>100.0</v>
      </c>
    </row>
    <row r="6211">
      <c r="A6211" s="28">
        <v>6210.0</v>
      </c>
      <c r="B6211" s="28">
        <v>21.0</v>
      </c>
      <c r="C6211" s="28" t="s">
        <v>44</v>
      </c>
      <c r="D6211" s="28">
        <v>2.52</v>
      </c>
      <c r="E6211" s="28">
        <v>7.83</v>
      </c>
      <c r="F6211" s="28">
        <v>7.95</v>
      </c>
      <c r="G6211" s="28">
        <v>74.59</v>
      </c>
      <c r="H6211" s="28" t="s">
        <v>47</v>
      </c>
      <c r="I6211" s="28">
        <v>3.98</v>
      </c>
      <c r="J6211" s="28">
        <v>5.35</v>
      </c>
      <c r="K6211" s="28">
        <v>316.32</v>
      </c>
      <c r="L6211" s="28">
        <v>6.68</v>
      </c>
      <c r="M6211" s="28" t="s">
        <v>48</v>
      </c>
      <c r="N6211" s="28">
        <v>95.95</v>
      </c>
    </row>
    <row r="6212">
      <c r="A6212" s="28">
        <v>6211.0</v>
      </c>
      <c r="B6212" s="28">
        <v>24.0</v>
      </c>
      <c r="C6212" s="28" t="s">
        <v>49</v>
      </c>
      <c r="D6212" s="28">
        <v>2.87</v>
      </c>
      <c r="E6212" s="28">
        <v>2.02</v>
      </c>
      <c r="F6212" s="28">
        <v>5.47</v>
      </c>
      <c r="G6212" s="28">
        <v>64.04</v>
      </c>
      <c r="H6212" s="28" t="s">
        <v>51</v>
      </c>
      <c r="I6212" s="28">
        <v>0.62</v>
      </c>
      <c r="J6212" s="28">
        <v>4.96</v>
      </c>
      <c r="K6212" s="28">
        <v>274.06</v>
      </c>
      <c r="L6212" s="28">
        <v>0.87</v>
      </c>
      <c r="M6212" s="28" t="s">
        <v>48</v>
      </c>
      <c r="N6212" s="28">
        <v>37.3</v>
      </c>
    </row>
    <row r="6213">
      <c r="A6213" s="28">
        <v>6212.0</v>
      </c>
      <c r="B6213" s="28">
        <v>19.0</v>
      </c>
      <c r="C6213" s="28" t="s">
        <v>44</v>
      </c>
      <c r="D6213" s="28">
        <v>7.72</v>
      </c>
      <c r="E6213" s="28">
        <v>9.92</v>
      </c>
      <c r="F6213" s="28">
        <v>8.33</v>
      </c>
      <c r="G6213" s="28">
        <v>78.44</v>
      </c>
      <c r="H6213" s="28" t="s">
        <v>45</v>
      </c>
      <c r="I6213" s="28">
        <v>1.62</v>
      </c>
      <c r="J6213" s="28">
        <v>12.91</v>
      </c>
      <c r="K6213" s="28">
        <v>240.44</v>
      </c>
      <c r="L6213" s="28">
        <v>19.14</v>
      </c>
      <c r="M6213" s="28" t="s">
        <v>46</v>
      </c>
      <c r="N6213" s="28">
        <v>91.9983782634219</v>
      </c>
    </row>
    <row r="6214">
      <c r="A6214" s="28">
        <v>6213.0</v>
      </c>
      <c r="B6214" s="28">
        <v>24.0</v>
      </c>
      <c r="C6214" s="28" t="s">
        <v>49</v>
      </c>
      <c r="D6214" s="28">
        <v>5.58</v>
      </c>
      <c r="E6214" s="28">
        <v>6.46</v>
      </c>
      <c r="F6214" s="28">
        <v>7.61</v>
      </c>
      <c r="G6214" s="28">
        <v>96.99</v>
      </c>
      <c r="H6214" s="28" t="s">
        <v>51</v>
      </c>
      <c r="I6214" s="28">
        <v>0.53</v>
      </c>
      <c r="J6214" s="28">
        <v>8.92</v>
      </c>
      <c r="K6214" s="28">
        <v>237.46</v>
      </c>
      <c r="L6214" s="28">
        <v>10.92</v>
      </c>
      <c r="M6214" s="28" t="s">
        <v>46</v>
      </c>
      <c r="N6214" s="28">
        <v>74.77</v>
      </c>
    </row>
    <row r="6215">
      <c r="A6215" s="28">
        <v>6214.0</v>
      </c>
      <c r="B6215" s="28">
        <v>17.0</v>
      </c>
      <c r="C6215" s="28" t="s">
        <v>44</v>
      </c>
      <c r="D6215" s="28">
        <v>4.25</v>
      </c>
      <c r="E6215" s="28">
        <v>4.27</v>
      </c>
      <c r="F6215" s="28">
        <v>8.17</v>
      </c>
      <c r="G6215" s="28">
        <v>83.32</v>
      </c>
      <c r="H6215" s="28" t="s">
        <v>51</v>
      </c>
      <c r="I6215" s="28">
        <v>4.84</v>
      </c>
      <c r="J6215" s="28">
        <v>8.6</v>
      </c>
      <c r="K6215" s="28">
        <v>273.32</v>
      </c>
      <c r="L6215" s="28">
        <v>10.1</v>
      </c>
      <c r="M6215" s="28" t="s">
        <v>48</v>
      </c>
      <c r="N6215" s="28">
        <v>71.58</v>
      </c>
    </row>
    <row r="6216">
      <c r="A6216" s="28">
        <v>6215.0</v>
      </c>
      <c r="B6216" s="28">
        <v>17.0</v>
      </c>
      <c r="C6216" s="28" t="s">
        <v>49</v>
      </c>
      <c r="D6216" s="28">
        <v>7.75</v>
      </c>
      <c r="E6216" s="28">
        <v>3.24</v>
      </c>
      <c r="F6216" s="28">
        <v>7.54</v>
      </c>
      <c r="G6216" s="28">
        <v>67.38</v>
      </c>
      <c r="H6216" s="28" t="s">
        <v>45</v>
      </c>
      <c r="I6216" s="28">
        <v>3.41</v>
      </c>
      <c r="J6216" s="28">
        <v>11.2</v>
      </c>
      <c r="K6216" s="28">
        <v>227.98</v>
      </c>
      <c r="L6216" s="28">
        <v>15.87</v>
      </c>
      <c r="M6216" s="28" t="s">
        <v>46</v>
      </c>
      <c r="N6216" s="28">
        <v>23.43</v>
      </c>
    </row>
    <row r="6217">
      <c r="A6217" s="28">
        <v>6216.0</v>
      </c>
      <c r="B6217" s="28">
        <v>24.0</v>
      </c>
      <c r="C6217" s="28" t="s">
        <v>44</v>
      </c>
      <c r="D6217" s="28">
        <v>7.23</v>
      </c>
      <c r="E6217" s="28">
        <v>6.16</v>
      </c>
      <c r="F6217" s="28">
        <v>6.9</v>
      </c>
      <c r="G6217" s="28">
        <v>85.96</v>
      </c>
      <c r="H6217" s="28" t="s">
        <v>45</v>
      </c>
      <c r="I6217" s="28">
        <v>0.1</v>
      </c>
      <c r="J6217" s="28">
        <v>11.45</v>
      </c>
      <c r="K6217" s="28">
        <v>226.24</v>
      </c>
      <c r="L6217" s="28">
        <v>18.07</v>
      </c>
      <c r="M6217" s="28" t="s">
        <v>46</v>
      </c>
      <c r="N6217" s="28">
        <v>44.18</v>
      </c>
    </row>
    <row r="6218">
      <c r="A6218" s="28">
        <v>6217.0</v>
      </c>
      <c r="B6218" s="28">
        <v>22.0</v>
      </c>
      <c r="C6218" s="28" t="s">
        <v>44</v>
      </c>
      <c r="D6218" s="28">
        <v>4.1</v>
      </c>
      <c r="E6218" s="28">
        <v>8.94</v>
      </c>
      <c r="F6218" s="28">
        <v>4.55</v>
      </c>
      <c r="G6218" s="28">
        <v>78.62</v>
      </c>
      <c r="H6218" s="28" t="s">
        <v>45</v>
      </c>
      <c r="I6218" s="28">
        <v>2.38</v>
      </c>
      <c r="J6218" s="28">
        <v>5.28</v>
      </c>
      <c r="K6218" s="28">
        <v>277.98</v>
      </c>
      <c r="L6218" s="28">
        <v>10.84</v>
      </c>
      <c r="M6218" s="28" t="s">
        <v>50</v>
      </c>
      <c r="N6218" s="28">
        <v>81.37</v>
      </c>
    </row>
    <row r="6219">
      <c r="A6219" s="28">
        <v>6218.0</v>
      </c>
      <c r="B6219" s="28">
        <v>22.0</v>
      </c>
      <c r="C6219" s="28" t="s">
        <v>52</v>
      </c>
      <c r="D6219" s="28">
        <v>7.25</v>
      </c>
      <c r="E6219" s="28">
        <v>5.69</v>
      </c>
      <c r="F6219" s="28">
        <v>7.55</v>
      </c>
      <c r="G6219" s="28">
        <v>97.26</v>
      </c>
      <c r="H6219" s="28" t="s">
        <v>47</v>
      </c>
      <c r="I6219" s="28">
        <v>1.32</v>
      </c>
      <c r="J6219" s="28">
        <v>10.0</v>
      </c>
      <c r="K6219" s="28">
        <v>225.0</v>
      </c>
      <c r="L6219" s="28">
        <v>15.65</v>
      </c>
      <c r="M6219" s="28" t="s">
        <v>46</v>
      </c>
      <c r="N6219" s="28">
        <v>53.23</v>
      </c>
    </row>
    <row r="6220">
      <c r="A6220" s="28">
        <v>6219.0</v>
      </c>
      <c r="B6220" s="28">
        <v>16.0</v>
      </c>
      <c r="C6220" s="28" t="s">
        <v>44</v>
      </c>
      <c r="D6220" s="28">
        <v>3.23</v>
      </c>
      <c r="E6220" s="28">
        <v>6.95</v>
      </c>
      <c r="F6220" s="28">
        <v>7.45</v>
      </c>
      <c r="G6220" s="28">
        <v>66.44</v>
      </c>
      <c r="H6220" s="28" t="s">
        <v>51</v>
      </c>
      <c r="I6220" s="28">
        <v>2.7</v>
      </c>
      <c r="J6220" s="28">
        <v>7.52</v>
      </c>
      <c r="K6220" s="28">
        <v>265.09</v>
      </c>
      <c r="L6220" s="28">
        <v>8.41</v>
      </c>
      <c r="M6220" s="28" t="s">
        <v>48</v>
      </c>
      <c r="N6220" s="28">
        <v>81.02</v>
      </c>
    </row>
    <row r="6221">
      <c r="A6221" s="28">
        <v>6220.0</v>
      </c>
      <c r="B6221" s="28">
        <v>21.0</v>
      </c>
      <c r="C6221" s="28" t="s">
        <v>44</v>
      </c>
      <c r="D6221" s="28">
        <v>1.84</v>
      </c>
      <c r="E6221" s="28">
        <v>4.22</v>
      </c>
      <c r="F6221" s="28">
        <v>5.56</v>
      </c>
      <c r="G6221" s="28">
        <v>88.48</v>
      </c>
      <c r="H6221" s="28" t="s">
        <v>51</v>
      </c>
      <c r="I6221" s="28">
        <v>0.89</v>
      </c>
      <c r="J6221" s="28">
        <v>4.59</v>
      </c>
      <c r="K6221" s="28">
        <v>294.8</v>
      </c>
      <c r="L6221" s="28">
        <v>4.98</v>
      </c>
      <c r="M6221" s="28" t="s">
        <v>48</v>
      </c>
      <c r="N6221" s="28">
        <v>75.06</v>
      </c>
    </row>
    <row r="6222">
      <c r="A6222" s="28">
        <v>6221.0</v>
      </c>
      <c r="B6222" s="28">
        <v>22.0</v>
      </c>
      <c r="C6222" s="28" t="s">
        <v>49</v>
      </c>
      <c r="D6222" s="28">
        <v>1.86</v>
      </c>
      <c r="E6222" s="28">
        <v>4.49</v>
      </c>
      <c r="F6222" s="28">
        <v>7.68</v>
      </c>
      <c r="G6222" s="28">
        <v>87.26</v>
      </c>
      <c r="H6222" s="28" t="s">
        <v>47</v>
      </c>
      <c r="I6222" s="28">
        <v>0.28</v>
      </c>
      <c r="J6222" s="28">
        <v>6.74</v>
      </c>
      <c r="K6222" s="28">
        <v>288.51</v>
      </c>
      <c r="L6222" s="28">
        <v>6.13</v>
      </c>
      <c r="M6222" s="28" t="s">
        <v>48</v>
      </c>
      <c r="N6222" s="28">
        <v>84.51</v>
      </c>
    </row>
    <row r="6223">
      <c r="A6223" s="28">
        <v>6222.0</v>
      </c>
      <c r="B6223" s="28">
        <v>21.0</v>
      </c>
      <c r="C6223" s="28" t="s">
        <v>49</v>
      </c>
      <c r="D6223" s="28">
        <v>5.3</v>
      </c>
      <c r="E6223" s="28">
        <v>3.58</v>
      </c>
      <c r="F6223" s="28">
        <v>6.75</v>
      </c>
      <c r="G6223" s="28">
        <v>99.34</v>
      </c>
      <c r="H6223" s="28" t="s">
        <v>47</v>
      </c>
      <c r="I6223" s="28">
        <v>1.62</v>
      </c>
      <c r="J6223" s="28">
        <v>11.1</v>
      </c>
      <c r="K6223" s="28">
        <v>258.99</v>
      </c>
      <c r="L6223" s="28">
        <v>15.5</v>
      </c>
      <c r="M6223" s="28" t="s">
        <v>46</v>
      </c>
      <c r="N6223" s="28">
        <v>51.81</v>
      </c>
    </row>
    <row r="6224">
      <c r="A6224" s="28">
        <v>6223.0</v>
      </c>
      <c r="B6224" s="28">
        <v>21.0</v>
      </c>
      <c r="C6224" s="28" t="s">
        <v>44</v>
      </c>
      <c r="D6224" s="28">
        <v>4.01</v>
      </c>
      <c r="E6224" s="28">
        <v>7.35</v>
      </c>
      <c r="F6224" s="28">
        <v>6.8</v>
      </c>
      <c r="G6224" s="28">
        <v>82.6</v>
      </c>
      <c r="H6224" s="28" t="s">
        <v>45</v>
      </c>
      <c r="I6224" s="28">
        <v>1.48</v>
      </c>
      <c r="J6224" s="28">
        <v>5.2</v>
      </c>
      <c r="K6224" s="28">
        <v>269.02</v>
      </c>
      <c r="L6224" s="28">
        <v>14.64</v>
      </c>
      <c r="M6224" s="28" t="s">
        <v>48</v>
      </c>
      <c r="N6224" s="28">
        <v>84.55</v>
      </c>
    </row>
    <row r="6225">
      <c r="A6225" s="28">
        <v>6224.0</v>
      </c>
      <c r="B6225" s="28">
        <v>17.0</v>
      </c>
      <c r="C6225" s="28" t="s">
        <v>49</v>
      </c>
      <c r="D6225" s="28">
        <v>5.27</v>
      </c>
      <c r="E6225" s="28">
        <v>4.23</v>
      </c>
      <c r="F6225" s="28">
        <v>5.84</v>
      </c>
      <c r="G6225" s="28">
        <v>94.86</v>
      </c>
      <c r="H6225" s="28" t="s">
        <v>45</v>
      </c>
      <c r="I6225" s="28">
        <v>3.58</v>
      </c>
      <c r="J6225" s="28">
        <v>10.55</v>
      </c>
      <c r="K6225" s="28">
        <v>272.4</v>
      </c>
      <c r="L6225" s="28">
        <v>12.84</v>
      </c>
      <c r="M6225" s="28" t="s">
        <v>46</v>
      </c>
      <c r="N6225" s="28">
        <v>48.76</v>
      </c>
    </row>
    <row r="6226">
      <c r="A6226" s="28">
        <v>6225.0</v>
      </c>
      <c r="B6226" s="28">
        <v>21.0</v>
      </c>
      <c r="C6226" s="28" t="s">
        <v>49</v>
      </c>
      <c r="D6226" s="28">
        <v>5.49</v>
      </c>
      <c r="E6226" s="28">
        <v>2.72</v>
      </c>
      <c r="F6226" s="28">
        <v>4.58</v>
      </c>
      <c r="G6226" s="28">
        <v>60.99</v>
      </c>
      <c r="H6226" s="28" t="s">
        <v>45</v>
      </c>
      <c r="I6226" s="28">
        <v>2.37</v>
      </c>
      <c r="J6226" s="28">
        <v>7.34</v>
      </c>
      <c r="K6226" s="28">
        <v>250.93</v>
      </c>
      <c r="L6226" s="28">
        <v>13.04</v>
      </c>
      <c r="M6226" s="28" t="s">
        <v>46</v>
      </c>
      <c r="N6226" s="28">
        <v>37.3891978563659</v>
      </c>
    </row>
    <row r="6227">
      <c r="A6227" s="28">
        <v>6226.0</v>
      </c>
      <c r="B6227" s="28">
        <v>19.0</v>
      </c>
      <c r="C6227" s="28" t="s">
        <v>44</v>
      </c>
      <c r="D6227" s="28">
        <v>0.18</v>
      </c>
      <c r="E6227" s="28">
        <v>4.32</v>
      </c>
      <c r="F6227" s="28">
        <v>5.08</v>
      </c>
      <c r="G6227" s="28">
        <v>64.92</v>
      </c>
      <c r="H6227" s="28" t="s">
        <v>47</v>
      </c>
      <c r="I6227" s="28">
        <v>1.46</v>
      </c>
      <c r="J6227" s="28">
        <v>5.77</v>
      </c>
      <c r="K6227" s="28">
        <v>320.6</v>
      </c>
      <c r="L6227" s="28">
        <v>1.46</v>
      </c>
      <c r="M6227" s="28" t="s">
        <v>48</v>
      </c>
      <c r="N6227" s="28">
        <v>67.51</v>
      </c>
    </row>
    <row r="6228">
      <c r="A6228" s="28">
        <v>6227.0</v>
      </c>
      <c r="B6228" s="28">
        <v>24.0</v>
      </c>
      <c r="C6228" s="28" t="s">
        <v>44</v>
      </c>
      <c r="D6228" s="28">
        <v>0.43</v>
      </c>
      <c r="E6228" s="28">
        <v>8.68</v>
      </c>
      <c r="F6228" s="28">
        <v>7.84</v>
      </c>
      <c r="G6228" s="28">
        <v>73.84</v>
      </c>
      <c r="H6228" s="28" t="s">
        <v>51</v>
      </c>
      <c r="I6228" s="28">
        <v>2.85</v>
      </c>
      <c r="J6228" s="28">
        <v>6.16</v>
      </c>
      <c r="K6228" s="28">
        <v>303.22</v>
      </c>
      <c r="L6228" s="28">
        <v>2.21</v>
      </c>
      <c r="M6228" s="28" t="s">
        <v>48</v>
      </c>
      <c r="N6228" s="28">
        <v>100.0</v>
      </c>
    </row>
    <row r="6229">
      <c r="A6229" s="28">
        <v>6228.0</v>
      </c>
      <c r="B6229" s="28">
        <v>16.0</v>
      </c>
      <c r="C6229" s="28" t="s">
        <v>44</v>
      </c>
      <c r="D6229" s="28">
        <v>4.26</v>
      </c>
      <c r="E6229" s="28">
        <v>7.64</v>
      </c>
      <c r="F6229" s="28">
        <v>5.36</v>
      </c>
      <c r="G6229" s="28">
        <v>84.77</v>
      </c>
      <c r="H6229" s="28" t="s">
        <v>47</v>
      </c>
      <c r="I6229" s="28">
        <v>0.36</v>
      </c>
      <c r="J6229" s="28">
        <v>8.11</v>
      </c>
      <c r="K6229" s="28">
        <v>264.61</v>
      </c>
      <c r="L6229" s="28">
        <v>8.4</v>
      </c>
      <c r="M6229" s="28" t="s">
        <v>50</v>
      </c>
      <c r="N6229" s="28">
        <v>85.7802270918589</v>
      </c>
    </row>
    <row r="6230">
      <c r="A6230" s="28">
        <v>6229.0</v>
      </c>
      <c r="B6230" s="28">
        <v>23.0</v>
      </c>
      <c r="C6230" s="28" t="s">
        <v>49</v>
      </c>
      <c r="D6230" s="28">
        <v>1.53</v>
      </c>
      <c r="E6230" s="28">
        <v>4.01</v>
      </c>
      <c r="F6230" s="28">
        <v>4.01</v>
      </c>
      <c r="G6230" s="28">
        <v>77.96</v>
      </c>
      <c r="H6230" s="28" t="s">
        <v>45</v>
      </c>
      <c r="I6230" s="28">
        <v>3.31</v>
      </c>
      <c r="J6230" s="28">
        <v>4.93</v>
      </c>
      <c r="K6230" s="28">
        <v>292.52</v>
      </c>
      <c r="L6230" s="28">
        <v>7.44</v>
      </c>
      <c r="M6230" s="28" t="s">
        <v>48</v>
      </c>
      <c r="N6230" s="28">
        <v>62.38</v>
      </c>
    </row>
    <row r="6231">
      <c r="A6231" s="28">
        <v>6230.0</v>
      </c>
      <c r="B6231" s="28">
        <v>20.0</v>
      </c>
      <c r="C6231" s="28" t="s">
        <v>44</v>
      </c>
      <c r="D6231" s="28">
        <v>5.06</v>
      </c>
      <c r="E6231" s="28">
        <v>9.16</v>
      </c>
      <c r="F6231" s="28">
        <v>8.99</v>
      </c>
      <c r="G6231" s="28">
        <v>68.11</v>
      </c>
      <c r="H6231" s="28" t="s">
        <v>51</v>
      </c>
      <c r="I6231" s="28">
        <v>0.74</v>
      </c>
      <c r="J6231" s="28">
        <v>9.85</v>
      </c>
      <c r="K6231" s="28">
        <v>271.13</v>
      </c>
      <c r="L6231" s="28">
        <v>13.92</v>
      </c>
      <c r="M6231" s="28" t="s">
        <v>46</v>
      </c>
      <c r="N6231" s="28">
        <v>108.560505291936</v>
      </c>
    </row>
    <row r="6232">
      <c r="A6232" s="28">
        <v>6231.0</v>
      </c>
      <c r="B6232" s="28">
        <v>16.0</v>
      </c>
      <c r="C6232" s="28" t="s">
        <v>44</v>
      </c>
      <c r="D6232" s="28">
        <v>4.42</v>
      </c>
      <c r="E6232" s="28">
        <v>1.67</v>
      </c>
      <c r="F6232" s="28">
        <v>5.05</v>
      </c>
      <c r="G6232" s="28">
        <v>83.57</v>
      </c>
      <c r="H6232" s="28" t="s">
        <v>45</v>
      </c>
      <c r="I6232" s="28">
        <v>1.4</v>
      </c>
      <c r="J6232" s="28">
        <v>10.01</v>
      </c>
      <c r="K6232" s="28">
        <v>259.38</v>
      </c>
      <c r="L6232" s="28">
        <v>10.87</v>
      </c>
      <c r="M6232" s="28" t="s">
        <v>48</v>
      </c>
      <c r="N6232" s="28">
        <v>37.89</v>
      </c>
    </row>
    <row r="6233">
      <c r="A6233" s="28">
        <v>6232.0</v>
      </c>
      <c r="B6233" s="28">
        <v>19.0</v>
      </c>
      <c r="C6233" s="28" t="s">
        <v>49</v>
      </c>
      <c r="D6233" s="28">
        <v>4.69</v>
      </c>
      <c r="E6233" s="28">
        <v>1.45</v>
      </c>
      <c r="F6233" s="28">
        <v>7.28</v>
      </c>
      <c r="G6233" s="28">
        <v>82.67</v>
      </c>
      <c r="H6233" s="28" t="s">
        <v>51</v>
      </c>
      <c r="I6233" s="28">
        <v>1.41</v>
      </c>
      <c r="J6233" s="28">
        <v>6.85</v>
      </c>
      <c r="K6233" s="28">
        <v>257.22</v>
      </c>
      <c r="L6233" s="28">
        <v>10.89</v>
      </c>
      <c r="M6233" s="28" t="s">
        <v>48</v>
      </c>
      <c r="N6233" s="28">
        <v>48.5</v>
      </c>
    </row>
    <row r="6234">
      <c r="A6234" s="28">
        <v>6233.0</v>
      </c>
      <c r="B6234" s="28">
        <v>16.0</v>
      </c>
      <c r="C6234" s="28" t="s">
        <v>49</v>
      </c>
      <c r="D6234" s="28">
        <v>2.42</v>
      </c>
      <c r="E6234" s="28">
        <v>2.15</v>
      </c>
      <c r="F6234" s="28">
        <v>8.63</v>
      </c>
      <c r="G6234" s="28">
        <v>80.98</v>
      </c>
      <c r="H6234" s="28" t="s">
        <v>45</v>
      </c>
      <c r="I6234" s="28">
        <v>2.33</v>
      </c>
      <c r="J6234" s="28">
        <v>5.33</v>
      </c>
      <c r="K6234" s="28">
        <v>293.95</v>
      </c>
      <c r="L6234" s="28">
        <v>7.82</v>
      </c>
      <c r="M6234" s="28" t="s">
        <v>48</v>
      </c>
      <c r="N6234" s="28">
        <v>68.62</v>
      </c>
    </row>
    <row r="6235">
      <c r="A6235" s="28">
        <v>6234.0</v>
      </c>
      <c r="B6235" s="28">
        <v>21.0</v>
      </c>
      <c r="C6235" s="28" t="s">
        <v>44</v>
      </c>
      <c r="D6235" s="28">
        <v>5.12</v>
      </c>
      <c r="E6235" s="28">
        <v>2.05</v>
      </c>
      <c r="F6235" s="28">
        <v>7.0</v>
      </c>
      <c r="G6235" s="28">
        <v>63.62</v>
      </c>
      <c r="H6235" s="28" t="s">
        <v>51</v>
      </c>
      <c r="I6235" s="28">
        <v>4.77</v>
      </c>
      <c r="J6235" s="28">
        <v>8.21</v>
      </c>
      <c r="K6235" s="28">
        <v>251.42</v>
      </c>
      <c r="L6235" s="28">
        <v>14.18</v>
      </c>
      <c r="M6235" s="28" t="s">
        <v>46</v>
      </c>
      <c r="N6235" s="28">
        <v>43.33</v>
      </c>
    </row>
    <row r="6236">
      <c r="A6236" s="28">
        <v>6235.0</v>
      </c>
      <c r="B6236" s="28">
        <v>17.0</v>
      </c>
      <c r="C6236" s="28" t="s">
        <v>49</v>
      </c>
      <c r="D6236" s="28">
        <v>6.64</v>
      </c>
      <c r="E6236" s="28">
        <v>1.79</v>
      </c>
      <c r="F6236" s="28">
        <v>8.0</v>
      </c>
      <c r="G6236" s="28">
        <v>97.08</v>
      </c>
      <c r="H6236" s="28" t="s">
        <v>47</v>
      </c>
      <c r="I6236" s="28">
        <v>1.62</v>
      </c>
      <c r="J6236" s="28">
        <v>11.87</v>
      </c>
      <c r="K6236" s="28">
        <v>254.42</v>
      </c>
      <c r="L6236" s="28">
        <v>16.71</v>
      </c>
      <c r="M6236" s="28" t="s">
        <v>46</v>
      </c>
      <c r="N6236" s="28">
        <v>38.08</v>
      </c>
    </row>
    <row r="6237">
      <c r="A6237" s="28">
        <v>6236.0</v>
      </c>
      <c r="B6237" s="28">
        <v>20.0</v>
      </c>
      <c r="C6237" s="28" t="s">
        <v>44</v>
      </c>
      <c r="D6237" s="28">
        <v>7.98</v>
      </c>
      <c r="E6237" s="28">
        <v>6.95</v>
      </c>
      <c r="F6237" s="28">
        <v>8.88</v>
      </c>
      <c r="G6237" s="28">
        <v>83.69</v>
      </c>
      <c r="H6237" s="28" t="s">
        <v>47</v>
      </c>
      <c r="I6237" s="28">
        <v>1.41</v>
      </c>
      <c r="J6237" s="28">
        <v>9.66</v>
      </c>
      <c r="K6237" s="28">
        <v>243.82</v>
      </c>
      <c r="L6237" s="28">
        <v>16.98</v>
      </c>
      <c r="M6237" s="28" t="s">
        <v>46</v>
      </c>
      <c r="N6237" s="28">
        <v>62.88</v>
      </c>
    </row>
    <row r="6238">
      <c r="A6238" s="28">
        <v>6237.0</v>
      </c>
      <c r="B6238" s="28">
        <v>22.0</v>
      </c>
      <c r="C6238" s="28" t="s">
        <v>44</v>
      </c>
      <c r="D6238" s="28">
        <v>6.71</v>
      </c>
      <c r="E6238" s="28">
        <v>6.41</v>
      </c>
      <c r="F6238" s="28">
        <v>8.3</v>
      </c>
      <c r="G6238" s="28">
        <v>70.56</v>
      </c>
      <c r="H6238" s="28" t="s">
        <v>45</v>
      </c>
      <c r="I6238" s="28">
        <v>0.84</v>
      </c>
      <c r="J6238" s="28">
        <v>10.83</v>
      </c>
      <c r="K6238" s="28">
        <v>230.51</v>
      </c>
      <c r="L6238" s="28">
        <v>18.12</v>
      </c>
      <c r="M6238" s="28" t="s">
        <v>46</v>
      </c>
      <c r="N6238" s="28">
        <v>65.35</v>
      </c>
    </row>
    <row r="6239">
      <c r="A6239" s="28">
        <v>6238.0</v>
      </c>
      <c r="B6239" s="28">
        <v>17.0</v>
      </c>
      <c r="C6239" s="28" t="s">
        <v>49</v>
      </c>
      <c r="D6239" s="28">
        <v>4.46</v>
      </c>
      <c r="E6239" s="28">
        <v>6.83</v>
      </c>
      <c r="F6239" s="28">
        <v>6.79</v>
      </c>
      <c r="G6239" s="28">
        <v>87.5</v>
      </c>
      <c r="H6239" s="28" t="s">
        <v>47</v>
      </c>
      <c r="I6239" s="28">
        <v>1.96</v>
      </c>
      <c r="J6239" s="28">
        <v>7.21</v>
      </c>
      <c r="K6239" s="28">
        <v>274.94</v>
      </c>
      <c r="L6239" s="28">
        <v>8.09</v>
      </c>
      <c r="M6239" s="28" t="s">
        <v>48</v>
      </c>
      <c r="N6239" s="28">
        <v>76.99</v>
      </c>
    </row>
    <row r="6240">
      <c r="A6240" s="28">
        <v>6239.0</v>
      </c>
      <c r="B6240" s="28">
        <v>21.0</v>
      </c>
      <c r="C6240" s="28" t="s">
        <v>49</v>
      </c>
      <c r="D6240" s="28">
        <v>1.55</v>
      </c>
      <c r="E6240" s="28">
        <v>7.2</v>
      </c>
      <c r="F6240" s="28">
        <v>5.82</v>
      </c>
      <c r="G6240" s="28">
        <v>72.72</v>
      </c>
      <c r="H6240" s="28" t="s">
        <v>47</v>
      </c>
      <c r="I6240" s="28">
        <v>0.91</v>
      </c>
      <c r="J6240" s="28">
        <v>6.98</v>
      </c>
      <c r="K6240" s="28">
        <v>292.95</v>
      </c>
      <c r="L6240" s="28">
        <v>1.97</v>
      </c>
      <c r="M6240" s="28" t="s">
        <v>50</v>
      </c>
      <c r="N6240" s="28">
        <v>85.94</v>
      </c>
    </row>
    <row r="6241">
      <c r="A6241" s="28">
        <v>6240.0</v>
      </c>
      <c r="B6241" s="28">
        <v>21.0</v>
      </c>
      <c r="C6241" s="28" t="s">
        <v>44</v>
      </c>
      <c r="D6241" s="28">
        <v>5.45</v>
      </c>
      <c r="E6241" s="28">
        <v>7.81</v>
      </c>
      <c r="F6241" s="28">
        <v>6.41</v>
      </c>
      <c r="G6241" s="28">
        <v>80.23</v>
      </c>
      <c r="H6241" s="28" t="s">
        <v>45</v>
      </c>
      <c r="I6241" s="28">
        <v>0.69</v>
      </c>
      <c r="J6241" s="28">
        <v>8.15</v>
      </c>
      <c r="K6241" s="28">
        <v>251.03</v>
      </c>
      <c r="L6241" s="28">
        <v>14.76</v>
      </c>
      <c r="M6241" s="28" t="s">
        <v>46</v>
      </c>
      <c r="N6241" s="28">
        <v>94.7738533381643</v>
      </c>
    </row>
    <row r="6242">
      <c r="A6242" s="28">
        <v>6241.0</v>
      </c>
      <c r="B6242" s="28">
        <v>20.0</v>
      </c>
      <c r="C6242" s="28" t="s">
        <v>49</v>
      </c>
      <c r="D6242" s="28">
        <v>7.5</v>
      </c>
      <c r="E6242" s="28">
        <v>2.86</v>
      </c>
      <c r="F6242" s="28">
        <v>8.21</v>
      </c>
      <c r="G6242" s="28">
        <v>73.65</v>
      </c>
      <c r="H6242" s="28" t="s">
        <v>51</v>
      </c>
      <c r="I6242" s="28">
        <v>4.29</v>
      </c>
      <c r="J6242" s="28">
        <v>13.39</v>
      </c>
      <c r="K6242" s="28">
        <v>236.9</v>
      </c>
      <c r="L6242" s="28">
        <v>17.05</v>
      </c>
      <c r="M6242" s="28" t="s">
        <v>46</v>
      </c>
      <c r="N6242" s="28">
        <v>31.11</v>
      </c>
    </row>
    <row r="6243">
      <c r="A6243" s="28">
        <v>6242.0</v>
      </c>
      <c r="B6243" s="28">
        <v>20.0</v>
      </c>
      <c r="C6243" s="28" t="s">
        <v>49</v>
      </c>
      <c r="D6243" s="28">
        <v>1.69</v>
      </c>
      <c r="E6243" s="28">
        <v>6.6</v>
      </c>
      <c r="F6243" s="28">
        <v>8.27</v>
      </c>
      <c r="G6243" s="28">
        <v>95.22</v>
      </c>
      <c r="H6243" s="28" t="s">
        <v>51</v>
      </c>
      <c r="I6243" s="28">
        <v>0.26</v>
      </c>
      <c r="J6243" s="28">
        <v>2.77</v>
      </c>
      <c r="K6243" s="28">
        <v>301.12</v>
      </c>
      <c r="L6243" s="28">
        <v>6.59</v>
      </c>
      <c r="M6243" s="28" t="s">
        <v>48</v>
      </c>
      <c r="N6243" s="28">
        <v>100.0</v>
      </c>
    </row>
    <row r="6244">
      <c r="A6244" s="28">
        <v>6243.0</v>
      </c>
      <c r="B6244" s="28">
        <v>18.0</v>
      </c>
      <c r="C6244" s="28" t="s">
        <v>44</v>
      </c>
      <c r="D6244" s="28">
        <v>2.05</v>
      </c>
      <c r="E6244" s="28">
        <v>6.22</v>
      </c>
      <c r="F6244" s="28">
        <v>8.23</v>
      </c>
      <c r="G6244" s="28">
        <v>99.76</v>
      </c>
      <c r="H6244" s="28" t="s">
        <v>45</v>
      </c>
      <c r="I6244" s="28">
        <v>3.55</v>
      </c>
      <c r="J6244" s="28">
        <v>4.25</v>
      </c>
      <c r="K6244" s="28">
        <v>297.06</v>
      </c>
      <c r="L6244" s="28">
        <v>9.04</v>
      </c>
      <c r="M6244" s="28" t="s">
        <v>48</v>
      </c>
      <c r="N6244" s="28">
        <v>104.226824233192</v>
      </c>
    </row>
    <row r="6245">
      <c r="A6245" s="28">
        <v>6244.0</v>
      </c>
      <c r="B6245" s="28">
        <v>17.0</v>
      </c>
      <c r="C6245" s="28" t="s">
        <v>49</v>
      </c>
      <c r="D6245" s="28">
        <v>1.19</v>
      </c>
      <c r="E6245" s="28">
        <v>9.49</v>
      </c>
      <c r="F6245" s="28">
        <v>6.99</v>
      </c>
      <c r="G6245" s="28">
        <v>66.45</v>
      </c>
      <c r="H6245" s="28" t="s">
        <v>45</v>
      </c>
      <c r="I6245" s="28">
        <v>1.01</v>
      </c>
      <c r="J6245" s="28">
        <v>4.48</v>
      </c>
      <c r="K6245" s="28">
        <v>316.7</v>
      </c>
      <c r="L6245" s="28">
        <v>7.73</v>
      </c>
      <c r="M6245" s="28" t="s">
        <v>48</v>
      </c>
      <c r="N6245" s="28">
        <v>100.0</v>
      </c>
    </row>
    <row r="6246">
      <c r="A6246" s="28">
        <v>6245.0</v>
      </c>
      <c r="B6246" s="28">
        <v>22.0</v>
      </c>
      <c r="C6246" s="28" t="s">
        <v>44</v>
      </c>
      <c r="D6246" s="28">
        <v>5.89</v>
      </c>
      <c r="E6246" s="28">
        <v>3.09</v>
      </c>
      <c r="F6246" s="28">
        <v>6.38</v>
      </c>
      <c r="G6246" s="28">
        <v>60.94</v>
      </c>
      <c r="H6246" s="28" t="s">
        <v>45</v>
      </c>
      <c r="I6246" s="28">
        <v>0.06</v>
      </c>
      <c r="J6246" s="28">
        <v>8.17</v>
      </c>
      <c r="K6246" s="28">
        <v>260.23</v>
      </c>
      <c r="L6246" s="28">
        <v>6.9</v>
      </c>
      <c r="M6246" s="28" t="s">
        <v>46</v>
      </c>
      <c r="N6246" s="28">
        <v>43.8680190777105</v>
      </c>
    </row>
    <row r="6247">
      <c r="A6247" s="28">
        <v>6246.0</v>
      </c>
      <c r="B6247" s="28">
        <v>16.0</v>
      </c>
      <c r="C6247" s="28" t="s">
        <v>52</v>
      </c>
      <c r="D6247" s="28">
        <v>3.25</v>
      </c>
      <c r="E6247" s="28">
        <v>1.53</v>
      </c>
      <c r="F6247" s="28">
        <v>5.56</v>
      </c>
      <c r="G6247" s="28">
        <v>68.77</v>
      </c>
      <c r="H6247" s="28" t="s">
        <v>51</v>
      </c>
      <c r="I6247" s="28">
        <v>3.98</v>
      </c>
      <c r="J6247" s="28">
        <v>7.94</v>
      </c>
      <c r="K6247" s="28">
        <v>281.51</v>
      </c>
      <c r="L6247" s="28">
        <v>10.45</v>
      </c>
      <c r="M6247" s="28" t="s">
        <v>48</v>
      </c>
      <c r="N6247" s="28">
        <v>42.07</v>
      </c>
    </row>
    <row r="6248">
      <c r="A6248" s="28">
        <v>6247.0</v>
      </c>
      <c r="B6248" s="28">
        <v>21.0</v>
      </c>
      <c r="C6248" s="28" t="s">
        <v>49</v>
      </c>
      <c r="D6248" s="28">
        <v>0.5</v>
      </c>
      <c r="E6248" s="28">
        <v>6.88</v>
      </c>
      <c r="F6248" s="28">
        <v>4.02</v>
      </c>
      <c r="G6248" s="28">
        <v>83.6</v>
      </c>
      <c r="H6248" s="28" t="s">
        <v>45</v>
      </c>
      <c r="I6248" s="28">
        <v>3.51</v>
      </c>
      <c r="J6248" s="28">
        <v>5.57</v>
      </c>
      <c r="K6248" s="28">
        <v>307.66</v>
      </c>
      <c r="L6248" s="28">
        <v>2.52</v>
      </c>
      <c r="M6248" s="28" t="s">
        <v>48</v>
      </c>
      <c r="N6248" s="28">
        <v>81.68</v>
      </c>
    </row>
    <row r="6249">
      <c r="A6249" s="28">
        <v>6248.0</v>
      </c>
      <c r="B6249" s="28">
        <v>21.0</v>
      </c>
      <c r="C6249" s="28" t="s">
        <v>44</v>
      </c>
      <c r="D6249" s="28">
        <v>7.0</v>
      </c>
      <c r="E6249" s="28">
        <v>7.66</v>
      </c>
      <c r="F6249" s="28">
        <v>7.82</v>
      </c>
      <c r="G6249" s="28">
        <v>66.96</v>
      </c>
      <c r="H6249" s="28" t="s">
        <v>45</v>
      </c>
      <c r="I6249" s="28">
        <v>1.67</v>
      </c>
      <c r="J6249" s="28">
        <v>11.49</v>
      </c>
      <c r="K6249" s="28">
        <v>236.01</v>
      </c>
      <c r="L6249" s="28">
        <v>14.94</v>
      </c>
      <c r="M6249" s="28" t="s">
        <v>46</v>
      </c>
      <c r="N6249" s="28">
        <v>74.9272916857514</v>
      </c>
    </row>
    <row r="6250">
      <c r="A6250" s="28">
        <v>6249.0</v>
      </c>
      <c r="B6250" s="28">
        <v>18.0</v>
      </c>
      <c r="C6250" s="28" t="s">
        <v>44</v>
      </c>
      <c r="D6250" s="28">
        <v>4.46</v>
      </c>
      <c r="E6250" s="28">
        <v>3.55</v>
      </c>
      <c r="F6250" s="28">
        <v>5.38</v>
      </c>
      <c r="G6250" s="28">
        <v>92.46</v>
      </c>
      <c r="H6250" s="28" t="s">
        <v>47</v>
      </c>
      <c r="I6250" s="28">
        <v>0.4</v>
      </c>
      <c r="J6250" s="28">
        <v>10.31</v>
      </c>
      <c r="K6250" s="28">
        <v>256.39</v>
      </c>
      <c r="L6250" s="28">
        <v>12.59</v>
      </c>
      <c r="M6250" s="28" t="s">
        <v>48</v>
      </c>
      <c r="N6250" s="28">
        <v>50.61</v>
      </c>
    </row>
    <row r="6251">
      <c r="A6251" s="28">
        <v>6250.0</v>
      </c>
      <c r="B6251" s="28">
        <v>17.0</v>
      </c>
      <c r="C6251" s="28" t="s">
        <v>44</v>
      </c>
      <c r="D6251" s="28">
        <v>2.65</v>
      </c>
      <c r="E6251" s="28">
        <v>6.14</v>
      </c>
      <c r="F6251" s="28">
        <v>5.65</v>
      </c>
      <c r="G6251" s="28">
        <v>76.35</v>
      </c>
      <c r="H6251" s="28" t="s">
        <v>45</v>
      </c>
      <c r="I6251" s="28">
        <v>1.8</v>
      </c>
      <c r="J6251" s="28">
        <v>5.93</v>
      </c>
      <c r="K6251" s="28">
        <v>296.06</v>
      </c>
      <c r="L6251" s="28">
        <v>5.69</v>
      </c>
      <c r="M6251" s="28" t="s">
        <v>48</v>
      </c>
      <c r="N6251" s="28">
        <v>71.82</v>
      </c>
    </row>
    <row r="6252">
      <c r="A6252" s="28">
        <v>6251.0</v>
      </c>
      <c r="B6252" s="28">
        <v>17.0</v>
      </c>
      <c r="C6252" s="28" t="s">
        <v>44</v>
      </c>
      <c r="D6252" s="28">
        <v>2.75</v>
      </c>
      <c r="E6252" s="28">
        <v>1.54</v>
      </c>
      <c r="F6252" s="28">
        <v>8.22</v>
      </c>
      <c r="G6252" s="28">
        <v>84.42</v>
      </c>
      <c r="H6252" s="28" t="s">
        <v>45</v>
      </c>
      <c r="I6252" s="28">
        <v>0.91</v>
      </c>
      <c r="J6252" s="28">
        <v>8.65</v>
      </c>
      <c r="K6252" s="28">
        <v>285.12</v>
      </c>
      <c r="L6252" s="28">
        <v>9.95</v>
      </c>
      <c r="M6252" s="28" t="s">
        <v>48</v>
      </c>
      <c r="N6252" s="28">
        <v>61.96</v>
      </c>
    </row>
    <row r="6253">
      <c r="A6253" s="28">
        <v>6252.0</v>
      </c>
      <c r="B6253" s="28">
        <v>24.0</v>
      </c>
      <c r="C6253" s="28" t="s">
        <v>44</v>
      </c>
      <c r="D6253" s="28">
        <v>2.32</v>
      </c>
      <c r="E6253" s="28">
        <v>9.64</v>
      </c>
      <c r="F6253" s="28">
        <v>4.26</v>
      </c>
      <c r="G6253" s="28">
        <v>78.22</v>
      </c>
      <c r="H6253" s="28" t="s">
        <v>45</v>
      </c>
      <c r="I6253" s="28">
        <v>4.66</v>
      </c>
      <c r="J6253" s="28">
        <v>3.94</v>
      </c>
      <c r="K6253" s="28">
        <v>281.1</v>
      </c>
      <c r="L6253" s="28">
        <v>8.09</v>
      </c>
      <c r="M6253" s="28" t="s">
        <v>50</v>
      </c>
      <c r="N6253" s="28">
        <v>92.73</v>
      </c>
    </row>
    <row r="6254">
      <c r="A6254" s="28">
        <v>6253.0</v>
      </c>
      <c r="B6254" s="28">
        <v>20.0</v>
      </c>
      <c r="C6254" s="28" t="s">
        <v>44</v>
      </c>
      <c r="D6254" s="28">
        <v>3.64</v>
      </c>
      <c r="E6254" s="28">
        <v>1.99</v>
      </c>
      <c r="F6254" s="28">
        <v>8.64</v>
      </c>
      <c r="G6254" s="28">
        <v>96.13</v>
      </c>
      <c r="H6254" s="28" t="s">
        <v>47</v>
      </c>
      <c r="I6254" s="28">
        <v>2.65</v>
      </c>
      <c r="J6254" s="28">
        <v>8.87</v>
      </c>
      <c r="K6254" s="28">
        <v>289.73</v>
      </c>
      <c r="L6254" s="28">
        <v>9.49</v>
      </c>
      <c r="M6254" s="28" t="s">
        <v>48</v>
      </c>
      <c r="N6254" s="28">
        <v>66.11</v>
      </c>
    </row>
    <row r="6255">
      <c r="A6255" s="28">
        <v>6254.0</v>
      </c>
      <c r="B6255" s="28">
        <v>22.0</v>
      </c>
      <c r="C6255" s="28" t="s">
        <v>49</v>
      </c>
      <c r="D6255" s="28">
        <v>2.7</v>
      </c>
      <c r="E6255" s="28">
        <v>1.61</v>
      </c>
      <c r="F6255" s="28">
        <v>4.01</v>
      </c>
      <c r="G6255" s="28">
        <v>61.41</v>
      </c>
      <c r="H6255" s="28" t="s">
        <v>45</v>
      </c>
      <c r="I6255" s="28">
        <v>4.82</v>
      </c>
      <c r="J6255" s="28">
        <v>3.89</v>
      </c>
      <c r="K6255" s="28">
        <v>287.46</v>
      </c>
      <c r="L6255" s="28">
        <v>6.71</v>
      </c>
      <c r="M6255" s="28" t="s">
        <v>48</v>
      </c>
      <c r="N6255" s="28">
        <v>32.64</v>
      </c>
    </row>
    <row r="6256">
      <c r="A6256" s="28">
        <v>6255.0</v>
      </c>
      <c r="B6256" s="28">
        <v>20.0</v>
      </c>
      <c r="C6256" s="28" t="s">
        <v>44</v>
      </c>
      <c r="D6256" s="28">
        <v>4.38</v>
      </c>
      <c r="E6256" s="28">
        <v>1.4</v>
      </c>
      <c r="F6256" s="28">
        <v>8.7</v>
      </c>
      <c r="G6256" s="28">
        <v>89.17</v>
      </c>
      <c r="H6256" s="28" t="s">
        <v>45</v>
      </c>
      <c r="I6256" s="28">
        <v>1.76</v>
      </c>
      <c r="J6256" s="28">
        <v>8.04</v>
      </c>
      <c r="K6256" s="28">
        <v>259.96</v>
      </c>
      <c r="L6256" s="28">
        <v>9.67</v>
      </c>
      <c r="M6256" s="28" t="s">
        <v>48</v>
      </c>
      <c r="N6256" s="28">
        <v>57.26</v>
      </c>
    </row>
    <row r="6257">
      <c r="A6257" s="28">
        <v>6256.0</v>
      </c>
      <c r="B6257" s="28">
        <v>22.0</v>
      </c>
      <c r="C6257" s="28" t="s">
        <v>49</v>
      </c>
      <c r="D6257" s="28">
        <v>6.19</v>
      </c>
      <c r="E6257" s="28">
        <v>4.85</v>
      </c>
      <c r="F6257" s="28">
        <v>6.27</v>
      </c>
      <c r="G6257" s="28">
        <v>86.09</v>
      </c>
      <c r="H6257" s="28" t="s">
        <v>45</v>
      </c>
      <c r="I6257" s="28">
        <v>2.78</v>
      </c>
      <c r="J6257" s="28">
        <v>9.61</v>
      </c>
      <c r="K6257" s="28">
        <v>257.15</v>
      </c>
      <c r="L6257" s="28">
        <v>15.03</v>
      </c>
      <c r="M6257" s="28" t="s">
        <v>46</v>
      </c>
      <c r="N6257" s="28">
        <v>53.66</v>
      </c>
    </row>
    <row r="6258">
      <c r="A6258" s="28">
        <v>6257.0</v>
      </c>
      <c r="B6258" s="28">
        <v>19.0</v>
      </c>
      <c r="C6258" s="28" t="s">
        <v>49</v>
      </c>
      <c r="D6258" s="28">
        <v>5.4</v>
      </c>
      <c r="E6258" s="28">
        <v>1.87</v>
      </c>
      <c r="F6258" s="28">
        <v>4.51</v>
      </c>
      <c r="G6258" s="28">
        <v>85.98</v>
      </c>
      <c r="H6258" s="28" t="s">
        <v>45</v>
      </c>
      <c r="I6258" s="28">
        <v>0.95</v>
      </c>
      <c r="J6258" s="28">
        <v>10.68</v>
      </c>
      <c r="K6258" s="28">
        <v>267.77</v>
      </c>
      <c r="L6258" s="28">
        <v>16.27</v>
      </c>
      <c r="M6258" s="28" t="s">
        <v>46</v>
      </c>
      <c r="N6258" s="28">
        <v>36.27580848364</v>
      </c>
    </row>
    <row r="6259">
      <c r="A6259" s="28">
        <v>6258.0</v>
      </c>
      <c r="B6259" s="28">
        <v>23.0</v>
      </c>
      <c r="C6259" s="28" t="s">
        <v>44</v>
      </c>
      <c r="D6259" s="28">
        <v>2.36</v>
      </c>
      <c r="E6259" s="28">
        <v>7.7</v>
      </c>
      <c r="F6259" s="28">
        <v>7.37</v>
      </c>
      <c r="G6259" s="28">
        <v>76.56</v>
      </c>
      <c r="H6259" s="28" t="s">
        <v>51</v>
      </c>
      <c r="I6259" s="28">
        <v>4.04</v>
      </c>
      <c r="J6259" s="28">
        <v>6.86</v>
      </c>
      <c r="K6259" s="28">
        <v>272.81</v>
      </c>
      <c r="L6259" s="28">
        <v>7.79</v>
      </c>
      <c r="M6259" s="28" t="s">
        <v>48</v>
      </c>
      <c r="N6259" s="28">
        <v>88.07</v>
      </c>
    </row>
    <row r="6260">
      <c r="A6260" s="28">
        <v>6259.0</v>
      </c>
      <c r="B6260" s="28">
        <v>22.0</v>
      </c>
      <c r="C6260" s="28" t="s">
        <v>49</v>
      </c>
      <c r="D6260" s="28">
        <v>4.23</v>
      </c>
      <c r="E6260" s="28">
        <v>9.09</v>
      </c>
      <c r="F6260" s="28">
        <v>8.48</v>
      </c>
      <c r="G6260" s="28">
        <v>60.63</v>
      </c>
      <c r="H6260" s="28" t="s">
        <v>47</v>
      </c>
      <c r="I6260" s="28">
        <v>0.21</v>
      </c>
      <c r="J6260" s="28">
        <v>7.44</v>
      </c>
      <c r="K6260" s="28">
        <v>280.31</v>
      </c>
      <c r="L6260" s="28">
        <v>9.83</v>
      </c>
      <c r="M6260" s="28" t="s">
        <v>48</v>
      </c>
      <c r="N6260" s="28">
        <v>92.22</v>
      </c>
    </row>
    <row r="6261">
      <c r="A6261" s="28">
        <v>6260.0</v>
      </c>
      <c r="B6261" s="28">
        <v>20.0</v>
      </c>
      <c r="C6261" s="28" t="s">
        <v>44</v>
      </c>
      <c r="D6261" s="28">
        <v>6.72</v>
      </c>
      <c r="E6261" s="28">
        <v>3.34</v>
      </c>
      <c r="F6261" s="28">
        <v>6.19</v>
      </c>
      <c r="G6261" s="28">
        <v>87.57</v>
      </c>
      <c r="H6261" s="28" t="s">
        <v>51</v>
      </c>
      <c r="I6261" s="28">
        <v>3.48</v>
      </c>
      <c r="J6261" s="28">
        <v>12.2</v>
      </c>
      <c r="K6261" s="28">
        <v>240.94</v>
      </c>
      <c r="L6261" s="28">
        <v>18.8</v>
      </c>
      <c r="M6261" s="28" t="s">
        <v>46</v>
      </c>
      <c r="N6261" s="28">
        <v>37.4889472897043</v>
      </c>
    </row>
    <row r="6262">
      <c r="A6262" s="28">
        <v>6261.0</v>
      </c>
      <c r="B6262" s="28">
        <v>21.0</v>
      </c>
      <c r="C6262" s="28" t="s">
        <v>44</v>
      </c>
      <c r="D6262" s="28">
        <v>0.55</v>
      </c>
      <c r="E6262" s="28">
        <v>6.66</v>
      </c>
      <c r="F6262" s="28">
        <v>7.46</v>
      </c>
      <c r="G6262" s="28">
        <v>93.18</v>
      </c>
      <c r="H6262" s="28" t="s">
        <v>51</v>
      </c>
      <c r="I6262" s="28">
        <v>1.96</v>
      </c>
      <c r="J6262" s="28">
        <v>5.98</v>
      </c>
      <c r="K6262" s="28">
        <v>323.11</v>
      </c>
      <c r="L6262" s="28">
        <v>3.0</v>
      </c>
      <c r="M6262" s="28" t="s">
        <v>48</v>
      </c>
      <c r="N6262" s="28">
        <v>94.86</v>
      </c>
    </row>
    <row r="6263">
      <c r="A6263" s="28">
        <v>6262.0</v>
      </c>
      <c r="B6263" s="28">
        <v>20.0</v>
      </c>
      <c r="C6263" s="28" t="s">
        <v>49</v>
      </c>
      <c r="D6263" s="28">
        <v>0.63</v>
      </c>
      <c r="E6263" s="28">
        <v>1.38</v>
      </c>
      <c r="F6263" s="28">
        <v>8.9</v>
      </c>
      <c r="G6263" s="28">
        <v>63.41</v>
      </c>
      <c r="H6263" s="28" t="s">
        <v>45</v>
      </c>
      <c r="I6263" s="28">
        <v>2.89</v>
      </c>
      <c r="J6263" s="28">
        <v>1.75</v>
      </c>
      <c r="K6263" s="28">
        <v>311.76</v>
      </c>
      <c r="L6263" s="28">
        <v>1.06</v>
      </c>
      <c r="M6263" s="28" t="s">
        <v>48</v>
      </c>
      <c r="N6263" s="28">
        <v>63.28</v>
      </c>
    </row>
    <row r="6264">
      <c r="A6264" s="28">
        <v>6263.0</v>
      </c>
      <c r="B6264" s="28">
        <v>22.0</v>
      </c>
      <c r="C6264" s="28" t="s">
        <v>44</v>
      </c>
      <c r="D6264" s="28">
        <v>4.45</v>
      </c>
      <c r="E6264" s="28">
        <v>4.48</v>
      </c>
      <c r="F6264" s="28">
        <v>5.2</v>
      </c>
      <c r="G6264" s="28">
        <v>77.66</v>
      </c>
      <c r="H6264" s="28" t="s">
        <v>45</v>
      </c>
      <c r="I6264" s="28">
        <v>2.96</v>
      </c>
      <c r="J6264" s="28">
        <v>9.81</v>
      </c>
      <c r="K6264" s="28">
        <v>270.39</v>
      </c>
      <c r="L6264" s="28">
        <v>10.25</v>
      </c>
      <c r="M6264" s="28" t="s">
        <v>48</v>
      </c>
      <c r="N6264" s="28">
        <v>51.45</v>
      </c>
    </row>
    <row r="6265">
      <c r="A6265" s="28">
        <v>6264.0</v>
      </c>
      <c r="B6265" s="28">
        <v>17.0</v>
      </c>
      <c r="C6265" s="28" t="s">
        <v>49</v>
      </c>
      <c r="D6265" s="28">
        <v>5.11</v>
      </c>
      <c r="E6265" s="28">
        <v>3.64</v>
      </c>
      <c r="F6265" s="28">
        <v>8.1</v>
      </c>
      <c r="G6265" s="28">
        <v>66.5</v>
      </c>
      <c r="H6265" s="28" t="s">
        <v>45</v>
      </c>
      <c r="I6265" s="28">
        <v>3.55</v>
      </c>
      <c r="J6265" s="28">
        <v>8.74</v>
      </c>
      <c r="K6265" s="28">
        <v>255.64</v>
      </c>
      <c r="L6265" s="28">
        <v>8.9</v>
      </c>
      <c r="M6265" s="28" t="s">
        <v>46</v>
      </c>
      <c r="N6265" s="28">
        <v>45.73</v>
      </c>
    </row>
    <row r="6266">
      <c r="A6266" s="28">
        <v>6265.0</v>
      </c>
      <c r="B6266" s="28">
        <v>20.0</v>
      </c>
      <c r="C6266" s="28" t="s">
        <v>49</v>
      </c>
      <c r="D6266" s="28">
        <v>1.69</v>
      </c>
      <c r="E6266" s="28">
        <v>3.06</v>
      </c>
      <c r="F6266" s="28">
        <v>5.48</v>
      </c>
      <c r="G6266" s="28">
        <v>84.44</v>
      </c>
      <c r="H6266" s="28" t="s">
        <v>47</v>
      </c>
      <c r="I6266" s="28">
        <v>1.02</v>
      </c>
      <c r="J6266" s="28">
        <v>6.88</v>
      </c>
      <c r="K6266" s="28">
        <v>309.64</v>
      </c>
      <c r="L6266" s="28">
        <v>4.25</v>
      </c>
      <c r="M6266" s="28" t="s">
        <v>48</v>
      </c>
      <c r="N6266" s="28">
        <v>66.67</v>
      </c>
    </row>
    <row r="6267">
      <c r="A6267" s="28">
        <v>6266.0</v>
      </c>
      <c r="B6267" s="28">
        <v>18.0</v>
      </c>
      <c r="C6267" s="28" t="s">
        <v>52</v>
      </c>
      <c r="D6267" s="28">
        <v>5.96</v>
      </c>
      <c r="E6267" s="28">
        <v>6.8</v>
      </c>
      <c r="F6267" s="28">
        <v>6.13</v>
      </c>
      <c r="G6267" s="28">
        <v>91.42</v>
      </c>
      <c r="H6267" s="28" t="s">
        <v>51</v>
      </c>
      <c r="I6267" s="28">
        <v>2.66</v>
      </c>
      <c r="J6267" s="28">
        <v>7.87</v>
      </c>
      <c r="K6267" s="28">
        <v>241.77</v>
      </c>
      <c r="L6267" s="28">
        <v>12.99</v>
      </c>
      <c r="M6267" s="28" t="s">
        <v>46</v>
      </c>
      <c r="N6267" s="28">
        <v>58.65</v>
      </c>
    </row>
    <row r="6268">
      <c r="A6268" s="28">
        <v>6267.0</v>
      </c>
      <c r="B6268" s="28">
        <v>24.0</v>
      </c>
      <c r="C6268" s="28" t="s">
        <v>49</v>
      </c>
      <c r="D6268" s="28">
        <v>5.17</v>
      </c>
      <c r="E6268" s="28">
        <v>2.17</v>
      </c>
      <c r="F6268" s="28">
        <v>5.41</v>
      </c>
      <c r="G6268" s="28">
        <v>86.67</v>
      </c>
      <c r="H6268" s="28" t="s">
        <v>45</v>
      </c>
      <c r="I6268" s="28">
        <v>2.13</v>
      </c>
      <c r="J6268" s="28">
        <v>6.93</v>
      </c>
      <c r="K6268" s="28">
        <v>268.22</v>
      </c>
      <c r="L6268" s="28">
        <v>11.68</v>
      </c>
      <c r="M6268" s="28" t="s">
        <v>46</v>
      </c>
      <c r="N6268" s="28">
        <v>38.45</v>
      </c>
    </row>
    <row r="6269">
      <c r="A6269" s="28">
        <v>6268.0</v>
      </c>
      <c r="B6269" s="28">
        <v>21.0</v>
      </c>
      <c r="C6269" s="28" t="s">
        <v>49</v>
      </c>
      <c r="D6269" s="28">
        <v>7.39</v>
      </c>
      <c r="E6269" s="28">
        <v>8.75</v>
      </c>
      <c r="F6269" s="28">
        <v>6.23</v>
      </c>
      <c r="G6269" s="28">
        <v>72.72</v>
      </c>
      <c r="H6269" s="28" t="s">
        <v>45</v>
      </c>
      <c r="I6269" s="28">
        <v>1.41</v>
      </c>
      <c r="J6269" s="28">
        <v>12.0</v>
      </c>
      <c r="K6269" s="28">
        <v>233.11</v>
      </c>
      <c r="L6269" s="28">
        <v>15.15</v>
      </c>
      <c r="M6269" s="28" t="s">
        <v>46</v>
      </c>
      <c r="N6269" s="28">
        <v>71.4303711854261</v>
      </c>
    </row>
    <row r="6270">
      <c r="A6270" s="28">
        <v>6269.0</v>
      </c>
      <c r="B6270" s="28">
        <v>18.0</v>
      </c>
      <c r="C6270" s="28" t="s">
        <v>44</v>
      </c>
      <c r="D6270" s="28">
        <v>1.35</v>
      </c>
      <c r="E6270" s="28">
        <v>6.98</v>
      </c>
      <c r="F6270" s="28">
        <v>4.03</v>
      </c>
      <c r="G6270" s="28">
        <v>65.59</v>
      </c>
      <c r="H6270" s="28" t="s">
        <v>45</v>
      </c>
      <c r="I6270" s="28">
        <v>2.48</v>
      </c>
      <c r="J6270" s="28">
        <v>3.73</v>
      </c>
      <c r="K6270" s="28">
        <v>311.37</v>
      </c>
      <c r="L6270" s="28">
        <v>2.87</v>
      </c>
      <c r="M6270" s="28" t="s">
        <v>48</v>
      </c>
      <c r="N6270" s="28">
        <v>78.85</v>
      </c>
    </row>
    <row r="6271">
      <c r="A6271" s="28">
        <v>6270.0</v>
      </c>
      <c r="B6271" s="28">
        <v>22.0</v>
      </c>
      <c r="C6271" s="28" t="s">
        <v>44</v>
      </c>
      <c r="D6271" s="28">
        <v>6.01</v>
      </c>
      <c r="E6271" s="28">
        <v>7.4</v>
      </c>
      <c r="F6271" s="28">
        <v>5.52</v>
      </c>
      <c r="G6271" s="28">
        <v>91.77</v>
      </c>
      <c r="H6271" s="28" t="s">
        <v>47</v>
      </c>
      <c r="I6271" s="28">
        <v>4.76</v>
      </c>
      <c r="J6271" s="28">
        <v>9.8</v>
      </c>
      <c r="K6271" s="28">
        <v>237.79</v>
      </c>
      <c r="L6271" s="28">
        <v>10.13</v>
      </c>
      <c r="M6271" s="28" t="s">
        <v>50</v>
      </c>
      <c r="N6271" s="28">
        <v>68.8870054396422</v>
      </c>
    </row>
    <row r="6272">
      <c r="A6272" s="28">
        <v>6271.0</v>
      </c>
      <c r="B6272" s="28">
        <v>19.0</v>
      </c>
      <c r="C6272" s="28" t="s">
        <v>49</v>
      </c>
      <c r="D6272" s="28">
        <v>0.67</v>
      </c>
      <c r="E6272" s="28">
        <v>9.42</v>
      </c>
      <c r="F6272" s="28">
        <v>6.23</v>
      </c>
      <c r="G6272" s="28">
        <v>72.96</v>
      </c>
      <c r="H6272" s="28" t="s">
        <v>51</v>
      </c>
      <c r="I6272" s="28">
        <v>4.74</v>
      </c>
      <c r="J6272" s="28">
        <v>5.11</v>
      </c>
      <c r="K6272" s="28">
        <v>316.19</v>
      </c>
      <c r="L6272" s="28">
        <v>7.93</v>
      </c>
      <c r="M6272" s="28" t="s">
        <v>48</v>
      </c>
      <c r="N6272" s="28">
        <v>100.0</v>
      </c>
    </row>
    <row r="6273">
      <c r="A6273" s="28">
        <v>6272.0</v>
      </c>
      <c r="B6273" s="28">
        <v>18.0</v>
      </c>
      <c r="C6273" s="28" t="s">
        <v>44</v>
      </c>
      <c r="D6273" s="28">
        <v>4.52</v>
      </c>
      <c r="E6273" s="28">
        <v>9.48</v>
      </c>
      <c r="F6273" s="28">
        <v>7.16</v>
      </c>
      <c r="G6273" s="28">
        <v>60.89</v>
      </c>
      <c r="H6273" s="28" t="s">
        <v>47</v>
      </c>
      <c r="I6273" s="28">
        <v>1.39</v>
      </c>
      <c r="J6273" s="28">
        <v>8.57</v>
      </c>
      <c r="K6273" s="28">
        <v>271.09</v>
      </c>
      <c r="L6273" s="28">
        <v>14.0</v>
      </c>
      <c r="M6273" s="28" t="s">
        <v>48</v>
      </c>
      <c r="N6273" s="28">
        <v>83.84</v>
      </c>
    </row>
    <row r="6274">
      <c r="A6274" s="28">
        <v>6273.0</v>
      </c>
      <c r="B6274" s="28">
        <v>23.0</v>
      </c>
      <c r="C6274" s="28" t="s">
        <v>44</v>
      </c>
      <c r="D6274" s="28">
        <v>4.42</v>
      </c>
      <c r="E6274" s="28">
        <v>5.96</v>
      </c>
      <c r="F6274" s="28">
        <v>7.19</v>
      </c>
      <c r="G6274" s="28">
        <v>82.86</v>
      </c>
      <c r="H6274" s="28" t="s">
        <v>51</v>
      </c>
      <c r="I6274" s="28">
        <v>4.42</v>
      </c>
      <c r="J6274" s="28">
        <v>8.91</v>
      </c>
      <c r="K6274" s="28">
        <v>285.5</v>
      </c>
      <c r="L6274" s="28">
        <v>9.65</v>
      </c>
      <c r="M6274" s="28" t="s">
        <v>48</v>
      </c>
      <c r="N6274" s="28">
        <v>67.1</v>
      </c>
    </row>
    <row r="6275">
      <c r="A6275" s="28">
        <v>6274.0</v>
      </c>
      <c r="B6275" s="28">
        <v>19.0</v>
      </c>
      <c r="C6275" s="28" t="s">
        <v>44</v>
      </c>
      <c r="D6275" s="28">
        <v>3.11</v>
      </c>
      <c r="E6275" s="28">
        <v>5.46</v>
      </c>
      <c r="F6275" s="28">
        <v>6.92</v>
      </c>
      <c r="G6275" s="28">
        <v>69.87</v>
      </c>
      <c r="H6275" s="28" t="s">
        <v>45</v>
      </c>
      <c r="I6275" s="28">
        <v>4.38</v>
      </c>
      <c r="J6275" s="28">
        <v>7.21</v>
      </c>
      <c r="K6275" s="28">
        <v>289.66</v>
      </c>
      <c r="L6275" s="28">
        <v>8.55</v>
      </c>
      <c r="M6275" s="28" t="s">
        <v>48</v>
      </c>
      <c r="N6275" s="28">
        <v>69.83</v>
      </c>
    </row>
    <row r="6276">
      <c r="A6276" s="28">
        <v>6275.0</v>
      </c>
      <c r="B6276" s="28">
        <v>16.0</v>
      </c>
      <c r="C6276" s="28" t="s">
        <v>49</v>
      </c>
      <c r="D6276" s="28">
        <v>6.76</v>
      </c>
      <c r="E6276" s="28">
        <v>4.02</v>
      </c>
      <c r="F6276" s="28">
        <v>5.47</v>
      </c>
      <c r="G6276" s="28">
        <v>93.65</v>
      </c>
      <c r="H6276" s="28" t="s">
        <v>47</v>
      </c>
      <c r="I6276" s="28">
        <v>1.25</v>
      </c>
      <c r="J6276" s="28">
        <v>9.66</v>
      </c>
      <c r="K6276" s="28">
        <v>233.0</v>
      </c>
      <c r="L6276" s="28">
        <v>13.21</v>
      </c>
      <c r="M6276" s="28" t="s">
        <v>46</v>
      </c>
      <c r="N6276" s="28">
        <v>47.62</v>
      </c>
    </row>
    <row r="6277">
      <c r="A6277" s="28">
        <v>6276.0</v>
      </c>
      <c r="B6277" s="28">
        <v>21.0</v>
      </c>
      <c r="C6277" s="28" t="s">
        <v>44</v>
      </c>
      <c r="D6277" s="28">
        <v>0.03</v>
      </c>
      <c r="E6277" s="28">
        <v>7.44</v>
      </c>
      <c r="F6277" s="28">
        <v>8.74</v>
      </c>
      <c r="G6277" s="28">
        <v>65.73</v>
      </c>
      <c r="H6277" s="28" t="s">
        <v>45</v>
      </c>
      <c r="I6277" s="28">
        <v>2.99</v>
      </c>
      <c r="J6277" s="28">
        <v>1.48</v>
      </c>
      <c r="K6277" s="28">
        <v>313.34</v>
      </c>
      <c r="L6277" s="28">
        <v>2.83</v>
      </c>
      <c r="M6277" s="28" t="s">
        <v>48</v>
      </c>
      <c r="N6277" s="28">
        <v>100.0</v>
      </c>
    </row>
    <row r="6278">
      <c r="A6278" s="28">
        <v>6277.0</v>
      </c>
      <c r="B6278" s="28">
        <v>16.0</v>
      </c>
      <c r="C6278" s="28" t="s">
        <v>49</v>
      </c>
      <c r="D6278" s="28">
        <v>4.16</v>
      </c>
      <c r="E6278" s="28">
        <v>5.84</v>
      </c>
      <c r="F6278" s="28">
        <v>5.96</v>
      </c>
      <c r="G6278" s="28">
        <v>77.39</v>
      </c>
      <c r="H6278" s="28" t="s">
        <v>45</v>
      </c>
      <c r="I6278" s="28">
        <v>4.35</v>
      </c>
      <c r="J6278" s="28">
        <v>9.44</v>
      </c>
      <c r="K6278" s="28">
        <v>277.69</v>
      </c>
      <c r="L6278" s="28">
        <v>12.25</v>
      </c>
      <c r="M6278" s="28" t="s">
        <v>48</v>
      </c>
      <c r="N6278" s="28">
        <v>70.51</v>
      </c>
    </row>
    <row r="6279">
      <c r="A6279" s="28">
        <v>6278.0</v>
      </c>
      <c r="B6279" s="28">
        <v>20.0</v>
      </c>
      <c r="C6279" s="28" t="s">
        <v>44</v>
      </c>
      <c r="D6279" s="28">
        <v>1.74</v>
      </c>
      <c r="E6279" s="28">
        <v>9.4</v>
      </c>
      <c r="F6279" s="28">
        <v>5.08</v>
      </c>
      <c r="G6279" s="28">
        <v>70.13</v>
      </c>
      <c r="H6279" s="28" t="s">
        <v>47</v>
      </c>
      <c r="I6279" s="28">
        <v>2.57</v>
      </c>
      <c r="J6279" s="28">
        <v>6.97</v>
      </c>
      <c r="K6279" s="28">
        <v>293.72</v>
      </c>
      <c r="L6279" s="28">
        <v>3.47</v>
      </c>
      <c r="M6279" s="28" t="s">
        <v>50</v>
      </c>
      <c r="N6279" s="28">
        <v>90.11</v>
      </c>
    </row>
    <row r="6280">
      <c r="A6280" s="28">
        <v>6279.0</v>
      </c>
      <c r="B6280" s="28">
        <v>22.0</v>
      </c>
      <c r="C6280" s="28" t="s">
        <v>44</v>
      </c>
      <c r="D6280" s="28">
        <v>5.95</v>
      </c>
      <c r="E6280" s="28">
        <v>3.15</v>
      </c>
      <c r="F6280" s="28">
        <v>6.77</v>
      </c>
      <c r="G6280" s="28">
        <v>87.58</v>
      </c>
      <c r="H6280" s="28" t="s">
        <v>45</v>
      </c>
      <c r="I6280" s="28">
        <v>1.85</v>
      </c>
      <c r="J6280" s="28">
        <v>6.98</v>
      </c>
      <c r="K6280" s="28">
        <v>243.41</v>
      </c>
      <c r="L6280" s="28">
        <v>10.47</v>
      </c>
      <c r="M6280" s="28" t="s">
        <v>46</v>
      </c>
      <c r="N6280" s="28">
        <v>42.24</v>
      </c>
    </row>
    <row r="6281">
      <c r="A6281" s="28">
        <v>6280.0</v>
      </c>
      <c r="B6281" s="28">
        <v>21.0</v>
      </c>
      <c r="C6281" s="28" t="s">
        <v>44</v>
      </c>
      <c r="D6281" s="28">
        <v>0.34</v>
      </c>
      <c r="E6281" s="28">
        <v>3.79</v>
      </c>
      <c r="F6281" s="28">
        <v>7.74</v>
      </c>
      <c r="G6281" s="28">
        <v>81.94</v>
      </c>
      <c r="H6281" s="28" t="s">
        <v>51</v>
      </c>
      <c r="I6281" s="28">
        <v>3.25</v>
      </c>
      <c r="J6281" s="28">
        <v>5.54</v>
      </c>
      <c r="K6281" s="28">
        <v>307.33</v>
      </c>
      <c r="L6281" s="28">
        <v>3.14</v>
      </c>
      <c r="M6281" s="28" t="s">
        <v>48</v>
      </c>
      <c r="N6281" s="28">
        <v>72.89</v>
      </c>
    </row>
    <row r="6282">
      <c r="A6282" s="28">
        <v>6281.0</v>
      </c>
      <c r="B6282" s="28">
        <v>17.0</v>
      </c>
      <c r="C6282" s="28" t="s">
        <v>44</v>
      </c>
      <c r="D6282" s="28">
        <v>6.65</v>
      </c>
      <c r="E6282" s="28">
        <v>3.84</v>
      </c>
      <c r="F6282" s="28">
        <v>4.06</v>
      </c>
      <c r="G6282" s="28">
        <v>91.64</v>
      </c>
      <c r="H6282" s="28" t="s">
        <v>47</v>
      </c>
      <c r="I6282" s="28">
        <v>0.86</v>
      </c>
      <c r="J6282" s="28">
        <v>8.4</v>
      </c>
      <c r="K6282" s="28">
        <v>241.53</v>
      </c>
      <c r="L6282" s="28">
        <v>16.94</v>
      </c>
      <c r="M6282" s="28" t="s">
        <v>46</v>
      </c>
      <c r="N6282" s="28">
        <v>29.88</v>
      </c>
    </row>
    <row r="6283">
      <c r="A6283" s="28">
        <v>6282.0</v>
      </c>
      <c r="B6283" s="28">
        <v>19.0</v>
      </c>
      <c r="C6283" s="28" t="s">
        <v>49</v>
      </c>
      <c r="D6283" s="28">
        <v>6.7</v>
      </c>
      <c r="E6283" s="28">
        <v>8.25</v>
      </c>
      <c r="F6283" s="28">
        <v>5.38</v>
      </c>
      <c r="G6283" s="28">
        <v>78.34</v>
      </c>
      <c r="H6283" s="28" t="s">
        <v>51</v>
      </c>
      <c r="I6283" s="28">
        <v>0.81</v>
      </c>
      <c r="J6283" s="28">
        <v>9.36</v>
      </c>
      <c r="K6283" s="28">
        <v>241.79</v>
      </c>
      <c r="L6283" s="28">
        <v>13.97</v>
      </c>
      <c r="M6283" s="28" t="s">
        <v>50</v>
      </c>
      <c r="N6283" s="28">
        <v>63.4232858027041</v>
      </c>
    </row>
    <row r="6284">
      <c r="A6284" s="28">
        <v>6283.0</v>
      </c>
      <c r="B6284" s="28">
        <v>17.0</v>
      </c>
      <c r="C6284" s="28" t="s">
        <v>44</v>
      </c>
      <c r="D6284" s="28">
        <v>6.66</v>
      </c>
      <c r="E6284" s="28">
        <v>1.89</v>
      </c>
      <c r="F6284" s="28">
        <v>8.12</v>
      </c>
      <c r="G6284" s="28">
        <v>60.19</v>
      </c>
      <c r="H6284" s="28" t="s">
        <v>45</v>
      </c>
      <c r="I6284" s="28">
        <v>4.16</v>
      </c>
      <c r="J6284" s="28">
        <v>9.73</v>
      </c>
      <c r="K6284" s="28">
        <v>236.82</v>
      </c>
      <c r="L6284" s="28">
        <v>17.47</v>
      </c>
      <c r="M6284" s="28" t="s">
        <v>46</v>
      </c>
      <c r="N6284" s="28">
        <v>33.95</v>
      </c>
    </row>
    <row r="6285">
      <c r="A6285" s="28">
        <v>6284.0</v>
      </c>
      <c r="B6285" s="28">
        <v>16.0</v>
      </c>
      <c r="C6285" s="28" t="s">
        <v>44</v>
      </c>
      <c r="D6285" s="28">
        <v>1.22</v>
      </c>
      <c r="E6285" s="28">
        <v>5.1</v>
      </c>
      <c r="F6285" s="28">
        <v>6.54</v>
      </c>
      <c r="G6285" s="28">
        <v>68.61</v>
      </c>
      <c r="H6285" s="28" t="s">
        <v>51</v>
      </c>
      <c r="I6285" s="28">
        <v>0.21</v>
      </c>
      <c r="J6285" s="28">
        <v>5.62</v>
      </c>
      <c r="K6285" s="28">
        <v>322.31</v>
      </c>
      <c r="L6285" s="28">
        <v>5.26</v>
      </c>
      <c r="M6285" s="28" t="s">
        <v>48</v>
      </c>
      <c r="N6285" s="28">
        <v>83.23</v>
      </c>
    </row>
    <row r="6286">
      <c r="A6286" s="28">
        <v>6285.0</v>
      </c>
      <c r="B6286" s="28">
        <v>18.0</v>
      </c>
      <c r="C6286" s="28" t="s">
        <v>49</v>
      </c>
      <c r="D6286" s="28">
        <v>5.04</v>
      </c>
      <c r="E6286" s="28">
        <v>4.85</v>
      </c>
      <c r="F6286" s="28">
        <v>6.04</v>
      </c>
      <c r="G6286" s="28">
        <v>99.97</v>
      </c>
      <c r="H6286" s="28" t="s">
        <v>47</v>
      </c>
      <c r="I6286" s="28">
        <v>4.02</v>
      </c>
      <c r="J6286" s="28">
        <v>6.5</v>
      </c>
      <c r="K6286" s="28">
        <v>265.23</v>
      </c>
      <c r="L6286" s="28">
        <v>9.14</v>
      </c>
      <c r="M6286" s="28" t="s">
        <v>46</v>
      </c>
      <c r="N6286" s="28">
        <v>56.84</v>
      </c>
    </row>
    <row r="6287">
      <c r="A6287" s="28">
        <v>6286.0</v>
      </c>
      <c r="B6287" s="28">
        <v>18.0</v>
      </c>
      <c r="C6287" s="28" t="s">
        <v>49</v>
      </c>
      <c r="D6287" s="28">
        <v>0.11</v>
      </c>
      <c r="E6287" s="28">
        <v>1.66</v>
      </c>
      <c r="F6287" s="28">
        <v>8.65</v>
      </c>
      <c r="G6287" s="28">
        <v>76.21</v>
      </c>
      <c r="H6287" s="28" t="s">
        <v>51</v>
      </c>
      <c r="I6287" s="28">
        <v>1.45</v>
      </c>
      <c r="J6287" s="28">
        <v>5.24</v>
      </c>
      <c r="K6287" s="28">
        <v>336.26</v>
      </c>
      <c r="L6287" s="28">
        <v>1.95</v>
      </c>
      <c r="M6287" s="28" t="s">
        <v>48</v>
      </c>
      <c r="N6287" s="28">
        <v>65.03</v>
      </c>
    </row>
    <row r="6288">
      <c r="A6288" s="28">
        <v>6287.0</v>
      </c>
      <c r="B6288" s="28">
        <v>22.0</v>
      </c>
      <c r="C6288" s="28" t="s">
        <v>44</v>
      </c>
      <c r="D6288" s="28">
        <v>6.78</v>
      </c>
      <c r="E6288" s="28">
        <v>4.7</v>
      </c>
      <c r="F6288" s="28">
        <v>4.45</v>
      </c>
      <c r="G6288" s="28">
        <v>84.81</v>
      </c>
      <c r="H6288" s="28" t="s">
        <v>51</v>
      </c>
      <c r="I6288" s="28">
        <v>2.42</v>
      </c>
      <c r="J6288" s="28">
        <v>12.49</v>
      </c>
      <c r="K6288" s="28">
        <v>239.95</v>
      </c>
      <c r="L6288" s="28">
        <v>17.68</v>
      </c>
      <c r="M6288" s="28" t="s">
        <v>46</v>
      </c>
      <c r="N6288" s="28">
        <v>43.3353192996372</v>
      </c>
    </row>
    <row r="6289">
      <c r="A6289" s="28">
        <v>6288.0</v>
      </c>
      <c r="B6289" s="28">
        <v>16.0</v>
      </c>
      <c r="C6289" s="28" t="s">
        <v>44</v>
      </c>
      <c r="D6289" s="28">
        <v>5.78</v>
      </c>
      <c r="E6289" s="28">
        <v>5.62</v>
      </c>
      <c r="F6289" s="28">
        <v>7.08</v>
      </c>
      <c r="G6289" s="28">
        <v>96.2</v>
      </c>
      <c r="H6289" s="28" t="s">
        <v>47</v>
      </c>
      <c r="I6289" s="28">
        <v>2.72</v>
      </c>
      <c r="J6289" s="28">
        <v>11.54</v>
      </c>
      <c r="K6289" s="28">
        <v>243.31</v>
      </c>
      <c r="L6289" s="28">
        <v>16.12</v>
      </c>
      <c r="M6289" s="28" t="s">
        <v>46</v>
      </c>
      <c r="N6289" s="28">
        <v>67.56</v>
      </c>
    </row>
    <row r="6290">
      <c r="A6290" s="28">
        <v>6289.0</v>
      </c>
      <c r="B6290" s="28">
        <v>24.0</v>
      </c>
      <c r="C6290" s="28" t="s">
        <v>52</v>
      </c>
      <c r="D6290" s="28">
        <v>4.25</v>
      </c>
      <c r="E6290" s="28">
        <v>1.59</v>
      </c>
      <c r="F6290" s="28">
        <v>5.71</v>
      </c>
      <c r="G6290" s="28">
        <v>60.82</v>
      </c>
      <c r="H6290" s="28" t="s">
        <v>47</v>
      </c>
      <c r="I6290" s="28">
        <v>3.84</v>
      </c>
      <c r="J6290" s="28">
        <v>5.71</v>
      </c>
      <c r="K6290" s="28">
        <v>259.05</v>
      </c>
      <c r="L6290" s="28">
        <v>11.09</v>
      </c>
      <c r="M6290" s="28" t="s">
        <v>48</v>
      </c>
      <c r="N6290" s="28">
        <v>38.31</v>
      </c>
    </row>
    <row r="6291">
      <c r="A6291" s="28">
        <v>6290.0</v>
      </c>
      <c r="B6291" s="28">
        <v>21.0</v>
      </c>
      <c r="C6291" s="28" t="s">
        <v>49</v>
      </c>
      <c r="D6291" s="28">
        <v>5.84</v>
      </c>
      <c r="E6291" s="28">
        <v>5.59</v>
      </c>
      <c r="F6291" s="28">
        <v>4.35</v>
      </c>
      <c r="G6291" s="28">
        <v>86.38</v>
      </c>
      <c r="H6291" s="28" t="s">
        <v>51</v>
      </c>
      <c r="I6291" s="28">
        <v>4.42</v>
      </c>
      <c r="J6291" s="28">
        <v>11.44</v>
      </c>
      <c r="K6291" s="28">
        <v>248.69</v>
      </c>
      <c r="L6291" s="28">
        <v>14.91</v>
      </c>
      <c r="M6291" s="28" t="s">
        <v>46</v>
      </c>
      <c r="N6291" s="28">
        <v>51.8</v>
      </c>
    </row>
    <row r="6292">
      <c r="A6292" s="28">
        <v>6291.0</v>
      </c>
      <c r="B6292" s="28">
        <v>19.0</v>
      </c>
      <c r="C6292" s="28" t="s">
        <v>44</v>
      </c>
      <c r="D6292" s="28">
        <v>0.75</v>
      </c>
      <c r="E6292" s="28">
        <v>9.63</v>
      </c>
      <c r="F6292" s="28">
        <v>5.07</v>
      </c>
      <c r="G6292" s="28">
        <v>71.54</v>
      </c>
      <c r="H6292" s="28" t="s">
        <v>45</v>
      </c>
      <c r="I6292" s="28">
        <v>4.02</v>
      </c>
      <c r="J6292" s="28">
        <v>4.59</v>
      </c>
      <c r="K6292" s="28">
        <v>318.53</v>
      </c>
      <c r="L6292" s="28">
        <v>4.31</v>
      </c>
      <c r="M6292" s="28" t="s">
        <v>50</v>
      </c>
      <c r="N6292" s="28">
        <v>100.0</v>
      </c>
    </row>
    <row r="6293">
      <c r="A6293" s="28">
        <v>6292.0</v>
      </c>
      <c r="B6293" s="28">
        <v>18.0</v>
      </c>
      <c r="C6293" s="28" t="s">
        <v>44</v>
      </c>
      <c r="D6293" s="28">
        <v>4.23</v>
      </c>
      <c r="E6293" s="28">
        <v>9.81</v>
      </c>
      <c r="F6293" s="28">
        <v>7.14</v>
      </c>
      <c r="G6293" s="28">
        <v>71.17</v>
      </c>
      <c r="H6293" s="28" t="s">
        <v>47</v>
      </c>
      <c r="I6293" s="28">
        <v>2.86</v>
      </c>
      <c r="J6293" s="28">
        <v>8.86</v>
      </c>
      <c r="K6293" s="28">
        <v>266.27</v>
      </c>
      <c r="L6293" s="28">
        <v>15.29</v>
      </c>
      <c r="M6293" s="28" t="s">
        <v>48</v>
      </c>
      <c r="N6293" s="28">
        <v>93.51</v>
      </c>
    </row>
    <row r="6294">
      <c r="A6294" s="28">
        <v>6293.0</v>
      </c>
      <c r="B6294" s="28">
        <v>18.0</v>
      </c>
      <c r="C6294" s="28" t="s">
        <v>44</v>
      </c>
      <c r="D6294" s="28">
        <v>2.33</v>
      </c>
      <c r="E6294" s="28">
        <v>5.79</v>
      </c>
      <c r="F6294" s="28">
        <v>4.14</v>
      </c>
      <c r="G6294" s="28">
        <v>68.99</v>
      </c>
      <c r="H6294" s="28" t="s">
        <v>45</v>
      </c>
      <c r="I6294" s="28">
        <v>1.74</v>
      </c>
      <c r="J6294" s="28">
        <v>7.98</v>
      </c>
      <c r="K6294" s="28">
        <v>300.61</v>
      </c>
      <c r="L6294" s="28">
        <v>12.3</v>
      </c>
      <c r="M6294" s="28" t="s">
        <v>48</v>
      </c>
      <c r="N6294" s="28">
        <v>62.66</v>
      </c>
    </row>
    <row r="6295">
      <c r="A6295" s="28">
        <v>6294.0</v>
      </c>
      <c r="B6295" s="28">
        <v>17.0</v>
      </c>
      <c r="C6295" s="28" t="s">
        <v>44</v>
      </c>
      <c r="D6295" s="28">
        <v>7.78</v>
      </c>
      <c r="E6295" s="28">
        <v>5.64</v>
      </c>
      <c r="F6295" s="28">
        <v>6.96</v>
      </c>
      <c r="G6295" s="28">
        <v>92.91</v>
      </c>
      <c r="H6295" s="28" t="s">
        <v>51</v>
      </c>
      <c r="I6295" s="28">
        <v>2.63</v>
      </c>
      <c r="J6295" s="28">
        <v>12.08</v>
      </c>
      <c r="K6295" s="28">
        <v>240.67</v>
      </c>
      <c r="L6295" s="28">
        <v>17.8</v>
      </c>
      <c r="M6295" s="28" t="s">
        <v>46</v>
      </c>
      <c r="N6295" s="28">
        <v>42.08</v>
      </c>
    </row>
    <row r="6296">
      <c r="A6296" s="28">
        <v>6295.0</v>
      </c>
      <c r="B6296" s="28">
        <v>17.0</v>
      </c>
      <c r="C6296" s="28" t="s">
        <v>49</v>
      </c>
      <c r="D6296" s="28">
        <v>6.86</v>
      </c>
      <c r="E6296" s="28">
        <v>3.57</v>
      </c>
      <c r="F6296" s="28">
        <v>8.78</v>
      </c>
      <c r="G6296" s="28">
        <v>74.92</v>
      </c>
      <c r="H6296" s="28" t="s">
        <v>45</v>
      </c>
      <c r="I6296" s="28">
        <v>0.15</v>
      </c>
      <c r="J6296" s="28">
        <v>10.14</v>
      </c>
      <c r="K6296" s="28">
        <v>229.61</v>
      </c>
      <c r="L6296" s="28">
        <v>11.82</v>
      </c>
      <c r="M6296" s="28" t="s">
        <v>46</v>
      </c>
      <c r="N6296" s="28">
        <v>37.68</v>
      </c>
    </row>
    <row r="6297">
      <c r="A6297" s="28">
        <v>6296.0</v>
      </c>
      <c r="B6297" s="28">
        <v>20.0</v>
      </c>
      <c r="C6297" s="28" t="s">
        <v>49</v>
      </c>
      <c r="D6297" s="28">
        <v>5.87</v>
      </c>
      <c r="E6297" s="28">
        <v>9.97</v>
      </c>
      <c r="F6297" s="28">
        <v>7.98</v>
      </c>
      <c r="G6297" s="28">
        <v>62.68</v>
      </c>
      <c r="H6297" s="28" t="s">
        <v>47</v>
      </c>
      <c r="I6297" s="28">
        <v>1.22</v>
      </c>
      <c r="J6297" s="28">
        <v>9.5</v>
      </c>
      <c r="K6297" s="28">
        <v>238.57</v>
      </c>
      <c r="L6297" s="28">
        <v>13.81</v>
      </c>
      <c r="M6297" s="28" t="s">
        <v>46</v>
      </c>
      <c r="N6297" s="28">
        <v>85.9812544399544</v>
      </c>
    </row>
    <row r="6298">
      <c r="A6298" s="28">
        <v>6297.0</v>
      </c>
      <c r="B6298" s="28">
        <v>24.0</v>
      </c>
      <c r="C6298" s="28" t="s">
        <v>44</v>
      </c>
      <c r="D6298" s="28">
        <v>7.47</v>
      </c>
      <c r="E6298" s="28">
        <v>3.47</v>
      </c>
      <c r="F6298" s="28">
        <v>5.73</v>
      </c>
      <c r="G6298" s="28">
        <v>63.87</v>
      </c>
      <c r="H6298" s="28" t="s">
        <v>45</v>
      </c>
      <c r="I6298" s="28">
        <v>1.83</v>
      </c>
      <c r="J6298" s="28">
        <v>11.89</v>
      </c>
      <c r="K6298" s="28">
        <v>239.84</v>
      </c>
      <c r="L6298" s="28">
        <v>17.38</v>
      </c>
      <c r="M6298" s="28" t="s">
        <v>46</v>
      </c>
      <c r="N6298" s="28">
        <v>34.8062127420094</v>
      </c>
    </row>
    <row r="6299">
      <c r="A6299" s="28">
        <v>6298.0</v>
      </c>
      <c r="B6299" s="28">
        <v>17.0</v>
      </c>
      <c r="C6299" s="28" t="s">
        <v>49</v>
      </c>
      <c r="D6299" s="28">
        <v>2.77</v>
      </c>
      <c r="E6299" s="28">
        <v>5.08</v>
      </c>
      <c r="F6299" s="28">
        <v>4.69</v>
      </c>
      <c r="G6299" s="28">
        <v>65.94</v>
      </c>
      <c r="H6299" s="28" t="s">
        <v>47</v>
      </c>
      <c r="I6299" s="28">
        <v>1.6</v>
      </c>
      <c r="J6299" s="28">
        <v>8.49</v>
      </c>
      <c r="K6299" s="28">
        <v>289.45</v>
      </c>
      <c r="L6299" s="28">
        <v>5.88</v>
      </c>
      <c r="M6299" s="28" t="s">
        <v>48</v>
      </c>
      <c r="N6299" s="28">
        <v>67.76</v>
      </c>
    </row>
    <row r="6300">
      <c r="A6300" s="28">
        <v>6299.0</v>
      </c>
      <c r="B6300" s="28">
        <v>17.0</v>
      </c>
      <c r="C6300" s="28" t="s">
        <v>44</v>
      </c>
      <c r="D6300" s="28">
        <v>7.21</v>
      </c>
      <c r="E6300" s="28">
        <v>1.03</v>
      </c>
      <c r="F6300" s="28">
        <v>6.33</v>
      </c>
      <c r="G6300" s="28">
        <v>95.96</v>
      </c>
      <c r="H6300" s="28" t="s">
        <v>45</v>
      </c>
      <c r="I6300" s="28">
        <v>0.48</v>
      </c>
      <c r="J6300" s="28">
        <v>12.66</v>
      </c>
      <c r="K6300" s="28">
        <v>236.73</v>
      </c>
      <c r="L6300" s="28">
        <v>17.39</v>
      </c>
      <c r="M6300" s="28" t="s">
        <v>46</v>
      </c>
      <c r="N6300" s="28">
        <v>22.09</v>
      </c>
    </row>
    <row r="6301">
      <c r="A6301" s="28">
        <v>6300.0</v>
      </c>
      <c r="B6301" s="28">
        <v>21.0</v>
      </c>
      <c r="C6301" s="28" t="s">
        <v>44</v>
      </c>
      <c r="D6301" s="28">
        <v>2.6</v>
      </c>
      <c r="E6301" s="28">
        <v>4.14</v>
      </c>
      <c r="F6301" s="28">
        <v>5.96</v>
      </c>
      <c r="G6301" s="28">
        <v>77.1</v>
      </c>
      <c r="H6301" s="28" t="s">
        <v>45</v>
      </c>
      <c r="I6301" s="28">
        <v>0.25</v>
      </c>
      <c r="J6301" s="28">
        <v>6.49</v>
      </c>
      <c r="K6301" s="28">
        <v>295.77</v>
      </c>
      <c r="L6301" s="28">
        <v>5.06</v>
      </c>
      <c r="M6301" s="28" t="s">
        <v>48</v>
      </c>
      <c r="N6301" s="28">
        <v>79.5637405814839</v>
      </c>
    </row>
    <row r="6302">
      <c r="A6302" s="28">
        <v>6301.0</v>
      </c>
      <c r="B6302" s="28">
        <v>17.0</v>
      </c>
      <c r="C6302" s="28" t="s">
        <v>44</v>
      </c>
      <c r="D6302" s="28">
        <v>5.86</v>
      </c>
      <c r="E6302" s="28">
        <v>1.64</v>
      </c>
      <c r="F6302" s="28">
        <v>8.86</v>
      </c>
      <c r="G6302" s="28">
        <v>96.64</v>
      </c>
      <c r="H6302" s="28" t="s">
        <v>47</v>
      </c>
      <c r="I6302" s="28">
        <v>2.1</v>
      </c>
      <c r="J6302" s="28">
        <v>7.92</v>
      </c>
      <c r="K6302" s="28">
        <v>234.42</v>
      </c>
      <c r="L6302" s="28">
        <v>13.5</v>
      </c>
      <c r="M6302" s="28" t="s">
        <v>46</v>
      </c>
      <c r="N6302" s="28">
        <v>55.261473378191</v>
      </c>
    </row>
    <row r="6303">
      <c r="A6303" s="28">
        <v>6302.0</v>
      </c>
      <c r="B6303" s="28">
        <v>19.0</v>
      </c>
      <c r="C6303" s="28" t="s">
        <v>44</v>
      </c>
      <c r="D6303" s="28">
        <v>5.89</v>
      </c>
      <c r="E6303" s="28">
        <v>7.69</v>
      </c>
      <c r="F6303" s="28">
        <v>8.95</v>
      </c>
      <c r="G6303" s="28">
        <v>92.7</v>
      </c>
      <c r="H6303" s="28" t="s">
        <v>51</v>
      </c>
      <c r="I6303" s="28">
        <v>0.37</v>
      </c>
      <c r="J6303" s="28">
        <v>8.62</v>
      </c>
      <c r="K6303" s="28">
        <v>253.73</v>
      </c>
      <c r="L6303" s="28">
        <v>14.33</v>
      </c>
      <c r="M6303" s="28" t="s">
        <v>46</v>
      </c>
      <c r="N6303" s="28">
        <v>97.048027705426</v>
      </c>
    </row>
    <row r="6304">
      <c r="A6304" s="28">
        <v>6303.0</v>
      </c>
      <c r="B6304" s="28">
        <v>21.0</v>
      </c>
      <c r="C6304" s="28" t="s">
        <v>49</v>
      </c>
      <c r="D6304" s="28">
        <v>0.15</v>
      </c>
      <c r="E6304" s="28">
        <v>6.05</v>
      </c>
      <c r="F6304" s="28">
        <v>6.05</v>
      </c>
      <c r="G6304" s="28">
        <v>93.52</v>
      </c>
      <c r="H6304" s="28" t="s">
        <v>51</v>
      </c>
      <c r="I6304" s="28">
        <v>1.43</v>
      </c>
      <c r="J6304" s="28">
        <v>2.96</v>
      </c>
      <c r="K6304" s="28">
        <v>320.0</v>
      </c>
      <c r="L6304" s="28">
        <v>2.76</v>
      </c>
      <c r="M6304" s="28" t="s">
        <v>48</v>
      </c>
      <c r="N6304" s="28">
        <v>80.53</v>
      </c>
    </row>
    <row r="6305">
      <c r="A6305" s="28">
        <v>6304.0</v>
      </c>
      <c r="B6305" s="28">
        <v>20.0</v>
      </c>
      <c r="C6305" s="28" t="s">
        <v>44</v>
      </c>
      <c r="D6305" s="28">
        <v>2.89</v>
      </c>
      <c r="E6305" s="28">
        <v>6.15</v>
      </c>
      <c r="F6305" s="28">
        <v>4.74</v>
      </c>
      <c r="G6305" s="28">
        <v>71.47</v>
      </c>
      <c r="H6305" s="28" t="s">
        <v>47</v>
      </c>
      <c r="I6305" s="28">
        <v>2.37</v>
      </c>
      <c r="J6305" s="28">
        <v>5.34</v>
      </c>
      <c r="K6305" s="28">
        <v>289.94</v>
      </c>
      <c r="L6305" s="28">
        <v>8.98</v>
      </c>
      <c r="M6305" s="28" t="s">
        <v>48</v>
      </c>
      <c r="N6305" s="28">
        <v>71.54</v>
      </c>
    </row>
    <row r="6306">
      <c r="A6306" s="28">
        <v>6305.0</v>
      </c>
      <c r="B6306" s="28">
        <v>16.0</v>
      </c>
      <c r="C6306" s="28" t="s">
        <v>44</v>
      </c>
      <c r="D6306" s="28">
        <v>0.16</v>
      </c>
      <c r="E6306" s="28">
        <v>3.58</v>
      </c>
      <c r="F6306" s="28">
        <v>8.55</v>
      </c>
      <c r="G6306" s="28">
        <v>70.85</v>
      </c>
      <c r="H6306" s="28" t="s">
        <v>51</v>
      </c>
      <c r="I6306" s="28">
        <v>1.05</v>
      </c>
      <c r="J6306" s="28">
        <v>4.89</v>
      </c>
      <c r="K6306" s="28">
        <v>308.53</v>
      </c>
      <c r="L6306" s="28">
        <v>3.62</v>
      </c>
      <c r="M6306" s="28" t="s">
        <v>48</v>
      </c>
      <c r="N6306" s="28">
        <v>73.62</v>
      </c>
    </row>
    <row r="6307">
      <c r="A6307" s="28">
        <v>6306.0</v>
      </c>
      <c r="B6307" s="28">
        <v>21.0</v>
      </c>
      <c r="C6307" s="28" t="s">
        <v>49</v>
      </c>
      <c r="D6307" s="28">
        <v>7.98</v>
      </c>
      <c r="E6307" s="28">
        <v>8.33</v>
      </c>
      <c r="F6307" s="28">
        <v>7.97</v>
      </c>
      <c r="G6307" s="28">
        <v>82.4</v>
      </c>
      <c r="H6307" s="28" t="s">
        <v>51</v>
      </c>
      <c r="I6307" s="28">
        <v>0.4</v>
      </c>
      <c r="J6307" s="28">
        <v>13.16</v>
      </c>
      <c r="K6307" s="28">
        <v>225.05</v>
      </c>
      <c r="L6307" s="28">
        <v>20.13</v>
      </c>
      <c r="M6307" s="28" t="s">
        <v>46</v>
      </c>
      <c r="N6307" s="28">
        <v>73.3513809618865</v>
      </c>
    </row>
    <row r="6308">
      <c r="A6308" s="28">
        <v>6307.0</v>
      </c>
      <c r="B6308" s="28">
        <v>16.0</v>
      </c>
      <c r="C6308" s="28" t="s">
        <v>49</v>
      </c>
      <c r="D6308" s="28">
        <v>0.98</v>
      </c>
      <c r="E6308" s="28">
        <v>1.03</v>
      </c>
      <c r="F6308" s="28">
        <v>6.56</v>
      </c>
      <c r="G6308" s="28">
        <v>76.72</v>
      </c>
      <c r="H6308" s="28" t="s">
        <v>45</v>
      </c>
      <c r="I6308" s="28">
        <v>2.16</v>
      </c>
      <c r="J6308" s="28">
        <v>3.58</v>
      </c>
      <c r="K6308" s="28">
        <v>303.4</v>
      </c>
      <c r="L6308" s="28">
        <v>5.84</v>
      </c>
      <c r="M6308" s="28" t="s">
        <v>48</v>
      </c>
      <c r="N6308" s="28">
        <v>69.4020060902402</v>
      </c>
    </row>
    <row r="6309">
      <c r="A6309" s="28">
        <v>6308.0</v>
      </c>
      <c r="B6309" s="28">
        <v>18.0</v>
      </c>
      <c r="C6309" s="28" t="s">
        <v>49</v>
      </c>
      <c r="D6309" s="28">
        <v>4.34</v>
      </c>
      <c r="E6309" s="28">
        <v>4.0</v>
      </c>
      <c r="F6309" s="28">
        <v>5.83</v>
      </c>
      <c r="G6309" s="28">
        <v>80.36</v>
      </c>
      <c r="H6309" s="28" t="s">
        <v>51</v>
      </c>
      <c r="I6309" s="28">
        <v>2.24</v>
      </c>
      <c r="J6309" s="28">
        <v>9.57</v>
      </c>
      <c r="K6309" s="28">
        <v>278.36</v>
      </c>
      <c r="L6309" s="28">
        <v>10.41</v>
      </c>
      <c r="M6309" s="28" t="s">
        <v>48</v>
      </c>
      <c r="N6309" s="28">
        <v>54.87</v>
      </c>
    </row>
    <row r="6310">
      <c r="A6310" s="28">
        <v>6309.0</v>
      </c>
      <c r="B6310" s="28">
        <v>20.0</v>
      </c>
      <c r="C6310" s="28" t="s">
        <v>49</v>
      </c>
      <c r="D6310" s="28">
        <v>6.32</v>
      </c>
      <c r="E6310" s="28">
        <v>6.94</v>
      </c>
      <c r="F6310" s="28">
        <v>6.24</v>
      </c>
      <c r="G6310" s="28">
        <v>62.13</v>
      </c>
      <c r="H6310" s="28" t="s">
        <v>45</v>
      </c>
      <c r="I6310" s="28">
        <v>4.58</v>
      </c>
      <c r="J6310" s="28">
        <v>10.99</v>
      </c>
      <c r="K6310" s="28">
        <v>243.29</v>
      </c>
      <c r="L6310" s="28">
        <v>14.69</v>
      </c>
      <c r="M6310" s="28" t="s">
        <v>46</v>
      </c>
      <c r="N6310" s="28">
        <v>55.63</v>
      </c>
    </row>
    <row r="6311">
      <c r="A6311" s="28">
        <v>6310.0</v>
      </c>
      <c r="B6311" s="28">
        <v>20.0</v>
      </c>
      <c r="C6311" s="28" t="s">
        <v>44</v>
      </c>
      <c r="D6311" s="28">
        <v>1.61</v>
      </c>
      <c r="E6311" s="28">
        <v>9.17</v>
      </c>
      <c r="F6311" s="28">
        <v>8.51</v>
      </c>
      <c r="G6311" s="28">
        <v>98.86</v>
      </c>
      <c r="H6311" s="28" t="s">
        <v>51</v>
      </c>
      <c r="I6311" s="28">
        <v>0.64</v>
      </c>
      <c r="J6311" s="28">
        <v>4.82</v>
      </c>
      <c r="K6311" s="28">
        <v>294.68</v>
      </c>
      <c r="L6311" s="28">
        <v>4.11</v>
      </c>
      <c r="M6311" s="28" t="s">
        <v>48</v>
      </c>
      <c r="N6311" s="28">
        <v>100.0</v>
      </c>
    </row>
    <row r="6312">
      <c r="A6312" s="28">
        <v>6311.0</v>
      </c>
      <c r="B6312" s="28">
        <v>21.0</v>
      </c>
      <c r="C6312" s="28" t="s">
        <v>49</v>
      </c>
      <c r="D6312" s="28">
        <v>3.88</v>
      </c>
      <c r="E6312" s="28">
        <v>3.11</v>
      </c>
      <c r="F6312" s="28">
        <v>4.92</v>
      </c>
      <c r="G6312" s="28">
        <v>62.33</v>
      </c>
      <c r="H6312" s="28" t="s">
        <v>47</v>
      </c>
      <c r="I6312" s="28">
        <v>3.07</v>
      </c>
      <c r="J6312" s="28">
        <v>8.37</v>
      </c>
      <c r="K6312" s="28">
        <v>263.53</v>
      </c>
      <c r="L6312" s="28">
        <v>8.51</v>
      </c>
      <c r="M6312" s="28" t="s">
        <v>48</v>
      </c>
      <c r="N6312" s="28">
        <v>44.95</v>
      </c>
    </row>
    <row r="6313">
      <c r="A6313" s="28">
        <v>6312.0</v>
      </c>
      <c r="B6313" s="28">
        <v>23.0</v>
      </c>
      <c r="C6313" s="28" t="s">
        <v>49</v>
      </c>
      <c r="D6313" s="28">
        <v>4.86</v>
      </c>
      <c r="E6313" s="28">
        <v>5.87</v>
      </c>
      <c r="F6313" s="28">
        <v>8.03</v>
      </c>
      <c r="G6313" s="28">
        <v>67.15</v>
      </c>
      <c r="H6313" s="28" t="s">
        <v>51</v>
      </c>
      <c r="I6313" s="28">
        <v>1.6</v>
      </c>
      <c r="J6313" s="28">
        <v>9.71</v>
      </c>
      <c r="K6313" s="28">
        <v>270.41</v>
      </c>
      <c r="L6313" s="28">
        <v>11.55</v>
      </c>
      <c r="M6313" s="28" t="s">
        <v>48</v>
      </c>
      <c r="N6313" s="28">
        <v>75.42</v>
      </c>
    </row>
    <row r="6314">
      <c r="A6314" s="28">
        <v>6313.0</v>
      </c>
      <c r="B6314" s="28">
        <v>20.0</v>
      </c>
      <c r="C6314" s="28" t="s">
        <v>49</v>
      </c>
      <c r="D6314" s="28">
        <v>1.28</v>
      </c>
      <c r="E6314" s="28">
        <v>5.84</v>
      </c>
      <c r="F6314" s="28">
        <v>4.09</v>
      </c>
      <c r="G6314" s="28">
        <v>87.13</v>
      </c>
      <c r="H6314" s="28" t="s">
        <v>47</v>
      </c>
      <c r="I6314" s="28">
        <v>0.62</v>
      </c>
      <c r="J6314" s="28">
        <v>5.09</v>
      </c>
      <c r="K6314" s="28">
        <v>314.45</v>
      </c>
      <c r="L6314" s="28">
        <v>6.13</v>
      </c>
      <c r="M6314" s="28" t="s">
        <v>48</v>
      </c>
      <c r="N6314" s="28">
        <v>79.7</v>
      </c>
    </row>
    <row r="6315">
      <c r="A6315" s="28">
        <v>6314.0</v>
      </c>
      <c r="B6315" s="28">
        <v>16.0</v>
      </c>
      <c r="C6315" s="28" t="s">
        <v>49</v>
      </c>
      <c r="D6315" s="28">
        <v>6.23</v>
      </c>
      <c r="E6315" s="28">
        <v>8.87</v>
      </c>
      <c r="F6315" s="28">
        <v>8.6</v>
      </c>
      <c r="G6315" s="28">
        <v>66.22</v>
      </c>
      <c r="H6315" s="28" t="s">
        <v>47</v>
      </c>
      <c r="I6315" s="28">
        <v>1.97</v>
      </c>
      <c r="J6315" s="28">
        <v>9.45</v>
      </c>
      <c r="K6315" s="28">
        <v>264.47</v>
      </c>
      <c r="L6315" s="28">
        <v>15.52</v>
      </c>
      <c r="M6315" s="28" t="s">
        <v>46</v>
      </c>
      <c r="N6315" s="28">
        <v>86.2760085225764</v>
      </c>
    </row>
    <row r="6316">
      <c r="A6316" s="28">
        <v>6315.0</v>
      </c>
      <c r="B6316" s="28">
        <v>20.0</v>
      </c>
      <c r="C6316" s="28" t="s">
        <v>44</v>
      </c>
      <c r="D6316" s="28">
        <v>2.39</v>
      </c>
      <c r="E6316" s="28">
        <v>1.45</v>
      </c>
      <c r="F6316" s="28">
        <v>6.5</v>
      </c>
      <c r="G6316" s="28">
        <v>64.27</v>
      </c>
      <c r="H6316" s="28" t="s">
        <v>47</v>
      </c>
      <c r="I6316" s="28">
        <v>2.14</v>
      </c>
      <c r="J6316" s="28">
        <v>3.9</v>
      </c>
      <c r="K6316" s="28">
        <v>288.1</v>
      </c>
      <c r="L6316" s="28">
        <v>2.15</v>
      </c>
      <c r="M6316" s="28" t="s">
        <v>48</v>
      </c>
      <c r="N6316" s="28">
        <v>37.7</v>
      </c>
    </row>
    <row r="6317">
      <c r="A6317" s="28">
        <v>6316.0</v>
      </c>
      <c r="B6317" s="28">
        <v>18.0</v>
      </c>
      <c r="C6317" s="28" t="s">
        <v>49</v>
      </c>
      <c r="D6317" s="28">
        <v>1.69</v>
      </c>
      <c r="E6317" s="28">
        <v>4.82</v>
      </c>
      <c r="F6317" s="28">
        <v>5.13</v>
      </c>
      <c r="G6317" s="28">
        <v>66.14</v>
      </c>
      <c r="H6317" s="28" t="s">
        <v>51</v>
      </c>
      <c r="I6317" s="28">
        <v>1.82</v>
      </c>
      <c r="J6317" s="28">
        <v>2.7</v>
      </c>
      <c r="K6317" s="28">
        <v>289.59</v>
      </c>
      <c r="L6317" s="28">
        <v>7.32</v>
      </c>
      <c r="M6317" s="28" t="s">
        <v>48</v>
      </c>
      <c r="N6317" s="28">
        <v>72.0</v>
      </c>
    </row>
    <row r="6318">
      <c r="A6318" s="28">
        <v>6317.0</v>
      </c>
      <c r="B6318" s="28">
        <v>19.0</v>
      </c>
      <c r="C6318" s="28" t="s">
        <v>44</v>
      </c>
      <c r="D6318" s="28">
        <v>4.47</v>
      </c>
      <c r="E6318" s="28">
        <v>2.64</v>
      </c>
      <c r="F6318" s="28">
        <v>4.01</v>
      </c>
      <c r="G6318" s="28">
        <v>62.48</v>
      </c>
      <c r="H6318" s="28" t="s">
        <v>51</v>
      </c>
      <c r="I6318" s="28">
        <v>3.83</v>
      </c>
      <c r="J6318" s="28">
        <v>10.16</v>
      </c>
      <c r="K6318" s="28">
        <v>265.1</v>
      </c>
      <c r="L6318" s="28">
        <v>13.48</v>
      </c>
      <c r="M6318" s="28" t="s">
        <v>48</v>
      </c>
      <c r="N6318" s="28">
        <v>27.82</v>
      </c>
    </row>
    <row r="6319">
      <c r="A6319" s="28">
        <v>6318.0</v>
      </c>
      <c r="B6319" s="28">
        <v>23.0</v>
      </c>
      <c r="C6319" s="28" t="s">
        <v>44</v>
      </c>
      <c r="D6319" s="28">
        <v>3.28</v>
      </c>
      <c r="E6319" s="28">
        <v>1.19</v>
      </c>
      <c r="F6319" s="28">
        <v>6.8</v>
      </c>
      <c r="G6319" s="28">
        <v>70.05</v>
      </c>
      <c r="H6319" s="28" t="s">
        <v>45</v>
      </c>
      <c r="I6319" s="28">
        <v>4.2</v>
      </c>
      <c r="J6319" s="28">
        <v>5.62</v>
      </c>
      <c r="K6319" s="28">
        <v>273.66</v>
      </c>
      <c r="L6319" s="28">
        <v>8.19</v>
      </c>
      <c r="M6319" s="28" t="s">
        <v>48</v>
      </c>
      <c r="N6319" s="28">
        <v>42.49</v>
      </c>
    </row>
    <row r="6320">
      <c r="A6320" s="28">
        <v>6319.0</v>
      </c>
      <c r="B6320" s="28">
        <v>22.0</v>
      </c>
      <c r="C6320" s="28" t="s">
        <v>44</v>
      </c>
      <c r="D6320" s="28">
        <v>7.36</v>
      </c>
      <c r="E6320" s="28">
        <v>2.32</v>
      </c>
      <c r="F6320" s="28">
        <v>5.22</v>
      </c>
      <c r="G6320" s="28">
        <v>70.84</v>
      </c>
      <c r="H6320" s="28" t="s">
        <v>45</v>
      </c>
      <c r="I6320" s="28">
        <v>0.74</v>
      </c>
      <c r="J6320" s="28">
        <v>11.67</v>
      </c>
      <c r="K6320" s="28">
        <v>225.39</v>
      </c>
      <c r="L6320" s="28">
        <v>14.11</v>
      </c>
      <c r="M6320" s="28" t="s">
        <v>46</v>
      </c>
      <c r="N6320" s="28">
        <v>25.9786213452188</v>
      </c>
    </row>
    <row r="6321">
      <c r="A6321" s="28">
        <v>6320.0</v>
      </c>
      <c r="B6321" s="28">
        <v>20.0</v>
      </c>
      <c r="C6321" s="28" t="s">
        <v>49</v>
      </c>
      <c r="D6321" s="28">
        <v>7.04</v>
      </c>
      <c r="E6321" s="28">
        <v>9.79</v>
      </c>
      <c r="F6321" s="28">
        <v>7.16</v>
      </c>
      <c r="G6321" s="28">
        <v>79.94</v>
      </c>
      <c r="H6321" s="28" t="s">
        <v>45</v>
      </c>
      <c r="I6321" s="28">
        <v>0.84</v>
      </c>
      <c r="J6321" s="28">
        <v>12.76</v>
      </c>
      <c r="K6321" s="28">
        <v>240.26</v>
      </c>
      <c r="L6321" s="28">
        <v>14.57</v>
      </c>
      <c r="M6321" s="28" t="s">
        <v>46</v>
      </c>
      <c r="N6321" s="28">
        <v>72.4343111181051</v>
      </c>
    </row>
    <row r="6322">
      <c r="A6322" s="28">
        <v>6321.0</v>
      </c>
      <c r="B6322" s="28">
        <v>17.0</v>
      </c>
      <c r="C6322" s="28" t="s">
        <v>44</v>
      </c>
      <c r="D6322" s="28">
        <v>3.87</v>
      </c>
      <c r="E6322" s="28">
        <v>2.93</v>
      </c>
      <c r="F6322" s="28">
        <v>5.41</v>
      </c>
      <c r="G6322" s="28">
        <v>77.55</v>
      </c>
      <c r="H6322" s="28" t="s">
        <v>47</v>
      </c>
      <c r="I6322" s="28">
        <v>2.11</v>
      </c>
      <c r="J6322" s="28">
        <v>8.96</v>
      </c>
      <c r="K6322" s="28">
        <v>284.48</v>
      </c>
      <c r="L6322" s="28">
        <v>13.29</v>
      </c>
      <c r="M6322" s="28" t="s">
        <v>48</v>
      </c>
      <c r="N6322" s="28">
        <v>49.59</v>
      </c>
    </row>
    <row r="6323">
      <c r="A6323" s="28">
        <v>6322.0</v>
      </c>
      <c r="B6323" s="28">
        <v>21.0</v>
      </c>
      <c r="C6323" s="28" t="s">
        <v>49</v>
      </c>
      <c r="D6323" s="28">
        <v>2.87</v>
      </c>
      <c r="E6323" s="28">
        <v>9.42</v>
      </c>
      <c r="F6323" s="28">
        <v>4.44</v>
      </c>
      <c r="G6323" s="28">
        <v>78.95</v>
      </c>
      <c r="H6323" s="28" t="s">
        <v>45</v>
      </c>
      <c r="I6323" s="28">
        <v>1.6</v>
      </c>
      <c r="J6323" s="28">
        <v>4.48</v>
      </c>
      <c r="K6323" s="28">
        <v>289.69</v>
      </c>
      <c r="L6323" s="28">
        <v>8.55</v>
      </c>
      <c r="M6323" s="28" t="s">
        <v>50</v>
      </c>
      <c r="N6323" s="28">
        <v>89.5</v>
      </c>
    </row>
    <row r="6324">
      <c r="A6324" s="28">
        <v>6323.0</v>
      </c>
      <c r="B6324" s="28">
        <v>21.0</v>
      </c>
      <c r="C6324" s="28" t="s">
        <v>44</v>
      </c>
      <c r="D6324" s="28">
        <v>2.6</v>
      </c>
      <c r="E6324" s="28">
        <v>2.85</v>
      </c>
      <c r="F6324" s="28">
        <v>6.53</v>
      </c>
      <c r="G6324" s="28">
        <v>84.64</v>
      </c>
      <c r="H6324" s="28" t="s">
        <v>47</v>
      </c>
      <c r="I6324" s="28">
        <v>4.1</v>
      </c>
      <c r="J6324" s="28">
        <v>7.61</v>
      </c>
      <c r="K6324" s="28">
        <v>289.93</v>
      </c>
      <c r="L6324" s="28">
        <v>9.96</v>
      </c>
      <c r="M6324" s="28" t="s">
        <v>48</v>
      </c>
      <c r="N6324" s="28">
        <v>63.74</v>
      </c>
    </row>
    <row r="6325">
      <c r="A6325" s="28">
        <v>6324.0</v>
      </c>
      <c r="B6325" s="28">
        <v>21.0</v>
      </c>
      <c r="C6325" s="28" t="s">
        <v>49</v>
      </c>
      <c r="D6325" s="28">
        <v>2.14</v>
      </c>
      <c r="E6325" s="28">
        <v>9.38</v>
      </c>
      <c r="F6325" s="28">
        <v>6.82</v>
      </c>
      <c r="G6325" s="28">
        <v>69.24</v>
      </c>
      <c r="H6325" s="28" t="s">
        <v>51</v>
      </c>
      <c r="I6325" s="28">
        <v>4.98</v>
      </c>
      <c r="J6325" s="28">
        <v>6.77</v>
      </c>
      <c r="K6325" s="28">
        <v>302.53</v>
      </c>
      <c r="L6325" s="28">
        <v>6.33</v>
      </c>
      <c r="M6325" s="28" t="s">
        <v>48</v>
      </c>
      <c r="N6325" s="28">
        <v>94.88</v>
      </c>
    </row>
    <row r="6326">
      <c r="A6326" s="28">
        <v>6325.0</v>
      </c>
      <c r="B6326" s="28">
        <v>24.0</v>
      </c>
      <c r="C6326" s="28" t="s">
        <v>44</v>
      </c>
      <c r="D6326" s="28">
        <v>4.36</v>
      </c>
      <c r="E6326" s="28">
        <v>6.89</v>
      </c>
      <c r="F6326" s="28">
        <v>6.26</v>
      </c>
      <c r="G6326" s="28">
        <v>65.39</v>
      </c>
      <c r="H6326" s="28" t="s">
        <v>51</v>
      </c>
      <c r="I6326" s="28">
        <v>0.91</v>
      </c>
      <c r="J6326" s="28">
        <v>7.01</v>
      </c>
      <c r="K6326" s="28">
        <v>265.41</v>
      </c>
      <c r="L6326" s="28">
        <v>12.66</v>
      </c>
      <c r="M6326" s="28" t="s">
        <v>48</v>
      </c>
      <c r="N6326" s="28">
        <v>73.35</v>
      </c>
    </row>
    <row r="6327">
      <c r="A6327" s="28">
        <v>6326.0</v>
      </c>
      <c r="B6327" s="28">
        <v>23.0</v>
      </c>
      <c r="C6327" s="28" t="s">
        <v>49</v>
      </c>
      <c r="D6327" s="28">
        <v>6.44</v>
      </c>
      <c r="E6327" s="28">
        <v>2.02</v>
      </c>
      <c r="F6327" s="28">
        <v>6.29</v>
      </c>
      <c r="G6327" s="28">
        <v>95.16</v>
      </c>
      <c r="H6327" s="28" t="s">
        <v>51</v>
      </c>
      <c r="I6327" s="28">
        <v>3.81</v>
      </c>
      <c r="J6327" s="28">
        <v>10.89</v>
      </c>
      <c r="K6327" s="28">
        <v>257.22</v>
      </c>
      <c r="L6327" s="28">
        <v>12.37</v>
      </c>
      <c r="M6327" s="28" t="s">
        <v>46</v>
      </c>
      <c r="N6327" s="28">
        <v>34.67</v>
      </c>
    </row>
    <row r="6328">
      <c r="A6328" s="28">
        <v>6327.0</v>
      </c>
      <c r="B6328" s="28">
        <v>23.0</v>
      </c>
      <c r="C6328" s="28" t="s">
        <v>49</v>
      </c>
      <c r="D6328" s="28">
        <v>2.49</v>
      </c>
      <c r="E6328" s="28">
        <v>6.24</v>
      </c>
      <c r="F6328" s="28">
        <v>6.95</v>
      </c>
      <c r="G6328" s="28">
        <v>85.36</v>
      </c>
      <c r="H6328" s="28" t="s">
        <v>45</v>
      </c>
      <c r="I6328" s="28">
        <v>3.04</v>
      </c>
      <c r="J6328" s="28">
        <v>7.62</v>
      </c>
      <c r="K6328" s="28">
        <v>320.11</v>
      </c>
      <c r="L6328" s="28">
        <v>5.08</v>
      </c>
      <c r="M6328" s="28" t="s">
        <v>48</v>
      </c>
      <c r="N6328" s="28">
        <v>79.44</v>
      </c>
    </row>
    <row r="6329">
      <c r="A6329" s="28">
        <v>6328.0</v>
      </c>
      <c r="B6329" s="28">
        <v>16.0</v>
      </c>
      <c r="C6329" s="28" t="s">
        <v>44</v>
      </c>
      <c r="D6329" s="28">
        <v>1.52</v>
      </c>
      <c r="E6329" s="28">
        <v>3.87</v>
      </c>
      <c r="F6329" s="28">
        <v>6.63</v>
      </c>
      <c r="G6329" s="28">
        <v>62.43</v>
      </c>
      <c r="H6329" s="28" t="s">
        <v>47</v>
      </c>
      <c r="I6329" s="28">
        <v>3.22</v>
      </c>
      <c r="J6329" s="28">
        <v>3.98</v>
      </c>
      <c r="K6329" s="28">
        <v>295.46</v>
      </c>
      <c r="L6329" s="28">
        <v>6.29</v>
      </c>
      <c r="M6329" s="28" t="s">
        <v>48</v>
      </c>
      <c r="N6329" s="28">
        <v>62.87</v>
      </c>
    </row>
    <row r="6330">
      <c r="A6330" s="28">
        <v>6329.0</v>
      </c>
      <c r="B6330" s="28">
        <v>20.0</v>
      </c>
      <c r="C6330" s="28" t="s">
        <v>44</v>
      </c>
      <c r="D6330" s="28">
        <v>3.8</v>
      </c>
      <c r="E6330" s="28">
        <v>4.45</v>
      </c>
      <c r="F6330" s="28">
        <v>4.66</v>
      </c>
      <c r="G6330" s="28">
        <v>98.44</v>
      </c>
      <c r="H6330" s="28" t="s">
        <v>47</v>
      </c>
      <c r="I6330" s="28">
        <v>1.32</v>
      </c>
      <c r="J6330" s="28">
        <v>9.15</v>
      </c>
      <c r="K6330" s="28">
        <v>286.49</v>
      </c>
      <c r="L6330" s="28">
        <v>8.44</v>
      </c>
      <c r="M6330" s="28" t="s">
        <v>48</v>
      </c>
      <c r="N6330" s="28">
        <v>57.35</v>
      </c>
    </row>
    <row r="6331">
      <c r="A6331" s="28">
        <v>6330.0</v>
      </c>
      <c r="B6331" s="28">
        <v>22.0</v>
      </c>
      <c r="C6331" s="28" t="s">
        <v>49</v>
      </c>
      <c r="D6331" s="28">
        <v>0.55</v>
      </c>
      <c r="E6331" s="28">
        <v>4.96</v>
      </c>
      <c r="F6331" s="28">
        <v>4.99</v>
      </c>
      <c r="G6331" s="28">
        <v>87.72</v>
      </c>
      <c r="H6331" s="28" t="s">
        <v>51</v>
      </c>
      <c r="I6331" s="28">
        <v>0.49</v>
      </c>
      <c r="J6331" s="28">
        <v>1.94</v>
      </c>
      <c r="K6331" s="28">
        <v>325.51</v>
      </c>
      <c r="L6331" s="28">
        <v>1.72</v>
      </c>
      <c r="M6331" s="28" t="s">
        <v>48</v>
      </c>
      <c r="N6331" s="28">
        <v>86.1234109471144</v>
      </c>
    </row>
    <row r="6332">
      <c r="A6332" s="28">
        <v>6331.0</v>
      </c>
      <c r="B6332" s="28">
        <v>21.0</v>
      </c>
      <c r="C6332" s="28" t="s">
        <v>49</v>
      </c>
      <c r="D6332" s="28">
        <v>5.61</v>
      </c>
      <c r="E6332" s="28">
        <v>4.8</v>
      </c>
      <c r="F6332" s="28">
        <v>4.71</v>
      </c>
      <c r="G6332" s="28">
        <v>66.07</v>
      </c>
      <c r="H6332" s="28" t="s">
        <v>47</v>
      </c>
      <c r="I6332" s="28">
        <v>2.72</v>
      </c>
      <c r="J6332" s="28">
        <v>9.25</v>
      </c>
      <c r="K6332" s="28">
        <v>257.95</v>
      </c>
      <c r="L6332" s="28">
        <v>9.49</v>
      </c>
      <c r="M6332" s="28" t="s">
        <v>46</v>
      </c>
      <c r="N6332" s="28">
        <v>43.11</v>
      </c>
    </row>
    <row r="6333">
      <c r="A6333" s="28">
        <v>6332.0</v>
      </c>
      <c r="B6333" s="28">
        <v>20.0</v>
      </c>
      <c r="C6333" s="28" t="s">
        <v>49</v>
      </c>
      <c r="D6333" s="28">
        <v>4.15</v>
      </c>
      <c r="E6333" s="28">
        <v>6.98</v>
      </c>
      <c r="F6333" s="28">
        <v>7.47</v>
      </c>
      <c r="G6333" s="28">
        <v>98.77</v>
      </c>
      <c r="H6333" s="28" t="s">
        <v>45</v>
      </c>
      <c r="I6333" s="28">
        <v>3.07</v>
      </c>
      <c r="J6333" s="28">
        <v>6.32</v>
      </c>
      <c r="K6333" s="28">
        <v>283.06</v>
      </c>
      <c r="L6333" s="28">
        <v>3.7</v>
      </c>
      <c r="M6333" s="28" t="s">
        <v>48</v>
      </c>
      <c r="N6333" s="28">
        <v>73.75</v>
      </c>
    </row>
    <row r="6334">
      <c r="A6334" s="28">
        <v>6333.0</v>
      </c>
      <c r="B6334" s="28">
        <v>23.0</v>
      </c>
      <c r="C6334" s="28" t="s">
        <v>44</v>
      </c>
      <c r="D6334" s="28">
        <v>3.97</v>
      </c>
      <c r="E6334" s="28">
        <v>7.92</v>
      </c>
      <c r="F6334" s="28">
        <v>6.64</v>
      </c>
      <c r="G6334" s="28">
        <v>74.62</v>
      </c>
      <c r="H6334" s="28" t="s">
        <v>45</v>
      </c>
      <c r="I6334" s="28">
        <v>4.82</v>
      </c>
      <c r="J6334" s="28">
        <v>8.61</v>
      </c>
      <c r="K6334" s="28">
        <v>275.91</v>
      </c>
      <c r="L6334" s="28">
        <v>8.22</v>
      </c>
      <c r="M6334" s="28" t="s">
        <v>48</v>
      </c>
      <c r="N6334" s="28">
        <v>78.98</v>
      </c>
    </row>
    <row r="6335">
      <c r="A6335" s="28">
        <v>6334.0</v>
      </c>
      <c r="B6335" s="28">
        <v>18.0</v>
      </c>
      <c r="C6335" s="28" t="s">
        <v>49</v>
      </c>
      <c r="D6335" s="28">
        <v>2.4</v>
      </c>
      <c r="E6335" s="28">
        <v>3.96</v>
      </c>
      <c r="F6335" s="28">
        <v>6.15</v>
      </c>
      <c r="G6335" s="28">
        <v>99.38</v>
      </c>
      <c r="H6335" s="28" t="s">
        <v>51</v>
      </c>
      <c r="I6335" s="28">
        <v>3.38</v>
      </c>
      <c r="J6335" s="28">
        <v>4.27</v>
      </c>
      <c r="K6335" s="28">
        <v>297.69</v>
      </c>
      <c r="L6335" s="28">
        <v>4.98</v>
      </c>
      <c r="M6335" s="28" t="s">
        <v>48</v>
      </c>
      <c r="N6335" s="28">
        <v>78.9193154512387</v>
      </c>
    </row>
    <row r="6336">
      <c r="A6336" s="28">
        <v>6335.0</v>
      </c>
      <c r="B6336" s="28">
        <v>21.0</v>
      </c>
      <c r="C6336" s="28" t="s">
        <v>44</v>
      </c>
      <c r="D6336" s="28">
        <v>7.24</v>
      </c>
      <c r="E6336" s="28">
        <v>9.32</v>
      </c>
      <c r="F6336" s="28">
        <v>7.99</v>
      </c>
      <c r="G6336" s="28">
        <v>64.13</v>
      </c>
      <c r="H6336" s="28" t="s">
        <v>47</v>
      </c>
      <c r="I6336" s="28">
        <v>2.22</v>
      </c>
      <c r="J6336" s="28">
        <v>9.95</v>
      </c>
      <c r="K6336" s="28">
        <v>233.94</v>
      </c>
      <c r="L6336" s="28">
        <v>13.99</v>
      </c>
      <c r="M6336" s="28" t="s">
        <v>46</v>
      </c>
      <c r="N6336" s="28">
        <v>89.7159454710701</v>
      </c>
    </row>
    <row r="6337">
      <c r="A6337" s="28">
        <v>6336.0</v>
      </c>
      <c r="B6337" s="28">
        <v>20.0</v>
      </c>
      <c r="C6337" s="28" t="s">
        <v>49</v>
      </c>
      <c r="D6337" s="28">
        <v>0.72</v>
      </c>
      <c r="E6337" s="28">
        <v>9.45</v>
      </c>
      <c r="F6337" s="28">
        <v>5.63</v>
      </c>
      <c r="G6337" s="28">
        <v>66.4</v>
      </c>
      <c r="H6337" s="28" t="s">
        <v>45</v>
      </c>
      <c r="I6337" s="28">
        <v>4.97</v>
      </c>
      <c r="J6337" s="28">
        <v>2.36</v>
      </c>
      <c r="K6337" s="28">
        <v>312.76</v>
      </c>
      <c r="L6337" s="28">
        <v>3.5</v>
      </c>
      <c r="M6337" s="28" t="s">
        <v>50</v>
      </c>
      <c r="N6337" s="28">
        <v>100.0</v>
      </c>
    </row>
    <row r="6338">
      <c r="A6338" s="28">
        <v>6337.0</v>
      </c>
      <c r="B6338" s="28">
        <v>23.0</v>
      </c>
      <c r="C6338" s="28" t="s">
        <v>49</v>
      </c>
      <c r="D6338" s="28">
        <v>6.96</v>
      </c>
      <c r="E6338" s="28">
        <v>1.37</v>
      </c>
      <c r="F6338" s="28">
        <v>6.84</v>
      </c>
      <c r="G6338" s="28">
        <v>86.3</v>
      </c>
      <c r="H6338" s="28" t="s">
        <v>51</v>
      </c>
      <c r="I6338" s="28">
        <v>1.87</v>
      </c>
      <c r="J6338" s="28">
        <v>12.02</v>
      </c>
      <c r="K6338" s="28">
        <v>242.84</v>
      </c>
      <c r="L6338" s="28">
        <v>18.47</v>
      </c>
      <c r="M6338" s="28" t="s">
        <v>46</v>
      </c>
      <c r="N6338" s="28">
        <v>23.85</v>
      </c>
    </row>
    <row r="6339">
      <c r="A6339" s="28">
        <v>6338.0</v>
      </c>
      <c r="B6339" s="28">
        <v>19.0</v>
      </c>
      <c r="C6339" s="28" t="s">
        <v>44</v>
      </c>
      <c r="D6339" s="28">
        <v>3.01</v>
      </c>
      <c r="E6339" s="28">
        <v>1.13</v>
      </c>
      <c r="F6339" s="28">
        <v>4.37</v>
      </c>
      <c r="G6339" s="28">
        <v>60.89</v>
      </c>
      <c r="H6339" s="28" t="s">
        <v>45</v>
      </c>
      <c r="I6339" s="28">
        <v>0.81</v>
      </c>
      <c r="J6339" s="28">
        <v>4.67</v>
      </c>
      <c r="K6339" s="28">
        <v>288.09</v>
      </c>
      <c r="L6339" s="28">
        <v>8.07</v>
      </c>
      <c r="M6339" s="28" t="s">
        <v>48</v>
      </c>
      <c r="N6339" s="28">
        <v>32.99</v>
      </c>
    </row>
    <row r="6340">
      <c r="A6340" s="28">
        <v>6339.0</v>
      </c>
      <c r="B6340" s="28">
        <v>23.0</v>
      </c>
      <c r="C6340" s="28" t="s">
        <v>49</v>
      </c>
      <c r="D6340" s="28">
        <v>7.04</v>
      </c>
      <c r="E6340" s="28">
        <v>4.83</v>
      </c>
      <c r="F6340" s="28">
        <v>7.72</v>
      </c>
      <c r="G6340" s="28">
        <v>60.75</v>
      </c>
      <c r="H6340" s="28" t="s">
        <v>47</v>
      </c>
      <c r="I6340" s="28">
        <v>3.09</v>
      </c>
      <c r="J6340" s="28">
        <v>11.66</v>
      </c>
      <c r="K6340" s="28">
        <v>225.05</v>
      </c>
      <c r="L6340" s="28">
        <v>14.08</v>
      </c>
      <c r="M6340" s="28" t="s">
        <v>46</v>
      </c>
      <c r="N6340" s="28">
        <v>33.91</v>
      </c>
    </row>
    <row r="6341">
      <c r="A6341" s="28">
        <v>6340.0</v>
      </c>
      <c r="B6341" s="28">
        <v>17.0</v>
      </c>
      <c r="C6341" s="28" t="s">
        <v>49</v>
      </c>
      <c r="D6341" s="28">
        <v>5.83</v>
      </c>
      <c r="E6341" s="28">
        <v>6.32</v>
      </c>
      <c r="F6341" s="28">
        <v>7.48</v>
      </c>
      <c r="G6341" s="28">
        <v>91.68</v>
      </c>
      <c r="H6341" s="28" t="s">
        <v>47</v>
      </c>
      <c r="I6341" s="28">
        <v>1.33</v>
      </c>
      <c r="J6341" s="28">
        <v>10.37</v>
      </c>
      <c r="K6341" s="28">
        <v>255.13</v>
      </c>
      <c r="L6341" s="28">
        <v>14.98</v>
      </c>
      <c r="M6341" s="28" t="s">
        <v>46</v>
      </c>
      <c r="N6341" s="28">
        <v>54.06</v>
      </c>
    </row>
    <row r="6342">
      <c r="A6342" s="28">
        <v>6341.0</v>
      </c>
      <c r="B6342" s="28">
        <v>24.0</v>
      </c>
      <c r="C6342" s="28" t="s">
        <v>49</v>
      </c>
      <c r="D6342" s="28">
        <v>0.83</v>
      </c>
      <c r="E6342" s="28">
        <v>3.5</v>
      </c>
      <c r="F6342" s="28">
        <v>8.01</v>
      </c>
      <c r="G6342" s="28">
        <v>66.71</v>
      </c>
      <c r="H6342" s="28" t="s">
        <v>45</v>
      </c>
      <c r="I6342" s="28">
        <v>4.61</v>
      </c>
      <c r="J6342" s="28">
        <v>2.54</v>
      </c>
      <c r="K6342" s="28">
        <v>307.58</v>
      </c>
      <c r="L6342" s="28">
        <v>0.06</v>
      </c>
      <c r="M6342" s="28" t="s">
        <v>48</v>
      </c>
      <c r="N6342" s="28">
        <v>69.56</v>
      </c>
    </row>
    <row r="6343">
      <c r="A6343" s="28">
        <v>6342.0</v>
      </c>
      <c r="B6343" s="28">
        <v>24.0</v>
      </c>
      <c r="C6343" s="28" t="s">
        <v>44</v>
      </c>
      <c r="D6343" s="28">
        <v>6.65</v>
      </c>
      <c r="E6343" s="28">
        <v>3.33</v>
      </c>
      <c r="F6343" s="28">
        <v>8.42</v>
      </c>
      <c r="G6343" s="28">
        <v>96.75</v>
      </c>
      <c r="H6343" s="28" t="s">
        <v>47</v>
      </c>
      <c r="I6343" s="28">
        <v>2.14</v>
      </c>
      <c r="J6343" s="28">
        <v>10.48</v>
      </c>
      <c r="K6343" s="28">
        <v>234.64</v>
      </c>
      <c r="L6343" s="28">
        <v>18.94</v>
      </c>
      <c r="M6343" s="28" t="s">
        <v>46</v>
      </c>
      <c r="N6343" s="28">
        <v>53.4</v>
      </c>
    </row>
    <row r="6344">
      <c r="A6344" s="28">
        <v>6343.0</v>
      </c>
      <c r="B6344" s="28">
        <v>21.0</v>
      </c>
      <c r="C6344" s="28" t="s">
        <v>44</v>
      </c>
      <c r="D6344" s="28">
        <v>5.46</v>
      </c>
      <c r="E6344" s="28">
        <v>7.11</v>
      </c>
      <c r="F6344" s="28">
        <v>7.79</v>
      </c>
      <c r="G6344" s="28">
        <v>77.04</v>
      </c>
      <c r="H6344" s="28" t="s">
        <v>45</v>
      </c>
      <c r="I6344" s="28">
        <v>0.75</v>
      </c>
      <c r="J6344" s="28">
        <v>8.94</v>
      </c>
      <c r="K6344" s="28">
        <v>264.18</v>
      </c>
      <c r="L6344" s="28">
        <v>12.76</v>
      </c>
      <c r="M6344" s="28" t="s">
        <v>46</v>
      </c>
      <c r="N6344" s="28">
        <v>84.6940621234458</v>
      </c>
    </row>
    <row r="6345">
      <c r="A6345" s="28">
        <v>6344.0</v>
      </c>
      <c r="B6345" s="28">
        <v>19.0</v>
      </c>
      <c r="C6345" s="28" t="s">
        <v>49</v>
      </c>
      <c r="D6345" s="28">
        <v>0.26</v>
      </c>
      <c r="E6345" s="28">
        <v>6.42</v>
      </c>
      <c r="F6345" s="28">
        <v>8.22</v>
      </c>
      <c r="G6345" s="28">
        <v>94.95</v>
      </c>
      <c r="H6345" s="28" t="s">
        <v>51</v>
      </c>
      <c r="I6345" s="28">
        <v>0.71</v>
      </c>
      <c r="J6345" s="28">
        <v>4.23</v>
      </c>
      <c r="K6345" s="28">
        <v>307.54</v>
      </c>
      <c r="L6345" s="28">
        <v>0.79</v>
      </c>
      <c r="M6345" s="28" t="s">
        <v>48</v>
      </c>
      <c r="N6345" s="28">
        <v>95.87</v>
      </c>
    </row>
    <row r="6346">
      <c r="A6346" s="28">
        <v>6345.0</v>
      </c>
      <c r="B6346" s="28">
        <v>19.0</v>
      </c>
      <c r="C6346" s="28" t="s">
        <v>44</v>
      </c>
      <c r="D6346" s="28">
        <v>1.07</v>
      </c>
      <c r="E6346" s="28">
        <v>2.5</v>
      </c>
      <c r="F6346" s="28">
        <v>5.73</v>
      </c>
      <c r="G6346" s="28">
        <v>76.71</v>
      </c>
      <c r="H6346" s="28" t="s">
        <v>45</v>
      </c>
      <c r="I6346" s="28">
        <v>3.25</v>
      </c>
      <c r="J6346" s="28">
        <v>6.76</v>
      </c>
      <c r="K6346" s="28">
        <v>304.45</v>
      </c>
      <c r="L6346" s="28">
        <v>5.09</v>
      </c>
      <c r="M6346" s="28" t="s">
        <v>48</v>
      </c>
      <c r="N6346" s="28">
        <v>68.28</v>
      </c>
    </row>
    <row r="6347">
      <c r="A6347" s="28">
        <v>6346.0</v>
      </c>
      <c r="B6347" s="28">
        <v>21.0</v>
      </c>
      <c r="C6347" s="28" t="s">
        <v>44</v>
      </c>
      <c r="D6347" s="28">
        <v>5.09</v>
      </c>
      <c r="E6347" s="28">
        <v>8.96</v>
      </c>
      <c r="F6347" s="28">
        <v>5.72</v>
      </c>
      <c r="G6347" s="28">
        <v>81.21</v>
      </c>
      <c r="H6347" s="28" t="s">
        <v>45</v>
      </c>
      <c r="I6347" s="28">
        <v>1.83</v>
      </c>
      <c r="J6347" s="28">
        <v>6.49</v>
      </c>
      <c r="K6347" s="28">
        <v>248.26</v>
      </c>
      <c r="L6347" s="28">
        <v>11.22</v>
      </c>
      <c r="M6347" s="28" t="s">
        <v>50</v>
      </c>
      <c r="N6347" s="28">
        <v>96.9558842575859</v>
      </c>
    </row>
    <row r="6348">
      <c r="A6348" s="28">
        <v>6347.0</v>
      </c>
      <c r="B6348" s="28">
        <v>20.0</v>
      </c>
      <c r="C6348" s="28" t="s">
        <v>52</v>
      </c>
      <c r="D6348" s="28">
        <v>5.3</v>
      </c>
      <c r="E6348" s="28">
        <v>7.12</v>
      </c>
      <c r="F6348" s="28">
        <v>8.72</v>
      </c>
      <c r="G6348" s="28">
        <v>72.66</v>
      </c>
      <c r="H6348" s="28" t="s">
        <v>45</v>
      </c>
      <c r="I6348" s="28">
        <v>1.82</v>
      </c>
      <c r="J6348" s="28">
        <v>10.4</v>
      </c>
      <c r="K6348" s="28">
        <v>252.38</v>
      </c>
      <c r="L6348" s="28">
        <v>14.57</v>
      </c>
      <c r="M6348" s="28" t="s">
        <v>46</v>
      </c>
      <c r="N6348" s="28">
        <v>79.9237979380702</v>
      </c>
    </row>
    <row r="6349">
      <c r="A6349" s="28">
        <v>6348.0</v>
      </c>
      <c r="B6349" s="28">
        <v>21.0</v>
      </c>
      <c r="C6349" s="28" t="s">
        <v>44</v>
      </c>
      <c r="D6349" s="28">
        <v>5.97</v>
      </c>
      <c r="E6349" s="28">
        <v>4.26</v>
      </c>
      <c r="F6349" s="28">
        <v>8.57</v>
      </c>
      <c r="G6349" s="28">
        <v>86.32</v>
      </c>
      <c r="H6349" s="28" t="s">
        <v>45</v>
      </c>
      <c r="I6349" s="28">
        <v>3.06</v>
      </c>
      <c r="J6349" s="28">
        <v>11.28</v>
      </c>
      <c r="K6349" s="28">
        <v>272.29</v>
      </c>
      <c r="L6349" s="28">
        <v>10.82</v>
      </c>
      <c r="M6349" s="28" t="s">
        <v>46</v>
      </c>
      <c r="N6349" s="28">
        <v>56.3</v>
      </c>
    </row>
    <row r="6350">
      <c r="A6350" s="28">
        <v>6349.0</v>
      </c>
      <c r="B6350" s="28">
        <v>22.0</v>
      </c>
      <c r="C6350" s="28" t="s">
        <v>52</v>
      </c>
      <c r="D6350" s="28">
        <v>5.76</v>
      </c>
      <c r="E6350" s="28">
        <v>7.15</v>
      </c>
      <c r="F6350" s="28">
        <v>6.74</v>
      </c>
      <c r="G6350" s="28">
        <v>72.73</v>
      </c>
      <c r="H6350" s="28" t="s">
        <v>47</v>
      </c>
      <c r="I6350" s="28">
        <v>1.11</v>
      </c>
      <c r="J6350" s="28">
        <v>7.39</v>
      </c>
      <c r="K6350" s="28">
        <v>243.23</v>
      </c>
      <c r="L6350" s="28">
        <v>10.94</v>
      </c>
      <c r="M6350" s="28" t="s">
        <v>46</v>
      </c>
      <c r="N6350" s="28">
        <v>72.8141325919697</v>
      </c>
    </row>
    <row r="6351">
      <c r="A6351" s="28">
        <v>6350.0</v>
      </c>
      <c r="B6351" s="28">
        <v>22.0</v>
      </c>
      <c r="C6351" s="28" t="s">
        <v>44</v>
      </c>
      <c r="D6351" s="28">
        <v>5.28</v>
      </c>
      <c r="E6351" s="28">
        <v>2.01</v>
      </c>
      <c r="F6351" s="28">
        <v>5.83</v>
      </c>
      <c r="G6351" s="28">
        <v>68.93</v>
      </c>
      <c r="H6351" s="28" t="s">
        <v>51</v>
      </c>
      <c r="I6351" s="28">
        <v>0.73</v>
      </c>
      <c r="J6351" s="28">
        <v>9.56</v>
      </c>
      <c r="K6351" s="28">
        <v>255.13</v>
      </c>
      <c r="L6351" s="28">
        <v>13.66</v>
      </c>
      <c r="M6351" s="28" t="s">
        <v>46</v>
      </c>
      <c r="N6351" s="28">
        <v>32.02</v>
      </c>
    </row>
    <row r="6352">
      <c r="A6352" s="28">
        <v>6351.0</v>
      </c>
      <c r="B6352" s="28">
        <v>24.0</v>
      </c>
      <c r="C6352" s="28" t="s">
        <v>44</v>
      </c>
      <c r="D6352" s="28">
        <v>6.13</v>
      </c>
      <c r="E6352" s="28">
        <v>5.21</v>
      </c>
      <c r="F6352" s="28">
        <v>8.33</v>
      </c>
      <c r="G6352" s="28">
        <v>63.24</v>
      </c>
      <c r="H6352" s="28" t="s">
        <v>45</v>
      </c>
      <c r="I6352" s="28">
        <v>3.29</v>
      </c>
      <c r="J6352" s="28">
        <v>10.64</v>
      </c>
      <c r="K6352" s="28">
        <v>260.36</v>
      </c>
      <c r="L6352" s="28">
        <v>16.07</v>
      </c>
      <c r="M6352" s="28" t="s">
        <v>46</v>
      </c>
      <c r="N6352" s="28">
        <v>50.92</v>
      </c>
    </row>
    <row r="6353">
      <c r="A6353" s="28">
        <v>6352.0</v>
      </c>
      <c r="B6353" s="28">
        <v>23.0</v>
      </c>
      <c r="C6353" s="28" t="s">
        <v>49</v>
      </c>
      <c r="D6353" s="28">
        <v>4.6</v>
      </c>
      <c r="E6353" s="28">
        <v>2.52</v>
      </c>
      <c r="F6353" s="28">
        <v>5.62</v>
      </c>
      <c r="G6353" s="28">
        <v>62.31</v>
      </c>
      <c r="H6353" s="28" t="s">
        <v>51</v>
      </c>
      <c r="I6353" s="28">
        <v>0.03</v>
      </c>
      <c r="J6353" s="28">
        <v>8.34</v>
      </c>
      <c r="K6353" s="28">
        <v>269.19</v>
      </c>
      <c r="L6353" s="28">
        <v>17.61</v>
      </c>
      <c r="M6353" s="28" t="s">
        <v>48</v>
      </c>
      <c r="N6353" s="28">
        <v>50.52</v>
      </c>
    </row>
    <row r="6354">
      <c r="A6354" s="28">
        <v>6353.0</v>
      </c>
      <c r="B6354" s="28">
        <v>21.0</v>
      </c>
      <c r="C6354" s="28" t="s">
        <v>49</v>
      </c>
      <c r="D6354" s="28">
        <v>2.09</v>
      </c>
      <c r="E6354" s="28">
        <v>1.37</v>
      </c>
      <c r="F6354" s="28">
        <v>4.77</v>
      </c>
      <c r="G6354" s="28">
        <v>72.24</v>
      </c>
      <c r="H6354" s="28" t="s">
        <v>51</v>
      </c>
      <c r="I6354" s="28">
        <v>4.54</v>
      </c>
      <c r="J6354" s="28">
        <v>5.6</v>
      </c>
      <c r="K6354" s="28">
        <v>293.53</v>
      </c>
      <c r="L6354" s="28">
        <v>8.69</v>
      </c>
      <c r="M6354" s="28" t="s">
        <v>48</v>
      </c>
      <c r="N6354" s="28">
        <v>50.0102454880189</v>
      </c>
    </row>
    <row r="6355">
      <c r="A6355" s="28">
        <v>6354.0</v>
      </c>
      <c r="B6355" s="28">
        <v>21.0</v>
      </c>
      <c r="C6355" s="28" t="s">
        <v>49</v>
      </c>
      <c r="D6355" s="28">
        <v>7.3</v>
      </c>
      <c r="E6355" s="28">
        <v>4.04</v>
      </c>
      <c r="F6355" s="28">
        <v>7.2</v>
      </c>
      <c r="G6355" s="28">
        <v>89.46</v>
      </c>
      <c r="H6355" s="28" t="s">
        <v>47</v>
      </c>
      <c r="I6355" s="28">
        <v>0.91</v>
      </c>
      <c r="J6355" s="28">
        <v>9.89</v>
      </c>
      <c r="K6355" s="28">
        <v>225.47</v>
      </c>
      <c r="L6355" s="28">
        <v>14.52</v>
      </c>
      <c r="M6355" s="28" t="s">
        <v>46</v>
      </c>
      <c r="N6355" s="28">
        <v>41.93</v>
      </c>
    </row>
    <row r="6356">
      <c r="A6356" s="28">
        <v>6355.0</v>
      </c>
      <c r="B6356" s="28">
        <v>20.0</v>
      </c>
      <c r="C6356" s="28" t="s">
        <v>49</v>
      </c>
      <c r="D6356" s="28">
        <v>0.15</v>
      </c>
      <c r="E6356" s="28">
        <v>2.36</v>
      </c>
      <c r="F6356" s="28">
        <v>4.21</v>
      </c>
      <c r="G6356" s="28">
        <v>68.22</v>
      </c>
      <c r="H6356" s="28" t="s">
        <v>51</v>
      </c>
      <c r="I6356" s="28">
        <v>2.24</v>
      </c>
      <c r="J6356" s="28">
        <v>4.6</v>
      </c>
      <c r="K6356" s="28">
        <v>324.94</v>
      </c>
      <c r="L6356" s="28">
        <v>6.07</v>
      </c>
      <c r="M6356" s="28" t="s">
        <v>48</v>
      </c>
      <c r="N6356" s="28">
        <v>52.19</v>
      </c>
    </row>
    <row r="6357">
      <c r="A6357" s="28">
        <v>6356.0</v>
      </c>
      <c r="B6357" s="28">
        <v>16.0</v>
      </c>
      <c r="C6357" s="28" t="s">
        <v>49</v>
      </c>
      <c r="D6357" s="28">
        <v>2.93</v>
      </c>
      <c r="E6357" s="28">
        <v>6.7</v>
      </c>
      <c r="F6357" s="28">
        <v>5.9</v>
      </c>
      <c r="G6357" s="28">
        <v>71.97</v>
      </c>
      <c r="H6357" s="28" t="s">
        <v>47</v>
      </c>
      <c r="I6357" s="28">
        <v>1.06</v>
      </c>
      <c r="J6357" s="28">
        <v>5.36</v>
      </c>
      <c r="K6357" s="28">
        <v>281.6</v>
      </c>
      <c r="L6357" s="28">
        <v>8.23</v>
      </c>
      <c r="M6357" s="28" t="s">
        <v>48</v>
      </c>
      <c r="N6357" s="28">
        <v>78.3097187196873</v>
      </c>
    </row>
    <row r="6358">
      <c r="A6358" s="28">
        <v>6357.0</v>
      </c>
      <c r="B6358" s="28">
        <v>24.0</v>
      </c>
      <c r="C6358" s="28" t="s">
        <v>44</v>
      </c>
      <c r="D6358" s="28">
        <v>5.83</v>
      </c>
      <c r="E6358" s="28">
        <v>7.07</v>
      </c>
      <c r="F6358" s="28">
        <v>8.04</v>
      </c>
      <c r="G6358" s="28">
        <v>96.21</v>
      </c>
      <c r="H6358" s="28" t="s">
        <v>45</v>
      </c>
      <c r="I6358" s="28">
        <v>1.09</v>
      </c>
      <c r="J6358" s="28">
        <v>9.13</v>
      </c>
      <c r="K6358" s="28">
        <v>271.79</v>
      </c>
      <c r="L6358" s="28">
        <v>16.04</v>
      </c>
      <c r="M6358" s="28" t="s">
        <v>46</v>
      </c>
      <c r="N6358" s="28">
        <v>90.6042830436516</v>
      </c>
    </row>
    <row r="6359">
      <c r="A6359" s="28">
        <v>6358.0</v>
      </c>
      <c r="B6359" s="28">
        <v>24.0</v>
      </c>
      <c r="C6359" s="28" t="s">
        <v>44</v>
      </c>
      <c r="D6359" s="28">
        <v>3.42</v>
      </c>
      <c r="E6359" s="28">
        <v>2.34</v>
      </c>
      <c r="F6359" s="28">
        <v>5.48</v>
      </c>
      <c r="G6359" s="28">
        <v>85.57</v>
      </c>
      <c r="H6359" s="28" t="s">
        <v>45</v>
      </c>
      <c r="I6359" s="28">
        <v>4.18</v>
      </c>
      <c r="J6359" s="28">
        <v>8.71</v>
      </c>
      <c r="K6359" s="28">
        <v>276.13</v>
      </c>
      <c r="L6359" s="28">
        <v>10.42</v>
      </c>
      <c r="M6359" s="28" t="s">
        <v>48</v>
      </c>
      <c r="N6359" s="28">
        <v>41.62</v>
      </c>
    </row>
    <row r="6360">
      <c r="A6360" s="28">
        <v>6359.0</v>
      </c>
      <c r="B6360" s="28">
        <v>24.0</v>
      </c>
      <c r="C6360" s="28" t="s">
        <v>44</v>
      </c>
      <c r="D6360" s="28">
        <v>0.2</v>
      </c>
      <c r="E6360" s="28">
        <v>1.22</v>
      </c>
      <c r="F6360" s="28">
        <v>8.66</v>
      </c>
      <c r="G6360" s="28">
        <v>96.79</v>
      </c>
      <c r="H6360" s="28" t="s">
        <v>51</v>
      </c>
      <c r="I6360" s="28">
        <v>2.93</v>
      </c>
      <c r="J6360" s="28">
        <v>1.65</v>
      </c>
      <c r="K6360" s="28">
        <v>334.5</v>
      </c>
      <c r="L6360" s="28">
        <v>4.0</v>
      </c>
      <c r="M6360" s="28" t="s">
        <v>48</v>
      </c>
      <c r="N6360" s="28">
        <v>79.83</v>
      </c>
    </row>
    <row r="6361">
      <c r="A6361" s="28">
        <v>6360.0</v>
      </c>
      <c r="B6361" s="28">
        <v>23.0</v>
      </c>
      <c r="C6361" s="28" t="s">
        <v>49</v>
      </c>
      <c r="D6361" s="28">
        <v>0.53</v>
      </c>
      <c r="E6361" s="28">
        <v>8.14</v>
      </c>
      <c r="F6361" s="28">
        <v>8.78</v>
      </c>
      <c r="G6361" s="28">
        <v>96.45</v>
      </c>
      <c r="H6361" s="28" t="s">
        <v>51</v>
      </c>
      <c r="I6361" s="28">
        <v>1.56</v>
      </c>
      <c r="J6361" s="28">
        <v>4.17</v>
      </c>
      <c r="K6361" s="28">
        <v>322.42</v>
      </c>
      <c r="L6361" s="28">
        <v>5.05</v>
      </c>
      <c r="M6361" s="28" t="s">
        <v>48</v>
      </c>
      <c r="N6361" s="28">
        <v>100.0</v>
      </c>
    </row>
    <row r="6362">
      <c r="A6362" s="28">
        <v>6361.0</v>
      </c>
      <c r="B6362" s="28">
        <v>18.0</v>
      </c>
      <c r="C6362" s="28" t="s">
        <v>44</v>
      </c>
      <c r="D6362" s="28">
        <v>5.19</v>
      </c>
      <c r="E6362" s="28">
        <v>1.02</v>
      </c>
      <c r="F6362" s="28">
        <v>8.08</v>
      </c>
      <c r="G6362" s="28">
        <v>62.54</v>
      </c>
      <c r="H6362" s="28" t="s">
        <v>51</v>
      </c>
      <c r="I6362" s="28">
        <v>1.26</v>
      </c>
      <c r="J6362" s="28">
        <v>8.62</v>
      </c>
      <c r="K6362" s="28">
        <v>266.41</v>
      </c>
      <c r="L6362" s="28">
        <v>13.2</v>
      </c>
      <c r="M6362" s="28" t="s">
        <v>46</v>
      </c>
      <c r="N6362" s="28">
        <v>30.67</v>
      </c>
    </row>
    <row r="6363">
      <c r="A6363" s="28">
        <v>6362.0</v>
      </c>
      <c r="B6363" s="28">
        <v>16.0</v>
      </c>
      <c r="C6363" s="28" t="s">
        <v>44</v>
      </c>
      <c r="D6363" s="28">
        <v>7.72</v>
      </c>
      <c r="E6363" s="28">
        <v>4.1</v>
      </c>
      <c r="F6363" s="28">
        <v>8.94</v>
      </c>
      <c r="G6363" s="28">
        <v>98.2</v>
      </c>
      <c r="H6363" s="28" t="s">
        <v>51</v>
      </c>
      <c r="I6363" s="28">
        <v>1.06</v>
      </c>
      <c r="J6363" s="28">
        <v>10.61</v>
      </c>
      <c r="K6363" s="28">
        <v>225.78</v>
      </c>
      <c r="L6363" s="28">
        <v>16.01</v>
      </c>
      <c r="M6363" s="28" t="s">
        <v>46</v>
      </c>
      <c r="N6363" s="28">
        <v>46.09</v>
      </c>
    </row>
    <row r="6364">
      <c r="A6364" s="28">
        <v>6363.0</v>
      </c>
      <c r="B6364" s="28">
        <v>23.0</v>
      </c>
      <c r="C6364" s="28" t="s">
        <v>44</v>
      </c>
      <c r="D6364" s="28">
        <v>4.41</v>
      </c>
      <c r="E6364" s="28">
        <v>5.45</v>
      </c>
      <c r="F6364" s="28">
        <v>6.65</v>
      </c>
      <c r="G6364" s="28">
        <v>62.05</v>
      </c>
      <c r="H6364" s="28" t="s">
        <v>51</v>
      </c>
      <c r="I6364" s="28">
        <v>2.77</v>
      </c>
      <c r="J6364" s="28">
        <v>8.4</v>
      </c>
      <c r="K6364" s="28">
        <v>262.49</v>
      </c>
      <c r="L6364" s="28">
        <v>9.93</v>
      </c>
      <c r="M6364" s="28" t="s">
        <v>48</v>
      </c>
      <c r="N6364" s="28">
        <v>64.52</v>
      </c>
    </row>
    <row r="6365">
      <c r="A6365" s="28">
        <v>6364.0</v>
      </c>
      <c r="B6365" s="28">
        <v>22.0</v>
      </c>
      <c r="C6365" s="28" t="s">
        <v>44</v>
      </c>
      <c r="D6365" s="28">
        <v>4.05</v>
      </c>
      <c r="E6365" s="28">
        <v>8.37</v>
      </c>
      <c r="F6365" s="28">
        <v>6.85</v>
      </c>
      <c r="G6365" s="28">
        <v>97.02</v>
      </c>
      <c r="H6365" s="28" t="s">
        <v>47</v>
      </c>
      <c r="I6365" s="28">
        <v>3.65</v>
      </c>
      <c r="J6365" s="28">
        <v>5.13</v>
      </c>
      <c r="K6365" s="28">
        <v>268.8</v>
      </c>
      <c r="L6365" s="28">
        <v>6.74</v>
      </c>
      <c r="M6365" s="28" t="s">
        <v>48</v>
      </c>
      <c r="N6365" s="28">
        <v>91.79</v>
      </c>
    </row>
    <row r="6366">
      <c r="A6366" s="28">
        <v>6365.0</v>
      </c>
      <c r="B6366" s="28">
        <v>20.0</v>
      </c>
      <c r="C6366" s="28" t="s">
        <v>44</v>
      </c>
      <c r="D6366" s="28">
        <v>2.55</v>
      </c>
      <c r="E6366" s="28">
        <v>8.55</v>
      </c>
      <c r="F6366" s="28">
        <v>8.18</v>
      </c>
      <c r="G6366" s="28">
        <v>81.87</v>
      </c>
      <c r="H6366" s="28" t="s">
        <v>47</v>
      </c>
      <c r="I6366" s="28">
        <v>1.27</v>
      </c>
      <c r="J6366" s="28">
        <v>6.01</v>
      </c>
      <c r="K6366" s="28">
        <v>299.85</v>
      </c>
      <c r="L6366" s="28">
        <v>6.68</v>
      </c>
      <c r="M6366" s="28" t="s">
        <v>48</v>
      </c>
      <c r="N6366" s="28">
        <v>92.18</v>
      </c>
    </row>
    <row r="6367">
      <c r="A6367" s="28">
        <v>6366.0</v>
      </c>
      <c r="B6367" s="28">
        <v>22.0</v>
      </c>
      <c r="C6367" s="28" t="s">
        <v>49</v>
      </c>
      <c r="D6367" s="28">
        <v>2.05</v>
      </c>
      <c r="E6367" s="28">
        <v>7.52</v>
      </c>
      <c r="F6367" s="28">
        <v>6.46</v>
      </c>
      <c r="G6367" s="28">
        <v>81.33</v>
      </c>
      <c r="H6367" s="28" t="s">
        <v>51</v>
      </c>
      <c r="I6367" s="28">
        <v>1.66</v>
      </c>
      <c r="J6367" s="28">
        <v>5.48</v>
      </c>
      <c r="K6367" s="28">
        <v>300.64</v>
      </c>
      <c r="L6367" s="28">
        <v>8.03</v>
      </c>
      <c r="M6367" s="28" t="s">
        <v>48</v>
      </c>
      <c r="N6367" s="28">
        <v>90.33</v>
      </c>
    </row>
    <row r="6368">
      <c r="A6368" s="28">
        <v>6367.0</v>
      </c>
      <c r="B6368" s="28">
        <v>19.0</v>
      </c>
      <c r="C6368" s="28" t="s">
        <v>44</v>
      </c>
      <c r="D6368" s="28">
        <v>0.17</v>
      </c>
      <c r="E6368" s="28">
        <v>3.22</v>
      </c>
      <c r="F6368" s="28">
        <v>6.03</v>
      </c>
      <c r="G6368" s="28">
        <v>88.53</v>
      </c>
      <c r="H6368" s="28" t="s">
        <v>51</v>
      </c>
      <c r="I6368" s="28">
        <v>3.6</v>
      </c>
      <c r="J6368" s="28">
        <v>3.75</v>
      </c>
      <c r="K6368" s="28">
        <v>299.3</v>
      </c>
      <c r="L6368" s="28">
        <v>3.29</v>
      </c>
      <c r="M6368" s="28" t="s">
        <v>48</v>
      </c>
      <c r="N6368" s="28">
        <v>75.29</v>
      </c>
    </row>
    <row r="6369">
      <c r="A6369" s="28">
        <v>6368.0</v>
      </c>
      <c r="B6369" s="28">
        <v>24.0</v>
      </c>
      <c r="C6369" s="28" t="s">
        <v>49</v>
      </c>
      <c r="D6369" s="28">
        <v>2.18</v>
      </c>
      <c r="E6369" s="28">
        <v>7.48</v>
      </c>
      <c r="F6369" s="28">
        <v>7.07</v>
      </c>
      <c r="G6369" s="28">
        <v>95.17</v>
      </c>
      <c r="H6369" s="28" t="s">
        <v>51</v>
      </c>
      <c r="I6369" s="28">
        <v>3.69</v>
      </c>
      <c r="J6369" s="28">
        <v>4.24</v>
      </c>
      <c r="K6369" s="28">
        <v>280.95</v>
      </c>
      <c r="L6369" s="28">
        <v>3.84</v>
      </c>
      <c r="M6369" s="28" t="s">
        <v>48</v>
      </c>
      <c r="N6369" s="28">
        <v>83.6</v>
      </c>
    </row>
    <row r="6370">
      <c r="A6370" s="28">
        <v>6369.0</v>
      </c>
      <c r="B6370" s="28">
        <v>17.0</v>
      </c>
      <c r="C6370" s="28" t="s">
        <v>49</v>
      </c>
      <c r="D6370" s="28">
        <v>3.59</v>
      </c>
      <c r="E6370" s="28">
        <v>3.22</v>
      </c>
      <c r="F6370" s="28">
        <v>7.29</v>
      </c>
      <c r="G6370" s="28">
        <v>84.68</v>
      </c>
      <c r="H6370" s="28" t="s">
        <v>45</v>
      </c>
      <c r="I6370" s="28">
        <v>1.04</v>
      </c>
      <c r="J6370" s="28">
        <v>5.63</v>
      </c>
      <c r="K6370" s="28">
        <v>275.57</v>
      </c>
      <c r="L6370" s="28">
        <v>10.14</v>
      </c>
      <c r="M6370" s="28" t="s">
        <v>48</v>
      </c>
      <c r="N6370" s="28">
        <v>60.97</v>
      </c>
    </row>
    <row r="6371">
      <c r="A6371" s="28">
        <v>6370.0</v>
      </c>
      <c r="B6371" s="28">
        <v>24.0</v>
      </c>
      <c r="C6371" s="28" t="s">
        <v>44</v>
      </c>
      <c r="D6371" s="28">
        <v>1.58</v>
      </c>
      <c r="E6371" s="28">
        <v>2.93</v>
      </c>
      <c r="F6371" s="28">
        <v>7.75</v>
      </c>
      <c r="G6371" s="28">
        <v>77.02</v>
      </c>
      <c r="H6371" s="28" t="s">
        <v>47</v>
      </c>
      <c r="I6371" s="28">
        <v>1.91</v>
      </c>
      <c r="J6371" s="28">
        <v>5.82</v>
      </c>
      <c r="K6371" s="28">
        <v>306.4</v>
      </c>
      <c r="L6371" s="28">
        <v>2.93</v>
      </c>
      <c r="M6371" s="28" t="s">
        <v>48</v>
      </c>
      <c r="N6371" s="28">
        <v>68.54</v>
      </c>
    </row>
    <row r="6372">
      <c r="A6372" s="28">
        <v>6371.0</v>
      </c>
      <c r="B6372" s="28">
        <v>24.0</v>
      </c>
      <c r="C6372" s="28" t="s">
        <v>49</v>
      </c>
      <c r="D6372" s="28">
        <v>0.7</v>
      </c>
      <c r="E6372" s="28">
        <v>5.92</v>
      </c>
      <c r="F6372" s="28">
        <v>7.34</v>
      </c>
      <c r="G6372" s="28">
        <v>64.48</v>
      </c>
      <c r="H6372" s="28" t="s">
        <v>45</v>
      </c>
      <c r="I6372" s="28">
        <v>4.35</v>
      </c>
      <c r="J6372" s="28">
        <v>2.16</v>
      </c>
      <c r="K6372" s="28">
        <v>309.31</v>
      </c>
      <c r="L6372" s="28">
        <v>2.79</v>
      </c>
      <c r="M6372" s="28" t="s">
        <v>48</v>
      </c>
      <c r="N6372" s="28">
        <v>96.4829516867967</v>
      </c>
    </row>
    <row r="6373">
      <c r="A6373" s="28">
        <v>6372.0</v>
      </c>
      <c r="B6373" s="28">
        <v>20.0</v>
      </c>
      <c r="C6373" s="28" t="s">
        <v>44</v>
      </c>
      <c r="D6373" s="28">
        <v>5.74</v>
      </c>
      <c r="E6373" s="28">
        <v>7.11</v>
      </c>
      <c r="F6373" s="28">
        <v>7.73</v>
      </c>
      <c r="G6373" s="28">
        <v>91.57</v>
      </c>
      <c r="H6373" s="28" t="s">
        <v>51</v>
      </c>
      <c r="I6373" s="28">
        <v>3.7</v>
      </c>
      <c r="J6373" s="28">
        <v>8.27</v>
      </c>
      <c r="K6373" s="28">
        <v>246.09</v>
      </c>
      <c r="L6373" s="28">
        <v>15.53</v>
      </c>
      <c r="M6373" s="28" t="s">
        <v>46</v>
      </c>
      <c r="N6373" s="28">
        <v>82.145737593733</v>
      </c>
    </row>
    <row r="6374">
      <c r="A6374" s="28">
        <v>6373.0</v>
      </c>
      <c r="B6374" s="28">
        <v>16.0</v>
      </c>
      <c r="C6374" s="28" t="s">
        <v>49</v>
      </c>
      <c r="D6374" s="28">
        <v>7.16</v>
      </c>
      <c r="E6374" s="28">
        <v>1.48</v>
      </c>
      <c r="F6374" s="28">
        <v>7.37</v>
      </c>
      <c r="G6374" s="28">
        <v>65.13</v>
      </c>
      <c r="H6374" s="28" t="s">
        <v>45</v>
      </c>
      <c r="I6374" s="28">
        <v>0.81</v>
      </c>
      <c r="J6374" s="28">
        <v>12.31</v>
      </c>
      <c r="K6374" s="28">
        <v>224.24</v>
      </c>
      <c r="L6374" s="28">
        <v>14.54</v>
      </c>
      <c r="M6374" s="28" t="s">
        <v>46</v>
      </c>
      <c r="N6374" s="28">
        <v>16.8</v>
      </c>
    </row>
    <row r="6375">
      <c r="A6375" s="28">
        <v>6374.0</v>
      </c>
      <c r="B6375" s="28">
        <v>22.0</v>
      </c>
      <c r="C6375" s="28" t="s">
        <v>52</v>
      </c>
      <c r="D6375" s="28">
        <v>7.49</v>
      </c>
      <c r="E6375" s="28">
        <v>1.54</v>
      </c>
      <c r="F6375" s="28">
        <v>6.4</v>
      </c>
      <c r="G6375" s="28">
        <v>89.05</v>
      </c>
      <c r="H6375" s="28" t="s">
        <v>47</v>
      </c>
      <c r="I6375" s="28">
        <v>1.93</v>
      </c>
      <c r="J6375" s="28">
        <v>9.01</v>
      </c>
      <c r="K6375" s="28">
        <v>239.25</v>
      </c>
      <c r="L6375" s="28">
        <v>16.08</v>
      </c>
      <c r="M6375" s="28" t="s">
        <v>46</v>
      </c>
      <c r="N6375" s="28">
        <v>24.7</v>
      </c>
    </row>
    <row r="6376">
      <c r="A6376" s="28">
        <v>6375.0</v>
      </c>
      <c r="B6376" s="28">
        <v>19.0</v>
      </c>
      <c r="C6376" s="28" t="s">
        <v>49</v>
      </c>
      <c r="D6376" s="28">
        <v>4.94</v>
      </c>
      <c r="E6376" s="28">
        <v>8.06</v>
      </c>
      <c r="F6376" s="28">
        <v>4.67</v>
      </c>
      <c r="G6376" s="28">
        <v>81.12</v>
      </c>
      <c r="H6376" s="28" t="s">
        <v>45</v>
      </c>
      <c r="I6376" s="28">
        <v>4.87</v>
      </c>
      <c r="J6376" s="28">
        <v>8.28</v>
      </c>
      <c r="K6376" s="28">
        <v>261.72</v>
      </c>
      <c r="L6376" s="28">
        <v>10.15</v>
      </c>
      <c r="M6376" s="28" t="s">
        <v>50</v>
      </c>
      <c r="N6376" s="28">
        <v>64.93</v>
      </c>
    </row>
    <row r="6377">
      <c r="A6377" s="28">
        <v>6376.0</v>
      </c>
      <c r="B6377" s="28">
        <v>24.0</v>
      </c>
      <c r="C6377" s="28" t="s">
        <v>49</v>
      </c>
      <c r="D6377" s="28">
        <v>0.42</v>
      </c>
      <c r="E6377" s="28">
        <v>8.74</v>
      </c>
      <c r="F6377" s="28">
        <v>7.93</v>
      </c>
      <c r="G6377" s="28">
        <v>75.43</v>
      </c>
      <c r="H6377" s="28" t="s">
        <v>47</v>
      </c>
      <c r="I6377" s="28">
        <v>2.63</v>
      </c>
      <c r="J6377" s="28">
        <v>4.76</v>
      </c>
      <c r="K6377" s="28">
        <v>331.76</v>
      </c>
      <c r="L6377" s="28">
        <v>6.27</v>
      </c>
      <c r="M6377" s="28" t="s">
        <v>48</v>
      </c>
      <c r="N6377" s="28">
        <v>107.743596147924</v>
      </c>
    </row>
    <row r="6378">
      <c r="A6378" s="28">
        <v>6377.0</v>
      </c>
      <c r="B6378" s="28">
        <v>21.0</v>
      </c>
      <c r="C6378" s="28" t="s">
        <v>44</v>
      </c>
      <c r="D6378" s="28">
        <v>5.93</v>
      </c>
      <c r="E6378" s="28">
        <v>6.44</v>
      </c>
      <c r="F6378" s="28">
        <v>4.15</v>
      </c>
      <c r="G6378" s="28">
        <v>84.52</v>
      </c>
      <c r="H6378" s="28" t="s">
        <v>45</v>
      </c>
      <c r="I6378" s="28">
        <v>3.6</v>
      </c>
      <c r="J6378" s="28">
        <v>7.64</v>
      </c>
      <c r="K6378" s="28">
        <v>235.84</v>
      </c>
      <c r="L6378" s="28">
        <v>17.21</v>
      </c>
      <c r="M6378" s="28" t="s">
        <v>46</v>
      </c>
      <c r="N6378" s="28">
        <v>62.0937685791833</v>
      </c>
    </row>
    <row r="6379">
      <c r="A6379" s="28">
        <v>6378.0</v>
      </c>
      <c r="B6379" s="28">
        <v>18.0</v>
      </c>
      <c r="C6379" s="28" t="s">
        <v>44</v>
      </c>
      <c r="D6379" s="28">
        <v>0.88</v>
      </c>
      <c r="E6379" s="28">
        <v>4.86</v>
      </c>
      <c r="F6379" s="28">
        <v>8.96</v>
      </c>
      <c r="G6379" s="28">
        <v>90.89</v>
      </c>
      <c r="H6379" s="28" t="s">
        <v>47</v>
      </c>
      <c r="I6379" s="28">
        <v>0.46</v>
      </c>
      <c r="J6379" s="28">
        <v>3.44</v>
      </c>
      <c r="K6379" s="28">
        <v>316.35</v>
      </c>
      <c r="L6379" s="28">
        <v>4.15</v>
      </c>
      <c r="M6379" s="28" t="s">
        <v>48</v>
      </c>
      <c r="N6379" s="28">
        <v>89.65</v>
      </c>
    </row>
    <row r="6380">
      <c r="A6380" s="28">
        <v>6379.0</v>
      </c>
      <c r="B6380" s="28">
        <v>21.0</v>
      </c>
      <c r="C6380" s="28" t="s">
        <v>49</v>
      </c>
      <c r="D6380" s="28">
        <v>5.36</v>
      </c>
      <c r="E6380" s="28">
        <v>8.61</v>
      </c>
      <c r="F6380" s="28">
        <v>8.14</v>
      </c>
      <c r="G6380" s="28">
        <v>97.65</v>
      </c>
      <c r="H6380" s="28" t="s">
        <v>47</v>
      </c>
      <c r="I6380" s="28">
        <v>4.16</v>
      </c>
      <c r="J6380" s="28">
        <v>9.15</v>
      </c>
      <c r="K6380" s="28">
        <v>261.16</v>
      </c>
      <c r="L6380" s="28">
        <v>14.37</v>
      </c>
      <c r="M6380" s="28" t="s">
        <v>46</v>
      </c>
      <c r="N6380" s="28">
        <v>90.7486413527115</v>
      </c>
    </row>
    <row r="6381">
      <c r="A6381" s="28">
        <v>6380.0</v>
      </c>
      <c r="B6381" s="28">
        <v>21.0</v>
      </c>
      <c r="C6381" s="28" t="s">
        <v>44</v>
      </c>
      <c r="D6381" s="28">
        <v>6.23</v>
      </c>
      <c r="E6381" s="28">
        <v>7.56</v>
      </c>
      <c r="F6381" s="28">
        <v>7.35</v>
      </c>
      <c r="G6381" s="28">
        <v>70.59</v>
      </c>
      <c r="H6381" s="28" t="s">
        <v>47</v>
      </c>
      <c r="I6381" s="28">
        <v>3.02</v>
      </c>
      <c r="J6381" s="28">
        <v>8.87</v>
      </c>
      <c r="K6381" s="28">
        <v>253.71</v>
      </c>
      <c r="L6381" s="28">
        <v>16.51</v>
      </c>
      <c r="M6381" s="28" t="s">
        <v>46</v>
      </c>
      <c r="N6381" s="28">
        <v>72.7765022971173</v>
      </c>
    </row>
    <row r="6382">
      <c r="A6382" s="28">
        <v>6381.0</v>
      </c>
      <c r="B6382" s="28">
        <v>20.0</v>
      </c>
      <c r="C6382" s="28" t="s">
        <v>44</v>
      </c>
      <c r="D6382" s="28">
        <v>5.81</v>
      </c>
      <c r="E6382" s="28">
        <v>6.22</v>
      </c>
      <c r="F6382" s="28">
        <v>8.83</v>
      </c>
      <c r="G6382" s="28">
        <v>97.89</v>
      </c>
      <c r="H6382" s="28" t="s">
        <v>51</v>
      </c>
      <c r="I6382" s="28">
        <v>0.88</v>
      </c>
      <c r="J6382" s="28">
        <v>7.36</v>
      </c>
      <c r="K6382" s="28">
        <v>258.55</v>
      </c>
      <c r="L6382" s="28">
        <v>13.92</v>
      </c>
      <c r="M6382" s="28" t="s">
        <v>46</v>
      </c>
      <c r="N6382" s="28">
        <v>73.35</v>
      </c>
    </row>
    <row r="6383">
      <c r="A6383" s="28">
        <v>6382.0</v>
      </c>
      <c r="B6383" s="28">
        <v>17.0</v>
      </c>
      <c r="C6383" s="28" t="s">
        <v>44</v>
      </c>
      <c r="D6383" s="28">
        <v>7.62</v>
      </c>
      <c r="E6383" s="28">
        <v>3.88</v>
      </c>
      <c r="F6383" s="28">
        <v>7.06</v>
      </c>
      <c r="G6383" s="28">
        <v>98.44</v>
      </c>
      <c r="H6383" s="28" t="s">
        <v>45</v>
      </c>
      <c r="I6383" s="28">
        <v>1.9</v>
      </c>
      <c r="J6383" s="28">
        <v>9.78</v>
      </c>
      <c r="K6383" s="28">
        <v>223.49</v>
      </c>
      <c r="L6383" s="28">
        <v>14.67</v>
      </c>
      <c r="M6383" s="28" t="s">
        <v>46</v>
      </c>
      <c r="N6383" s="28">
        <v>29.51</v>
      </c>
    </row>
    <row r="6384">
      <c r="A6384" s="28">
        <v>6383.0</v>
      </c>
      <c r="B6384" s="28">
        <v>17.0</v>
      </c>
      <c r="C6384" s="28" t="s">
        <v>49</v>
      </c>
      <c r="D6384" s="28">
        <v>5.91</v>
      </c>
      <c r="E6384" s="28">
        <v>2.78</v>
      </c>
      <c r="F6384" s="28">
        <v>4.28</v>
      </c>
      <c r="G6384" s="28">
        <v>92.55</v>
      </c>
      <c r="H6384" s="28" t="s">
        <v>47</v>
      </c>
      <c r="I6384" s="28">
        <v>0.42</v>
      </c>
      <c r="J6384" s="28">
        <v>7.46</v>
      </c>
      <c r="K6384" s="28">
        <v>247.27</v>
      </c>
      <c r="L6384" s="28">
        <v>11.71</v>
      </c>
      <c r="M6384" s="28" t="s">
        <v>46</v>
      </c>
      <c r="N6384" s="28">
        <v>33.26</v>
      </c>
    </row>
    <row r="6385">
      <c r="A6385" s="28">
        <v>6384.0</v>
      </c>
      <c r="B6385" s="28">
        <v>22.0</v>
      </c>
      <c r="C6385" s="28" t="s">
        <v>44</v>
      </c>
      <c r="D6385" s="28">
        <v>5.55</v>
      </c>
      <c r="E6385" s="28">
        <v>4.77</v>
      </c>
      <c r="F6385" s="28">
        <v>6.8</v>
      </c>
      <c r="G6385" s="28">
        <v>95.26</v>
      </c>
      <c r="H6385" s="28" t="s">
        <v>47</v>
      </c>
      <c r="I6385" s="28">
        <v>3.89</v>
      </c>
      <c r="J6385" s="28">
        <v>11.47</v>
      </c>
      <c r="K6385" s="28">
        <v>255.06</v>
      </c>
      <c r="L6385" s="28">
        <v>13.16</v>
      </c>
      <c r="M6385" s="28" t="s">
        <v>46</v>
      </c>
      <c r="N6385" s="28">
        <v>56.93</v>
      </c>
    </row>
    <row r="6386">
      <c r="A6386" s="28">
        <v>6385.0</v>
      </c>
      <c r="B6386" s="28">
        <v>17.0</v>
      </c>
      <c r="C6386" s="28" t="s">
        <v>49</v>
      </c>
      <c r="D6386" s="28">
        <v>2.09</v>
      </c>
      <c r="E6386" s="28">
        <v>3.58</v>
      </c>
      <c r="F6386" s="28">
        <v>5.39</v>
      </c>
      <c r="G6386" s="28">
        <v>87.7</v>
      </c>
      <c r="H6386" s="28" t="s">
        <v>45</v>
      </c>
      <c r="I6386" s="28">
        <v>3.72</v>
      </c>
      <c r="J6386" s="28">
        <v>4.27</v>
      </c>
      <c r="K6386" s="28">
        <v>284.89</v>
      </c>
      <c r="L6386" s="28">
        <v>1.8</v>
      </c>
      <c r="M6386" s="28" t="s">
        <v>48</v>
      </c>
      <c r="N6386" s="28">
        <v>66.17</v>
      </c>
    </row>
    <row r="6387">
      <c r="A6387" s="28">
        <v>6386.0</v>
      </c>
      <c r="B6387" s="28">
        <v>21.0</v>
      </c>
      <c r="C6387" s="28" t="s">
        <v>44</v>
      </c>
      <c r="D6387" s="28">
        <v>7.4</v>
      </c>
      <c r="E6387" s="28">
        <v>4.05</v>
      </c>
      <c r="F6387" s="28">
        <v>5.85</v>
      </c>
      <c r="G6387" s="28">
        <v>61.56</v>
      </c>
      <c r="H6387" s="28" t="s">
        <v>51</v>
      </c>
      <c r="I6387" s="28">
        <v>2.45</v>
      </c>
      <c r="J6387" s="28">
        <v>11.05</v>
      </c>
      <c r="K6387" s="28">
        <v>241.52</v>
      </c>
      <c r="L6387" s="28">
        <v>18.58</v>
      </c>
      <c r="M6387" s="28" t="s">
        <v>46</v>
      </c>
      <c r="N6387" s="28">
        <v>29.16</v>
      </c>
    </row>
    <row r="6388">
      <c r="A6388" s="28">
        <v>6387.0</v>
      </c>
      <c r="B6388" s="28">
        <v>20.0</v>
      </c>
      <c r="C6388" s="28" t="s">
        <v>44</v>
      </c>
      <c r="D6388" s="28">
        <v>1.44</v>
      </c>
      <c r="E6388" s="28">
        <v>5.64</v>
      </c>
      <c r="F6388" s="28">
        <v>6.3</v>
      </c>
      <c r="G6388" s="28">
        <v>83.0</v>
      </c>
      <c r="H6388" s="28" t="s">
        <v>45</v>
      </c>
      <c r="I6388" s="28">
        <v>2.26</v>
      </c>
      <c r="J6388" s="28">
        <v>4.58</v>
      </c>
      <c r="K6388" s="28">
        <v>277.97</v>
      </c>
      <c r="L6388" s="28">
        <v>1.95</v>
      </c>
      <c r="M6388" s="28" t="s">
        <v>48</v>
      </c>
      <c r="N6388" s="28">
        <v>86.8443383458566</v>
      </c>
    </row>
    <row r="6389">
      <c r="A6389" s="28">
        <v>6388.0</v>
      </c>
      <c r="B6389" s="28">
        <v>19.0</v>
      </c>
      <c r="C6389" s="28" t="s">
        <v>49</v>
      </c>
      <c r="D6389" s="28">
        <v>7.24</v>
      </c>
      <c r="E6389" s="28">
        <v>2.52</v>
      </c>
      <c r="F6389" s="28">
        <v>7.87</v>
      </c>
      <c r="G6389" s="28">
        <v>89.89</v>
      </c>
      <c r="H6389" s="28" t="s">
        <v>51</v>
      </c>
      <c r="I6389" s="28">
        <v>2.32</v>
      </c>
      <c r="J6389" s="28">
        <v>11.09</v>
      </c>
      <c r="K6389" s="28">
        <v>221.5</v>
      </c>
      <c r="L6389" s="28">
        <v>18.06</v>
      </c>
      <c r="M6389" s="28" t="s">
        <v>46</v>
      </c>
      <c r="N6389" s="28">
        <v>32.01</v>
      </c>
    </row>
    <row r="6390">
      <c r="A6390" s="28">
        <v>6389.0</v>
      </c>
      <c r="B6390" s="28">
        <v>22.0</v>
      </c>
      <c r="C6390" s="28" t="s">
        <v>44</v>
      </c>
      <c r="D6390" s="28">
        <v>2.5</v>
      </c>
      <c r="E6390" s="28">
        <v>8.26</v>
      </c>
      <c r="F6390" s="28">
        <v>6.51</v>
      </c>
      <c r="G6390" s="28">
        <v>97.67</v>
      </c>
      <c r="H6390" s="28" t="s">
        <v>45</v>
      </c>
      <c r="I6390" s="28">
        <v>0.19</v>
      </c>
      <c r="J6390" s="28">
        <v>5.99</v>
      </c>
      <c r="K6390" s="28">
        <v>273.22</v>
      </c>
      <c r="L6390" s="28">
        <v>5.29</v>
      </c>
      <c r="M6390" s="28" t="s">
        <v>48</v>
      </c>
      <c r="N6390" s="28">
        <v>92.36</v>
      </c>
    </row>
    <row r="6391">
      <c r="A6391" s="28">
        <v>6390.0</v>
      </c>
      <c r="B6391" s="28">
        <v>23.0</v>
      </c>
      <c r="C6391" s="28" t="s">
        <v>49</v>
      </c>
      <c r="D6391" s="28">
        <v>1.04</v>
      </c>
      <c r="E6391" s="28">
        <v>2.31</v>
      </c>
      <c r="F6391" s="28">
        <v>6.37</v>
      </c>
      <c r="G6391" s="28">
        <v>82.82</v>
      </c>
      <c r="H6391" s="28" t="s">
        <v>51</v>
      </c>
      <c r="I6391" s="28">
        <v>1.84</v>
      </c>
      <c r="J6391" s="28">
        <v>5.68</v>
      </c>
      <c r="K6391" s="28">
        <v>318.52</v>
      </c>
      <c r="L6391" s="28">
        <v>3.96</v>
      </c>
      <c r="M6391" s="28" t="s">
        <v>48</v>
      </c>
      <c r="N6391" s="28">
        <v>64.43</v>
      </c>
    </row>
    <row r="6392">
      <c r="A6392" s="28">
        <v>6391.0</v>
      </c>
      <c r="B6392" s="28">
        <v>19.0</v>
      </c>
      <c r="C6392" s="28" t="s">
        <v>44</v>
      </c>
      <c r="D6392" s="28">
        <v>6.61</v>
      </c>
      <c r="E6392" s="28">
        <v>5.33</v>
      </c>
      <c r="F6392" s="28">
        <v>5.51</v>
      </c>
      <c r="G6392" s="28">
        <v>91.77</v>
      </c>
      <c r="H6392" s="28" t="s">
        <v>51</v>
      </c>
      <c r="I6392" s="28">
        <v>0.64</v>
      </c>
      <c r="J6392" s="28">
        <v>11.98</v>
      </c>
      <c r="K6392" s="28">
        <v>242.84</v>
      </c>
      <c r="L6392" s="28">
        <v>17.02</v>
      </c>
      <c r="M6392" s="28" t="s">
        <v>46</v>
      </c>
      <c r="N6392" s="28">
        <v>46.3</v>
      </c>
    </row>
    <row r="6393">
      <c r="A6393" s="28">
        <v>6392.0</v>
      </c>
      <c r="B6393" s="28">
        <v>16.0</v>
      </c>
      <c r="C6393" s="28" t="s">
        <v>44</v>
      </c>
      <c r="D6393" s="28">
        <v>0.02</v>
      </c>
      <c r="E6393" s="28">
        <v>7.71</v>
      </c>
      <c r="F6393" s="28">
        <v>6.7</v>
      </c>
      <c r="G6393" s="28">
        <v>88.2</v>
      </c>
      <c r="H6393" s="28" t="s">
        <v>45</v>
      </c>
      <c r="I6393" s="28">
        <v>0.92</v>
      </c>
      <c r="J6393" s="28">
        <v>2.45</v>
      </c>
      <c r="K6393" s="28">
        <v>314.43</v>
      </c>
      <c r="L6393" s="28">
        <v>4.31</v>
      </c>
      <c r="M6393" s="28" t="s">
        <v>48</v>
      </c>
      <c r="N6393" s="28">
        <v>100.0</v>
      </c>
    </row>
    <row r="6394">
      <c r="A6394" s="28">
        <v>6393.0</v>
      </c>
      <c r="B6394" s="28">
        <v>16.0</v>
      </c>
      <c r="C6394" s="28" t="s">
        <v>44</v>
      </c>
      <c r="D6394" s="28">
        <v>6.66</v>
      </c>
      <c r="E6394" s="28">
        <v>5.37</v>
      </c>
      <c r="F6394" s="28">
        <v>5.24</v>
      </c>
      <c r="G6394" s="28">
        <v>71.23</v>
      </c>
      <c r="H6394" s="28" t="s">
        <v>47</v>
      </c>
      <c r="I6394" s="28">
        <v>4.81</v>
      </c>
      <c r="J6394" s="28">
        <v>8.58</v>
      </c>
      <c r="K6394" s="28">
        <v>241.04</v>
      </c>
      <c r="L6394" s="28">
        <v>16.02</v>
      </c>
      <c r="M6394" s="28" t="s">
        <v>46</v>
      </c>
      <c r="N6394" s="28">
        <v>37.19</v>
      </c>
    </row>
    <row r="6395">
      <c r="A6395" s="28">
        <v>6394.0</v>
      </c>
      <c r="B6395" s="28">
        <v>16.0</v>
      </c>
      <c r="C6395" s="28" t="s">
        <v>49</v>
      </c>
      <c r="D6395" s="28">
        <v>2.1</v>
      </c>
      <c r="E6395" s="28">
        <v>4.25</v>
      </c>
      <c r="F6395" s="28">
        <v>5.3</v>
      </c>
      <c r="G6395" s="28">
        <v>66.19</v>
      </c>
      <c r="H6395" s="28" t="s">
        <v>47</v>
      </c>
      <c r="I6395" s="28">
        <v>1.31</v>
      </c>
      <c r="J6395" s="28">
        <v>8.02</v>
      </c>
      <c r="K6395" s="28">
        <v>297.44</v>
      </c>
      <c r="L6395" s="28">
        <v>6.92</v>
      </c>
      <c r="M6395" s="28" t="s">
        <v>48</v>
      </c>
      <c r="N6395" s="28">
        <v>64.9</v>
      </c>
    </row>
    <row r="6396">
      <c r="A6396" s="28">
        <v>6395.0</v>
      </c>
      <c r="B6396" s="28">
        <v>16.0</v>
      </c>
      <c r="C6396" s="28" t="s">
        <v>49</v>
      </c>
      <c r="D6396" s="28">
        <v>7.08</v>
      </c>
      <c r="E6396" s="28">
        <v>5.27</v>
      </c>
      <c r="F6396" s="28">
        <v>7.79</v>
      </c>
      <c r="G6396" s="28">
        <v>90.04</v>
      </c>
      <c r="H6396" s="28" t="s">
        <v>51</v>
      </c>
      <c r="I6396" s="28">
        <v>2.42</v>
      </c>
      <c r="J6396" s="28">
        <v>12.41</v>
      </c>
      <c r="K6396" s="28">
        <v>222.64</v>
      </c>
      <c r="L6396" s="28">
        <v>16.76</v>
      </c>
      <c r="M6396" s="28" t="s">
        <v>46</v>
      </c>
      <c r="N6396" s="28">
        <v>53.42</v>
      </c>
    </row>
    <row r="6397">
      <c r="A6397" s="28">
        <v>6396.0</v>
      </c>
      <c r="B6397" s="28">
        <v>20.0</v>
      </c>
      <c r="C6397" s="28" t="s">
        <v>49</v>
      </c>
      <c r="D6397" s="28">
        <v>5.53</v>
      </c>
      <c r="E6397" s="28">
        <v>8.64</v>
      </c>
      <c r="F6397" s="28">
        <v>5.71</v>
      </c>
      <c r="G6397" s="28">
        <v>69.35</v>
      </c>
      <c r="H6397" s="28" t="s">
        <v>47</v>
      </c>
      <c r="I6397" s="28">
        <v>4.44</v>
      </c>
      <c r="J6397" s="28">
        <v>8.35</v>
      </c>
      <c r="K6397" s="28">
        <v>255.1</v>
      </c>
      <c r="L6397" s="28">
        <v>10.12</v>
      </c>
      <c r="M6397" s="28" t="s">
        <v>50</v>
      </c>
      <c r="N6397" s="28">
        <v>81.9775952487562</v>
      </c>
    </row>
    <row r="6398">
      <c r="A6398" s="28">
        <v>6397.0</v>
      </c>
      <c r="B6398" s="28">
        <v>19.0</v>
      </c>
      <c r="C6398" s="28" t="s">
        <v>44</v>
      </c>
      <c r="D6398" s="28">
        <v>5.33</v>
      </c>
      <c r="E6398" s="28">
        <v>9.91</v>
      </c>
      <c r="F6398" s="28">
        <v>4.26</v>
      </c>
      <c r="G6398" s="28">
        <v>69.79</v>
      </c>
      <c r="H6398" s="28" t="s">
        <v>47</v>
      </c>
      <c r="I6398" s="28">
        <v>2.07</v>
      </c>
      <c r="J6398" s="28">
        <v>10.8</v>
      </c>
      <c r="K6398" s="28">
        <v>269.93</v>
      </c>
      <c r="L6398" s="28">
        <v>14.67</v>
      </c>
      <c r="M6398" s="28" t="s">
        <v>50</v>
      </c>
      <c r="N6398" s="28">
        <v>80.8232688258374</v>
      </c>
    </row>
    <row r="6399">
      <c r="A6399" s="28">
        <v>6398.0</v>
      </c>
      <c r="B6399" s="28">
        <v>24.0</v>
      </c>
      <c r="C6399" s="28" t="s">
        <v>49</v>
      </c>
      <c r="D6399" s="28">
        <v>2.92</v>
      </c>
      <c r="E6399" s="28">
        <v>6.68</v>
      </c>
      <c r="F6399" s="28">
        <v>5.72</v>
      </c>
      <c r="G6399" s="28">
        <v>85.76</v>
      </c>
      <c r="H6399" s="28" t="s">
        <v>51</v>
      </c>
      <c r="I6399" s="28">
        <v>2.64</v>
      </c>
      <c r="J6399" s="28">
        <v>7.27</v>
      </c>
      <c r="K6399" s="28">
        <v>300.61</v>
      </c>
      <c r="L6399" s="28">
        <v>7.85</v>
      </c>
      <c r="M6399" s="28" t="s">
        <v>48</v>
      </c>
      <c r="N6399" s="28">
        <v>74.64</v>
      </c>
    </row>
    <row r="6400">
      <c r="A6400" s="28">
        <v>6399.0</v>
      </c>
      <c r="B6400" s="28">
        <v>18.0</v>
      </c>
      <c r="C6400" s="28" t="s">
        <v>49</v>
      </c>
      <c r="D6400" s="28">
        <v>0.48</v>
      </c>
      <c r="E6400" s="28">
        <v>8.14</v>
      </c>
      <c r="F6400" s="28">
        <v>7.19</v>
      </c>
      <c r="G6400" s="28">
        <v>91.56</v>
      </c>
      <c r="H6400" s="28" t="s">
        <v>45</v>
      </c>
      <c r="I6400" s="28">
        <v>0.84</v>
      </c>
      <c r="J6400" s="28">
        <v>3.67</v>
      </c>
      <c r="K6400" s="28">
        <v>322.77</v>
      </c>
      <c r="L6400" s="28">
        <v>0.69</v>
      </c>
      <c r="M6400" s="28" t="s">
        <v>48</v>
      </c>
      <c r="N6400" s="28">
        <v>100.0</v>
      </c>
    </row>
    <row r="6401">
      <c r="A6401" s="28">
        <v>6400.0</v>
      </c>
      <c r="B6401" s="28">
        <v>22.0</v>
      </c>
      <c r="C6401" s="28" t="s">
        <v>49</v>
      </c>
      <c r="D6401" s="28">
        <v>6.64</v>
      </c>
      <c r="E6401" s="28">
        <v>1.13</v>
      </c>
      <c r="F6401" s="28">
        <v>8.07</v>
      </c>
      <c r="G6401" s="28">
        <v>83.29</v>
      </c>
      <c r="H6401" s="28" t="s">
        <v>51</v>
      </c>
      <c r="I6401" s="28">
        <v>1.43</v>
      </c>
      <c r="J6401" s="28">
        <v>12.01</v>
      </c>
      <c r="K6401" s="28">
        <v>242.9</v>
      </c>
      <c r="L6401" s="28">
        <v>17.52</v>
      </c>
      <c r="M6401" s="28" t="s">
        <v>46</v>
      </c>
      <c r="N6401" s="28">
        <v>21.79</v>
      </c>
    </row>
    <row r="6402">
      <c r="A6402" s="28">
        <v>6401.0</v>
      </c>
      <c r="B6402" s="28">
        <v>23.0</v>
      </c>
      <c r="C6402" s="28" t="s">
        <v>49</v>
      </c>
      <c r="D6402" s="28">
        <v>1.37</v>
      </c>
      <c r="E6402" s="28">
        <v>8.92</v>
      </c>
      <c r="F6402" s="28">
        <v>8.81</v>
      </c>
      <c r="G6402" s="28">
        <v>95.4</v>
      </c>
      <c r="H6402" s="28" t="s">
        <v>47</v>
      </c>
      <c r="I6402" s="28">
        <v>2.53</v>
      </c>
      <c r="J6402" s="28">
        <v>5.75</v>
      </c>
      <c r="K6402" s="28">
        <v>312.81</v>
      </c>
      <c r="L6402" s="28">
        <v>7.77</v>
      </c>
      <c r="M6402" s="28" t="s">
        <v>48</v>
      </c>
      <c r="N6402" s="28">
        <v>100.0</v>
      </c>
    </row>
    <row r="6403">
      <c r="A6403" s="28">
        <v>6402.0</v>
      </c>
      <c r="B6403" s="28">
        <v>21.0</v>
      </c>
      <c r="C6403" s="28" t="s">
        <v>49</v>
      </c>
      <c r="D6403" s="28">
        <v>2.98</v>
      </c>
      <c r="E6403" s="28">
        <v>9.59</v>
      </c>
      <c r="F6403" s="28">
        <v>7.73</v>
      </c>
      <c r="G6403" s="28">
        <v>68.46</v>
      </c>
      <c r="H6403" s="28" t="s">
        <v>51</v>
      </c>
      <c r="I6403" s="28">
        <v>1.82</v>
      </c>
      <c r="J6403" s="28">
        <v>8.11</v>
      </c>
      <c r="K6403" s="28">
        <v>291.3</v>
      </c>
      <c r="L6403" s="28">
        <v>8.17</v>
      </c>
      <c r="M6403" s="28" t="s">
        <v>48</v>
      </c>
      <c r="N6403" s="28">
        <v>100.0</v>
      </c>
    </row>
    <row r="6404">
      <c r="A6404" s="28">
        <v>6403.0</v>
      </c>
      <c r="B6404" s="28">
        <v>16.0</v>
      </c>
      <c r="C6404" s="28" t="s">
        <v>44</v>
      </c>
      <c r="D6404" s="28">
        <v>4.8</v>
      </c>
      <c r="E6404" s="28">
        <v>6.18</v>
      </c>
      <c r="F6404" s="28">
        <v>6.14</v>
      </c>
      <c r="G6404" s="28">
        <v>70.1</v>
      </c>
      <c r="H6404" s="28" t="s">
        <v>51</v>
      </c>
      <c r="I6404" s="28">
        <v>0.19</v>
      </c>
      <c r="J6404" s="28">
        <v>7.89</v>
      </c>
      <c r="K6404" s="28">
        <v>251.16</v>
      </c>
      <c r="L6404" s="28">
        <v>10.02</v>
      </c>
      <c r="M6404" s="28" t="s">
        <v>48</v>
      </c>
      <c r="N6404" s="28">
        <v>67.13</v>
      </c>
    </row>
    <row r="6405">
      <c r="A6405" s="28">
        <v>6404.0</v>
      </c>
      <c r="B6405" s="28">
        <v>23.0</v>
      </c>
      <c r="C6405" s="28" t="s">
        <v>49</v>
      </c>
      <c r="D6405" s="28">
        <v>3.86</v>
      </c>
      <c r="E6405" s="28">
        <v>7.78</v>
      </c>
      <c r="F6405" s="28">
        <v>5.5</v>
      </c>
      <c r="G6405" s="28">
        <v>85.48</v>
      </c>
      <c r="H6405" s="28" t="s">
        <v>47</v>
      </c>
      <c r="I6405" s="28">
        <v>2.0</v>
      </c>
      <c r="J6405" s="28">
        <v>8.85</v>
      </c>
      <c r="K6405" s="28">
        <v>264.54</v>
      </c>
      <c r="L6405" s="28">
        <v>9.06</v>
      </c>
      <c r="M6405" s="28" t="s">
        <v>50</v>
      </c>
      <c r="N6405" s="28">
        <v>81.19</v>
      </c>
    </row>
    <row r="6406">
      <c r="A6406" s="28">
        <v>6405.0</v>
      </c>
      <c r="B6406" s="28">
        <v>18.0</v>
      </c>
      <c r="C6406" s="28" t="s">
        <v>44</v>
      </c>
      <c r="D6406" s="28">
        <v>1.59</v>
      </c>
      <c r="E6406" s="28">
        <v>5.61</v>
      </c>
      <c r="F6406" s="28">
        <v>4.65</v>
      </c>
      <c r="G6406" s="28">
        <v>93.17</v>
      </c>
      <c r="H6406" s="28" t="s">
        <v>45</v>
      </c>
      <c r="I6406" s="28">
        <v>4.08</v>
      </c>
      <c r="J6406" s="28">
        <v>4.42</v>
      </c>
      <c r="K6406" s="28">
        <v>307.27</v>
      </c>
      <c r="L6406" s="28">
        <v>5.4</v>
      </c>
      <c r="M6406" s="28" t="s">
        <v>48</v>
      </c>
      <c r="N6406" s="28">
        <v>80.49</v>
      </c>
    </row>
    <row r="6407">
      <c r="A6407" s="28">
        <v>6406.0</v>
      </c>
      <c r="B6407" s="28">
        <v>23.0</v>
      </c>
      <c r="C6407" s="28" t="s">
        <v>49</v>
      </c>
      <c r="D6407" s="28">
        <v>1.12</v>
      </c>
      <c r="E6407" s="28">
        <v>3.58</v>
      </c>
      <c r="F6407" s="28">
        <v>7.14</v>
      </c>
      <c r="G6407" s="28">
        <v>81.57</v>
      </c>
      <c r="H6407" s="28" t="s">
        <v>45</v>
      </c>
      <c r="I6407" s="28">
        <v>0.58</v>
      </c>
      <c r="J6407" s="28">
        <v>5.8</v>
      </c>
      <c r="K6407" s="28">
        <v>299.87</v>
      </c>
      <c r="L6407" s="28">
        <v>2.2</v>
      </c>
      <c r="M6407" s="28" t="s">
        <v>48</v>
      </c>
      <c r="N6407" s="28">
        <v>86.85</v>
      </c>
    </row>
    <row r="6408">
      <c r="A6408" s="28">
        <v>6407.0</v>
      </c>
      <c r="B6408" s="28">
        <v>19.0</v>
      </c>
      <c r="C6408" s="28" t="s">
        <v>44</v>
      </c>
      <c r="D6408" s="28">
        <v>0.99</v>
      </c>
      <c r="E6408" s="28">
        <v>8.67</v>
      </c>
      <c r="F6408" s="28">
        <v>6.55</v>
      </c>
      <c r="G6408" s="28">
        <v>60.42</v>
      </c>
      <c r="H6408" s="28" t="s">
        <v>47</v>
      </c>
      <c r="I6408" s="28">
        <v>0.09</v>
      </c>
      <c r="J6408" s="28">
        <v>4.17</v>
      </c>
      <c r="K6408" s="28">
        <v>297.87</v>
      </c>
      <c r="L6408" s="28">
        <v>3.72</v>
      </c>
      <c r="M6408" s="28" t="s">
        <v>48</v>
      </c>
      <c r="N6408" s="28">
        <v>101.856997033465</v>
      </c>
    </row>
    <row r="6409">
      <c r="A6409" s="28">
        <v>6408.0</v>
      </c>
      <c r="B6409" s="28">
        <v>23.0</v>
      </c>
      <c r="C6409" s="28" t="s">
        <v>44</v>
      </c>
      <c r="D6409" s="28">
        <v>6.9</v>
      </c>
      <c r="E6409" s="28">
        <v>6.37</v>
      </c>
      <c r="F6409" s="28">
        <v>7.39</v>
      </c>
      <c r="G6409" s="28">
        <v>87.08</v>
      </c>
      <c r="H6409" s="28" t="s">
        <v>45</v>
      </c>
      <c r="I6409" s="28">
        <v>0.59</v>
      </c>
      <c r="J6409" s="28">
        <v>9.93</v>
      </c>
      <c r="K6409" s="28">
        <v>250.09</v>
      </c>
      <c r="L6409" s="28">
        <v>14.5</v>
      </c>
      <c r="M6409" s="28" t="s">
        <v>46</v>
      </c>
      <c r="N6409" s="28">
        <v>52.36</v>
      </c>
    </row>
    <row r="6410">
      <c r="A6410" s="28">
        <v>6409.0</v>
      </c>
      <c r="B6410" s="28">
        <v>16.0</v>
      </c>
      <c r="C6410" s="28" t="s">
        <v>44</v>
      </c>
      <c r="D6410" s="28">
        <v>0.25</v>
      </c>
      <c r="E6410" s="28">
        <v>6.21</v>
      </c>
      <c r="F6410" s="28">
        <v>5.19</v>
      </c>
      <c r="G6410" s="28">
        <v>92.54</v>
      </c>
      <c r="H6410" s="28" t="s">
        <v>45</v>
      </c>
      <c r="I6410" s="28">
        <v>3.43</v>
      </c>
      <c r="J6410" s="28">
        <v>5.23</v>
      </c>
      <c r="K6410" s="28">
        <v>317.63</v>
      </c>
      <c r="L6410" s="28">
        <v>4.0</v>
      </c>
      <c r="M6410" s="28" t="s">
        <v>48</v>
      </c>
      <c r="N6410" s="28">
        <v>85.36</v>
      </c>
    </row>
    <row r="6411">
      <c r="A6411" s="28">
        <v>6410.0</v>
      </c>
      <c r="B6411" s="28">
        <v>18.0</v>
      </c>
      <c r="C6411" s="28" t="s">
        <v>44</v>
      </c>
      <c r="D6411" s="28">
        <v>7.82</v>
      </c>
      <c r="E6411" s="28">
        <v>6.93</v>
      </c>
      <c r="F6411" s="28">
        <v>5.62</v>
      </c>
      <c r="G6411" s="28">
        <v>71.06</v>
      </c>
      <c r="H6411" s="28" t="s">
        <v>47</v>
      </c>
      <c r="I6411" s="28">
        <v>3.97</v>
      </c>
      <c r="J6411" s="28">
        <v>9.45</v>
      </c>
      <c r="K6411" s="28">
        <v>225.51</v>
      </c>
      <c r="L6411" s="28">
        <v>17.62</v>
      </c>
      <c r="M6411" s="28" t="s">
        <v>46</v>
      </c>
      <c r="N6411" s="28">
        <v>34.92</v>
      </c>
    </row>
    <row r="6412">
      <c r="A6412" s="28">
        <v>6411.0</v>
      </c>
      <c r="B6412" s="28">
        <v>21.0</v>
      </c>
      <c r="C6412" s="28" t="s">
        <v>44</v>
      </c>
      <c r="D6412" s="28">
        <v>1.59</v>
      </c>
      <c r="E6412" s="28">
        <v>8.7</v>
      </c>
      <c r="F6412" s="28">
        <v>5.46</v>
      </c>
      <c r="G6412" s="28">
        <v>62.17</v>
      </c>
      <c r="H6412" s="28" t="s">
        <v>51</v>
      </c>
      <c r="I6412" s="28">
        <v>0.24</v>
      </c>
      <c r="J6412" s="28">
        <v>7.23</v>
      </c>
      <c r="K6412" s="28">
        <v>288.89</v>
      </c>
      <c r="L6412" s="28">
        <v>3.75</v>
      </c>
      <c r="M6412" s="28" t="s">
        <v>50</v>
      </c>
      <c r="N6412" s="28">
        <v>87.51</v>
      </c>
    </row>
    <row r="6413">
      <c r="A6413" s="28">
        <v>6412.0</v>
      </c>
      <c r="B6413" s="28">
        <v>24.0</v>
      </c>
      <c r="C6413" s="28" t="s">
        <v>49</v>
      </c>
      <c r="D6413" s="28">
        <v>0.88</v>
      </c>
      <c r="E6413" s="28">
        <v>7.59</v>
      </c>
      <c r="F6413" s="28">
        <v>7.99</v>
      </c>
      <c r="G6413" s="28">
        <v>80.72</v>
      </c>
      <c r="H6413" s="28" t="s">
        <v>51</v>
      </c>
      <c r="I6413" s="28">
        <v>4.44</v>
      </c>
      <c r="J6413" s="28">
        <v>4.42</v>
      </c>
      <c r="K6413" s="28">
        <v>304.95</v>
      </c>
      <c r="L6413" s="28">
        <v>4.87</v>
      </c>
      <c r="M6413" s="28" t="s">
        <v>48</v>
      </c>
      <c r="N6413" s="28">
        <v>100.0</v>
      </c>
    </row>
    <row r="6414">
      <c r="A6414" s="28">
        <v>6413.0</v>
      </c>
      <c r="B6414" s="28">
        <v>17.0</v>
      </c>
      <c r="C6414" s="28" t="s">
        <v>49</v>
      </c>
      <c r="D6414" s="28">
        <v>4.62</v>
      </c>
      <c r="E6414" s="28">
        <v>2.9</v>
      </c>
      <c r="F6414" s="28">
        <v>4.86</v>
      </c>
      <c r="G6414" s="28">
        <v>61.69</v>
      </c>
      <c r="H6414" s="28" t="s">
        <v>51</v>
      </c>
      <c r="I6414" s="28">
        <v>3.14</v>
      </c>
      <c r="J6414" s="28">
        <v>8.8</v>
      </c>
      <c r="K6414" s="28">
        <v>261.13</v>
      </c>
      <c r="L6414" s="28">
        <v>12.25</v>
      </c>
      <c r="M6414" s="28" t="s">
        <v>48</v>
      </c>
      <c r="N6414" s="28">
        <v>28.86</v>
      </c>
    </row>
    <row r="6415">
      <c r="A6415" s="28">
        <v>6414.0</v>
      </c>
      <c r="B6415" s="28">
        <v>16.0</v>
      </c>
      <c r="C6415" s="28" t="s">
        <v>49</v>
      </c>
      <c r="D6415" s="28">
        <v>0.64</v>
      </c>
      <c r="E6415" s="28">
        <v>5.2</v>
      </c>
      <c r="F6415" s="28">
        <v>7.04</v>
      </c>
      <c r="G6415" s="28">
        <v>76.64</v>
      </c>
      <c r="H6415" s="28" t="s">
        <v>45</v>
      </c>
      <c r="I6415" s="28">
        <v>2.59</v>
      </c>
      <c r="J6415" s="28">
        <v>3.67</v>
      </c>
      <c r="K6415" s="28">
        <v>303.27</v>
      </c>
      <c r="L6415" s="28">
        <v>2.41</v>
      </c>
      <c r="M6415" s="28" t="s">
        <v>48</v>
      </c>
      <c r="N6415" s="28">
        <v>78.24</v>
      </c>
    </row>
    <row r="6416">
      <c r="A6416" s="28">
        <v>6415.0</v>
      </c>
      <c r="B6416" s="28">
        <v>18.0</v>
      </c>
      <c r="C6416" s="28" t="s">
        <v>49</v>
      </c>
      <c r="D6416" s="28">
        <v>4.82</v>
      </c>
      <c r="E6416" s="28">
        <v>9.82</v>
      </c>
      <c r="F6416" s="28">
        <v>4.26</v>
      </c>
      <c r="G6416" s="28">
        <v>60.71</v>
      </c>
      <c r="H6416" s="28" t="s">
        <v>51</v>
      </c>
      <c r="I6416" s="28">
        <v>1.27</v>
      </c>
      <c r="J6416" s="28">
        <v>9.05</v>
      </c>
      <c r="K6416" s="28">
        <v>250.01</v>
      </c>
      <c r="L6416" s="28">
        <v>10.89</v>
      </c>
      <c r="M6416" s="28" t="s">
        <v>50</v>
      </c>
      <c r="N6416" s="28">
        <v>67.17</v>
      </c>
    </row>
    <row r="6417">
      <c r="A6417" s="28">
        <v>6416.0</v>
      </c>
      <c r="B6417" s="28">
        <v>19.0</v>
      </c>
      <c r="C6417" s="28" t="s">
        <v>44</v>
      </c>
      <c r="D6417" s="28">
        <v>6.81</v>
      </c>
      <c r="E6417" s="28">
        <v>5.99</v>
      </c>
      <c r="F6417" s="28">
        <v>6.75</v>
      </c>
      <c r="G6417" s="28">
        <v>69.0</v>
      </c>
      <c r="H6417" s="28" t="s">
        <v>51</v>
      </c>
      <c r="I6417" s="28">
        <v>1.86</v>
      </c>
      <c r="J6417" s="28">
        <v>11.36</v>
      </c>
      <c r="K6417" s="28">
        <v>255.76</v>
      </c>
      <c r="L6417" s="28">
        <v>15.05</v>
      </c>
      <c r="M6417" s="28" t="s">
        <v>46</v>
      </c>
      <c r="N6417" s="28">
        <v>48.8</v>
      </c>
    </row>
    <row r="6418">
      <c r="A6418" s="28">
        <v>6417.0</v>
      </c>
      <c r="B6418" s="28">
        <v>20.0</v>
      </c>
      <c r="C6418" s="28" t="s">
        <v>49</v>
      </c>
      <c r="D6418" s="28">
        <v>0.38</v>
      </c>
      <c r="E6418" s="28">
        <v>9.44</v>
      </c>
      <c r="F6418" s="28">
        <v>4.32</v>
      </c>
      <c r="G6418" s="28">
        <v>75.55</v>
      </c>
      <c r="H6418" s="28" t="s">
        <v>45</v>
      </c>
      <c r="I6418" s="28">
        <v>4.73</v>
      </c>
      <c r="J6418" s="28">
        <v>5.72</v>
      </c>
      <c r="K6418" s="28">
        <v>329.53</v>
      </c>
      <c r="L6418" s="28">
        <v>3.09</v>
      </c>
      <c r="M6418" s="28" t="s">
        <v>50</v>
      </c>
      <c r="N6418" s="28">
        <v>92.56</v>
      </c>
    </row>
    <row r="6419">
      <c r="A6419" s="28">
        <v>6418.0</v>
      </c>
      <c r="B6419" s="28">
        <v>18.0</v>
      </c>
      <c r="C6419" s="28" t="s">
        <v>44</v>
      </c>
      <c r="D6419" s="28">
        <v>6.4</v>
      </c>
      <c r="E6419" s="28">
        <v>8.32</v>
      </c>
      <c r="F6419" s="28">
        <v>4.88</v>
      </c>
      <c r="G6419" s="28">
        <v>64.47</v>
      </c>
      <c r="H6419" s="28" t="s">
        <v>47</v>
      </c>
      <c r="I6419" s="28">
        <v>4.56</v>
      </c>
      <c r="J6419" s="28">
        <v>11.67</v>
      </c>
      <c r="K6419" s="28">
        <v>242.15</v>
      </c>
      <c r="L6419" s="28">
        <v>13.57</v>
      </c>
      <c r="M6419" s="28" t="s">
        <v>50</v>
      </c>
      <c r="N6419" s="28">
        <v>73.7195064590794</v>
      </c>
    </row>
    <row r="6420">
      <c r="A6420" s="28">
        <v>6419.0</v>
      </c>
      <c r="B6420" s="28">
        <v>17.0</v>
      </c>
      <c r="C6420" s="28" t="s">
        <v>49</v>
      </c>
      <c r="D6420" s="28">
        <v>3.16</v>
      </c>
      <c r="E6420" s="28">
        <v>6.99</v>
      </c>
      <c r="F6420" s="28">
        <v>4.57</v>
      </c>
      <c r="G6420" s="28">
        <v>64.57</v>
      </c>
      <c r="H6420" s="28" t="s">
        <v>45</v>
      </c>
      <c r="I6420" s="28">
        <v>3.13</v>
      </c>
      <c r="J6420" s="28">
        <v>5.95</v>
      </c>
      <c r="K6420" s="28">
        <v>268.8</v>
      </c>
      <c r="L6420" s="28">
        <v>6.35</v>
      </c>
      <c r="M6420" s="28" t="s">
        <v>48</v>
      </c>
      <c r="N6420" s="28">
        <v>70.61</v>
      </c>
    </row>
    <row r="6421">
      <c r="A6421" s="28">
        <v>6420.0</v>
      </c>
      <c r="B6421" s="28">
        <v>17.0</v>
      </c>
      <c r="C6421" s="28" t="s">
        <v>44</v>
      </c>
      <c r="D6421" s="28">
        <v>1.28</v>
      </c>
      <c r="E6421" s="28">
        <v>4.14</v>
      </c>
      <c r="F6421" s="28">
        <v>5.73</v>
      </c>
      <c r="G6421" s="28">
        <v>93.08</v>
      </c>
      <c r="H6421" s="28" t="s">
        <v>45</v>
      </c>
      <c r="I6421" s="28">
        <v>2.89</v>
      </c>
      <c r="J6421" s="28">
        <v>5.36</v>
      </c>
      <c r="K6421" s="28">
        <v>287.39</v>
      </c>
      <c r="L6421" s="28">
        <v>5.01</v>
      </c>
      <c r="M6421" s="28" t="s">
        <v>48</v>
      </c>
      <c r="N6421" s="28">
        <v>71.27</v>
      </c>
    </row>
    <row r="6422">
      <c r="A6422" s="28">
        <v>6421.0</v>
      </c>
      <c r="B6422" s="28">
        <v>22.0</v>
      </c>
      <c r="C6422" s="28" t="s">
        <v>44</v>
      </c>
      <c r="D6422" s="28">
        <v>1.41</v>
      </c>
      <c r="E6422" s="28">
        <v>3.74</v>
      </c>
      <c r="F6422" s="28">
        <v>5.72</v>
      </c>
      <c r="G6422" s="28">
        <v>61.66</v>
      </c>
      <c r="H6422" s="28" t="s">
        <v>45</v>
      </c>
      <c r="I6422" s="28">
        <v>1.05</v>
      </c>
      <c r="J6422" s="28">
        <v>6.31</v>
      </c>
      <c r="K6422" s="28">
        <v>298.56</v>
      </c>
      <c r="L6422" s="28">
        <v>4.13</v>
      </c>
      <c r="M6422" s="28" t="s">
        <v>48</v>
      </c>
      <c r="N6422" s="28">
        <v>70.07</v>
      </c>
    </row>
    <row r="6423">
      <c r="A6423" s="28">
        <v>6422.0</v>
      </c>
      <c r="B6423" s="28">
        <v>24.0</v>
      </c>
      <c r="C6423" s="28" t="s">
        <v>44</v>
      </c>
      <c r="D6423" s="28">
        <v>7.35</v>
      </c>
      <c r="E6423" s="28">
        <v>6.79</v>
      </c>
      <c r="F6423" s="28">
        <v>8.13</v>
      </c>
      <c r="G6423" s="28">
        <v>87.56</v>
      </c>
      <c r="H6423" s="28" t="s">
        <v>51</v>
      </c>
      <c r="I6423" s="28">
        <v>4.77</v>
      </c>
      <c r="J6423" s="28">
        <v>12.17</v>
      </c>
      <c r="K6423" s="28">
        <v>209.26</v>
      </c>
      <c r="L6423" s="28">
        <v>18.87</v>
      </c>
      <c r="M6423" s="28" t="s">
        <v>46</v>
      </c>
      <c r="N6423" s="28">
        <v>58.82</v>
      </c>
    </row>
    <row r="6424">
      <c r="A6424" s="28">
        <v>6423.0</v>
      </c>
      <c r="B6424" s="28">
        <v>17.0</v>
      </c>
      <c r="C6424" s="28" t="s">
        <v>44</v>
      </c>
      <c r="D6424" s="28">
        <v>0.88</v>
      </c>
      <c r="E6424" s="28">
        <v>4.89</v>
      </c>
      <c r="F6424" s="28">
        <v>5.13</v>
      </c>
      <c r="G6424" s="28">
        <v>92.58</v>
      </c>
      <c r="H6424" s="28" t="s">
        <v>47</v>
      </c>
      <c r="I6424" s="28">
        <v>3.78</v>
      </c>
      <c r="J6424" s="28">
        <v>6.33</v>
      </c>
      <c r="K6424" s="28">
        <v>304.91</v>
      </c>
      <c r="L6424" s="28">
        <v>4.22</v>
      </c>
      <c r="M6424" s="28" t="s">
        <v>48</v>
      </c>
      <c r="N6424" s="28">
        <v>69.86</v>
      </c>
    </row>
    <row r="6425">
      <c r="A6425" s="28">
        <v>6424.0</v>
      </c>
      <c r="B6425" s="28">
        <v>22.0</v>
      </c>
      <c r="C6425" s="28" t="s">
        <v>44</v>
      </c>
      <c r="D6425" s="28">
        <v>6.93</v>
      </c>
      <c r="E6425" s="28">
        <v>8.19</v>
      </c>
      <c r="F6425" s="28">
        <v>4.43</v>
      </c>
      <c r="G6425" s="28">
        <v>65.23</v>
      </c>
      <c r="H6425" s="28" t="s">
        <v>51</v>
      </c>
      <c r="I6425" s="28">
        <v>1.91</v>
      </c>
      <c r="J6425" s="28">
        <v>12.09</v>
      </c>
      <c r="K6425" s="28">
        <v>216.63</v>
      </c>
      <c r="L6425" s="28">
        <v>15.49</v>
      </c>
      <c r="M6425" s="28" t="s">
        <v>50</v>
      </c>
      <c r="N6425" s="28">
        <v>69.292972604927</v>
      </c>
    </row>
    <row r="6426">
      <c r="A6426" s="28">
        <v>6425.0</v>
      </c>
      <c r="B6426" s="28">
        <v>22.0</v>
      </c>
      <c r="C6426" s="28" t="s">
        <v>44</v>
      </c>
      <c r="D6426" s="28">
        <v>4.35</v>
      </c>
      <c r="E6426" s="28">
        <v>7.84</v>
      </c>
      <c r="F6426" s="28">
        <v>7.02</v>
      </c>
      <c r="G6426" s="28">
        <v>67.81</v>
      </c>
      <c r="H6426" s="28" t="s">
        <v>45</v>
      </c>
      <c r="I6426" s="28">
        <v>4.08</v>
      </c>
      <c r="J6426" s="28">
        <v>8.94</v>
      </c>
      <c r="K6426" s="28">
        <v>266.86</v>
      </c>
      <c r="L6426" s="28">
        <v>11.66</v>
      </c>
      <c r="M6426" s="28" t="s">
        <v>48</v>
      </c>
      <c r="N6426" s="28">
        <v>86.12</v>
      </c>
    </row>
    <row r="6427">
      <c r="A6427" s="28">
        <v>6426.0</v>
      </c>
      <c r="B6427" s="28">
        <v>22.0</v>
      </c>
      <c r="C6427" s="28" t="s">
        <v>49</v>
      </c>
      <c r="D6427" s="28">
        <v>0.31</v>
      </c>
      <c r="E6427" s="28">
        <v>3.81</v>
      </c>
      <c r="F6427" s="28">
        <v>7.44</v>
      </c>
      <c r="G6427" s="28">
        <v>85.66</v>
      </c>
      <c r="H6427" s="28" t="s">
        <v>45</v>
      </c>
      <c r="I6427" s="28">
        <v>1.06</v>
      </c>
      <c r="J6427" s="28">
        <v>5.05</v>
      </c>
      <c r="K6427" s="28">
        <v>318.24</v>
      </c>
      <c r="L6427" s="28">
        <v>2.18</v>
      </c>
      <c r="M6427" s="28" t="s">
        <v>48</v>
      </c>
      <c r="N6427" s="28">
        <v>76.99</v>
      </c>
    </row>
    <row r="6428">
      <c r="A6428" s="28">
        <v>6427.0</v>
      </c>
      <c r="B6428" s="28">
        <v>18.0</v>
      </c>
      <c r="C6428" s="28" t="s">
        <v>49</v>
      </c>
      <c r="D6428" s="28">
        <v>3.72</v>
      </c>
      <c r="E6428" s="28">
        <v>7.32</v>
      </c>
      <c r="F6428" s="28">
        <v>5.47</v>
      </c>
      <c r="G6428" s="28">
        <v>72.63</v>
      </c>
      <c r="H6428" s="28" t="s">
        <v>51</v>
      </c>
      <c r="I6428" s="28">
        <v>1.07</v>
      </c>
      <c r="J6428" s="28">
        <v>8.76</v>
      </c>
      <c r="K6428" s="28">
        <v>273.49</v>
      </c>
      <c r="L6428" s="28">
        <v>8.4</v>
      </c>
      <c r="M6428" s="28" t="s">
        <v>50</v>
      </c>
      <c r="N6428" s="28">
        <v>65.0</v>
      </c>
    </row>
    <row r="6429">
      <c r="A6429" s="28">
        <v>6428.0</v>
      </c>
      <c r="B6429" s="28">
        <v>22.0</v>
      </c>
      <c r="C6429" s="28" t="s">
        <v>44</v>
      </c>
      <c r="D6429" s="28">
        <v>6.54</v>
      </c>
      <c r="E6429" s="28">
        <v>5.45</v>
      </c>
      <c r="F6429" s="28">
        <v>7.01</v>
      </c>
      <c r="G6429" s="28">
        <v>79.06</v>
      </c>
      <c r="H6429" s="28" t="s">
        <v>45</v>
      </c>
      <c r="I6429" s="28">
        <v>3.95</v>
      </c>
      <c r="J6429" s="28">
        <v>11.73</v>
      </c>
      <c r="K6429" s="28">
        <v>263.24</v>
      </c>
      <c r="L6429" s="28">
        <v>15.0</v>
      </c>
      <c r="M6429" s="28" t="s">
        <v>46</v>
      </c>
      <c r="N6429" s="28">
        <v>55.62</v>
      </c>
    </row>
    <row r="6430">
      <c r="A6430" s="28">
        <v>6429.0</v>
      </c>
      <c r="B6430" s="28">
        <v>16.0</v>
      </c>
      <c r="C6430" s="28" t="s">
        <v>44</v>
      </c>
      <c r="D6430" s="28">
        <v>5.81</v>
      </c>
      <c r="E6430" s="28">
        <v>3.91</v>
      </c>
      <c r="F6430" s="28">
        <v>7.88</v>
      </c>
      <c r="G6430" s="28">
        <v>93.44</v>
      </c>
      <c r="H6430" s="28" t="s">
        <v>45</v>
      </c>
      <c r="I6430" s="28">
        <v>2.8</v>
      </c>
      <c r="J6430" s="28">
        <v>8.57</v>
      </c>
      <c r="K6430" s="28">
        <v>248.22</v>
      </c>
      <c r="L6430" s="28">
        <v>8.92</v>
      </c>
      <c r="M6430" s="28" t="s">
        <v>46</v>
      </c>
      <c r="N6430" s="28">
        <v>62.88</v>
      </c>
    </row>
    <row r="6431">
      <c r="A6431" s="28">
        <v>6430.0</v>
      </c>
      <c r="B6431" s="28">
        <v>16.0</v>
      </c>
      <c r="C6431" s="28" t="s">
        <v>49</v>
      </c>
      <c r="D6431" s="28">
        <v>3.91</v>
      </c>
      <c r="E6431" s="28">
        <v>4.72</v>
      </c>
      <c r="F6431" s="28">
        <v>5.74</v>
      </c>
      <c r="G6431" s="28">
        <v>65.52</v>
      </c>
      <c r="H6431" s="28" t="s">
        <v>47</v>
      </c>
      <c r="I6431" s="28">
        <v>2.78</v>
      </c>
      <c r="J6431" s="28">
        <v>8.82</v>
      </c>
      <c r="K6431" s="28">
        <v>290.38</v>
      </c>
      <c r="L6431" s="28">
        <v>6.33</v>
      </c>
      <c r="M6431" s="28" t="s">
        <v>48</v>
      </c>
      <c r="N6431" s="28">
        <v>50.07</v>
      </c>
    </row>
    <row r="6432">
      <c r="A6432" s="28">
        <v>6431.0</v>
      </c>
      <c r="B6432" s="28">
        <v>20.0</v>
      </c>
      <c r="C6432" s="28" t="s">
        <v>44</v>
      </c>
      <c r="D6432" s="28">
        <v>6.88</v>
      </c>
      <c r="E6432" s="28">
        <v>9.06</v>
      </c>
      <c r="F6432" s="28">
        <v>6.63</v>
      </c>
      <c r="G6432" s="28">
        <v>84.79</v>
      </c>
      <c r="H6432" s="28" t="s">
        <v>47</v>
      </c>
      <c r="I6432" s="28">
        <v>2.87</v>
      </c>
      <c r="J6432" s="28">
        <v>12.63</v>
      </c>
      <c r="K6432" s="28">
        <v>240.4</v>
      </c>
      <c r="L6432" s="28">
        <v>14.79</v>
      </c>
      <c r="M6432" s="28" t="s">
        <v>46</v>
      </c>
      <c r="N6432" s="28">
        <v>81.2361478530131</v>
      </c>
    </row>
    <row r="6433">
      <c r="A6433" s="28">
        <v>6432.0</v>
      </c>
      <c r="B6433" s="28">
        <v>17.0</v>
      </c>
      <c r="C6433" s="28" t="s">
        <v>49</v>
      </c>
      <c r="D6433" s="28">
        <v>0.96</v>
      </c>
      <c r="E6433" s="28">
        <v>4.24</v>
      </c>
      <c r="F6433" s="28">
        <v>4.73</v>
      </c>
      <c r="G6433" s="28">
        <v>97.7</v>
      </c>
      <c r="H6433" s="28" t="s">
        <v>47</v>
      </c>
      <c r="I6433" s="28">
        <v>0.63</v>
      </c>
      <c r="J6433" s="28">
        <v>3.12</v>
      </c>
      <c r="K6433" s="28">
        <v>328.61</v>
      </c>
      <c r="L6433" s="28">
        <v>0.61</v>
      </c>
      <c r="M6433" s="28" t="s">
        <v>48</v>
      </c>
      <c r="N6433" s="28">
        <v>71.97</v>
      </c>
    </row>
    <row r="6434">
      <c r="A6434" s="28">
        <v>6433.0</v>
      </c>
      <c r="B6434" s="28">
        <v>24.0</v>
      </c>
      <c r="C6434" s="28" t="s">
        <v>44</v>
      </c>
      <c r="D6434" s="28">
        <v>7.28</v>
      </c>
      <c r="E6434" s="28">
        <v>3.59</v>
      </c>
      <c r="F6434" s="28">
        <v>4.12</v>
      </c>
      <c r="G6434" s="28">
        <v>62.3</v>
      </c>
      <c r="H6434" s="28" t="s">
        <v>47</v>
      </c>
      <c r="I6434" s="28">
        <v>1.75</v>
      </c>
      <c r="J6434" s="28">
        <v>8.52</v>
      </c>
      <c r="K6434" s="28">
        <v>215.08</v>
      </c>
      <c r="L6434" s="28">
        <v>16.48</v>
      </c>
      <c r="M6434" s="28" t="s">
        <v>46</v>
      </c>
      <c r="N6434" s="28">
        <v>7.76</v>
      </c>
    </row>
    <row r="6435">
      <c r="A6435" s="28">
        <v>6434.0</v>
      </c>
      <c r="B6435" s="28">
        <v>22.0</v>
      </c>
      <c r="C6435" s="28" t="s">
        <v>49</v>
      </c>
      <c r="D6435" s="28">
        <v>6.77</v>
      </c>
      <c r="E6435" s="28">
        <v>4.17</v>
      </c>
      <c r="F6435" s="28">
        <v>8.91</v>
      </c>
      <c r="G6435" s="28">
        <v>62.4</v>
      </c>
      <c r="H6435" s="28" t="s">
        <v>45</v>
      </c>
      <c r="I6435" s="28">
        <v>2.87</v>
      </c>
      <c r="J6435" s="28">
        <v>8.13</v>
      </c>
      <c r="K6435" s="28">
        <v>227.94</v>
      </c>
      <c r="L6435" s="28">
        <v>16.74</v>
      </c>
      <c r="M6435" s="28" t="s">
        <v>46</v>
      </c>
      <c r="N6435" s="28">
        <v>54.56</v>
      </c>
    </row>
    <row r="6436">
      <c r="A6436" s="28">
        <v>6435.0</v>
      </c>
      <c r="B6436" s="28">
        <v>19.0</v>
      </c>
      <c r="C6436" s="28" t="s">
        <v>49</v>
      </c>
      <c r="D6436" s="28">
        <v>5.67</v>
      </c>
      <c r="E6436" s="28">
        <v>2.93</v>
      </c>
      <c r="F6436" s="28">
        <v>5.5</v>
      </c>
      <c r="G6436" s="28">
        <v>82.19</v>
      </c>
      <c r="H6436" s="28" t="s">
        <v>47</v>
      </c>
      <c r="I6436" s="28">
        <v>1.24</v>
      </c>
      <c r="J6436" s="28">
        <v>7.75</v>
      </c>
      <c r="K6436" s="28">
        <v>249.09</v>
      </c>
      <c r="L6436" s="28">
        <v>13.03</v>
      </c>
      <c r="M6436" s="28" t="s">
        <v>46</v>
      </c>
      <c r="N6436" s="28">
        <v>36.98</v>
      </c>
    </row>
    <row r="6437">
      <c r="A6437" s="28">
        <v>6436.0</v>
      </c>
      <c r="B6437" s="28">
        <v>19.0</v>
      </c>
      <c r="C6437" s="28" t="s">
        <v>49</v>
      </c>
      <c r="D6437" s="28">
        <v>6.54</v>
      </c>
      <c r="E6437" s="28">
        <v>5.9</v>
      </c>
      <c r="F6437" s="28">
        <v>5.39</v>
      </c>
      <c r="G6437" s="28">
        <v>98.4</v>
      </c>
      <c r="H6437" s="28" t="s">
        <v>51</v>
      </c>
      <c r="I6437" s="28">
        <v>2.52</v>
      </c>
      <c r="J6437" s="28">
        <v>12.14</v>
      </c>
      <c r="K6437" s="28">
        <v>257.55</v>
      </c>
      <c r="L6437" s="28">
        <v>12.09</v>
      </c>
      <c r="M6437" s="28" t="s">
        <v>46</v>
      </c>
      <c r="N6437" s="28">
        <v>53.24</v>
      </c>
    </row>
    <row r="6438">
      <c r="A6438" s="28">
        <v>6437.0</v>
      </c>
      <c r="B6438" s="28">
        <v>17.0</v>
      </c>
      <c r="C6438" s="28" t="s">
        <v>49</v>
      </c>
      <c r="D6438" s="28">
        <v>4.35</v>
      </c>
      <c r="E6438" s="28">
        <v>2.33</v>
      </c>
      <c r="F6438" s="28">
        <v>8.87</v>
      </c>
      <c r="G6438" s="28">
        <v>68.82</v>
      </c>
      <c r="H6438" s="28" t="s">
        <v>45</v>
      </c>
      <c r="I6438" s="28">
        <v>2.79</v>
      </c>
      <c r="J6438" s="28">
        <v>5.98</v>
      </c>
      <c r="K6438" s="28">
        <v>265.41</v>
      </c>
      <c r="L6438" s="28">
        <v>6.7</v>
      </c>
      <c r="M6438" s="28" t="s">
        <v>48</v>
      </c>
      <c r="N6438" s="28">
        <v>53.75</v>
      </c>
    </row>
    <row r="6439">
      <c r="A6439" s="28">
        <v>6438.0</v>
      </c>
      <c r="B6439" s="28">
        <v>20.0</v>
      </c>
      <c r="C6439" s="28" t="s">
        <v>44</v>
      </c>
      <c r="D6439" s="28">
        <v>5.4</v>
      </c>
      <c r="E6439" s="28">
        <v>8.36</v>
      </c>
      <c r="F6439" s="28">
        <v>7.64</v>
      </c>
      <c r="G6439" s="28">
        <v>73.23</v>
      </c>
      <c r="H6439" s="28" t="s">
        <v>51</v>
      </c>
      <c r="I6439" s="28">
        <v>4.71</v>
      </c>
      <c r="J6439" s="28">
        <v>10.14</v>
      </c>
      <c r="K6439" s="28">
        <v>248.4</v>
      </c>
      <c r="L6439" s="28">
        <v>13.87</v>
      </c>
      <c r="M6439" s="28" t="s">
        <v>46</v>
      </c>
      <c r="N6439" s="28">
        <v>85.2285035958429</v>
      </c>
    </row>
    <row r="6440">
      <c r="A6440" s="28">
        <v>6439.0</v>
      </c>
      <c r="B6440" s="28">
        <v>19.0</v>
      </c>
      <c r="C6440" s="28" t="s">
        <v>44</v>
      </c>
      <c r="D6440" s="28">
        <v>4.48</v>
      </c>
      <c r="E6440" s="28">
        <v>3.03</v>
      </c>
      <c r="F6440" s="28">
        <v>6.93</v>
      </c>
      <c r="G6440" s="28">
        <v>63.95</v>
      </c>
      <c r="H6440" s="28" t="s">
        <v>45</v>
      </c>
      <c r="I6440" s="28">
        <v>1.23</v>
      </c>
      <c r="J6440" s="28">
        <v>9.82</v>
      </c>
      <c r="K6440" s="28">
        <v>272.31</v>
      </c>
      <c r="L6440" s="28">
        <v>11.29</v>
      </c>
      <c r="M6440" s="28" t="s">
        <v>48</v>
      </c>
      <c r="N6440" s="28">
        <v>43.54</v>
      </c>
    </row>
    <row r="6441">
      <c r="A6441" s="28">
        <v>6440.0</v>
      </c>
      <c r="B6441" s="28">
        <v>16.0</v>
      </c>
      <c r="C6441" s="28" t="s">
        <v>49</v>
      </c>
      <c r="D6441" s="28">
        <v>2.84</v>
      </c>
      <c r="E6441" s="28">
        <v>6.38</v>
      </c>
      <c r="F6441" s="28">
        <v>7.5</v>
      </c>
      <c r="G6441" s="28">
        <v>74.49</v>
      </c>
      <c r="H6441" s="28" t="s">
        <v>45</v>
      </c>
      <c r="I6441" s="28">
        <v>2.2</v>
      </c>
      <c r="J6441" s="28">
        <v>8.23</v>
      </c>
      <c r="K6441" s="28">
        <v>294.98</v>
      </c>
      <c r="L6441" s="28">
        <v>4.66</v>
      </c>
      <c r="M6441" s="28" t="s">
        <v>48</v>
      </c>
      <c r="N6441" s="28">
        <v>84.2012461776362</v>
      </c>
    </row>
    <row r="6442">
      <c r="A6442" s="28">
        <v>6441.0</v>
      </c>
      <c r="B6442" s="28">
        <v>23.0</v>
      </c>
      <c r="C6442" s="28" t="s">
        <v>49</v>
      </c>
      <c r="D6442" s="28">
        <v>4.55</v>
      </c>
      <c r="E6442" s="28">
        <v>2.13</v>
      </c>
      <c r="F6442" s="28">
        <v>7.55</v>
      </c>
      <c r="G6442" s="28">
        <v>61.77</v>
      </c>
      <c r="H6442" s="28" t="s">
        <v>45</v>
      </c>
      <c r="I6442" s="28">
        <v>4.91</v>
      </c>
      <c r="J6442" s="28">
        <v>7.63</v>
      </c>
      <c r="K6442" s="28">
        <v>257.73</v>
      </c>
      <c r="L6442" s="28">
        <v>8.93</v>
      </c>
      <c r="M6442" s="28" t="s">
        <v>48</v>
      </c>
      <c r="N6442" s="28">
        <v>36.21</v>
      </c>
    </row>
    <row r="6443">
      <c r="A6443" s="28">
        <v>6442.0</v>
      </c>
      <c r="B6443" s="28">
        <v>18.0</v>
      </c>
      <c r="C6443" s="28" t="s">
        <v>44</v>
      </c>
      <c r="D6443" s="28">
        <v>2.06</v>
      </c>
      <c r="E6443" s="28">
        <v>9.81</v>
      </c>
      <c r="F6443" s="28">
        <v>7.82</v>
      </c>
      <c r="G6443" s="28">
        <v>75.56</v>
      </c>
      <c r="H6443" s="28" t="s">
        <v>47</v>
      </c>
      <c r="I6443" s="28">
        <v>0.93</v>
      </c>
      <c r="J6443" s="28">
        <v>5.54</v>
      </c>
      <c r="K6443" s="28">
        <v>288.39</v>
      </c>
      <c r="L6443" s="28">
        <v>3.71</v>
      </c>
      <c r="M6443" s="28" t="s">
        <v>48</v>
      </c>
      <c r="N6443" s="28">
        <v>100.0</v>
      </c>
    </row>
    <row r="6444">
      <c r="A6444" s="28">
        <v>6443.0</v>
      </c>
      <c r="B6444" s="28">
        <v>21.0</v>
      </c>
      <c r="C6444" s="28" t="s">
        <v>49</v>
      </c>
      <c r="D6444" s="28">
        <v>3.52</v>
      </c>
      <c r="E6444" s="28">
        <v>5.09</v>
      </c>
      <c r="F6444" s="28">
        <v>4.34</v>
      </c>
      <c r="G6444" s="28">
        <v>82.22</v>
      </c>
      <c r="H6444" s="28" t="s">
        <v>47</v>
      </c>
      <c r="I6444" s="28">
        <v>3.9</v>
      </c>
      <c r="J6444" s="28">
        <v>6.14</v>
      </c>
      <c r="K6444" s="28">
        <v>294.71</v>
      </c>
      <c r="L6444" s="28">
        <v>11.26</v>
      </c>
      <c r="M6444" s="28" t="s">
        <v>48</v>
      </c>
      <c r="N6444" s="28">
        <v>66.12</v>
      </c>
    </row>
    <row r="6445">
      <c r="A6445" s="28">
        <v>6444.0</v>
      </c>
      <c r="B6445" s="28">
        <v>19.0</v>
      </c>
      <c r="C6445" s="28" t="s">
        <v>44</v>
      </c>
      <c r="D6445" s="28">
        <v>2.25</v>
      </c>
      <c r="E6445" s="28">
        <v>8.4</v>
      </c>
      <c r="F6445" s="28">
        <v>6.06</v>
      </c>
      <c r="G6445" s="28">
        <v>99.0</v>
      </c>
      <c r="H6445" s="28" t="s">
        <v>51</v>
      </c>
      <c r="I6445" s="28">
        <v>0.89</v>
      </c>
      <c r="J6445" s="28">
        <v>3.99</v>
      </c>
      <c r="K6445" s="28">
        <v>305.49</v>
      </c>
      <c r="L6445" s="28">
        <v>6.78</v>
      </c>
      <c r="M6445" s="28" t="s">
        <v>48</v>
      </c>
      <c r="N6445" s="28">
        <v>100.0</v>
      </c>
    </row>
    <row r="6446">
      <c r="A6446" s="28">
        <v>6445.0</v>
      </c>
      <c r="B6446" s="28">
        <v>24.0</v>
      </c>
      <c r="C6446" s="28" t="s">
        <v>44</v>
      </c>
      <c r="D6446" s="28">
        <v>0.98</v>
      </c>
      <c r="E6446" s="28">
        <v>7.92</v>
      </c>
      <c r="F6446" s="28">
        <v>5.48</v>
      </c>
      <c r="G6446" s="28">
        <v>92.74</v>
      </c>
      <c r="H6446" s="28" t="s">
        <v>45</v>
      </c>
      <c r="I6446" s="28">
        <v>4.25</v>
      </c>
      <c r="J6446" s="28">
        <v>3.04</v>
      </c>
      <c r="K6446" s="28">
        <v>323.4</v>
      </c>
      <c r="L6446" s="28">
        <v>2.42</v>
      </c>
      <c r="M6446" s="28" t="s">
        <v>50</v>
      </c>
      <c r="N6446" s="28">
        <v>93.88</v>
      </c>
    </row>
    <row r="6447">
      <c r="A6447" s="28">
        <v>6446.0</v>
      </c>
      <c r="B6447" s="28">
        <v>22.0</v>
      </c>
      <c r="C6447" s="28" t="s">
        <v>49</v>
      </c>
      <c r="D6447" s="28">
        <v>2.57</v>
      </c>
      <c r="E6447" s="28">
        <v>7.42</v>
      </c>
      <c r="F6447" s="28">
        <v>4.35</v>
      </c>
      <c r="G6447" s="28">
        <v>92.88</v>
      </c>
      <c r="H6447" s="28" t="s">
        <v>45</v>
      </c>
      <c r="I6447" s="28">
        <v>2.44</v>
      </c>
      <c r="J6447" s="28">
        <v>4.24</v>
      </c>
      <c r="K6447" s="28">
        <v>298.57</v>
      </c>
      <c r="L6447" s="28">
        <v>6.43</v>
      </c>
      <c r="M6447" s="28" t="s">
        <v>50</v>
      </c>
      <c r="N6447" s="28">
        <v>80.58</v>
      </c>
    </row>
    <row r="6448">
      <c r="A6448" s="28">
        <v>6447.0</v>
      </c>
      <c r="B6448" s="28">
        <v>24.0</v>
      </c>
      <c r="C6448" s="28" t="s">
        <v>44</v>
      </c>
      <c r="D6448" s="28">
        <v>6.82</v>
      </c>
      <c r="E6448" s="28">
        <v>8.45</v>
      </c>
      <c r="F6448" s="28">
        <v>6.06</v>
      </c>
      <c r="G6448" s="28">
        <v>69.13</v>
      </c>
      <c r="H6448" s="28" t="s">
        <v>51</v>
      </c>
      <c r="I6448" s="28">
        <v>4.86</v>
      </c>
      <c r="J6448" s="28">
        <v>9.86</v>
      </c>
      <c r="K6448" s="28">
        <v>229.62</v>
      </c>
      <c r="L6448" s="28">
        <v>15.45</v>
      </c>
      <c r="M6448" s="28" t="s">
        <v>46</v>
      </c>
      <c r="N6448" s="28">
        <v>86.8354301230821</v>
      </c>
    </row>
    <row r="6449">
      <c r="A6449" s="28">
        <v>6448.0</v>
      </c>
      <c r="B6449" s="28">
        <v>18.0</v>
      </c>
      <c r="C6449" s="28" t="s">
        <v>49</v>
      </c>
      <c r="D6449" s="28">
        <v>3.05</v>
      </c>
      <c r="E6449" s="28">
        <v>1.9</v>
      </c>
      <c r="F6449" s="28">
        <v>7.08</v>
      </c>
      <c r="G6449" s="28">
        <v>63.49</v>
      </c>
      <c r="H6449" s="28" t="s">
        <v>51</v>
      </c>
      <c r="I6449" s="28">
        <v>0.85</v>
      </c>
      <c r="J6449" s="28">
        <v>4.9</v>
      </c>
      <c r="K6449" s="28">
        <v>283.07</v>
      </c>
      <c r="L6449" s="28">
        <v>7.18</v>
      </c>
      <c r="M6449" s="28" t="s">
        <v>48</v>
      </c>
      <c r="N6449" s="28">
        <v>44.12</v>
      </c>
    </row>
    <row r="6450">
      <c r="A6450" s="28">
        <v>6449.0</v>
      </c>
      <c r="B6450" s="28">
        <v>16.0</v>
      </c>
      <c r="C6450" s="28" t="s">
        <v>44</v>
      </c>
      <c r="D6450" s="28">
        <v>5.98</v>
      </c>
      <c r="E6450" s="28">
        <v>7.11</v>
      </c>
      <c r="F6450" s="28">
        <v>4.89</v>
      </c>
      <c r="G6450" s="28">
        <v>84.12</v>
      </c>
      <c r="H6450" s="28" t="s">
        <v>47</v>
      </c>
      <c r="I6450" s="28">
        <v>3.44</v>
      </c>
      <c r="J6450" s="28">
        <v>9.0</v>
      </c>
      <c r="K6450" s="28">
        <v>237.63</v>
      </c>
      <c r="L6450" s="28">
        <v>17.12</v>
      </c>
      <c r="M6450" s="28" t="s">
        <v>50</v>
      </c>
      <c r="N6450" s="28">
        <v>55.4655586520447</v>
      </c>
    </row>
    <row r="6451">
      <c r="A6451" s="28">
        <v>6450.0</v>
      </c>
      <c r="B6451" s="28">
        <v>20.0</v>
      </c>
      <c r="C6451" s="28" t="s">
        <v>44</v>
      </c>
      <c r="D6451" s="28">
        <v>1.4</v>
      </c>
      <c r="E6451" s="28">
        <v>3.39</v>
      </c>
      <c r="F6451" s="28">
        <v>5.53</v>
      </c>
      <c r="G6451" s="28">
        <v>80.85</v>
      </c>
      <c r="H6451" s="28" t="s">
        <v>45</v>
      </c>
      <c r="I6451" s="28">
        <v>3.48</v>
      </c>
      <c r="J6451" s="28">
        <v>6.66</v>
      </c>
      <c r="K6451" s="28">
        <v>312.96</v>
      </c>
      <c r="L6451" s="28">
        <v>8.25</v>
      </c>
      <c r="M6451" s="28" t="s">
        <v>48</v>
      </c>
      <c r="N6451" s="28">
        <v>69.66</v>
      </c>
    </row>
    <row r="6452">
      <c r="A6452" s="28">
        <v>6451.0</v>
      </c>
      <c r="B6452" s="28">
        <v>18.0</v>
      </c>
      <c r="C6452" s="28" t="s">
        <v>49</v>
      </c>
      <c r="D6452" s="28">
        <v>3.4</v>
      </c>
      <c r="E6452" s="28">
        <v>8.07</v>
      </c>
      <c r="F6452" s="28">
        <v>7.2</v>
      </c>
      <c r="G6452" s="28">
        <v>80.66</v>
      </c>
      <c r="H6452" s="28" t="s">
        <v>51</v>
      </c>
      <c r="I6452" s="28">
        <v>3.59</v>
      </c>
      <c r="J6452" s="28">
        <v>7.67</v>
      </c>
      <c r="K6452" s="28">
        <v>273.77</v>
      </c>
      <c r="L6452" s="28">
        <v>11.98</v>
      </c>
      <c r="M6452" s="28" t="s">
        <v>48</v>
      </c>
      <c r="N6452" s="28">
        <v>93.14</v>
      </c>
    </row>
    <row r="6453">
      <c r="A6453" s="28">
        <v>6452.0</v>
      </c>
      <c r="B6453" s="28">
        <v>21.0</v>
      </c>
      <c r="C6453" s="28" t="s">
        <v>49</v>
      </c>
      <c r="D6453" s="28">
        <v>0.92</v>
      </c>
      <c r="E6453" s="28">
        <v>9.61</v>
      </c>
      <c r="F6453" s="28">
        <v>6.9</v>
      </c>
      <c r="G6453" s="28">
        <v>64.36</v>
      </c>
      <c r="H6453" s="28" t="s">
        <v>47</v>
      </c>
      <c r="I6453" s="28">
        <v>0.5</v>
      </c>
      <c r="J6453" s="28">
        <v>5.23</v>
      </c>
      <c r="K6453" s="28">
        <v>291.84</v>
      </c>
      <c r="L6453" s="28">
        <v>4.66</v>
      </c>
      <c r="M6453" s="28" t="s">
        <v>48</v>
      </c>
      <c r="N6453" s="28">
        <v>90.36</v>
      </c>
    </row>
    <row r="6454">
      <c r="A6454" s="28">
        <v>6453.0</v>
      </c>
      <c r="B6454" s="28">
        <v>23.0</v>
      </c>
      <c r="C6454" s="28" t="s">
        <v>44</v>
      </c>
      <c r="D6454" s="28">
        <v>1.11</v>
      </c>
      <c r="E6454" s="28">
        <v>9.11</v>
      </c>
      <c r="F6454" s="28">
        <v>8.34</v>
      </c>
      <c r="G6454" s="28">
        <v>79.76</v>
      </c>
      <c r="H6454" s="28" t="s">
        <v>45</v>
      </c>
      <c r="I6454" s="28">
        <v>1.44</v>
      </c>
      <c r="J6454" s="28">
        <v>6.17</v>
      </c>
      <c r="K6454" s="28">
        <v>307.82</v>
      </c>
      <c r="L6454" s="28">
        <v>4.07</v>
      </c>
      <c r="M6454" s="28" t="s">
        <v>48</v>
      </c>
      <c r="N6454" s="28">
        <v>100.0</v>
      </c>
    </row>
    <row r="6455">
      <c r="A6455" s="28">
        <v>6454.0</v>
      </c>
      <c r="B6455" s="28">
        <v>19.0</v>
      </c>
      <c r="C6455" s="28" t="s">
        <v>44</v>
      </c>
      <c r="D6455" s="28">
        <v>4.94</v>
      </c>
      <c r="E6455" s="28">
        <v>2.03</v>
      </c>
      <c r="F6455" s="28">
        <v>7.96</v>
      </c>
      <c r="G6455" s="28">
        <v>66.01</v>
      </c>
      <c r="H6455" s="28" t="s">
        <v>51</v>
      </c>
      <c r="I6455" s="28">
        <v>1.69</v>
      </c>
      <c r="J6455" s="28">
        <v>6.15</v>
      </c>
      <c r="K6455" s="28">
        <v>271.97</v>
      </c>
      <c r="L6455" s="28">
        <v>8.0</v>
      </c>
      <c r="M6455" s="28" t="s">
        <v>48</v>
      </c>
      <c r="N6455" s="28">
        <v>36.22</v>
      </c>
    </row>
    <row r="6456">
      <c r="A6456" s="28">
        <v>6455.0</v>
      </c>
      <c r="B6456" s="28">
        <v>20.0</v>
      </c>
      <c r="C6456" s="28" t="s">
        <v>44</v>
      </c>
      <c r="D6456" s="28">
        <v>4.86</v>
      </c>
      <c r="E6456" s="28">
        <v>4.33</v>
      </c>
      <c r="F6456" s="28">
        <v>8.83</v>
      </c>
      <c r="G6456" s="28">
        <v>76.88</v>
      </c>
      <c r="H6456" s="28" t="s">
        <v>45</v>
      </c>
      <c r="I6456" s="28">
        <v>1.62</v>
      </c>
      <c r="J6456" s="28">
        <v>9.83</v>
      </c>
      <c r="K6456" s="28">
        <v>247.91</v>
      </c>
      <c r="L6456" s="28">
        <v>10.21</v>
      </c>
      <c r="M6456" s="28" t="s">
        <v>48</v>
      </c>
      <c r="N6456" s="28">
        <v>55.84</v>
      </c>
    </row>
    <row r="6457">
      <c r="A6457" s="28">
        <v>6456.0</v>
      </c>
      <c r="B6457" s="28">
        <v>20.0</v>
      </c>
      <c r="C6457" s="28" t="s">
        <v>44</v>
      </c>
      <c r="D6457" s="28">
        <v>1.71</v>
      </c>
      <c r="E6457" s="28">
        <v>4.28</v>
      </c>
      <c r="F6457" s="28">
        <v>6.99</v>
      </c>
      <c r="G6457" s="28">
        <v>62.49</v>
      </c>
      <c r="H6457" s="28" t="s">
        <v>45</v>
      </c>
      <c r="I6457" s="28">
        <v>3.38</v>
      </c>
      <c r="J6457" s="28">
        <v>3.69</v>
      </c>
      <c r="K6457" s="28">
        <v>298.23</v>
      </c>
      <c r="L6457" s="28">
        <v>6.44</v>
      </c>
      <c r="M6457" s="28" t="s">
        <v>48</v>
      </c>
      <c r="N6457" s="28">
        <v>71.47</v>
      </c>
    </row>
    <row r="6458">
      <c r="A6458" s="28">
        <v>6457.0</v>
      </c>
      <c r="B6458" s="28">
        <v>19.0</v>
      </c>
      <c r="C6458" s="28" t="s">
        <v>49</v>
      </c>
      <c r="D6458" s="28">
        <v>3.8</v>
      </c>
      <c r="E6458" s="28">
        <v>2.1</v>
      </c>
      <c r="F6458" s="28">
        <v>7.49</v>
      </c>
      <c r="G6458" s="28">
        <v>94.28</v>
      </c>
      <c r="H6458" s="28" t="s">
        <v>47</v>
      </c>
      <c r="I6458" s="28">
        <v>0.27</v>
      </c>
      <c r="J6458" s="28">
        <v>6.53</v>
      </c>
      <c r="K6458" s="28">
        <v>268.85</v>
      </c>
      <c r="L6458" s="28">
        <v>6.42</v>
      </c>
      <c r="M6458" s="28" t="s">
        <v>48</v>
      </c>
      <c r="N6458" s="28">
        <v>50.25</v>
      </c>
    </row>
    <row r="6459">
      <c r="A6459" s="28">
        <v>6458.0</v>
      </c>
      <c r="B6459" s="28">
        <v>19.0</v>
      </c>
      <c r="C6459" s="28" t="s">
        <v>49</v>
      </c>
      <c r="D6459" s="28">
        <v>6.91</v>
      </c>
      <c r="E6459" s="28">
        <v>1.88</v>
      </c>
      <c r="F6459" s="28">
        <v>8.3</v>
      </c>
      <c r="G6459" s="28">
        <v>60.53</v>
      </c>
      <c r="H6459" s="28" t="s">
        <v>51</v>
      </c>
      <c r="I6459" s="28">
        <v>3.65</v>
      </c>
      <c r="J6459" s="28">
        <v>9.45</v>
      </c>
      <c r="K6459" s="28">
        <v>246.99</v>
      </c>
      <c r="L6459" s="28">
        <v>14.73</v>
      </c>
      <c r="M6459" s="28" t="s">
        <v>46</v>
      </c>
      <c r="N6459" s="28">
        <v>17.46</v>
      </c>
    </row>
    <row r="6460">
      <c r="A6460" s="28">
        <v>6459.0</v>
      </c>
      <c r="B6460" s="28">
        <v>19.0</v>
      </c>
      <c r="C6460" s="28" t="s">
        <v>44</v>
      </c>
      <c r="D6460" s="28">
        <v>1.39</v>
      </c>
      <c r="E6460" s="28">
        <v>4.46</v>
      </c>
      <c r="F6460" s="28">
        <v>8.2</v>
      </c>
      <c r="G6460" s="28">
        <v>97.57</v>
      </c>
      <c r="H6460" s="28" t="s">
        <v>51</v>
      </c>
      <c r="I6460" s="28">
        <v>2.63</v>
      </c>
      <c r="J6460" s="28">
        <v>2.92</v>
      </c>
      <c r="K6460" s="28">
        <v>282.85</v>
      </c>
      <c r="L6460" s="28">
        <v>0.77</v>
      </c>
      <c r="M6460" s="28" t="s">
        <v>48</v>
      </c>
      <c r="N6460" s="28">
        <v>91.09</v>
      </c>
    </row>
    <row r="6461">
      <c r="A6461" s="28">
        <v>6460.0</v>
      </c>
      <c r="B6461" s="28">
        <v>19.0</v>
      </c>
      <c r="C6461" s="28" t="s">
        <v>44</v>
      </c>
      <c r="D6461" s="28">
        <v>0.15</v>
      </c>
      <c r="E6461" s="28">
        <v>9.93</v>
      </c>
      <c r="F6461" s="28">
        <v>7.59</v>
      </c>
      <c r="G6461" s="28">
        <v>94.52</v>
      </c>
      <c r="H6461" s="28" t="s">
        <v>45</v>
      </c>
      <c r="I6461" s="28">
        <v>0.86</v>
      </c>
      <c r="J6461" s="28">
        <v>2.02</v>
      </c>
      <c r="K6461" s="28">
        <v>329.55</v>
      </c>
      <c r="L6461" s="28">
        <v>1.04</v>
      </c>
      <c r="M6461" s="28" t="s">
        <v>48</v>
      </c>
      <c r="N6461" s="28">
        <v>100.0</v>
      </c>
    </row>
    <row r="6462">
      <c r="A6462" s="28">
        <v>6461.0</v>
      </c>
      <c r="B6462" s="28">
        <v>19.0</v>
      </c>
      <c r="C6462" s="28" t="s">
        <v>49</v>
      </c>
      <c r="D6462" s="28">
        <v>5.22</v>
      </c>
      <c r="E6462" s="28">
        <v>6.12</v>
      </c>
      <c r="F6462" s="28">
        <v>6.5</v>
      </c>
      <c r="G6462" s="28">
        <v>90.1</v>
      </c>
      <c r="H6462" s="28" t="s">
        <v>47</v>
      </c>
      <c r="I6462" s="28">
        <v>1.13</v>
      </c>
      <c r="J6462" s="28">
        <v>11.0</v>
      </c>
      <c r="K6462" s="28">
        <v>250.31</v>
      </c>
      <c r="L6462" s="28">
        <v>11.21</v>
      </c>
      <c r="M6462" s="28" t="s">
        <v>46</v>
      </c>
      <c r="N6462" s="28">
        <v>57.31</v>
      </c>
    </row>
    <row r="6463">
      <c r="A6463" s="28">
        <v>6462.0</v>
      </c>
      <c r="B6463" s="28">
        <v>20.0</v>
      </c>
      <c r="C6463" s="28" t="s">
        <v>49</v>
      </c>
      <c r="D6463" s="28">
        <v>0.43</v>
      </c>
      <c r="E6463" s="28">
        <v>6.6</v>
      </c>
      <c r="F6463" s="28">
        <v>5.37</v>
      </c>
      <c r="G6463" s="28">
        <v>99.3</v>
      </c>
      <c r="H6463" s="28" t="s">
        <v>45</v>
      </c>
      <c r="I6463" s="28">
        <v>0.49</v>
      </c>
      <c r="J6463" s="28">
        <v>4.43</v>
      </c>
      <c r="K6463" s="28">
        <v>313.24</v>
      </c>
      <c r="L6463" s="28">
        <v>4.19</v>
      </c>
      <c r="M6463" s="28" t="s">
        <v>48</v>
      </c>
      <c r="N6463" s="28">
        <v>83.27</v>
      </c>
    </row>
    <row r="6464">
      <c r="A6464" s="28">
        <v>6463.0</v>
      </c>
      <c r="B6464" s="28">
        <v>17.0</v>
      </c>
      <c r="C6464" s="28" t="s">
        <v>49</v>
      </c>
      <c r="D6464" s="28">
        <v>7.84</v>
      </c>
      <c r="E6464" s="28">
        <v>5.24</v>
      </c>
      <c r="F6464" s="28">
        <v>8.39</v>
      </c>
      <c r="G6464" s="28">
        <v>62.15</v>
      </c>
      <c r="H6464" s="28" t="s">
        <v>45</v>
      </c>
      <c r="I6464" s="28">
        <v>2.3</v>
      </c>
      <c r="J6464" s="28">
        <v>11.21</v>
      </c>
      <c r="K6464" s="28">
        <v>234.51</v>
      </c>
      <c r="L6464" s="28">
        <v>16.88</v>
      </c>
      <c r="M6464" s="28" t="s">
        <v>46</v>
      </c>
      <c r="N6464" s="28">
        <v>42.07</v>
      </c>
    </row>
    <row r="6465">
      <c r="A6465" s="28">
        <v>6464.0</v>
      </c>
      <c r="B6465" s="28">
        <v>17.0</v>
      </c>
      <c r="C6465" s="28" t="s">
        <v>49</v>
      </c>
      <c r="D6465" s="28">
        <v>4.88</v>
      </c>
      <c r="E6465" s="28">
        <v>6.96</v>
      </c>
      <c r="F6465" s="28">
        <v>7.88</v>
      </c>
      <c r="G6465" s="28">
        <v>85.66</v>
      </c>
      <c r="H6465" s="28" t="s">
        <v>47</v>
      </c>
      <c r="I6465" s="28">
        <v>2.97</v>
      </c>
      <c r="J6465" s="28">
        <v>9.67</v>
      </c>
      <c r="K6465" s="28">
        <v>276.23</v>
      </c>
      <c r="L6465" s="28">
        <v>10.54</v>
      </c>
      <c r="M6465" s="28" t="s">
        <v>48</v>
      </c>
      <c r="N6465" s="28">
        <v>80.06</v>
      </c>
    </row>
    <row r="6466">
      <c r="A6466" s="28">
        <v>6465.0</v>
      </c>
      <c r="B6466" s="28">
        <v>24.0</v>
      </c>
      <c r="C6466" s="28" t="s">
        <v>44</v>
      </c>
      <c r="D6466" s="28">
        <v>3.76</v>
      </c>
      <c r="E6466" s="28">
        <v>9.61</v>
      </c>
      <c r="F6466" s="28">
        <v>8.19</v>
      </c>
      <c r="G6466" s="28">
        <v>93.97</v>
      </c>
      <c r="H6466" s="28" t="s">
        <v>47</v>
      </c>
      <c r="I6466" s="28">
        <v>2.9</v>
      </c>
      <c r="J6466" s="28">
        <v>8.83</v>
      </c>
      <c r="K6466" s="28">
        <v>275.39</v>
      </c>
      <c r="L6466" s="28">
        <v>8.14</v>
      </c>
      <c r="M6466" s="28" t="s">
        <v>48</v>
      </c>
      <c r="N6466" s="28">
        <v>90.8</v>
      </c>
    </row>
    <row r="6467">
      <c r="A6467" s="28">
        <v>6466.0</v>
      </c>
      <c r="B6467" s="28">
        <v>17.0</v>
      </c>
      <c r="C6467" s="28" t="s">
        <v>49</v>
      </c>
      <c r="D6467" s="28">
        <v>3.44</v>
      </c>
      <c r="E6467" s="28">
        <v>6.3</v>
      </c>
      <c r="F6467" s="28">
        <v>4.7</v>
      </c>
      <c r="G6467" s="28">
        <v>65.06</v>
      </c>
      <c r="H6467" s="28" t="s">
        <v>47</v>
      </c>
      <c r="I6467" s="28">
        <v>4.81</v>
      </c>
      <c r="J6467" s="28">
        <v>4.99</v>
      </c>
      <c r="K6467" s="28">
        <v>271.47</v>
      </c>
      <c r="L6467" s="28">
        <v>7.92</v>
      </c>
      <c r="M6467" s="28" t="s">
        <v>48</v>
      </c>
      <c r="N6467" s="28">
        <v>57.04</v>
      </c>
    </row>
    <row r="6468">
      <c r="A6468" s="28">
        <v>6467.0</v>
      </c>
      <c r="B6468" s="28">
        <v>21.0</v>
      </c>
      <c r="C6468" s="28" t="s">
        <v>52</v>
      </c>
      <c r="D6468" s="28">
        <v>4.58</v>
      </c>
      <c r="E6468" s="28">
        <v>1.59</v>
      </c>
      <c r="F6468" s="28">
        <v>5.57</v>
      </c>
      <c r="G6468" s="28">
        <v>83.39</v>
      </c>
      <c r="H6468" s="28" t="s">
        <v>51</v>
      </c>
      <c r="I6468" s="28">
        <v>1.48</v>
      </c>
      <c r="J6468" s="28">
        <v>9.28</v>
      </c>
      <c r="K6468" s="28">
        <v>259.72</v>
      </c>
      <c r="L6468" s="28">
        <v>11.61</v>
      </c>
      <c r="M6468" s="28" t="s">
        <v>48</v>
      </c>
      <c r="N6468" s="28">
        <v>44.3406672406064</v>
      </c>
    </row>
    <row r="6469">
      <c r="A6469" s="28">
        <v>6468.0</v>
      </c>
      <c r="B6469" s="28">
        <v>17.0</v>
      </c>
      <c r="C6469" s="28" t="s">
        <v>49</v>
      </c>
      <c r="D6469" s="28">
        <v>0.72</v>
      </c>
      <c r="E6469" s="28">
        <v>5.44</v>
      </c>
      <c r="F6469" s="28">
        <v>6.12</v>
      </c>
      <c r="G6469" s="28">
        <v>75.76</v>
      </c>
      <c r="H6469" s="28" t="s">
        <v>45</v>
      </c>
      <c r="I6469" s="28">
        <v>3.81</v>
      </c>
      <c r="J6469" s="28">
        <v>6.38</v>
      </c>
      <c r="K6469" s="28">
        <v>323.02</v>
      </c>
      <c r="L6469" s="28">
        <v>3.17</v>
      </c>
      <c r="M6469" s="28" t="s">
        <v>48</v>
      </c>
      <c r="N6469" s="28">
        <v>80.74</v>
      </c>
    </row>
    <row r="6470">
      <c r="A6470" s="28">
        <v>6469.0</v>
      </c>
      <c r="B6470" s="28">
        <v>20.0</v>
      </c>
      <c r="C6470" s="28" t="s">
        <v>44</v>
      </c>
      <c r="D6470" s="28">
        <v>7.44</v>
      </c>
      <c r="E6470" s="28">
        <v>9.93</v>
      </c>
      <c r="F6470" s="28">
        <v>8.19</v>
      </c>
      <c r="G6470" s="28">
        <v>77.43</v>
      </c>
      <c r="H6470" s="28" t="s">
        <v>47</v>
      </c>
      <c r="I6470" s="28">
        <v>3.62</v>
      </c>
      <c r="J6470" s="28">
        <v>11.37</v>
      </c>
      <c r="K6470" s="28">
        <v>221.88</v>
      </c>
      <c r="L6470" s="28">
        <v>16.21</v>
      </c>
      <c r="M6470" s="28" t="s">
        <v>46</v>
      </c>
      <c r="N6470" s="28">
        <v>85.6469218428216</v>
      </c>
    </row>
    <row r="6471">
      <c r="A6471" s="28">
        <v>6470.0</v>
      </c>
      <c r="B6471" s="28">
        <v>19.0</v>
      </c>
      <c r="C6471" s="28" t="s">
        <v>44</v>
      </c>
      <c r="D6471" s="28">
        <v>5.01</v>
      </c>
      <c r="E6471" s="28">
        <v>4.49</v>
      </c>
      <c r="F6471" s="28">
        <v>8.46</v>
      </c>
      <c r="G6471" s="28">
        <v>96.5</v>
      </c>
      <c r="H6471" s="28" t="s">
        <v>51</v>
      </c>
      <c r="I6471" s="28">
        <v>0.31</v>
      </c>
      <c r="J6471" s="28">
        <v>9.08</v>
      </c>
      <c r="K6471" s="28">
        <v>263.17</v>
      </c>
      <c r="L6471" s="28">
        <v>11.07</v>
      </c>
      <c r="M6471" s="28" t="s">
        <v>46</v>
      </c>
      <c r="N6471" s="28">
        <v>70.32</v>
      </c>
    </row>
    <row r="6472">
      <c r="A6472" s="28">
        <v>6471.0</v>
      </c>
      <c r="B6472" s="28">
        <v>22.0</v>
      </c>
      <c r="C6472" s="28" t="s">
        <v>44</v>
      </c>
      <c r="D6472" s="28">
        <v>1.47</v>
      </c>
      <c r="E6472" s="28">
        <v>6.34</v>
      </c>
      <c r="F6472" s="28">
        <v>5.42</v>
      </c>
      <c r="G6472" s="28">
        <v>81.55</v>
      </c>
      <c r="H6472" s="28" t="s">
        <v>45</v>
      </c>
      <c r="I6472" s="28">
        <v>4.65</v>
      </c>
      <c r="J6472" s="28">
        <v>6.82</v>
      </c>
      <c r="K6472" s="28">
        <v>302.43</v>
      </c>
      <c r="L6472" s="28">
        <v>1.26</v>
      </c>
      <c r="M6472" s="28" t="s">
        <v>48</v>
      </c>
      <c r="N6472" s="28">
        <v>82.02</v>
      </c>
    </row>
    <row r="6473">
      <c r="A6473" s="28">
        <v>6472.0</v>
      </c>
      <c r="B6473" s="28">
        <v>22.0</v>
      </c>
      <c r="C6473" s="28" t="s">
        <v>49</v>
      </c>
      <c r="D6473" s="28">
        <v>4.5</v>
      </c>
      <c r="E6473" s="28">
        <v>1.96</v>
      </c>
      <c r="F6473" s="28">
        <v>7.43</v>
      </c>
      <c r="G6473" s="28">
        <v>63.73</v>
      </c>
      <c r="H6473" s="28" t="s">
        <v>45</v>
      </c>
      <c r="I6473" s="28">
        <v>4.66</v>
      </c>
      <c r="J6473" s="28">
        <v>8.9</v>
      </c>
      <c r="K6473" s="28">
        <v>273.59</v>
      </c>
      <c r="L6473" s="28">
        <v>11.12</v>
      </c>
      <c r="M6473" s="28" t="s">
        <v>48</v>
      </c>
      <c r="N6473" s="28">
        <v>42.4</v>
      </c>
    </row>
    <row r="6474">
      <c r="A6474" s="28">
        <v>6473.0</v>
      </c>
      <c r="B6474" s="28">
        <v>21.0</v>
      </c>
      <c r="C6474" s="28" t="s">
        <v>44</v>
      </c>
      <c r="D6474" s="28">
        <v>1.07</v>
      </c>
      <c r="E6474" s="28">
        <v>2.27</v>
      </c>
      <c r="F6474" s="28">
        <v>4.39</v>
      </c>
      <c r="G6474" s="28">
        <v>97.49</v>
      </c>
      <c r="H6474" s="28" t="s">
        <v>45</v>
      </c>
      <c r="I6474" s="28">
        <v>1.98</v>
      </c>
      <c r="J6474" s="28">
        <v>7.05</v>
      </c>
      <c r="K6474" s="28">
        <v>307.5</v>
      </c>
      <c r="L6474" s="28">
        <v>2.02</v>
      </c>
      <c r="M6474" s="28" t="s">
        <v>48</v>
      </c>
      <c r="N6474" s="28">
        <v>61.24</v>
      </c>
    </row>
    <row r="6475">
      <c r="A6475" s="28">
        <v>6474.0</v>
      </c>
      <c r="B6475" s="28">
        <v>20.0</v>
      </c>
      <c r="C6475" s="28" t="s">
        <v>44</v>
      </c>
      <c r="D6475" s="28">
        <v>0.14</v>
      </c>
      <c r="E6475" s="28">
        <v>8.87</v>
      </c>
      <c r="F6475" s="28">
        <v>6.05</v>
      </c>
      <c r="G6475" s="28">
        <v>67.41</v>
      </c>
      <c r="H6475" s="28" t="s">
        <v>45</v>
      </c>
      <c r="I6475" s="28">
        <v>2.09</v>
      </c>
      <c r="J6475" s="28">
        <v>2.55</v>
      </c>
      <c r="K6475" s="28">
        <v>313.98</v>
      </c>
      <c r="L6475" s="28">
        <v>-0.29</v>
      </c>
      <c r="M6475" s="28" t="s">
        <v>48</v>
      </c>
      <c r="N6475" s="28">
        <v>94.74</v>
      </c>
    </row>
    <row r="6476">
      <c r="A6476" s="28">
        <v>6475.0</v>
      </c>
      <c r="B6476" s="28">
        <v>16.0</v>
      </c>
      <c r="C6476" s="28" t="s">
        <v>49</v>
      </c>
      <c r="D6476" s="28">
        <v>5.04</v>
      </c>
      <c r="E6476" s="28">
        <v>3.7</v>
      </c>
      <c r="F6476" s="28">
        <v>6.43</v>
      </c>
      <c r="G6476" s="28">
        <v>95.71</v>
      </c>
      <c r="H6476" s="28" t="s">
        <v>45</v>
      </c>
      <c r="I6476" s="28">
        <v>4.1</v>
      </c>
      <c r="J6476" s="28">
        <v>10.27</v>
      </c>
      <c r="K6476" s="28">
        <v>254.48</v>
      </c>
      <c r="L6476" s="28">
        <v>13.34</v>
      </c>
      <c r="M6476" s="28" t="s">
        <v>46</v>
      </c>
      <c r="N6476" s="28">
        <v>46.45</v>
      </c>
    </row>
    <row r="6477">
      <c r="A6477" s="28">
        <v>6476.0</v>
      </c>
      <c r="B6477" s="28">
        <v>18.0</v>
      </c>
      <c r="C6477" s="28" t="s">
        <v>44</v>
      </c>
      <c r="D6477" s="28">
        <v>5.19</v>
      </c>
      <c r="E6477" s="28">
        <v>3.75</v>
      </c>
      <c r="F6477" s="28">
        <v>7.83</v>
      </c>
      <c r="G6477" s="28">
        <v>98.84</v>
      </c>
      <c r="H6477" s="28" t="s">
        <v>45</v>
      </c>
      <c r="I6477" s="28">
        <v>2.48</v>
      </c>
      <c r="J6477" s="28">
        <v>9.25</v>
      </c>
      <c r="K6477" s="28">
        <v>252.49</v>
      </c>
      <c r="L6477" s="28">
        <v>11.93</v>
      </c>
      <c r="M6477" s="28" t="s">
        <v>46</v>
      </c>
      <c r="N6477" s="28">
        <v>61.31</v>
      </c>
    </row>
    <row r="6478">
      <c r="A6478" s="28">
        <v>6477.0</v>
      </c>
      <c r="B6478" s="28">
        <v>24.0</v>
      </c>
      <c r="C6478" s="28" t="s">
        <v>44</v>
      </c>
      <c r="D6478" s="28">
        <v>4.67</v>
      </c>
      <c r="E6478" s="28">
        <v>4.48</v>
      </c>
      <c r="F6478" s="28">
        <v>8.46</v>
      </c>
      <c r="G6478" s="28">
        <v>95.11</v>
      </c>
      <c r="H6478" s="28" t="s">
        <v>45</v>
      </c>
      <c r="I6478" s="28">
        <v>4.0</v>
      </c>
      <c r="J6478" s="28">
        <v>7.5</v>
      </c>
      <c r="K6478" s="28">
        <v>250.17</v>
      </c>
      <c r="L6478" s="28">
        <v>13.81</v>
      </c>
      <c r="M6478" s="28" t="s">
        <v>48</v>
      </c>
      <c r="N6478" s="28">
        <v>60.82</v>
      </c>
    </row>
    <row r="6479">
      <c r="A6479" s="28">
        <v>6478.0</v>
      </c>
      <c r="B6479" s="28">
        <v>16.0</v>
      </c>
      <c r="C6479" s="28" t="s">
        <v>44</v>
      </c>
      <c r="D6479" s="28">
        <v>1.47</v>
      </c>
      <c r="E6479" s="28">
        <v>9.7</v>
      </c>
      <c r="F6479" s="28">
        <v>5.69</v>
      </c>
      <c r="G6479" s="28">
        <v>87.09</v>
      </c>
      <c r="H6479" s="28" t="s">
        <v>45</v>
      </c>
      <c r="I6479" s="28">
        <v>0.18</v>
      </c>
      <c r="J6479" s="28">
        <v>6.89</v>
      </c>
      <c r="K6479" s="28">
        <v>307.42</v>
      </c>
      <c r="L6479" s="28">
        <v>4.06</v>
      </c>
      <c r="M6479" s="28" t="s">
        <v>50</v>
      </c>
      <c r="N6479" s="28">
        <v>100.0</v>
      </c>
    </row>
    <row r="6480">
      <c r="A6480" s="28">
        <v>6479.0</v>
      </c>
      <c r="B6480" s="28">
        <v>20.0</v>
      </c>
      <c r="C6480" s="28" t="s">
        <v>44</v>
      </c>
      <c r="D6480" s="28">
        <v>4.83</v>
      </c>
      <c r="E6480" s="28">
        <v>1.76</v>
      </c>
      <c r="F6480" s="28">
        <v>6.64</v>
      </c>
      <c r="G6480" s="28">
        <v>89.74</v>
      </c>
      <c r="H6480" s="28" t="s">
        <v>45</v>
      </c>
      <c r="I6480" s="28">
        <v>1.25</v>
      </c>
      <c r="J6480" s="28">
        <v>10.81</v>
      </c>
      <c r="K6480" s="28">
        <v>264.14</v>
      </c>
      <c r="L6480" s="28">
        <v>11.83</v>
      </c>
      <c r="M6480" s="28" t="s">
        <v>48</v>
      </c>
      <c r="N6480" s="28">
        <v>51.3573103786355</v>
      </c>
    </row>
    <row r="6481">
      <c r="A6481" s="28">
        <v>6480.0</v>
      </c>
      <c r="B6481" s="28">
        <v>17.0</v>
      </c>
      <c r="C6481" s="28" t="s">
        <v>44</v>
      </c>
      <c r="D6481" s="28">
        <v>0.45</v>
      </c>
      <c r="E6481" s="28">
        <v>8.37</v>
      </c>
      <c r="F6481" s="28">
        <v>7.24</v>
      </c>
      <c r="G6481" s="28">
        <v>87.99</v>
      </c>
      <c r="H6481" s="28" t="s">
        <v>45</v>
      </c>
      <c r="I6481" s="28">
        <v>0.46</v>
      </c>
      <c r="J6481" s="28">
        <v>1.74</v>
      </c>
      <c r="K6481" s="28">
        <v>299.94</v>
      </c>
      <c r="L6481" s="28">
        <v>1.87</v>
      </c>
      <c r="M6481" s="28" t="s">
        <v>48</v>
      </c>
      <c r="N6481" s="28">
        <v>100.0</v>
      </c>
    </row>
    <row r="6482">
      <c r="A6482" s="28">
        <v>6481.0</v>
      </c>
      <c r="B6482" s="28">
        <v>19.0</v>
      </c>
      <c r="C6482" s="28" t="s">
        <v>49</v>
      </c>
      <c r="D6482" s="28">
        <v>4.87</v>
      </c>
      <c r="E6482" s="28">
        <v>4.07</v>
      </c>
      <c r="F6482" s="28">
        <v>5.64</v>
      </c>
      <c r="G6482" s="28">
        <v>78.42</v>
      </c>
      <c r="H6482" s="28" t="s">
        <v>45</v>
      </c>
      <c r="I6482" s="28">
        <v>2.27</v>
      </c>
      <c r="J6482" s="28">
        <v>10.5</v>
      </c>
      <c r="K6482" s="28">
        <v>257.5</v>
      </c>
      <c r="L6482" s="28">
        <v>12.48</v>
      </c>
      <c r="M6482" s="28" t="s">
        <v>48</v>
      </c>
      <c r="N6482" s="28">
        <v>54.27</v>
      </c>
    </row>
    <row r="6483">
      <c r="A6483" s="28">
        <v>6482.0</v>
      </c>
      <c r="B6483" s="28">
        <v>16.0</v>
      </c>
      <c r="C6483" s="28" t="s">
        <v>49</v>
      </c>
      <c r="D6483" s="28">
        <v>4.43</v>
      </c>
      <c r="E6483" s="28">
        <v>8.65</v>
      </c>
      <c r="F6483" s="28">
        <v>8.93</v>
      </c>
      <c r="G6483" s="28">
        <v>70.98</v>
      </c>
      <c r="H6483" s="28" t="s">
        <v>45</v>
      </c>
      <c r="I6483" s="28">
        <v>4.27</v>
      </c>
      <c r="J6483" s="28">
        <v>6.45</v>
      </c>
      <c r="K6483" s="28">
        <v>264.08</v>
      </c>
      <c r="L6483" s="28">
        <v>11.97</v>
      </c>
      <c r="M6483" s="28" t="s">
        <v>48</v>
      </c>
      <c r="N6483" s="28">
        <v>88.58</v>
      </c>
    </row>
    <row r="6484">
      <c r="A6484" s="28">
        <v>6483.0</v>
      </c>
      <c r="B6484" s="28">
        <v>18.0</v>
      </c>
      <c r="C6484" s="28" t="s">
        <v>44</v>
      </c>
      <c r="D6484" s="28">
        <v>5.24</v>
      </c>
      <c r="E6484" s="28">
        <v>9.93</v>
      </c>
      <c r="F6484" s="28">
        <v>8.38</v>
      </c>
      <c r="G6484" s="28">
        <v>71.4</v>
      </c>
      <c r="H6484" s="28" t="s">
        <v>51</v>
      </c>
      <c r="I6484" s="28">
        <v>2.85</v>
      </c>
      <c r="J6484" s="28">
        <v>7.27</v>
      </c>
      <c r="K6484" s="28">
        <v>251.27</v>
      </c>
      <c r="L6484" s="28">
        <v>12.78</v>
      </c>
      <c r="M6484" s="28" t="s">
        <v>46</v>
      </c>
      <c r="N6484" s="28">
        <v>94.1620785973486</v>
      </c>
    </row>
    <row r="6485">
      <c r="A6485" s="28">
        <v>6484.0</v>
      </c>
      <c r="B6485" s="28">
        <v>22.0</v>
      </c>
      <c r="C6485" s="28" t="s">
        <v>44</v>
      </c>
      <c r="D6485" s="28">
        <v>7.16</v>
      </c>
      <c r="E6485" s="28">
        <v>4.14</v>
      </c>
      <c r="F6485" s="28">
        <v>5.48</v>
      </c>
      <c r="G6485" s="28">
        <v>89.25</v>
      </c>
      <c r="H6485" s="28" t="s">
        <v>51</v>
      </c>
      <c r="I6485" s="28">
        <v>2.6</v>
      </c>
      <c r="J6485" s="28">
        <v>8.37</v>
      </c>
      <c r="K6485" s="28">
        <v>232.88</v>
      </c>
      <c r="L6485" s="28">
        <v>17.7</v>
      </c>
      <c r="M6485" s="28" t="s">
        <v>46</v>
      </c>
      <c r="N6485" s="28">
        <v>40.95</v>
      </c>
    </row>
    <row r="6486">
      <c r="A6486" s="28">
        <v>6485.0</v>
      </c>
      <c r="B6486" s="28">
        <v>18.0</v>
      </c>
      <c r="C6486" s="28" t="s">
        <v>49</v>
      </c>
      <c r="D6486" s="28">
        <v>6.8</v>
      </c>
      <c r="E6486" s="28">
        <v>2.16</v>
      </c>
      <c r="F6486" s="28">
        <v>6.54</v>
      </c>
      <c r="G6486" s="28">
        <v>85.04</v>
      </c>
      <c r="H6486" s="28" t="s">
        <v>45</v>
      </c>
      <c r="I6486" s="28">
        <v>1.83</v>
      </c>
      <c r="J6486" s="28">
        <v>12.41</v>
      </c>
      <c r="K6486" s="28">
        <v>237.33</v>
      </c>
      <c r="L6486" s="28">
        <v>13.17</v>
      </c>
      <c r="M6486" s="28" t="s">
        <v>46</v>
      </c>
      <c r="N6486" s="28">
        <v>27.17</v>
      </c>
    </row>
    <row r="6487">
      <c r="A6487" s="28">
        <v>6486.0</v>
      </c>
      <c r="B6487" s="28">
        <v>19.0</v>
      </c>
      <c r="C6487" s="28" t="s">
        <v>44</v>
      </c>
      <c r="D6487" s="28">
        <v>7.85</v>
      </c>
      <c r="E6487" s="28">
        <v>2.3</v>
      </c>
      <c r="F6487" s="28">
        <v>5.15</v>
      </c>
      <c r="G6487" s="28">
        <v>83.4</v>
      </c>
      <c r="H6487" s="28" t="s">
        <v>45</v>
      </c>
      <c r="I6487" s="28">
        <v>0.32</v>
      </c>
      <c r="J6487" s="28">
        <v>12.65</v>
      </c>
      <c r="K6487" s="28">
        <v>234.74</v>
      </c>
      <c r="L6487" s="28">
        <v>19.67</v>
      </c>
      <c r="M6487" s="28" t="s">
        <v>46</v>
      </c>
      <c r="N6487" s="28">
        <v>16.84</v>
      </c>
    </row>
    <row r="6488">
      <c r="A6488" s="28">
        <v>6487.0</v>
      </c>
      <c r="B6488" s="28">
        <v>17.0</v>
      </c>
      <c r="C6488" s="28" t="s">
        <v>44</v>
      </c>
      <c r="D6488" s="28">
        <v>7.81</v>
      </c>
      <c r="E6488" s="28">
        <v>7.83</v>
      </c>
      <c r="F6488" s="28">
        <v>6.57</v>
      </c>
      <c r="G6488" s="28">
        <v>86.1</v>
      </c>
      <c r="H6488" s="28" t="s">
        <v>47</v>
      </c>
      <c r="I6488" s="28">
        <v>3.83</v>
      </c>
      <c r="J6488" s="28">
        <v>9.08</v>
      </c>
      <c r="K6488" s="28">
        <v>226.23</v>
      </c>
      <c r="L6488" s="28">
        <v>14.29</v>
      </c>
      <c r="M6488" s="28" t="s">
        <v>46</v>
      </c>
      <c r="N6488" s="28">
        <v>63.585021014734</v>
      </c>
    </row>
    <row r="6489">
      <c r="A6489" s="28">
        <v>6488.0</v>
      </c>
      <c r="B6489" s="28">
        <v>18.0</v>
      </c>
      <c r="C6489" s="28" t="s">
        <v>49</v>
      </c>
      <c r="D6489" s="28">
        <v>6.18</v>
      </c>
      <c r="E6489" s="28">
        <v>2.3</v>
      </c>
      <c r="F6489" s="28">
        <v>7.42</v>
      </c>
      <c r="G6489" s="28">
        <v>90.99</v>
      </c>
      <c r="H6489" s="28" t="s">
        <v>51</v>
      </c>
      <c r="I6489" s="28">
        <v>2.85</v>
      </c>
      <c r="J6489" s="28">
        <v>10.35</v>
      </c>
      <c r="K6489" s="28">
        <v>251.78</v>
      </c>
      <c r="L6489" s="28">
        <v>15.33</v>
      </c>
      <c r="M6489" s="28" t="s">
        <v>46</v>
      </c>
      <c r="N6489" s="28">
        <v>40.65</v>
      </c>
    </row>
    <row r="6490">
      <c r="A6490" s="28">
        <v>6489.0</v>
      </c>
      <c r="B6490" s="28">
        <v>24.0</v>
      </c>
      <c r="C6490" s="28" t="s">
        <v>44</v>
      </c>
      <c r="D6490" s="28">
        <v>7.65</v>
      </c>
      <c r="E6490" s="28">
        <v>3.34</v>
      </c>
      <c r="F6490" s="28">
        <v>4.43</v>
      </c>
      <c r="G6490" s="28">
        <v>89.93</v>
      </c>
      <c r="H6490" s="28" t="s">
        <v>47</v>
      </c>
      <c r="I6490" s="28">
        <v>4.65</v>
      </c>
      <c r="J6490" s="28">
        <v>9.25</v>
      </c>
      <c r="K6490" s="28">
        <v>214.29</v>
      </c>
      <c r="L6490" s="28">
        <v>15.61</v>
      </c>
      <c r="M6490" s="28" t="s">
        <v>46</v>
      </c>
      <c r="N6490" s="28">
        <v>21.31</v>
      </c>
    </row>
    <row r="6491">
      <c r="A6491" s="28">
        <v>6490.0</v>
      </c>
      <c r="B6491" s="28">
        <v>18.0</v>
      </c>
      <c r="C6491" s="28" t="s">
        <v>44</v>
      </c>
      <c r="D6491" s="28">
        <v>6.94</v>
      </c>
      <c r="E6491" s="28">
        <v>2.84</v>
      </c>
      <c r="F6491" s="28">
        <v>8.35</v>
      </c>
      <c r="G6491" s="28">
        <v>64.22</v>
      </c>
      <c r="H6491" s="28" t="s">
        <v>51</v>
      </c>
      <c r="I6491" s="28">
        <v>2.16</v>
      </c>
      <c r="J6491" s="28">
        <v>11.7</v>
      </c>
      <c r="K6491" s="28">
        <v>226.1</v>
      </c>
      <c r="L6491" s="28">
        <v>14.88</v>
      </c>
      <c r="M6491" s="28" t="s">
        <v>46</v>
      </c>
      <c r="N6491" s="28">
        <v>37.53</v>
      </c>
    </row>
    <row r="6492">
      <c r="A6492" s="28">
        <v>6491.0</v>
      </c>
      <c r="B6492" s="28">
        <v>20.0</v>
      </c>
      <c r="C6492" s="28" t="s">
        <v>44</v>
      </c>
      <c r="D6492" s="28">
        <v>5.82</v>
      </c>
      <c r="E6492" s="28">
        <v>4.2</v>
      </c>
      <c r="F6492" s="28">
        <v>6.97</v>
      </c>
      <c r="G6492" s="28">
        <v>74.52</v>
      </c>
      <c r="H6492" s="28" t="s">
        <v>45</v>
      </c>
      <c r="I6492" s="28">
        <v>2.01</v>
      </c>
      <c r="J6492" s="28">
        <v>8.87</v>
      </c>
      <c r="K6492" s="28">
        <v>236.42</v>
      </c>
      <c r="L6492" s="28">
        <v>15.51</v>
      </c>
      <c r="M6492" s="28" t="s">
        <v>46</v>
      </c>
      <c r="N6492" s="28">
        <v>47.7</v>
      </c>
    </row>
    <row r="6493">
      <c r="A6493" s="28">
        <v>6492.0</v>
      </c>
      <c r="B6493" s="28">
        <v>17.0</v>
      </c>
      <c r="C6493" s="28" t="s">
        <v>49</v>
      </c>
      <c r="D6493" s="28">
        <v>0.6</v>
      </c>
      <c r="E6493" s="28">
        <v>1.67</v>
      </c>
      <c r="F6493" s="28">
        <v>8.95</v>
      </c>
      <c r="G6493" s="28">
        <v>70.56</v>
      </c>
      <c r="H6493" s="28" t="s">
        <v>51</v>
      </c>
      <c r="I6493" s="28">
        <v>4.87</v>
      </c>
      <c r="J6493" s="28">
        <v>1.86</v>
      </c>
      <c r="K6493" s="28">
        <v>308.84</v>
      </c>
      <c r="L6493" s="28">
        <v>-1.52</v>
      </c>
      <c r="M6493" s="28" t="s">
        <v>48</v>
      </c>
      <c r="N6493" s="28">
        <v>64.4</v>
      </c>
    </row>
    <row r="6494">
      <c r="A6494" s="28">
        <v>6493.0</v>
      </c>
      <c r="B6494" s="28">
        <v>19.0</v>
      </c>
      <c r="C6494" s="28" t="s">
        <v>44</v>
      </c>
      <c r="D6494" s="28">
        <v>0.39</v>
      </c>
      <c r="E6494" s="28">
        <v>8.71</v>
      </c>
      <c r="F6494" s="28">
        <v>4.13</v>
      </c>
      <c r="G6494" s="28">
        <v>81.53</v>
      </c>
      <c r="H6494" s="28" t="s">
        <v>51</v>
      </c>
      <c r="I6494" s="28">
        <v>0.71</v>
      </c>
      <c r="J6494" s="28">
        <v>5.54</v>
      </c>
      <c r="K6494" s="28">
        <v>315.88</v>
      </c>
      <c r="L6494" s="28">
        <v>6.98</v>
      </c>
      <c r="M6494" s="28" t="s">
        <v>50</v>
      </c>
      <c r="N6494" s="28">
        <v>94.02</v>
      </c>
    </row>
    <row r="6495">
      <c r="A6495" s="28">
        <v>6494.0</v>
      </c>
      <c r="B6495" s="28">
        <v>22.0</v>
      </c>
      <c r="C6495" s="28" t="s">
        <v>44</v>
      </c>
      <c r="D6495" s="28">
        <v>6.7</v>
      </c>
      <c r="E6495" s="28">
        <v>8.74</v>
      </c>
      <c r="F6495" s="28">
        <v>8.16</v>
      </c>
      <c r="G6495" s="28">
        <v>62.46</v>
      </c>
      <c r="H6495" s="28" t="s">
        <v>45</v>
      </c>
      <c r="I6495" s="28">
        <v>1.26</v>
      </c>
      <c r="J6495" s="28">
        <v>10.56</v>
      </c>
      <c r="K6495" s="28">
        <v>256.28</v>
      </c>
      <c r="L6495" s="28">
        <v>16.59</v>
      </c>
      <c r="M6495" s="28" t="s">
        <v>46</v>
      </c>
      <c r="N6495" s="28">
        <v>66.4089068551898</v>
      </c>
    </row>
    <row r="6496">
      <c r="A6496" s="28">
        <v>6495.0</v>
      </c>
      <c r="B6496" s="28">
        <v>22.0</v>
      </c>
      <c r="C6496" s="28" t="s">
        <v>44</v>
      </c>
      <c r="D6496" s="28">
        <v>3.92</v>
      </c>
      <c r="E6496" s="28">
        <v>4.72</v>
      </c>
      <c r="F6496" s="28">
        <v>7.96</v>
      </c>
      <c r="G6496" s="28">
        <v>90.5</v>
      </c>
      <c r="H6496" s="28" t="s">
        <v>51</v>
      </c>
      <c r="I6496" s="28">
        <v>2.44</v>
      </c>
      <c r="J6496" s="28">
        <v>8.78</v>
      </c>
      <c r="K6496" s="28">
        <v>264.66</v>
      </c>
      <c r="L6496" s="28">
        <v>10.61</v>
      </c>
      <c r="M6496" s="28" t="s">
        <v>48</v>
      </c>
      <c r="N6496" s="28">
        <v>76.85</v>
      </c>
    </row>
    <row r="6497">
      <c r="A6497" s="28">
        <v>6496.0</v>
      </c>
      <c r="B6497" s="28">
        <v>18.0</v>
      </c>
      <c r="C6497" s="28" t="s">
        <v>49</v>
      </c>
      <c r="D6497" s="28">
        <v>6.52</v>
      </c>
      <c r="E6497" s="28">
        <v>6.51</v>
      </c>
      <c r="F6497" s="28">
        <v>4.66</v>
      </c>
      <c r="G6497" s="28">
        <v>64.26</v>
      </c>
      <c r="H6497" s="28" t="s">
        <v>47</v>
      </c>
      <c r="I6497" s="28">
        <v>2.62</v>
      </c>
      <c r="J6497" s="28">
        <v>10.89</v>
      </c>
      <c r="K6497" s="28">
        <v>250.25</v>
      </c>
      <c r="L6497" s="28">
        <v>14.93</v>
      </c>
      <c r="M6497" s="28" t="s">
        <v>46</v>
      </c>
      <c r="N6497" s="28">
        <v>36.15</v>
      </c>
    </row>
    <row r="6498">
      <c r="A6498" s="28">
        <v>6497.0</v>
      </c>
      <c r="B6498" s="28">
        <v>20.0</v>
      </c>
      <c r="C6498" s="28" t="s">
        <v>44</v>
      </c>
      <c r="D6498" s="28">
        <v>2.5</v>
      </c>
      <c r="E6498" s="28">
        <v>6.78</v>
      </c>
      <c r="F6498" s="28">
        <v>5.68</v>
      </c>
      <c r="G6498" s="28">
        <v>70.86</v>
      </c>
      <c r="H6498" s="28" t="s">
        <v>45</v>
      </c>
      <c r="I6498" s="28">
        <v>2.74</v>
      </c>
      <c r="J6498" s="28">
        <v>5.67</v>
      </c>
      <c r="K6498" s="28">
        <v>281.68</v>
      </c>
      <c r="L6498" s="28">
        <v>5.84</v>
      </c>
      <c r="M6498" s="28" t="s">
        <v>48</v>
      </c>
      <c r="N6498" s="28">
        <v>73.43</v>
      </c>
    </row>
    <row r="6499">
      <c r="A6499" s="28">
        <v>6498.0</v>
      </c>
      <c r="B6499" s="28">
        <v>16.0</v>
      </c>
      <c r="C6499" s="28" t="s">
        <v>44</v>
      </c>
      <c r="D6499" s="28">
        <v>3.18</v>
      </c>
      <c r="E6499" s="28">
        <v>7.74</v>
      </c>
      <c r="F6499" s="28">
        <v>8.42</v>
      </c>
      <c r="G6499" s="28">
        <v>91.31</v>
      </c>
      <c r="H6499" s="28" t="s">
        <v>45</v>
      </c>
      <c r="I6499" s="28">
        <v>1.06</v>
      </c>
      <c r="J6499" s="28">
        <v>7.67</v>
      </c>
      <c r="K6499" s="28">
        <v>282.08</v>
      </c>
      <c r="L6499" s="28">
        <v>9.54</v>
      </c>
      <c r="M6499" s="28" t="s">
        <v>48</v>
      </c>
      <c r="N6499" s="28">
        <v>93.91</v>
      </c>
    </row>
    <row r="6500">
      <c r="A6500" s="28">
        <v>6499.0</v>
      </c>
      <c r="B6500" s="28">
        <v>16.0</v>
      </c>
      <c r="C6500" s="28" t="s">
        <v>49</v>
      </c>
      <c r="D6500" s="28">
        <v>5.6</v>
      </c>
      <c r="E6500" s="28">
        <v>5.69</v>
      </c>
      <c r="F6500" s="28">
        <v>6.59</v>
      </c>
      <c r="G6500" s="28">
        <v>62.06</v>
      </c>
      <c r="H6500" s="28" t="s">
        <v>45</v>
      </c>
      <c r="I6500" s="28">
        <v>4.63</v>
      </c>
      <c r="J6500" s="28">
        <v>6.67</v>
      </c>
      <c r="K6500" s="28">
        <v>251.28</v>
      </c>
      <c r="L6500" s="28">
        <v>8.95</v>
      </c>
      <c r="M6500" s="28" t="s">
        <v>46</v>
      </c>
      <c r="N6500" s="28">
        <v>53.86</v>
      </c>
    </row>
    <row r="6501">
      <c r="A6501" s="28">
        <v>6500.0</v>
      </c>
      <c r="B6501" s="28">
        <v>20.0</v>
      </c>
      <c r="C6501" s="28" t="s">
        <v>49</v>
      </c>
      <c r="D6501" s="28">
        <v>7.32</v>
      </c>
      <c r="E6501" s="28">
        <v>5.59</v>
      </c>
      <c r="F6501" s="28">
        <v>6.01</v>
      </c>
      <c r="G6501" s="28">
        <v>86.41</v>
      </c>
      <c r="H6501" s="28" t="s">
        <v>45</v>
      </c>
      <c r="I6501" s="28">
        <v>3.52</v>
      </c>
      <c r="J6501" s="28">
        <v>10.02</v>
      </c>
      <c r="K6501" s="28">
        <v>222.92</v>
      </c>
      <c r="L6501" s="28">
        <v>9.84</v>
      </c>
      <c r="M6501" s="28" t="s">
        <v>46</v>
      </c>
      <c r="N6501" s="28">
        <v>52.0</v>
      </c>
    </row>
    <row r="6502">
      <c r="A6502" s="28">
        <v>6501.0</v>
      </c>
      <c r="B6502" s="28">
        <v>24.0</v>
      </c>
      <c r="C6502" s="28" t="s">
        <v>44</v>
      </c>
      <c r="D6502" s="28">
        <v>0.7</v>
      </c>
      <c r="E6502" s="28">
        <v>6.68</v>
      </c>
      <c r="F6502" s="28">
        <v>8.53</v>
      </c>
      <c r="G6502" s="28">
        <v>96.98</v>
      </c>
      <c r="H6502" s="28" t="s">
        <v>45</v>
      </c>
      <c r="I6502" s="28">
        <v>1.29</v>
      </c>
      <c r="J6502" s="28">
        <v>5.59</v>
      </c>
      <c r="K6502" s="28">
        <v>303.14</v>
      </c>
      <c r="L6502" s="28">
        <v>4.02</v>
      </c>
      <c r="M6502" s="28" t="s">
        <v>48</v>
      </c>
      <c r="N6502" s="28">
        <v>100.0</v>
      </c>
    </row>
    <row r="6503">
      <c r="A6503" s="28">
        <v>6502.0</v>
      </c>
      <c r="B6503" s="28">
        <v>16.0</v>
      </c>
      <c r="C6503" s="28" t="s">
        <v>44</v>
      </c>
      <c r="D6503" s="28">
        <v>6.89</v>
      </c>
      <c r="E6503" s="28">
        <v>7.33</v>
      </c>
      <c r="F6503" s="28">
        <v>4.47</v>
      </c>
      <c r="G6503" s="28">
        <v>84.71</v>
      </c>
      <c r="H6503" s="28" t="s">
        <v>45</v>
      </c>
      <c r="I6503" s="28">
        <v>1.47</v>
      </c>
      <c r="J6503" s="28">
        <v>11.71</v>
      </c>
      <c r="K6503" s="28">
        <v>253.29</v>
      </c>
      <c r="L6503" s="28">
        <v>14.7</v>
      </c>
      <c r="M6503" s="28" t="s">
        <v>50</v>
      </c>
      <c r="N6503" s="28">
        <v>53.122375585195</v>
      </c>
    </row>
    <row r="6504">
      <c r="A6504" s="28">
        <v>6503.0</v>
      </c>
      <c r="B6504" s="28">
        <v>16.0</v>
      </c>
      <c r="C6504" s="28" t="s">
        <v>49</v>
      </c>
      <c r="D6504" s="28">
        <v>6.34</v>
      </c>
      <c r="E6504" s="28">
        <v>4.12</v>
      </c>
      <c r="F6504" s="28">
        <v>6.37</v>
      </c>
      <c r="G6504" s="28">
        <v>88.51</v>
      </c>
      <c r="H6504" s="28" t="s">
        <v>45</v>
      </c>
      <c r="I6504" s="28">
        <v>4.4</v>
      </c>
      <c r="J6504" s="28">
        <v>11.78</v>
      </c>
      <c r="K6504" s="28">
        <v>238.59</v>
      </c>
      <c r="L6504" s="28">
        <v>13.57</v>
      </c>
      <c r="M6504" s="28" t="s">
        <v>46</v>
      </c>
      <c r="N6504" s="28">
        <v>40.4</v>
      </c>
    </row>
    <row r="6505">
      <c r="A6505" s="28">
        <v>6504.0</v>
      </c>
      <c r="B6505" s="28">
        <v>19.0</v>
      </c>
      <c r="C6505" s="28" t="s">
        <v>49</v>
      </c>
      <c r="D6505" s="28">
        <v>2.52</v>
      </c>
      <c r="E6505" s="28">
        <v>3.97</v>
      </c>
      <c r="F6505" s="28">
        <v>7.26</v>
      </c>
      <c r="G6505" s="28">
        <v>91.69</v>
      </c>
      <c r="H6505" s="28" t="s">
        <v>47</v>
      </c>
      <c r="I6505" s="28">
        <v>1.9</v>
      </c>
      <c r="J6505" s="28">
        <v>6.58</v>
      </c>
      <c r="K6505" s="28">
        <v>299.75</v>
      </c>
      <c r="L6505" s="28">
        <v>3.92</v>
      </c>
      <c r="M6505" s="28" t="s">
        <v>48</v>
      </c>
      <c r="N6505" s="28">
        <v>65.37</v>
      </c>
    </row>
    <row r="6506">
      <c r="A6506" s="28">
        <v>6505.0</v>
      </c>
      <c r="B6506" s="28">
        <v>19.0</v>
      </c>
      <c r="C6506" s="28" t="s">
        <v>44</v>
      </c>
      <c r="D6506" s="28">
        <v>2.84</v>
      </c>
      <c r="E6506" s="28">
        <v>3.43</v>
      </c>
      <c r="F6506" s="28">
        <v>7.04</v>
      </c>
      <c r="G6506" s="28">
        <v>68.89</v>
      </c>
      <c r="H6506" s="28" t="s">
        <v>51</v>
      </c>
      <c r="I6506" s="28">
        <v>2.78</v>
      </c>
      <c r="J6506" s="28">
        <v>8.55</v>
      </c>
      <c r="K6506" s="28">
        <v>292.71</v>
      </c>
      <c r="L6506" s="28">
        <v>10.94</v>
      </c>
      <c r="M6506" s="28" t="s">
        <v>48</v>
      </c>
      <c r="N6506" s="28">
        <v>53.34</v>
      </c>
    </row>
    <row r="6507">
      <c r="A6507" s="28">
        <v>6506.0</v>
      </c>
      <c r="B6507" s="28">
        <v>17.0</v>
      </c>
      <c r="C6507" s="28" t="s">
        <v>44</v>
      </c>
      <c r="D6507" s="28">
        <v>0.37</v>
      </c>
      <c r="E6507" s="28">
        <v>5.94</v>
      </c>
      <c r="F6507" s="28">
        <v>5.32</v>
      </c>
      <c r="G6507" s="28">
        <v>83.24</v>
      </c>
      <c r="H6507" s="28" t="s">
        <v>51</v>
      </c>
      <c r="I6507" s="28">
        <v>0.6</v>
      </c>
      <c r="J6507" s="28">
        <v>4.16</v>
      </c>
      <c r="K6507" s="28">
        <v>309.45</v>
      </c>
      <c r="L6507" s="28">
        <v>6.28</v>
      </c>
      <c r="M6507" s="28" t="s">
        <v>48</v>
      </c>
      <c r="N6507" s="28">
        <v>78.49</v>
      </c>
    </row>
    <row r="6508">
      <c r="A6508" s="28">
        <v>6507.0</v>
      </c>
      <c r="B6508" s="28">
        <v>24.0</v>
      </c>
      <c r="C6508" s="28" t="s">
        <v>44</v>
      </c>
      <c r="D6508" s="28">
        <v>0.13</v>
      </c>
      <c r="E6508" s="28">
        <v>4.24</v>
      </c>
      <c r="F6508" s="28">
        <v>6.82</v>
      </c>
      <c r="G6508" s="28">
        <v>72.36</v>
      </c>
      <c r="H6508" s="28" t="s">
        <v>45</v>
      </c>
      <c r="I6508" s="28">
        <v>1.26</v>
      </c>
      <c r="J6508" s="28">
        <v>3.63</v>
      </c>
      <c r="K6508" s="28">
        <v>318.41</v>
      </c>
      <c r="L6508" s="28">
        <v>1.91</v>
      </c>
      <c r="M6508" s="28" t="s">
        <v>48</v>
      </c>
      <c r="N6508" s="28">
        <v>80.88</v>
      </c>
    </row>
    <row r="6509">
      <c r="A6509" s="28">
        <v>6508.0</v>
      </c>
      <c r="B6509" s="28">
        <v>24.0</v>
      </c>
      <c r="C6509" s="28" t="s">
        <v>44</v>
      </c>
      <c r="D6509" s="28">
        <v>3.82</v>
      </c>
      <c r="E6509" s="28">
        <v>5.86</v>
      </c>
      <c r="F6509" s="28">
        <v>7.54</v>
      </c>
      <c r="G6509" s="28">
        <v>69.98</v>
      </c>
      <c r="H6509" s="28" t="s">
        <v>45</v>
      </c>
      <c r="I6509" s="28">
        <v>2.08</v>
      </c>
      <c r="J6509" s="28">
        <v>5.81</v>
      </c>
      <c r="K6509" s="28">
        <v>275.37</v>
      </c>
      <c r="L6509" s="28">
        <v>8.32</v>
      </c>
      <c r="M6509" s="28" t="s">
        <v>48</v>
      </c>
      <c r="N6509" s="28">
        <v>70.15</v>
      </c>
    </row>
    <row r="6510">
      <c r="A6510" s="28">
        <v>6509.0</v>
      </c>
      <c r="B6510" s="28">
        <v>17.0</v>
      </c>
      <c r="C6510" s="28" t="s">
        <v>49</v>
      </c>
      <c r="D6510" s="28">
        <v>0.76</v>
      </c>
      <c r="E6510" s="28">
        <v>4.65</v>
      </c>
      <c r="F6510" s="28">
        <v>6.92</v>
      </c>
      <c r="G6510" s="28">
        <v>67.7</v>
      </c>
      <c r="H6510" s="28" t="s">
        <v>47</v>
      </c>
      <c r="I6510" s="28">
        <v>3.28</v>
      </c>
      <c r="J6510" s="28">
        <v>5.65</v>
      </c>
      <c r="K6510" s="28">
        <v>315.75</v>
      </c>
      <c r="L6510" s="28">
        <v>4.81</v>
      </c>
      <c r="M6510" s="28" t="s">
        <v>48</v>
      </c>
      <c r="N6510" s="28">
        <v>73.99</v>
      </c>
    </row>
    <row r="6511">
      <c r="A6511" s="28">
        <v>6510.0</v>
      </c>
      <c r="B6511" s="28">
        <v>24.0</v>
      </c>
      <c r="C6511" s="28" t="s">
        <v>44</v>
      </c>
      <c r="D6511" s="28">
        <v>1.55</v>
      </c>
      <c r="E6511" s="28">
        <v>8.53</v>
      </c>
      <c r="F6511" s="28">
        <v>7.42</v>
      </c>
      <c r="G6511" s="28">
        <v>83.42</v>
      </c>
      <c r="H6511" s="28" t="s">
        <v>45</v>
      </c>
      <c r="I6511" s="28">
        <v>1.4</v>
      </c>
      <c r="J6511" s="28">
        <v>6.01</v>
      </c>
      <c r="K6511" s="28">
        <v>297.35</v>
      </c>
      <c r="L6511" s="28">
        <v>6.06</v>
      </c>
      <c r="M6511" s="28" t="s">
        <v>48</v>
      </c>
      <c r="N6511" s="28">
        <v>100.0</v>
      </c>
    </row>
    <row r="6512">
      <c r="A6512" s="28">
        <v>6511.0</v>
      </c>
      <c r="B6512" s="28">
        <v>21.0</v>
      </c>
      <c r="C6512" s="28" t="s">
        <v>49</v>
      </c>
      <c r="D6512" s="28">
        <v>6.77</v>
      </c>
      <c r="E6512" s="28">
        <v>1.66</v>
      </c>
      <c r="F6512" s="28">
        <v>5.28</v>
      </c>
      <c r="G6512" s="28">
        <v>91.78</v>
      </c>
      <c r="H6512" s="28" t="s">
        <v>45</v>
      </c>
      <c r="I6512" s="28">
        <v>4.75</v>
      </c>
      <c r="J6512" s="28">
        <v>10.07</v>
      </c>
      <c r="K6512" s="28">
        <v>223.69</v>
      </c>
      <c r="L6512" s="28">
        <v>14.15</v>
      </c>
      <c r="M6512" s="28" t="s">
        <v>46</v>
      </c>
      <c r="N6512" s="28">
        <v>18.69</v>
      </c>
    </row>
    <row r="6513">
      <c r="A6513" s="28">
        <v>6512.0</v>
      </c>
      <c r="B6513" s="28">
        <v>23.0</v>
      </c>
      <c r="C6513" s="28" t="s">
        <v>49</v>
      </c>
      <c r="D6513" s="28">
        <v>4.57</v>
      </c>
      <c r="E6513" s="28">
        <v>6.15</v>
      </c>
      <c r="F6513" s="28">
        <v>8.16</v>
      </c>
      <c r="G6513" s="28">
        <v>95.04</v>
      </c>
      <c r="H6513" s="28" t="s">
        <v>47</v>
      </c>
      <c r="I6513" s="28">
        <v>1.1</v>
      </c>
      <c r="J6513" s="28">
        <v>6.01</v>
      </c>
      <c r="K6513" s="28">
        <v>258.16</v>
      </c>
      <c r="L6513" s="28">
        <v>12.29</v>
      </c>
      <c r="M6513" s="28" t="s">
        <v>48</v>
      </c>
      <c r="N6513" s="28">
        <v>78.16</v>
      </c>
    </row>
    <row r="6514">
      <c r="A6514" s="28">
        <v>6513.0</v>
      </c>
      <c r="B6514" s="28">
        <v>19.0</v>
      </c>
      <c r="C6514" s="28" t="s">
        <v>44</v>
      </c>
      <c r="D6514" s="28">
        <v>5.07</v>
      </c>
      <c r="E6514" s="28">
        <v>6.18</v>
      </c>
      <c r="F6514" s="28">
        <v>6.25</v>
      </c>
      <c r="G6514" s="28">
        <v>77.14</v>
      </c>
      <c r="H6514" s="28" t="s">
        <v>45</v>
      </c>
      <c r="I6514" s="28">
        <v>3.89</v>
      </c>
      <c r="J6514" s="28">
        <v>6.7</v>
      </c>
      <c r="K6514" s="28">
        <v>270.82</v>
      </c>
      <c r="L6514" s="28">
        <v>13.22</v>
      </c>
      <c r="M6514" s="28" t="s">
        <v>46</v>
      </c>
      <c r="N6514" s="28">
        <v>63.62</v>
      </c>
    </row>
    <row r="6515">
      <c r="A6515" s="28">
        <v>6514.0</v>
      </c>
      <c r="B6515" s="28">
        <v>17.0</v>
      </c>
      <c r="C6515" s="28" t="s">
        <v>44</v>
      </c>
      <c r="D6515" s="28">
        <v>1.5</v>
      </c>
      <c r="E6515" s="28">
        <v>4.45</v>
      </c>
      <c r="F6515" s="28">
        <v>8.94</v>
      </c>
      <c r="G6515" s="28">
        <v>74.92</v>
      </c>
      <c r="H6515" s="28" t="s">
        <v>45</v>
      </c>
      <c r="I6515" s="28">
        <v>1.82</v>
      </c>
      <c r="J6515" s="28">
        <v>3.07</v>
      </c>
      <c r="K6515" s="28">
        <v>301.69</v>
      </c>
      <c r="L6515" s="28">
        <v>5.27</v>
      </c>
      <c r="M6515" s="28" t="s">
        <v>48</v>
      </c>
      <c r="N6515" s="28">
        <v>98.56</v>
      </c>
    </row>
    <row r="6516">
      <c r="A6516" s="28">
        <v>6515.0</v>
      </c>
      <c r="B6516" s="28">
        <v>17.0</v>
      </c>
      <c r="C6516" s="28" t="s">
        <v>49</v>
      </c>
      <c r="D6516" s="28">
        <v>6.63</v>
      </c>
      <c r="E6516" s="28">
        <v>4.79</v>
      </c>
      <c r="F6516" s="28">
        <v>4.12</v>
      </c>
      <c r="G6516" s="28">
        <v>87.49</v>
      </c>
      <c r="H6516" s="28" t="s">
        <v>47</v>
      </c>
      <c r="I6516" s="28">
        <v>4.17</v>
      </c>
      <c r="J6516" s="28">
        <v>9.51</v>
      </c>
      <c r="K6516" s="28">
        <v>236.23</v>
      </c>
      <c r="L6516" s="28">
        <v>18.26</v>
      </c>
      <c r="M6516" s="28" t="s">
        <v>46</v>
      </c>
      <c r="N6516" s="28">
        <v>41.94</v>
      </c>
    </row>
    <row r="6517">
      <c r="A6517" s="28">
        <v>6516.0</v>
      </c>
      <c r="B6517" s="28">
        <v>24.0</v>
      </c>
      <c r="C6517" s="28" t="s">
        <v>44</v>
      </c>
      <c r="D6517" s="28">
        <v>6.94</v>
      </c>
      <c r="E6517" s="28">
        <v>8.2</v>
      </c>
      <c r="F6517" s="28">
        <v>5.9</v>
      </c>
      <c r="G6517" s="28">
        <v>91.21</v>
      </c>
      <c r="H6517" s="28" t="s">
        <v>45</v>
      </c>
      <c r="I6517" s="28">
        <v>4.62</v>
      </c>
      <c r="J6517" s="28">
        <v>8.73</v>
      </c>
      <c r="K6517" s="28">
        <v>221.97</v>
      </c>
      <c r="L6517" s="28">
        <v>16.32</v>
      </c>
      <c r="M6517" s="28" t="s">
        <v>50</v>
      </c>
      <c r="N6517" s="28">
        <v>86.2215034766926</v>
      </c>
    </row>
    <row r="6518">
      <c r="A6518" s="28">
        <v>6517.0</v>
      </c>
      <c r="B6518" s="28">
        <v>16.0</v>
      </c>
      <c r="C6518" s="28" t="s">
        <v>49</v>
      </c>
      <c r="D6518" s="28">
        <v>4.19</v>
      </c>
      <c r="E6518" s="28">
        <v>3.53</v>
      </c>
      <c r="F6518" s="28">
        <v>4.9</v>
      </c>
      <c r="G6518" s="28">
        <v>70.13</v>
      </c>
      <c r="H6518" s="28" t="s">
        <v>47</v>
      </c>
      <c r="I6518" s="28">
        <v>0.94</v>
      </c>
      <c r="J6518" s="28">
        <v>9.49</v>
      </c>
      <c r="K6518" s="28">
        <v>282.09</v>
      </c>
      <c r="L6518" s="28">
        <v>9.72</v>
      </c>
      <c r="M6518" s="28" t="s">
        <v>48</v>
      </c>
      <c r="N6518" s="28">
        <v>44.81</v>
      </c>
    </row>
    <row r="6519">
      <c r="A6519" s="28">
        <v>6518.0</v>
      </c>
      <c r="B6519" s="28">
        <v>22.0</v>
      </c>
      <c r="C6519" s="28" t="s">
        <v>52</v>
      </c>
      <c r="D6519" s="28">
        <v>7.3</v>
      </c>
      <c r="E6519" s="28">
        <v>8.84</v>
      </c>
      <c r="F6519" s="28">
        <v>6.78</v>
      </c>
      <c r="G6519" s="28">
        <v>71.89</v>
      </c>
      <c r="H6519" s="28" t="s">
        <v>47</v>
      </c>
      <c r="I6519" s="28">
        <v>2.46</v>
      </c>
      <c r="J6519" s="28">
        <v>12.8</v>
      </c>
      <c r="K6519" s="28">
        <v>230.33</v>
      </c>
      <c r="L6519" s="28">
        <v>17.51</v>
      </c>
      <c r="M6519" s="28" t="s">
        <v>46</v>
      </c>
      <c r="N6519" s="28">
        <v>77.5436291586779</v>
      </c>
    </row>
    <row r="6520">
      <c r="A6520" s="28">
        <v>6519.0</v>
      </c>
      <c r="B6520" s="28">
        <v>18.0</v>
      </c>
      <c r="C6520" s="28" t="s">
        <v>44</v>
      </c>
      <c r="D6520" s="28">
        <v>6.76</v>
      </c>
      <c r="E6520" s="28">
        <v>9.07</v>
      </c>
      <c r="F6520" s="28">
        <v>5.22</v>
      </c>
      <c r="G6520" s="28">
        <v>81.34</v>
      </c>
      <c r="H6520" s="28" t="s">
        <v>45</v>
      </c>
      <c r="I6520" s="28">
        <v>0.77</v>
      </c>
      <c r="J6520" s="28">
        <v>12.04</v>
      </c>
      <c r="K6520" s="28">
        <v>249.75</v>
      </c>
      <c r="L6520" s="28">
        <v>18.04</v>
      </c>
      <c r="M6520" s="28" t="s">
        <v>50</v>
      </c>
      <c r="N6520" s="28">
        <v>73.2716006264419</v>
      </c>
    </row>
    <row r="6521">
      <c r="A6521" s="28">
        <v>6520.0</v>
      </c>
      <c r="B6521" s="28">
        <v>18.0</v>
      </c>
      <c r="C6521" s="28" t="s">
        <v>44</v>
      </c>
      <c r="D6521" s="28">
        <v>5.85</v>
      </c>
      <c r="E6521" s="28">
        <v>6.86</v>
      </c>
      <c r="F6521" s="28">
        <v>7.69</v>
      </c>
      <c r="G6521" s="28">
        <v>77.78</v>
      </c>
      <c r="H6521" s="28" t="s">
        <v>47</v>
      </c>
      <c r="I6521" s="28">
        <v>3.53</v>
      </c>
      <c r="J6521" s="28">
        <v>9.89</v>
      </c>
      <c r="K6521" s="28">
        <v>256.62</v>
      </c>
      <c r="L6521" s="28">
        <v>11.62</v>
      </c>
      <c r="M6521" s="28" t="s">
        <v>46</v>
      </c>
      <c r="N6521" s="28">
        <v>58.01</v>
      </c>
    </row>
    <row r="6522">
      <c r="A6522" s="28">
        <v>6521.0</v>
      </c>
      <c r="B6522" s="28">
        <v>17.0</v>
      </c>
      <c r="C6522" s="28" t="s">
        <v>44</v>
      </c>
      <c r="D6522" s="28">
        <v>5.87</v>
      </c>
      <c r="E6522" s="28">
        <v>7.96</v>
      </c>
      <c r="F6522" s="28">
        <v>8.41</v>
      </c>
      <c r="G6522" s="28">
        <v>88.23</v>
      </c>
      <c r="H6522" s="28" t="s">
        <v>51</v>
      </c>
      <c r="I6522" s="28">
        <v>4.16</v>
      </c>
      <c r="J6522" s="28">
        <v>9.85</v>
      </c>
      <c r="K6522" s="28">
        <v>257.51</v>
      </c>
      <c r="L6522" s="28">
        <v>13.18</v>
      </c>
      <c r="M6522" s="28" t="s">
        <v>46</v>
      </c>
      <c r="N6522" s="28">
        <v>74.8105321166399</v>
      </c>
    </row>
    <row r="6523">
      <c r="A6523" s="28">
        <v>6522.0</v>
      </c>
      <c r="B6523" s="28">
        <v>21.0</v>
      </c>
      <c r="C6523" s="28" t="s">
        <v>49</v>
      </c>
      <c r="D6523" s="28">
        <v>0.84</v>
      </c>
      <c r="E6523" s="28">
        <v>6.52</v>
      </c>
      <c r="F6523" s="28">
        <v>5.05</v>
      </c>
      <c r="G6523" s="28">
        <v>80.18</v>
      </c>
      <c r="H6523" s="28" t="s">
        <v>47</v>
      </c>
      <c r="I6523" s="28">
        <v>1.95</v>
      </c>
      <c r="J6523" s="28">
        <v>6.29</v>
      </c>
      <c r="K6523" s="28">
        <v>326.51</v>
      </c>
      <c r="L6523" s="28">
        <v>1.24</v>
      </c>
      <c r="M6523" s="28" t="s">
        <v>48</v>
      </c>
      <c r="N6523" s="28">
        <v>76.21</v>
      </c>
    </row>
    <row r="6524">
      <c r="A6524" s="28">
        <v>6523.0</v>
      </c>
      <c r="B6524" s="28">
        <v>17.0</v>
      </c>
      <c r="C6524" s="28" t="s">
        <v>49</v>
      </c>
      <c r="D6524" s="28">
        <v>2.17</v>
      </c>
      <c r="E6524" s="28">
        <v>5.73</v>
      </c>
      <c r="F6524" s="28">
        <v>4.8</v>
      </c>
      <c r="G6524" s="28">
        <v>64.46</v>
      </c>
      <c r="H6524" s="28" t="s">
        <v>45</v>
      </c>
      <c r="I6524" s="28">
        <v>1.98</v>
      </c>
      <c r="J6524" s="28">
        <v>5.2</v>
      </c>
      <c r="K6524" s="28">
        <v>295.17</v>
      </c>
      <c r="L6524" s="28">
        <v>9.88</v>
      </c>
      <c r="M6524" s="28" t="s">
        <v>48</v>
      </c>
      <c r="N6524" s="28">
        <v>72.74</v>
      </c>
    </row>
    <row r="6525">
      <c r="A6525" s="28">
        <v>6524.0</v>
      </c>
      <c r="B6525" s="28">
        <v>19.0</v>
      </c>
      <c r="C6525" s="28" t="s">
        <v>49</v>
      </c>
      <c r="D6525" s="28">
        <v>0.53</v>
      </c>
      <c r="E6525" s="28">
        <v>9.7</v>
      </c>
      <c r="F6525" s="28">
        <v>8.38</v>
      </c>
      <c r="G6525" s="28">
        <v>66.64</v>
      </c>
      <c r="H6525" s="28" t="s">
        <v>47</v>
      </c>
      <c r="I6525" s="28">
        <v>1.02</v>
      </c>
      <c r="J6525" s="28">
        <v>1.84</v>
      </c>
      <c r="K6525" s="28">
        <v>312.31</v>
      </c>
      <c r="L6525" s="28">
        <v>2.53</v>
      </c>
      <c r="M6525" s="28" t="s">
        <v>48</v>
      </c>
      <c r="N6525" s="28">
        <v>100.0</v>
      </c>
    </row>
    <row r="6526">
      <c r="A6526" s="28">
        <v>6525.0</v>
      </c>
      <c r="B6526" s="28">
        <v>24.0</v>
      </c>
      <c r="C6526" s="28" t="s">
        <v>49</v>
      </c>
      <c r="D6526" s="28">
        <v>0.07</v>
      </c>
      <c r="E6526" s="28">
        <v>3.54</v>
      </c>
      <c r="F6526" s="28">
        <v>5.81</v>
      </c>
      <c r="G6526" s="28">
        <v>96.08</v>
      </c>
      <c r="H6526" s="28" t="s">
        <v>51</v>
      </c>
      <c r="I6526" s="28">
        <v>1.53</v>
      </c>
      <c r="J6526" s="28">
        <v>3.42</v>
      </c>
      <c r="K6526" s="28">
        <v>334.8</v>
      </c>
      <c r="L6526" s="28">
        <v>3.01</v>
      </c>
      <c r="M6526" s="28" t="s">
        <v>48</v>
      </c>
      <c r="N6526" s="28">
        <v>77.16</v>
      </c>
    </row>
    <row r="6527">
      <c r="A6527" s="28">
        <v>6526.0</v>
      </c>
      <c r="B6527" s="28">
        <v>24.0</v>
      </c>
      <c r="C6527" s="28" t="s">
        <v>44</v>
      </c>
      <c r="D6527" s="28">
        <v>1.27</v>
      </c>
      <c r="E6527" s="28">
        <v>2.39</v>
      </c>
      <c r="F6527" s="28">
        <v>6.17</v>
      </c>
      <c r="G6527" s="28">
        <v>69.1</v>
      </c>
      <c r="H6527" s="28" t="s">
        <v>51</v>
      </c>
      <c r="I6527" s="28">
        <v>1.62</v>
      </c>
      <c r="J6527" s="28">
        <v>5.04</v>
      </c>
      <c r="K6527" s="28">
        <v>313.1</v>
      </c>
      <c r="L6527" s="28">
        <v>1.41</v>
      </c>
      <c r="M6527" s="28" t="s">
        <v>48</v>
      </c>
      <c r="N6527" s="28">
        <v>68.41</v>
      </c>
    </row>
    <row r="6528">
      <c r="A6528" s="28">
        <v>6527.0</v>
      </c>
      <c r="B6528" s="28">
        <v>21.0</v>
      </c>
      <c r="C6528" s="28" t="s">
        <v>49</v>
      </c>
      <c r="D6528" s="28">
        <v>7.04</v>
      </c>
      <c r="E6528" s="28">
        <v>3.59</v>
      </c>
      <c r="F6528" s="28">
        <v>5.1</v>
      </c>
      <c r="G6528" s="28">
        <v>62.0</v>
      </c>
      <c r="H6528" s="28" t="s">
        <v>47</v>
      </c>
      <c r="I6528" s="28">
        <v>0.78</v>
      </c>
      <c r="J6528" s="28">
        <v>10.79</v>
      </c>
      <c r="K6528" s="28">
        <v>228.47</v>
      </c>
      <c r="L6528" s="28">
        <v>18.18</v>
      </c>
      <c r="M6528" s="28" t="s">
        <v>46</v>
      </c>
      <c r="N6528" s="28">
        <v>16.77</v>
      </c>
    </row>
    <row r="6529">
      <c r="A6529" s="28">
        <v>6528.0</v>
      </c>
      <c r="B6529" s="28">
        <v>19.0</v>
      </c>
      <c r="C6529" s="28" t="s">
        <v>49</v>
      </c>
      <c r="D6529" s="28">
        <v>1.92</v>
      </c>
      <c r="E6529" s="28">
        <v>6.53</v>
      </c>
      <c r="F6529" s="28">
        <v>6.13</v>
      </c>
      <c r="G6529" s="28">
        <v>89.26</v>
      </c>
      <c r="H6529" s="28" t="s">
        <v>51</v>
      </c>
      <c r="I6529" s="28">
        <v>1.55</v>
      </c>
      <c r="J6529" s="28">
        <v>3.72</v>
      </c>
      <c r="K6529" s="28">
        <v>307.39</v>
      </c>
      <c r="L6529" s="28">
        <v>5.36</v>
      </c>
      <c r="M6529" s="28" t="s">
        <v>48</v>
      </c>
      <c r="N6529" s="28">
        <v>97.54</v>
      </c>
    </row>
    <row r="6530">
      <c r="A6530" s="28">
        <v>6529.0</v>
      </c>
      <c r="B6530" s="28">
        <v>22.0</v>
      </c>
      <c r="C6530" s="28" t="s">
        <v>49</v>
      </c>
      <c r="D6530" s="28">
        <v>7.76</v>
      </c>
      <c r="E6530" s="28">
        <v>2.67</v>
      </c>
      <c r="F6530" s="28">
        <v>5.16</v>
      </c>
      <c r="G6530" s="28">
        <v>87.36</v>
      </c>
      <c r="H6530" s="28" t="s">
        <v>45</v>
      </c>
      <c r="I6530" s="28">
        <v>4.54</v>
      </c>
      <c r="J6530" s="28">
        <v>12.68</v>
      </c>
      <c r="K6530" s="28">
        <v>242.03</v>
      </c>
      <c r="L6530" s="28">
        <v>14.38</v>
      </c>
      <c r="M6530" s="28" t="s">
        <v>46</v>
      </c>
      <c r="N6530" s="28">
        <v>13.82</v>
      </c>
    </row>
    <row r="6531">
      <c r="A6531" s="28">
        <v>6530.0</v>
      </c>
      <c r="B6531" s="28">
        <v>16.0</v>
      </c>
      <c r="C6531" s="28" t="s">
        <v>44</v>
      </c>
      <c r="D6531" s="28">
        <v>4.78</v>
      </c>
      <c r="E6531" s="28">
        <v>9.18</v>
      </c>
      <c r="F6531" s="28">
        <v>7.33</v>
      </c>
      <c r="G6531" s="28">
        <v>84.0</v>
      </c>
      <c r="H6531" s="28" t="s">
        <v>45</v>
      </c>
      <c r="I6531" s="28">
        <v>1.63</v>
      </c>
      <c r="J6531" s="28">
        <v>9.44</v>
      </c>
      <c r="K6531" s="28">
        <v>239.64</v>
      </c>
      <c r="L6531" s="28">
        <v>12.8</v>
      </c>
      <c r="M6531" s="28" t="s">
        <v>48</v>
      </c>
      <c r="N6531" s="28">
        <v>87.67</v>
      </c>
    </row>
    <row r="6532">
      <c r="A6532" s="28">
        <v>6531.0</v>
      </c>
      <c r="B6532" s="28">
        <v>19.0</v>
      </c>
      <c r="C6532" s="28" t="s">
        <v>49</v>
      </c>
      <c r="D6532" s="28">
        <v>1.9</v>
      </c>
      <c r="E6532" s="28">
        <v>4.7</v>
      </c>
      <c r="F6532" s="28">
        <v>6.49</v>
      </c>
      <c r="G6532" s="28">
        <v>80.09</v>
      </c>
      <c r="H6532" s="28" t="s">
        <v>45</v>
      </c>
      <c r="I6532" s="28">
        <v>1.37</v>
      </c>
      <c r="J6532" s="28">
        <v>4.05</v>
      </c>
      <c r="K6532" s="28">
        <v>284.76</v>
      </c>
      <c r="L6532" s="28">
        <v>2.92</v>
      </c>
      <c r="M6532" s="28" t="s">
        <v>48</v>
      </c>
      <c r="N6532" s="28">
        <v>72.55</v>
      </c>
    </row>
    <row r="6533">
      <c r="A6533" s="28">
        <v>6532.0</v>
      </c>
      <c r="B6533" s="28">
        <v>20.0</v>
      </c>
      <c r="C6533" s="28" t="s">
        <v>49</v>
      </c>
      <c r="D6533" s="28">
        <v>3.98</v>
      </c>
      <c r="E6533" s="28">
        <v>8.65</v>
      </c>
      <c r="F6533" s="28">
        <v>7.94</v>
      </c>
      <c r="G6533" s="28">
        <v>98.78</v>
      </c>
      <c r="H6533" s="28" t="s">
        <v>51</v>
      </c>
      <c r="I6533" s="28">
        <v>1.92</v>
      </c>
      <c r="J6533" s="28">
        <v>7.74</v>
      </c>
      <c r="K6533" s="28">
        <v>264.14</v>
      </c>
      <c r="L6533" s="28">
        <v>9.95</v>
      </c>
      <c r="M6533" s="28" t="s">
        <v>48</v>
      </c>
      <c r="N6533" s="28">
        <v>98.6</v>
      </c>
    </row>
    <row r="6534">
      <c r="A6534" s="28">
        <v>6533.0</v>
      </c>
      <c r="B6534" s="28">
        <v>23.0</v>
      </c>
      <c r="C6534" s="28" t="s">
        <v>49</v>
      </c>
      <c r="D6534" s="28">
        <v>1.75</v>
      </c>
      <c r="E6534" s="28">
        <v>3.24</v>
      </c>
      <c r="F6534" s="28">
        <v>5.56</v>
      </c>
      <c r="G6534" s="28">
        <v>64.79</v>
      </c>
      <c r="H6534" s="28" t="s">
        <v>47</v>
      </c>
      <c r="I6534" s="28">
        <v>4.8</v>
      </c>
      <c r="J6534" s="28">
        <v>6.7</v>
      </c>
      <c r="K6534" s="28">
        <v>306.23</v>
      </c>
      <c r="L6534" s="28">
        <v>7.48</v>
      </c>
      <c r="M6534" s="28" t="s">
        <v>48</v>
      </c>
      <c r="N6534" s="28">
        <v>60.68</v>
      </c>
    </row>
    <row r="6535">
      <c r="A6535" s="28">
        <v>6534.0</v>
      </c>
      <c r="B6535" s="28">
        <v>17.0</v>
      </c>
      <c r="C6535" s="28" t="s">
        <v>49</v>
      </c>
      <c r="D6535" s="28">
        <v>7.87</v>
      </c>
      <c r="E6535" s="28">
        <v>3.82</v>
      </c>
      <c r="F6535" s="28">
        <v>6.53</v>
      </c>
      <c r="G6535" s="28">
        <v>80.41</v>
      </c>
      <c r="H6535" s="28" t="s">
        <v>51</v>
      </c>
      <c r="I6535" s="28">
        <v>3.82</v>
      </c>
      <c r="J6535" s="28">
        <v>8.91</v>
      </c>
      <c r="K6535" s="28">
        <v>233.45</v>
      </c>
      <c r="L6535" s="28">
        <v>16.65</v>
      </c>
      <c r="M6535" s="28" t="s">
        <v>46</v>
      </c>
      <c r="N6535" s="28">
        <v>32.99</v>
      </c>
    </row>
    <row r="6536">
      <c r="A6536" s="28">
        <v>6535.0</v>
      </c>
      <c r="B6536" s="28">
        <v>20.0</v>
      </c>
      <c r="C6536" s="28" t="s">
        <v>49</v>
      </c>
      <c r="D6536" s="28">
        <v>6.78</v>
      </c>
      <c r="E6536" s="28">
        <v>1.53</v>
      </c>
      <c r="F6536" s="28">
        <v>5.3</v>
      </c>
      <c r="G6536" s="28">
        <v>82.56</v>
      </c>
      <c r="H6536" s="28" t="s">
        <v>51</v>
      </c>
      <c r="I6536" s="28">
        <v>1.01</v>
      </c>
      <c r="J6536" s="28">
        <v>9.16</v>
      </c>
      <c r="K6536" s="28">
        <v>243.84</v>
      </c>
      <c r="L6536" s="28">
        <v>11.06</v>
      </c>
      <c r="M6536" s="28" t="s">
        <v>46</v>
      </c>
      <c r="N6536" s="28">
        <v>24.84</v>
      </c>
    </row>
    <row r="6537">
      <c r="A6537" s="28">
        <v>6536.0</v>
      </c>
      <c r="B6537" s="28">
        <v>21.0</v>
      </c>
      <c r="C6537" s="28" t="s">
        <v>49</v>
      </c>
      <c r="D6537" s="28">
        <v>0.21</v>
      </c>
      <c r="E6537" s="28">
        <v>3.32</v>
      </c>
      <c r="F6537" s="28">
        <v>8.67</v>
      </c>
      <c r="G6537" s="28">
        <v>60.9</v>
      </c>
      <c r="H6537" s="28" t="s">
        <v>47</v>
      </c>
      <c r="I6537" s="28">
        <v>3.76</v>
      </c>
      <c r="J6537" s="28">
        <v>3.57</v>
      </c>
      <c r="K6537" s="28">
        <v>326.24</v>
      </c>
      <c r="L6537" s="28">
        <v>2.63</v>
      </c>
      <c r="M6537" s="28" t="s">
        <v>48</v>
      </c>
      <c r="N6537" s="28">
        <v>80.58</v>
      </c>
    </row>
    <row r="6538">
      <c r="A6538" s="28">
        <v>6537.0</v>
      </c>
      <c r="B6538" s="28">
        <v>20.0</v>
      </c>
      <c r="C6538" s="28" t="s">
        <v>49</v>
      </c>
      <c r="D6538" s="28">
        <v>7.58</v>
      </c>
      <c r="E6538" s="28">
        <v>5.41</v>
      </c>
      <c r="F6538" s="28">
        <v>6.61</v>
      </c>
      <c r="G6538" s="28">
        <v>76.48</v>
      </c>
      <c r="H6538" s="28" t="s">
        <v>45</v>
      </c>
      <c r="I6538" s="28">
        <v>3.83</v>
      </c>
      <c r="J6538" s="28">
        <v>12.81</v>
      </c>
      <c r="K6538" s="28">
        <v>217.96</v>
      </c>
      <c r="L6538" s="28">
        <v>19.48</v>
      </c>
      <c r="M6538" s="28" t="s">
        <v>46</v>
      </c>
      <c r="N6538" s="28">
        <v>43.86</v>
      </c>
    </row>
    <row r="6539">
      <c r="A6539" s="28">
        <v>6538.0</v>
      </c>
      <c r="B6539" s="28">
        <v>24.0</v>
      </c>
      <c r="C6539" s="28" t="s">
        <v>49</v>
      </c>
      <c r="D6539" s="28">
        <v>5.77</v>
      </c>
      <c r="E6539" s="28">
        <v>9.52</v>
      </c>
      <c r="F6539" s="28">
        <v>4.87</v>
      </c>
      <c r="G6539" s="28">
        <v>91.31</v>
      </c>
      <c r="H6539" s="28" t="s">
        <v>51</v>
      </c>
      <c r="I6539" s="28">
        <v>4.75</v>
      </c>
      <c r="J6539" s="28">
        <v>10.76</v>
      </c>
      <c r="K6539" s="28">
        <v>238.7</v>
      </c>
      <c r="L6539" s="28">
        <v>13.63</v>
      </c>
      <c r="M6539" s="28" t="s">
        <v>50</v>
      </c>
      <c r="N6539" s="28">
        <v>88.4422191386312</v>
      </c>
    </row>
    <row r="6540">
      <c r="A6540" s="28">
        <v>6539.0</v>
      </c>
      <c r="B6540" s="28">
        <v>16.0</v>
      </c>
      <c r="C6540" s="28" t="s">
        <v>44</v>
      </c>
      <c r="D6540" s="28">
        <v>0.66</v>
      </c>
      <c r="E6540" s="28">
        <v>4.5</v>
      </c>
      <c r="F6540" s="28">
        <v>5.36</v>
      </c>
      <c r="G6540" s="28">
        <v>78.84</v>
      </c>
      <c r="H6540" s="28" t="s">
        <v>45</v>
      </c>
      <c r="I6540" s="28">
        <v>4.46</v>
      </c>
      <c r="J6540" s="28">
        <v>2.41</v>
      </c>
      <c r="K6540" s="28">
        <v>324.61</v>
      </c>
      <c r="L6540" s="28">
        <v>3.23</v>
      </c>
      <c r="M6540" s="28" t="s">
        <v>48</v>
      </c>
      <c r="N6540" s="28">
        <v>68.78</v>
      </c>
    </row>
    <row r="6541">
      <c r="A6541" s="28">
        <v>6540.0</v>
      </c>
      <c r="B6541" s="28">
        <v>18.0</v>
      </c>
      <c r="C6541" s="28" t="s">
        <v>44</v>
      </c>
      <c r="D6541" s="28">
        <v>5.37</v>
      </c>
      <c r="E6541" s="28">
        <v>6.76</v>
      </c>
      <c r="F6541" s="28">
        <v>4.41</v>
      </c>
      <c r="G6541" s="28">
        <v>95.01</v>
      </c>
      <c r="H6541" s="28" t="s">
        <v>45</v>
      </c>
      <c r="I6541" s="28">
        <v>0.48</v>
      </c>
      <c r="J6541" s="28">
        <v>8.68</v>
      </c>
      <c r="K6541" s="28">
        <v>256.6</v>
      </c>
      <c r="L6541" s="28">
        <v>13.46</v>
      </c>
      <c r="M6541" s="28" t="s">
        <v>46</v>
      </c>
      <c r="N6541" s="28">
        <v>60.93</v>
      </c>
    </row>
    <row r="6542">
      <c r="A6542" s="28">
        <v>6541.0</v>
      </c>
      <c r="B6542" s="28">
        <v>17.0</v>
      </c>
      <c r="C6542" s="28" t="s">
        <v>44</v>
      </c>
      <c r="D6542" s="28">
        <v>5.18</v>
      </c>
      <c r="E6542" s="28">
        <v>4.85</v>
      </c>
      <c r="F6542" s="28">
        <v>4.14</v>
      </c>
      <c r="G6542" s="28">
        <v>85.79</v>
      </c>
      <c r="H6542" s="28" t="s">
        <v>51</v>
      </c>
      <c r="I6542" s="28">
        <v>2.27</v>
      </c>
      <c r="J6542" s="28">
        <v>7.7</v>
      </c>
      <c r="K6542" s="28">
        <v>269.93</v>
      </c>
      <c r="L6542" s="28">
        <v>7.58</v>
      </c>
      <c r="M6542" s="28" t="s">
        <v>46</v>
      </c>
      <c r="N6542" s="28">
        <v>49.39</v>
      </c>
    </row>
    <row r="6543">
      <c r="A6543" s="28">
        <v>6542.0</v>
      </c>
      <c r="B6543" s="28">
        <v>18.0</v>
      </c>
      <c r="C6543" s="28" t="s">
        <v>49</v>
      </c>
      <c r="D6543" s="28">
        <v>1.75</v>
      </c>
      <c r="E6543" s="28">
        <v>1.42</v>
      </c>
      <c r="F6543" s="28">
        <v>6.63</v>
      </c>
      <c r="G6543" s="28">
        <v>90.64</v>
      </c>
      <c r="H6543" s="28" t="s">
        <v>45</v>
      </c>
      <c r="I6543" s="28">
        <v>3.51</v>
      </c>
      <c r="J6543" s="28">
        <v>4.76</v>
      </c>
      <c r="K6543" s="28">
        <v>292.01</v>
      </c>
      <c r="L6543" s="28">
        <v>7.51</v>
      </c>
      <c r="M6543" s="28" t="s">
        <v>48</v>
      </c>
      <c r="N6543" s="28">
        <v>56.4</v>
      </c>
    </row>
    <row r="6544">
      <c r="A6544" s="28">
        <v>6543.0</v>
      </c>
      <c r="B6544" s="28">
        <v>24.0</v>
      </c>
      <c r="C6544" s="28" t="s">
        <v>49</v>
      </c>
      <c r="D6544" s="28">
        <v>6.07</v>
      </c>
      <c r="E6544" s="28">
        <v>5.53</v>
      </c>
      <c r="F6544" s="28">
        <v>5.69</v>
      </c>
      <c r="G6544" s="28">
        <v>92.18</v>
      </c>
      <c r="H6544" s="28" t="s">
        <v>45</v>
      </c>
      <c r="I6544" s="28">
        <v>4.87</v>
      </c>
      <c r="J6544" s="28">
        <v>9.77</v>
      </c>
      <c r="K6544" s="28">
        <v>236.6</v>
      </c>
      <c r="L6544" s="28">
        <v>12.87</v>
      </c>
      <c r="M6544" s="28" t="s">
        <v>46</v>
      </c>
      <c r="N6544" s="28">
        <v>59.3</v>
      </c>
    </row>
    <row r="6545">
      <c r="A6545" s="28">
        <v>6544.0</v>
      </c>
      <c r="B6545" s="28">
        <v>24.0</v>
      </c>
      <c r="C6545" s="28" t="s">
        <v>52</v>
      </c>
      <c r="D6545" s="28">
        <v>0.7</v>
      </c>
      <c r="E6545" s="28">
        <v>1.59</v>
      </c>
      <c r="F6545" s="28">
        <v>8.82</v>
      </c>
      <c r="G6545" s="28">
        <v>87.58</v>
      </c>
      <c r="H6545" s="28" t="s">
        <v>51</v>
      </c>
      <c r="I6545" s="28">
        <v>0.43</v>
      </c>
      <c r="J6545" s="28">
        <v>4.2</v>
      </c>
      <c r="K6545" s="28">
        <v>298.89</v>
      </c>
      <c r="L6545" s="28">
        <v>1.7</v>
      </c>
      <c r="M6545" s="28" t="s">
        <v>48</v>
      </c>
      <c r="N6545" s="28">
        <v>69.25</v>
      </c>
    </row>
    <row r="6546">
      <c r="A6546" s="28">
        <v>6545.0</v>
      </c>
      <c r="B6546" s="28">
        <v>17.0</v>
      </c>
      <c r="C6546" s="28" t="s">
        <v>44</v>
      </c>
      <c r="D6546" s="28">
        <v>3.92</v>
      </c>
      <c r="E6546" s="28">
        <v>8.95</v>
      </c>
      <c r="F6546" s="28">
        <v>4.86</v>
      </c>
      <c r="G6546" s="28">
        <v>89.98</v>
      </c>
      <c r="H6546" s="28" t="s">
        <v>51</v>
      </c>
      <c r="I6546" s="28">
        <v>1.84</v>
      </c>
      <c r="J6546" s="28">
        <v>5.63</v>
      </c>
      <c r="K6546" s="28">
        <v>280.97</v>
      </c>
      <c r="L6546" s="28">
        <v>7.31</v>
      </c>
      <c r="M6546" s="28" t="s">
        <v>50</v>
      </c>
      <c r="N6546" s="28">
        <v>85.58</v>
      </c>
    </row>
    <row r="6547">
      <c r="A6547" s="28">
        <v>6546.0</v>
      </c>
      <c r="B6547" s="28">
        <v>18.0</v>
      </c>
      <c r="C6547" s="28" t="s">
        <v>44</v>
      </c>
      <c r="D6547" s="28">
        <v>0.08</v>
      </c>
      <c r="E6547" s="28">
        <v>7.78</v>
      </c>
      <c r="F6547" s="28">
        <v>7.97</v>
      </c>
      <c r="G6547" s="28">
        <v>87.81</v>
      </c>
      <c r="H6547" s="28" t="s">
        <v>51</v>
      </c>
      <c r="I6547" s="28">
        <v>2.46</v>
      </c>
      <c r="J6547" s="28">
        <v>1.69</v>
      </c>
      <c r="K6547" s="28">
        <v>330.36</v>
      </c>
      <c r="L6547" s="28">
        <v>3.43</v>
      </c>
      <c r="M6547" s="28" t="s">
        <v>48</v>
      </c>
      <c r="N6547" s="28">
        <v>97.27</v>
      </c>
    </row>
    <row r="6548">
      <c r="A6548" s="28">
        <v>6547.0</v>
      </c>
      <c r="B6548" s="28">
        <v>19.0</v>
      </c>
      <c r="C6548" s="28" t="s">
        <v>44</v>
      </c>
      <c r="D6548" s="28">
        <v>7.75</v>
      </c>
      <c r="E6548" s="28">
        <v>4.41</v>
      </c>
      <c r="F6548" s="28">
        <v>5.58</v>
      </c>
      <c r="G6548" s="28">
        <v>82.02</v>
      </c>
      <c r="H6548" s="28" t="s">
        <v>47</v>
      </c>
      <c r="I6548" s="28">
        <v>2.07</v>
      </c>
      <c r="J6548" s="28">
        <v>9.4</v>
      </c>
      <c r="K6548" s="28">
        <v>232.42</v>
      </c>
      <c r="L6548" s="28">
        <v>19.27</v>
      </c>
      <c r="M6548" s="28" t="s">
        <v>46</v>
      </c>
      <c r="N6548" s="28">
        <v>28.42</v>
      </c>
    </row>
    <row r="6549">
      <c r="A6549" s="28">
        <v>6548.0</v>
      </c>
      <c r="B6549" s="28">
        <v>24.0</v>
      </c>
      <c r="C6549" s="28" t="s">
        <v>44</v>
      </c>
      <c r="D6549" s="28">
        <v>6.01</v>
      </c>
      <c r="E6549" s="28">
        <v>6.76</v>
      </c>
      <c r="F6549" s="28">
        <v>5.12</v>
      </c>
      <c r="G6549" s="28">
        <v>82.66</v>
      </c>
      <c r="H6549" s="28" t="s">
        <v>51</v>
      </c>
      <c r="I6549" s="28">
        <v>2.28</v>
      </c>
      <c r="J6549" s="28">
        <v>11.22</v>
      </c>
      <c r="K6549" s="28">
        <v>243.05</v>
      </c>
      <c r="L6549" s="28">
        <v>15.57</v>
      </c>
      <c r="M6549" s="28" t="s">
        <v>46</v>
      </c>
      <c r="N6549" s="28">
        <v>60.68</v>
      </c>
    </row>
    <row r="6550">
      <c r="A6550" s="28">
        <v>6549.0</v>
      </c>
      <c r="B6550" s="28">
        <v>18.0</v>
      </c>
      <c r="C6550" s="28" t="s">
        <v>49</v>
      </c>
      <c r="D6550" s="28">
        <v>1.27</v>
      </c>
      <c r="E6550" s="28">
        <v>2.01</v>
      </c>
      <c r="F6550" s="28">
        <v>8.85</v>
      </c>
      <c r="G6550" s="28">
        <v>67.6</v>
      </c>
      <c r="H6550" s="28" t="s">
        <v>51</v>
      </c>
      <c r="I6550" s="28">
        <v>1.85</v>
      </c>
      <c r="J6550" s="28">
        <v>2.37</v>
      </c>
      <c r="K6550" s="28">
        <v>311.13</v>
      </c>
      <c r="L6550" s="28">
        <v>2.13</v>
      </c>
      <c r="M6550" s="28" t="s">
        <v>48</v>
      </c>
      <c r="N6550" s="28">
        <v>71.98</v>
      </c>
    </row>
    <row r="6551">
      <c r="A6551" s="28">
        <v>6550.0</v>
      </c>
      <c r="B6551" s="28">
        <v>22.0</v>
      </c>
      <c r="C6551" s="28" t="s">
        <v>44</v>
      </c>
      <c r="D6551" s="28">
        <v>2.73</v>
      </c>
      <c r="E6551" s="28">
        <v>7.32</v>
      </c>
      <c r="F6551" s="28">
        <v>8.01</v>
      </c>
      <c r="G6551" s="28">
        <v>93.1</v>
      </c>
      <c r="H6551" s="28" t="s">
        <v>45</v>
      </c>
      <c r="I6551" s="28">
        <v>4.85</v>
      </c>
      <c r="J6551" s="28">
        <v>4.74</v>
      </c>
      <c r="K6551" s="28">
        <v>293.34</v>
      </c>
      <c r="L6551" s="28">
        <v>12.28</v>
      </c>
      <c r="M6551" s="28" t="s">
        <v>48</v>
      </c>
      <c r="N6551" s="28">
        <v>99.02</v>
      </c>
    </row>
    <row r="6552">
      <c r="A6552" s="28">
        <v>6551.0</v>
      </c>
      <c r="B6552" s="28">
        <v>18.0</v>
      </c>
      <c r="C6552" s="28" t="s">
        <v>49</v>
      </c>
      <c r="D6552" s="28">
        <v>1.28</v>
      </c>
      <c r="E6552" s="28">
        <v>8.4</v>
      </c>
      <c r="F6552" s="28">
        <v>7.15</v>
      </c>
      <c r="G6552" s="28">
        <v>72.49</v>
      </c>
      <c r="H6552" s="28" t="s">
        <v>51</v>
      </c>
      <c r="I6552" s="28">
        <v>4.02</v>
      </c>
      <c r="J6552" s="28">
        <v>7.06</v>
      </c>
      <c r="K6552" s="28">
        <v>284.39</v>
      </c>
      <c r="L6552" s="28">
        <v>5.41</v>
      </c>
      <c r="M6552" s="28" t="s">
        <v>48</v>
      </c>
      <c r="N6552" s="28">
        <v>107.356586423266</v>
      </c>
    </row>
    <row r="6553">
      <c r="A6553" s="28">
        <v>6552.0</v>
      </c>
      <c r="B6553" s="28">
        <v>22.0</v>
      </c>
      <c r="C6553" s="28" t="s">
        <v>49</v>
      </c>
      <c r="D6553" s="28">
        <v>6.13</v>
      </c>
      <c r="E6553" s="28">
        <v>8.4</v>
      </c>
      <c r="F6553" s="28">
        <v>7.49</v>
      </c>
      <c r="G6553" s="28">
        <v>81.43</v>
      </c>
      <c r="H6553" s="28" t="s">
        <v>45</v>
      </c>
      <c r="I6553" s="28">
        <v>3.68</v>
      </c>
      <c r="J6553" s="28">
        <v>7.46</v>
      </c>
      <c r="K6553" s="28">
        <v>242.94</v>
      </c>
      <c r="L6553" s="28">
        <v>11.62</v>
      </c>
      <c r="M6553" s="28" t="s">
        <v>46</v>
      </c>
      <c r="N6553" s="28">
        <v>81.0068805465784</v>
      </c>
    </row>
    <row r="6554">
      <c r="A6554" s="28">
        <v>6553.0</v>
      </c>
      <c r="B6554" s="28">
        <v>22.0</v>
      </c>
      <c r="C6554" s="28" t="s">
        <v>44</v>
      </c>
      <c r="D6554" s="28">
        <v>0.47</v>
      </c>
      <c r="E6554" s="28">
        <v>3.56</v>
      </c>
      <c r="F6554" s="28">
        <v>8.96</v>
      </c>
      <c r="G6554" s="28">
        <v>69.98</v>
      </c>
      <c r="H6554" s="28" t="s">
        <v>51</v>
      </c>
      <c r="I6554" s="28">
        <v>2.05</v>
      </c>
      <c r="J6554" s="28">
        <v>1.65</v>
      </c>
      <c r="K6554" s="28">
        <v>317.15</v>
      </c>
      <c r="L6554" s="28">
        <v>3.58</v>
      </c>
      <c r="M6554" s="28" t="s">
        <v>48</v>
      </c>
      <c r="N6554" s="28">
        <v>77.03</v>
      </c>
    </row>
    <row r="6555">
      <c r="A6555" s="28">
        <v>6554.0</v>
      </c>
      <c r="B6555" s="28">
        <v>24.0</v>
      </c>
      <c r="C6555" s="28" t="s">
        <v>49</v>
      </c>
      <c r="D6555" s="28">
        <v>6.72</v>
      </c>
      <c r="E6555" s="28">
        <v>3.37</v>
      </c>
      <c r="F6555" s="28">
        <v>6.97</v>
      </c>
      <c r="G6555" s="28">
        <v>87.83</v>
      </c>
      <c r="H6555" s="28" t="s">
        <v>45</v>
      </c>
      <c r="I6555" s="28">
        <v>4.41</v>
      </c>
      <c r="J6555" s="28">
        <v>9.66</v>
      </c>
      <c r="K6555" s="28">
        <v>250.44</v>
      </c>
      <c r="L6555" s="28">
        <v>14.67</v>
      </c>
      <c r="M6555" s="28" t="s">
        <v>46</v>
      </c>
      <c r="N6555" s="28">
        <v>49.5518056627149</v>
      </c>
    </row>
    <row r="6556">
      <c r="A6556" s="28">
        <v>6555.0</v>
      </c>
      <c r="B6556" s="28">
        <v>17.0</v>
      </c>
      <c r="C6556" s="28" t="s">
        <v>44</v>
      </c>
      <c r="D6556" s="28">
        <v>7.54</v>
      </c>
      <c r="E6556" s="28">
        <v>5.69</v>
      </c>
      <c r="F6556" s="28">
        <v>4.51</v>
      </c>
      <c r="G6556" s="28">
        <v>99.01</v>
      </c>
      <c r="H6556" s="28" t="s">
        <v>45</v>
      </c>
      <c r="I6556" s="28">
        <v>0.47</v>
      </c>
      <c r="J6556" s="28">
        <v>9.3</v>
      </c>
      <c r="K6556" s="28">
        <v>228.67</v>
      </c>
      <c r="L6556" s="28">
        <v>20.14</v>
      </c>
      <c r="M6556" s="28" t="s">
        <v>46</v>
      </c>
      <c r="N6556" s="28">
        <v>41.78</v>
      </c>
    </row>
    <row r="6557">
      <c r="A6557" s="28">
        <v>6556.0</v>
      </c>
      <c r="B6557" s="28">
        <v>21.0</v>
      </c>
      <c r="C6557" s="28" t="s">
        <v>44</v>
      </c>
      <c r="D6557" s="28">
        <v>5.41</v>
      </c>
      <c r="E6557" s="28">
        <v>9.71</v>
      </c>
      <c r="F6557" s="28">
        <v>4.32</v>
      </c>
      <c r="G6557" s="28">
        <v>92.08</v>
      </c>
      <c r="H6557" s="28" t="s">
        <v>51</v>
      </c>
      <c r="I6557" s="28">
        <v>0.72</v>
      </c>
      <c r="J6557" s="28">
        <v>9.24</v>
      </c>
      <c r="K6557" s="28">
        <v>256.57</v>
      </c>
      <c r="L6557" s="28">
        <v>11.04</v>
      </c>
      <c r="M6557" s="28" t="s">
        <v>50</v>
      </c>
      <c r="N6557" s="28">
        <v>90.9994730032169</v>
      </c>
    </row>
    <row r="6558">
      <c r="A6558" s="28">
        <v>6557.0</v>
      </c>
      <c r="B6558" s="28">
        <v>24.0</v>
      </c>
      <c r="C6558" s="28" t="s">
        <v>49</v>
      </c>
      <c r="D6558" s="28">
        <v>1.7</v>
      </c>
      <c r="E6558" s="28">
        <v>9.28</v>
      </c>
      <c r="F6558" s="28">
        <v>7.33</v>
      </c>
      <c r="G6558" s="28">
        <v>84.76</v>
      </c>
      <c r="H6558" s="28" t="s">
        <v>51</v>
      </c>
      <c r="I6558" s="28">
        <v>4.77</v>
      </c>
      <c r="J6558" s="28">
        <v>4.39</v>
      </c>
      <c r="K6558" s="28">
        <v>298.93</v>
      </c>
      <c r="L6558" s="28">
        <v>4.38</v>
      </c>
      <c r="M6558" s="28" t="s">
        <v>48</v>
      </c>
      <c r="N6558" s="28">
        <v>98.19</v>
      </c>
    </row>
    <row r="6559">
      <c r="A6559" s="28">
        <v>6558.0</v>
      </c>
      <c r="B6559" s="28">
        <v>17.0</v>
      </c>
      <c r="C6559" s="28" t="s">
        <v>49</v>
      </c>
      <c r="D6559" s="28">
        <v>2.88</v>
      </c>
      <c r="E6559" s="28">
        <v>4.24</v>
      </c>
      <c r="F6559" s="28">
        <v>7.29</v>
      </c>
      <c r="G6559" s="28">
        <v>82.7</v>
      </c>
      <c r="H6559" s="28" t="s">
        <v>45</v>
      </c>
      <c r="I6559" s="28">
        <v>2.83</v>
      </c>
      <c r="J6559" s="28">
        <v>4.92</v>
      </c>
      <c r="K6559" s="28">
        <v>288.09</v>
      </c>
      <c r="L6559" s="28">
        <v>9.85</v>
      </c>
      <c r="M6559" s="28" t="s">
        <v>48</v>
      </c>
      <c r="N6559" s="28">
        <v>70.49</v>
      </c>
    </row>
    <row r="6560">
      <c r="A6560" s="28">
        <v>6559.0</v>
      </c>
      <c r="B6560" s="28">
        <v>17.0</v>
      </c>
      <c r="C6560" s="28" t="s">
        <v>44</v>
      </c>
      <c r="D6560" s="28">
        <v>3.82</v>
      </c>
      <c r="E6560" s="28">
        <v>8.02</v>
      </c>
      <c r="F6560" s="28">
        <v>7.74</v>
      </c>
      <c r="G6560" s="28">
        <v>79.59</v>
      </c>
      <c r="H6560" s="28" t="s">
        <v>51</v>
      </c>
      <c r="I6560" s="28">
        <v>0.8</v>
      </c>
      <c r="J6560" s="28">
        <v>9.81</v>
      </c>
      <c r="K6560" s="28">
        <v>260.47</v>
      </c>
      <c r="L6560" s="28">
        <v>11.61</v>
      </c>
      <c r="M6560" s="28" t="s">
        <v>48</v>
      </c>
      <c r="N6560" s="28">
        <v>79.63</v>
      </c>
    </row>
    <row r="6561">
      <c r="A6561" s="28">
        <v>6560.0</v>
      </c>
      <c r="B6561" s="28">
        <v>20.0</v>
      </c>
      <c r="C6561" s="28" t="s">
        <v>44</v>
      </c>
      <c r="D6561" s="28">
        <v>4.84</v>
      </c>
      <c r="E6561" s="28">
        <v>9.29</v>
      </c>
      <c r="F6561" s="28">
        <v>4.54</v>
      </c>
      <c r="G6561" s="28">
        <v>68.2</v>
      </c>
      <c r="H6561" s="28" t="s">
        <v>51</v>
      </c>
      <c r="I6561" s="28">
        <v>4.75</v>
      </c>
      <c r="J6561" s="28">
        <v>7.55</v>
      </c>
      <c r="K6561" s="28">
        <v>255.87</v>
      </c>
      <c r="L6561" s="28">
        <v>10.44</v>
      </c>
      <c r="M6561" s="28" t="s">
        <v>50</v>
      </c>
      <c r="N6561" s="28">
        <v>76.51</v>
      </c>
    </row>
    <row r="6562">
      <c r="A6562" s="28">
        <v>6561.0</v>
      </c>
      <c r="B6562" s="28">
        <v>23.0</v>
      </c>
      <c r="C6562" s="28" t="s">
        <v>44</v>
      </c>
      <c r="D6562" s="28">
        <v>5.35</v>
      </c>
      <c r="E6562" s="28">
        <v>3.35</v>
      </c>
      <c r="F6562" s="28">
        <v>8.72</v>
      </c>
      <c r="G6562" s="28">
        <v>73.92</v>
      </c>
      <c r="H6562" s="28" t="s">
        <v>47</v>
      </c>
      <c r="I6562" s="28">
        <v>4.87</v>
      </c>
      <c r="J6562" s="28">
        <v>9.56</v>
      </c>
      <c r="K6562" s="28">
        <v>233.49</v>
      </c>
      <c r="L6562" s="28">
        <v>10.96</v>
      </c>
      <c r="M6562" s="28" t="s">
        <v>46</v>
      </c>
      <c r="N6562" s="28">
        <v>56.57</v>
      </c>
    </row>
    <row r="6563">
      <c r="A6563" s="28">
        <v>6562.0</v>
      </c>
      <c r="B6563" s="28">
        <v>24.0</v>
      </c>
      <c r="C6563" s="28" t="s">
        <v>44</v>
      </c>
      <c r="D6563" s="28">
        <v>4.43</v>
      </c>
      <c r="E6563" s="28">
        <v>8.47</v>
      </c>
      <c r="F6563" s="28">
        <v>6.76</v>
      </c>
      <c r="G6563" s="28">
        <v>76.26</v>
      </c>
      <c r="H6563" s="28" t="s">
        <v>45</v>
      </c>
      <c r="I6563" s="28">
        <v>4.41</v>
      </c>
      <c r="J6563" s="28">
        <v>9.8</v>
      </c>
      <c r="K6563" s="28">
        <v>262.42</v>
      </c>
      <c r="L6563" s="28">
        <v>9.27</v>
      </c>
      <c r="M6563" s="28" t="s">
        <v>48</v>
      </c>
      <c r="N6563" s="28">
        <v>70.67</v>
      </c>
    </row>
    <row r="6564">
      <c r="A6564" s="28">
        <v>6563.0</v>
      </c>
      <c r="B6564" s="28">
        <v>17.0</v>
      </c>
      <c r="C6564" s="28" t="s">
        <v>52</v>
      </c>
      <c r="D6564" s="28">
        <v>2.81</v>
      </c>
      <c r="E6564" s="28">
        <v>3.41</v>
      </c>
      <c r="F6564" s="28">
        <v>7.25</v>
      </c>
      <c r="G6564" s="28">
        <v>97.78</v>
      </c>
      <c r="H6564" s="28" t="s">
        <v>51</v>
      </c>
      <c r="I6564" s="28">
        <v>1.19</v>
      </c>
      <c r="J6564" s="28">
        <v>8.42</v>
      </c>
      <c r="K6564" s="28">
        <v>291.24</v>
      </c>
      <c r="L6564" s="28">
        <v>5.84</v>
      </c>
      <c r="M6564" s="28" t="s">
        <v>48</v>
      </c>
      <c r="N6564" s="28">
        <v>70.87</v>
      </c>
    </row>
    <row r="6565">
      <c r="A6565" s="28">
        <v>6564.0</v>
      </c>
      <c r="B6565" s="28">
        <v>20.0</v>
      </c>
      <c r="C6565" s="28" t="s">
        <v>49</v>
      </c>
      <c r="D6565" s="28">
        <v>7.13</v>
      </c>
      <c r="E6565" s="28">
        <v>4.09</v>
      </c>
      <c r="F6565" s="28">
        <v>4.17</v>
      </c>
      <c r="G6565" s="28">
        <v>77.02</v>
      </c>
      <c r="H6565" s="28" t="s">
        <v>45</v>
      </c>
      <c r="I6565" s="28">
        <v>1.39</v>
      </c>
      <c r="J6565" s="28">
        <v>10.18</v>
      </c>
      <c r="K6565" s="28">
        <v>226.52</v>
      </c>
      <c r="L6565" s="28">
        <v>17.73</v>
      </c>
      <c r="M6565" s="28" t="s">
        <v>46</v>
      </c>
      <c r="N6565" s="28">
        <v>27.62</v>
      </c>
    </row>
    <row r="6566">
      <c r="A6566" s="28">
        <v>6565.0</v>
      </c>
      <c r="B6566" s="28">
        <v>22.0</v>
      </c>
      <c r="C6566" s="28" t="s">
        <v>44</v>
      </c>
      <c r="D6566" s="28">
        <v>0.65</v>
      </c>
      <c r="E6566" s="28">
        <v>2.79</v>
      </c>
      <c r="F6566" s="28">
        <v>8.8</v>
      </c>
      <c r="G6566" s="28">
        <v>83.45</v>
      </c>
      <c r="H6566" s="28" t="s">
        <v>45</v>
      </c>
      <c r="I6566" s="28">
        <v>2.03</v>
      </c>
      <c r="J6566" s="28">
        <v>6.53</v>
      </c>
      <c r="K6566" s="28">
        <v>309.68</v>
      </c>
      <c r="L6566" s="28">
        <v>5.81</v>
      </c>
      <c r="M6566" s="28" t="s">
        <v>48</v>
      </c>
      <c r="N6566" s="28">
        <v>77.81</v>
      </c>
    </row>
    <row r="6567">
      <c r="A6567" s="28">
        <v>6566.0</v>
      </c>
      <c r="B6567" s="28">
        <v>21.0</v>
      </c>
      <c r="C6567" s="28" t="s">
        <v>49</v>
      </c>
      <c r="D6567" s="28">
        <v>3.73</v>
      </c>
      <c r="E6567" s="28">
        <v>5.56</v>
      </c>
      <c r="F6567" s="28">
        <v>6.81</v>
      </c>
      <c r="G6567" s="28">
        <v>96.9</v>
      </c>
      <c r="H6567" s="28" t="s">
        <v>51</v>
      </c>
      <c r="I6567" s="28">
        <v>2.9</v>
      </c>
      <c r="J6567" s="28">
        <v>8.35</v>
      </c>
      <c r="K6567" s="28">
        <v>279.15</v>
      </c>
      <c r="L6567" s="28">
        <v>10.81</v>
      </c>
      <c r="M6567" s="28" t="s">
        <v>48</v>
      </c>
      <c r="N6567" s="28">
        <v>69.1</v>
      </c>
    </row>
    <row r="6568">
      <c r="A6568" s="28">
        <v>6567.0</v>
      </c>
      <c r="B6568" s="28">
        <v>21.0</v>
      </c>
      <c r="C6568" s="28" t="s">
        <v>44</v>
      </c>
      <c r="D6568" s="28">
        <v>6.2</v>
      </c>
      <c r="E6568" s="28">
        <v>8.59</v>
      </c>
      <c r="F6568" s="28">
        <v>6.82</v>
      </c>
      <c r="G6568" s="28">
        <v>80.74</v>
      </c>
      <c r="H6568" s="28" t="s">
        <v>45</v>
      </c>
      <c r="I6568" s="28">
        <v>4.96</v>
      </c>
      <c r="J6568" s="28">
        <v>10.12</v>
      </c>
      <c r="K6568" s="28">
        <v>272.83</v>
      </c>
      <c r="L6568" s="28">
        <v>12.15</v>
      </c>
      <c r="M6568" s="28" t="s">
        <v>46</v>
      </c>
      <c r="N6568" s="28">
        <v>86.2284535059149</v>
      </c>
    </row>
    <row r="6569">
      <c r="A6569" s="28">
        <v>6568.0</v>
      </c>
      <c r="B6569" s="28">
        <v>22.0</v>
      </c>
      <c r="C6569" s="28" t="s">
        <v>44</v>
      </c>
      <c r="D6569" s="28">
        <v>0.49</v>
      </c>
      <c r="E6569" s="28">
        <v>5.75</v>
      </c>
      <c r="F6569" s="28">
        <v>8.72</v>
      </c>
      <c r="G6569" s="28">
        <v>70.06</v>
      </c>
      <c r="H6569" s="28" t="s">
        <v>51</v>
      </c>
      <c r="I6569" s="28">
        <v>4.78</v>
      </c>
      <c r="J6569" s="28">
        <v>4.96</v>
      </c>
      <c r="K6569" s="28">
        <v>313.3</v>
      </c>
      <c r="L6569" s="28">
        <v>2.63</v>
      </c>
      <c r="M6569" s="28" t="s">
        <v>48</v>
      </c>
      <c r="N6569" s="28">
        <v>83.42</v>
      </c>
    </row>
    <row r="6570">
      <c r="A6570" s="28">
        <v>6569.0</v>
      </c>
      <c r="B6570" s="28">
        <v>18.0</v>
      </c>
      <c r="C6570" s="28" t="s">
        <v>49</v>
      </c>
      <c r="D6570" s="28">
        <v>5.64</v>
      </c>
      <c r="E6570" s="28">
        <v>2.11</v>
      </c>
      <c r="F6570" s="28">
        <v>8.65</v>
      </c>
      <c r="G6570" s="28">
        <v>75.24</v>
      </c>
      <c r="H6570" s="28" t="s">
        <v>47</v>
      </c>
      <c r="I6570" s="28">
        <v>4.61</v>
      </c>
      <c r="J6570" s="28">
        <v>8.44</v>
      </c>
      <c r="K6570" s="28">
        <v>259.51</v>
      </c>
      <c r="L6570" s="28">
        <v>13.33</v>
      </c>
      <c r="M6570" s="28" t="s">
        <v>46</v>
      </c>
      <c r="N6570" s="28">
        <v>46.49</v>
      </c>
    </row>
    <row r="6571">
      <c r="A6571" s="28">
        <v>6570.0</v>
      </c>
      <c r="B6571" s="28">
        <v>18.0</v>
      </c>
      <c r="C6571" s="28" t="s">
        <v>49</v>
      </c>
      <c r="D6571" s="28">
        <v>6.56</v>
      </c>
      <c r="E6571" s="28">
        <v>3.27</v>
      </c>
      <c r="F6571" s="28">
        <v>5.1</v>
      </c>
      <c r="G6571" s="28">
        <v>75.02</v>
      </c>
      <c r="H6571" s="28" t="s">
        <v>51</v>
      </c>
      <c r="I6571" s="28">
        <v>0.45</v>
      </c>
      <c r="J6571" s="28">
        <v>9.68</v>
      </c>
      <c r="K6571" s="28">
        <v>239.41</v>
      </c>
      <c r="L6571" s="28">
        <v>17.2</v>
      </c>
      <c r="M6571" s="28" t="s">
        <v>46</v>
      </c>
      <c r="N6571" s="28">
        <v>31.09</v>
      </c>
    </row>
    <row r="6572">
      <c r="A6572" s="28">
        <v>6571.0</v>
      </c>
      <c r="B6572" s="28">
        <v>24.0</v>
      </c>
      <c r="C6572" s="28" t="s">
        <v>49</v>
      </c>
      <c r="D6572" s="28">
        <v>5.29</v>
      </c>
      <c r="E6572" s="28">
        <v>6.07</v>
      </c>
      <c r="F6572" s="28">
        <v>8.66</v>
      </c>
      <c r="G6572" s="28">
        <v>88.59</v>
      </c>
      <c r="H6572" s="28" t="s">
        <v>47</v>
      </c>
      <c r="I6572" s="28">
        <v>3.79</v>
      </c>
      <c r="J6572" s="28">
        <v>9.22</v>
      </c>
      <c r="K6572" s="28">
        <v>260.08</v>
      </c>
      <c r="L6572" s="28">
        <v>13.27</v>
      </c>
      <c r="M6572" s="28" t="s">
        <v>46</v>
      </c>
      <c r="N6572" s="28">
        <v>71.65</v>
      </c>
    </row>
    <row r="6573">
      <c r="A6573" s="28">
        <v>6572.0</v>
      </c>
      <c r="B6573" s="28">
        <v>23.0</v>
      </c>
      <c r="C6573" s="28" t="s">
        <v>49</v>
      </c>
      <c r="D6573" s="28">
        <v>0.1</v>
      </c>
      <c r="E6573" s="28">
        <v>6.25</v>
      </c>
      <c r="F6573" s="28">
        <v>7.68</v>
      </c>
      <c r="G6573" s="28">
        <v>71.84</v>
      </c>
      <c r="H6573" s="28" t="s">
        <v>51</v>
      </c>
      <c r="I6573" s="28">
        <v>4.38</v>
      </c>
      <c r="J6573" s="28">
        <v>2.73</v>
      </c>
      <c r="K6573" s="28">
        <v>318.52</v>
      </c>
      <c r="L6573" s="28">
        <v>1.78</v>
      </c>
      <c r="M6573" s="28" t="s">
        <v>48</v>
      </c>
      <c r="N6573" s="28">
        <v>91.83</v>
      </c>
    </row>
    <row r="6574">
      <c r="A6574" s="28">
        <v>6573.0</v>
      </c>
      <c r="B6574" s="28">
        <v>20.0</v>
      </c>
      <c r="C6574" s="28" t="s">
        <v>49</v>
      </c>
      <c r="D6574" s="28">
        <v>1.44</v>
      </c>
      <c r="E6574" s="28">
        <v>6.19</v>
      </c>
      <c r="F6574" s="28">
        <v>4.09</v>
      </c>
      <c r="G6574" s="28">
        <v>89.21</v>
      </c>
      <c r="H6574" s="28" t="s">
        <v>47</v>
      </c>
      <c r="I6574" s="28">
        <v>1.67</v>
      </c>
      <c r="J6574" s="28">
        <v>6.28</v>
      </c>
      <c r="K6574" s="28">
        <v>298.5</v>
      </c>
      <c r="L6574" s="28">
        <v>3.44</v>
      </c>
      <c r="M6574" s="28" t="s">
        <v>48</v>
      </c>
      <c r="N6574" s="28">
        <v>77.07</v>
      </c>
    </row>
    <row r="6575">
      <c r="A6575" s="28">
        <v>6574.0</v>
      </c>
      <c r="B6575" s="28">
        <v>21.0</v>
      </c>
      <c r="C6575" s="28" t="s">
        <v>44</v>
      </c>
      <c r="D6575" s="28">
        <v>2.74</v>
      </c>
      <c r="E6575" s="28">
        <v>1.69</v>
      </c>
      <c r="F6575" s="28">
        <v>5.2</v>
      </c>
      <c r="G6575" s="28">
        <v>95.57</v>
      </c>
      <c r="H6575" s="28" t="s">
        <v>45</v>
      </c>
      <c r="I6575" s="28">
        <v>1.1</v>
      </c>
      <c r="J6575" s="28">
        <v>5.0</v>
      </c>
      <c r="K6575" s="28">
        <v>285.09</v>
      </c>
      <c r="L6575" s="28">
        <v>8.41</v>
      </c>
      <c r="M6575" s="28" t="s">
        <v>48</v>
      </c>
      <c r="N6575" s="28">
        <v>47.75</v>
      </c>
    </row>
    <row r="6576">
      <c r="A6576" s="28">
        <v>6575.0</v>
      </c>
      <c r="B6576" s="28">
        <v>16.0</v>
      </c>
      <c r="C6576" s="28" t="s">
        <v>49</v>
      </c>
      <c r="D6576" s="28">
        <v>1.87</v>
      </c>
      <c r="E6576" s="28">
        <v>7.78</v>
      </c>
      <c r="F6576" s="28">
        <v>6.06</v>
      </c>
      <c r="G6576" s="28">
        <v>73.44</v>
      </c>
      <c r="H6576" s="28" t="s">
        <v>51</v>
      </c>
      <c r="I6576" s="28">
        <v>3.74</v>
      </c>
      <c r="J6576" s="28">
        <v>6.85</v>
      </c>
      <c r="K6576" s="28">
        <v>310.03</v>
      </c>
      <c r="L6576" s="28">
        <v>5.67</v>
      </c>
      <c r="M6576" s="28" t="s">
        <v>48</v>
      </c>
      <c r="N6576" s="28">
        <v>98.66</v>
      </c>
    </row>
    <row r="6577">
      <c r="A6577" s="28">
        <v>6576.0</v>
      </c>
      <c r="B6577" s="28">
        <v>16.0</v>
      </c>
      <c r="C6577" s="28" t="s">
        <v>52</v>
      </c>
      <c r="D6577" s="28">
        <v>7.7</v>
      </c>
      <c r="E6577" s="28">
        <v>9.18</v>
      </c>
      <c r="F6577" s="28">
        <v>6.91</v>
      </c>
      <c r="G6577" s="28">
        <v>65.41</v>
      </c>
      <c r="H6577" s="28" t="s">
        <v>51</v>
      </c>
      <c r="I6577" s="28">
        <v>0.45</v>
      </c>
      <c r="J6577" s="28">
        <v>9.46</v>
      </c>
      <c r="K6577" s="28">
        <v>230.49</v>
      </c>
      <c r="L6577" s="28">
        <v>13.46</v>
      </c>
      <c r="M6577" s="28" t="s">
        <v>46</v>
      </c>
      <c r="N6577" s="28">
        <v>77.6144862213546</v>
      </c>
    </row>
    <row r="6578">
      <c r="A6578" s="28">
        <v>6577.0</v>
      </c>
      <c r="B6578" s="28">
        <v>19.0</v>
      </c>
      <c r="C6578" s="28" t="s">
        <v>44</v>
      </c>
      <c r="D6578" s="28">
        <v>5.21</v>
      </c>
      <c r="E6578" s="28">
        <v>5.59</v>
      </c>
      <c r="F6578" s="28">
        <v>7.51</v>
      </c>
      <c r="G6578" s="28">
        <v>85.54</v>
      </c>
      <c r="H6578" s="28" t="s">
        <v>47</v>
      </c>
      <c r="I6578" s="28">
        <v>4.7</v>
      </c>
      <c r="J6578" s="28">
        <v>7.3</v>
      </c>
      <c r="K6578" s="28">
        <v>245.51</v>
      </c>
      <c r="L6578" s="28">
        <v>9.7</v>
      </c>
      <c r="M6578" s="28" t="s">
        <v>46</v>
      </c>
      <c r="N6578" s="28">
        <v>59.97</v>
      </c>
    </row>
    <row r="6579">
      <c r="A6579" s="28">
        <v>6578.0</v>
      </c>
      <c r="B6579" s="28">
        <v>17.0</v>
      </c>
      <c r="C6579" s="28" t="s">
        <v>49</v>
      </c>
      <c r="D6579" s="28">
        <v>2.38</v>
      </c>
      <c r="E6579" s="28">
        <v>7.47</v>
      </c>
      <c r="F6579" s="28">
        <v>5.05</v>
      </c>
      <c r="G6579" s="28">
        <v>74.43</v>
      </c>
      <c r="H6579" s="28" t="s">
        <v>45</v>
      </c>
      <c r="I6579" s="28">
        <v>0.78</v>
      </c>
      <c r="J6579" s="28">
        <v>7.15</v>
      </c>
      <c r="K6579" s="28">
        <v>287.2</v>
      </c>
      <c r="L6579" s="28">
        <v>8.51</v>
      </c>
      <c r="M6579" s="28" t="s">
        <v>50</v>
      </c>
      <c r="N6579" s="28">
        <v>76.91</v>
      </c>
    </row>
    <row r="6580">
      <c r="A6580" s="28">
        <v>6579.0</v>
      </c>
      <c r="B6580" s="28">
        <v>22.0</v>
      </c>
      <c r="C6580" s="28" t="s">
        <v>49</v>
      </c>
      <c r="D6580" s="28">
        <v>7.44</v>
      </c>
      <c r="E6580" s="28">
        <v>9.23</v>
      </c>
      <c r="F6580" s="28">
        <v>8.18</v>
      </c>
      <c r="G6580" s="28">
        <v>81.36</v>
      </c>
      <c r="H6580" s="28" t="s">
        <v>45</v>
      </c>
      <c r="I6580" s="28">
        <v>2.29</v>
      </c>
      <c r="J6580" s="28">
        <v>9.76</v>
      </c>
      <c r="K6580" s="28">
        <v>221.8</v>
      </c>
      <c r="L6580" s="28">
        <v>17.47</v>
      </c>
      <c r="M6580" s="28" t="s">
        <v>46</v>
      </c>
      <c r="N6580" s="28">
        <v>87.8880107864721</v>
      </c>
    </row>
    <row r="6581">
      <c r="A6581" s="28">
        <v>6580.0</v>
      </c>
      <c r="B6581" s="28">
        <v>17.0</v>
      </c>
      <c r="C6581" s="28" t="s">
        <v>44</v>
      </c>
      <c r="D6581" s="28">
        <v>5.92</v>
      </c>
      <c r="E6581" s="28">
        <v>6.78</v>
      </c>
      <c r="F6581" s="28">
        <v>8.23</v>
      </c>
      <c r="G6581" s="28">
        <v>85.37</v>
      </c>
      <c r="H6581" s="28" t="s">
        <v>47</v>
      </c>
      <c r="I6581" s="28">
        <v>4.91</v>
      </c>
      <c r="J6581" s="28">
        <v>10.9</v>
      </c>
      <c r="K6581" s="28">
        <v>258.23</v>
      </c>
      <c r="L6581" s="28">
        <v>8.97</v>
      </c>
      <c r="M6581" s="28" t="s">
        <v>46</v>
      </c>
      <c r="N6581" s="28">
        <v>70.71</v>
      </c>
    </row>
    <row r="6582">
      <c r="A6582" s="28">
        <v>6581.0</v>
      </c>
      <c r="B6582" s="28">
        <v>17.0</v>
      </c>
      <c r="C6582" s="28" t="s">
        <v>49</v>
      </c>
      <c r="D6582" s="28">
        <v>2.28</v>
      </c>
      <c r="E6582" s="28">
        <v>7.07</v>
      </c>
      <c r="F6582" s="28">
        <v>7.17</v>
      </c>
      <c r="G6582" s="28">
        <v>76.31</v>
      </c>
      <c r="H6582" s="28" t="s">
        <v>45</v>
      </c>
      <c r="I6582" s="28">
        <v>4.94</v>
      </c>
      <c r="J6582" s="28">
        <v>7.2</v>
      </c>
      <c r="K6582" s="28">
        <v>285.05</v>
      </c>
      <c r="L6582" s="28">
        <v>6.84</v>
      </c>
      <c r="M6582" s="28" t="s">
        <v>48</v>
      </c>
      <c r="N6582" s="28">
        <v>86.44</v>
      </c>
    </row>
    <row r="6583">
      <c r="A6583" s="28">
        <v>6582.0</v>
      </c>
      <c r="B6583" s="28">
        <v>20.0</v>
      </c>
      <c r="C6583" s="28" t="s">
        <v>44</v>
      </c>
      <c r="D6583" s="28">
        <v>3.03</v>
      </c>
      <c r="E6583" s="28">
        <v>7.49</v>
      </c>
      <c r="F6583" s="28">
        <v>8.61</v>
      </c>
      <c r="G6583" s="28">
        <v>96.99</v>
      </c>
      <c r="H6583" s="28" t="s">
        <v>45</v>
      </c>
      <c r="I6583" s="28">
        <v>3.88</v>
      </c>
      <c r="J6583" s="28">
        <v>5.32</v>
      </c>
      <c r="K6583" s="28">
        <v>292.26</v>
      </c>
      <c r="L6583" s="28">
        <v>4.62</v>
      </c>
      <c r="M6583" s="28" t="s">
        <v>48</v>
      </c>
      <c r="N6583" s="28">
        <v>100.0</v>
      </c>
    </row>
    <row r="6584">
      <c r="A6584" s="28">
        <v>6583.0</v>
      </c>
      <c r="B6584" s="28">
        <v>19.0</v>
      </c>
      <c r="C6584" s="28" t="s">
        <v>49</v>
      </c>
      <c r="D6584" s="28">
        <v>1.6</v>
      </c>
      <c r="E6584" s="28">
        <v>3.34</v>
      </c>
      <c r="F6584" s="28">
        <v>8.06</v>
      </c>
      <c r="G6584" s="28">
        <v>75.98</v>
      </c>
      <c r="H6584" s="28" t="s">
        <v>51</v>
      </c>
      <c r="I6584" s="28">
        <v>4.2</v>
      </c>
      <c r="J6584" s="28">
        <v>2.97</v>
      </c>
      <c r="K6584" s="28">
        <v>310.57</v>
      </c>
      <c r="L6584" s="28">
        <v>4.68</v>
      </c>
      <c r="M6584" s="28" t="s">
        <v>48</v>
      </c>
      <c r="N6584" s="28">
        <v>90.5729966696167</v>
      </c>
    </row>
    <row r="6585">
      <c r="A6585" s="28">
        <v>6584.0</v>
      </c>
      <c r="B6585" s="28">
        <v>23.0</v>
      </c>
      <c r="C6585" s="28" t="s">
        <v>44</v>
      </c>
      <c r="D6585" s="28">
        <v>7.77</v>
      </c>
      <c r="E6585" s="28">
        <v>6.24</v>
      </c>
      <c r="F6585" s="28">
        <v>5.11</v>
      </c>
      <c r="G6585" s="28">
        <v>72.29</v>
      </c>
      <c r="H6585" s="28" t="s">
        <v>51</v>
      </c>
      <c r="I6585" s="28">
        <v>4.84</v>
      </c>
      <c r="J6585" s="28">
        <v>9.6</v>
      </c>
      <c r="K6585" s="28">
        <v>228.2</v>
      </c>
      <c r="L6585" s="28">
        <v>17.63</v>
      </c>
      <c r="M6585" s="28" t="s">
        <v>46</v>
      </c>
      <c r="N6585" s="28">
        <v>45.27</v>
      </c>
    </row>
    <row r="6586">
      <c r="A6586" s="28">
        <v>6585.0</v>
      </c>
      <c r="B6586" s="28">
        <v>19.0</v>
      </c>
      <c r="C6586" s="28" t="s">
        <v>49</v>
      </c>
      <c r="D6586" s="28">
        <v>4.14</v>
      </c>
      <c r="E6586" s="28">
        <v>8.58</v>
      </c>
      <c r="F6586" s="28">
        <v>7.99</v>
      </c>
      <c r="G6586" s="28">
        <v>95.43</v>
      </c>
      <c r="H6586" s="28" t="s">
        <v>47</v>
      </c>
      <c r="I6586" s="28">
        <v>4.64</v>
      </c>
      <c r="J6586" s="28">
        <v>8.9</v>
      </c>
      <c r="K6586" s="28">
        <v>275.76</v>
      </c>
      <c r="L6586" s="28">
        <v>8.51</v>
      </c>
      <c r="M6586" s="28" t="s">
        <v>48</v>
      </c>
      <c r="N6586" s="28">
        <v>109.351134587572</v>
      </c>
    </row>
    <row r="6587">
      <c r="A6587" s="28">
        <v>6586.0</v>
      </c>
      <c r="B6587" s="28">
        <v>21.0</v>
      </c>
      <c r="C6587" s="28" t="s">
        <v>44</v>
      </c>
      <c r="D6587" s="28">
        <v>7.17</v>
      </c>
      <c r="E6587" s="28">
        <v>3.67</v>
      </c>
      <c r="F6587" s="28">
        <v>8.77</v>
      </c>
      <c r="G6587" s="28">
        <v>65.45</v>
      </c>
      <c r="H6587" s="28" t="s">
        <v>51</v>
      </c>
      <c r="I6587" s="28">
        <v>3.11</v>
      </c>
      <c r="J6587" s="28">
        <v>12.4</v>
      </c>
      <c r="K6587" s="28">
        <v>228.95</v>
      </c>
      <c r="L6587" s="28">
        <v>16.97</v>
      </c>
      <c r="M6587" s="28" t="s">
        <v>46</v>
      </c>
      <c r="N6587" s="28">
        <v>30.44</v>
      </c>
    </row>
    <row r="6588">
      <c r="A6588" s="28">
        <v>6587.0</v>
      </c>
      <c r="B6588" s="28">
        <v>20.0</v>
      </c>
      <c r="C6588" s="28" t="s">
        <v>44</v>
      </c>
      <c r="D6588" s="28">
        <v>2.77</v>
      </c>
      <c r="E6588" s="28">
        <v>9.07</v>
      </c>
      <c r="F6588" s="28">
        <v>4.69</v>
      </c>
      <c r="G6588" s="28">
        <v>64.97</v>
      </c>
      <c r="H6588" s="28" t="s">
        <v>51</v>
      </c>
      <c r="I6588" s="28">
        <v>3.67</v>
      </c>
      <c r="J6588" s="28">
        <v>5.69</v>
      </c>
      <c r="K6588" s="28">
        <v>295.25</v>
      </c>
      <c r="L6588" s="28">
        <v>8.67</v>
      </c>
      <c r="M6588" s="28" t="s">
        <v>50</v>
      </c>
      <c r="N6588" s="28">
        <v>82.51</v>
      </c>
    </row>
    <row r="6589">
      <c r="A6589" s="28">
        <v>6588.0</v>
      </c>
      <c r="B6589" s="28">
        <v>17.0</v>
      </c>
      <c r="C6589" s="28" t="s">
        <v>44</v>
      </c>
      <c r="D6589" s="28">
        <v>6.89</v>
      </c>
      <c r="E6589" s="28">
        <v>6.58</v>
      </c>
      <c r="F6589" s="28">
        <v>8.89</v>
      </c>
      <c r="G6589" s="28">
        <v>97.43</v>
      </c>
      <c r="H6589" s="28" t="s">
        <v>45</v>
      </c>
      <c r="I6589" s="28">
        <v>2.97</v>
      </c>
      <c r="J6589" s="28">
        <v>8.71</v>
      </c>
      <c r="K6589" s="28">
        <v>224.92</v>
      </c>
      <c r="L6589" s="28">
        <v>16.74</v>
      </c>
      <c r="M6589" s="28" t="s">
        <v>46</v>
      </c>
      <c r="N6589" s="28">
        <v>64.63</v>
      </c>
    </row>
    <row r="6590">
      <c r="A6590" s="28">
        <v>6589.0</v>
      </c>
      <c r="B6590" s="28">
        <v>23.0</v>
      </c>
      <c r="C6590" s="28" t="s">
        <v>49</v>
      </c>
      <c r="D6590" s="28">
        <v>0.43</v>
      </c>
      <c r="E6590" s="28">
        <v>4.81</v>
      </c>
      <c r="F6590" s="28">
        <v>4.12</v>
      </c>
      <c r="G6590" s="28">
        <v>68.36</v>
      </c>
      <c r="H6590" s="28" t="s">
        <v>51</v>
      </c>
      <c r="I6590" s="28">
        <v>2.53</v>
      </c>
      <c r="J6590" s="28">
        <v>1.81</v>
      </c>
      <c r="K6590" s="28">
        <v>310.21</v>
      </c>
      <c r="L6590" s="28">
        <v>-0.14</v>
      </c>
      <c r="M6590" s="28" t="s">
        <v>48</v>
      </c>
      <c r="N6590" s="28">
        <v>60.79</v>
      </c>
    </row>
    <row r="6591">
      <c r="A6591" s="28">
        <v>6590.0</v>
      </c>
      <c r="B6591" s="28">
        <v>17.0</v>
      </c>
      <c r="C6591" s="28" t="s">
        <v>49</v>
      </c>
      <c r="D6591" s="28">
        <v>7.86</v>
      </c>
      <c r="E6591" s="28">
        <v>6.61</v>
      </c>
      <c r="F6591" s="28">
        <v>6.61</v>
      </c>
      <c r="G6591" s="28">
        <v>65.94</v>
      </c>
      <c r="H6591" s="28" t="s">
        <v>45</v>
      </c>
      <c r="I6591" s="28">
        <v>4.4</v>
      </c>
      <c r="J6591" s="28">
        <v>9.94</v>
      </c>
      <c r="K6591" s="28">
        <v>222.6</v>
      </c>
      <c r="L6591" s="28">
        <v>18.92</v>
      </c>
      <c r="M6591" s="28" t="s">
        <v>46</v>
      </c>
      <c r="N6591" s="28">
        <v>48.85</v>
      </c>
    </row>
    <row r="6592">
      <c r="A6592" s="28">
        <v>6591.0</v>
      </c>
      <c r="B6592" s="28">
        <v>24.0</v>
      </c>
      <c r="C6592" s="28" t="s">
        <v>49</v>
      </c>
      <c r="D6592" s="28">
        <v>7.3</v>
      </c>
      <c r="E6592" s="28">
        <v>4.62</v>
      </c>
      <c r="F6592" s="28">
        <v>7.87</v>
      </c>
      <c r="G6592" s="28">
        <v>81.41</v>
      </c>
      <c r="H6592" s="28" t="s">
        <v>45</v>
      </c>
      <c r="I6592" s="28">
        <v>3.69</v>
      </c>
      <c r="J6592" s="28">
        <v>13.2</v>
      </c>
      <c r="K6592" s="28">
        <v>242.26</v>
      </c>
      <c r="L6592" s="28">
        <v>18.07</v>
      </c>
      <c r="M6592" s="28" t="s">
        <v>46</v>
      </c>
      <c r="N6592" s="28">
        <v>54.1399431719965</v>
      </c>
    </row>
    <row r="6593">
      <c r="A6593" s="28">
        <v>6592.0</v>
      </c>
      <c r="B6593" s="28">
        <v>24.0</v>
      </c>
      <c r="C6593" s="28" t="s">
        <v>49</v>
      </c>
      <c r="D6593" s="28">
        <v>2.91</v>
      </c>
      <c r="E6593" s="28">
        <v>8.54</v>
      </c>
      <c r="F6593" s="28">
        <v>7.95</v>
      </c>
      <c r="G6593" s="28">
        <v>61.87</v>
      </c>
      <c r="H6593" s="28" t="s">
        <v>47</v>
      </c>
      <c r="I6593" s="28">
        <v>4.3</v>
      </c>
      <c r="J6593" s="28">
        <v>4.76</v>
      </c>
      <c r="K6593" s="28">
        <v>302.13</v>
      </c>
      <c r="L6593" s="28">
        <v>5.76</v>
      </c>
      <c r="M6593" s="28" t="s">
        <v>48</v>
      </c>
      <c r="N6593" s="28">
        <v>83.73</v>
      </c>
    </row>
    <row r="6594">
      <c r="A6594" s="28">
        <v>6593.0</v>
      </c>
      <c r="B6594" s="28">
        <v>18.0</v>
      </c>
      <c r="C6594" s="28" t="s">
        <v>44</v>
      </c>
      <c r="D6594" s="28">
        <v>6.2</v>
      </c>
      <c r="E6594" s="28">
        <v>5.34</v>
      </c>
      <c r="F6594" s="28">
        <v>7.67</v>
      </c>
      <c r="G6594" s="28">
        <v>84.8</v>
      </c>
      <c r="H6594" s="28" t="s">
        <v>45</v>
      </c>
      <c r="I6594" s="28">
        <v>0.48</v>
      </c>
      <c r="J6594" s="28">
        <v>7.63</v>
      </c>
      <c r="K6594" s="28">
        <v>241.05</v>
      </c>
      <c r="L6594" s="28">
        <v>12.93</v>
      </c>
      <c r="M6594" s="28" t="s">
        <v>46</v>
      </c>
      <c r="N6594" s="28">
        <v>70.25</v>
      </c>
    </row>
    <row r="6595">
      <c r="A6595" s="28">
        <v>6594.0</v>
      </c>
      <c r="B6595" s="28">
        <v>19.0</v>
      </c>
      <c r="C6595" s="28" t="s">
        <v>44</v>
      </c>
      <c r="D6595" s="28">
        <v>6.02</v>
      </c>
      <c r="E6595" s="28">
        <v>9.11</v>
      </c>
      <c r="F6595" s="28">
        <v>6.65</v>
      </c>
      <c r="G6595" s="28">
        <v>78.12</v>
      </c>
      <c r="H6595" s="28" t="s">
        <v>51</v>
      </c>
      <c r="I6595" s="28">
        <v>2.88</v>
      </c>
      <c r="J6595" s="28">
        <v>10.95</v>
      </c>
      <c r="K6595" s="28">
        <v>246.79</v>
      </c>
      <c r="L6595" s="28">
        <v>16.11</v>
      </c>
      <c r="M6595" s="28" t="s">
        <v>46</v>
      </c>
      <c r="N6595" s="28">
        <v>75.7305950940936</v>
      </c>
    </row>
    <row r="6596">
      <c r="A6596" s="28">
        <v>6595.0</v>
      </c>
      <c r="B6596" s="28">
        <v>23.0</v>
      </c>
      <c r="C6596" s="28" t="s">
        <v>49</v>
      </c>
      <c r="D6596" s="28">
        <v>7.21</v>
      </c>
      <c r="E6596" s="28">
        <v>5.59</v>
      </c>
      <c r="F6596" s="28">
        <v>7.25</v>
      </c>
      <c r="G6596" s="28">
        <v>85.62</v>
      </c>
      <c r="H6596" s="28" t="s">
        <v>47</v>
      </c>
      <c r="I6596" s="28">
        <v>1.65</v>
      </c>
      <c r="J6596" s="28">
        <v>11.29</v>
      </c>
      <c r="K6596" s="28">
        <v>221.67</v>
      </c>
      <c r="L6596" s="28">
        <v>18.03</v>
      </c>
      <c r="M6596" s="28" t="s">
        <v>46</v>
      </c>
      <c r="N6596" s="28">
        <v>47.74</v>
      </c>
    </row>
    <row r="6597">
      <c r="A6597" s="28">
        <v>6596.0</v>
      </c>
      <c r="B6597" s="28">
        <v>24.0</v>
      </c>
      <c r="C6597" s="28" t="s">
        <v>44</v>
      </c>
      <c r="D6597" s="28">
        <v>2.46</v>
      </c>
      <c r="E6597" s="28">
        <v>6.94</v>
      </c>
      <c r="F6597" s="28">
        <v>7.5</v>
      </c>
      <c r="G6597" s="28">
        <v>71.36</v>
      </c>
      <c r="H6597" s="28" t="s">
        <v>45</v>
      </c>
      <c r="I6597" s="28">
        <v>2.57</v>
      </c>
      <c r="J6597" s="28">
        <v>6.13</v>
      </c>
      <c r="K6597" s="28">
        <v>289.65</v>
      </c>
      <c r="L6597" s="28">
        <v>8.57</v>
      </c>
      <c r="M6597" s="28" t="s">
        <v>48</v>
      </c>
      <c r="N6597" s="28">
        <v>85.77</v>
      </c>
    </row>
    <row r="6598">
      <c r="A6598" s="28">
        <v>6597.0</v>
      </c>
      <c r="B6598" s="28">
        <v>18.0</v>
      </c>
      <c r="C6598" s="28" t="s">
        <v>52</v>
      </c>
      <c r="D6598" s="28">
        <v>3.72</v>
      </c>
      <c r="E6598" s="28">
        <v>9.98</v>
      </c>
      <c r="F6598" s="28">
        <v>6.47</v>
      </c>
      <c r="G6598" s="28">
        <v>96.22</v>
      </c>
      <c r="H6598" s="28" t="s">
        <v>45</v>
      </c>
      <c r="I6598" s="28">
        <v>3.06</v>
      </c>
      <c r="J6598" s="28">
        <v>6.96</v>
      </c>
      <c r="K6598" s="28">
        <v>286.37</v>
      </c>
      <c r="L6598" s="28">
        <v>7.71</v>
      </c>
      <c r="M6598" s="28" t="s">
        <v>48</v>
      </c>
      <c r="N6598" s="28">
        <v>94.62</v>
      </c>
    </row>
    <row r="6599">
      <c r="A6599" s="28">
        <v>6598.0</v>
      </c>
      <c r="B6599" s="28">
        <v>20.0</v>
      </c>
      <c r="C6599" s="28" t="s">
        <v>49</v>
      </c>
      <c r="D6599" s="28">
        <v>6.92</v>
      </c>
      <c r="E6599" s="28">
        <v>2.32</v>
      </c>
      <c r="F6599" s="28">
        <v>6.98</v>
      </c>
      <c r="G6599" s="28">
        <v>70.82</v>
      </c>
      <c r="H6599" s="28" t="s">
        <v>51</v>
      </c>
      <c r="I6599" s="28">
        <v>4.23</v>
      </c>
      <c r="J6599" s="28">
        <v>11.43</v>
      </c>
      <c r="K6599" s="28">
        <v>219.0</v>
      </c>
      <c r="L6599" s="28">
        <v>16.54</v>
      </c>
      <c r="M6599" s="28" t="s">
        <v>46</v>
      </c>
      <c r="N6599" s="28">
        <v>29.43</v>
      </c>
    </row>
    <row r="6600">
      <c r="A6600" s="28">
        <v>6599.0</v>
      </c>
      <c r="B6600" s="28">
        <v>23.0</v>
      </c>
      <c r="C6600" s="28" t="s">
        <v>44</v>
      </c>
      <c r="D6600" s="28">
        <v>6.23</v>
      </c>
      <c r="E6600" s="28">
        <v>7.63</v>
      </c>
      <c r="F6600" s="28">
        <v>8.23</v>
      </c>
      <c r="G6600" s="28">
        <v>85.5</v>
      </c>
      <c r="H6600" s="28" t="s">
        <v>45</v>
      </c>
      <c r="I6600" s="28">
        <v>0.16</v>
      </c>
      <c r="J6600" s="28">
        <v>10.72</v>
      </c>
      <c r="K6600" s="28">
        <v>245.42</v>
      </c>
      <c r="L6600" s="28">
        <v>14.23</v>
      </c>
      <c r="M6600" s="28" t="s">
        <v>46</v>
      </c>
      <c r="N6600" s="28">
        <v>83.3233147051417</v>
      </c>
    </row>
    <row r="6601">
      <c r="A6601" s="28">
        <v>6600.0</v>
      </c>
      <c r="B6601" s="28">
        <v>18.0</v>
      </c>
      <c r="C6601" s="28" t="s">
        <v>44</v>
      </c>
      <c r="D6601" s="28">
        <v>3.15</v>
      </c>
      <c r="E6601" s="28">
        <v>2.25</v>
      </c>
      <c r="F6601" s="28">
        <v>5.56</v>
      </c>
      <c r="G6601" s="28">
        <v>97.8</v>
      </c>
      <c r="H6601" s="28" t="s">
        <v>47</v>
      </c>
      <c r="I6601" s="28">
        <v>0.82</v>
      </c>
      <c r="J6601" s="28">
        <v>6.27</v>
      </c>
      <c r="K6601" s="28">
        <v>289.38</v>
      </c>
      <c r="L6601" s="28">
        <v>8.28</v>
      </c>
      <c r="M6601" s="28" t="s">
        <v>48</v>
      </c>
      <c r="N6601" s="28">
        <v>58.01</v>
      </c>
    </row>
    <row r="6602">
      <c r="A6602" s="28">
        <v>6601.0</v>
      </c>
      <c r="B6602" s="28">
        <v>22.0</v>
      </c>
      <c r="C6602" s="28" t="s">
        <v>49</v>
      </c>
      <c r="D6602" s="28">
        <v>6.77</v>
      </c>
      <c r="E6602" s="28">
        <v>8.55</v>
      </c>
      <c r="F6602" s="28">
        <v>6.62</v>
      </c>
      <c r="G6602" s="28">
        <v>76.03</v>
      </c>
      <c r="H6602" s="28" t="s">
        <v>45</v>
      </c>
      <c r="I6602" s="28">
        <v>4.61</v>
      </c>
      <c r="J6602" s="28">
        <v>8.94</v>
      </c>
      <c r="K6602" s="28">
        <v>239.33</v>
      </c>
      <c r="L6602" s="28">
        <v>13.61</v>
      </c>
      <c r="M6602" s="28" t="s">
        <v>46</v>
      </c>
      <c r="N6602" s="28">
        <v>74.7274472213443</v>
      </c>
    </row>
    <row r="6603">
      <c r="A6603" s="28">
        <v>6602.0</v>
      </c>
      <c r="B6603" s="28">
        <v>23.0</v>
      </c>
      <c r="C6603" s="28" t="s">
        <v>44</v>
      </c>
      <c r="D6603" s="28">
        <v>0.38</v>
      </c>
      <c r="E6603" s="28">
        <v>6.37</v>
      </c>
      <c r="F6603" s="28">
        <v>4.04</v>
      </c>
      <c r="G6603" s="28">
        <v>66.46</v>
      </c>
      <c r="H6603" s="28" t="s">
        <v>47</v>
      </c>
      <c r="I6603" s="28">
        <v>4.84</v>
      </c>
      <c r="J6603" s="28">
        <v>5.59</v>
      </c>
      <c r="K6603" s="28">
        <v>313.55</v>
      </c>
      <c r="L6603" s="28">
        <v>6.54</v>
      </c>
      <c r="M6603" s="28" t="s">
        <v>48</v>
      </c>
      <c r="N6603" s="28">
        <v>61.33</v>
      </c>
    </row>
    <row r="6604">
      <c r="A6604" s="28">
        <v>6603.0</v>
      </c>
      <c r="B6604" s="28">
        <v>18.0</v>
      </c>
      <c r="C6604" s="28" t="s">
        <v>44</v>
      </c>
      <c r="D6604" s="28">
        <v>6.26</v>
      </c>
      <c r="E6604" s="28">
        <v>9.44</v>
      </c>
      <c r="F6604" s="28">
        <v>7.44</v>
      </c>
      <c r="G6604" s="28">
        <v>62.74</v>
      </c>
      <c r="H6604" s="28" t="s">
        <v>47</v>
      </c>
      <c r="I6604" s="28">
        <v>0.28</v>
      </c>
      <c r="J6604" s="28">
        <v>8.08</v>
      </c>
      <c r="K6604" s="28">
        <v>253.64</v>
      </c>
      <c r="L6604" s="28">
        <v>13.39</v>
      </c>
      <c r="M6604" s="28" t="s">
        <v>46</v>
      </c>
      <c r="N6604" s="28">
        <v>75.0315161300232</v>
      </c>
    </row>
    <row r="6605">
      <c r="A6605" s="28">
        <v>6604.0</v>
      </c>
      <c r="B6605" s="28">
        <v>17.0</v>
      </c>
      <c r="C6605" s="28" t="s">
        <v>44</v>
      </c>
      <c r="D6605" s="28">
        <v>1.65</v>
      </c>
      <c r="E6605" s="28">
        <v>8.79</v>
      </c>
      <c r="F6605" s="28">
        <v>4.98</v>
      </c>
      <c r="G6605" s="28">
        <v>98.52</v>
      </c>
      <c r="H6605" s="28" t="s">
        <v>47</v>
      </c>
      <c r="I6605" s="28">
        <v>1.66</v>
      </c>
      <c r="J6605" s="28">
        <v>5.32</v>
      </c>
      <c r="K6605" s="28">
        <v>292.11</v>
      </c>
      <c r="L6605" s="28">
        <v>4.86</v>
      </c>
      <c r="M6605" s="28" t="s">
        <v>50</v>
      </c>
      <c r="N6605" s="28">
        <v>100.0</v>
      </c>
    </row>
    <row r="6606">
      <c r="A6606" s="28">
        <v>6605.0</v>
      </c>
      <c r="B6606" s="28">
        <v>22.0</v>
      </c>
      <c r="C6606" s="28" t="s">
        <v>49</v>
      </c>
      <c r="D6606" s="28">
        <v>2.29</v>
      </c>
      <c r="E6606" s="28">
        <v>1.67</v>
      </c>
      <c r="F6606" s="28">
        <v>6.41</v>
      </c>
      <c r="G6606" s="28">
        <v>90.55</v>
      </c>
      <c r="H6606" s="28" t="s">
        <v>45</v>
      </c>
      <c r="I6606" s="28">
        <v>0.05</v>
      </c>
      <c r="J6606" s="28">
        <v>6.75</v>
      </c>
      <c r="K6606" s="28">
        <v>284.73</v>
      </c>
      <c r="L6606" s="28">
        <v>7.7</v>
      </c>
      <c r="M6606" s="28" t="s">
        <v>48</v>
      </c>
      <c r="N6606" s="28">
        <v>57.91</v>
      </c>
    </row>
    <row r="6607">
      <c r="A6607" s="28">
        <v>6606.0</v>
      </c>
      <c r="B6607" s="28">
        <v>24.0</v>
      </c>
      <c r="C6607" s="28" t="s">
        <v>49</v>
      </c>
      <c r="D6607" s="28">
        <v>3.95</v>
      </c>
      <c r="E6607" s="28">
        <v>2.24</v>
      </c>
      <c r="F6607" s="28">
        <v>5.05</v>
      </c>
      <c r="G6607" s="28">
        <v>96.76</v>
      </c>
      <c r="H6607" s="28" t="s">
        <v>45</v>
      </c>
      <c r="I6607" s="28">
        <v>3.79</v>
      </c>
      <c r="J6607" s="28">
        <v>8.14</v>
      </c>
      <c r="K6607" s="28">
        <v>254.14</v>
      </c>
      <c r="L6607" s="28">
        <v>12.21</v>
      </c>
      <c r="M6607" s="28" t="s">
        <v>48</v>
      </c>
      <c r="N6607" s="28">
        <v>41.84</v>
      </c>
    </row>
    <row r="6608">
      <c r="A6608" s="28">
        <v>6607.0</v>
      </c>
      <c r="B6608" s="28">
        <v>16.0</v>
      </c>
      <c r="C6608" s="28" t="s">
        <v>44</v>
      </c>
      <c r="D6608" s="28">
        <v>3.6</v>
      </c>
      <c r="E6608" s="28">
        <v>6.41</v>
      </c>
      <c r="F6608" s="28">
        <v>4.12</v>
      </c>
      <c r="G6608" s="28">
        <v>87.95</v>
      </c>
      <c r="H6608" s="28" t="s">
        <v>45</v>
      </c>
      <c r="I6608" s="28">
        <v>3.41</v>
      </c>
      <c r="J6608" s="28">
        <v>7.69</v>
      </c>
      <c r="K6608" s="28">
        <v>280.05</v>
      </c>
      <c r="L6608" s="28">
        <v>9.34</v>
      </c>
      <c r="M6608" s="28" t="s">
        <v>48</v>
      </c>
      <c r="N6608" s="28">
        <v>64.32</v>
      </c>
    </row>
    <row r="6609">
      <c r="A6609" s="28">
        <v>6608.0</v>
      </c>
      <c r="B6609" s="28">
        <v>18.0</v>
      </c>
      <c r="C6609" s="28" t="s">
        <v>44</v>
      </c>
      <c r="D6609" s="28">
        <v>4.16</v>
      </c>
      <c r="E6609" s="28">
        <v>5.66</v>
      </c>
      <c r="F6609" s="28">
        <v>6.42</v>
      </c>
      <c r="G6609" s="28">
        <v>73.7</v>
      </c>
      <c r="H6609" s="28" t="s">
        <v>51</v>
      </c>
      <c r="I6609" s="28">
        <v>2.82</v>
      </c>
      <c r="J6609" s="28">
        <v>8.47</v>
      </c>
      <c r="K6609" s="28">
        <v>272.29</v>
      </c>
      <c r="L6609" s="28">
        <v>9.85</v>
      </c>
      <c r="M6609" s="28" t="s">
        <v>48</v>
      </c>
      <c r="N6609" s="28">
        <v>64.34</v>
      </c>
    </row>
    <row r="6610">
      <c r="A6610" s="28">
        <v>6609.0</v>
      </c>
      <c r="B6610" s="28">
        <v>20.0</v>
      </c>
      <c r="C6610" s="28" t="s">
        <v>44</v>
      </c>
      <c r="D6610" s="28">
        <v>4.36</v>
      </c>
      <c r="E6610" s="28">
        <v>2.52</v>
      </c>
      <c r="F6610" s="28">
        <v>6.12</v>
      </c>
      <c r="G6610" s="28">
        <v>64.92</v>
      </c>
      <c r="H6610" s="28" t="s">
        <v>45</v>
      </c>
      <c r="I6610" s="28">
        <v>3.46</v>
      </c>
      <c r="J6610" s="28">
        <v>9.74</v>
      </c>
      <c r="K6610" s="28">
        <v>261.95</v>
      </c>
      <c r="L6610" s="28">
        <v>13.19</v>
      </c>
      <c r="M6610" s="28" t="s">
        <v>48</v>
      </c>
      <c r="N6610" s="28">
        <v>30.74</v>
      </c>
    </row>
    <row r="6611">
      <c r="A6611" s="28">
        <v>6610.0</v>
      </c>
      <c r="B6611" s="28">
        <v>18.0</v>
      </c>
      <c r="C6611" s="28" t="s">
        <v>49</v>
      </c>
      <c r="D6611" s="28">
        <v>2.65</v>
      </c>
      <c r="E6611" s="28">
        <v>2.16</v>
      </c>
      <c r="F6611" s="28">
        <v>6.13</v>
      </c>
      <c r="G6611" s="28">
        <v>97.17</v>
      </c>
      <c r="H6611" s="28" t="s">
        <v>47</v>
      </c>
      <c r="I6611" s="28">
        <v>2.69</v>
      </c>
      <c r="J6611" s="28">
        <v>5.48</v>
      </c>
      <c r="K6611" s="28">
        <v>279.26</v>
      </c>
      <c r="L6611" s="28">
        <v>10.2</v>
      </c>
      <c r="M6611" s="28" t="s">
        <v>48</v>
      </c>
      <c r="N6611" s="28">
        <v>69.36</v>
      </c>
    </row>
    <row r="6612">
      <c r="A6612" s="28">
        <v>6611.0</v>
      </c>
      <c r="B6612" s="28">
        <v>16.0</v>
      </c>
      <c r="C6612" s="28" t="s">
        <v>44</v>
      </c>
      <c r="D6612" s="28">
        <v>1.4</v>
      </c>
      <c r="E6612" s="28">
        <v>6.08</v>
      </c>
      <c r="F6612" s="28">
        <v>5.04</v>
      </c>
      <c r="G6612" s="28">
        <v>79.58</v>
      </c>
      <c r="H6612" s="28" t="s">
        <v>51</v>
      </c>
      <c r="I6612" s="28">
        <v>1.19</v>
      </c>
      <c r="J6612" s="28">
        <v>5.54</v>
      </c>
      <c r="K6612" s="28">
        <v>302.73</v>
      </c>
      <c r="L6612" s="28">
        <v>7.71</v>
      </c>
      <c r="M6612" s="28" t="s">
        <v>48</v>
      </c>
      <c r="N6612" s="28">
        <v>77.3</v>
      </c>
    </row>
    <row r="6613">
      <c r="A6613" s="28">
        <v>6612.0</v>
      </c>
      <c r="B6613" s="28">
        <v>22.0</v>
      </c>
      <c r="C6613" s="28" t="s">
        <v>44</v>
      </c>
      <c r="D6613" s="28">
        <v>6.15</v>
      </c>
      <c r="E6613" s="28">
        <v>1.44</v>
      </c>
      <c r="F6613" s="28">
        <v>8.74</v>
      </c>
      <c r="G6613" s="28">
        <v>75.86</v>
      </c>
      <c r="H6613" s="28" t="s">
        <v>51</v>
      </c>
      <c r="I6613" s="28">
        <v>3.77</v>
      </c>
      <c r="J6613" s="28">
        <v>10.63</v>
      </c>
      <c r="K6613" s="28">
        <v>247.16</v>
      </c>
      <c r="L6613" s="28">
        <v>12.57</v>
      </c>
      <c r="M6613" s="28" t="s">
        <v>46</v>
      </c>
      <c r="N6613" s="28">
        <v>36.01</v>
      </c>
    </row>
    <row r="6614">
      <c r="A6614" s="28">
        <v>6613.0</v>
      </c>
      <c r="B6614" s="28">
        <v>22.0</v>
      </c>
      <c r="C6614" s="28" t="s">
        <v>49</v>
      </c>
      <c r="D6614" s="28">
        <v>3.2</v>
      </c>
      <c r="E6614" s="28">
        <v>8.86</v>
      </c>
      <c r="F6614" s="28">
        <v>4.02</v>
      </c>
      <c r="G6614" s="28">
        <v>83.11</v>
      </c>
      <c r="H6614" s="28" t="s">
        <v>51</v>
      </c>
      <c r="I6614" s="28">
        <v>3.92</v>
      </c>
      <c r="J6614" s="28">
        <v>7.15</v>
      </c>
      <c r="K6614" s="28">
        <v>269.62</v>
      </c>
      <c r="L6614" s="28">
        <v>9.92</v>
      </c>
      <c r="M6614" s="28" t="s">
        <v>50</v>
      </c>
      <c r="N6614" s="28">
        <v>91.08</v>
      </c>
    </row>
    <row r="6615">
      <c r="A6615" s="28">
        <v>6614.0</v>
      </c>
      <c r="B6615" s="28">
        <v>23.0</v>
      </c>
      <c r="C6615" s="28" t="s">
        <v>49</v>
      </c>
      <c r="D6615" s="28">
        <v>4.05</v>
      </c>
      <c r="E6615" s="28">
        <v>8.26</v>
      </c>
      <c r="F6615" s="28">
        <v>8.46</v>
      </c>
      <c r="G6615" s="28">
        <v>64.26</v>
      </c>
      <c r="H6615" s="28" t="s">
        <v>51</v>
      </c>
      <c r="I6615" s="28">
        <v>4.27</v>
      </c>
      <c r="J6615" s="28">
        <v>9.57</v>
      </c>
      <c r="K6615" s="28">
        <v>251.94</v>
      </c>
      <c r="L6615" s="28">
        <v>10.72</v>
      </c>
      <c r="M6615" s="28" t="s">
        <v>48</v>
      </c>
      <c r="N6615" s="28">
        <v>85.46</v>
      </c>
    </row>
    <row r="6616">
      <c r="A6616" s="28">
        <v>6615.0</v>
      </c>
      <c r="B6616" s="28">
        <v>20.0</v>
      </c>
      <c r="C6616" s="28" t="s">
        <v>52</v>
      </c>
      <c r="D6616" s="28">
        <v>5.16</v>
      </c>
      <c r="E6616" s="28">
        <v>8.07</v>
      </c>
      <c r="F6616" s="28">
        <v>7.68</v>
      </c>
      <c r="G6616" s="28">
        <v>72.37</v>
      </c>
      <c r="H6616" s="28" t="s">
        <v>45</v>
      </c>
      <c r="I6616" s="28">
        <v>4.77</v>
      </c>
      <c r="J6616" s="28">
        <v>9.43</v>
      </c>
      <c r="K6616" s="28">
        <v>240.83</v>
      </c>
      <c r="L6616" s="28">
        <v>15.0</v>
      </c>
      <c r="M6616" s="28" t="s">
        <v>46</v>
      </c>
      <c r="N6616" s="28">
        <v>87.2785994793292</v>
      </c>
    </row>
    <row r="6617">
      <c r="A6617" s="28">
        <v>6616.0</v>
      </c>
      <c r="B6617" s="28">
        <v>20.0</v>
      </c>
      <c r="C6617" s="28" t="s">
        <v>49</v>
      </c>
      <c r="D6617" s="28">
        <v>7.28</v>
      </c>
      <c r="E6617" s="28">
        <v>1.14</v>
      </c>
      <c r="F6617" s="28">
        <v>4.86</v>
      </c>
      <c r="G6617" s="28">
        <v>85.52</v>
      </c>
      <c r="H6617" s="28" t="s">
        <v>45</v>
      </c>
      <c r="I6617" s="28">
        <v>3.74</v>
      </c>
      <c r="J6617" s="28">
        <v>10.4</v>
      </c>
      <c r="K6617" s="28">
        <v>218.1</v>
      </c>
      <c r="L6617" s="28">
        <v>19.79</v>
      </c>
      <c r="M6617" s="28" t="s">
        <v>46</v>
      </c>
      <c r="N6617" s="28">
        <v>7.87</v>
      </c>
    </row>
    <row r="6618">
      <c r="A6618" s="28">
        <v>6617.0</v>
      </c>
      <c r="B6618" s="28">
        <v>20.0</v>
      </c>
      <c r="C6618" s="28" t="s">
        <v>44</v>
      </c>
      <c r="D6618" s="28">
        <v>5.66</v>
      </c>
      <c r="E6618" s="28">
        <v>1.43</v>
      </c>
      <c r="F6618" s="28">
        <v>6.36</v>
      </c>
      <c r="G6618" s="28">
        <v>64.0</v>
      </c>
      <c r="H6618" s="28" t="s">
        <v>51</v>
      </c>
      <c r="I6618" s="28">
        <v>0.27</v>
      </c>
      <c r="J6618" s="28">
        <v>10.89</v>
      </c>
      <c r="K6618" s="28">
        <v>240.02</v>
      </c>
      <c r="L6618" s="28">
        <v>9.19</v>
      </c>
      <c r="M6618" s="28" t="s">
        <v>46</v>
      </c>
      <c r="N6618" s="28">
        <v>23.55</v>
      </c>
    </row>
    <row r="6619">
      <c r="A6619" s="28">
        <v>6618.0</v>
      </c>
      <c r="B6619" s="28">
        <v>16.0</v>
      </c>
      <c r="C6619" s="28" t="s">
        <v>44</v>
      </c>
      <c r="D6619" s="28">
        <v>0.36</v>
      </c>
      <c r="E6619" s="28">
        <v>5.95</v>
      </c>
      <c r="F6619" s="28">
        <v>8.94</v>
      </c>
      <c r="G6619" s="28">
        <v>65.41</v>
      </c>
      <c r="H6619" s="28" t="s">
        <v>51</v>
      </c>
      <c r="I6619" s="28">
        <v>0.1</v>
      </c>
      <c r="J6619" s="28">
        <v>3.81</v>
      </c>
      <c r="K6619" s="28">
        <v>314.84</v>
      </c>
      <c r="L6619" s="28">
        <v>2.47</v>
      </c>
      <c r="M6619" s="28" t="s">
        <v>48</v>
      </c>
      <c r="N6619" s="28">
        <v>86.03</v>
      </c>
    </row>
    <row r="6620">
      <c r="A6620" s="28">
        <v>6619.0</v>
      </c>
      <c r="B6620" s="28">
        <v>20.0</v>
      </c>
      <c r="C6620" s="28" t="s">
        <v>44</v>
      </c>
      <c r="D6620" s="28">
        <v>6.71</v>
      </c>
      <c r="E6620" s="28">
        <v>9.95</v>
      </c>
      <c r="F6620" s="28">
        <v>7.22</v>
      </c>
      <c r="G6620" s="28">
        <v>80.42</v>
      </c>
      <c r="H6620" s="28" t="s">
        <v>45</v>
      </c>
      <c r="I6620" s="28">
        <v>3.7</v>
      </c>
      <c r="J6620" s="28">
        <v>10.36</v>
      </c>
      <c r="K6620" s="28">
        <v>240.33</v>
      </c>
      <c r="L6620" s="28">
        <v>14.33</v>
      </c>
      <c r="M6620" s="28" t="s">
        <v>46</v>
      </c>
      <c r="N6620" s="28">
        <v>98.8662391738035</v>
      </c>
    </row>
    <row r="6621">
      <c r="A6621" s="28">
        <v>6620.0</v>
      </c>
      <c r="B6621" s="28">
        <v>21.0</v>
      </c>
      <c r="C6621" s="28" t="s">
        <v>44</v>
      </c>
      <c r="D6621" s="28">
        <v>7.91</v>
      </c>
      <c r="E6621" s="28">
        <v>4.08</v>
      </c>
      <c r="F6621" s="28">
        <v>4.64</v>
      </c>
      <c r="G6621" s="28">
        <v>84.94</v>
      </c>
      <c r="H6621" s="28" t="s">
        <v>47</v>
      </c>
      <c r="I6621" s="28">
        <v>0.28</v>
      </c>
      <c r="J6621" s="28">
        <v>11.82</v>
      </c>
      <c r="K6621" s="28">
        <v>223.4</v>
      </c>
      <c r="L6621" s="28">
        <v>16.35</v>
      </c>
      <c r="M6621" s="28" t="s">
        <v>46</v>
      </c>
      <c r="N6621" s="28">
        <v>20.69</v>
      </c>
    </row>
    <row r="6622">
      <c r="A6622" s="28">
        <v>6621.0</v>
      </c>
      <c r="B6622" s="28">
        <v>16.0</v>
      </c>
      <c r="C6622" s="28" t="s">
        <v>49</v>
      </c>
      <c r="D6622" s="28">
        <v>3.78</v>
      </c>
      <c r="E6622" s="28">
        <v>4.1</v>
      </c>
      <c r="F6622" s="28">
        <v>6.29</v>
      </c>
      <c r="G6622" s="28">
        <v>67.48</v>
      </c>
      <c r="H6622" s="28" t="s">
        <v>47</v>
      </c>
      <c r="I6622" s="28">
        <v>1.58</v>
      </c>
      <c r="J6622" s="28">
        <v>6.39</v>
      </c>
      <c r="K6622" s="28">
        <v>278.23</v>
      </c>
      <c r="L6622" s="28">
        <v>7.02</v>
      </c>
      <c r="M6622" s="28" t="s">
        <v>48</v>
      </c>
      <c r="N6622" s="28">
        <v>51.59</v>
      </c>
    </row>
    <row r="6623">
      <c r="A6623" s="28">
        <v>6622.0</v>
      </c>
      <c r="B6623" s="28">
        <v>22.0</v>
      </c>
      <c r="C6623" s="28" t="s">
        <v>49</v>
      </c>
      <c r="D6623" s="28">
        <v>7.76</v>
      </c>
      <c r="E6623" s="28">
        <v>2.21</v>
      </c>
      <c r="F6623" s="28">
        <v>6.34</v>
      </c>
      <c r="G6623" s="28">
        <v>61.32</v>
      </c>
      <c r="H6623" s="28" t="s">
        <v>45</v>
      </c>
      <c r="I6623" s="28">
        <v>0.68</v>
      </c>
      <c r="J6623" s="28">
        <v>12.37</v>
      </c>
      <c r="K6623" s="28">
        <v>230.89</v>
      </c>
      <c r="L6623" s="28">
        <v>16.93</v>
      </c>
      <c r="M6623" s="28" t="s">
        <v>46</v>
      </c>
      <c r="N6623" s="28">
        <v>9.48</v>
      </c>
    </row>
    <row r="6624">
      <c r="A6624" s="28">
        <v>6623.0</v>
      </c>
      <c r="B6624" s="28">
        <v>16.0</v>
      </c>
      <c r="C6624" s="28" t="s">
        <v>49</v>
      </c>
      <c r="D6624" s="28">
        <v>4.38</v>
      </c>
      <c r="E6624" s="28">
        <v>7.07</v>
      </c>
      <c r="F6624" s="28">
        <v>8.01</v>
      </c>
      <c r="G6624" s="28">
        <v>98.33</v>
      </c>
      <c r="H6624" s="28" t="s">
        <v>51</v>
      </c>
      <c r="I6624" s="28">
        <v>4.84</v>
      </c>
      <c r="J6624" s="28">
        <v>5.87</v>
      </c>
      <c r="K6624" s="28">
        <v>270.74</v>
      </c>
      <c r="L6624" s="28">
        <v>8.93</v>
      </c>
      <c r="M6624" s="28" t="s">
        <v>48</v>
      </c>
      <c r="N6624" s="28">
        <v>87.54</v>
      </c>
    </row>
    <row r="6625">
      <c r="A6625" s="28">
        <v>6624.0</v>
      </c>
      <c r="B6625" s="28">
        <v>17.0</v>
      </c>
      <c r="C6625" s="28" t="s">
        <v>44</v>
      </c>
      <c r="D6625" s="28">
        <v>3.68</v>
      </c>
      <c r="E6625" s="28">
        <v>6.82</v>
      </c>
      <c r="F6625" s="28">
        <v>8.58</v>
      </c>
      <c r="G6625" s="28">
        <v>61.1</v>
      </c>
      <c r="H6625" s="28" t="s">
        <v>45</v>
      </c>
      <c r="I6625" s="28">
        <v>1.58</v>
      </c>
      <c r="J6625" s="28">
        <v>9.02</v>
      </c>
      <c r="K6625" s="28">
        <v>276.73</v>
      </c>
      <c r="L6625" s="28">
        <v>9.33</v>
      </c>
      <c r="M6625" s="28" t="s">
        <v>48</v>
      </c>
      <c r="N6625" s="28">
        <v>82.36</v>
      </c>
    </row>
    <row r="6626">
      <c r="A6626" s="28">
        <v>6625.0</v>
      </c>
      <c r="B6626" s="28">
        <v>17.0</v>
      </c>
      <c r="C6626" s="28" t="s">
        <v>49</v>
      </c>
      <c r="D6626" s="28">
        <v>2.65</v>
      </c>
      <c r="E6626" s="28">
        <v>1.91</v>
      </c>
      <c r="F6626" s="28">
        <v>4.41</v>
      </c>
      <c r="G6626" s="28">
        <v>60.08</v>
      </c>
      <c r="H6626" s="28" t="s">
        <v>45</v>
      </c>
      <c r="I6626" s="28">
        <v>0.28</v>
      </c>
      <c r="J6626" s="28">
        <v>7.42</v>
      </c>
      <c r="K6626" s="28">
        <v>277.64</v>
      </c>
      <c r="L6626" s="28">
        <v>3.64</v>
      </c>
      <c r="M6626" s="28" t="s">
        <v>48</v>
      </c>
      <c r="N6626" s="28">
        <v>33.901057825886</v>
      </c>
    </row>
    <row r="6627">
      <c r="A6627" s="28">
        <v>6626.0</v>
      </c>
      <c r="B6627" s="28">
        <v>20.0</v>
      </c>
      <c r="C6627" s="28" t="s">
        <v>49</v>
      </c>
      <c r="D6627" s="28">
        <v>5.26</v>
      </c>
      <c r="E6627" s="28">
        <v>5.21</v>
      </c>
      <c r="F6627" s="28">
        <v>5.57</v>
      </c>
      <c r="G6627" s="28">
        <v>72.93</v>
      </c>
      <c r="H6627" s="28" t="s">
        <v>47</v>
      </c>
      <c r="I6627" s="28">
        <v>4.75</v>
      </c>
      <c r="J6627" s="28">
        <v>8.03</v>
      </c>
      <c r="K6627" s="28">
        <v>243.53</v>
      </c>
      <c r="L6627" s="28">
        <v>12.16</v>
      </c>
      <c r="M6627" s="28" t="s">
        <v>46</v>
      </c>
      <c r="N6627" s="28">
        <v>51.63</v>
      </c>
    </row>
    <row r="6628">
      <c r="A6628" s="28">
        <v>6627.0</v>
      </c>
      <c r="B6628" s="28">
        <v>22.0</v>
      </c>
      <c r="C6628" s="28" t="s">
        <v>44</v>
      </c>
      <c r="D6628" s="28">
        <v>1.84</v>
      </c>
      <c r="E6628" s="28">
        <v>7.0</v>
      </c>
      <c r="F6628" s="28">
        <v>5.49</v>
      </c>
      <c r="G6628" s="28">
        <v>68.9</v>
      </c>
      <c r="H6628" s="28" t="s">
        <v>47</v>
      </c>
      <c r="I6628" s="28">
        <v>3.04</v>
      </c>
      <c r="J6628" s="28">
        <v>3.97</v>
      </c>
      <c r="K6628" s="28">
        <v>292.3</v>
      </c>
      <c r="L6628" s="28">
        <v>6.86</v>
      </c>
      <c r="M6628" s="28" t="s">
        <v>48</v>
      </c>
      <c r="N6628" s="28">
        <v>86.15</v>
      </c>
    </row>
    <row r="6629">
      <c r="A6629" s="28">
        <v>6628.0</v>
      </c>
      <c r="B6629" s="28">
        <v>16.0</v>
      </c>
      <c r="C6629" s="28" t="s">
        <v>49</v>
      </c>
      <c r="D6629" s="28">
        <v>0.84</v>
      </c>
      <c r="E6629" s="28">
        <v>5.44</v>
      </c>
      <c r="F6629" s="28">
        <v>8.98</v>
      </c>
      <c r="G6629" s="28">
        <v>82.94</v>
      </c>
      <c r="H6629" s="28" t="s">
        <v>51</v>
      </c>
      <c r="I6629" s="28">
        <v>0.18</v>
      </c>
      <c r="J6629" s="28">
        <v>3.78</v>
      </c>
      <c r="K6629" s="28">
        <v>321.27</v>
      </c>
      <c r="L6629" s="28">
        <v>2.03</v>
      </c>
      <c r="M6629" s="28" t="s">
        <v>48</v>
      </c>
      <c r="N6629" s="28">
        <v>98.93</v>
      </c>
    </row>
    <row r="6630">
      <c r="A6630" s="28">
        <v>6629.0</v>
      </c>
      <c r="B6630" s="28">
        <v>16.0</v>
      </c>
      <c r="C6630" s="28" t="s">
        <v>44</v>
      </c>
      <c r="D6630" s="28">
        <v>0.22</v>
      </c>
      <c r="E6630" s="28">
        <v>7.07</v>
      </c>
      <c r="F6630" s="28">
        <v>6.8</v>
      </c>
      <c r="G6630" s="28">
        <v>95.77</v>
      </c>
      <c r="H6630" s="28" t="s">
        <v>47</v>
      </c>
      <c r="I6630" s="28">
        <v>4.17</v>
      </c>
      <c r="J6630" s="28">
        <v>5.25</v>
      </c>
      <c r="K6630" s="28">
        <v>340.8</v>
      </c>
      <c r="L6630" s="28">
        <v>-0.33</v>
      </c>
      <c r="M6630" s="28" t="s">
        <v>48</v>
      </c>
      <c r="N6630" s="28">
        <v>92.03</v>
      </c>
    </row>
    <row r="6631">
      <c r="A6631" s="28">
        <v>6630.0</v>
      </c>
      <c r="B6631" s="28">
        <v>16.0</v>
      </c>
      <c r="C6631" s="28" t="s">
        <v>44</v>
      </c>
      <c r="D6631" s="28">
        <v>2.34</v>
      </c>
      <c r="E6631" s="28">
        <v>8.35</v>
      </c>
      <c r="F6631" s="28">
        <v>8.4</v>
      </c>
      <c r="G6631" s="28">
        <v>79.24</v>
      </c>
      <c r="H6631" s="28" t="s">
        <v>51</v>
      </c>
      <c r="I6631" s="28">
        <v>0.76</v>
      </c>
      <c r="J6631" s="28">
        <v>3.5</v>
      </c>
      <c r="K6631" s="28">
        <v>297.49</v>
      </c>
      <c r="L6631" s="28">
        <v>5.45</v>
      </c>
      <c r="M6631" s="28" t="s">
        <v>48</v>
      </c>
      <c r="N6631" s="28">
        <v>94.71</v>
      </c>
    </row>
    <row r="6632">
      <c r="A6632" s="28">
        <v>6631.0</v>
      </c>
      <c r="B6632" s="28">
        <v>21.0</v>
      </c>
      <c r="C6632" s="28" t="s">
        <v>49</v>
      </c>
      <c r="D6632" s="28">
        <v>3.17</v>
      </c>
      <c r="E6632" s="28">
        <v>7.17</v>
      </c>
      <c r="F6632" s="28">
        <v>6.13</v>
      </c>
      <c r="G6632" s="28">
        <v>90.93</v>
      </c>
      <c r="H6632" s="28" t="s">
        <v>51</v>
      </c>
      <c r="I6632" s="28">
        <v>4.01</v>
      </c>
      <c r="J6632" s="28">
        <v>6.51</v>
      </c>
      <c r="K6632" s="28">
        <v>285.54</v>
      </c>
      <c r="L6632" s="28">
        <v>10.13</v>
      </c>
      <c r="M6632" s="28" t="s">
        <v>48</v>
      </c>
      <c r="N6632" s="28">
        <v>86.74</v>
      </c>
    </row>
    <row r="6633">
      <c r="A6633" s="28">
        <v>6632.0</v>
      </c>
      <c r="B6633" s="28">
        <v>17.0</v>
      </c>
      <c r="C6633" s="28" t="s">
        <v>49</v>
      </c>
      <c r="D6633" s="28">
        <v>4.42</v>
      </c>
      <c r="E6633" s="28">
        <v>6.55</v>
      </c>
      <c r="F6633" s="28">
        <v>7.61</v>
      </c>
      <c r="G6633" s="28">
        <v>96.37</v>
      </c>
      <c r="H6633" s="28" t="s">
        <v>51</v>
      </c>
      <c r="I6633" s="28">
        <v>3.01</v>
      </c>
      <c r="J6633" s="28">
        <v>6.69</v>
      </c>
      <c r="K6633" s="28">
        <v>277.63</v>
      </c>
      <c r="L6633" s="28">
        <v>10.29</v>
      </c>
      <c r="M6633" s="28" t="s">
        <v>48</v>
      </c>
      <c r="N6633" s="28">
        <v>79.76</v>
      </c>
    </row>
    <row r="6634">
      <c r="A6634" s="28">
        <v>6633.0</v>
      </c>
      <c r="B6634" s="28">
        <v>16.0</v>
      </c>
      <c r="C6634" s="28" t="s">
        <v>44</v>
      </c>
      <c r="D6634" s="28">
        <v>2.34</v>
      </c>
      <c r="E6634" s="28">
        <v>8.68</v>
      </c>
      <c r="F6634" s="28">
        <v>5.43</v>
      </c>
      <c r="G6634" s="28">
        <v>67.58</v>
      </c>
      <c r="H6634" s="28" t="s">
        <v>45</v>
      </c>
      <c r="I6634" s="28">
        <v>0.89</v>
      </c>
      <c r="J6634" s="28">
        <v>7.71</v>
      </c>
      <c r="K6634" s="28">
        <v>307.05</v>
      </c>
      <c r="L6634" s="28">
        <v>5.91</v>
      </c>
      <c r="M6634" s="28" t="s">
        <v>50</v>
      </c>
      <c r="N6634" s="28">
        <v>93.81</v>
      </c>
    </row>
    <row r="6635">
      <c r="A6635" s="28">
        <v>6634.0</v>
      </c>
      <c r="B6635" s="28">
        <v>21.0</v>
      </c>
      <c r="C6635" s="28" t="s">
        <v>44</v>
      </c>
      <c r="D6635" s="28">
        <v>7.87</v>
      </c>
      <c r="E6635" s="28">
        <v>9.11</v>
      </c>
      <c r="F6635" s="28">
        <v>8.56</v>
      </c>
      <c r="G6635" s="28">
        <v>79.53</v>
      </c>
      <c r="H6635" s="28" t="s">
        <v>45</v>
      </c>
      <c r="I6635" s="28">
        <v>3.76</v>
      </c>
      <c r="J6635" s="28">
        <v>10.94</v>
      </c>
      <c r="K6635" s="28">
        <v>216.34</v>
      </c>
      <c r="L6635" s="28">
        <v>15.18</v>
      </c>
      <c r="M6635" s="28" t="s">
        <v>46</v>
      </c>
      <c r="N6635" s="28">
        <v>79.5003496762435</v>
      </c>
    </row>
    <row r="6636">
      <c r="A6636" s="28">
        <v>6635.0</v>
      </c>
      <c r="B6636" s="28">
        <v>17.0</v>
      </c>
      <c r="C6636" s="28" t="s">
        <v>52</v>
      </c>
      <c r="D6636" s="28">
        <v>2.33</v>
      </c>
      <c r="E6636" s="28">
        <v>4.5</v>
      </c>
      <c r="F6636" s="28">
        <v>6.28</v>
      </c>
      <c r="G6636" s="28">
        <v>85.68</v>
      </c>
      <c r="H6636" s="28" t="s">
        <v>51</v>
      </c>
      <c r="I6636" s="28">
        <v>2.27</v>
      </c>
      <c r="J6636" s="28">
        <v>6.82</v>
      </c>
      <c r="K6636" s="28">
        <v>321.07</v>
      </c>
      <c r="L6636" s="28">
        <v>8.32</v>
      </c>
      <c r="M6636" s="28" t="s">
        <v>48</v>
      </c>
      <c r="N6636" s="28">
        <v>72.11</v>
      </c>
    </row>
    <row r="6637">
      <c r="A6637" s="28">
        <v>6636.0</v>
      </c>
      <c r="B6637" s="28">
        <v>21.0</v>
      </c>
      <c r="C6637" s="28" t="s">
        <v>49</v>
      </c>
      <c r="D6637" s="28">
        <v>3.53</v>
      </c>
      <c r="E6637" s="28">
        <v>2.56</v>
      </c>
      <c r="F6637" s="28">
        <v>8.02</v>
      </c>
      <c r="G6637" s="28">
        <v>73.28</v>
      </c>
      <c r="H6637" s="28" t="s">
        <v>51</v>
      </c>
      <c r="I6637" s="28">
        <v>3.19</v>
      </c>
      <c r="J6637" s="28">
        <v>6.32</v>
      </c>
      <c r="K6637" s="28">
        <v>293.52</v>
      </c>
      <c r="L6637" s="28">
        <v>7.99</v>
      </c>
      <c r="M6637" s="28" t="s">
        <v>48</v>
      </c>
      <c r="N6637" s="28">
        <v>55.83</v>
      </c>
    </row>
    <row r="6638">
      <c r="A6638" s="28">
        <v>6637.0</v>
      </c>
      <c r="B6638" s="28">
        <v>23.0</v>
      </c>
      <c r="C6638" s="28" t="s">
        <v>49</v>
      </c>
      <c r="D6638" s="28">
        <v>0.83</v>
      </c>
      <c r="E6638" s="28">
        <v>8.36</v>
      </c>
      <c r="F6638" s="28">
        <v>5.28</v>
      </c>
      <c r="G6638" s="28">
        <v>89.59</v>
      </c>
      <c r="H6638" s="28" t="s">
        <v>51</v>
      </c>
      <c r="I6638" s="28">
        <v>4.35</v>
      </c>
      <c r="J6638" s="28">
        <v>3.48</v>
      </c>
      <c r="K6638" s="28">
        <v>296.38</v>
      </c>
      <c r="L6638" s="28">
        <v>1.95</v>
      </c>
      <c r="M6638" s="28" t="s">
        <v>50</v>
      </c>
      <c r="N6638" s="28">
        <v>95.86</v>
      </c>
    </row>
    <row r="6639">
      <c r="A6639" s="28">
        <v>6638.0</v>
      </c>
      <c r="B6639" s="28">
        <v>17.0</v>
      </c>
      <c r="C6639" s="28" t="s">
        <v>44</v>
      </c>
      <c r="D6639" s="28">
        <v>2.09</v>
      </c>
      <c r="E6639" s="28">
        <v>2.92</v>
      </c>
      <c r="F6639" s="28">
        <v>7.47</v>
      </c>
      <c r="G6639" s="28">
        <v>88.21</v>
      </c>
      <c r="H6639" s="28" t="s">
        <v>51</v>
      </c>
      <c r="I6639" s="28">
        <v>1.3</v>
      </c>
      <c r="J6639" s="28">
        <v>4.72</v>
      </c>
      <c r="K6639" s="28">
        <v>284.94</v>
      </c>
      <c r="L6639" s="28">
        <v>4.28</v>
      </c>
      <c r="M6639" s="28" t="s">
        <v>48</v>
      </c>
      <c r="N6639" s="28">
        <v>67.67</v>
      </c>
    </row>
    <row r="6640">
      <c r="A6640" s="28">
        <v>6639.0</v>
      </c>
      <c r="B6640" s="28">
        <v>24.0</v>
      </c>
      <c r="C6640" s="28" t="s">
        <v>44</v>
      </c>
      <c r="D6640" s="28">
        <v>0.39</v>
      </c>
      <c r="E6640" s="28">
        <v>9.36</v>
      </c>
      <c r="F6640" s="28">
        <v>6.03</v>
      </c>
      <c r="G6640" s="28">
        <v>76.84</v>
      </c>
      <c r="H6640" s="28" t="s">
        <v>45</v>
      </c>
      <c r="I6640" s="28">
        <v>1.83</v>
      </c>
      <c r="J6640" s="28">
        <v>4.78</v>
      </c>
      <c r="K6640" s="28">
        <v>343.49</v>
      </c>
      <c r="L6640" s="28">
        <v>3.41</v>
      </c>
      <c r="M6640" s="28" t="s">
        <v>48</v>
      </c>
      <c r="N6640" s="28">
        <v>100.0</v>
      </c>
    </row>
    <row r="6641">
      <c r="A6641" s="28">
        <v>6640.0</v>
      </c>
      <c r="B6641" s="28">
        <v>23.0</v>
      </c>
      <c r="C6641" s="28" t="s">
        <v>44</v>
      </c>
      <c r="D6641" s="28">
        <v>4.48</v>
      </c>
      <c r="E6641" s="28">
        <v>1.21</v>
      </c>
      <c r="F6641" s="28">
        <v>4.16</v>
      </c>
      <c r="G6641" s="28">
        <v>63.52</v>
      </c>
      <c r="H6641" s="28" t="s">
        <v>45</v>
      </c>
      <c r="I6641" s="28">
        <v>4.99</v>
      </c>
      <c r="J6641" s="28">
        <v>10.3</v>
      </c>
      <c r="K6641" s="28">
        <v>276.61</v>
      </c>
      <c r="L6641" s="28">
        <v>12.1</v>
      </c>
      <c r="M6641" s="28" t="s">
        <v>48</v>
      </c>
      <c r="N6641" s="28">
        <v>31.1</v>
      </c>
    </row>
    <row r="6642">
      <c r="A6642" s="28">
        <v>6641.0</v>
      </c>
      <c r="B6642" s="28">
        <v>16.0</v>
      </c>
      <c r="C6642" s="28" t="s">
        <v>44</v>
      </c>
      <c r="D6642" s="28">
        <v>6.01</v>
      </c>
      <c r="E6642" s="28">
        <v>9.29</v>
      </c>
      <c r="F6642" s="28">
        <v>6.07</v>
      </c>
      <c r="G6642" s="28">
        <v>60.46</v>
      </c>
      <c r="H6642" s="28" t="s">
        <v>51</v>
      </c>
      <c r="I6642" s="28">
        <v>2.54</v>
      </c>
      <c r="J6642" s="28">
        <v>8.05</v>
      </c>
      <c r="K6642" s="28">
        <v>241.91</v>
      </c>
      <c r="L6642" s="28">
        <v>13.15</v>
      </c>
      <c r="M6642" s="28" t="s">
        <v>46</v>
      </c>
      <c r="N6642" s="28">
        <v>64.2638563955564</v>
      </c>
    </row>
    <row r="6643">
      <c r="A6643" s="28">
        <v>6642.0</v>
      </c>
      <c r="B6643" s="28">
        <v>22.0</v>
      </c>
      <c r="C6643" s="28" t="s">
        <v>44</v>
      </c>
      <c r="D6643" s="28">
        <v>1.57</v>
      </c>
      <c r="E6643" s="28">
        <v>6.3</v>
      </c>
      <c r="F6643" s="28">
        <v>6.75</v>
      </c>
      <c r="G6643" s="28">
        <v>74.77</v>
      </c>
      <c r="H6643" s="28" t="s">
        <v>45</v>
      </c>
      <c r="I6643" s="28">
        <v>2.79</v>
      </c>
      <c r="J6643" s="28">
        <v>5.79</v>
      </c>
      <c r="K6643" s="28">
        <v>301.95</v>
      </c>
      <c r="L6643" s="28">
        <v>3.32</v>
      </c>
      <c r="M6643" s="28" t="s">
        <v>48</v>
      </c>
      <c r="N6643" s="28">
        <v>86.2</v>
      </c>
    </row>
    <row r="6644">
      <c r="A6644" s="28">
        <v>6643.0</v>
      </c>
      <c r="B6644" s="28">
        <v>21.0</v>
      </c>
      <c r="C6644" s="28" t="s">
        <v>44</v>
      </c>
      <c r="D6644" s="28">
        <v>2.94</v>
      </c>
      <c r="E6644" s="28">
        <v>7.97</v>
      </c>
      <c r="F6644" s="28">
        <v>4.76</v>
      </c>
      <c r="G6644" s="28">
        <v>63.28</v>
      </c>
      <c r="H6644" s="28" t="s">
        <v>47</v>
      </c>
      <c r="I6644" s="28">
        <v>1.43</v>
      </c>
      <c r="J6644" s="28">
        <v>5.27</v>
      </c>
      <c r="K6644" s="28">
        <v>292.26</v>
      </c>
      <c r="L6644" s="28">
        <v>4.99</v>
      </c>
      <c r="M6644" s="28" t="s">
        <v>50</v>
      </c>
      <c r="N6644" s="28">
        <v>76.79</v>
      </c>
    </row>
    <row r="6645">
      <c r="A6645" s="28">
        <v>6644.0</v>
      </c>
      <c r="B6645" s="28">
        <v>21.0</v>
      </c>
      <c r="C6645" s="28" t="s">
        <v>49</v>
      </c>
      <c r="D6645" s="28">
        <v>0.13</v>
      </c>
      <c r="E6645" s="28">
        <v>4.59</v>
      </c>
      <c r="F6645" s="28">
        <v>4.92</v>
      </c>
      <c r="G6645" s="28">
        <v>91.26</v>
      </c>
      <c r="H6645" s="28" t="s">
        <v>51</v>
      </c>
      <c r="I6645" s="28">
        <v>2.08</v>
      </c>
      <c r="J6645" s="28">
        <v>3.88</v>
      </c>
      <c r="K6645" s="28">
        <v>327.33</v>
      </c>
      <c r="L6645" s="28">
        <v>0.83</v>
      </c>
      <c r="M6645" s="28" t="s">
        <v>48</v>
      </c>
      <c r="N6645" s="28">
        <v>71.49</v>
      </c>
    </row>
    <row r="6646">
      <c r="A6646" s="28">
        <v>6645.0</v>
      </c>
      <c r="B6646" s="28">
        <v>21.0</v>
      </c>
      <c r="C6646" s="28" t="s">
        <v>44</v>
      </c>
      <c r="D6646" s="28">
        <v>6.72</v>
      </c>
      <c r="E6646" s="28">
        <v>9.93</v>
      </c>
      <c r="F6646" s="28">
        <v>6.32</v>
      </c>
      <c r="G6646" s="28">
        <v>73.37</v>
      </c>
      <c r="H6646" s="28" t="s">
        <v>45</v>
      </c>
      <c r="I6646" s="28">
        <v>2.51</v>
      </c>
      <c r="J6646" s="28">
        <v>10.43</v>
      </c>
      <c r="K6646" s="28">
        <v>253.04</v>
      </c>
      <c r="L6646" s="28">
        <v>15.88</v>
      </c>
      <c r="M6646" s="28" t="s">
        <v>46</v>
      </c>
      <c r="N6646" s="28">
        <v>85.1611567170859</v>
      </c>
    </row>
    <row r="6647">
      <c r="A6647" s="28">
        <v>6646.0</v>
      </c>
      <c r="B6647" s="28">
        <v>21.0</v>
      </c>
      <c r="C6647" s="28" t="s">
        <v>49</v>
      </c>
      <c r="D6647" s="28">
        <v>6.24</v>
      </c>
      <c r="E6647" s="28">
        <v>3.05</v>
      </c>
      <c r="F6647" s="28">
        <v>5.71</v>
      </c>
      <c r="G6647" s="28">
        <v>86.64</v>
      </c>
      <c r="H6647" s="28" t="s">
        <v>47</v>
      </c>
      <c r="I6647" s="28">
        <v>1.29</v>
      </c>
      <c r="J6647" s="28">
        <v>9.49</v>
      </c>
      <c r="K6647" s="28">
        <v>247.54</v>
      </c>
      <c r="L6647" s="28">
        <v>15.2</v>
      </c>
      <c r="M6647" s="28" t="s">
        <v>46</v>
      </c>
      <c r="N6647" s="28">
        <v>33.75</v>
      </c>
    </row>
    <row r="6648">
      <c r="A6648" s="28">
        <v>6647.0</v>
      </c>
      <c r="B6648" s="28">
        <v>22.0</v>
      </c>
      <c r="C6648" s="28" t="s">
        <v>44</v>
      </c>
      <c r="D6648" s="28">
        <v>0.51</v>
      </c>
      <c r="E6648" s="28">
        <v>3.38</v>
      </c>
      <c r="F6648" s="28">
        <v>6.2</v>
      </c>
      <c r="G6648" s="28">
        <v>73.86</v>
      </c>
      <c r="H6648" s="28" t="s">
        <v>51</v>
      </c>
      <c r="I6648" s="28">
        <v>1.19</v>
      </c>
      <c r="J6648" s="28">
        <v>4.0</v>
      </c>
      <c r="K6648" s="28">
        <v>316.68</v>
      </c>
      <c r="L6648" s="28">
        <v>5.7</v>
      </c>
      <c r="M6648" s="28" t="s">
        <v>48</v>
      </c>
      <c r="N6648" s="28">
        <v>73.03</v>
      </c>
    </row>
    <row r="6649">
      <c r="A6649" s="28">
        <v>6648.0</v>
      </c>
      <c r="B6649" s="28">
        <v>18.0</v>
      </c>
      <c r="C6649" s="28" t="s">
        <v>44</v>
      </c>
      <c r="D6649" s="28">
        <v>2.92</v>
      </c>
      <c r="E6649" s="28">
        <v>1.46</v>
      </c>
      <c r="F6649" s="28">
        <v>6.3</v>
      </c>
      <c r="G6649" s="28">
        <v>91.84</v>
      </c>
      <c r="H6649" s="28" t="s">
        <v>51</v>
      </c>
      <c r="I6649" s="28">
        <v>3.0</v>
      </c>
      <c r="J6649" s="28">
        <v>8.32</v>
      </c>
      <c r="K6649" s="28">
        <v>281.32</v>
      </c>
      <c r="L6649" s="28">
        <v>6.87</v>
      </c>
      <c r="M6649" s="28" t="s">
        <v>48</v>
      </c>
      <c r="N6649" s="28">
        <v>49.42</v>
      </c>
    </row>
    <row r="6650">
      <c r="A6650" s="28">
        <v>6649.0</v>
      </c>
      <c r="B6650" s="28">
        <v>21.0</v>
      </c>
      <c r="C6650" s="28" t="s">
        <v>44</v>
      </c>
      <c r="D6650" s="28">
        <v>7.64</v>
      </c>
      <c r="E6650" s="28">
        <v>9.46</v>
      </c>
      <c r="F6650" s="28">
        <v>4.7</v>
      </c>
      <c r="G6650" s="28">
        <v>95.54</v>
      </c>
      <c r="H6650" s="28" t="s">
        <v>47</v>
      </c>
      <c r="I6650" s="28">
        <v>0.92</v>
      </c>
      <c r="J6650" s="28">
        <v>9.08</v>
      </c>
      <c r="K6650" s="28">
        <v>219.03</v>
      </c>
      <c r="L6650" s="28">
        <v>17.45</v>
      </c>
      <c r="M6650" s="28" t="s">
        <v>50</v>
      </c>
      <c r="N6650" s="28">
        <v>79.1680832402742</v>
      </c>
    </row>
    <row r="6651">
      <c r="A6651" s="28">
        <v>6650.0</v>
      </c>
      <c r="B6651" s="28">
        <v>18.0</v>
      </c>
      <c r="C6651" s="28" t="s">
        <v>49</v>
      </c>
      <c r="D6651" s="28">
        <v>3.14</v>
      </c>
      <c r="E6651" s="28">
        <v>5.1</v>
      </c>
      <c r="F6651" s="28">
        <v>4.91</v>
      </c>
      <c r="G6651" s="28">
        <v>93.5</v>
      </c>
      <c r="H6651" s="28" t="s">
        <v>51</v>
      </c>
      <c r="I6651" s="28">
        <v>2.77</v>
      </c>
      <c r="J6651" s="28">
        <v>8.29</v>
      </c>
      <c r="K6651" s="28">
        <v>272.57</v>
      </c>
      <c r="L6651" s="28">
        <v>5.42</v>
      </c>
      <c r="M6651" s="28" t="s">
        <v>48</v>
      </c>
      <c r="N6651" s="28">
        <v>71.06</v>
      </c>
    </row>
    <row r="6652">
      <c r="A6652" s="28">
        <v>6651.0</v>
      </c>
      <c r="B6652" s="28">
        <v>22.0</v>
      </c>
      <c r="C6652" s="28" t="s">
        <v>44</v>
      </c>
      <c r="D6652" s="28">
        <v>4.21</v>
      </c>
      <c r="E6652" s="28">
        <v>7.07</v>
      </c>
      <c r="F6652" s="28">
        <v>8.24</v>
      </c>
      <c r="G6652" s="28">
        <v>79.38</v>
      </c>
      <c r="H6652" s="28" t="s">
        <v>47</v>
      </c>
      <c r="I6652" s="28">
        <v>3.53</v>
      </c>
      <c r="J6652" s="28">
        <v>7.52</v>
      </c>
      <c r="K6652" s="28">
        <v>268.04</v>
      </c>
      <c r="L6652" s="28">
        <v>10.78</v>
      </c>
      <c r="M6652" s="28" t="s">
        <v>48</v>
      </c>
      <c r="N6652" s="28">
        <v>79.24</v>
      </c>
    </row>
    <row r="6653">
      <c r="A6653" s="28">
        <v>6652.0</v>
      </c>
      <c r="B6653" s="28">
        <v>22.0</v>
      </c>
      <c r="C6653" s="28" t="s">
        <v>52</v>
      </c>
      <c r="D6653" s="28">
        <v>2.84</v>
      </c>
      <c r="E6653" s="28">
        <v>7.19</v>
      </c>
      <c r="F6653" s="28">
        <v>4.81</v>
      </c>
      <c r="G6653" s="28">
        <v>63.36</v>
      </c>
      <c r="H6653" s="28" t="s">
        <v>47</v>
      </c>
      <c r="I6653" s="28">
        <v>0.99</v>
      </c>
      <c r="J6653" s="28">
        <v>5.51</v>
      </c>
      <c r="K6653" s="28">
        <v>289.36</v>
      </c>
      <c r="L6653" s="28">
        <v>3.99</v>
      </c>
      <c r="M6653" s="28" t="s">
        <v>50</v>
      </c>
      <c r="N6653" s="28">
        <v>70.97</v>
      </c>
    </row>
    <row r="6654">
      <c r="A6654" s="28">
        <v>6653.0</v>
      </c>
      <c r="B6654" s="28">
        <v>23.0</v>
      </c>
      <c r="C6654" s="28" t="s">
        <v>49</v>
      </c>
      <c r="D6654" s="28">
        <v>4.77</v>
      </c>
      <c r="E6654" s="28">
        <v>8.87</v>
      </c>
      <c r="F6654" s="28">
        <v>7.33</v>
      </c>
      <c r="G6654" s="28">
        <v>74.87</v>
      </c>
      <c r="H6654" s="28" t="s">
        <v>45</v>
      </c>
      <c r="I6654" s="28">
        <v>3.73</v>
      </c>
      <c r="J6654" s="28">
        <v>6.66</v>
      </c>
      <c r="K6654" s="28">
        <v>248.21</v>
      </c>
      <c r="L6654" s="28">
        <v>8.03</v>
      </c>
      <c r="M6654" s="28" t="s">
        <v>48</v>
      </c>
      <c r="N6654" s="28">
        <v>78.63</v>
      </c>
    </row>
    <row r="6655">
      <c r="A6655" s="28">
        <v>6654.0</v>
      </c>
      <c r="B6655" s="28">
        <v>17.0</v>
      </c>
      <c r="C6655" s="28" t="s">
        <v>49</v>
      </c>
      <c r="D6655" s="28">
        <v>7.83</v>
      </c>
      <c r="E6655" s="28">
        <v>6.98</v>
      </c>
      <c r="F6655" s="28">
        <v>6.09</v>
      </c>
      <c r="G6655" s="28">
        <v>76.98</v>
      </c>
      <c r="H6655" s="28" t="s">
        <v>45</v>
      </c>
      <c r="I6655" s="28">
        <v>1.8</v>
      </c>
      <c r="J6655" s="28">
        <v>12.9</v>
      </c>
      <c r="K6655" s="28">
        <v>246.5</v>
      </c>
      <c r="L6655" s="28">
        <v>19.7</v>
      </c>
      <c r="M6655" s="28" t="s">
        <v>46</v>
      </c>
      <c r="N6655" s="28">
        <v>43.49</v>
      </c>
    </row>
    <row r="6656">
      <c r="A6656" s="28">
        <v>6655.0</v>
      </c>
      <c r="B6656" s="28">
        <v>24.0</v>
      </c>
      <c r="C6656" s="28" t="s">
        <v>44</v>
      </c>
      <c r="D6656" s="28">
        <v>7.98</v>
      </c>
      <c r="E6656" s="28">
        <v>6.06</v>
      </c>
      <c r="F6656" s="28">
        <v>8.84</v>
      </c>
      <c r="G6656" s="28">
        <v>98.41</v>
      </c>
      <c r="H6656" s="28" t="s">
        <v>51</v>
      </c>
      <c r="I6656" s="28">
        <v>4.96</v>
      </c>
      <c r="J6656" s="28">
        <v>11.94</v>
      </c>
      <c r="K6656" s="28">
        <v>217.28</v>
      </c>
      <c r="L6656" s="28">
        <v>18.25</v>
      </c>
      <c r="M6656" s="28" t="s">
        <v>46</v>
      </c>
      <c r="N6656" s="28">
        <v>55.98</v>
      </c>
    </row>
    <row r="6657">
      <c r="A6657" s="28">
        <v>6656.0</v>
      </c>
      <c r="B6657" s="28">
        <v>20.0</v>
      </c>
      <c r="C6657" s="28" t="s">
        <v>49</v>
      </c>
      <c r="D6657" s="28">
        <v>6.2</v>
      </c>
      <c r="E6657" s="28">
        <v>7.39</v>
      </c>
      <c r="F6657" s="28">
        <v>4.33</v>
      </c>
      <c r="G6657" s="28">
        <v>82.62</v>
      </c>
      <c r="H6657" s="28" t="s">
        <v>47</v>
      </c>
      <c r="I6657" s="28">
        <v>4.9</v>
      </c>
      <c r="J6657" s="28">
        <v>10.84</v>
      </c>
      <c r="K6657" s="28">
        <v>237.03</v>
      </c>
      <c r="L6657" s="28">
        <v>14.09</v>
      </c>
      <c r="M6657" s="28" t="s">
        <v>50</v>
      </c>
      <c r="N6657" s="28">
        <v>60.6089959503351</v>
      </c>
    </row>
    <row r="6658">
      <c r="A6658" s="28">
        <v>6657.0</v>
      </c>
      <c r="B6658" s="28">
        <v>24.0</v>
      </c>
      <c r="C6658" s="28" t="s">
        <v>49</v>
      </c>
      <c r="D6658" s="28">
        <v>3.23</v>
      </c>
      <c r="E6658" s="28">
        <v>7.76</v>
      </c>
      <c r="F6658" s="28">
        <v>8.15</v>
      </c>
      <c r="G6658" s="28">
        <v>85.63</v>
      </c>
      <c r="H6658" s="28" t="s">
        <v>47</v>
      </c>
      <c r="I6658" s="28">
        <v>3.99</v>
      </c>
      <c r="J6658" s="28">
        <v>5.8</v>
      </c>
      <c r="K6658" s="28">
        <v>280.96</v>
      </c>
      <c r="L6658" s="28">
        <v>4.96</v>
      </c>
      <c r="M6658" s="28" t="s">
        <v>48</v>
      </c>
      <c r="N6658" s="28">
        <v>92.74</v>
      </c>
    </row>
    <row r="6659">
      <c r="A6659" s="28">
        <v>6658.0</v>
      </c>
      <c r="B6659" s="28">
        <v>20.0</v>
      </c>
      <c r="C6659" s="28" t="s">
        <v>44</v>
      </c>
      <c r="D6659" s="28">
        <v>3.96</v>
      </c>
      <c r="E6659" s="28">
        <v>2.67</v>
      </c>
      <c r="F6659" s="28">
        <v>6.46</v>
      </c>
      <c r="G6659" s="28">
        <v>91.28</v>
      </c>
      <c r="H6659" s="28" t="s">
        <v>47</v>
      </c>
      <c r="I6659" s="28">
        <v>1.71</v>
      </c>
      <c r="J6659" s="28">
        <v>6.92</v>
      </c>
      <c r="K6659" s="28">
        <v>248.78</v>
      </c>
      <c r="L6659" s="28">
        <v>10.14</v>
      </c>
      <c r="M6659" s="28" t="s">
        <v>48</v>
      </c>
      <c r="N6659" s="28">
        <v>56.05</v>
      </c>
    </row>
    <row r="6660">
      <c r="A6660" s="28">
        <v>6659.0</v>
      </c>
      <c r="B6660" s="28">
        <v>22.0</v>
      </c>
      <c r="C6660" s="28" t="s">
        <v>49</v>
      </c>
      <c r="D6660" s="28">
        <v>2.85</v>
      </c>
      <c r="E6660" s="28">
        <v>1.99</v>
      </c>
      <c r="F6660" s="28">
        <v>4.03</v>
      </c>
      <c r="G6660" s="28">
        <v>82.73</v>
      </c>
      <c r="H6660" s="28" t="s">
        <v>51</v>
      </c>
      <c r="I6660" s="28">
        <v>4.69</v>
      </c>
      <c r="J6660" s="28">
        <v>8.42</v>
      </c>
      <c r="K6660" s="28">
        <v>289.42</v>
      </c>
      <c r="L6660" s="28">
        <v>8.66</v>
      </c>
      <c r="M6660" s="28" t="s">
        <v>48</v>
      </c>
      <c r="N6660" s="28">
        <v>33.3</v>
      </c>
    </row>
    <row r="6661">
      <c r="A6661" s="28">
        <v>6660.0</v>
      </c>
      <c r="B6661" s="28">
        <v>24.0</v>
      </c>
      <c r="C6661" s="28" t="s">
        <v>49</v>
      </c>
      <c r="D6661" s="28">
        <v>7.88</v>
      </c>
      <c r="E6661" s="28">
        <v>1.67</v>
      </c>
      <c r="F6661" s="28">
        <v>5.32</v>
      </c>
      <c r="G6661" s="28">
        <v>83.94</v>
      </c>
      <c r="H6661" s="28" t="s">
        <v>47</v>
      </c>
      <c r="I6661" s="28">
        <v>4.99</v>
      </c>
      <c r="J6661" s="28">
        <v>13.69</v>
      </c>
      <c r="K6661" s="28">
        <v>215.54</v>
      </c>
      <c r="L6661" s="28">
        <v>20.11</v>
      </c>
      <c r="M6661" s="28" t="s">
        <v>46</v>
      </c>
      <c r="N6661" s="28">
        <v>8.98</v>
      </c>
    </row>
    <row r="6662">
      <c r="A6662" s="28">
        <v>6661.0</v>
      </c>
      <c r="B6662" s="28">
        <v>19.0</v>
      </c>
      <c r="C6662" s="28" t="s">
        <v>49</v>
      </c>
      <c r="D6662" s="28">
        <v>5.66</v>
      </c>
      <c r="E6662" s="28">
        <v>4.37</v>
      </c>
      <c r="F6662" s="28">
        <v>6.04</v>
      </c>
      <c r="G6662" s="28">
        <v>69.81</v>
      </c>
      <c r="H6662" s="28" t="s">
        <v>47</v>
      </c>
      <c r="I6662" s="28">
        <v>2.31</v>
      </c>
      <c r="J6662" s="28">
        <v>10.36</v>
      </c>
      <c r="K6662" s="28">
        <v>232.86</v>
      </c>
      <c r="L6662" s="28">
        <v>10.2</v>
      </c>
      <c r="M6662" s="28" t="s">
        <v>46</v>
      </c>
      <c r="N6662" s="28">
        <v>57.16</v>
      </c>
    </row>
    <row r="6663">
      <c r="A6663" s="28">
        <v>6662.0</v>
      </c>
      <c r="B6663" s="28">
        <v>17.0</v>
      </c>
      <c r="C6663" s="28" t="s">
        <v>49</v>
      </c>
      <c r="D6663" s="28">
        <v>3.59</v>
      </c>
      <c r="E6663" s="28">
        <v>5.48</v>
      </c>
      <c r="F6663" s="28">
        <v>5.57</v>
      </c>
      <c r="G6663" s="28">
        <v>62.35</v>
      </c>
      <c r="H6663" s="28" t="s">
        <v>45</v>
      </c>
      <c r="I6663" s="28">
        <v>3.07</v>
      </c>
      <c r="J6663" s="28">
        <v>8.34</v>
      </c>
      <c r="K6663" s="28">
        <v>278.35</v>
      </c>
      <c r="L6663" s="28">
        <v>10.8</v>
      </c>
      <c r="M6663" s="28" t="s">
        <v>48</v>
      </c>
      <c r="N6663" s="28">
        <v>59.24</v>
      </c>
    </row>
    <row r="6664">
      <c r="A6664" s="28">
        <v>6663.0</v>
      </c>
      <c r="B6664" s="28">
        <v>24.0</v>
      </c>
      <c r="C6664" s="28" t="s">
        <v>49</v>
      </c>
      <c r="D6664" s="28">
        <v>0.1</v>
      </c>
      <c r="E6664" s="28">
        <v>6.54</v>
      </c>
      <c r="F6664" s="28">
        <v>5.81</v>
      </c>
      <c r="G6664" s="28">
        <v>88.86</v>
      </c>
      <c r="H6664" s="28" t="s">
        <v>45</v>
      </c>
      <c r="I6664" s="28">
        <v>0.03</v>
      </c>
      <c r="J6664" s="28">
        <v>4.57</v>
      </c>
      <c r="K6664" s="28">
        <v>320.22</v>
      </c>
      <c r="L6664" s="28">
        <v>1.35</v>
      </c>
      <c r="M6664" s="28" t="s">
        <v>48</v>
      </c>
      <c r="N6664" s="28">
        <v>94.77</v>
      </c>
    </row>
    <row r="6665">
      <c r="A6665" s="28">
        <v>6664.0</v>
      </c>
      <c r="B6665" s="28">
        <v>17.0</v>
      </c>
      <c r="C6665" s="28" t="s">
        <v>49</v>
      </c>
      <c r="D6665" s="28">
        <v>4.16</v>
      </c>
      <c r="E6665" s="28">
        <v>9.62</v>
      </c>
      <c r="F6665" s="28">
        <v>8.58</v>
      </c>
      <c r="G6665" s="28">
        <v>93.95</v>
      </c>
      <c r="H6665" s="28" t="s">
        <v>51</v>
      </c>
      <c r="I6665" s="28">
        <v>0.22</v>
      </c>
      <c r="J6665" s="28">
        <v>8.1</v>
      </c>
      <c r="K6665" s="28">
        <v>289.53</v>
      </c>
      <c r="L6665" s="28">
        <v>10.87</v>
      </c>
      <c r="M6665" s="28" t="s">
        <v>48</v>
      </c>
      <c r="N6665" s="28">
        <v>100.0</v>
      </c>
    </row>
    <row r="6666">
      <c r="A6666" s="28">
        <v>6665.0</v>
      </c>
      <c r="B6666" s="28">
        <v>18.0</v>
      </c>
      <c r="C6666" s="28" t="s">
        <v>44</v>
      </c>
      <c r="D6666" s="28">
        <v>7.87</v>
      </c>
      <c r="E6666" s="28">
        <v>3.98</v>
      </c>
      <c r="F6666" s="28">
        <v>5.8</v>
      </c>
      <c r="G6666" s="28">
        <v>76.48</v>
      </c>
      <c r="H6666" s="28" t="s">
        <v>51</v>
      </c>
      <c r="I6666" s="28">
        <v>2.5</v>
      </c>
      <c r="J6666" s="28">
        <v>11.85</v>
      </c>
      <c r="K6666" s="28">
        <v>227.36</v>
      </c>
      <c r="L6666" s="28">
        <v>17.6</v>
      </c>
      <c r="M6666" s="28" t="s">
        <v>46</v>
      </c>
      <c r="N6666" s="28">
        <v>24.22</v>
      </c>
    </row>
    <row r="6667">
      <c r="A6667" s="28">
        <v>6666.0</v>
      </c>
      <c r="B6667" s="28">
        <v>17.0</v>
      </c>
      <c r="C6667" s="28" t="s">
        <v>49</v>
      </c>
      <c r="D6667" s="28">
        <v>4.18</v>
      </c>
      <c r="E6667" s="28">
        <v>7.85</v>
      </c>
      <c r="F6667" s="28">
        <v>6.09</v>
      </c>
      <c r="G6667" s="28">
        <v>81.96</v>
      </c>
      <c r="H6667" s="28" t="s">
        <v>51</v>
      </c>
      <c r="I6667" s="28">
        <v>3.05</v>
      </c>
      <c r="J6667" s="28">
        <v>10.0</v>
      </c>
      <c r="K6667" s="28">
        <v>271.56</v>
      </c>
      <c r="L6667" s="28">
        <v>9.57</v>
      </c>
      <c r="M6667" s="28" t="s">
        <v>48</v>
      </c>
      <c r="N6667" s="28">
        <v>83.62</v>
      </c>
    </row>
    <row r="6668">
      <c r="A6668" s="28">
        <v>6667.0</v>
      </c>
      <c r="B6668" s="28">
        <v>18.0</v>
      </c>
      <c r="C6668" s="28" t="s">
        <v>49</v>
      </c>
      <c r="D6668" s="28">
        <v>1.46</v>
      </c>
      <c r="E6668" s="28">
        <v>5.78</v>
      </c>
      <c r="F6668" s="28">
        <v>7.81</v>
      </c>
      <c r="G6668" s="28">
        <v>72.29</v>
      </c>
      <c r="H6668" s="28" t="s">
        <v>45</v>
      </c>
      <c r="I6668" s="28">
        <v>1.56</v>
      </c>
      <c r="J6668" s="28">
        <v>6.21</v>
      </c>
      <c r="K6668" s="28">
        <v>302.89</v>
      </c>
      <c r="L6668" s="28">
        <v>4.47</v>
      </c>
      <c r="M6668" s="28" t="s">
        <v>48</v>
      </c>
      <c r="N6668" s="28">
        <v>95.06</v>
      </c>
    </row>
    <row r="6669">
      <c r="A6669" s="28">
        <v>6668.0</v>
      </c>
      <c r="B6669" s="28">
        <v>21.0</v>
      </c>
      <c r="C6669" s="28" t="s">
        <v>49</v>
      </c>
      <c r="D6669" s="28">
        <v>0.18</v>
      </c>
      <c r="E6669" s="28">
        <v>2.98</v>
      </c>
      <c r="F6669" s="28">
        <v>7.97</v>
      </c>
      <c r="G6669" s="28">
        <v>78.01</v>
      </c>
      <c r="H6669" s="28" t="s">
        <v>45</v>
      </c>
      <c r="I6669" s="28">
        <v>0.5</v>
      </c>
      <c r="J6669" s="28">
        <v>4.46</v>
      </c>
      <c r="K6669" s="28">
        <v>292.06</v>
      </c>
      <c r="L6669" s="28">
        <v>0.75</v>
      </c>
      <c r="M6669" s="28" t="s">
        <v>48</v>
      </c>
      <c r="N6669" s="28">
        <v>68.55</v>
      </c>
    </row>
    <row r="6670">
      <c r="A6670" s="28">
        <v>6669.0</v>
      </c>
      <c r="B6670" s="28">
        <v>18.0</v>
      </c>
      <c r="C6670" s="28" t="s">
        <v>52</v>
      </c>
      <c r="D6670" s="28">
        <v>2.84</v>
      </c>
      <c r="E6670" s="28">
        <v>6.54</v>
      </c>
      <c r="F6670" s="28">
        <v>4.42</v>
      </c>
      <c r="G6670" s="28">
        <v>68.36</v>
      </c>
      <c r="H6670" s="28" t="s">
        <v>47</v>
      </c>
      <c r="I6670" s="28">
        <v>3.91</v>
      </c>
      <c r="J6670" s="28">
        <v>4.79</v>
      </c>
      <c r="K6670" s="28">
        <v>286.69</v>
      </c>
      <c r="L6670" s="28">
        <v>5.6</v>
      </c>
      <c r="M6670" s="28" t="s">
        <v>48</v>
      </c>
      <c r="N6670" s="28">
        <v>62.37</v>
      </c>
    </row>
    <row r="6671">
      <c r="A6671" s="28">
        <v>6670.0</v>
      </c>
      <c r="B6671" s="28">
        <v>23.0</v>
      </c>
      <c r="C6671" s="28" t="s">
        <v>44</v>
      </c>
      <c r="D6671" s="28">
        <v>7.35</v>
      </c>
      <c r="E6671" s="28">
        <v>9.7</v>
      </c>
      <c r="F6671" s="28">
        <v>7.52</v>
      </c>
      <c r="G6671" s="28">
        <v>90.4</v>
      </c>
      <c r="H6671" s="28" t="s">
        <v>47</v>
      </c>
      <c r="I6671" s="28">
        <v>2.09</v>
      </c>
      <c r="J6671" s="28">
        <v>13.24</v>
      </c>
      <c r="K6671" s="28">
        <v>231.32</v>
      </c>
      <c r="L6671" s="28">
        <v>15.83</v>
      </c>
      <c r="M6671" s="28" t="s">
        <v>46</v>
      </c>
      <c r="N6671" s="28">
        <v>81.9028997791056</v>
      </c>
    </row>
    <row r="6672">
      <c r="A6672" s="28">
        <v>6671.0</v>
      </c>
      <c r="B6672" s="28">
        <v>21.0</v>
      </c>
      <c r="C6672" s="28" t="s">
        <v>44</v>
      </c>
      <c r="D6672" s="28">
        <v>7.97</v>
      </c>
      <c r="E6672" s="28">
        <v>2.12</v>
      </c>
      <c r="F6672" s="28">
        <v>6.41</v>
      </c>
      <c r="G6672" s="28">
        <v>79.68</v>
      </c>
      <c r="H6672" s="28" t="s">
        <v>47</v>
      </c>
      <c r="I6672" s="28">
        <v>3.24</v>
      </c>
      <c r="J6672" s="28">
        <v>11.57</v>
      </c>
      <c r="K6672" s="28">
        <v>222.91</v>
      </c>
      <c r="L6672" s="28">
        <v>18.54</v>
      </c>
      <c r="M6672" s="28" t="s">
        <v>46</v>
      </c>
      <c r="N6672" s="28">
        <v>12.87</v>
      </c>
    </row>
    <row r="6673">
      <c r="A6673" s="28">
        <v>6672.0</v>
      </c>
      <c r="B6673" s="28">
        <v>22.0</v>
      </c>
      <c r="C6673" s="28" t="s">
        <v>44</v>
      </c>
      <c r="D6673" s="28">
        <v>7.56</v>
      </c>
      <c r="E6673" s="28">
        <v>5.57</v>
      </c>
      <c r="F6673" s="28">
        <v>4.67</v>
      </c>
      <c r="G6673" s="28">
        <v>81.89</v>
      </c>
      <c r="H6673" s="28" t="s">
        <v>51</v>
      </c>
      <c r="I6673" s="28">
        <v>3.25</v>
      </c>
      <c r="J6673" s="28">
        <v>13.28</v>
      </c>
      <c r="K6673" s="28">
        <v>220.94</v>
      </c>
      <c r="L6673" s="28">
        <v>16.26</v>
      </c>
      <c r="M6673" s="28" t="s">
        <v>46</v>
      </c>
      <c r="N6673" s="28">
        <v>40.78</v>
      </c>
    </row>
    <row r="6674">
      <c r="A6674" s="28">
        <v>6673.0</v>
      </c>
      <c r="B6674" s="28">
        <v>16.0</v>
      </c>
      <c r="C6674" s="28" t="s">
        <v>44</v>
      </c>
      <c r="D6674" s="28">
        <v>5.84</v>
      </c>
      <c r="E6674" s="28">
        <v>1.46</v>
      </c>
      <c r="F6674" s="28">
        <v>5.32</v>
      </c>
      <c r="G6674" s="28">
        <v>61.48</v>
      </c>
      <c r="H6674" s="28" t="s">
        <v>47</v>
      </c>
      <c r="I6674" s="28">
        <v>2.73</v>
      </c>
      <c r="J6674" s="28">
        <v>10.41</v>
      </c>
      <c r="K6674" s="28">
        <v>255.57</v>
      </c>
      <c r="L6674" s="28">
        <v>15.08</v>
      </c>
      <c r="M6674" s="28" t="s">
        <v>46</v>
      </c>
      <c r="N6674" s="28">
        <v>20.41</v>
      </c>
    </row>
    <row r="6675">
      <c r="A6675" s="28">
        <v>6674.0</v>
      </c>
      <c r="B6675" s="28">
        <v>18.0</v>
      </c>
      <c r="C6675" s="28" t="s">
        <v>44</v>
      </c>
      <c r="D6675" s="28">
        <v>4.47</v>
      </c>
      <c r="E6675" s="28">
        <v>3.89</v>
      </c>
      <c r="F6675" s="28">
        <v>4.23</v>
      </c>
      <c r="G6675" s="28">
        <v>84.9</v>
      </c>
      <c r="H6675" s="28" t="s">
        <v>45</v>
      </c>
      <c r="I6675" s="28">
        <v>0.89</v>
      </c>
      <c r="J6675" s="28">
        <v>5.67</v>
      </c>
      <c r="K6675" s="28">
        <v>256.59</v>
      </c>
      <c r="L6675" s="28">
        <v>16.07</v>
      </c>
      <c r="M6675" s="28" t="s">
        <v>48</v>
      </c>
      <c r="N6675" s="28">
        <v>52.75</v>
      </c>
    </row>
    <row r="6676">
      <c r="A6676" s="28">
        <v>6675.0</v>
      </c>
      <c r="B6676" s="28">
        <v>18.0</v>
      </c>
      <c r="C6676" s="28" t="s">
        <v>49</v>
      </c>
      <c r="D6676" s="28">
        <v>4.73</v>
      </c>
      <c r="E6676" s="28">
        <v>6.59</v>
      </c>
      <c r="F6676" s="28">
        <v>5.8</v>
      </c>
      <c r="G6676" s="28">
        <v>68.11</v>
      </c>
      <c r="H6676" s="28" t="s">
        <v>47</v>
      </c>
      <c r="I6676" s="28">
        <v>3.08</v>
      </c>
      <c r="J6676" s="28">
        <v>8.42</v>
      </c>
      <c r="K6676" s="28">
        <v>270.29</v>
      </c>
      <c r="L6676" s="28">
        <v>10.79</v>
      </c>
      <c r="M6676" s="28" t="s">
        <v>48</v>
      </c>
      <c r="N6676" s="28">
        <v>57.43</v>
      </c>
    </row>
    <row r="6677">
      <c r="A6677" s="28">
        <v>6676.0</v>
      </c>
      <c r="B6677" s="28">
        <v>17.0</v>
      </c>
      <c r="C6677" s="28" t="s">
        <v>44</v>
      </c>
      <c r="D6677" s="28">
        <v>4.31</v>
      </c>
      <c r="E6677" s="28">
        <v>8.57</v>
      </c>
      <c r="F6677" s="28">
        <v>5.28</v>
      </c>
      <c r="G6677" s="28">
        <v>75.34</v>
      </c>
      <c r="H6677" s="28" t="s">
        <v>51</v>
      </c>
      <c r="I6677" s="28">
        <v>1.61</v>
      </c>
      <c r="J6677" s="28">
        <v>9.77</v>
      </c>
      <c r="K6677" s="28">
        <v>272.16</v>
      </c>
      <c r="L6677" s="28">
        <v>8.19</v>
      </c>
      <c r="M6677" s="28" t="s">
        <v>50</v>
      </c>
      <c r="N6677" s="28">
        <v>82.1710227276852</v>
      </c>
    </row>
    <row r="6678">
      <c r="A6678" s="28">
        <v>6677.0</v>
      </c>
      <c r="B6678" s="28">
        <v>22.0</v>
      </c>
      <c r="C6678" s="28" t="s">
        <v>49</v>
      </c>
      <c r="D6678" s="28">
        <v>5.66</v>
      </c>
      <c r="E6678" s="28">
        <v>7.57</v>
      </c>
      <c r="F6678" s="28">
        <v>5.91</v>
      </c>
      <c r="G6678" s="28">
        <v>76.51</v>
      </c>
      <c r="H6678" s="28" t="s">
        <v>47</v>
      </c>
      <c r="I6678" s="28">
        <v>4.1</v>
      </c>
      <c r="J6678" s="28">
        <v>6.92</v>
      </c>
      <c r="K6678" s="28">
        <v>266.1</v>
      </c>
      <c r="L6678" s="28">
        <v>16.16</v>
      </c>
      <c r="M6678" s="28" t="s">
        <v>50</v>
      </c>
      <c r="N6678" s="28">
        <v>77.2885224128513</v>
      </c>
    </row>
    <row r="6679">
      <c r="A6679" s="28">
        <v>6678.0</v>
      </c>
      <c r="B6679" s="28">
        <v>24.0</v>
      </c>
      <c r="C6679" s="28" t="s">
        <v>49</v>
      </c>
      <c r="D6679" s="28">
        <v>3.35</v>
      </c>
      <c r="E6679" s="28">
        <v>5.17</v>
      </c>
      <c r="F6679" s="28">
        <v>6.9</v>
      </c>
      <c r="G6679" s="28">
        <v>77.95</v>
      </c>
      <c r="H6679" s="28" t="s">
        <v>45</v>
      </c>
      <c r="I6679" s="28">
        <v>0.97</v>
      </c>
      <c r="J6679" s="28">
        <v>8.68</v>
      </c>
      <c r="K6679" s="28">
        <v>275.16</v>
      </c>
      <c r="L6679" s="28">
        <v>10.06</v>
      </c>
      <c r="M6679" s="28" t="s">
        <v>48</v>
      </c>
      <c r="N6679" s="28">
        <v>71.23</v>
      </c>
    </row>
    <row r="6680">
      <c r="A6680" s="28">
        <v>6679.0</v>
      </c>
      <c r="B6680" s="28">
        <v>19.0</v>
      </c>
      <c r="C6680" s="28" t="s">
        <v>44</v>
      </c>
      <c r="D6680" s="28">
        <v>5.35</v>
      </c>
      <c r="E6680" s="28">
        <v>9.18</v>
      </c>
      <c r="F6680" s="28">
        <v>7.66</v>
      </c>
      <c r="G6680" s="28">
        <v>69.1</v>
      </c>
      <c r="H6680" s="28" t="s">
        <v>47</v>
      </c>
      <c r="I6680" s="28">
        <v>1.46</v>
      </c>
      <c r="J6680" s="28">
        <v>9.42</v>
      </c>
      <c r="K6680" s="28">
        <v>269.17</v>
      </c>
      <c r="L6680" s="28">
        <v>12.47</v>
      </c>
      <c r="M6680" s="28" t="s">
        <v>46</v>
      </c>
      <c r="N6680" s="28">
        <v>102.205030968702</v>
      </c>
    </row>
    <row r="6681">
      <c r="A6681" s="28">
        <v>6680.0</v>
      </c>
      <c r="B6681" s="28">
        <v>20.0</v>
      </c>
      <c r="C6681" s="28" t="s">
        <v>44</v>
      </c>
      <c r="D6681" s="28">
        <v>0.97</v>
      </c>
      <c r="E6681" s="28">
        <v>3.72</v>
      </c>
      <c r="F6681" s="28">
        <v>7.03</v>
      </c>
      <c r="G6681" s="28">
        <v>94.0</v>
      </c>
      <c r="H6681" s="28" t="s">
        <v>51</v>
      </c>
      <c r="I6681" s="28">
        <v>2.2</v>
      </c>
      <c r="J6681" s="28">
        <v>2.19</v>
      </c>
      <c r="K6681" s="28">
        <v>310.48</v>
      </c>
      <c r="L6681" s="28">
        <v>1.8</v>
      </c>
      <c r="M6681" s="28" t="s">
        <v>48</v>
      </c>
      <c r="N6681" s="28">
        <v>80.22</v>
      </c>
    </row>
    <row r="6682">
      <c r="A6682" s="28">
        <v>6681.0</v>
      </c>
      <c r="B6682" s="28">
        <v>18.0</v>
      </c>
      <c r="C6682" s="28" t="s">
        <v>49</v>
      </c>
      <c r="D6682" s="28">
        <v>2.13</v>
      </c>
      <c r="E6682" s="28">
        <v>7.79</v>
      </c>
      <c r="F6682" s="28">
        <v>7.39</v>
      </c>
      <c r="G6682" s="28">
        <v>77.11</v>
      </c>
      <c r="H6682" s="28" t="s">
        <v>45</v>
      </c>
      <c r="I6682" s="28">
        <v>3.7</v>
      </c>
      <c r="J6682" s="28">
        <v>5.0</v>
      </c>
      <c r="K6682" s="28">
        <v>293.69</v>
      </c>
      <c r="L6682" s="28">
        <v>3.59</v>
      </c>
      <c r="M6682" s="28" t="s">
        <v>48</v>
      </c>
      <c r="N6682" s="28">
        <v>95.29</v>
      </c>
    </row>
    <row r="6683">
      <c r="A6683" s="28">
        <v>6682.0</v>
      </c>
      <c r="B6683" s="28">
        <v>24.0</v>
      </c>
      <c r="C6683" s="28" t="s">
        <v>49</v>
      </c>
      <c r="D6683" s="28">
        <v>6.69</v>
      </c>
      <c r="E6683" s="28">
        <v>5.27</v>
      </c>
      <c r="F6683" s="28">
        <v>8.33</v>
      </c>
      <c r="G6683" s="28">
        <v>84.49</v>
      </c>
      <c r="H6683" s="28" t="s">
        <v>45</v>
      </c>
      <c r="I6683" s="28">
        <v>3.6</v>
      </c>
      <c r="J6683" s="28">
        <v>7.84</v>
      </c>
      <c r="K6683" s="28">
        <v>231.19</v>
      </c>
      <c r="L6683" s="28">
        <v>13.28</v>
      </c>
      <c r="M6683" s="28" t="s">
        <v>46</v>
      </c>
      <c r="N6683" s="28">
        <v>58.12</v>
      </c>
    </row>
    <row r="6684">
      <c r="A6684" s="28">
        <v>6683.0</v>
      </c>
      <c r="B6684" s="28">
        <v>19.0</v>
      </c>
      <c r="C6684" s="28" t="s">
        <v>49</v>
      </c>
      <c r="D6684" s="28">
        <v>7.23</v>
      </c>
      <c r="E6684" s="28">
        <v>9.09</v>
      </c>
      <c r="F6684" s="28">
        <v>8.37</v>
      </c>
      <c r="G6684" s="28">
        <v>84.56</v>
      </c>
      <c r="H6684" s="28" t="s">
        <v>45</v>
      </c>
      <c r="I6684" s="28">
        <v>1.69</v>
      </c>
      <c r="J6684" s="28">
        <v>8.24</v>
      </c>
      <c r="K6684" s="28">
        <v>237.2</v>
      </c>
      <c r="L6684" s="28">
        <v>13.41</v>
      </c>
      <c r="M6684" s="28" t="s">
        <v>46</v>
      </c>
      <c r="N6684" s="28">
        <v>91.8281132404906</v>
      </c>
    </row>
    <row r="6685">
      <c r="A6685" s="28">
        <v>6684.0</v>
      </c>
      <c r="B6685" s="28">
        <v>20.0</v>
      </c>
      <c r="C6685" s="28" t="s">
        <v>49</v>
      </c>
      <c r="D6685" s="28">
        <v>4.31</v>
      </c>
      <c r="E6685" s="28">
        <v>8.18</v>
      </c>
      <c r="F6685" s="28">
        <v>8.3</v>
      </c>
      <c r="G6685" s="28">
        <v>84.28</v>
      </c>
      <c r="H6685" s="28" t="s">
        <v>51</v>
      </c>
      <c r="I6685" s="28">
        <v>2.55</v>
      </c>
      <c r="J6685" s="28">
        <v>9.79</v>
      </c>
      <c r="K6685" s="28">
        <v>263.52</v>
      </c>
      <c r="L6685" s="28">
        <v>9.82</v>
      </c>
      <c r="M6685" s="28" t="s">
        <v>48</v>
      </c>
      <c r="N6685" s="28">
        <v>95.15</v>
      </c>
    </row>
    <row r="6686">
      <c r="A6686" s="28">
        <v>6685.0</v>
      </c>
      <c r="B6686" s="28">
        <v>16.0</v>
      </c>
      <c r="C6686" s="28" t="s">
        <v>52</v>
      </c>
      <c r="D6686" s="28">
        <v>0.25</v>
      </c>
      <c r="E6686" s="28">
        <v>9.11</v>
      </c>
      <c r="F6686" s="28">
        <v>4.77</v>
      </c>
      <c r="G6686" s="28">
        <v>82.37</v>
      </c>
      <c r="H6686" s="28" t="s">
        <v>45</v>
      </c>
      <c r="I6686" s="28">
        <v>1.17</v>
      </c>
      <c r="J6686" s="28">
        <v>4.99</v>
      </c>
      <c r="K6686" s="28">
        <v>316.72</v>
      </c>
      <c r="L6686" s="28">
        <v>4.04</v>
      </c>
      <c r="M6686" s="28" t="s">
        <v>50</v>
      </c>
      <c r="N6686" s="28">
        <v>85.9</v>
      </c>
    </row>
    <row r="6687">
      <c r="A6687" s="28">
        <v>6686.0</v>
      </c>
      <c r="B6687" s="28">
        <v>17.0</v>
      </c>
      <c r="C6687" s="28" t="s">
        <v>49</v>
      </c>
      <c r="D6687" s="28">
        <v>7.42</v>
      </c>
      <c r="E6687" s="28">
        <v>2.93</v>
      </c>
      <c r="F6687" s="28">
        <v>5.26</v>
      </c>
      <c r="G6687" s="28">
        <v>92.91</v>
      </c>
      <c r="H6687" s="28" t="s">
        <v>51</v>
      </c>
      <c r="I6687" s="28">
        <v>3.85</v>
      </c>
      <c r="J6687" s="28">
        <v>9.87</v>
      </c>
      <c r="K6687" s="28">
        <v>238.73</v>
      </c>
      <c r="L6687" s="28">
        <v>18.01</v>
      </c>
      <c r="M6687" s="28" t="s">
        <v>46</v>
      </c>
      <c r="N6687" s="28">
        <v>32.8210986227666</v>
      </c>
    </row>
    <row r="6688">
      <c r="A6688" s="28">
        <v>6687.0</v>
      </c>
      <c r="B6688" s="28">
        <v>24.0</v>
      </c>
      <c r="C6688" s="28" t="s">
        <v>49</v>
      </c>
      <c r="D6688" s="28">
        <v>5.62</v>
      </c>
      <c r="E6688" s="28">
        <v>7.01</v>
      </c>
      <c r="F6688" s="28">
        <v>6.51</v>
      </c>
      <c r="G6688" s="28">
        <v>92.5</v>
      </c>
      <c r="H6688" s="28" t="s">
        <v>47</v>
      </c>
      <c r="I6688" s="28">
        <v>0.98</v>
      </c>
      <c r="J6688" s="28">
        <v>7.19</v>
      </c>
      <c r="K6688" s="28">
        <v>252.25</v>
      </c>
      <c r="L6688" s="28">
        <v>11.57</v>
      </c>
      <c r="M6688" s="28" t="s">
        <v>46</v>
      </c>
      <c r="N6688" s="28">
        <v>86.807543481912</v>
      </c>
    </row>
    <row r="6689">
      <c r="A6689" s="28">
        <v>6688.0</v>
      </c>
      <c r="B6689" s="28">
        <v>17.0</v>
      </c>
      <c r="C6689" s="28" t="s">
        <v>49</v>
      </c>
      <c r="D6689" s="28">
        <v>3.31</v>
      </c>
      <c r="E6689" s="28">
        <v>7.65</v>
      </c>
      <c r="F6689" s="28">
        <v>5.79</v>
      </c>
      <c r="G6689" s="28">
        <v>76.69</v>
      </c>
      <c r="H6689" s="28" t="s">
        <v>47</v>
      </c>
      <c r="I6689" s="28">
        <v>4.1</v>
      </c>
      <c r="J6689" s="28">
        <v>4.58</v>
      </c>
      <c r="K6689" s="28">
        <v>283.45</v>
      </c>
      <c r="L6689" s="28">
        <v>8.26</v>
      </c>
      <c r="M6689" s="28" t="s">
        <v>50</v>
      </c>
      <c r="N6689" s="28">
        <v>92.64</v>
      </c>
    </row>
    <row r="6690">
      <c r="A6690" s="28">
        <v>6689.0</v>
      </c>
      <c r="B6690" s="28">
        <v>20.0</v>
      </c>
      <c r="C6690" s="28" t="s">
        <v>49</v>
      </c>
      <c r="D6690" s="28">
        <v>4.79</v>
      </c>
      <c r="E6690" s="28">
        <v>7.68</v>
      </c>
      <c r="F6690" s="28">
        <v>4.66</v>
      </c>
      <c r="G6690" s="28">
        <v>85.43</v>
      </c>
      <c r="H6690" s="28" t="s">
        <v>45</v>
      </c>
      <c r="I6690" s="28">
        <v>4.68</v>
      </c>
      <c r="J6690" s="28">
        <v>10.38</v>
      </c>
      <c r="K6690" s="28">
        <v>277.66</v>
      </c>
      <c r="L6690" s="28">
        <v>16.57</v>
      </c>
      <c r="M6690" s="28" t="s">
        <v>50</v>
      </c>
      <c r="N6690" s="28">
        <v>68.88</v>
      </c>
    </row>
    <row r="6691">
      <c r="A6691" s="28">
        <v>6690.0</v>
      </c>
      <c r="B6691" s="28">
        <v>23.0</v>
      </c>
      <c r="C6691" s="28" t="s">
        <v>44</v>
      </c>
      <c r="D6691" s="28">
        <v>3.44</v>
      </c>
      <c r="E6691" s="28">
        <v>5.54</v>
      </c>
      <c r="F6691" s="28">
        <v>5.44</v>
      </c>
      <c r="G6691" s="28">
        <v>64.11</v>
      </c>
      <c r="H6691" s="28" t="s">
        <v>45</v>
      </c>
      <c r="I6691" s="28">
        <v>4.96</v>
      </c>
      <c r="J6691" s="28">
        <v>7.57</v>
      </c>
      <c r="K6691" s="28">
        <v>284.35</v>
      </c>
      <c r="L6691" s="28">
        <v>7.26</v>
      </c>
      <c r="M6691" s="28" t="s">
        <v>48</v>
      </c>
      <c r="N6691" s="28">
        <v>50.48</v>
      </c>
    </row>
    <row r="6692">
      <c r="A6692" s="28">
        <v>6691.0</v>
      </c>
      <c r="B6692" s="28">
        <v>18.0</v>
      </c>
      <c r="C6692" s="28" t="s">
        <v>52</v>
      </c>
      <c r="D6692" s="28">
        <v>3.72</v>
      </c>
      <c r="E6692" s="28">
        <v>1.1</v>
      </c>
      <c r="F6692" s="28">
        <v>8.88</v>
      </c>
      <c r="G6692" s="28">
        <v>63.63</v>
      </c>
      <c r="H6692" s="28" t="s">
        <v>45</v>
      </c>
      <c r="I6692" s="28">
        <v>4.28</v>
      </c>
      <c r="J6692" s="28">
        <v>5.52</v>
      </c>
      <c r="K6692" s="28">
        <v>268.57</v>
      </c>
      <c r="L6692" s="28">
        <v>5.07</v>
      </c>
      <c r="M6692" s="28" t="s">
        <v>48</v>
      </c>
      <c r="N6692" s="28">
        <v>53.99</v>
      </c>
    </row>
    <row r="6693">
      <c r="A6693" s="28">
        <v>6692.0</v>
      </c>
      <c r="B6693" s="28">
        <v>21.0</v>
      </c>
      <c r="C6693" s="28" t="s">
        <v>44</v>
      </c>
      <c r="D6693" s="28">
        <v>7.09</v>
      </c>
      <c r="E6693" s="28">
        <v>3.35</v>
      </c>
      <c r="F6693" s="28">
        <v>5.73</v>
      </c>
      <c r="G6693" s="28">
        <v>79.2</v>
      </c>
      <c r="H6693" s="28" t="s">
        <v>45</v>
      </c>
      <c r="I6693" s="28">
        <v>1.11</v>
      </c>
      <c r="J6693" s="28">
        <v>11.5</v>
      </c>
      <c r="K6693" s="28">
        <v>230.87</v>
      </c>
      <c r="L6693" s="28">
        <v>18.05</v>
      </c>
      <c r="M6693" s="28" t="s">
        <v>46</v>
      </c>
      <c r="N6693" s="28">
        <v>22.94</v>
      </c>
    </row>
    <row r="6694">
      <c r="A6694" s="28">
        <v>6693.0</v>
      </c>
      <c r="B6694" s="28">
        <v>19.0</v>
      </c>
      <c r="C6694" s="28" t="s">
        <v>49</v>
      </c>
      <c r="D6694" s="28">
        <v>1.29</v>
      </c>
      <c r="E6694" s="28">
        <v>3.91</v>
      </c>
      <c r="F6694" s="28">
        <v>6.09</v>
      </c>
      <c r="G6694" s="28">
        <v>96.01</v>
      </c>
      <c r="H6694" s="28" t="s">
        <v>47</v>
      </c>
      <c r="I6694" s="28">
        <v>2.08</v>
      </c>
      <c r="J6694" s="28">
        <v>7.28</v>
      </c>
      <c r="K6694" s="28">
        <v>305.93</v>
      </c>
      <c r="L6694" s="28">
        <v>4.11</v>
      </c>
      <c r="M6694" s="28" t="s">
        <v>48</v>
      </c>
      <c r="N6694" s="28">
        <v>81.0</v>
      </c>
    </row>
    <row r="6695">
      <c r="A6695" s="28">
        <v>6694.0</v>
      </c>
      <c r="B6695" s="28">
        <v>22.0</v>
      </c>
      <c r="C6695" s="28" t="s">
        <v>44</v>
      </c>
      <c r="D6695" s="28">
        <v>0.83</v>
      </c>
      <c r="E6695" s="28">
        <v>8.67</v>
      </c>
      <c r="F6695" s="28">
        <v>4.03</v>
      </c>
      <c r="G6695" s="28">
        <v>86.0</v>
      </c>
      <c r="H6695" s="28" t="s">
        <v>51</v>
      </c>
      <c r="I6695" s="28">
        <v>0.44</v>
      </c>
      <c r="J6695" s="28">
        <v>5.77</v>
      </c>
      <c r="K6695" s="28">
        <v>331.26</v>
      </c>
      <c r="L6695" s="28">
        <v>3.08</v>
      </c>
      <c r="M6695" s="28" t="s">
        <v>50</v>
      </c>
      <c r="N6695" s="28">
        <v>95.12</v>
      </c>
    </row>
    <row r="6696">
      <c r="A6696" s="28">
        <v>6695.0</v>
      </c>
      <c r="B6696" s="28">
        <v>18.0</v>
      </c>
      <c r="C6696" s="28" t="s">
        <v>44</v>
      </c>
      <c r="D6696" s="28">
        <v>0.02</v>
      </c>
      <c r="E6696" s="28">
        <v>8.57</v>
      </c>
      <c r="F6696" s="28">
        <v>7.6</v>
      </c>
      <c r="G6696" s="28">
        <v>86.77</v>
      </c>
      <c r="H6696" s="28" t="s">
        <v>51</v>
      </c>
      <c r="I6696" s="28">
        <v>0.82</v>
      </c>
      <c r="J6696" s="28">
        <v>3.25</v>
      </c>
      <c r="K6696" s="28">
        <v>306.41</v>
      </c>
      <c r="L6696" s="28">
        <v>1.9</v>
      </c>
      <c r="M6696" s="28" t="s">
        <v>48</v>
      </c>
      <c r="N6696" s="28">
        <v>100.0</v>
      </c>
    </row>
    <row r="6697">
      <c r="A6697" s="28">
        <v>6696.0</v>
      </c>
      <c r="B6697" s="28">
        <v>21.0</v>
      </c>
      <c r="C6697" s="28" t="s">
        <v>44</v>
      </c>
      <c r="D6697" s="28">
        <v>2.51</v>
      </c>
      <c r="E6697" s="28">
        <v>1.94</v>
      </c>
      <c r="F6697" s="28">
        <v>6.07</v>
      </c>
      <c r="G6697" s="28">
        <v>66.31</v>
      </c>
      <c r="H6697" s="28" t="s">
        <v>45</v>
      </c>
      <c r="I6697" s="28">
        <v>0.25</v>
      </c>
      <c r="J6697" s="28">
        <v>7.58</v>
      </c>
      <c r="K6697" s="28">
        <v>291.78</v>
      </c>
      <c r="L6697" s="28">
        <v>10.03</v>
      </c>
      <c r="M6697" s="28" t="s">
        <v>48</v>
      </c>
      <c r="N6697" s="28">
        <v>37.19</v>
      </c>
    </row>
    <row r="6698">
      <c r="A6698" s="28">
        <v>6697.0</v>
      </c>
      <c r="B6698" s="28">
        <v>24.0</v>
      </c>
      <c r="C6698" s="28" t="s">
        <v>44</v>
      </c>
      <c r="D6698" s="28">
        <v>1.18</v>
      </c>
      <c r="E6698" s="28">
        <v>9.55</v>
      </c>
      <c r="F6698" s="28">
        <v>4.52</v>
      </c>
      <c r="G6698" s="28">
        <v>78.13</v>
      </c>
      <c r="H6698" s="28" t="s">
        <v>47</v>
      </c>
      <c r="I6698" s="28">
        <v>3.21</v>
      </c>
      <c r="J6698" s="28">
        <v>5.9</v>
      </c>
      <c r="K6698" s="28">
        <v>319.48</v>
      </c>
      <c r="L6698" s="28">
        <v>4.98</v>
      </c>
      <c r="M6698" s="28" t="s">
        <v>50</v>
      </c>
      <c r="N6698" s="28">
        <v>99.44</v>
      </c>
    </row>
    <row r="6699">
      <c r="A6699" s="28">
        <v>6698.0</v>
      </c>
      <c r="B6699" s="28">
        <v>16.0</v>
      </c>
      <c r="C6699" s="28" t="s">
        <v>44</v>
      </c>
      <c r="D6699" s="28">
        <v>1.76</v>
      </c>
      <c r="E6699" s="28">
        <v>2.64</v>
      </c>
      <c r="F6699" s="28">
        <v>8.84</v>
      </c>
      <c r="G6699" s="28">
        <v>76.03</v>
      </c>
      <c r="H6699" s="28" t="s">
        <v>47</v>
      </c>
      <c r="I6699" s="28">
        <v>2.67</v>
      </c>
      <c r="J6699" s="28">
        <v>3.2</v>
      </c>
      <c r="K6699" s="28">
        <v>305.03</v>
      </c>
      <c r="L6699" s="28">
        <v>0.0</v>
      </c>
      <c r="M6699" s="28" t="s">
        <v>48</v>
      </c>
      <c r="N6699" s="28">
        <v>66.49</v>
      </c>
    </row>
    <row r="6700">
      <c r="A6700" s="28">
        <v>6699.0</v>
      </c>
      <c r="B6700" s="28">
        <v>18.0</v>
      </c>
      <c r="C6700" s="28" t="s">
        <v>49</v>
      </c>
      <c r="D6700" s="28">
        <v>0.09</v>
      </c>
      <c r="E6700" s="28">
        <v>4.73</v>
      </c>
      <c r="F6700" s="28">
        <v>7.89</v>
      </c>
      <c r="G6700" s="28">
        <v>91.32</v>
      </c>
      <c r="H6700" s="28" t="s">
        <v>51</v>
      </c>
      <c r="I6700" s="28">
        <v>4.59</v>
      </c>
      <c r="J6700" s="28">
        <v>5.72</v>
      </c>
      <c r="K6700" s="28">
        <v>317.6</v>
      </c>
      <c r="L6700" s="28">
        <v>3.71</v>
      </c>
      <c r="M6700" s="28" t="s">
        <v>48</v>
      </c>
      <c r="N6700" s="28">
        <v>89.55</v>
      </c>
    </row>
    <row r="6701">
      <c r="A6701" s="28">
        <v>6700.0</v>
      </c>
      <c r="B6701" s="28">
        <v>17.0</v>
      </c>
      <c r="C6701" s="28" t="s">
        <v>44</v>
      </c>
      <c r="D6701" s="28">
        <v>1.82</v>
      </c>
      <c r="E6701" s="28">
        <v>2.94</v>
      </c>
      <c r="F6701" s="28">
        <v>7.63</v>
      </c>
      <c r="G6701" s="28">
        <v>65.51</v>
      </c>
      <c r="H6701" s="28" t="s">
        <v>47</v>
      </c>
      <c r="I6701" s="28">
        <v>2.32</v>
      </c>
      <c r="J6701" s="28">
        <v>7.24</v>
      </c>
      <c r="K6701" s="28">
        <v>280.96</v>
      </c>
      <c r="L6701" s="28">
        <v>6.81</v>
      </c>
      <c r="M6701" s="28" t="s">
        <v>48</v>
      </c>
      <c r="N6701" s="28">
        <v>63.48</v>
      </c>
    </row>
    <row r="6702">
      <c r="A6702" s="28">
        <v>6701.0</v>
      </c>
      <c r="B6702" s="28">
        <v>23.0</v>
      </c>
      <c r="C6702" s="28" t="s">
        <v>44</v>
      </c>
      <c r="D6702" s="28">
        <v>2.66</v>
      </c>
      <c r="E6702" s="28">
        <v>8.74</v>
      </c>
      <c r="F6702" s="28">
        <v>8.79</v>
      </c>
      <c r="G6702" s="28">
        <v>81.57</v>
      </c>
      <c r="H6702" s="28" t="s">
        <v>45</v>
      </c>
      <c r="I6702" s="28">
        <v>3.21</v>
      </c>
      <c r="J6702" s="28">
        <v>6.61</v>
      </c>
      <c r="K6702" s="28">
        <v>303.19</v>
      </c>
      <c r="L6702" s="28">
        <v>5.57</v>
      </c>
      <c r="M6702" s="28" t="s">
        <v>48</v>
      </c>
      <c r="N6702" s="28">
        <v>92.77</v>
      </c>
    </row>
    <row r="6703">
      <c r="A6703" s="28">
        <v>6702.0</v>
      </c>
      <c r="B6703" s="28">
        <v>22.0</v>
      </c>
      <c r="C6703" s="28" t="s">
        <v>44</v>
      </c>
      <c r="D6703" s="28">
        <v>0.25</v>
      </c>
      <c r="E6703" s="28">
        <v>7.74</v>
      </c>
      <c r="F6703" s="28">
        <v>6.04</v>
      </c>
      <c r="G6703" s="28">
        <v>96.45</v>
      </c>
      <c r="H6703" s="28" t="s">
        <v>45</v>
      </c>
      <c r="I6703" s="28">
        <v>2.01</v>
      </c>
      <c r="J6703" s="28">
        <v>3.79</v>
      </c>
      <c r="K6703" s="28">
        <v>312.27</v>
      </c>
      <c r="L6703" s="28">
        <v>-1.13</v>
      </c>
      <c r="M6703" s="28" t="s">
        <v>48</v>
      </c>
      <c r="N6703" s="28">
        <v>100.0</v>
      </c>
    </row>
    <row r="6704">
      <c r="A6704" s="28">
        <v>6703.0</v>
      </c>
      <c r="B6704" s="28">
        <v>17.0</v>
      </c>
      <c r="C6704" s="28" t="s">
        <v>49</v>
      </c>
      <c r="D6704" s="28">
        <v>4.86</v>
      </c>
      <c r="E6704" s="28">
        <v>4.18</v>
      </c>
      <c r="F6704" s="28">
        <v>7.59</v>
      </c>
      <c r="G6704" s="28">
        <v>95.7</v>
      </c>
      <c r="H6704" s="28" t="s">
        <v>47</v>
      </c>
      <c r="I6704" s="28">
        <v>4.15</v>
      </c>
      <c r="J6704" s="28">
        <v>7.0</v>
      </c>
      <c r="K6704" s="28">
        <v>252.15</v>
      </c>
      <c r="L6704" s="28">
        <v>10.03</v>
      </c>
      <c r="M6704" s="28" t="s">
        <v>48</v>
      </c>
      <c r="N6704" s="28">
        <v>56.39</v>
      </c>
    </row>
    <row r="6705">
      <c r="A6705" s="28">
        <v>6704.0</v>
      </c>
      <c r="B6705" s="28">
        <v>21.0</v>
      </c>
      <c r="C6705" s="28" t="s">
        <v>44</v>
      </c>
      <c r="D6705" s="28">
        <v>4.55</v>
      </c>
      <c r="E6705" s="28">
        <v>7.14</v>
      </c>
      <c r="F6705" s="28">
        <v>5.03</v>
      </c>
      <c r="G6705" s="28">
        <v>94.09</v>
      </c>
      <c r="H6705" s="28" t="s">
        <v>47</v>
      </c>
      <c r="I6705" s="28">
        <v>4.63</v>
      </c>
      <c r="J6705" s="28">
        <v>9.72</v>
      </c>
      <c r="K6705" s="28">
        <v>267.91</v>
      </c>
      <c r="L6705" s="28">
        <v>7.08</v>
      </c>
      <c r="M6705" s="28" t="s">
        <v>50</v>
      </c>
      <c r="N6705" s="28">
        <v>72.45</v>
      </c>
    </row>
    <row r="6706">
      <c r="A6706" s="28">
        <v>6705.0</v>
      </c>
      <c r="B6706" s="28">
        <v>18.0</v>
      </c>
      <c r="C6706" s="28" t="s">
        <v>44</v>
      </c>
      <c r="D6706" s="28">
        <v>0.78</v>
      </c>
      <c r="E6706" s="28">
        <v>2.66</v>
      </c>
      <c r="F6706" s="28">
        <v>7.49</v>
      </c>
      <c r="G6706" s="28">
        <v>75.0</v>
      </c>
      <c r="H6706" s="28" t="s">
        <v>45</v>
      </c>
      <c r="I6706" s="28">
        <v>2.16</v>
      </c>
      <c r="J6706" s="28">
        <v>3.94</v>
      </c>
      <c r="K6706" s="28">
        <v>324.91</v>
      </c>
      <c r="L6706" s="28">
        <v>-0.43</v>
      </c>
      <c r="M6706" s="28" t="s">
        <v>48</v>
      </c>
      <c r="N6706" s="28">
        <v>63.36</v>
      </c>
    </row>
    <row r="6707">
      <c r="A6707" s="28">
        <v>6706.0</v>
      </c>
      <c r="B6707" s="28">
        <v>23.0</v>
      </c>
      <c r="C6707" s="28" t="s">
        <v>49</v>
      </c>
      <c r="D6707" s="28">
        <v>4.76</v>
      </c>
      <c r="E6707" s="28">
        <v>4.44</v>
      </c>
      <c r="F6707" s="28">
        <v>4.07</v>
      </c>
      <c r="G6707" s="28">
        <v>97.64</v>
      </c>
      <c r="H6707" s="28" t="s">
        <v>45</v>
      </c>
      <c r="I6707" s="28">
        <v>0.41</v>
      </c>
      <c r="J6707" s="28">
        <v>8.66</v>
      </c>
      <c r="K6707" s="28">
        <v>266.93</v>
      </c>
      <c r="L6707" s="28">
        <v>8.77</v>
      </c>
      <c r="M6707" s="28" t="s">
        <v>48</v>
      </c>
      <c r="N6707" s="28">
        <v>55.78</v>
      </c>
    </row>
    <row r="6708">
      <c r="A6708" s="28">
        <v>6707.0</v>
      </c>
      <c r="B6708" s="28">
        <v>18.0</v>
      </c>
      <c r="C6708" s="28" t="s">
        <v>49</v>
      </c>
      <c r="D6708" s="28">
        <v>7.99</v>
      </c>
      <c r="E6708" s="28">
        <v>4.39</v>
      </c>
      <c r="F6708" s="28">
        <v>4.63</v>
      </c>
      <c r="G6708" s="28">
        <v>92.21</v>
      </c>
      <c r="H6708" s="28" t="s">
        <v>51</v>
      </c>
      <c r="I6708" s="28">
        <v>0.82</v>
      </c>
      <c r="J6708" s="28">
        <v>9.84</v>
      </c>
      <c r="K6708" s="28">
        <v>220.47</v>
      </c>
      <c r="L6708" s="28">
        <v>14.4</v>
      </c>
      <c r="M6708" s="28" t="s">
        <v>46</v>
      </c>
      <c r="N6708" s="28">
        <v>31.48</v>
      </c>
    </row>
    <row r="6709">
      <c r="A6709" s="28">
        <v>6708.0</v>
      </c>
      <c r="B6709" s="28">
        <v>24.0</v>
      </c>
      <c r="C6709" s="28" t="s">
        <v>44</v>
      </c>
      <c r="D6709" s="28">
        <v>7.56</v>
      </c>
      <c r="E6709" s="28">
        <v>3.14</v>
      </c>
      <c r="F6709" s="28">
        <v>6.13</v>
      </c>
      <c r="G6709" s="28">
        <v>94.05</v>
      </c>
      <c r="H6709" s="28" t="s">
        <v>47</v>
      </c>
      <c r="I6709" s="28">
        <v>3.6</v>
      </c>
      <c r="J6709" s="28">
        <v>9.63</v>
      </c>
      <c r="K6709" s="28">
        <v>231.76</v>
      </c>
      <c r="L6709" s="28">
        <v>17.91</v>
      </c>
      <c r="M6709" s="28" t="s">
        <v>46</v>
      </c>
      <c r="N6709" s="28">
        <v>40.6889240747551</v>
      </c>
    </row>
    <row r="6710">
      <c r="A6710" s="28">
        <v>6709.0</v>
      </c>
      <c r="B6710" s="28">
        <v>16.0</v>
      </c>
      <c r="C6710" s="28" t="s">
        <v>44</v>
      </c>
      <c r="D6710" s="28">
        <v>0.02</v>
      </c>
      <c r="E6710" s="28">
        <v>8.89</v>
      </c>
      <c r="F6710" s="28">
        <v>4.06</v>
      </c>
      <c r="G6710" s="28">
        <v>97.29</v>
      </c>
      <c r="H6710" s="28" t="s">
        <v>47</v>
      </c>
      <c r="I6710" s="28">
        <v>1.63</v>
      </c>
      <c r="J6710" s="28">
        <v>5.95</v>
      </c>
      <c r="K6710" s="28">
        <v>320.94</v>
      </c>
      <c r="L6710" s="28">
        <v>2.7</v>
      </c>
      <c r="M6710" s="28" t="s">
        <v>50</v>
      </c>
      <c r="N6710" s="28">
        <v>98.22</v>
      </c>
    </row>
    <row r="6711">
      <c r="A6711" s="28">
        <v>6710.0</v>
      </c>
      <c r="B6711" s="28">
        <v>20.0</v>
      </c>
      <c r="C6711" s="28" t="s">
        <v>44</v>
      </c>
      <c r="D6711" s="28">
        <v>6.36</v>
      </c>
      <c r="E6711" s="28">
        <v>7.11</v>
      </c>
      <c r="F6711" s="28">
        <v>6.31</v>
      </c>
      <c r="G6711" s="28">
        <v>97.48</v>
      </c>
      <c r="H6711" s="28" t="s">
        <v>45</v>
      </c>
      <c r="I6711" s="28">
        <v>3.93</v>
      </c>
      <c r="J6711" s="28">
        <v>9.83</v>
      </c>
      <c r="K6711" s="28">
        <v>239.0</v>
      </c>
      <c r="L6711" s="28">
        <v>15.15</v>
      </c>
      <c r="M6711" s="28" t="s">
        <v>46</v>
      </c>
      <c r="N6711" s="28">
        <v>69.0638104426132</v>
      </c>
    </row>
    <row r="6712">
      <c r="A6712" s="28">
        <v>6711.0</v>
      </c>
      <c r="B6712" s="28">
        <v>18.0</v>
      </c>
      <c r="C6712" s="28" t="s">
        <v>52</v>
      </c>
      <c r="D6712" s="28">
        <v>2.83</v>
      </c>
      <c r="E6712" s="28">
        <v>3.52</v>
      </c>
      <c r="F6712" s="28">
        <v>6.61</v>
      </c>
      <c r="G6712" s="28">
        <v>69.6</v>
      </c>
      <c r="H6712" s="28" t="s">
        <v>51</v>
      </c>
      <c r="I6712" s="28">
        <v>3.75</v>
      </c>
      <c r="J6712" s="28">
        <v>7.91</v>
      </c>
      <c r="K6712" s="28">
        <v>286.71</v>
      </c>
      <c r="L6712" s="28">
        <v>8.62</v>
      </c>
      <c r="M6712" s="28" t="s">
        <v>48</v>
      </c>
      <c r="N6712" s="28">
        <v>61.8327640256238</v>
      </c>
    </row>
    <row r="6713">
      <c r="A6713" s="28">
        <v>6712.0</v>
      </c>
      <c r="B6713" s="28">
        <v>21.0</v>
      </c>
      <c r="C6713" s="28" t="s">
        <v>44</v>
      </c>
      <c r="D6713" s="28">
        <v>0.51</v>
      </c>
      <c r="E6713" s="28">
        <v>3.18</v>
      </c>
      <c r="F6713" s="28">
        <v>7.11</v>
      </c>
      <c r="G6713" s="28">
        <v>65.11</v>
      </c>
      <c r="H6713" s="28" t="s">
        <v>51</v>
      </c>
      <c r="I6713" s="28">
        <v>3.47</v>
      </c>
      <c r="J6713" s="28">
        <v>5.66</v>
      </c>
      <c r="K6713" s="28">
        <v>305.64</v>
      </c>
      <c r="L6713" s="28">
        <v>0.52</v>
      </c>
      <c r="M6713" s="28" t="s">
        <v>48</v>
      </c>
      <c r="N6713" s="28">
        <v>63.38</v>
      </c>
    </row>
    <row r="6714">
      <c r="A6714" s="28">
        <v>6713.0</v>
      </c>
      <c r="B6714" s="28">
        <v>17.0</v>
      </c>
      <c r="C6714" s="28" t="s">
        <v>49</v>
      </c>
      <c r="D6714" s="28">
        <v>2.37</v>
      </c>
      <c r="E6714" s="28">
        <v>1.16</v>
      </c>
      <c r="F6714" s="28">
        <v>4.5</v>
      </c>
      <c r="G6714" s="28">
        <v>87.63</v>
      </c>
      <c r="H6714" s="28" t="s">
        <v>51</v>
      </c>
      <c r="I6714" s="28">
        <v>4.07</v>
      </c>
      <c r="J6714" s="28">
        <v>8.28</v>
      </c>
      <c r="K6714" s="28">
        <v>281.67</v>
      </c>
      <c r="L6714" s="28">
        <v>6.57</v>
      </c>
      <c r="M6714" s="28" t="s">
        <v>48</v>
      </c>
      <c r="N6714" s="28">
        <v>55.0432069096412</v>
      </c>
    </row>
    <row r="6715">
      <c r="A6715" s="28">
        <v>6714.0</v>
      </c>
      <c r="B6715" s="28">
        <v>24.0</v>
      </c>
      <c r="C6715" s="28" t="s">
        <v>44</v>
      </c>
      <c r="D6715" s="28">
        <v>2.57</v>
      </c>
      <c r="E6715" s="28">
        <v>4.12</v>
      </c>
      <c r="F6715" s="28">
        <v>4.91</v>
      </c>
      <c r="G6715" s="28">
        <v>82.53</v>
      </c>
      <c r="H6715" s="28" t="s">
        <v>51</v>
      </c>
      <c r="I6715" s="28">
        <v>3.78</v>
      </c>
      <c r="J6715" s="28">
        <v>8.48</v>
      </c>
      <c r="K6715" s="28">
        <v>294.69</v>
      </c>
      <c r="L6715" s="28">
        <v>7.64</v>
      </c>
      <c r="M6715" s="28" t="s">
        <v>48</v>
      </c>
      <c r="N6715" s="28">
        <v>77.1083994815005</v>
      </c>
    </row>
    <row r="6716">
      <c r="A6716" s="28">
        <v>6715.0</v>
      </c>
      <c r="B6716" s="28">
        <v>21.0</v>
      </c>
      <c r="C6716" s="28" t="s">
        <v>49</v>
      </c>
      <c r="D6716" s="28">
        <v>4.19</v>
      </c>
      <c r="E6716" s="28">
        <v>5.74</v>
      </c>
      <c r="F6716" s="28">
        <v>7.07</v>
      </c>
      <c r="G6716" s="28">
        <v>73.1</v>
      </c>
      <c r="H6716" s="28" t="s">
        <v>51</v>
      </c>
      <c r="I6716" s="28">
        <v>3.16</v>
      </c>
      <c r="J6716" s="28">
        <v>7.47</v>
      </c>
      <c r="K6716" s="28">
        <v>265.78</v>
      </c>
      <c r="L6716" s="28">
        <v>9.75</v>
      </c>
      <c r="M6716" s="28" t="s">
        <v>48</v>
      </c>
      <c r="N6716" s="28">
        <v>70.35</v>
      </c>
    </row>
    <row r="6717">
      <c r="A6717" s="28">
        <v>6716.0</v>
      </c>
      <c r="B6717" s="28">
        <v>22.0</v>
      </c>
      <c r="C6717" s="28" t="s">
        <v>44</v>
      </c>
      <c r="D6717" s="28">
        <v>5.29</v>
      </c>
      <c r="E6717" s="28">
        <v>3.5</v>
      </c>
      <c r="F6717" s="28">
        <v>7.29</v>
      </c>
      <c r="G6717" s="28">
        <v>87.38</v>
      </c>
      <c r="H6717" s="28" t="s">
        <v>45</v>
      </c>
      <c r="I6717" s="28">
        <v>0.02</v>
      </c>
      <c r="J6717" s="28">
        <v>11.04</v>
      </c>
      <c r="K6717" s="28">
        <v>256.26</v>
      </c>
      <c r="L6717" s="28">
        <v>14.41</v>
      </c>
      <c r="M6717" s="28" t="s">
        <v>46</v>
      </c>
      <c r="N6717" s="28">
        <v>55.62</v>
      </c>
    </row>
    <row r="6718">
      <c r="A6718" s="28">
        <v>6717.0</v>
      </c>
      <c r="B6718" s="28">
        <v>20.0</v>
      </c>
      <c r="C6718" s="28" t="s">
        <v>44</v>
      </c>
      <c r="D6718" s="28">
        <v>5.99</v>
      </c>
      <c r="E6718" s="28">
        <v>7.3</v>
      </c>
      <c r="F6718" s="28">
        <v>4.13</v>
      </c>
      <c r="G6718" s="28">
        <v>62.48</v>
      </c>
      <c r="H6718" s="28" t="s">
        <v>51</v>
      </c>
      <c r="I6718" s="28">
        <v>2.58</v>
      </c>
      <c r="J6718" s="28">
        <v>8.82</v>
      </c>
      <c r="K6718" s="28">
        <v>240.4</v>
      </c>
      <c r="L6718" s="28">
        <v>15.25</v>
      </c>
      <c r="M6718" s="28" t="s">
        <v>50</v>
      </c>
      <c r="N6718" s="28">
        <v>60.5531445405912</v>
      </c>
    </row>
    <row r="6719">
      <c r="A6719" s="28">
        <v>6718.0</v>
      </c>
      <c r="B6719" s="28">
        <v>24.0</v>
      </c>
      <c r="C6719" s="28" t="s">
        <v>44</v>
      </c>
      <c r="D6719" s="28">
        <v>1.97</v>
      </c>
      <c r="E6719" s="28">
        <v>4.71</v>
      </c>
      <c r="F6719" s="28">
        <v>6.7</v>
      </c>
      <c r="G6719" s="28">
        <v>61.89</v>
      </c>
      <c r="H6719" s="28" t="s">
        <v>45</v>
      </c>
      <c r="I6719" s="28">
        <v>2.98</v>
      </c>
      <c r="J6719" s="28">
        <v>6.01</v>
      </c>
      <c r="K6719" s="28">
        <v>290.69</v>
      </c>
      <c r="L6719" s="28">
        <v>6.7</v>
      </c>
      <c r="M6719" s="28" t="s">
        <v>48</v>
      </c>
      <c r="N6719" s="28">
        <v>84.7632015394023</v>
      </c>
    </row>
    <row r="6720">
      <c r="A6720" s="28">
        <v>6719.0</v>
      </c>
      <c r="B6720" s="28">
        <v>16.0</v>
      </c>
      <c r="C6720" s="28" t="s">
        <v>44</v>
      </c>
      <c r="D6720" s="28">
        <v>2.57</v>
      </c>
      <c r="E6720" s="28">
        <v>3.85</v>
      </c>
      <c r="F6720" s="28">
        <v>7.92</v>
      </c>
      <c r="G6720" s="28">
        <v>74.17</v>
      </c>
      <c r="H6720" s="28" t="s">
        <v>45</v>
      </c>
      <c r="I6720" s="28">
        <v>4.8</v>
      </c>
      <c r="J6720" s="28">
        <v>7.68</v>
      </c>
      <c r="K6720" s="28">
        <v>284.33</v>
      </c>
      <c r="L6720" s="28">
        <v>11.22</v>
      </c>
      <c r="M6720" s="28" t="s">
        <v>48</v>
      </c>
      <c r="N6720" s="28">
        <v>58.05</v>
      </c>
    </row>
    <row r="6721">
      <c r="A6721" s="28">
        <v>6720.0</v>
      </c>
      <c r="B6721" s="28">
        <v>20.0</v>
      </c>
      <c r="C6721" s="28" t="s">
        <v>44</v>
      </c>
      <c r="D6721" s="28">
        <v>2.47</v>
      </c>
      <c r="E6721" s="28">
        <v>9.45</v>
      </c>
      <c r="F6721" s="28">
        <v>4.35</v>
      </c>
      <c r="G6721" s="28">
        <v>67.75</v>
      </c>
      <c r="H6721" s="28" t="s">
        <v>45</v>
      </c>
      <c r="I6721" s="28">
        <v>3.25</v>
      </c>
      <c r="J6721" s="28">
        <v>8.04</v>
      </c>
      <c r="K6721" s="28">
        <v>284.49</v>
      </c>
      <c r="L6721" s="28">
        <v>8.6</v>
      </c>
      <c r="M6721" s="28" t="s">
        <v>50</v>
      </c>
      <c r="N6721" s="28">
        <v>83.05</v>
      </c>
    </row>
    <row r="6722">
      <c r="A6722" s="28">
        <v>6721.0</v>
      </c>
      <c r="B6722" s="28">
        <v>21.0</v>
      </c>
      <c r="C6722" s="28" t="s">
        <v>49</v>
      </c>
      <c r="D6722" s="28">
        <v>2.9</v>
      </c>
      <c r="E6722" s="28">
        <v>3.37</v>
      </c>
      <c r="F6722" s="28">
        <v>6.07</v>
      </c>
      <c r="G6722" s="28">
        <v>88.74</v>
      </c>
      <c r="H6722" s="28" t="s">
        <v>45</v>
      </c>
      <c r="I6722" s="28">
        <v>2.88</v>
      </c>
      <c r="J6722" s="28">
        <v>6.52</v>
      </c>
      <c r="K6722" s="28">
        <v>281.1</v>
      </c>
      <c r="L6722" s="28">
        <v>6.54</v>
      </c>
      <c r="M6722" s="28" t="s">
        <v>48</v>
      </c>
      <c r="N6722" s="28">
        <v>64.76</v>
      </c>
    </row>
    <row r="6723">
      <c r="A6723" s="28">
        <v>6722.0</v>
      </c>
      <c r="B6723" s="28">
        <v>22.0</v>
      </c>
      <c r="C6723" s="28" t="s">
        <v>52</v>
      </c>
      <c r="D6723" s="28">
        <v>8.0</v>
      </c>
      <c r="E6723" s="28">
        <v>4.58</v>
      </c>
      <c r="F6723" s="28">
        <v>5.63</v>
      </c>
      <c r="G6723" s="28">
        <v>97.92</v>
      </c>
      <c r="H6723" s="28" t="s">
        <v>51</v>
      </c>
      <c r="I6723" s="28">
        <v>2.71</v>
      </c>
      <c r="J6723" s="28">
        <v>11.09</v>
      </c>
      <c r="K6723" s="28">
        <v>225.97</v>
      </c>
      <c r="L6723" s="28">
        <v>20.11</v>
      </c>
      <c r="M6723" s="28" t="s">
        <v>46</v>
      </c>
      <c r="N6723" s="28">
        <v>37.73</v>
      </c>
    </row>
    <row r="6724">
      <c r="A6724" s="28">
        <v>6723.0</v>
      </c>
      <c r="B6724" s="28">
        <v>19.0</v>
      </c>
      <c r="C6724" s="28" t="s">
        <v>44</v>
      </c>
      <c r="D6724" s="28">
        <v>6.22</v>
      </c>
      <c r="E6724" s="28">
        <v>4.44</v>
      </c>
      <c r="F6724" s="28">
        <v>8.57</v>
      </c>
      <c r="G6724" s="28">
        <v>86.47</v>
      </c>
      <c r="H6724" s="28" t="s">
        <v>45</v>
      </c>
      <c r="I6724" s="28">
        <v>0.52</v>
      </c>
      <c r="J6724" s="28">
        <v>10.86</v>
      </c>
      <c r="K6724" s="28">
        <v>259.26</v>
      </c>
      <c r="L6724" s="28">
        <v>12.32</v>
      </c>
      <c r="M6724" s="28" t="s">
        <v>46</v>
      </c>
      <c r="N6724" s="28">
        <v>53.12</v>
      </c>
    </row>
    <row r="6725">
      <c r="A6725" s="28">
        <v>6724.0</v>
      </c>
      <c r="B6725" s="28">
        <v>16.0</v>
      </c>
      <c r="C6725" s="28" t="s">
        <v>49</v>
      </c>
      <c r="D6725" s="28">
        <v>7.8</v>
      </c>
      <c r="E6725" s="28">
        <v>3.17</v>
      </c>
      <c r="F6725" s="28">
        <v>4.93</v>
      </c>
      <c r="G6725" s="28">
        <v>86.19</v>
      </c>
      <c r="H6725" s="28" t="s">
        <v>51</v>
      </c>
      <c r="I6725" s="28">
        <v>2.14</v>
      </c>
      <c r="J6725" s="28">
        <v>11.08</v>
      </c>
      <c r="K6725" s="28">
        <v>234.01</v>
      </c>
      <c r="L6725" s="28">
        <v>18.31</v>
      </c>
      <c r="M6725" s="28" t="s">
        <v>46</v>
      </c>
      <c r="N6725" s="28">
        <v>14.49</v>
      </c>
    </row>
    <row r="6726">
      <c r="A6726" s="28">
        <v>6725.0</v>
      </c>
      <c r="B6726" s="28">
        <v>23.0</v>
      </c>
      <c r="C6726" s="28" t="s">
        <v>52</v>
      </c>
      <c r="D6726" s="28">
        <v>5.54</v>
      </c>
      <c r="E6726" s="28">
        <v>2.96</v>
      </c>
      <c r="F6726" s="28">
        <v>5.59</v>
      </c>
      <c r="G6726" s="28">
        <v>60.26</v>
      </c>
      <c r="H6726" s="28" t="s">
        <v>47</v>
      </c>
      <c r="I6726" s="28">
        <v>0.67</v>
      </c>
      <c r="J6726" s="28">
        <v>9.9</v>
      </c>
      <c r="K6726" s="28">
        <v>250.17</v>
      </c>
      <c r="L6726" s="28">
        <v>12.96</v>
      </c>
      <c r="M6726" s="28" t="s">
        <v>46</v>
      </c>
      <c r="N6726" s="28">
        <v>31.76</v>
      </c>
    </row>
    <row r="6727">
      <c r="A6727" s="28">
        <v>6726.0</v>
      </c>
      <c r="B6727" s="28">
        <v>19.0</v>
      </c>
      <c r="C6727" s="28" t="s">
        <v>49</v>
      </c>
      <c r="D6727" s="28">
        <v>3.25</v>
      </c>
      <c r="E6727" s="28">
        <v>3.72</v>
      </c>
      <c r="F6727" s="28">
        <v>8.49</v>
      </c>
      <c r="G6727" s="28">
        <v>80.49</v>
      </c>
      <c r="H6727" s="28" t="s">
        <v>45</v>
      </c>
      <c r="I6727" s="28">
        <v>0.26</v>
      </c>
      <c r="J6727" s="28">
        <v>8.27</v>
      </c>
      <c r="K6727" s="28">
        <v>274.67</v>
      </c>
      <c r="L6727" s="28">
        <v>7.29</v>
      </c>
      <c r="M6727" s="28" t="s">
        <v>48</v>
      </c>
      <c r="N6727" s="28">
        <v>66.54</v>
      </c>
    </row>
    <row r="6728">
      <c r="A6728" s="28">
        <v>6727.0</v>
      </c>
      <c r="B6728" s="28">
        <v>18.0</v>
      </c>
      <c r="C6728" s="28" t="s">
        <v>44</v>
      </c>
      <c r="D6728" s="28">
        <v>3.12</v>
      </c>
      <c r="E6728" s="28">
        <v>8.78</v>
      </c>
      <c r="F6728" s="28">
        <v>5.65</v>
      </c>
      <c r="G6728" s="28">
        <v>92.68</v>
      </c>
      <c r="H6728" s="28" t="s">
        <v>45</v>
      </c>
      <c r="I6728" s="28">
        <v>1.65</v>
      </c>
      <c r="J6728" s="28">
        <v>8.33</v>
      </c>
      <c r="K6728" s="28">
        <v>264.77</v>
      </c>
      <c r="L6728" s="28">
        <v>9.26</v>
      </c>
      <c r="M6728" s="28" t="s">
        <v>50</v>
      </c>
      <c r="N6728" s="28">
        <v>96.77</v>
      </c>
    </row>
    <row r="6729">
      <c r="A6729" s="28">
        <v>6728.0</v>
      </c>
      <c r="B6729" s="28">
        <v>22.0</v>
      </c>
      <c r="C6729" s="28" t="s">
        <v>49</v>
      </c>
      <c r="D6729" s="28">
        <v>3.91</v>
      </c>
      <c r="E6729" s="28">
        <v>7.9</v>
      </c>
      <c r="F6729" s="28">
        <v>6.66</v>
      </c>
      <c r="G6729" s="28">
        <v>86.16</v>
      </c>
      <c r="H6729" s="28" t="s">
        <v>51</v>
      </c>
      <c r="I6729" s="28">
        <v>3.23</v>
      </c>
      <c r="J6729" s="28">
        <v>6.18</v>
      </c>
      <c r="K6729" s="28">
        <v>266.35</v>
      </c>
      <c r="L6729" s="28">
        <v>8.38</v>
      </c>
      <c r="M6729" s="28" t="s">
        <v>48</v>
      </c>
      <c r="N6729" s="28">
        <v>97.2779438295176</v>
      </c>
    </row>
    <row r="6730">
      <c r="A6730" s="28">
        <v>6729.0</v>
      </c>
      <c r="B6730" s="28">
        <v>17.0</v>
      </c>
      <c r="C6730" s="28" t="s">
        <v>44</v>
      </c>
      <c r="D6730" s="28">
        <v>3.33</v>
      </c>
      <c r="E6730" s="28">
        <v>7.13</v>
      </c>
      <c r="F6730" s="28">
        <v>4.17</v>
      </c>
      <c r="G6730" s="28">
        <v>69.11</v>
      </c>
      <c r="H6730" s="28" t="s">
        <v>45</v>
      </c>
      <c r="I6730" s="28">
        <v>4.33</v>
      </c>
      <c r="J6730" s="28">
        <v>7.19</v>
      </c>
      <c r="K6730" s="28">
        <v>269.06</v>
      </c>
      <c r="L6730" s="28">
        <v>4.9</v>
      </c>
      <c r="M6730" s="28" t="s">
        <v>50</v>
      </c>
      <c r="N6730" s="28">
        <v>75.78</v>
      </c>
    </row>
    <row r="6731">
      <c r="A6731" s="28">
        <v>6730.0</v>
      </c>
      <c r="B6731" s="28">
        <v>23.0</v>
      </c>
      <c r="C6731" s="28" t="s">
        <v>49</v>
      </c>
      <c r="D6731" s="28">
        <v>6.63</v>
      </c>
      <c r="E6731" s="28">
        <v>5.11</v>
      </c>
      <c r="F6731" s="28">
        <v>8.92</v>
      </c>
      <c r="G6731" s="28">
        <v>93.94</v>
      </c>
      <c r="H6731" s="28" t="s">
        <v>51</v>
      </c>
      <c r="I6731" s="28">
        <v>4.05</v>
      </c>
      <c r="J6731" s="28">
        <v>7.76</v>
      </c>
      <c r="K6731" s="28">
        <v>240.99</v>
      </c>
      <c r="L6731" s="28">
        <v>14.19</v>
      </c>
      <c r="M6731" s="28" t="s">
        <v>46</v>
      </c>
      <c r="N6731" s="28">
        <v>65.93</v>
      </c>
    </row>
    <row r="6732">
      <c r="A6732" s="28">
        <v>6731.0</v>
      </c>
      <c r="B6732" s="28">
        <v>21.0</v>
      </c>
      <c r="C6732" s="28" t="s">
        <v>44</v>
      </c>
      <c r="D6732" s="28">
        <v>3.72</v>
      </c>
      <c r="E6732" s="28">
        <v>5.57</v>
      </c>
      <c r="F6732" s="28">
        <v>8.12</v>
      </c>
      <c r="G6732" s="28">
        <v>98.58</v>
      </c>
      <c r="H6732" s="28" t="s">
        <v>45</v>
      </c>
      <c r="I6732" s="28">
        <v>1.47</v>
      </c>
      <c r="J6732" s="28">
        <v>8.71</v>
      </c>
      <c r="K6732" s="28">
        <v>292.05</v>
      </c>
      <c r="L6732" s="28">
        <v>7.87</v>
      </c>
      <c r="M6732" s="28" t="s">
        <v>48</v>
      </c>
      <c r="N6732" s="28">
        <v>79.75</v>
      </c>
    </row>
    <row r="6733">
      <c r="A6733" s="28">
        <v>6732.0</v>
      </c>
      <c r="B6733" s="28">
        <v>22.0</v>
      </c>
      <c r="C6733" s="28" t="s">
        <v>44</v>
      </c>
      <c r="D6733" s="28">
        <v>2.36</v>
      </c>
      <c r="E6733" s="28">
        <v>3.4</v>
      </c>
      <c r="F6733" s="28">
        <v>7.17</v>
      </c>
      <c r="G6733" s="28">
        <v>71.16</v>
      </c>
      <c r="H6733" s="28" t="s">
        <v>45</v>
      </c>
      <c r="I6733" s="28">
        <v>0.23</v>
      </c>
      <c r="J6733" s="28">
        <v>3.99</v>
      </c>
      <c r="K6733" s="28">
        <v>287.73</v>
      </c>
      <c r="L6733" s="28">
        <v>5.78</v>
      </c>
      <c r="M6733" s="28" t="s">
        <v>48</v>
      </c>
      <c r="N6733" s="28">
        <v>64.92</v>
      </c>
    </row>
    <row r="6734">
      <c r="A6734" s="28">
        <v>6733.0</v>
      </c>
      <c r="B6734" s="28">
        <v>20.0</v>
      </c>
      <c r="C6734" s="28" t="s">
        <v>44</v>
      </c>
      <c r="D6734" s="28">
        <v>6.2</v>
      </c>
      <c r="E6734" s="28">
        <v>1.67</v>
      </c>
      <c r="F6734" s="28">
        <v>4.3</v>
      </c>
      <c r="G6734" s="28">
        <v>68.28</v>
      </c>
      <c r="H6734" s="28" t="s">
        <v>47</v>
      </c>
      <c r="I6734" s="28">
        <v>2.01</v>
      </c>
      <c r="J6734" s="28">
        <v>11.56</v>
      </c>
      <c r="K6734" s="28">
        <v>231.07</v>
      </c>
      <c r="L6734" s="28">
        <v>14.83</v>
      </c>
      <c r="M6734" s="28" t="s">
        <v>46</v>
      </c>
      <c r="N6734" s="28">
        <v>32.0863580295513</v>
      </c>
    </row>
    <row r="6735">
      <c r="A6735" s="28">
        <v>6734.0</v>
      </c>
      <c r="B6735" s="28">
        <v>24.0</v>
      </c>
      <c r="C6735" s="28" t="s">
        <v>44</v>
      </c>
      <c r="D6735" s="28">
        <v>6.84</v>
      </c>
      <c r="E6735" s="28">
        <v>3.98</v>
      </c>
      <c r="F6735" s="28">
        <v>4.37</v>
      </c>
      <c r="G6735" s="28">
        <v>73.54</v>
      </c>
      <c r="H6735" s="28" t="s">
        <v>45</v>
      </c>
      <c r="I6735" s="28">
        <v>1.57</v>
      </c>
      <c r="J6735" s="28">
        <v>9.87</v>
      </c>
      <c r="K6735" s="28">
        <v>235.96</v>
      </c>
      <c r="L6735" s="28">
        <v>16.06</v>
      </c>
      <c r="M6735" s="28" t="s">
        <v>46</v>
      </c>
      <c r="N6735" s="28">
        <v>25.64</v>
      </c>
    </row>
    <row r="6736">
      <c r="A6736" s="28">
        <v>6735.0</v>
      </c>
      <c r="B6736" s="28">
        <v>20.0</v>
      </c>
      <c r="C6736" s="28" t="s">
        <v>49</v>
      </c>
      <c r="D6736" s="28">
        <v>3.36</v>
      </c>
      <c r="E6736" s="28">
        <v>5.46</v>
      </c>
      <c r="F6736" s="28">
        <v>6.72</v>
      </c>
      <c r="G6736" s="28">
        <v>62.53</v>
      </c>
      <c r="H6736" s="28" t="s">
        <v>45</v>
      </c>
      <c r="I6736" s="28">
        <v>1.86</v>
      </c>
      <c r="J6736" s="28">
        <v>5.2</v>
      </c>
      <c r="K6736" s="28">
        <v>275.27</v>
      </c>
      <c r="L6736" s="28">
        <v>3.1</v>
      </c>
      <c r="M6736" s="28" t="s">
        <v>48</v>
      </c>
      <c r="N6736" s="28">
        <v>66.96</v>
      </c>
    </row>
    <row r="6737">
      <c r="A6737" s="28">
        <v>6736.0</v>
      </c>
      <c r="B6737" s="28">
        <v>20.0</v>
      </c>
      <c r="C6737" s="28" t="s">
        <v>44</v>
      </c>
      <c r="D6737" s="28">
        <v>5.34</v>
      </c>
      <c r="E6737" s="28">
        <v>1.52</v>
      </c>
      <c r="F6737" s="28">
        <v>5.43</v>
      </c>
      <c r="G6737" s="28">
        <v>94.94</v>
      </c>
      <c r="H6737" s="28" t="s">
        <v>45</v>
      </c>
      <c r="I6737" s="28">
        <v>2.8</v>
      </c>
      <c r="J6737" s="28">
        <v>10.32</v>
      </c>
      <c r="K6737" s="28">
        <v>268.53</v>
      </c>
      <c r="L6737" s="28">
        <v>11.19</v>
      </c>
      <c r="M6737" s="28" t="s">
        <v>46</v>
      </c>
      <c r="N6737" s="28">
        <v>34.62</v>
      </c>
    </row>
    <row r="6738">
      <c r="A6738" s="28">
        <v>6737.0</v>
      </c>
      <c r="B6738" s="28">
        <v>18.0</v>
      </c>
      <c r="C6738" s="28" t="s">
        <v>49</v>
      </c>
      <c r="D6738" s="28">
        <v>0.47</v>
      </c>
      <c r="E6738" s="28">
        <v>1.79</v>
      </c>
      <c r="F6738" s="28">
        <v>7.11</v>
      </c>
      <c r="G6738" s="28">
        <v>97.17</v>
      </c>
      <c r="H6738" s="28" t="s">
        <v>45</v>
      </c>
      <c r="I6738" s="28">
        <v>0.15</v>
      </c>
      <c r="J6738" s="28">
        <v>2.47</v>
      </c>
      <c r="K6738" s="28">
        <v>295.51</v>
      </c>
      <c r="L6738" s="28">
        <v>2.15</v>
      </c>
      <c r="M6738" s="28" t="s">
        <v>48</v>
      </c>
      <c r="N6738" s="28">
        <v>67.77</v>
      </c>
    </row>
    <row r="6739">
      <c r="A6739" s="28">
        <v>6738.0</v>
      </c>
      <c r="B6739" s="28">
        <v>16.0</v>
      </c>
      <c r="C6739" s="28" t="s">
        <v>44</v>
      </c>
      <c r="D6739" s="28">
        <v>4.24</v>
      </c>
      <c r="E6739" s="28">
        <v>3.37</v>
      </c>
      <c r="F6739" s="28">
        <v>6.99</v>
      </c>
      <c r="G6739" s="28">
        <v>85.33</v>
      </c>
      <c r="H6739" s="28" t="s">
        <v>45</v>
      </c>
      <c r="I6739" s="28">
        <v>1.85</v>
      </c>
      <c r="J6739" s="28">
        <v>7.21</v>
      </c>
      <c r="K6739" s="28">
        <v>259.2</v>
      </c>
      <c r="L6739" s="28">
        <v>15.73</v>
      </c>
      <c r="M6739" s="28" t="s">
        <v>48</v>
      </c>
      <c r="N6739" s="28">
        <v>51.95</v>
      </c>
    </row>
    <row r="6740">
      <c r="A6740" s="28">
        <v>6739.0</v>
      </c>
      <c r="B6740" s="28">
        <v>17.0</v>
      </c>
      <c r="C6740" s="28" t="s">
        <v>44</v>
      </c>
      <c r="D6740" s="28">
        <v>0.36</v>
      </c>
      <c r="E6740" s="28">
        <v>4.3</v>
      </c>
      <c r="F6740" s="28">
        <v>8.19</v>
      </c>
      <c r="G6740" s="28">
        <v>90.57</v>
      </c>
      <c r="H6740" s="28" t="s">
        <v>45</v>
      </c>
      <c r="I6740" s="28">
        <v>2.79</v>
      </c>
      <c r="J6740" s="28">
        <v>4.19</v>
      </c>
      <c r="K6740" s="28">
        <v>323.29</v>
      </c>
      <c r="L6740" s="28">
        <v>2.91</v>
      </c>
      <c r="M6740" s="28" t="s">
        <v>48</v>
      </c>
      <c r="N6740" s="28">
        <v>91.84</v>
      </c>
    </row>
    <row r="6741">
      <c r="A6741" s="28">
        <v>6740.0</v>
      </c>
      <c r="B6741" s="28">
        <v>23.0</v>
      </c>
      <c r="C6741" s="28" t="s">
        <v>49</v>
      </c>
      <c r="D6741" s="28">
        <v>0.23</v>
      </c>
      <c r="E6741" s="28">
        <v>4.54</v>
      </c>
      <c r="F6741" s="28">
        <v>5.41</v>
      </c>
      <c r="G6741" s="28">
        <v>86.75</v>
      </c>
      <c r="H6741" s="28" t="s">
        <v>51</v>
      </c>
      <c r="I6741" s="28">
        <v>2.15</v>
      </c>
      <c r="J6741" s="28">
        <v>3.03</v>
      </c>
      <c r="K6741" s="28">
        <v>301.54</v>
      </c>
      <c r="L6741" s="28">
        <v>0.98</v>
      </c>
      <c r="M6741" s="28" t="s">
        <v>48</v>
      </c>
      <c r="N6741" s="28">
        <v>77.8905238190131</v>
      </c>
    </row>
    <row r="6742">
      <c r="A6742" s="28">
        <v>6741.0</v>
      </c>
      <c r="B6742" s="28">
        <v>16.0</v>
      </c>
      <c r="C6742" s="28" t="s">
        <v>52</v>
      </c>
      <c r="D6742" s="28">
        <v>4.9</v>
      </c>
      <c r="E6742" s="28">
        <v>2.06</v>
      </c>
      <c r="F6742" s="28">
        <v>6.89</v>
      </c>
      <c r="G6742" s="28">
        <v>75.09</v>
      </c>
      <c r="H6742" s="28" t="s">
        <v>47</v>
      </c>
      <c r="I6742" s="28">
        <v>3.34</v>
      </c>
      <c r="J6742" s="28">
        <v>6.8</v>
      </c>
      <c r="K6742" s="28">
        <v>266.94</v>
      </c>
      <c r="L6742" s="28">
        <v>12.5</v>
      </c>
      <c r="M6742" s="28" t="s">
        <v>48</v>
      </c>
      <c r="N6742" s="28">
        <v>50.04</v>
      </c>
    </row>
    <row r="6743">
      <c r="A6743" s="28">
        <v>6742.0</v>
      </c>
      <c r="B6743" s="28">
        <v>22.0</v>
      </c>
      <c r="C6743" s="28" t="s">
        <v>44</v>
      </c>
      <c r="D6743" s="28">
        <v>2.43</v>
      </c>
      <c r="E6743" s="28">
        <v>3.03</v>
      </c>
      <c r="F6743" s="28">
        <v>7.89</v>
      </c>
      <c r="G6743" s="28">
        <v>85.28</v>
      </c>
      <c r="H6743" s="28" t="s">
        <v>51</v>
      </c>
      <c r="I6743" s="28">
        <v>0.93</v>
      </c>
      <c r="J6743" s="28">
        <v>5.46</v>
      </c>
      <c r="K6743" s="28">
        <v>284.19</v>
      </c>
      <c r="L6743" s="28">
        <v>5.2</v>
      </c>
      <c r="M6743" s="28" t="s">
        <v>48</v>
      </c>
      <c r="N6743" s="28">
        <v>75.94</v>
      </c>
    </row>
    <row r="6744">
      <c r="A6744" s="28">
        <v>6743.0</v>
      </c>
      <c r="B6744" s="28">
        <v>20.0</v>
      </c>
      <c r="C6744" s="28" t="s">
        <v>44</v>
      </c>
      <c r="D6744" s="28">
        <v>5.94</v>
      </c>
      <c r="E6744" s="28">
        <v>3.35</v>
      </c>
      <c r="F6744" s="28">
        <v>6.45</v>
      </c>
      <c r="G6744" s="28">
        <v>93.45</v>
      </c>
      <c r="H6744" s="28" t="s">
        <v>51</v>
      </c>
      <c r="I6744" s="28">
        <v>0.77</v>
      </c>
      <c r="J6744" s="28">
        <v>7.66</v>
      </c>
      <c r="K6744" s="28">
        <v>258.98</v>
      </c>
      <c r="L6744" s="28">
        <v>13.61</v>
      </c>
      <c r="M6744" s="28" t="s">
        <v>46</v>
      </c>
      <c r="N6744" s="28">
        <v>46.24</v>
      </c>
    </row>
    <row r="6745">
      <c r="A6745" s="28">
        <v>6744.0</v>
      </c>
      <c r="B6745" s="28">
        <v>18.0</v>
      </c>
      <c r="C6745" s="28" t="s">
        <v>49</v>
      </c>
      <c r="D6745" s="28">
        <v>7.17</v>
      </c>
      <c r="E6745" s="28">
        <v>1.61</v>
      </c>
      <c r="F6745" s="28">
        <v>8.15</v>
      </c>
      <c r="G6745" s="28">
        <v>92.4</v>
      </c>
      <c r="H6745" s="28" t="s">
        <v>47</v>
      </c>
      <c r="I6745" s="28">
        <v>1.54</v>
      </c>
      <c r="J6745" s="28">
        <v>11.77</v>
      </c>
      <c r="K6745" s="28">
        <v>233.47</v>
      </c>
      <c r="L6745" s="28">
        <v>16.74</v>
      </c>
      <c r="M6745" s="28" t="s">
        <v>46</v>
      </c>
      <c r="N6745" s="28">
        <v>31.61</v>
      </c>
    </row>
    <row r="6746">
      <c r="A6746" s="28">
        <v>6745.0</v>
      </c>
      <c r="B6746" s="28">
        <v>22.0</v>
      </c>
      <c r="C6746" s="28" t="s">
        <v>44</v>
      </c>
      <c r="D6746" s="28">
        <v>1.12</v>
      </c>
      <c r="E6746" s="28">
        <v>3.93</v>
      </c>
      <c r="F6746" s="28">
        <v>4.66</v>
      </c>
      <c r="G6746" s="28">
        <v>63.24</v>
      </c>
      <c r="H6746" s="28" t="s">
        <v>47</v>
      </c>
      <c r="I6746" s="28">
        <v>0.51</v>
      </c>
      <c r="J6746" s="28">
        <v>2.98</v>
      </c>
      <c r="K6746" s="28">
        <v>304.96</v>
      </c>
      <c r="L6746" s="28">
        <v>5.31</v>
      </c>
      <c r="M6746" s="28" t="s">
        <v>48</v>
      </c>
      <c r="N6746" s="28">
        <v>59.94</v>
      </c>
    </row>
    <row r="6747">
      <c r="A6747" s="28">
        <v>6746.0</v>
      </c>
      <c r="B6747" s="28">
        <v>24.0</v>
      </c>
      <c r="C6747" s="28" t="s">
        <v>49</v>
      </c>
      <c r="D6747" s="28">
        <v>5.8</v>
      </c>
      <c r="E6747" s="28">
        <v>1.65</v>
      </c>
      <c r="F6747" s="28">
        <v>7.67</v>
      </c>
      <c r="G6747" s="28">
        <v>78.5</v>
      </c>
      <c r="H6747" s="28" t="s">
        <v>51</v>
      </c>
      <c r="I6747" s="28">
        <v>1.18</v>
      </c>
      <c r="J6747" s="28">
        <v>9.21</v>
      </c>
      <c r="K6747" s="28">
        <v>256.39</v>
      </c>
      <c r="L6747" s="28">
        <v>14.63</v>
      </c>
      <c r="M6747" s="28" t="s">
        <v>46</v>
      </c>
      <c r="N6747" s="28">
        <v>36.55</v>
      </c>
    </row>
    <row r="6748">
      <c r="A6748" s="28">
        <v>6747.0</v>
      </c>
      <c r="B6748" s="28">
        <v>17.0</v>
      </c>
      <c r="C6748" s="28" t="s">
        <v>49</v>
      </c>
      <c r="D6748" s="28">
        <v>4.12</v>
      </c>
      <c r="E6748" s="28">
        <v>7.33</v>
      </c>
      <c r="F6748" s="28">
        <v>8.71</v>
      </c>
      <c r="G6748" s="28">
        <v>75.89</v>
      </c>
      <c r="H6748" s="28" t="s">
        <v>47</v>
      </c>
      <c r="I6748" s="28">
        <v>0.43</v>
      </c>
      <c r="J6748" s="28">
        <v>7.92</v>
      </c>
      <c r="K6748" s="28">
        <v>270.75</v>
      </c>
      <c r="L6748" s="28">
        <v>9.18</v>
      </c>
      <c r="M6748" s="28" t="s">
        <v>48</v>
      </c>
      <c r="N6748" s="28">
        <v>90.26</v>
      </c>
    </row>
    <row r="6749">
      <c r="A6749" s="28">
        <v>6748.0</v>
      </c>
      <c r="B6749" s="28">
        <v>23.0</v>
      </c>
      <c r="C6749" s="28" t="s">
        <v>44</v>
      </c>
      <c r="D6749" s="28">
        <v>0.9</v>
      </c>
      <c r="E6749" s="28">
        <v>4.47</v>
      </c>
      <c r="F6749" s="28">
        <v>5.66</v>
      </c>
      <c r="G6749" s="28">
        <v>90.08</v>
      </c>
      <c r="H6749" s="28" t="s">
        <v>51</v>
      </c>
      <c r="I6749" s="28">
        <v>2.01</v>
      </c>
      <c r="J6749" s="28">
        <v>6.63</v>
      </c>
      <c r="K6749" s="28">
        <v>296.84</v>
      </c>
      <c r="L6749" s="28">
        <v>1.66</v>
      </c>
      <c r="M6749" s="28" t="s">
        <v>48</v>
      </c>
      <c r="N6749" s="28">
        <v>71.36</v>
      </c>
    </row>
    <row r="6750">
      <c r="A6750" s="28">
        <v>6749.0</v>
      </c>
      <c r="B6750" s="28">
        <v>24.0</v>
      </c>
      <c r="C6750" s="28" t="s">
        <v>44</v>
      </c>
      <c r="D6750" s="28">
        <v>5.21</v>
      </c>
      <c r="E6750" s="28">
        <v>3.94</v>
      </c>
      <c r="F6750" s="28">
        <v>5.83</v>
      </c>
      <c r="G6750" s="28">
        <v>80.06</v>
      </c>
      <c r="H6750" s="28" t="s">
        <v>47</v>
      </c>
      <c r="I6750" s="28">
        <v>3.56</v>
      </c>
      <c r="J6750" s="28">
        <v>6.6</v>
      </c>
      <c r="K6750" s="28">
        <v>252.27</v>
      </c>
      <c r="L6750" s="28">
        <v>8.98</v>
      </c>
      <c r="M6750" s="28" t="s">
        <v>46</v>
      </c>
      <c r="N6750" s="28">
        <v>54.53</v>
      </c>
    </row>
    <row r="6751">
      <c r="A6751" s="28">
        <v>6750.0</v>
      </c>
      <c r="B6751" s="28">
        <v>18.0</v>
      </c>
      <c r="C6751" s="28" t="s">
        <v>44</v>
      </c>
      <c r="D6751" s="28">
        <v>4.88</v>
      </c>
      <c r="E6751" s="28">
        <v>2.14</v>
      </c>
      <c r="F6751" s="28">
        <v>4.42</v>
      </c>
      <c r="G6751" s="28">
        <v>73.99</v>
      </c>
      <c r="H6751" s="28" t="s">
        <v>51</v>
      </c>
      <c r="I6751" s="28">
        <v>1.43</v>
      </c>
      <c r="J6751" s="28">
        <v>10.53</v>
      </c>
      <c r="K6751" s="28">
        <v>245.17</v>
      </c>
      <c r="L6751" s="28">
        <v>13.18</v>
      </c>
      <c r="M6751" s="28" t="s">
        <v>48</v>
      </c>
      <c r="N6751" s="28">
        <v>36.28</v>
      </c>
    </row>
    <row r="6752">
      <c r="A6752" s="28">
        <v>6751.0</v>
      </c>
      <c r="B6752" s="28">
        <v>17.0</v>
      </c>
      <c r="C6752" s="28" t="s">
        <v>44</v>
      </c>
      <c r="D6752" s="28">
        <v>4.13</v>
      </c>
      <c r="E6752" s="28">
        <v>3.04</v>
      </c>
      <c r="F6752" s="28">
        <v>7.21</v>
      </c>
      <c r="G6752" s="28">
        <v>88.25</v>
      </c>
      <c r="H6752" s="28" t="s">
        <v>47</v>
      </c>
      <c r="I6752" s="28">
        <v>0.02</v>
      </c>
      <c r="J6752" s="28">
        <v>6.17</v>
      </c>
      <c r="K6752" s="28">
        <v>261.8</v>
      </c>
      <c r="L6752" s="28">
        <v>9.18</v>
      </c>
      <c r="M6752" s="28" t="s">
        <v>48</v>
      </c>
      <c r="N6752" s="28">
        <v>56.24</v>
      </c>
    </row>
    <row r="6753">
      <c r="A6753" s="28">
        <v>6752.0</v>
      </c>
      <c r="B6753" s="28">
        <v>22.0</v>
      </c>
      <c r="C6753" s="28" t="s">
        <v>49</v>
      </c>
      <c r="D6753" s="28">
        <v>7.41</v>
      </c>
      <c r="E6753" s="28">
        <v>3.09</v>
      </c>
      <c r="F6753" s="28">
        <v>6.76</v>
      </c>
      <c r="G6753" s="28">
        <v>78.94</v>
      </c>
      <c r="H6753" s="28" t="s">
        <v>51</v>
      </c>
      <c r="I6753" s="28">
        <v>2.79</v>
      </c>
      <c r="J6753" s="28">
        <v>12.61</v>
      </c>
      <c r="K6753" s="28">
        <v>209.69</v>
      </c>
      <c r="L6753" s="28">
        <v>17.47</v>
      </c>
      <c r="M6753" s="28" t="s">
        <v>46</v>
      </c>
      <c r="N6753" s="28">
        <v>32.9</v>
      </c>
    </row>
    <row r="6754">
      <c r="A6754" s="28">
        <v>6753.0</v>
      </c>
      <c r="B6754" s="28">
        <v>20.0</v>
      </c>
      <c r="C6754" s="28" t="s">
        <v>49</v>
      </c>
      <c r="D6754" s="28">
        <v>4.17</v>
      </c>
      <c r="E6754" s="28">
        <v>9.87</v>
      </c>
      <c r="F6754" s="28">
        <v>4.2</v>
      </c>
      <c r="G6754" s="28">
        <v>70.26</v>
      </c>
      <c r="H6754" s="28" t="s">
        <v>51</v>
      </c>
      <c r="I6754" s="28">
        <v>3.46</v>
      </c>
      <c r="J6754" s="28">
        <v>5.62</v>
      </c>
      <c r="K6754" s="28">
        <v>293.34</v>
      </c>
      <c r="L6754" s="28">
        <v>9.57</v>
      </c>
      <c r="M6754" s="28" t="s">
        <v>50</v>
      </c>
      <c r="N6754" s="28">
        <v>75.5</v>
      </c>
    </row>
    <row r="6755">
      <c r="A6755" s="28">
        <v>6754.0</v>
      </c>
      <c r="B6755" s="28">
        <v>20.0</v>
      </c>
      <c r="C6755" s="28" t="s">
        <v>49</v>
      </c>
      <c r="D6755" s="28">
        <v>7.92</v>
      </c>
      <c r="E6755" s="28">
        <v>8.52</v>
      </c>
      <c r="F6755" s="28">
        <v>7.76</v>
      </c>
      <c r="G6755" s="28">
        <v>95.62</v>
      </c>
      <c r="H6755" s="28" t="s">
        <v>51</v>
      </c>
      <c r="I6755" s="28">
        <v>1.96</v>
      </c>
      <c r="J6755" s="28">
        <v>13.86</v>
      </c>
      <c r="K6755" s="28">
        <v>224.7</v>
      </c>
      <c r="L6755" s="28">
        <v>17.17</v>
      </c>
      <c r="M6755" s="28" t="s">
        <v>46</v>
      </c>
      <c r="N6755" s="28">
        <v>75.6608879765869</v>
      </c>
    </row>
    <row r="6756">
      <c r="A6756" s="28">
        <v>6755.0</v>
      </c>
      <c r="B6756" s="28">
        <v>20.0</v>
      </c>
      <c r="C6756" s="28" t="s">
        <v>49</v>
      </c>
      <c r="D6756" s="28">
        <v>4.07</v>
      </c>
      <c r="E6756" s="28">
        <v>1.14</v>
      </c>
      <c r="F6756" s="28">
        <v>8.15</v>
      </c>
      <c r="G6756" s="28">
        <v>64.52</v>
      </c>
      <c r="H6756" s="28" t="s">
        <v>47</v>
      </c>
      <c r="I6756" s="28">
        <v>1.48</v>
      </c>
      <c r="J6756" s="28">
        <v>9.11</v>
      </c>
      <c r="K6756" s="28">
        <v>276.49</v>
      </c>
      <c r="L6756" s="28">
        <v>10.45</v>
      </c>
      <c r="M6756" s="28" t="s">
        <v>48</v>
      </c>
      <c r="N6756" s="28">
        <v>53.46</v>
      </c>
    </row>
    <row r="6757">
      <c r="A6757" s="28">
        <v>6756.0</v>
      </c>
      <c r="B6757" s="28">
        <v>19.0</v>
      </c>
      <c r="C6757" s="28" t="s">
        <v>44</v>
      </c>
      <c r="D6757" s="28">
        <v>0.93</v>
      </c>
      <c r="E6757" s="28">
        <v>6.55</v>
      </c>
      <c r="F6757" s="28">
        <v>8.54</v>
      </c>
      <c r="G6757" s="28">
        <v>60.72</v>
      </c>
      <c r="H6757" s="28" t="s">
        <v>47</v>
      </c>
      <c r="I6757" s="28">
        <v>2.45</v>
      </c>
      <c r="J6757" s="28">
        <v>2.24</v>
      </c>
      <c r="K6757" s="28">
        <v>300.49</v>
      </c>
      <c r="L6757" s="28">
        <v>2.49</v>
      </c>
      <c r="M6757" s="28" t="s">
        <v>48</v>
      </c>
      <c r="N6757" s="28">
        <v>95.85</v>
      </c>
    </row>
    <row r="6758">
      <c r="A6758" s="28">
        <v>6757.0</v>
      </c>
      <c r="B6758" s="28">
        <v>20.0</v>
      </c>
      <c r="C6758" s="28" t="s">
        <v>49</v>
      </c>
      <c r="D6758" s="28">
        <v>3.76</v>
      </c>
      <c r="E6758" s="28">
        <v>3.3</v>
      </c>
      <c r="F6758" s="28">
        <v>6.73</v>
      </c>
      <c r="G6758" s="28">
        <v>65.76</v>
      </c>
      <c r="H6758" s="28" t="s">
        <v>45</v>
      </c>
      <c r="I6758" s="28">
        <v>0.51</v>
      </c>
      <c r="J6758" s="28">
        <v>5.83</v>
      </c>
      <c r="K6758" s="28">
        <v>280.14</v>
      </c>
      <c r="L6758" s="28">
        <v>5.68</v>
      </c>
      <c r="M6758" s="28" t="s">
        <v>48</v>
      </c>
      <c r="N6758" s="28">
        <v>54.36</v>
      </c>
    </row>
    <row r="6759">
      <c r="A6759" s="28">
        <v>6758.0</v>
      </c>
      <c r="B6759" s="28">
        <v>19.0</v>
      </c>
      <c r="C6759" s="28" t="s">
        <v>44</v>
      </c>
      <c r="D6759" s="28">
        <v>1.46</v>
      </c>
      <c r="E6759" s="28">
        <v>1.94</v>
      </c>
      <c r="F6759" s="28">
        <v>6.26</v>
      </c>
      <c r="G6759" s="28">
        <v>66.55</v>
      </c>
      <c r="H6759" s="28" t="s">
        <v>51</v>
      </c>
      <c r="I6759" s="28">
        <v>3.22</v>
      </c>
      <c r="J6759" s="28">
        <v>5.2</v>
      </c>
      <c r="K6759" s="28">
        <v>310.22</v>
      </c>
      <c r="L6759" s="28">
        <v>3.57</v>
      </c>
      <c r="M6759" s="28" t="s">
        <v>48</v>
      </c>
      <c r="N6759" s="28">
        <v>58.46</v>
      </c>
    </row>
    <row r="6760">
      <c r="A6760" s="28">
        <v>6759.0</v>
      </c>
      <c r="B6760" s="28">
        <v>21.0</v>
      </c>
      <c r="C6760" s="28" t="s">
        <v>49</v>
      </c>
      <c r="D6760" s="28">
        <v>4.78</v>
      </c>
      <c r="E6760" s="28">
        <v>7.35</v>
      </c>
      <c r="F6760" s="28">
        <v>8.38</v>
      </c>
      <c r="G6760" s="28">
        <v>81.52</v>
      </c>
      <c r="H6760" s="28" t="s">
        <v>45</v>
      </c>
      <c r="I6760" s="28">
        <v>3.67</v>
      </c>
      <c r="J6760" s="28">
        <v>8.4</v>
      </c>
      <c r="K6760" s="28">
        <v>272.0</v>
      </c>
      <c r="L6760" s="28">
        <v>12.15</v>
      </c>
      <c r="M6760" s="28" t="s">
        <v>48</v>
      </c>
      <c r="N6760" s="28">
        <v>80.8</v>
      </c>
    </row>
    <row r="6761">
      <c r="A6761" s="28">
        <v>6760.0</v>
      </c>
      <c r="B6761" s="28">
        <v>19.0</v>
      </c>
      <c r="C6761" s="28" t="s">
        <v>44</v>
      </c>
      <c r="D6761" s="28">
        <v>5.55</v>
      </c>
      <c r="E6761" s="28">
        <v>2.18</v>
      </c>
      <c r="F6761" s="28">
        <v>5.99</v>
      </c>
      <c r="G6761" s="28">
        <v>84.99</v>
      </c>
      <c r="H6761" s="28" t="s">
        <v>45</v>
      </c>
      <c r="I6761" s="28">
        <v>3.52</v>
      </c>
      <c r="J6761" s="28">
        <v>9.7</v>
      </c>
      <c r="K6761" s="28">
        <v>252.57</v>
      </c>
      <c r="L6761" s="28">
        <v>14.57</v>
      </c>
      <c r="M6761" s="28" t="s">
        <v>46</v>
      </c>
      <c r="N6761" s="28">
        <v>36.24</v>
      </c>
    </row>
    <row r="6762">
      <c r="A6762" s="28">
        <v>6761.0</v>
      </c>
      <c r="B6762" s="28">
        <v>17.0</v>
      </c>
      <c r="C6762" s="28" t="s">
        <v>49</v>
      </c>
      <c r="D6762" s="28">
        <v>3.75</v>
      </c>
      <c r="E6762" s="28">
        <v>4.99</v>
      </c>
      <c r="F6762" s="28">
        <v>7.28</v>
      </c>
      <c r="G6762" s="28">
        <v>77.94</v>
      </c>
      <c r="H6762" s="28" t="s">
        <v>47</v>
      </c>
      <c r="I6762" s="28">
        <v>1.64</v>
      </c>
      <c r="J6762" s="28">
        <v>7.07</v>
      </c>
      <c r="K6762" s="28">
        <v>285.15</v>
      </c>
      <c r="L6762" s="28">
        <v>7.54</v>
      </c>
      <c r="M6762" s="28" t="s">
        <v>48</v>
      </c>
      <c r="N6762" s="28">
        <v>64.05</v>
      </c>
    </row>
    <row r="6763">
      <c r="A6763" s="28">
        <v>6762.0</v>
      </c>
      <c r="B6763" s="28">
        <v>24.0</v>
      </c>
      <c r="C6763" s="28" t="s">
        <v>49</v>
      </c>
      <c r="D6763" s="28">
        <v>0.78</v>
      </c>
      <c r="E6763" s="28">
        <v>6.69</v>
      </c>
      <c r="F6763" s="28">
        <v>7.08</v>
      </c>
      <c r="G6763" s="28">
        <v>68.17</v>
      </c>
      <c r="H6763" s="28" t="s">
        <v>51</v>
      </c>
      <c r="I6763" s="28">
        <v>4.21</v>
      </c>
      <c r="J6763" s="28">
        <v>5.45</v>
      </c>
      <c r="K6763" s="28">
        <v>304.56</v>
      </c>
      <c r="L6763" s="28">
        <v>4.89</v>
      </c>
      <c r="M6763" s="28" t="s">
        <v>48</v>
      </c>
      <c r="N6763" s="28">
        <v>90.79</v>
      </c>
    </row>
    <row r="6764">
      <c r="A6764" s="28">
        <v>6763.0</v>
      </c>
      <c r="B6764" s="28">
        <v>17.0</v>
      </c>
      <c r="C6764" s="28" t="s">
        <v>44</v>
      </c>
      <c r="D6764" s="28">
        <v>3.75</v>
      </c>
      <c r="E6764" s="28">
        <v>5.99</v>
      </c>
      <c r="F6764" s="28">
        <v>5.86</v>
      </c>
      <c r="G6764" s="28">
        <v>65.29</v>
      </c>
      <c r="H6764" s="28" t="s">
        <v>45</v>
      </c>
      <c r="I6764" s="28">
        <v>4.73</v>
      </c>
      <c r="J6764" s="28">
        <v>6.49</v>
      </c>
      <c r="K6764" s="28">
        <v>278.74</v>
      </c>
      <c r="L6764" s="28">
        <v>7.64</v>
      </c>
      <c r="M6764" s="28" t="s">
        <v>48</v>
      </c>
      <c r="N6764" s="28">
        <v>69.67</v>
      </c>
    </row>
    <row r="6765">
      <c r="A6765" s="28">
        <v>6764.0</v>
      </c>
      <c r="B6765" s="28">
        <v>24.0</v>
      </c>
      <c r="C6765" s="28" t="s">
        <v>44</v>
      </c>
      <c r="D6765" s="28">
        <v>0.65</v>
      </c>
      <c r="E6765" s="28">
        <v>9.8</v>
      </c>
      <c r="F6765" s="28">
        <v>4.43</v>
      </c>
      <c r="G6765" s="28">
        <v>79.69</v>
      </c>
      <c r="H6765" s="28" t="s">
        <v>51</v>
      </c>
      <c r="I6765" s="28">
        <v>1.49</v>
      </c>
      <c r="J6765" s="28">
        <v>2.53</v>
      </c>
      <c r="K6765" s="28">
        <v>312.68</v>
      </c>
      <c r="L6765" s="28">
        <v>0.48</v>
      </c>
      <c r="M6765" s="28" t="s">
        <v>50</v>
      </c>
      <c r="N6765" s="28">
        <v>98.12</v>
      </c>
    </row>
    <row r="6766">
      <c r="A6766" s="28">
        <v>6765.0</v>
      </c>
      <c r="B6766" s="28">
        <v>21.0</v>
      </c>
      <c r="C6766" s="28" t="s">
        <v>49</v>
      </c>
      <c r="D6766" s="28">
        <v>5.46</v>
      </c>
      <c r="E6766" s="28">
        <v>8.07</v>
      </c>
      <c r="F6766" s="28">
        <v>4.11</v>
      </c>
      <c r="G6766" s="28">
        <v>82.62</v>
      </c>
      <c r="H6766" s="28" t="s">
        <v>51</v>
      </c>
      <c r="I6766" s="28">
        <v>1.31</v>
      </c>
      <c r="J6766" s="28">
        <v>6.63</v>
      </c>
      <c r="K6766" s="28">
        <v>242.73</v>
      </c>
      <c r="L6766" s="28">
        <v>15.33</v>
      </c>
      <c r="M6766" s="28" t="s">
        <v>50</v>
      </c>
      <c r="N6766" s="28">
        <v>79.2752426541601</v>
      </c>
    </row>
    <row r="6767">
      <c r="A6767" s="28">
        <v>6766.0</v>
      </c>
      <c r="B6767" s="28">
        <v>24.0</v>
      </c>
      <c r="C6767" s="28" t="s">
        <v>44</v>
      </c>
      <c r="D6767" s="28">
        <v>6.32</v>
      </c>
      <c r="E6767" s="28">
        <v>7.97</v>
      </c>
      <c r="F6767" s="28">
        <v>6.14</v>
      </c>
      <c r="G6767" s="28">
        <v>72.16</v>
      </c>
      <c r="H6767" s="28" t="s">
        <v>45</v>
      </c>
      <c r="I6767" s="28">
        <v>3.52</v>
      </c>
      <c r="J6767" s="28">
        <v>8.94</v>
      </c>
      <c r="K6767" s="28">
        <v>225.86</v>
      </c>
      <c r="L6767" s="28">
        <v>13.12</v>
      </c>
      <c r="M6767" s="28" t="s">
        <v>46</v>
      </c>
      <c r="N6767" s="28">
        <v>73.1614876858559</v>
      </c>
    </row>
    <row r="6768">
      <c r="A6768" s="28">
        <v>6767.0</v>
      </c>
      <c r="B6768" s="28">
        <v>24.0</v>
      </c>
      <c r="C6768" s="28" t="s">
        <v>49</v>
      </c>
      <c r="D6768" s="28">
        <v>7.7</v>
      </c>
      <c r="E6768" s="28">
        <v>4.2</v>
      </c>
      <c r="F6768" s="28">
        <v>6.41</v>
      </c>
      <c r="G6768" s="28">
        <v>68.82</v>
      </c>
      <c r="H6768" s="28" t="s">
        <v>45</v>
      </c>
      <c r="I6768" s="28">
        <v>3.54</v>
      </c>
      <c r="J6768" s="28">
        <v>10.83</v>
      </c>
      <c r="K6768" s="28">
        <v>224.61</v>
      </c>
      <c r="L6768" s="28">
        <v>14.02</v>
      </c>
      <c r="M6768" s="28" t="s">
        <v>46</v>
      </c>
      <c r="N6768" s="28">
        <v>28.42</v>
      </c>
    </row>
    <row r="6769">
      <c r="A6769" s="28">
        <v>6768.0</v>
      </c>
      <c r="B6769" s="28">
        <v>18.0</v>
      </c>
      <c r="C6769" s="28" t="s">
        <v>49</v>
      </c>
      <c r="D6769" s="28">
        <v>1.19</v>
      </c>
      <c r="E6769" s="28">
        <v>1.08</v>
      </c>
      <c r="F6769" s="28">
        <v>8.11</v>
      </c>
      <c r="G6769" s="28">
        <v>63.22</v>
      </c>
      <c r="H6769" s="28" t="s">
        <v>51</v>
      </c>
      <c r="I6769" s="28">
        <v>2.55</v>
      </c>
      <c r="J6769" s="28">
        <v>5.49</v>
      </c>
      <c r="K6769" s="28">
        <v>302.77</v>
      </c>
      <c r="L6769" s="28">
        <v>3.65</v>
      </c>
      <c r="M6769" s="28" t="s">
        <v>48</v>
      </c>
      <c r="N6769" s="28">
        <v>65.2042294376023</v>
      </c>
    </row>
    <row r="6770">
      <c r="A6770" s="28">
        <v>6769.0</v>
      </c>
      <c r="B6770" s="28">
        <v>16.0</v>
      </c>
      <c r="C6770" s="28" t="s">
        <v>49</v>
      </c>
      <c r="D6770" s="28">
        <v>4.26</v>
      </c>
      <c r="E6770" s="28">
        <v>7.61</v>
      </c>
      <c r="F6770" s="28">
        <v>6.07</v>
      </c>
      <c r="G6770" s="28">
        <v>61.05</v>
      </c>
      <c r="H6770" s="28" t="s">
        <v>45</v>
      </c>
      <c r="I6770" s="28">
        <v>4.62</v>
      </c>
      <c r="J6770" s="28">
        <v>9.29</v>
      </c>
      <c r="K6770" s="28">
        <v>266.18</v>
      </c>
      <c r="L6770" s="28">
        <v>10.5</v>
      </c>
      <c r="M6770" s="28" t="s">
        <v>48</v>
      </c>
      <c r="N6770" s="28">
        <v>69.54</v>
      </c>
    </row>
    <row r="6771">
      <c r="A6771" s="28">
        <v>6770.0</v>
      </c>
      <c r="B6771" s="28">
        <v>16.0</v>
      </c>
      <c r="C6771" s="28" t="s">
        <v>44</v>
      </c>
      <c r="D6771" s="28">
        <v>4.54</v>
      </c>
      <c r="E6771" s="28">
        <v>10.0</v>
      </c>
      <c r="F6771" s="28">
        <v>5.41</v>
      </c>
      <c r="G6771" s="28">
        <v>64.23</v>
      </c>
      <c r="H6771" s="28" t="s">
        <v>45</v>
      </c>
      <c r="I6771" s="28">
        <v>0.73</v>
      </c>
      <c r="J6771" s="28">
        <v>6.74</v>
      </c>
      <c r="K6771" s="28">
        <v>276.02</v>
      </c>
      <c r="L6771" s="28">
        <v>12.01</v>
      </c>
      <c r="M6771" s="28" t="s">
        <v>50</v>
      </c>
      <c r="N6771" s="28">
        <v>87.5658099368652</v>
      </c>
    </row>
    <row r="6772">
      <c r="A6772" s="28">
        <v>6771.0</v>
      </c>
      <c r="B6772" s="28">
        <v>18.0</v>
      </c>
      <c r="C6772" s="28" t="s">
        <v>49</v>
      </c>
      <c r="D6772" s="28">
        <v>7.38</v>
      </c>
      <c r="E6772" s="28">
        <v>4.65</v>
      </c>
      <c r="F6772" s="28">
        <v>6.31</v>
      </c>
      <c r="G6772" s="28">
        <v>89.68</v>
      </c>
      <c r="H6772" s="28" t="s">
        <v>45</v>
      </c>
      <c r="I6772" s="28">
        <v>2.39</v>
      </c>
      <c r="J6772" s="28">
        <v>10.85</v>
      </c>
      <c r="K6772" s="28">
        <v>245.2</v>
      </c>
      <c r="L6772" s="28">
        <v>15.78</v>
      </c>
      <c r="M6772" s="28" t="s">
        <v>46</v>
      </c>
      <c r="N6772" s="28">
        <v>42.97</v>
      </c>
    </row>
    <row r="6773">
      <c r="A6773" s="28">
        <v>6772.0</v>
      </c>
      <c r="B6773" s="28">
        <v>20.0</v>
      </c>
      <c r="C6773" s="28" t="s">
        <v>44</v>
      </c>
      <c r="D6773" s="28">
        <v>5.02</v>
      </c>
      <c r="E6773" s="28">
        <v>9.87</v>
      </c>
      <c r="F6773" s="28">
        <v>5.19</v>
      </c>
      <c r="G6773" s="28">
        <v>73.76</v>
      </c>
      <c r="H6773" s="28" t="s">
        <v>47</v>
      </c>
      <c r="I6773" s="28">
        <v>0.18</v>
      </c>
      <c r="J6773" s="28">
        <v>7.19</v>
      </c>
      <c r="K6773" s="28">
        <v>266.33</v>
      </c>
      <c r="L6773" s="28">
        <v>11.88</v>
      </c>
      <c r="M6773" s="28" t="s">
        <v>50</v>
      </c>
      <c r="N6773" s="28">
        <v>85.1947031208248</v>
      </c>
    </row>
    <row r="6774">
      <c r="A6774" s="28">
        <v>6773.0</v>
      </c>
      <c r="B6774" s="28">
        <v>18.0</v>
      </c>
      <c r="C6774" s="28" t="s">
        <v>44</v>
      </c>
      <c r="D6774" s="28">
        <v>1.16</v>
      </c>
      <c r="E6774" s="28">
        <v>2.28</v>
      </c>
      <c r="F6774" s="28">
        <v>4.46</v>
      </c>
      <c r="G6774" s="28">
        <v>61.1</v>
      </c>
      <c r="H6774" s="28" t="s">
        <v>45</v>
      </c>
      <c r="I6774" s="28">
        <v>0.26</v>
      </c>
      <c r="J6774" s="28">
        <v>6.92</v>
      </c>
      <c r="K6774" s="28">
        <v>311.95</v>
      </c>
      <c r="L6774" s="28">
        <v>7.33</v>
      </c>
      <c r="M6774" s="28" t="s">
        <v>48</v>
      </c>
      <c r="N6774" s="28">
        <v>54.73</v>
      </c>
    </row>
    <row r="6775">
      <c r="A6775" s="28">
        <v>6774.0</v>
      </c>
      <c r="B6775" s="28">
        <v>24.0</v>
      </c>
      <c r="C6775" s="28" t="s">
        <v>49</v>
      </c>
      <c r="D6775" s="28">
        <v>3.49</v>
      </c>
      <c r="E6775" s="28">
        <v>3.67</v>
      </c>
      <c r="F6775" s="28">
        <v>4.57</v>
      </c>
      <c r="G6775" s="28">
        <v>80.33</v>
      </c>
      <c r="H6775" s="28" t="s">
        <v>47</v>
      </c>
      <c r="I6775" s="28">
        <v>0.27</v>
      </c>
      <c r="J6775" s="28">
        <v>7.73</v>
      </c>
      <c r="K6775" s="28">
        <v>277.32</v>
      </c>
      <c r="L6775" s="28">
        <v>7.93</v>
      </c>
      <c r="M6775" s="28" t="s">
        <v>48</v>
      </c>
      <c r="N6775" s="28">
        <v>46.58</v>
      </c>
    </row>
    <row r="6776">
      <c r="A6776" s="28">
        <v>6775.0</v>
      </c>
      <c r="B6776" s="28">
        <v>24.0</v>
      </c>
      <c r="C6776" s="28" t="s">
        <v>49</v>
      </c>
      <c r="D6776" s="28">
        <v>5.24</v>
      </c>
      <c r="E6776" s="28">
        <v>2.54</v>
      </c>
      <c r="F6776" s="28">
        <v>5.6</v>
      </c>
      <c r="G6776" s="28">
        <v>81.44</v>
      </c>
      <c r="H6776" s="28" t="s">
        <v>51</v>
      </c>
      <c r="I6776" s="28">
        <v>2.46</v>
      </c>
      <c r="J6776" s="28">
        <v>9.63</v>
      </c>
      <c r="K6776" s="28">
        <v>258.89</v>
      </c>
      <c r="L6776" s="28">
        <v>13.26</v>
      </c>
      <c r="M6776" s="28" t="s">
        <v>46</v>
      </c>
      <c r="N6776" s="28">
        <v>49.0251768784938</v>
      </c>
    </row>
    <row r="6777">
      <c r="A6777" s="28">
        <v>6776.0</v>
      </c>
      <c r="B6777" s="28">
        <v>18.0</v>
      </c>
      <c r="C6777" s="28" t="s">
        <v>44</v>
      </c>
      <c r="D6777" s="28">
        <v>5.6</v>
      </c>
      <c r="E6777" s="28">
        <v>5.28</v>
      </c>
      <c r="F6777" s="28">
        <v>4.06</v>
      </c>
      <c r="G6777" s="28">
        <v>77.15</v>
      </c>
      <c r="H6777" s="28" t="s">
        <v>45</v>
      </c>
      <c r="I6777" s="28">
        <v>2.94</v>
      </c>
      <c r="J6777" s="28">
        <v>9.26</v>
      </c>
      <c r="K6777" s="28">
        <v>257.1</v>
      </c>
      <c r="L6777" s="28">
        <v>12.9</v>
      </c>
      <c r="M6777" s="28" t="s">
        <v>46</v>
      </c>
      <c r="N6777" s="28">
        <v>55.62</v>
      </c>
    </row>
    <row r="6778">
      <c r="A6778" s="28">
        <v>6777.0</v>
      </c>
      <c r="B6778" s="28">
        <v>18.0</v>
      </c>
      <c r="C6778" s="28" t="s">
        <v>44</v>
      </c>
      <c r="D6778" s="28">
        <v>6.9</v>
      </c>
      <c r="E6778" s="28">
        <v>8.17</v>
      </c>
      <c r="F6778" s="28">
        <v>5.1</v>
      </c>
      <c r="G6778" s="28">
        <v>64.43</v>
      </c>
      <c r="H6778" s="28" t="s">
        <v>51</v>
      </c>
      <c r="I6778" s="28">
        <v>0.02</v>
      </c>
      <c r="J6778" s="28">
        <v>9.31</v>
      </c>
      <c r="K6778" s="28">
        <v>238.6</v>
      </c>
      <c r="L6778" s="28">
        <v>15.46</v>
      </c>
      <c r="M6778" s="28" t="s">
        <v>50</v>
      </c>
      <c r="N6778" s="28">
        <v>63.1878526312361</v>
      </c>
    </row>
    <row r="6779">
      <c r="A6779" s="28">
        <v>6778.0</v>
      </c>
      <c r="B6779" s="28">
        <v>20.0</v>
      </c>
      <c r="C6779" s="28" t="s">
        <v>49</v>
      </c>
      <c r="D6779" s="28">
        <v>1.44</v>
      </c>
      <c r="E6779" s="28">
        <v>4.07</v>
      </c>
      <c r="F6779" s="28">
        <v>7.94</v>
      </c>
      <c r="G6779" s="28">
        <v>90.2</v>
      </c>
      <c r="H6779" s="28" t="s">
        <v>51</v>
      </c>
      <c r="I6779" s="28">
        <v>3.16</v>
      </c>
      <c r="J6779" s="28">
        <v>3.44</v>
      </c>
      <c r="K6779" s="28">
        <v>308.65</v>
      </c>
      <c r="L6779" s="28">
        <v>4.08</v>
      </c>
      <c r="M6779" s="28" t="s">
        <v>48</v>
      </c>
      <c r="N6779" s="28">
        <v>78.12</v>
      </c>
    </row>
    <row r="6780">
      <c r="A6780" s="28">
        <v>6779.0</v>
      </c>
      <c r="B6780" s="28">
        <v>17.0</v>
      </c>
      <c r="C6780" s="28" t="s">
        <v>49</v>
      </c>
      <c r="D6780" s="28">
        <v>7.61</v>
      </c>
      <c r="E6780" s="28">
        <v>9.16</v>
      </c>
      <c r="F6780" s="28">
        <v>5.17</v>
      </c>
      <c r="G6780" s="28">
        <v>87.56</v>
      </c>
      <c r="H6780" s="28" t="s">
        <v>47</v>
      </c>
      <c r="I6780" s="28">
        <v>2.45</v>
      </c>
      <c r="J6780" s="28">
        <v>11.89</v>
      </c>
      <c r="K6780" s="28">
        <v>229.14</v>
      </c>
      <c r="L6780" s="28">
        <v>17.65</v>
      </c>
      <c r="M6780" s="28" t="s">
        <v>50</v>
      </c>
      <c r="N6780" s="28">
        <v>71.5311382758198</v>
      </c>
    </row>
    <row r="6781">
      <c r="A6781" s="28">
        <v>6780.0</v>
      </c>
      <c r="B6781" s="28">
        <v>21.0</v>
      </c>
      <c r="C6781" s="28" t="s">
        <v>49</v>
      </c>
      <c r="D6781" s="28">
        <v>0.47</v>
      </c>
      <c r="E6781" s="28">
        <v>5.9</v>
      </c>
      <c r="F6781" s="28">
        <v>4.55</v>
      </c>
      <c r="G6781" s="28">
        <v>75.79</v>
      </c>
      <c r="H6781" s="28" t="s">
        <v>47</v>
      </c>
      <c r="I6781" s="28">
        <v>1.12</v>
      </c>
      <c r="J6781" s="28">
        <v>6.08</v>
      </c>
      <c r="K6781" s="28">
        <v>309.41</v>
      </c>
      <c r="L6781" s="28">
        <v>3.17</v>
      </c>
      <c r="M6781" s="28" t="s">
        <v>48</v>
      </c>
      <c r="N6781" s="28">
        <v>77.12</v>
      </c>
    </row>
    <row r="6782">
      <c r="A6782" s="28">
        <v>6781.0</v>
      </c>
      <c r="B6782" s="28">
        <v>22.0</v>
      </c>
      <c r="C6782" s="28" t="s">
        <v>44</v>
      </c>
      <c r="D6782" s="28">
        <v>7.87</v>
      </c>
      <c r="E6782" s="28">
        <v>5.19</v>
      </c>
      <c r="F6782" s="28">
        <v>8.75</v>
      </c>
      <c r="G6782" s="28">
        <v>75.23</v>
      </c>
      <c r="H6782" s="28" t="s">
        <v>45</v>
      </c>
      <c r="I6782" s="28">
        <v>0.08</v>
      </c>
      <c r="J6782" s="28">
        <v>9.93</v>
      </c>
      <c r="K6782" s="28">
        <v>228.17</v>
      </c>
      <c r="L6782" s="28">
        <v>16.82</v>
      </c>
      <c r="M6782" s="28" t="s">
        <v>46</v>
      </c>
      <c r="N6782" s="28">
        <v>46.84</v>
      </c>
    </row>
    <row r="6783">
      <c r="A6783" s="28">
        <v>6782.0</v>
      </c>
      <c r="B6783" s="28">
        <v>24.0</v>
      </c>
      <c r="C6783" s="28" t="s">
        <v>49</v>
      </c>
      <c r="D6783" s="28">
        <v>6.86</v>
      </c>
      <c r="E6783" s="28">
        <v>8.08</v>
      </c>
      <c r="F6783" s="28">
        <v>7.11</v>
      </c>
      <c r="G6783" s="28">
        <v>66.24</v>
      </c>
      <c r="H6783" s="28" t="s">
        <v>47</v>
      </c>
      <c r="I6783" s="28">
        <v>0.78</v>
      </c>
      <c r="J6783" s="28">
        <v>10.72</v>
      </c>
      <c r="K6783" s="28">
        <v>235.32</v>
      </c>
      <c r="L6783" s="28">
        <v>15.1</v>
      </c>
      <c r="M6783" s="28" t="s">
        <v>46</v>
      </c>
      <c r="N6783" s="28">
        <v>76.4345615524647</v>
      </c>
    </row>
    <row r="6784">
      <c r="A6784" s="28">
        <v>6783.0</v>
      </c>
      <c r="B6784" s="28">
        <v>21.0</v>
      </c>
      <c r="C6784" s="28" t="s">
        <v>49</v>
      </c>
      <c r="D6784" s="28">
        <v>5.28</v>
      </c>
      <c r="E6784" s="28">
        <v>1.91</v>
      </c>
      <c r="F6784" s="28">
        <v>4.3</v>
      </c>
      <c r="G6784" s="28">
        <v>90.14</v>
      </c>
      <c r="H6784" s="28" t="s">
        <v>45</v>
      </c>
      <c r="I6784" s="28">
        <v>3.0</v>
      </c>
      <c r="J6784" s="28">
        <v>8.93</v>
      </c>
      <c r="K6784" s="28">
        <v>271.16</v>
      </c>
      <c r="L6784" s="28">
        <v>17.05</v>
      </c>
      <c r="M6784" s="28" t="s">
        <v>46</v>
      </c>
      <c r="N6784" s="28">
        <v>27.88</v>
      </c>
    </row>
    <row r="6785">
      <c r="A6785" s="28">
        <v>6784.0</v>
      </c>
      <c r="B6785" s="28">
        <v>18.0</v>
      </c>
      <c r="C6785" s="28" t="s">
        <v>49</v>
      </c>
      <c r="D6785" s="28">
        <v>5.88</v>
      </c>
      <c r="E6785" s="28">
        <v>7.96</v>
      </c>
      <c r="F6785" s="28">
        <v>4.31</v>
      </c>
      <c r="G6785" s="28">
        <v>83.98</v>
      </c>
      <c r="H6785" s="28" t="s">
        <v>45</v>
      </c>
      <c r="I6785" s="28">
        <v>3.29</v>
      </c>
      <c r="J6785" s="28">
        <v>10.09</v>
      </c>
      <c r="K6785" s="28">
        <v>245.17</v>
      </c>
      <c r="L6785" s="28">
        <v>15.08</v>
      </c>
      <c r="M6785" s="28" t="s">
        <v>50</v>
      </c>
      <c r="N6785" s="28">
        <v>70.501144154367</v>
      </c>
    </row>
    <row r="6786">
      <c r="A6786" s="28">
        <v>6785.0</v>
      </c>
      <c r="B6786" s="28">
        <v>20.0</v>
      </c>
      <c r="C6786" s="28" t="s">
        <v>49</v>
      </c>
      <c r="D6786" s="28">
        <v>0.58</v>
      </c>
      <c r="E6786" s="28">
        <v>3.19</v>
      </c>
      <c r="F6786" s="28">
        <v>7.06</v>
      </c>
      <c r="G6786" s="28">
        <v>63.43</v>
      </c>
      <c r="H6786" s="28" t="s">
        <v>45</v>
      </c>
      <c r="I6786" s="28">
        <v>3.24</v>
      </c>
      <c r="J6786" s="28">
        <v>4.52</v>
      </c>
      <c r="K6786" s="28">
        <v>341.64</v>
      </c>
      <c r="L6786" s="28">
        <v>3.13</v>
      </c>
      <c r="M6786" s="28" t="s">
        <v>48</v>
      </c>
      <c r="N6786" s="28">
        <v>68.25</v>
      </c>
    </row>
    <row r="6787">
      <c r="A6787" s="28">
        <v>6786.0</v>
      </c>
      <c r="B6787" s="28">
        <v>19.0</v>
      </c>
      <c r="C6787" s="28" t="s">
        <v>44</v>
      </c>
      <c r="D6787" s="28">
        <v>0.33</v>
      </c>
      <c r="E6787" s="28">
        <v>3.53</v>
      </c>
      <c r="F6787" s="28">
        <v>6.7</v>
      </c>
      <c r="G6787" s="28">
        <v>75.12</v>
      </c>
      <c r="H6787" s="28" t="s">
        <v>51</v>
      </c>
      <c r="I6787" s="28">
        <v>0.77</v>
      </c>
      <c r="J6787" s="28">
        <v>2.69</v>
      </c>
      <c r="K6787" s="28">
        <v>332.44</v>
      </c>
      <c r="L6787" s="28">
        <v>1.16</v>
      </c>
      <c r="M6787" s="28" t="s">
        <v>48</v>
      </c>
      <c r="N6787" s="28">
        <v>75.33</v>
      </c>
    </row>
    <row r="6788">
      <c r="A6788" s="28">
        <v>6787.0</v>
      </c>
      <c r="B6788" s="28">
        <v>20.0</v>
      </c>
      <c r="C6788" s="28" t="s">
        <v>52</v>
      </c>
      <c r="D6788" s="28">
        <v>0.81</v>
      </c>
      <c r="E6788" s="28">
        <v>6.4</v>
      </c>
      <c r="F6788" s="28">
        <v>4.34</v>
      </c>
      <c r="G6788" s="28">
        <v>96.14</v>
      </c>
      <c r="H6788" s="28" t="s">
        <v>45</v>
      </c>
      <c r="I6788" s="28">
        <v>4.56</v>
      </c>
      <c r="J6788" s="28">
        <v>5.27</v>
      </c>
      <c r="K6788" s="28">
        <v>298.95</v>
      </c>
      <c r="L6788" s="28">
        <v>5.81</v>
      </c>
      <c r="M6788" s="28" t="s">
        <v>48</v>
      </c>
      <c r="N6788" s="28">
        <v>84.33</v>
      </c>
    </row>
    <row r="6789">
      <c r="A6789" s="28">
        <v>6788.0</v>
      </c>
      <c r="B6789" s="28">
        <v>23.0</v>
      </c>
      <c r="C6789" s="28" t="s">
        <v>44</v>
      </c>
      <c r="D6789" s="28">
        <v>0.7</v>
      </c>
      <c r="E6789" s="28">
        <v>9.12</v>
      </c>
      <c r="F6789" s="28">
        <v>5.12</v>
      </c>
      <c r="G6789" s="28">
        <v>78.09</v>
      </c>
      <c r="H6789" s="28" t="s">
        <v>51</v>
      </c>
      <c r="I6789" s="28">
        <v>2.05</v>
      </c>
      <c r="J6789" s="28">
        <v>3.06</v>
      </c>
      <c r="K6789" s="28">
        <v>324.12</v>
      </c>
      <c r="L6789" s="28">
        <v>0.95</v>
      </c>
      <c r="M6789" s="28" t="s">
        <v>50</v>
      </c>
      <c r="N6789" s="28">
        <v>97.1</v>
      </c>
    </row>
    <row r="6790">
      <c r="A6790" s="28">
        <v>6789.0</v>
      </c>
      <c r="B6790" s="28">
        <v>23.0</v>
      </c>
      <c r="C6790" s="28" t="s">
        <v>44</v>
      </c>
      <c r="D6790" s="28">
        <v>4.38</v>
      </c>
      <c r="E6790" s="28">
        <v>6.21</v>
      </c>
      <c r="F6790" s="28">
        <v>8.65</v>
      </c>
      <c r="G6790" s="28">
        <v>73.0</v>
      </c>
      <c r="H6790" s="28" t="s">
        <v>47</v>
      </c>
      <c r="I6790" s="28">
        <v>3.84</v>
      </c>
      <c r="J6790" s="28">
        <v>8.64</v>
      </c>
      <c r="K6790" s="28">
        <v>266.19</v>
      </c>
      <c r="L6790" s="28">
        <v>8.32</v>
      </c>
      <c r="M6790" s="28" t="s">
        <v>48</v>
      </c>
      <c r="N6790" s="28">
        <v>77.04</v>
      </c>
    </row>
    <row r="6791">
      <c r="A6791" s="28">
        <v>6790.0</v>
      </c>
      <c r="B6791" s="28">
        <v>21.0</v>
      </c>
      <c r="C6791" s="28" t="s">
        <v>49</v>
      </c>
      <c r="D6791" s="28">
        <v>1.72</v>
      </c>
      <c r="E6791" s="28">
        <v>6.84</v>
      </c>
      <c r="F6791" s="28">
        <v>6.86</v>
      </c>
      <c r="G6791" s="28">
        <v>85.75</v>
      </c>
      <c r="H6791" s="28" t="s">
        <v>47</v>
      </c>
      <c r="I6791" s="28">
        <v>0.83</v>
      </c>
      <c r="J6791" s="28">
        <v>4.22</v>
      </c>
      <c r="K6791" s="28">
        <v>305.02</v>
      </c>
      <c r="L6791" s="28">
        <v>1.97</v>
      </c>
      <c r="M6791" s="28" t="s">
        <v>48</v>
      </c>
      <c r="N6791" s="28">
        <v>98.36</v>
      </c>
    </row>
    <row r="6792">
      <c r="A6792" s="28">
        <v>6791.0</v>
      </c>
      <c r="B6792" s="28">
        <v>16.0</v>
      </c>
      <c r="C6792" s="28" t="s">
        <v>49</v>
      </c>
      <c r="D6792" s="28">
        <v>6.88</v>
      </c>
      <c r="E6792" s="28">
        <v>7.99</v>
      </c>
      <c r="F6792" s="28">
        <v>6.2</v>
      </c>
      <c r="G6792" s="28">
        <v>68.12</v>
      </c>
      <c r="H6792" s="28" t="s">
        <v>47</v>
      </c>
      <c r="I6792" s="28">
        <v>2.35</v>
      </c>
      <c r="J6792" s="28">
        <v>8.29</v>
      </c>
      <c r="K6792" s="28">
        <v>253.21</v>
      </c>
      <c r="L6792" s="28">
        <v>17.06</v>
      </c>
      <c r="M6792" s="28" t="s">
        <v>46</v>
      </c>
      <c r="N6792" s="28">
        <v>55.7109631622314</v>
      </c>
    </row>
    <row r="6793">
      <c r="A6793" s="28">
        <v>6792.0</v>
      </c>
      <c r="B6793" s="28">
        <v>23.0</v>
      </c>
      <c r="C6793" s="28" t="s">
        <v>49</v>
      </c>
      <c r="D6793" s="28">
        <v>3.57</v>
      </c>
      <c r="E6793" s="28">
        <v>3.33</v>
      </c>
      <c r="F6793" s="28">
        <v>5.25</v>
      </c>
      <c r="G6793" s="28">
        <v>80.95</v>
      </c>
      <c r="H6793" s="28" t="s">
        <v>45</v>
      </c>
      <c r="I6793" s="28">
        <v>2.61</v>
      </c>
      <c r="J6793" s="28">
        <v>5.21</v>
      </c>
      <c r="K6793" s="28">
        <v>269.41</v>
      </c>
      <c r="L6793" s="28">
        <v>10.45</v>
      </c>
      <c r="M6793" s="28" t="s">
        <v>48</v>
      </c>
      <c r="N6793" s="28">
        <v>46.82</v>
      </c>
    </row>
    <row r="6794">
      <c r="A6794" s="28">
        <v>6793.0</v>
      </c>
      <c r="B6794" s="28">
        <v>23.0</v>
      </c>
      <c r="C6794" s="28" t="s">
        <v>49</v>
      </c>
      <c r="D6794" s="28">
        <v>5.56</v>
      </c>
      <c r="E6794" s="28">
        <v>8.45</v>
      </c>
      <c r="F6794" s="28">
        <v>4.67</v>
      </c>
      <c r="G6794" s="28">
        <v>86.78</v>
      </c>
      <c r="H6794" s="28" t="s">
        <v>51</v>
      </c>
      <c r="I6794" s="28">
        <v>3.85</v>
      </c>
      <c r="J6794" s="28">
        <v>10.73</v>
      </c>
      <c r="K6794" s="28">
        <v>248.65</v>
      </c>
      <c r="L6794" s="28">
        <v>14.02</v>
      </c>
      <c r="M6794" s="28" t="s">
        <v>50</v>
      </c>
      <c r="N6794" s="28">
        <v>82.3701497652394</v>
      </c>
    </row>
    <row r="6795">
      <c r="A6795" s="28">
        <v>6794.0</v>
      </c>
      <c r="B6795" s="28">
        <v>17.0</v>
      </c>
      <c r="C6795" s="28" t="s">
        <v>44</v>
      </c>
      <c r="D6795" s="28">
        <v>5.22</v>
      </c>
      <c r="E6795" s="28">
        <v>4.76</v>
      </c>
      <c r="F6795" s="28">
        <v>6.01</v>
      </c>
      <c r="G6795" s="28">
        <v>94.2</v>
      </c>
      <c r="H6795" s="28" t="s">
        <v>47</v>
      </c>
      <c r="I6795" s="28">
        <v>3.11</v>
      </c>
      <c r="J6795" s="28">
        <v>6.83</v>
      </c>
      <c r="K6795" s="28">
        <v>264.89</v>
      </c>
      <c r="L6795" s="28">
        <v>10.12</v>
      </c>
      <c r="M6795" s="28" t="s">
        <v>46</v>
      </c>
      <c r="N6795" s="28">
        <v>60.46</v>
      </c>
    </row>
    <row r="6796">
      <c r="A6796" s="28">
        <v>6795.0</v>
      </c>
      <c r="B6796" s="28">
        <v>19.0</v>
      </c>
      <c r="C6796" s="28" t="s">
        <v>49</v>
      </c>
      <c r="D6796" s="28">
        <v>2.56</v>
      </c>
      <c r="E6796" s="28">
        <v>2.58</v>
      </c>
      <c r="F6796" s="28">
        <v>8.61</v>
      </c>
      <c r="G6796" s="28">
        <v>87.7</v>
      </c>
      <c r="H6796" s="28" t="s">
        <v>45</v>
      </c>
      <c r="I6796" s="28">
        <v>2.0</v>
      </c>
      <c r="J6796" s="28">
        <v>5.21</v>
      </c>
      <c r="K6796" s="28">
        <v>285.61</v>
      </c>
      <c r="L6796" s="28">
        <v>5.35</v>
      </c>
      <c r="M6796" s="28" t="s">
        <v>48</v>
      </c>
      <c r="N6796" s="28">
        <v>78.9</v>
      </c>
    </row>
    <row r="6797">
      <c r="A6797" s="28">
        <v>6796.0</v>
      </c>
      <c r="B6797" s="28">
        <v>17.0</v>
      </c>
      <c r="C6797" s="28" t="s">
        <v>44</v>
      </c>
      <c r="D6797" s="28">
        <v>1.95</v>
      </c>
      <c r="E6797" s="28">
        <v>4.15</v>
      </c>
      <c r="F6797" s="28">
        <v>4.24</v>
      </c>
      <c r="G6797" s="28">
        <v>75.38</v>
      </c>
      <c r="H6797" s="28" t="s">
        <v>47</v>
      </c>
      <c r="I6797" s="28">
        <v>1.41</v>
      </c>
      <c r="J6797" s="28">
        <v>4.39</v>
      </c>
      <c r="K6797" s="28">
        <v>274.35</v>
      </c>
      <c r="L6797" s="28">
        <v>9.2</v>
      </c>
      <c r="M6797" s="28" t="s">
        <v>48</v>
      </c>
      <c r="N6797" s="28">
        <v>63.46</v>
      </c>
    </row>
    <row r="6798">
      <c r="A6798" s="28">
        <v>6797.0</v>
      </c>
      <c r="B6798" s="28">
        <v>19.0</v>
      </c>
      <c r="C6798" s="28" t="s">
        <v>49</v>
      </c>
      <c r="D6798" s="28">
        <v>2.74</v>
      </c>
      <c r="E6798" s="28">
        <v>3.22</v>
      </c>
      <c r="F6798" s="28">
        <v>8.95</v>
      </c>
      <c r="G6798" s="28">
        <v>90.71</v>
      </c>
      <c r="H6798" s="28" t="s">
        <v>45</v>
      </c>
      <c r="I6798" s="28">
        <v>4.86</v>
      </c>
      <c r="J6798" s="28">
        <v>4.03</v>
      </c>
      <c r="K6798" s="28">
        <v>296.76</v>
      </c>
      <c r="L6798" s="28">
        <v>5.94</v>
      </c>
      <c r="M6798" s="28" t="s">
        <v>48</v>
      </c>
      <c r="N6798" s="28">
        <v>74.49</v>
      </c>
    </row>
    <row r="6799">
      <c r="A6799" s="28">
        <v>6798.0</v>
      </c>
      <c r="B6799" s="28">
        <v>22.0</v>
      </c>
      <c r="C6799" s="28" t="s">
        <v>44</v>
      </c>
      <c r="D6799" s="28">
        <v>6.37</v>
      </c>
      <c r="E6799" s="28">
        <v>3.06</v>
      </c>
      <c r="F6799" s="28">
        <v>5.04</v>
      </c>
      <c r="G6799" s="28">
        <v>95.94</v>
      </c>
      <c r="H6799" s="28" t="s">
        <v>51</v>
      </c>
      <c r="I6799" s="28">
        <v>1.42</v>
      </c>
      <c r="J6799" s="28">
        <v>10.37</v>
      </c>
      <c r="K6799" s="28">
        <v>247.25</v>
      </c>
      <c r="L6799" s="28">
        <v>15.43</v>
      </c>
      <c r="M6799" s="28" t="s">
        <v>46</v>
      </c>
      <c r="N6799" s="28">
        <v>31.82</v>
      </c>
    </row>
    <row r="6800">
      <c r="A6800" s="28">
        <v>6799.0</v>
      </c>
      <c r="B6800" s="28">
        <v>24.0</v>
      </c>
      <c r="C6800" s="28" t="s">
        <v>49</v>
      </c>
      <c r="D6800" s="28">
        <v>4.69</v>
      </c>
      <c r="E6800" s="28">
        <v>3.54</v>
      </c>
      <c r="F6800" s="28">
        <v>6.04</v>
      </c>
      <c r="G6800" s="28">
        <v>79.11</v>
      </c>
      <c r="H6800" s="28" t="s">
        <v>47</v>
      </c>
      <c r="I6800" s="28">
        <v>0.65</v>
      </c>
      <c r="J6800" s="28">
        <v>9.68</v>
      </c>
      <c r="K6800" s="28">
        <v>263.49</v>
      </c>
      <c r="L6800" s="28">
        <v>11.0</v>
      </c>
      <c r="M6800" s="28" t="s">
        <v>48</v>
      </c>
      <c r="N6800" s="28">
        <v>52.1</v>
      </c>
    </row>
    <row r="6801">
      <c r="A6801" s="28">
        <v>6800.0</v>
      </c>
      <c r="B6801" s="28">
        <v>23.0</v>
      </c>
      <c r="C6801" s="28" t="s">
        <v>44</v>
      </c>
      <c r="D6801" s="28">
        <v>2.03</v>
      </c>
      <c r="E6801" s="28">
        <v>2.63</v>
      </c>
      <c r="F6801" s="28">
        <v>4.23</v>
      </c>
      <c r="G6801" s="28">
        <v>60.18</v>
      </c>
      <c r="H6801" s="28" t="s">
        <v>47</v>
      </c>
      <c r="I6801" s="28">
        <v>1.5</v>
      </c>
      <c r="J6801" s="28">
        <v>7.99</v>
      </c>
      <c r="K6801" s="28">
        <v>296.89</v>
      </c>
      <c r="L6801" s="28">
        <v>7.22</v>
      </c>
      <c r="M6801" s="28" t="s">
        <v>48</v>
      </c>
      <c r="N6801" s="28">
        <v>39.48</v>
      </c>
    </row>
    <row r="6802">
      <c r="A6802" s="28">
        <v>6801.0</v>
      </c>
      <c r="B6802" s="28">
        <v>24.0</v>
      </c>
      <c r="C6802" s="28" t="s">
        <v>49</v>
      </c>
      <c r="D6802" s="28">
        <v>6.54</v>
      </c>
      <c r="E6802" s="28">
        <v>7.01</v>
      </c>
      <c r="F6802" s="28">
        <v>6.92</v>
      </c>
      <c r="G6802" s="28">
        <v>95.24</v>
      </c>
      <c r="H6802" s="28" t="s">
        <v>51</v>
      </c>
      <c r="I6802" s="28">
        <v>1.63</v>
      </c>
      <c r="J6802" s="28">
        <v>12.22</v>
      </c>
      <c r="K6802" s="28">
        <v>263.9</v>
      </c>
      <c r="L6802" s="28">
        <v>16.68</v>
      </c>
      <c r="M6802" s="28" t="s">
        <v>46</v>
      </c>
      <c r="N6802" s="28">
        <v>78.9705962667297</v>
      </c>
    </row>
    <row r="6803">
      <c r="A6803" s="28">
        <v>6802.0</v>
      </c>
      <c r="B6803" s="28">
        <v>23.0</v>
      </c>
      <c r="C6803" s="28" t="s">
        <v>49</v>
      </c>
      <c r="D6803" s="28">
        <v>0.44</v>
      </c>
      <c r="E6803" s="28">
        <v>6.22</v>
      </c>
      <c r="F6803" s="28">
        <v>6.42</v>
      </c>
      <c r="G6803" s="28">
        <v>66.62</v>
      </c>
      <c r="H6803" s="28" t="s">
        <v>47</v>
      </c>
      <c r="I6803" s="28">
        <v>0.64</v>
      </c>
      <c r="J6803" s="28">
        <v>1.69</v>
      </c>
      <c r="K6803" s="28">
        <v>324.85</v>
      </c>
      <c r="L6803" s="28">
        <v>5.12</v>
      </c>
      <c r="M6803" s="28" t="s">
        <v>48</v>
      </c>
      <c r="N6803" s="28">
        <v>77.65</v>
      </c>
    </row>
    <row r="6804">
      <c r="A6804" s="28">
        <v>6803.0</v>
      </c>
      <c r="B6804" s="28">
        <v>17.0</v>
      </c>
      <c r="C6804" s="28" t="s">
        <v>44</v>
      </c>
      <c r="D6804" s="28">
        <v>5.59</v>
      </c>
      <c r="E6804" s="28">
        <v>6.84</v>
      </c>
      <c r="F6804" s="28">
        <v>7.33</v>
      </c>
      <c r="G6804" s="28">
        <v>65.05</v>
      </c>
      <c r="H6804" s="28" t="s">
        <v>45</v>
      </c>
      <c r="I6804" s="28">
        <v>3.54</v>
      </c>
      <c r="J6804" s="28">
        <v>7.88</v>
      </c>
      <c r="K6804" s="28">
        <v>244.31</v>
      </c>
      <c r="L6804" s="28">
        <v>12.15</v>
      </c>
      <c r="M6804" s="28" t="s">
        <v>46</v>
      </c>
      <c r="N6804" s="28">
        <v>52.88</v>
      </c>
    </row>
    <row r="6805">
      <c r="A6805" s="28">
        <v>6804.0</v>
      </c>
      <c r="B6805" s="28">
        <v>22.0</v>
      </c>
      <c r="C6805" s="28" t="s">
        <v>49</v>
      </c>
      <c r="D6805" s="28">
        <v>3.51</v>
      </c>
      <c r="E6805" s="28">
        <v>4.09</v>
      </c>
      <c r="F6805" s="28">
        <v>6.71</v>
      </c>
      <c r="G6805" s="28">
        <v>72.31</v>
      </c>
      <c r="H6805" s="28" t="s">
        <v>51</v>
      </c>
      <c r="I6805" s="28">
        <v>3.1</v>
      </c>
      <c r="J6805" s="28">
        <v>6.57</v>
      </c>
      <c r="K6805" s="28">
        <v>279.11</v>
      </c>
      <c r="L6805" s="28">
        <v>9.58</v>
      </c>
      <c r="M6805" s="28" t="s">
        <v>48</v>
      </c>
      <c r="N6805" s="28">
        <v>82.54653785223</v>
      </c>
    </row>
    <row r="6806">
      <c r="A6806" s="28">
        <v>6805.0</v>
      </c>
      <c r="B6806" s="28">
        <v>17.0</v>
      </c>
      <c r="C6806" s="28" t="s">
        <v>49</v>
      </c>
      <c r="D6806" s="28">
        <v>5.85</v>
      </c>
      <c r="E6806" s="28">
        <v>7.93</v>
      </c>
      <c r="F6806" s="28">
        <v>5.99</v>
      </c>
      <c r="G6806" s="28">
        <v>75.2</v>
      </c>
      <c r="H6806" s="28" t="s">
        <v>51</v>
      </c>
      <c r="I6806" s="28">
        <v>1.58</v>
      </c>
      <c r="J6806" s="28">
        <v>11.23</v>
      </c>
      <c r="K6806" s="28">
        <v>261.66</v>
      </c>
      <c r="L6806" s="28">
        <v>13.68</v>
      </c>
      <c r="M6806" s="28" t="s">
        <v>50</v>
      </c>
      <c r="N6806" s="28">
        <v>83.5302980829881</v>
      </c>
    </row>
    <row r="6807">
      <c r="A6807" s="28">
        <v>6806.0</v>
      </c>
      <c r="B6807" s="28">
        <v>17.0</v>
      </c>
      <c r="C6807" s="28" t="s">
        <v>49</v>
      </c>
      <c r="D6807" s="28">
        <v>7.42</v>
      </c>
      <c r="E6807" s="28">
        <v>2.17</v>
      </c>
      <c r="F6807" s="28">
        <v>7.69</v>
      </c>
      <c r="G6807" s="28">
        <v>91.98</v>
      </c>
      <c r="H6807" s="28" t="s">
        <v>51</v>
      </c>
      <c r="I6807" s="28">
        <v>4.97</v>
      </c>
      <c r="J6807" s="28">
        <v>10.22</v>
      </c>
      <c r="K6807" s="28">
        <v>242.61</v>
      </c>
      <c r="L6807" s="28">
        <v>16.61</v>
      </c>
      <c r="M6807" s="28" t="s">
        <v>46</v>
      </c>
      <c r="N6807" s="28">
        <v>34.99</v>
      </c>
    </row>
    <row r="6808">
      <c r="A6808" s="28">
        <v>6807.0</v>
      </c>
      <c r="B6808" s="28">
        <v>19.0</v>
      </c>
      <c r="C6808" s="28" t="s">
        <v>49</v>
      </c>
      <c r="D6808" s="28">
        <v>6.0</v>
      </c>
      <c r="E6808" s="28">
        <v>6.14</v>
      </c>
      <c r="F6808" s="28">
        <v>4.13</v>
      </c>
      <c r="G6808" s="28">
        <v>75.57</v>
      </c>
      <c r="H6808" s="28" t="s">
        <v>51</v>
      </c>
      <c r="I6808" s="28">
        <v>3.28</v>
      </c>
      <c r="J6808" s="28">
        <v>9.85</v>
      </c>
      <c r="K6808" s="28">
        <v>232.98</v>
      </c>
      <c r="L6808" s="28">
        <v>14.61</v>
      </c>
      <c r="M6808" s="28" t="s">
        <v>46</v>
      </c>
      <c r="N6808" s="28">
        <v>51.18</v>
      </c>
    </row>
    <row r="6809">
      <c r="A6809" s="28">
        <v>6808.0</v>
      </c>
      <c r="B6809" s="28">
        <v>16.0</v>
      </c>
      <c r="C6809" s="28" t="s">
        <v>44</v>
      </c>
      <c r="D6809" s="28">
        <v>3.54</v>
      </c>
      <c r="E6809" s="28">
        <v>3.48</v>
      </c>
      <c r="F6809" s="28">
        <v>6.71</v>
      </c>
      <c r="G6809" s="28">
        <v>61.95</v>
      </c>
      <c r="H6809" s="28" t="s">
        <v>47</v>
      </c>
      <c r="I6809" s="28">
        <v>3.52</v>
      </c>
      <c r="J6809" s="28">
        <v>7.84</v>
      </c>
      <c r="K6809" s="28">
        <v>272.51</v>
      </c>
      <c r="L6809" s="28">
        <v>8.82</v>
      </c>
      <c r="M6809" s="28" t="s">
        <v>48</v>
      </c>
      <c r="N6809" s="28">
        <v>60.11</v>
      </c>
    </row>
    <row r="6810">
      <c r="A6810" s="28">
        <v>6809.0</v>
      </c>
      <c r="B6810" s="28">
        <v>20.0</v>
      </c>
      <c r="C6810" s="28" t="s">
        <v>44</v>
      </c>
      <c r="D6810" s="28">
        <v>1.21</v>
      </c>
      <c r="E6810" s="28">
        <v>5.75</v>
      </c>
      <c r="F6810" s="28">
        <v>4.57</v>
      </c>
      <c r="G6810" s="28">
        <v>85.44</v>
      </c>
      <c r="H6810" s="28" t="s">
        <v>45</v>
      </c>
      <c r="I6810" s="28">
        <v>2.79</v>
      </c>
      <c r="J6810" s="28">
        <v>3.7</v>
      </c>
      <c r="K6810" s="28">
        <v>294.14</v>
      </c>
      <c r="L6810" s="28">
        <v>4.14</v>
      </c>
      <c r="M6810" s="28" t="s">
        <v>48</v>
      </c>
      <c r="N6810" s="28">
        <v>81.56</v>
      </c>
    </row>
    <row r="6811">
      <c r="A6811" s="28">
        <v>6810.0</v>
      </c>
      <c r="B6811" s="28">
        <v>21.0</v>
      </c>
      <c r="C6811" s="28" t="s">
        <v>44</v>
      </c>
      <c r="D6811" s="28">
        <v>6.45</v>
      </c>
      <c r="E6811" s="28">
        <v>3.91</v>
      </c>
      <c r="F6811" s="28">
        <v>6.18</v>
      </c>
      <c r="G6811" s="28">
        <v>86.85</v>
      </c>
      <c r="H6811" s="28" t="s">
        <v>45</v>
      </c>
      <c r="I6811" s="28">
        <v>2.76</v>
      </c>
      <c r="J6811" s="28">
        <v>10.36</v>
      </c>
      <c r="K6811" s="28">
        <v>249.0</v>
      </c>
      <c r="L6811" s="28">
        <v>13.44</v>
      </c>
      <c r="M6811" s="28" t="s">
        <v>46</v>
      </c>
      <c r="N6811" s="28">
        <v>45.81</v>
      </c>
    </row>
    <row r="6812">
      <c r="A6812" s="28">
        <v>6811.0</v>
      </c>
      <c r="B6812" s="28">
        <v>24.0</v>
      </c>
      <c r="C6812" s="28" t="s">
        <v>44</v>
      </c>
      <c r="D6812" s="28">
        <v>3.69</v>
      </c>
      <c r="E6812" s="28">
        <v>8.11</v>
      </c>
      <c r="F6812" s="28">
        <v>7.96</v>
      </c>
      <c r="G6812" s="28">
        <v>92.57</v>
      </c>
      <c r="H6812" s="28" t="s">
        <v>47</v>
      </c>
      <c r="I6812" s="28">
        <v>0.1</v>
      </c>
      <c r="J6812" s="28">
        <v>4.94</v>
      </c>
      <c r="K6812" s="28">
        <v>266.65</v>
      </c>
      <c r="L6812" s="28">
        <v>9.01</v>
      </c>
      <c r="M6812" s="28" t="s">
        <v>48</v>
      </c>
      <c r="N6812" s="28">
        <v>91.59</v>
      </c>
    </row>
    <row r="6813">
      <c r="A6813" s="28">
        <v>6812.0</v>
      </c>
      <c r="B6813" s="28">
        <v>23.0</v>
      </c>
      <c r="C6813" s="28" t="s">
        <v>44</v>
      </c>
      <c r="D6813" s="28">
        <v>0.6</v>
      </c>
      <c r="E6813" s="28">
        <v>9.02</v>
      </c>
      <c r="F6813" s="28">
        <v>4.71</v>
      </c>
      <c r="G6813" s="28">
        <v>75.95</v>
      </c>
      <c r="H6813" s="28" t="s">
        <v>51</v>
      </c>
      <c r="I6813" s="28">
        <v>3.85</v>
      </c>
      <c r="J6813" s="28">
        <v>4.0</v>
      </c>
      <c r="K6813" s="28">
        <v>328.35</v>
      </c>
      <c r="L6813" s="28">
        <v>3.01</v>
      </c>
      <c r="M6813" s="28" t="s">
        <v>50</v>
      </c>
      <c r="N6813" s="28">
        <v>93.95</v>
      </c>
    </row>
    <row r="6814">
      <c r="A6814" s="28">
        <v>6813.0</v>
      </c>
      <c r="B6814" s="28">
        <v>17.0</v>
      </c>
      <c r="C6814" s="28" t="s">
        <v>49</v>
      </c>
      <c r="D6814" s="28">
        <v>5.75</v>
      </c>
      <c r="E6814" s="28">
        <v>7.68</v>
      </c>
      <c r="F6814" s="28">
        <v>8.68</v>
      </c>
      <c r="G6814" s="28">
        <v>63.44</v>
      </c>
      <c r="H6814" s="28" t="s">
        <v>51</v>
      </c>
      <c r="I6814" s="28">
        <v>4.55</v>
      </c>
      <c r="J6814" s="28">
        <v>8.64</v>
      </c>
      <c r="K6814" s="28">
        <v>263.95</v>
      </c>
      <c r="L6814" s="28">
        <v>11.84</v>
      </c>
      <c r="M6814" s="28" t="s">
        <v>46</v>
      </c>
      <c r="N6814" s="28">
        <v>69.5875204464178</v>
      </c>
    </row>
    <row r="6815">
      <c r="A6815" s="28">
        <v>6814.0</v>
      </c>
      <c r="B6815" s="28">
        <v>16.0</v>
      </c>
      <c r="C6815" s="28" t="s">
        <v>44</v>
      </c>
      <c r="D6815" s="28">
        <v>2.33</v>
      </c>
      <c r="E6815" s="28">
        <v>2.58</v>
      </c>
      <c r="F6815" s="28">
        <v>8.44</v>
      </c>
      <c r="G6815" s="28">
        <v>82.12</v>
      </c>
      <c r="H6815" s="28" t="s">
        <v>45</v>
      </c>
      <c r="I6815" s="28">
        <v>0.61</v>
      </c>
      <c r="J6815" s="28">
        <v>5.11</v>
      </c>
      <c r="K6815" s="28">
        <v>289.57</v>
      </c>
      <c r="L6815" s="28">
        <v>5.82</v>
      </c>
      <c r="M6815" s="28" t="s">
        <v>48</v>
      </c>
      <c r="N6815" s="28">
        <v>76.042299283953</v>
      </c>
    </row>
    <row r="6816">
      <c r="A6816" s="28">
        <v>6815.0</v>
      </c>
      <c r="B6816" s="28">
        <v>17.0</v>
      </c>
      <c r="C6816" s="28" t="s">
        <v>44</v>
      </c>
      <c r="D6816" s="28">
        <v>0.39</v>
      </c>
      <c r="E6816" s="28">
        <v>3.47</v>
      </c>
      <c r="F6816" s="28">
        <v>6.07</v>
      </c>
      <c r="G6816" s="28">
        <v>64.84</v>
      </c>
      <c r="H6816" s="28" t="s">
        <v>45</v>
      </c>
      <c r="I6816" s="28">
        <v>3.98</v>
      </c>
      <c r="J6816" s="28">
        <v>2.56</v>
      </c>
      <c r="K6816" s="28">
        <v>302.67</v>
      </c>
      <c r="L6816" s="28">
        <v>4.48</v>
      </c>
      <c r="M6816" s="28" t="s">
        <v>48</v>
      </c>
      <c r="N6816" s="28">
        <v>68.9029133912761</v>
      </c>
    </row>
    <row r="6817">
      <c r="A6817" s="28">
        <v>6816.0</v>
      </c>
      <c r="B6817" s="28">
        <v>22.0</v>
      </c>
      <c r="C6817" s="28" t="s">
        <v>44</v>
      </c>
      <c r="D6817" s="28">
        <v>7.22</v>
      </c>
      <c r="E6817" s="28">
        <v>9.27</v>
      </c>
      <c r="F6817" s="28">
        <v>4.03</v>
      </c>
      <c r="G6817" s="28">
        <v>60.68</v>
      </c>
      <c r="H6817" s="28" t="s">
        <v>45</v>
      </c>
      <c r="I6817" s="28">
        <v>2.67</v>
      </c>
      <c r="J6817" s="28">
        <v>12.31</v>
      </c>
      <c r="K6817" s="28">
        <v>225.47</v>
      </c>
      <c r="L6817" s="28">
        <v>16.78</v>
      </c>
      <c r="M6817" s="28" t="s">
        <v>50</v>
      </c>
      <c r="N6817" s="28">
        <v>63.5145662795885</v>
      </c>
    </row>
    <row r="6818">
      <c r="A6818" s="28">
        <v>6817.0</v>
      </c>
      <c r="B6818" s="28">
        <v>19.0</v>
      </c>
      <c r="C6818" s="28" t="s">
        <v>49</v>
      </c>
      <c r="D6818" s="28">
        <v>3.86</v>
      </c>
      <c r="E6818" s="28">
        <v>4.93</v>
      </c>
      <c r="F6818" s="28">
        <v>7.95</v>
      </c>
      <c r="G6818" s="28">
        <v>91.14</v>
      </c>
      <c r="H6818" s="28" t="s">
        <v>45</v>
      </c>
      <c r="I6818" s="28">
        <v>1.43</v>
      </c>
      <c r="J6818" s="28">
        <v>9.27</v>
      </c>
      <c r="K6818" s="28">
        <v>278.19</v>
      </c>
      <c r="L6818" s="28">
        <v>11.28</v>
      </c>
      <c r="M6818" s="28" t="s">
        <v>48</v>
      </c>
      <c r="N6818" s="28">
        <v>77.7</v>
      </c>
    </row>
    <row r="6819">
      <c r="A6819" s="28">
        <v>6818.0</v>
      </c>
      <c r="B6819" s="28">
        <v>20.0</v>
      </c>
      <c r="C6819" s="28" t="s">
        <v>49</v>
      </c>
      <c r="D6819" s="28">
        <v>2.25</v>
      </c>
      <c r="E6819" s="28">
        <v>9.47</v>
      </c>
      <c r="F6819" s="28">
        <v>8.4</v>
      </c>
      <c r="G6819" s="28">
        <v>76.14</v>
      </c>
      <c r="H6819" s="28" t="s">
        <v>51</v>
      </c>
      <c r="I6819" s="28">
        <v>4.6</v>
      </c>
      <c r="J6819" s="28">
        <v>7.69</v>
      </c>
      <c r="K6819" s="28">
        <v>301.52</v>
      </c>
      <c r="L6819" s="28">
        <v>8.07</v>
      </c>
      <c r="M6819" s="28" t="s">
        <v>48</v>
      </c>
      <c r="N6819" s="28">
        <v>100.0</v>
      </c>
    </row>
    <row r="6820">
      <c r="A6820" s="28">
        <v>6819.0</v>
      </c>
      <c r="B6820" s="28">
        <v>22.0</v>
      </c>
      <c r="C6820" s="28" t="s">
        <v>44</v>
      </c>
      <c r="D6820" s="28">
        <v>5.73</v>
      </c>
      <c r="E6820" s="28">
        <v>4.53</v>
      </c>
      <c r="F6820" s="28">
        <v>4.87</v>
      </c>
      <c r="G6820" s="28">
        <v>81.0</v>
      </c>
      <c r="H6820" s="28" t="s">
        <v>47</v>
      </c>
      <c r="I6820" s="28">
        <v>0.09</v>
      </c>
      <c r="J6820" s="28">
        <v>8.71</v>
      </c>
      <c r="K6820" s="28">
        <v>250.86</v>
      </c>
      <c r="L6820" s="28">
        <v>14.11</v>
      </c>
      <c r="M6820" s="28" t="s">
        <v>46</v>
      </c>
      <c r="N6820" s="28">
        <v>48.68</v>
      </c>
    </row>
    <row r="6821">
      <c r="A6821" s="28">
        <v>6820.0</v>
      </c>
      <c r="B6821" s="28">
        <v>18.0</v>
      </c>
      <c r="C6821" s="28" t="s">
        <v>49</v>
      </c>
      <c r="D6821" s="28">
        <v>7.09</v>
      </c>
      <c r="E6821" s="28">
        <v>9.57</v>
      </c>
      <c r="F6821" s="28">
        <v>8.58</v>
      </c>
      <c r="G6821" s="28">
        <v>86.51</v>
      </c>
      <c r="H6821" s="28" t="s">
        <v>47</v>
      </c>
      <c r="I6821" s="28">
        <v>1.37</v>
      </c>
      <c r="J6821" s="28">
        <v>9.39</v>
      </c>
      <c r="K6821" s="28">
        <v>209.24</v>
      </c>
      <c r="L6821" s="28">
        <v>13.12</v>
      </c>
      <c r="M6821" s="28" t="s">
        <v>46</v>
      </c>
      <c r="N6821" s="28">
        <v>90.949792256531</v>
      </c>
    </row>
    <row r="6822">
      <c r="A6822" s="28">
        <v>6821.0</v>
      </c>
      <c r="B6822" s="28">
        <v>17.0</v>
      </c>
      <c r="C6822" s="28" t="s">
        <v>44</v>
      </c>
      <c r="D6822" s="28">
        <v>0.0</v>
      </c>
      <c r="E6822" s="28">
        <v>9.33</v>
      </c>
      <c r="F6822" s="28">
        <v>8.57</v>
      </c>
      <c r="G6822" s="28">
        <v>76.04</v>
      </c>
      <c r="H6822" s="28" t="s">
        <v>45</v>
      </c>
      <c r="I6822" s="28">
        <v>4.43</v>
      </c>
      <c r="J6822" s="28">
        <v>1.49</v>
      </c>
      <c r="K6822" s="28">
        <v>326.8</v>
      </c>
      <c r="L6822" s="28">
        <v>-1.33</v>
      </c>
      <c r="M6822" s="28" t="s">
        <v>48</v>
      </c>
      <c r="N6822" s="28">
        <v>100.0</v>
      </c>
    </row>
    <row r="6823">
      <c r="A6823" s="28">
        <v>6822.0</v>
      </c>
      <c r="B6823" s="28">
        <v>22.0</v>
      </c>
      <c r="C6823" s="28" t="s">
        <v>52</v>
      </c>
      <c r="D6823" s="28">
        <v>5.5</v>
      </c>
      <c r="E6823" s="28">
        <v>6.94</v>
      </c>
      <c r="F6823" s="28">
        <v>6.36</v>
      </c>
      <c r="G6823" s="28">
        <v>62.05</v>
      </c>
      <c r="H6823" s="28" t="s">
        <v>45</v>
      </c>
      <c r="I6823" s="28">
        <v>2.41</v>
      </c>
      <c r="J6823" s="28">
        <v>9.86</v>
      </c>
      <c r="K6823" s="28">
        <v>233.8</v>
      </c>
      <c r="L6823" s="28">
        <v>11.68</v>
      </c>
      <c r="M6823" s="28" t="s">
        <v>46</v>
      </c>
      <c r="N6823" s="28">
        <v>56.7</v>
      </c>
    </row>
    <row r="6824">
      <c r="A6824" s="28">
        <v>6823.0</v>
      </c>
      <c r="B6824" s="28">
        <v>20.0</v>
      </c>
      <c r="C6824" s="28" t="s">
        <v>49</v>
      </c>
      <c r="D6824" s="28">
        <v>6.14</v>
      </c>
      <c r="E6824" s="28">
        <v>1.08</v>
      </c>
      <c r="F6824" s="28">
        <v>7.99</v>
      </c>
      <c r="G6824" s="28">
        <v>70.11</v>
      </c>
      <c r="H6824" s="28" t="s">
        <v>51</v>
      </c>
      <c r="I6824" s="28">
        <v>2.99</v>
      </c>
      <c r="J6824" s="28">
        <v>8.79</v>
      </c>
      <c r="K6824" s="28">
        <v>225.13</v>
      </c>
      <c r="L6824" s="28">
        <v>14.82</v>
      </c>
      <c r="M6824" s="28" t="s">
        <v>46</v>
      </c>
      <c r="N6824" s="28">
        <v>28.16</v>
      </c>
    </row>
    <row r="6825">
      <c r="A6825" s="28">
        <v>6824.0</v>
      </c>
      <c r="B6825" s="28">
        <v>16.0</v>
      </c>
      <c r="C6825" s="28" t="s">
        <v>44</v>
      </c>
      <c r="D6825" s="28">
        <v>1.68</v>
      </c>
      <c r="E6825" s="28">
        <v>4.6</v>
      </c>
      <c r="F6825" s="28">
        <v>6.22</v>
      </c>
      <c r="G6825" s="28">
        <v>67.77</v>
      </c>
      <c r="H6825" s="28" t="s">
        <v>45</v>
      </c>
      <c r="I6825" s="28">
        <v>3.75</v>
      </c>
      <c r="J6825" s="28">
        <v>4.06</v>
      </c>
      <c r="K6825" s="28">
        <v>309.82</v>
      </c>
      <c r="L6825" s="28">
        <v>5.07</v>
      </c>
      <c r="M6825" s="28" t="s">
        <v>48</v>
      </c>
      <c r="N6825" s="28">
        <v>71.92</v>
      </c>
    </row>
    <row r="6826">
      <c r="A6826" s="28">
        <v>6825.0</v>
      </c>
      <c r="B6826" s="28">
        <v>16.0</v>
      </c>
      <c r="C6826" s="28" t="s">
        <v>49</v>
      </c>
      <c r="D6826" s="28">
        <v>3.92</v>
      </c>
      <c r="E6826" s="28">
        <v>9.2</v>
      </c>
      <c r="F6826" s="28">
        <v>6.82</v>
      </c>
      <c r="G6826" s="28">
        <v>99.1</v>
      </c>
      <c r="H6826" s="28" t="s">
        <v>47</v>
      </c>
      <c r="I6826" s="28">
        <v>0.74</v>
      </c>
      <c r="J6826" s="28">
        <v>6.78</v>
      </c>
      <c r="K6826" s="28">
        <v>261.1</v>
      </c>
      <c r="L6826" s="28">
        <v>9.69</v>
      </c>
      <c r="M6826" s="28" t="s">
        <v>48</v>
      </c>
      <c r="N6826" s="28">
        <v>91.62</v>
      </c>
    </row>
    <row r="6827">
      <c r="A6827" s="28">
        <v>6826.0</v>
      </c>
      <c r="B6827" s="28">
        <v>24.0</v>
      </c>
      <c r="C6827" s="28" t="s">
        <v>49</v>
      </c>
      <c r="D6827" s="28">
        <v>0.71</v>
      </c>
      <c r="E6827" s="28">
        <v>8.97</v>
      </c>
      <c r="F6827" s="28">
        <v>5.6</v>
      </c>
      <c r="G6827" s="28">
        <v>89.58</v>
      </c>
      <c r="H6827" s="28" t="s">
        <v>51</v>
      </c>
      <c r="I6827" s="28">
        <v>1.08</v>
      </c>
      <c r="J6827" s="28">
        <v>4.48</v>
      </c>
      <c r="K6827" s="28">
        <v>313.99</v>
      </c>
      <c r="L6827" s="28">
        <v>3.06</v>
      </c>
      <c r="M6827" s="28" t="s">
        <v>50</v>
      </c>
      <c r="N6827" s="28">
        <v>99.83</v>
      </c>
    </row>
    <row r="6828">
      <c r="A6828" s="28">
        <v>6827.0</v>
      </c>
      <c r="B6828" s="28">
        <v>20.0</v>
      </c>
      <c r="C6828" s="28" t="s">
        <v>44</v>
      </c>
      <c r="D6828" s="28">
        <v>5.97</v>
      </c>
      <c r="E6828" s="28">
        <v>2.69</v>
      </c>
      <c r="F6828" s="28">
        <v>4.8</v>
      </c>
      <c r="G6828" s="28">
        <v>78.06</v>
      </c>
      <c r="H6828" s="28" t="s">
        <v>47</v>
      </c>
      <c r="I6828" s="28">
        <v>4.99</v>
      </c>
      <c r="J6828" s="28">
        <v>7.78</v>
      </c>
      <c r="K6828" s="28">
        <v>249.28</v>
      </c>
      <c r="L6828" s="28">
        <v>10.2</v>
      </c>
      <c r="M6828" s="28" t="s">
        <v>46</v>
      </c>
      <c r="N6828" s="28">
        <v>39.193113266029</v>
      </c>
    </row>
    <row r="6829">
      <c r="A6829" s="28">
        <v>6828.0</v>
      </c>
      <c r="B6829" s="28">
        <v>16.0</v>
      </c>
      <c r="C6829" s="28" t="s">
        <v>49</v>
      </c>
      <c r="D6829" s="28">
        <v>6.78</v>
      </c>
      <c r="E6829" s="28">
        <v>4.59</v>
      </c>
      <c r="F6829" s="28">
        <v>7.73</v>
      </c>
      <c r="G6829" s="28">
        <v>62.53</v>
      </c>
      <c r="H6829" s="28" t="s">
        <v>45</v>
      </c>
      <c r="I6829" s="28">
        <v>1.19</v>
      </c>
      <c r="J6829" s="28">
        <v>12.59</v>
      </c>
      <c r="K6829" s="28">
        <v>230.59</v>
      </c>
      <c r="L6829" s="28">
        <v>15.26</v>
      </c>
      <c r="M6829" s="28" t="s">
        <v>46</v>
      </c>
      <c r="N6829" s="28">
        <v>37.33</v>
      </c>
    </row>
    <row r="6830">
      <c r="A6830" s="28">
        <v>6829.0</v>
      </c>
      <c r="B6830" s="28">
        <v>22.0</v>
      </c>
      <c r="C6830" s="28" t="s">
        <v>44</v>
      </c>
      <c r="D6830" s="28">
        <v>0.87</v>
      </c>
      <c r="E6830" s="28">
        <v>8.52</v>
      </c>
      <c r="F6830" s="28">
        <v>4.01</v>
      </c>
      <c r="G6830" s="28">
        <v>64.63</v>
      </c>
      <c r="H6830" s="28" t="s">
        <v>45</v>
      </c>
      <c r="I6830" s="28">
        <v>2.7</v>
      </c>
      <c r="J6830" s="28">
        <v>5.53</v>
      </c>
      <c r="K6830" s="28">
        <v>311.62</v>
      </c>
      <c r="L6830" s="28">
        <v>4.49</v>
      </c>
      <c r="M6830" s="28" t="s">
        <v>50</v>
      </c>
      <c r="N6830" s="28">
        <v>81.61</v>
      </c>
    </row>
    <row r="6831">
      <c r="A6831" s="28">
        <v>6830.0</v>
      </c>
      <c r="B6831" s="28">
        <v>24.0</v>
      </c>
      <c r="C6831" s="28" t="s">
        <v>44</v>
      </c>
      <c r="D6831" s="28">
        <v>6.53</v>
      </c>
      <c r="E6831" s="28">
        <v>6.2</v>
      </c>
      <c r="F6831" s="28">
        <v>6.9</v>
      </c>
      <c r="G6831" s="28">
        <v>92.52</v>
      </c>
      <c r="H6831" s="28" t="s">
        <v>45</v>
      </c>
      <c r="I6831" s="28">
        <v>1.49</v>
      </c>
      <c r="J6831" s="28">
        <v>7.76</v>
      </c>
      <c r="K6831" s="28">
        <v>236.14</v>
      </c>
      <c r="L6831" s="28">
        <v>13.33</v>
      </c>
      <c r="M6831" s="28" t="s">
        <v>46</v>
      </c>
      <c r="N6831" s="28">
        <v>72.3748618722967</v>
      </c>
    </row>
    <row r="6832">
      <c r="A6832" s="28">
        <v>6831.0</v>
      </c>
      <c r="B6832" s="28">
        <v>16.0</v>
      </c>
      <c r="C6832" s="28" t="s">
        <v>44</v>
      </c>
      <c r="D6832" s="28">
        <v>6.17</v>
      </c>
      <c r="E6832" s="28">
        <v>8.63</v>
      </c>
      <c r="F6832" s="28">
        <v>8.32</v>
      </c>
      <c r="G6832" s="28">
        <v>97.82</v>
      </c>
      <c r="H6832" s="28" t="s">
        <v>45</v>
      </c>
      <c r="I6832" s="28">
        <v>4.26</v>
      </c>
      <c r="J6832" s="28">
        <v>8.7</v>
      </c>
      <c r="K6832" s="28">
        <v>246.44</v>
      </c>
      <c r="L6832" s="28">
        <v>13.96</v>
      </c>
      <c r="M6832" s="28" t="s">
        <v>46</v>
      </c>
      <c r="N6832" s="28">
        <v>105.678330757263</v>
      </c>
    </row>
    <row r="6833">
      <c r="A6833" s="28">
        <v>6832.0</v>
      </c>
      <c r="B6833" s="28">
        <v>19.0</v>
      </c>
      <c r="C6833" s="28" t="s">
        <v>44</v>
      </c>
      <c r="D6833" s="28">
        <v>2.78</v>
      </c>
      <c r="E6833" s="28">
        <v>8.44</v>
      </c>
      <c r="F6833" s="28">
        <v>5.11</v>
      </c>
      <c r="G6833" s="28">
        <v>61.25</v>
      </c>
      <c r="H6833" s="28" t="s">
        <v>51</v>
      </c>
      <c r="I6833" s="28">
        <v>4.81</v>
      </c>
      <c r="J6833" s="28">
        <v>4.03</v>
      </c>
      <c r="K6833" s="28">
        <v>282.78</v>
      </c>
      <c r="L6833" s="28">
        <v>3.07</v>
      </c>
      <c r="M6833" s="28" t="s">
        <v>50</v>
      </c>
      <c r="N6833" s="28">
        <v>84.34</v>
      </c>
    </row>
    <row r="6834">
      <c r="A6834" s="28">
        <v>6833.0</v>
      </c>
      <c r="B6834" s="28">
        <v>18.0</v>
      </c>
      <c r="C6834" s="28" t="s">
        <v>44</v>
      </c>
      <c r="D6834" s="28">
        <v>5.52</v>
      </c>
      <c r="E6834" s="28">
        <v>9.17</v>
      </c>
      <c r="F6834" s="28">
        <v>5.66</v>
      </c>
      <c r="G6834" s="28">
        <v>96.42</v>
      </c>
      <c r="H6834" s="28" t="s">
        <v>47</v>
      </c>
      <c r="I6834" s="28">
        <v>0.71</v>
      </c>
      <c r="J6834" s="28">
        <v>7.67</v>
      </c>
      <c r="K6834" s="28">
        <v>248.75</v>
      </c>
      <c r="L6834" s="28">
        <v>12.09</v>
      </c>
      <c r="M6834" s="28" t="s">
        <v>50</v>
      </c>
      <c r="N6834" s="28">
        <v>94.5254243408421</v>
      </c>
    </row>
    <row r="6835">
      <c r="A6835" s="28">
        <v>6834.0</v>
      </c>
      <c r="B6835" s="28">
        <v>20.0</v>
      </c>
      <c r="C6835" s="28" t="s">
        <v>49</v>
      </c>
      <c r="D6835" s="28">
        <v>0.0</v>
      </c>
      <c r="E6835" s="28">
        <v>2.05</v>
      </c>
      <c r="F6835" s="28">
        <v>6.94</v>
      </c>
      <c r="G6835" s="28">
        <v>75.22</v>
      </c>
      <c r="H6835" s="28" t="s">
        <v>45</v>
      </c>
      <c r="I6835" s="28">
        <v>3.0</v>
      </c>
      <c r="J6835" s="28">
        <v>2.43</v>
      </c>
      <c r="K6835" s="28">
        <v>313.4</v>
      </c>
      <c r="L6835" s="28">
        <v>-2.96</v>
      </c>
      <c r="M6835" s="28" t="s">
        <v>48</v>
      </c>
      <c r="N6835" s="28">
        <v>69.45</v>
      </c>
    </row>
    <row r="6836">
      <c r="A6836" s="28">
        <v>6835.0</v>
      </c>
      <c r="B6836" s="28">
        <v>22.0</v>
      </c>
      <c r="C6836" s="28" t="s">
        <v>44</v>
      </c>
      <c r="D6836" s="28">
        <v>7.45</v>
      </c>
      <c r="E6836" s="28">
        <v>2.31</v>
      </c>
      <c r="F6836" s="28">
        <v>5.23</v>
      </c>
      <c r="G6836" s="28">
        <v>68.55</v>
      </c>
      <c r="H6836" s="28" t="s">
        <v>45</v>
      </c>
      <c r="I6836" s="28">
        <v>4.06</v>
      </c>
      <c r="J6836" s="28">
        <v>12.04</v>
      </c>
      <c r="K6836" s="28">
        <v>221.62</v>
      </c>
      <c r="L6836" s="28">
        <v>14.59</v>
      </c>
      <c r="M6836" s="28" t="s">
        <v>46</v>
      </c>
      <c r="N6836" s="28">
        <v>14.23</v>
      </c>
    </row>
    <row r="6837">
      <c r="A6837" s="28">
        <v>6836.0</v>
      </c>
      <c r="B6837" s="28">
        <v>23.0</v>
      </c>
      <c r="C6837" s="28" t="s">
        <v>44</v>
      </c>
      <c r="D6837" s="28">
        <v>4.4</v>
      </c>
      <c r="E6837" s="28">
        <v>1.75</v>
      </c>
      <c r="F6837" s="28">
        <v>8.24</v>
      </c>
      <c r="G6837" s="28">
        <v>64.09</v>
      </c>
      <c r="H6837" s="28" t="s">
        <v>45</v>
      </c>
      <c r="I6837" s="28">
        <v>4.12</v>
      </c>
      <c r="J6837" s="28">
        <v>8.99</v>
      </c>
      <c r="K6837" s="28">
        <v>275.73</v>
      </c>
      <c r="L6837" s="28">
        <v>9.15</v>
      </c>
      <c r="M6837" s="28" t="s">
        <v>48</v>
      </c>
      <c r="N6837" s="28">
        <v>54.17</v>
      </c>
    </row>
    <row r="6838">
      <c r="A6838" s="28">
        <v>6837.0</v>
      </c>
      <c r="B6838" s="28">
        <v>17.0</v>
      </c>
      <c r="C6838" s="28" t="s">
        <v>49</v>
      </c>
      <c r="D6838" s="28">
        <v>4.96</v>
      </c>
      <c r="E6838" s="28">
        <v>9.42</v>
      </c>
      <c r="F6838" s="28">
        <v>5.83</v>
      </c>
      <c r="G6838" s="28">
        <v>90.87</v>
      </c>
      <c r="H6838" s="28" t="s">
        <v>51</v>
      </c>
      <c r="I6838" s="28">
        <v>2.2</v>
      </c>
      <c r="J6838" s="28">
        <v>6.19</v>
      </c>
      <c r="K6838" s="28">
        <v>255.95</v>
      </c>
      <c r="L6838" s="28">
        <v>6.85</v>
      </c>
      <c r="M6838" s="28" t="s">
        <v>50</v>
      </c>
      <c r="N6838" s="28">
        <v>92.81</v>
      </c>
    </row>
    <row r="6839">
      <c r="A6839" s="28">
        <v>6838.0</v>
      </c>
      <c r="B6839" s="28">
        <v>22.0</v>
      </c>
      <c r="C6839" s="28" t="s">
        <v>49</v>
      </c>
      <c r="D6839" s="28">
        <v>5.32</v>
      </c>
      <c r="E6839" s="28">
        <v>5.28</v>
      </c>
      <c r="F6839" s="28">
        <v>6.91</v>
      </c>
      <c r="G6839" s="28">
        <v>78.76</v>
      </c>
      <c r="H6839" s="28" t="s">
        <v>51</v>
      </c>
      <c r="I6839" s="28">
        <v>1.13</v>
      </c>
      <c r="J6839" s="28">
        <v>9.26</v>
      </c>
      <c r="K6839" s="28">
        <v>244.84</v>
      </c>
      <c r="L6839" s="28">
        <v>11.01</v>
      </c>
      <c r="M6839" s="28" t="s">
        <v>46</v>
      </c>
      <c r="N6839" s="28">
        <v>58.04</v>
      </c>
    </row>
    <row r="6840">
      <c r="A6840" s="28">
        <v>6839.0</v>
      </c>
      <c r="B6840" s="28">
        <v>16.0</v>
      </c>
      <c r="C6840" s="28" t="s">
        <v>52</v>
      </c>
      <c r="D6840" s="28">
        <v>4.49</v>
      </c>
      <c r="E6840" s="28">
        <v>1.58</v>
      </c>
      <c r="F6840" s="28">
        <v>5.13</v>
      </c>
      <c r="G6840" s="28">
        <v>93.3</v>
      </c>
      <c r="H6840" s="28" t="s">
        <v>47</v>
      </c>
      <c r="I6840" s="28">
        <v>1.94</v>
      </c>
      <c r="J6840" s="28">
        <v>10.29</v>
      </c>
      <c r="K6840" s="28">
        <v>262.03</v>
      </c>
      <c r="L6840" s="28">
        <v>12.43</v>
      </c>
      <c r="M6840" s="28" t="s">
        <v>48</v>
      </c>
      <c r="N6840" s="28">
        <v>40.22</v>
      </c>
    </row>
    <row r="6841">
      <c r="A6841" s="28">
        <v>6840.0</v>
      </c>
      <c r="B6841" s="28">
        <v>22.0</v>
      </c>
      <c r="C6841" s="28" t="s">
        <v>49</v>
      </c>
      <c r="D6841" s="28">
        <v>6.85</v>
      </c>
      <c r="E6841" s="28">
        <v>3.89</v>
      </c>
      <c r="F6841" s="28">
        <v>4.21</v>
      </c>
      <c r="G6841" s="28">
        <v>69.05</v>
      </c>
      <c r="H6841" s="28" t="s">
        <v>47</v>
      </c>
      <c r="I6841" s="28">
        <v>3.76</v>
      </c>
      <c r="J6841" s="28">
        <v>10.99</v>
      </c>
      <c r="K6841" s="28">
        <v>232.52</v>
      </c>
      <c r="L6841" s="28">
        <v>18.1</v>
      </c>
      <c r="M6841" s="28" t="s">
        <v>46</v>
      </c>
      <c r="N6841" s="28">
        <v>21.73</v>
      </c>
    </row>
    <row r="6842">
      <c r="A6842" s="28">
        <v>6841.0</v>
      </c>
      <c r="B6842" s="28">
        <v>23.0</v>
      </c>
      <c r="C6842" s="28" t="s">
        <v>52</v>
      </c>
      <c r="D6842" s="28">
        <v>4.88</v>
      </c>
      <c r="E6842" s="28">
        <v>4.16</v>
      </c>
      <c r="F6842" s="28">
        <v>4.87</v>
      </c>
      <c r="G6842" s="28">
        <v>87.14</v>
      </c>
      <c r="H6842" s="28" t="s">
        <v>51</v>
      </c>
      <c r="I6842" s="28">
        <v>4.97</v>
      </c>
      <c r="J6842" s="28">
        <v>10.68</v>
      </c>
      <c r="K6842" s="28">
        <v>257.5</v>
      </c>
      <c r="L6842" s="28">
        <v>11.59</v>
      </c>
      <c r="M6842" s="28" t="s">
        <v>48</v>
      </c>
      <c r="N6842" s="28">
        <v>48.54</v>
      </c>
    </row>
    <row r="6843">
      <c r="A6843" s="28">
        <v>6842.0</v>
      </c>
      <c r="B6843" s="28">
        <v>17.0</v>
      </c>
      <c r="C6843" s="28" t="s">
        <v>49</v>
      </c>
      <c r="D6843" s="28">
        <v>7.26</v>
      </c>
      <c r="E6843" s="28">
        <v>8.29</v>
      </c>
      <c r="F6843" s="28">
        <v>4.23</v>
      </c>
      <c r="G6843" s="28">
        <v>64.72</v>
      </c>
      <c r="H6843" s="28" t="s">
        <v>51</v>
      </c>
      <c r="I6843" s="28">
        <v>2.77</v>
      </c>
      <c r="J6843" s="28">
        <v>10.16</v>
      </c>
      <c r="K6843" s="28">
        <v>240.01</v>
      </c>
      <c r="L6843" s="28">
        <v>14.66</v>
      </c>
      <c r="M6843" s="28" t="s">
        <v>50</v>
      </c>
      <c r="N6843" s="28">
        <v>49.818147170791</v>
      </c>
    </row>
    <row r="6844">
      <c r="A6844" s="28">
        <v>6843.0</v>
      </c>
      <c r="B6844" s="28">
        <v>24.0</v>
      </c>
      <c r="C6844" s="28" t="s">
        <v>52</v>
      </c>
      <c r="D6844" s="28">
        <v>4.66</v>
      </c>
      <c r="E6844" s="28">
        <v>7.62</v>
      </c>
      <c r="F6844" s="28">
        <v>6.34</v>
      </c>
      <c r="G6844" s="28">
        <v>63.59</v>
      </c>
      <c r="H6844" s="28" t="s">
        <v>47</v>
      </c>
      <c r="I6844" s="28">
        <v>0.98</v>
      </c>
      <c r="J6844" s="28">
        <v>7.96</v>
      </c>
      <c r="K6844" s="28">
        <v>257.8</v>
      </c>
      <c r="L6844" s="28">
        <v>10.73</v>
      </c>
      <c r="M6844" s="28" t="s">
        <v>48</v>
      </c>
      <c r="N6844" s="28">
        <v>67.11</v>
      </c>
    </row>
    <row r="6845">
      <c r="A6845" s="28">
        <v>6844.0</v>
      </c>
      <c r="B6845" s="28">
        <v>16.0</v>
      </c>
      <c r="C6845" s="28" t="s">
        <v>49</v>
      </c>
      <c r="D6845" s="28">
        <v>1.37</v>
      </c>
      <c r="E6845" s="28">
        <v>7.2</v>
      </c>
      <c r="F6845" s="28">
        <v>6.93</v>
      </c>
      <c r="G6845" s="28">
        <v>65.34</v>
      </c>
      <c r="H6845" s="28" t="s">
        <v>45</v>
      </c>
      <c r="I6845" s="28">
        <v>0.21</v>
      </c>
      <c r="J6845" s="28">
        <v>4.85</v>
      </c>
      <c r="K6845" s="28">
        <v>299.76</v>
      </c>
      <c r="L6845" s="28">
        <v>3.94</v>
      </c>
      <c r="M6845" s="28" t="s">
        <v>48</v>
      </c>
      <c r="N6845" s="28">
        <v>96.28</v>
      </c>
    </row>
    <row r="6846">
      <c r="A6846" s="28">
        <v>6845.0</v>
      </c>
      <c r="B6846" s="28">
        <v>21.0</v>
      </c>
      <c r="C6846" s="28" t="s">
        <v>44</v>
      </c>
      <c r="D6846" s="28">
        <v>7.31</v>
      </c>
      <c r="E6846" s="28">
        <v>1.2</v>
      </c>
      <c r="F6846" s="28">
        <v>4.22</v>
      </c>
      <c r="G6846" s="28">
        <v>92.36</v>
      </c>
      <c r="H6846" s="28" t="s">
        <v>45</v>
      </c>
      <c r="I6846" s="28">
        <v>4.72</v>
      </c>
      <c r="J6846" s="28">
        <v>12.93</v>
      </c>
      <c r="K6846" s="28">
        <v>238.71</v>
      </c>
      <c r="L6846" s="28">
        <v>15.4</v>
      </c>
      <c r="M6846" s="28" t="s">
        <v>46</v>
      </c>
      <c r="N6846" s="28">
        <v>7.14</v>
      </c>
    </row>
    <row r="6847">
      <c r="A6847" s="28">
        <v>6846.0</v>
      </c>
      <c r="B6847" s="28">
        <v>16.0</v>
      </c>
      <c r="C6847" s="28" t="s">
        <v>44</v>
      </c>
      <c r="D6847" s="28">
        <v>5.45</v>
      </c>
      <c r="E6847" s="28">
        <v>9.2</v>
      </c>
      <c r="F6847" s="28">
        <v>4.45</v>
      </c>
      <c r="G6847" s="28">
        <v>86.22</v>
      </c>
      <c r="H6847" s="28" t="s">
        <v>45</v>
      </c>
      <c r="I6847" s="28">
        <v>2.42</v>
      </c>
      <c r="J6847" s="28">
        <v>8.35</v>
      </c>
      <c r="K6847" s="28">
        <v>259.04</v>
      </c>
      <c r="L6847" s="28">
        <v>13.43</v>
      </c>
      <c r="M6847" s="28" t="s">
        <v>50</v>
      </c>
      <c r="N6847" s="28">
        <v>85.6692610655438</v>
      </c>
    </row>
    <row r="6848">
      <c r="A6848" s="28">
        <v>6847.0</v>
      </c>
      <c r="B6848" s="28">
        <v>18.0</v>
      </c>
      <c r="C6848" s="28" t="s">
        <v>49</v>
      </c>
      <c r="D6848" s="28">
        <v>5.59</v>
      </c>
      <c r="E6848" s="28">
        <v>2.94</v>
      </c>
      <c r="F6848" s="28">
        <v>6.43</v>
      </c>
      <c r="G6848" s="28">
        <v>66.64</v>
      </c>
      <c r="H6848" s="28" t="s">
        <v>45</v>
      </c>
      <c r="I6848" s="28">
        <v>3.58</v>
      </c>
      <c r="J6848" s="28">
        <v>11.51</v>
      </c>
      <c r="K6848" s="28">
        <v>246.05</v>
      </c>
      <c r="L6848" s="28">
        <v>13.55</v>
      </c>
      <c r="M6848" s="28" t="s">
        <v>46</v>
      </c>
      <c r="N6848" s="28">
        <v>39.71</v>
      </c>
    </row>
    <row r="6849">
      <c r="A6849" s="28">
        <v>6848.0</v>
      </c>
      <c r="B6849" s="28">
        <v>21.0</v>
      </c>
      <c r="C6849" s="28" t="s">
        <v>44</v>
      </c>
      <c r="D6849" s="28">
        <v>7.88</v>
      </c>
      <c r="E6849" s="28">
        <v>6.66</v>
      </c>
      <c r="F6849" s="28">
        <v>8.0</v>
      </c>
      <c r="G6849" s="28">
        <v>75.39</v>
      </c>
      <c r="H6849" s="28" t="s">
        <v>45</v>
      </c>
      <c r="I6849" s="28">
        <v>3.3</v>
      </c>
      <c r="J6849" s="28">
        <v>11.6</v>
      </c>
      <c r="K6849" s="28">
        <v>235.1</v>
      </c>
      <c r="L6849" s="28">
        <v>16.3</v>
      </c>
      <c r="M6849" s="28" t="s">
        <v>46</v>
      </c>
      <c r="N6849" s="28">
        <v>48.89</v>
      </c>
    </row>
    <row r="6850">
      <c r="A6850" s="28">
        <v>6849.0</v>
      </c>
      <c r="B6850" s="28">
        <v>18.0</v>
      </c>
      <c r="C6850" s="28" t="s">
        <v>44</v>
      </c>
      <c r="D6850" s="28">
        <v>0.6</v>
      </c>
      <c r="E6850" s="28">
        <v>1.56</v>
      </c>
      <c r="F6850" s="28">
        <v>7.14</v>
      </c>
      <c r="G6850" s="28">
        <v>90.55</v>
      </c>
      <c r="H6850" s="28" t="s">
        <v>45</v>
      </c>
      <c r="I6850" s="28">
        <v>4.45</v>
      </c>
      <c r="J6850" s="28">
        <v>2.69</v>
      </c>
      <c r="K6850" s="28">
        <v>321.89</v>
      </c>
      <c r="L6850" s="28">
        <v>1.11</v>
      </c>
      <c r="M6850" s="28" t="s">
        <v>48</v>
      </c>
      <c r="N6850" s="28">
        <v>69.91</v>
      </c>
    </row>
    <row r="6851">
      <c r="A6851" s="28">
        <v>6850.0</v>
      </c>
      <c r="B6851" s="28">
        <v>23.0</v>
      </c>
      <c r="C6851" s="28" t="s">
        <v>49</v>
      </c>
      <c r="D6851" s="28">
        <v>3.43</v>
      </c>
      <c r="E6851" s="28">
        <v>1.73</v>
      </c>
      <c r="F6851" s="28">
        <v>4.52</v>
      </c>
      <c r="G6851" s="28">
        <v>71.43</v>
      </c>
      <c r="H6851" s="28" t="s">
        <v>45</v>
      </c>
      <c r="I6851" s="28">
        <v>1.33</v>
      </c>
      <c r="J6851" s="28">
        <v>4.95</v>
      </c>
      <c r="K6851" s="28">
        <v>287.23</v>
      </c>
      <c r="L6851" s="28">
        <v>12.32</v>
      </c>
      <c r="M6851" s="28" t="s">
        <v>48</v>
      </c>
      <c r="N6851" s="28">
        <v>43.17</v>
      </c>
    </row>
    <row r="6852">
      <c r="A6852" s="28">
        <v>6851.0</v>
      </c>
      <c r="B6852" s="28">
        <v>20.0</v>
      </c>
      <c r="C6852" s="28" t="s">
        <v>49</v>
      </c>
      <c r="D6852" s="28">
        <v>1.91</v>
      </c>
      <c r="E6852" s="28">
        <v>1.09</v>
      </c>
      <c r="F6852" s="28">
        <v>8.44</v>
      </c>
      <c r="G6852" s="28">
        <v>96.85</v>
      </c>
      <c r="H6852" s="28" t="s">
        <v>47</v>
      </c>
      <c r="I6852" s="28">
        <v>2.21</v>
      </c>
      <c r="J6852" s="28">
        <v>3.77</v>
      </c>
      <c r="K6852" s="28">
        <v>300.11</v>
      </c>
      <c r="L6852" s="28">
        <v>6.3</v>
      </c>
      <c r="M6852" s="28" t="s">
        <v>48</v>
      </c>
      <c r="N6852" s="28">
        <v>65.99</v>
      </c>
    </row>
    <row r="6853">
      <c r="A6853" s="28">
        <v>6852.0</v>
      </c>
      <c r="B6853" s="28">
        <v>17.0</v>
      </c>
      <c r="C6853" s="28" t="s">
        <v>44</v>
      </c>
      <c r="D6853" s="28">
        <v>5.04</v>
      </c>
      <c r="E6853" s="28">
        <v>6.09</v>
      </c>
      <c r="F6853" s="28">
        <v>8.59</v>
      </c>
      <c r="G6853" s="28">
        <v>96.58</v>
      </c>
      <c r="H6853" s="28" t="s">
        <v>51</v>
      </c>
      <c r="I6853" s="28">
        <v>4.57</v>
      </c>
      <c r="J6853" s="28">
        <v>6.24</v>
      </c>
      <c r="K6853" s="28">
        <v>257.78</v>
      </c>
      <c r="L6853" s="28">
        <v>10.0</v>
      </c>
      <c r="M6853" s="28" t="s">
        <v>46</v>
      </c>
      <c r="N6853" s="28">
        <v>82.7019186312323</v>
      </c>
    </row>
    <row r="6854">
      <c r="A6854" s="28">
        <v>6853.0</v>
      </c>
      <c r="B6854" s="28">
        <v>19.0</v>
      </c>
      <c r="C6854" s="28" t="s">
        <v>49</v>
      </c>
      <c r="D6854" s="28">
        <v>6.45</v>
      </c>
      <c r="E6854" s="28">
        <v>6.66</v>
      </c>
      <c r="F6854" s="28">
        <v>5.62</v>
      </c>
      <c r="G6854" s="28">
        <v>82.12</v>
      </c>
      <c r="H6854" s="28" t="s">
        <v>45</v>
      </c>
      <c r="I6854" s="28">
        <v>2.93</v>
      </c>
      <c r="J6854" s="28">
        <v>10.91</v>
      </c>
      <c r="K6854" s="28">
        <v>231.86</v>
      </c>
      <c r="L6854" s="28">
        <v>10.26</v>
      </c>
      <c r="M6854" s="28" t="s">
        <v>46</v>
      </c>
      <c r="N6854" s="28">
        <v>54.54</v>
      </c>
    </row>
    <row r="6855">
      <c r="A6855" s="28">
        <v>6854.0</v>
      </c>
      <c r="B6855" s="28">
        <v>24.0</v>
      </c>
      <c r="C6855" s="28" t="s">
        <v>49</v>
      </c>
      <c r="D6855" s="28">
        <v>7.73</v>
      </c>
      <c r="E6855" s="28">
        <v>1.45</v>
      </c>
      <c r="F6855" s="28">
        <v>7.08</v>
      </c>
      <c r="G6855" s="28">
        <v>85.28</v>
      </c>
      <c r="H6855" s="28" t="s">
        <v>47</v>
      </c>
      <c r="I6855" s="28">
        <v>0.36</v>
      </c>
      <c r="J6855" s="28">
        <v>11.31</v>
      </c>
      <c r="K6855" s="28">
        <v>213.4</v>
      </c>
      <c r="L6855" s="28">
        <v>13.84</v>
      </c>
      <c r="M6855" s="28" t="s">
        <v>46</v>
      </c>
      <c r="N6855" s="28">
        <v>16.3</v>
      </c>
    </row>
    <row r="6856">
      <c r="A6856" s="28">
        <v>6855.0</v>
      </c>
      <c r="B6856" s="28">
        <v>19.0</v>
      </c>
      <c r="C6856" s="28" t="s">
        <v>52</v>
      </c>
      <c r="D6856" s="28">
        <v>3.64</v>
      </c>
      <c r="E6856" s="28">
        <v>3.61</v>
      </c>
      <c r="F6856" s="28">
        <v>6.46</v>
      </c>
      <c r="G6856" s="28">
        <v>86.13</v>
      </c>
      <c r="H6856" s="28" t="s">
        <v>51</v>
      </c>
      <c r="I6856" s="28">
        <v>0.97</v>
      </c>
      <c r="J6856" s="28">
        <v>8.33</v>
      </c>
      <c r="K6856" s="28">
        <v>275.47</v>
      </c>
      <c r="L6856" s="28">
        <v>9.8</v>
      </c>
      <c r="M6856" s="28" t="s">
        <v>48</v>
      </c>
      <c r="N6856" s="28">
        <v>67.62</v>
      </c>
    </row>
    <row r="6857">
      <c r="A6857" s="28">
        <v>6856.0</v>
      </c>
      <c r="B6857" s="28">
        <v>23.0</v>
      </c>
      <c r="C6857" s="28" t="s">
        <v>49</v>
      </c>
      <c r="D6857" s="28">
        <v>6.29</v>
      </c>
      <c r="E6857" s="28">
        <v>8.66</v>
      </c>
      <c r="F6857" s="28">
        <v>8.71</v>
      </c>
      <c r="G6857" s="28">
        <v>70.34</v>
      </c>
      <c r="H6857" s="28" t="s">
        <v>45</v>
      </c>
      <c r="I6857" s="28">
        <v>1.19</v>
      </c>
      <c r="J6857" s="28">
        <v>11.2</v>
      </c>
      <c r="K6857" s="28">
        <v>244.66</v>
      </c>
      <c r="L6857" s="28">
        <v>14.45</v>
      </c>
      <c r="M6857" s="28" t="s">
        <v>46</v>
      </c>
      <c r="N6857" s="28">
        <v>86.6005433229053</v>
      </c>
    </row>
    <row r="6858">
      <c r="A6858" s="28">
        <v>6857.0</v>
      </c>
      <c r="B6858" s="28">
        <v>20.0</v>
      </c>
      <c r="C6858" s="28" t="s">
        <v>49</v>
      </c>
      <c r="D6858" s="28">
        <v>7.34</v>
      </c>
      <c r="E6858" s="28">
        <v>1.91</v>
      </c>
      <c r="F6858" s="28">
        <v>6.54</v>
      </c>
      <c r="G6858" s="28">
        <v>74.61</v>
      </c>
      <c r="H6858" s="28" t="s">
        <v>47</v>
      </c>
      <c r="I6858" s="28">
        <v>4.97</v>
      </c>
      <c r="J6858" s="28">
        <v>13.0</v>
      </c>
      <c r="K6858" s="28">
        <v>229.31</v>
      </c>
      <c r="L6858" s="28">
        <v>15.21</v>
      </c>
      <c r="M6858" s="28" t="s">
        <v>46</v>
      </c>
      <c r="N6858" s="28">
        <v>24.79</v>
      </c>
    </row>
    <row r="6859">
      <c r="A6859" s="28">
        <v>6858.0</v>
      </c>
      <c r="B6859" s="28">
        <v>16.0</v>
      </c>
      <c r="C6859" s="28" t="s">
        <v>49</v>
      </c>
      <c r="D6859" s="28">
        <v>5.47</v>
      </c>
      <c r="E6859" s="28">
        <v>2.95</v>
      </c>
      <c r="F6859" s="28">
        <v>8.8</v>
      </c>
      <c r="G6859" s="28">
        <v>65.44</v>
      </c>
      <c r="H6859" s="28" t="s">
        <v>45</v>
      </c>
      <c r="I6859" s="28">
        <v>1.12</v>
      </c>
      <c r="J6859" s="28">
        <v>7.05</v>
      </c>
      <c r="K6859" s="28">
        <v>253.25</v>
      </c>
      <c r="L6859" s="28">
        <v>11.47</v>
      </c>
      <c r="M6859" s="28" t="s">
        <v>46</v>
      </c>
      <c r="N6859" s="28">
        <v>39.46</v>
      </c>
    </row>
    <row r="6860">
      <c r="A6860" s="28">
        <v>6859.0</v>
      </c>
      <c r="B6860" s="28">
        <v>22.0</v>
      </c>
      <c r="C6860" s="28" t="s">
        <v>44</v>
      </c>
      <c r="D6860" s="28">
        <v>1.94</v>
      </c>
      <c r="E6860" s="28">
        <v>4.82</v>
      </c>
      <c r="F6860" s="28">
        <v>5.0</v>
      </c>
      <c r="G6860" s="28">
        <v>96.99</v>
      </c>
      <c r="H6860" s="28" t="s">
        <v>47</v>
      </c>
      <c r="I6860" s="28">
        <v>4.35</v>
      </c>
      <c r="J6860" s="28">
        <v>3.87</v>
      </c>
      <c r="K6860" s="28">
        <v>310.36</v>
      </c>
      <c r="L6860" s="28">
        <v>3.36</v>
      </c>
      <c r="M6860" s="28" t="s">
        <v>48</v>
      </c>
      <c r="N6860" s="28">
        <v>73.75</v>
      </c>
    </row>
    <row r="6861">
      <c r="A6861" s="28">
        <v>6860.0</v>
      </c>
      <c r="B6861" s="28">
        <v>18.0</v>
      </c>
      <c r="C6861" s="28" t="s">
        <v>49</v>
      </c>
      <c r="D6861" s="28">
        <v>4.86</v>
      </c>
      <c r="E6861" s="28">
        <v>8.58</v>
      </c>
      <c r="F6861" s="28">
        <v>5.73</v>
      </c>
      <c r="G6861" s="28">
        <v>88.95</v>
      </c>
      <c r="H6861" s="28" t="s">
        <v>47</v>
      </c>
      <c r="I6861" s="28">
        <v>0.39</v>
      </c>
      <c r="J6861" s="28">
        <v>8.6</v>
      </c>
      <c r="K6861" s="28">
        <v>277.95</v>
      </c>
      <c r="L6861" s="28">
        <v>10.31</v>
      </c>
      <c r="M6861" s="28" t="s">
        <v>50</v>
      </c>
      <c r="N6861" s="28">
        <v>74.23</v>
      </c>
    </row>
    <row r="6862">
      <c r="A6862" s="28">
        <v>6861.0</v>
      </c>
      <c r="B6862" s="28">
        <v>23.0</v>
      </c>
      <c r="C6862" s="28" t="s">
        <v>49</v>
      </c>
      <c r="D6862" s="28">
        <v>7.76</v>
      </c>
      <c r="E6862" s="28">
        <v>3.29</v>
      </c>
      <c r="F6862" s="28">
        <v>7.91</v>
      </c>
      <c r="G6862" s="28">
        <v>61.85</v>
      </c>
      <c r="H6862" s="28" t="s">
        <v>47</v>
      </c>
      <c r="I6862" s="28">
        <v>0.91</v>
      </c>
      <c r="J6862" s="28">
        <v>9.41</v>
      </c>
      <c r="K6862" s="28">
        <v>215.82</v>
      </c>
      <c r="L6862" s="28">
        <v>16.0</v>
      </c>
      <c r="M6862" s="28" t="s">
        <v>46</v>
      </c>
      <c r="N6862" s="28">
        <v>20.48</v>
      </c>
    </row>
    <row r="6863">
      <c r="A6863" s="28">
        <v>6862.0</v>
      </c>
      <c r="B6863" s="28">
        <v>18.0</v>
      </c>
      <c r="C6863" s="28" t="s">
        <v>49</v>
      </c>
      <c r="D6863" s="28">
        <v>7.9</v>
      </c>
      <c r="E6863" s="28">
        <v>9.97</v>
      </c>
      <c r="F6863" s="28">
        <v>7.92</v>
      </c>
      <c r="G6863" s="28">
        <v>81.98</v>
      </c>
      <c r="H6863" s="28" t="s">
        <v>51</v>
      </c>
      <c r="I6863" s="28">
        <v>4.36</v>
      </c>
      <c r="J6863" s="28">
        <v>9.36</v>
      </c>
      <c r="K6863" s="28">
        <v>228.09</v>
      </c>
      <c r="L6863" s="28">
        <v>14.5</v>
      </c>
      <c r="M6863" s="28" t="s">
        <v>46</v>
      </c>
      <c r="N6863" s="28">
        <v>82.6434227105337</v>
      </c>
    </row>
    <row r="6864">
      <c r="A6864" s="28">
        <v>6863.0</v>
      </c>
      <c r="B6864" s="28">
        <v>16.0</v>
      </c>
      <c r="C6864" s="28" t="s">
        <v>49</v>
      </c>
      <c r="D6864" s="28">
        <v>5.14</v>
      </c>
      <c r="E6864" s="28">
        <v>4.2</v>
      </c>
      <c r="F6864" s="28">
        <v>7.66</v>
      </c>
      <c r="G6864" s="28">
        <v>73.72</v>
      </c>
      <c r="H6864" s="28" t="s">
        <v>47</v>
      </c>
      <c r="I6864" s="28">
        <v>4.49</v>
      </c>
      <c r="J6864" s="28">
        <v>9.47</v>
      </c>
      <c r="K6864" s="28">
        <v>258.84</v>
      </c>
      <c r="L6864" s="28">
        <v>9.67</v>
      </c>
      <c r="M6864" s="28" t="s">
        <v>46</v>
      </c>
      <c r="N6864" s="28">
        <v>56.49</v>
      </c>
    </row>
    <row r="6865">
      <c r="A6865" s="28">
        <v>6864.0</v>
      </c>
      <c r="B6865" s="28">
        <v>20.0</v>
      </c>
      <c r="C6865" s="28" t="s">
        <v>44</v>
      </c>
      <c r="D6865" s="28">
        <v>7.1</v>
      </c>
      <c r="E6865" s="28">
        <v>4.48</v>
      </c>
      <c r="F6865" s="28">
        <v>8.3</v>
      </c>
      <c r="G6865" s="28">
        <v>92.61</v>
      </c>
      <c r="H6865" s="28" t="s">
        <v>45</v>
      </c>
      <c r="I6865" s="28">
        <v>0.88</v>
      </c>
      <c r="J6865" s="28">
        <v>11.72</v>
      </c>
      <c r="K6865" s="28">
        <v>241.55</v>
      </c>
      <c r="L6865" s="28">
        <v>13.8</v>
      </c>
      <c r="M6865" s="28" t="s">
        <v>46</v>
      </c>
      <c r="N6865" s="28">
        <v>57.69</v>
      </c>
    </row>
    <row r="6866">
      <c r="A6866" s="28">
        <v>6865.0</v>
      </c>
      <c r="B6866" s="28">
        <v>17.0</v>
      </c>
      <c r="C6866" s="28" t="s">
        <v>49</v>
      </c>
      <c r="D6866" s="28">
        <v>1.6</v>
      </c>
      <c r="E6866" s="28">
        <v>2.1</v>
      </c>
      <c r="F6866" s="28">
        <v>7.51</v>
      </c>
      <c r="G6866" s="28">
        <v>73.75</v>
      </c>
      <c r="H6866" s="28" t="s">
        <v>45</v>
      </c>
      <c r="I6866" s="28">
        <v>1.15</v>
      </c>
      <c r="J6866" s="28">
        <v>6.82</v>
      </c>
      <c r="K6866" s="28">
        <v>318.14</v>
      </c>
      <c r="L6866" s="28">
        <v>5.0</v>
      </c>
      <c r="M6866" s="28" t="s">
        <v>48</v>
      </c>
      <c r="N6866" s="28">
        <v>64.71</v>
      </c>
    </row>
    <row r="6867">
      <c r="A6867" s="28">
        <v>6866.0</v>
      </c>
      <c r="B6867" s="28">
        <v>19.0</v>
      </c>
      <c r="C6867" s="28" t="s">
        <v>44</v>
      </c>
      <c r="D6867" s="28">
        <v>1.97</v>
      </c>
      <c r="E6867" s="28">
        <v>7.12</v>
      </c>
      <c r="F6867" s="28">
        <v>7.18</v>
      </c>
      <c r="G6867" s="28">
        <v>85.77</v>
      </c>
      <c r="H6867" s="28" t="s">
        <v>51</v>
      </c>
      <c r="I6867" s="28">
        <v>2.65</v>
      </c>
      <c r="J6867" s="28">
        <v>7.55</v>
      </c>
      <c r="K6867" s="28">
        <v>318.24</v>
      </c>
      <c r="L6867" s="28">
        <v>3.56</v>
      </c>
      <c r="M6867" s="28" t="s">
        <v>48</v>
      </c>
      <c r="N6867" s="28">
        <v>97.05</v>
      </c>
    </row>
    <row r="6868">
      <c r="A6868" s="28">
        <v>6867.0</v>
      </c>
      <c r="B6868" s="28">
        <v>16.0</v>
      </c>
      <c r="C6868" s="28" t="s">
        <v>44</v>
      </c>
      <c r="D6868" s="28">
        <v>7.62</v>
      </c>
      <c r="E6868" s="28">
        <v>3.19</v>
      </c>
      <c r="F6868" s="28">
        <v>6.29</v>
      </c>
      <c r="G6868" s="28">
        <v>66.63</v>
      </c>
      <c r="H6868" s="28" t="s">
        <v>47</v>
      </c>
      <c r="I6868" s="28">
        <v>0.26</v>
      </c>
      <c r="J6868" s="28">
        <v>10.83</v>
      </c>
      <c r="K6868" s="28">
        <v>235.76</v>
      </c>
      <c r="L6868" s="28">
        <v>21.23</v>
      </c>
      <c r="M6868" s="28" t="s">
        <v>46</v>
      </c>
      <c r="N6868" s="28">
        <v>23.92</v>
      </c>
    </row>
    <row r="6869">
      <c r="A6869" s="28">
        <v>6868.0</v>
      </c>
      <c r="B6869" s="28">
        <v>24.0</v>
      </c>
      <c r="C6869" s="28" t="s">
        <v>44</v>
      </c>
      <c r="D6869" s="28">
        <v>1.08</v>
      </c>
      <c r="E6869" s="28">
        <v>6.66</v>
      </c>
      <c r="F6869" s="28">
        <v>6.34</v>
      </c>
      <c r="G6869" s="28">
        <v>82.35</v>
      </c>
      <c r="H6869" s="28" t="s">
        <v>51</v>
      </c>
      <c r="I6869" s="28">
        <v>4.73</v>
      </c>
      <c r="J6869" s="28">
        <v>6.98</v>
      </c>
      <c r="K6869" s="28">
        <v>307.44</v>
      </c>
      <c r="L6869" s="28">
        <v>6.98</v>
      </c>
      <c r="M6869" s="28" t="s">
        <v>48</v>
      </c>
      <c r="N6869" s="28">
        <v>89.14</v>
      </c>
    </row>
    <row r="6870">
      <c r="A6870" s="28">
        <v>6869.0</v>
      </c>
      <c r="B6870" s="28">
        <v>21.0</v>
      </c>
      <c r="C6870" s="28" t="s">
        <v>44</v>
      </c>
      <c r="D6870" s="28">
        <v>1.53</v>
      </c>
      <c r="E6870" s="28">
        <v>3.01</v>
      </c>
      <c r="F6870" s="28">
        <v>6.03</v>
      </c>
      <c r="G6870" s="28">
        <v>71.76</v>
      </c>
      <c r="H6870" s="28" t="s">
        <v>47</v>
      </c>
      <c r="I6870" s="28">
        <v>1.81</v>
      </c>
      <c r="J6870" s="28">
        <v>2.72</v>
      </c>
      <c r="K6870" s="28">
        <v>298.01</v>
      </c>
      <c r="L6870" s="28">
        <v>5.09</v>
      </c>
      <c r="M6870" s="28" t="s">
        <v>48</v>
      </c>
      <c r="N6870" s="28">
        <v>64.8</v>
      </c>
    </row>
    <row r="6871">
      <c r="A6871" s="28">
        <v>6870.0</v>
      </c>
      <c r="B6871" s="28">
        <v>23.0</v>
      </c>
      <c r="C6871" s="28" t="s">
        <v>49</v>
      </c>
      <c r="D6871" s="28">
        <v>3.36</v>
      </c>
      <c r="E6871" s="28">
        <v>4.49</v>
      </c>
      <c r="F6871" s="28">
        <v>7.1</v>
      </c>
      <c r="G6871" s="28">
        <v>66.6</v>
      </c>
      <c r="H6871" s="28" t="s">
        <v>45</v>
      </c>
      <c r="I6871" s="28">
        <v>2.45</v>
      </c>
      <c r="J6871" s="28">
        <v>8.71</v>
      </c>
      <c r="K6871" s="28">
        <v>304.55</v>
      </c>
      <c r="L6871" s="28">
        <v>7.62</v>
      </c>
      <c r="M6871" s="28" t="s">
        <v>48</v>
      </c>
      <c r="N6871" s="28">
        <v>73.44</v>
      </c>
    </row>
    <row r="6872">
      <c r="A6872" s="28">
        <v>6871.0</v>
      </c>
      <c r="B6872" s="28">
        <v>19.0</v>
      </c>
      <c r="C6872" s="28" t="s">
        <v>44</v>
      </c>
      <c r="D6872" s="28">
        <v>4.72</v>
      </c>
      <c r="E6872" s="28">
        <v>8.71</v>
      </c>
      <c r="F6872" s="28">
        <v>6.03</v>
      </c>
      <c r="G6872" s="28">
        <v>84.77</v>
      </c>
      <c r="H6872" s="28" t="s">
        <v>47</v>
      </c>
      <c r="I6872" s="28">
        <v>0.53</v>
      </c>
      <c r="J6872" s="28">
        <v>7.33</v>
      </c>
      <c r="K6872" s="28">
        <v>255.69</v>
      </c>
      <c r="L6872" s="28">
        <v>9.05</v>
      </c>
      <c r="M6872" s="28" t="s">
        <v>48</v>
      </c>
      <c r="N6872" s="28">
        <v>83.24</v>
      </c>
    </row>
    <row r="6873">
      <c r="A6873" s="28">
        <v>6872.0</v>
      </c>
      <c r="B6873" s="28">
        <v>24.0</v>
      </c>
      <c r="C6873" s="28" t="s">
        <v>44</v>
      </c>
      <c r="D6873" s="28">
        <v>4.83</v>
      </c>
      <c r="E6873" s="28">
        <v>7.65</v>
      </c>
      <c r="F6873" s="28">
        <v>4.74</v>
      </c>
      <c r="G6873" s="28">
        <v>85.55</v>
      </c>
      <c r="H6873" s="28" t="s">
        <v>47</v>
      </c>
      <c r="I6873" s="28">
        <v>0.16</v>
      </c>
      <c r="J6873" s="28">
        <v>10.44</v>
      </c>
      <c r="K6873" s="28">
        <v>270.27</v>
      </c>
      <c r="L6873" s="28">
        <v>9.63</v>
      </c>
      <c r="M6873" s="28" t="s">
        <v>50</v>
      </c>
      <c r="N6873" s="28">
        <v>79.73</v>
      </c>
    </row>
    <row r="6874">
      <c r="A6874" s="28">
        <v>6873.0</v>
      </c>
      <c r="B6874" s="28">
        <v>17.0</v>
      </c>
      <c r="C6874" s="28" t="s">
        <v>49</v>
      </c>
      <c r="D6874" s="28">
        <v>2.34</v>
      </c>
      <c r="E6874" s="28">
        <v>2.39</v>
      </c>
      <c r="F6874" s="28">
        <v>4.53</v>
      </c>
      <c r="G6874" s="28">
        <v>99.33</v>
      </c>
      <c r="H6874" s="28" t="s">
        <v>51</v>
      </c>
      <c r="I6874" s="28">
        <v>2.34</v>
      </c>
      <c r="J6874" s="28">
        <v>4.45</v>
      </c>
      <c r="K6874" s="28">
        <v>289.28</v>
      </c>
      <c r="L6874" s="28">
        <v>9.41</v>
      </c>
      <c r="M6874" s="28" t="s">
        <v>48</v>
      </c>
      <c r="N6874" s="28">
        <v>55.22</v>
      </c>
    </row>
    <row r="6875">
      <c r="A6875" s="28">
        <v>6874.0</v>
      </c>
      <c r="B6875" s="28">
        <v>24.0</v>
      </c>
      <c r="C6875" s="28" t="s">
        <v>44</v>
      </c>
      <c r="D6875" s="28">
        <v>7.36</v>
      </c>
      <c r="E6875" s="28">
        <v>6.47</v>
      </c>
      <c r="F6875" s="28">
        <v>8.62</v>
      </c>
      <c r="G6875" s="28">
        <v>86.76</v>
      </c>
      <c r="H6875" s="28" t="s">
        <v>47</v>
      </c>
      <c r="I6875" s="28">
        <v>0.61</v>
      </c>
      <c r="J6875" s="28">
        <v>12.06</v>
      </c>
      <c r="K6875" s="28">
        <v>218.29</v>
      </c>
      <c r="L6875" s="28">
        <v>19.76</v>
      </c>
      <c r="M6875" s="28" t="s">
        <v>46</v>
      </c>
      <c r="N6875" s="28">
        <v>56.29</v>
      </c>
    </row>
    <row r="6876">
      <c r="A6876" s="28">
        <v>6875.0</v>
      </c>
      <c r="B6876" s="28">
        <v>20.0</v>
      </c>
      <c r="C6876" s="28" t="s">
        <v>44</v>
      </c>
      <c r="D6876" s="28">
        <v>7.32</v>
      </c>
      <c r="E6876" s="28">
        <v>6.66</v>
      </c>
      <c r="F6876" s="28">
        <v>4.12</v>
      </c>
      <c r="G6876" s="28">
        <v>80.63</v>
      </c>
      <c r="H6876" s="28" t="s">
        <v>45</v>
      </c>
      <c r="I6876" s="28">
        <v>3.15</v>
      </c>
      <c r="J6876" s="28">
        <v>10.45</v>
      </c>
      <c r="K6876" s="28">
        <v>249.32</v>
      </c>
      <c r="L6876" s="28">
        <v>17.55</v>
      </c>
      <c r="M6876" s="28" t="s">
        <v>46</v>
      </c>
      <c r="N6876" s="28">
        <v>53.4945961722883</v>
      </c>
    </row>
    <row r="6877">
      <c r="A6877" s="28">
        <v>6876.0</v>
      </c>
      <c r="B6877" s="28">
        <v>21.0</v>
      </c>
      <c r="C6877" s="28" t="s">
        <v>44</v>
      </c>
      <c r="D6877" s="28">
        <v>3.14</v>
      </c>
      <c r="E6877" s="28">
        <v>1.82</v>
      </c>
      <c r="F6877" s="28">
        <v>4.53</v>
      </c>
      <c r="G6877" s="28">
        <v>96.5</v>
      </c>
      <c r="H6877" s="28" t="s">
        <v>47</v>
      </c>
      <c r="I6877" s="28">
        <v>3.97</v>
      </c>
      <c r="J6877" s="28">
        <v>6.05</v>
      </c>
      <c r="K6877" s="28">
        <v>264.9</v>
      </c>
      <c r="L6877" s="28">
        <v>7.49</v>
      </c>
      <c r="M6877" s="28" t="s">
        <v>48</v>
      </c>
      <c r="N6877" s="28">
        <v>53.18</v>
      </c>
    </row>
    <row r="6878">
      <c r="A6878" s="28">
        <v>6877.0</v>
      </c>
      <c r="B6878" s="28">
        <v>18.0</v>
      </c>
      <c r="C6878" s="28" t="s">
        <v>44</v>
      </c>
      <c r="D6878" s="28">
        <v>3.47</v>
      </c>
      <c r="E6878" s="28">
        <v>5.19</v>
      </c>
      <c r="F6878" s="28">
        <v>6.23</v>
      </c>
      <c r="G6878" s="28">
        <v>93.13</v>
      </c>
      <c r="H6878" s="28" t="s">
        <v>47</v>
      </c>
      <c r="I6878" s="28">
        <v>0.16</v>
      </c>
      <c r="J6878" s="28">
        <v>4.77</v>
      </c>
      <c r="K6878" s="28">
        <v>256.87</v>
      </c>
      <c r="L6878" s="28">
        <v>6.81</v>
      </c>
      <c r="M6878" s="28" t="s">
        <v>48</v>
      </c>
      <c r="N6878" s="28">
        <v>68.59</v>
      </c>
    </row>
    <row r="6879">
      <c r="A6879" s="28">
        <v>6878.0</v>
      </c>
      <c r="B6879" s="28">
        <v>19.0</v>
      </c>
      <c r="C6879" s="28" t="s">
        <v>44</v>
      </c>
      <c r="D6879" s="28">
        <v>5.62</v>
      </c>
      <c r="E6879" s="28">
        <v>3.35</v>
      </c>
      <c r="F6879" s="28">
        <v>5.31</v>
      </c>
      <c r="G6879" s="28">
        <v>81.95</v>
      </c>
      <c r="H6879" s="28" t="s">
        <v>45</v>
      </c>
      <c r="I6879" s="28">
        <v>3.06</v>
      </c>
      <c r="J6879" s="28">
        <v>10.15</v>
      </c>
      <c r="K6879" s="28">
        <v>259.56</v>
      </c>
      <c r="L6879" s="28">
        <v>14.52</v>
      </c>
      <c r="M6879" s="28" t="s">
        <v>46</v>
      </c>
      <c r="N6879" s="28">
        <v>41.1</v>
      </c>
    </row>
    <row r="6880">
      <c r="A6880" s="28">
        <v>6879.0</v>
      </c>
      <c r="B6880" s="28">
        <v>21.0</v>
      </c>
      <c r="C6880" s="28" t="s">
        <v>44</v>
      </c>
      <c r="D6880" s="28">
        <v>5.3</v>
      </c>
      <c r="E6880" s="28">
        <v>5.2</v>
      </c>
      <c r="F6880" s="28">
        <v>6.03</v>
      </c>
      <c r="G6880" s="28">
        <v>80.45</v>
      </c>
      <c r="H6880" s="28" t="s">
        <v>51</v>
      </c>
      <c r="I6880" s="28">
        <v>4.08</v>
      </c>
      <c r="J6880" s="28">
        <v>7.18</v>
      </c>
      <c r="K6880" s="28">
        <v>253.36</v>
      </c>
      <c r="L6880" s="28">
        <v>14.74</v>
      </c>
      <c r="M6880" s="28" t="s">
        <v>46</v>
      </c>
      <c r="N6880" s="28">
        <v>54.73</v>
      </c>
    </row>
    <row r="6881">
      <c r="A6881" s="28">
        <v>6880.0</v>
      </c>
      <c r="B6881" s="28">
        <v>22.0</v>
      </c>
      <c r="C6881" s="28" t="s">
        <v>49</v>
      </c>
      <c r="D6881" s="28">
        <v>3.06</v>
      </c>
      <c r="E6881" s="28">
        <v>7.99</v>
      </c>
      <c r="F6881" s="28">
        <v>4.59</v>
      </c>
      <c r="G6881" s="28">
        <v>97.68</v>
      </c>
      <c r="H6881" s="28" t="s">
        <v>51</v>
      </c>
      <c r="I6881" s="28">
        <v>2.2</v>
      </c>
      <c r="J6881" s="28">
        <v>6.37</v>
      </c>
      <c r="K6881" s="28">
        <v>287.6</v>
      </c>
      <c r="L6881" s="28">
        <v>9.06</v>
      </c>
      <c r="M6881" s="28" t="s">
        <v>50</v>
      </c>
      <c r="N6881" s="28">
        <v>77.99</v>
      </c>
    </row>
    <row r="6882">
      <c r="A6882" s="28">
        <v>6881.0</v>
      </c>
      <c r="B6882" s="28">
        <v>16.0</v>
      </c>
      <c r="C6882" s="28" t="s">
        <v>44</v>
      </c>
      <c r="D6882" s="28">
        <v>3.31</v>
      </c>
      <c r="E6882" s="28">
        <v>2.42</v>
      </c>
      <c r="F6882" s="28">
        <v>4.65</v>
      </c>
      <c r="G6882" s="28">
        <v>84.69</v>
      </c>
      <c r="H6882" s="28" t="s">
        <v>45</v>
      </c>
      <c r="I6882" s="28">
        <v>4.8</v>
      </c>
      <c r="J6882" s="28">
        <v>5.02</v>
      </c>
      <c r="K6882" s="28">
        <v>280.21</v>
      </c>
      <c r="L6882" s="28">
        <v>5.25</v>
      </c>
      <c r="M6882" s="28" t="s">
        <v>48</v>
      </c>
      <c r="N6882" s="28">
        <v>49.2950940743349</v>
      </c>
    </row>
    <row r="6883">
      <c r="A6883" s="28">
        <v>6882.0</v>
      </c>
      <c r="B6883" s="28">
        <v>22.0</v>
      </c>
      <c r="C6883" s="28" t="s">
        <v>44</v>
      </c>
      <c r="D6883" s="28">
        <v>2.78</v>
      </c>
      <c r="E6883" s="28">
        <v>2.11</v>
      </c>
      <c r="F6883" s="28">
        <v>8.0</v>
      </c>
      <c r="G6883" s="28">
        <v>88.55</v>
      </c>
      <c r="H6883" s="28" t="s">
        <v>45</v>
      </c>
      <c r="I6883" s="28">
        <v>0.56</v>
      </c>
      <c r="J6883" s="28">
        <v>6.8</v>
      </c>
      <c r="K6883" s="28">
        <v>292.65</v>
      </c>
      <c r="L6883" s="28">
        <v>6.04</v>
      </c>
      <c r="M6883" s="28" t="s">
        <v>48</v>
      </c>
      <c r="N6883" s="28">
        <v>60.93</v>
      </c>
    </row>
    <row r="6884">
      <c r="A6884" s="28">
        <v>6883.0</v>
      </c>
      <c r="B6884" s="28">
        <v>16.0</v>
      </c>
      <c r="C6884" s="28" t="s">
        <v>49</v>
      </c>
      <c r="D6884" s="28">
        <v>1.88</v>
      </c>
      <c r="E6884" s="28">
        <v>3.42</v>
      </c>
      <c r="F6884" s="28">
        <v>7.8</v>
      </c>
      <c r="G6884" s="28">
        <v>63.47</v>
      </c>
      <c r="H6884" s="28" t="s">
        <v>45</v>
      </c>
      <c r="I6884" s="28">
        <v>1.61</v>
      </c>
      <c r="J6884" s="28">
        <v>4.04</v>
      </c>
      <c r="K6884" s="28">
        <v>294.48</v>
      </c>
      <c r="L6884" s="28">
        <v>5.78</v>
      </c>
      <c r="M6884" s="28" t="s">
        <v>48</v>
      </c>
      <c r="N6884" s="28">
        <v>76.36</v>
      </c>
    </row>
    <row r="6885">
      <c r="A6885" s="28">
        <v>6884.0</v>
      </c>
      <c r="B6885" s="28">
        <v>20.0</v>
      </c>
      <c r="C6885" s="28" t="s">
        <v>44</v>
      </c>
      <c r="D6885" s="28">
        <v>3.67</v>
      </c>
      <c r="E6885" s="28">
        <v>9.57</v>
      </c>
      <c r="F6885" s="28">
        <v>4.52</v>
      </c>
      <c r="G6885" s="28">
        <v>88.73</v>
      </c>
      <c r="H6885" s="28" t="s">
        <v>51</v>
      </c>
      <c r="I6885" s="28">
        <v>1.15</v>
      </c>
      <c r="J6885" s="28">
        <v>7.64</v>
      </c>
      <c r="K6885" s="28">
        <v>284.98</v>
      </c>
      <c r="L6885" s="28">
        <v>7.6</v>
      </c>
      <c r="M6885" s="28" t="s">
        <v>50</v>
      </c>
      <c r="N6885" s="28">
        <v>92.31</v>
      </c>
    </row>
    <row r="6886">
      <c r="A6886" s="28">
        <v>6885.0</v>
      </c>
      <c r="B6886" s="28">
        <v>21.0</v>
      </c>
      <c r="C6886" s="28" t="s">
        <v>49</v>
      </c>
      <c r="D6886" s="28">
        <v>5.49</v>
      </c>
      <c r="E6886" s="28">
        <v>7.73</v>
      </c>
      <c r="F6886" s="28">
        <v>7.34</v>
      </c>
      <c r="G6886" s="28">
        <v>70.59</v>
      </c>
      <c r="H6886" s="28" t="s">
        <v>51</v>
      </c>
      <c r="I6886" s="28">
        <v>4.98</v>
      </c>
      <c r="J6886" s="28">
        <v>11.22</v>
      </c>
      <c r="K6886" s="28">
        <v>263.43</v>
      </c>
      <c r="L6886" s="28">
        <v>12.9</v>
      </c>
      <c r="M6886" s="28" t="s">
        <v>46</v>
      </c>
      <c r="N6886" s="28">
        <v>78.5939482620041</v>
      </c>
    </row>
    <row r="6887">
      <c r="A6887" s="28">
        <v>6886.0</v>
      </c>
      <c r="B6887" s="28">
        <v>17.0</v>
      </c>
      <c r="C6887" s="28" t="s">
        <v>49</v>
      </c>
      <c r="D6887" s="28">
        <v>5.94</v>
      </c>
      <c r="E6887" s="28">
        <v>1.18</v>
      </c>
      <c r="F6887" s="28">
        <v>7.05</v>
      </c>
      <c r="G6887" s="28">
        <v>64.62</v>
      </c>
      <c r="H6887" s="28" t="s">
        <v>47</v>
      </c>
      <c r="I6887" s="28">
        <v>1.47</v>
      </c>
      <c r="J6887" s="28">
        <v>11.54</v>
      </c>
      <c r="K6887" s="28">
        <v>264.21</v>
      </c>
      <c r="L6887" s="28">
        <v>17.7</v>
      </c>
      <c r="M6887" s="28" t="s">
        <v>46</v>
      </c>
      <c r="N6887" s="28">
        <v>28.5126118862348</v>
      </c>
    </row>
    <row r="6888">
      <c r="A6888" s="28">
        <v>6887.0</v>
      </c>
      <c r="B6888" s="28">
        <v>24.0</v>
      </c>
      <c r="C6888" s="28" t="s">
        <v>44</v>
      </c>
      <c r="D6888" s="28">
        <v>6.23</v>
      </c>
      <c r="E6888" s="28">
        <v>4.61</v>
      </c>
      <c r="F6888" s="28">
        <v>7.57</v>
      </c>
      <c r="G6888" s="28">
        <v>93.99</v>
      </c>
      <c r="H6888" s="28" t="s">
        <v>45</v>
      </c>
      <c r="I6888" s="28">
        <v>1.94</v>
      </c>
      <c r="J6888" s="28">
        <v>8.23</v>
      </c>
      <c r="K6888" s="28">
        <v>257.88</v>
      </c>
      <c r="L6888" s="28">
        <v>12.83</v>
      </c>
      <c r="M6888" s="28" t="s">
        <v>46</v>
      </c>
      <c r="N6888" s="28">
        <v>50.67</v>
      </c>
    </row>
    <row r="6889">
      <c r="A6889" s="28">
        <v>6888.0</v>
      </c>
      <c r="B6889" s="28">
        <v>21.0</v>
      </c>
      <c r="C6889" s="28" t="s">
        <v>49</v>
      </c>
      <c r="D6889" s="28">
        <v>3.0</v>
      </c>
      <c r="E6889" s="28">
        <v>3.32</v>
      </c>
      <c r="F6889" s="28">
        <v>6.37</v>
      </c>
      <c r="G6889" s="28">
        <v>87.65</v>
      </c>
      <c r="H6889" s="28" t="s">
        <v>51</v>
      </c>
      <c r="I6889" s="28">
        <v>4.24</v>
      </c>
      <c r="J6889" s="28">
        <v>4.5</v>
      </c>
      <c r="K6889" s="28">
        <v>282.94</v>
      </c>
      <c r="L6889" s="28">
        <v>3.6</v>
      </c>
      <c r="M6889" s="28" t="s">
        <v>48</v>
      </c>
      <c r="N6889" s="28">
        <v>56.51</v>
      </c>
    </row>
    <row r="6890">
      <c r="A6890" s="28">
        <v>6889.0</v>
      </c>
      <c r="B6890" s="28">
        <v>22.0</v>
      </c>
      <c r="C6890" s="28" t="s">
        <v>44</v>
      </c>
      <c r="D6890" s="28">
        <v>6.12</v>
      </c>
      <c r="E6890" s="28">
        <v>6.74</v>
      </c>
      <c r="F6890" s="28">
        <v>5.35</v>
      </c>
      <c r="G6890" s="28">
        <v>76.3</v>
      </c>
      <c r="H6890" s="28" t="s">
        <v>45</v>
      </c>
      <c r="I6890" s="28">
        <v>4.65</v>
      </c>
      <c r="J6890" s="28">
        <v>7.33</v>
      </c>
      <c r="K6890" s="28">
        <v>253.52</v>
      </c>
      <c r="L6890" s="28">
        <v>18.62</v>
      </c>
      <c r="M6890" s="28" t="s">
        <v>46</v>
      </c>
      <c r="N6890" s="28">
        <v>50.04</v>
      </c>
    </row>
    <row r="6891">
      <c r="A6891" s="28">
        <v>6890.0</v>
      </c>
      <c r="B6891" s="28">
        <v>23.0</v>
      </c>
      <c r="C6891" s="28" t="s">
        <v>44</v>
      </c>
      <c r="D6891" s="28">
        <v>0.05</v>
      </c>
      <c r="E6891" s="28">
        <v>5.13</v>
      </c>
      <c r="F6891" s="28">
        <v>7.32</v>
      </c>
      <c r="G6891" s="28">
        <v>77.26</v>
      </c>
      <c r="H6891" s="28" t="s">
        <v>51</v>
      </c>
      <c r="I6891" s="28">
        <v>4.69</v>
      </c>
      <c r="J6891" s="28">
        <v>5.19</v>
      </c>
      <c r="K6891" s="28">
        <v>323.57</v>
      </c>
      <c r="L6891" s="28">
        <v>4.85</v>
      </c>
      <c r="M6891" s="28" t="s">
        <v>48</v>
      </c>
      <c r="N6891" s="28">
        <v>73.09</v>
      </c>
    </row>
    <row r="6892">
      <c r="A6892" s="28">
        <v>6891.0</v>
      </c>
      <c r="B6892" s="28">
        <v>16.0</v>
      </c>
      <c r="C6892" s="28" t="s">
        <v>49</v>
      </c>
      <c r="D6892" s="28">
        <v>3.82</v>
      </c>
      <c r="E6892" s="28">
        <v>9.68</v>
      </c>
      <c r="F6892" s="28">
        <v>5.86</v>
      </c>
      <c r="G6892" s="28">
        <v>67.88</v>
      </c>
      <c r="H6892" s="28" t="s">
        <v>47</v>
      </c>
      <c r="I6892" s="28">
        <v>2.79</v>
      </c>
      <c r="J6892" s="28">
        <v>6.07</v>
      </c>
      <c r="K6892" s="28">
        <v>278.37</v>
      </c>
      <c r="L6892" s="28">
        <v>8.64</v>
      </c>
      <c r="M6892" s="28" t="s">
        <v>50</v>
      </c>
      <c r="N6892" s="28">
        <v>83.1992553483574</v>
      </c>
    </row>
    <row r="6893">
      <c r="A6893" s="28">
        <v>6892.0</v>
      </c>
      <c r="B6893" s="28">
        <v>23.0</v>
      </c>
      <c r="C6893" s="28" t="s">
        <v>49</v>
      </c>
      <c r="D6893" s="28">
        <v>6.35</v>
      </c>
      <c r="E6893" s="28">
        <v>2.97</v>
      </c>
      <c r="F6893" s="28">
        <v>5.09</v>
      </c>
      <c r="G6893" s="28">
        <v>60.38</v>
      </c>
      <c r="H6893" s="28" t="s">
        <v>45</v>
      </c>
      <c r="I6893" s="28">
        <v>3.32</v>
      </c>
      <c r="J6893" s="28">
        <v>8.77</v>
      </c>
      <c r="K6893" s="28">
        <v>230.56</v>
      </c>
      <c r="L6893" s="28">
        <v>13.9</v>
      </c>
      <c r="M6893" s="28" t="s">
        <v>46</v>
      </c>
      <c r="N6893" s="28">
        <v>11.49</v>
      </c>
    </row>
    <row r="6894">
      <c r="A6894" s="28">
        <v>6893.0</v>
      </c>
      <c r="B6894" s="28">
        <v>19.0</v>
      </c>
      <c r="C6894" s="28" t="s">
        <v>49</v>
      </c>
      <c r="D6894" s="28">
        <v>5.04</v>
      </c>
      <c r="E6894" s="28">
        <v>6.29</v>
      </c>
      <c r="F6894" s="28">
        <v>6.04</v>
      </c>
      <c r="G6894" s="28">
        <v>73.97</v>
      </c>
      <c r="H6894" s="28" t="s">
        <v>45</v>
      </c>
      <c r="I6894" s="28">
        <v>1.75</v>
      </c>
      <c r="J6894" s="28">
        <v>7.17</v>
      </c>
      <c r="K6894" s="28">
        <v>267.05</v>
      </c>
      <c r="L6894" s="28">
        <v>6.89</v>
      </c>
      <c r="M6894" s="28" t="s">
        <v>46</v>
      </c>
      <c r="N6894" s="28">
        <v>53.71</v>
      </c>
    </row>
    <row r="6895">
      <c r="A6895" s="28">
        <v>6894.0</v>
      </c>
      <c r="B6895" s="28">
        <v>23.0</v>
      </c>
      <c r="C6895" s="28" t="s">
        <v>49</v>
      </c>
      <c r="D6895" s="28">
        <v>3.79</v>
      </c>
      <c r="E6895" s="28">
        <v>7.3</v>
      </c>
      <c r="F6895" s="28">
        <v>7.82</v>
      </c>
      <c r="G6895" s="28">
        <v>65.94</v>
      </c>
      <c r="H6895" s="28" t="s">
        <v>51</v>
      </c>
      <c r="I6895" s="28">
        <v>3.04</v>
      </c>
      <c r="J6895" s="28">
        <v>8.99</v>
      </c>
      <c r="K6895" s="28">
        <v>280.61</v>
      </c>
      <c r="L6895" s="28">
        <v>9.39</v>
      </c>
      <c r="M6895" s="28" t="s">
        <v>48</v>
      </c>
      <c r="N6895" s="28">
        <v>85.94</v>
      </c>
    </row>
    <row r="6896">
      <c r="A6896" s="28">
        <v>6895.0</v>
      </c>
      <c r="B6896" s="28">
        <v>21.0</v>
      </c>
      <c r="C6896" s="28" t="s">
        <v>44</v>
      </c>
      <c r="D6896" s="28">
        <v>5.16</v>
      </c>
      <c r="E6896" s="28">
        <v>8.43</v>
      </c>
      <c r="F6896" s="28">
        <v>6.38</v>
      </c>
      <c r="G6896" s="28">
        <v>76.87</v>
      </c>
      <c r="H6896" s="28" t="s">
        <v>45</v>
      </c>
      <c r="I6896" s="28">
        <v>1.51</v>
      </c>
      <c r="J6896" s="28">
        <v>11.05</v>
      </c>
      <c r="K6896" s="28">
        <v>276.28</v>
      </c>
      <c r="L6896" s="28">
        <v>11.78</v>
      </c>
      <c r="M6896" s="28" t="s">
        <v>46</v>
      </c>
      <c r="N6896" s="28">
        <v>98.9917012734087</v>
      </c>
    </row>
    <row r="6897">
      <c r="A6897" s="28">
        <v>6896.0</v>
      </c>
      <c r="B6897" s="28">
        <v>24.0</v>
      </c>
      <c r="C6897" s="28" t="s">
        <v>49</v>
      </c>
      <c r="D6897" s="28">
        <v>7.26</v>
      </c>
      <c r="E6897" s="28">
        <v>4.66</v>
      </c>
      <c r="F6897" s="28">
        <v>5.5</v>
      </c>
      <c r="G6897" s="28">
        <v>93.35</v>
      </c>
      <c r="H6897" s="28" t="s">
        <v>51</v>
      </c>
      <c r="I6897" s="28">
        <v>3.73</v>
      </c>
      <c r="J6897" s="28">
        <v>12.04</v>
      </c>
      <c r="K6897" s="28">
        <v>244.54</v>
      </c>
      <c r="L6897" s="28">
        <v>17.11</v>
      </c>
      <c r="M6897" s="28" t="s">
        <v>46</v>
      </c>
      <c r="N6897" s="28">
        <v>48.94</v>
      </c>
    </row>
    <row r="6898">
      <c r="A6898" s="28">
        <v>6897.0</v>
      </c>
      <c r="B6898" s="28">
        <v>19.0</v>
      </c>
      <c r="C6898" s="28" t="s">
        <v>49</v>
      </c>
      <c r="D6898" s="28">
        <v>4.53</v>
      </c>
      <c r="E6898" s="28">
        <v>7.18</v>
      </c>
      <c r="F6898" s="28">
        <v>8.16</v>
      </c>
      <c r="G6898" s="28">
        <v>64.59</v>
      </c>
      <c r="H6898" s="28" t="s">
        <v>45</v>
      </c>
      <c r="I6898" s="28">
        <v>1.54</v>
      </c>
      <c r="J6898" s="28">
        <v>9.65</v>
      </c>
      <c r="K6898" s="28">
        <v>267.14</v>
      </c>
      <c r="L6898" s="28">
        <v>14.88</v>
      </c>
      <c r="M6898" s="28" t="s">
        <v>48</v>
      </c>
      <c r="N6898" s="28">
        <v>77.06</v>
      </c>
    </row>
    <row r="6899">
      <c r="A6899" s="28">
        <v>6898.0</v>
      </c>
      <c r="B6899" s="28">
        <v>17.0</v>
      </c>
      <c r="C6899" s="28" t="s">
        <v>52</v>
      </c>
      <c r="D6899" s="28">
        <v>6.4</v>
      </c>
      <c r="E6899" s="28">
        <v>3.73</v>
      </c>
      <c r="F6899" s="28">
        <v>8.41</v>
      </c>
      <c r="G6899" s="28">
        <v>63.67</v>
      </c>
      <c r="H6899" s="28" t="s">
        <v>45</v>
      </c>
      <c r="I6899" s="28">
        <v>4.4</v>
      </c>
      <c r="J6899" s="28">
        <v>10.5</v>
      </c>
      <c r="K6899" s="28">
        <v>242.18</v>
      </c>
      <c r="L6899" s="28">
        <v>15.73</v>
      </c>
      <c r="M6899" s="28" t="s">
        <v>46</v>
      </c>
      <c r="N6899" s="28">
        <v>38.86</v>
      </c>
    </row>
    <row r="6900">
      <c r="A6900" s="28">
        <v>6899.0</v>
      </c>
      <c r="B6900" s="28">
        <v>17.0</v>
      </c>
      <c r="C6900" s="28" t="s">
        <v>49</v>
      </c>
      <c r="D6900" s="28">
        <v>7.85</v>
      </c>
      <c r="E6900" s="28">
        <v>4.92</v>
      </c>
      <c r="F6900" s="28">
        <v>6.17</v>
      </c>
      <c r="G6900" s="28">
        <v>96.08</v>
      </c>
      <c r="H6900" s="28" t="s">
        <v>51</v>
      </c>
      <c r="I6900" s="28">
        <v>0.72</v>
      </c>
      <c r="J6900" s="28">
        <v>11.49</v>
      </c>
      <c r="K6900" s="28">
        <v>215.76</v>
      </c>
      <c r="L6900" s="28">
        <v>21.58</v>
      </c>
      <c r="M6900" s="28" t="s">
        <v>46</v>
      </c>
      <c r="N6900" s="28">
        <v>36.88</v>
      </c>
    </row>
    <row r="6901">
      <c r="A6901" s="28">
        <v>6900.0</v>
      </c>
      <c r="B6901" s="28">
        <v>20.0</v>
      </c>
      <c r="C6901" s="28" t="s">
        <v>49</v>
      </c>
      <c r="D6901" s="28">
        <v>5.64</v>
      </c>
      <c r="E6901" s="28">
        <v>9.06</v>
      </c>
      <c r="F6901" s="28">
        <v>5.87</v>
      </c>
      <c r="G6901" s="28">
        <v>89.81</v>
      </c>
      <c r="H6901" s="28" t="s">
        <v>47</v>
      </c>
      <c r="I6901" s="28">
        <v>2.86</v>
      </c>
      <c r="J6901" s="28">
        <v>10.25</v>
      </c>
      <c r="K6901" s="28">
        <v>270.5</v>
      </c>
      <c r="L6901" s="28">
        <v>10.79</v>
      </c>
      <c r="M6901" s="28" t="s">
        <v>50</v>
      </c>
      <c r="N6901" s="28">
        <v>101.469728285123</v>
      </c>
    </row>
    <row r="6902">
      <c r="A6902" s="28">
        <v>6901.0</v>
      </c>
      <c r="B6902" s="28">
        <v>24.0</v>
      </c>
      <c r="C6902" s="28" t="s">
        <v>44</v>
      </c>
      <c r="D6902" s="28">
        <v>4.59</v>
      </c>
      <c r="E6902" s="28">
        <v>9.55</v>
      </c>
      <c r="F6902" s="28">
        <v>7.06</v>
      </c>
      <c r="G6902" s="28">
        <v>62.12</v>
      </c>
      <c r="H6902" s="28" t="s">
        <v>51</v>
      </c>
      <c r="I6902" s="28">
        <v>2.6</v>
      </c>
      <c r="J6902" s="28">
        <v>5.77</v>
      </c>
      <c r="K6902" s="28">
        <v>254.27</v>
      </c>
      <c r="L6902" s="28">
        <v>6.69</v>
      </c>
      <c r="M6902" s="28" t="s">
        <v>48</v>
      </c>
      <c r="N6902" s="28">
        <v>94.84</v>
      </c>
    </row>
    <row r="6903">
      <c r="A6903" s="28">
        <v>6902.0</v>
      </c>
      <c r="B6903" s="28">
        <v>18.0</v>
      </c>
      <c r="C6903" s="28" t="s">
        <v>49</v>
      </c>
      <c r="D6903" s="28">
        <v>0.3</v>
      </c>
      <c r="E6903" s="28">
        <v>7.47</v>
      </c>
      <c r="F6903" s="28">
        <v>4.29</v>
      </c>
      <c r="G6903" s="28">
        <v>63.18</v>
      </c>
      <c r="H6903" s="28" t="s">
        <v>45</v>
      </c>
      <c r="I6903" s="28">
        <v>1.32</v>
      </c>
      <c r="J6903" s="28">
        <v>1.61</v>
      </c>
      <c r="K6903" s="28">
        <v>297.71</v>
      </c>
      <c r="L6903" s="28">
        <v>3.74</v>
      </c>
      <c r="M6903" s="28" t="s">
        <v>50</v>
      </c>
      <c r="N6903" s="28">
        <v>75.65</v>
      </c>
    </row>
    <row r="6904">
      <c r="A6904" s="28">
        <v>6903.0</v>
      </c>
      <c r="B6904" s="28">
        <v>23.0</v>
      </c>
      <c r="C6904" s="28" t="s">
        <v>44</v>
      </c>
      <c r="D6904" s="28">
        <v>3.0</v>
      </c>
      <c r="E6904" s="28">
        <v>4.37</v>
      </c>
      <c r="F6904" s="28">
        <v>7.46</v>
      </c>
      <c r="G6904" s="28">
        <v>87.4</v>
      </c>
      <c r="H6904" s="28" t="s">
        <v>45</v>
      </c>
      <c r="I6904" s="28">
        <v>0.14</v>
      </c>
      <c r="J6904" s="28">
        <v>7.44</v>
      </c>
      <c r="K6904" s="28">
        <v>293.0</v>
      </c>
      <c r="L6904" s="28">
        <v>8.43</v>
      </c>
      <c r="M6904" s="28" t="s">
        <v>48</v>
      </c>
      <c r="N6904" s="28">
        <v>71.9</v>
      </c>
    </row>
    <row r="6905">
      <c r="A6905" s="28">
        <v>6904.0</v>
      </c>
      <c r="B6905" s="28">
        <v>19.0</v>
      </c>
      <c r="C6905" s="28" t="s">
        <v>44</v>
      </c>
      <c r="D6905" s="28">
        <v>4.52</v>
      </c>
      <c r="E6905" s="28">
        <v>8.38</v>
      </c>
      <c r="F6905" s="28">
        <v>7.91</v>
      </c>
      <c r="G6905" s="28">
        <v>74.81</v>
      </c>
      <c r="H6905" s="28" t="s">
        <v>47</v>
      </c>
      <c r="I6905" s="28">
        <v>0.74</v>
      </c>
      <c r="J6905" s="28">
        <v>7.2</v>
      </c>
      <c r="K6905" s="28">
        <v>266.63</v>
      </c>
      <c r="L6905" s="28">
        <v>11.31</v>
      </c>
      <c r="M6905" s="28" t="s">
        <v>48</v>
      </c>
      <c r="N6905" s="28">
        <v>85.63</v>
      </c>
    </row>
    <row r="6906">
      <c r="A6906" s="28">
        <v>6905.0</v>
      </c>
      <c r="B6906" s="28">
        <v>21.0</v>
      </c>
      <c r="C6906" s="28" t="s">
        <v>49</v>
      </c>
      <c r="D6906" s="28">
        <v>6.38</v>
      </c>
      <c r="E6906" s="28">
        <v>1.23</v>
      </c>
      <c r="F6906" s="28">
        <v>5.99</v>
      </c>
      <c r="G6906" s="28">
        <v>88.97</v>
      </c>
      <c r="H6906" s="28" t="s">
        <v>47</v>
      </c>
      <c r="I6906" s="28">
        <v>4.84</v>
      </c>
      <c r="J6906" s="28">
        <v>9.82</v>
      </c>
      <c r="K6906" s="28">
        <v>246.08</v>
      </c>
      <c r="L6906" s="28">
        <v>14.43</v>
      </c>
      <c r="M6906" s="28" t="s">
        <v>46</v>
      </c>
      <c r="N6906" s="28">
        <v>25.36</v>
      </c>
    </row>
    <row r="6907">
      <c r="A6907" s="28">
        <v>6906.0</v>
      </c>
      <c r="B6907" s="28">
        <v>21.0</v>
      </c>
      <c r="C6907" s="28" t="s">
        <v>44</v>
      </c>
      <c r="D6907" s="28">
        <v>3.5</v>
      </c>
      <c r="E6907" s="28">
        <v>1.92</v>
      </c>
      <c r="F6907" s="28">
        <v>4.87</v>
      </c>
      <c r="G6907" s="28">
        <v>76.18</v>
      </c>
      <c r="H6907" s="28" t="s">
        <v>45</v>
      </c>
      <c r="I6907" s="28">
        <v>4.71</v>
      </c>
      <c r="J6907" s="28">
        <v>8.41</v>
      </c>
      <c r="K6907" s="28">
        <v>279.87</v>
      </c>
      <c r="L6907" s="28">
        <v>9.85</v>
      </c>
      <c r="M6907" s="28" t="s">
        <v>48</v>
      </c>
      <c r="N6907" s="28">
        <v>30.71</v>
      </c>
    </row>
    <row r="6908">
      <c r="A6908" s="28">
        <v>6907.0</v>
      </c>
      <c r="B6908" s="28">
        <v>18.0</v>
      </c>
      <c r="C6908" s="28" t="s">
        <v>52</v>
      </c>
      <c r="D6908" s="28">
        <v>7.68</v>
      </c>
      <c r="E6908" s="28">
        <v>6.95</v>
      </c>
      <c r="F6908" s="28">
        <v>4.14</v>
      </c>
      <c r="G6908" s="28">
        <v>98.71</v>
      </c>
      <c r="H6908" s="28" t="s">
        <v>47</v>
      </c>
      <c r="I6908" s="28">
        <v>0.6</v>
      </c>
      <c r="J6908" s="28">
        <v>11.57</v>
      </c>
      <c r="K6908" s="28">
        <v>217.26</v>
      </c>
      <c r="L6908" s="28">
        <v>18.68</v>
      </c>
      <c r="M6908" s="28" t="s">
        <v>46</v>
      </c>
      <c r="N6908" s="28">
        <v>43.93</v>
      </c>
    </row>
    <row r="6909">
      <c r="A6909" s="28">
        <v>6908.0</v>
      </c>
      <c r="B6909" s="28">
        <v>20.0</v>
      </c>
      <c r="C6909" s="28" t="s">
        <v>44</v>
      </c>
      <c r="D6909" s="28">
        <v>2.17</v>
      </c>
      <c r="E6909" s="28">
        <v>3.62</v>
      </c>
      <c r="F6909" s="28">
        <v>7.19</v>
      </c>
      <c r="G6909" s="28">
        <v>87.78</v>
      </c>
      <c r="H6909" s="28" t="s">
        <v>47</v>
      </c>
      <c r="I6909" s="28">
        <v>1.87</v>
      </c>
      <c r="J6909" s="28">
        <v>7.2</v>
      </c>
      <c r="K6909" s="28">
        <v>297.65</v>
      </c>
      <c r="L6909" s="28">
        <v>7.36</v>
      </c>
      <c r="M6909" s="28" t="s">
        <v>48</v>
      </c>
      <c r="N6909" s="28">
        <v>63.66</v>
      </c>
    </row>
    <row r="6910">
      <c r="A6910" s="28">
        <v>6909.0</v>
      </c>
      <c r="B6910" s="28">
        <v>18.0</v>
      </c>
      <c r="C6910" s="28" t="s">
        <v>49</v>
      </c>
      <c r="D6910" s="28">
        <v>5.96</v>
      </c>
      <c r="E6910" s="28">
        <v>9.56</v>
      </c>
      <c r="F6910" s="28">
        <v>5.34</v>
      </c>
      <c r="G6910" s="28">
        <v>61.86</v>
      </c>
      <c r="H6910" s="28" t="s">
        <v>45</v>
      </c>
      <c r="I6910" s="28">
        <v>2.33</v>
      </c>
      <c r="J6910" s="28">
        <v>9.06</v>
      </c>
      <c r="K6910" s="28">
        <v>245.25</v>
      </c>
      <c r="L6910" s="28">
        <v>12.33</v>
      </c>
      <c r="M6910" s="28" t="s">
        <v>50</v>
      </c>
      <c r="N6910" s="28">
        <v>90.7972957216817</v>
      </c>
    </row>
    <row r="6911">
      <c r="A6911" s="28">
        <v>6910.0</v>
      </c>
      <c r="B6911" s="28">
        <v>16.0</v>
      </c>
      <c r="C6911" s="28" t="s">
        <v>44</v>
      </c>
      <c r="D6911" s="28">
        <v>3.35</v>
      </c>
      <c r="E6911" s="28">
        <v>4.92</v>
      </c>
      <c r="F6911" s="28">
        <v>6.32</v>
      </c>
      <c r="G6911" s="28">
        <v>73.22</v>
      </c>
      <c r="H6911" s="28" t="s">
        <v>47</v>
      </c>
      <c r="I6911" s="28">
        <v>2.39</v>
      </c>
      <c r="J6911" s="28">
        <v>5.79</v>
      </c>
      <c r="K6911" s="28">
        <v>275.17</v>
      </c>
      <c r="L6911" s="28">
        <v>12.58</v>
      </c>
      <c r="M6911" s="28" t="s">
        <v>48</v>
      </c>
      <c r="N6911" s="28">
        <v>67.36</v>
      </c>
    </row>
    <row r="6912">
      <c r="A6912" s="28">
        <v>6911.0</v>
      </c>
      <c r="B6912" s="28">
        <v>22.0</v>
      </c>
      <c r="C6912" s="28" t="s">
        <v>44</v>
      </c>
      <c r="D6912" s="28">
        <v>3.89</v>
      </c>
      <c r="E6912" s="28">
        <v>4.86</v>
      </c>
      <c r="F6912" s="28">
        <v>5.93</v>
      </c>
      <c r="G6912" s="28">
        <v>82.54</v>
      </c>
      <c r="H6912" s="28" t="s">
        <v>51</v>
      </c>
      <c r="I6912" s="28">
        <v>1.49</v>
      </c>
      <c r="J6912" s="28">
        <v>6.06</v>
      </c>
      <c r="K6912" s="28">
        <v>287.55</v>
      </c>
      <c r="L6912" s="28">
        <v>9.05</v>
      </c>
      <c r="M6912" s="28" t="s">
        <v>48</v>
      </c>
      <c r="N6912" s="28">
        <v>67.88</v>
      </c>
    </row>
    <row r="6913">
      <c r="A6913" s="28">
        <v>6912.0</v>
      </c>
      <c r="B6913" s="28">
        <v>19.0</v>
      </c>
      <c r="C6913" s="28" t="s">
        <v>44</v>
      </c>
      <c r="D6913" s="28">
        <v>6.42</v>
      </c>
      <c r="E6913" s="28">
        <v>7.1</v>
      </c>
      <c r="F6913" s="28">
        <v>4.87</v>
      </c>
      <c r="G6913" s="28">
        <v>65.67</v>
      </c>
      <c r="H6913" s="28" t="s">
        <v>45</v>
      </c>
      <c r="I6913" s="28">
        <v>4.56</v>
      </c>
      <c r="J6913" s="28">
        <v>8.08</v>
      </c>
      <c r="K6913" s="28">
        <v>250.87</v>
      </c>
      <c r="L6913" s="28">
        <v>13.27</v>
      </c>
      <c r="M6913" s="28" t="s">
        <v>50</v>
      </c>
      <c r="N6913" s="28">
        <v>52.2946666647188</v>
      </c>
    </row>
    <row r="6914">
      <c r="A6914" s="28">
        <v>6913.0</v>
      </c>
      <c r="B6914" s="28">
        <v>22.0</v>
      </c>
      <c r="C6914" s="28" t="s">
        <v>49</v>
      </c>
      <c r="D6914" s="28">
        <v>2.37</v>
      </c>
      <c r="E6914" s="28">
        <v>7.91</v>
      </c>
      <c r="F6914" s="28">
        <v>6.54</v>
      </c>
      <c r="G6914" s="28">
        <v>60.1</v>
      </c>
      <c r="H6914" s="28" t="s">
        <v>45</v>
      </c>
      <c r="I6914" s="28">
        <v>4.54</v>
      </c>
      <c r="J6914" s="28">
        <v>3.55</v>
      </c>
      <c r="K6914" s="28">
        <v>268.55</v>
      </c>
      <c r="L6914" s="28">
        <v>4.64</v>
      </c>
      <c r="M6914" s="28" t="s">
        <v>48</v>
      </c>
      <c r="N6914" s="28">
        <v>82.11</v>
      </c>
    </row>
    <row r="6915">
      <c r="A6915" s="28">
        <v>6914.0</v>
      </c>
      <c r="B6915" s="28">
        <v>18.0</v>
      </c>
      <c r="C6915" s="28" t="s">
        <v>44</v>
      </c>
      <c r="D6915" s="28">
        <v>0.77</v>
      </c>
      <c r="E6915" s="28">
        <v>5.28</v>
      </c>
      <c r="F6915" s="28">
        <v>6.3</v>
      </c>
      <c r="G6915" s="28">
        <v>63.17</v>
      </c>
      <c r="H6915" s="28" t="s">
        <v>45</v>
      </c>
      <c r="I6915" s="28">
        <v>0.09</v>
      </c>
      <c r="J6915" s="28">
        <v>2.04</v>
      </c>
      <c r="K6915" s="28">
        <v>312.92</v>
      </c>
      <c r="L6915" s="28">
        <v>2.86</v>
      </c>
      <c r="M6915" s="28" t="s">
        <v>48</v>
      </c>
      <c r="N6915" s="28">
        <v>84.69</v>
      </c>
    </row>
    <row r="6916">
      <c r="A6916" s="28">
        <v>6915.0</v>
      </c>
      <c r="B6916" s="28">
        <v>20.0</v>
      </c>
      <c r="C6916" s="28" t="s">
        <v>49</v>
      </c>
      <c r="D6916" s="28">
        <v>4.16</v>
      </c>
      <c r="E6916" s="28">
        <v>2.93</v>
      </c>
      <c r="F6916" s="28">
        <v>7.12</v>
      </c>
      <c r="G6916" s="28">
        <v>80.97</v>
      </c>
      <c r="H6916" s="28" t="s">
        <v>47</v>
      </c>
      <c r="I6916" s="28">
        <v>3.25</v>
      </c>
      <c r="J6916" s="28">
        <v>6.51</v>
      </c>
      <c r="K6916" s="28">
        <v>280.74</v>
      </c>
      <c r="L6916" s="28">
        <v>9.01</v>
      </c>
      <c r="M6916" s="28" t="s">
        <v>48</v>
      </c>
      <c r="N6916" s="28">
        <v>58.5</v>
      </c>
    </row>
    <row r="6917">
      <c r="A6917" s="28">
        <v>6916.0</v>
      </c>
      <c r="B6917" s="28">
        <v>20.0</v>
      </c>
      <c r="C6917" s="28" t="s">
        <v>44</v>
      </c>
      <c r="D6917" s="28">
        <v>4.23</v>
      </c>
      <c r="E6917" s="28">
        <v>7.96</v>
      </c>
      <c r="F6917" s="28">
        <v>5.26</v>
      </c>
      <c r="G6917" s="28">
        <v>85.29</v>
      </c>
      <c r="H6917" s="28" t="s">
        <v>47</v>
      </c>
      <c r="I6917" s="28">
        <v>0.37</v>
      </c>
      <c r="J6917" s="28">
        <v>6.62</v>
      </c>
      <c r="K6917" s="28">
        <v>256.78</v>
      </c>
      <c r="L6917" s="28">
        <v>5.6</v>
      </c>
      <c r="M6917" s="28" t="s">
        <v>50</v>
      </c>
      <c r="N6917" s="28">
        <v>79.1</v>
      </c>
    </row>
    <row r="6918">
      <c r="A6918" s="28">
        <v>6917.0</v>
      </c>
      <c r="B6918" s="28">
        <v>17.0</v>
      </c>
      <c r="C6918" s="28" t="s">
        <v>44</v>
      </c>
      <c r="D6918" s="28">
        <v>6.38</v>
      </c>
      <c r="E6918" s="28">
        <v>3.88</v>
      </c>
      <c r="F6918" s="28">
        <v>5.07</v>
      </c>
      <c r="G6918" s="28">
        <v>63.72</v>
      </c>
      <c r="H6918" s="28" t="s">
        <v>45</v>
      </c>
      <c r="I6918" s="28">
        <v>2.99</v>
      </c>
      <c r="J6918" s="28">
        <v>9.29</v>
      </c>
      <c r="K6918" s="28">
        <v>234.8</v>
      </c>
      <c r="L6918" s="28">
        <v>13.71</v>
      </c>
      <c r="M6918" s="28" t="s">
        <v>46</v>
      </c>
      <c r="N6918" s="28">
        <v>37.16</v>
      </c>
    </row>
    <row r="6919">
      <c r="A6919" s="28">
        <v>6918.0</v>
      </c>
      <c r="B6919" s="28">
        <v>17.0</v>
      </c>
      <c r="C6919" s="28" t="s">
        <v>44</v>
      </c>
      <c r="D6919" s="28">
        <v>7.75</v>
      </c>
      <c r="E6919" s="28">
        <v>2.58</v>
      </c>
      <c r="F6919" s="28">
        <v>8.07</v>
      </c>
      <c r="G6919" s="28">
        <v>86.61</v>
      </c>
      <c r="H6919" s="28" t="s">
        <v>51</v>
      </c>
      <c r="I6919" s="28">
        <v>4.33</v>
      </c>
      <c r="J6919" s="28">
        <v>11.71</v>
      </c>
      <c r="K6919" s="28">
        <v>237.0</v>
      </c>
      <c r="L6919" s="28">
        <v>15.31</v>
      </c>
      <c r="M6919" s="28" t="s">
        <v>46</v>
      </c>
      <c r="N6919" s="28">
        <v>40.4</v>
      </c>
    </row>
    <row r="6920">
      <c r="A6920" s="28">
        <v>6919.0</v>
      </c>
      <c r="B6920" s="28">
        <v>19.0</v>
      </c>
      <c r="C6920" s="28" t="s">
        <v>44</v>
      </c>
      <c r="D6920" s="28">
        <v>0.44</v>
      </c>
      <c r="E6920" s="28">
        <v>6.68</v>
      </c>
      <c r="F6920" s="28">
        <v>7.51</v>
      </c>
      <c r="G6920" s="28">
        <v>84.68</v>
      </c>
      <c r="H6920" s="28" t="s">
        <v>51</v>
      </c>
      <c r="I6920" s="28">
        <v>3.25</v>
      </c>
      <c r="J6920" s="28">
        <v>5.24</v>
      </c>
      <c r="K6920" s="28">
        <v>310.18</v>
      </c>
      <c r="L6920" s="28">
        <v>3.81</v>
      </c>
      <c r="M6920" s="28" t="s">
        <v>48</v>
      </c>
      <c r="N6920" s="28">
        <v>100.0</v>
      </c>
    </row>
    <row r="6921">
      <c r="A6921" s="28">
        <v>6920.0</v>
      </c>
      <c r="B6921" s="28">
        <v>19.0</v>
      </c>
      <c r="C6921" s="28" t="s">
        <v>49</v>
      </c>
      <c r="D6921" s="28">
        <v>4.73</v>
      </c>
      <c r="E6921" s="28">
        <v>1.81</v>
      </c>
      <c r="F6921" s="28">
        <v>7.86</v>
      </c>
      <c r="G6921" s="28">
        <v>97.6</v>
      </c>
      <c r="H6921" s="28" t="s">
        <v>51</v>
      </c>
      <c r="I6921" s="28">
        <v>2.34</v>
      </c>
      <c r="J6921" s="28">
        <v>6.72</v>
      </c>
      <c r="K6921" s="28">
        <v>243.46</v>
      </c>
      <c r="L6921" s="28">
        <v>10.39</v>
      </c>
      <c r="M6921" s="28" t="s">
        <v>48</v>
      </c>
      <c r="N6921" s="28">
        <v>56.25</v>
      </c>
    </row>
    <row r="6922">
      <c r="A6922" s="28">
        <v>6921.0</v>
      </c>
      <c r="B6922" s="28">
        <v>19.0</v>
      </c>
      <c r="C6922" s="28" t="s">
        <v>49</v>
      </c>
      <c r="D6922" s="28">
        <v>5.45</v>
      </c>
      <c r="E6922" s="28">
        <v>9.74</v>
      </c>
      <c r="F6922" s="28">
        <v>4.62</v>
      </c>
      <c r="G6922" s="28">
        <v>93.63</v>
      </c>
      <c r="H6922" s="28" t="s">
        <v>47</v>
      </c>
      <c r="I6922" s="28">
        <v>4.79</v>
      </c>
      <c r="J6922" s="28">
        <v>10.25</v>
      </c>
      <c r="K6922" s="28">
        <v>266.6</v>
      </c>
      <c r="L6922" s="28">
        <v>11.97</v>
      </c>
      <c r="M6922" s="28" t="s">
        <v>50</v>
      </c>
      <c r="N6922" s="28">
        <v>97.0882737718381</v>
      </c>
    </row>
    <row r="6923">
      <c r="A6923" s="28">
        <v>6922.0</v>
      </c>
      <c r="B6923" s="28">
        <v>21.0</v>
      </c>
      <c r="C6923" s="28" t="s">
        <v>44</v>
      </c>
      <c r="D6923" s="28">
        <v>7.89</v>
      </c>
      <c r="E6923" s="28">
        <v>6.69</v>
      </c>
      <c r="F6923" s="28">
        <v>5.12</v>
      </c>
      <c r="G6923" s="28">
        <v>97.73</v>
      </c>
      <c r="H6923" s="28" t="s">
        <v>51</v>
      </c>
      <c r="I6923" s="28">
        <v>3.73</v>
      </c>
      <c r="J6923" s="28">
        <v>9.58</v>
      </c>
      <c r="K6923" s="28">
        <v>223.58</v>
      </c>
      <c r="L6923" s="28">
        <v>18.51</v>
      </c>
      <c r="M6923" s="28" t="s">
        <v>46</v>
      </c>
      <c r="N6923" s="28">
        <v>43.97</v>
      </c>
    </row>
    <row r="6924">
      <c r="A6924" s="28">
        <v>6923.0</v>
      </c>
      <c r="B6924" s="28">
        <v>17.0</v>
      </c>
      <c r="C6924" s="28" t="s">
        <v>49</v>
      </c>
      <c r="D6924" s="28">
        <v>7.54</v>
      </c>
      <c r="E6924" s="28">
        <v>9.87</v>
      </c>
      <c r="F6924" s="28">
        <v>6.88</v>
      </c>
      <c r="G6924" s="28">
        <v>98.64</v>
      </c>
      <c r="H6924" s="28" t="s">
        <v>45</v>
      </c>
      <c r="I6924" s="28">
        <v>1.25</v>
      </c>
      <c r="J6924" s="28">
        <v>13.48</v>
      </c>
      <c r="K6924" s="28">
        <v>233.26</v>
      </c>
      <c r="L6924" s="28">
        <v>17.91</v>
      </c>
      <c r="M6924" s="28" t="s">
        <v>46</v>
      </c>
      <c r="N6924" s="28">
        <v>86.0439728017267</v>
      </c>
    </row>
    <row r="6925">
      <c r="A6925" s="28">
        <v>6924.0</v>
      </c>
      <c r="B6925" s="28">
        <v>21.0</v>
      </c>
      <c r="C6925" s="28" t="s">
        <v>49</v>
      </c>
      <c r="D6925" s="28">
        <v>5.7</v>
      </c>
      <c r="E6925" s="28">
        <v>4.05</v>
      </c>
      <c r="F6925" s="28">
        <v>8.29</v>
      </c>
      <c r="G6925" s="28">
        <v>77.63</v>
      </c>
      <c r="H6925" s="28" t="s">
        <v>45</v>
      </c>
      <c r="I6925" s="28">
        <v>1.93</v>
      </c>
      <c r="J6925" s="28">
        <v>8.13</v>
      </c>
      <c r="K6925" s="28">
        <v>251.11</v>
      </c>
      <c r="L6925" s="28">
        <v>11.86</v>
      </c>
      <c r="M6925" s="28" t="s">
        <v>46</v>
      </c>
      <c r="N6925" s="28">
        <v>56.94</v>
      </c>
    </row>
    <row r="6926">
      <c r="A6926" s="28">
        <v>6925.0</v>
      </c>
      <c r="B6926" s="28">
        <v>22.0</v>
      </c>
      <c r="C6926" s="28" t="s">
        <v>44</v>
      </c>
      <c r="D6926" s="28">
        <v>4.17</v>
      </c>
      <c r="E6926" s="28">
        <v>9.74</v>
      </c>
      <c r="F6926" s="28">
        <v>8.46</v>
      </c>
      <c r="G6926" s="28">
        <v>79.52</v>
      </c>
      <c r="H6926" s="28" t="s">
        <v>51</v>
      </c>
      <c r="I6926" s="28">
        <v>3.8</v>
      </c>
      <c r="J6926" s="28">
        <v>9.36</v>
      </c>
      <c r="K6926" s="28">
        <v>281.17</v>
      </c>
      <c r="L6926" s="28">
        <v>10.21</v>
      </c>
      <c r="M6926" s="28" t="s">
        <v>48</v>
      </c>
      <c r="N6926" s="28">
        <v>100.0</v>
      </c>
    </row>
    <row r="6927">
      <c r="A6927" s="28">
        <v>6926.0</v>
      </c>
      <c r="B6927" s="28">
        <v>18.0</v>
      </c>
      <c r="C6927" s="28" t="s">
        <v>44</v>
      </c>
      <c r="D6927" s="28">
        <v>1.29</v>
      </c>
      <c r="E6927" s="28">
        <v>2.31</v>
      </c>
      <c r="F6927" s="28">
        <v>8.16</v>
      </c>
      <c r="G6927" s="28">
        <v>71.26</v>
      </c>
      <c r="H6927" s="28" t="s">
        <v>51</v>
      </c>
      <c r="I6927" s="28">
        <v>0.1</v>
      </c>
      <c r="J6927" s="28">
        <v>3.24</v>
      </c>
      <c r="K6927" s="28">
        <v>293.53</v>
      </c>
      <c r="L6927" s="28">
        <v>2.79</v>
      </c>
      <c r="M6927" s="28" t="s">
        <v>48</v>
      </c>
      <c r="N6927" s="28">
        <v>79.2167326413569</v>
      </c>
    </row>
    <row r="6928">
      <c r="A6928" s="28">
        <v>6927.0</v>
      </c>
      <c r="B6928" s="28">
        <v>23.0</v>
      </c>
      <c r="C6928" s="28" t="s">
        <v>49</v>
      </c>
      <c r="D6928" s="28">
        <v>3.07</v>
      </c>
      <c r="E6928" s="28">
        <v>1.37</v>
      </c>
      <c r="F6928" s="28">
        <v>4.22</v>
      </c>
      <c r="G6928" s="28">
        <v>80.34</v>
      </c>
      <c r="H6928" s="28" t="s">
        <v>51</v>
      </c>
      <c r="I6928" s="28">
        <v>0.32</v>
      </c>
      <c r="J6928" s="28">
        <v>8.82</v>
      </c>
      <c r="K6928" s="28">
        <v>289.8</v>
      </c>
      <c r="L6928" s="28">
        <v>10.03</v>
      </c>
      <c r="M6928" s="28" t="s">
        <v>48</v>
      </c>
      <c r="N6928" s="28">
        <v>37.74</v>
      </c>
    </row>
    <row r="6929">
      <c r="A6929" s="28">
        <v>6928.0</v>
      </c>
      <c r="B6929" s="28">
        <v>17.0</v>
      </c>
      <c r="C6929" s="28" t="s">
        <v>44</v>
      </c>
      <c r="D6929" s="28">
        <v>4.68</v>
      </c>
      <c r="E6929" s="28">
        <v>1.3</v>
      </c>
      <c r="F6929" s="28">
        <v>8.1</v>
      </c>
      <c r="G6929" s="28">
        <v>66.03</v>
      </c>
      <c r="H6929" s="28" t="s">
        <v>51</v>
      </c>
      <c r="I6929" s="28">
        <v>4.3</v>
      </c>
      <c r="J6929" s="28">
        <v>9.81</v>
      </c>
      <c r="K6929" s="28">
        <v>277.03</v>
      </c>
      <c r="L6929" s="28">
        <v>10.37</v>
      </c>
      <c r="M6929" s="28" t="s">
        <v>48</v>
      </c>
      <c r="N6929" s="28">
        <v>26.11</v>
      </c>
    </row>
    <row r="6930">
      <c r="A6930" s="28">
        <v>6929.0</v>
      </c>
      <c r="B6930" s="28">
        <v>23.0</v>
      </c>
      <c r="C6930" s="28" t="s">
        <v>44</v>
      </c>
      <c r="D6930" s="28">
        <v>5.8</v>
      </c>
      <c r="E6930" s="28">
        <v>5.18</v>
      </c>
      <c r="F6930" s="28">
        <v>8.5</v>
      </c>
      <c r="G6930" s="28">
        <v>86.86</v>
      </c>
      <c r="H6930" s="28" t="s">
        <v>47</v>
      </c>
      <c r="I6930" s="28">
        <v>0.21</v>
      </c>
      <c r="J6930" s="28">
        <v>8.6</v>
      </c>
      <c r="K6930" s="28">
        <v>236.91</v>
      </c>
      <c r="L6930" s="28">
        <v>13.14</v>
      </c>
      <c r="M6930" s="28" t="s">
        <v>46</v>
      </c>
      <c r="N6930" s="28">
        <v>66.58</v>
      </c>
    </row>
    <row r="6931">
      <c r="A6931" s="28">
        <v>6930.0</v>
      </c>
      <c r="B6931" s="28">
        <v>20.0</v>
      </c>
      <c r="C6931" s="28" t="s">
        <v>44</v>
      </c>
      <c r="D6931" s="28">
        <v>5.08</v>
      </c>
      <c r="E6931" s="28">
        <v>1.75</v>
      </c>
      <c r="F6931" s="28">
        <v>4.28</v>
      </c>
      <c r="G6931" s="28">
        <v>61.0</v>
      </c>
      <c r="H6931" s="28" t="s">
        <v>51</v>
      </c>
      <c r="I6931" s="28">
        <v>3.39</v>
      </c>
      <c r="J6931" s="28">
        <v>8.19</v>
      </c>
      <c r="K6931" s="28">
        <v>251.64</v>
      </c>
      <c r="L6931" s="28">
        <v>10.71</v>
      </c>
      <c r="M6931" s="28" t="s">
        <v>46</v>
      </c>
      <c r="N6931" s="28">
        <v>23.56</v>
      </c>
    </row>
    <row r="6932">
      <c r="A6932" s="28">
        <v>6931.0</v>
      </c>
      <c r="B6932" s="28">
        <v>17.0</v>
      </c>
      <c r="C6932" s="28" t="s">
        <v>49</v>
      </c>
      <c r="D6932" s="28">
        <v>5.71</v>
      </c>
      <c r="E6932" s="28">
        <v>5.61</v>
      </c>
      <c r="F6932" s="28">
        <v>6.08</v>
      </c>
      <c r="G6932" s="28">
        <v>69.43</v>
      </c>
      <c r="H6932" s="28" t="s">
        <v>47</v>
      </c>
      <c r="I6932" s="28">
        <v>1.59</v>
      </c>
      <c r="J6932" s="28">
        <v>6.73</v>
      </c>
      <c r="K6932" s="28">
        <v>267.93</v>
      </c>
      <c r="L6932" s="28">
        <v>10.64</v>
      </c>
      <c r="M6932" s="28" t="s">
        <v>46</v>
      </c>
      <c r="N6932" s="28">
        <v>52.16</v>
      </c>
    </row>
    <row r="6933">
      <c r="A6933" s="28">
        <v>6932.0</v>
      </c>
      <c r="B6933" s="28">
        <v>22.0</v>
      </c>
      <c r="C6933" s="28" t="s">
        <v>44</v>
      </c>
      <c r="D6933" s="28">
        <v>3.43</v>
      </c>
      <c r="E6933" s="28">
        <v>3.95</v>
      </c>
      <c r="F6933" s="28">
        <v>6.68</v>
      </c>
      <c r="G6933" s="28">
        <v>68.32</v>
      </c>
      <c r="H6933" s="28" t="s">
        <v>45</v>
      </c>
      <c r="I6933" s="28">
        <v>4.13</v>
      </c>
      <c r="J6933" s="28">
        <v>5.69</v>
      </c>
      <c r="K6933" s="28">
        <v>289.65</v>
      </c>
      <c r="L6933" s="28">
        <v>8.94</v>
      </c>
      <c r="M6933" s="28" t="s">
        <v>48</v>
      </c>
      <c r="N6933" s="28">
        <v>77.5928401516318</v>
      </c>
    </row>
    <row r="6934">
      <c r="A6934" s="28">
        <v>6933.0</v>
      </c>
      <c r="B6934" s="28">
        <v>17.0</v>
      </c>
      <c r="C6934" s="28" t="s">
        <v>44</v>
      </c>
      <c r="D6934" s="28">
        <v>5.82</v>
      </c>
      <c r="E6934" s="28">
        <v>4.02</v>
      </c>
      <c r="F6934" s="28">
        <v>5.16</v>
      </c>
      <c r="G6934" s="28">
        <v>97.52</v>
      </c>
      <c r="H6934" s="28" t="s">
        <v>47</v>
      </c>
      <c r="I6934" s="28">
        <v>4.24</v>
      </c>
      <c r="J6934" s="28">
        <v>8.27</v>
      </c>
      <c r="K6934" s="28">
        <v>241.97</v>
      </c>
      <c r="L6934" s="28">
        <v>10.99</v>
      </c>
      <c r="M6934" s="28" t="s">
        <v>46</v>
      </c>
      <c r="N6934" s="28">
        <v>47.72</v>
      </c>
    </row>
    <row r="6935">
      <c r="A6935" s="28">
        <v>6934.0</v>
      </c>
      <c r="B6935" s="28">
        <v>21.0</v>
      </c>
      <c r="C6935" s="28" t="s">
        <v>44</v>
      </c>
      <c r="D6935" s="28">
        <v>1.15</v>
      </c>
      <c r="E6935" s="28">
        <v>6.72</v>
      </c>
      <c r="F6935" s="28">
        <v>6.58</v>
      </c>
      <c r="G6935" s="28">
        <v>65.8</v>
      </c>
      <c r="H6935" s="28" t="s">
        <v>45</v>
      </c>
      <c r="I6935" s="28">
        <v>4.77</v>
      </c>
      <c r="J6935" s="28">
        <v>4.41</v>
      </c>
      <c r="K6935" s="28">
        <v>294.05</v>
      </c>
      <c r="L6935" s="28">
        <v>4.97</v>
      </c>
      <c r="M6935" s="28" t="s">
        <v>48</v>
      </c>
      <c r="N6935" s="28">
        <v>84.89</v>
      </c>
    </row>
    <row r="6936">
      <c r="A6936" s="28">
        <v>6935.0</v>
      </c>
      <c r="B6936" s="28">
        <v>18.0</v>
      </c>
      <c r="C6936" s="28" t="s">
        <v>44</v>
      </c>
      <c r="D6936" s="28">
        <v>1.3</v>
      </c>
      <c r="E6936" s="28">
        <v>2.47</v>
      </c>
      <c r="F6936" s="28">
        <v>8.43</v>
      </c>
      <c r="G6936" s="28">
        <v>95.63</v>
      </c>
      <c r="H6936" s="28" t="s">
        <v>51</v>
      </c>
      <c r="I6936" s="28">
        <v>0.48</v>
      </c>
      <c r="J6936" s="28">
        <v>3.0</v>
      </c>
      <c r="K6936" s="28">
        <v>307.23</v>
      </c>
      <c r="L6936" s="28">
        <v>4.07</v>
      </c>
      <c r="M6936" s="28" t="s">
        <v>48</v>
      </c>
      <c r="N6936" s="28">
        <v>82.7</v>
      </c>
    </row>
    <row r="6937">
      <c r="A6937" s="28">
        <v>6936.0</v>
      </c>
      <c r="B6937" s="28">
        <v>24.0</v>
      </c>
      <c r="C6937" s="28" t="s">
        <v>44</v>
      </c>
      <c r="D6937" s="28">
        <v>1.3</v>
      </c>
      <c r="E6937" s="28">
        <v>7.9</v>
      </c>
      <c r="F6937" s="28">
        <v>8.33</v>
      </c>
      <c r="G6937" s="28">
        <v>64.97</v>
      </c>
      <c r="H6937" s="28" t="s">
        <v>51</v>
      </c>
      <c r="I6937" s="28">
        <v>2.11</v>
      </c>
      <c r="J6937" s="28">
        <v>4.69</v>
      </c>
      <c r="K6937" s="28">
        <v>307.7</v>
      </c>
      <c r="L6937" s="28">
        <v>6.95</v>
      </c>
      <c r="M6937" s="28" t="s">
        <v>48</v>
      </c>
      <c r="N6937" s="28">
        <v>100.0</v>
      </c>
    </row>
    <row r="6938">
      <c r="A6938" s="28">
        <v>6937.0</v>
      </c>
      <c r="B6938" s="28">
        <v>18.0</v>
      </c>
      <c r="C6938" s="28" t="s">
        <v>49</v>
      </c>
      <c r="D6938" s="28">
        <v>7.13</v>
      </c>
      <c r="E6938" s="28">
        <v>6.24</v>
      </c>
      <c r="F6938" s="28">
        <v>8.7</v>
      </c>
      <c r="G6938" s="28">
        <v>86.03</v>
      </c>
      <c r="H6938" s="28" t="s">
        <v>45</v>
      </c>
      <c r="I6938" s="28">
        <v>2.87</v>
      </c>
      <c r="J6938" s="28">
        <v>11.47</v>
      </c>
      <c r="K6938" s="28">
        <v>233.85</v>
      </c>
      <c r="L6938" s="28">
        <v>12.91</v>
      </c>
      <c r="M6938" s="28" t="s">
        <v>46</v>
      </c>
      <c r="N6938" s="28">
        <v>65.55</v>
      </c>
    </row>
    <row r="6939">
      <c r="A6939" s="28">
        <v>6938.0</v>
      </c>
      <c r="B6939" s="28">
        <v>18.0</v>
      </c>
      <c r="C6939" s="28" t="s">
        <v>44</v>
      </c>
      <c r="D6939" s="28">
        <v>0.61</v>
      </c>
      <c r="E6939" s="28">
        <v>9.23</v>
      </c>
      <c r="F6939" s="28">
        <v>6.42</v>
      </c>
      <c r="G6939" s="28">
        <v>72.8</v>
      </c>
      <c r="H6939" s="28" t="s">
        <v>47</v>
      </c>
      <c r="I6939" s="28">
        <v>4.58</v>
      </c>
      <c r="J6939" s="28">
        <v>3.47</v>
      </c>
      <c r="K6939" s="28">
        <v>336.01</v>
      </c>
      <c r="L6939" s="28">
        <v>4.69</v>
      </c>
      <c r="M6939" s="28" t="s">
        <v>48</v>
      </c>
      <c r="N6939" s="28">
        <v>98.96</v>
      </c>
    </row>
    <row r="6940">
      <c r="A6940" s="28">
        <v>6939.0</v>
      </c>
      <c r="B6940" s="28">
        <v>20.0</v>
      </c>
      <c r="C6940" s="28" t="s">
        <v>49</v>
      </c>
      <c r="D6940" s="28">
        <v>6.41</v>
      </c>
      <c r="E6940" s="28">
        <v>4.28</v>
      </c>
      <c r="F6940" s="28">
        <v>6.05</v>
      </c>
      <c r="G6940" s="28">
        <v>72.64</v>
      </c>
      <c r="H6940" s="28" t="s">
        <v>45</v>
      </c>
      <c r="I6940" s="28">
        <v>1.33</v>
      </c>
      <c r="J6940" s="28">
        <v>8.57</v>
      </c>
      <c r="K6940" s="28">
        <v>249.55</v>
      </c>
      <c r="L6940" s="28">
        <v>13.29</v>
      </c>
      <c r="M6940" s="28" t="s">
        <v>46</v>
      </c>
      <c r="N6940" s="28">
        <v>35.14</v>
      </c>
    </row>
    <row r="6941">
      <c r="A6941" s="28">
        <v>6940.0</v>
      </c>
      <c r="B6941" s="28">
        <v>22.0</v>
      </c>
      <c r="C6941" s="28" t="s">
        <v>44</v>
      </c>
      <c r="D6941" s="28">
        <v>1.87</v>
      </c>
      <c r="E6941" s="28">
        <v>9.84</v>
      </c>
      <c r="F6941" s="28">
        <v>7.33</v>
      </c>
      <c r="G6941" s="28">
        <v>99.93</v>
      </c>
      <c r="H6941" s="28" t="s">
        <v>51</v>
      </c>
      <c r="I6941" s="28">
        <v>0.36</v>
      </c>
      <c r="J6941" s="28">
        <v>5.61</v>
      </c>
      <c r="K6941" s="28">
        <v>289.16</v>
      </c>
      <c r="L6941" s="28">
        <v>2.03</v>
      </c>
      <c r="M6941" s="28" t="s">
        <v>48</v>
      </c>
      <c r="N6941" s="28">
        <v>100.0</v>
      </c>
    </row>
    <row r="6942">
      <c r="A6942" s="28">
        <v>6941.0</v>
      </c>
      <c r="B6942" s="28">
        <v>23.0</v>
      </c>
      <c r="C6942" s="28" t="s">
        <v>49</v>
      </c>
      <c r="D6942" s="28">
        <v>3.75</v>
      </c>
      <c r="E6942" s="28">
        <v>6.18</v>
      </c>
      <c r="F6942" s="28">
        <v>6.08</v>
      </c>
      <c r="G6942" s="28">
        <v>69.04</v>
      </c>
      <c r="H6942" s="28" t="s">
        <v>47</v>
      </c>
      <c r="I6942" s="28">
        <v>1.01</v>
      </c>
      <c r="J6942" s="28">
        <v>4.9</v>
      </c>
      <c r="K6942" s="28">
        <v>285.58</v>
      </c>
      <c r="L6942" s="28">
        <v>6.76</v>
      </c>
      <c r="M6942" s="28" t="s">
        <v>48</v>
      </c>
      <c r="N6942" s="28">
        <v>58.94</v>
      </c>
    </row>
    <row r="6943">
      <c r="A6943" s="28">
        <v>6942.0</v>
      </c>
      <c r="B6943" s="28">
        <v>22.0</v>
      </c>
      <c r="C6943" s="28" t="s">
        <v>49</v>
      </c>
      <c r="D6943" s="28">
        <v>7.33</v>
      </c>
      <c r="E6943" s="28">
        <v>9.76</v>
      </c>
      <c r="F6943" s="28">
        <v>4.21</v>
      </c>
      <c r="G6943" s="28">
        <v>68.1</v>
      </c>
      <c r="H6943" s="28" t="s">
        <v>45</v>
      </c>
      <c r="I6943" s="28">
        <v>2.48</v>
      </c>
      <c r="J6943" s="28">
        <v>10.03</v>
      </c>
      <c r="K6943" s="28">
        <v>232.62</v>
      </c>
      <c r="L6943" s="28">
        <v>17.03</v>
      </c>
      <c r="M6943" s="28" t="s">
        <v>50</v>
      </c>
      <c r="N6943" s="28">
        <v>66.123877108596</v>
      </c>
    </row>
    <row r="6944">
      <c r="A6944" s="28">
        <v>6943.0</v>
      </c>
      <c r="B6944" s="28">
        <v>24.0</v>
      </c>
      <c r="C6944" s="28" t="s">
        <v>44</v>
      </c>
      <c r="D6944" s="28">
        <v>4.69</v>
      </c>
      <c r="E6944" s="28">
        <v>1.24</v>
      </c>
      <c r="F6944" s="28">
        <v>7.6</v>
      </c>
      <c r="G6944" s="28">
        <v>83.57</v>
      </c>
      <c r="H6944" s="28" t="s">
        <v>47</v>
      </c>
      <c r="I6944" s="28">
        <v>3.41</v>
      </c>
      <c r="J6944" s="28">
        <v>8.33</v>
      </c>
      <c r="K6944" s="28">
        <v>256.95</v>
      </c>
      <c r="L6944" s="28">
        <v>11.03</v>
      </c>
      <c r="M6944" s="28" t="s">
        <v>48</v>
      </c>
      <c r="N6944" s="28">
        <v>50.55</v>
      </c>
    </row>
    <row r="6945">
      <c r="A6945" s="28">
        <v>6944.0</v>
      </c>
      <c r="B6945" s="28">
        <v>20.0</v>
      </c>
      <c r="C6945" s="28" t="s">
        <v>49</v>
      </c>
      <c r="D6945" s="28">
        <v>1.68</v>
      </c>
      <c r="E6945" s="28">
        <v>7.55</v>
      </c>
      <c r="F6945" s="28">
        <v>5.4</v>
      </c>
      <c r="G6945" s="28">
        <v>89.63</v>
      </c>
      <c r="H6945" s="28" t="s">
        <v>51</v>
      </c>
      <c r="I6945" s="28">
        <v>3.45</v>
      </c>
      <c r="J6945" s="28">
        <v>4.36</v>
      </c>
      <c r="K6945" s="28">
        <v>308.85</v>
      </c>
      <c r="L6945" s="28">
        <v>7.4</v>
      </c>
      <c r="M6945" s="28" t="s">
        <v>50</v>
      </c>
      <c r="N6945" s="28">
        <v>90.8</v>
      </c>
    </row>
    <row r="6946">
      <c r="A6946" s="28">
        <v>6945.0</v>
      </c>
      <c r="B6946" s="28">
        <v>18.0</v>
      </c>
      <c r="C6946" s="28" t="s">
        <v>49</v>
      </c>
      <c r="D6946" s="28">
        <v>2.27</v>
      </c>
      <c r="E6946" s="28">
        <v>8.35</v>
      </c>
      <c r="F6946" s="28">
        <v>4.25</v>
      </c>
      <c r="G6946" s="28">
        <v>99.3</v>
      </c>
      <c r="H6946" s="28" t="s">
        <v>47</v>
      </c>
      <c r="I6946" s="28">
        <v>0.37</v>
      </c>
      <c r="J6946" s="28">
        <v>5.0</v>
      </c>
      <c r="K6946" s="28">
        <v>307.52</v>
      </c>
      <c r="L6946" s="28">
        <v>5.23</v>
      </c>
      <c r="M6946" s="28" t="s">
        <v>50</v>
      </c>
      <c r="N6946" s="28">
        <v>83.27</v>
      </c>
    </row>
    <row r="6947">
      <c r="A6947" s="28">
        <v>6946.0</v>
      </c>
      <c r="B6947" s="28">
        <v>21.0</v>
      </c>
      <c r="C6947" s="28" t="s">
        <v>49</v>
      </c>
      <c r="D6947" s="28">
        <v>7.36</v>
      </c>
      <c r="E6947" s="28">
        <v>1.48</v>
      </c>
      <c r="F6947" s="28">
        <v>4.1</v>
      </c>
      <c r="G6947" s="28">
        <v>88.06</v>
      </c>
      <c r="H6947" s="28" t="s">
        <v>51</v>
      </c>
      <c r="I6947" s="28">
        <v>3.81</v>
      </c>
      <c r="J6947" s="28">
        <v>12.6</v>
      </c>
      <c r="K6947" s="28">
        <v>233.84</v>
      </c>
      <c r="L6947" s="28">
        <v>17.27</v>
      </c>
      <c r="M6947" s="28" t="s">
        <v>46</v>
      </c>
      <c r="N6947" s="28">
        <v>9.12</v>
      </c>
    </row>
    <row r="6948">
      <c r="A6948" s="28">
        <v>6947.0</v>
      </c>
      <c r="B6948" s="28">
        <v>20.0</v>
      </c>
      <c r="C6948" s="28" t="s">
        <v>44</v>
      </c>
      <c r="D6948" s="28">
        <v>3.42</v>
      </c>
      <c r="E6948" s="28">
        <v>6.21</v>
      </c>
      <c r="F6948" s="28">
        <v>8.66</v>
      </c>
      <c r="G6948" s="28">
        <v>82.47</v>
      </c>
      <c r="H6948" s="28" t="s">
        <v>51</v>
      </c>
      <c r="I6948" s="28">
        <v>3.3</v>
      </c>
      <c r="J6948" s="28">
        <v>9.09</v>
      </c>
      <c r="K6948" s="28">
        <v>269.19</v>
      </c>
      <c r="L6948" s="28">
        <v>9.31</v>
      </c>
      <c r="M6948" s="28" t="s">
        <v>48</v>
      </c>
      <c r="N6948" s="28">
        <v>85.09</v>
      </c>
    </row>
    <row r="6949">
      <c r="A6949" s="28">
        <v>6948.0</v>
      </c>
      <c r="B6949" s="28">
        <v>19.0</v>
      </c>
      <c r="C6949" s="28" t="s">
        <v>52</v>
      </c>
      <c r="D6949" s="28">
        <v>4.7</v>
      </c>
      <c r="E6949" s="28">
        <v>8.22</v>
      </c>
      <c r="F6949" s="28">
        <v>5.26</v>
      </c>
      <c r="G6949" s="28">
        <v>76.37</v>
      </c>
      <c r="H6949" s="28" t="s">
        <v>45</v>
      </c>
      <c r="I6949" s="28">
        <v>2.04</v>
      </c>
      <c r="J6949" s="28">
        <v>9.84</v>
      </c>
      <c r="K6949" s="28">
        <v>264.73</v>
      </c>
      <c r="L6949" s="28">
        <v>9.93</v>
      </c>
      <c r="M6949" s="28" t="s">
        <v>50</v>
      </c>
      <c r="N6949" s="28">
        <v>69.16</v>
      </c>
    </row>
    <row r="6950">
      <c r="A6950" s="28">
        <v>6949.0</v>
      </c>
      <c r="B6950" s="28">
        <v>17.0</v>
      </c>
      <c r="C6950" s="28" t="s">
        <v>49</v>
      </c>
      <c r="D6950" s="28">
        <v>3.68</v>
      </c>
      <c r="E6950" s="28">
        <v>6.05</v>
      </c>
      <c r="F6950" s="28">
        <v>6.24</v>
      </c>
      <c r="G6950" s="28">
        <v>83.8</v>
      </c>
      <c r="H6950" s="28" t="s">
        <v>47</v>
      </c>
      <c r="I6950" s="28">
        <v>2.86</v>
      </c>
      <c r="J6950" s="28">
        <v>5.17</v>
      </c>
      <c r="K6950" s="28">
        <v>266.28</v>
      </c>
      <c r="L6950" s="28">
        <v>8.05</v>
      </c>
      <c r="M6950" s="28" t="s">
        <v>48</v>
      </c>
      <c r="N6950" s="28">
        <v>72.64</v>
      </c>
    </row>
    <row r="6951">
      <c r="A6951" s="28">
        <v>6950.0</v>
      </c>
      <c r="B6951" s="28">
        <v>22.0</v>
      </c>
      <c r="C6951" s="28" t="s">
        <v>52</v>
      </c>
      <c r="D6951" s="28">
        <v>3.03</v>
      </c>
      <c r="E6951" s="28">
        <v>1.57</v>
      </c>
      <c r="F6951" s="28">
        <v>8.75</v>
      </c>
      <c r="G6951" s="28">
        <v>84.03</v>
      </c>
      <c r="H6951" s="28" t="s">
        <v>45</v>
      </c>
      <c r="I6951" s="28">
        <v>3.84</v>
      </c>
      <c r="J6951" s="28">
        <v>5.48</v>
      </c>
      <c r="K6951" s="28">
        <v>285.91</v>
      </c>
      <c r="L6951" s="28">
        <v>6.85</v>
      </c>
      <c r="M6951" s="28" t="s">
        <v>48</v>
      </c>
      <c r="N6951" s="28">
        <v>60.34</v>
      </c>
    </row>
    <row r="6952">
      <c r="A6952" s="28">
        <v>6951.0</v>
      </c>
      <c r="B6952" s="28">
        <v>20.0</v>
      </c>
      <c r="C6952" s="28" t="s">
        <v>49</v>
      </c>
      <c r="D6952" s="28">
        <v>1.79</v>
      </c>
      <c r="E6952" s="28">
        <v>7.24</v>
      </c>
      <c r="F6952" s="28">
        <v>6.34</v>
      </c>
      <c r="G6952" s="28">
        <v>68.71</v>
      </c>
      <c r="H6952" s="28" t="s">
        <v>51</v>
      </c>
      <c r="I6952" s="28">
        <v>1.31</v>
      </c>
      <c r="J6952" s="28">
        <v>6.35</v>
      </c>
      <c r="K6952" s="28">
        <v>306.06</v>
      </c>
      <c r="L6952" s="28">
        <v>6.04</v>
      </c>
      <c r="M6952" s="28" t="s">
        <v>48</v>
      </c>
      <c r="N6952" s="28">
        <v>89.63</v>
      </c>
    </row>
    <row r="6953">
      <c r="A6953" s="28">
        <v>6952.0</v>
      </c>
      <c r="B6953" s="28">
        <v>19.0</v>
      </c>
      <c r="C6953" s="28" t="s">
        <v>44</v>
      </c>
      <c r="D6953" s="28">
        <v>5.49</v>
      </c>
      <c r="E6953" s="28">
        <v>1.55</v>
      </c>
      <c r="F6953" s="28">
        <v>4.39</v>
      </c>
      <c r="G6953" s="28">
        <v>86.85</v>
      </c>
      <c r="H6953" s="28" t="s">
        <v>45</v>
      </c>
      <c r="I6953" s="28">
        <v>4.7</v>
      </c>
      <c r="J6953" s="28">
        <v>11.36</v>
      </c>
      <c r="K6953" s="28">
        <v>234.35</v>
      </c>
      <c r="L6953" s="28">
        <v>14.03</v>
      </c>
      <c r="M6953" s="28" t="s">
        <v>46</v>
      </c>
      <c r="N6953" s="28">
        <v>26.74</v>
      </c>
    </row>
    <row r="6954">
      <c r="A6954" s="28">
        <v>6953.0</v>
      </c>
      <c r="B6954" s="28">
        <v>23.0</v>
      </c>
      <c r="C6954" s="28" t="s">
        <v>49</v>
      </c>
      <c r="D6954" s="28">
        <v>5.75</v>
      </c>
      <c r="E6954" s="28">
        <v>8.36</v>
      </c>
      <c r="F6954" s="28">
        <v>6.76</v>
      </c>
      <c r="G6954" s="28">
        <v>68.18</v>
      </c>
      <c r="H6954" s="28" t="s">
        <v>45</v>
      </c>
      <c r="I6954" s="28">
        <v>0.69</v>
      </c>
      <c r="J6954" s="28">
        <v>7.96</v>
      </c>
      <c r="K6954" s="28">
        <v>258.16</v>
      </c>
      <c r="L6954" s="28">
        <v>12.61</v>
      </c>
      <c r="M6954" s="28" t="s">
        <v>46</v>
      </c>
      <c r="N6954" s="28">
        <v>88.6282212889169</v>
      </c>
    </row>
    <row r="6955">
      <c r="A6955" s="28">
        <v>6954.0</v>
      </c>
      <c r="B6955" s="28">
        <v>24.0</v>
      </c>
      <c r="C6955" s="28" t="s">
        <v>49</v>
      </c>
      <c r="D6955" s="28">
        <v>2.2</v>
      </c>
      <c r="E6955" s="28">
        <v>1.39</v>
      </c>
      <c r="F6955" s="28">
        <v>4.44</v>
      </c>
      <c r="G6955" s="28">
        <v>79.6</v>
      </c>
      <c r="H6955" s="28" t="s">
        <v>45</v>
      </c>
      <c r="I6955" s="28">
        <v>4.51</v>
      </c>
      <c r="J6955" s="28">
        <v>7.69</v>
      </c>
      <c r="K6955" s="28">
        <v>289.86</v>
      </c>
      <c r="L6955" s="28">
        <v>7.34</v>
      </c>
      <c r="M6955" s="28" t="s">
        <v>48</v>
      </c>
      <c r="N6955" s="28">
        <v>44.34</v>
      </c>
    </row>
    <row r="6956">
      <c r="A6956" s="28">
        <v>6955.0</v>
      </c>
      <c r="B6956" s="28">
        <v>24.0</v>
      </c>
      <c r="C6956" s="28" t="s">
        <v>52</v>
      </c>
      <c r="D6956" s="28">
        <v>6.31</v>
      </c>
      <c r="E6956" s="28">
        <v>2.24</v>
      </c>
      <c r="F6956" s="28">
        <v>4.48</v>
      </c>
      <c r="G6956" s="28">
        <v>70.39</v>
      </c>
      <c r="H6956" s="28" t="s">
        <v>47</v>
      </c>
      <c r="I6956" s="28">
        <v>3.7</v>
      </c>
      <c r="J6956" s="28">
        <v>11.01</v>
      </c>
      <c r="K6956" s="28">
        <v>238.66</v>
      </c>
      <c r="L6956" s="28">
        <v>17.17</v>
      </c>
      <c r="M6956" s="28" t="s">
        <v>46</v>
      </c>
      <c r="N6956" s="28">
        <v>16.82</v>
      </c>
    </row>
    <row r="6957">
      <c r="A6957" s="28">
        <v>6956.0</v>
      </c>
      <c r="B6957" s="28">
        <v>18.0</v>
      </c>
      <c r="C6957" s="28" t="s">
        <v>44</v>
      </c>
      <c r="D6957" s="28">
        <v>6.84</v>
      </c>
      <c r="E6957" s="28">
        <v>3.48</v>
      </c>
      <c r="F6957" s="28">
        <v>8.26</v>
      </c>
      <c r="G6957" s="28">
        <v>72.51</v>
      </c>
      <c r="H6957" s="28" t="s">
        <v>51</v>
      </c>
      <c r="I6957" s="28">
        <v>3.3</v>
      </c>
      <c r="J6957" s="28">
        <v>12.76</v>
      </c>
      <c r="K6957" s="28">
        <v>224.65</v>
      </c>
      <c r="L6957" s="28">
        <v>14.68</v>
      </c>
      <c r="M6957" s="28" t="s">
        <v>46</v>
      </c>
      <c r="N6957" s="28">
        <v>43.67</v>
      </c>
    </row>
    <row r="6958">
      <c r="A6958" s="28">
        <v>6957.0</v>
      </c>
      <c r="B6958" s="28">
        <v>18.0</v>
      </c>
      <c r="C6958" s="28" t="s">
        <v>49</v>
      </c>
      <c r="D6958" s="28">
        <v>7.37</v>
      </c>
      <c r="E6958" s="28">
        <v>6.7</v>
      </c>
      <c r="F6958" s="28">
        <v>5.45</v>
      </c>
      <c r="G6958" s="28">
        <v>84.56</v>
      </c>
      <c r="H6958" s="28" t="s">
        <v>51</v>
      </c>
      <c r="I6958" s="28">
        <v>0.41</v>
      </c>
      <c r="J6958" s="28">
        <v>8.84</v>
      </c>
      <c r="K6958" s="28">
        <v>220.82</v>
      </c>
      <c r="L6958" s="28">
        <v>14.03</v>
      </c>
      <c r="M6958" s="28" t="s">
        <v>46</v>
      </c>
      <c r="N6958" s="28">
        <v>47.05</v>
      </c>
    </row>
    <row r="6959">
      <c r="A6959" s="28">
        <v>6958.0</v>
      </c>
      <c r="B6959" s="28">
        <v>20.0</v>
      </c>
      <c r="C6959" s="28" t="s">
        <v>44</v>
      </c>
      <c r="D6959" s="28">
        <v>1.29</v>
      </c>
      <c r="E6959" s="28">
        <v>9.79</v>
      </c>
      <c r="F6959" s="28">
        <v>7.39</v>
      </c>
      <c r="G6959" s="28">
        <v>62.58</v>
      </c>
      <c r="H6959" s="28" t="s">
        <v>47</v>
      </c>
      <c r="I6959" s="28">
        <v>4.6</v>
      </c>
      <c r="J6959" s="28">
        <v>4.26</v>
      </c>
      <c r="K6959" s="28">
        <v>322.17</v>
      </c>
      <c r="L6959" s="28">
        <v>6.9</v>
      </c>
      <c r="M6959" s="28" t="s">
        <v>48</v>
      </c>
      <c r="N6959" s="28">
        <v>100.0</v>
      </c>
    </row>
    <row r="6960">
      <c r="A6960" s="28">
        <v>6959.0</v>
      </c>
      <c r="B6960" s="28">
        <v>20.0</v>
      </c>
      <c r="C6960" s="28" t="s">
        <v>49</v>
      </c>
      <c r="D6960" s="28">
        <v>2.43</v>
      </c>
      <c r="E6960" s="28">
        <v>2.06</v>
      </c>
      <c r="F6960" s="28">
        <v>6.54</v>
      </c>
      <c r="G6960" s="28">
        <v>60.48</v>
      </c>
      <c r="H6960" s="28" t="s">
        <v>47</v>
      </c>
      <c r="I6960" s="28">
        <v>1.48</v>
      </c>
      <c r="J6960" s="28">
        <v>5.82</v>
      </c>
      <c r="K6960" s="28">
        <v>299.33</v>
      </c>
      <c r="L6960" s="28">
        <v>9.1</v>
      </c>
      <c r="M6960" s="28" t="s">
        <v>48</v>
      </c>
      <c r="N6960" s="28">
        <v>54.16</v>
      </c>
    </row>
    <row r="6961">
      <c r="A6961" s="28">
        <v>6960.0</v>
      </c>
      <c r="B6961" s="28">
        <v>17.0</v>
      </c>
      <c r="C6961" s="28" t="s">
        <v>44</v>
      </c>
      <c r="D6961" s="28">
        <v>6.88</v>
      </c>
      <c r="E6961" s="28">
        <v>2.28</v>
      </c>
      <c r="F6961" s="28">
        <v>5.11</v>
      </c>
      <c r="G6961" s="28">
        <v>65.22</v>
      </c>
      <c r="H6961" s="28" t="s">
        <v>45</v>
      </c>
      <c r="I6961" s="28">
        <v>3.73</v>
      </c>
      <c r="J6961" s="28">
        <v>11.24</v>
      </c>
      <c r="K6961" s="28">
        <v>250.39</v>
      </c>
      <c r="L6961" s="28">
        <v>16.46</v>
      </c>
      <c r="M6961" s="28" t="s">
        <v>46</v>
      </c>
      <c r="N6961" s="28">
        <v>24.3</v>
      </c>
    </row>
    <row r="6962">
      <c r="A6962" s="28">
        <v>6961.0</v>
      </c>
      <c r="B6962" s="28">
        <v>16.0</v>
      </c>
      <c r="C6962" s="28" t="s">
        <v>44</v>
      </c>
      <c r="D6962" s="28">
        <v>1.59</v>
      </c>
      <c r="E6962" s="28">
        <v>4.32</v>
      </c>
      <c r="F6962" s="28">
        <v>6.59</v>
      </c>
      <c r="G6962" s="28">
        <v>66.75</v>
      </c>
      <c r="H6962" s="28" t="s">
        <v>51</v>
      </c>
      <c r="I6962" s="28">
        <v>4.42</v>
      </c>
      <c r="J6962" s="28">
        <v>5.86</v>
      </c>
      <c r="K6962" s="28">
        <v>292.35</v>
      </c>
      <c r="L6962" s="28">
        <v>9.36</v>
      </c>
      <c r="M6962" s="28" t="s">
        <v>48</v>
      </c>
      <c r="N6962" s="28">
        <v>67.6</v>
      </c>
    </row>
    <row r="6963">
      <c r="A6963" s="28">
        <v>6962.0</v>
      </c>
      <c r="B6963" s="28">
        <v>23.0</v>
      </c>
      <c r="C6963" s="28" t="s">
        <v>49</v>
      </c>
      <c r="D6963" s="28">
        <v>0.03</v>
      </c>
      <c r="E6963" s="28">
        <v>8.53</v>
      </c>
      <c r="F6963" s="28">
        <v>4.34</v>
      </c>
      <c r="G6963" s="28">
        <v>67.91</v>
      </c>
      <c r="H6963" s="28" t="s">
        <v>47</v>
      </c>
      <c r="I6963" s="28">
        <v>1.22</v>
      </c>
      <c r="J6963" s="28">
        <v>5.56</v>
      </c>
      <c r="K6963" s="28">
        <v>337.63</v>
      </c>
      <c r="L6963" s="28">
        <v>3.8</v>
      </c>
      <c r="M6963" s="28" t="s">
        <v>50</v>
      </c>
      <c r="N6963" s="28">
        <v>97.56</v>
      </c>
    </row>
    <row r="6964">
      <c r="A6964" s="28">
        <v>6963.0</v>
      </c>
      <c r="B6964" s="28">
        <v>18.0</v>
      </c>
      <c r="C6964" s="28" t="s">
        <v>44</v>
      </c>
      <c r="D6964" s="28">
        <v>6.97</v>
      </c>
      <c r="E6964" s="28">
        <v>5.21</v>
      </c>
      <c r="F6964" s="28">
        <v>5.74</v>
      </c>
      <c r="G6964" s="28">
        <v>90.96</v>
      </c>
      <c r="H6964" s="28" t="s">
        <v>45</v>
      </c>
      <c r="I6964" s="28">
        <v>4.57</v>
      </c>
      <c r="J6964" s="28">
        <v>12.16</v>
      </c>
      <c r="K6964" s="28">
        <v>235.69</v>
      </c>
      <c r="L6964" s="28">
        <v>20.28</v>
      </c>
      <c r="M6964" s="28" t="s">
        <v>46</v>
      </c>
      <c r="N6964" s="28">
        <v>44.38</v>
      </c>
    </row>
    <row r="6965">
      <c r="A6965" s="28">
        <v>6964.0</v>
      </c>
      <c r="B6965" s="28">
        <v>16.0</v>
      </c>
      <c r="C6965" s="28" t="s">
        <v>49</v>
      </c>
      <c r="D6965" s="28">
        <v>2.61</v>
      </c>
      <c r="E6965" s="28">
        <v>3.89</v>
      </c>
      <c r="F6965" s="28">
        <v>6.61</v>
      </c>
      <c r="G6965" s="28">
        <v>77.87</v>
      </c>
      <c r="H6965" s="28" t="s">
        <v>51</v>
      </c>
      <c r="I6965" s="28">
        <v>3.06</v>
      </c>
      <c r="J6965" s="28">
        <v>3.89</v>
      </c>
      <c r="K6965" s="28">
        <v>280.79</v>
      </c>
      <c r="L6965" s="28">
        <v>8.78</v>
      </c>
      <c r="M6965" s="28" t="s">
        <v>48</v>
      </c>
      <c r="N6965" s="28">
        <v>64.42</v>
      </c>
    </row>
    <row r="6966">
      <c r="A6966" s="28">
        <v>6965.0</v>
      </c>
      <c r="B6966" s="28">
        <v>16.0</v>
      </c>
      <c r="C6966" s="28" t="s">
        <v>49</v>
      </c>
      <c r="D6966" s="28">
        <v>3.32</v>
      </c>
      <c r="E6966" s="28">
        <v>6.05</v>
      </c>
      <c r="F6966" s="28">
        <v>5.14</v>
      </c>
      <c r="G6966" s="28">
        <v>78.8</v>
      </c>
      <c r="H6966" s="28" t="s">
        <v>51</v>
      </c>
      <c r="I6966" s="28">
        <v>3.3</v>
      </c>
      <c r="J6966" s="28">
        <v>6.75</v>
      </c>
      <c r="K6966" s="28">
        <v>269.38</v>
      </c>
      <c r="L6966" s="28">
        <v>11.61</v>
      </c>
      <c r="M6966" s="28" t="s">
        <v>48</v>
      </c>
      <c r="N6966" s="28">
        <v>63.35</v>
      </c>
    </row>
    <row r="6967">
      <c r="A6967" s="28">
        <v>6966.0</v>
      </c>
      <c r="B6967" s="28">
        <v>17.0</v>
      </c>
      <c r="C6967" s="28" t="s">
        <v>44</v>
      </c>
      <c r="D6967" s="28">
        <v>3.57</v>
      </c>
      <c r="E6967" s="28">
        <v>3.34</v>
      </c>
      <c r="F6967" s="28">
        <v>7.3</v>
      </c>
      <c r="G6967" s="28">
        <v>85.77</v>
      </c>
      <c r="H6967" s="28" t="s">
        <v>45</v>
      </c>
      <c r="I6967" s="28">
        <v>4.57</v>
      </c>
      <c r="J6967" s="28">
        <v>6.61</v>
      </c>
      <c r="K6967" s="28">
        <v>266.68</v>
      </c>
      <c r="L6967" s="28">
        <v>6.36</v>
      </c>
      <c r="M6967" s="28" t="s">
        <v>48</v>
      </c>
      <c r="N6967" s="28">
        <v>65.21</v>
      </c>
    </row>
    <row r="6968">
      <c r="A6968" s="28">
        <v>6967.0</v>
      </c>
      <c r="B6968" s="28">
        <v>21.0</v>
      </c>
      <c r="C6968" s="28" t="s">
        <v>44</v>
      </c>
      <c r="D6968" s="28">
        <v>6.79</v>
      </c>
      <c r="E6968" s="28">
        <v>4.61</v>
      </c>
      <c r="F6968" s="28">
        <v>4.26</v>
      </c>
      <c r="G6968" s="28">
        <v>89.16</v>
      </c>
      <c r="H6968" s="28" t="s">
        <v>47</v>
      </c>
      <c r="I6968" s="28">
        <v>2.63</v>
      </c>
      <c r="J6968" s="28">
        <v>12.78</v>
      </c>
      <c r="K6968" s="28">
        <v>231.05</v>
      </c>
      <c r="L6968" s="28">
        <v>17.91</v>
      </c>
      <c r="M6968" s="28" t="s">
        <v>46</v>
      </c>
      <c r="N6968" s="28">
        <v>28.95</v>
      </c>
    </row>
    <row r="6969">
      <c r="A6969" s="28">
        <v>6968.0</v>
      </c>
      <c r="B6969" s="28">
        <v>21.0</v>
      </c>
      <c r="C6969" s="28" t="s">
        <v>49</v>
      </c>
      <c r="D6969" s="28">
        <v>2.7</v>
      </c>
      <c r="E6969" s="28">
        <v>3.99</v>
      </c>
      <c r="F6969" s="28">
        <v>6.42</v>
      </c>
      <c r="G6969" s="28">
        <v>60.14</v>
      </c>
      <c r="H6969" s="28" t="s">
        <v>45</v>
      </c>
      <c r="I6969" s="28">
        <v>2.2</v>
      </c>
      <c r="J6969" s="28">
        <v>5.84</v>
      </c>
      <c r="K6969" s="28">
        <v>278.66</v>
      </c>
      <c r="L6969" s="28">
        <v>6.8</v>
      </c>
      <c r="M6969" s="28" t="s">
        <v>48</v>
      </c>
      <c r="N6969" s="28">
        <v>61.48</v>
      </c>
    </row>
    <row r="6970">
      <c r="A6970" s="28">
        <v>6969.0</v>
      </c>
      <c r="B6970" s="28">
        <v>18.0</v>
      </c>
      <c r="C6970" s="28" t="s">
        <v>44</v>
      </c>
      <c r="D6970" s="28">
        <v>7.14</v>
      </c>
      <c r="E6970" s="28">
        <v>8.24</v>
      </c>
      <c r="F6970" s="28">
        <v>7.57</v>
      </c>
      <c r="G6970" s="28">
        <v>94.27</v>
      </c>
      <c r="H6970" s="28" t="s">
        <v>45</v>
      </c>
      <c r="I6970" s="28">
        <v>3.17</v>
      </c>
      <c r="J6970" s="28">
        <v>11.55</v>
      </c>
      <c r="K6970" s="28">
        <v>243.36</v>
      </c>
      <c r="L6970" s="28">
        <v>13.81</v>
      </c>
      <c r="M6970" s="28" t="s">
        <v>46</v>
      </c>
      <c r="N6970" s="28">
        <v>84.1247404104427</v>
      </c>
    </row>
    <row r="6971">
      <c r="A6971" s="28">
        <v>6970.0</v>
      </c>
      <c r="B6971" s="28">
        <v>19.0</v>
      </c>
      <c r="C6971" s="28" t="s">
        <v>49</v>
      </c>
      <c r="D6971" s="28">
        <v>4.94</v>
      </c>
      <c r="E6971" s="28">
        <v>9.32</v>
      </c>
      <c r="F6971" s="28">
        <v>6.15</v>
      </c>
      <c r="G6971" s="28">
        <v>99.54</v>
      </c>
      <c r="H6971" s="28" t="s">
        <v>47</v>
      </c>
      <c r="I6971" s="28">
        <v>2.77</v>
      </c>
      <c r="J6971" s="28">
        <v>7.36</v>
      </c>
      <c r="K6971" s="28">
        <v>286.73</v>
      </c>
      <c r="L6971" s="28">
        <v>13.76</v>
      </c>
      <c r="M6971" s="28" t="s">
        <v>48</v>
      </c>
      <c r="N6971" s="28">
        <v>86.85</v>
      </c>
    </row>
    <row r="6972">
      <c r="A6972" s="28">
        <v>6971.0</v>
      </c>
      <c r="B6972" s="28">
        <v>17.0</v>
      </c>
      <c r="C6972" s="28" t="s">
        <v>52</v>
      </c>
      <c r="D6972" s="28">
        <v>4.22</v>
      </c>
      <c r="E6972" s="28">
        <v>7.84</v>
      </c>
      <c r="F6972" s="28">
        <v>8.37</v>
      </c>
      <c r="G6972" s="28">
        <v>64.87</v>
      </c>
      <c r="H6972" s="28" t="s">
        <v>47</v>
      </c>
      <c r="I6972" s="28">
        <v>0.31</v>
      </c>
      <c r="J6972" s="28">
        <v>8.29</v>
      </c>
      <c r="K6972" s="28">
        <v>266.89</v>
      </c>
      <c r="L6972" s="28">
        <v>12.86</v>
      </c>
      <c r="M6972" s="28" t="s">
        <v>48</v>
      </c>
      <c r="N6972" s="28">
        <v>88.05</v>
      </c>
    </row>
    <row r="6973">
      <c r="A6973" s="28">
        <v>6972.0</v>
      </c>
      <c r="B6973" s="28">
        <v>17.0</v>
      </c>
      <c r="C6973" s="28" t="s">
        <v>44</v>
      </c>
      <c r="D6973" s="28">
        <v>2.6</v>
      </c>
      <c r="E6973" s="28">
        <v>4.95</v>
      </c>
      <c r="F6973" s="28">
        <v>7.16</v>
      </c>
      <c r="G6973" s="28">
        <v>86.04</v>
      </c>
      <c r="H6973" s="28" t="s">
        <v>45</v>
      </c>
      <c r="I6973" s="28">
        <v>0.9</v>
      </c>
      <c r="J6973" s="28">
        <v>4.63</v>
      </c>
      <c r="K6973" s="28">
        <v>286.52</v>
      </c>
      <c r="L6973" s="28">
        <v>5.92</v>
      </c>
      <c r="M6973" s="28" t="s">
        <v>48</v>
      </c>
      <c r="N6973" s="28">
        <v>76.18</v>
      </c>
    </row>
    <row r="6974">
      <c r="A6974" s="28">
        <v>6973.0</v>
      </c>
      <c r="B6974" s="28">
        <v>22.0</v>
      </c>
      <c r="C6974" s="28" t="s">
        <v>44</v>
      </c>
      <c r="D6974" s="28">
        <v>1.95</v>
      </c>
      <c r="E6974" s="28">
        <v>5.54</v>
      </c>
      <c r="F6974" s="28">
        <v>8.79</v>
      </c>
      <c r="G6974" s="28">
        <v>60.1</v>
      </c>
      <c r="H6974" s="28" t="s">
        <v>45</v>
      </c>
      <c r="I6974" s="28">
        <v>0.07</v>
      </c>
      <c r="J6974" s="28">
        <v>5.97</v>
      </c>
      <c r="K6974" s="28">
        <v>278.02</v>
      </c>
      <c r="L6974" s="28">
        <v>4.67</v>
      </c>
      <c r="M6974" s="28" t="s">
        <v>48</v>
      </c>
      <c r="N6974" s="28">
        <v>79.02</v>
      </c>
    </row>
    <row r="6975">
      <c r="A6975" s="28">
        <v>6974.0</v>
      </c>
      <c r="B6975" s="28">
        <v>16.0</v>
      </c>
      <c r="C6975" s="28" t="s">
        <v>44</v>
      </c>
      <c r="D6975" s="28">
        <v>4.99</v>
      </c>
      <c r="E6975" s="28">
        <v>2.13</v>
      </c>
      <c r="F6975" s="28">
        <v>5.42</v>
      </c>
      <c r="G6975" s="28">
        <v>61.96</v>
      </c>
      <c r="H6975" s="28" t="s">
        <v>47</v>
      </c>
      <c r="I6975" s="28">
        <v>0.54</v>
      </c>
      <c r="J6975" s="28">
        <v>10.33</v>
      </c>
      <c r="K6975" s="28">
        <v>250.87</v>
      </c>
      <c r="L6975" s="28">
        <v>12.77</v>
      </c>
      <c r="M6975" s="28" t="s">
        <v>48</v>
      </c>
      <c r="N6975" s="28">
        <v>31.35</v>
      </c>
    </row>
    <row r="6976">
      <c r="A6976" s="28">
        <v>6975.0</v>
      </c>
      <c r="B6976" s="28">
        <v>22.0</v>
      </c>
      <c r="C6976" s="28" t="s">
        <v>49</v>
      </c>
      <c r="D6976" s="28">
        <v>3.58</v>
      </c>
      <c r="E6976" s="28">
        <v>7.72</v>
      </c>
      <c r="F6976" s="28">
        <v>8.69</v>
      </c>
      <c r="G6976" s="28">
        <v>71.4</v>
      </c>
      <c r="H6976" s="28" t="s">
        <v>45</v>
      </c>
      <c r="I6976" s="28">
        <v>3.65</v>
      </c>
      <c r="J6976" s="28">
        <v>4.68</v>
      </c>
      <c r="K6976" s="28">
        <v>260.83</v>
      </c>
      <c r="L6976" s="28">
        <v>4.08</v>
      </c>
      <c r="M6976" s="28" t="s">
        <v>48</v>
      </c>
      <c r="N6976" s="28">
        <v>88.03</v>
      </c>
    </row>
    <row r="6977">
      <c r="A6977" s="28">
        <v>6976.0</v>
      </c>
      <c r="B6977" s="28">
        <v>16.0</v>
      </c>
      <c r="C6977" s="28" t="s">
        <v>44</v>
      </c>
      <c r="D6977" s="28">
        <v>7.28</v>
      </c>
      <c r="E6977" s="28">
        <v>6.37</v>
      </c>
      <c r="F6977" s="28">
        <v>7.03</v>
      </c>
      <c r="G6977" s="28">
        <v>93.86</v>
      </c>
      <c r="H6977" s="28" t="s">
        <v>51</v>
      </c>
      <c r="I6977" s="28">
        <v>0.02</v>
      </c>
      <c r="J6977" s="28">
        <v>10.8</v>
      </c>
      <c r="K6977" s="28">
        <v>240.77</v>
      </c>
      <c r="L6977" s="28">
        <v>13.63</v>
      </c>
      <c r="M6977" s="28" t="s">
        <v>46</v>
      </c>
      <c r="N6977" s="28">
        <v>59.7</v>
      </c>
    </row>
    <row r="6978">
      <c r="A6978" s="28">
        <v>6977.0</v>
      </c>
      <c r="B6978" s="28">
        <v>21.0</v>
      </c>
      <c r="C6978" s="28" t="s">
        <v>44</v>
      </c>
      <c r="D6978" s="28">
        <v>3.93</v>
      </c>
      <c r="E6978" s="28">
        <v>9.12</v>
      </c>
      <c r="F6978" s="28">
        <v>7.73</v>
      </c>
      <c r="G6978" s="28">
        <v>86.1</v>
      </c>
      <c r="H6978" s="28" t="s">
        <v>45</v>
      </c>
      <c r="I6978" s="28">
        <v>1.52</v>
      </c>
      <c r="J6978" s="28">
        <v>9.84</v>
      </c>
      <c r="K6978" s="28">
        <v>292.17</v>
      </c>
      <c r="L6978" s="28">
        <v>10.22</v>
      </c>
      <c r="M6978" s="28" t="s">
        <v>48</v>
      </c>
      <c r="N6978" s="28">
        <v>94.07</v>
      </c>
    </row>
    <row r="6979">
      <c r="A6979" s="28">
        <v>6978.0</v>
      </c>
      <c r="B6979" s="28">
        <v>18.0</v>
      </c>
      <c r="C6979" s="28" t="s">
        <v>49</v>
      </c>
      <c r="D6979" s="28">
        <v>4.09</v>
      </c>
      <c r="E6979" s="28">
        <v>2.81</v>
      </c>
      <c r="F6979" s="28">
        <v>8.51</v>
      </c>
      <c r="G6979" s="28">
        <v>77.83</v>
      </c>
      <c r="H6979" s="28" t="s">
        <v>47</v>
      </c>
      <c r="I6979" s="28">
        <v>2.25</v>
      </c>
      <c r="J6979" s="28">
        <v>5.89</v>
      </c>
      <c r="K6979" s="28">
        <v>260.11</v>
      </c>
      <c r="L6979" s="28">
        <v>10.31</v>
      </c>
      <c r="M6979" s="28" t="s">
        <v>48</v>
      </c>
      <c r="N6979" s="28">
        <v>60.2</v>
      </c>
    </row>
    <row r="6980">
      <c r="A6980" s="28">
        <v>6979.0</v>
      </c>
      <c r="B6980" s="28">
        <v>23.0</v>
      </c>
      <c r="C6980" s="28" t="s">
        <v>49</v>
      </c>
      <c r="D6980" s="28">
        <v>3.33</v>
      </c>
      <c r="E6980" s="28">
        <v>7.84</v>
      </c>
      <c r="F6980" s="28">
        <v>6.76</v>
      </c>
      <c r="G6980" s="28">
        <v>77.54</v>
      </c>
      <c r="H6980" s="28" t="s">
        <v>47</v>
      </c>
      <c r="I6980" s="28">
        <v>4.69</v>
      </c>
      <c r="J6980" s="28">
        <v>5.25</v>
      </c>
      <c r="K6980" s="28">
        <v>278.01</v>
      </c>
      <c r="L6980" s="28">
        <v>7.25</v>
      </c>
      <c r="M6980" s="28" t="s">
        <v>48</v>
      </c>
      <c r="N6980" s="28">
        <v>79.91</v>
      </c>
    </row>
    <row r="6981">
      <c r="A6981" s="28">
        <v>6980.0</v>
      </c>
      <c r="B6981" s="28">
        <v>21.0</v>
      </c>
      <c r="C6981" s="28" t="s">
        <v>44</v>
      </c>
      <c r="D6981" s="28">
        <v>6.31</v>
      </c>
      <c r="E6981" s="28">
        <v>7.16</v>
      </c>
      <c r="F6981" s="28">
        <v>8.31</v>
      </c>
      <c r="G6981" s="28">
        <v>78.64</v>
      </c>
      <c r="H6981" s="28" t="s">
        <v>51</v>
      </c>
      <c r="I6981" s="28">
        <v>1.64</v>
      </c>
      <c r="J6981" s="28">
        <v>9.66</v>
      </c>
      <c r="K6981" s="28">
        <v>241.8</v>
      </c>
      <c r="L6981" s="28">
        <v>13.18</v>
      </c>
      <c r="M6981" s="28" t="s">
        <v>46</v>
      </c>
      <c r="N6981" s="28">
        <v>84.3613211004813</v>
      </c>
    </row>
    <row r="6982">
      <c r="A6982" s="28">
        <v>6981.0</v>
      </c>
      <c r="B6982" s="28">
        <v>17.0</v>
      </c>
      <c r="C6982" s="28" t="s">
        <v>44</v>
      </c>
      <c r="D6982" s="28">
        <v>3.4</v>
      </c>
      <c r="E6982" s="28">
        <v>3.39</v>
      </c>
      <c r="F6982" s="28">
        <v>6.71</v>
      </c>
      <c r="G6982" s="28">
        <v>72.44</v>
      </c>
      <c r="H6982" s="28" t="s">
        <v>47</v>
      </c>
      <c r="I6982" s="28">
        <v>3.92</v>
      </c>
      <c r="J6982" s="28">
        <v>8.75</v>
      </c>
      <c r="K6982" s="28">
        <v>286.03</v>
      </c>
      <c r="L6982" s="28">
        <v>7.82</v>
      </c>
      <c r="M6982" s="28" t="s">
        <v>48</v>
      </c>
      <c r="N6982" s="28">
        <v>56.49</v>
      </c>
    </row>
    <row r="6983">
      <c r="A6983" s="28">
        <v>6982.0</v>
      </c>
      <c r="B6983" s="28">
        <v>23.0</v>
      </c>
      <c r="C6983" s="28" t="s">
        <v>52</v>
      </c>
      <c r="D6983" s="28">
        <v>2.15</v>
      </c>
      <c r="E6983" s="28">
        <v>7.01</v>
      </c>
      <c r="F6983" s="28">
        <v>7.0</v>
      </c>
      <c r="G6983" s="28">
        <v>95.11</v>
      </c>
      <c r="H6983" s="28" t="s">
        <v>47</v>
      </c>
      <c r="I6983" s="28">
        <v>2.04</v>
      </c>
      <c r="J6983" s="28">
        <v>5.96</v>
      </c>
      <c r="K6983" s="28">
        <v>295.25</v>
      </c>
      <c r="L6983" s="28">
        <v>11.08</v>
      </c>
      <c r="M6983" s="28" t="s">
        <v>48</v>
      </c>
      <c r="N6983" s="28">
        <v>91.65</v>
      </c>
    </row>
    <row r="6984">
      <c r="A6984" s="28">
        <v>6983.0</v>
      </c>
      <c r="B6984" s="28">
        <v>20.0</v>
      </c>
      <c r="C6984" s="28" t="s">
        <v>49</v>
      </c>
      <c r="D6984" s="28">
        <v>6.9</v>
      </c>
      <c r="E6984" s="28">
        <v>9.32</v>
      </c>
      <c r="F6984" s="28">
        <v>6.23</v>
      </c>
      <c r="G6984" s="28">
        <v>82.71</v>
      </c>
      <c r="H6984" s="28" t="s">
        <v>47</v>
      </c>
      <c r="I6984" s="28">
        <v>0.49</v>
      </c>
      <c r="J6984" s="28">
        <v>10.44</v>
      </c>
      <c r="K6984" s="28">
        <v>258.34</v>
      </c>
      <c r="L6984" s="28">
        <v>13.42</v>
      </c>
      <c r="M6984" s="28" t="s">
        <v>46</v>
      </c>
      <c r="N6984" s="28">
        <v>81.3889235555294</v>
      </c>
    </row>
    <row r="6985">
      <c r="A6985" s="28">
        <v>6984.0</v>
      </c>
      <c r="B6985" s="28">
        <v>23.0</v>
      </c>
      <c r="C6985" s="28" t="s">
        <v>49</v>
      </c>
      <c r="D6985" s="28">
        <v>4.77</v>
      </c>
      <c r="E6985" s="28">
        <v>9.27</v>
      </c>
      <c r="F6985" s="28">
        <v>4.73</v>
      </c>
      <c r="G6985" s="28">
        <v>79.36</v>
      </c>
      <c r="H6985" s="28" t="s">
        <v>47</v>
      </c>
      <c r="I6985" s="28">
        <v>0.49</v>
      </c>
      <c r="J6985" s="28">
        <v>6.2</v>
      </c>
      <c r="K6985" s="28">
        <v>255.27</v>
      </c>
      <c r="L6985" s="28">
        <v>6.6</v>
      </c>
      <c r="M6985" s="28" t="s">
        <v>50</v>
      </c>
      <c r="N6985" s="28">
        <v>76.05</v>
      </c>
    </row>
    <row r="6986">
      <c r="A6986" s="28">
        <v>6985.0</v>
      </c>
      <c r="B6986" s="28">
        <v>23.0</v>
      </c>
      <c r="C6986" s="28" t="s">
        <v>49</v>
      </c>
      <c r="D6986" s="28">
        <v>4.73</v>
      </c>
      <c r="E6986" s="28">
        <v>7.48</v>
      </c>
      <c r="F6986" s="28">
        <v>6.77</v>
      </c>
      <c r="G6986" s="28">
        <v>78.6</v>
      </c>
      <c r="H6986" s="28" t="s">
        <v>47</v>
      </c>
      <c r="I6986" s="28">
        <v>2.16</v>
      </c>
      <c r="J6986" s="28">
        <v>10.54</v>
      </c>
      <c r="K6986" s="28">
        <v>272.24</v>
      </c>
      <c r="L6986" s="28">
        <v>11.21</v>
      </c>
      <c r="M6986" s="28" t="s">
        <v>48</v>
      </c>
      <c r="N6986" s="28">
        <v>75.67</v>
      </c>
    </row>
    <row r="6987">
      <c r="A6987" s="28">
        <v>6986.0</v>
      </c>
      <c r="B6987" s="28">
        <v>21.0</v>
      </c>
      <c r="C6987" s="28" t="s">
        <v>52</v>
      </c>
      <c r="D6987" s="28">
        <v>4.89</v>
      </c>
      <c r="E6987" s="28">
        <v>1.43</v>
      </c>
      <c r="F6987" s="28">
        <v>8.89</v>
      </c>
      <c r="G6987" s="28">
        <v>97.43</v>
      </c>
      <c r="H6987" s="28" t="s">
        <v>45</v>
      </c>
      <c r="I6987" s="28">
        <v>0.29</v>
      </c>
      <c r="J6987" s="28">
        <v>7.63</v>
      </c>
      <c r="K6987" s="28">
        <v>255.37</v>
      </c>
      <c r="L6987" s="28">
        <v>12.19</v>
      </c>
      <c r="M6987" s="28" t="s">
        <v>48</v>
      </c>
      <c r="N6987" s="28">
        <v>50.76</v>
      </c>
    </row>
    <row r="6988">
      <c r="A6988" s="28">
        <v>6987.0</v>
      </c>
      <c r="B6988" s="28">
        <v>17.0</v>
      </c>
      <c r="C6988" s="28" t="s">
        <v>49</v>
      </c>
      <c r="D6988" s="28">
        <v>5.75</v>
      </c>
      <c r="E6988" s="28">
        <v>8.85</v>
      </c>
      <c r="F6988" s="28">
        <v>7.94</v>
      </c>
      <c r="G6988" s="28">
        <v>88.95</v>
      </c>
      <c r="H6988" s="28" t="s">
        <v>45</v>
      </c>
      <c r="I6988" s="28">
        <v>2.86</v>
      </c>
      <c r="J6988" s="28">
        <v>8.01</v>
      </c>
      <c r="K6988" s="28">
        <v>234.98</v>
      </c>
      <c r="L6988" s="28">
        <v>12.85</v>
      </c>
      <c r="M6988" s="28" t="s">
        <v>46</v>
      </c>
      <c r="N6988" s="28">
        <v>91.2391795646204</v>
      </c>
    </row>
    <row r="6989">
      <c r="A6989" s="28">
        <v>6988.0</v>
      </c>
      <c r="B6989" s="28">
        <v>23.0</v>
      </c>
      <c r="C6989" s="28" t="s">
        <v>49</v>
      </c>
      <c r="D6989" s="28">
        <v>2.5</v>
      </c>
      <c r="E6989" s="28">
        <v>6.92</v>
      </c>
      <c r="F6989" s="28">
        <v>7.74</v>
      </c>
      <c r="G6989" s="28">
        <v>65.79</v>
      </c>
      <c r="H6989" s="28" t="s">
        <v>47</v>
      </c>
      <c r="I6989" s="28">
        <v>2.47</v>
      </c>
      <c r="J6989" s="28">
        <v>5.56</v>
      </c>
      <c r="K6989" s="28">
        <v>304.27</v>
      </c>
      <c r="L6989" s="28">
        <v>5.03</v>
      </c>
      <c r="M6989" s="28" t="s">
        <v>48</v>
      </c>
      <c r="N6989" s="28">
        <v>86.5628766717919</v>
      </c>
    </row>
    <row r="6990">
      <c r="A6990" s="28">
        <v>6989.0</v>
      </c>
      <c r="B6990" s="28">
        <v>21.0</v>
      </c>
      <c r="C6990" s="28" t="s">
        <v>49</v>
      </c>
      <c r="D6990" s="28">
        <v>0.27</v>
      </c>
      <c r="E6990" s="28">
        <v>3.79</v>
      </c>
      <c r="F6990" s="28">
        <v>7.22</v>
      </c>
      <c r="G6990" s="28">
        <v>77.48</v>
      </c>
      <c r="H6990" s="28" t="s">
        <v>47</v>
      </c>
      <c r="I6990" s="28">
        <v>3.51</v>
      </c>
      <c r="J6990" s="28">
        <v>3.34</v>
      </c>
      <c r="K6990" s="28">
        <v>335.49</v>
      </c>
      <c r="L6990" s="28">
        <v>2.46</v>
      </c>
      <c r="M6990" s="28" t="s">
        <v>48</v>
      </c>
      <c r="N6990" s="28">
        <v>72.11</v>
      </c>
    </row>
    <row r="6991">
      <c r="A6991" s="28">
        <v>6990.0</v>
      </c>
      <c r="B6991" s="28">
        <v>21.0</v>
      </c>
      <c r="C6991" s="28" t="s">
        <v>49</v>
      </c>
      <c r="D6991" s="28">
        <v>6.48</v>
      </c>
      <c r="E6991" s="28">
        <v>2.69</v>
      </c>
      <c r="F6991" s="28">
        <v>5.74</v>
      </c>
      <c r="G6991" s="28">
        <v>71.53</v>
      </c>
      <c r="H6991" s="28" t="s">
        <v>47</v>
      </c>
      <c r="I6991" s="28">
        <v>0.93</v>
      </c>
      <c r="J6991" s="28">
        <v>9.77</v>
      </c>
      <c r="K6991" s="28">
        <v>246.34</v>
      </c>
      <c r="L6991" s="28">
        <v>16.82</v>
      </c>
      <c r="M6991" s="28" t="s">
        <v>46</v>
      </c>
      <c r="N6991" s="28">
        <v>25.98</v>
      </c>
    </row>
    <row r="6992">
      <c r="A6992" s="28">
        <v>6991.0</v>
      </c>
      <c r="B6992" s="28">
        <v>23.0</v>
      </c>
      <c r="C6992" s="28" t="s">
        <v>44</v>
      </c>
      <c r="D6992" s="28">
        <v>1.03</v>
      </c>
      <c r="E6992" s="28">
        <v>2.05</v>
      </c>
      <c r="F6992" s="28">
        <v>4.85</v>
      </c>
      <c r="G6992" s="28">
        <v>99.47</v>
      </c>
      <c r="H6992" s="28" t="s">
        <v>45</v>
      </c>
      <c r="I6992" s="28">
        <v>2.96</v>
      </c>
      <c r="J6992" s="28">
        <v>5.47</v>
      </c>
      <c r="K6992" s="28">
        <v>301.34</v>
      </c>
      <c r="L6992" s="28">
        <v>4.69</v>
      </c>
      <c r="M6992" s="28" t="s">
        <v>48</v>
      </c>
      <c r="N6992" s="28">
        <v>49.43</v>
      </c>
    </row>
    <row r="6993">
      <c r="A6993" s="28">
        <v>6992.0</v>
      </c>
      <c r="B6993" s="28">
        <v>16.0</v>
      </c>
      <c r="C6993" s="28" t="s">
        <v>44</v>
      </c>
      <c r="D6993" s="28">
        <v>5.77</v>
      </c>
      <c r="E6993" s="28">
        <v>1.45</v>
      </c>
      <c r="F6993" s="28">
        <v>5.12</v>
      </c>
      <c r="G6993" s="28">
        <v>76.62</v>
      </c>
      <c r="H6993" s="28" t="s">
        <v>51</v>
      </c>
      <c r="I6993" s="28">
        <v>0.87</v>
      </c>
      <c r="J6993" s="28">
        <v>11.11</v>
      </c>
      <c r="K6993" s="28">
        <v>239.37</v>
      </c>
      <c r="L6993" s="28">
        <v>14.52</v>
      </c>
      <c r="M6993" s="28" t="s">
        <v>46</v>
      </c>
      <c r="N6993" s="28">
        <v>30.001836199371</v>
      </c>
    </row>
    <row r="6994">
      <c r="A6994" s="28">
        <v>6993.0</v>
      </c>
      <c r="B6994" s="28">
        <v>17.0</v>
      </c>
      <c r="C6994" s="28" t="s">
        <v>49</v>
      </c>
      <c r="D6994" s="28">
        <v>0.66</v>
      </c>
      <c r="E6994" s="28">
        <v>7.79</v>
      </c>
      <c r="F6994" s="28">
        <v>4.03</v>
      </c>
      <c r="G6994" s="28">
        <v>62.71</v>
      </c>
      <c r="H6994" s="28" t="s">
        <v>51</v>
      </c>
      <c r="I6994" s="28">
        <v>3.61</v>
      </c>
      <c r="J6994" s="28">
        <v>1.95</v>
      </c>
      <c r="K6994" s="28">
        <v>317.69</v>
      </c>
      <c r="L6994" s="28">
        <v>2.28</v>
      </c>
      <c r="M6994" s="28" t="s">
        <v>50</v>
      </c>
      <c r="N6994" s="28">
        <v>91.62</v>
      </c>
    </row>
    <row r="6995">
      <c r="A6995" s="28">
        <v>6994.0</v>
      </c>
      <c r="B6995" s="28">
        <v>24.0</v>
      </c>
      <c r="C6995" s="28" t="s">
        <v>44</v>
      </c>
      <c r="D6995" s="28">
        <v>3.0</v>
      </c>
      <c r="E6995" s="28">
        <v>3.12</v>
      </c>
      <c r="F6995" s="28">
        <v>7.37</v>
      </c>
      <c r="G6995" s="28">
        <v>76.45</v>
      </c>
      <c r="H6995" s="28" t="s">
        <v>47</v>
      </c>
      <c r="I6995" s="28">
        <v>1.54</v>
      </c>
      <c r="J6995" s="28">
        <v>6.45</v>
      </c>
      <c r="K6995" s="28">
        <v>262.73</v>
      </c>
      <c r="L6995" s="28">
        <v>6.23</v>
      </c>
      <c r="M6995" s="28" t="s">
        <v>48</v>
      </c>
      <c r="N6995" s="28">
        <v>64.19</v>
      </c>
    </row>
    <row r="6996">
      <c r="A6996" s="28">
        <v>6995.0</v>
      </c>
      <c r="B6996" s="28">
        <v>23.0</v>
      </c>
      <c r="C6996" s="28" t="s">
        <v>49</v>
      </c>
      <c r="D6996" s="28">
        <v>0.5</v>
      </c>
      <c r="E6996" s="28">
        <v>1.22</v>
      </c>
      <c r="F6996" s="28">
        <v>8.06</v>
      </c>
      <c r="G6996" s="28">
        <v>72.85</v>
      </c>
      <c r="H6996" s="28" t="s">
        <v>45</v>
      </c>
      <c r="I6996" s="28">
        <v>3.07</v>
      </c>
      <c r="J6996" s="28">
        <v>3.57</v>
      </c>
      <c r="K6996" s="28">
        <v>322.72</v>
      </c>
      <c r="L6996" s="28">
        <v>3.43</v>
      </c>
      <c r="M6996" s="28" t="s">
        <v>48</v>
      </c>
      <c r="N6996" s="28">
        <v>59.85</v>
      </c>
    </row>
    <row r="6997">
      <c r="A6997" s="28">
        <v>6996.0</v>
      </c>
      <c r="B6997" s="28">
        <v>22.0</v>
      </c>
      <c r="C6997" s="28" t="s">
        <v>44</v>
      </c>
      <c r="D6997" s="28">
        <v>4.18</v>
      </c>
      <c r="E6997" s="28">
        <v>4.58</v>
      </c>
      <c r="F6997" s="28">
        <v>5.34</v>
      </c>
      <c r="G6997" s="28">
        <v>83.98</v>
      </c>
      <c r="H6997" s="28" t="s">
        <v>47</v>
      </c>
      <c r="I6997" s="28">
        <v>4.41</v>
      </c>
      <c r="J6997" s="28">
        <v>5.23</v>
      </c>
      <c r="K6997" s="28">
        <v>265.66</v>
      </c>
      <c r="L6997" s="28">
        <v>10.97</v>
      </c>
      <c r="M6997" s="28" t="s">
        <v>48</v>
      </c>
      <c r="N6997" s="28">
        <v>52.87</v>
      </c>
    </row>
    <row r="6998">
      <c r="A6998" s="28">
        <v>6997.0</v>
      </c>
      <c r="B6998" s="28">
        <v>22.0</v>
      </c>
      <c r="C6998" s="28" t="s">
        <v>49</v>
      </c>
      <c r="D6998" s="28">
        <v>5.23</v>
      </c>
      <c r="E6998" s="28">
        <v>5.34</v>
      </c>
      <c r="F6998" s="28">
        <v>4.46</v>
      </c>
      <c r="G6998" s="28">
        <v>69.04</v>
      </c>
      <c r="H6998" s="28" t="s">
        <v>45</v>
      </c>
      <c r="I6998" s="28">
        <v>2.44</v>
      </c>
      <c r="J6998" s="28">
        <v>10.31</v>
      </c>
      <c r="K6998" s="28">
        <v>252.85</v>
      </c>
      <c r="L6998" s="28">
        <v>15.7</v>
      </c>
      <c r="M6998" s="28" t="s">
        <v>46</v>
      </c>
      <c r="N6998" s="28">
        <v>38.18</v>
      </c>
    </row>
    <row r="6999">
      <c r="A6999" s="28">
        <v>6998.0</v>
      </c>
      <c r="B6999" s="28">
        <v>20.0</v>
      </c>
      <c r="C6999" s="28" t="s">
        <v>44</v>
      </c>
      <c r="D6999" s="28">
        <v>1.37</v>
      </c>
      <c r="E6999" s="28">
        <v>2.52</v>
      </c>
      <c r="F6999" s="28">
        <v>5.68</v>
      </c>
      <c r="G6999" s="28">
        <v>61.44</v>
      </c>
      <c r="H6999" s="28" t="s">
        <v>51</v>
      </c>
      <c r="I6999" s="28">
        <v>0.96</v>
      </c>
      <c r="J6999" s="28">
        <v>2.89</v>
      </c>
      <c r="K6999" s="28">
        <v>292.83</v>
      </c>
      <c r="L6999" s="28">
        <v>4.36</v>
      </c>
      <c r="M6999" s="28" t="s">
        <v>48</v>
      </c>
      <c r="N6999" s="28">
        <v>62.51</v>
      </c>
    </row>
    <row r="7000">
      <c r="A7000" s="28">
        <v>6999.0</v>
      </c>
      <c r="B7000" s="28">
        <v>17.0</v>
      </c>
      <c r="C7000" s="28" t="s">
        <v>49</v>
      </c>
      <c r="D7000" s="28">
        <v>2.97</v>
      </c>
      <c r="E7000" s="28">
        <v>1.4</v>
      </c>
      <c r="F7000" s="28">
        <v>5.46</v>
      </c>
      <c r="G7000" s="28">
        <v>63.84</v>
      </c>
      <c r="H7000" s="28" t="s">
        <v>51</v>
      </c>
      <c r="I7000" s="28">
        <v>4.43</v>
      </c>
      <c r="J7000" s="28">
        <v>4.54</v>
      </c>
      <c r="K7000" s="28">
        <v>269.99</v>
      </c>
      <c r="L7000" s="28">
        <v>6.75</v>
      </c>
      <c r="M7000" s="28" t="s">
        <v>48</v>
      </c>
      <c r="N7000" s="28">
        <v>47.4442710830015</v>
      </c>
    </row>
    <row r="7001">
      <c r="A7001" s="28">
        <v>7000.0</v>
      </c>
      <c r="B7001" s="28">
        <v>21.0</v>
      </c>
      <c r="C7001" s="28" t="s">
        <v>49</v>
      </c>
      <c r="D7001" s="28">
        <v>7.44</v>
      </c>
      <c r="E7001" s="28">
        <v>2.7</v>
      </c>
      <c r="F7001" s="28">
        <v>6.25</v>
      </c>
      <c r="G7001" s="28">
        <v>71.33</v>
      </c>
      <c r="H7001" s="28" t="s">
        <v>51</v>
      </c>
      <c r="I7001" s="28">
        <v>1.79</v>
      </c>
      <c r="J7001" s="28">
        <v>8.68</v>
      </c>
      <c r="K7001" s="28">
        <v>230.14</v>
      </c>
      <c r="L7001" s="28">
        <v>19.25</v>
      </c>
      <c r="M7001" s="28" t="s">
        <v>46</v>
      </c>
      <c r="N7001" s="28">
        <v>15.84</v>
      </c>
    </row>
    <row r="7002">
      <c r="A7002" s="28">
        <v>7001.0</v>
      </c>
      <c r="B7002" s="28">
        <v>18.0</v>
      </c>
      <c r="C7002" s="28" t="s">
        <v>44</v>
      </c>
      <c r="D7002" s="28">
        <v>3.54</v>
      </c>
      <c r="E7002" s="28">
        <v>7.11</v>
      </c>
      <c r="F7002" s="28">
        <v>5.32</v>
      </c>
      <c r="G7002" s="28">
        <v>73.93</v>
      </c>
      <c r="H7002" s="28" t="s">
        <v>47</v>
      </c>
      <c r="I7002" s="28">
        <v>3.65</v>
      </c>
      <c r="J7002" s="28">
        <v>5.54</v>
      </c>
      <c r="K7002" s="28">
        <v>279.48</v>
      </c>
      <c r="L7002" s="28">
        <v>8.32</v>
      </c>
      <c r="M7002" s="28" t="s">
        <v>50</v>
      </c>
      <c r="N7002" s="28">
        <v>87.0570760744805</v>
      </c>
    </row>
    <row r="7003">
      <c r="A7003" s="28">
        <v>7002.0</v>
      </c>
      <c r="B7003" s="28">
        <v>19.0</v>
      </c>
      <c r="C7003" s="28" t="s">
        <v>49</v>
      </c>
      <c r="D7003" s="28">
        <v>6.42</v>
      </c>
      <c r="E7003" s="28">
        <v>1.74</v>
      </c>
      <c r="F7003" s="28">
        <v>5.7</v>
      </c>
      <c r="G7003" s="28">
        <v>93.38</v>
      </c>
      <c r="H7003" s="28" t="s">
        <v>47</v>
      </c>
      <c r="I7003" s="28">
        <v>1.6</v>
      </c>
      <c r="J7003" s="28">
        <v>8.3</v>
      </c>
      <c r="K7003" s="28">
        <v>242.04</v>
      </c>
      <c r="L7003" s="28">
        <v>12.81</v>
      </c>
      <c r="M7003" s="28" t="s">
        <v>46</v>
      </c>
      <c r="N7003" s="28">
        <v>32.92</v>
      </c>
    </row>
    <row r="7004">
      <c r="A7004" s="28">
        <v>7003.0</v>
      </c>
      <c r="B7004" s="28">
        <v>17.0</v>
      </c>
      <c r="C7004" s="28" t="s">
        <v>44</v>
      </c>
      <c r="D7004" s="28">
        <v>7.42</v>
      </c>
      <c r="E7004" s="28">
        <v>6.0</v>
      </c>
      <c r="F7004" s="28">
        <v>8.54</v>
      </c>
      <c r="G7004" s="28">
        <v>70.8</v>
      </c>
      <c r="H7004" s="28" t="s">
        <v>45</v>
      </c>
      <c r="I7004" s="28">
        <v>1.49</v>
      </c>
      <c r="J7004" s="28">
        <v>10.16</v>
      </c>
      <c r="K7004" s="28">
        <v>241.91</v>
      </c>
      <c r="L7004" s="28">
        <v>14.83</v>
      </c>
      <c r="M7004" s="28" t="s">
        <v>46</v>
      </c>
      <c r="N7004" s="28">
        <v>47.62</v>
      </c>
    </row>
    <row r="7005">
      <c r="A7005" s="28">
        <v>7004.0</v>
      </c>
      <c r="B7005" s="28">
        <v>17.0</v>
      </c>
      <c r="C7005" s="28" t="s">
        <v>44</v>
      </c>
      <c r="D7005" s="28">
        <v>7.79</v>
      </c>
      <c r="E7005" s="28">
        <v>2.32</v>
      </c>
      <c r="F7005" s="28">
        <v>5.67</v>
      </c>
      <c r="G7005" s="28">
        <v>61.26</v>
      </c>
      <c r="H7005" s="28" t="s">
        <v>47</v>
      </c>
      <c r="I7005" s="28">
        <v>3.21</v>
      </c>
      <c r="J7005" s="28">
        <v>12.09</v>
      </c>
      <c r="K7005" s="28">
        <v>227.12</v>
      </c>
      <c r="L7005" s="28">
        <v>16.12</v>
      </c>
      <c r="M7005" s="28" t="s">
        <v>46</v>
      </c>
      <c r="N7005" s="28">
        <v>10.03</v>
      </c>
    </row>
    <row r="7006">
      <c r="A7006" s="28">
        <v>7005.0</v>
      </c>
      <c r="B7006" s="28">
        <v>23.0</v>
      </c>
      <c r="C7006" s="28" t="s">
        <v>44</v>
      </c>
      <c r="D7006" s="28">
        <v>7.19</v>
      </c>
      <c r="E7006" s="28">
        <v>2.76</v>
      </c>
      <c r="F7006" s="28">
        <v>7.93</v>
      </c>
      <c r="G7006" s="28">
        <v>91.23</v>
      </c>
      <c r="H7006" s="28" t="s">
        <v>45</v>
      </c>
      <c r="I7006" s="28">
        <v>0.78</v>
      </c>
      <c r="J7006" s="28">
        <v>8.46</v>
      </c>
      <c r="K7006" s="28">
        <v>240.88</v>
      </c>
      <c r="L7006" s="28">
        <v>14.01</v>
      </c>
      <c r="M7006" s="28" t="s">
        <v>46</v>
      </c>
      <c r="N7006" s="28">
        <v>38.34</v>
      </c>
    </row>
    <row r="7007">
      <c r="A7007" s="28">
        <v>7006.0</v>
      </c>
      <c r="B7007" s="28">
        <v>23.0</v>
      </c>
      <c r="C7007" s="28" t="s">
        <v>44</v>
      </c>
      <c r="D7007" s="28">
        <v>2.54</v>
      </c>
      <c r="E7007" s="28">
        <v>4.54</v>
      </c>
      <c r="F7007" s="28">
        <v>7.13</v>
      </c>
      <c r="G7007" s="28">
        <v>94.76</v>
      </c>
      <c r="H7007" s="28" t="s">
        <v>47</v>
      </c>
      <c r="I7007" s="28">
        <v>4.33</v>
      </c>
      <c r="J7007" s="28">
        <v>7.84</v>
      </c>
      <c r="K7007" s="28">
        <v>274.83</v>
      </c>
      <c r="L7007" s="28">
        <v>11.58</v>
      </c>
      <c r="M7007" s="28" t="s">
        <v>48</v>
      </c>
      <c r="N7007" s="28">
        <v>78.86</v>
      </c>
    </row>
    <row r="7008">
      <c r="A7008" s="28">
        <v>7007.0</v>
      </c>
      <c r="B7008" s="28">
        <v>21.0</v>
      </c>
      <c r="C7008" s="28" t="s">
        <v>52</v>
      </c>
      <c r="D7008" s="28">
        <v>7.7</v>
      </c>
      <c r="E7008" s="28">
        <v>1.91</v>
      </c>
      <c r="F7008" s="28">
        <v>5.69</v>
      </c>
      <c r="G7008" s="28">
        <v>79.69</v>
      </c>
      <c r="H7008" s="28" t="s">
        <v>51</v>
      </c>
      <c r="I7008" s="28">
        <v>1.94</v>
      </c>
      <c r="J7008" s="28">
        <v>10.33</v>
      </c>
      <c r="K7008" s="28">
        <v>223.18</v>
      </c>
      <c r="L7008" s="28">
        <v>15.2</v>
      </c>
      <c r="M7008" s="28" t="s">
        <v>46</v>
      </c>
      <c r="N7008" s="28">
        <v>9.92</v>
      </c>
    </row>
    <row r="7009">
      <c r="A7009" s="28">
        <v>7008.0</v>
      </c>
      <c r="B7009" s="28">
        <v>20.0</v>
      </c>
      <c r="C7009" s="28" t="s">
        <v>44</v>
      </c>
      <c r="D7009" s="28">
        <v>6.5</v>
      </c>
      <c r="E7009" s="28">
        <v>2.56</v>
      </c>
      <c r="F7009" s="28">
        <v>8.09</v>
      </c>
      <c r="G7009" s="28">
        <v>71.4</v>
      </c>
      <c r="H7009" s="28" t="s">
        <v>51</v>
      </c>
      <c r="I7009" s="28">
        <v>0.1</v>
      </c>
      <c r="J7009" s="28">
        <v>10.53</v>
      </c>
      <c r="K7009" s="28">
        <v>256.84</v>
      </c>
      <c r="L7009" s="28">
        <v>18.07</v>
      </c>
      <c r="M7009" s="28" t="s">
        <v>46</v>
      </c>
      <c r="N7009" s="28">
        <v>38.83</v>
      </c>
    </row>
    <row r="7010">
      <c r="A7010" s="28">
        <v>7009.0</v>
      </c>
      <c r="B7010" s="28">
        <v>23.0</v>
      </c>
      <c r="C7010" s="28" t="s">
        <v>49</v>
      </c>
      <c r="D7010" s="28">
        <v>6.7</v>
      </c>
      <c r="E7010" s="28">
        <v>4.14</v>
      </c>
      <c r="F7010" s="28">
        <v>6.98</v>
      </c>
      <c r="G7010" s="28">
        <v>90.89</v>
      </c>
      <c r="H7010" s="28" t="s">
        <v>47</v>
      </c>
      <c r="I7010" s="28">
        <v>1.53</v>
      </c>
      <c r="J7010" s="28">
        <v>7.76</v>
      </c>
      <c r="K7010" s="28">
        <v>249.32</v>
      </c>
      <c r="L7010" s="28">
        <v>13.52</v>
      </c>
      <c r="M7010" s="28" t="s">
        <v>46</v>
      </c>
      <c r="N7010" s="28">
        <v>51.5496209353825</v>
      </c>
    </row>
    <row r="7011">
      <c r="A7011" s="28">
        <v>7010.0</v>
      </c>
      <c r="B7011" s="28">
        <v>19.0</v>
      </c>
      <c r="C7011" s="28" t="s">
        <v>44</v>
      </c>
      <c r="D7011" s="28">
        <v>0.12</v>
      </c>
      <c r="E7011" s="28">
        <v>3.97</v>
      </c>
      <c r="F7011" s="28">
        <v>4.04</v>
      </c>
      <c r="G7011" s="28">
        <v>60.36</v>
      </c>
      <c r="H7011" s="28" t="s">
        <v>51</v>
      </c>
      <c r="I7011" s="28">
        <v>3.92</v>
      </c>
      <c r="J7011" s="28">
        <v>2.95</v>
      </c>
      <c r="K7011" s="28">
        <v>321.9</v>
      </c>
      <c r="L7011" s="28">
        <v>3.74</v>
      </c>
      <c r="M7011" s="28" t="s">
        <v>48</v>
      </c>
      <c r="N7011" s="28">
        <v>71.0736743072543</v>
      </c>
    </row>
    <row r="7012">
      <c r="A7012" s="28">
        <v>7011.0</v>
      </c>
      <c r="B7012" s="28">
        <v>19.0</v>
      </c>
      <c r="C7012" s="28" t="s">
        <v>49</v>
      </c>
      <c r="D7012" s="28">
        <v>7.63</v>
      </c>
      <c r="E7012" s="28">
        <v>7.74</v>
      </c>
      <c r="F7012" s="28">
        <v>4.34</v>
      </c>
      <c r="G7012" s="28">
        <v>96.96</v>
      </c>
      <c r="H7012" s="28" t="s">
        <v>45</v>
      </c>
      <c r="I7012" s="28">
        <v>4.3</v>
      </c>
      <c r="J7012" s="28">
        <v>8.64</v>
      </c>
      <c r="K7012" s="28">
        <v>224.65</v>
      </c>
      <c r="L7012" s="28">
        <v>13.61</v>
      </c>
      <c r="M7012" s="28" t="s">
        <v>50</v>
      </c>
      <c r="N7012" s="28">
        <v>67.2257458526082</v>
      </c>
    </row>
    <row r="7013">
      <c r="A7013" s="28">
        <v>7012.0</v>
      </c>
      <c r="B7013" s="28">
        <v>20.0</v>
      </c>
      <c r="C7013" s="28" t="s">
        <v>44</v>
      </c>
      <c r="D7013" s="28">
        <v>6.22</v>
      </c>
      <c r="E7013" s="28">
        <v>1.67</v>
      </c>
      <c r="F7013" s="28">
        <v>7.76</v>
      </c>
      <c r="G7013" s="28">
        <v>94.62</v>
      </c>
      <c r="H7013" s="28" t="s">
        <v>47</v>
      </c>
      <c r="I7013" s="28">
        <v>2.84</v>
      </c>
      <c r="J7013" s="28">
        <v>8.05</v>
      </c>
      <c r="K7013" s="28">
        <v>236.0</v>
      </c>
      <c r="L7013" s="28">
        <v>13.32</v>
      </c>
      <c r="M7013" s="28" t="s">
        <v>46</v>
      </c>
      <c r="N7013" s="28">
        <v>38.71</v>
      </c>
    </row>
    <row r="7014">
      <c r="A7014" s="28">
        <v>7013.0</v>
      </c>
      <c r="B7014" s="28">
        <v>16.0</v>
      </c>
      <c r="C7014" s="28" t="s">
        <v>49</v>
      </c>
      <c r="D7014" s="28">
        <v>6.14</v>
      </c>
      <c r="E7014" s="28">
        <v>8.74</v>
      </c>
      <c r="F7014" s="28">
        <v>6.23</v>
      </c>
      <c r="G7014" s="28">
        <v>81.79</v>
      </c>
      <c r="H7014" s="28" t="s">
        <v>51</v>
      </c>
      <c r="I7014" s="28">
        <v>1.47</v>
      </c>
      <c r="J7014" s="28">
        <v>9.38</v>
      </c>
      <c r="K7014" s="28">
        <v>241.02</v>
      </c>
      <c r="L7014" s="28">
        <v>10.67</v>
      </c>
      <c r="M7014" s="28" t="s">
        <v>46</v>
      </c>
      <c r="N7014" s="28">
        <v>86.1730113161177</v>
      </c>
    </row>
    <row r="7015">
      <c r="A7015" s="28">
        <v>7014.0</v>
      </c>
      <c r="B7015" s="28">
        <v>16.0</v>
      </c>
      <c r="C7015" s="28" t="s">
        <v>49</v>
      </c>
      <c r="D7015" s="28">
        <v>0.65</v>
      </c>
      <c r="E7015" s="28">
        <v>8.35</v>
      </c>
      <c r="F7015" s="28">
        <v>6.03</v>
      </c>
      <c r="G7015" s="28">
        <v>71.1</v>
      </c>
      <c r="H7015" s="28" t="s">
        <v>51</v>
      </c>
      <c r="I7015" s="28">
        <v>2.64</v>
      </c>
      <c r="J7015" s="28">
        <v>4.33</v>
      </c>
      <c r="K7015" s="28">
        <v>318.57</v>
      </c>
      <c r="L7015" s="28">
        <v>3.18</v>
      </c>
      <c r="M7015" s="28" t="s">
        <v>48</v>
      </c>
      <c r="N7015" s="28">
        <v>86.95</v>
      </c>
    </row>
    <row r="7016">
      <c r="A7016" s="28">
        <v>7015.0</v>
      </c>
      <c r="B7016" s="28">
        <v>17.0</v>
      </c>
      <c r="C7016" s="28" t="s">
        <v>49</v>
      </c>
      <c r="D7016" s="28">
        <v>1.86</v>
      </c>
      <c r="E7016" s="28">
        <v>7.89</v>
      </c>
      <c r="F7016" s="28">
        <v>4.73</v>
      </c>
      <c r="G7016" s="28">
        <v>61.31</v>
      </c>
      <c r="H7016" s="28" t="s">
        <v>51</v>
      </c>
      <c r="I7016" s="28">
        <v>4.18</v>
      </c>
      <c r="J7016" s="28">
        <v>3.62</v>
      </c>
      <c r="K7016" s="28">
        <v>277.85</v>
      </c>
      <c r="L7016" s="28">
        <v>6.17</v>
      </c>
      <c r="M7016" s="28" t="s">
        <v>50</v>
      </c>
      <c r="N7016" s="28">
        <v>82.71</v>
      </c>
    </row>
    <row r="7017">
      <c r="A7017" s="28">
        <v>7016.0</v>
      </c>
      <c r="B7017" s="28">
        <v>23.0</v>
      </c>
      <c r="C7017" s="28" t="s">
        <v>44</v>
      </c>
      <c r="D7017" s="28">
        <v>7.7</v>
      </c>
      <c r="E7017" s="28">
        <v>3.78</v>
      </c>
      <c r="F7017" s="28">
        <v>4.79</v>
      </c>
      <c r="G7017" s="28">
        <v>99.99</v>
      </c>
      <c r="H7017" s="28" t="s">
        <v>47</v>
      </c>
      <c r="I7017" s="28">
        <v>1.58</v>
      </c>
      <c r="J7017" s="28">
        <v>12.43</v>
      </c>
      <c r="K7017" s="28">
        <v>245.55</v>
      </c>
      <c r="L7017" s="28">
        <v>19.7</v>
      </c>
      <c r="M7017" s="28" t="s">
        <v>46</v>
      </c>
      <c r="N7017" s="28">
        <v>24.24</v>
      </c>
    </row>
    <row r="7018">
      <c r="A7018" s="28">
        <v>7017.0</v>
      </c>
      <c r="B7018" s="28">
        <v>22.0</v>
      </c>
      <c r="C7018" s="28" t="s">
        <v>49</v>
      </c>
      <c r="D7018" s="28">
        <v>4.01</v>
      </c>
      <c r="E7018" s="28">
        <v>8.41</v>
      </c>
      <c r="F7018" s="28">
        <v>7.99</v>
      </c>
      <c r="G7018" s="28">
        <v>90.48</v>
      </c>
      <c r="H7018" s="28" t="s">
        <v>45</v>
      </c>
      <c r="I7018" s="28">
        <v>1.93</v>
      </c>
      <c r="J7018" s="28">
        <v>5.96</v>
      </c>
      <c r="K7018" s="28">
        <v>284.27</v>
      </c>
      <c r="L7018" s="28">
        <v>8.99</v>
      </c>
      <c r="M7018" s="28" t="s">
        <v>48</v>
      </c>
      <c r="N7018" s="28">
        <v>90.73</v>
      </c>
    </row>
    <row r="7019">
      <c r="A7019" s="28">
        <v>7018.0</v>
      </c>
      <c r="B7019" s="28">
        <v>24.0</v>
      </c>
      <c r="C7019" s="28" t="s">
        <v>44</v>
      </c>
      <c r="D7019" s="28">
        <v>3.18</v>
      </c>
      <c r="E7019" s="28">
        <v>2.65</v>
      </c>
      <c r="F7019" s="28">
        <v>8.15</v>
      </c>
      <c r="G7019" s="28">
        <v>73.55</v>
      </c>
      <c r="H7019" s="28" t="s">
        <v>45</v>
      </c>
      <c r="I7019" s="28">
        <v>2.7</v>
      </c>
      <c r="J7019" s="28">
        <v>4.76</v>
      </c>
      <c r="K7019" s="28">
        <v>294.0</v>
      </c>
      <c r="L7019" s="28">
        <v>6.43</v>
      </c>
      <c r="M7019" s="28" t="s">
        <v>48</v>
      </c>
      <c r="N7019" s="28">
        <v>61.79443208491</v>
      </c>
    </row>
    <row r="7020">
      <c r="A7020" s="28">
        <v>7019.0</v>
      </c>
      <c r="B7020" s="28">
        <v>20.0</v>
      </c>
      <c r="C7020" s="28" t="s">
        <v>44</v>
      </c>
      <c r="D7020" s="28">
        <v>6.72</v>
      </c>
      <c r="E7020" s="28">
        <v>2.12</v>
      </c>
      <c r="F7020" s="28">
        <v>6.8</v>
      </c>
      <c r="G7020" s="28">
        <v>60.77</v>
      </c>
      <c r="H7020" s="28" t="s">
        <v>45</v>
      </c>
      <c r="I7020" s="28">
        <v>4.44</v>
      </c>
      <c r="J7020" s="28">
        <v>9.39</v>
      </c>
      <c r="K7020" s="28">
        <v>245.51</v>
      </c>
      <c r="L7020" s="28">
        <v>14.95</v>
      </c>
      <c r="M7020" s="28" t="s">
        <v>46</v>
      </c>
      <c r="N7020" s="28">
        <v>17.0</v>
      </c>
    </row>
    <row r="7021">
      <c r="A7021" s="28">
        <v>7020.0</v>
      </c>
      <c r="B7021" s="28">
        <v>17.0</v>
      </c>
      <c r="C7021" s="28" t="s">
        <v>44</v>
      </c>
      <c r="D7021" s="28">
        <v>0.7</v>
      </c>
      <c r="E7021" s="28">
        <v>1.4</v>
      </c>
      <c r="F7021" s="28">
        <v>5.48</v>
      </c>
      <c r="G7021" s="28">
        <v>85.57</v>
      </c>
      <c r="H7021" s="28" t="s">
        <v>51</v>
      </c>
      <c r="I7021" s="28">
        <v>2.91</v>
      </c>
      <c r="J7021" s="28">
        <v>4.46</v>
      </c>
      <c r="K7021" s="28">
        <v>312.68</v>
      </c>
      <c r="L7021" s="28">
        <v>2.14</v>
      </c>
      <c r="M7021" s="28" t="s">
        <v>48</v>
      </c>
      <c r="N7021" s="28">
        <v>59.58</v>
      </c>
    </row>
    <row r="7022">
      <c r="A7022" s="28">
        <v>7021.0</v>
      </c>
      <c r="B7022" s="28">
        <v>22.0</v>
      </c>
      <c r="C7022" s="28" t="s">
        <v>44</v>
      </c>
      <c r="D7022" s="28">
        <v>3.34</v>
      </c>
      <c r="E7022" s="28">
        <v>9.45</v>
      </c>
      <c r="F7022" s="28">
        <v>8.66</v>
      </c>
      <c r="G7022" s="28">
        <v>99.48</v>
      </c>
      <c r="H7022" s="28" t="s">
        <v>45</v>
      </c>
      <c r="I7022" s="28">
        <v>1.04</v>
      </c>
      <c r="J7022" s="28">
        <v>9.28</v>
      </c>
      <c r="K7022" s="28">
        <v>283.7</v>
      </c>
      <c r="L7022" s="28">
        <v>8.5</v>
      </c>
      <c r="M7022" s="28" t="s">
        <v>48</v>
      </c>
      <c r="N7022" s="28">
        <v>100.0</v>
      </c>
    </row>
    <row r="7023">
      <c r="A7023" s="28">
        <v>7022.0</v>
      </c>
      <c r="B7023" s="28">
        <v>23.0</v>
      </c>
      <c r="C7023" s="28" t="s">
        <v>44</v>
      </c>
      <c r="D7023" s="28">
        <v>3.01</v>
      </c>
      <c r="E7023" s="28">
        <v>3.77</v>
      </c>
      <c r="F7023" s="28">
        <v>7.12</v>
      </c>
      <c r="G7023" s="28">
        <v>88.28</v>
      </c>
      <c r="H7023" s="28" t="s">
        <v>51</v>
      </c>
      <c r="I7023" s="28">
        <v>0.45</v>
      </c>
      <c r="J7023" s="28">
        <v>6.1</v>
      </c>
      <c r="K7023" s="28">
        <v>280.22</v>
      </c>
      <c r="L7023" s="28">
        <v>6.75</v>
      </c>
      <c r="M7023" s="28" t="s">
        <v>48</v>
      </c>
      <c r="N7023" s="28">
        <v>64.1</v>
      </c>
    </row>
    <row r="7024">
      <c r="A7024" s="28">
        <v>7023.0</v>
      </c>
      <c r="B7024" s="28">
        <v>22.0</v>
      </c>
      <c r="C7024" s="28" t="s">
        <v>49</v>
      </c>
      <c r="D7024" s="28">
        <v>2.8</v>
      </c>
      <c r="E7024" s="28">
        <v>9.26</v>
      </c>
      <c r="F7024" s="28">
        <v>7.98</v>
      </c>
      <c r="G7024" s="28">
        <v>63.35</v>
      </c>
      <c r="H7024" s="28" t="s">
        <v>45</v>
      </c>
      <c r="I7024" s="28">
        <v>0.48</v>
      </c>
      <c r="J7024" s="28">
        <v>5.93</v>
      </c>
      <c r="K7024" s="28">
        <v>307.58</v>
      </c>
      <c r="L7024" s="28">
        <v>7.62</v>
      </c>
      <c r="M7024" s="28" t="s">
        <v>48</v>
      </c>
      <c r="N7024" s="28">
        <v>85.54</v>
      </c>
    </row>
    <row r="7025">
      <c r="A7025" s="28">
        <v>7024.0</v>
      </c>
      <c r="B7025" s="28">
        <v>22.0</v>
      </c>
      <c r="C7025" s="28" t="s">
        <v>44</v>
      </c>
      <c r="D7025" s="28">
        <v>2.46</v>
      </c>
      <c r="E7025" s="28">
        <v>3.45</v>
      </c>
      <c r="F7025" s="28">
        <v>4.02</v>
      </c>
      <c r="G7025" s="28">
        <v>76.09</v>
      </c>
      <c r="H7025" s="28" t="s">
        <v>47</v>
      </c>
      <c r="I7025" s="28">
        <v>4.75</v>
      </c>
      <c r="J7025" s="28">
        <v>3.76</v>
      </c>
      <c r="K7025" s="28">
        <v>289.1</v>
      </c>
      <c r="L7025" s="28">
        <v>8.44</v>
      </c>
      <c r="M7025" s="28" t="s">
        <v>48</v>
      </c>
      <c r="N7025" s="28">
        <v>49.36</v>
      </c>
    </row>
    <row r="7026">
      <c r="A7026" s="28">
        <v>7025.0</v>
      </c>
      <c r="B7026" s="28">
        <v>20.0</v>
      </c>
      <c r="C7026" s="28" t="s">
        <v>44</v>
      </c>
      <c r="D7026" s="28">
        <v>1.68</v>
      </c>
      <c r="E7026" s="28">
        <v>9.17</v>
      </c>
      <c r="F7026" s="28">
        <v>6.25</v>
      </c>
      <c r="G7026" s="28">
        <v>64.37</v>
      </c>
      <c r="H7026" s="28" t="s">
        <v>47</v>
      </c>
      <c r="I7026" s="28">
        <v>4.11</v>
      </c>
      <c r="J7026" s="28">
        <v>6.51</v>
      </c>
      <c r="K7026" s="28">
        <v>295.08</v>
      </c>
      <c r="L7026" s="28">
        <v>8.37</v>
      </c>
      <c r="M7026" s="28" t="s">
        <v>48</v>
      </c>
      <c r="N7026" s="28">
        <v>99.73</v>
      </c>
    </row>
    <row r="7027">
      <c r="A7027" s="28">
        <v>7026.0</v>
      </c>
      <c r="B7027" s="28">
        <v>17.0</v>
      </c>
      <c r="C7027" s="28" t="s">
        <v>44</v>
      </c>
      <c r="D7027" s="28">
        <v>1.38</v>
      </c>
      <c r="E7027" s="28">
        <v>9.14</v>
      </c>
      <c r="F7027" s="28">
        <v>8.35</v>
      </c>
      <c r="G7027" s="28">
        <v>96.49</v>
      </c>
      <c r="H7027" s="28" t="s">
        <v>45</v>
      </c>
      <c r="I7027" s="28">
        <v>3.83</v>
      </c>
      <c r="J7027" s="28">
        <v>3.29</v>
      </c>
      <c r="K7027" s="28">
        <v>300.79</v>
      </c>
      <c r="L7027" s="28">
        <v>3.08</v>
      </c>
      <c r="M7027" s="28" t="s">
        <v>48</v>
      </c>
      <c r="N7027" s="28">
        <v>100.0</v>
      </c>
    </row>
    <row r="7028">
      <c r="A7028" s="28">
        <v>7027.0</v>
      </c>
      <c r="B7028" s="28">
        <v>21.0</v>
      </c>
      <c r="C7028" s="28" t="s">
        <v>49</v>
      </c>
      <c r="D7028" s="28">
        <v>5.12</v>
      </c>
      <c r="E7028" s="28">
        <v>9.31</v>
      </c>
      <c r="F7028" s="28">
        <v>5.69</v>
      </c>
      <c r="G7028" s="28">
        <v>73.22</v>
      </c>
      <c r="H7028" s="28" t="s">
        <v>45</v>
      </c>
      <c r="I7028" s="28">
        <v>2.48</v>
      </c>
      <c r="J7028" s="28">
        <v>9.84</v>
      </c>
      <c r="K7028" s="28">
        <v>251.33</v>
      </c>
      <c r="L7028" s="28">
        <v>10.97</v>
      </c>
      <c r="M7028" s="28" t="s">
        <v>50</v>
      </c>
      <c r="N7028" s="28">
        <v>86.7385917726542</v>
      </c>
    </row>
    <row r="7029">
      <c r="A7029" s="28">
        <v>7028.0</v>
      </c>
      <c r="B7029" s="28">
        <v>19.0</v>
      </c>
      <c r="C7029" s="28" t="s">
        <v>49</v>
      </c>
      <c r="D7029" s="28">
        <v>7.36</v>
      </c>
      <c r="E7029" s="28">
        <v>5.47</v>
      </c>
      <c r="F7029" s="28">
        <v>7.63</v>
      </c>
      <c r="G7029" s="28">
        <v>89.34</v>
      </c>
      <c r="H7029" s="28" t="s">
        <v>47</v>
      </c>
      <c r="I7029" s="28">
        <v>3.36</v>
      </c>
      <c r="J7029" s="28">
        <v>12.91</v>
      </c>
      <c r="K7029" s="28">
        <v>239.77</v>
      </c>
      <c r="L7029" s="28">
        <v>16.03</v>
      </c>
      <c r="M7029" s="28" t="s">
        <v>46</v>
      </c>
      <c r="N7029" s="28">
        <v>55.1</v>
      </c>
    </row>
    <row r="7030">
      <c r="A7030" s="28">
        <v>7029.0</v>
      </c>
      <c r="B7030" s="28">
        <v>17.0</v>
      </c>
      <c r="C7030" s="28" t="s">
        <v>44</v>
      </c>
      <c r="D7030" s="28">
        <v>4.07</v>
      </c>
      <c r="E7030" s="28">
        <v>8.79</v>
      </c>
      <c r="F7030" s="28">
        <v>7.29</v>
      </c>
      <c r="G7030" s="28">
        <v>63.39</v>
      </c>
      <c r="H7030" s="28" t="s">
        <v>47</v>
      </c>
      <c r="I7030" s="28">
        <v>0.64</v>
      </c>
      <c r="J7030" s="28">
        <v>8.91</v>
      </c>
      <c r="K7030" s="28">
        <v>265.97</v>
      </c>
      <c r="L7030" s="28">
        <v>7.6</v>
      </c>
      <c r="M7030" s="28" t="s">
        <v>48</v>
      </c>
      <c r="N7030" s="28">
        <v>81.97</v>
      </c>
    </row>
    <row r="7031">
      <c r="A7031" s="28">
        <v>7030.0</v>
      </c>
      <c r="B7031" s="28">
        <v>24.0</v>
      </c>
      <c r="C7031" s="28" t="s">
        <v>49</v>
      </c>
      <c r="D7031" s="28">
        <v>2.38</v>
      </c>
      <c r="E7031" s="28">
        <v>9.56</v>
      </c>
      <c r="F7031" s="28">
        <v>4.76</v>
      </c>
      <c r="G7031" s="28">
        <v>65.14</v>
      </c>
      <c r="H7031" s="28" t="s">
        <v>47</v>
      </c>
      <c r="I7031" s="28">
        <v>3.1</v>
      </c>
      <c r="J7031" s="28">
        <v>6.59</v>
      </c>
      <c r="K7031" s="28">
        <v>290.18</v>
      </c>
      <c r="L7031" s="28">
        <v>8.32</v>
      </c>
      <c r="M7031" s="28" t="s">
        <v>50</v>
      </c>
      <c r="N7031" s="28">
        <v>91.44</v>
      </c>
    </row>
    <row r="7032">
      <c r="A7032" s="28">
        <v>7031.0</v>
      </c>
      <c r="B7032" s="28">
        <v>22.0</v>
      </c>
      <c r="C7032" s="28" t="s">
        <v>49</v>
      </c>
      <c r="D7032" s="28">
        <v>1.27</v>
      </c>
      <c r="E7032" s="28">
        <v>3.92</v>
      </c>
      <c r="F7032" s="28">
        <v>7.87</v>
      </c>
      <c r="G7032" s="28">
        <v>87.18</v>
      </c>
      <c r="H7032" s="28" t="s">
        <v>45</v>
      </c>
      <c r="I7032" s="28">
        <v>4.05</v>
      </c>
      <c r="J7032" s="28">
        <v>5.29</v>
      </c>
      <c r="K7032" s="28">
        <v>318.12</v>
      </c>
      <c r="L7032" s="28">
        <v>1.76</v>
      </c>
      <c r="M7032" s="28" t="s">
        <v>48</v>
      </c>
      <c r="N7032" s="28">
        <v>87.33</v>
      </c>
    </row>
    <row r="7033">
      <c r="A7033" s="28">
        <v>7032.0</v>
      </c>
      <c r="B7033" s="28">
        <v>21.0</v>
      </c>
      <c r="C7033" s="28" t="s">
        <v>44</v>
      </c>
      <c r="D7033" s="28">
        <v>6.64</v>
      </c>
      <c r="E7033" s="28">
        <v>4.77</v>
      </c>
      <c r="F7033" s="28">
        <v>4.56</v>
      </c>
      <c r="G7033" s="28">
        <v>93.74</v>
      </c>
      <c r="H7033" s="28" t="s">
        <v>47</v>
      </c>
      <c r="I7033" s="28">
        <v>0.31</v>
      </c>
      <c r="J7033" s="28">
        <v>9.91</v>
      </c>
      <c r="K7033" s="28">
        <v>251.03</v>
      </c>
      <c r="L7033" s="28">
        <v>10.4</v>
      </c>
      <c r="M7033" s="28" t="s">
        <v>46</v>
      </c>
      <c r="N7033" s="28">
        <v>43.65</v>
      </c>
    </row>
    <row r="7034">
      <c r="A7034" s="28">
        <v>7033.0</v>
      </c>
      <c r="B7034" s="28">
        <v>20.0</v>
      </c>
      <c r="C7034" s="28" t="s">
        <v>49</v>
      </c>
      <c r="D7034" s="28">
        <v>7.77</v>
      </c>
      <c r="E7034" s="28">
        <v>7.47</v>
      </c>
      <c r="F7034" s="28">
        <v>7.64</v>
      </c>
      <c r="G7034" s="28">
        <v>68.06</v>
      </c>
      <c r="H7034" s="28" t="s">
        <v>47</v>
      </c>
      <c r="I7034" s="28">
        <v>1.48</v>
      </c>
      <c r="J7034" s="28">
        <v>9.49</v>
      </c>
      <c r="K7034" s="28">
        <v>216.52</v>
      </c>
      <c r="L7034" s="28">
        <v>17.86</v>
      </c>
      <c r="M7034" s="28" t="s">
        <v>46</v>
      </c>
      <c r="N7034" s="28">
        <v>54.8166543830461</v>
      </c>
    </row>
    <row r="7035">
      <c r="A7035" s="28">
        <v>7034.0</v>
      </c>
      <c r="B7035" s="28">
        <v>18.0</v>
      </c>
      <c r="C7035" s="28" t="s">
        <v>49</v>
      </c>
      <c r="D7035" s="28">
        <v>2.79</v>
      </c>
      <c r="E7035" s="28">
        <v>3.7</v>
      </c>
      <c r="F7035" s="28">
        <v>8.95</v>
      </c>
      <c r="G7035" s="28">
        <v>76.73</v>
      </c>
      <c r="H7035" s="28" t="s">
        <v>45</v>
      </c>
      <c r="I7035" s="28">
        <v>0.55</v>
      </c>
      <c r="J7035" s="28">
        <v>7.68</v>
      </c>
      <c r="K7035" s="28">
        <v>298.33</v>
      </c>
      <c r="L7035" s="28">
        <v>9.4</v>
      </c>
      <c r="M7035" s="28" t="s">
        <v>48</v>
      </c>
      <c r="N7035" s="28">
        <v>79.3907941497183</v>
      </c>
    </row>
    <row r="7036">
      <c r="A7036" s="28">
        <v>7035.0</v>
      </c>
      <c r="B7036" s="28">
        <v>19.0</v>
      </c>
      <c r="C7036" s="28" t="s">
        <v>49</v>
      </c>
      <c r="D7036" s="28">
        <v>2.33</v>
      </c>
      <c r="E7036" s="28">
        <v>7.78</v>
      </c>
      <c r="F7036" s="28">
        <v>8.79</v>
      </c>
      <c r="G7036" s="28">
        <v>84.78</v>
      </c>
      <c r="H7036" s="28" t="s">
        <v>51</v>
      </c>
      <c r="I7036" s="28">
        <v>1.3</v>
      </c>
      <c r="J7036" s="28">
        <v>5.72</v>
      </c>
      <c r="K7036" s="28">
        <v>277.88</v>
      </c>
      <c r="L7036" s="28">
        <v>4.19</v>
      </c>
      <c r="M7036" s="28" t="s">
        <v>48</v>
      </c>
      <c r="N7036" s="28">
        <v>100.0</v>
      </c>
    </row>
    <row r="7037">
      <c r="A7037" s="28">
        <v>7036.0</v>
      </c>
      <c r="B7037" s="28">
        <v>18.0</v>
      </c>
      <c r="C7037" s="28" t="s">
        <v>44</v>
      </c>
      <c r="D7037" s="28">
        <v>4.81</v>
      </c>
      <c r="E7037" s="28">
        <v>1.67</v>
      </c>
      <c r="F7037" s="28">
        <v>8.0</v>
      </c>
      <c r="G7037" s="28">
        <v>91.85</v>
      </c>
      <c r="H7037" s="28" t="s">
        <v>51</v>
      </c>
      <c r="I7037" s="28">
        <v>3.86</v>
      </c>
      <c r="J7037" s="28">
        <v>8.94</v>
      </c>
      <c r="K7037" s="28">
        <v>247.27</v>
      </c>
      <c r="L7037" s="28">
        <v>12.29</v>
      </c>
      <c r="M7037" s="28" t="s">
        <v>48</v>
      </c>
      <c r="N7037" s="28">
        <v>40.58</v>
      </c>
    </row>
    <row r="7038">
      <c r="A7038" s="28">
        <v>7037.0</v>
      </c>
      <c r="B7038" s="28">
        <v>23.0</v>
      </c>
      <c r="C7038" s="28" t="s">
        <v>44</v>
      </c>
      <c r="D7038" s="28">
        <v>6.2</v>
      </c>
      <c r="E7038" s="28">
        <v>5.71</v>
      </c>
      <c r="F7038" s="28">
        <v>6.67</v>
      </c>
      <c r="G7038" s="28">
        <v>85.13</v>
      </c>
      <c r="H7038" s="28" t="s">
        <v>45</v>
      </c>
      <c r="I7038" s="28">
        <v>1.66</v>
      </c>
      <c r="J7038" s="28">
        <v>9.07</v>
      </c>
      <c r="K7038" s="28">
        <v>242.33</v>
      </c>
      <c r="L7038" s="28">
        <v>11.2</v>
      </c>
      <c r="M7038" s="28" t="s">
        <v>46</v>
      </c>
      <c r="N7038" s="28">
        <v>67.1437981411935</v>
      </c>
    </row>
    <row r="7039">
      <c r="A7039" s="28">
        <v>7038.0</v>
      </c>
      <c r="B7039" s="28">
        <v>18.0</v>
      </c>
      <c r="C7039" s="28" t="s">
        <v>44</v>
      </c>
      <c r="D7039" s="28">
        <v>3.64</v>
      </c>
      <c r="E7039" s="28">
        <v>2.1</v>
      </c>
      <c r="F7039" s="28">
        <v>7.37</v>
      </c>
      <c r="G7039" s="28">
        <v>63.82</v>
      </c>
      <c r="H7039" s="28" t="s">
        <v>47</v>
      </c>
      <c r="I7039" s="28">
        <v>3.45</v>
      </c>
      <c r="J7039" s="28">
        <v>5.64</v>
      </c>
      <c r="K7039" s="28">
        <v>279.25</v>
      </c>
      <c r="L7039" s="28">
        <v>8.09</v>
      </c>
      <c r="M7039" s="28" t="s">
        <v>48</v>
      </c>
      <c r="N7039" s="28">
        <v>41.27</v>
      </c>
    </row>
    <row r="7040">
      <c r="A7040" s="28">
        <v>7039.0</v>
      </c>
      <c r="B7040" s="28">
        <v>22.0</v>
      </c>
      <c r="C7040" s="28" t="s">
        <v>49</v>
      </c>
      <c r="D7040" s="28">
        <v>5.04</v>
      </c>
      <c r="E7040" s="28">
        <v>3.64</v>
      </c>
      <c r="F7040" s="28">
        <v>7.64</v>
      </c>
      <c r="G7040" s="28">
        <v>81.71</v>
      </c>
      <c r="H7040" s="28" t="s">
        <v>47</v>
      </c>
      <c r="I7040" s="28">
        <v>3.87</v>
      </c>
      <c r="J7040" s="28">
        <v>10.07</v>
      </c>
      <c r="K7040" s="28">
        <v>257.27</v>
      </c>
      <c r="L7040" s="28">
        <v>13.31</v>
      </c>
      <c r="M7040" s="28" t="s">
        <v>46</v>
      </c>
      <c r="N7040" s="28">
        <v>47.52</v>
      </c>
    </row>
    <row r="7041">
      <c r="A7041" s="28">
        <v>7040.0</v>
      </c>
      <c r="B7041" s="28">
        <v>22.0</v>
      </c>
      <c r="C7041" s="28" t="s">
        <v>49</v>
      </c>
      <c r="D7041" s="28">
        <v>5.73</v>
      </c>
      <c r="E7041" s="28">
        <v>3.33</v>
      </c>
      <c r="F7041" s="28">
        <v>4.04</v>
      </c>
      <c r="G7041" s="28">
        <v>95.38</v>
      </c>
      <c r="H7041" s="28" t="s">
        <v>45</v>
      </c>
      <c r="I7041" s="28">
        <v>4.08</v>
      </c>
      <c r="J7041" s="28">
        <v>8.44</v>
      </c>
      <c r="K7041" s="28">
        <v>255.63</v>
      </c>
      <c r="L7041" s="28">
        <v>14.2</v>
      </c>
      <c r="M7041" s="28" t="s">
        <v>46</v>
      </c>
      <c r="N7041" s="28">
        <v>34.66</v>
      </c>
    </row>
    <row r="7042">
      <c r="A7042" s="28">
        <v>7041.0</v>
      </c>
      <c r="B7042" s="28">
        <v>22.0</v>
      </c>
      <c r="C7042" s="28" t="s">
        <v>44</v>
      </c>
      <c r="D7042" s="28">
        <v>7.68</v>
      </c>
      <c r="E7042" s="28">
        <v>8.55</v>
      </c>
      <c r="F7042" s="28">
        <v>4.51</v>
      </c>
      <c r="G7042" s="28">
        <v>94.72</v>
      </c>
      <c r="H7042" s="28" t="s">
        <v>47</v>
      </c>
      <c r="I7042" s="28">
        <v>4.37</v>
      </c>
      <c r="J7042" s="28">
        <v>13.01</v>
      </c>
      <c r="K7042" s="28">
        <v>224.07</v>
      </c>
      <c r="L7042" s="28">
        <v>18.82</v>
      </c>
      <c r="M7042" s="28" t="s">
        <v>50</v>
      </c>
      <c r="N7042" s="28">
        <v>61.4477048389394</v>
      </c>
    </row>
    <row r="7043">
      <c r="A7043" s="28">
        <v>7042.0</v>
      </c>
      <c r="B7043" s="28">
        <v>22.0</v>
      </c>
      <c r="C7043" s="28" t="s">
        <v>44</v>
      </c>
      <c r="D7043" s="28">
        <v>1.32</v>
      </c>
      <c r="E7043" s="28">
        <v>2.74</v>
      </c>
      <c r="F7043" s="28">
        <v>6.99</v>
      </c>
      <c r="G7043" s="28">
        <v>83.4</v>
      </c>
      <c r="H7043" s="28" t="s">
        <v>51</v>
      </c>
      <c r="I7043" s="28">
        <v>2.99</v>
      </c>
      <c r="J7043" s="28">
        <v>7.15</v>
      </c>
      <c r="K7043" s="28">
        <v>283.57</v>
      </c>
      <c r="L7043" s="28">
        <v>1.77</v>
      </c>
      <c r="M7043" s="28" t="s">
        <v>48</v>
      </c>
      <c r="N7043" s="28">
        <v>72.3</v>
      </c>
    </row>
    <row r="7044">
      <c r="A7044" s="28">
        <v>7043.0</v>
      </c>
      <c r="B7044" s="28">
        <v>17.0</v>
      </c>
      <c r="C7044" s="28" t="s">
        <v>49</v>
      </c>
      <c r="D7044" s="28">
        <v>7.98</v>
      </c>
      <c r="E7044" s="28">
        <v>8.28</v>
      </c>
      <c r="F7044" s="28">
        <v>4.03</v>
      </c>
      <c r="G7044" s="28">
        <v>99.83</v>
      </c>
      <c r="H7044" s="28" t="s">
        <v>51</v>
      </c>
      <c r="I7044" s="28">
        <v>1.4</v>
      </c>
      <c r="J7044" s="28">
        <v>13.13</v>
      </c>
      <c r="K7044" s="28">
        <v>222.33</v>
      </c>
      <c r="L7044" s="28">
        <v>19.14</v>
      </c>
      <c r="M7044" s="28" t="s">
        <v>50</v>
      </c>
      <c r="N7044" s="28">
        <v>63.916214223833</v>
      </c>
    </row>
    <row r="7045">
      <c r="A7045" s="28">
        <v>7044.0</v>
      </c>
      <c r="B7045" s="28">
        <v>18.0</v>
      </c>
      <c r="C7045" s="28" t="s">
        <v>49</v>
      </c>
      <c r="D7045" s="28">
        <v>3.14</v>
      </c>
      <c r="E7045" s="28">
        <v>8.15</v>
      </c>
      <c r="F7045" s="28">
        <v>8.54</v>
      </c>
      <c r="G7045" s="28">
        <v>64.2</v>
      </c>
      <c r="H7045" s="28" t="s">
        <v>47</v>
      </c>
      <c r="I7045" s="28">
        <v>0.75</v>
      </c>
      <c r="J7045" s="28">
        <v>4.78</v>
      </c>
      <c r="K7045" s="28">
        <v>267.11</v>
      </c>
      <c r="L7045" s="28">
        <v>11.46</v>
      </c>
      <c r="M7045" s="28" t="s">
        <v>48</v>
      </c>
      <c r="N7045" s="28">
        <v>91.54</v>
      </c>
    </row>
    <row r="7046">
      <c r="A7046" s="28">
        <v>7045.0</v>
      </c>
      <c r="B7046" s="28">
        <v>24.0</v>
      </c>
      <c r="C7046" s="28" t="s">
        <v>49</v>
      </c>
      <c r="D7046" s="28">
        <v>5.79</v>
      </c>
      <c r="E7046" s="28">
        <v>5.49</v>
      </c>
      <c r="F7046" s="28">
        <v>6.45</v>
      </c>
      <c r="G7046" s="28">
        <v>79.14</v>
      </c>
      <c r="H7046" s="28" t="s">
        <v>51</v>
      </c>
      <c r="I7046" s="28">
        <v>2.52</v>
      </c>
      <c r="J7046" s="28">
        <v>11.07</v>
      </c>
      <c r="K7046" s="28">
        <v>250.55</v>
      </c>
      <c r="L7046" s="28">
        <v>15.01</v>
      </c>
      <c r="M7046" s="28" t="s">
        <v>46</v>
      </c>
      <c r="N7046" s="28">
        <v>58.343454953626</v>
      </c>
    </row>
    <row r="7047">
      <c r="A7047" s="28">
        <v>7046.0</v>
      </c>
      <c r="B7047" s="28">
        <v>18.0</v>
      </c>
      <c r="C7047" s="28" t="s">
        <v>49</v>
      </c>
      <c r="D7047" s="28">
        <v>4.58</v>
      </c>
      <c r="E7047" s="28">
        <v>3.1</v>
      </c>
      <c r="F7047" s="28">
        <v>5.29</v>
      </c>
      <c r="G7047" s="28">
        <v>91.0</v>
      </c>
      <c r="H7047" s="28" t="s">
        <v>51</v>
      </c>
      <c r="I7047" s="28">
        <v>0.52</v>
      </c>
      <c r="J7047" s="28">
        <v>8.18</v>
      </c>
      <c r="K7047" s="28">
        <v>252.51</v>
      </c>
      <c r="L7047" s="28">
        <v>8.19</v>
      </c>
      <c r="M7047" s="28" t="s">
        <v>48</v>
      </c>
      <c r="N7047" s="28">
        <v>53.5</v>
      </c>
    </row>
    <row r="7048">
      <c r="A7048" s="28">
        <v>7047.0</v>
      </c>
      <c r="B7048" s="28">
        <v>17.0</v>
      </c>
      <c r="C7048" s="28" t="s">
        <v>49</v>
      </c>
      <c r="D7048" s="28">
        <v>3.89</v>
      </c>
      <c r="E7048" s="28">
        <v>3.04</v>
      </c>
      <c r="F7048" s="28">
        <v>5.97</v>
      </c>
      <c r="G7048" s="28">
        <v>65.64</v>
      </c>
      <c r="H7048" s="28" t="s">
        <v>45</v>
      </c>
      <c r="I7048" s="28">
        <v>4.55</v>
      </c>
      <c r="J7048" s="28">
        <v>6.1</v>
      </c>
      <c r="K7048" s="28">
        <v>278.49</v>
      </c>
      <c r="L7048" s="28">
        <v>7.46</v>
      </c>
      <c r="M7048" s="28" t="s">
        <v>48</v>
      </c>
      <c r="N7048" s="28">
        <v>46.79</v>
      </c>
    </row>
    <row r="7049">
      <c r="A7049" s="28">
        <v>7048.0</v>
      </c>
      <c r="B7049" s="28">
        <v>24.0</v>
      </c>
      <c r="C7049" s="28" t="s">
        <v>44</v>
      </c>
      <c r="D7049" s="28">
        <v>5.58</v>
      </c>
      <c r="E7049" s="28">
        <v>5.18</v>
      </c>
      <c r="F7049" s="28">
        <v>8.25</v>
      </c>
      <c r="G7049" s="28">
        <v>98.91</v>
      </c>
      <c r="H7049" s="28" t="s">
        <v>51</v>
      </c>
      <c r="I7049" s="28">
        <v>2.21</v>
      </c>
      <c r="J7049" s="28">
        <v>7.05</v>
      </c>
      <c r="K7049" s="28">
        <v>266.59</v>
      </c>
      <c r="L7049" s="28">
        <v>10.87</v>
      </c>
      <c r="M7049" s="28" t="s">
        <v>46</v>
      </c>
      <c r="N7049" s="28">
        <v>72.04</v>
      </c>
    </row>
    <row r="7050">
      <c r="A7050" s="28">
        <v>7049.0</v>
      </c>
      <c r="B7050" s="28">
        <v>24.0</v>
      </c>
      <c r="C7050" s="28" t="s">
        <v>44</v>
      </c>
      <c r="D7050" s="28">
        <v>3.17</v>
      </c>
      <c r="E7050" s="28">
        <v>1.08</v>
      </c>
      <c r="F7050" s="28">
        <v>8.64</v>
      </c>
      <c r="G7050" s="28">
        <v>74.16</v>
      </c>
      <c r="H7050" s="28" t="s">
        <v>51</v>
      </c>
      <c r="I7050" s="28">
        <v>4.36</v>
      </c>
      <c r="J7050" s="28">
        <v>5.56</v>
      </c>
      <c r="K7050" s="28">
        <v>264.67</v>
      </c>
      <c r="L7050" s="28">
        <v>2.87</v>
      </c>
      <c r="M7050" s="28" t="s">
        <v>48</v>
      </c>
      <c r="N7050" s="28">
        <v>47.9471576447658</v>
      </c>
    </row>
    <row r="7051">
      <c r="A7051" s="28">
        <v>7050.0</v>
      </c>
      <c r="B7051" s="28">
        <v>19.0</v>
      </c>
      <c r="C7051" s="28" t="s">
        <v>44</v>
      </c>
      <c r="D7051" s="28">
        <v>1.01</v>
      </c>
      <c r="E7051" s="28">
        <v>5.78</v>
      </c>
      <c r="F7051" s="28">
        <v>4.58</v>
      </c>
      <c r="G7051" s="28">
        <v>74.01</v>
      </c>
      <c r="H7051" s="28" t="s">
        <v>51</v>
      </c>
      <c r="I7051" s="28">
        <v>3.55</v>
      </c>
      <c r="J7051" s="28">
        <v>2.7</v>
      </c>
      <c r="K7051" s="28">
        <v>287.46</v>
      </c>
      <c r="L7051" s="28">
        <v>3.07</v>
      </c>
      <c r="M7051" s="28" t="s">
        <v>48</v>
      </c>
      <c r="N7051" s="28">
        <v>80.85</v>
      </c>
    </row>
    <row r="7052">
      <c r="A7052" s="28">
        <v>7051.0</v>
      </c>
      <c r="B7052" s="28">
        <v>24.0</v>
      </c>
      <c r="C7052" s="28" t="s">
        <v>49</v>
      </c>
      <c r="D7052" s="28">
        <v>3.91</v>
      </c>
      <c r="E7052" s="28">
        <v>9.58</v>
      </c>
      <c r="F7052" s="28">
        <v>7.89</v>
      </c>
      <c r="G7052" s="28">
        <v>68.53</v>
      </c>
      <c r="H7052" s="28" t="s">
        <v>51</v>
      </c>
      <c r="I7052" s="28">
        <v>4.29</v>
      </c>
      <c r="J7052" s="28">
        <v>5.04</v>
      </c>
      <c r="K7052" s="28">
        <v>270.08</v>
      </c>
      <c r="L7052" s="28">
        <v>7.68</v>
      </c>
      <c r="M7052" s="28" t="s">
        <v>48</v>
      </c>
      <c r="N7052" s="28">
        <v>91.27</v>
      </c>
    </row>
    <row r="7053">
      <c r="A7053" s="28">
        <v>7052.0</v>
      </c>
      <c r="B7053" s="28">
        <v>18.0</v>
      </c>
      <c r="C7053" s="28" t="s">
        <v>44</v>
      </c>
      <c r="D7053" s="28">
        <v>4.18</v>
      </c>
      <c r="E7053" s="28">
        <v>2.39</v>
      </c>
      <c r="F7053" s="28">
        <v>6.89</v>
      </c>
      <c r="G7053" s="28">
        <v>71.52</v>
      </c>
      <c r="H7053" s="28" t="s">
        <v>51</v>
      </c>
      <c r="I7053" s="28">
        <v>4.42</v>
      </c>
      <c r="J7053" s="28">
        <v>10.12</v>
      </c>
      <c r="K7053" s="28">
        <v>281.13</v>
      </c>
      <c r="L7053" s="28">
        <v>10.72</v>
      </c>
      <c r="M7053" s="28" t="s">
        <v>48</v>
      </c>
      <c r="N7053" s="28">
        <v>50.06</v>
      </c>
    </row>
    <row r="7054">
      <c r="A7054" s="28">
        <v>7053.0</v>
      </c>
      <c r="B7054" s="28">
        <v>22.0</v>
      </c>
      <c r="C7054" s="28" t="s">
        <v>49</v>
      </c>
      <c r="D7054" s="28">
        <v>1.62</v>
      </c>
      <c r="E7054" s="28">
        <v>6.16</v>
      </c>
      <c r="F7054" s="28">
        <v>6.93</v>
      </c>
      <c r="G7054" s="28">
        <v>83.1</v>
      </c>
      <c r="H7054" s="28" t="s">
        <v>51</v>
      </c>
      <c r="I7054" s="28">
        <v>0.27</v>
      </c>
      <c r="J7054" s="28">
        <v>6.78</v>
      </c>
      <c r="K7054" s="28">
        <v>302.12</v>
      </c>
      <c r="L7054" s="28">
        <v>5.57</v>
      </c>
      <c r="M7054" s="28" t="s">
        <v>48</v>
      </c>
      <c r="N7054" s="28">
        <v>99.42</v>
      </c>
    </row>
    <row r="7055">
      <c r="A7055" s="28">
        <v>7054.0</v>
      </c>
      <c r="B7055" s="28">
        <v>22.0</v>
      </c>
      <c r="C7055" s="28" t="s">
        <v>44</v>
      </c>
      <c r="D7055" s="28">
        <v>7.48</v>
      </c>
      <c r="E7055" s="28">
        <v>9.66</v>
      </c>
      <c r="F7055" s="28">
        <v>7.9</v>
      </c>
      <c r="G7055" s="28">
        <v>77.17</v>
      </c>
      <c r="H7055" s="28" t="s">
        <v>51</v>
      </c>
      <c r="I7055" s="28">
        <v>3.63</v>
      </c>
      <c r="J7055" s="28">
        <v>12.17</v>
      </c>
      <c r="K7055" s="28">
        <v>225.97</v>
      </c>
      <c r="L7055" s="28">
        <v>15.86</v>
      </c>
      <c r="M7055" s="28" t="s">
        <v>46</v>
      </c>
      <c r="N7055" s="28">
        <v>79.009318910704</v>
      </c>
    </row>
    <row r="7056">
      <c r="A7056" s="28">
        <v>7055.0</v>
      </c>
      <c r="B7056" s="28">
        <v>23.0</v>
      </c>
      <c r="C7056" s="28" t="s">
        <v>44</v>
      </c>
      <c r="D7056" s="28">
        <v>1.82</v>
      </c>
      <c r="E7056" s="28">
        <v>8.74</v>
      </c>
      <c r="F7056" s="28">
        <v>5.11</v>
      </c>
      <c r="G7056" s="28">
        <v>67.74</v>
      </c>
      <c r="H7056" s="28" t="s">
        <v>45</v>
      </c>
      <c r="I7056" s="28">
        <v>1.13</v>
      </c>
      <c r="J7056" s="28">
        <v>3.79</v>
      </c>
      <c r="K7056" s="28">
        <v>287.4</v>
      </c>
      <c r="L7056" s="28">
        <v>6.34</v>
      </c>
      <c r="M7056" s="28" t="s">
        <v>50</v>
      </c>
      <c r="N7056" s="28">
        <v>102.777300627149</v>
      </c>
    </row>
    <row r="7057">
      <c r="A7057" s="28">
        <v>7056.0</v>
      </c>
      <c r="B7057" s="28">
        <v>19.0</v>
      </c>
      <c r="C7057" s="28" t="s">
        <v>49</v>
      </c>
      <c r="D7057" s="28">
        <v>3.27</v>
      </c>
      <c r="E7057" s="28">
        <v>8.65</v>
      </c>
      <c r="F7057" s="28">
        <v>6.66</v>
      </c>
      <c r="G7057" s="28">
        <v>92.37</v>
      </c>
      <c r="H7057" s="28" t="s">
        <v>45</v>
      </c>
      <c r="I7057" s="28">
        <v>4.95</v>
      </c>
      <c r="J7057" s="28">
        <v>4.41</v>
      </c>
      <c r="K7057" s="28">
        <v>287.99</v>
      </c>
      <c r="L7057" s="28">
        <v>7.48</v>
      </c>
      <c r="M7057" s="28" t="s">
        <v>48</v>
      </c>
      <c r="N7057" s="28">
        <v>91.43</v>
      </c>
    </row>
    <row r="7058">
      <c r="A7058" s="28">
        <v>7057.0</v>
      </c>
      <c r="B7058" s="28">
        <v>18.0</v>
      </c>
      <c r="C7058" s="28" t="s">
        <v>44</v>
      </c>
      <c r="D7058" s="28">
        <v>1.24</v>
      </c>
      <c r="E7058" s="28">
        <v>8.4</v>
      </c>
      <c r="F7058" s="28">
        <v>5.6</v>
      </c>
      <c r="G7058" s="28">
        <v>62.49</v>
      </c>
      <c r="H7058" s="28" t="s">
        <v>51</v>
      </c>
      <c r="I7058" s="28">
        <v>3.89</v>
      </c>
      <c r="J7058" s="28">
        <v>4.67</v>
      </c>
      <c r="K7058" s="28">
        <v>320.49</v>
      </c>
      <c r="L7058" s="28">
        <v>3.13</v>
      </c>
      <c r="M7058" s="28" t="s">
        <v>50</v>
      </c>
      <c r="N7058" s="28">
        <v>84.43</v>
      </c>
    </row>
    <row r="7059">
      <c r="A7059" s="28">
        <v>7058.0</v>
      </c>
      <c r="B7059" s="28">
        <v>18.0</v>
      </c>
      <c r="C7059" s="28" t="s">
        <v>44</v>
      </c>
      <c r="D7059" s="28">
        <v>4.29</v>
      </c>
      <c r="E7059" s="28">
        <v>3.78</v>
      </c>
      <c r="F7059" s="28">
        <v>4.47</v>
      </c>
      <c r="G7059" s="28">
        <v>93.39</v>
      </c>
      <c r="H7059" s="28" t="s">
        <v>45</v>
      </c>
      <c r="I7059" s="28">
        <v>0.02</v>
      </c>
      <c r="J7059" s="28">
        <v>9.0</v>
      </c>
      <c r="K7059" s="28">
        <v>249.83</v>
      </c>
      <c r="L7059" s="28">
        <v>11.82</v>
      </c>
      <c r="M7059" s="28" t="s">
        <v>48</v>
      </c>
      <c r="N7059" s="28">
        <v>55.44</v>
      </c>
    </row>
    <row r="7060">
      <c r="A7060" s="28">
        <v>7059.0</v>
      </c>
      <c r="B7060" s="28">
        <v>20.0</v>
      </c>
      <c r="C7060" s="28" t="s">
        <v>49</v>
      </c>
      <c r="D7060" s="28">
        <v>2.46</v>
      </c>
      <c r="E7060" s="28">
        <v>9.02</v>
      </c>
      <c r="F7060" s="28">
        <v>4.53</v>
      </c>
      <c r="G7060" s="28">
        <v>71.0</v>
      </c>
      <c r="H7060" s="28" t="s">
        <v>45</v>
      </c>
      <c r="I7060" s="28">
        <v>4.64</v>
      </c>
      <c r="J7060" s="28">
        <v>8.27</v>
      </c>
      <c r="K7060" s="28">
        <v>293.42</v>
      </c>
      <c r="L7060" s="28">
        <v>8.54</v>
      </c>
      <c r="M7060" s="28" t="s">
        <v>50</v>
      </c>
      <c r="N7060" s="28">
        <v>94.92</v>
      </c>
    </row>
    <row r="7061">
      <c r="A7061" s="28">
        <v>7060.0</v>
      </c>
      <c r="B7061" s="28">
        <v>16.0</v>
      </c>
      <c r="C7061" s="28" t="s">
        <v>44</v>
      </c>
      <c r="D7061" s="28">
        <v>3.91</v>
      </c>
      <c r="E7061" s="28">
        <v>9.47</v>
      </c>
      <c r="F7061" s="28">
        <v>4.68</v>
      </c>
      <c r="G7061" s="28">
        <v>79.84</v>
      </c>
      <c r="H7061" s="28" t="s">
        <v>45</v>
      </c>
      <c r="I7061" s="28">
        <v>1.46</v>
      </c>
      <c r="J7061" s="28">
        <v>9.13</v>
      </c>
      <c r="K7061" s="28">
        <v>298.53</v>
      </c>
      <c r="L7061" s="28">
        <v>8.52</v>
      </c>
      <c r="M7061" s="28" t="s">
        <v>50</v>
      </c>
      <c r="N7061" s="28">
        <v>94.58</v>
      </c>
    </row>
    <row r="7062">
      <c r="A7062" s="28">
        <v>7061.0</v>
      </c>
      <c r="B7062" s="28">
        <v>18.0</v>
      </c>
      <c r="C7062" s="28" t="s">
        <v>49</v>
      </c>
      <c r="D7062" s="28">
        <v>1.8</v>
      </c>
      <c r="E7062" s="28">
        <v>5.46</v>
      </c>
      <c r="F7062" s="28">
        <v>7.07</v>
      </c>
      <c r="G7062" s="28">
        <v>75.24</v>
      </c>
      <c r="H7062" s="28" t="s">
        <v>45</v>
      </c>
      <c r="I7062" s="28">
        <v>2.08</v>
      </c>
      <c r="J7062" s="28">
        <v>7.27</v>
      </c>
      <c r="K7062" s="28">
        <v>292.34</v>
      </c>
      <c r="L7062" s="28">
        <v>5.99</v>
      </c>
      <c r="M7062" s="28" t="s">
        <v>48</v>
      </c>
      <c r="N7062" s="28">
        <v>85.29</v>
      </c>
    </row>
    <row r="7063">
      <c r="A7063" s="28">
        <v>7062.0</v>
      </c>
      <c r="B7063" s="28">
        <v>21.0</v>
      </c>
      <c r="C7063" s="28" t="s">
        <v>49</v>
      </c>
      <c r="D7063" s="28">
        <v>0.43</v>
      </c>
      <c r="E7063" s="28">
        <v>4.19</v>
      </c>
      <c r="F7063" s="28">
        <v>4.53</v>
      </c>
      <c r="G7063" s="28">
        <v>82.82</v>
      </c>
      <c r="H7063" s="28" t="s">
        <v>45</v>
      </c>
      <c r="I7063" s="28">
        <v>3.06</v>
      </c>
      <c r="J7063" s="28">
        <v>2.62</v>
      </c>
      <c r="K7063" s="28">
        <v>312.93</v>
      </c>
      <c r="L7063" s="28">
        <v>1.61</v>
      </c>
      <c r="M7063" s="28" t="s">
        <v>48</v>
      </c>
      <c r="N7063" s="28">
        <v>60.32</v>
      </c>
    </row>
    <row r="7064">
      <c r="A7064" s="28">
        <v>7063.0</v>
      </c>
      <c r="B7064" s="28">
        <v>18.0</v>
      </c>
      <c r="C7064" s="28" t="s">
        <v>49</v>
      </c>
      <c r="D7064" s="28">
        <v>6.23</v>
      </c>
      <c r="E7064" s="28">
        <v>4.73</v>
      </c>
      <c r="F7064" s="28">
        <v>6.85</v>
      </c>
      <c r="G7064" s="28">
        <v>91.84</v>
      </c>
      <c r="H7064" s="28" t="s">
        <v>45</v>
      </c>
      <c r="I7064" s="28">
        <v>4.58</v>
      </c>
      <c r="J7064" s="28">
        <v>8.01</v>
      </c>
      <c r="K7064" s="28">
        <v>244.89</v>
      </c>
      <c r="L7064" s="28">
        <v>12.18</v>
      </c>
      <c r="M7064" s="28" t="s">
        <v>46</v>
      </c>
      <c r="N7064" s="28">
        <v>51.2</v>
      </c>
    </row>
    <row r="7065">
      <c r="A7065" s="28">
        <v>7064.0</v>
      </c>
      <c r="B7065" s="28">
        <v>20.0</v>
      </c>
      <c r="C7065" s="28" t="s">
        <v>49</v>
      </c>
      <c r="D7065" s="28">
        <v>5.13</v>
      </c>
      <c r="E7065" s="28">
        <v>4.01</v>
      </c>
      <c r="F7065" s="28">
        <v>6.94</v>
      </c>
      <c r="G7065" s="28">
        <v>99.57</v>
      </c>
      <c r="H7065" s="28" t="s">
        <v>45</v>
      </c>
      <c r="I7065" s="28">
        <v>4.64</v>
      </c>
      <c r="J7065" s="28">
        <v>7.37</v>
      </c>
      <c r="K7065" s="28">
        <v>254.36</v>
      </c>
      <c r="L7065" s="28">
        <v>8.67</v>
      </c>
      <c r="M7065" s="28" t="s">
        <v>46</v>
      </c>
      <c r="N7065" s="28">
        <v>57.91</v>
      </c>
    </row>
    <row r="7066">
      <c r="A7066" s="28">
        <v>7065.0</v>
      </c>
      <c r="B7066" s="28">
        <v>24.0</v>
      </c>
      <c r="C7066" s="28" t="s">
        <v>44</v>
      </c>
      <c r="D7066" s="28">
        <v>2.73</v>
      </c>
      <c r="E7066" s="28">
        <v>2.91</v>
      </c>
      <c r="F7066" s="28">
        <v>8.52</v>
      </c>
      <c r="G7066" s="28">
        <v>72.24</v>
      </c>
      <c r="H7066" s="28" t="s">
        <v>45</v>
      </c>
      <c r="I7066" s="28">
        <v>2.82</v>
      </c>
      <c r="J7066" s="28">
        <v>4.42</v>
      </c>
      <c r="K7066" s="28">
        <v>298.21</v>
      </c>
      <c r="L7066" s="28">
        <v>5.07</v>
      </c>
      <c r="M7066" s="28" t="s">
        <v>48</v>
      </c>
      <c r="N7066" s="28">
        <v>76.1873512485889</v>
      </c>
    </row>
    <row r="7067">
      <c r="A7067" s="28">
        <v>7066.0</v>
      </c>
      <c r="B7067" s="28">
        <v>17.0</v>
      </c>
      <c r="C7067" s="28" t="s">
        <v>49</v>
      </c>
      <c r="D7067" s="28">
        <v>0.38</v>
      </c>
      <c r="E7067" s="28">
        <v>6.57</v>
      </c>
      <c r="F7067" s="28">
        <v>7.13</v>
      </c>
      <c r="G7067" s="28">
        <v>82.15</v>
      </c>
      <c r="H7067" s="28" t="s">
        <v>45</v>
      </c>
      <c r="I7067" s="28">
        <v>1.58</v>
      </c>
      <c r="J7067" s="28">
        <v>5.37</v>
      </c>
      <c r="K7067" s="28">
        <v>333.46</v>
      </c>
      <c r="L7067" s="28">
        <v>5.79</v>
      </c>
      <c r="M7067" s="28" t="s">
        <v>48</v>
      </c>
      <c r="N7067" s="28">
        <v>91.99</v>
      </c>
    </row>
    <row r="7068">
      <c r="A7068" s="28">
        <v>7067.0</v>
      </c>
      <c r="B7068" s="28">
        <v>17.0</v>
      </c>
      <c r="C7068" s="28" t="s">
        <v>44</v>
      </c>
      <c r="D7068" s="28">
        <v>6.92</v>
      </c>
      <c r="E7068" s="28">
        <v>6.06</v>
      </c>
      <c r="F7068" s="28">
        <v>8.93</v>
      </c>
      <c r="G7068" s="28">
        <v>78.64</v>
      </c>
      <c r="H7068" s="28" t="s">
        <v>45</v>
      </c>
      <c r="I7068" s="28">
        <v>1.4</v>
      </c>
      <c r="J7068" s="28">
        <v>12.44</v>
      </c>
      <c r="K7068" s="28">
        <v>219.91</v>
      </c>
      <c r="L7068" s="28">
        <v>15.3</v>
      </c>
      <c r="M7068" s="28" t="s">
        <v>46</v>
      </c>
      <c r="N7068" s="28">
        <v>48.89</v>
      </c>
    </row>
    <row r="7069">
      <c r="A7069" s="28">
        <v>7068.0</v>
      </c>
      <c r="B7069" s="28">
        <v>21.0</v>
      </c>
      <c r="C7069" s="28" t="s">
        <v>44</v>
      </c>
      <c r="D7069" s="28">
        <v>1.36</v>
      </c>
      <c r="E7069" s="28">
        <v>5.16</v>
      </c>
      <c r="F7069" s="28">
        <v>4.15</v>
      </c>
      <c r="G7069" s="28">
        <v>99.96</v>
      </c>
      <c r="H7069" s="28" t="s">
        <v>47</v>
      </c>
      <c r="I7069" s="28">
        <v>1.82</v>
      </c>
      <c r="J7069" s="28">
        <v>3.9</v>
      </c>
      <c r="K7069" s="28">
        <v>294.34</v>
      </c>
      <c r="L7069" s="28">
        <v>5.79</v>
      </c>
      <c r="M7069" s="28" t="s">
        <v>48</v>
      </c>
      <c r="N7069" s="28">
        <v>82.53</v>
      </c>
    </row>
    <row r="7070">
      <c r="A7070" s="28">
        <v>7069.0</v>
      </c>
      <c r="B7070" s="28">
        <v>21.0</v>
      </c>
      <c r="C7070" s="28" t="s">
        <v>44</v>
      </c>
      <c r="D7070" s="28">
        <v>7.45</v>
      </c>
      <c r="E7070" s="28">
        <v>1.86</v>
      </c>
      <c r="F7070" s="28">
        <v>7.52</v>
      </c>
      <c r="G7070" s="28">
        <v>92.36</v>
      </c>
      <c r="H7070" s="28" t="s">
        <v>45</v>
      </c>
      <c r="I7070" s="28">
        <v>0.9</v>
      </c>
      <c r="J7070" s="28">
        <v>12.83</v>
      </c>
      <c r="K7070" s="28">
        <v>243.06</v>
      </c>
      <c r="L7070" s="28">
        <v>17.52</v>
      </c>
      <c r="M7070" s="28" t="s">
        <v>46</v>
      </c>
      <c r="N7070" s="28">
        <v>28.64</v>
      </c>
    </row>
    <row r="7071">
      <c r="A7071" s="28">
        <v>7070.0</v>
      </c>
      <c r="B7071" s="28">
        <v>23.0</v>
      </c>
      <c r="C7071" s="28" t="s">
        <v>44</v>
      </c>
      <c r="D7071" s="28">
        <v>3.83</v>
      </c>
      <c r="E7071" s="28">
        <v>8.17</v>
      </c>
      <c r="F7071" s="28">
        <v>4.13</v>
      </c>
      <c r="G7071" s="28">
        <v>75.88</v>
      </c>
      <c r="H7071" s="28" t="s">
        <v>51</v>
      </c>
      <c r="I7071" s="28">
        <v>3.35</v>
      </c>
      <c r="J7071" s="28">
        <v>5.11</v>
      </c>
      <c r="K7071" s="28">
        <v>280.04</v>
      </c>
      <c r="L7071" s="28">
        <v>8.64</v>
      </c>
      <c r="M7071" s="28" t="s">
        <v>50</v>
      </c>
      <c r="N7071" s="28">
        <v>77.83</v>
      </c>
    </row>
    <row r="7072">
      <c r="A7072" s="28">
        <v>7071.0</v>
      </c>
      <c r="B7072" s="28">
        <v>17.0</v>
      </c>
      <c r="C7072" s="28" t="s">
        <v>49</v>
      </c>
      <c r="D7072" s="28">
        <v>2.72</v>
      </c>
      <c r="E7072" s="28">
        <v>2.57</v>
      </c>
      <c r="F7072" s="28">
        <v>7.65</v>
      </c>
      <c r="G7072" s="28">
        <v>79.08</v>
      </c>
      <c r="H7072" s="28" t="s">
        <v>45</v>
      </c>
      <c r="I7072" s="28">
        <v>2.64</v>
      </c>
      <c r="J7072" s="28">
        <v>7.11</v>
      </c>
      <c r="K7072" s="28">
        <v>291.73</v>
      </c>
      <c r="L7072" s="28">
        <v>5.19</v>
      </c>
      <c r="M7072" s="28" t="s">
        <v>48</v>
      </c>
      <c r="N7072" s="28">
        <v>62.01</v>
      </c>
    </row>
    <row r="7073">
      <c r="A7073" s="28">
        <v>7072.0</v>
      </c>
      <c r="B7073" s="28">
        <v>24.0</v>
      </c>
      <c r="C7073" s="28" t="s">
        <v>44</v>
      </c>
      <c r="D7073" s="28">
        <v>5.93</v>
      </c>
      <c r="E7073" s="28">
        <v>2.03</v>
      </c>
      <c r="F7073" s="28">
        <v>5.93</v>
      </c>
      <c r="G7073" s="28">
        <v>69.84</v>
      </c>
      <c r="H7073" s="28" t="s">
        <v>45</v>
      </c>
      <c r="I7073" s="28">
        <v>3.87</v>
      </c>
      <c r="J7073" s="28">
        <v>9.57</v>
      </c>
      <c r="K7073" s="28">
        <v>255.81</v>
      </c>
      <c r="L7073" s="28">
        <v>16.01</v>
      </c>
      <c r="M7073" s="28" t="s">
        <v>46</v>
      </c>
      <c r="N7073" s="28">
        <v>31.42</v>
      </c>
    </row>
    <row r="7074">
      <c r="A7074" s="28">
        <v>7073.0</v>
      </c>
      <c r="B7074" s="28">
        <v>17.0</v>
      </c>
      <c r="C7074" s="28" t="s">
        <v>49</v>
      </c>
      <c r="D7074" s="28">
        <v>7.01</v>
      </c>
      <c r="E7074" s="28">
        <v>6.61</v>
      </c>
      <c r="F7074" s="28">
        <v>7.06</v>
      </c>
      <c r="G7074" s="28">
        <v>90.21</v>
      </c>
      <c r="H7074" s="28" t="s">
        <v>51</v>
      </c>
      <c r="I7074" s="28">
        <v>0.47</v>
      </c>
      <c r="J7074" s="28">
        <v>9.39</v>
      </c>
      <c r="K7074" s="28">
        <v>236.84</v>
      </c>
      <c r="L7074" s="28">
        <v>19.33</v>
      </c>
      <c r="M7074" s="28" t="s">
        <v>46</v>
      </c>
      <c r="N7074" s="28">
        <v>57.92</v>
      </c>
    </row>
    <row r="7075">
      <c r="A7075" s="28">
        <v>7074.0</v>
      </c>
      <c r="B7075" s="28">
        <v>16.0</v>
      </c>
      <c r="C7075" s="28" t="s">
        <v>44</v>
      </c>
      <c r="D7075" s="28">
        <v>2.97</v>
      </c>
      <c r="E7075" s="28">
        <v>4.59</v>
      </c>
      <c r="F7075" s="28">
        <v>5.55</v>
      </c>
      <c r="G7075" s="28">
        <v>93.81</v>
      </c>
      <c r="H7075" s="28" t="s">
        <v>51</v>
      </c>
      <c r="I7075" s="28">
        <v>2.0</v>
      </c>
      <c r="J7075" s="28">
        <v>7.81</v>
      </c>
      <c r="K7075" s="28">
        <v>289.17</v>
      </c>
      <c r="L7075" s="28">
        <v>6.96</v>
      </c>
      <c r="M7075" s="28" t="s">
        <v>48</v>
      </c>
      <c r="N7075" s="28">
        <v>69.06</v>
      </c>
    </row>
    <row r="7076">
      <c r="A7076" s="28">
        <v>7075.0</v>
      </c>
      <c r="B7076" s="28">
        <v>17.0</v>
      </c>
      <c r="C7076" s="28" t="s">
        <v>44</v>
      </c>
      <c r="D7076" s="28">
        <v>3.26</v>
      </c>
      <c r="E7076" s="28">
        <v>1.54</v>
      </c>
      <c r="F7076" s="28">
        <v>4.8</v>
      </c>
      <c r="G7076" s="28">
        <v>98.6</v>
      </c>
      <c r="H7076" s="28" t="s">
        <v>45</v>
      </c>
      <c r="I7076" s="28">
        <v>1.2</v>
      </c>
      <c r="J7076" s="28">
        <v>5.32</v>
      </c>
      <c r="K7076" s="28">
        <v>277.63</v>
      </c>
      <c r="L7076" s="28">
        <v>10.16</v>
      </c>
      <c r="M7076" s="28" t="s">
        <v>48</v>
      </c>
      <c r="N7076" s="28">
        <v>41.64</v>
      </c>
    </row>
    <row r="7077">
      <c r="A7077" s="28">
        <v>7076.0</v>
      </c>
      <c r="B7077" s="28">
        <v>22.0</v>
      </c>
      <c r="C7077" s="28" t="s">
        <v>52</v>
      </c>
      <c r="D7077" s="28">
        <v>3.47</v>
      </c>
      <c r="E7077" s="28">
        <v>4.2</v>
      </c>
      <c r="F7077" s="28">
        <v>7.62</v>
      </c>
      <c r="G7077" s="28">
        <v>82.63</v>
      </c>
      <c r="H7077" s="28" t="s">
        <v>45</v>
      </c>
      <c r="I7077" s="28">
        <v>2.68</v>
      </c>
      <c r="J7077" s="28">
        <v>6.55</v>
      </c>
      <c r="K7077" s="28">
        <v>276.08</v>
      </c>
      <c r="L7077" s="28">
        <v>5.94</v>
      </c>
      <c r="M7077" s="28" t="s">
        <v>48</v>
      </c>
      <c r="N7077" s="28">
        <v>79.2442552407148</v>
      </c>
    </row>
    <row r="7078">
      <c r="A7078" s="28">
        <v>7077.0</v>
      </c>
      <c r="B7078" s="28">
        <v>23.0</v>
      </c>
      <c r="C7078" s="28" t="s">
        <v>44</v>
      </c>
      <c r="D7078" s="28">
        <v>7.38</v>
      </c>
      <c r="E7078" s="28">
        <v>7.95</v>
      </c>
      <c r="F7078" s="28">
        <v>8.52</v>
      </c>
      <c r="G7078" s="28">
        <v>86.83</v>
      </c>
      <c r="H7078" s="28" t="s">
        <v>45</v>
      </c>
      <c r="I7078" s="28">
        <v>2.34</v>
      </c>
      <c r="J7078" s="28">
        <v>11.93</v>
      </c>
      <c r="K7078" s="28">
        <v>230.49</v>
      </c>
      <c r="L7078" s="28">
        <v>16.93</v>
      </c>
      <c r="M7078" s="28" t="s">
        <v>46</v>
      </c>
      <c r="N7078" s="28">
        <v>88.4892196653531</v>
      </c>
    </row>
    <row r="7079">
      <c r="A7079" s="28">
        <v>7078.0</v>
      </c>
      <c r="B7079" s="28">
        <v>20.0</v>
      </c>
      <c r="C7079" s="28" t="s">
        <v>49</v>
      </c>
      <c r="D7079" s="28">
        <v>5.54</v>
      </c>
      <c r="E7079" s="28">
        <v>6.54</v>
      </c>
      <c r="F7079" s="28">
        <v>4.92</v>
      </c>
      <c r="G7079" s="28">
        <v>77.84</v>
      </c>
      <c r="H7079" s="28" t="s">
        <v>47</v>
      </c>
      <c r="I7079" s="28">
        <v>2.25</v>
      </c>
      <c r="J7079" s="28">
        <v>8.23</v>
      </c>
      <c r="K7079" s="28">
        <v>249.45</v>
      </c>
      <c r="L7079" s="28">
        <v>10.08</v>
      </c>
      <c r="M7079" s="28" t="s">
        <v>46</v>
      </c>
      <c r="N7079" s="28">
        <v>58.64</v>
      </c>
    </row>
    <row r="7080">
      <c r="A7080" s="28">
        <v>7079.0</v>
      </c>
      <c r="B7080" s="28">
        <v>21.0</v>
      </c>
      <c r="C7080" s="28" t="s">
        <v>44</v>
      </c>
      <c r="D7080" s="28">
        <v>1.98</v>
      </c>
      <c r="E7080" s="28">
        <v>4.27</v>
      </c>
      <c r="F7080" s="28">
        <v>8.6</v>
      </c>
      <c r="G7080" s="28">
        <v>84.37</v>
      </c>
      <c r="H7080" s="28" t="s">
        <v>45</v>
      </c>
      <c r="I7080" s="28">
        <v>1.58</v>
      </c>
      <c r="J7080" s="28">
        <v>7.26</v>
      </c>
      <c r="K7080" s="28">
        <v>300.93</v>
      </c>
      <c r="L7080" s="28">
        <v>7.35</v>
      </c>
      <c r="M7080" s="28" t="s">
        <v>48</v>
      </c>
      <c r="N7080" s="28">
        <v>78.85</v>
      </c>
    </row>
    <row r="7081">
      <c r="A7081" s="28">
        <v>7080.0</v>
      </c>
      <c r="B7081" s="28">
        <v>16.0</v>
      </c>
      <c r="C7081" s="28" t="s">
        <v>44</v>
      </c>
      <c r="D7081" s="28">
        <v>1.48</v>
      </c>
      <c r="E7081" s="28">
        <v>2.73</v>
      </c>
      <c r="F7081" s="28">
        <v>4.7</v>
      </c>
      <c r="G7081" s="28">
        <v>73.95</v>
      </c>
      <c r="H7081" s="28" t="s">
        <v>45</v>
      </c>
      <c r="I7081" s="28">
        <v>3.63</v>
      </c>
      <c r="J7081" s="28">
        <v>6.81</v>
      </c>
      <c r="K7081" s="28">
        <v>305.22</v>
      </c>
      <c r="L7081" s="28">
        <v>5.22</v>
      </c>
      <c r="M7081" s="28" t="s">
        <v>48</v>
      </c>
      <c r="N7081" s="28">
        <v>65.76</v>
      </c>
    </row>
    <row r="7082">
      <c r="A7082" s="28">
        <v>7081.0</v>
      </c>
      <c r="B7082" s="28">
        <v>21.0</v>
      </c>
      <c r="C7082" s="28" t="s">
        <v>49</v>
      </c>
      <c r="D7082" s="28">
        <v>1.84</v>
      </c>
      <c r="E7082" s="28">
        <v>6.69</v>
      </c>
      <c r="F7082" s="28">
        <v>7.68</v>
      </c>
      <c r="G7082" s="28">
        <v>89.51</v>
      </c>
      <c r="H7082" s="28" t="s">
        <v>47</v>
      </c>
      <c r="I7082" s="28">
        <v>2.41</v>
      </c>
      <c r="J7082" s="28">
        <v>3.85</v>
      </c>
      <c r="K7082" s="28">
        <v>279.26</v>
      </c>
      <c r="L7082" s="28">
        <v>4.58</v>
      </c>
      <c r="M7082" s="28" t="s">
        <v>48</v>
      </c>
      <c r="N7082" s="28">
        <v>98.96</v>
      </c>
    </row>
    <row r="7083">
      <c r="A7083" s="28">
        <v>7082.0</v>
      </c>
      <c r="B7083" s="28">
        <v>23.0</v>
      </c>
      <c r="C7083" s="28" t="s">
        <v>49</v>
      </c>
      <c r="D7083" s="28">
        <v>2.11</v>
      </c>
      <c r="E7083" s="28">
        <v>8.99</v>
      </c>
      <c r="F7083" s="28">
        <v>8.8</v>
      </c>
      <c r="G7083" s="28">
        <v>60.91</v>
      </c>
      <c r="H7083" s="28" t="s">
        <v>45</v>
      </c>
      <c r="I7083" s="28">
        <v>1.01</v>
      </c>
      <c r="J7083" s="28">
        <v>5.31</v>
      </c>
      <c r="K7083" s="28">
        <v>292.65</v>
      </c>
      <c r="L7083" s="28">
        <v>8.44</v>
      </c>
      <c r="M7083" s="28" t="s">
        <v>48</v>
      </c>
      <c r="N7083" s="28">
        <v>100.0</v>
      </c>
    </row>
    <row r="7084">
      <c r="A7084" s="28">
        <v>7083.0</v>
      </c>
      <c r="B7084" s="28">
        <v>18.0</v>
      </c>
      <c r="C7084" s="28" t="s">
        <v>44</v>
      </c>
      <c r="D7084" s="28">
        <v>1.84</v>
      </c>
      <c r="E7084" s="28">
        <v>6.82</v>
      </c>
      <c r="F7084" s="28">
        <v>4.74</v>
      </c>
      <c r="G7084" s="28">
        <v>61.14</v>
      </c>
      <c r="H7084" s="28" t="s">
        <v>45</v>
      </c>
      <c r="I7084" s="28">
        <v>2.74</v>
      </c>
      <c r="J7084" s="28">
        <v>5.0</v>
      </c>
      <c r="K7084" s="28">
        <v>298.13</v>
      </c>
      <c r="L7084" s="28">
        <v>7.75</v>
      </c>
      <c r="M7084" s="28" t="s">
        <v>48</v>
      </c>
      <c r="N7084" s="28">
        <v>78.25</v>
      </c>
    </row>
    <row r="7085">
      <c r="A7085" s="28">
        <v>7084.0</v>
      </c>
      <c r="B7085" s="28">
        <v>16.0</v>
      </c>
      <c r="C7085" s="28" t="s">
        <v>44</v>
      </c>
      <c r="D7085" s="28">
        <v>5.27</v>
      </c>
      <c r="E7085" s="28">
        <v>8.32</v>
      </c>
      <c r="F7085" s="28">
        <v>6.18</v>
      </c>
      <c r="G7085" s="28">
        <v>88.64</v>
      </c>
      <c r="H7085" s="28" t="s">
        <v>45</v>
      </c>
      <c r="I7085" s="28">
        <v>2.98</v>
      </c>
      <c r="J7085" s="28">
        <v>8.32</v>
      </c>
      <c r="K7085" s="28">
        <v>272.06</v>
      </c>
      <c r="L7085" s="28">
        <v>11.72</v>
      </c>
      <c r="M7085" s="28" t="s">
        <v>46</v>
      </c>
      <c r="N7085" s="28">
        <v>93.6575947744403</v>
      </c>
    </row>
    <row r="7086">
      <c r="A7086" s="28">
        <v>7085.0</v>
      </c>
      <c r="B7086" s="28">
        <v>19.0</v>
      </c>
      <c r="C7086" s="28" t="s">
        <v>44</v>
      </c>
      <c r="D7086" s="28">
        <v>0.93</v>
      </c>
      <c r="E7086" s="28">
        <v>5.69</v>
      </c>
      <c r="F7086" s="28">
        <v>5.69</v>
      </c>
      <c r="G7086" s="28">
        <v>97.23</v>
      </c>
      <c r="H7086" s="28" t="s">
        <v>45</v>
      </c>
      <c r="I7086" s="28">
        <v>0.11</v>
      </c>
      <c r="J7086" s="28">
        <v>4.44</v>
      </c>
      <c r="K7086" s="28">
        <v>305.97</v>
      </c>
      <c r="L7086" s="28">
        <v>5.83</v>
      </c>
      <c r="M7086" s="28" t="s">
        <v>48</v>
      </c>
      <c r="N7086" s="28">
        <v>73.05</v>
      </c>
    </row>
    <row r="7087">
      <c r="A7087" s="28">
        <v>7086.0</v>
      </c>
      <c r="B7087" s="28">
        <v>16.0</v>
      </c>
      <c r="C7087" s="28" t="s">
        <v>49</v>
      </c>
      <c r="D7087" s="28">
        <v>3.1</v>
      </c>
      <c r="E7087" s="28">
        <v>7.46</v>
      </c>
      <c r="F7087" s="28">
        <v>5.94</v>
      </c>
      <c r="G7087" s="28">
        <v>85.29</v>
      </c>
      <c r="H7087" s="28" t="s">
        <v>45</v>
      </c>
      <c r="I7087" s="28">
        <v>1.02</v>
      </c>
      <c r="J7087" s="28">
        <v>4.47</v>
      </c>
      <c r="K7087" s="28">
        <v>283.76</v>
      </c>
      <c r="L7087" s="28">
        <v>9.19</v>
      </c>
      <c r="M7087" s="28" t="s">
        <v>50</v>
      </c>
      <c r="N7087" s="28">
        <v>82.65</v>
      </c>
    </row>
    <row r="7088">
      <c r="A7088" s="28">
        <v>7087.0</v>
      </c>
      <c r="B7088" s="28">
        <v>23.0</v>
      </c>
      <c r="C7088" s="28" t="s">
        <v>49</v>
      </c>
      <c r="D7088" s="28">
        <v>5.0</v>
      </c>
      <c r="E7088" s="28">
        <v>9.07</v>
      </c>
      <c r="F7088" s="28">
        <v>7.77</v>
      </c>
      <c r="G7088" s="28">
        <v>89.06</v>
      </c>
      <c r="H7088" s="28" t="s">
        <v>47</v>
      </c>
      <c r="I7088" s="28">
        <v>1.21</v>
      </c>
      <c r="J7088" s="28">
        <v>10.35</v>
      </c>
      <c r="K7088" s="28">
        <v>259.23</v>
      </c>
      <c r="L7088" s="28">
        <v>14.89</v>
      </c>
      <c r="M7088" s="28" t="s">
        <v>48</v>
      </c>
      <c r="N7088" s="28">
        <v>85.89</v>
      </c>
    </row>
    <row r="7089">
      <c r="A7089" s="28">
        <v>7088.0</v>
      </c>
      <c r="B7089" s="28">
        <v>20.0</v>
      </c>
      <c r="C7089" s="28" t="s">
        <v>49</v>
      </c>
      <c r="D7089" s="28">
        <v>2.33</v>
      </c>
      <c r="E7089" s="28">
        <v>7.96</v>
      </c>
      <c r="F7089" s="28">
        <v>7.31</v>
      </c>
      <c r="G7089" s="28">
        <v>92.96</v>
      </c>
      <c r="H7089" s="28" t="s">
        <v>47</v>
      </c>
      <c r="I7089" s="28">
        <v>1.24</v>
      </c>
      <c r="J7089" s="28">
        <v>4.78</v>
      </c>
      <c r="K7089" s="28">
        <v>305.26</v>
      </c>
      <c r="L7089" s="28">
        <v>6.18</v>
      </c>
      <c r="M7089" s="28" t="s">
        <v>48</v>
      </c>
      <c r="N7089" s="28">
        <v>95.98</v>
      </c>
    </row>
    <row r="7090">
      <c r="A7090" s="28">
        <v>7089.0</v>
      </c>
      <c r="B7090" s="28">
        <v>16.0</v>
      </c>
      <c r="C7090" s="28" t="s">
        <v>44</v>
      </c>
      <c r="D7090" s="28">
        <v>0.52</v>
      </c>
      <c r="E7090" s="28">
        <v>9.19</v>
      </c>
      <c r="F7090" s="28">
        <v>8.84</v>
      </c>
      <c r="G7090" s="28">
        <v>74.47</v>
      </c>
      <c r="H7090" s="28" t="s">
        <v>51</v>
      </c>
      <c r="I7090" s="28">
        <v>1.19</v>
      </c>
      <c r="J7090" s="28">
        <v>1.53</v>
      </c>
      <c r="K7090" s="28">
        <v>301.81</v>
      </c>
      <c r="L7090" s="28">
        <v>2.21</v>
      </c>
      <c r="M7090" s="28" t="s">
        <v>48</v>
      </c>
      <c r="N7090" s="28">
        <v>108.379462302269</v>
      </c>
    </row>
    <row r="7091">
      <c r="A7091" s="28">
        <v>7090.0</v>
      </c>
      <c r="B7091" s="28">
        <v>23.0</v>
      </c>
      <c r="C7091" s="28" t="s">
        <v>49</v>
      </c>
      <c r="D7091" s="28">
        <v>0.65</v>
      </c>
      <c r="E7091" s="28">
        <v>4.88</v>
      </c>
      <c r="F7091" s="28">
        <v>4.93</v>
      </c>
      <c r="G7091" s="28">
        <v>64.32</v>
      </c>
      <c r="H7091" s="28" t="s">
        <v>51</v>
      </c>
      <c r="I7091" s="28">
        <v>1.36</v>
      </c>
      <c r="J7091" s="28">
        <v>5.08</v>
      </c>
      <c r="K7091" s="28">
        <v>304.35</v>
      </c>
      <c r="L7091" s="28">
        <v>2.95</v>
      </c>
      <c r="M7091" s="28" t="s">
        <v>48</v>
      </c>
      <c r="N7091" s="28">
        <v>59.25</v>
      </c>
    </row>
    <row r="7092">
      <c r="A7092" s="28">
        <v>7091.0</v>
      </c>
      <c r="B7092" s="28">
        <v>24.0</v>
      </c>
      <c r="C7092" s="28" t="s">
        <v>49</v>
      </c>
      <c r="D7092" s="28">
        <v>1.01</v>
      </c>
      <c r="E7092" s="28">
        <v>9.14</v>
      </c>
      <c r="F7092" s="28">
        <v>6.72</v>
      </c>
      <c r="G7092" s="28">
        <v>97.32</v>
      </c>
      <c r="H7092" s="28" t="s">
        <v>51</v>
      </c>
      <c r="I7092" s="28">
        <v>1.31</v>
      </c>
      <c r="J7092" s="28">
        <v>5.26</v>
      </c>
      <c r="K7092" s="28">
        <v>299.36</v>
      </c>
      <c r="L7092" s="28">
        <v>8.81</v>
      </c>
      <c r="M7092" s="28" t="s">
        <v>48</v>
      </c>
      <c r="N7092" s="28">
        <v>100.0</v>
      </c>
    </row>
    <row r="7093">
      <c r="A7093" s="28">
        <v>7092.0</v>
      </c>
      <c r="B7093" s="28">
        <v>17.0</v>
      </c>
      <c r="C7093" s="28" t="s">
        <v>49</v>
      </c>
      <c r="D7093" s="28">
        <v>6.69</v>
      </c>
      <c r="E7093" s="28">
        <v>6.59</v>
      </c>
      <c r="F7093" s="28">
        <v>6.25</v>
      </c>
      <c r="G7093" s="28">
        <v>97.54</v>
      </c>
      <c r="H7093" s="28" t="s">
        <v>51</v>
      </c>
      <c r="I7093" s="28">
        <v>4.42</v>
      </c>
      <c r="J7093" s="28">
        <v>12.61</v>
      </c>
      <c r="K7093" s="28">
        <v>239.86</v>
      </c>
      <c r="L7093" s="28">
        <v>17.14</v>
      </c>
      <c r="M7093" s="28" t="s">
        <v>46</v>
      </c>
      <c r="N7093" s="28">
        <v>61.5</v>
      </c>
    </row>
    <row r="7094">
      <c r="A7094" s="28">
        <v>7093.0</v>
      </c>
      <c r="B7094" s="28">
        <v>24.0</v>
      </c>
      <c r="C7094" s="28" t="s">
        <v>49</v>
      </c>
      <c r="D7094" s="28">
        <v>5.26</v>
      </c>
      <c r="E7094" s="28">
        <v>8.83</v>
      </c>
      <c r="F7094" s="28">
        <v>8.59</v>
      </c>
      <c r="G7094" s="28">
        <v>77.67</v>
      </c>
      <c r="H7094" s="28" t="s">
        <v>47</v>
      </c>
      <c r="I7094" s="28">
        <v>1.6</v>
      </c>
      <c r="J7094" s="28">
        <v>9.86</v>
      </c>
      <c r="K7094" s="28">
        <v>241.94</v>
      </c>
      <c r="L7094" s="28">
        <v>12.66</v>
      </c>
      <c r="M7094" s="28" t="s">
        <v>46</v>
      </c>
      <c r="N7094" s="28">
        <v>98.3353160464176</v>
      </c>
    </row>
    <row r="7095">
      <c r="A7095" s="28">
        <v>7094.0</v>
      </c>
      <c r="B7095" s="28">
        <v>23.0</v>
      </c>
      <c r="C7095" s="28" t="s">
        <v>49</v>
      </c>
      <c r="D7095" s="28">
        <v>0.52</v>
      </c>
      <c r="E7095" s="28">
        <v>1.35</v>
      </c>
      <c r="F7095" s="28">
        <v>4.05</v>
      </c>
      <c r="G7095" s="28">
        <v>68.69</v>
      </c>
      <c r="H7095" s="28" t="s">
        <v>51</v>
      </c>
      <c r="I7095" s="28">
        <v>1.75</v>
      </c>
      <c r="J7095" s="28">
        <v>3.18</v>
      </c>
      <c r="K7095" s="28">
        <v>328.41</v>
      </c>
      <c r="L7095" s="28">
        <v>3.38</v>
      </c>
      <c r="M7095" s="28" t="s">
        <v>48</v>
      </c>
      <c r="N7095" s="28">
        <v>33.79</v>
      </c>
    </row>
    <row r="7096">
      <c r="A7096" s="28">
        <v>7095.0</v>
      </c>
      <c r="B7096" s="28">
        <v>22.0</v>
      </c>
      <c r="C7096" s="28" t="s">
        <v>44</v>
      </c>
      <c r="D7096" s="28">
        <v>3.13</v>
      </c>
      <c r="E7096" s="28">
        <v>6.92</v>
      </c>
      <c r="F7096" s="28">
        <v>8.95</v>
      </c>
      <c r="G7096" s="28">
        <v>95.69</v>
      </c>
      <c r="H7096" s="28" t="s">
        <v>45</v>
      </c>
      <c r="I7096" s="28">
        <v>1.33</v>
      </c>
      <c r="J7096" s="28">
        <v>8.89</v>
      </c>
      <c r="K7096" s="28">
        <v>286.6</v>
      </c>
      <c r="L7096" s="28">
        <v>9.68</v>
      </c>
      <c r="M7096" s="28" t="s">
        <v>48</v>
      </c>
      <c r="N7096" s="28">
        <v>104.491828182602</v>
      </c>
    </row>
    <row r="7097">
      <c r="A7097" s="28">
        <v>7096.0</v>
      </c>
      <c r="B7097" s="28">
        <v>18.0</v>
      </c>
      <c r="C7097" s="28" t="s">
        <v>49</v>
      </c>
      <c r="D7097" s="28">
        <v>2.23</v>
      </c>
      <c r="E7097" s="28">
        <v>8.63</v>
      </c>
      <c r="F7097" s="28">
        <v>6.4</v>
      </c>
      <c r="G7097" s="28">
        <v>88.34</v>
      </c>
      <c r="H7097" s="28" t="s">
        <v>45</v>
      </c>
      <c r="I7097" s="28">
        <v>4.84</v>
      </c>
      <c r="J7097" s="28">
        <v>5.06</v>
      </c>
      <c r="K7097" s="28">
        <v>299.09</v>
      </c>
      <c r="L7097" s="28">
        <v>10.0</v>
      </c>
      <c r="M7097" s="28" t="s">
        <v>48</v>
      </c>
      <c r="N7097" s="28">
        <v>98.49</v>
      </c>
    </row>
    <row r="7098">
      <c r="A7098" s="28">
        <v>7097.0</v>
      </c>
      <c r="B7098" s="28">
        <v>17.0</v>
      </c>
      <c r="C7098" s="28" t="s">
        <v>49</v>
      </c>
      <c r="D7098" s="28">
        <v>4.62</v>
      </c>
      <c r="E7098" s="28">
        <v>2.57</v>
      </c>
      <c r="F7098" s="28">
        <v>7.13</v>
      </c>
      <c r="G7098" s="28">
        <v>60.33</v>
      </c>
      <c r="H7098" s="28" t="s">
        <v>47</v>
      </c>
      <c r="I7098" s="28">
        <v>2.68</v>
      </c>
      <c r="J7098" s="28">
        <v>9.73</v>
      </c>
      <c r="K7098" s="28">
        <v>285.58</v>
      </c>
      <c r="L7098" s="28">
        <v>11.75</v>
      </c>
      <c r="M7098" s="28" t="s">
        <v>48</v>
      </c>
      <c r="N7098" s="28">
        <v>41.91</v>
      </c>
    </row>
    <row r="7099">
      <c r="A7099" s="28">
        <v>7098.0</v>
      </c>
      <c r="B7099" s="28">
        <v>22.0</v>
      </c>
      <c r="C7099" s="28" t="s">
        <v>44</v>
      </c>
      <c r="D7099" s="28">
        <v>4.18</v>
      </c>
      <c r="E7099" s="28">
        <v>6.96</v>
      </c>
      <c r="F7099" s="28">
        <v>5.8</v>
      </c>
      <c r="G7099" s="28">
        <v>64.31</v>
      </c>
      <c r="H7099" s="28" t="s">
        <v>45</v>
      </c>
      <c r="I7099" s="28">
        <v>3.05</v>
      </c>
      <c r="J7099" s="28">
        <v>6.86</v>
      </c>
      <c r="K7099" s="28">
        <v>266.4</v>
      </c>
      <c r="L7099" s="28">
        <v>11.23</v>
      </c>
      <c r="M7099" s="28" t="s">
        <v>48</v>
      </c>
      <c r="N7099" s="28">
        <v>74.38</v>
      </c>
    </row>
    <row r="7100">
      <c r="A7100" s="28">
        <v>7099.0</v>
      </c>
      <c r="B7100" s="28">
        <v>20.0</v>
      </c>
      <c r="C7100" s="28" t="s">
        <v>44</v>
      </c>
      <c r="D7100" s="28">
        <v>3.85</v>
      </c>
      <c r="E7100" s="28">
        <v>8.42</v>
      </c>
      <c r="F7100" s="28">
        <v>8.26</v>
      </c>
      <c r="G7100" s="28">
        <v>99.33</v>
      </c>
      <c r="H7100" s="28" t="s">
        <v>47</v>
      </c>
      <c r="I7100" s="28">
        <v>3.68</v>
      </c>
      <c r="J7100" s="28">
        <v>5.09</v>
      </c>
      <c r="K7100" s="28">
        <v>282.36</v>
      </c>
      <c r="L7100" s="28">
        <v>8.08</v>
      </c>
      <c r="M7100" s="28" t="s">
        <v>48</v>
      </c>
      <c r="N7100" s="28">
        <v>87.71</v>
      </c>
    </row>
    <row r="7101">
      <c r="A7101" s="28">
        <v>7100.0</v>
      </c>
      <c r="B7101" s="28">
        <v>21.0</v>
      </c>
      <c r="C7101" s="28" t="s">
        <v>49</v>
      </c>
      <c r="D7101" s="28">
        <v>2.52</v>
      </c>
      <c r="E7101" s="28">
        <v>3.59</v>
      </c>
      <c r="F7101" s="28">
        <v>6.81</v>
      </c>
      <c r="G7101" s="28">
        <v>61.53</v>
      </c>
      <c r="H7101" s="28" t="s">
        <v>51</v>
      </c>
      <c r="I7101" s="28">
        <v>1.67</v>
      </c>
      <c r="J7101" s="28">
        <v>7.19</v>
      </c>
      <c r="K7101" s="28">
        <v>295.58</v>
      </c>
      <c r="L7101" s="28">
        <v>4.0</v>
      </c>
      <c r="M7101" s="28" t="s">
        <v>48</v>
      </c>
      <c r="N7101" s="28">
        <v>59.86</v>
      </c>
    </row>
    <row r="7102">
      <c r="A7102" s="28">
        <v>7101.0</v>
      </c>
      <c r="B7102" s="28">
        <v>19.0</v>
      </c>
      <c r="C7102" s="28" t="s">
        <v>44</v>
      </c>
      <c r="D7102" s="28">
        <v>1.1</v>
      </c>
      <c r="E7102" s="28">
        <v>4.65</v>
      </c>
      <c r="F7102" s="28">
        <v>7.31</v>
      </c>
      <c r="G7102" s="28">
        <v>71.3</v>
      </c>
      <c r="H7102" s="28" t="s">
        <v>51</v>
      </c>
      <c r="I7102" s="28">
        <v>4.84</v>
      </c>
      <c r="J7102" s="28">
        <v>3.85</v>
      </c>
      <c r="K7102" s="28">
        <v>322.19</v>
      </c>
      <c r="L7102" s="28">
        <v>3.58</v>
      </c>
      <c r="M7102" s="28" t="s">
        <v>48</v>
      </c>
      <c r="N7102" s="28">
        <v>86.33</v>
      </c>
    </row>
    <row r="7103">
      <c r="A7103" s="28">
        <v>7102.0</v>
      </c>
      <c r="B7103" s="28">
        <v>17.0</v>
      </c>
      <c r="C7103" s="28" t="s">
        <v>49</v>
      </c>
      <c r="D7103" s="28">
        <v>5.94</v>
      </c>
      <c r="E7103" s="28">
        <v>6.13</v>
      </c>
      <c r="F7103" s="28">
        <v>7.24</v>
      </c>
      <c r="G7103" s="28">
        <v>81.94</v>
      </c>
      <c r="H7103" s="28" t="s">
        <v>45</v>
      </c>
      <c r="I7103" s="28">
        <v>0.76</v>
      </c>
      <c r="J7103" s="28">
        <v>8.63</v>
      </c>
      <c r="K7103" s="28">
        <v>255.63</v>
      </c>
      <c r="L7103" s="28">
        <v>14.93</v>
      </c>
      <c r="M7103" s="28" t="s">
        <v>46</v>
      </c>
      <c r="N7103" s="28">
        <v>53.24</v>
      </c>
    </row>
    <row r="7104">
      <c r="A7104" s="28">
        <v>7103.0</v>
      </c>
      <c r="B7104" s="28">
        <v>24.0</v>
      </c>
      <c r="C7104" s="28" t="s">
        <v>44</v>
      </c>
      <c r="D7104" s="28">
        <v>7.04</v>
      </c>
      <c r="E7104" s="28">
        <v>5.67</v>
      </c>
      <c r="F7104" s="28">
        <v>5.82</v>
      </c>
      <c r="G7104" s="28">
        <v>67.37</v>
      </c>
      <c r="H7104" s="28" t="s">
        <v>45</v>
      </c>
      <c r="I7104" s="28">
        <v>2.29</v>
      </c>
      <c r="J7104" s="28">
        <v>11.62</v>
      </c>
      <c r="K7104" s="28">
        <v>230.43</v>
      </c>
      <c r="L7104" s="28">
        <v>16.64</v>
      </c>
      <c r="M7104" s="28" t="s">
        <v>46</v>
      </c>
      <c r="N7104" s="28">
        <v>43.12</v>
      </c>
    </row>
    <row r="7105">
      <c r="A7105" s="28">
        <v>7104.0</v>
      </c>
      <c r="B7105" s="28">
        <v>18.0</v>
      </c>
      <c r="C7105" s="28" t="s">
        <v>44</v>
      </c>
      <c r="D7105" s="28">
        <v>7.55</v>
      </c>
      <c r="E7105" s="28">
        <v>1.35</v>
      </c>
      <c r="F7105" s="28">
        <v>4.38</v>
      </c>
      <c r="G7105" s="28">
        <v>69.28</v>
      </c>
      <c r="H7105" s="28" t="s">
        <v>51</v>
      </c>
      <c r="I7105" s="28">
        <v>0.73</v>
      </c>
      <c r="J7105" s="28">
        <v>10.16</v>
      </c>
      <c r="K7105" s="28">
        <v>233.64</v>
      </c>
      <c r="L7105" s="28">
        <v>14.09</v>
      </c>
      <c r="M7105" s="28" t="s">
        <v>46</v>
      </c>
      <c r="N7105" s="28">
        <v>6.54</v>
      </c>
    </row>
    <row r="7106">
      <c r="A7106" s="28">
        <v>7105.0</v>
      </c>
      <c r="B7106" s="28">
        <v>22.0</v>
      </c>
      <c r="C7106" s="28" t="s">
        <v>44</v>
      </c>
      <c r="D7106" s="28">
        <v>0.47</v>
      </c>
      <c r="E7106" s="28">
        <v>1.89</v>
      </c>
      <c r="F7106" s="28">
        <v>8.04</v>
      </c>
      <c r="G7106" s="28">
        <v>74.12</v>
      </c>
      <c r="H7106" s="28" t="s">
        <v>51</v>
      </c>
      <c r="I7106" s="28">
        <v>3.95</v>
      </c>
      <c r="J7106" s="28">
        <v>2.06</v>
      </c>
      <c r="K7106" s="28">
        <v>307.89</v>
      </c>
      <c r="L7106" s="28">
        <v>4.91</v>
      </c>
      <c r="M7106" s="28" t="s">
        <v>48</v>
      </c>
      <c r="N7106" s="28">
        <v>54.44</v>
      </c>
    </row>
    <row r="7107">
      <c r="A7107" s="28">
        <v>7106.0</v>
      </c>
      <c r="B7107" s="28">
        <v>23.0</v>
      </c>
      <c r="C7107" s="28" t="s">
        <v>44</v>
      </c>
      <c r="D7107" s="28">
        <v>5.92</v>
      </c>
      <c r="E7107" s="28">
        <v>1.9</v>
      </c>
      <c r="F7107" s="28">
        <v>5.45</v>
      </c>
      <c r="G7107" s="28">
        <v>70.78</v>
      </c>
      <c r="H7107" s="28" t="s">
        <v>51</v>
      </c>
      <c r="I7107" s="28">
        <v>0.54</v>
      </c>
      <c r="J7107" s="28">
        <v>8.94</v>
      </c>
      <c r="K7107" s="28">
        <v>244.29</v>
      </c>
      <c r="L7107" s="28">
        <v>10.97</v>
      </c>
      <c r="M7107" s="28" t="s">
        <v>46</v>
      </c>
      <c r="N7107" s="28">
        <v>31.11</v>
      </c>
    </row>
    <row r="7108">
      <c r="A7108" s="28">
        <v>7107.0</v>
      </c>
      <c r="B7108" s="28">
        <v>17.0</v>
      </c>
      <c r="C7108" s="28" t="s">
        <v>44</v>
      </c>
      <c r="D7108" s="28">
        <v>5.81</v>
      </c>
      <c r="E7108" s="28">
        <v>3.36</v>
      </c>
      <c r="F7108" s="28">
        <v>8.24</v>
      </c>
      <c r="G7108" s="28">
        <v>92.13</v>
      </c>
      <c r="H7108" s="28" t="s">
        <v>51</v>
      </c>
      <c r="I7108" s="28">
        <v>2.77</v>
      </c>
      <c r="J7108" s="28">
        <v>10.93</v>
      </c>
      <c r="K7108" s="28">
        <v>250.14</v>
      </c>
      <c r="L7108" s="28">
        <v>12.63</v>
      </c>
      <c r="M7108" s="28" t="s">
        <v>46</v>
      </c>
      <c r="N7108" s="28">
        <v>48.29</v>
      </c>
    </row>
    <row r="7109">
      <c r="A7109" s="28">
        <v>7108.0</v>
      </c>
      <c r="B7109" s="28">
        <v>21.0</v>
      </c>
      <c r="C7109" s="28" t="s">
        <v>49</v>
      </c>
      <c r="D7109" s="28">
        <v>7.58</v>
      </c>
      <c r="E7109" s="28">
        <v>3.21</v>
      </c>
      <c r="F7109" s="28">
        <v>7.04</v>
      </c>
      <c r="G7109" s="28">
        <v>80.01</v>
      </c>
      <c r="H7109" s="28" t="s">
        <v>45</v>
      </c>
      <c r="I7109" s="28">
        <v>0.52</v>
      </c>
      <c r="J7109" s="28">
        <v>9.23</v>
      </c>
      <c r="K7109" s="28">
        <v>227.18</v>
      </c>
      <c r="L7109" s="28">
        <v>13.73</v>
      </c>
      <c r="M7109" s="28" t="s">
        <v>46</v>
      </c>
      <c r="N7109" s="28">
        <v>37.58</v>
      </c>
    </row>
    <row r="7110">
      <c r="A7110" s="28">
        <v>7109.0</v>
      </c>
      <c r="B7110" s="28">
        <v>23.0</v>
      </c>
      <c r="C7110" s="28" t="s">
        <v>49</v>
      </c>
      <c r="D7110" s="28">
        <v>2.02</v>
      </c>
      <c r="E7110" s="28">
        <v>7.68</v>
      </c>
      <c r="F7110" s="28">
        <v>5.77</v>
      </c>
      <c r="G7110" s="28">
        <v>71.14</v>
      </c>
      <c r="H7110" s="28" t="s">
        <v>47</v>
      </c>
      <c r="I7110" s="28">
        <v>2.26</v>
      </c>
      <c r="J7110" s="28">
        <v>5.79</v>
      </c>
      <c r="K7110" s="28">
        <v>286.82</v>
      </c>
      <c r="L7110" s="28">
        <v>3.85</v>
      </c>
      <c r="M7110" s="28" t="s">
        <v>50</v>
      </c>
      <c r="N7110" s="28">
        <v>87.63</v>
      </c>
    </row>
    <row r="7111">
      <c r="A7111" s="28">
        <v>7110.0</v>
      </c>
      <c r="B7111" s="28">
        <v>22.0</v>
      </c>
      <c r="C7111" s="28" t="s">
        <v>52</v>
      </c>
      <c r="D7111" s="28">
        <v>5.94</v>
      </c>
      <c r="E7111" s="28">
        <v>6.15</v>
      </c>
      <c r="F7111" s="28">
        <v>6.97</v>
      </c>
      <c r="G7111" s="28">
        <v>72.52</v>
      </c>
      <c r="H7111" s="28" t="s">
        <v>47</v>
      </c>
      <c r="I7111" s="28">
        <v>1.4</v>
      </c>
      <c r="J7111" s="28">
        <v>7.6</v>
      </c>
      <c r="K7111" s="28">
        <v>226.03</v>
      </c>
      <c r="L7111" s="28">
        <v>12.8</v>
      </c>
      <c r="M7111" s="28" t="s">
        <v>46</v>
      </c>
      <c r="N7111" s="28">
        <v>59.08</v>
      </c>
    </row>
    <row r="7112">
      <c r="A7112" s="28">
        <v>7111.0</v>
      </c>
      <c r="B7112" s="28">
        <v>18.0</v>
      </c>
      <c r="C7112" s="28" t="s">
        <v>44</v>
      </c>
      <c r="D7112" s="28">
        <v>0.44</v>
      </c>
      <c r="E7112" s="28">
        <v>7.88</v>
      </c>
      <c r="F7112" s="28">
        <v>7.23</v>
      </c>
      <c r="G7112" s="28">
        <v>61.59</v>
      </c>
      <c r="H7112" s="28" t="s">
        <v>47</v>
      </c>
      <c r="I7112" s="28">
        <v>4.52</v>
      </c>
      <c r="J7112" s="28">
        <v>1.69</v>
      </c>
      <c r="K7112" s="28">
        <v>317.68</v>
      </c>
      <c r="L7112" s="28">
        <v>2.73</v>
      </c>
      <c r="M7112" s="28" t="s">
        <v>48</v>
      </c>
      <c r="N7112" s="28">
        <v>99.16</v>
      </c>
    </row>
    <row r="7113">
      <c r="A7113" s="28">
        <v>7112.0</v>
      </c>
      <c r="B7113" s="28">
        <v>16.0</v>
      </c>
      <c r="C7113" s="28" t="s">
        <v>49</v>
      </c>
      <c r="D7113" s="28">
        <v>5.05</v>
      </c>
      <c r="E7113" s="28">
        <v>1.63</v>
      </c>
      <c r="F7113" s="28">
        <v>7.53</v>
      </c>
      <c r="G7113" s="28">
        <v>61.98</v>
      </c>
      <c r="H7113" s="28" t="s">
        <v>51</v>
      </c>
      <c r="I7113" s="28">
        <v>0.27</v>
      </c>
      <c r="J7113" s="28">
        <v>7.94</v>
      </c>
      <c r="K7113" s="28">
        <v>263.08</v>
      </c>
      <c r="L7113" s="28">
        <v>10.37</v>
      </c>
      <c r="M7113" s="28" t="s">
        <v>46</v>
      </c>
      <c r="N7113" s="28">
        <v>40.27</v>
      </c>
    </row>
    <row r="7114">
      <c r="A7114" s="28">
        <v>7113.0</v>
      </c>
      <c r="B7114" s="28">
        <v>21.0</v>
      </c>
      <c r="C7114" s="28" t="s">
        <v>49</v>
      </c>
      <c r="D7114" s="28">
        <v>2.81</v>
      </c>
      <c r="E7114" s="28">
        <v>5.37</v>
      </c>
      <c r="F7114" s="28">
        <v>8.11</v>
      </c>
      <c r="G7114" s="28">
        <v>88.72</v>
      </c>
      <c r="H7114" s="28" t="s">
        <v>45</v>
      </c>
      <c r="I7114" s="28">
        <v>3.25</v>
      </c>
      <c r="J7114" s="28">
        <v>7.1</v>
      </c>
      <c r="K7114" s="28">
        <v>289.92</v>
      </c>
      <c r="L7114" s="28">
        <v>8.89</v>
      </c>
      <c r="M7114" s="28" t="s">
        <v>48</v>
      </c>
      <c r="N7114" s="28">
        <v>80.3266379014994</v>
      </c>
    </row>
    <row r="7115">
      <c r="A7115" s="28">
        <v>7114.0</v>
      </c>
      <c r="B7115" s="28">
        <v>23.0</v>
      </c>
      <c r="C7115" s="28" t="s">
        <v>49</v>
      </c>
      <c r="D7115" s="28">
        <v>6.15</v>
      </c>
      <c r="E7115" s="28">
        <v>3.91</v>
      </c>
      <c r="F7115" s="28">
        <v>4.8</v>
      </c>
      <c r="G7115" s="28">
        <v>64.52</v>
      </c>
      <c r="H7115" s="28" t="s">
        <v>45</v>
      </c>
      <c r="I7115" s="28">
        <v>3.48</v>
      </c>
      <c r="J7115" s="28">
        <v>8.52</v>
      </c>
      <c r="K7115" s="28">
        <v>265.26</v>
      </c>
      <c r="L7115" s="28">
        <v>15.02</v>
      </c>
      <c r="M7115" s="28" t="s">
        <v>46</v>
      </c>
      <c r="N7115" s="28">
        <v>22.99</v>
      </c>
    </row>
    <row r="7116">
      <c r="A7116" s="28">
        <v>7115.0</v>
      </c>
      <c r="B7116" s="28">
        <v>21.0</v>
      </c>
      <c r="C7116" s="28" t="s">
        <v>49</v>
      </c>
      <c r="D7116" s="28">
        <v>6.91</v>
      </c>
      <c r="E7116" s="28">
        <v>8.65</v>
      </c>
      <c r="F7116" s="28">
        <v>8.72</v>
      </c>
      <c r="G7116" s="28">
        <v>79.03</v>
      </c>
      <c r="H7116" s="28" t="s">
        <v>51</v>
      </c>
      <c r="I7116" s="28">
        <v>4.44</v>
      </c>
      <c r="J7116" s="28">
        <v>10.14</v>
      </c>
      <c r="K7116" s="28">
        <v>221.72</v>
      </c>
      <c r="L7116" s="28">
        <v>14.78</v>
      </c>
      <c r="M7116" s="28" t="s">
        <v>46</v>
      </c>
      <c r="N7116" s="28">
        <v>80.207622244397</v>
      </c>
    </row>
    <row r="7117">
      <c r="A7117" s="28">
        <v>7116.0</v>
      </c>
      <c r="B7117" s="28">
        <v>20.0</v>
      </c>
      <c r="C7117" s="28" t="s">
        <v>44</v>
      </c>
      <c r="D7117" s="28">
        <v>2.92</v>
      </c>
      <c r="E7117" s="28">
        <v>7.37</v>
      </c>
      <c r="F7117" s="28">
        <v>6.05</v>
      </c>
      <c r="G7117" s="28">
        <v>93.69</v>
      </c>
      <c r="H7117" s="28" t="s">
        <v>47</v>
      </c>
      <c r="I7117" s="28">
        <v>4.39</v>
      </c>
      <c r="J7117" s="28">
        <v>6.38</v>
      </c>
      <c r="K7117" s="28">
        <v>300.49</v>
      </c>
      <c r="L7117" s="28">
        <v>4.54</v>
      </c>
      <c r="M7117" s="28" t="s">
        <v>48</v>
      </c>
      <c r="N7117" s="28">
        <v>90.5012633058968</v>
      </c>
    </row>
    <row r="7118">
      <c r="A7118" s="28">
        <v>7117.0</v>
      </c>
      <c r="B7118" s="28">
        <v>23.0</v>
      </c>
      <c r="C7118" s="28" t="s">
        <v>44</v>
      </c>
      <c r="D7118" s="28">
        <v>4.2</v>
      </c>
      <c r="E7118" s="28">
        <v>8.82</v>
      </c>
      <c r="F7118" s="28">
        <v>8.3</v>
      </c>
      <c r="G7118" s="28">
        <v>74.74</v>
      </c>
      <c r="H7118" s="28" t="s">
        <v>51</v>
      </c>
      <c r="I7118" s="28">
        <v>4.89</v>
      </c>
      <c r="J7118" s="28">
        <v>9.41</v>
      </c>
      <c r="K7118" s="28">
        <v>294.52</v>
      </c>
      <c r="L7118" s="28">
        <v>14.03</v>
      </c>
      <c r="M7118" s="28" t="s">
        <v>48</v>
      </c>
      <c r="N7118" s="28">
        <v>99.63</v>
      </c>
    </row>
    <row r="7119">
      <c r="A7119" s="28">
        <v>7118.0</v>
      </c>
      <c r="B7119" s="28">
        <v>17.0</v>
      </c>
      <c r="C7119" s="28" t="s">
        <v>44</v>
      </c>
      <c r="D7119" s="28">
        <v>0.94</v>
      </c>
      <c r="E7119" s="28">
        <v>1.42</v>
      </c>
      <c r="F7119" s="28">
        <v>5.1</v>
      </c>
      <c r="G7119" s="28">
        <v>73.83</v>
      </c>
      <c r="H7119" s="28" t="s">
        <v>51</v>
      </c>
      <c r="I7119" s="28">
        <v>1.27</v>
      </c>
      <c r="J7119" s="28">
        <v>6.03</v>
      </c>
      <c r="K7119" s="28">
        <v>326.36</v>
      </c>
      <c r="L7119" s="28">
        <v>3.08</v>
      </c>
      <c r="M7119" s="28" t="s">
        <v>48</v>
      </c>
      <c r="N7119" s="28">
        <v>44.29</v>
      </c>
    </row>
    <row r="7120">
      <c r="A7120" s="28">
        <v>7119.0</v>
      </c>
      <c r="B7120" s="28">
        <v>16.0</v>
      </c>
      <c r="C7120" s="28" t="s">
        <v>44</v>
      </c>
      <c r="D7120" s="28">
        <v>3.34</v>
      </c>
      <c r="E7120" s="28">
        <v>7.49</v>
      </c>
      <c r="F7120" s="28">
        <v>4.15</v>
      </c>
      <c r="G7120" s="28">
        <v>94.92</v>
      </c>
      <c r="H7120" s="28" t="s">
        <v>47</v>
      </c>
      <c r="I7120" s="28">
        <v>1.37</v>
      </c>
      <c r="J7120" s="28">
        <v>4.35</v>
      </c>
      <c r="K7120" s="28">
        <v>276.43</v>
      </c>
      <c r="L7120" s="28">
        <v>2.76</v>
      </c>
      <c r="M7120" s="28" t="s">
        <v>50</v>
      </c>
      <c r="N7120" s="28">
        <v>78.27</v>
      </c>
    </row>
    <row r="7121">
      <c r="A7121" s="28">
        <v>7120.0</v>
      </c>
      <c r="B7121" s="28">
        <v>16.0</v>
      </c>
      <c r="C7121" s="28" t="s">
        <v>49</v>
      </c>
      <c r="D7121" s="28">
        <v>2.89</v>
      </c>
      <c r="E7121" s="28">
        <v>5.86</v>
      </c>
      <c r="F7121" s="28">
        <v>6.87</v>
      </c>
      <c r="G7121" s="28">
        <v>94.59</v>
      </c>
      <c r="H7121" s="28" t="s">
        <v>45</v>
      </c>
      <c r="I7121" s="28">
        <v>1.99</v>
      </c>
      <c r="J7121" s="28">
        <v>5.96</v>
      </c>
      <c r="K7121" s="28">
        <v>289.85</v>
      </c>
      <c r="L7121" s="28">
        <v>6.54</v>
      </c>
      <c r="M7121" s="28" t="s">
        <v>48</v>
      </c>
      <c r="N7121" s="28">
        <v>84.11</v>
      </c>
    </row>
    <row r="7122">
      <c r="A7122" s="28">
        <v>7121.0</v>
      </c>
      <c r="B7122" s="28">
        <v>19.0</v>
      </c>
      <c r="C7122" s="28" t="s">
        <v>44</v>
      </c>
      <c r="D7122" s="28">
        <v>1.46</v>
      </c>
      <c r="E7122" s="28">
        <v>8.43</v>
      </c>
      <c r="F7122" s="28">
        <v>5.62</v>
      </c>
      <c r="G7122" s="28">
        <v>95.21</v>
      </c>
      <c r="H7122" s="28" t="s">
        <v>47</v>
      </c>
      <c r="I7122" s="28">
        <v>2.69</v>
      </c>
      <c r="J7122" s="28">
        <v>5.74</v>
      </c>
      <c r="K7122" s="28">
        <v>294.77</v>
      </c>
      <c r="L7122" s="28">
        <v>6.23</v>
      </c>
      <c r="M7122" s="28" t="s">
        <v>50</v>
      </c>
      <c r="N7122" s="28">
        <v>100.0</v>
      </c>
    </row>
    <row r="7123">
      <c r="A7123" s="28">
        <v>7122.0</v>
      </c>
      <c r="B7123" s="28">
        <v>21.0</v>
      </c>
      <c r="C7123" s="28" t="s">
        <v>49</v>
      </c>
      <c r="D7123" s="28">
        <v>7.16</v>
      </c>
      <c r="E7123" s="28">
        <v>5.56</v>
      </c>
      <c r="F7123" s="28">
        <v>8.92</v>
      </c>
      <c r="G7123" s="28">
        <v>82.88</v>
      </c>
      <c r="H7123" s="28" t="s">
        <v>45</v>
      </c>
      <c r="I7123" s="28">
        <v>1.84</v>
      </c>
      <c r="J7123" s="28">
        <v>12.42</v>
      </c>
      <c r="K7123" s="28">
        <v>227.32</v>
      </c>
      <c r="L7123" s="28">
        <v>18.42</v>
      </c>
      <c r="M7123" s="28" t="s">
        <v>46</v>
      </c>
      <c r="N7123" s="28">
        <v>61.33</v>
      </c>
    </row>
    <row r="7124">
      <c r="A7124" s="28">
        <v>7123.0</v>
      </c>
      <c r="B7124" s="28">
        <v>24.0</v>
      </c>
      <c r="C7124" s="28" t="s">
        <v>49</v>
      </c>
      <c r="D7124" s="28">
        <v>1.18</v>
      </c>
      <c r="E7124" s="28">
        <v>5.86</v>
      </c>
      <c r="F7124" s="28">
        <v>4.52</v>
      </c>
      <c r="G7124" s="28">
        <v>98.09</v>
      </c>
      <c r="H7124" s="28" t="s">
        <v>45</v>
      </c>
      <c r="I7124" s="28">
        <v>3.7</v>
      </c>
      <c r="J7124" s="28">
        <v>2.42</v>
      </c>
      <c r="K7124" s="28">
        <v>323.07</v>
      </c>
      <c r="L7124" s="28">
        <v>0.71</v>
      </c>
      <c r="M7124" s="28" t="s">
        <v>48</v>
      </c>
      <c r="N7124" s="28">
        <v>81.8</v>
      </c>
    </row>
    <row r="7125">
      <c r="A7125" s="28">
        <v>7124.0</v>
      </c>
      <c r="B7125" s="28">
        <v>16.0</v>
      </c>
      <c r="C7125" s="28" t="s">
        <v>52</v>
      </c>
      <c r="D7125" s="28">
        <v>5.09</v>
      </c>
      <c r="E7125" s="28">
        <v>1.47</v>
      </c>
      <c r="F7125" s="28">
        <v>4.24</v>
      </c>
      <c r="G7125" s="28">
        <v>92.76</v>
      </c>
      <c r="H7125" s="28" t="s">
        <v>47</v>
      </c>
      <c r="I7125" s="28">
        <v>0.04</v>
      </c>
      <c r="J7125" s="28">
        <v>9.23</v>
      </c>
      <c r="K7125" s="28">
        <v>265.91</v>
      </c>
      <c r="L7125" s="28">
        <v>8.55</v>
      </c>
      <c r="M7125" s="28" t="s">
        <v>46</v>
      </c>
      <c r="N7125" s="28">
        <v>33.26</v>
      </c>
    </row>
    <row r="7126">
      <c r="A7126" s="28">
        <v>7125.0</v>
      </c>
      <c r="B7126" s="28">
        <v>16.0</v>
      </c>
      <c r="C7126" s="28" t="s">
        <v>49</v>
      </c>
      <c r="D7126" s="28">
        <v>7.12</v>
      </c>
      <c r="E7126" s="28">
        <v>7.02</v>
      </c>
      <c r="F7126" s="28">
        <v>4.23</v>
      </c>
      <c r="G7126" s="28">
        <v>76.63</v>
      </c>
      <c r="H7126" s="28" t="s">
        <v>47</v>
      </c>
      <c r="I7126" s="28">
        <v>0.09</v>
      </c>
      <c r="J7126" s="28">
        <v>12.33</v>
      </c>
      <c r="K7126" s="28">
        <v>242.16</v>
      </c>
      <c r="L7126" s="28">
        <v>17.46</v>
      </c>
      <c r="M7126" s="28" t="s">
        <v>50</v>
      </c>
      <c r="N7126" s="28">
        <v>59.3144063953581</v>
      </c>
    </row>
    <row r="7127">
      <c r="A7127" s="28">
        <v>7126.0</v>
      </c>
      <c r="B7127" s="28">
        <v>20.0</v>
      </c>
      <c r="C7127" s="28" t="s">
        <v>44</v>
      </c>
      <c r="D7127" s="28">
        <v>7.3</v>
      </c>
      <c r="E7127" s="28">
        <v>3.46</v>
      </c>
      <c r="F7127" s="28">
        <v>5.08</v>
      </c>
      <c r="G7127" s="28">
        <v>85.18</v>
      </c>
      <c r="H7127" s="28" t="s">
        <v>47</v>
      </c>
      <c r="I7127" s="28">
        <v>3.58</v>
      </c>
      <c r="J7127" s="28">
        <v>9.58</v>
      </c>
      <c r="K7127" s="28">
        <v>221.17</v>
      </c>
      <c r="L7127" s="28">
        <v>16.77</v>
      </c>
      <c r="M7127" s="28" t="s">
        <v>46</v>
      </c>
      <c r="N7127" s="28">
        <v>30.3</v>
      </c>
    </row>
    <row r="7128">
      <c r="A7128" s="28">
        <v>7127.0</v>
      </c>
      <c r="B7128" s="28">
        <v>20.0</v>
      </c>
      <c r="C7128" s="28" t="s">
        <v>49</v>
      </c>
      <c r="D7128" s="28">
        <v>6.35</v>
      </c>
      <c r="E7128" s="28">
        <v>1.18</v>
      </c>
      <c r="F7128" s="28">
        <v>6.9</v>
      </c>
      <c r="G7128" s="28">
        <v>64.87</v>
      </c>
      <c r="H7128" s="28" t="s">
        <v>47</v>
      </c>
      <c r="I7128" s="28">
        <v>4.42</v>
      </c>
      <c r="J7128" s="28">
        <v>8.38</v>
      </c>
      <c r="K7128" s="28">
        <v>229.07</v>
      </c>
      <c r="L7128" s="28">
        <v>15.95</v>
      </c>
      <c r="M7128" s="28" t="s">
        <v>46</v>
      </c>
      <c r="N7128" s="28">
        <v>17.24</v>
      </c>
    </row>
    <row r="7129">
      <c r="A7129" s="28">
        <v>7128.0</v>
      </c>
      <c r="B7129" s="28">
        <v>20.0</v>
      </c>
      <c r="C7129" s="28" t="s">
        <v>44</v>
      </c>
      <c r="D7129" s="28">
        <v>1.41</v>
      </c>
      <c r="E7129" s="28">
        <v>1.6</v>
      </c>
      <c r="F7129" s="28">
        <v>6.53</v>
      </c>
      <c r="G7129" s="28">
        <v>82.05</v>
      </c>
      <c r="H7129" s="28" t="s">
        <v>47</v>
      </c>
      <c r="I7129" s="28">
        <v>3.88</v>
      </c>
      <c r="J7129" s="28">
        <v>4.75</v>
      </c>
      <c r="K7129" s="28">
        <v>313.63</v>
      </c>
      <c r="L7129" s="28">
        <v>6.5</v>
      </c>
      <c r="M7129" s="28" t="s">
        <v>48</v>
      </c>
      <c r="N7129" s="28">
        <v>72.15</v>
      </c>
    </row>
    <row r="7130">
      <c r="A7130" s="28">
        <v>7129.0</v>
      </c>
      <c r="B7130" s="28">
        <v>21.0</v>
      </c>
      <c r="C7130" s="28" t="s">
        <v>49</v>
      </c>
      <c r="D7130" s="28">
        <v>6.54</v>
      </c>
      <c r="E7130" s="28">
        <v>9.62</v>
      </c>
      <c r="F7130" s="28">
        <v>5.75</v>
      </c>
      <c r="G7130" s="28">
        <v>70.53</v>
      </c>
      <c r="H7130" s="28" t="s">
        <v>51</v>
      </c>
      <c r="I7130" s="28">
        <v>0.59</v>
      </c>
      <c r="J7130" s="28">
        <v>12.35</v>
      </c>
      <c r="K7130" s="28">
        <v>245.74</v>
      </c>
      <c r="L7130" s="28">
        <v>16.28</v>
      </c>
      <c r="M7130" s="28" t="s">
        <v>50</v>
      </c>
      <c r="N7130" s="28">
        <v>68.1308668936441</v>
      </c>
    </row>
    <row r="7131">
      <c r="A7131" s="28">
        <v>7130.0</v>
      </c>
      <c r="B7131" s="28">
        <v>23.0</v>
      </c>
      <c r="C7131" s="28" t="s">
        <v>49</v>
      </c>
      <c r="D7131" s="28">
        <v>2.21</v>
      </c>
      <c r="E7131" s="28">
        <v>4.11</v>
      </c>
      <c r="F7131" s="28">
        <v>4.44</v>
      </c>
      <c r="G7131" s="28">
        <v>71.34</v>
      </c>
      <c r="H7131" s="28" t="s">
        <v>51</v>
      </c>
      <c r="I7131" s="28">
        <v>4.67</v>
      </c>
      <c r="J7131" s="28">
        <v>6.67</v>
      </c>
      <c r="K7131" s="28">
        <v>290.5</v>
      </c>
      <c r="L7131" s="28">
        <v>4.81</v>
      </c>
      <c r="M7131" s="28" t="s">
        <v>48</v>
      </c>
      <c r="N7131" s="28">
        <v>60.65</v>
      </c>
    </row>
    <row r="7132">
      <c r="A7132" s="28">
        <v>7131.0</v>
      </c>
      <c r="B7132" s="28">
        <v>18.0</v>
      </c>
      <c r="C7132" s="28" t="s">
        <v>49</v>
      </c>
      <c r="D7132" s="28">
        <v>7.38</v>
      </c>
      <c r="E7132" s="28">
        <v>8.81</v>
      </c>
      <c r="F7132" s="28">
        <v>5.17</v>
      </c>
      <c r="G7132" s="28">
        <v>65.03</v>
      </c>
      <c r="H7132" s="28" t="s">
        <v>45</v>
      </c>
      <c r="I7132" s="28">
        <v>2.61</v>
      </c>
      <c r="J7132" s="28">
        <v>10.5</v>
      </c>
      <c r="K7132" s="28">
        <v>248.8</v>
      </c>
      <c r="L7132" s="28">
        <v>15.35</v>
      </c>
      <c r="M7132" s="28" t="s">
        <v>50</v>
      </c>
      <c r="N7132" s="28">
        <v>63.4932900644182</v>
      </c>
    </row>
    <row r="7133">
      <c r="A7133" s="28">
        <v>7132.0</v>
      </c>
      <c r="B7133" s="28">
        <v>24.0</v>
      </c>
      <c r="C7133" s="28" t="s">
        <v>44</v>
      </c>
      <c r="D7133" s="28">
        <v>5.67</v>
      </c>
      <c r="E7133" s="28">
        <v>9.64</v>
      </c>
      <c r="F7133" s="28">
        <v>4.92</v>
      </c>
      <c r="G7133" s="28">
        <v>74.33</v>
      </c>
      <c r="H7133" s="28" t="s">
        <v>45</v>
      </c>
      <c r="I7133" s="28">
        <v>3.71</v>
      </c>
      <c r="J7133" s="28">
        <v>6.77</v>
      </c>
      <c r="K7133" s="28">
        <v>257.89</v>
      </c>
      <c r="L7133" s="28">
        <v>11.4</v>
      </c>
      <c r="M7133" s="28" t="s">
        <v>50</v>
      </c>
      <c r="N7133" s="28">
        <v>84.4817055398219</v>
      </c>
    </row>
    <row r="7134">
      <c r="A7134" s="28">
        <v>7133.0</v>
      </c>
      <c r="B7134" s="28">
        <v>16.0</v>
      </c>
      <c r="C7134" s="28" t="s">
        <v>49</v>
      </c>
      <c r="D7134" s="28">
        <v>6.28</v>
      </c>
      <c r="E7134" s="28">
        <v>9.49</v>
      </c>
      <c r="F7134" s="28">
        <v>7.73</v>
      </c>
      <c r="G7134" s="28">
        <v>79.26</v>
      </c>
      <c r="H7134" s="28" t="s">
        <v>51</v>
      </c>
      <c r="I7134" s="28">
        <v>1.01</v>
      </c>
      <c r="J7134" s="28">
        <v>10.06</v>
      </c>
      <c r="K7134" s="28">
        <v>236.14</v>
      </c>
      <c r="L7134" s="28">
        <v>12.62</v>
      </c>
      <c r="M7134" s="28" t="s">
        <v>46</v>
      </c>
      <c r="N7134" s="28">
        <v>91.0444213584072</v>
      </c>
    </row>
    <row r="7135">
      <c r="A7135" s="28">
        <v>7134.0</v>
      </c>
      <c r="B7135" s="28">
        <v>19.0</v>
      </c>
      <c r="C7135" s="28" t="s">
        <v>44</v>
      </c>
      <c r="D7135" s="28">
        <v>0.68</v>
      </c>
      <c r="E7135" s="28">
        <v>8.94</v>
      </c>
      <c r="F7135" s="28">
        <v>7.9</v>
      </c>
      <c r="G7135" s="28">
        <v>84.01</v>
      </c>
      <c r="H7135" s="28" t="s">
        <v>47</v>
      </c>
      <c r="I7135" s="28">
        <v>2.74</v>
      </c>
      <c r="J7135" s="28">
        <v>3.42</v>
      </c>
      <c r="K7135" s="28">
        <v>292.46</v>
      </c>
      <c r="L7135" s="28">
        <v>4.89</v>
      </c>
      <c r="M7135" s="28" t="s">
        <v>48</v>
      </c>
      <c r="N7135" s="28">
        <v>100.0</v>
      </c>
    </row>
    <row r="7136">
      <c r="A7136" s="28">
        <v>7135.0</v>
      </c>
      <c r="B7136" s="28">
        <v>24.0</v>
      </c>
      <c r="C7136" s="28" t="s">
        <v>44</v>
      </c>
      <c r="D7136" s="28">
        <v>4.66</v>
      </c>
      <c r="E7136" s="28">
        <v>9.05</v>
      </c>
      <c r="F7136" s="28">
        <v>7.89</v>
      </c>
      <c r="G7136" s="28">
        <v>72.19</v>
      </c>
      <c r="H7136" s="28" t="s">
        <v>45</v>
      </c>
      <c r="I7136" s="28">
        <v>1.65</v>
      </c>
      <c r="J7136" s="28">
        <v>6.59</v>
      </c>
      <c r="K7136" s="28">
        <v>270.06</v>
      </c>
      <c r="L7136" s="28">
        <v>12.34</v>
      </c>
      <c r="M7136" s="28" t="s">
        <v>48</v>
      </c>
      <c r="N7136" s="28">
        <v>75.02</v>
      </c>
    </row>
    <row r="7137">
      <c r="A7137" s="28">
        <v>7136.0</v>
      </c>
      <c r="B7137" s="28">
        <v>23.0</v>
      </c>
      <c r="C7137" s="28" t="s">
        <v>49</v>
      </c>
      <c r="D7137" s="28">
        <v>6.57</v>
      </c>
      <c r="E7137" s="28">
        <v>3.6</v>
      </c>
      <c r="F7137" s="28">
        <v>8.85</v>
      </c>
      <c r="G7137" s="28">
        <v>91.69</v>
      </c>
      <c r="H7137" s="28" t="s">
        <v>51</v>
      </c>
      <c r="I7137" s="28">
        <v>4.87</v>
      </c>
      <c r="J7137" s="28">
        <v>10.07</v>
      </c>
      <c r="K7137" s="28">
        <v>236.47</v>
      </c>
      <c r="L7137" s="28">
        <v>12.1</v>
      </c>
      <c r="M7137" s="28" t="s">
        <v>46</v>
      </c>
      <c r="N7137" s="28">
        <v>55.25</v>
      </c>
    </row>
    <row r="7138">
      <c r="A7138" s="28">
        <v>7137.0</v>
      </c>
      <c r="B7138" s="28">
        <v>24.0</v>
      </c>
      <c r="C7138" s="28" t="s">
        <v>44</v>
      </c>
      <c r="D7138" s="28">
        <v>6.89</v>
      </c>
      <c r="E7138" s="28">
        <v>2.36</v>
      </c>
      <c r="F7138" s="28">
        <v>8.42</v>
      </c>
      <c r="G7138" s="28">
        <v>80.84</v>
      </c>
      <c r="H7138" s="28" t="s">
        <v>47</v>
      </c>
      <c r="I7138" s="28">
        <v>2.37</v>
      </c>
      <c r="J7138" s="28">
        <v>9.6</v>
      </c>
      <c r="K7138" s="28">
        <v>235.93</v>
      </c>
      <c r="L7138" s="28">
        <v>14.49</v>
      </c>
      <c r="M7138" s="28" t="s">
        <v>46</v>
      </c>
      <c r="N7138" s="28">
        <v>33.12</v>
      </c>
    </row>
    <row r="7139">
      <c r="A7139" s="28">
        <v>7138.0</v>
      </c>
      <c r="B7139" s="28">
        <v>16.0</v>
      </c>
      <c r="C7139" s="28" t="s">
        <v>52</v>
      </c>
      <c r="D7139" s="28">
        <v>0.23</v>
      </c>
      <c r="E7139" s="28">
        <v>6.75</v>
      </c>
      <c r="F7139" s="28">
        <v>6.49</v>
      </c>
      <c r="G7139" s="28">
        <v>85.52</v>
      </c>
      <c r="H7139" s="28" t="s">
        <v>51</v>
      </c>
      <c r="I7139" s="28">
        <v>3.78</v>
      </c>
      <c r="J7139" s="28">
        <v>1.42</v>
      </c>
      <c r="K7139" s="28">
        <v>315.02</v>
      </c>
      <c r="L7139" s="28">
        <v>5.18</v>
      </c>
      <c r="M7139" s="28" t="s">
        <v>48</v>
      </c>
      <c r="N7139" s="28">
        <v>100.631309502985</v>
      </c>
    </row>
    <row r="7140">
      <c r="A7140" s="28">
        <v>7139.0</v>
      </c>
      <c r="B7140" s="28">
        <v>24.0</v>
      </c>
      <c r="C7140" s="28" t="s">
        <v>44</v>
      </c>
      <c r="D7140" s="28">
        <v>7.51</v>
      </c>
      <c r="E7140" s="28">
        <v>5.39</v>
      </c>
      <c r="F7140" s="28">
        <v>6.07</v>
      </c>
      <c r="G7140" s="28">
        <v>71.13</v>
      </c>
      <c r="H7140" s="28" t="s">
        <v>47</v>
      </c>
      <c r="I7140" s="28">
        <v>3.02</v>
      </c>
      <c r="J7140" s="28">
        <v>12.14</v>
      </c>
      <c r="K7140" s="28">
        <v>244.19</v>
      </c>
      <c r="L7140" s="28">
        <v>19.66</v>
      </c>
      <c r="M7140" s="28" t="s">
        <v>46</v>
      </c>
      <c r="N7140" s="28">
        <v>45.8</v>
      </c>
    </row>
    <row r="7141">
      <c r="A7141" s="28">
        <v>7140.0</v>
      </c>
      <c r="B7141" s="28">
        <v>18.0</v>
      </c>
      <c r="C7141" s="28" t="s">
        <v>49</v>
      </c>
      <c r="D7141" s="28">
        <v>0.35</v>
      </c>
      <c r="E7141" s="28">
        <v>1.89</v>
      </c>
      <c r="F7141" s="28">
        <v>8.58</v>
      </c>
      <c r="G7141" s="28">
        <v>92.57</v>
      </c>
      <c r="H7141" s="28" t="s">
        <v>47</v>
      </c>
      <c r="I7141" s="28">
        <v>0.47</v>
      </c>
      <c r="J7141" s="28">
        <v>5.01</v>
      </c>
      <c r="K7141" s="28">
        <v>324.23</v>
      </c>
      <c r="L7141" s="28">
        <v>3.41</v>
      </c>
      <c r="M7141" s="28" t="s">
        <v>48</v>
      </c>
      <c r="N7141" s="28">
        <v>76.14</v>
      </c>
    </row>
    <row r="7142">
      <c r="A7142" s="28">
        <v>7141.0</v>
      </c>
      <c r="B7142" s="28">
        <v>24.0</v>
      </c>
      <c r="C7142" s="28" t="s">
        <v>44</v>
      </c>
      <c r="D7142" s="28">
        <v>4.92</v>
      </c>
      <c r="E7142" s="28">
        <v>7.1</v>
      </c>
      <c r="F7142" s="28">
        <v>7.06</v>
      </c>
      <c r="G7142" s="28">
        <v>84.97</v>
      </c>
      <c r="H7142" s="28" t="s">
        <v>51</v>
      </c>
      <c r="I7142" s="28">
        <v>2.71</v>
      </c>
      <c r="J7142" s="28">
        <v>9.01</v>
      </c>
      <c r="K7142" s="28">
        <v>260.0</v>
      </c>
      <c r="L7142" s="28">
        <v>14.08</v>
      </c>
      <c r="M7142" s="28" t="s">
        <v>48</v>
      </c>
      <c r="N7142" s="28">
        <v>60.01</v>
      </c>
    </row>
    <row r="7143">
      <c r="A7143" s="28">
        <v>7142.0</v>
      </c>
      <c r="B7143" s="28">
        <v>16.0</v>
      </c>
      <c r="C7143" s="28" t="s">
        <v>49</v>
      </c>
      <c r="D7143" s="28">
        <v>5.55</v>
      </c>
      <c r="E7143" s="28">
        <v>6.07</v>
      </c>
      <c r="F7143" s="28">
        <v>5.47</v>
      </c>
      <c r="G7143" s="28">
        <v>94.49</v>
      </c>
      <c r="H7143" s="28" t="s">
        <v>45</v>
      </c>
      <c r="I7143" s="28">
        <v>2.7</v>
      </c>
      <c r="J7143" s="28">
        <v>10.75</v>
      </c>
      <c r="K7143" s="28">
        <v>252.17</v>
      </c>
      <c r="L7143" s="28">
        <v>17.0</v>
      </c>
      <c r="M7143" s="28" t="s">
        <v>46</v>
      </c>
      <c r="N7143" s="28">
        <v>54.37</v>
      </c>
    </row>
    <row r="7144">
      <c r="A7144" s="28">
        <v>7143.0</v>
      </c>
      <c r="B7144" s="28">
        <v>16.0</v>
      </c>
      <c r="C7144" s="28" t="s">
        <v>49</v>
      </c>
      <c r="D7144" s="28">
        <v>0.86</v>
      </c>
      <c r="E7144" s="28">
        <v>8.77</v>
      </c>
      <c r="F7144" s="28">
        <v>6.82</v>
      </c>
      <c r="G7144" s="28">
        <v>66.4</v>
      </c>
      <c r="H7144" s="28" t="s">
        <v>45</v>
      </c>
      <c r="I7144" s="28">
        <v>3.58</v>
      </c>
      <c r="J7144" s="28">
        <v>2.88</v>
      </c>
      <c r="K7144" s="28">
        <v>312.56</v>
      </c>
      <c r="L7144" s="28">
        <v>2.92</v>
      </c>
      <c r="M7144" s="28" t="s">
        <v>48</v>
      </c>
      <c r="N7144" s="28">
        <v>89.02</v>
      </c>
    </row>
    <row r="7145">
      <c r="A7145" s="28">
        <v>7144.0</v>
      </c>
      <c r="B7145" s="28">
        <v>24.0</v>
      </c>
      <c r="C7145" s="28" t="s">
        <v>49</v>
      </c>
      <c r="D7145" s="28">
        <v>0.38</v>
      </c>
      <c r="E7145" s="28">
        <v>6.48</v>
      </c>
      <c r="F7145" s="28">
        <v>8.96</v>
      </c>
      <c r="G7145" s="28">
        <v>75.23</v>
      </c>
      <c r="H7145" s="28" t="s">
        <v>51</v>
      </c>
      <c r="I7145" s="28">
        <v>1.61</v>
      </c>
      <c r="J7145" s="28">
        <v>2.81</v>
      </c>
      <c r="K7145" s="28">
        <v>328.62</v>
      </c>
      <c r="L7145" s="28">
        <v>-0.74</v>
      </c>
      <c r="M7145" s="28" t="s">
        <v>48</v>
      </c>
      <c r="N7145" s="28">
        <v>92.65</v>
      </c>
    </row>
    <row r="7146">
      <c r="A7146" s="28">
        <v>7145.0</v>
      </c>
      <c r="B7146" s="28">
        <v>21.0</v>
      </c>
      <c r="C7146" s="28" t="s">
        <v>44</v>
      </c>
      <c r="D7146" s="28">
        <v>6.28</v>
      </c>
      <c r="E7146" s="28">
        <v>6.17</v>
      </c>
      <c r="F7146" s="28">
        <v>8.25</v>
      </c>
      <c r="G7146" s="28">
        <v>64.52</v>
      </c>
      <c r="H7146" s="28" t="s">
        <v>51</v>
      </c>
      <c r="I7146" s="28">
        <v>4.3</v>
      </c>
      <c r="J7146" s="28">
        <v>9.57</v>
      </c>
      <c r="K7146" s="28">
        <v>245.47</v>
      </c>
      <c r="L7146" s="28">
        <v>15.92</v>
      </c>
      <c r="M7146" s="28" t="s">
        <v>46</v>
      </c>
      <c r="N7146" s="28">
        <v>56.55</v>
      </c>
    </row>
    <row r="7147">
      <c r="A7147" s="28">
        <v>7146.0</v>
      </c>
      <c r="B7147" s="28">
        <v>19.0</v>
      </c>
      <c r="C7147" s="28" t="s">
        <v>49</v>
      </c>
      <c r="D7147" s="28">
        <v>3.08</v>
      </c>
      <c r="E7147" s="28">
        <v>4.97</v>
      </c>
      <c r="F7147" s="28">
        <v>5.41</v>
      </c>
      <c r="G7147" s="28">
        <v>68.62</v>
      </c>
      <c r="H7147" s="28" t="s">
        <v>45</v>
      </c>
      <c r="I7147" s="28">
        <v>3.11</v>
      </c>
      <c r="J7147" s="28">
        <v>4.38</v>
      </c>
      <c r="K7147" s="28">
        <v>277.29</v>
      </c>
      <c r="L7147" s="28">
        <v>8.63</v>
      </c>
      <c r="M7147" s="28" t="s">
        <v>48</v>
      </c>
      <c r="N7147" s="28">
        <v>74.01</v>
      </c>
    </row>
    <row r="7148">
      <c r="A7148" s="28">
        <v>7147.0</v>
      </c>
      <c r="B7148" s="28">
        <v>22.0</v>
      </c>
      <c r="C7148" s="28" t="s">
        <v>44</v>
      </c>
      <c r="D7148" s="28">
        <v>0.86</v>
      </c>
      <c r="E7148" s="28">
        <v>5.17</v>
      </c>
      <c r="F7148" s="28">
        <v>8.76</v>
      </c>
      <c r="G7148" s="28">
        <v>75.78</v>
      </c>
      <c r="H7148" s="28" t="s">
        <v>47</v>
      </c>
      <c r="I7148" s="28">
        <v>0.2</v>
      </c>
      <c r="J7148" s="28">
        <v>6.28</v>
      </c>
      <c r="K7148" s="28">
        <v>297.63</v>
      </c>
      <c r="L7148" s="28">
        <v>2.42</v>
      </c>
      <c r="M7148" s="28" t="s">
        <v>48</v>
      </c>
      <c r="N7148" s="28">
        <v>92.23</v>
      </c>
    </row>
    <row r="7149">
      <c r="A7149" s="28">
        <v>7148.0</v>
      </c>
      <c r="B7149" s="28">
        <v>20.0</v>
      </c>
      <c r="C7149" s="28" t="s">
        <v>44</v>
      </c>
      <c r="D7149" s="28">
        <v>6.1</v>
      </c>
      <c r="E7149" s="28">
        <v>9.59</v>
      </c>
      <c r="F7149" s="28">
        <v>8.91</v>
      </c>
      <c r="G7149" s="28">
        <v>95.78</v>
      </c>
      <c r="H7149" s="28" t="s">
        <v>51</v>
      </c>
      <c r="I7149" s="28">
        <v>3.53</v>
      </c>
      <c r="J7149" s="28">
        <v>9.55</v>
      </c>
      <c r="K7149" s="28">
        <v>245.94</v>
      </c>
      <c r="L7149" s="28">
        <v>14.45</v>
      </c>
      <c r="M7149" s="28" t="s">
        <v>46</v>
      </c>
      <c r="N7149" s="28">
        <v>99.0380681207861</v>
      </c>
    </row>
    <row r="7150">
      <c r="A7150" s="28">
        <v>7149.0</v>
      </c>
      <c r="B7150" s="28">
        <v>22.0</v>
      </c>
      <c r="C7150" s="28" t="s">
        <v>44</v>
      </c>
      <c r="D7150" s="28">
        <v>6.79</v>
      </c>
      <c r="E7150" s="28">
        <v>2.25</v>
      </c>
      <c r="F7150" s="28">
        <v>5.16</v>
      </c>
      <c r="G7150" s="28">
        <v>82.28</v>
      </c>
      <c r="H7150" s="28" t="s">
        <v>45</v>
      </c>
      <c r="I7150" s="28">
        <v>4.53</v>
      </c>
      <c r="J7150" s="28">
        <v>9.41</v>
      </c>
      <c r="K7150" s="28">
        <v>226.54</v>
      </c>
      <c r="L7150" s="28">
        <v>13.31</v>
      </c>
      <c r="M7150" s="28" t="s">
        <v>46</v>
      </c>
      <c r="N7150" s="28">
        <v>25.66</v>
      </c>
    </row>
    <row r="7151">
      <c r="A7151" s="28">
        <v>7150.0</v>
      </c>
      <c r="B7151" s="28">
        <v>23.0</v>
      </c>
      <c r="C7151" s="28" t="s">
        <v>49</v>
      </c>
      <c r="D7151" s="28">
        <v>4.7</v>
      </c>
      <c r="E7151" s="28">
        <v>5.02</v>
      </c>
      <c r="F7151" s="28">
        <v>8.48</v>
      </c>
      <c r="G7151" s="28">
        <v>73.22</v>
      </c>
      <c r="H7151" s="28" t="s">
        <v>47</v>
      </c>
      <c r="I7151" s="28">
        <v>3.42</v>
      </c>
      <c r="J7151" s="28">
        <v>8.09</v>
      </c>
      <c r="K7151" s="28">
        <v>267.01</v>
      </c>
      <c r="L7151" s="28">
        <v>7.81</v>
      </c>
      <c r="M7151" s="28" t="s">
        <v>48</v>
      </c>
      <c r="N7151" s="28">
        <v>68.0</v>
      </c>
    </row>
    <row r="7152">
      <c r="A7152" s="28">
        <v>7151.0</v>
      </c>
      <c r="B7152" s="28">
        <v>23.0</v>
      </c>
      <c r="C7152" s="28" t="s">
        <v>44</v>
      </c>
      <c r="D7152" s="28">
        <v>1.29</v>
      </c>
      <c r="E7152" s="28">
        <v>6.9</v>
      </c>
      <c r="F7152" s="28">
        <v>8.42</v>
      </c>
      <c r="G7152" s="28">
        <v>89.88</v>
      </c>
      <c r="H7152" s="28" t="s">
        <v>45</v>
      </c>
      <c r="I7152" s="28">
        <v>1.9</v>
      </c>
      <c r="J7152" s="28">
        <v>3.92</v>
      </c>
      <c r="K7152" s="28">
        <v>309.05</v>
      </c>
      <c r="L7152" s="28">
        <v>4.34</v>
      </c>
      <c r="M7152" s="28" t="s">
        <v>48</v>
      </c>
      <c r="N7152" s="28">
        <v>95.35</v>
      </c>
    </row>
    <row r="7153">
      <c r="A7153" s="28">
        <v>7152.0</v>
      </c>
      <c r="B7153" s="28">
        <v>16.0</v>
      </c>
      <c r="C7153" s="28" t="s">
        <v>49</v>
      </c>
      <c r="D7153" s="28">
        <v>0.12</v>
      </c>
      <c r="E7153" s="28">
        <v>4.9</v>
      </c>
      <c r="F7153" s="28">
        <v>4.2</v>
      </c>
      <c r="G7153" s="28">
        <v>60.79</v>
      </c>
      <c r="H7153" s="28" t="s">
        <v>45</v>
      </c>
      <c r="I7153" s="28">
        <v>2.95</v>
      </c>
      <c r="J7153" s="28">
        <v>2.55</v>
      </c>
      <c r="K7153" s="28">
        <v>330.47</v>
      </c>
      <c r="L7153" s="28">
        <v>4.36</v>
      </c>
      <c r="M7153" s="28" t="s">
        <v>48</v>
      </c>
      <c r="N7153" s="28">
        <v>57.31</v>
      </c>
    </row>
    <row r="7154">
      <c r="A7154" s="28">
        <v>7153.0</v>
      </c>
      <c r="B7154" s="28">
        <v>23.0</v>
      </c>
      <c r="C7154" s="28" t="s">
        <v>49</v>
      </c>
      <c r="D7154" s="28">
        <v>5.61</v>
      </c>
      <c r="E7154" s="28">
        <v>3.55</v>
      </c>
      <c r="F7154" s="28">
        <v>7.35</v>
      </c>
      <c r="G7154" s="28">
        <v>74.8</v>
      </c>
      <c r="H7154" s="28" t="s">
        <v>45</v>
      </c>
      <c r="I7154" s="28">
        <v>0.86</v>
      </c>
      <c r="J7154" s="28">
        <v>8.85</v>
      </c>
      <c r="K7154" s="28">
        <v>250.59</v>
      </c>
      <c r="L7154" s="28">
        <v>13.48</v>
      </c>
      <c r="M7154" s="28" t="s">
        <v>46</v>
      </c>
      <c r="N7154" s="28">
        <v>56.4509393274841</v>
      </c>
    </row>
    <row r="7155">
      <c r="A7155" s="28">
        <v>7154.0</v>
      </c>
      <c r="B7155" s="28">
        <v>21.0</v>
      </c>
      <c r="C7155" s="28" t="s">
        <v>44</v>
      </c>
      <c r="D7155" s="28">
        <v>4.4</v>
      </c>
      <c r="E7155" s="28">
        <v>3.59</v>
      </c>
      <c r="F7155" s="28">
        <v>5.53</v>
      </c>
      <c r="G7155" s="28">
        <v>84.03</v>
      </c>
      <c r="H7155" s="28" t="s">
        <v>45</v>
      </c>
      <c r="I7155" s="28">
        <v>3.01</v>
      </c>
      <c r="J7155" s="28">
        <v>7.81</v>
      </c>
      <c r="K7155" s="28">
        <v>277.52</v>
      </c>
      <c r="L7155" s="28">
        <v>10.86</v>
      </c>
      <c r="M7155" s="28" t="s">
        <v>48</v>
      </c>
      <c r="N7155" s="28">
        <v>50.43</v>
      </c>
    </row>
    <row r="7156">
      <c r="A7156" s="28">
        <v>7155.0</v>
      </c>
      <c r="B7156" s="28">
        <v>19.0</v>
      </c>
      <c r="C7156" s="28" t="s">
        <v>49</v>
      </c>
      <c r="D7156" s="28">
        <v>5.21</v>
      </c>
      <c r="E7156" s="28">
        <v>3.1</v>
      </c>
      <c r="F7156" s="28">
        <v>7.37</v>
      </c>
      <c r="G7156" s="28">
        <v>83.33</v>
      </c>
      <c r="H7156" s="28" t="s">
        <v>47</v>
      </c>
      <c r="I7156" s="28">
        <v>2.5</v>
      </c>
      <c r="J7156" s="28">
        <v>8.38</v>
      </c>
      <c r="K7156" s="28">
        <v>273.6</v>
      </c>
      <c r="L7156" s="28">
        <v>9.34</v>
      </c>
      <c r="M7156" s="28" t="s">
        <v>46</v>
      </c>
      <c r="N7156" s="28">
        <v>50.81</v>
      </c>
    </row>
    <row r="7157">
      <c r="A7157" s="28">
        <v>7156.0</v>
      </c>
      <c r="B7157" s="28">
        <v>23.0</v>
      </c>
      <c r="C7157" s="28" t="s">
        <v>44</v>
      </c>
      <c r="D7157" s="28">
        <v>6.51</v>
      </c>
      <c r="E7157" s="28">
        <v>4.1</v>
      </c>
      <c r="F7157" s="28">
        <v>8.57</v>
      </c>
      <c r="G7157" s="28">
        <v>84.3</v>
      </c>
      <c r="H7157" s="28" t="s">
        <v>51</v>
      </c>
      <c r="I7157" s="28">
        <v>0.13</v>
      </c>
      <c r="J7157" s="28">
        <v>10.25</v>
      </c>
      <c r="K7157" s="28">
        <v>242.62</v>
      </c>
      <c r="L7157" s="28">
        <v>16.15</v>
      </c>
      <c r="M7157" s="28" t="s">
        <v>46</v>
      </c>
      <c r="N7157" s="28">
        <v>58.98</v>
      </c>
    </row>
    <row r="7158">
      <c r="A7158" s="28">
        <v>7157.0</v>
      </c>
      <c r="B7158" s="28">
        <v>18.0</v>
      </c>
      <c r="C7158" s="28" t="s">
        <v>49</v>
      </c>
      <c r="D7158" s="28">
        <v>3.47</v>
      </c>
      <c r="E7158" s="28">
        <v>8.85</v>
      </c>
      <c r="F7158" s="28">
        <v>6.49</v>
      </c>
      <c r="G7158" s="28">
        <v>68.46</v>
      </c>
      <c r="H7158" s="28" t="s">
        <v>51</v>
      </c>
      <c r="I7158" s="28">
        <v>1.61</v>
      </c>
      <c r="J7158" s="28">
        <v>8.39</v>
      </c>
      <c r="K7158" s="28">
        <v>300.71</v>
      </c>
      <c r="L7158" s="28">
        <v>8.29</v>
      </c>
      <c r="M7158" s="28" t="s">
        <v>48</v>
      </c>
      <c r="N7158" s="28">
        <v>83.21</v>
      </c>
    </row>
    <row r="7159">
      <c r="A7159" s="28">
        <v>7158.0</v>
      </c>
      <c r="B7159" s="28">
        <v>19.0</v>
      </c>
      <c r="C7159" s="28" t="s">
        <v>44</v>
      </c>
      <c r="D7159" s="28">
        <v>1.0</v>
      </c>
      <c r="E7159" s="28">
        <v>5.55</v>
      </c>
      <c r="F7159" s="28">
        <v>6.07</v>
      </c>
      <c r="G7159" s="28">
        <v>73.48</v>
      </c>
      <c r="H7159" s="28" t="s">
        <v>51</v>
      </c>
      <c r="I7159" s="28">
        <v>0.96</v>
      </c>
      <c r="J7159" s="28">
        <v>2.29</v>
      </c>
      <c r="K7159" s="28">
        <v>322.37</v>
      </c>
      <c r="L7159" s="28">
        <v>1.09</v>
      </c>
      <c r="M7159" s="28" t="s">
        <v>48</v>
      </c>
      <c r="N7159" s="28">
        <v>80.78</v>
      </c>
    </row>
    <row r="7160">
      <c r="A7160" s="28">
        <v>7159.0</v>
      </c>
      <c r="B7160" s="28">
        <v>21.0</v>
      </c>
      <c r="C7160" s="28" t="s">
        <v>49</v>
      </c>
      <c r="D7160" s="28">
        <v>7.52</v>
      </c>
      <c r="E7160" s="28">
        <v>3.16</v>
      </c>
      <c r="F7160" s="28">
        <v>8.61</v>
      </c>
      <c r="G7160" s="28">
        <v>97.26</v>
      </c>
      <c r="H7160" s="28" t="s">
        <v>51</v>
      </c>
      <c r="I7160" s="28">
        <v>1.95</v>
      </c>
      <c r="J7160" s="28">
        <v>12.58</v>
      </c>
      <c r="K7160" s="28">
        <v>224.97</v>
      </c>
      <c r="L7160" s="28">
        <v>19.33</v>
      </c>
      <c r="M7160" s="28" t="s">
        <v>46</v>
      </c>
      <c r="N7160" s="28">
        <v>42.57</v>
      </c>
    </row>
    <row r="7161">
      <c r="A7161" s="28">
        <v>7160.0</v>
      </c>
      <c r="B7161" s="28">
        <v>22.0</v>
      </c>
      <c r="C7161" s="28" t="s">
        <v>44</v>
      </c>
      <c r="D7161" s="28">
        <v>4.36</v>
      </c>
      <c r="E7161" s="28">
        <v>4.46</v>
      </c>
      <c r="F7161" s="28">
        <v>8.87</v>
      </c>
      <c r="G7161" s="28">
        <v>98.96</v>
      </c>
      <c r="H7161" s="28" t="s">
        <v>51</v>
      </c>
      <c r="I7161" s="28">
        <v>1.21</v>
      </c>
      <c r="J7161" s="28">
        <v>6.5</v>
      </c>
      <c r="K7161" s="28">
        <v>297.12</v>
      </c>
      <c r="L7161" s="28">
        <v>7.36</v>
      </c>
      <c r="M7161" s="28" t="s">
        <v>48</v>
      </c>
      <c r="N7161" s="28">
        <v>65.21</v>
      </c>
    </row>
    <row r="7162">
      <c r="A7162" s="28">
        <v>7161.0</v>
      </c>
      <c r="B7162" s="28">
        <v>19.0</v>
      </c>
      <c r="C7162" s="28" t="s">
        <v>44</v>
      </c>
      <c r="D7162" s="28">
        <v>4.92</v>
      </c>
      <c r="E7162" s="28">
        <v>1.95</v>
      </c>
      <c r="F7162" s="28">
        <v>4.31</v>
      </c>
      <c r="G7162" s="28">
        <v>72.48</v>
      </c>
      <c r="H7162" s="28" t="s">
        <v>47</v>
      </c>
      <c r="I7162" s="28">
        <v>4.17</v>
      </c>
      <c r="J7162" s="28">
        <v>7.18</v>
      </c>
      <c r="K7162" s="28">
        <v>260.28</v>
      </c>
      <c r="L7162" s="28">
        <v>10.55</v>
      </c>
      <c r="M7162" s="28" t="s">
        <v>48</v>
      </c>
      <c r="N7162" s="28">
        <v>21.49</v>
      </c>
    </row>
    <row r="7163">
      <c r="A7163" s="28">
        <v>7162.0</v>
      </c>
      <c r="B7163" s="28">
        <v>19.0</v>
      </c>
      <c r="C7163" s="28" t="s">
        <v>44</v>
      </c>
      <c r="D7163" s="28">
        <v>7.47</v>
      </c>
      <c r="E7163" s="28">
        <v>9.14</v>
      </c>
      <c r="F7163" s="28">
        <v>8.61</v>
      </c>
      <c r="G7163" s="28">
        <v>85.78</v>
      </c>
      <c r="H7163" s="28" t="s">
        <v>51</v>
      </c>
      <c r="I7163" s="28">
        <v>3.49</v>
      </c>
      <c r="J7163" s="28">
        <v>11.47</v>
      </c>
      <c r="K7163" s="28">
        <v>244.36</v>
      </c>
      <c r="L7163" s="28">
        <v>14.64</v>
      </c>
      <c r="M7163" s="28" t="s">
        <v>46</v>
      </c>
      <c r="N7163" s="28">
        <v>90.3043987636431</v>
      </c>
    </row>
    <row r="7164">
      <c r="A7164" s="28">
        <v>7163.0</v>
      </c>
      <c r="B7164" s="28">
        <v>22.0</v>
      </c>
      <c r="C7164" s="28" t="s">
        <v>44</v>
      </c>
      <c r="D7164" s="28">
        <v>7.45</v>
      </c>
      <c r="E7164" s="28">
        <v>4.67</v>
      </c>
      <c r="F7164" s="28">
        <v>4.41</v>
      </c>
      <c r="G7164" s="28">
        <v>69.65</v>
      </c>
      <c r="H7164" s="28" t="s">
        <v>47</v>
      </c>
      <c r="I7164" s="28">
        <v>3.7</v>
      </c>
      <c r="J7164" s="28">
        <v>13.33</v>
      </c>
      <c r="K7164" s="28">
        <v>236.89</v>
      </c>
      <c r="L7164" s="28">
        <v>17.24</v>
      </c>
      <c r="M7164" s="28" t="s">
        <v>46</v>
      </c>
      <c r="N7164" s="28">
        <v>24.41</v>
      </c>
    </row>
    <row r="7165">
      <c r="A7165" s="28">
        <v>7164.0</v>
      </c>
      <c r="B7165" s="28">
        <v>21.0</v>
      </c>
      <c r="C7165" s="28" t="s">
        <v>44</v>
      </c>
      <c r="D7165" s="28">
        <v>4.58</v>
      </c>
      <c r="E7165" s="28">
        <v>9.82</v>
      </c>
      <c r="F7165" s="28">
        <v>5.69</v>
      </c>
      <c r="G7165" s="28">
        <v>74.74</v>
      </c>
      <c r="H7165" s="28" t="s">
        <v>47</v>
      </c>
      <c r="I7165" s="28">
        <v>1.8</v>
      </c>
      <c r="J7165" s="28">
        <v>5.67</v>
      </c>
      <c r="K7165" s="28">
        <v>268.07</v>
      </c>
      <c r="L7165" s="28">
        <v>5.32</v>
      </c>
      <c r="M7165" s="28" t="s">
        <v>50</v>
      </c>
      <c r="N7165" s="28">
        <v>87.3784008540697</v>
      </c>
    </row>
    <row r="7166">
      <c r="A7166" s="28">
        <v>7165.0</v>
      </c>
      <c r="B7166" s="28">
        <v>23.0</v>
      </c>
      <c r="C7166" s="28" t="s">
        <v>44</v>
      </c>
      <c r="D7166" s="28">
        <v>2.38</v>
      </c>
      <c r="E7166" s="28">
        <v>4.13</v>
      </c>
      <c r="F7166" s="28">
        <v>7.81</v>
      </c>
      <c r="G7166" s="28">
        <v>91.69</v>
      </c>
      <c r="H7166" s="28" t="s">
        <v>45</v>
      </c>
      <c r="I7166" s="28">
        <v>0.02</v>
      </c>
      <c r="J7166" s="28">
        <v>6.75</v>
      </c>
      <c r="K7166" s="28">
        <v>304.53</v>
      </c>
      <c r="L7166" s="28">
        <v>8.03</v>
      </c>
      <c r="M7166" s="28" t="s">
        <v>48</v>
      </c>
      <c r="N7166" s="28">
        <v>84.082701261325</v>
      </c>
    </row>
    <row r="7167">
      <c r="A7167" s="28">
        <v>7166.0</v>
      </c>
      <c r="B7167" s="28">
        <v>16.0</v>
      </c>
      <c r="C7167" s="28" t="s">
        <v>49</v>
      </c>
      <c r="D7167" s="28">
        <v>7.98</v>
      </c>
      <c r="E7167" s="28">
        <v>8.53</v>
      </c>
      <c r="F7167" s="28">
        <v>7.89</v>
      </c>
      <c r="G7167" s="28">
        <v>80.05</v>
      </c>
      <c r="H7167" s="28" t="s">
        <v>51</v>
      </c>
      <c r="I7167" s="28">
        <v>1.1</v>
      </c>
      <c r="J7167" s="28">
        <v>12.46</v>
      </c>
      <c r="K7167" s="28">
        <v>225.75</v>
      </c>
      <c r="L7167" s="28">
        <v>18.98</v>
      </c>
      <c r="M7167" s="28" t="s">
        <v>46</v>
      </c>
      <c r="N7167" s="28">
        <v>60.716003368149</v>
      </c>
    </row>
    <row r="7168">
      <c r="A7168" s="28">
        <v>7167.0</v>
      </c>
      <c r="B7168" s="28">
        <v>22.0</v>
      </c>
      <c r="C7168" s="28" t="s">
        <v>49</v>
      </c>
      <c r="D7168" s="28">
        <v>5.45</v>
      </c>
      <c r="E7168" s="28">
        <v>3.31</v>
      </c>
      <c r="F7168" s="28">
        <v>7.63</v>
      </c>
      <c r="G7168" s="28">
        <v>93.98</v>
      </c>
      <c r="H7168" s="28" t="s">
        <v>47</v>
      </c>
      <c r="I7168" s="28">
        <v>3.78</v>
      </c>
      <c r="J7168" s="28">
        <v>9.32</v>
      </c>
      <c r="K7168" s="28">
        <v>253.84</v>
      </c>
      <c r="L7168" s="28">
        <v>17.19</v>
      </c>
      <c r="M7168" s="28" t="s">
        <v>46</v>
      </c>
      <c r="N7168" s="28">
        <v>58.6047901729661</v>
      </c>
    </row>
    <row r="7169">
      <c r="A7169" s="28">
        <v>7168.0</v>
      </c>
      <c r="B7169" s="28">
        <v>22.0</v>
      </c>
      <c r="C7169" s="28" t="s">
        <v>49</v>
      </c>
      <c r="D7169" s="28">
        <v>3.27</v>
      </c>
      <c r="E7169" s="28">
        <v>1.69</v>
      </c>
      <c r="F7169" s="28">
        <v>4.2</v>
      </c>
      <c r="G7169" s="28">
        <v>85.15</v>
      </c>
      <c r="H7169" s="28" t="s">
        <v>47</v>
      </c>
      <c r="I7169" s="28">
        <v>3.01</v>
      </c>
      <c r="J7169" s="28">
        <v>4.32</v>
      </c>
      <c r="K7169" s="28">
        <v>280.3</v>
      </c>
      <c r="L7169" s="28">
        <v>7.55</v>
      </c>
      <c r="M7169" s="28" t="s">
        <v>48</v>
      </c>
      <c r="N7169" s="28">
        <v>37.79</v>
      </c>
    </row>
    <row r="7170">
      <c r="A7170" s="28">
        <v>7169.0</v>
      </c>
      <c r="B7170" s="28">
        <v>22.0</v>
      </c>
      <c r="C7170" s="28" t="s">
        <v>49</v>
      </c>
      <c r="D7170" s="28">
        <v>4.48</v>
      </c>
      <c r="E7170" s="28">
        <v>1.29</v>
      </c>
      <c r="F7170" s="28">
        <v>4.66</v>
      </c>
      <c r="G7170" s="28">
        <v>85.16</v>
      </c>
      <c r="H7170" s="28" t="s">
        <v>45</v>
      </c>
      <c r="I7170" s="28">
        <v>2.69</v>
      </c>
      <c r="J7170" s="28">
        <v>8.51</v>
      </c>
      <c r="K7170" s="28">
        <v>254.8</v>
      </c>
      <c r="L7170" s="28">
        <v>9.17</v>
      </c>
      <c r="M7170" s="28" t="s">
        <v>48</v>
      </c>
      <c r="N7170" s="28">
        <v>34.8</v>
      </c>
    </row>
    <row r="7171">
      <c r="A7171" s="28">
        <v>7170.0</v>
      </c>
      <c r="B7171" s="28">
        <v>22.0</v>
      </c>
      <c r="C7171" s="28" t="s">
        <v>49</v>
      </c>
      <c r="D7171" s="28">
        <v>3.33</v>
      </c>
      <c r="E7171" s="28">
        <v>6.46</v>
      </c>
      <c r="F7171" s="28">
        <v>8.68</v>
      </c>
      <c r="G7171" s="28">
        <v>61.36</v>
      </c>
      <c r="H7171" s="28" t="s">
        <v>45</v>
      </c>
      <c r="I7171" s="28">
        <v>1.4</v>
      </c>
      <c r="J7171" s="28">
        <v>4.91</v>
      </c>
      <c r="K7171" s="28">
        <v>290.71</v>
      </c>
      <c r="L7171" s="28">
        <v>9.43</v>
      </c>
      <c r="M7171" s="28" t="s">
        <v>48</v>
      </c>
      <c r="N7171" s="28">
        <v>69.18</v>
      </c>
    </row>
    <row r="7172">
      <c r="A7172" s="28">
        <v>7171.0</v>
      </c>
      <c r="B7172" s="28">
        <v>23.0</v>
      </c>
      <c r="C7172" s="28" t="s">
        <v>49</v>
      </c>
      <c r="D7172" s="28">
        <v>7.11</v>
      </c>
      <c r="E7172" s="28">
        <v>3.8</v>
      </c>
      <c r="F7172" s="28">
        <v>4.41</v>
      </c>
      <c r="G7172" s="28">
        <v>89.99</v>
      </c>
      <c r="H7172" s="28" t="s">
        <v>51</v>
      </c>
      <c r="I7172" s="28">
        <v>0.38</v>
      </c>
      <c r="J7172" s="28">
        <v>8.5</v>
      </c>
      <c r="K7172" s="28">
        <v>228.08</v>
      </c>
      <c r="L7172" s="28">
        <v>16.85</v>
      </c>
      <c r="M7172" s="28" t="s">
        <v>46</v>
      </c>
      <c r="N7172" s="28">
        <v>25.51</v>
      </c>
    </row>
    <row r="7173">
      <c r="A7173" s="28">
        <v>7172.0</v>
      </c>
      <c r="B7173" s="28">
        <v>24.0</v>
      </c>
      <c r="C7173" s="28" t="s">
        <v>49</v>
      </c>
      <c r="D7173" s="28">
        <v>3.86</v>
      </c>
      <c r="E7173" s="28">
        <v>4.99</v>
      </c>
      <c r="F7173" s="28">
        <v>4.39</v>
      </c>
      <c r="G7173" s="28">
        <v>99.11</v>
      </c>
      <c r="H7173" s="28" t="s">
        <v>45</v>
      </c>
      <c r="I7173" s="28">
        <v>3.92</v>
      </c>
      <c r="J7173" s="28">
        <v>8.34</v>
      </c>
      <c r="K7173" s="28">
        <v>275.78</v>
      </c>
      <c r="L7173" s="28">
        <v>12.57</v>
      </c>
      <c r="M7173" s="28" t="s">
        <v>48</v>
      </c>
      <c r="N7173" s="28">
        <v>59.76</v>
      </c>
    </row>
    <row r="7174">
      <c r="A7174" s="28">
        <v>7173.0</v>
      </c>
      <c r="B7174" s="28">
        <v>24.0</v>
      </c>
      <c r="C7174" s="28" t="s">
        <v>44</v>
      </c>
      <c r="D7174" s="28">
        <v>6.59</v>
      </c>
      <c r="E7174" s="28">
        <v>8.37</v>
      </c>
      <c r="F7174" s="28">
        <v>8.18</v>
      </c>
      <c r="G7174" s="28">
        <v>78.92</v>
      </c>
      <c r="H7174" s="28" t="s">
        <v>45</v>
      </c>
      <c r="I7174" s="28">
        <v>0.19</v>
      </c>
      <c r="J7174" s="28">
        <v>11.09</v>
      </c>
      <c r="K7174" s="28">
        <v>241.12</v>
      </c>
      <c r="L7174" s="28">
        <v>11.51</v>
      </c>
      <c r="M7174" s="28" t="s">
        <v>46</v>
      </c>
      <c r="N7174" s="28">
        <v>76.4084076359083</v>
      </c>
    </row>
    <row r="7175">
      <c r="A7175" s="28">
        <v>7174.0</v>
      </c>
      <c r="B7175" s="28">
        <v>17.0</v>
      </c>
      <c r="C7175" s="28" t="s">
        <v>49</v>
      </c>
      <c r="D7175" s="28">
        <v>6.72</v>
      </c>
      <c r="E7175" s="28">
        <v>3.23</v>
      </c>
      <c r="F7175" s="28">
        <v>7.21</v>
      </c>
      <c r="G7175" s="28">
        <v>66.34</v>
      </c>
      <c r="H7175" s="28" t="s">
        <v>45</v>
      </c>
      <c r="I7175" s="28">
        <v>0.3</v>
      </c>
      <c r="J7175" s="28">
        <v>12.17</v>
      </c>
      <c r="K7175" s="28">
        <v>245.43</v>
      </c>
      <c r="L7175" s="28">
        <v>14.76</v>
      </c>
      <c r="M7175" s="28" t="s">
        <v>46</v>
      </c>
      <c r="N7175" s="28">
        <v>38.54</v>
      </c>
    </row>
    <row r="7176">
      <c r="A7176" s="28">
        <v>7175.0</v>
      </c>
      <c r="B7176" s="28">
        <v>22.0</v>
      </c>
      <c r="C7176" s="28" t="s">
        <v>44</v>
      </c>
      <c r="D7176" s="28">
        <v>6.59</v>
      </c>
      <c r="E7176" s="28">
        <v>3.78</v>
      </c>
      <c r="F7176" s="28">
        <v>5.76</v>
      </c>
      <c r="G7176" s="28">
        <v>99.08</v>
      </c>
      <c r="H7176" s="28" t="s">
        <v>45</v>
      </c>
      <c r="I7176" s="28">
        <v>1.47</v>
      </c>
      <c r="J7176" s="28">
        <v>7.61</v>
      </c>
      <c r="K7176" s="28">
        <v>240.79</v>
      </c>
      <c r="L7176" s="28">
        <v>11.87</v>
      </c>
      <c r="M7176" s="28" t="s">
        <v>46</v>
      </c>
      <c r="N7176" s="28">
        <v>37.67</v>
      </c>
    </row>
    <row r="7177">
      <c r="A7177" s="28">
        <v>7176.0</v>
      </c>
      <c r="B7177" s="28">
        <v>22.0</v>
      </c>
      <c r="C7177" s="28" t="s">
        <v>49</v>
      </c>
      <c r="D7177" s="28">
        <v>5.78</v>
      </c>
      <c r="E7177" s="28">
        <v>8.61</v>
      </c>
      <c r="F7177" s="28">
        <v>4.83</v>
      </c>
      <c r="G7177" s="28">
        <v>71.61</v>
      </c>
      <c r="H7177" s="28" t="s">
        <v>45</v>
      </c>
      <c r="I7177" s="28">
        <v>2.86</v>
      </c>
      <c r="J7177" s="28">
        <v>8.67</v>
      </c>
      <c r="K7177" s="28">
        <v>247.96</v>
      </c>
      <c r="L7177" s="28">
        <v>16.06</v>
      </c>
      <c r="M7177" s="28" t="s">
        <v>50</v>
      </c>
      <c r="N7177" s="28">
        <v>91.7759860573034</v>
      </c>
    </row>
    <row r="7178">
      <c r="A7178" s="28">
        <v>7177.0</v>
      </c>
      <c r="B7178" s="28">
        <v>19.0</v>
      </c>
      <c r="C7178" s="28" t="s">
        <v>49</v>
      </c>
      <c r="D7178" s="28">
        <v>6.84</v>
      </c>
      <c r="E7178" s="28">
        <v>5.43</v>
      </c>
      <c r="F7178" s="28">
        <v>8.42</v>
      </c>
      <c r="G7178" s="28">
        <v>76.37</v>
      </c>
      <c r="H7178" s="28" t="s">
        <v>47</v>
      </c>
      <c r="I7178" s="28">
        <v>4.96</v>
      </c>
      <c r="J7178" s="28">
        <v>7.9</v>
      </c>
      <c r="K7178" s="28">
        <v>242.07</v>
      </c>
      <c r="L7178" s="28">
        <v>15.82</v>
      </c>
      <c r="M7178" s="28" t="s">
        <v>46</v>
      </c>
      <c r="N7178" s="28">
        <v>57.13</v>
      </c>
    </row>
    <row r="7179">
      <c r="A7179" s="28">
        <v>7178.0</v>
      </c>
      <c r="B7179" s="28">
        <v>24.0</v>
      </c>
      <c r="C7179" s="28" t="s">
        <v>44</v>
      </c>
      <c r="D7179" s="28">
        <v>3.1</v>
      </c>
      <c r="E7179" s="28">
        <v>8.45</v>
      </c>
      <c r="F7179" s="28">
        <v>8.94</v>
      </c>
      <c r="G7179" s="28">
        <v>63.09</v>
      </c>
      <c r="H7179" s="28" t="s">
        <v>45</v>
      </c>
      <c r="I7179" s="28">
        <v>0.45</v>
      </c>
      <c r="J7179" s="28">
        <v>5.92</v>
      </c>
      <c r="K7179" s="28">
        <v>286.09</v>
      </c>
      <c r="L7179" s="28">
        <v>9.87</v>
      </c>
      <c r="M7179" s="28" t="s">
        <v>48</v>
      </c>
      <c r="N7179" s="28">
        <v>92.04</v>
      </c>
    </row>
    <row r="7180">
      <c r="A7180" s="28">
        <v>7179.0</v>
      </c>
      <c r="B7180" s="28">
        <v>23.0</v>
      </c>
      <c r="C7180" s="28" t="s">
        <v>49</v>
      </c>
      <c r="D7180" s="28">
        <v>0.92</v>
      </c>
      <c r="E7180" s="28">
        <v>4.37</v>
      </c>
      <c r="F7180" s="28">
        <v>4.25</v>
      </c>
      <c r="G7180" s="28">
        <v>64.43</v>
      </c>
      <c r="H7180" s="28" t="s">
        <v>51</v>
      </c>
      <c r="I7180" s="28">
        <v>2.37</v>
      </c>
      <c r="J7180" s="28">
        <v>4.38</v>
      </c>
      <c r="K7180" s="28">
        <v>298.34</v>
      </c>
      <c r="L7180" s="28">
        <v>1.4</v>
      </c>
      <c r="M7180" s="28" t="s">
        <v>48</v>
      </c>
      <c r="N7180" s="28">
        <v>63.81</v>
      </c>
    </row>
    <row r="7181">
      <c r="A7181" s="28">
        <v>7180.0</v>
      </c>
      <c r="B7181" s="28">
        <v>16.0</v>
      </c>
      <c r="C7181" s="28" t="s">
        <v>44</v>
      </c>
      <c r="D7181" s="28">
        <v>6.74</v>
      </c>
      <c r="E7181" s="28">
        <v>4.59</v>
      </c>
      <c r="F7181" s="28">
        <v>6.77</v>
      </c>
      <c r="G7181" s="28">
        <v>68.66</v>
      </c>
      <c r="H7181" s="28" t="s">
        <v>51</v>
      </c>
      <c r="I7181" s="28">
        <v>3.01</v>
      </c>
      <c r="J7181" s="28">
        <v>10.39</v>
      </c>
      <c r="K7181" s="28">
        <v>238.02</v>
      </c>
      <c r="L7181" s="28">
        <v>15.57</v>
      </c>
      <c r="M7181" s="28" t="s">
        <v>46</v>
      </c>
      <c r="N7181" s="28">
        <v>43.85</v>
      </c>
    </row>
    <row r="7182">
      <c r="A7182" s="28">
        <v>7181.0</v>
      </c>
      <c r="B7182" s="28">
        <v>17.0</v>
      </c>
      <c r="C7182" s="28" t="s">
        <v>44</v>
      </c>
      <c r="D7182" s="28">
        <v>3.99</v>
      </c>
      <c r="E7182" s="28">
        <v>2.5</v>
      </c>
      <c r="F7182" s="28">
        <v>5.31</v>
      </c>
      <c r="G7182" s="28">
        <v>81.94</v>
      </c>
      <c r="H7182" s="28" t="s">
        <v>47</v>
      </c>
      <c r="I7182" s="28">
        <v>4.12</v>
      </c>
      <c r="J7182" s="28">
        <v>6.77</v>
      </c>
      <c r="K7182" s="28">
        <v>284.82</v>
      </c>
      <c r="L7182" s="28">
        <v>6.12</v>
      </c>
      <c r="M7182" s="28" t="s">
        <v>48</v>
      </c>
      <c r="N7182" s="28">
        <v>43.33</v>
      </c>
    </row>
    <row r="7183">
      <c r="A7183" s="28">
        <v>7182.0</v>
      </c>
      <c r="B7183" s="28">
        <v>17.0</v>
      </c>
      <c r="C7183" s="28" t="s">
        <v>44</v>
      </c>
      <c r="D7183" s="28">
        <v>1.02</v>
      </c>
      <c r="E7183" s="28">
        <v>9.25</v>
      </c>
      <c r="F7183" s="28">
        <v>8.16</v>
      </c>
      <c r="G7183" s="28">
        <v>82.31</v>
      </c>
      <c r="H7183" s="28" t="s">
        <v>45</v>
      </c>
      <c r="I7183" s="28">
        <v>3.45</v>
      </c>
      <c r="J7183" s="28">
        <v>5.65</v>
      </c>
      <c r="K7183" s="28">
        <v>332.33</v>
      </c>
      <c r="L7183" s="28">
        <v>2.15</v>
      </c>
      <c r="M7183" s="28" t="s">
        <v>48</v>
      </c>
      <c r="N7183" s="28">
        <v>100.0</v>
      </c>
    </row>
    <row r="7184">
      <c r="A7184" s="28">
        <v>7183.0</v>
      </c>
      <c r="B7184" s="28">
        <v>23.0</v>
      </c>
      <c r="C7184" s="28" t="s">
        <v>49</v>
      </c>
      <c r="D7184" s="28">
        <v>0.92</v>
      </c>
      <c r="E7184" s="28">
        <v>9.07</v>
      </c>
      <c r="F7184" s="28">
        <v>5.73</v>
      </c>
      <c r="G7184" s="28">
        <v>84.25</v>
      </c>
      <c r="H7184" s="28" t="s">
        <v>45</v>
      </c>
      <c r="I7184" s="28">
        <v>4.04</v>
      </c>
      <c r="J7184" s="28">
        <v>4.0</v>
      </c>
      <c r="K7184" s="28">
        <v>291.88</v>
      </c>
      <c r="L7184" s="28">
        <v>3.63</v>
      </c>
      <c r="M7184" s="28" t="s">
        <v>50</v>
      </c>
      <c r="N7184" s="28">
        <v>95.97</v>
      </c>
    </row>
    <row r="7185">
      <c r="A7185" s="28">
        <v>7184.0</v>
      </c>
      <c r="B7185" s="28">
        <v>16.0</v>
      </c>
      <c r="C7185" s="28" t="s">
        <v>49</v>
      </c>
      <c r="D7185" s="28">
        <v>1.27</v>
      </c>
      <c r="E7185" s="28">
        <v>9.86</v>
      </c>
      <c r="F7185" s="28">
        <v>7.57</v>
      </c>
      <c r="G7185" s="28">
        <v>83.35</v>
      </c>
      <c r="H7185" s="28" t="s">
        <v>47</v>
      </c>
      <c r="I7185" s="28">
        <v>2.61</v>
      </c>
      <c r="J7185" s="28">
        <v>4.86</v>
      </c>
      <c r="K7185" s="28">
        <v>313.04</v>
      </c>
      <c r="L7185" s="28">
        <v>4.78</v>
      </c>
      <c r="M7185" s="28" t="s">
        <v>48</v>
      </c>
      <c r="N7185" s="28">
        <v>100.0</v>
      </c>
    </row>
    <row r="7186">
      <c r="A7186" s="28">
        <v>7185.0</v>
      </c>
      <c r="B7186" s="28">
        <v>19.0</v>
      </c>
      <c r="C7186" s="28" t="s">
        <v>49</v>
      </c>
      <c r="D7186" s="28">
        <v>6.01</v>
      </c>
      <c r="E7186" s="28">
        <v>4.62</v>
      </c>
      <c r="F7186" s="28">
        <v>6.7</v>
      </c>
      <c r="G7186" s="28">
        <v>79.81</v>
      </c>
      <c r="H7186" s="28" t="s">
        <v>47</v>
      </c>
      <c r="I7186" s="28">
        <v>2.17</v>
      </c>
      <c r="J7186" s="28">
        <v>11.01</v>
      </c>
      <c r="K7186" s="28">
        <v>248.94</v>
      </c>
      <c r="L7186" s="28">
        <v>15.31</v>
      </c>
      <c r="M7186" s="28" t="s">
        <v>46</v>
      </c>
      <c r="N7186" s="28">
        <v>48.47</v>
      </c>
    </row>
    <row r="7187">
      <c r="A7187" s="28">
        <v>7186.0</v>
      </c>
      <c r="B7187" s="28">
        <v>20.0</v>
      </c>
      <c r="C7187" s="28" t="s">
        <v>44</v>
      </c>
      <c r="D7187" s="28">
        <v>5.69</v>
      </c>
      <c r="E7187" s="28">
        <v>8.37</v>
      </c>
      <c r="F7187" s="28">
        <v>6.71</v>
      </c>
      <c r="G7187" s="28">
        <v>92.08</v>
      </c>
      <c r="H7187" s="28" t="s">
        <v>51</v>
      </c>
      <c r="I7187" s="28">
        <v>3.09</v>
      </c>
      <c r="J7187" s="28">
        <v>7.56</v>
      </c>
      <c r="K7187" s="28">
        <v>245.8</v>
      </c>
      <c r="L7187" s="28">
        <v>11.01</v>
      </c>
      <c r="M7187" s="28" t="s">
        <v>46</v>
      </c>
      <c r="N7187" s="28">
        <v>93.7580930791362</v>
      </c>
    </row>
    <row r="7188">
      <c r="A7188" s="28">
        <v>7187.0</v>
      </c>
      <c r="B7188" s="28">
        <v>24.0</v>
      </c>
      <c r="C7188" s="28" t="s">
        <v>49</v>
      </c>
      <c r="D7188" s="28">
        <v>1.63</v>
      </c>
      <c r="E7188" s="28">
        <v>4.73</v>
      </c>
      <c r="F7188" s="28">
        <v>8.29</v>
      </c>
      <c r="G7188" s="28">
        <v>97.36</v>
      </c>
      <c r="H7188" s="28" t="s">
        <v>45</v>
      </c>
      <c r="I7188" s="28">
        <v>4.5</v>
      </c>
      <c r="J7188" s="28">
        <v>4.23</v>
      </c>
      <c r="K7188" s="28">
        <v>296.16</v>
      </c>
      <c r="L7188" s="28">
        <v>5.41</v>
      </c>
      <c r="M7188" s="28" t="s">
        <v>48</v>
      </c>
      <c r="N7188" s="28">
        <v>100.377886777956</v>
      </c>
    </row>
    <row r="7189">
      <c r="A7189" s="28">
        <v>7188.0</v>
      </c>
      <c r="B7189" s="28">
        <v>22.0</v>
      </c>
      <c r="C7189" s="28" t="s">
        <v>49</v>
      </c>
      <c r="D7189" s="28">
        <v>6.78</v>
      </c>
      <c r="E7189" s="28">
        <v>5.09</v>
      </c>
      <c r="F7189" s="28">
        <v>6.35</v>
      </c>
      <c r="G7189" s="28">
        <v>70.79</v>
      </c>
      <c r="H7189" s="28" t="s">
        <v>45</v>
      </c>
      <c r="I7189" s="28">
        <v>2.75</v>
      </c>
      <c r="J7189" s="28">
        <v>10.39</v>
      </c>
      <c r="K7189" s="28">
        <v>229.24</v>
      </c>
      <c r="L7189" s="28">
        <v>15.37</v>
      </c>
      <c r="M7189" s="28" t="s">
        <v>46</v>
      </c>
      <c r="N7189" s="28">
        <v>41.96</v>
      </c>
    </row>
    <row r="7190">
      <c r="A7190" s="28">
        <v>7189.0</v>
      </c>
      <c r="B7190" s="28">
        <v>23.0</v>
      </c>
      <c r="C7190" s="28" t="s">
        <v>44</v>
      </c>
      <c r="D7190" s="28">
        <v>2.25</v>
      </c>
      <c r="E7190" s="28">
        <v>8.47</v>
      </c>
      <c r="F7190" s="28">
        <v>8.23</v>
      </c>
      <c r="G7190" s="28">
        <v>65.21</v>
      </c>
      <c r="H7190" s="28" t="s">
        <v>45</v>
      </c>
      <c r="I7190" s="28">
        <v>3.03</v>
      </c>
      <c r="J7190" s="28">
        <v>7.09</v>
      </c>
      <c r="K7190" s="28">
        <v>279.38</v>
      </c>
      <c r="L7190" s="28">
        <v>10.06</v>
      </c>
      <c r="M7190" s="28" t="s">
        <v>48</v>
      </c>
      <c r="N7190" s="28">
        <v>100.0</v>
      </c>
    </row>
    <row r="7191">
      <c r="A7191" s="28">
        <v>7190.0</v>
      </c>
      <c r="B7191" s="28">
        <v>24.0</v>
      </c>
      <c r="C7191" s="28" t="s">
        <v>49</v>
      </c>
      <c r="D7191" s="28">
        <v>6.34</v>
      </c>
      <c r="E7191" s="28">
        <v>2.6</v>
      </c>
      <c r="F7191" s="28">
        <v>5.82</v>
      </c>
      <c r="G7191" s="28">
        <v>77.0</v>
      </c>
      <c r="H7191" s="28" t="s">
        <v>45</v>
      </c>
      <c r="I7191" s="28">
        <v>1.69</v>
      </c>
      <c r="J7191" s="28">
        <v>9.47</v>
      </c>
      <c r="K7191" s="28">
        <v>247.77</v>
      </c>
      <c r="L7191" s="28">
        <v>13.39</v>
      </c>
      <c r="M7191" s="28" t="s">
        <v>46</v>
      </c>
      <c r="N7191" s="28">
        <v>27.13</v>
      </c>
    </row>
    <row r="7192">
      <c r="A7192" s="28">
        <v>7191.0</v>
      </c>
      <c r="B7192" s="28">
        <v>22.0</v>
      </c>
      <c r="C7192" s="28" t="s">
        <v>44</v>
      </c>
      <c r="D7192" s="28">
        <v>3.91</v>
      </c>
      <c r="E7192" s="28">
        <v>2.98</v>
      </c>
      <c r="F7192" s="28">
        <v>4.87</v>
      </c>
      <c r="G7192" s="28">
        <v>61.06</v>
      </c>
      <c r="H7192" s="28" t="s">
        <v>45</v>
      </c>
      <c r="I7192" s="28">
        <v>2.98</v>
      </c>
      <c r="J7192" s="28">
        <v>5.27</v>
      </c>
      <c r="K7192" s="28">
        <v>290.91</v>
      </c>
      <c r="L7192" s="28">
        <v>4.83</v>
      </c>
      <c r="M7192" s="28" t="s">
        <v>48</v>
      </c>
      <c r="N7192" s="28">
        <v>36.27</v>
      </c>
    </row>
    <row r="7193">
      <c r="A7193" s="28">
        <v>7192.0</v>
      </c>
      <c r="B7193" s="28">
        <v>20.0</v>
      </c>
      <c r="C7193" s="28" t="s">
        <v>44</v>
      </c>
      <c r="D7193" s="28">
        <v>5.85</v>
      </c>
      <c r="E7193" s="28">
        <v>3.83</v>
      </c>
      <c r="F7193" s="28">
        <v>6.28</v>
      </c>
      <c r="G7193" s="28">
        <v>95.33</v>
      </c>
      <c r="H7193" s="28" t="s">
        <v>45</v>
      </c>
      <c r="I7193" s="28">
        <v>3.14</v>
      </c>
      <c r="J7193" s="28">
        <v>11.79</v>
      </c>
      <c r="K7193" s="28">
        <v>253.33</v>
      </c>
      <c r="L7193" s="28">
        <v>15.9</v>
      </c>
      <c r="M7193" s="28" t="s">
        <v>46</v>
      </c>
      <c r="N7193" s="28">
        <v>47.96</v>
      </c>
    </row>
    <row r="7194">
      <c r="A7194" s="28">
        <v>7193.0</v>
      </c>
      <c r="B7194" s="28">
        <v>20.0</v>
      </c>
      <c r="C7194" s="28" t="s">
        <v>44</v>
      </c>
      <c r="D7194" s="28">
        <v>3.05</v>
      </c>
      <c r="E7194" s="28">
        <v>8.09</v>
      </c>
      <c r="F7194" s="28">
        <v>6.49</v>
      </c>
      <c r="G7194" s="28">
        <v>69.59</v>
      </c>
      <c r="H7194" s="28" t="s">
        <v>45</v>
      </c>
      <c r="I7194" s="28">
        <v>3.77</v>
      </c>
      <c r="J7194" s="28">
        <v>7.59</v>
      </c>
      <c r="K7194" s="28">
        <v>285.12</v>
      </c>
      <c r="L7194" s="28">
        <v>9.04</v>
      </c>
      <c r="M7194" s="28" t="s">
        <v>48</v>
      </c>
      <c r="N7194" s="28">
        <v>91.24</v>
      </c>
    </row>
    <row r="7195">
      <c r="A7195" s="28">
        <v>7194.0</v>
      </c>
      <c r="B7195" s="28">
        <v>21.0</v>
      </c>
      <c r="C7195" s="28" t="s">
        <v>49</v>
      </c>
      <c r="D7195" s="28">
        <v>2.78</v>
      </c>
      <c r="E7195" s="28">
        <v>4.35</v>
      </c>
      <c r="F7195" s="28">
        <v>6.39</v>
      </c>
      <c r="G7195" s="28">
        <v>81.97</v>
      </c>
      <c r="H7195" s="28" t="s">
        <v>47</v>
      </c>
      <c r="I7195" s="28">
        <v>2.86</v>
      </c>
      <c r="J7195" s="28">
        <v>7.39</v>
      </c>
      <c r="K7195" s="28">
        <v>280.4</v>
      </c>
      <c r="L7195" s="28">
        <v>6.09</v>
      </c>
      <c r="M7195" s="28" t="s">
        <v>48</v>
      </c>
      <c r="N7195" s="28">
        <v>67.17</v>
      </c>
    </row>
    <row r="7196">
      <c r="A7196" s="28">
        <v>7195.0</v>
      </c>
      <c r="B7196" s="28">
        <v>20.0</v>
      </c>
      <c r="C7196" s="28" t="s">
        <v>44</v>
      </c>
      <c r="D7196" s="28">
        <v>6.73</v>
      </c>
      <c r="E7196" s="28">
        <v>4.22</v>
      </c>
      <c r="F7196" s="28">
        <v>8.04</v>
      </c>
      <c r="G7196" s="28">
        <v>64.6</v>
      </c>
      <c r="H7196" s="28" t="s">
        <v>47</v>
      </c>
      <c r="I7196" s="28">
        <v>0.99</v>
      </c>
      <c r="J7196" s="28">
        <v>10.06</v>
      </c>
      <c r="K7196" s="28">
        <v>229.94</v>
      </c>
      <c r="L7196" s="28">
        <v>14.47</v>
      </c>
      <c r="M7196" s="28" t="s">
        <v>46</v>
      </c>
      <c r="N7196" s="28">
        <v>41.58</v>
      </c>
    </row>
    <row r="7197">
      <c r="A7197" s="28">
        <v>7196.0</v>
      </c>
      <c r="B7197" s="28">
        <v>24.0</v>
      </c>
      <c r="C7197" s="28" t="s">
        <v>44</v>
      </c>
      <c r="D7197" s="28">
        <v>0.28</v>
      </c>
      <c r="E7197" s="28">
        <v>9.99</v>
      </c>
      <c r="F7197" s="28">
        <v>6.82</v>
      </c>
      <c r="G7197" s="28">
        <v>82.13</v>
      </c>
      <c r="H7197" s="28" t="s">
        <v>45</v>
      </c>
      <c r="I7197" s="28">
        <v>2.91</v>
      </c>
      <c r="J7197" s="28">
        <v>4.02</v>
      </c>
      <c r="K7197" s="28">
        <v>316.86</v>
      </c>
      <c r="L7197" s="28">
        <v>2.82</v>
      </c>
      <c r="M7197" s="28" t="s">
        <v>48</v>
      </c>
      <c r="N7197" s="28">
        <v>100.0</v>
      </c>
    </row>
    <row r="7198">
      <c r="A7198" s="28">
        <v>7197.0</v>
      </c>
      <c r="B7198" s="28">
        <v>18.0</v>
      </c>
      <c r="C7198" s="28" t="s">
        <v>44</v>
      </c>
      <c r="D7198" s="28">
        <v>7.8</v>
      </c>
      <c r="E7198" s="28">
        <v>4.45</v>
      </c>
      <c r="F7198" s="28">
        <v>8.44</v>
      </c>
      <c r="G7198" s="28">
        <v>61.56</v>
      </c>
      <c r="H7198" s="28" t="s">
        <v>47</v>
      </c>
      <c r="I7198" s="28">
        <v>1.49</v>
      </c>
      <c r="J7198" s="28">
        <v>13.77</v>
      </c>
      <c r="K7198" s="28">
        <v>216.11</v>
      </c>
      <c r="L7198" s="28">
        <v>17.83</v>
      </c>
      <c r="M7198" s="28" t="s">
        <v>46</v>
      </c>
      <c r="N7198" s="28">
        <v>32.93</v>
      </c>
    </row>
    <row r="7199">
      <c r="A7199" s="28">
        <v>7198.0</v>
      </c>
      <c r="B7199" s="28">
        <v>18.0</v>
      </c>
      <c r="C7199" s="28" t="s">
        <v>44</v>
      </c>
      <c r="D7199" s="28">
        <v>5.19</v>
      </c>
      <c r="E7199" s="28">
        <v>3.23</v>
      </c>
      <c r="F7199" s="28">
        <v>6.57</v>
      </c>
      <c r="G7199" s="28">
        <v>90.75</v>
      </c>
      <c r="H7199" s="28" t="s">
        <v>47</v>
      </c>
      <c r="I7199" s="28">
        <v>0.44</v>
      </c>
      <c r="J7199" s="28">
        <v>9.17</v>
      </c>
      <c r="K7199" s="28">
        <v>268.95</v>
      </c>
      <c r="L7199" s="28">
        <v>10.15</v>
      </c>
      <c r="M7199" s="28" t="s">
        <v>46</v>
      </c>
      <c r="N7199" s="28">
        <v>54.59</v>
      </c>
    </row>
    <row r="7200">
      <c r="A7200" s="28">
        <v>7199.0</v>
      </c>
      <c r="B7200" s="28">
        <v>22.0</v>
      </c>
      <c r="C7200" s="28" t="s">
        <v>44</v>
      </c>
      <c r="D7200" s="28">
        <v>3.46</v>
      </c>
      <c r="E7200" s="28">
        <v>6.61</v>
      </c>
      <c r="F7200" s="28">
        <v>5.12</v>
      </c>
      <c r="G7200" s="28">
        <v>98.22</v>
      </c>
      <c r="H7200" s="28" t="s">
        <v>45</v>
      </c>
      <c r="I7200" s="28">
        <v>4.13</v>
      </c>
      <c r="J7200" s="28">
        <v>5.55</v>
      </c>
      <c r="K7200" s="28">
        <v>272.7</v>
      </c>
      <c r="L7200" s="28">
        <v>7.57</v>
      </c>
      <c r="M7200" s="28" t="s">
        <v>48</v>
      </c>
      <c r="N7200" s="28">
        <v>76.42</v>
      </c>
    </row>
    <row r="7201">
      <c r="A7201" s="28">
        <v>7200.0</v>
      </c>
      <c r="B7201" s="28">
        <v>22.0</v>
      </c>
      <c r="C7201" s="28" t="s">
        <v>44</v>
      </c>
      <c r="D7201" s="28">
        <v>5.02</v>
      </c>
      <c r="E7201" s="28">
        <v>8.22</v>
      </c>
      <c r="F7201" s="28">
        <v>4.65</v>
      </c>
      <c r="G7201" s="28">
        <v>72.28</v>
      </c>
      <c r="H7201" s="28" t="s">
        <v>45</v>
      </c>
      <c r="I7201" s="28">
        <v>0.33</v>
      </c>
      <c r="J7201" s="28">
        <v>10.84</v>
      </c>
      <c r="K7201" s="28">
        <v>251.33</v>
      </c>
      <c r="L7201" s="28">
        <v>14.72</v>
      </c>
      <c r="M7201" s="28" t="s">
        <v>50</v>
      </c>
      <c r="N7201" s="28">
        <v>76.4310509335334</v>
      </c>
    </row>
    <row r="7202">
      <c r="A7202" s="28">
        <v>7201.0</v>
      </c>
      <c r="B7202" s="28">
        <v>21.0</v>
      </c>
      <c r="C7202" s="28" t="s">
        <v>49</v>
      </c>
      <c r="D7202" s="28">
        <v>0.98</v>
      </c>
      <c r="E7202" s="28">
        <v>1.63</v>
      </c>
      <c r="F7202" s="28">
        <v>8.34</v>
      </c>
      <c r="G7202" s="28">
        <v>70.33</v>
      </c>
      <c r="H7202" s="28" t="s">
        <v>45</v>
      </c>
      <c r="I7202" s="28">
        <v>3.16</v>
      </c>
      <c r="J7202" s="28">
        <v>4.67</v>
      </c>
      <c r="K7202" s="28">
        <v>330.75</v>
      </c>
      <c r="L7202" s="28">
        <v>3.08</v>
      </c>
      <c r="M7202" s="28" t="s">
        <v>48</v>
      </c>
      <c r="N7202" s="28">
        <v>58.81</v>
      </c>
    </row>
    <row r="7203">
      <c r="A7203" s="28">
        <v>7202.0</v>
      </c>
      <c r="B7203" s="28">
        <v>18.0</v>
      </c>
      <c r="C7203" s="28" t="s">
        <v>44</v>
      </c>
      <c r="D7203" s="28">
        <v>4.11</v>
      </c>
      <c r="E7203" s="28">
        <v>6.57</v>
      </c>
      <c r="F7203" s="28">
        <v>4.28</v>
      </c>
      <c r="G7203" s="28">
        <v>77.92</v>
      </c>
      <c r="H7203" s="28" t="s">
        <v>47</v>
      </c>
      <c r="I7203" s="28">
        <v>4.94</v>
      </c>
      <c r="J7203" s="28">
        <v>5.21</v>
      </c>
      <c r="K7203" s="28">
        <v>283.67</v>
      </c>
      <c r="L7203" s="28">
        <v>9.19</v>
      </c>
      <c r="M7203" s="28" t="s">
        <v>48</v>
      </c>
      <c r="N7203" s="28">
        <v>67.14</v>
      </c>
    </row>
    <row r="7204">
      <c r="A7204" s="28">
        <v>7203.0</v>
      </c>
      <c r="B7204" s="28">
        <v>22.0</v>
      </c>
      <c r="C7204" s="28" t="s">
        <v>49</v>
      </c>
      <c r="D7204" s="28">
        <v>7.88</v>
      </c>
      <c r="E7204" s="28">
        <v>1.32</v>
      </c>
      <c r="F7204" s="28">
        <v>4.59</v>
      </c>
      <c r="G7204" s="28">
        <v>84.8</v>
      </c>
      <c r="H7204" s="28" t="s">
        <v>45</v>
      </c>
      <c r="I7204" s="28">
        <v>0.44</v>
      </c>
      <c r="J7204" s="28">
        <v>11.75</v>
      </c>
      <c r="K7204" s="28">
        <v>213.49</v>
      </c>
      <c r="L7204" s="28">
        <v>17.33</v>
      </c>
      <c r="M7204" s="28" t="s">
        <v>46</v>
      </c>
      <c r="N7204" s="28">
        <v>13.6</v>
      </c>
    </row>
    <row r="7205">
      <c r="A7205" s="28">
        <v>7204.0</v>
      </c>
      <c r="B7205" s="28">
        <v>20.0</v>
      </c>
      <c r="C7205" s="28" t="s">
        <v>49</v>
      </c>
      <c r="D7205" s="28">
        <v>1.88</v>
      </c>
      <c r="E7205" s="28">
        <v>5.74</v>
      </c>
      <c r="F7205" s="28">
        <v>4.32</v>
      </c>
      <c r="G7205" s="28">
        <v>67.56</v>
      </c>
      <c r="H7205" s="28" t="s">
        <v>45</v>
      </c>
      <c r="I7205" s="28">
        <v>1.1</v>
      </c>
      <c r="J7205" s="28">
        <v>3.23</v>
      </c>
      <c r="K7205" s="28">
        <v>288.62</v>
      </c>
      <c r="L7205" s="28">
        <v>1.96</v>
      </c>
      <c r="M7205" s="28" t="s">
        <v>48</v>
      </c>
      <c r="N7205" s="28">
        <v>67.19</v>
      </c>
    </row>
    <row r="7206">
      <c r="A7206" s="28">
        <v>7205.0</v>
      </c>
      <c r="B7206" s="28">
        <v>22.0</v>
      </c>
      <c r="C7206" s="28" t="s">
        <v>44</v>
      </c>
      <c r="D7206" s="28">
        <v>5.78</v>
      </c>
      <c r="E7206" s="28">
        <v>3.31</v>
      </c>
      <c r="F7206" s="28">
        <v>6.12</v>
      </c>
      <c r="G7206" s="28">
        <v>92.13</v>
      </c>
      <c r="H7206" s="28" t="s">
        <v>51</v>
      </c>
      <c r="I7206" s="28">
        <v>3.8</v>
      </c>
      <c r="J7206" s="28">
        <v>9.42</v>
      </c>
      <c r="K7206" s="28">
        <v>248.69</v>
      </c>
      <c r="L7206" s="28">
        <v>13.17</v>
      </c>
      <c r="M7206" s="28" t="s">
        <v>46</v>
      </c>
      <c r="N7206" s="28">
        <v>39.68</v>
      </c>
    </row>
    <row r="7207">
      <c r="A7207" s="28">
        <v>7206.0</v>
      </c>
      <c r="B7207" s="28">
        <v>17.0</v>
      </c>
      <c r="C7207" s="28" t="s">
        <v>44</v>
      </c>
      <c r="D7207" s="28">
        <v>3.48</v>
      </c>
      <c r="E7207" s="28">
        <v>3.76</v>
      </c>
      <c r="F7207" s="28">
        <v>6.66</v>
      </c>
      <c r="G7207" s="28">
        <v>67.94</v>
      </c>
      <c r="H7207" s="28" t="s">
        <v>47</v>
      </c>
      <c r="I7207" s="28">
        <v>0.48</v>
      </c>
      <c r="J7207" s="28">
        <v>8.61</v>
      </c>
      <c r="K7207" s="28">
        <v>276.63</v>
      </c>
      <c r="L7207" s="28">
        <v>8.63</v>
      </c>
      <c r="M7207" s="28" t="s">
        <v>48</v>
      </c>
      <c r="N7207" s="28">
        <v>52.38</v>
      </c>
    </row>
    <row r="7208">
      <c r="A7208" s="28">
        <v>7207.0</v>
      </c>
      <c r="B7208" s="28">
        <v>21.0</v>
      </c>
      <c r="C7208" s="28" t="s">
        <v>49</v>
      </c>
      <c r="D7208" s="28">
        <v>5.22</v>
      </c>
      <c r="E7208" s="28">
        <v>5.2</v>
      </c>
      <c r="F7208" s="28">
        <v>4.1</v>
      </c>
      <c r="G7208" s="28">
        <v>60.22</v>
      </c>
      <c r="H7208" s="28" t="s">
        <v>45</v>
      </c>
      <c r="I7208" s="28">
        <v>4.16</v>
      </c>
      <c r="J7208" s="28">
        <v>8.91</v>
      </c>
      <c r="K7208" s="28">
        <v>252.77</v>
      </c>
      <c r="L7208" s="28">
        <v>13.8</v>
      </c>
      <c r="M7208" s="28" t="s">
        <v>46</v>
      </c>
      <c r="N7208" s="28">
        <v>46.99</v>
      </c>
    </row>
    <row r="7209">
      <c r="A7209" s="28">
        <v>7208.0</v>
      </c>
      <c r="B7209" s="28">
        <v>23.0</v>
      </c>
      <c r="C7209" s="28" t="s">
        <v>44</v>
      </c>
      <c r="D7209" s="28">
        <v>1.64</v>
      </c>
      <c r="E7209" s="28">
        <v>9.34</v>
      </c>
      <c r="F7209" s="28">
        <v>6.58</v>
      </c>
      <c r="G7209" s="28">
        <v>80.97</v>
      </c>
      <c r="H7209" s="28" t="s">
        <v>51</v>
      </c>
      <c r="I7209" s="28">
        <v>0.0</v>
      </c>
      <c r="J7209" s="28">
        <v>4.51</v>
      </c>
      <c r="K7209" s="28">
        <v>313.69</v>
      </c>
      <c r="L7209" s="28">
        <v>7.19</v>
      </c>
      <c r="M7209" s="28" t="s">
        <v>48</v>
      </c>
      <c r="N7209" s="28">
        <v>100.0</v>
      </c>
    </row>
    <row r="7210">
      <c r="A7210" s="28">
        <v>7209.0</v>
      </c>
      <c r="B7210" s="28">
        <v>16.0</v>
      </c>
      <c r="C7210" s="28" t="s">
        <v>44</v>
      </c>
      <c r="D7210" s="28">
        <v>3.76</v>
      </c>
      <c r="E7210" s="28">
        <v>7.4</v>
      </c>
      <c r="F7210" s="28">
        <v>5.97</v>
      </c>
      <c r="G7210" s="28">
        <v>64.61</v>
      </c>
      <c r="H7210" s="28" t="s">
        <v>45</v>
      </c>
      <c r="I7210" s="28">
        <v>4.45</v>
      </c>
      <c r="J7210" s="28">
        <v>9.17</v>
      </c>
      <c r="K7210" s="28">
        <v>276.99</v>
      </c>
      <c r="L7210" s="28">
        <v>11.99</v>
      </c>
      <c r="M7210" s="28" t="s">
        <v>50</v>
      </c>
      <c r="N7210" s="28">
        <v>79.0872289927007</v>
      </c>
    </row>
    <row r="7211">
      <c r="A7211" s="28">
        <v>7210.0</v>
      </c>
      <c r="B7211" s="28">
        <v>19.0</v>
      </c>
      <c r="C7211" s="28" t="s">
        <v>44</v>
      </c>
      <c r="D7211" s="28">
        <v>7.84</v>
      </c>
      <c r="E7211" s="28">
        <v>9.43</v>
      </c>
      <c r="F7211" s="28">
        <v>7.87</v>
      </c>
      <c r="G7211" s="28">
        <v>87.93</v>
      </c>
      <c r="H7211" s="28" t="s">
        <v>51</v>
      </c>
      <c r="I7211" s="28">
        <v>0.33</v>
      </c>
      <c r="J7211" s="28">
        <v>13.48</v>
      </c>
      <c r="K7211" s="28">
        <v>225.55</v>
      </c>
      <c r="L7211" s="28">
        <v>17.03</v>
      </c>
      <c r="M7211" s="28" t="s">
        <v>46</v>
      </c>
      <c r="N7211" s="28">
        <v>79.8957150451564</v>
      </c>
    </row>
    <row r="7212">
      <c r="A7212" s="28">
        <v>7211.0</v>
      </c>
      <c r="B7212" s="28">
        <v>16.0</v>
      </c>
      <c r="C7212" s="28" t="s">
        <v>49</v>
      </c>
      <c r="D7212" s="28">
        <v>1.56</v>
      </c>
      <c r="E7212" s="28">
        <v>6.94</v>
      </c>
      <c r="F7212" s="28">
        <v>8.15</v>
      </c>
      <c r="G7212" s="28">
        <v>66.7</v>
      </c>
      <c r="H7212" s="28" t="s">
        <v>45</v>
      </c>
      <c r="I7212" s="28">
        <v>4.61</v>
      </c>
      <c r="J7212" s="28">
        <v>4.3</v>
      </c>
      <c r="K7212" s="28">
        <v>295.2</v>
      </c>
      <c r="L7212" s="28">
        <v>2.16</v>
      </c>
      <c r="M7212" s="28" t="s">
        <v>48</v>
      </c>
      <c r="N7212" s="28">
        <v>100.0</v>
      </c>
    </row>
    <row r="7213">
      <c r="A7213" s="28">
        <v>7212.0</v>
      </c>
      <c r="B7213" s="28">
        <v>16.0</v>
      </c>
      <c r="C7213" s="28" t="s">
        <v>49</v>
      </c>
      <c r="D7213" s="28">
        <v>5.09</v>
      </c>
      <c r="E7213" s="28">
        <v>1.06</v>
      </c>
      <c r="F7213" s="28">
        <v>7.42</v>
      </c>
      <c r="G7213" s="28">
        <v>92.7</v>
      </c>
      <c r="H7213" s="28" t="s">
        <v>51</v>
      </c>
      <c r="I7213" s="28">
        <v>4.32</v>
      </c>
      <c r="J7213" s="28">
        <v>8.58</v>
      </c>
      <c r="K7213" s="28">
        <v>248.4</v>
      </c>
      <c r="L7213" s="28">
        <v>8.9</v>
      </c>
      <c r="M7213" s="28" t="s">
        <v>46</v>
      </c>
      <c r="N7213" s="28">
        <v>38.22</v>
      </c>
    </row>
    <row r="7214">
      <c r="A7214" s="28">
        <v>7213.0</v>
      </c>
      <c r="B7214" s="28">
        <v>23.0</v>
      </c>
      <c r="C7214" s="28" t="s">
        <v>52</v>
      </c>
      <c r="D7214" s="28">
        <v>4.6</v>
      </c>
      <c r="E7214" s="28">
        <v>3.39</v>
      </c>
      <c r="F7214" s="28">
        <v>6.37</v>
      </c>
      <c r="G7214" s="28">
        <v>78.81</v>
      </c>
      <c r="H7214" s="28" t="s">
        <v>51</v>
      </c>
      <c r="I7214" s="28">
        <v>2.7</v>
      </c>
      <c r="J7214" s="28">
        <v>10.51</v>
      </c>
      <c r="K7214" s="28">
        <v>258.55</v>
      </c>
      <c r="L7214" s="28">
        <v>12.49</v>
      </c>
      <c r="M7214" s="28" t="s">
        <v>48</v>
      </c>
      <c r="N7214" s="28">
        <v>58.05</v>
      </c>
    </row>
    <row r="7215">
      <c r="A7215" s="28">
        <v>7214.0</v>
      </c>
      <c r="B7215" s="28">
        <v>22.0</v>
      </c>
      <c r="C7215" s="28" t="s">
        <v>49</v>
      </c>
      <c r="D7215" s="28">
        <v>4.52</v>
      </c>
      <c r="E7215" s="28">
        <v>9.15</v>
      </c>
      <c r="F7215" s="28">
        <v>5.08</v>
      </c>
      <c r="G7215" s="28">
        <v>82.65</v>
      </c>
      <c r="H7215" s="28" t="s">
        <v>45</v>
      </c>
      <c r="I7215" s="28">
        <v>3.89</v>
      </c>
      <c r="J7215" s="28">
        <v>6.41</v>
      </c>
      <c r="K7215" s="28">
        <v>257.0</v>
      </c>
      <c r="L7215" s="28">
        <v>8.57</v>
      </c>
      <c r="M7215" s="28" t="s">
        <v>50</v>
      </c>
      <c r="N7215" s="28">
        <v>80.66</v>
      </c>
    </row>
    <row r="7216">
      <c r="A7216" s="28">
        <v>7215.0</v>
      </c>
      <c r="B7216" s="28">
        <v>16.0</v>
      </c>
      <c r="C7216" s="28" t="s">
        <v>44</v>
      </c>
      <c r="D7216" s="28">
        <v>4.92</v>
      </c>
      <c r="E7216" s="28">
        <v>6.79</v>
      </c>
      <c r="F7216" s="28">
        <v>8.24</v>
      </c>
      <c r="G7216" s="28">
        <v>67.46</v>
      </c>
      <c r="H7216" s="28" t="s">
        <v>45</v>
      </c>
      <c r="I7216" s="28">
        <v>0.37</v>
      </c>
      <c r="J7216" s="28">
        <v>7.41</v>
      </c>
      <c r="K7216" s="28">
        <v>248.37</v>
      </c>
      <c r="L7216" s="28">
        <v>8.86</v>
      </c>
      <c r="M7216" s="28" t="s">
        <v>48</v>
      </c>
      <c r="N7216" s="28">
        <v>69.64</v>
      </c>
    </row>
    <row r="7217">
      <c r="A7217" s="28">
        <v>7216.0</v>
      </c>
      <c r="B7217" s="28">
        <v>17.0</v>
      </c>
      <c r="C7217" s="28" t="s">
        <v>44</v>
      </c>
      <c r="D7217" s="28">
        <v>4.02</v>
      </c>
      <c r="E7217" s="28">
        <v>9.83</v>
      </c>
      <c r="F7217" s="28">
        <v>5.71</v>
      </c>
      <c r="G7217" s="28">
        <v>65.87</v>
      </c>
      <c r="H7217" s="28" t="s">
        <v>45</v>
      </c>
      <c r="I7217" s="28">
        <v>0.68</v>
      </c>
      <c r="J7217" s="28">
        <v>7.16</v>
      </c>
      <c r="K7217" s="28">
        <v>282.54</v>
      </c>
      <c r="L7217" s="28">
        <v>13.53</v>
      </c>
      <c r="M7217" s="28" t="s">
        <v>50</v>
      </c>
      <c r="N7217" s="28">
        <v>89.46</v>
      </c>
    </row>
    <row r="7218">
      <c r="A7218" s="28">
        <v>7217.0</v>
      </c>
      <c r="B7218" s="28">
        <v>19.0</v>
      </c>
      <c r="C7218" s="28" t="s">
        <v>44</v>
      </c>
      <c r="D7218" s="28">
        <v>0.14</v>
      </c>
      <c r="E7218" s="28">
        <v>2.4</v>
      </c>
      <c r="F7218" s="28">
        <v>5.78</v>
      </c>
      <c r="G7218" s="28">
        <v>85.25</v>
      </c>
      <c r="H7218" s="28" t="s">
        <v>45</v>
      </c>
      <c r="I7218" s="28">
        <v>1.85</v>
      </c>
      <c r="J7218" s="28">
        <v>1.64</v>
      </c>
      <c r="K7218" s="28">
        <v>327.62</v>
      </c>
      <c r="L7218" s="28">
        <v>2.0</v>
      </c>
      <c r="M7218" s="28" t="s">
        <v>48</v>
      </c>
      <c r="N7218" s="28">
        <v>62.79</v>
      </c>
    </row>
    <row r="7219">
      <c r="A7219" s="28">
        <v>7218.0</v>
      </c>
      <c r="B7219" s="28">
        <v>16.0</v>
      </c>
      <c r="C7219" s="28" t="s">
        <v>44</v>
      </c>
      <c r="D7219" s="28">
        <v>7.2</v>
      </c>
      <c r="E7219" s="28">
        <v>3.67</v>
      </c>
      <c r="F7219" s="28">
        <v>8.58</v>
      </c>
      <c r="G7219" s="28">
        <v>70.22</v>
      </c>
      <c r="H7219" s="28" t="s">
        <v>45</v>
      </c>
      <c r="I7219" s="28">
        <v>2.69</v>
      </c>
      <c r="J7219" s="28">
        <v>9.56</v>
      </c>
      <c r="K7219" s="28">
        <v>229.85</v>
      </c>
      <c r="L7219" s="28">
        <v>16.25</v>
      </c>
      <c r="M7219" s="28" t="s">
        <v>46</v>
      </c>
      <c r="N7219" s="28">
        <v>45.82</v>
      </c>
    </row>
    <row r="7220">
      <c r="A7220" s="28">
        <v>7219.0</v>
      </c>
      <c r="B7220" s="28">
        <v>18.0</v>
      </c>
      <c r="C7220" s="28" t="s">
        <v>44</v>
      </c>
      <c r="D7220" s="28">
        <v>6.62</v>
      </c>
      <c r="E7220" s="28">
        <v>4.26</v>
      </c>
      <c r="F7220" s="28">
        <v>8.88</v>
      </c>
      <c r="G7220" s="28">
        <v>75.44</v>
      </c>
      <c r="H7220" s="28" t="s">
        <v>45</v>
      </c>
      <c r="I7220" s="28">
        <v>4.34</v>
      </c>
      <c r="J7220" s="28">
        <v>10.34</v>
      </c>
      <c r="K7220" s="28">
        <v>253.74</v>
      </c>
      <c r="L7220" s="28">
        <v>15.67</v>
      </c>
      <c r="M7220" s="28" t="s">
        <v>46</v>
      </c>
      <c r="N7220" s="28">
        <v>48.56</v>
      </c>
    </row>
    <row r="7221">
      <c r="A7221" s="28">
        <v>7220.0</v>
      </c>
      <c r="B7221" s="28">
        <v>23.0</v>
      </c>
      <c r="C7221" s="28" t="s">
        <v>44</v>
      </c>
      <c r="D7221" s="28">
        <v>1.39</v>
      </c>
      <c r="E7221" s="28">
        <v>3.94</v>
      </c>
      <c r="F7221" s="28">
        <v>8.49</v>
      </c>
      <c r="G7221" s="28">
        <v>79.18</v>
      </c>
      <c r="H7221" s="28" t="s">
        <v>45</v>
      </c>
      <c r="I7221" s="28">
        <v>2.71</v>
      </c>
      <c r="J7221" s="28">
        <v>3.53</v>
      </c>
      <c r="K7221" s="28">
        <v>309.22</v>
      </c>
      <c r="L7221" s="28">
        <v>7.09</v>
      </c>
      <c r="M7221" s="28" t="s">
        <v>48</v>
      </c>
      <c r="N7221" s="28">
        <v>80.82</v>
      </c>
    </row>
    <row r="7222">
      <c r="A7222" s="28">
        <v>7221.0</v>
      </c>
      <c r="B7222" s="28">
        <v>23.0</v>
      </c>
      <c r="C7222" s="28" t="s">
        <v>44</v>
      </c>
      <c r="D7222" s="28">
        <v>3.31</v>
      </c>
      <c r="E7222" s="28">
        <v>3.27</v>
      </c>
      <c r="F7222" s="28">
        <v>8.99</v>
      </c>
      <c r="G7222" s="28">
        <v>69.19</v>
      </c>
      <c r="H7222" s="28" t="s">
        <v>45</v>
      </c>
      <c r="I7222" s="28">
        <v>3.33</v>
      </c>
      <c r="J7222" s="28">
        <v>7.74</v>
      </c>
      <c r="K7222" s="28">
        <v>269.48</v>
      </c>
      <c r="L7222" s="28">
        <v>8.5</v>
      </c>
      <c r="M7222" s="28" t="s">
        <v>48</v>
      </c>
      <c r="N7222" s="28">
        <v>62.01</v>
      </c>
    </row>
    <row r="7223">
      <c r="A7223" s="28">
        <v>7222.0</v>
      </c>
      <c r="B7223" s="28">
        <v>23.0</v>
      </c>
      <c r="C7223" s="28" t="s">
        <v>44</v>
      </c>
      <c r="D7223" s="28">
        <v>6.16</v>
      </c>
      <c r="E7223" s="28">
        <v>4.99</v>
      </c>
      <c r="F7223" s="28">
        <v>8.34</v>
      </c>
      <c r="G7223" s="28">
        <v>91.82</v>
      </c>
      <c r="H7223" s="28" t="s">
        <v>47</v>
      </c>
      <c r="I7223" s="28">
        <v>3.4</v>
      </c>
      <c r="J7223" s="28">
        <v>8.9</v>
      </c>
      <c r="K7223" s="28">
        <v>231.5</v>
      </c>
      <c r="L7223" s="28">
        <v>14.93</v>
      </c>
      <c r="M7223" s="28" t="s">
        <v>46</v>
      </c>
      <c r="N7223" s="28">
        <v>66.48</v>
      </c>
    </row>
    <row r="7224">
      <c r="A7224" s="28">
        <v>7223.0</v>
      </c>
      <c r="B7224" s="28">
        <v>21.0</v>
      </c>
      <c r="C7224" s="28" t="s">
        <v>44</v>
      </c>
      <c r="D7224" s="28">
        <v>7.84</v>
      </c>
      <c r="E7224" s="28">
        <v>6.78</v>
      </c>
      <c r="F7224" s="28">
        <v>7.52</v>
      </c>
      <c r="G7224" s="28">
        <v>97.58</v>
      </c>
      <c r="H7224" s="28" t="s">
        <v>47</v>
      </c>
      <c r="I7224" s="28">
        <v>4.39</v>
      </c>
      <c r="J7224" s="28">
        <v>9.29</v>
      </c>
      <c r="K7224" s="28">
        <v>228.98</v>
      </c>
      <c r="L7224" s="28">
        <v>18.21</v>
      </c>
      <c r="M7224" s="28" t="s">
        <v>46</v>
      </c>
      <c r="N7224" s="28">
        <v>66.5931104610275</v>
      </c>
    </row>
    <row r="7225">
      <c r="A7225" s="28">
        <v>7224.0</v>
      </c>
      <c r="B7225" s="28">
        <v>21.0</v>
      </c>
      <c r="C7225" s="28" t="s">
        <v>52</v>
      </c>
      <c r="D7225" s="28">
        <v>7.61</v>
      </c>
      <c r="E7225" s="28">
        <v>3.8</v>
      </c>
      <c r="F7225" s="28">
        <v>5.47</v>
      </c>
      <c r="G7225" s="28">
        <v>77.28</v>
      </c>
      <c r="H7225" s="28" t="s">
        <v>45</v>
      </c>
      <c r="I7225" s="28">
        <v>3.88</v>
      </c>
      <c r="J7225" s="28">
        <v>12.43</v>
      </c>
      <c r="K7225" s="28">
        <v>233.44</v>
      </c>
      <c r="L7225" s="28">
        <v>21.35</v>
      </c>
      <c r="M7225" s="28" t="s">
        <v>46</v>
      </c>
      <c r="N7225" s="28">
        <v>22.19</v>
      </c>
    </row>
    <row r="7226">
      <c r="A7226" s="28">
        <v>7225.0</v>
      </c>
      <c r="B7226" s="28">
        <v>20.0</v>
      </c>
      <c r="C7226" s="28" t="s">
        <v>49</v>
      </c>
      <c r="D7226" s="28">
        <v>7.19</v>
      </c>
      <c r="E7226" s="28">
        <v>1.72</v>
      </c>
      <c r="F7226" s="28">
        <v>8.76</v>
      </c>
      <c r="G7226" s="28">
        <v>96.7</v>
      </c>
      <c r="H7226" s="28" t="s">
        <v>51</v>
      </c>
      <c r="I7226" s="28">
        <v>4.89</v>
      </c>
      <c r="J7226" s="28">
        <v>11.03</v>
      </c>
      <c r="K7226" s="28">
        <v>220.79</v>
      </c>
      <c r="L7226" s="28">
        <v>16.3</v>
      </c>
      <c r="M7226" s="28" t="s">
        <v>46</v>
      </c>
      <c r="N7226" s="28">
        <v>28.63</v>
      </c>
    </row>
    <row r="7227">
      <c r="A7227" s="28">
        <v>7226.0</v>
      </c>
      <c r="B7227" s="28">
        <v>24.0</v>
      </c>
      <c r="C7227" s="28" t="s">
        <v>52</v>
      </c>
      <c r="D7227" s="28">
        <v>1.27</v>
      </c>
      <c r="E7227" s="28">
        <v>7.38</v>
      </c>
      <c r="F7227" s="28">
        <v>8.38</v>
      </c>
      <c r="G7227" s="28">
        <v>95.31</v>
      </c>
      <c r="H7227" s="28" t="s">
        <v>47</v>
      </c>
      <c r="I7227" s="28">
        <v>0.1</v>
      </c>
      <c r="J7227" s="28">
        <v>6.39</v>
      </c>
      <c r="K7227" s="28">
        <v>299.5</v>
      </c>
      <c r="L7227" s="28">
        <v>7.57</v>
      </c>
      <c r="M7227" s="28" t="s">
        <v>48</v>
      </c>
      <c r="N7227" s="28">
        <v>100.0</v>
      </c>
    </row>
    <row r="7228">
      <c r="A7228" s="28">
        <v>7227.0</v>
      </c>
      <c r="B7228" s="28">
        <v>19.0</v>
      </c>
      <c r="C7228" s="28" t="s">
        <v>44</v>
      </c>
      <c r="D7228" s="28">
        <v>7.32</v>
      </c>
      <c r="E7228" s="28">
        <v>5.13</v>
      </c>
      <c r="F7228" s="28">
        <v>5.2</v>
      </c>
      <c r="G7228" s="28">
        <v>66.64</v>
      </c>
      <c r="H7228" s="28" t="s">
        <v>51</v>
      </c>
      <c r="I7228" s="28">
        <v>1.04</v>
      </c>
      <c r="J7228" s="28">
        <v>10.12</v>
      </c>
      <c r="K7228" s="28">
        <v>240.69</v>
      </c>
      <c r="L7228" s="28">
        <v>12.38</v>
      </c>
      <c r="M7228" s="28" t="s">
        <v>46</v>
      </c>
      <c r="N7228" s="28">
        <v>27.27</v>
      </c>
    </row>
    <row r="7229">
      <c r="A7229" s="28">
        <v>7228.0</v>
      </c>
      <c r="B7229" s="28">
        <v>22.0</v>
      </c>
      <c r="C7229" s="28" t="s">
        <v>44</v>
      </c>
      <c r="D7229" s="28">
        <v>7.03</v>
      </c>
      <c r="E7229" s="28">
        <v>6.01</v>
      </c>
      <c r="F7229" s="28">
        <v>6.45</v>
      </c>
      <c r="G7229" s="28">
        <v>66.94</v>
      </c>
      <c r="H7229" s="28" t="s">
        <v>47</v>
      </c>
      <c r="I7229" s="28">
        <v>4.65</v>
      </c>
      <c r="J7229" s="28">
        <v>8.13</v>
      </c>
      <c r="K7229" s="28">
        <v>251.35</v>
      </c>
      <c r="L7229" s="28">
        <v>18.84</v>
      </c>
      <c r="M7229" s="28" t="s">
        <v>46</v>
      </c>
      <c r="N7229" s="28">
        <v>35.82</v>
      </c>
    </row>
    <row r="7230">
      <c r="A7230" s="28">
        <v>7229.0</v>
      </c>
      <c r="B7230" s="28">
        <v>16.0</v>
      </c>
      <c r="C7230" s="28" t="s">
        <v>44</v>
      </c>
      <c r="D7230" s="28">
        <v>3.02</v>
      </c>
      <c r="E7230" s="28">
        <v>5.1</v>
      </c>
      <c r="F7230" s="28">
        <v>4.35</v>
      </c>
      <c r="G7230" s="28">
        <v>79.1</v>
      </c>
      <c r="H7230" s="28" t="s">
        <v>47</v>
      </c>
      <c r="I7230" s="28">
        <v>3.96</v>
      </c>
      <c r="J7230" s="28">
        <v>4.25</v>
      </c>
      <c r="K7230" s="28">
        <v>284.6</v>
      </c>
      <c r="L7230" s="28">
        <v>7.5</v>
      </c>
      <c r="M7230" s="28" t="s">
        <v>48</v>
      </c>
      <c r="N7230" s="28">
        <v>66.68</v>
      </c>
    </row>
    <row r="7231">
      <c r="A7231" s="28">
        <v>7230.0</v>
      </c>
      <c r="B7231" s="28">
        <v>24.0</v>
      </c>
      <c r="C7231" s="28" t="s">
        <v>44</v>
      </c>
      <c r="D7231" s="28">
        <v>3.16</v>
      </c>
      <c r="E7231" s="28">
        <v>9.01</v>
      </c>
      <c r="F7231" s="28">
        <v>8.77</v>
      </c>
      <c r="G7231" s="28">
        <v>81.03</v>
      </c>
      <c r="H7231" s="28" t="s">
        <v>47</v>
      </c>
      <c r="I7231" s="28">
        <v>1.34</v>
      </c>
      <c r="J7231" s="28">
        <v>8.14</v>
      </c>
      <c r="K7231" s="28">
        <v>282.64</v>
      </c>
      <c r="L7231" s="28">
        <v>10.32</v>
      </c>
      <c r="M7231" s="28" t="s">
        <v>48</v>
      </c>
      <c r="N7231" s="28">
        <v>96.05</v>
      </c>
    </row>
    <row r="7232">
      <c r="A7232" s="28">
        <v>7231.0</v>
      </c>
      <c r="B7232" s="28">
        <v>22.0</v>
      </c>
      <c r="C7232" s="28" t="s">
        <v>44</v>
      </c>
      <c r="D7232" s="28">
        <v>3.68</v>
      </c>
      <c r="E7232" s="28">
        <v>6.03</v>
      </c>
      <c r="F7232" s="28">
        <v>6.86</v>
      </c>
      <c r="G7232" s="28">
        <v>73.65</v>
      </c>
      <c r="H7232" s="28" t="s">
        <v>45</v>
      </c>
      <c r="I7232" s="28">
        <v>4.87</v>
      </c>
      <c r="J7232" s="28">
        <v>6.73</v>
      </c>
      <c r="K7232" s="28">
        <v>271.33</v>
      </c>
      <c r="L7232" s="28">
        <v>6.32</v>
      </c>
      <c r="M7232" s="28" t="s">
        <v>48</v>
      </c>
      <c r="N7232" s="28">
        <v>62.66</v>
      </c>
    </row>
    <row r="7233">
      <c r="A7233" s="28">
        <v>7232.0</v>
      </c>
      <c r="B7233" s="28">
        <v>24.0</v>
      </c>
      <c r="C7233" s="28" t="s">
        <v>49</v>
      </c>
      <c r="D7233" s="28">
        <v>5.25</v>
      </c>
      <c r="E7233" s="28">
        <v>9.31</v>
      </c>
      <c r="F7233" s="28">
        <v>5.23</v>
      </c>
      <c r="G7233" s="28">
        <v>72.52</v>
      </c>
      <c r="H7233" s="28" t="s">
        <v>45</v>
      </c>
      <c r="I7233" s="28">
        <v>4.35</v>
      </c>
      <c r="J7233" s="28">
        <v>11.13</v>
      </c>
      <c r="K7233" s="28">
        <v>271.87</v>
      </c>
      <c r="L7233" s="28">
        <v>10.74</v>
      </c>
      <c r="M7233" s="28" t="s">
        <v>50</v>
      </c>
      <c r="N7233" s="28">
        <v>84.8426299695002</v>
      </c>
    </row>
    <row r="7234">
      <c r="A7234" s="28">
        <v>7233.0</v>
      </c>
      <c r="B7234" s="28">
        <v>22.0</v>
      </c>
      <c r="C7234" s="28" t="s">
        <v>52</v>
      </c>
      <c r="D7234" s="28">
        <v>2.09</v>
      </c>
      <c r="E7234" s="28">
        <v>5.6</v>
      </c>
      <c r="F7234" s="28">
        <v>5.46</v>
      </c>
      <c r="G7234" s="28">
        <v>77.25</v>
      </c>
      <c r="H7234" s="28" t="s">
        <v>45</v>
      </c>
      <c r="I7234" s="28">
        <v>0.32</v>
      </c>
      <c r="J7234" s="28">
        <v>7.24</v>
      </c>
      <c r="K7234" s="28">
        <v>300.48</v>
      </c>
      <c r="L7234" s="28">
        <v>5.46</v>
      </c>
      <c r="M7234" s="28" t="s">
        <v>48</v>
      </c>
      <c r="N7234" s="28">
        <v>71.07</v>
      </c>
    </row>
    <row r="7235">
      <c r="A7235" s="28">
        <v>7234.0</v>
      </c>
      <c r="B7235" s="28">
        <v>17.0</v>
      </c>
      <c r="C7235" s="28" t="s">
        <v>44</v>
      </c>
      <c r="D7235" s="28">
        <v>0.18</v>
      </c>
      <c r="E7235" s="28">
        <v>3.63</v>
      </c>
      <c r="F7235" s="28">
        <v>8.9</v>
      </c>
      <c r="G7235" s="28">
        <v>87.62</v>
      </c>
      <c r="H7235" s="28" t="s">
        <v>51</v>
      </c>
      <c r="I7235" s="28">
        <v>4.06</v>
      </c>
      <c r="J7235" s="28">
        <v>1.26</v>
      </c>
      <c r="K7235" s="28">
        <v>309.43</v>
      </c>
      <c r="L7235" s="28">
        <v>0.94</v>
      </c>
      <c r="M7235" s="28" t="s">
        <v>48</v>
      </c>
      <c r="N7235" s="28">
        <v>79.15</v>
      </c>
    </row>
    <row r="7236">
      <c r="A7236" s="28">
        <v>7235.0</v>
      </c>
      <c r="B7236" s="28">
        <v>21.0</v>
      </c>
      <c r="C7236" s="28" t="s">
        <v>44</v>
      </c>
      <c r="D7236" s="28">
        <v>1.13</v>
      </c>
      <c r="E7236" s="28">
        <v>4.2</v>
      </c>
      <c r="F7236" s="28">
        <v>7.08</v>
      </c>
      <c r="G7236" s="28">
        <v>63.38</v>
      </c>
      <c r="H7236" s="28" t="s">
        <v>51</v>
      </c>
      <c r="I7236" s="28">
        <v>3.92</v>
      </c>
      <c r="J7236" s="28">
        <v>6.48</v>
      </c>
      <c r="K7236" s="28">
        <v>314.26</v>
      </c>
      <c r="L7236" s="28">
        <v>4.43</v>
      </c>
      <c r="M7236" s="28" t="s">
        <v>48</v>
      </c>
      <c r="N7236" s="28">
        <v>76.23</v>
      </c>
    </row>
    <row r="7237">
      <c r="A7237" s="28">
        <v>7236.0</v>
      </c>
      <c r="B7237" s="28">
        <v>19.0</v>
      </c>
      <c r="C7237" s="28" t="s">
        <v>44</v>
      </c>
      <c r="D7237" s="28">
        <v>3.52</v>
      </c>
      <c r="E7237" s="28">
        <v>5.7</v>
      </c>
      <c r="F7237" s="28">
        <v>6.1</v>
      </c>
      <c r="G7237" s="28">
        <v>88.42</v>
      </c>
      <c r="H7237" s="28" t="s">
        <v>45</v>
      </c>
      <c r="I7237" s="28">
        <v>1.11</v>
      </c>
      <c r="J7237" s="28">
        <v>5.58</v>
      </c>
      <c r="K7237" s="28">
        <v>270.75</v>
      </c>
      <c r="L7237" s="28">
        <v>7.25</v>
      </c>
      <c r="M7237" s="28" t="s">
        <v>48</v>
      </c>
      <c r="N7237" s="28">
        <v>70.43</v>
      </c>
    </row>
    <row r="7238">
      <c r="A7238" s="28">
        <v>7237.0</v>
      </c>
      <c r="B7238" s="28">
        <v>18.0</v>
      </c>
      <c r="C7238" s="28" t="s">
        <v>44</v>
      </c>
      <c r="D7238" s="28">
        <v>2.26</v>
      </c>
      <c r="E7238" s="28">
        <v>5.77</v>
      </c>
      <c r="F7238" s="28">
        <v>6.5</v>
      </c>
      <c r="G7238" s="28">
        <v>97.05</v>
      </c>
      <c r="H7238" s="28" t="s">
        <v>45</v>
      </c>
      <c r="I7238" s="28">
        <v>3.35</v>
      </c>
      <c r="J7238" s="28">
        <v>5.69</v>
      </c>
      <c r="K7238" s="28">
        <v>283.36</v>
      </c>
      <c r="L7238" s="28">
        <v>5.84</v>
      </c>
      <c r="M7238" s="28" t="s">
        <v>48</v>
      </c>
      <c r="N7238" s="28">
        <v>93.94</v>
      </c>
    </row>
    <row r="7239">
      <c r="A7239" s="28">
        <v>7238.0</v>
      </c>
      <c r="B7239" s="28">
        <v>17.0</v>
      </c>
      <c r="C7239" s="28" t="s">
        <v>44</v>
      </c>
      <c r="D7239" s="28">
        <v>6.12</v>
      </c>
      <c r="E7239" s="28">
        <v>7.19</v>
      </c>
      <c r="F7239" s="28">
        <v>4.49</v>
      </c>
      <c r="G7239" s="28">
        <v>90.54</v>
      </c>
      <c r="H7239" s="28" t="s">
        <v>47</v>
      </c>
      <c r="I7239" s="28">
        <v>4.85</v>
      </c>
      <c r="J7239" s="28">
        <v>9.65</v>
      </c>
      <c r="K7239" s="28">
        <v>242.09</v>
      </c>
      <c r="L7239" s="28">
        <v>9.34</v>
      </c>
      <c r="M7239" s="28" t="s">
        <v>50</v>
      </c>
      <c r="N7239" s="28">
        <v>68.6488722654069</v>
      </c>
    </row>
    <row r="7240">
      <c r="A7240" s="28">
        <v>7239.0</v>
      </c>
      <c r="B7240" s="28">
        <v>21.0</v>
      </c>
      <c r="C7240" s="28" t="s">
        <v>44</v>
      </c>
      <c r="D7240" s="28">
        <v>0.85</v>
      </c>
      <c r="E7240" s="28">
        <v>3.02</v>
      </c>
      <c r="F7240" s="28">
        <v>4.38</v>
      </c>
      <c r="G7240" s="28">
        <v>67.67</v>
      </c>
      <c r="H7240" s="28" t="s">
        <v>45</v>
      </c>
      <c r="I7240" s="28">
        <v>3.38</v>
      </c>
      <c r="J7240" s="28">
        <v>2.15</v>
      </c>
      <c r="K7240" s="28">
        <v>301.19</v>
      </c>
      <c r="L7240" s="28">
        <v>3.2</v>
      </c>
      <c r="M7240" s="28" t="s">
        <v>48</v>
      </c>
      <c r="N7240" s="28">
        <v>48.01</v>
      </c>
    </row>
    <row r="7241">
      <c r="A7241" s="28">
        <v>7240.0</v>
      </c>
      <c r="B7241" s="28">
        <v>23.0</v>
      </c>
      <c r="C7241" s="28" t="s">
        <v>44</v>
      </c>
      <c r="D7241" s="28">
        <v>7.34</v>
      </c>
      <c r="E7241" s="28">
        <v>6.93</v>
      </c>
      <c r="F7241" s="28">
        <v>6.96</v>
      </c>
      <c r="G7241" s="28">
        <v>63.5</v>
      </c>
      <c r="H7241" s="28" t="s">
        <v>51</v>
      </c>
      <c r="I7241" s="28">
        <v>4.07</v>
      </c>
      <c r="J7241" s="28">
        <v>8.97</v>
      </c>
      <c r="K7241" s="28">
        <v>222.87</v>
      </c>
      <c r="L7241" s="28">
        <v>15.16</v>
      </c>
      <c r="M7241" s="28" t="s">
        <v>46</v>
      </c>
      <c r="N7241" s="28">
        <v>50.2</v>
      </c>
    </row>
    <row r="7242">
      <c r="A7242" s="28">
        <v>7241.0</v>
      </c>
      <c r="B7242" s="28">
        <v>21.0</v>
      </c>
      <c r="C7242" s="28" t="s">
        <v>44</v>
      </c>
      <c r="D7242" s="28">
        <v>7.16</v>
      </c>
      <c r="E7242" s="28">
        <v>8.01</v>
      </c>
      <c r="F7242" s="28">
        <v>6.56</v>
      </c>
      <c r="G7242" s="28">
        <v>79.62</v>
      </c>
      <c r="H7242" s="28" t="s">
        <v>47</v>
      </c>
      <c r="I7242" s="28">
        <v>0.5</v>
      </c>
      <c r="J7242" s="28">
        <v>10.28</v>
      </c>
      <c r="K7242" s="28">
        <v>220.09</v>
      </c>
      <c r="L7242" s="28">
        <v>17.78</v>
      </c>
      <c r="M7242" s="28" t="s">
        <v>46</v>
      </c>
      <c r="N7242" s="28">
        <v>72.0868360766944</v>
      </c>
    </row>
    <row r="7243">
      <c r="A7243" s="28">
        <v>7242.0</v>
      </c>
      <c r="B7243" s="28">
        <v>24.0</v>
      </c>
      <c r="C7243" s="28" t="s">
        <v>44</v>
      </c>
      <c r="D7243" s="28">
        <v>7.27</v>
      </c>
      <c r="E7243" s="28">
        <v>7.09</v>
      </c>
      <c r="F7243" s="28">
        <v>5.8</v>
      </c>
      <c r="G7243" s="28">
        <v>98.26</v>
      </c>
      <c r="H7243" s="28" t="s">
        <v>51</v>
      </c>
      <c r="I7243" s="28">
        <v>3.64</v>
      </c>
      <c r="J7243" s="28">
        <v>11.48</v>
      </c>
      <c r="K7243" s="28">
        <v>225.77</v>
      </c>
      <c r="L7243" s="28">
        <v>15.69</v>
      </c>
      <c r="M7243" s="28" t="s">
        <v>50</v>
      </c>
      <c r="N7243" s="28">
        <v>63.0309387033715</v>
      </c>
    </row>
    <row r="7244">
      <c r="A7244" s="28">
        <v>7243.0</v>
      </c>
      <c r="B7244" s="28">
        <v>20.0</v>
      </c>
      <c r="C7244" s="28" t="s">
        <v>44</v>
      </c>
      <c r="D7244" s="28">
        <v>5.92</v>
      </c>
      <c r="E7244" s="28">
        <v>5.34</v>
      </c>
      <c r="F7244" s="28">
        <v>6.83</v>
      </c>
      <c r="G7244" s="28">
        <v>92.76</v>
      </c>
      <c r="H7244" s="28" t="s">
        <v>45</v>
      </c>
      <c r="I7244" s="28">
        <v>1.02</v>
      </c>
      <c r="J7244" s="28">
        <v>8.24</v>
      </c>
      <c r="K7244" s="28">
        <v>243.63</v>
      </c>
      <c r="L7244" s="28">
        <v>12.26</v>
      </c>
      <c r="M7244" s="28" t="s">
        <v>46</v>
      </c>
      <c r="N7244" s="28">
        <v>58.1462793300104</v>
      </c>
    </row>
    <row r="7245">
      <c r="A7245" s="28">
        <v>7244.0</v>
      </c>
      <c r="B7245" s="28">
        <v>17.0</v>
      </c>
      <c r="C7245" s="28" t="s">
        <v>44</v>
      </c>
      <c r="D7245" s="28">
        <v>0.86</v>
      </c>
      <c r="E7245" s="28">
        <v>9.93</v>
      </c>
      <c r="F7245" s="28">
        <v>4.36</v>
      </c>
      <c r="G7245" s="28">
        <v>82.51</v>
      </c>
      <c r="H7245" s="28" t="s">
        <v>47</v>
      </c>
      <c r="I7245" s="28">
        <v>0.36</v>
      </c>
      <c r="J7245" s="28">
        <v>4.49</v>
      </c>
      <c r="K7245" s="28">
        <v>296.17</v>
      </c>
      <c r="L7245" s="28">
        <v>3.85</v>
      </c>
      <c r="M7245" s="28" t="s">
        <v>50</v>
      </c>
      <c r="N7245" s="28">
        <v>100.0</v>
      </c>
    </row>
    <row r="7246">
      <c r="A7246" s="28">
        <v>7245.0</v>
      </c>
      <c r="B7246" s="28">
        <v>23.0</v>
      </c>
      <c r="C7246" s="28" t="s">
        <v>52</v>
      </c>
      <c r="D7246" s="28">
        <v>3.51</v>
      </c>
      <c r="E7246" s="28">
        <v>4.64</v>
      </c>
      <c r="F7246" s="28">
        <v>8.72</v>
      </c>
      <c r="G7246" s="28">
        <v>65.72</v>
      </c>
      <c r="H7246" s="28" t="s">
        <v>45</v>
      </c>
      <c r="I7246" s="28">
        <v>2.76</v>
      </c>
      <c r="J7246" s="28">
        <v>6.41</v>
      </c>
      <c r="K7246" s="28">
        <v>283.28</v>
      </c>
      <c r="L7246" s="28">
        <v>9.84</v>
      </c>
      <c r="M7246" s="28" t="s">
        <v>48</v>
      </c>
      <c r="N7246" s="28">
        <v>62.97</v>
      </c>
    </row>
    <row r="7247">
      <c r="A7247" s="28">
        <v>7246.0</v>
      </c>
      <c r="B7247" s="28">
        <v>24.0</v>
      </c>
      <c r="C7247" s="28" t="s">
        <v>44</v>
      </c>
      <c r="D7247" s="28">
        <v>1.05</v>
      </c>
      <c r="E7247" s="28">
        <v>1.96</v>
      </c>
      <c r="F7247" s="28">
        <v>5.47</v>
      </c>
      <c r="G7247" s="28">
        <v>88.55</v>
      </c>
      <c r="H7247" s="28" t="s">
        <v>47</v>
      </c>
      <c r="I7247" s="28">
        <v>3.75</v>
      </c>
      <c r="J7247" s="28">
        <v>5.2</v>
      </c>
      <c r="K7247" s="28">
        <v>289.74</v>
      </c>
      <c r="L7247" s="28">
        <v>6.48</v>
      </c>
      <c r="M7247" s="28" t="s">
        <v>48</v>
      </c>
      <c r="N7247" s="28">
        <v>67.47</v>
      </c>
    </row>
    <row r="7248">
      <c r="A7248" s="28">
        <v>7247.0</v>
      </c>
      <c r="B7248" s="28">
        <v>19.0</v>
      </c>
      <c r="C7248" s="28" t="s">
        <v>49</v>
      </c>
      <c r="D7248" s="28">
        <v>7.9</v>
      </c>
      <c r="E7248" s="28">
        <v>8.39</v>
      </c>
      <c r="F7248" s="28">
        <v>4.36</v>
      </c>
      <c r="G7248" s="28">
        <v>92.52</v>
      </c>
      <c r="H7248" s="28" t="s">
        <v>47</v>
      </c>
      <c r="I7248" s="28">
        <v>2.73</v>
      </c>
      <c r="J7248" s="28">
        <v>11.02</v>
      </c>
      <c r="K7248" s="28">
        <v>221.39</v>
      </c>
      <c r="L7248" s="28">
        <v>17.28</v>
      </c>
      <c r="M7248" s="28" t="s">
        <v>50</v>
      </c>
      <c r="N7248" s="28">
        <v>66.4652946207495</v>
      </c>
    </row>
    <row r="7249">
      <c r="A7249" s="28">
        <v>7248.0</v>
      </c>
      <c r="B7249" s="28">
        <v>21.0</v>
      </c>
      <c r="C7249" s="28" t="s">
        <v>49</v>
      </c>
      <c r="D7249" s="28">
        <v>2.66</v>
      </c>
      <c r="E7249" s="28">
        <v>2.91</v>
      </c>
      <c r="F7249" s="28">
        <v>4.85</v>
      </c>
      <c r="G7249" s="28">
        <v>97.4</v>
      </c>
      <c r="H7249" s="28" t="s">
        <v>51</v>
      </c>
      <c r="I7249" s="28">
        <v>4.66</v>
      </c>
      <c r="J7249" s="28">
        <v>7.92</v>
      </c>
      <c r="K7249" s="28">
        <v>294.69</v>
      </c>
      <c r="L7249" s="28">
        <v>8.81</v>
      </c>
      <c r="M7249" s="28" t="s">
        <v>48</v>
      </c>
      <c r="N7249" s="28">
        <v>55.85</v>
      </c>
    </row>
    <row r="7250">
      <c r="A7250" s="28">
        <v>7249.0</v>
      </c>
      <c r="B7250" s="28">
        <v>23.0</v>
      </c>
      <c r="C7250" s="28" t="s">
        <v>49</v>
      </c>
      <c r="D7250" s="28">
        <v>4.68</v>
      </c>
      <c r="E7250" s="28">
        <v>7.42</v>
      </c>
      <c r="F7250" s="28">
        <v>4.48</v>
      </c>
      <c r="G7250" s="28">
        <v>84.48</v>
      </c>
      <c r="H7250" s="28" t="s">
        <v>51</v>
      </c>
      <c r="I7250" s="28">
        <v>3.48</v>
      </c>
      <c r="J7250" s="28">
        <v>10.6</v>
      </c>
      <c r="K7250" s="28">
        <v>275.16</v>
      </c>
      <c r="L7250" s="28">
        <v>12.39</v>
      </c>
      <c r="M7250" s="28" t="s">
        <v>50</v>
      </c>
      <c r="N7250" s="28">
        <v>71.93</v>
      </c>
    </row>
    <row r="7251">
      <c r="A7251" s="28">
        <v>7250.0</v>
      </c>
      <c r="B7251" s="28">
        <v>24.0</v>
      </c>
      <c r="C7251" s="28" t="s">
        <v>49</v>
      </c>
      <c r="D7251" s="28">
        <v>6.24</v>
      </c>
      <c r="E7251" s="28">
        <v>2.61</v>
      </c>
      <c r="F7251" s="28">
        <v>4.89</v>
      </c>
      <c r="G7251" s="28">
        <v>80.58</v>
      </c>
      <c r="H7251" s="28" t="s">
        <v>45</v>
      </c>
      <c r="I7251" s="28">
        <v>0.59</v>
      </c>
      <c r="J7251" s="28">
        <v>11.81</v>
      </c>
      <c r="K7251" s="28">
        <v>239.37</v>
      </c>
      <c r="L7251" s="28">
        <v>14.68</v>
      </c>
      <c r="M7251" s="28" t="s">
        <v>46</v>
      </c>
      <c r="N7251" s="28">
        <v>33.05</v>
      </c>
    </row>
    <row r="7252">
      <c r="A7252" s="28">
        <v>7251.0</v>
      </c>
      <c r="B7252" s="28">
        <v>20.0</v>
      </c>
      <c r="C7252" s="28" t="s">
        <v>49</v>
      </c>
      <c r="D7252" s="28">
        <v>7.36</v>
      </c>
      <c r="E7252" s="28">
        <v>1.15</v>
      </c>
      <c r="F7252" s="28">
        <v>6.08</v>
      </c>
      <c r="G7252" s="28">
        <v>84.77</v>
      </c>
      <c r="H7252" s="28" t="s">
        <v>47</v>
      </c>
      <c r="I7252" s="28">
        <v>4.67</v>
      </c>
      <c r="J7252" s="28">
        <v>9.2</v>
      </c>
      <c r="K7252" s="28">
        <v>241.81</v>
      </c>
      <c r="L7252" s="28">
        <v>11.8</v>
      </c>
      <c r="M7252" s="28" t="s">
        <v>46</v>
      </c>
      <c r="N7252" s="28">
        <v>11.36</v>
      </c>
    </row>
    <row r="7253">
      <c r="A7253" s="28">
        <v>7252.0</v>
      </c>
      <c r="B7253" s="28">
        <v>21.0</v>
      </c>
      <c r="C7253" s="28" t="s">
        <v>49</v>
      </c>
      <c r="D7253" s="28">
        <v>6.04</v>
      </c>
      <c r="E7253" s="28">
        <v>2.44</v>
      </c>
      <c r="F7253" s="28">
        <v>7.69</v>
      </c>
      <c r="G7253" s="28">
        <v>97.73</v>
      </c>
      <c r="H7253" s="28" t="s">
        <v>45</v>
      </c>
      <c r="I7253" s="28">
        <v>0.76</v>
      </c>
      <c r="J7253" s="28">
        <v>9.33</v>
      </c>
      <c r="K7253" s="28">
        <v>243.85</v>
      </c>
      <c r="L7253" s="28">
        <v>14.14</v>
      </c>
      <c r="M7253" s="28" t="s">
        <v>46</v>
      </c>
      <c r="N7253" s="28">
        <v>52.39</v>
      </c>
    </row>
    <row r="7254">
      <c r="A7254" s="28">
        <v>7253.0</v>
      </c>
      <c r="B7254" s="28">
        <v>19.0</v>
      </c>
      <c r="C7254" s="28" t="s">
        <v>44</v>
      </c>
      <c r="D7254" s="28">
        <v>5.4</v>
      </c>
      <c r="E7254" s="28">
        <v>4.39</v>
      </c>
      <c r="F7254" s="28">
        <v>5.36</v>
      </c>
      <c r="G7254" s="28">
        <v>85.13</v>
      </c>
      <c r="H7254" s="28" t="s">
        <v>51</v>
      </c>
      <c r="I7254" s="28">
        <v>3.79</v>
      </c>
      <c r="J7254" s="28">
        <v>8.69</v>
      </c>
      <c r="K7254" s="28">
        <v>277.75</v>
      </c>
      <c r="L7254" s="28">
        <v>10.62</v>
      </c>
      <c r="M7254" s="28" t="s">
        <v>46</v>
      </c>
      <c r="N7254" s="28">
        <v>49.87</v>
      </c>
    </row>
    <row r="7255">
      <c r="A7255" s="28">
        <v>7254.0</v>
      </c>
      <c r="B7255" s="28">
        <v>20.0</v>
      </c>
      <c r="C7255" s="28" t="s">
        <v>44</v>
      </c>
      <c r="D7255" s="28">
        <v>3.73</v>
      </c>
      <c r="E7255" s="28">
        <v>1.96</v>
      </c>
      <c r="F7255" s="28">
        <v>6.18</v>
      </c>
      <c r="G7255" s="28">
        <v>70.3</v>
      </c>
      <c r="H7255" s="28" t="s">
        <v>45</v>
      </c>
      <c r="I7255" s="28">
        <v>0.74</v>
      </c>
      <c r="J7255" s="28">
        <v>8.93</v>
      </c>
      <c r="K7255" s="28">
        <v>260.64</v>
      </c>
      <c r="L7255" s="28">
        <v>11.8</v>
      </c>
      <c r="M7255" s="28" t="s">
        <v>48</v>
      </c>
      <c r="N7255" s="28">
        <v>32.34</v>
      </c>
    </row>
    <row r="7256">
      <c r="A7256" s="28">
        <v>7255.0</v>
      </c>
      <c r="B7256" s="28">
        <v>22.0</v>
      </c>
      <c r="C7256" s="28" t="s">
        <v>52</v>
      </c>
      <c r="D7256" s="28">
        <v>4.84</v>
      </c>
      <c r="E7256" s="28">
        <v>2.78</v>
      </c>
      <c r="F7256" s="28">
        <v>8.64</v>
      </c>
      <c r="G7256" s="28">
        <v>85.45</v>
      </c>
      <c r="H7256" s="28" t="s">
        <v>47</v>
      </c>
      <c r="I7256" s="28">
        <v>4.99</v>
      </c>
      <c r="J7256" s="28">
        <v>7.63</v>
      </c>
      <c r="K7256" s="28">
        <v>251.85</v>
      </c>
      <c r="L7256" s="28">
        <v>9.34</v>
      </c>
      <c r="M7256" s="28" t="s">
        <v>48</v>
      </c>
      <c r="N7256" s="28">
        <v>63.8231213488877</v>
      </c>
    </row>
    <row r="7257">
      <c r="A7257" s="28">
        <v>7256.0</v>
      </c>
      <c r="B7257" s="28">
        <v>24.0</v>
      </c>
      <c r="C7257" s="28" t="s">
        <v>49</v>
      </c>
      <c r="D7257" s="28">
        <v>0.75</v>
      </c>
      <c r="E7257" s="28">
        <v>7.88</v>
      </c>
      <c r="F7257" s="28">
        <v>5.48</v>
      </c>
      <c r="G7257" s="28">
        <v>95.19</v>
      </c>
      <c r="H7257" s="28" t="s">
        <v>47</v>
      </c>
      <c r="I7257" s="28">
        <v>1.66</v>
      </c>
      <c r="J7257" s="28">
        <v>4.5</v>
      </c>
      <c r="K7257" s="28">
        <v>312.61</v>
      </c>
      <c r="L7257" s="28">
        <v>2.24</v>
      </c>
      <c r="M7257" s="28" t="s">
        <v>50</v>
      </c>
      <c r="N7257" s="28">
        <v>93.66</v>
      </c>
    </row>
    <row r="7258">
      <c r="A7258" s="28">
        <v>7257.0</v>
      </c>
      <c r="B7258" s="28">
        <v>21.0</v>
      </c>
      <c r="C7258" s="28" t="s">
        <v>52</v>
      </c>
      <c r="D7258" s="28">
        <v>7.07</v>
      </c>
      <c r="E7258" s="28">
        <v>7.93</v>
      </c>
      <c r="F7258" s="28">
        <v>7.97</v>
      </c>
      <c r="G7258" s="28">
        <v>82.68</v>
      </c>
      <c r="H7258" s="28" t="s">
        <v>47</v>
      </c>
      <c r="I7258" s="28">
        <v>2.48</v>
      </c>
      <c r="J7258" s="28">
        <v>11.12</v>
      </c>
      <c r="K7258" s="28">
        <v>222.55</v>
      </c>
      <c r="L7258" s="28">
        <v>14.52</v>
      </c>
      <c r="M7258" s="28" t="s">
        <v>46</v>
      </c>
      <c r="N7258" s="28">
        <v>79.9073525151872</v>
      </c>
    </row>
    <row r="7259">
      <c r="A7259" s="28">
        <v>7258.0</v>
      </c>
      <c r="B7259" s="28">
        <v>21.0</v>
      </c>
      <c r="C7259" s="28" t="s">
        <v>49</v>
      </c>
      <c r="D7259" s="28">
        <v>4.35</v>
      </c>
      <c r="E7259" s="28">
        <v>8.36</v>
      </c>
      <c r="F7259" s="28">
        <v>4.79</v>
      </c>
      <c r="G7259" s="28">
        <v>80.11</v>
      </c>
      <c r="H7259" s="28" t="s">
        <v>51</v>
      </c>
      <c r="I7259" s="28">
        <v>2.33</v>
      </c>
      <c r="J7259" s="28">
        <v>5.91</v>
      </c>
      <c r="K7259" s="28">
        <v>260.72</v>
      </c>
      <c r="L7259" s="28">
        <v>10.55</v>
      </c>
      <c r="M7259" s="28" t="s">
        <v>50</v>
      </c>
      <c r="N7259" s="28">
        <v>72.01</v>
      </c>
    </row>
    <row r="7260">
      <c r="A7260" s="28">
        <v>7259.0</v>
      </c>
      <c r="B7260" s="28">
        <v>23.0</v>
      </c>
      <c r="C7260" s="28" t="s">
        <v>49</v>
      </c>
      <c r="D7260" s="28">
        <v>0.32</v>
      </c>
      <c r="E7260" s="28">
        <v>8.57</v>
      </c>
      <c r="F7260" s="28">
        <v>4.89</v>
      </c>
      <c r="G7260" s="28">
        <v>89.33</v>
      </c>
      <c r="H7260" s="28" t="s">
        <v>45</v>
      </c>
      <c r="I7260" s="28">
        <v>0.51</v>
      </c>
      <c r="J7260" s="28">
        <v>4.11</v>
      </c>
      <c r="K7260" s="28">
        <v>320.69</v>
      </c>
      <c r="L7260" s="28">
        <v>1.93</v>
      </c>
      <c r="M7260" s="28" t="s">
        <v>50</v>
      </c>
      <c r="N7260" s="28">
        <v>94.25</v>
      </c>
    </row>
    <row r="7261">
      <c r="A7261" s="28">
        <v>7260.0</v>
      </c>
      <c r="B7261" s="28">
        <v>19.0</v>
      </c>
      <c r="C7261" s="28" t="s">
        <v>49</v>
      </c>
      <c r="D7261" s="28">
        <v>7.36</v>
      </c>
      <c r="E7261" s="28">
        <v>4.78</v>
      </c>
      <c r="F7261" s="28">
        <v>6.28</v>
      </c>
      <c r="G7261" s="28">
        <v>86.44</v>
      </c>
      <c r="H7261" s="28" t="s">
        <v>51</v>
      </c>
      <c r="I7261" s="28">
        <v>2.47</v>
      </c>
      <c r="J7261" s="28">
        <v>9.59</v>
      </c>
      <c r="K7261" s="28">
        <v>233.59</v>
      </c>
      <c r="L7261" s="28">
        <v>16.97</v>
      </c>
      <c r="M7261" s="28" t="s">
        <v>46</v>
      </c>
      <c r="N7261" s="28">
        <v>34.62</v>
      </c>
    </row>
    <row r="7262">
      <c r="A7262" s="28">
        <v>7261.0</v>
      </c>
      <c r="B7262" s="28">
        <v>18.0</v>
      </c>
      <c r="C7262" s="28" t="s">
        <v>49</v>
      </c>
      <c r="D7262" s="28">
        <v>3.91</v>
      </c>
      <c r="E7262" s="28">
        <v>8.81</v>
      </c>
      <c r="F7262" s="28">
        <v>5.17</v>
      </c>
      <c r="G7262" s="28">
        <v>62.27</v>
      </c>
      <c r="H7262" s="28" t="s">
        <v>47</v>
      </c>
      <c r="I7262" s="28">
        <v>0.75</v>
      </c>
      <c r="J7262" s="28">
        <v>5.94</v>
      </c>
      <c r="K7262" s="28">
        <v>272.73</v>
      </c>
      <c r="L7262" s="28">
        <v>3.49</v>
      </c>
      <c r="M7262" s="28" t="s">
        <v>50</v>
      </c>
      <c r="N7262" s="28">
        <v>77.88</v>
      </c>
    </row>
    <row r="7263">
      <c r="A7263" s="28">
        <v>7262.0</v>
      </c>
      <c r="B7263" s="28">
        <v>22.0</v>
      </c>
      <c r="C7263" s="28" t="s">
        <v>49</v>
      </c>
      <c r="D7263" s="28">
        <v>6.95</v>
      </c>
      <c r="E7263" s="28">
        <v>5.73</v>
      </c>
      <c r="F7263" s="28">
        <v>8.52</v>
      </c>
      <c r="G7263" s="28">
        <v>89.01</v>
      </c>
      <c r="H7263" s="28" t="s">
        <v>51</v>
      </c>
      <c r="I7263" s="28">
        <v>4.01</v>
      </c>
      <c r="J7263" s="28">
        <v>9.2</v>
      </c>
      <c r="K7263" s="28">
        <v>236.35</v>
      </c>
      <c r="L7263" s="28">
        <v>19.01</v>
      </c>
      <c r="M7263" s="28" t="s">
        <v>46</v>
      </c>
      <c r="N7263" s="28">
        <v>61.12</v>
      </c>
    </row>
    <row r="7264">
      <c r="A7264" s="28">
        <v>7263.0</v>
      </c>
      <c r="B7264" s="28">
        <v>20.0</v>
      </c>
      <c r="C7264" s="28" t="s">
        <v>49</v>
      </c>
      <c r="D7264" s="28">
        <v>6.86</v>
      </c>
      <c r="E7264" s="28">
        <v>5.24</v>
      </c>
      <c r="F7264" s="28">
        <v>4.25</v>
      </c>
      <c r="G7264" s="28">
        <v>76.3</v>
      </c>
      <c r="H7264" s="28" t="s">
        <v>51</v>
      </c>
      <c r="I7264" s="28">
        <v>4.79</v>
      </c>
      <c r="J7264" s="28">
        <v>8.36</v>
      </c>
      <c r="K7264" s="28">
        <v>213.07</v>
      </c>
      <c r="L7264" s="28">
        <v>12.45</v>
      </c>
      <c r="M7264" s="28" t="s">
        <v>46</v>
      </c>
      <c r="N7264" s="28">
        <v>35.38</v>
      </c>
    </row>
    <row r="7265">
      <c r="A7265" s="28">
        <v>7264.0</v>
      </c>
      <c r="B7265" s="28">
        <v>17.0</v>
      </c>
      <c r="C7265" s="28" t="s">
        <v>49</v>
      </c>
      <c r="D7265" s="28">
        <v>6.53</v>
      </c>
      <c r="E7265" s="28">
        <v>7.47</v>
      </c>
      <c r="F7265" s="28">
        <v>6.99</v>
      </c>
      <c r="G7265" s="28">
        <v>97.64</v>
      </c>
      <c r="H7265" s="28" t="s">
        <v>47</v>
      </c>
      <c r="I7265" s="28">
        <v>4.04</v>
      </c>
      <c r="J7265" s="28">
        <v>7.88</v>
      </c>
      <c r="K7265" s="28">
        <v>243.13</v>
      </c>
      <c r="L7265" s="28">
        <v>15.27</v>
      </c>
      <c r="M7265" s="28" t="s">
        <v>46</v>
      </c>
      <c r="N7265" s="28">
        <v>77.810385457061</v>
      </c>
    </row>
    <row r="7266">
      <c r="A7266" s="28">
        <v>7265.0</v>
      </c>
      <c r="B7266" s="28">
        <v>17.0</v>
      </c>
      <c r="C7266" s="28" t="s">
        <v>49</v>
      </c>
      <c r="D7266" s="28">
        <v>0.49</v>
      </c>
      <c r="E7266" s="28">
        <v>2.92</v>
      </c>
      <c r="F7266" s="28">
        <v>7.02</v>
      </c>
      <c r="G7266" s="28">
        <v>98.83</v>
      </c>
      <c r="H7266" s="28" t="s">
        <v>45</v>
      </c>
      <c r="I7266" s="28">
        <v>2.16</v>
      </c>
      <c r="J7266" s="28">
        <v>4.72</v>
      </c>
      <c r="K7266" s="28">
        <v>307.76</v>
      </c>
      <c r="L7266" s="28">
        <v>4.09</v>
      </c>
      <c r="M7266" s="28" t="s">
        <v>48</v>
      </c>
      <c r="N7266" s="28">
        <v>75.05</v>
      </c>
    </row>
    <row r="7267">
      <c r="A7267" s="28">
        <v>7266.0</v>
      </c>
      <c r="B7267" s="28">
        <v>21.0</v>
      </c>
      <c r="C7267" s="28" t="s">
        <v>49</v>
      </c>
      <c r="D7267" s="28">
        <v>1.98</v>
      </c>
      <c r="E7267" s="28">
        <v>8.11</v>
      </c>
      <c r="F7267" s="28">
        <v>4.33</v>
      </c>
      <c r="G7267" s="28">
        <v>77.95</v>
      </c>
      <c r="H7267" s="28" t="s">
        <v>47</v>
      </c>
      <c r="I7267" s="28">
        <v>0.01</v>
      </c>
      <c r="J7267" s="28">
        <v>7.68</v>
      </c>
      <c r="K7267" s="28">
        <v>292.54</v>
      </c>
      <c r="L7267" s="28">
        <v>8.23</v>
      </c>
      <c r="M7267" s="28" t="s">
        <v>50</v>
      </c>
      <c r="N7267" s="28">
        <v>94.08</v>
      </c>
    </row>
    <row r="7268">
      <c r="A7268" s="28">
        <v>7267.0</v>
      </c>
      <c r="B7268" s="28">
        <v>23.0</v>
      </c>
      <c r="C7268" s="28" t="s">
        <v>44</v>
      </c>
      <c r="D7268" s="28">
        <v>7.0</v>
      </c>
      <c r="E7268" s="28">
        <v>4.87</v>
      </c>
      <c r="F7268" s="28">
        <v>7.66</v>
      </c>
      <c r="G7268" s="28">
        <v>98.75</v>
      </c>
      <c r="H7268" s="28" t="s">
        <v>51</v>
      </c>
      <c r="I7268" s="28">
        <v>0.18</v>
      </c>
      <c r="J7268" s="28">
        <v>11.44</v>
      </c>
      <c r="K7268" s="28">
        <v>220.1</v>
      </c>
      <c r="L7268" s="28">
        <v>14.58</v>
      </c>
      <c r="M7268" s="28" t="s">
        <v>46</v>
      </c>
      <c r="N7268" s="28">
        <v>47.24</v>
      </c>
    </row>
    <row r="7269">
      <c r="A7269" s="28">
        <v>7268.0</v>
      </c>
      <c r="B7269" s="28">
        <v>16.0</v>
      </c>
      <c r="C7269" s="28" t="s">
        <v>44</v>
      </c>
      <c r="D7269" s="28">
        <v>7.19</v>
      </c>
      <c r="E7269" s="28">
        <v>2.15</v>
      </c>
      <c r="F7269" s="28">
        <v>6.34</v>
      </c>
      <c r="G7269" s="28">
        <v>72.43</v>
      </c>
      <c r="H7269" s="28" t="s">
        <v>45</v>
      </c>
      <c r="I7269" s="28">
        <v>2.48</v>
      </c>
      <c r="J7269" s="28">
        <v>9.75</v>
      </c>
      <c r="K7269" s="28">
        <v>240.45</v>
      </c>
      <c r="L7269" s="28">
        <v>14.98</v>
      </c>
      <c r="M7269" s="28" t="s">
        <v>46</v>
      </c>
      <c r="N7269" s="28">
        <v>22.659463540382</v>
      </c>
    </row>
    <row r="7270">
      <c r="A7270" s="28">
        <v>7269.0</v>
      </c>
      <c r="B7270" s="28">
        <v>21.0</v>
      </c>
      <c r="C7270" s="28" t="s">
        <v>49</v>
      </c>
      <c r="D7270" s="28">
        <v>3.66</v>
      </c>
      <c r="E7270" s="28">
        <v>2.07</v>
      </c>
      <c r="F7270" s="28">
        <v>7.62</v>
      </c>
      <c r="G7270" s="28">
        <v>87.31</v>
      </c>
      <c r="H7270" s="28" t="s">
        <v>47</v>
      </c>
      <c r="I7270" s="28">
        <v>3.4</v>
      </c>
      <c r="J7270" s="28">
        <v>6.34</v>
      </c>
      <c r="K7270" s="28">
        <v>281.6</v>
      </c>
      <c r="L7270" s="28">
        <v>9.46</v>
      </c>
      <c r="M7270" s="28" t="s">
        <v>48</v>
      </c>
      <c r="N7270" s="28">
        <v>49.09</v>
      </c>
    </row>
    <row r="7271">
      <c r="A7271" s="28">
        <v>7270.0</v>
      </c>
      <c r="B7271" s="28">
        <v>17.0</v>
      </c>
      <c r="C7271" s="28" t="s">
        <v>49</v>
      </c>
      <c r="D7271" s="28">
        <v>3.52</v>
      </c>
      <c r="E7271" s="28">
        <v>2.48</v>
      </c>
      <c r="F7271" s="28">
        <v>8.13</v>
      </c>
      <c r="G7271" s="28">
        <v>63.0</v>
      </c>
      <c r="H7271" s="28" t="s">
        <v>47</v>
      </c>
      <c r="I7271" s="28">
        <v>4.1</v>
      </c>
      <c r="J7271" s="28">
        <v>7.23</v>
      </c>
      <c r="K7271" s="28">
        <v>266.11</v>
      </c>
      <c r="L7271" s="28">
        <v>8.9</v>
      </c>
      <c r="M7271" s="28" t="s">
        <v>48</v>
      </c>
      <c r="N7271" s="28">
        <v>44.9</v>
      </c>
    </row>
    <row r="7272">
      <c r="A7272" s="28">
        <v>7271.0</v>
      </c>
      <c r="B7272" s="28">
        <v>17.0</v>
      </c>
      <c r="C7272" s="28" t="s">
        <v>44</v>
      </c>
      <c r="D7272" s="28">
        <v>1.4</v>
      </c>
      <c r="E7272" s="28">
        <v>9.02</v>
      </c>
      <c r="F7272" s="28">
        <v>5.61</v>
      </c>
      <c r="G7272" s="28">
        <v>65.8</v>
      </c>
      <c r="H7272" s="28" t="s">
        <v>51</v>
      </c>
      <c r="I7272" s="28">
        <v>3.0</v>
      </c>
      <c r="J7272" s="28">
        <v>6.73</v>
      </c>
      <c r="K7272" s="28">
        <v>304.99</v>
      </c>
      <c r="L7272" s="28">
        <v>3.65</v>
      </c>
      <c r="M7272" s="28" t="s">
        <v>50</v>
      </c>
      <c r="N7272" s="28">
        <v>92.92</v>
      </c>
    </row>
    <row r="7273">
      <c r="A7273" s="28">
        <v>7272.0</v>
      </c>
      <c r="B7273" s="28">
        <v>22.0</v>
      </c>
      <c r="C7273" s="28" t="s">
        <v>44</v>
      </c>
      <c r="D7273" s="28">
        <v>7.75</v>
      </c>
      <c r="E7273" s="28">
        <v>9.92</v>
      </c>
      <c r="F7273" s="28">
        <v>6.42</v>
      </c>
      <c r="G7273" s="28">
        <v>94.58</v>
      </c>
      <c r="H7273" s="28" t="s">
        <v>51</v>
      </c>
      <c r="I7273" s="28">
        <v>4.89</v>
      </c>
      <c r="J7273" s="28">
        <v>9.76</v>
      </c>
      <c r="K7273" s="28">
        <v>243.46</v>
      </c>
      <c r="L7273" s="28">
        <v>17.65</v>
      </c>
      <c r="M7273" s="28" t="s">
        <v>46</v>
      </c>
      <c r="N7273" s="28">
        <v>86.2117830629517</v>
      </c>
    </row>
    <row r="7274">
      <c r="A7274" s="28">
        <v>7273.0</v>
      </c>
      <c r="B7274" s="28">
        <v>16.0</v>
      </c>
      <c r="C7274" s="28" t="s">
        <v>49</v>
      </c>
      <c r="D7274" s="28">
        <v>1.71</v>
      </c>
      <c r="E7274" s="28">
        <v>4.21</v>
      </c>
      <c r="F7274" s="28">
        <v>5.3</v>
      </c>
      <c r="G7274" s="28">
        <v>95.75</v>
      </c>
      <c r="H7274" s="28" t="s">
        <v>47</v>
      </c>
      <c r="I7274" s="28">
        <v>2.47</v>
      </c>
      <c r="J7274" s="28">
        <v>5.05</v>
      </c>
      <c r="K7274" s="28">
        <v>300.88</v>
      </c>
      <c r="L7274" s="28">
        <v>9.66</v>
      </c>
      <c r="M7274" s="28" t="s">
        <v>48</v>
      </c>
      <c r="N7274" s="28">
        <v>72.6884603065818</v>
      </c>
    </row>
    <row r="7275">
      <c r="A7275" s="28">
        <v>7274.0</v>
      </c>
      <c r="B7275" s="28">
        <v>21.0</v>
      </c>
      <c r="C7275" s="28" t="s">
        <v>49</v>
      </c>
      <c r="D7275" s="28">
        <v>1.53</v>
      </c>
      <c r="E7275" s="28">
        <v>3.63</v>
      </c>
      <c r="F7275" s="28">
        <v>5.01</v>
      </c>
      <c r="G7275" s="28">
        <v>81.3</v>
      </c>
      <c r="H7275" s="28" t="s">
        <v>47</v>
      </c>
      <c r="I7275" s="28">
        <v>3.0</v>
      </c>
      <c r="J7275" s="28">
        <v>5.02</v>
      </c>
      <c r="K7275" s="28">
        <v>281.5</v>
      </c>
      <c r="L7275" s="28">
        <v>3.96</v>
      </c>
      <c r="M7275" s="28" t="s">
        <v>48</v>
      </c>
      <c r="N7275" s="28">
        <v>66.17</v>
      </c>
    </row>
    <row r="7276">
      <c r="A7276" s="28">
        <v>7275.0</v>
      </c>
      <c r="B7276" s="28">
        <v>22.0</v>
      </c>
      <c r="C7276" s="28" t="s">
        <v>49</v>
      </c>
      <c r="D7276" s="28">
        <v>5.29</v>
      </c>
      <c r="E7276" s="28">
        <v>2.97</v>
      </c>
      <c r="F7276" s="28">
        <v>4.0</v>
      </c>
      <c r="G7276" s="28">
        <v>73.59</v>
      </c>
      <c r="H7276" s="28" t="s">
        <v>47</v>
      </c>
      <c r="I7276" s="28">
        <v>1.15</v>
      </c>
      <c r="J7276" s="28">
        <v>10.95</v>
      </c>
      <c r="K7276" s="28">
        <v>250.82</v>
      </c>
      <c r="L7276" s="28">
        <v>14.39</v>
      </c>
      <c r="M7276" s="28" t="s">
        <v>46</v>
      </c>
      <c r="N7276" s="28">
        <v>34.9</v>
      </c>
    </row>
    <row r="7277">
      <c r="A7277" s="28">
        <v>7276.0</v>
      </c>
      <c r="B7277" s="28">
        <v>23.0</v>
      </c>
      <c r="C7277" s="28" t="s">
        <v>49</v>
      </c>
      <c r="D7277" s="28">
        <v>1.94</v>
      </c>
      <c r="E7277" s="28">
        <v>8.41</v>
      </c>
      <c r="F7277" s="28">
        <v>8.82</v>
      </c>
      <c r="G7277" s="28">
        <v>78.04</v>
      </c>
      <c r="H7277" s="28" t="s">
        <v>45</v>
      </c>
      <c r="I7277" s="28">
        <v>1.7</v>
      </c>
      <c r="J7277" s="28">
        <v>5.62</v>
      </c>
      <c r="K7277" s="28">
        <v>297.99</v>
      </c>
      <c r="L7277" s="28">
        <v>6.18</v>
      </c>
      <c r="M7277" s="28" t="s">
        <v>48</v>
      </c>
      <c r="N7277" s="28">
        <v>100.0</v>
      </c>
    </row>
    <row r="7278">
      <c r="A7278" s="28">
        <v>7277.0</v>
      </c>
      <c r="B7278" s="28">
        <v>22.0</v>
      </c>
      <c r="C7278" s="28" t="s">
        <v>44</v>
      </c>
      <c r="D7278" s="28">
        <v>7.51</v>
      </c>
      <c r="E7278" s="28">
        <v>2.88</v>
      </c>
      <c r="F7278" s="28">
        <v>6.2</v>
      </c>
      <c r="G7278" s="28">
        <v>94.78</v>
      </c>
      <c r="H7278" s="28" t="s">
        <v>51</v>
      </c>
      <c r="I7278" s="28">
        <v>3.42</v>
      </c>
      <c r="J7278" s="28">
        <v>12.41</v>
      </c>
      <c r="K7278" s="28">
        <v>251.04</v>
      </c>
      <c r="L7278" s="28">
        <v>16.73</v>
      </c>
      <c r="M7278" s="28" t="s">
        <v>46</v>
      </c>
      <c r="N7278" s="28">
        <v>33.72</v>
      </c>
    </row>
    <row r="7279">
      <c r="A7279" s="28">
        <v>7278.0</v>
      </c>
      <c r="B7279" s="28">
        <v>21.0</v>
      </c>
      <c r="C7279" s="28" t="s">
        <v>44</v>
      </c>
      <c r="D7279" s="28">
        <v>0.09</v>
      </c>
      <c r="E7279" s="28">
        <v>9.32</v>
      </c>
      <c r="F7279" s="28">
        <v>4.07</v>
      </c>
      <c r="G7279" s="28">
        <v>68.44</v>
      </c>
      <c r="H7279" s="28" t="s">
        <v>47</v>
      </c>
      <c r="I7279" s="28">
        <v>3.01</v>
      </c>
      <c r="J7279" s="28">
        <v>1.53</v>
      </c>
      <c r="K7279" s="28">
        <v>306.83</v>
      </c>
      <c r="L7279" s="28">
        <v>2.51</v>
      </c>
      <c r="M7279" s="28" t="s">
        <v>50</v>
      </c>
      <c r="N7279" s="28">
        <v>89.78</v>
      </c>
    </row>
    <row r="7280">
      <c r="A7280" s="28">
        <v>7279.0</v>
      </c>
      <c r="B7280" s="28">
        <v>24.0</v>
      </c>
      <c r="C7280" s="28" t="s">
        <v>44</v>
      </c>
      <c r="D7280" s="28">
        <v>0.05</v>
      </c>
      <c r="E7280" s="28">
        <v>7.01</v>
      </c>
      <c r="F7280" s="28">
        <v>4.04</v>
      </c>
      <c r="G7280" s="28">
        <v>71.79</v>
      </c>
      <c r="H7280" s="28" t="s">
        <v>51</v>
      </c>
      <c r="I7280" s="28">
        <v>1.85</v>
      </c>
      <c r="J7280" s="28">
        <v>2.68</v>
      </c>
      <c r="K7280" s="28">
        <v>317.93</v>
      </c>
      <c r="L7280" s="28">
        <v>3.0</v>
      </c>
      <c r="M7280" s="28" t="s">
        <v>50</v>
      </c>
      <c r="N7280" s="28">
        <v>86.3247524355431</v>
      </c>
    </row>
    <row r="7281">
      <c r="A7281" s="28">
        <v>7280.0</v>
      </c>
      <c r="B7281" s="28">
        <v>18.0</v>
      </c>
      <c r="C7281" s="28" t="s">
        <v>49</v>
      </c>
      <c r="D7281" s="28">
        <v>4.04</v>
      </c>
      <c r="E7281" s="28">
        <v>9.07</v>
      </c>
      <c r="F7281" s="28">
        <v>5.44</v>
      </c>
      <c r="G7281" s="28">
        <v>91.42</v>
      </c>
      <c r="H7281" s="28" t="s">
        <v>51</v>
      </c>
      <c r="I7281" s="28">
        <v>0.56</v>
      </c>
      <c r="J7281" s="28">
        <v>8.1</v>
      </c>
      <c r="K7281" s="28">
        <v>260.85</v>
      </c>
      <c r="L7281" s="28">
        <v>9.01</v>
      </c>
      <c r="M7281" s="28" t="s">
        <v>50</v>
      </c>
      <c r="N7281" s="28">
        <v>85.42</v>
      </c>
    </row>
    <row r="7282">
      <c r="A7282" s="28">
        <v>7281.0</v>
      </c>
      <c r="B7282" s="28">
        <v>21.0</v>
      </c>
      <c r="C7282" s="28" t="s">
        <v>44</v>
      </c>
      <c r="D7282" s="28">
        <v>3.9</v>
      </c>
      <c r="E7282" s="28">
        <v>5.99</v>
      </c>
      <c r="F7282" s="28">
        <v>4.07</v>
      </c>
      <c r="G7282" s="28">
        <v>97.41</v>
      </c>
      <c r="H7282" s="28" t="s">
        <v>51</v>
      </c>
      <c r="I7282" s="28">
        <v>1.71</v>
      </c>
      <c r="J7282" s="28">
        <v>8.29</v>
      </c>
      <c r="K7282" s="28">
        <v>281.99</v>
      </c>
      <c r="L7282" s="28">
        <v>12.86</v>
      </c>
      <c r="M7282" s="28" t="s">
        <v>48</v>
      </c>
      <c r="N7282" s="28">
        <v>68.81</v>
      </c>
    </row>
    <row r="7283">
      <c r="A7283" s="28">
        <v>7282.0</v>
      </c>
      <c r="B7283" s="28">
        <v>19.0</v>
      </c>
      <c r="C7283" s="28" t="s">
        <v>49</v>
      </c>
      <c r="D7283" s="28">
        <v>1.31</v>
      </c>
      <c r="E7283" s="28">
        <v>7.22</v>
      </c>
      <c r="F7283" s="28">
        <v>5.87</v>
      </c>
      <c r="G7283" s="28">
        <v>63.72</v>
      </c>
      <c r="H7283" s="28" t="s">
        <v>45</v>
      </c>
      <c r="I7283" s="28">
        <v>0.22</v>
      </c>
      <c r="J7283" s="28">
        <v>6.74</v>
      </c>
      <c r="K7283" s="28">
        <v>300.62</v>
      </c>
      <c r="L7283" s="28">
        <v>5.36</v>
      </c>
      <c r="M7283" s="28" t="s">
        <v>50</v>
      </c>
      <c r="N7283" s="28">
        <v>100.0</v>
      </c>
    </row>
    <row r="7284">
      <c r="A7284" s="28">
        <v>7283.0</v>
      </c>
      <c r="B7284" s="28">
        <v>17.0</v>
      </c>
      <c r="C7284" s="28" t="s">
        <v>49</v>
      </c>
      <c r="D7284" s="28">
        <v>3.96</v>
      </c>
      <c r="E7284" s="28">
        <v>6.58</v>
      </c>
      <c r="F7284" s="28">
        <v>4.31</v>
      </c>
      <c r="G7284" s="28">
        <v>92.15</v>
      </c>
      <c r="H7284" s="28" t="s">
        <v>45</v>
      </c>
      <c r="I7284" s="28">
        <v>2.9</v>
      </c>
      <c r="J7284" s="28">
        <v>7.91</v>
      </c>
      <c r="K7284" s="28">
        <v>245.16</v>
      </c>
      <c r="L7284" s="28">
        <v>12.05</v>
      </c>
      <c r="M7284" s="28" t="s">
        <v>48</v>
      </c>
      <c r="N7284" s="28">
        <v>68.57</v>
      </c>
    </row>
    <row r="7285">
      <c r="A7285" s="28">
        <v>7284.0</v>
      </c>
      <c r="B7285" s="28">
        <v>16.0</v>
      </c>
      <c r="C7285" s="28" t="s">
        <v>49</v>
      </c>
      <c r="D7285" s="28">
        <v>3.29</v>
      </c>
      <c r="E7285" s="28">
        <v>8.48</v>
      </c>
      <c r="F7285" s="28">
        <v>4.2</v>
      </c>
      <c r="G7285" s="28">
        <v>85.8</v>
      </c>
      <c r="H7285" s="28" t="s">
        <v>45</v>
      </c>
      <c r="I7285" s="28">
        <v>1.62</v>
      </c>
      <c r="J7285" s="28">
        <v>5.74</v>
      </c>
      <c r="K7285" s="28">
        <v>276.59</v>
      </c>
      <c r="L7285" s="28">
        <v>8.49</v>
      </c>
      <c r="M7285" s="28" t="s">
        <v>50</v>
      </c>
      <c r="N7285" s="28">
        <v>80.3</v>
      </c>
    </row>
    <row r="7286">
      <c r="A7286" s="28">
        <v>7285.0</v>
      </c>
      <c r="B7286" s="28">
        <v>16.0</v>
      </c>
      <c r="C7286" s="28" t="s">
        <v>49</v>
      </c>
      <c r="D7286" s="28">
        <v>7.12</v>
      </c>
      <c r="E7286" s="28">
        <v>8.52</v>
      </c>
      <c r="F7286" s="28">
        <v>7.35</v>
      </c>
      <c r="G7286" s="28">
        <v>69.23</v>
      </c>
      <c r="H7286" s="28" t="s">
        <v>51</v>
      </c>
      <c r="I7286" s="28">
        <v>1.9</v>
      </c>
      <c r="J7286" s="28">
        <v>10.82</v>
      </c>
      <c r="K7286" s="28">
        <v>233.44</v>
      </c>
      <c r="L7286" s="28">
        <v>16.17</v>
      </c>
      <c r="M7286" s="28" t="s">
        <v>46</v>
      </c>
      <c r="N7286" s="28">
        <v>73.3099133720203</v>
      </c>
    </row>
    <row r="7287">
      <c r="A7287" s="28">
        <v>7286.0</v>
      </c>
      <c r="B7287" s="28">
        <v>18.0</v>
      </c>
      <c r="C7287" s="28" t="s">
        <v>44</v>
      </c>
      <c r="D7287" s="28">
        <v>0.07</v>
      </c>
      <c r="E7287" s="28">
        <v>6.31</v>
      </c>
      <c r="F7287" s="28">
        <v>8.53</v>
      </c>
      <c r="G7287" s="28">
        <v>90.23</v>
      </c>
      <c r="H7287" s="28" t="s">
        <v>45</v>
      </c>
      <c r="I7287" s="28">
        <v>2.88</v>
      </c>
      <c r="J7287" s="28">
        <v>4.63</v>
      </c>
      <c r="K7287" s="28">
        <v>323.04</v>
      </c>
      <c r="L7287" s="28">
        <v>2.4</v>
      </c>
      <c r="M7287" s="28" t="s">
        <v>48</v>
      </c>
      <c r="N7287" s="28">
        <v>100.0</v>
      </c>
    </row>
    <row r="7288">
      <c r="A7288" s="28">
        <v>7287.0</v>
      </c>
      <c r="B7288" s="28">
        <v>19.0</v>
      </c>
      <c r="C7288" s="28" t="s">
        <v>49</v>
      </c>
      <c r="D7288" s="28">
        <v>7.81</v>
      </c>
      <c r="E7288" s="28">
        <v>6.69</v>
      </c>
      <c r="F7288" s="28">
        <v>6.05</v>
      </c>
      <c r="G7288" s="28">
        <v>89.12</v>
      </c>
      <c r="H7288" s="28" t="s">
        <v>47</v>
      </c>
      <c r="I7288" s="28">
        <v>2.91</v>
      </c>
      <c r="J7288" s="28">
        <v>12.73</v>
      </c>
      <c r="K7288" s="28">
        <v>228.1</v>
      </c>
      <c r="L7288" s="28">
        <v>19.43</v>
      </c>
      <c r="M7288" s="28" t="s">
        <v>46</v>
      </c>
      <c r="N7288" s="28">
        <v>45.49</v>
      </c>
    </row>
    <row r="7289">
      <c r="A7289" s="28">
        <v>7288.0</v>
      </c>
      <c r="B7289" s="28">
        <v>17.0</v>
      </c>
      <c r="C7289" s="28" t="s">
        <v>44</v>
      </c>
      <c r="D7289" s="28">
        <v>5.0</v>
      </c>
      <c r="E7289" s="28">
        <v>9.3</v>
      </c>
      <c r="F7289" s="28">
        <v>8.18</v>
      </c>
      <c r="G7289" s="28">
        <v>65.68</v>
      </c>
      <c r="H7289" s="28" t="s">
        <v>45</v>
      </c>
      <c r="I7289" s="28">
        <v>2.94</v>
      </c>
      <c r="J7289" s="28">
        <v>10.72</v>
      </c>
      <c r="K7289" s="28">
        <v>266.57</v>
      </c>
      <c r="L7289" s="28">
        <v>10.66</v>
      </c>
      <c r="M7289" s="28" t="s">
        <v>48</v>
      </c>
      <c r="N7289" s="28">
        <v>82.77</v>
      </c>
    </row>
    <row r="7290">
      <c r="A7290" s="28">
        <v>7289.0</v>
      </c>
      <c r="B7290" s="28">
        <v>16.0</v>
      </c>
      <c r="C7290" s="28" t="s">
        <v>44</v>
      </c>
      <c r="D7290" s="28">
        <v>1.21</v>
      </c>
      <c r="E7290" s="28">
        <v>9.37</v>
      </c>
      <c r="F7290" s="28">
        <v>4.15</v>
      </c>
      <c r="G7290" s="28">
        <v>80.09</v>
      </c>
      <c r="H7290" s="28" t="s">
        <v>45</v>
      </c>
      <c r="I7290" s="28">
        <v>2.46</v>
      </c>
      <c r="J7290" s="28">
        <v>3.16</v>
      </c>
      <c r="K7290" s="28">
        <v>304.24</v>
      </c>
      <c r="L7290" s="28">
        <v>4.14</v>
      </c>
      <c r="M7290" s="28" t="s">
        <v>50</v>
      </c>
      <c r="N7290" s="28">
        <v>98.14</v>
      </c>
    </row>
    <row r="7291">
      <c r="A7291" s="28">
        <v>7290.0</v>
      </c>
      <c r="B7291" s="28">
        <v>19.0</v>
      </c>
      <c r="C7291" s="28" t="s">
        <v>44</v>
      </c>
      <c r="D7291" s="28">
        <v>0.37</v>
      </c>
      <c r="E7291" s="28">
        <v>6.98</v>
      </c>
      <c r="F7291" s="28">
        <v>7.89</v>
      </c>
      <c r="G7291" s="28">
        <v>90.33</v>
      </c>
      <c r="H7291" s="28" t="s">
        <v>47</v>
      </c>
      <c r="I7291" s="28">
        <v>2.44</v>
      </c>
      <c r="J7291" s="28">
        <v>4.67</v>
      </c>
      <c r="K7291" s="28">
        <v>316.41</v>
      </c>
      <c r="L7291" s="28">
        <v>5.51</v>
      </c>
      <c r="M7291" s="28" t="s">
        <v>48</v>
      </c>
      <c r="N7291" s="28">
        <v>100.0</v>
      </c>
    </row>
    <row r="7292">
      <c r="A7292" s="28">
        <v>7291.0</v>
      </c>
      <c r="B7292" s="28">
        <v>22.0</v>
      </c>
      <c r="C7292" s="28" t="s">
        <v>44</v>
      </c>
      <c r="D7292" s="28">
        <v>4.3</v>
      </c>
      <c r="E7292" s="28">
        <v>1.07</v>
      </c>
      <c r="F7292" s="28">
        <v>4.31</v>
      </c>
      <c r="G7292" s="28">
        <v>67.66</v>
      </c>
      <c r="H7292" s="28" t="s">
        <v>51</v>
      </c>
      <c r="I7292" s="28">
        <v>4.11</v>
      </c>
      <c r="J7292" s="28">
        <v>6.3</v>
      </c>
      <c r="K7292" s="28">
        <v>268.52</v>
      </c>
      <c r="L7292" s="28">
        <v>10.62</v>
      </c>
      <c r="M7292" s="28" t="s">
        <v>48</v>
      </c>
      <c r="N7292" s="28">
        <v>23.32</v>
      </c>
    </row>
    <row r="7293">
      <c r="A7293" s="28">
        <v>7292.0</v>
      </c>
      <c r="B7293" s="28">
        <v>21.0</v>
      </c>
      <c r="C7293" s="28" t="s">
        <v>49</v>
      </c>
      <c r="D7293" s="28">
        <v>1.88</v>
      </c>
      <c r="E7293" s="28">
        <v>1.94</v>
      </c>
      <c r="F7293" s="28">
        <v>8.19</v>
      </c>
      <c r="G7293" s="28">
        <v>78.51</v>
      </c>
      <c r="H7293" s="28" t="s">
        <v>45</v>
      </c>
      <c r="I7293" s="28">
        <v>2.34</v>
      </c>
      <c r="J7293" s="28">
        <v>4.47</v>
      </c>
      <c r="K7293" s="28">
        <v>293.29</v>
      </c>
      <c r="L7293" s="28">
        <v>1.56</v>
      </c>
      <c r="M7293" s="28" t="s">
        <v>48</v>
      </c>
      <c r="N7293" s="28">
        <v>67.67</v>
      </c>
    </row>
    <row r="7294">
      <c r="A7294" s="28">
        <v>7293.0</v>
      </c>
      <c r="B7294" s="28">
        <v>21.0</v>
      </c>
      <c r="C7294" s="28" t="s">
        <v>49</v>
      </c>
      <c r="D7294" s="28">
        <v>2.41</v>
      </c>
      <c r="E7294" s="28">
        <v>8.72</v>
      </c>
      <c r="F7294" s="28">
        <v>8.41</v>
      </c>
      <c r="G7294" s="28">
        <v>64.83</v>
      </c>
      <c r="H7294" s="28" t="s">
        <v>47</v>
      </c>
      <c r="I7294" s="28">
        <v>2.68</v>
      </c>
      <c r="J7294" s="28">
        <v>4.12</v>
      </c>
      <c r="K7294" s="28">
        <v>296.76</v>
      </c>
      <c r="L7294" s="28">
        <v>2.91</v>
      </c>
      <c r="M7294" s="28" t="s">
        <v>48</v>
      </c>
      <c r="N7294" s="28">
        <v>85.35</v>
      </c>
    </row>
    <row r="7295">
      <c r="A7295" s="28">
        <v>7294.0</v>
      </c>
      <c r="B7295" s="28">
        <v>24.0</v>
      </c>
      <c r="C7295" s="28" t="s">
        <v>44</v>
      </c>
      <c r="D7295" s="28">
        <v>1.96</v>
      </c>
      <c r="E7295" s="28">
        <v>1.76</v>
      </c>
      <c r="F7295" s="28">
        <v>7.93</v>
      </c>
      <c r="G7295" s="28">
        <v>72.27</v>
      </c>
      <c r="H7295" s="28" t="s">
        <v>47</v>
      </c>
      <c r="I7295" s="28">
        <v>4.94</v>
      </c>
      <c r="J7295" s="28">
        <v>6.82</v>
      </c>
      <c r="K7295" s="28">
        <v>304.95</v>
      </c>
      <c r="L7295" s="28">
        <v>6.39</v>
      </c>
      <c r="M7295" s="28" t="s">
        <v>48</v>
      </c>
      <c r="N7295" s="28">
        <v>68.37</v>
      </c>
    </row>
    <row r="7296">
      <c r="A7296" s="28">
        <v>7295.0</v>
      </c>
      <c r="B7296" s="28">
        <v>17.0</v>
      </c>
      <c r="C7296" s="28" t="s">
        <v>44</v>
      </c>
      <c r="D7296" s="28">
        <v>5.2</v>
      </c>
      <c r="E7296" s="28">
        <v>2.92</v>
      </c>
      <c r="F7296" s="28">
        <v>8.1</v>
      </c>
      <c r="G7296" s="28">
        <v>68.72</v>
      </c>
      <c r="H7296" s="28" t="s">
        <v>51</v>
      </c>
      <c r="I7296" s="28">
        <v>0.91</v>
      </c>
      <c r="J7296" s="28">
        <v>10.77</v>
      </c>
      <c r="K7296" s="28">
        <v>257.16</v>
      </c>
      <c r="L7296" s="28">
        <v>11.61</v>
      </c>
      <c r="M7296" s="28" t="s">
        <v>46</v>
      </c>
      <c r="N7296" s="28">
        <v>45.39</v>
      </c>
    </row>
    <row r="7297">
      <c r="A7297" s="28">
        <v>7296.0</v>
      </c>
      <c r="B7297" s="28">
        <v>19.0</v>
      </c>
      <c r="C7297" s="28" t="s">
        <v>49</v>
      </c>
      <c r="D7297" s="28">
        <v>4.43</v>
      </c>
      <c r="E7297" s="28">
        <v>3.07</v>
      </c>
      <c r="F7297" s="28">
        <v>6.81</v>
      </c>
      <c r="G7297" s="28">
        <v>80.2</v>
      </c>
      <c r="H7297" s="28" t="s">
        <v>47</v>
      </c>
      <c r="I7297" s="28">
        <v>3.63</v>
      </c>
      <c r="J7297" s="28">
        <v>5.58</v>
      </c>
      <c r="K7297" s="28">
        <v>261.92</v>
      </c>
      <c r="L7297" s="28">
        <v>11.21</v>
      </c>
      <c r="M7297" s="28" t="s">
        <v>48</v>
      </c>
      <c r="N7297" s="28">
        <v>55.63</v>
      </c>
    </row>
    <row r="7298">
      <c r="A7298" s="28">
        <v>7297.0</v>
      </c>
      <c r="B7298" s="28">
        <v>20.0</v>
      </c>
      <c r="C7298" s="28" t="s">
        <v>49</v>
      </c>
      <c r="D7298" s="28">
        <v>0.62</v>
      </c>
      <c r="E7298" s="28">
        <v>6.4</v>
      </c>
      <c r="F7298" s="28">
        <v>5.32</v>
      </c>
      <c r="G7298" s="28">
        <v>65.65</v>
      </c>
      <c r="H7298" s="28" t="s">
        <v>45</v>
      </c>
      <c r="I7298" s="28">
        <v>2.37</v>
      </c>
      <c r="J7298" s="28">
        <v>5.69</v>
      </c>
      <c r="K7298" s="28">
        <v>301.73</v>
      </c>
      <c r="L7298" s="28">
        <v>2.83</v>
      </c>
      <c r="M7298" s="28" t="s">
        <v>48</v>
      </c>
      <c r="N7298" s="28">
        <v>81.57</v>
      </c>
    </row>
    <row r="7299">
      <c r="A7299" s="28">
        <v>7298.0</v>
      </c>
      <c r="B7299" s="28">
        <v>16.0</v>
      </c>
      <c r="C7299" s="28" t="s">
        <v>44</v>
      </c>
      <c r="D7299" s="28">
        <v>4.21</v>
      </c>
      <c r="E7299" s="28">
        <v>6.19</v>
      </c>
      <c r="F7299" s="28">
        <v>7.22</v>
      </c>
      <c r="G7299" s="28">
        <v>75.33</v>
      </c>
      <c r="H7299" s="28" t="s">
        <v>45</v>
      </c>
      <c r="I7299" s="28">
        <v>4.15</v>
      </c>
      <c r="J7299" s="28">
        <v>6.42</v>
      </c>
      <c r="K7299" s="28">
        <v>273.03</v>
      </c>
      <c r="L7299" s="28">
        <v>10.63</v>
      </c>
      <c r="M7299" s="28" t="s">
        <v>48</v>
      </c>
      <c r="N7299" s="28">
        <v>72.14</v>
      </c>
    </row>
    <row r="7300">
      <c r="A7300" s="28">
        <v>7299.0</v>
      </c>
      <c r="B7300" s="28">
        <v>23.0</v>
      </c>
      <c r="C7300" s="28" t="s">
        <v>49</v>
      </c>
      <c r="D7300" s="28">
        <v>6.33</v>
      </c>
      <c r="E7300" s="28">
        <v>3.6</v>
      </c>
      <c r="F7300" s="28">
        <v>6.2</v>
      </c>
      <c r="G7300" s="28">
        <v>71.01</v>
      </c>
      <c r="H7300" s="28" t="s">
        <v>47</v>
      </c>
      <c r="I7300" s="28">
        <v>2.02</v>
      </c>
      <c r="J7300" s="28">
        <v>9.76</v>
      </c>
      <c r="K7300" s="28">
        <v>234.0</v>
      </c>
      <c r="L7300" s="28">
        <v>18.25</v>
      </c>
      <c r="M7300" s="28" t="s">
        <v>46</v>
      </c>
      <c r="N7300" s="28">
        <v>33.6</v>
      </c>
    </row>
    <row r="7301">
      <c r="A7301" s="28">
        <v>7300.0</v>
      </c>
      <c r="B7301" s="28">
        <v>23.0</v>
      </c>
      <c r="C7301" s="28" t="s">
        <v>49</v>
      </c>
      <c r="D7301" s="28">
        <v>0.65</v>
      </c>
      <c r="E7301" s="28">
        <v>2.87</v>
      </c>
      <c r="F7301" s="28">
        <v>4.03</v>
      </c>
      <c r="G7301" s="28">
        <v>89.84</v>
      </c>
      <c r="H7301" s="28" t="s">
        <v>45</v>
      </c>
      <c r="I7301" s="28">
        <v>1.51</v>
      </c>
      <c r="J7301" s="28">
        <v>5.39</v>
      </c>
      <c r="K7301" s="28">
        <v>313.79</v>
      </c>
      <c r="L7301" s="28">
        <v>3.72</v>
      </c>
      <c r="M7301" s="28" t="s">
        <v>48</v>
      </c>
      <c r="N7301" s="28">
        <v>59.56</v>
      </c>
    </row>
    <row r="7302">
      <c r="A7302" s="28">
        <v>7301.0</v>
      </c>
      <c r="B7302" s="28">
        <v>21.0</v>
      </c>
      <c r="C7302" s="28" t="s">
        <v>49</v>
      </c>
      <c r="D7302" s="28">
        <v>7.12</v>
      </c>
      <c r="E7302" s="28">
        <v>7.88</v>
      </c>
      <c r="F7302" s="28">
        <v>6.38</v>
      </c>
      <c r="G7302" s="28">
        <v>87.99</v>
      </c>
      <c r="H7302" s="28" t="s">
        <v>47</v>
      </c>
      <c r="I7302" s="28">
        <v>1.04</v>
      </c>
      <c r="J7302" s="28">
        <v>10.65</v>
      </c>
      <c r="K7302" s="28">
        <v>235.87</v>
      </c>
      <c r="L7302" s="28">
        <v>13.98</v>
      </c>
      <c r="M7302" s="28" t="s">
        <v>46</v>
      </c>
      <c r="N7302" s="28">
        <v>67.1861594228858</v>
      </c>
    </row>
    <row r="7303">
      <c r="A7303" s="28">
        <v>7302.0</v>
      </c>
      <c r="B7303" s="28">
        <v>20.0</v>
      </c>
      <c r="C7303" s="28" t="s">
        <v>44</v>
      </c>
      <c r="D7303" s="28">
        <v>4.63</v>
      </c>
      <c r="E7303" s="28">
        <v>9.42</v>
      </c>
      <c r="F7303" s="28">
        <v>7.26</v>
      </c>
      <c r="G7303" s="28">
        <v>63.8</v>
      </c>
      <c r="H7303" s="28" t="s">
        <v>45</v>
      </c>
      <c r="I7303" s="28">
        <v>4.36</v>
      </c>
      <c r="J7303" s="28">
        <v>6.79</v>
      </c>
      <c r="K7303" s="28">
        <v>275.11</v>
      </c>
      <c r="L7303" s="28">
        <v>11.13</v>
      </c>
      <c r="M7303" s="28" t="s">
        <v>48</v>
      </c>
      <c r="N7303" s="28">
        <v>85.9</v>
      </c>
    </row>
    <row r="7304">
      <c r="A7304" s="28">
        <v>7303.0</v>
      </c>
      <c r="B7304" s="28">
        <v>23.0</v>
      </c>
      <c r="C7304" s="28" t="s">
        <v>49</v>
      </c>
      <c r="D7304" s="28">
        <v>7.6</v>
      </c>
      <c r="E7304" s="28">
        <v>1.48</v>
      </c>
      <c r="F7304" s="28">
        <v>4.07</v>
      </c>
      <c r="G7304" s="28">
        <v>98.14</v>
      </c>
      <c r="H7304" s="28" t="s">
        <v>45</v>
      </c>
      <c r="I7304" s="28">
        <v>3.59</v>
      </c>
      <c r="J7304" s="28">
        <v>13.13</v>
      </c>
      <c r="K7304" s="28">
        <v>242.67</v>
      </c>
      <c r="L7304" s="28">
        <v>18.53</v>
      </c>
      <c r="M7304" s="28" t="s">
        <v>46</v>
      </c>
      <c r="N7304" s="28">
        <v>15.46</v>
      </c>
    </row>
    <row r="7305">
      <c r="A7305" s="28">
        <v>7304.0</v>
      </c>
      <c r="B7305" s="28">
        <v>18.0</v>
      </c>
      <c r="C7305" s="28" t="s">
        <v>49</v>
      </c>
      <c r="D7305" s="28">
        <v>1.19</v>
      </c>
      <c r="E7305" s="28">
        <v>2.2</v>
      </c>
      <c r="F7305" s="28">
        <v>7.11</v>
      </c>
      <c r="G7305" s="28">
        <v>89.79</v>
      </c>
      <c r="H7305" s="28" t="s">
        <v>51</v>
      </c>
      <c r="I7305" s="28">
        <v>0.38</v>
      </c>
      <c r="J7305" s="28">
        <v>5.16</v>
      </c>
      <c r="K7305" s="28">
        <v>275.34</v>
      </c>
      <c r="L7305" s="28">
        <v>4.87</v>
      </c>
      <c r="M7305" s="28" t="s">
        <v>48</v>
      </c>
      <c r="N7305" s="28">
        <v>71.39</v>
      </c>
    </row>
    <row r="7306">
      <c r="A7306" s="28">
        <v>7305.0</v>
      </c>
      <c r="B7306" s="28">
        <v>18.0</v>
      </c>
      <c r="C7306" s="28" t="s">
        <v>49</v>
      </c>
      <c r="D7306" s="28">
        <v>7.95</v>
      </c>
      <c r="E7306" s="28">
        <v>6.78</v>
      </c>
      <c r="F7306" s="28">
        <v>7.26</v>
      </c>
      <c r="G7306" s="28">
        <v>84.64</v>
      </c>
      <c r="H7306" s="28" t="s">
        <v>51</v>
      </c>
      <c r="I7306" s="28">
        <v>3.57</v>
      </c>
      <c r="J7306" s="28">
        <v>13.61</v>
      </c>
      <c r="K7306" s="28">
        <v>222.58</v>
      </c>
      <c r="L7306" s="28">
        <v>21.47</v>
      </c>
      <c r="M7306" s="28" t="s">
        <v>46</v>
      </c>
      <c r="N7306" s="28">
        <v>50.46</v>
      </c>
    </row>
    <row r="7307">
      <c r="A7307" s="28">
        <v>7306.0</v>
      </c>
      <c r="B7307" s="28">
        <v>17.0</v>
      </c>
      <c r="C7307" s="28" t="s">
        <v>49</v>
      </c>
      <c r="D7307" s="28">
        <v>5.15</v>
      </c>
      <c r="E7307" s="28">
        <v>8.24</v>
      </c>
      <c r="F7307" s="28">
        <v>4.79</v>
      </c>
      <c r="G7307" s="28">
        <v>79.11</v>
      </c>
      <c r="H7307" s="28" t="s">
        <v>45</v>
      </c>
      <c r="I7307" s="28">
        <v>0.18</v>
      </c>
      <c r="J7307" s="28">
        <v>10.38</v>
      </c>
      <c r="K7307" s="28">
        <v>237.19</v>
      </c>
      <c r="L7307" s="28">
        <v>10.54</v>
      </c>
      <c r="M7307" s="28" t="s">
        <v>50</v>
      </c>
      <c r="N7307" s="28">
        <v>81.6733645410896</v>
      </c>
    </row>
    <row r="7308">
      <c r="A7308" s="28">
        <v>7307.0</v>
      </c>
      <c r="B7308" s="28">
        <v>20.0</v>
      </c>
      <c r="C7308" s="28" t="s">
        <v>52</v>
      </c>
      <c r="D7308" s="28">
        <v>4.54</v>
      </c>
      <c r="E7308" s="28">
        <v>8.12</v>
      </c>
      <c r="F7308" s="28">
        <v>6.16</v>
      </c>
      <c r="G7308" s="28">
        <v>67.12</v>
      </c>
      <c r="H7308" s="28" t="s">
        <v>45</v>
      </c>
      <c r="I7308" s="28">
        <v>0.91</v>
      </c>
      <c r="J7308" s="28">
        <v>9.92</v>
      </c>
      <c r="K7308" s="28">
        <v>277.14</v>
      </c>
      <c r="L7308" s="28">
        <v>13.77</v>
      </c>
      <c r="M7308" s="28" t="s">
        <v>48</v>
      </c>
      <c r="N7308" s="28">
        <v>73.35</v>
      </c>
    </row>
    <row r="7309">
      <c r="A7309" s="28">
        <v>7308.0</v>
      </c>
      <c r="B7309" s="28">
        <v>18.0</v>
      </c>
      <c r="C7309" s="28" t="s">
        <v>44</v>
      </c>
      <c r="D7309" s="28">
        <v>4.12</v>
      </c>
      <c r="E7309" s="28">
        <v>7.48</v>
      </c>
      <c r="F7309" s="28">
        <v>8.82</v>
      </c>
      <c r="G7309" s="28">
        <v>98.48</v>
      </c>
      <c r="H7309" s="28" t="s">
        <v>47</v>
      </c>
      <c r="I7309" s="28">
        <v>2.96</v>
      </c>
      <c r="J7309" s="28">
        <v>6.93</v>
      </c>
      <c r="K7309" s="28">
        <v>270.33</v>
      </c>
      <c r="L7309" s="28">
        <v>8.43</v>
      </c>
      <c r="M7309" s="28" t="s">
        <v>48</v>
      </c>
      <c r="N7309" s="28">
        <v>87.49</v>
      </c>
    </row>
    <row r="7310">
      <c r="A7310" s="28">
        <v>7309.0</v>
      </c>
      <c r="B7310" s="28">
        <v>18.0</v>
      </c>
      <c r="C7310" s="28" t="s">
        <v>49</v>
      </c>
      <c r="D7310" s="28">
        <v>0.19</v>
      </c>
      <c r="E7310" s="28">
        <v>8.99</v>
      </c>
      <c r="F7310" s="28">
        <v>8.42</v>
      </c>
      <c r="G7310" s="28">
        <v>60.31</v>
      </c>
      <c r="H7310" s="28" t="s">
        <v>47</v>
      </c>
      <c r="I7310" s="28">
        <v>2.32</v>
      </c>
      <c r="J7310" s="28">
        <v>6.13</v>
      </c>
      <c r="K7310" s="28">
        <v>329.24</v>
      </c>
      <c r="L7310" s="28">
        <v>6.11</v>
      </c>
      <c r="M7310" s="28" t="s">
        <v>48</v>
      </c>
      <c r="N7310" s="28">
        <v>100.0</v>
      </c>
    </row>
    <row r="7311">
      <c r="A7311" s="28">
        <v>7310.0</v>
      </c>
      <c r="B7311" s="28">
        <v>21.0</v>
      </c>
      <c r="C7311" s="28" t="s">
        <v>49</v>
      </c>
      <c r="D7311" s="28">
        <v>7.52</v>
      </c>
      <c r="E7311" s="28">
        <v>2.96</v>
      </c>
      <c r="F7311" s="28">
        <v>6.05</v>
      </c>
      <c r="G7311" s="28">
        <v>87.7</v>
      </c>
      <c r="H7311" s="28" t="s">
        <v>45</v>
      </c>
      <c r="I7311" s="28">
        <v>4.2</v>
      </c>
      <c r="J7311" s="28">
        <v>12.78</v>
      </c>
      <c r="K7311" s="28">
        <v>232.34</v>
      </c>
      <c r="L7311" s="28">
        <v>13.43</v>
      </c>
      <c r="M7311" s="28" t="s">
        <v>46</v>
      </c>
      <c r="N7311" s="28">
        <v>37.35</v>
      </c>
    </row>
    <row r="7312">
      <c r="A7312" s="28">
        <v>7311.0</v>
      </c>
      <c r="B7312" s="28">
        <v>23.0</v>
      </c>
      <c r="C7312" s="28" t="s">
        <v>49</v>
      </c>
      <c r="D7312" s="28">
        <v>5.15</v>
      </c>
      <c r="E7312" s="28">
        <v>1.97</v>
      </c>
      <c r="F7312" s="28">
        <v>5.75</v>
      </c>
      <c r="G7312" s="28">
        <v>80.3</v>
      </c>
      <c r="H7312" s="28" t="s">
        <v>51</v>
      </c>
      <c r="I7312" s="28">
        <v>3.04</v>
      </c>
      <c r="J7312" s="28">
        <v>7.84</v>
      </c>
      <c r="K7312" s="28">
        <v>244.7</v>
      </c>
      <c r="L7312" s="28">
        <v>16.11</v>
      </c>
      <c r="M7312" s="28" t="s">
        <v>46</v>
      </c>
      <c r="N7312" s="28">
        <v>35.98</v>
      </c>
    </row>
    <row r="7313">
      <c r="A7313" s="28">
        <v>7312.0</v>
      </c>
      <c r="B7313" s="28">
        <v>17.0</v>
      </c>
      <c r="C7313" s="28" t="s">
        <v>44</v>
      </c>
      <c r="D7313" s="28">
        <v>0.73</v>
      </c>
      <c r="E7313" s="28">
        <v>6.54</v>
      </c>
      <c r="F7313" s="28">
        <v>4.62</v>
      </c>
      <c r="G7313" s="28">
        <v>96.1</v>
      </c>
      <c r="H7313" s="28" t="s">
        <v>51</v>
      </c>
      <c r="I7313" s="28">
        <v>4.82</v>
      </c>
      <c r="J7313" s="28">
        <v>6.21</v>
      </c>
      <c r="K7313" s="28">
        <v>301.56</v>
      </c>
      <c r="L7313" s="28">
        <v>3.66</v>
      </c>
      <c r="M7313" s="28" t="s">
        <v>48</v>
      </c>
      <c r="N7313" s="28">
        <v>87.73</v>
      </c>
    </row>
    <row r="7314">
      <c r="A7314" s="28">
        <v>7313.0</v>
      </c>
      <c r="B7314" s="28">
        <v>19.0</v>
      </c>
      <c r="C7314" s="28" t="s">
        <v>44</v>
      </c>
      <c r="D7314" s="28">
        <v>0.17</v>
      </c>
      <c r="E7314" s="28">
        <v>8.4</v>
      </c>
      <c r="F7314" s="28">
        <v>4.18</v>
      </c>
      <c r="G7314" s="28">
        <v>75.23</v>
      </c>
      <c r="H7314" s="28" t="s">
        <v>47</v>
      </c>
      <c r="I7314" s="28">
        <v>4.28</v>
      </c>
      <c r="J7314" s="28">
        <v>4.95</v>
      </c>
      <c r="K7314" s="28">
        <v>316.62</v>
      </c>
      <c r="L7314" s="28">
        <v>0.31</v>
      </c>
      <c r="M7314" s="28" t="s">
        <v>50</v>
      </c>
      <c r="N7314" s="28">
        <v>89.42</v>
      </c>
    </row>
    <row r="7315">
      <c r="A7315" s="28">
        <v>7314.0</v>
      </c>
      <c r="B7315" s="28">
        <v>22.0</v>
      </c>
      <c r="C7315" s="28" t="s">
        <v>49</v>
      </c>
      <c r="D7315" s="28">
        <v>0.41</v>
      </c>
      <c r="E7315" s="28">
        <v>6.24</v>
      </c>
      <c r="F7315" s="28">
        <v>5.49</v>
      </c>
      <c r="G7315" s="28">
        <v>80.75</v>
      </c>
      <c r="H7315" s="28" t="s">
        <v>51</v>
      </c>
      <c r="I7315" s="28">
        <v>1.7</v>
      </c>
      <c r="J7315" s="28">
        <v>5.04</v>
      </c>
      <c r="K7315" s="28">
        <v>320.78</v>
      </c>
      <c r="L7315" s="28">
        <v>4.95</v>
      </c>
      <c r="M7315" s="28" t="s">
        <v>48</v>
      </c>
      <c r="N7315" s="28">
        <v>83.43</v>
      </c>
    </row>
    <row r="7316">
      <c r="A7316" s="28">
        <v>7315.0</v>
      </c>
      <c r="B7316" s="28">
        <v>16.0</v>
      </c>
      <c r="C7316" s="28" t="s">
        <v>49</v>
      </c>
      <c r="D7316" s="28">
        <v>4.88</v>
      </c>
      <c r="E7316" s="28">
        <v>9.67</v>
      </c>
      <c r="F7316" s="28">
        <v>8.7</v>
      </c>
      <c r="G7316" s="28">
        <v>89.69</v>
      </c>
      <c r="H7316" s="28" t="s">
        <v>47</v>
      </c>
      <c r="I7316" s="28">
        <v>4.17</v>
      </c>
      <c r="J7316" s="28">
        <v>5.91</v>
      </c>
      <c r="K7316" s="28">
        <v>262.01</v>
      </c>
      <c r="L7316" s="28">
        <v>11.3</v>
      </c>
      <c r="M7316" s="28" t="s">
        <v>48</v>
      </c>
      <c r="N7316" s="28">
        <v>98.84</v>
      </c>
    </row>
    <row r="7317">
      <c r="A7317" s="28">
        <v>7316.0</v>
      </c>
      <c r="B7317" s="28">
        <v>16.0</v>
      </c>
      <c r="C7317" s="28" t="s">
        <v>44</v>
      </c>
      <c r="D7317" s="28">
        <v>4.91</v>
      </c>
      <c r="E7317" s="28">
        <v>8.16</v>
      </c>
      <c r="F7317" s="28">
        <v>8.79</v>
      </c>
      <c r="G7317" s="28">
        <v>61.9</v>
      </c>
      <c r="H7317" s="28" t="s">
        <v>47</v>
      </c>
      <c r="I7317" s="28">
        <v>4.35</v>
      </c>
      <c r="J7317" s="28">
        <v>6.02</v>
      </c>
      <c r="K7317" s="28">
        <v>262.86</v>
      </c>
      <c r="L7317" s="28">
        <v>11.28</v>
      </c>
      <c r="M7317" s="28" t="s">
        <v>48</v>
      </c>
      <c r="N7317" s="28">
        <v>79.73</v>
      </c>
    </row>
    <row r="7318">
      <c r="A7318" s="28">
        <v>7317.0</v>
      </c>
      <c r="B7318" s="28">
        <v>22.0</v>
      </c>
      <c r="C7318" s="28" t="s">
        <v>49</v>
      </c>
      <c r="D7318" s="28">
        <v>4.0</v>
      </c>
      <c r="E7318" s="28">
        <v>7.31</v>
      </c>
      <c r="F7318" s="28">
        <v>8.06</v>
      </c>
      <c r="G7318" s="28">
        <v>62.18</v>
      </c>
      <c r="H7318" s="28" t="s">
        <v>51</v>
      </c>
      <c r="I7318" s="28">
        <v>4.85</v>
      </c>
      <c r="J7318" s="28">
        <v>8.47</v>
      </c>
      <c r="K7318" s="28">
        <v>268.43</v>
      </c>
      <c r="L7318" s="28">
        <v>12.09</v>
      </c>
      <c r="M7318" s="28" t="s">
        <v>48</v>
      </c>
      <c r="N7318" s="28">
        <v>89.6980518081304</v>
      </c>
    </row>
    <row r="7319">
      <c r="A7319" s="28">
        <v>7318.0</v>
      </c>
      <c r="B7319" s="28">
        <v>22.0</v>
      </c>
      <c r="C7319" s="28" t="s">
        <v>44</v>
      </c>
      <c r="D7319" s="28">
        <v>2.45</v>
      </c>
      <c r="E7319" s="28">
        <v>1.54</v>
      </c>
      <c r="F7319" s="28">
        <v>5.75</v>
      </c>
      <c r="G7319" s="28">
        <v>68.47</v>
      </c>
      <c r="H7319" s="28" t="s">
        <v>45</v>
      </c>
      <c r="I7319" s="28">
        <v>0.06</v>
      </c>
      <c r="J7319" s="28">
        <v>4.84</v>
      </c>
      <c r="K7319" s="28">
        <v>301.9</v>
      </c>
      <c r="L7319" s="28">
        <v>6.17</v>
      </c>
      <c r="M7319" s="28" t="s">
        <v>48</v>
      </c>
      <c r="N7319" s="28">
        <v>41.53</v>
      </c>
    </row>
    <row r="7320">
      <c r="A7320" s="28">
        <v>7319.0</v>
      </c>
      <c r="B7320" s="28">
        <v>16.0</v>
      </c>
      <c r="C7320" s="28" t="s">
        <v>52</v>
      </c>
      <c r="D7320" s="28">
        <v>4.25</v>
      </c>
      <c r="E7320" s="28">
        <v>1.97</v>
      </c>
      <c r="F7320" s="28">
        <v>4.72</v>
      </c>
      <c r="G7320" s="28">
        <v>65.86</v>
      </c>
      <c r="H7320" s="28" t="s">
        <v>51</v>
      </c>
      <c r="I7320" s="28">
        <v>4.37</v>
      </c>
      <c r="J7320" s="28">
        <v>5.54</v>
      </c>
      <c r="K7320" s="28">
        <v>270.46</v>
      </c>
      <c r="L7320" s="28">
        <v>8.56</v>
      </c>
      <c r="M7320" s="28" t="s">
        <v>48</v>
      </c>
      <c r="N7320" s="28">
        <v>25.52</v>
      </c>
    </row>
    <row r="7321">
      <c r="A7321" s="28">
        <v>7320.0</v>
      </c>
      <c r="B7321" s="28">
        <v>16.0</v>
      </c>
      <c r="C7321" s="28" t="s">
        <v>49</v>
      </c>
      <c r="D7321" s="28">
        <v>4.13</v>
      </c>
      <c r="E7321" s="28">
        <v>8.06</v>
      </c>
      <c r="F7321" s="28">
        <v>6.98</v>
      </c>
      <c r="G7321" s="28">
        <v>60.26</v>
      </c>
      <c r="H7321" s="28" t="s">
        <v>47</v>
      </c>
      <c r="I7321" s="28">
        <v>0.35</v>
      </c>
      <c r="J7321" s="28">
        <v>6.56</v>
      </c>
      <c r="K7321" s="28">
        <v>270.92</v>
      </c>
      <c r="L7321" s="28">
        <v>7.16</v>
      </c>
      <c r="M7321" s="28" t="s">
        <v>48</v>
      </c>
      <c r="N7321" s="28">
        <v>78.56</v>
      </c>
    </row>
    <row r="7322">
      <c r="A7322" s="28">
        <v>7321.0</v>
      </c>
      <c r="B7322" s="28">
        <v>19.0</v>
      </c>
      <c r="C7322" s="28" t="s">
        <v>44</v>
      </c>
      <c r="D7322" s="28">
        <v>0.16</v>
      </c>
      <c r="E7322" s="28">
        <v>2.78</v>
      </c>
      <c r="F7322" s="28">
        <v>7.23</v>
      </c>
      <c r="G7322" s="28">
        <v>84.92</v>
      </c>
      <c r="H7322" s="28" t="s">
        <v>51</v>
      </c>
      <c r="I7322" s="28">
        <v>2.64</v>
      </c>
      <c r="J7322" s="28">
        <v>5.35</v>
      </c>
      <c r="K7322" s="28">
        <v>321.03</v>
      </c>
      <c r="L7322" s="28">
        <v>2.69</v>
      </c>
      <c r="M7322" s="28" t="s">
        <v>48</v>
      </c>
      <c r="N7322" s="28">
        <v>76.54</v>
      </c>
    </row>
    <row r="7323">
      <c r="A7323" s="28">
        <v>7322.0</v>
      </c>
      <c r="B7323" s="28">
        <v>20.0</v>
      </c>
      <c r="C7323" s="28" t="s">
        <v>49</v>
      </c>
      <c r="D7323" s="28">
        <v>2.26</v>
      </c>
      <c r="E7323" s="28">
        <v>1.26</v>
      </c>
      <c r="F7323" s="28">
        <v>6.12</v>
      </c>
      <c r="G7323" s="28">
        <v>91.84</v>
      </c>
      <c r="H7323" s="28" t="s">
        <v>47</v>
      </c>
      <c r="I7323" s="28">
        <v>2.07</v>
      </c>
      <c r="J7323" s="28">
        <v>5.61</v>
      </c>
      <c r="K7323" s="28">
        <v>288.73</v>
      </c>
      <c r="L7323" s="28">
        <v>5.17</v>
      </c>
      <c r="M7323" s="28" t="s">
        <v>48</v>
      </c>
      <c r="N7323" s="28">
        <v>49.55</v>
      </c>
    </row>
    <row r="7324">
      <c r="A7324" s="28">
        <v>7323.0</v>
      </c>
      <c r="B7324" s="28">
        <v>20.0</v>
      </c>
      <c r="C7324" s="28" t="s">
        <v>49</v>
      </c>
      <c r="D7324" s="28">
        <v>0.43</v>
      </c>
      <c r="E7324" s="28">
        <v>9.2</v>
      </c>
      <c r="F7324" s="28">
        <v>7.46</v>
      </c>
      <c r="G7324" s="28">
        <v>98.28</v>
      </c>
      <c r="H7324" s="28" t="s">
        <v>47</v>
      </c>
      <c r="I7324" s="28">
        <v>4.6</v>
      </c>
      <c r="J7324" s="28">
        <v>4.51</v>
      </c>
      <c r="K7324" s="28">
        <v>311.34</v>
      </c>
      <c r="L7324" s="28">
        <v>2.88</v>
      </c>
      <c r="M7324" s="28" t="s">
        <v>48</v>
      </c>
      <c r="N7324" s="28">
        <v>107.783654995454</v>
      </c>
    </row>
    <row r="7325">
      <c r="A7325" s="28">
        <v>7324.0</v>
      </c>
      <c r="B7325" s="28">
        <v>19.0</v>
      </c>
      <c r="C7325" s="28" t="s">
        <v>44</v>
      </c>
      <c r="D7325" s="28">
        <v>7.2</v>
      </c>
      <c r="E7325" s="28">
        <v>9.02</v>
      </c>
      <c r="F7325" s="28">
        <v>7.73</v>
      </c>
      <c r="G7325" s="28">
        <v>77.64</v>
      </c>
      <c r="H7325" s="28" t="s">
        <v>45</v>
      </c>
      <c r="I7325" s="28">
        <v>2.03</v>
      </c>
      <c r="J7325" s="28">
        <v>12.2</v>
      </c>
      <c r="K7325" s="28">
        <v>238.41</v>
      </c>
      <c r="L7325" s="28">
        <v>17.13</v>
      </c>
      <c r="M7325" s="28" t="s">
        <v>46</v>
      </c>
      <c r="N7325" s="28">
        <v>87.2338910505293</v>
      </c>
    </row>
    <row r="7326">
      <c r="A7326" s="28">
        <v>7325.0</v>
      </c>
      <c r="B7326" s="28">
        <v>23.0</v>
      </c>
      <c r="C7326" s="28" t="s">
        <v>49</v>
      </c>
      <c r="D7326" s="28">
        <v>5.8</v>
      </c>
      <c r="E7326" s="28">
        <v>2.97</v>
      </c>
      <c r="F7326" s="28">
        <v>7.92</v>
      </c>
      <c r="G7326" s="28">
        <v>71.19</v>
      </c>
      <c r="H7326" s="28" t="s">
        <v>51</v>
      </c>
      <c r="I7326" s="28">
        <v>2.98</v>
      </c>
      <c r="J7326" s="28">
        <v>8.42</v>
      </c>
      <c r="K7326" s="28">
        <v>258.16</v>
      </c>
      <c r="L7326" s="28">
        <v>16.38</v>
      </c>
      <c r="M7326" s="28" t="s">
        <v>46</v>
      </c>
      <c r="N7326" s="28">
        <v>50.72</v>
      </c>
    </row>
    <row r="7327">
      <c r="A7327" s="28">
        <v>7326.0</v>
      </c>
      <c r="B7327" s="28">
        <v>22.0</v>
      </c>
      <c r="C7327" s="28" t="s">
        <v>44</v>
      </c>
      <c r="D7327" s="28">
        <v>7.97</v>
      </c>
      <c r="E7327" s="28">
        <v>8.02</v>
      </c>
      <c r="F7327" s="28">
        <v>6.51</v>
      </c>
      <c r="G7327" s="28">
        <v>94.56</v>
      </c>
      <c r="H7327" s="28" t="s">
        <v>51</v>
      </c>
      <c r="I7327" s="28">
        <v>3.46</v>
      </c>
      <c r="J7327" s="28">
        <v>9.03</v>
      </c>
      <c r="K7327" s="28">
        <v>233.17</v>
      </c>
      <c r="L7327" s="28">
        <v>14.98</v>
      </c>
      <c r="M7327" s="28" t="s">
        <v>46</v>
      </c>
      <c r="N7327" s="28">
        <v>76.7742131674914</v>
      </c>
    </row>
    <row r="7328">
      <c r="A7328" s="28">
        <v>7327.0</v>
      </c>
      <c r="B7328" s="28">
        <v>24.0</v>
      </c>
      <c r="C7328" s="28" t="s">
        <v>49</v>
      </c>
      <c r="D7328" s="28">
        <v>2.42</v>
      </c>
      <c r="E7328" s="28">
        <v>1.43</v>
      </c>
      <c r="F7328" s="28">
        <v>7.96</v>
      </c>
      <c r="G7328" s="28">
        <v>93.78</v>
      </c>
      <c r="H7328" s="28" t="s">
        <v>45</v>
      </c>
      <c r="I7328" s="28">
        <v>0.1</v>
      </c>
      <c r="J7328" s="28">
        <v>5.04</v>
      </c>
      <c r="K7328" s="28">
        <v>289.01</v>
      </c>
      <c r="L7328" s="28">
        <v>5.87</v>
      </c>
      <c r="M7328" s="28" t="s">
        <v>48</v>
      </c>
      <c r="N7328" s="28">
        <v>63.93</v>
      </c>
    </row>
    <row r="7329">
      <c r="A7329" s="28">
        <v>7328.0</v>
      </c>
      <c r="B7329" s="28">
        <v>22.0</v>
      </c>
      <c r="C7329" s="28" t="s">
        <v>44</v>
      </c>
      <c r="D7329" s="28">
        <v>7.03</v>
      </c>
      <c r="E7329" s="28">
        <v>3.57</v>
      </c>
      <c r="F7329" s="28">
        <v>4.13</v>
      </c>
      <c r="G7329" s="28">
        <v>84.99</v>
      </c>
      <c r="H7329" s="28" t="s">
        <v>51</v>
      </c>
      <c r="I7329" s="28">
        <v>2.95</v>
      </c>
      <c r="J7329" s="28">
        <v>12.81</v>
      </c>
      <c r="K7329" s="28">
        <v>236.87</v>
      </c>
      <c r="L7329" s="28">
        <v>16.08</v>
      </c>
      <c r="M7329" s="28" t="s">
        <v>46</v>
      </c>
      <c r="N7329" s="28">
        <v>25.56</v>
      </c>
    </row>
    <row r="7330">
      <c r="A7330" s="28">
        <v>7329.0</v>
      </c>
      <c r="B7330" s="28">
        <v>16.0</v>
      </c>
      <c r="C7330" s="28" t="s">
        <v>44</v>
      </c>
      <c r="D7330" s="28">
        <v>4.82</v>
      </c>
      <c r="E7330" s="28">
        <v>6.61</v>
      </c>
      <c r="F7330" s="28">
        <v>7.4</v>
      </c>
      <c r="G7330" s="28">
        <v>70.93</v>
      </c>
      <c r="H7330" s="28" t="s">
        <v>45</v>
      </c>
      <c r="I7330" s="28">
        <v>2.59</v>
      </c>
      <c r="J7330" s="28">
        <v>8.23</v>
      </c>
      <c r="K7330" s="28">
        <v>256.1</v>
      </c>
      <c r="L7330" s="28">
        <v>8.54</v>
      </c>
      <c r="M7330" s="28" t="s">
        <v>48</v>
      </c>
      <c r="N7330" s="28">
        <v>61.29</v>
      </c>
    </row>
    <row r="7331">
      <c r="A7331" s="28">
        <v>7330.0</v>
      </c>
      <c r="B7331" s="28">
        <v>22.0</v>
      </c>
      <c r="C7331" s="28" t="s">
        <v>44</v>
      </c>
      <c r="D7331" s="28">
        <v>3.63</v>
      </c>
      <c r="E7331" s="28">
        <v>7.87</v>
      </c>
      <c r="F7331" s="28">
        <v>5.18</v>
      </c>
      <c r="G7331" s="28">
        <v>96.34</v>
      </c>
      <c r="H7331" s="28" t="s">
        <v>47</v>
      </c>
      <c r="I7331" s="28">
        <v>2.97</v>
      </c>
      <c r="J7331" s="28">
        <v>7.48</v>
      </c>
      <c r="K7331" s="28">
        <v>284.31</v>
      </c>
      <c r="L7331" s="28">
        <v>15.01</v>
      </c>
      <c r="M7331" s="28" t="s">
        <v>50</v>
      </c>
      <c r="N7331" s="28">
        <v>87.89</v>
      </c>
    </row>
    <row r="7332">
      <c r="A7332" s="28">
        <v>7331.0</v>
      </c>
      <c r="B7332" s="28">
        <v>16.0</v>
      </c>
      <c r="C7332" s="28" t="s">
        <v>44</v>
      </c>
      <c r="D7332" s="28">
        <v>1.78</v>
      </c>
      <c r="E7332" s="28">
        <v>1.09</v>
      </c>
      <c r="F7332" s="28">
        <v>5.35</v>
      </c>
      <c r="G7332" s="28">
        <v>67.14</v>
      </c>
      <c r="H7332" s="28" t="s">
        <v>47</v>
      </c>
      <c r="I7332" s="28">
        <v>0.38</v>
      </c>
      <c r="J7332" s="28">
        <v>6.58</v>
      </c>
      <c r="K7332" s="28">
        <v>289.19</v>
      </c>
      <c r="L7332" s="28">
        <v>4.09</v>
      </c>
      <c r="M7332" s="28" t="s">
        <v>48</v>
      </c>
      <c r="N7332" s="28">
        <v>53.99</v>
      </c>
    </row>
    <row r="7333">
      <c r="A7333" s="28">
        <v>7332.0</v>
      </c>
      <c r="B7333" s="28">
        <v>22.0</v>
      </c>
      <c r="C7333" s="28" t="s">
        <v>49</v>
      </c>
      <c r="D7333" s="28">
        <v>5.91</v>
      </c>
      <c r="E7333" s="28">
        <v>3.94</v>
      </c>
      <c r="F7333" s="28">
        <v>4.46</v>
      </c>
      <c r="G7333" s="28">
        <v>61.75</v>
      </c>
      <c r="H7333" s="28" t="s">
        <v>45</v>
      </c>
      <c r="I7333" s="28">
        <v>0.28</v>
      </c>
      <c r="J7333" s="28">
        <v>7.48</v>
      </c>
      <c r="K7333" s="28">
        <v>251.3</v>
      </c>
      <c r="L7333" s="28">
        <v>13.34</v>
      </c>
      <c r="M7333" s="28" t="s">
        <v>46</v>
      </c>
      <c r="N7333" s="28">
        <v>29.98</v>
      </c>
    </row>
    <row r="7334">
      <c r="A7334" s="28">
        <v>7333.0</v>
      </c>
      <c r="B7334" s="28">
        <v>23.0</v>
      </c>
      <c r="C7334" s="28" t="s">
        <v>44</v>
      </c>
      <c r="D7334" s="28">
        <v>7.23</v>
      </c>
      <c r="E7334" s="28">
        <v>2.93</v>
      </c>
      <c r="F7334" s="28">
        <v>4.96</v>
      </c>
      <c r="G7334" s="28">
        <v>91.86</v>
      </c>
      <c r="H7334" s="28" t="s">
        <v>51</v>
      </c>
      <c r="I7334" s="28">
        <v>0.89</v>
      </c>
      <c r="J7334" s="28">
        <v>11.9</v>
      </c>
      <c r="K7334" s="28">
        <v>242.03</v>
      </c>
      <c r="L7334" s="28">
        <v>20.2</v>
      </c>
      <c r="M7334" s="28" t="s">
        <v>46</v>
      </c>
      <c r="N7334" s="28">
        <v>27.86</v>
      </c>
    </row>
    <row r="7335">
      <c r="A7335" s="28">
        <v>7334.0</v>
      </c>
      <c r="B7335" s="28">
        <v>24.0</v>
      </c>
      <c r="C7335" s="28" t="s">
        <v>44</v>
      </c>
      <c r="D7335" s="28">
        <v>1.88</v>
      </c>
      <c r="E7335" s="28">
        <v>9.99</v>
      </c>
      <c r="F7335" s="28">
        <v>8.96</v>
      </c>
      <c r="G7335" s="28">
        <v>82.55</v>
      </c>
      <c r="H7335" s="28" t="s">
        <v>51</v>
      </c>
      <c r="I7335" s="28">
        <v>4.35</v>
      </c>
      <c r="J7335" s="28">
        <v>4.37</v>
      </c>
      <c r="K7335" s="28">
        <v>298.7</v>
      </c>
      <c r="L7335" s="28">
        <v>2.53</v>
      </c>
      <c r="M7335" s="28" t="s">
        <v>48</v>
      </c>
      <c r="N7335" s="28">
        <v>100.0</v>
      </c>
    </row>
    <row r="7336">
      <c r="A7336" s="28">
        <v>7335.0</v>
      </c>
      <c r="B7336" s="28">
        <v>18.0</v>
      </c>
      <c r="C7336" s="28" t="s">
        <v>49</v>
      </c>
      <c r="D7336" s="28">
        <v>1.4</v>
      </c>
      <c r="E7336" s="28">
        <v>7.04</v>
      </c>
      <c r="F7336" s="28">
        <v>6.08</v>
      </c>
      <c r="G7336" s="28">
        <v>69.86</v>
      </c>
      <c r="H7336" s="28" t="s">
        <v>47</v>
      </c>
      <c r="I7336" s="28">
        <v>1.78</v>
      </c>
      <c r="J7336" s="28">
        <v>4.34</v>
      </c>
      <c r="K7336" s="28">
        <v>306.2</v>
      </c>
      <c r="L7336" s="28">
        <v>6.02</v>
      </c>
      <c r="M7336" s="28" t="s">
        <v>48</v>
      </c>
      <c r="N7336" s="28">
        <v>86.21</v>
      </c>
    </row>
    <row r="7337">
      <c r="A7337" s="28">
        <v>7336.0</v>
      </c>
      <c r="B7337" s="28">
        <v>19.0</v>
      </c>
      <c r="C7337" s="28" t="s">
        <v>49</v>
      </c>
      <c r="D7337" s="28">
        <v>5.57</v>
      </c>
      <c r="E7337" s="28">
        <v>4.65</v>
      </c>
      <c r="F7337" s="28">
        <v>8.64</v>
      </c>
      <c r="G7337" s="28">
        <v>86.84</v>
      </c>
      <c r="H7337" s="28" t="s">
        <v>51</v>
      </c>
      <c r="I7337" s="28">
        <v>2.17</v>
      </c>
      <c r="J7337" s="28">
        <v>7.92</v>
      </c>
      <c r="K7337" s="28">
        <v>250.43</v>
      </c>
      <c r="L7337" s="28">
        <v>9.24</v>
      </c>
      <c r="M7337" s="28" t="s">
        <v>46</v>
      </c>
      <c r="N7337" s="28">
        <v>61.3800166233293</v>
      </c>
    </row>
    <row r="7338">
      <c r="A7338" s="28">
        <v>7337.0</v>
      </c>
      <c r="B7338" s="28">
        <v>19.0</v>
      </c>
      <c r="C7338" s="28" t="s">
        <v>49</v>
      </c>
      <c r="D7338" s="28">
        <v>7.82</v>
      </c>
      <c r="E7338" s="28">
        <v>1.68</v>
      </c>
      <c r="F7338" s="28">
        <v>4.81</v>
      </c>
      <c r="G7338" s="28">
        <v>90.67</v>
      </c>
      <c r="H7338" s="28" t="s">
        <v>45</v>
      </c>
      <c r="I7338" s="28">
        <v>1.95</v>
      </c>
      <c r="J7338" s="28">
        <v>9.59</v>
      </c>
      <c r="K7338" s="28">
        <v>207.62</v>
      </c>
      <c r="L7338" s="28">
        <v>14.92</v>
      </c>
      <c r="M7338" s="28" t="s">
        <v>46</v>
      </c>
      <c r="N7338" s="28">
        <v>14.13</v>
      </c>
    </row>
    <row r="7339">
      <c r="A7339" s="28">
        <v>7338.0</v>
      </c>
      <c r="B7339" s="28">
        <v>24.0</v>
      </c>
      <c r="C7339" s="28" t="s">
        <v>49</v>
      </c>
      <c r="D7339" s="28">
        <v>6.0</v>
      </c>
      <c r="E7339" s="28">
        <v>6.39</v>
      </c>
      <c r="F7339" s="28">
        <v>5.02</v>
      </c>
      <c r="G7339" s="28">
        <v>93.78</v>
      </c>
      <c r="H7339" s="28" t="s">
        <v>45</v>
      </c>
      <c r="I7339" s="28">
        <v>3.57</v>
      </c>
      <c r="J7339" s="28">
        <v>8.81</v>
      </c>
      <c r="K7339" s="28">
        <v>241.26</v>
      </c>
      <c r="L7339" s="28">
        <v>14.53</v>
      </c>
      <c r="M7339" s="28" t="s">
        <v>46</v>
      </c>
      <c r="N7339" s="28">
        <v>55.16</v>
      </c>
    </row>
    <row r="7340">
      <c r="A7340" s="28">
        <v>7339.0</v>
      </c>
      <c r="B7340" s="28">
        <v>22.0</v>
      </c>
      <c r="C7340" s="28" t="s">
        <v>49</v>
      </c>
      <c r="D7340" s="28">
        <v>2.28</v>
      </c>
      <c r="E7340" s="28">
        <v>6.78</v>
      </c>
      <c r="F7340" s="28">
        <v>6.79</v>
      </c>
      <c r="G7340" s="28">
        <v>71.29</v>
      </c>
      <c r="H7340" s="28" t="s">
        <v>45</v>
      </c>
      <c r="I7340" s="28">
        <v>1.3</v>
      </c>
      <c r="J7340" s="28">
        <v>3.75</v>
      </c>
      <c r="K7340" s="28">
        <v>293.08</v>
      </c>
      <c r="L7340" s="28">
        <v>4.75</v>
      </c>
      <c r="M7340" s="28" t="s">
        <v>48</v>
      </c>
      <c r="N7340" s="28">
        <v>88.59</v>
      </c>
    </row>
    <row r="7341">
      <c r="A7341" s="28">
        <v>7340.0</v>
      </c>
      <c r="B7341" s="28">
        <v>18.0</v>
      </c>
      <c r="C7341" s="28" t="s">
        <v>44</v>
      </c>
      <c r="D7341" s="28">
        <v>3.36</v>
      </c>
      <c r="E7341" s="28">
        <v>8.35</v>
      </c>
      <c r="F7341" s="28">
        <v>5.75</v>
      </c>
      <c r="G7341" s="28">
        <v>61.02</v>
      </c>
      <c r="H7341" s="28" t="s">
        <v>47</v>
      </c>
      <c r="I7341" s="28">
        <v>0.34</v>
      </c>
      <c r="J7341" s="28">
        <v>8.58</v>
      </c>
      <c r="K7341" s="28">
        <v>272.79</v>
      </c>
      <c r="L7341" s="28">
        <v>12.24</v>
      </c>
      <c r="M7341" s="28" t="s">
        <v>50</v>
      </c>
      <c r="N7341" s="28">
        <v>80.26</v>
      </c>
    </row>
    <row r="7342">
      <c r="A7342" s="28">
        <v>7341.0</v>
      </c>
      <c r="B7342" s="28">
        <v>20.0</v>
      </c>
      <c r="C7342" s="28" t="s">
        <v>44</v>
      </c>
      <c r="D7342" s="28">
        <v>3.07</v>
      </c>
      <c r="E7342" s="28">
        <v>3.6</v>
      </c>
      <c r="F7342" s="28">
        <v>7.22</v>
      </c>
      <c r="G7342" s="28">
        <v>80.4</v>
      </c>
      <c r="H7342" s="28" t="s">
        <v>51</v>
      </c>
      <c r="I7342" s="28">
        <v>1.89</v>
      </c>
      <c r="J7342" s="28">
        <v>5.6</v>
      </c>
      <c r="K7342" s="28">
        <v>288.01</v>
      </c>
      <c r="L7342" s="28">
        <v>7.66</v>
      </c>
      <c r="M7342" s="28" t="s">
        <v>48</v>
      </c>
      <c r="N7342" s="28">
        <v>65.61</v>
      </c>
    </row>
    <row r="7343">
      <c r="A7343" s="28">
        <v>7342.0</v>
      </c>
      <c r="B7343" s="28">
        <v>22.0</v>
      </c>
      <c r="C7343" s="28" t="s">
        <v>52</v>
      </c>
      <c r="D7343" s="28">
        <v>6.82</v>
      </c>
      <c r="E7343" s="28">
        <v>9.83</v>
      </c>
      <c r="F7343" s="28">
        <v>6.11</v>
      </c>
      <c r="G7343" s="28">
        <v>94.24</v>
      </c>
      <c r="H7343" s="28" t="s">
        <v>47</v>
      </c>
      <c r="I7343" s="28">
        <v>3.64</v>
      </c>
      <c r="J7343" s="28">
        <v>11.09</v>
      </c>
      <c r="K7343" s="28">
        <v>223.52</v>
      </c>
      <c r="L7343" s="28">
        <v>16.82</v>
      </c>
      <c r="M7343" s="28" t="s">
        <v>46</v>
      </c>
      <c r="N7343" s="28">
        <v>81.2704626531709</v>
      </c>
    </row>
    <row r="7344">
      <c r="A7344" s="28">
        <v>7343.0</v>
      </c>
      <c r="B7344" s="28">
        <v>23.0</v>
      </c>
      <c r="C7344" s="28" t="s">
        <v>44</v>
      </c>
      <c r="D7344" s="28">
        <v>6.17</v>
      </c>
      <c r="E7344" s="28">
        <v>4.96</v>
      </c>
      <c r="F7344" s="28">
        <v>8.06</v>
      </c>
      <c r="G7344" s="28">
        <v>68.31</v>
      </c>
      <c r="H7344" s="28" t="s">
        <v>51</v>
      </c>
      <c r="I7344" s="28">
        <v>4.57</v>
      </c>
      <c r="J7344" s="28">
        <v>8.65</v>
      </c>
      <c r="K7344" s="28">
        <v>226.59</v>
      </c>
      <c r="L7344" s="28">
        <v>12.2</v>
      </c>
      <c r="M7344" s="28" t="s">
        <v>46</v>
      </c>
      <c r="N7344" s="28">
        <v>59.74</v>
      </c>
    </row>
    <row r="7345">
      <c r="A7345" s="28">
        <v>7344.0</v>
      </c>
      <c r="B7345" s="28">
        <v>16.0</v>
      </c>
      <c r="C7345" s="28" t="s">
        <v>44</v>
      </c>
      <c r="D7345" s="28">
        <v>4.71</v>
      </c>
      <c r="E7345" s="28">
        <v>3.66</v>
      </c>
      <c r="F7345" s="28">
        <v>6.16</v>
      </c>
      <c r="G7345" s="28">
        <v>76.85</v>
      </c>
      <c r="H7345" s="28" t="s">
        <v>51</v>
      </c>
      <c r="I7345" s="28">
        <v>0.25</v>
      </c>
      <c r="J7345" s="28">
        <v>6.76</v>
      </c>
      <c r="K7345" s="28">
        <v>270.43</v>
      </c>
      <c r="L7345" s="28">
        <v>8.37</v>
      </c>
      <c r="M7345" s="28" t="s">
        <v>48</v>
      </c>
      <c r="N7345" s="28">
        <v>56.47</v>
      </c>
    </row>
    <row r="7346">
      <c r="A7346" s="28">
        <v>7345.0</v>
      </c>
      <c r="B7346" s="28">
        <v>17.0</v>
      </c>
      <c r="C7346" s="28" t="s">
        <v>44</v>
      </c>
      <c r="D7346" s="28">
        <v>2.2</v>
      </c>
      <c r="E7346" s="28">
        <v>4.14</v>
      </c>
      <c r="F7346" s="28">
        <v>6.86</v>
      </c>
      <c r="G7346" s="28">
        <v>70.26</v>
      </c>
      <c r="H7346" s="28" t="s">
        <v>47</v>
      </c>
      <c r="I7346" s="28">
        <v>4.05</v>
      </c>
      <c r="J7346" s="28">
        <v>6.77</v>
      </c>
      <c r="K7346" s="28">
        <v>290.48</v>
      </c>
      <c r="L7346" s="28">
        <v>4.37</v>
      </c>
      <c r="M7346" s="28" t="s">
        <v>48</v>
      </c>
      <c r="N7346" s="28">
        <v>65.97</v>
      </c>
    </row>
    <row r="7347">
      <c r="A7347" s="28">
        <v>7346.0</v>
      </c>
      <c r="B7347" s="28">
        <v>22.0</v>
      </c>
      <c r="C7347" s="28" t="s">
        <v>44</v>
      </c>
      <c r="D7347" s="28">
        <v>7.5</v>
      </c>
      <c r="E7347" s="28">
        <v>5.68</v>
      </c>
      <c r="F7347" s="28">
        <v>5.61</v>
      </c>
      <c r="G7347" s="28">
        <v>60.53</v>
      </c>
      <c r="H7347" s="28" t="s">
        <v>47</v>
      </c>
      <c r="I7347" s="28">
        <v>0.33</v>
      </c>
      <c r="J7347" s="28">
        <v>11.62</v>
      </c>
      <c r="K7347" s="28">
        <v>233.46</v>
      </c>
      <c r="L7347" s="28">
        <v>15.19</v>
      </c>
      <c r="M7347" s="28" t="s">
        <v>46</v>
      </c>
      <c r="N7347" s="28">
        <v>35.09</v>
      </c>
    </row>
    <row r="7348">
      <c r="A7348" s="28">
        <v>7347.0</v>
      </c>
      <c r="B7348" s="28">
        <v>17.0</v>
      </c>
      <c r="C7348" s="28" t="s">
        <v>49</v>
      </c>
      <c r="D7348" s="28">
        <v>5.23</v>
      </c>
      <c r="E7348" s="28">
        <v>9.43</v>
      </c>
      <c r="F7348" s="28">
        <v>7.52</v>
      </c>
      <c r="G7348" s="28">
        <v>95.94</v>
      </c>
      <c r="H7348" s="28" t="s">
        <v>45</v>
      </c>
      <c r="I7348" s="28">
        <v>1.65</v>
      </c>
      <c r="J7348" s="28">
        <v>7.32</v>
      </c>
      <c r="K7348" s="28">
        <v>252.03</v>
      </c>
      <c r="L7348" s="28">
        <v>10.12</v>
      </c>
      <c r="M7348" s="28" t="s">
        <v>46</v>
      </c>
      <c r="N7348" s="28">
        <v>111.449774003093</v>
      </c>
    </row>
    <row r="7349">
      <c r="A7349" s="28">
        <v>7348.0</v>
      </c>
      <c r="B7349" s="28">
        <v>22.0</v>
      </c>
      <c r="C7349" s="28" t="s">
        <v>49</v>
      </c>
      <c r="D7349" s="28">
        <v>7.76</v>
      </c>
      <c r="E7349" s="28">
        <v>7.62</v>
      </c>
      <c r="F7349" s="28">
        <v>7.27</v>
      </c>
      <c r="G7349" s="28">
        <v>65.4</v>
      </c>
      <c r="H7349" s="28" t="s">
        <v>45</v>
      </c>
      <c r="I7349" s="28">
        <v>0.11</v>
      </c>
      <c r="J7349" s="28">
        <v>11.82</v>
      </c>
      <c r="K7349" s="28">
        <v>232.53</v>
      </c>
      <c r="L7349" s="28">
        <v>19.86</v>
      </c>
      <c r="M7349" s="28" t="s">
        <v>46</v>
      </c>
      <c r="N7349" s="28">
        <v>53.8381829766748</v>
      </c>
    </row>
    <row r="7350">
      <c r="A7350" s="28">
        <v>7349.0</v>
      </c>
      <c r="B7350" s="28">
        <v>24.0</v>
      </c>
      <c r="C7350" s="28" t="s">
        <v>52</v>
      </c>
      <c r="D7350" s="28">
        <v>4.64</v>
      </c>
      <c r="E7350" s="28">
        <v>6.19</v>
      </c>
      <c r="F7350" s="28">
        <v>5.99</v>
      </c>
      <c r="G7350" s="28">
        <v>90.67</v>
      </c>
      <c r="H7350" s="28" t="s">
        <v>45</v>
      </c>
      <c r="I7350" s="28">
        <v>4.56</v>
      </c>
      <c r="J7350" s="28">
        <v>5.67</v>
      </c>
      <c r="K7350" s="28">
        <v>277.89</v>
      </c>
      <c r="L7350" s="28">
        <v>10.6</v>
      </c>
      <c r="M7350" s="28" t="s">
        <v>48</v>
      </c>
      <c r="N7350" s="28">
        <v>69.82</v>
      </c>
    </row>
    <row r="7351">
      <c r="A7351" s="28">
        <v>7350.0</v>
      </c>
      <c r="B7351" s="28">
        <v>17.0</v>
      </c>
      <c r="C7351" s="28" t="s">
        <v>49</v>
      </c>
      <c r="D7351" s="28">
        <v>6.57</v>
      </c>
      <c r="E7351" s="28">
        <v>2.47</v>
      </c>
      <c r="F7351" s="28">
        <v>5.38</v>
      </c>
      <c r="G7351" s="28">
        <v>73.86</v>
      </c>
      <c r="H7351" s="28" t="s">
        <v>47</v>
      </c>
      <c r="I7351" s="28">
        <v>3.53</v>
      </c>
      <c r="J7351" s="28">
        <v>8.45</v>
      </c>
      <c r="K7351" s="28">
        <v>255.44</v>
      </c>
      <c r="L7351" s="28">
        <v>11.52</v>
      </c>
      <c r="M7351" s="28" t="s">
        <v>46</v>
      </c>
      <c r="N7351" s="28">
        <v>23.07</v>
      </c>
    </row>
    <row r="7352">
      <c r="A7352" s="28">
        <v>7351.0</v>
      </c>
      <c r="B7352" s="28">
        <v>22.0</v>
      </c>
      <c r="C7352" s="28" t="s">
        <v>44</v>
      </c>
      <c r="D7352" s="28">
        <v>6.5</v>
      </c>
      <c r="E7352" s="28">
        <v>2.34</v>
      </c>
      <c r="F7352" s="28">
        <v>7.07</v>
      </c>
      <c r="G7352" s="28">
        <v>71.11</v>
      </c>
      <c r="H7352" s="28" t="s">
        <v>47</v>
      </c>
      <c r="I7352" s="28">
        <v>1.85</v>
      </c>
      <c r="J7352" s="28">
        <v>11.14</v>
      </c>
      <c r="K7352" s="28">
        <v>235.52</v>
      </c>
      <c r="L7352" s="28">
        <v>14.5</v>
      </c>
      <c r="M7352" s="28" t="s">
        <v>46</v>
      </c>
      <c r="N7352" s="28">
        <v>37.87</v>
      </c>
    </row>
    <row r="7353">
      <c r="A7353" s="28">
        <v>7352.0</v>
      </c>
      <c r="B7353" s="28">
        <v>19.0</v>
      </c>
      <c r="C7353" s="28" t="s">
        <v>44</v>
      </c>
      <c r="D7353" s="28">
        <v>2.7</v>
      </c>
      <c r="E7353" s="28">
        <v>5.52</v>
      </c>
      <c r="F7353" s="28">
        <v>8.72</v>
      </c>
      <c r="G7353" s="28">
        <v>97.64</v>
      </c>
      <c r="H7353" s="28" t="s">
        <v>45</v>
      </c>
      <c r="I7353" s="28">
        <v>1.89</v>
      </c>
      <c r="J7353" s="28">
        <v>5.75</v>
      </c>
      <c r="K7353" s="28">
        <v>283.38</v>
      </c>
      <c r="L7353" s="28">
        <v>6.86</v>
      </c>
      <c r="M7353" s="28" t="s">
        <v>48</v>
      </c>
      <c r="N7353" s="28">
        <v>91.07</v>
      </c>
    </row>
    <row r="7354">
      <c r="A7354" s="28">
        <v>7353.0</v>
      </c>
      <c r="B7354" s="28">
        <v>17.0</v>
      </c>
      <c r="C7354" s="28" t="s">
        <v>52</v>
      </c>
      <c r="D7354" s="28">
        <v>7.71</v>
      </c>
      <c r="E7354" s="28">
        <v>7.56</v>
      </c>
      <c r="F7354" s="28">
        <v>4.66</v>
      </c>
      <c r="G7354" s="28">
        <v>86.29</v>
      </c>
      <c r="H7354" s="28" t="s">
        <v>45</v>
      </c>
      <c r="I7354" s="28">
        <v>3.2</v>
      </c>
      <c r="J7354" s="28">
        <v>9.73</v>
      </c>
      <c r="K7354" s="28">
        <v>229.18</v>
      </c>
      <c r="L7354" s="28">
        <v>22.3</v>
      </c>
      <c r="M7354" s="28" t="s">
        <v>50</v>
      </c>
      <c r="N7354" s="28">
        <v>53.3688506099103</v>
      </c>
    </row>
    <row r="7355">
      <c r="A7355" s="28">
        <v>7354.0</v>
      </c>
      <c r="B7355" s="28">
        <v>22.0</v>
      </c>
      <c r="C7355" s="28" t="s">
        <v>44</v>
      </c>
      <c r="D7355" s="28">
        <v>0.18</v>
      </c>
      <c r="E7355" s="28">
        <v>7.76</v>
      </c>
      <c r="F7355" s="28">
        <v>8.0</v>
      </c>
      <c r="G7355" s="28">
        <v>87.48</v>
      </c>
      <c r="H7355" s="28" t="s">
        <v>51</v>
      </c>
      <c r="I7355" s="28">
        <v>0.45</v>
      </c>
      <c r="J7355" s="28">
        <v>3.71</v>
      </c>
      <c r="K7355" s="28">
        <v>336.55</v>
      </c>
      <c r="L7355" s="28">
        <v>2.14</v>
      </c>
      <c r="M7355" s="28" t="s">
        <v>48</v>
      </c>
      <c r="N7355" s="28">
        <v>108.547587880121</v>
      </c>
    </row>
    <row r="7356">
      <c r="A7356" s="28">
        <v>7355.0</v>
      </c>
      <c r="B7356" s="28">
        <v>20.0</v>
      </c>
      <c r="C7356" s="28" t="s">
        <v>44</v>
      </c>
      <c r="D7356" s="28">
        <v>6.15</v>
      </c>
      <c r="E7356" s="28">
        <v>3.03</v>
      </c>
      <c r="F7356" s="28">
        <v>6.71</v>
      </c>
      <c r="G7356" s="28">
        <v>90.39</v>
      </c>
      <c r="H7356" s="28" t="s">
        <v>51</v>
      </c>
      <c r="I7356" s="28">
        <v>0.73</v>
      </c>
      <c r="J7356" s="28">
        <v>9.48</v>
      </c>
      <c r="K7356" s="28">
        <v>234.67</v>
      </c>
      <c r="L7356" s="28">
        <v>14.87</v>
      </c>
      <c r="M7356" s="28" t="s">
        <v>46</v>
      </c>
      <c r="N7356" s="28">
        <v>48.65</v>
      </c>
    </row>
    <row r="7357">
      <c r="A7357" s="28">
        <v>7356.0</v>
      </c>
      <c r="B7357" s="28">
        <v>16.0</v>
      </c>
      <c r="C7357" s="28" t="s">
        <v>49</v>
      </c>
      <c r="D7357" s="28">
        <v>7.72</v>
      </c>
      <c r="E7357" s="28">
        <v>1.9</v>
      </c>
      <c r="F7357" s="28">
        <v>6.63</v>
      </c>
      <c r="G7357" s="28">
        <v>73.64</v>
      </c>
      <c r="H7357" s="28" t="s">
        <v>51</v>
      </c>
      <c r="I7357" s="28">
        <v>4.24</v>
      </c>
      <c r="J7357" s="28">
        <v>11.89</v>
      </c>
      <c r="K7357" s="28">
        <v>215.9</v>
      </c>
      <c r="L7357" s="28">
        <v>15.54</v>
      </c>
      <c r="M7357" s="28" t="s">
        <v>46</v>
      </c>
      <c r="N7357" s="28">
        <v>21.57</v>
      </c>
    </row>
    <row r="7358">
      <c r="A7358" s="28">
        <v>7357.0</v>
      </c>
      <c r="B7358" s="28">
        <v>20.0</v>
      </c>
      <c r="C7358" s="28" t="s">
        <v>49</v>
      </c>
      <c r="D7358" s="28">
        <v>2.71</v>
      </c>
      <c r="E7358" s="28">
        <v>4.46</v>
      </c>
      <c r="F7358" s="28">
        <v>8.81</v>
      </c>
      <c r="G7358" s="28">
        <v>82.55</v>
      </c>
      <c r="H7358" s="28" t="s">
        <v>47</v>
      </c>
      <c r="I7358" s="28">
        <v>1.01</v>
      </c>
      <c r="J7358" s="28">
        <v>4.07</v>
      </c>
      <c r="K7358" s="28">
        <v>296.17</v>
      </c>
      <c r="L7358" s="28">
        <v>7.54</v>
      </c>
      <c r="M7358" s="28" t="s">
        <v>48</v>
      </c>
      <c r="N7358" s="28">
        <v>72.63</v>
      </c>
    </row>
    <row r="7359">
      <c r="A7359" s="28">
        <v>7358.0</v>
      </c>
      <c r="B7359" s="28">
        <v>18.0</v>
      </c>
      <c r="C7359" s="28" t="s">
        <v>44</v>
      </c>
      <c r="D7359" s="28">
        <v>5.18</v>
      </c>
      <c r="E7359" s="28">
        <v>9.26</v>
      </c>
      <c r="F7359" s="28">
        <v>7.03</v>
      </c>
      <c r="G7359" s="28">
        <v>70.81</v>
      </c>
      <c r="H7359" s="28" t="s">
        <v>47</v>
      </c>
      <c r="I7359" s="28">
        <v>3.63</v>
      </c>
      <c r="J7359" s="28">
        <v>10.28</v>
      </c>
      <c r="K7359" s="28">
        <v>251.18</v>
      </c>
      <c r="L7359" s="28">
        <v>15.67</v>
      </c>
      <c r="M7359" s="28" t="s">
        <v>46</v>
      </c>
      <c r="N7359" s="28">
        <v>86.8884867364403</v>
      </c>
    </row>
    <row r="7360">
      <c r="A7360" s="28">
        <v>7359.0</v>
      </c>
      <c r="B7360" s="28">
        <v>22.0</v>
      </c>
      <c r="C7360" s="28" t="s">
        <v>49</v>
      </c>
      <c r="D7360" s="28">
        <v>4.5</v>
      </c>
      <c r="E7360" s="28">
        <v>5.91</v>
      </c>
      <c r="F7360" s="28">
        <v>8.15</v>
      </c>
      <c r="G7360" s="28">
        <v>93.38</v>
      </c>
      <c r="H7360" s="28" t="s">
        <v>45</v>
      </c>
      <c r="I7360" s="28">
        <v>1.13</v>
      </c>
      <c r="J7360" s="28">
        <v>5.79</v>
      </c>
      <c r="K7360" s="28">
        <v>272.59</v>
      </c>
      <c r="L7360" s="28">
        <v>9.34</v>
      </c>
      <c r="M7360" s="28" t="s">
        <v>48</v>
      </c>
      <c r="N7360" s="28">
        <v>77.37</v>
      </c>
    </row>
    <row r="7361">
      <c r="A7361" s="28">
        <v>7360.0</v>
      </c>
      <c r="B7361" s="28">
        <v>21.0</v>
      </c>
      <c r="C7361" s="28" t="s">
        <v>52</v>
      </c>
      <c r="D7361" s="28">
        <v>6.09</v>
      </c>
      <c r="E7361" s="28">
        <v>3.88</v>
      </c>
      <c r="F7361" s="28">
        <v>6.57</v>
      </c>
      <c r="G7361" s="28">
        <v>83.97</v>
      </c>
      <c r="H7361" s="28" t="s">
        <v>45</v>
      </c>
      <c r="I7361" s="28">
        <v>0.44</v>
      </c>
      <c r="J7361" s="28">
        <v>9.36</v>
      </c>
      <c r="K7361" s="28">
        <v>241.07</v>
      </c>
      <c r="L7361" s="28">
        <v>15.05</v>
      </c>
      <c r="M7361" s="28" t="s">
        <v>46</v>
      </c>
      <c r="N7361" s="28">
        <v>44.42</v>
      </c>
    </row>
    <row r="7362">
      <c r="A7362" s="28">
        <v>7361.0</v>
      </c>
      <c r="B7362" s="28">
        <v>23.0</v>
      </c>
      <c r="C7362" s="28" t="s">
        <v>44</v>
      </c>
      <c r="D7362" s="28">
        <v>6.93</v>
      </c>
      <c r="E7362" s="28">
        <v>3.91</v>
      </c>
      <c r="F7362" s="28">
        <v>5.25</v>
      </c>
      <c r="G7362" s="28">
        <v>69.74</v>
      </c>
      <c r="H7362" s="28" t="s">
        <v>45</v>
      </c>
      <c r="I7362" s="28">
        <v>4.5</v>
      </c>
      <c r="J7362" s="28">
        <v>11.48</v>
      </c>
      <c r="K7362" s="28">
        <v>240.36</v>
      </c>
      <c r="L7362" s="28">
        <v>17.29</v>
      </c>
      <c r="M7362" s="28" t="s">
        <v>46</v>
      </c>
      <c r="N7362" s="28">
        <v>27.61</v>
      </c>
    </row>
    <row r="7363">
      <c r="A7363" s="28">
        <v>7362.0</v>
      </c>
      <c r="B7363" s="28">
        <v>20.0</v>
      </c>
      <c r="C7363" s="28" t="s">
        <v>49</v>
      </c>
      <c r="D7363" s="28">
        <v>4.82</v>
      </c>
      <c r="E7363" s="28">
        <v>2.19</v>
      </c>
      <c r="F7363" s="28">
        <v>7.47</v>
      </c>
      <c r="G7363" s="28">
        <v>95.99</v>
      </c>
      <c r="H7363" s="28" t="s">
        <v>45</v>
      </c>
      <c r="I7363" s="28">
        <v>4.51</v>
      </c>
      <c r="J7363" s="28">
        <v>7.54</v>
      </c>
      <c r="K7363" s="28">
        <v>257.06</v>
      </c>
      <c r="L7363" s="28">
        <v>11.14</v>
      </c>
      <c r="M7363" s="28" t="s">
        <v>48</v>
      </c>
      <c r="N7363" s="28">
        <v>48.64</v>
      </c>
    </row>
    <row r="7364">
      <c r="A7364" s="28">
        <v>7363.0</v>
      </c>
      <c r="B7364" s="28">
        <v>17.0</v>
      </c>
      <c r="C7364" s="28" t="s">
        <v>44</v>
      </c>
      <c r="D7364" s="28">
        <v>6.53</v>
      </c>
      <c r="E7364" s="28">
        <v>5.26</v>
      </c>
      <c r="F7364" s="28">
        <v>8.62</v>
      </c>
      <c r="G7364" s="28">
        <v>83.23</v>
      </c>
      <c r="H7364" s="28" t="s">
        <v>47</v>
      </c>
      <c r="I7364" s="28">
        <v>3.03</v>
      </c>
      <c r="J7364" s="28">
        <v>12.08</v>
      </c>
      <c r="K7364" s="28">
        <v>231.59</v>
      </c>
      <c r="L7364" s="28">
        <v>18.42</v>
      </c>
      <c r="M7364" s="28" t="s">
        <v>46</v>
      </c>
      <c r="N7364" s="28">
        <v>54.7</v>
      </c>
    </row>
    <row r="7365">
      <c r="A7365" s="28">
        <v>7364.0</v>
      </c>
      <c r="B7365" s="28">
        <v>24.0</v>
      </c>
      <c r="C7365" s="28" t="s">
        <v>49</v>
      </c>
      <c r="D7365" s="28">
        <v>2.5</v>
      </c>
      <c r="E7365" s="28">
        <v>8.12</v>
      </c>
      <c r="F7365" s="28">
        <v>8.21</v>
      </c>
      <c r="G7365" s="28">
        <v>79.8</v>
      </c>
      <c r="H7365" s="28" t="s">
        <v>45</v>
      </c>
      <c r="I7365" s="28">
        <v>2.31</v>
      </c>
      <c r="J7365" s="28">
        <v>7.28</v>
      </c>
      <c r="K7365" s="28">
        <v>291.46</v>
      </c>
      <c r="L7365" s="28">
        <v>5.79</v>
      </c>
      <c r="M7365" s="28" t="s">
        <v>48</v>
      </c>
      <c r="N7365" s="28">
        <v>100.0</v>
      </c>
    </row>
    <row r="7366">
      <c r="A7366" s="28">
        <v>7365.0</v>
      </c>
      <c r="B7366" s="28">
        <v>23.0</v>
      </c>
      <c r="C7366" s="28" t="s">
        <v>49</v>
      </c>
      <c r="D7366" s="28">
        <v>1.83</v>
      </c>
      <c r="E7366" s="28">
        <v>9.72</v>
      </c>
      <c r="F7366" s="28">
        <v>4.99</v>
      </c>
      <c r="G7366" s="28">
        <v>61.38</v>
      </c>
      <c r="H7366" s="28" t="s">
        <v>51</v>
      </c>
      <c r="I7366" s="28">
        <v>2.76</v>
      </c>
      <c r="J7366" s="28">
        <v>4.96</v>
      </c>
      <c r="K7366" s="28">
        <v>285.91</v>
      </c>
      <c r="L7366" s="28">
        <v>3.48</v>
      </c>
      <c r="M7366" s="28" t="s">
        <v>50</v>
      </c>
      <c r="N7366" s="28">
        <v>94.91</v>
      </c>
    </row>
    <row r="7367">
      <c r="A7367" s="28">
        <v>7366.0</v>
      </c>
      <c r="B7367" s="28">
        <v>21.0</v>
      </c>
      <c r="C7367" s="28" t="s">
        <v>52</v>
      </c>
      <c r="D7367" s="28">
        <v>3.45</v>
      </c>
      <c r="E7367" s="28">
        <v>5.51</v>
      </c>
      <c r="F7367" s="28">
        <v>5.58</v>
      </c>
      <c r="G7367" s="28">
        <v>96.39</v>
      </c>
      <c r="H7367" s="28" t="s">
        <v>51</v>
      </c>
      <c r="I7367" s="28">
        <v>2.04</v>
      </c>
      <c r="J7367" s="28">
        <v>5.37</v>
      </c>
      <c r="K7367" s="28">
        <v>283.16</v>
      </c>
      <c r="L7367" s="28">
        <v>7.87</v>
      </c>
      <c r="M7367" s="28" t="s">
        <v>48</v>
      </c>
      <c r="N7367" s="28">
        <v>68.19</v>
      </c>
    </row>
    <row r="7368">
      <c r="A7368" s="28">
        <v>7367.0</v>
      </c>
      <c r="B7368" s="28">
        <v>22.0</v>
      </c>
      <c r="C7368" s="28" t="s">
        <v>44</v>
      </c>
      <c r="D7368" s="28">
        <v>5.42</v>
      </c>
      <c r="E7368" s="28">
        <v>2.5</v>
      </c>
      <c r="F7368" s="28">
        <v>6.58</v>
      </c>
      <c r="G7368" s="28">
        <v>98.09</v>
      </c>
      <c r="H7368" s="28" t="s">
        <v>45</v>
      </c>
      <c r="I7368" s="28">
        <v>3.79</v>
      </c>
      <c r="J7368" s="28">
        <v>6.64</v>
      </c>
      <c r="K7368" s="28">
        <v>252.62</v>
      </c>
      <c r="L7368" s="28">
        <v>10.7</v>
      </c>
      <c r="M7368" s="28" t="s">
        <v>46</v>
      </c>
      <c r="N7368" s="28">
        <v>48.04</v>
      </c>
    </row>
    <row r="7369">
      <c r="A7369" s="28">
        <v>7368.0</v>
      </c>
      <c r="B7369" s="28">
        <v>24.0</v>
      </c>
      <c r="C7369" s="28" t="s">
        <v>44</v>
      </c>
      <c r="D7369" s="28">
        <v>1.5</v>
      </c>
      <c r="E7369" s="28">
        <v>7.15</v>
      </c>
      <c r="F7369" s="28">
        <v>6.86</v>
      </c>
      <c r="G7369" s="28">
        <v>82.5</v>
      </c>
      <c r="H7369" s="28" t="s">
        <v>45</v>
      </c>
      <c r="I7369" s="28">
        <v>3.77</v>
      </c>
      <c r="J7369" s="28">
        <v>6.51</v>
      </c>
      <c r="K7369" s="28">
        <v>288.39</v>
      </c>
      <c r="L7369" s="28">
        <v>-0.32</v>
      </c>
      <c r="M7369" s="28" t="s">
        <v>48</v>
      </c>
      <c r="N7369" s="28">
        <v>95.91</v>
      </c>
    </row>
    <row r="7370">
      <c r="A7370" s="28">
        <v>7369.0</v>
      </c>
      <c r="B7370" s="28">
        <v>22.0</v>
      </c>
      <c r="C7370" s="28" t="s">
        <v>44</v>
      </c>
      <c r="D7370" s="28">
        <v>5.44</v>
      </c>
      <c r="E7370" s="28">
        <v>7.81</v>
      </c>
      <c r="F7370" s="28">
        <v>4.97</v>
      </c>
      <c r="G7370" s="28">
        <v>77.7</v>
      </c>
      <c r="H7370" s="28" t="s">
        <v>47</v>
      </c>
      <c r="I7370" s="28">
        <v>4.09</v>
      </c>
      <c r="J7370" s="28">
        <v>7.41</v>
      </c>
      <c r="K7370" s="28">
        <v>257.72</v>
      </c>
      <c r="L7370" s="28">
        <v>10.4</v>
      </c>
      <c r="M7370" s="28" t="s">
        <v>50</v>
      </c>
      <c r="N7370" s="28">
        <v>67.7735654972978</v>
      </c>
    </row>
    <row r="7371">
      <c r="A7371" s="28">
        <v>7370.0</v>
      </c>
      <c r="B7371" s="28">
        <v>18.0</v>
      </c>
      <c r="C7371" s="28" t="s">
        <v>49</v>
      </c>
      <c r="D7371" s="28">
        <v>3.15</v>
      </c>
      <c r="E7371" s="28">
        <v>1.65</v>
      </c>
      <c r="F7371" s="28">
        <v>5.15</v>
      </c>
      <c r="G7371" s="28">
        <v>74.38</v>
      </c>
      <c r="H7371" s="28" t="s">
        <v>47</v>
      </c>
      <c r="I7371" s="28">
        <v>2.61</v>
      </c>
      <c r="J7371" s="28">
        <v>5.5</v>
      </c>
      <c r="K7371" s="28">
        <v>284.99</v>
      </c>
      <c r="L7371" s="28">
        <v>3.21</v>
      </c>
      <c r="M7371" s="28" t="s">
        <v>48</v>
      </c>
      <c r="N7371" s="28">
        <v>40.38</v>
      </c>
    </row>
    <row r="7372">
      <c r="A7372" s="28">
        <v>7371.0</v>
      </c>
      <c r="B7372" s="28">
        <v>21.0</v>
      </c>
      <c r="C7372" s="28" t="s">
        <v>44</v>
      </c>
      <c r="D7372" s="28">
        <v>6.36</v>
      </c>
      <c r="E7372" s="28">
        <v>8.65</v>
      </c>
      <c r="F7372" s="28">
        <v>7.79</v>
      </c>
      <c r="G7372" s="28">
        <v>70.72</v>
      </c>
      <c r="H7372" s="28" t="s">
        <v>45</v>
      </c>
      <c r="I7372" s="28">
        <v>4.01</v>
      </c>
      <c r="J7372" s="28">
        <v>7.41</v>
      </c>
      <c r="K7372" s="28">
        <v>220.16</v>
      </c>
      <c r="L7372" s="28">
        <v>12.6</v>
      </c>
      <c r="M7372" s="28" t="s">
        <v>46</v>
      </c>
      <c r="N7372" s="28">
        <v>84.419654925749</v>
      </c>
    </row>
    <row r="7373">
      <c r="A7373" s="28">
        <v>7372.0</v>
      </c>
      <c r="B7373" s="28">
        <v>22.0</v>
      </c>
      <c r="C7373" s="28" t="s">
        <v>44</v>
      </c>
      <c r="D7373" s="28">
        <v>0.29</v>
      </c>
      <c r="E7373" s="28">
        <v>8.46</v>
      </c>
      <c r="F7373" s="28">
        <v>7.65</v>
      </c>
      <c r="G7373" s="28">
        <v>82.98</v>
      </c>
      <c r="H7373" s="28" t="s">
        <v>51</v>
      </c>
      <c r="I7373" s="28">
        <v>0.78</v>
      </c>
      <c r="J7373" s="28">
        <v>1.38</v>
      </c>
      <c r="K7373" s="28">
        <v>316.01</v>
      </c>
      <c r="L7373" s="28">
        <v>2.55</v>
      </c>
      <c r="M7373" s="28" t="s">
        <v>48</v>
      </c>
      <c r="N7373" s="28">
        <v>109.622385856771</v>
      </c>
    </row>
    <row r="7374">
      <c r="A7374" s="28">
        <v>7373.0</v>
      </c>
      <c r="B7374" s="28">
        <v>17.0</v>
      </c>
      <c r="C7374" s="28" t="s">
        <v>44</v>
      </c>
      <c r="D7374" s="28">
        <v>5.34</v>
      </c>
      <c r="E7374" s="28">
        <v>5.25</v>
      </c>
      <c r="F7374" s="28">
        <v>8.2</v>
      </c>
      <c r="G7374" s="28">
        <v>65.12</v>
      </c>
      <c r="H7374" s="28" t="s">
        <v>51</v>
      </c>
      <c r="I7374" s="28">
        <v>0.15</v>
      </c>
      <c r="J7374" s="28">
        <v>7.49</v>
      </c>
      <c r="K7374" s="28">
        <v>256.02</v>
      </c>
      <c r="L7374" s="28">
        <v>11.86</v>
      </c>
      <c r="M7374" s="28" t="s">
        <v>46</v>
      </c>
      <c r="N7374" s="28">
        <v>60.72</v>
      </c>
    </row>
    <row r="7375">
      <c r="A7375" s="28">
        <v>7374.0</v>
      </c>
      <c r="B7375" s="28">
        <v>18.0</v>
      </c>
      <c r="C7375" s="28" t="s">
        <v>44</v>
      </c>
      <c r="D7375" s="28">
        <v>5.2</v>
      </c>
      <c r="E7375" s="28">
        <v>6.04</v>
      </c>
      <c r="F7375" s="28">
        <v>8.66</v>
      </c>
      <c r="G7375" s="28">
        <v>96.77</v>
      </c>
      <c r="H7375" s="28" t="s">
        <v>47</v>
      </c>
      <c r="I7375" s="28">
        <v>3.24</v>
      </c>
      <c r="J7375" s="28">
        <v>10.56</v>
      </c>
      <c r="K7375" s="28">
        <v>258.53</v>
      </c>
      <c r="L7375" s="28">
        <v>13.35</v>
      </c>
      <c r="M7375" s="28" t="s">
        <v>46</v>
      </c>
      <c r="N7375" s="28">
        <v>71.12</v>
      </c>
    </row>
    <row r="7376">
      <c r="A7376" s="28">
        <v>7375.0</v>
      </c>
      <c r="B7376" s="28">
        <v>19.0</v>
      </c>
      <c r="C7376" s="28" t="s">
        <v>44</v>
      </c>
      <c r="D7376" s="28">
        <v>7.53</v>
      </c>
      <c r="E7376" s="28">
        <v>7.42</v>
      </c>
      <c r="F7376" s="28">
        <v>5.54</v>
      </c>
      <c r="G7376" s="28">
        <v>67.04</v>
      </c>
      <c r="H7376" s="28" t="s">
        <v>51</v>
      </c>
      <c r="I7376" s="28">
        <v>0.53</v>
      </c>
      <c r="J7376" s="28">
        <v>12.43</v>
      </c>
      <c r="K7376" s="28">
        <v>211.45</v>
      </c>
      <c r="L7376" s="28">
        <v>17.2</v>
      </c>
      <c r="M7376" s="28" t="s">
        <v>50</v>
      </c>
      <c r="N7376" s="28">
        <v>56.2913149170572</v>
      </c>
    </row>
    <row r="7377">
      <c r="A7377" s="28">
        <v>7376.0</v>
      </c>
      <c r="B7377" s="28">
        <v>21.0</v>
      </c>
      <c r="C7377" s="28" t="s">
        <v>49</v>
      </c>
      <c r="D7377" s="28">
        <v>5.71</v>
      </c>
      <c r="E7377" s="28">
        <v>7.09</v>
      </c>
      <c r="F7377" s="28">
        <v>8.3</v>
      </c>
      <c r="G7377" s="28">
        <v>89.82</v>
      </c>
      <c r="H7377" s="28" t="s">
        <v>47</v>
      </c>
      <c r="I7377" s="28">
        <v>2.75</v>
      </c>
      <c r="J7377" s="28">
        <v>10.56</v>
      </c>
      <c r="K7377" s="28">
        <v>255.02</v>
      </c>
      <c r="L7377" s="28">
        <v>14.27</v>
      </c>
      <c r="M7377" s="28" t="s">
        <v>46</v>
      </c>
      <c r="N7377" s="28">
        <v>85.1071710006314</v>
      </c>
    </row>
    <row r="7378">
      <c r="A7378" s="28">
        <v>7377.0</v>
      </c>
      <c r="B7378" s="28">
        <v>16.0</v>
      </c>
      <c r="C7378" s="28" t="s">
        <v>44</v>
      </c>
      <c r="D7378" s="28">
        <v>6.37</v>
      </c>
      <c r="E7378" s="28">
        <v>1.15</v>
      </c>
      <c r="F7378" s="28">
        <v>7.33</v>
      </c>
      <c r="G7378" s="28">
        <v>72.28</v>
      </c>
      <c r="H7378" s="28" t="s">
        <v>45</v>
      </c>
      <c r="I7378" s="28">
        <v>3.61</v>
      </c>
      <c r="J7378" s="28">
        <v>11.51</v>
      </c>
      <c r="K7378" s="28">
        <v>248.69</v>
      </c>
      <c r="L7378" s="28">
        <v>20.96</v>
      </c>
      <c r="M7378" s="28" t="s">
        <v>46</v>
      </c>
      <c r="N7378" s="28">
        <v>20.37</v>
      </c>
    </row>
    <row r="7379">
      <c r="A7379" s="28">
        <v>7378.0</v>
      </c>
      <c r="B7379" s="28">
        <v>24.0</v>
      </c>
      <c r="C7379" s="28" t="s">
        <v>44</v>
      </c>
      <c r="D7379" s="28">
        <v>7.24</v>
      </c>
      <c r="E7379" s="28">
        <v>2.1</v>
      </c>
      <c r="F7379" s="28">
        <v>8.79</v>
      </c>
      <c r="G7379" s="28">
        <v>69.04</v>
      </c>
      <c r="H7379" s="28" t="s">
        <v>45</v>
      </c>
      <c r="I7379" s="28">
        <v>2.04</v>
      </c>
      <c r="J7379" s="28">
        <v>9.17</v>
      </c>
      <c r="K7379" s="28">
        <v>223.74</v>
      </c>
      <c r="L7379" s="28">
        <v>14.74</v>
      </c>
      <c r="M7379" s="28" t="s">
        <v>46</v>
      </c>
      <c r="N7379" s="28">
        <v>25.63</v>
      </c>
    </row>
    <row r="7380">
      <c r="A7380" s="28">
        <v>7379.0</v>
      </c>
      <c r="B7380" s="28">
        <v>20.0</v>
      </c>
      <c r="C7380" s="28" t="s">
        <v>49</v>
      </c>
      <c r="D7380" s="28">
        <v>5.4</v>
      </c>
      <c r="E7380" s="28">
        <v>2.46</v>
      </c>
      <c r="F7380" s="28">
        <v>5.36</v>
      </c>
      <c r="G7380" s="28">
        <v>82.31</v>
      </c>
      <c r="H7380" s="28" t="s">
        <v>47</v>
      </c>
      <c r="I7380" s="28">
        <v>0.22</v>
      </c>
      <c r="J7380" s="28">
        <v>11.3</v>
      </c>
      <c r="K7380" s="28">
        <v>241.21</v>
      </c>
      <c r="L7380" s="28">
        <v>13.72</v>
      </c>
      <c r="M7380" s="28" t="s">
        <v>46</v>
      </c>
      <c r="N7380" s="28">
        <v>34.92</v>
      </c>
    </row>
    <row r="7381">
      <c r="A7381" s="28">
        <v>7380.0</v>
      </c>
      <c r="B7381" s="28">
        <v>22.0</v>
      </c>
      <c r="C7381" s="28" t="s">
        <v>49</v>
      </c>
      <c r="D7381" s="28">
        <v>2.32</v>
      </c>
      <c r="E7381" s="28">
        <v>7.8</v>
      </c>
      <c r="F7381" s="28">
        <v>5.35</v>
      </c>
      <c r="G7381" s="28">
        <v>90.6</v>
      </c>
      <c r="H7381" s="28" t="s">
        <v>47</v>
      </c>
      <c r="I7381" s="28">
        <v>4.44</v>
      </c>
      <c r="J7381" s="28">
        <v>4.48</v>
      </c>
      <c r="K7381" s="28">
        <v>282.37</v>
      </c>
      <c r="L7381" s="28">
        <v>3.99</v>
      </c>
      <c r="M7381" s="28" t="s">
        <v>50</v>
      </c>
      <c r="N7381" s="28">
        <v>89.41</v>
      </c>
    </row>
    <row r="7382">
      <c r="A7382" s="28">
        <v>7381.0</v>
      </c>
      <c r="B7382" s="28">
        <v>24.0</v>
      </c>
      <c r="C7382" s="28" t="s">
        <v>44</v>
      </c>
      <c r="D7382" s="28">
        <v>6.96</v>
      </c>
      <c r="E7382" s="28">
        <v>4.96</v>
      </c>
      <c r="F7382" s="28">
        <v>7.52</v>
      </c>
      <c r="G7382" s="28">
        <v>89.07</v>
      </c>
      <c r="H7382" s="28" t="s">
        <v>45</v>
      </c>
      <c r="I7382" s="28">
        <v>0.22</v>
      </c>
      <c r="J7382" s="28">
        <v>8.71</v>
      </c>
      <c r="K7382" s="28">
        <v>237.77</v>
      </c>
      <c r="L7382" s="28">
        <v>10.99</v>
      </c>
      <c r="M7382" s="28" t="s">
        <v>46</v>
      </c>
      <c r="N7382" s="28">
        <v>59.9681301077573</v>
      </c>
    </row>
    <row r="7383">
      <c r="A7383" s="28">
        <v>7382.0</v>
      </c>
      <c r="B7383" s="28">
        <v>24.0</v>
      </c>
      <c r="C7383" s="28" t="s">
        <v>44</v>
      </c>
      <c r="D7383" s="28">
        <v>5.98</v>
      </c>
      <c r="E7383" s="28">
        <v>5.91</v>
      </c>
      <c r="F7383" s="28">
        <v>8.64</v>
      </c>
      <c r="G7383" s="28">
        <v>69.35</v>
      </c>
      <c r="H7383" s="28" t="s">
        <v>51</v>
      </c>
      <c r="I7383" s="28">
        <v>4.52</v>
      </c>
      <c r="J7383" s="28">
        <v>8.45</v>
      </c>
      <c r="K7383" s="28">
        <v>235.86</v>
      </c>
      <c r="L7383" s="28">
        <v>13.73</v>
      </c>
      <c r="M7383" s="28" t="s">
        <v>46</v>
      </c>
      <c r="N7383" s="28">
        <v>61.36</v>
      </c>
    </row>
    <row r="7384">
      <c r="A7384" s="28">
        <v>7383.0</v>
      </c>
      <c r="B7384" s="28">
        <v>16.0</v>
      </c>
      <c r="C7384" s="28" t="s">
        <v>49</v>
      </c>
      <c r="D7384" s="28">
        <v>3.4</v>
      </c>
      <c r="E7384" s="28">
        <v>7.95</v>
      </c>
      <c r="F7384" s="28">
        <v>8.12</v>
      </c>
      <c r="G7384" s="28">
        <v>73.22</v>
      </c>
      <c r="H7384" s="28" t="s">
        <v>45</v>
      </c>
      <c r="I7384" s="28">
        <v>0.26</v>
      </c>
      <c r="J7384" s="28">
        <v>7.05</v>
      </c>
      <c r="K7384" s="28">
        <v>265.66</v>
      </c>
      <c r="L7384" s="28">
        <v>10.89</v>
      </c>
      <c r="M7384" s="28" t="s">
        <v>48</v>
      </c>
      <c r="N7384" s="28">
        <v>82.45</v>
      </c>
    </row>
    <row r="7385">
      <c r="A7385" s="28">
        <v>7384.0</v>
      </c>
      <c r="B7385" s="28">
        <v>16.0</v>
      </c>
      <c r="C7385" s="28" t="s">
        <v>44</v>
      </c>
      <c r="D7385" s="28">
        <v>5.68</v>
      </c>
      <c r="E7385" s="28">
        <v>4.07</v>
      </c>
      <c r="F7385" s="28">
        <v>7.64</v>
      </c>
      <c r="G7385" s="28">
        <v>94.75</v>
      </c>
      <c r="H7385" s="28" t="s">
        <v>47</v>
      </c>
      <c r="I7385" s="28">
        <v>3.68</v>
      </c>
      <c r="J7385" s="28">
        <v>7.3</v>
      </c>
      <c r="K7385" s="28">
        <v>272.83</v>
      </c>
      <c r="L7385" s="28">
        <v>16.81</v>
      </c>
      <c r="M7385" s="28" t="s">
        <v>46</v>
      </c>
      <c r="N7385" s="28">
        <v>61.39</v>
      </c>
    </row>
    <row r="7386">
      <c r="A7386" s="28">
        <v>7385.0</v>
      </c>
      <c r="B7386" s="28">
        <v>18.0</v>
      </c>
      <c r="C7386" s="28" t="s">
        <v>49</v>
      </c>
      <c r="D7386" s="28">
        <v>6.94</v>
      </c>
      <c r="E7386" s="28">
        <v>7.74</v>
      </c>
      <c r="F7386" s="28">
        <v>5.94</v>
      </c>
      <c r="G7386" s="28">
        <v>88.93</v>
      </c>
      <c r="H7386" s="28" t="s">
        <v>47</v>
      </c>
      <c r="I7386" s="28">
        <v>4.62</v>
      </c>
      <c r="J7386" s="28">
        <v>11.63</v>
      </c>
      <c r="K7386" s="28">
        <v>236.67</v>
      </c>
      <c r="L7386" s="28">
        <v>15.85</v>
      </c>
      <c r="M7386" s="28" t="s">
        <v>50</v>
      </c>
      <c r="N7386" s="28">
        <v>61.3242437974168</v>
      </c>
    </row>
    <row r="7387">
      <c r="A7387" s="28">
        <v>7386.0</v>
      </c>
      <c r="B7387" s="28">
        <v>21.0</v>
      </c>
      <c r="C7387" s="28" t="s">
        <v>44</v>
      </c>
      <c r="D7387" s="28">
        <v>7.81</v>
      </c>
      <c r="E7387" s="28">
        <v>4.98</v>
      </c>
      <c r="F7387" s="28">
        <v>7.59</v>
      </c>
      <c r="G7387" s="28">
        <v>88.51</v>
      </c>
      <c r="H7387" s="28" t="s">
        <v>45</v>
      </c>
      <c r="I7387" s="28">
        <v>4.53</v>
      </c>
      <c r="J7387" s="28">
        <v>10.67</v>
      </c>
      <c r="K7387" s="28">
        <v>223.17</v>
      </c>
      <c r="L7387" s="28">
        <v>16.53</v>
      </c>
      <c r="M7387" s="28" t="s">
        <v>46</v>
      </c>
      <c r="N7387" s="28">
        <v>49.89</v>
      </c>
    </row>
    <row r="7388">
      <c r="A7388" s="28">
        <v>7387.0</v>
      </c>
      <c r="B7388" s="28">
        <v>17.0</v>
      </c>
      <c r="C7388" s="28" t="s">
        <v>44</v>
      </c>
      <c r="D7388" s="28">
        <v>7.62</v>
      </c>
      <c r="E7388" s="28">
        <v>4.39</v>
      </c>
      <c r="F7388" s="28">
        <v>8.01</v>
      </c>
      <c r="G7388" s="28">
        <v>70.76</v>
      </c>
      <c r="H7388" s="28" t="s">
        <v>51</v>
      </c>
      <c r="I7388" s="28">
        <v>4.47</v>
      </c>
      <c r="J7388" s="28">
        <v>11.46</v>
      </c>
      <c r="K7388" s="28">
        <v>221.86</v>
      </c>
      <c r="L7388" s="28">
        <v>19.03</v>
      </c>
      <c r="M7388" s="28" t="s">
        <v>46</v>
      </c>
      <c r="N7388" s="28">
        <v>43.38</v>
      </c>
    </row>
    <row r="7389">
      <c r="A7389" s="28">
        <v>7388.0</v>
      </c>
      <c r="B7389" s="28">
        <v>16.0</v>
      </c>
      <c r="C7389" s="28" t="s">
        <v>44</v>
      </c>
      <c r="D7389" s="28">
        <v>2.6</v>
      </c>
      <c r="E7389" s="28">
        <v>4.0</v>
      </c>
      <c r="F7389" s="28">
        <v>7.77</v>
      </c>
      <c r="G7389" s="28">
        <v>91.68</v>
      </c>
      <c r="H7389" s="28" t="s">
        <v>51</v>
      </c>
      <c r="I7389" s="28">
        <v>4.42</v>
      </c>
      <c r="J7389" s="28">
        <v>7.27</v>
      </c>
      <c r="K7389" s="28">
        <v>284.57</v>
      </c>
      <c r="L7389" s="28">
        <v>10.96</v>
      </c>
      <c r="M7389" s="28" t="s">
        <v>48</v>
      </c>
      <c r="N7389" s="28">
        <v>68.63</v>
      </c>
    </row>
    <row r="7390">
      <c r="A7390" s="28">
        <v>7389.0</v>
      </c>
      <c r="B7390" s="28">
        <v>16.0</v>
      </c>
      <c r="C7390" s="28" t="s">
        <v>49</v>
      </c>
      <c r="D7390" s="28">
        <v>3.37</v>
      </c>
      <c r="E7390" s="28">
        <v>9.68</v>
      </c>
      <c r="F7390" s="28">
        <v>7.38</v>
      </c>
      <c r="G7390" s="28">
        <v>74.34</v>
      </c>
      <c r="H7390" s="28" t="s">
        <v>45</v>
      </c>
      <c r="I7390" s="28">
        <v>2.55</v>
      </c>
      <c r="J7390" s="28">
        <v>8.88</v>
      </c>
      <c r="K7390" s="28">
        <v>297.58</v>
      </c>
      <c r="L7390" s="28">
        <v>7.02</v>
      </c>
      <c r="M7390" s="28" t="s">
        <v>48</v>
      </c>
      <c r="N7390" s="28">
        <v>99.29</v>
      </c>
    </row>
    <row r="7391">
      <c r="A7391" s="28">
        <v>7390.0</v>
      </c>
      <c r="B7391" s="28">
        <v>20.0</v>
      </c>
      <c r="C7391" s="28" t="s">
        <v>49</v>
      </c>
      <c r="D7391" s="28">
        <v>0.88</v>
      </c>
      <c r="E7391" s="28">
        <v>7.95</v>
      </c>
      <c r="F7391" s="28">
        <v>4.24</v>
      </c>
      <c r="G7391" s="28">
        <v>76.06</v>
      </c>
      <c r="H7391" s="28" t="s">
        <v>47</v>
      </c>
      <c r="I7391" s="28">
        <v>2.79</v>
      </c>
      <c r="J7391" s="28">
        <v>5.98</v>
      </c>
      <c r="K7391" s="28">
        <v>317.6</v>
      </c>
      <c r="L7391" s="28">
        <v>5.64</v>
      </c>
      <c r="M7391" s="28" t="s">
        <v>50</v>
      </c>
      <c r="N7391" s="28">
        <v>92.63</v>
      </c>
    </row>
    <row r="7392">
      <c r="A7392" s="28">
        <v>7391.0</v>
      </c>
      <c r="B7392" s="28">
        <v>19.0</v>
      </c>
      <c r="C7392" s="28" t="s">
        <v>44</v>
      </c>
      <c r="D7392" s="28">
        <v>1.98</v>
      </c>
      <c r="E7392" s="28">
        <v>1.18</v>
      </c>
      <c r="F7392" s="28">
        <v>7.3</v>
      </c>
      <c r="G7392" s="28">
        <v>71.5</v>
      </c>
      <c r="H7392" s="28" t="s">
        <v>45</v>
      </c>
      <c r="I7392" s="28">
        <v>3.1</v>
      </c>
      <c r="J7392" s="28">
        <v>5.67</v>
      </c>
      <c r="K7392" s="28">
        <v>320.11</v>
      </c>
      <c r="L7392" s="28">
        <v>9.46</v>
      </c>
      <c r="M7392" s="28" t="s">
        <v>48</v>
      </c>
      <c r="N7392" s="28">
        <v>60.1</v>
      </c>
    </row>
    <row r="7393">
      <c r="A7393" s="28">
        <v>7392.0</v>
      </c>
      <c r="B7393" s="28">
        <v>16.0</v>
      </c>
      <c r="C7393" s="28" t="s">
        <v>49</v>
      </c>
      <c r="D7393" s="28">
        <v>7.06</v>
      </c>
      <c r="E7393" s="28">
        <v>9.62</v>
      </c>
      <c r="F7393" s="28">
        <v>6.39</v>
      </c>
      <c r="G7393" s="28">
        <v>64.86</v>
      </c>
      <c r="H7393" s="28" t="s">
        <v>51</v>
      </c>
      <c r="I7393" s="28">
        <v>4.48</v>
      </c>
      <c r="J7393" s="28">
        <v>13.02</v>
      </c>
      <c r="K7393" s="28">
        <v>239.2</v>
      </c>
      <c r="L7393" s="28">
        <v>16.6</v>
      </c>
      <c r="M7393" s="28" t="s">
        <v>46</v>
      </c>
      <c r="N7393" s="28">
        <v>68.3020599066589</v>
      </c>
    </row>
    <row r="7394">
      <c r="A7394" s="28">
        <v>7393.0</v>
      </c>
      <c r="B7394" s="28">
        <v>19.0</v>
      </c>
      <c r="C7394" s="28" t="s">
        <v>44</v>
      </c>
      <c r="D7394" s="28">
        <v>2.89</v>
      </c>
      <c r="E7394" s="28">
        <v>7.98</v>
      </c>
      <c r="F7394" s="28">
        <v>8.81</v>
      </c>
      <c r="G7394" s="28">
        <v>76.82</v>
      </c>
      <c r="H7394" s="28" t="s">
        <v>51</v>
      </c>
      <c r="I7394" s="28">
        <v>4.19</v>
      </c>
      <c r="J7394" s="28">
        <v>6.54</v>
      </c>
      <c r="K7394" s="28">
        <v>275.76</v>
      </c>
      <c r="L7394" s="28">
        <v>5.29</v>
      </c>
      <c r="M7394" s="28" t="s">
        <v>48</v>
      </c>
      <c r="N7394" s="28">
        <v>96.15</v>
      </c>
    </row>
    <row r="7395">
      <c r="A7395" s="28">
        <v>7394.0</v>
      </c>
      <c r="B7395" s="28">
        <v>18.0</v>
      </c>
      <c r="C7395" s="28" t="s">
        <v>44</v>
      </c>
      <c r="D7395" s="28">
        <v>4.96</v>
      </c>
      <c r="E7395" s="28">
        <v>2.34</v>
      </c>
      <c r="F7395" s="28">
        <v>7.04</v>
      </c>
      <c r="G7395" s="28">
        <v>60.68</v>
      </c>
      <c r="H7395" s="28" t="s">
        <v>47</v>
      </c>
      <c r="I7395" s="28">
        <v>3.91</v>
      </c>
      <c r="J7395" s="28">
        <v>8.64</v>
      </c>
      <c r="K7395" s="28">
        <v>263.19</v>
      </c>
      <c r="L7395" s="28">
        <v>13.33</v>
      </c>
      <c r="M7395" s="28" t="s">
        <v>48</v>
      </c>
      <c r="N7395" s="28">
        <v>42.48</v>
      </c>
    </row>
    <row r="7396">
      <c r="A7396" s="28">
        <v>7395.0</v>
      </c>
      <c r="B7396" s="28">
        <v>17.0</v>
      </c>
      <c r="C7396" s="28" t="s">
        <v>49</v>
      </c>
      <c r="D7396" s="28">
        <v>5.33</v>
      </c>
      <c r="E7396" s="28">
        <v>1.69</v>
      </c>
      <c r="F7396" s="28">
        <v>7.04</v>
      </c>
      <c r="G7396" s="28">
        <v>78.24</v>
      </c>
      <c r="H7396" s="28" t="s">
        <v>45</v>
      </c>
      <c r="I7396" s="28">
        <v>3.38</v>
      </c>
      <c r="J7396" s="28">
        <v>7.12</v>
      </c>
      <c r="K7396" s="28">
        <v>261.53</v>
      </c>
      <c r="L7396" s="28">
        <v>8.86</v>
      </c>
      <c r="M7396" s="28" t="s">
        <v>46</v>
      </c>
      <c r="N7396" s="28">
        <v>52.6554780053678</v>
      </c>
    </row>
    <row r="7397">
      <c r="A7397" s="28">
        <v>7396.0</v>
      </c>
      <c r="B7397" s="28">
        <v>24.0</v>
      </c>
      <c r="C7397" s="28" t="s">
        <v>44</v>
      </c>
      <c r="D7397" s="28">
        <v>6.25</v>
      </c>
      <c r="E7397" s="28">
        <v>3.77</v>
      </c>
      <c r="F7397" s="28">
        <v>8.97</v>
      </c>
      <c r="G7397" s="28">
        <v>89.0</v>
      </c>
      <c r="H7397" s="28" t="s">
        <v>51</v>
      </c>
      <c r="I7397" s="28">
        <v>3.09</v>
      </c>
      <c r="J7397" s="28">
        <v>7.99</v>
      </c>
      <c r="K7397" s="28">
        <v>251.14</v>
      </c>
      <c r="L7397" s="28">
        <v>15.75</v>
      </c>
      <c r="M7397" s="28" t="s">
        <v>46</v>
      </c>
      <c r="N7397" s="28">
        <v>53.27</v>
      </c>
    </row>
    <row r="7398">
      <c r="A7398" s="28">
        <v>7397.0</v>
      </c>
      <c r="B7398" s="28">
        <v>16.0</v>
      </c>
      <c r="C7398" s="28" t="s">
        <v>49</v>
      </c>
      <c r="D7398" s="28">
        <v>1.46</v>
      </c>
      <c r="E7398" s="28">
        <v>6.62</v>
      </c>
      <c r="F7398" s="28">
        <v>4.47</v>
      </c>
      <c r="G7398" s="28">
        <v>98.43</v>
      </c>
      <c r="H7398" s="28" t="s">
        <v>45</v>
      </c>
      <c r="I7398" s="28">
        <v>4.61</v>
      </c>
      <c r="J7398" s="28">
        <v>3.3</v>
      </c>
      <c r="K7398" s="28">
        <v>298.06</v>
      </c>
      <c r="L7398" s="28">
        <v>7.82</v>
      </c>
      <c r="M7398" s="28" t="s">
        <v>48</v>
      </c>
      <c r="N7398" s="28">
        <v>80.27</v>
      </c>
    </row>
    <row r="7399">
      <c r="A7399" s="28">
        <v>7398.0</v>
      </c>
      <c r="B7399" s="28">
        <v>22.0</v>
      </c>
      <c r="C7399" s="28" t="s">
        <v>49</v>
      </c>
      <c r="D7399" s="28">
        <v>2.44</v>
      </c>
      <c r="E7399" s="28">
        <v>6.55</v>
      </c>
      <c r="F7399" s="28">
        <v>5.38</v>
      </c>
      <c r="G7399" s="28">
        <v>63.14</v>
      </c>
      <c r="H7399" s="28" t="s">
        <v>47</v>
      </c>
      <c r="I7399" s="28">
        <v>0.96</v>
      </c>
      <c r="J7399" s="28">
        <v>6.4</v>
      </c>
      <c r="K7399" s="28">
        <v>308.76</v>
      </c>
      <c r="L7399" s="28">
        <v>5.86</v>
      </c>
      <c r="M7399" s="28" t="s">
        <v>48</v>
      </c>
      <c r="N7399" s="28">
        <v>83.08</v>
      </c>
    </row>
    <row r="7400">
      <c r="A7400" s="28">
        <v>7399.0</v>
      </c>
      <c r="B7400" s="28">
        <v>19.0</v>
      </c>
      <c r="C7400" s="28" t="s">
        <v>49</v>
      </c>
      <c r="D7400" s="28">
        <v>3.59</v>
      </c>
      <c r="E7400" s="28">
        <v>3.48</v>
      </c>
      <c r="F7400" s="28">
        <v>7.28</v>
      </c>
      <c r="G7400" s="28">
        <v>71.25</v>
      </c>
      <c r="H7400" s="28" t="s">
        <v>45</v>
      </c>
      <c r="I7400" s="28">
        <v>0.96</v>
      </c>
      <c r="J7400" s="28">
        <v>6.67</v>
      </c>
      <c r="K7400" s="28">
        <v>264.22</v>
      </c>
      <c r="L7400" s="28">
        <v>12.04</v>
      </c>
      <c r="M7400" s="28" t="s">
        <v>48</v>
      </c>
      <c r="N7400" s="28">
        <v>57.16</v>
      </c>
    </row>
    <row r="7401">
      <c r="A7401" s="28">
        <v>7400.0</v>
      </c>
      <c r="B7401" s="28">
        <v>20.0</v>
      </c>
      <c r="C7401" s="28" t="s">
        <v>49</v>
      </c>
      <c r="D7401" s="28">
        <v>2.92</v>
      </c>
      <c r="E7401" s="28">
        <v>5.01</v>
      </c>
      <c r="F7401" s="28">
        <v>5.58</v>
      </c>
      <c r="G7401" s="28">
        <v>79.77</v>
      </c>
      <c r="H7401" s="28" t="s">
        <v>47</v>
      </c>
      <c r="I7401" s="28">
        <v>4.91</v>
      </c>
      <c r="J7401" s="28">
        <v>5.85</v>
      </c>
      <c r="K7401" s="28">
        <v>288.35</v>
      </c>
      <c r="L7401" s="28">
        <v>8.57</v>
      </c>
      <c r="M7401" s="28" t="s">
        <v>48</v>
      </c>
      <c r="N7401" s="28">
        <v>73.55</v>
      </c>
    </row>
    <row r="7402">
      <c r="A7402" s="28">
        <v>7401.0</v>
      </c>
      <c r="B7402" s="28">
        <v>20.0</v>
      </c>
      <c r="C7402" s="28" t="s">
        <v>44</v>
      </c>
      <c r="D7402" s="28">
        <v>7.86</v>
      </c>
      <c r="E7402" s="28">
        <v>2.91</v>
      </c>
      <c r="F7402" s="28">
        <v>5.73</v>
      </c>
      <c r="G7402" s="28">
        <v>66.82</v>
      </c>
      <c r="H7402" s="28" t="s">
        <v>51</v>
      </c>
      <c r="I7402" s="28">
        <v>2.77</v>
      </c>
      <c r="J7402" s="28">
        <v>9.5</v>
      </c>
      <c r="K7402" s="28">
        <v>222.76</v>
      </c>
      <c r="L7402" s="28">
        <v>19.31</v>
      </c>
      <c r="M7402" s="28" t="s">
        <v>46</v>
      </c>
      <c r="N7402" s="28">
        <v>15.06</v>
      </c>
    </row>
    <row r="7403">
      <c r="A7403" s="28">
        <v>7402.0</v>
      </c>
      <c r="B7403" s="28">
        <v>16.0</v>
      </c>
      <c r="C7403" s="28" t="s">
        <v>44</v>
      </c>
      <c r="D7403" s="28">
        <v>6.68</v>
      </c>
      <c r="E7403" s="28">
        <v>1.46</v>
      </c>
      <c r="F7403" s="28">
        <v>8.46</v>
      </c>
      <c r="G7403" s="28">
        <v>64.67</v>
      </c>
      <c r="H7403" s="28" t="s">
        <v>45</v>
      </c>
      <c r="I7403" s="28">
        <v>2.42</v>
      </c>
      <c r="J7403" s="28">
        <v>9.59</v>
      </c>
      <c r="K7403" s="28">
        <v>232.07</v>
      </c>
      <c r="L7403" s="28">
        <v>13.52</v>
      </c>
      <c r="M7403" s="28" t="s">
        <v>46</v>
      </c>
      <c r="N7403" s="28">
        <v>30.22</v>
      </c>
    </row>
    <row r="7404">
      <c r="A7404" s="28">
        <v>7403.0</v>
      </c>
      <c r="B7404" s="28">
        <v>21.0</v>
      </c>
      <c r="C7404" s="28" t="s">
        <v>44</v>
      </c>
      <c r="D7404" s="28">
        <v>3.84</v>
      </c>
      <c r="E7404" s="28">
        <v>5.65</v>
      </c>
      <c r="F7404" s="28">
        <v>6.9</v>
      </c>
      <c r="G7404" s="28">
        <v>78.09</v>
      </c>
      <c r="H7404" s="28" t="s">
        <v>45</v>
      </c>
      <c r="I7404" s="28">
        <v>4.25</v>
      </c>
      <c r="J7404" s="28">
        <v>6.73</v>
      </c>
      <c r="K7404" s="28">
        <v>276.39</v>
      </c>
      <c r="L7404" s="28">
        <v>10.37</v>
      </c>
      <c r="M7404" s="28" t="s">
        <v>48</v>
      </c>
      <c r="N7404" s="28">
        <v>66.45</v>
      </c>
    </row>
    <row r="7405">
      <c r="A7405" s="28">
        <v>7404.0</v>
      </c>
      <c r="B7405" s="28">
        <v>24.0</v>
      </c>
      <c r="C7405" s="28" t="s">
        <v>44</v>
      </c>
      <c r="D7405" s="28">
        <v>7.03</v>
      </c>
      <c r="E7405" s="28">
        <v>4.12</v>
      </c>
      <c r="F7405" s="28">
        <v>4.51</v>
      </c>
      <c r="G7405" s="28">
        <v>83.23</v>
      </c>
      <c r="H7405" s="28" t="s">
        <v>45</v>
      </c>
      <c r="I7405" s="28">
        <v>4.25</v>
      </c>
      <c r="J7405" s="28">
        <v>11.13</v>
      </c>
      <c r="K7405" s="28">
        <v>248.21</v>
      </c>
      <c r="L7405" s="28">
        <v>16.59</v>
      </c>
      <c r="M7405" s="28" t="s">
        <v>46</v>
      </c>
      <c r="N7405" s="28">
        <v>27.12</v>
      </c>
    </row>
    <row r="7406">
      <c r="A7406" s="28">
        <v>7405.0</v>
      </c>
      <c r="B7406" s="28">
        <v>17.0</v>
      </c>
      <c r="C7406" s="28" t="s">
        <v>49</v>
      </c>
      <c r="D7406" s="28">
        <v>2.78</v>
      </c>
      <c r="E7406" s="28">
        <v>5.89</v>
      </c>
      <c r="F7406" s="28">
        <v>5.55</v>
      </c>
      <c r="G7406" s="28">
        <v>92.81</v>
      </c>
      <c r="H7406" s="28" t="s">
        <v>47</v>
      </c>
      <c r="I7406" s="28">
        <v>0.88</v>
      </c>
      <c r="J7406" s="28">
        <v>5.72</v>
      </c>
      <c r="K7406" s="28">
        <v>290.68</v>
      </c>
      <c r="L7406" s="28">
        <v>5.46</v>
      </c>
      <c r="M7406" s="28" t="s">
        <v>48</v>
      </c>
      <c r="N7406" s="28">
        <v>85.16</v>
      </c>
    </row>
    <row r="7407">
      <c r="A7407" s="28">
        <v>7406.0</v>
      </c>
      <c r="B7407" s="28">
        <v>22.0</v>
      </c>
      <c r="C7407" s="28" t="s">
        <v>44</v>
      </c>
      <c r="D7407" s="28">
        <v>6.29</v>
      </c>
      <c r="E7407" s="28">
        <v>9.52</v>
      </c>
      <c r="F7407" s="28">
        <v>4.38</v>
      </c>
      <c r="G7407" s="28">
        <v>99.91</v>
      </c>
      <c r="H7407" s="28" t="s">
        <v>51</v>
      </c>
      <c r="I7407" s="28">
        <v>0.87</v>
      </c>
      <c r="J7407" s="28">
        <v>9.38</v>
      </c>
      <c r="K7407" s="28">
        <v>247.25</v>
      </c>
      <c r="L7407" s="28">
        <v>13.42</v>
      </c>
      <c r="M7407" s="28" t="s">
        <v>50</v>
      </c>
      <c r="N7407" s="28">
        <v>84.9008795211634</v>
      </c>
    </row>
    <row r="7408">
      <c r="A7408" s="28">
        <v>7407.0</v>
      </c>
      <c r="B7408" s="28">
        <v>21.0</v>
      </c>
      <c r="C7408" s="28" t="s">
        <v>49</v>
      </c>
      <c r="D7408" s="28">
        <v>1.79</v>
      </c>
      <c r="E7408" s="28">
        <v>2.29</v>
      </c>
      <c r="F7408" s="28">
        <v>6.78</v>
      </c>
      <c r="G7408" s="28">
        <v>90.97</v>
      </c>
      <c r="H7408" s="28" t="s">
        <v>47</v>
      </c>
      <c r="I7408" s="28">
        <v>3.98</v>
      </c>
      <c r="J7408" s="28">
        <v>4.15</v>
      </c>
      <c r="K7408" s="28">
        <v>278.32</v>
      </c>
      <c r="L7408" s="28">
        <v>5.91</v>
      </c>
      <c r="M7408" s="28" t="s">
        <v>48</v>
      </c>
      <c r="N7408" s="28">
        <v>68.22</v>
      </c>
    </row>
    <row r="7409">
      <c r="A7409" s="28">
        <v>7408.0</v>
      </c>
      <c r="B7409" s="28">
        <v>20.0</v>
      </c>
      <c r="C7409" s="28" t="s">
        <v>44</v>
      </c>
      <c r="D7409" s="28">
        <v>6.18</v>
      </c>
      <c r="E7409" s="28">
        <v>1.02</v>
      </c>
      <c r="F7409" s="28">
        <v>4.87</v>
      </c>
      <c r="G7409" s="28">
        <v>68.85</v>
      </c>
      <c r="H7409" s="28" t="s">
        <v>45</v>
      </c>
      <c r="I7409" s="28">
        <v>3.93</v>
      </c>
      <c r="J7409" s="28">
        <v>7.84</v>
      </c>
      <c r="K7409" s="28">
        <v>255.05</v>
      </c>
      <c r="L7409" s="28">
        <v>10.94</v>
      </c>
      <c r="M7409" s="28" t="s">
        <v>46</v>
      </c>
      <c r="N7409" s="28">
        <v>20.2</v>
      </c>
    </row>
    <row r="7410">
      <c r="A7410" s="28">
        <v>7409.0</v>
      </c>
      <c r="B7410" s="28">
        <v>19.0</v>
      </c>
      <c r="C7410" s="28" t="s">
        <v>49</v>
      </c>
      <c r="D7410" s="28">
        <v>3.65</v>
      </c>
      <c r="E7410" s="28">
        <v>1.69</v>
      </c>
      <c r="F7410" s="28">
        <v>8.29</v>
      </c>
      <c r="G7410" s="28">
        <v>89.92</v>
      </c>
      <c r="H7410" s="28" t="s">
        <v>45</v>
      </c>
      <c r="I7410" s="28">
        <v>1.13</v>
      </c>
      <c r="J7410" s="28">
        <v>6.15</v>
      </c>
      <c r="K7410" s="28">
        <v>272.14</v>
      </c>
      <c r="L7410" s="28">
        <v>6.15</v>
      </c>
      <c r="M7410" s="28" t="s">
        <v>48</v>
      </c>
      <c r="N7410" s="28">
        <v>52.94</v>
      </c>
    </row>
    <row r="7411">
      <c r="A7411" s="28">
        <v>7410.0</v>
      </c>
      <c r="B7411" s="28">
        <v>19.0</v>
      </c>
      <c r="C7411" s="28" t="s">
        <v>49</v>
      </c>
      <c r="D7411" s="28">
        <v>0.86</v>
      </c>
      <c r="E7411" s="28">
        <v>5.16</v>
      </c>
      <c r="F7411" s="28">
        <v>6.89</v>
      </c>
      <c r="G7411" s="28">
        <v>81.49</v>
      </c>
      <c r="H7411" s="28" t="s">
        <v>47</v>
      </c>
      <c r="I7411" s="28">
        <v>4.21</v>
      </c>
      <c r="J7411" s="28">
        <v>2.07</v>
      </c>
      <c r="K7411" s="28">
        <v>315.02</v>
      </c>
      <c r="L7411" s="28">
        <v>-0.23</v>
      </c>
      <c r="M7411" s="28" t="s">
        <v>48</v>
      </c>
      <c r="N7411" s="28">
        <v>81.38</v>
      </c>
    </row>
    <row r="7412">
      <c r="A7412" s="28">
        <v>7411.0</v>
      </c>
      <c r="B7412" s="28">
        <v>21.0</v>
      </c>
      <c r="C7412" s="28" t="s">
        <v>49</v>
      </c>
      <c r="D7412" s="28">
        <v>2.19</v>
      </c>
      <c r="E7412" s="28">
        <v>7.36</v>
      </c>
      <c r="F7412" s="28">
        <v>4.3</v>
      </c>
      <c r="G7412" s="28">
        <v>78.03</v>
      </c>
      <c r="H7412" s="28" t="s">
        <v>47</v>
      </c>
      <c r="I7412" s="28">
        <v>2.4</v>
      </c>
      <c r="J7412" s="28">
        <v>4.21</v>
      </c>
      <c r="K7412" s="28">
        <v>302.92</v>
      </c>
      <c r="L7412" s="28">
        <v>3.84</v>
      </c>
      <c r="M7412" s="28" t="s">
        <v>50</v>
      </c>
      <c r="N7412" s="28">
        <v>85.2367073520186</v>
      </c>
    </row>
    <row r="7413">
      <c r="A7413" s="28">
        <v>7412.0</v>
      </c>
      <c r="B7413" s="28">
        <v>19.0</v>
      </c>
      <c r="C7413" s="28" t="s">
        <v>44</v>
      </c>
      <c r="D7413" s="28">
        <v>3.22</v>
      </c>
      <c r="E7413" s="28">
        <v>6.23</v>
      </c>
      <c r="F7413" s="28">
        <v>5.5</v>
      </c>
      <c r="G7413" s="28">
        <v>97.43</v>
      </c>
      <c r="H7413" s="28" t="s">
        <v>47</v>
      </c>
      <c r="I7413" s="28">
        <v>2.35</v>
      </c>
      <c r="J7413" s="28">
        <v>5.84</v>
      </c>
      <c r="K7413" s="28">
        <v>283.29</v>
      </c>
      <c r="L7413" s="28">
        <v>8.32</v>
      </c>
      <c r="M7413" s="28" t="s">
        <v>48</v>
      </c>
      <c r="N7413" s="28">
        <v>73.26</v>
      </c>
    </row>
    <row r="7414">
      <c r="A7414" s="28">
        <v>7413.0</v>
      </c>
      <c r="B7414" s="28">
        <v>20.0</v>
      </c>
      <c r="C7414" s="28" t="s">
        <v>49</v>
      </c>
      <c r="D7414" s="28">
        <v>5.99</v>
      </c>
      <c r="E7414" s="28">
        <v>5.45</v>
      </c>
      <c r="F7414" s="28">
        <v>7.08</v>
      </c>
      <c r="G7414" s="28">
        <v>88.08</v>
      </c>
      <c r="H7414" s="28" t="s">
        <v>47</v>
      </c>
      <c r="I7414" s="28">
        <v>4.93</v>
      </c>
      <c r="J7414" s="28">
        <v>7.72</v>
      </c>
      <c r="K7414" s="28">
        <v>228.11</v>
      </c>
      <c r="L7414" s="28">
        <v>11.83</v>
      </c>
      <c r="M7414" s="28" t="s">
        <v>46</v>
      </c>
      <c r="N7414" s="28">
        <v>53.68</v>
      </c>
    </row>
    <row r="7415">
      <c r="A7415" s="28">
        <v>7414.0</v>
      </c>
      <c r="B7415" s="28">
        <v>21.0</v>
      </c>
      <c r="C7415" s="28" t="s">
        <v>44</v>
      </c>
      <c r="D7415" s="28">
        <v>0.58</v>
      </c>
      <c r="E7415" s="28">
        <v>4.19</v>
      </c>
      <c r="F7415" s="28">
        <v>5.68</v>
      </c>
      <c r="G7415" s="28">
        <v>87.27</v>
      </c>
      <c r="H7415" s="28" t="s">
        <v>47</v>
      </c>
      <c r="I7415" s="28">
        <v>2.6</v>
      </c>
      <c r="J7415" s="28">
        <v>4.9</v>
      </c>
      <c r="K7415" s="28">
        <v>327.21</v>
      </c>
      <c r="L7415" s="28">
        <v>5.88</v>
      </c>
      <c r="M7415" s="28" t="s">
        <v>48</v>
      </c>
      <c r="N7415" s="28">
        <v>69.4920064503441</v>
      </c>
    </row>
    <row r="7416">
      <c r="A7416" s="28">
        <v>7415.0</v>
      </c>
      <c r="B7416" s="28">
        <v>20.0</v>
      </c>
      <c r="C7416" s="28" t="s">
        <v>44</v>
      </c>
      <c r="D7416" s="28">
        <v>5.28</v>
      </c>
      <c r="E7416" s="28">
        <v>3.79</v>
      </c>
      <c r="F7416" s="28">
        <v>6.57</v>
      </c>
      <c r="G7416" s="28">
        <v>60.47</v>
      </c>
      <c r="H7416" s="28" t="s">
        <v>45</v>
      </c>
      <c r="I7416" s="28">
        <v>0.69</v>
      </c>
      <c r="J7416" s="28">
        <v>7.68</v>
      </c>
      <c r="K7416" s="28">
        <v>274.69</v>
      </c>
      <c r="L7416" s="28">
        <v>8.87</v>
      </c>
      <c r="M7416" s="28" t="s">
        <v>46</v>
      </c>
      <c r="N7416" s="28">
        <v>38.06</v>
      </c>
    </row>
    <row r="7417">
      <c r="A7417" s="28">
        <v>7416.0</v>
      </c>
      <c r="B7417" s="28">
        <v>22.0</v>
      </c>
      <c r="C7417" s="28" t="s">
        <v>44</v>
      </c>
      <c r="D7417" s="28">
        <v>5.73</v>
      </c>
      <c r="E7417" s="28">
        <v>4.39</v>
      </c>
      <c r="F7417" s="28">
        <v>8.55</v>
      </c>
      <c r="G7417" s="28">
        <v>94.6</v>
      </c>
      <c r="H7417" s="28" t="s">
        <v>45</v>
      </c>
      <c r="I7417" s="28">
        <v>1.4</v>
      </c>
      <c r="J7417" s="28">
        <v>9.81</v>
      </c>
      <c r="K7417" s="28">
        <v>259.37</v>
      </c>
      <c r="L7417" s="28">
        <v>14.53</v>
      </c>
      <c r="M7417" s="28" t="s">
        <v>46</v>
      </c>
      <c r="N7417" s="28">
        <v>70.63</v>
      </c>
    </row>
    <row r="7418">
      <c r="A7418" s="28">
        <v>7417.0</v>
      </c>
      <c r="B7418" s="28">
        <v>24.0</v>
      </c>
      <c r="C7418" s="28" t="s">
        <v>49</v>
      </c>
      <c r="D7418" s="28">
        <v>5.23</v>
      </c>
      <c r="E7418" s="28">
        <v>6.5</v>
      </c>
      <c r="F7418" s="28">
        <v>5.75</v>
      </c>
      <c r="G7418" s="28">
        <v>91.73</v>
      </c>
      <c r="H7418" s="28" t="s">
        <v>45</v>
      </c>
      <c r="I7418" s="28">
        <v>1.67</v>
      </c>
      <c r="J7418" s="28">
        <v>9.45</v>
      </c>
      <c r="K7418" s="28">
        <v>249.98</v>
      </c>
      <c r="L7418" s="28">
        <v>11.84</v>
      </c>
      <c r="M7418" s="28" t="s">
        <v>46</v>
      </c>
      <c r="N7418" s="28">
        <v>56.71</v>
      </c>
    </row>
    <row r="7419">
      <c r="A7419" s="28">
        <v>7418.0</v>
      </c>
      <c r="B7419" s="28">
        <v>22.0</v>
      </c>
      <c r="C7419" s="28" t="s">
        <v>44</v>
      </c>
      <c r="D7419" s="28">
        <v>6.09</v>
      </c>
      <c r="E7419" s="28">
        <v>2.51</v>
      </c>
      <c r="F7419" s="28">
        <v>5.68</v>
      </c>
      <c r="G7419" s="28">
        <v>71.96</v>
      </c>
      <c r="H7419" s="28" t="s">
        <v>47</v>
      </c>
      <c r="I7419" s="28">
        <v>4.79</v>
      </c>
      <c r="J7419" s="28">
        <v>9.33</v>
      </c>
      <c r="K7419" s="28">
        <v>259.22</v>
      </c>
      <c r="L7419" s="28">
        <v>13.59</v>
      </c>
      <c r="M7419" s="28" t="s">
        <v>46</v>
      </c>
      <c r="N7419" s="28">
        <v>29.14</v>
      </c>
    </row>
    <row r="7420">
      <c r="A7420" s="28">
        <v>7419.0</v>
      </c>
      <c r="B7420" s="28">
        <v>22.0</v>
      </c>
      <c r="C7420" s="28" t="s">
        <v>49</v>
      </c>
      <c r="D7420" s="28">
        <v>1.43</v>
      </c>
      <c r="E7420" s="28">
        <v>7.94</v>
      </c>
      <c r="F7420" s="28">
        <v>8.1</v>
      </c>
      <c r="G7420" s="28">
        <v>71.68</v>
      </c>
      <c r="H7420" s="28" t="s">
        <v>45</v>
      </c>
      <c r="I7420" s="28">
        <v>1.32</v>
      </c>
      <c r="J7420" s="28">
        <v>4.68</v>
      </c>
      <c r="K7420" s="28">
        <v>300.02</v>
      </c>
      <c r="L7420" s="28">
        <v>5.85</v>
      </c>
      <c r="M7420" s="28" t="s">
        <v>48</v>
      </c>
      <c r="N7420" s="28">
        <v>100.0</v>
      </c>
    </row>
    <row r="7421">
      <c r="A7421" s="28">
        <v>7420.0</v>
      </c>
      <c r="B7421" s="28">
        <v>19.0</v>
      </c>
      <c r="C7421" s="28" t="s">
        <v>52</v>
      </c>
      <c r="D7421" s="28">
        <v>4.7</v>
      </c>
      <c r="E7421" s="28">
        <v>6.18</v>
      </c>
      <c r="F7421" s="28">
        <v>5.59</v>
      </c>
      <c r="G7421" s="28">
        <v>62.14</v>
      </c>
      <c r="H7421" s="28" t="s">
        <v>51</v>
      </c>
      <c r="I7421" s="28">
        <v>2.15</v>
      </c>
      <c r="J7421" s="28">
        <v>8.61</v>
      </c>
      <c r="K7421" s="28">
        <v>262.93</v>
      </c>
      <c r="L7421" s="28">
        <v>6.09</v>
      </c>
      <c r="M7421" s="28" t="s">
        <v>48</v>
      </c>
      <c r="N7421" s="28">
        <v>63.9450915899251</v>
      </c>
    </row>
    <row r="7422">
      <c r="A7422" s="28">
        <v>7421.0</v>
      </c>
      <c r="B7422" s="28">
        <v>16.0</v>
      </c>
      <c r="C7422" s="28" t="s">
        <v>44</v>
      </c>
      <c r="D7422" s="28">
        <v>7.53</v>
      </c>
      <c r="E7422" s="28">
        <v>3.42</v>
      </c>
      <c r="F7422" s="28">
        <v>4.39</v>
      </c>
      <c r="G7422" s="28">
        <v>62.03</v>
      </c>
      <c r="H7422" s="28" t="s">
        <v>47</v>
      </c>
      <c r="I7422" s="28">
        <v>3.75</v>
      </c>
      <c r="J7422" s="28">
        <v>9.84</v>
      </c>
      <c r="K7422" s="28">
        <v>241.62</v>
      </c>
      <c r="L7422" s="28">
        <v>11.94</v>
      </c>
      <c r="M7422" s="28" t="s">
        <v>46</v>
      </c>
      <c r="N7422" s="28">
        <v>19.73</v>
      </c>
    </row>
    <row r="7423">
      <c r="A7423" s="28">
        <v>7422.0</v>
      </c>
      <c r="B7423" s="28">
        <v>23.0</v>
      </c>
      <c r="C7423" s="28" t="s">
        <v>49</v>
      </c>
      <c r="D7423" s="28">
        <v>4.89</v>
      </c>
      <c r="E7423" s="28">
        <v>5.51</v>
      </c>
      <c r="F7423" s="28">
        <v>4.9</v>
      </c>
      <c r="G7423" s="28">
        <v>86.74</v>
      </c>
      <c r="H7423" s="28" t="s">
        <v>51</v>
      </c>
      <c r="I7423" s="28">
        <v>1.37</v>
      </c>
      <c r="J7423" s="28">
        <v>6.0</v>
      </c>
      <c r="K7423" s="28">
        <v>267.79</v>
      </c>
      <c r="L7423" s="28">
        <v>10.21</v>
      </c>
      <c r="M7423" s="28" t="s">
        <v>48</v>
      </c>
      <c r="N7423" s="28">
        <v>55.68</v>
      </c>
    </row>
    <row r="7424">
      <c r="A7424" s="28">
        <v>7423.0</v>
      </c>
      <c r="B7424" s="28">
        <v>19.0</v>
      </c>
      <c r="C7424" s="28" t="s">
        <v>49</v>
      </c>
      <c r="D7424" s="28">
        <v>4.89</v>
      </c>
      <c r="E7424" s="28">
        <v>9.67</v>
      </c>
      <c r="F7424" s="28">
        <v>8.74</v>
      </c>
      <c r="G7424" s="28">
        <v>67.45</v>
      </c>
      <c r="H7424" s="28" t="s">
        <v>45</v>
      </c>
      <c r="I7424" s="28">
        <v>3.51</v>
      </c>
      <c r="J7424" s="28">
        <v>9.12</v>
      </c>
      <c r="K7424" s="28">
        <v>237.79</v>
      </c>
      <c r="L7424" s="28">
        <v>11.45</v>
      </c>
      <c r="M7424" s="28" t="s">
        <v>48</v>
      </c>
      <c r="N7424" s="28">
        <v>96.36</v>
      </c>
    </row>
    <row r="7425">
      <c r="A7425" s="28">
        <v>7424.0</v>
      </c>
      <c r="B7425" s="28">
        <v>16.0</v>
      </c>
      <c r="C7425" s="28" t="s">
        <v>44</v>
      </c>
      <c r="D7425" s="28">
        <v>5.89</v>
      </c>
      <c r="E7425" s="28">
        <v>1.18</v>
      </c>
      <c r="F7425" s="28">
        <v>8.67</v>
      </c>
      <c r="G7425" s="28">
        <v>96.94</v>
      </c>
      <c r="H7425" s="28" t="s">
        <v>51</v>
      </c>
      <c r="I7425" s="28">
        <v>1.04</v>
      </c>
      <c r="J7425" s="28">
        <v>9.93</v>
      </c>
      <c r="K7425" s="28">
        <v>251.4</v>
      </c>
      <c r="L7425" s="28">
        <v>10.94</v>
      </c>
      <c r="M7425" s="28" t="s">
        <v>46</v>
      </c>
      <c r="N7425" s="28">
        <v>45.0</v>
      </c>
    </row>
    <row r="7426">
      <c r="A7426" s="28">
        <v>7425.0</v>
      </c>
      <c r="B7426" s="28">
        <v>20.0</v>
      </c>
      <c r="C7426" s="28" t="s">
        <v>49</v>
      </c>
      <c r="D7426" s="28">
        <v>2.67</v>
      </c>
      <c r="E7426" s="28">
        <v>2.8</v>
      </c>
      <c r="F7426" s="28">
        <v>5.12</v>
      </c>
      <c r="G7426" s="28">
        <v>93.7</v>
      </c>
      <c r="H7426" s="28" t="s">
        <v>45</v>
      </c>
      <c r="I7426" s="28">
        <v>1.21</v>
      </c>
      <c r="J7426" s="28">
        <v>6.05</v>
      </c>
      <c r="K7426" s="28">
        <v>299.81</v>
      </c>
      <c r="L7426" s="28">
        <v>11.04</v>
      </c>
      <c r="M7426" s="28" t="s">
        <v>48</v>
      </c>
      <c r="N7426" s="28">
        <v>55.5757668309432</v>
      </c>
    </row>
    <row r="7427">
      <c r="A7427" s="28">
        <v>7426.0</v>
      </c>
      <c r="B7427" s="28">
        <v>23.0</v>
      </c>
      <c r="C7427" s="28" t="s">
        <v>44</v>
      </c>
      <c r="D7427" s="28">
        <v>5.6</v>
      </c>
      <c r="E7427" s="28">
        <v>5.04</v>
      </c>
      <c r="F7427" s="28">
        <v>6.77</v>
      </c>
      <c r="G7427" s="28">
        <v>73.96</v>
      </c>
      <c r="H7427" s="28" t="s">
        <v>51</v>
      </c>
      <c r="I7427" s="28">
        <v>4.93</v>
      </c>
      <c r="J7427" s="28">
        <v>10.98</v>
      </c>
      <c r="K7427" s="28">
        <v>239.16</v>
      </c>
      <c r="L7427" s="28">
        <v>11.57</v>
      </c>
      <c r="M7427" s="28" t="s">
        <v>46</v>
      </c>
      <c r="N7427" s="28">
        <v>58.81</v>
      </c>
    </row>
    <row r="7428">
      <c r="A7428" s="28">
        <v>7427.0</v>
      </c>
      <c r="B7428" s="28">
        <v>19.0</v>
      </c>
      <c r="C7428" s="28" t="s">
        <v>49</v>
      </c>
      <c r="D7428" s="28">
        <v>7.33</v>
      </c>
      <c r="E7428" s="28">
        <v>6.75</v>
      </c>
      <c r="F7428" s="28">
        <v>4.69</v>
      </c>
      <c r="G7428" s="28">
        <v>75.2</v>
      </c>
      <c r="H7428" s="28" t="s">
        <v>45</v>
      </c>
      <c r="I7428" s="28">
        <v>1.84</v>
      </c>
      <c r="J7428" s="28">
        <v>10.87</v>
      </c>
      <c r="K7428" s="28">
        <v>241.81</v>
      </c>
      <c r="L7428" s="28">
        <v>15.37</v>
      </c>
      <c r="M7428" s="28" t="s">
        <v>46</v>
      </c>
      <c r="N7428" s="28">
        <v>40.56</v>
      </c>
    </row>
    <row r="7429">
      <c r="A7429" s="28">
        <v>7428.0</v>
      </c>
      <c r="B7429" s="28">
        <v>23.0</v>
      </c>
      <c r="C7429" s="28" t="s">
        <v>44</v>
      </c>
      <c r="D7429" s="28">
        <v>0.09</v>
      </c>
      <c r="E7429" s="28">
        <v>2.91</v>
      </c>
      <c r="F7429" s="28">
        <v>7.37</v>
      </c>
      <c r="G7429" s="28">
        <v>73.09</v>
      </c>
      <c r="H7429" s="28" t="s">
        <v>45</v>
      </c>
      <c r="I7429" s="28">
        <v>3.65</v>
      </c>
      <c r="J7429" s="28">
        <v>2.61</v>
      </c>
      <c r="K7429" s="28">
        <v>302.22</v>
      </c>
      <c r="L7429" s="28">
        <v>3.74</v>
      </c>
      <c r="M7429" s="28" t="s">
        <v>48</v>
      </c>
      <c r="N7429" s="28">
        <v>59.86</v>
      </c>
    </row>
    <row r="7430">
      <c r="A7430" s="28">
        <v>7429.0</v>
      </c>
      <c r="B7430" s="28">
        <v>23.0</v>
      </c>
      <c r="C7430" s="28" t="s">
        <v>44</v>
      </c>
      <c r="D7430" s="28">
        <v>6.96</v>
      </c>
      <c r="E7430" s="28">
        <v>9.38</v>
      </c>
      <c r="F7430" s="28">
        <v>4.93</v>
      </c>
      <c r="G7430" s="28">
        <v>63.7</v>
      </c>
      <c r="H7430" s="28" t="s">
        <v>47</v>
      </c>
      <c r="I7430" s="28">
        <v>4.2</v>
      </c>
      <c r="J7430" s="28">
        <v>11.53</v>
      </c>
      <c r="K7430" s="28">
        <v>234.33</v>
      </c>
      <c r="L7430" s="28">
        <v>14.85</v>
      </c>
      <c r="M7430" s="28" t="s">
        <v>50</v>
      </c>
      <c r="N7430" s="28">
        <v>68.117856997958</v>
      </c>
    </row>
    <row r="7431">
      <c r="A7431" s="28">
        <v>7430.0</v>
      </c>
      <c r="B7431" s="28">
        <v>18.0</v>
      </c>
      <c r="C7431" s="28" t="s">
        <v>49</v>
      </c>
      <c r="D7431" s="28">
        <v>1.75</v>
      </c>
      <c r="E7431" s="28">
        <v>6.78</v>
      </c>
      <c r="F7431" s="28">
        <v>4.25</v>
      </c>
      <c r="G7431" s="28">
        <v>61.26</v>
      </c>
      <c r="H7431" s="28" t="s">
        <v>47</v>
      </c>
      <c r="I7431" s="28">
        <v>1.73</v>
      </c>
      <c r="J7431" s="28">
        <v>7.56</v>
      </c>
      <c r="K7431" s="28">
        <v>304.41</v>
      </c>
      <c r="L7431" s="28">
        <v>4.67</v>
      </c>
      <c r="M7431" s="28" t="s">
        <v>48</v>
      </c>
      <c r="N7431" s="28">
        <v>74.99</v>
      </c>
    </row>
    <row r="7432">
      <c r="A7432" s="28">
        <v>7431.0</v>
      </c>
      <c r="B7432" s="28">
        <v>24.0</v>
      </c>
      <c r="C7432" s="28" t="s">
        <v>44</v>
      </c>
      <c r="D7432" s="28">
        <v>3.65</v>
      </c>
      <c r="E7432" s="28">
        <v>8.9</v>
      </c>
      <c r="F7432" s="28">
        <v>8.12</v>
      </c>
      <c r="G7432" s="28">
        <v>78.09</v>
      </c>
      <c r="H7432" s="28" t="s">
        <v>47</v>
      </c>
      <c r="I7432" s="28">
        <v>1.79</v>
      </c>
      <c r="J7432" s="28">
        <v>8.33</v>
      </c>
      <c r="K7432" s="28">
        <v>273.67</v>
      </c>
      <c r="L7432" s="28">
        <v>10.42</v>
      </c>
      <c r="M7432" s="28" t="s">
        <v>48</v>
      </c>
      <c r="N7432" s="28">
        <v>100.0</v>
      </c>
    </row>
    <row r="7433">
      <c r="A7433" s="28">
        <v>7432.0</v>
      </c>
      <c r="B7433" s="28">
        <v>18.0</v>
      </c>
      <c r="C7433" s="28" t="s">
        <v>44</v>
      </c>
      <c r="D7433" s="28">
        <v>6.82</v>
      </c>
      <c r="E7433" s="28">
        <v>3.96</v>
      </c>
      <c r="F7433" s="28">
        <v>5.63</v>
      </c>
      <c r="G7433" s="28">
        <v>97.72</v>
      </c>
      <c r="H7433" s="28" t="s">
        <v>45</v>
      </c>
      <c r="I7433" s="28">
        <v>3.87</v>
      </c>
      <c r="J7433" s="28">
        <v>12.36</v>
      </c>
      <c r="K7433" s="28">
        <v>249.94</v>
      </c>
      <c r="L7433" s="28">
        <v>14.92</v>
      </c>
      <c r="M7433" s="28" t="s">
        <v>46</v>
      </c>
      <c r="N7433" s="28">
        <v>45.45</v>
      </c>
    </row>
    <row r="7434">
      <c r="A7434" s="28">
        <v>7433.0</v>
      </c>
      <c r="B7434" s="28">
        <v>16.0</v>
      </c>
      <c r="C7434" s="28" t="s">
        <v>44</v>
      </c>
      <c r="D7434" s="28">
        <v>6.59</v>
      </c>
      <c r="E7434" s="28">
        <v>8.46</v>
      </c>
      <c r="F7434" s="28">
        <v>4.54</v>
      </c>
      <c r="G7434" s="28">
        <v>96.69</v>
      </c>
      <c r="H7434" s="28" t="s">
        <v>47</v>
      </c>
      <c r="I7434" s="28">
        <v>3.04</v>
      </c>
      <c r="J7434" s="28">
        <v>8.15</v>
      </c>
      <c r="K7434" s="28">
        <v>226.77</v>
      </c>
      <c r="L7434" s="28">
        <v>14.75</v>
      </c>
      <c r="M7434" s="28" t="s">
        <v>50</v>
      </c>
      <c r="N7434" s="28">
        <v>72.9486665173761</v>
      </c>
    </row>
    <row r="7435">
      <c r="A7435" s="28">
        <v>7434.0</v>
      </c>
      <c r="B7435" s="28">
        <v>17.0</v>
      </c>
      <c r="C7435" s="28" t="s">
        <v>44</v>
      </c>
      <c r="D7435" s="28">
        <v>7.14</v>
      </c>
      <c r="E7435" s="28">
        <v>4.4</v>
      </c>
      <c r="F7435" s="28">
        <v>8.17</v>
      </c>
      <c r="G7435" s="28">
        <v>92.39</v>
      </c>
      <c r="H7435" s="28" t="s">
        <v>51</v>
      </c>
      <c r="I7435" s="28">
        <v>1.81</v>
      </c>
      <c r="J7435" s="28">
        <v>8.74</v>
      </c>
      <c r="K7435" s="28">
        <v>242.47</v>
      </c>
      <c r="L7435" s="28">
        <v>16.11</v>
      </c>
      <c r="M7435" s="28" t="s">
        <v>46</v>
      </c>
      <c r="N7435" s="28">
        <v>53.38</v>
      </c>
    </row>
    <row r="7436">
      <c r="A7436" s="28">
        <v>7435.0</v>
      </c>
      <c r="B7436" s="28">
        <v>21.0</v>
      </c>
      <c r="C7436" s="28" t="s">
        <v>49</v>
      </c>
      <c r="D7436" s="28">
        <v>7.52</v>
      </c>
      <c r="E7436" s="28">
        <v>3.27</v>
      </c>
      <c r="F7436" s="28">
        <v>7.81</v>
      </c>
      <c r="G7436" s="28">
        <v>85.14</v>
      </c>
      <c r="H7436" s="28" t="s">
        <v>47</v>
      </c>
      <c r="I7436" s="28">
        <v>3.75</v>
      </c>
      <c r="J7436" s="28">
        <v>9.29</v>
      </c>
      <c r="K7436" s="28">
        <v>230.29</v>
      </c>
      <c r="L7436" s="28">
        <v>16.68</v>
      </c>
      <c r="M7436" s="28" t="s">
        <v>46</v>
      </c>
      <c r="N7436" s="28">
        <v>31.68</v>
      </c>
    </row>
    <row r="7437">
      <c r="A7437" s="28">
        <v>7436.0</v>
      </c>
      <c r="B7437" s="28">
        <v>17.0</v>
      </c>
      <c r="C7437" s="28" t="s">
        <v>49</v>
      </c>
      <c r="D7437" s="28">
        <v>3.58</v>
      </c>
      <c r="E7437" s="28">
        <v>9.2</v>
      </c>
      <c r="F7437" s="28">
        <v>7.42</v>
      </c>
      <c r="G7437" s="28">
        <v>94.25</v>
      </c>
      <c r="H7437" s="28" t="s">
        <v>47</v>
      </c>
      <c r="I7437" s="28">
        <v>4.32</v>
      </c>
      <c r="J7437" s="28">
        <v>8.09</v>
      </c>
      <c r="K7437" s="28">
        <v>268.51</v>
      </c>
      <c r="L7437" s="28">
        <v>11.77</v>
      </c>
      <c r="M7437" s="28" t="s">
        <v>48</v>
      </c>
      <c r="N7437" s="28">
        <v>91.32</v>
      </c>
    </row>
    <row r="7438">
      <c r="A7438" s="28">
        <v>7437.0</v>
      </c>
      <c r="B7438" s="28">
        <v>21.0</v>
      </c>
      <c r="C7438" s="28" t="s">
        <v>49</v>
      </c>
      <c r="D7438" s="28">
        <v>5.25</v>
      </c>
      <c r="E7438" s="28">
        <v>1.83</v>
      </c>
      <c r="F7438" s="28">
        <v>8.56</v>
      </c>
      <c r="G7438" s="28">
        <v>80.6</v>
      </c>
      <c r="H7438" s="28" t="s">
        <v>47</v>
      </c>
      <c r="I7438" s="28">
        <v>1.18</v>
      </c>
      <c r="J7438" s="28">
        <v>8.2</v>
      </c>
      <c r="K7438" s="28">
        <v>261.39</v>
      </c>
      <c r="L7438" s="28">
        <v>11.2</v>
      </c>
      <c r="M7438" s="28" t="s">
        <v>46</v>
      </c>
      <c r="N7438" s="28">
        <v>42.27</v>
      </c>
    </row>
    <row r="7439">
      <c r="A7439" s="28">
        <v>7438.0</v>
      </c>
      <c r="B7439" s="28">
        <v>16.0</v>
      </c>
      <c r="C7439" s="28" t="s">
        <v>49</v>
      </c>
      <c r="D7439" s="28">
        <v>3.12</v>
      </c>
      <c r="E7439" s="28">
        <v>9.49</v>
      </c>
      <c r="F7439" s="28">
        <v>6.45</v>
      </c>
      <c r="G7439" s="28">
        <v>67.21</v>
      </c>
      <c r="H7439" s="28" t="s">
        <v>45</v>
      </c>
      <c r="I7439" s="28">
        <v>0.12</v>
      </c>
      <c r="J7439" s="28">
        <v>6.51</v>
      </c>
      <c r="K7439" s="28">
        <v>281.86</v>
      </c>
      <c r="L7439" s="28">
        <v>6.93</v>
      </c>
      <c r="M7439" s="28" t="s">
        <v>48</v>
      </c>
      <c r="N7439" s="28">
        <v>85.24</v>
      </c>
    </row>
    <row r="7440">
      <c r="A7440" s="28">
        <v>7439.0</v>
      </c>
      <c r="B7440" s="28">
        <v>16.0</v>
      </c>
      <c r="C7440" s="28" t="s">
        <v>44</v>
      </c>
      <c r="D7440" s="28">
        <v>2.81</v>
      </c>
      <c r="E7440" s="28">
        <v>5.13</v>
      </c>
      <c r="F7440" s="28">
        <v>4.64</v>
      </c>
      <c r="G7440" s="28">
        <v>87.37</v>
      </c>
      <c r="H7440" s="28" t="s">
        <v>47</v>
      </c>
      <c r="I7440" s="28">
        <v>1.37</v>
      </c>
      <c r="J7440" s="28">
        <v>5.12</v>
      </c>
      <c r="K7440" s="28">
        <v>301.08</v>
      </c>
      <c r="L7440" s="28">
        <v>6.6</v>
      </c>
      <c r="M7440" s="28" t="s">
        <v>48</v>
      </c>
      <c r="N7440" s="28">
        <v>66.06</v>
      </c>
    </row>
    <row r="7441">
      <c r="A7441" s="28">
        <v>7440.0</v>
      </c>
      <c r="B7441" s="28">
        <v>20.0</v>
      </c>
      <c r="C7441" s="28" t="s">
        <v>44</v>
      </c>
      <c r="D7441" s="28">
        <v>3.45</v>
      </c>
      <c r="E7441" s="28">
        <v>9.93</v>
      </c>
      <c r="F7441" s="28">
        <v>4.31</v>
      </c>
      <c r="G7441" s="28">
        <v>96.83</v>
      </c>
      <c r="H7441" s="28" t="s">
        <v>47</v>
      </c>
      <c r="I7441" s="28">
        <v>3.37</v>
      </c>
      <c r="J7441" s="28">
        <v>8.13</v>
      </c>
      <c r="K7441" s="28">
        <v>284.43</v>
      </c>
      <c r="L7441" s="28">
        <v>3.58</v>
      </c>
      <c r="M7441" s="28" t="s">
        <v>50</v>
      </c>
      <c r="N7441" s="28">
        <v>100.0</v>
      </c>
    </row>
    <row r="7442">
      <c r="A7442" s="28">
        <v>7441.0</v>
      </c>
      <c r="B7442" s="28">
        <v>24.0</v>
      </c>
      <c r="C7442" s="28" t="s">
        <v>49</v>
      </c>
      <c r="D7442" s="28">
        <v>5.94</v>
      </c>
      <c r="E7442" s="28">
        <v>5.86</v>
      </c>
      <c r="F7442" s="28">
        <v>5.59</v>
      </c>
      <c r="G7442" s="28">
        <v>60.78</v>
      </c>
      <c r="H7442" s="28" t="s">
        <v>45</v>
      </c>
      <c r="I7442" s="28">
        <v>4.58</v>
      </c>
      <c r="J7442" s="28">
        <v>11.17</v>
      </c>
      <c r="K7442" s="28">
        <v>252.85</v>
      </c>
      <c r="L7442" s="28">
        <v>14.92</v>
      </c>
      <c r="M7442" s="28" t="s">
        <v>46</v>
      </c>
      <c r="N7442" s="28">
        <v>47.19</v>
      </c>
    </row>
    <row r="7443">
      <c r="A7443" s="28">
        <v>7442.0</v>
      </c>
      <c r="B7443" s="28">
        <v>23.0</v>
      </c>
      <c r="C7443" s="28" t="s">
        <v>49</v>
      </c>
      <c r="D7443" s="28">
        <v>4.01</v>
      </c>
      <c r="E7443" s="28">
        <v>7.82</v>
      </c>
      <c r="F7443" s="28">
        <v>4.43</v>
      </c>
      <c r="G7443" s="28">
        <v>70.06</v>
      </c>
      <c r="H7443" s="28" t="s">
        <v>45</v>
      </c>
      <c r="I7443" s="28">
        <v>4.32</v>
      </c>
      <c r="J7443" s="28">
        <v>5.81</v>
      </c>
      <c r="K7443" s="28">
        <v>265.15</v>
      </c>
      <c r="L7443" s="28">
        <v>8.26</v>
      </c>
      <c r="M7443" s="28" t="s">
        <v>50</v>
      </c>
      <c r="N7443" s="28">
        <v>71.9</v>
      </c>
    </row>
    <row r="7444">
      <c r="A7444" s="28">
        <v>7443.0</v>
      </c>
      <c r="B7444" s="28">
        <v>18.0</v>
      </c>
      <c r="C7444" s="28" t="s">
        <v>44</v>
      </c>
      <c r="D7444" s="28">
        <v>6.51</v>
      </c>
      <c r="E7444" s="28">
        <v>1.06</v>
      </c>
      <c r="F7444" s="28">
        <v>6.68</v>
      </c>
      <c r="G7444" s="28">
        <v>70.62</v>
      </c>
      <c r="H7444" s="28" t="s">
        <v>45</v>
      </c>
      <c r="I7444" s="28">
        <v>1.11</v>
      </c>
      <c r="J7444" s="28">
        <v>8.47</v>
      </c>
      <c r="K7444" s="28">
        <v>243.35</v>
      </c>
      <c r="L7444" s="28">
        <v>14.76</v>
      </c>
      <c r="M7444" s="28" t="s">
        <v>46</v>
      </c>
      <c r="N7444" s="28">
        <v>16.03</v>
      </c>
    </row>
    <row r="7445">
      <c r="A7445" s="28">
        <v>7444.0</v>
      </c>
      <c r="B7445" s="28">
        <v>18.0</v>
      </c>
      <c r="C7445" s="28" t="s">
        <v>44</v>
      </c>
      <c r="D7445" s="28">
        <v>5.96</v>
      </c>
      <c r="E7445" s="28">
        <v>5.47</v>
      </c>
      <c r="F7445" s="28">
        <v>4.07</v>
      </c>
      <c r="G7445" s="28">
        <v>63.96</v>
      </c>
      <c r="H7445" s="28" t="s">
        <v>47</v>
      </c>
      <c r="I7445" s="28">
        <v>4.41</v>
      </c>
      <c r="J7445" s="28">
        <v>8.66</v>
      </c>
      <c r="K7445" s="28">
        <v>242.73</v>
      </c>
      <c r="L7445" s="28">
        <v>11.48</v>
      </c>
      <c r="M7445" s="28" t="s">
        <v>46</v>
      </c>
      <c r="N7445" s="28">
        <v>36.49</v>
      </c>
    </row>
    <row r="7446">
      <c r="A7446" s="28">
        <v>7445.0</v>
      </c>
      <c r="B7446" s="28">
        <v>16.0</v>
      </c>
      <c r="C7446" s="28" t="s">
        <v>49</v>
      </c>
      <c r="D7446" s="28">
        <v>0.16</v>
      </c>
      <c r="E7446" s="28">
        <v>7.64</v>
      </c>
      <c r="F7446" s="28">
        <v>6.22</v>
      </c>
      <c r="G7446" s="28">
        <v>69.02</v>
      </c>
      <c r="H7446" s="28" t="s">
        <v>47</v>
      </c>
      <c r="I7446" s="28">
        <v>4.05</v>
      </c>
      <c r="J7446" s="28">
        <v>2.56</v>
      </c>
      <c r="K7446" s="28">
        <v>317.46</v>
      </c>
      <c r="L7446" s="28">
        <v>4.21</v>
      </c>
      <c r="M7446" s="28" t="s">
        <v>48</v>
      </c>
      <c r="N7446" s="28">
        <v>94.02</v>
      </c>
    </row>
    <row r="7447">
      <c r="A7447" s="28">
        <v>7446.0</v>
      </c>
      <c r="B7447" s="28">
        <v>18.0</v>
      </c>
      <c r="C7447" s="28" t="s">
        <v>49</v>
      </c>
      <c r="D7447" s="28">
        <v>5.04</v>
      </c>
      <c r="E7447" s="28">
        <v>8.05</v>
      </c>
      <c r="F7447" s="28">
        <v>4.89</v>
      </c>
      <c r="G7447" s="28">
        <v>75.36</v>
      </c>
      <c r="H7447" s="28" t="s">
        <v>51</v>
      </c>
      <c r="I7447" s="28">
        <v>3.67</v>
      </c>
      <c r="J7447" s="28">
        <v>8.7</v>
      </c>
      <c r="K7447" s="28">
        <v>271.97</v>
      </c>
      <c r="L7447" s="28">
        <v>11.49</v>
      </c>
      <c r="M7447" s="28" t="s">
        <v>50</v>
      </c>
      <c r="N7447" s="28">
        <v>75.0639141964993</v>
      </c>
    </row>
    <row r="7448">
      <c r="A7448" s="28">
        <v>7447.0</v>
      </c>
      <c r="B7448" s="28">
        <v>16.0</v>
      </c>
      <c r="C7448" s="28" t="s">
        <v>49</v>
      </c>
      <c r="D7448" s="28">
        <v>3.49</v>
      </c>
      <c r="E7448" s="28">
        <v>2.42</v>
      </c>
      <c r="F7448" s="28">
        <v>5.84</v>
      </c>
      <c r="G7448" s="28">
        <v>97.59</v>
      </c>
      <c r="H7448" s="28" t="s">
        <v>51</v>
      </c>
      <c r="I7448" s="28">
        <v>3.44</v>
      </c>
      <c r="J7448" s="28">
        <v>8.25</v>
      </c>
      <c r="K7448" s="28">
        <v>275.26</v>
      </c>
      <c r="L7448" s="28">
        <v>11.03</v>
      </c>
      <c r="M7448" s="28" t="s">
        <v>48</v>
      </c>
      <c r="N7448" s="28">
        <v>58.2661911863443</v>
      </c>
    </row>
    <row r="7449">
      <c r="A7449" s="28">
        <v>7448.0</v>
      </c>
      <c r="B7449" s="28">
        <v>23.0</v>
      </c>
      <c r="C7449" s="28" t="s">
        <v>44</v>
      </c>
      <c r="D7449" s="28">
        <v>3.65</v>
      </c>
      <c r="E7449" s="28">
        <v>4.77</v>
      </c>
      <c r="F7449" s="28">
        <v>7.38</v>
      </c>
      <c r="G7449" s="28">
        <v>94.41</v>
      </c>
      <c r="H7449" s="28" t="s">
        <v>45</v>
      </c>
      <c r="I7449" s="28">
        <v>4.04</v>
      </c>
      <c r="J7449" s="28">
        <v>8.62</v>
      </c>
      <c r="K7449" s="28">
        <v>261.74</v>
      </c>
      <c r="L7449" s="28">
        <v>8.77</v>
      </c>
      <c r="M7449" s="28" t="s">
        <v>48</v>
      </c>
      <c r="N7449" s="28">
        <v>77.53</v>
      </c>
    </row>
    <row r="7450">
      <c r="A7450" s="28">
        <v>7449.0</v>
      </c>
      <c r="B7450" s="28">
        <v>16.0</v>
      </c>
      <c r="C7450" s="28" t="s">
        <v>49</v>
      </c>
      <c r="D7450" s="28">
        <v>6.55</v>
      </c>
      <c r="E7450" s="28">
        <v>4.77</v>
      </c>
      <c r="F7450" s="28">
        <v>5.75</v>
      </c>
      <c r="G7450" s="28">
        <v>97.84</v>
      </c>
      <c r="H7450" s="28" t="s">
        <v>47</v>
      </c>
      <c r="I7450" s="28">
        <v>4.31</v>
      </c>
      <c r="J7450" s="28">
        <v>8.59</v>
      </c>
      <c r="K7450" s="28">
        <v>246.35</v>
      </c>
      <c r="L7450" s="28">
        <v>15.05</v>
      </c>
      <c r="M7450" s="28" t="s">
        <v>46</v>
      </c>
      <c r="N7450" s="28">
        <v>48.15</v>
      </c>
    </row>
    <row r="7451">
      <c r="A7451" s="28">
        <v>7450.0</v>
      </c>
      <c r="B7451" s="28">
        <v>20.0</v>
      </c>
      <c r="C7451" s="28" t="s">
        <v>44</v>
      </c>
      <c r="D7451" s="28">
        <v>4.38</v>
      </c>
      <c r="E7451" s="28">
        <v>1.93</v>
      </c>
      <c r="F7451" s="28">
        <v>5.71</v>
      </c>
      <c r="G7451" s="28">
        <v>64.82</v>
      </c>
      <c r="H7451" s="28" t="s">
        <v>45</v>
      </c>
      <c r="I7451" s="28">
        <v>4.1</v>
      </c>
      <c r="J7451" s="28">
        <v>6.26</v>
      </c>
      <c r="K7451" s="28">
        <v>275.31</v>
      </c>
      <c r="L7451" s="28">
        <v>6.59</v>
      </c>
      <c r="M7451" s="28" t="s">
        <v>48</v>
      </c>
      <c r="N7451" s="28">
        <v>45.81</v>
      </c>
    </row>
    <row r="7452">
      <c r="A7452" s="28">
        <v>7451.0</v>
      </c>
      <c r="B7452" s="28">
        <v>24.0</v>
      </c>
      <c r="C7452" s="28" t="s">
        <v>44</v>
      </c>
      <c r="D7452" s="28">
        <v>7.08</v>
      </c>
      <c r="E7452" s="28">
        <v>4.99</v>
      </c>
      <c r="F7452" s="28">
        <v>8.95</v>
      </c>
      <c r="G7452" s="28">
        <v>61.12</v>
      </c>
      <c r="H7452" s="28" t="s">
        <v>51</v>
      </c>
      <c r="I7452" s="28">
        <v>0.61</v>
      </c>
      <c r="J7452" s="28">
        <v>9.9</v>
      </c>
      <c r="K7452" s="28">
        <v>250.93</v>
      </c>
      <c r="L7452" s="28">
        <v>11.18</v>
      </c>
      <c r="M7452" s="28" t="s">
        <v>46</v>
      </c>
      <c r="N7452" s="28">
        <v>49.7</v>
      </c>
    </row>
    <row r="7453">
      <c r="A7453" s="28">
        <v>7452.0</v>
      </c>
      <c r="B7453" s="28">
        <v>22.0</v>
      </c>
      <c r="C7453" s="28" t="s">
        <v>49</v>
      </c>
      <c r="D7453" s="28">
        <v>5.7</v>
      </c>
      <c r="E7453" s="28">
        <v>8.26</v>
      </c>
      <c r="F7453" s="28">
        <v>7.59</v>
      </c>
      <c r="G7453" s="28">
        <v>64.4</v>
      </c>
      <c r="H7453" s="28" t="s">
        <v>47</v>
      </c>
      <c r="I7453" s="28">
        <v>3.61</v>
      </c>
      <c r="J7453" s="28">
        <v>7.44</v>
      </c>
      <c r="K7453" s="28">
        <v>260.24</v>
      </c>
      <c r="L7453" s="28">
        <v>11.86</v>
      </c>
      <c r="M7453" s="28" t="s">
        <v>46</v>
      </c>
      <c r="N7453" s="28">
        <v>78.9491576025058</v>
      </c>
    </row>
    <row r="7454">
      <c r="A7454" s="28">
        <v>7453.0</v>
      </c>
      <c r="B7454" s="28">
        <v>19.0</v>
      </c>
      <c r="C7454" s="28" t="s">
        <v>44</v>
      </c>
      <c r="D7454" s="28">
        <v>4.42</v>
      </c>
      <c r="E7454" s="28">
        <v>3.7</v>
      </c>
      <c r="F7454" s="28">
        <v>6.57</v>
      </c>
      <c r="G7454" s="28">
        <v>96.57</v>
      </c>
      <c r="H7454" s="28" t="s">
        <v>51</v>
      </c>
      <c r="I7454" s="28">
        <v>4.21</v>
      </c>
      <c r="J7454" s="28">
        <v>5.88</v>
      </c>
      <c r="K7454" s="28">
        <v>264.24</v>
      </c>
      <c r="L7454" s="28">
        <v>9.53</v>
      </c>
      <c r="M7454" s="28" t="s">
        <v>48</v>
      </c>
      <c r="N7454" s="28">
        <v>68.8168243259428</v>
      </c>
    </row>
    <row r="7455">
      <c r="A7455" s="28">
        <v>7454.0</v>
      </c>
      <c r="B7455" s="28">
        <v>24.0</v>
      </c>
      <c r="C7455" s="28" t="s">
        <v>44</v>
      </c>
      <c r="D7455" s="28">
        <v>6.04</v>
      </c>
      <c r="E7455" s="28">
        <v>4.89</v>
      </c>
      <c r="F7455" s="28">
        <v>6.9</v>
      </c>
      <c r="G7455" s="28">
        <v>66.3</v>
      </c>
      <c r="H7455" s="28" t="s">
        <v>51</v>
      </c>
      <c r="I7455" s="28">
        <v>0.93</v>
      </c>
      <c r="J7455" s="28">
        <v>8.25</v>
      </c>
      <c r="K7455" s="28">
        <v>250.13</v>
      </c>
      <c r="L7455" s="28">
        <v>12.99</v>
      </c>
      <c r="M7455" s="28" t="s">
        <v>46</v>
      </c>
      <c r="N7455" s="28">
        <v>41.12</v>
      </c>
    </row>
    <row r="7456">
      <c r="A7456" s="28">
        <v>7455.0</v>
      </c>
      <c r="B7456" s="28">
        <v>24.0</v>
      </c>
      <c r="C7456" s="28" t="s">
        <v>52</v>
      </c>
      <c r="D7456" s="28">
        <v>0.31</v>
      </c>
      <c r="E7456" s="28">
        <v>9.65</v>
      </c>
      <c r="F7456" s="28">
        <v>7.1</v>
      </c>
      <c r="G7456" s="28">
        <v>82.91</v>
      </c>
      <c r="H7456" s="28" t="s">
        <v>45</v>
      </c>
      <c r="I7456" s="28">
        <v>1.07</v>
      </c>
      <c r="J7456" s="28">
        <v>3.28</v>
      </c>
      <c r="K7456" s="28">
        <v>320.17</v>
      </c>
      <c r="L7456" s="28">
        <v>1.53</v>
      </c>
      <c r="M7456" s="28" t="s">
        <v>48</v>
      </c>
      <c r="N7456" s="28">
        <v>105.421651582523</v>
      </c>
    </row>
    <row r="7457">
      <c r="A7457" s="28">
        <v>7456.0</v>
      </c>
      <c r="B7457" s="28">
        <v>17.0</v>
      </c>
      <c r="C7457" s="28" t="s">
        <v>49</v>
      </c>
      <c r="D7457" s="28">
        <v>0.22</v>
      </c>
      <c r="E7457" s="28">
        <v>1.29</v>
      </c>
      <c r="F7457" s="28">
        <v>4.12</v>
      </c>
      <c r="G7457" s="28">
        <v>69.1</v>
      </c>
      <c r="H7457" s="28" t="s">
        <v>45</v>
      </c>
      <c r="I7457" s="28">
        <v>3.93</v>
      </c>
      <c r="J7457" s="28">
        <v>4.16</v>
      </c>
      <c r="K7457" s="28">
        <v>321.7</v>
      </c>
      <c r="L7457" s="28">
        <v>1.61</v>
      </c>
      <c r="M7457" s="28" t="s">
        <v>48</v>
      </c>
      <c r="N7457" s="28">
        <v>39.8</v>
      </c>
    </row>
    <row r="7458">
      <c r="A7458" s="28">
        <v>7457.0</v>
      </c>
      <c r="B7458" s="28">
        <v>21.0</v>
      </c>
      <c r="C7458" s="28" t="s">
        <v>49</v>
      </c>
      <c r="D7458" s="28">
        <v>0.67</v>
      </c>
      <c r="E7458" s="28">
        <v>6.32</v>
      </c>
      <c r="F7458" s="28">
        <v>4.4</v>
      </c>
      <c r="G7458" s="28">
        <v>60.83</v>
      </c>
      <c r="H7458" s="28" t="s">
        <v>51</v>
      </c>
      <c r="I7458" s="28">
        <v>1.72</v>
      </c>
      <c r="J7458" s="28">
        <v>5.29</v>
      </c>
      <c r="K7458" s="28">
        <v>287.22</v>
      </c>
      <c r="L7458" s="28">
        <v>5.0</v>
      </c>
      <c r="M7458" s="28" t="s">
        <v>48</v>
      </c>
      <c r="N7458" s="28">
        <v>78.24</v>
      </c>
    </row>
    <row r="7459">
      <c r="A7459" s="28">
        <v>7458.0</v>
      </c>
      <c r="B7459" s="28">
        <v>19.0</v>
      </c>
      <c r="C7459" s="28" t="s">
        <v>44</v>
      </c>
      <c r="D7459" s="28">
        <v>3.5</v>
      </c>
      <c r="E7459" s="28">
        <v>7.69</v>
      </c>
      <c r="F7459" s="28">
        <v>7.25</v>
      </c>
      <c r="G7459" s="28">
        <v>63.38</v>
      </c>
      <c r="H7459" s="28" t="s">
        <v>45</v>
      </c>
      <c r="I7459" s="28">
        <v>2.0</v>
      </c>
      <c r="J7459" s="28">
        <v>5.61</v>
      </c>
      <c r="K7459" s="28">
        <v>272.27</v>
      </c>
      <c r="L7459" s="28">
        <v>11.62</v>
      </c>
      <c r="M7459" s="28" t="s">
        <v>48</v>
      </c>
      <c r="N7459" s="28">
        <v>85.83</v>
      </c>
    </row>
    <row r="7460">
      <c r="A7460" s="28">
        <v>7459.0</v>
      </c>
      <c r="B7460" s="28">
        <v>23.0</v>
      </c>
      <c r="C7460" s="28" t="s">
        <v>44</v>
      </c>
      <c r="D7460" s="28">
        <v>1.88</v>
      </c>
      <c r="E7460" s="28">
        <v>7.85</v>
      </c>
      <c r="F7460" s="28">
        <v>5.82</v>
      </c>
      <c r="G7460" s="28">
        <v>88.39</v>
      </c>
      <c r="H7460" s="28" t="s">
        <v>45</v>
      </c>
      <c r="I7460" s="28">
        <v>1.89</v>
      </c>
      <c r="J7460" s="28">
        <v>6.97</v>
      </c>
      <c r="K7460" s="28">
        <v>302.21</v>
      </c>
      <c r="L7460" s="28">
        <v>11.48</v>
      </c>
      <c r="M7460" s="28" t="s">
        <v>50</v>
      </c>
      <c r="N7460" s="28">
        <v>93.33</v>
      </c>
    </row>
    <row r="7461">
      <c r="A7461" s="28">
        <v>7460.0</v>
      </c>
      <c r="B7461" s="28">
        <v>22.0</v>
      </c>
      <c r="C7461" s="28" t="s">
        <v>49</v>
      </c>
      <c r="D7461" s="28">
        <v>7.87</v>
      </c>
      <c r="E7461" s="28">
        <v>7.44</v>
      </c>
      <c r="F7461" s="28">
        <v>4.28</v>
      </c>
      <c r="G7461" s="28">
        <v>67.29</v>
      </c>
      <c r="H7461" s="28" t="s">
        <v>45</v>
      </c>
      <c r="I7461" s="28">
        <v>1.06</v>
      </c>
      <c r="J7461" s="28">
        <v>9.04</v>
      </c>
      <c r="K7461" s="28">
        <v>236.55</v>
      </c>
      <c r="L7461" s="28">
        <v>18.51</v>
      </c>
      <c r="M7461" s="28" t="s">
        <v>50</v>
      </c>
      <c r="N7461" s="28">
        <v>58.4794677996181</v>
      </c>
    </row>
    <row r="7462">
      <c r="A7462" s="28">
        <v>7461.0</v>
      </c>
      <c r="B7462" s="28">
        <v>22.0</v>
      </c>
      <c r="C7462" s="28" t="s">
        <v>49</v>
      </c>
      <c r="D7462" s="28">
        <v>4.34</v>
      </c>
      <c r="E7462" s="28">
        <v>7.54</v>
      </c>
      <c r="F7462" s="28">
        <v>5.49</v>
      </c>
      <c r="G7462" s="28">
        <v>69.17</v>
      </c>
      <c r="H7462" s="28" t="s">
        <v>51</v>
      </c>
      <c r="I7462" s="28">
        <v>4.69</v>
      </c>
      <c r="J7462" s="28">
        <v>7.56</v>
      </c>
      <c r="K7462" s="28">
        <v>261.58</v>
      </c>
      <c r="L7462" s="28">
        <v>5.71</v>
      </c>
      <c r="M7462" s="28" t="s">
        <v>50</v>
      </c>
      <c r="N7462" s="28">
        <v>71.15</v>
      </c>
    </row>
    <row r="7463">
      <c r="A7463" s="28">
        <v>7462.0</v>
      </c>
      <c r="B7463" s="28">
        <v>24.0</v>
      </c>
      <c r="C7463" s="28" t="s">
        <v>49</v>
      </c>
      <c r="D7463" s="28">
        <v>5.3</v>
      </c>
      <c r="E7463" s="28">
        <v>1.53</v>
      </c>
      <c r="F7463" s="28">
        <v>4.65</v>
      </c>
      <c r="G7463" s="28">
        <v>75.09</v>
      </c>
      <c r="H7463" s="28" t="s">
        <v>45</v>
      </c>
      <c r="I7463" s="28">
        <v>4.03</v>
      </c>
      <c r="J7463" s="28">
        <v>9.47</v>
      </c>
      <c r="K7463" s="28">
        <v>252.25</v>
      </c>
      <c r="L7463" s="28">
        <v>14.79</v>
      </c>
      <c r="M7463" s="28" t="s">
        <v>46</v>
      </c>
      <c r="N7463" s="28">
        <v>30.07</v>
      </c>
    </row>
    <row r="7464">
      <c r="A7464" s="28">
        <v>7463.0</v>
      </c>
      <c r="B7464" s="28">
        <v>20.0</v>
      </c>
      <c r="C7464" s="28" t="s">
        <v>44</v>
      </c>
      <c r="D7464" s="28">
        <v>2.23</v>
      </c>
      <c r="E7464" s="28">
        <v>5.81</v>
      </c>
      <c r="F7464" s="28">
        <v>8.58</v>
      </c>
      <c r="G7464" s="28">
        <v>86.29</v>
      </c>
      <c r="H7464" s="28" t="s">
        <v>51</v>
      </c>
      <c r="I7464" s="28">
        <v>1.25</v>
      </c>
      <c r="J7464" s="28">
        <v>4.69</v>
      </c>
      <c r="K7464" s="28">
        <v>290.86</v>
      </c>
      <c r="L7464" s="28">
        <v>7.77</v>
      </c>
      <c r="M7464" s="28" t="s">
        <v>48</v>
      </c>
      <c r="N7464" s="28">
        <v>89.29</v>
      </c>
    </row>
    <row r="7465">
      <c r="A7465" s="28">
        <v>7464.0</v>
      </c>
      <c r="B7465" s="28">
        <v>21.0</v>
      </c>
      <c r="C7465" s="28" t="s">
        <v>44</v>
      </c>
      <c r="D7465" s="28">
        <v>2.57</v>
      </c>
      <c r="E7465" s="28">
        <v>8.05</v>
      </c>
      <c r="F7465" s="28">
        <v>5.01</v>
      </c>
      <c r="G7465" s="28">
        <v>78.77</v>
      </c>
      <c r="H7465" s="28" t="s">
        <v>51</v>
      </c>
      <c r="I7465" s="28">
        <v>0.53</v>
      </c>
      <c r="J7465" s="28">
        <v>6.99</v>
      </c>
      <c r="K7465" s="28">
        <v>287.81</v>
      </c>
      <c r="L7465" s="28">
        <v>7.15</v>
      </c>
      <c r="M7465" s="28" t="s">
        <v>50</v>
      </c>
      <c r="N7465" s="28">
        <v>80.39</v>
      </c>
    </row>
    <row r="7466">
      <c r="A7466" s="28">
        <v>7465.0</v>
      </c>
      <c r="B7466" s="28">
        <v>16.0</v>
      </c>
      <c r="C7466" s="28" t="s">
        <v>52</v>
      </c>
      <c r="D7466" s="28">
        <v>2.68</v>
      </c>
      <c r="E7466" s="28">
        <v>1.85</v>
      </c>
      <c r="F7466" s="28">
        <v>4.72</v>
      </c>
      <c r="G7466" s="28">
        <v>97.78</v>
      </c>
      <c r="H7466" s="28" t="s">
        <v>45</v>
      </c>
      <c r="I7466" s="28">
        <v>1.86</v>
      </c>
      <c r="J7466" s="28">
        <v>8.02</v>
      </c>
      <c r="K7466" s="28">
        <v>296.38</v>
      </c>
      <c r="L7466" s="28">
        <v>9.88</v>
      </c>
      <c r="M7466" s="28" t="s">
        <v>48</v>
      </c>
      <c r="N7466" s="28">
        <v>53.34</v>
      </c>
    </row>
    <row r="7467">
      <c r="A7467" s="28">
        <v>7466.0</v>
      </c>
      <c r="B7467" s="28">
        <v>21.0</v>
      </c>
      <c r="C7467" s="28" t="s">
        <v>49</v>
      </c>
      <c r="D7467" s="28">
        <v>5.59</v>
      </c>
      <c r="E7467" s="28">
        <v>1.11</v>
      </c>
      <c r="F7467" s="28">
        <v>7.13</v>
      </c>
      <c r="G7467" s="28">
        <v>77.37</v>
      </c>
      <c r="H7467" s="28" t="s">
        <v>45</v>
      </c>
      <c r="I7467" s="28">
        <v>2.08</v>
      </c>
      <c r="J7467" s="28">
        <v>7.04</v>
      </c>
      <c r="K7467" s="28">
        <v>245.54</v>
      </c>
      <c r="L7467" s="28">
        <v>12.63</v>
      </c>
      <c r="M7467" s="28" t="s">
        <v>46</v>
      </c>
      <c r="N7467" s="28">
        <v>34.78</v>
      </c>
    </row>
    <row r="7468">
      <c r="A7468" s="28">
        <v>7467.0</v>
      </c>
      <c r="B7468" s="28">
        <v>17.0</v>
      </c>
      <c r="C7468" s="28" t="s">
        <v>44</v>
      </c>
      <c r="D7468" s="28">
        <v>3.79</v>
      </c>
      <c r="E7468" s="28">
        <v>8.33</v>
      </c>
      <c r="F7468" s="28">
        <v>6.61</v>
      </c>
      <c r="G7468" s="28">
        <v>67.97</v>
      </c>
      <c r="H7468" s="28" t="s">
        <v>47</v>
      </c>
      <c r="I7468" s="28">
        <v>0.04</v>
      </c>
      <c r="J7468" s="28">
        <v>7.35</v>
      </c>
      <c r="K7468" s="28">
        <v>283.17</v>
      </c>
      <c r="L7468" s="28">
        <v>9.33</v>
      </c>
      <c r="M7468" s="28" t="s">
        <v>48</v>
      </c>
      <c r="N7468" s="28">
        <v>77.4</v>
      </c>
    </row>
    <row r="7469">
      <c r="A7469" s="28">
        <v>7468.0</v>
      </c>
      <c r="B7469" s="28">
        <v>21.0</v>
      </c>
      <c r="C7469" s="28" t="s">
        <v>44</v>
      </c>
      <c r="D7469" s="28">
        <v>4.14</v>
      </c>
      <c r="E7469" s="28">
        <v>7.41</v>
      </c>
      <c r="F7469" s="28">
        <v>6.88</v>
      </c>
      <c r="G7469" s="28">
        <v>81.45</v>
      </c>
      <c r="H7469" s="28" t="s">
        <v>51</v>
      </c>
      <c r="I7469" s="28">
        <v>4.44</v>
      </c>
      <c r="J7469" s="28">
        <v>5.23</v>
      </c>
      <c r="K7469" s="28">
        <v>284.51</v>
      </c>
      <c r="L7469" s="28">
        <v>9.33</v>
      </c>
      <c r="M7469" s="28" t="s">
        <v>48</v>
      </c>
      <c r="N7469" s="28">
        <v>68.04</v>
      </c>
    </row>
    <row r="7470">
      <c r="A7470" s="28">
        <v>7469.0</v>
      </c>
      <c r="B7470" s="28">
        <v>24.0</v>
      </c>
      <c r="C7470" s="28" t="s">
        <v>49</v>
      </c>
      <c r="D7470" s="28">
        <v>4.74</v>
      </c>
      <c r="E7470" s="28">
        <v>4.71</v>
      </c>
      <c r="F7470" s="28">
        <v>6.18</v>
      </c>
      <c r="G7470" s="28">
        <v>78.04</v>
      </c>
      <c r="H7470" s="28" t="s">
        <v>45</v>
      </c>
      <c r="I7470" s="28">
        <v>4.26</v>
      </c>
      <c r="J7470" s="28">
        <v>7.14</v>
      </c>
      <c r="K7470" s="28">
        <v>259.18</v>
      </c>
      <c r="L7470" s="28">
        <v>9.57</v>
      </c>
      <c r="M7470" s="28" t="s">
        <v>48</v>
      </c>
      <c r="N7470" s="28">
        <v>58.71</v>
      </c>
    </row>
    <row r="7471">
      <c r="A7471" s="28">
        <v>7470.0</v>
      </c>
      <c r="B7471" s="28">
        <v>23.0</v>
      </c>
      <c r="C7471" s="28" t="s">
        <v>44</v>
      </c>
      <c r="D7471" s="28">
        <v>6.15</v>
      </c>
      <c r="E7471" s="28">
        <v>9.46</v>
      </c>
      <c r="F7471" s="28">
        <v>6.34</v>
      </c>
      <c r="G7471" s="28">
        <v>91.49</v>
      </c>
      <c r="H7471" s="28" t="s">
        <v>51</v>
      </c>
      <c r="I7471" s="28">
        <v>4.25</v>
      </c>
      <c r="J7471" s="28">
        <v>7.83</v>
      </c>
      <c r="K7471" s="28">
        <v>241.9</v>
      </c>
      <c r="L7471" s="28">
        <v>9.46</v>
      </c>
      <c r="M7471" s="28" t="s">
        <v>46</v>
      </c>
      <c r="N7471" s="28">
        <v>88.0901490563042</v>
      </c>
    </row>
    <row r="7472">
      <c r="A7472" s="28">
        <v>7471.0</v>
      </c>
      <c r="B7472" s="28">
        <v>24.0</v>
      </c>
      <c r="C7472" s="28" t="s">
        <v>44</v>
      </c>
      <c r="D7472" s="28">
        <v>0.72</v>
      </c>
      <c r="E7472" s="28">
        <v>7.9</v>
      </c>
      <c r="F7472" s="28">
        <v>7.89</v>
      </c>
      <c r="G7472" s="28">
        <v>97.4</v>
      </c>
      <c r="H7472" s="28" t="s">
        <v>45</v>
      </c>
      <c r="I7472" s="28">
        <v>4.03</v>
      </c>
      <c r="J7472" s="28">
        <v>4.84</v>
      </c>
      <c r="K7472" s="28">
        <v>312.94</v>
      </c>
      <c r="L7472" s="28">
        <v>-0.25</v>
      </c>
      <c r="M7472" s="28" t="s">
        <v>48</v>
      </c>
      <c r="N7472" s="28">
        <v>100.0</v>
      </c>
    </row>
    <row r="7473">
      <c r="A7473" s="28">
        <v>7472.0</v>
      </c>
      <c r="B7473" s="28">
        <v>23.0</v>
      </c>
      <c r="C7473" s="28" t="s">
        <v>44</v>
      </c>
      <c r="D7473" s="28">
        <v>6.21</v>
      </c>
      <c r="E7473" s="28">
        <v>9.71</v>
      </c>
      <c r="F7473" s="28">
        <v>5.1</v>
      </c>
      <c r="G7473" s="28">
        <v>93.45</v>
      </c>
      <c r="H7473" s="28" t="s">
        <v>45</v>
      </c>
      <c r="I7473" s="28">
        <v>3.67</v>
      </c>
      <c r="J7473" s="28">
        <v>8.45</v>
      </c>
      <c r="K7473" s="28">
        <v>239.62</v>
      </c>
      <c r="L7473" s="28">
        <v>15.37</v>
      </c>
      <c r="M7473" s="28" t="s">
        <v>50</v>
      </c>
      <c r="N7473" s="28">
        <v>89.8155985341556</v>
      </c>
    </row>
    <row r="7474">
      <c r="A7474" s="28">
        <v>7473.0</v>
      </c>
      <c r="B7474" s="28">
        <v>18.0</v>
      </c>
      <c r="C7474" s="28" t="s">
        <v>49</v>
      </c>
      <c r="D7474" s="28">
        <v>4.51</v>
      </c>
      <c r="E7474" s="28">
        <v>9.36</v>
      </c>
      <c r="F7474" s="28">
        <v>5.98</v>
      </c>
      <c r="G7474" s="28">
        <v>75.56</v>
      </c>
      <c r="H7474" s="28" t="s">
        <v>51</v>
      </c>
      <c r="I7474" s="28">
        <v>3.17</v>
      </c>
      <c r="J7474" s="28">
        <v>6.92</v>
      </c>
      <c r="K7474" s="28">
        <v>265.0</v>
      </c>
      <c r="L7474" s="28">
        <v>8.17</v>
      </c>
      <c r="M7474" s="28" t="s">
        <v>50</v>
      </c>
      <c r="N7474" s="28">
        <v>87.97</v>
      </c>
    </row>
    <row r="7475">
      <c r="A7475" s="28">
        <v>7474.0</v>
      </c>
      <c r="B7475" s="28">
        <v>23.0</v>
      </c>
      <c r="C7475" s="28" t="s">
        <v>44</v>
      </c>
      <c r="D7475" s="28">
        <v>5.35</v>
      </c>
      <c r="E7475" s="28">
        <v>5.33</v>
      </c>
      <c r="F7475" s="28">
        <v>8.79</v>
      </c>
      <c r="G7475" s="28">
        <v>68.64</v>
      </c>
      <c r="H7475" s="28" t="s">
        <v>45</v>
      </c>
      <c r="I7475" s="28">
        <v>4.8</v>
      </c>
      <c r="J7475" s="28">
        <v>7.38</v>
      </c>
      <c r="K7475" s="28">
        <v>241.1</v>
      </c>
      <c r="L7475" s="28">
        <v>8.66</v>
      </c>
      <c r="M7475" s="28" t="s">
        <v>46</v>
      </c>
      <c r="N7475" s="28">
        <v>69.45</v>
      </c>
    </row>
    <row r="7476">
      <c r="A7476" s="28">
        <v>7475.0</v>
      </c>
      <c r="B7476" s="28">
        <v>21.0</v>
      </c>
      <c r="C7476" s="28" t="s">
        <v>52</v>
      </c>
      <c r="D7476" s="28">
        <v>2.62</v>
      </c>
      <c r="E7476" s="28">
        <v>7.79</v>
      </c>
      <c r="F7476" s="28">
        <v>4.95</v>
      </c>
      <c r="G7476" s="28">
        <v>96.58</v>
      </c>
      <c r="H7476" s="28" t="s">
        <v>51</v>
      </c>
      <c r="I7476" s="28">
        <v>3.56</v>
      </c>
      <c r="J7476" s="28">
        <v>4.84</v>
      </c>
      <c r="K7476" s="28">
        <v>297.12</v>
      </c>
      <c r="L7476" s="28">
        <v>3.25</v>
      </c>
      <c r="M7476" s="28" t="s">
        <v>50</v>
      </c>
      <c r="N7476" s="28">
        <v>90.95</v>
      </c>
    </row>
    <row r="7477">
      <c r="A7477" s="28">
        <v>7476.0</v>
      </c>
      <c r="B7477" s="28">
        <v>21.0</v>
      </c>
      <c r="C7477" s="28" t="s">
        <v>44</v>
      </c>
      <c r="D7477" s="28">
        <v>3.28</v>
      </c>
      <c r="E7477" s="28">
        <v>7.02</v>
      </c>
      <c r="F7477" s="28">
        <v>5.47</v>
      </c>
      <c r="G7477" s="28">
        <v>75.44</v>
      </c>
      <c r="H7477" s="28" t="s">
        <v>45</v>
      </c>
      <c r="I7477" s="28">
        <v>3.15</v>
      </c>
      <c r="J7477" s="28">
        <v>5.41</v>
      </c>
      <c r="K7477" s="28">
        <v>297.27</v>
      </c>
      <c r="L7477" s="28">
        <v>6.67</v>
      </c>
      <c r="M7477" s="28" t="s">
        <v>50</v>
      </c>
      <c r="N7477" s="28">
        <v>81.7132576662134</v>
      </c>
    </row>
    <row r="7478">
      <c r="A7478" s="28">
        <v>7477.0</v>
      </c>
      <c r="B7478" s="28">
        <v>21.0</v>
      </c>
      <c r="C7478" s="28" t="s">
        <v>49</v>
      </c>
      <c r="D7478" s="28">
        <v>1.85</v>
      </c>
      <c r="E7478" s="28">
        <v>8.3</v>
      </c>
      <c r="F7478" s="28">
        <v>4.96</v>
      </c>
      <c r="G7478" s="28">
        <v>90.81</v>
      </c>
      <c r="H7478" s="28" t="s">
        <v>45</v>
      </c>
      <c r="I7478" s="28">
        <v>3.94</v>
      </c>
      <c r="J7478" s="28">
        <v>6.34</v>
      </c>
      <c r="K7478" s="28">
        <v>291.07</v>
      </c>
      <c r="L7478" s="28">
        <v>8.98</v>
      </c>
      <c r="M7478" s="28" t="s">
        <v>50</v>
      </c>
      <c r="N7478" s="28">
        <v>90.7</v>
      </c>
    </row>
    <row r="7479">
      <c r="A7479" s="28">
        <v>7478.0</v>
      </c>
      <c r="B7479" s="28">
        <v>18.0</v>
      </c>
      <c r="C7479" s="28" t="s">
        <v>44</v>
      </c>
      <c r="D7479" s="28">
        <v>7.83</v>
      </c>
      <c r="E7479" s="28">
        <v>8.09</v>
      </c>
      <c r="F7479" s="28">
        <v>4.1</v>
      </c>
      <c r="G7479" s="28">
        <v>99.58</v>
      </c>
      <c r="H7479" s="28" t="s">
        <v>45</v>
      </c>
      <c r="I7479" s="28">
        <v>1.23</v>
      </c>
      <c r="J7479" s="28">
        <v>13.61</v>
      </c>
      <c r="K7479" s="28">
        <v>209.58</v>
      </c>
      <c r="L7479" s="28">
        <v>18.26</v>
      </c>
      <c r="M7479" s="28" t="s">
        <v>50</v>
      </c>
      <c r="N7479" s="28">
        <v>67.4822958645528</v>
      </c>
    </row>
    <row r="7480">
      <c r="A7480" s="28">
        <v>7479.0</v>
      </c>
      <c r="B7480" s="28">
        <v>16.0</v>
      </c>
      <c r="C7480" s="28" t="s">
        <v>49</v>
      </c>
      <c r="D7480" s="28">
        <v>3.98</v>
      </c>
      <c r="E7480" s="28">
        <v>2.38</v>
      </c>
      <c r="F7480" s="28">
        <v>5.35</v>
      </c>
      <c r="G7480" s="28">
        <v>83.1</v>
      </c>
      <c r="H7480" s="28" t="s">
        <v>45</v>
      </c>
      <c r="I7480" s="28">
        <v>4.84</v>
      </c>
      <c r="J7480" s="28">
        <v>7.43</v>
      </c>
      <c r="K7480" s="28">
        <v>281.45</v>
      </c>
      <c r="L7480" s="28">
        <v>6.82</v>
      </c>
      <c r="M7480" s="28" t="s">
        <v>48</v>
      </c>
      <c r="N7480" s="28">
        <v>43.68</v>
      </c>
    </row>
    <row r="7481">
      <c r="A7481" s="28">
        <v>7480.0</v>
      </c>
      <c r="B7481" s="28">
        <v>19.0</v>
      </c>
      <c r="C7481" s="28" t="s">
        <v>52</v>
      </c>
      <c r="D7481" s="28">
        <v>7.97</v>
      </c>
      <c r="E7481" s="28">
        <v>3.1</v>
      </c>
      <c r="F7481" s="28">
        <v>4.23</v>
      </c>
      <c r="G7481" s="28">
        <v>79.2</v>
      </c>
      <c r="H7481" s="28" t="s">
        <v>47</v>
      </c>
      <c r="I7481" s="28">
        <v>0.1</v>
      </c>
      <c r="J7481" s="28">
        <v>11.97</v>
      </c>
      <c r="K7481" s="28">
        <v>220.18</v>
      </c>
      <c r="L7481" s="28">
        <v>20.9</v>
      </c>
      <c r="M7481" s="28" t="s">
        <v>46</v>
      </c>
      <c r="N7481" s="28">
        <v>11.25</v>
      </c>
    </row>
    <row r="7482">
      <c r="A7482" s="28">
        <v>7481.0</v>
      </c>
      <c r="B7482" s="28">
        <v>21.0</v>
      </c>
      <c r="C7482" s="28" t="s">
        <v>49</v>
      </c>
      <c r="D7482" s="28">
        <v>3.92</v>
      </c>
      <c r="E7482" s="28">
        <v>3.39</v>
      </c>
      <c r="F7482" s="28">
        <v>4.77</v>
      </c>
      <c r="G7482" s="28">
        <v>87.99</v>
      </c>
      <c r="H7482" s="28" t="s">
        <v>45</v>
      </c>
      <c r="I7482" s="28">
        <v>3.24</v>
      </c>
      <c r="J7482" s="28">
        <v>9.01</v>
      </c>
      <c r="K7482" s="28">
        <v>266.28</v>
      </c>
      <c r="L7482" s="28">
        <v>11.04</v>
      </c>
      <c r="M7482" s="28" t="s">
        <v>48</v>
      </c>
      <c r="N7482" s="28">
        <v>53.48</v>
      </c>
    </row>
    <row r="7483">
      <c r="A7483" s="28">
        <v>7482.0</v>
      </c>
      <c r="B7483" s="28">
        <v>17.0</v>
      </c>
      <c r="C7483" s="28" t="s">
        <v>49</v>
      </c>
      <c r="D7483" s="28">
        <v>1.76</v>
      </c>
      <c r="E7483" s="28">
        <v>8.37</v>
      </c>
      <c r="F7483" s="28">
        <v>5.81</v>
      </c>
      <c r="G7483" s="28">
        <v>67.76</v>
      </c>
      <c r="H7483" s="28" t="s">
        <v>47</v>
      </c>
      <c r="I7483" s="28">
        <v>0.39</v>
      </c>
      <c r="J7483" s="28">
        <v>5.14</v>
      </c>
      <c r="K7483" s="28">
        <v>297.66</v>
      </c>
      <c r="L7483" s="28">
        <v>4.52</v>
      </c>
      <c r="M7483" s="28" t="s">
        <v>50</v>
      </c>
      <c r="N7483" s="28">
        <v>84.94</v>
      </c>
    </row>
    <row r="7484">
      <c r="A7484" s="28">
        <v>7483.0</v>
      </c>
      <c r="B7484" s="28">
        <v>22.0</v>
      </c>
      <c r="C7484" s="28" t="s">
        <v>49</v>
      </c>
      <c r="D7484" s="28">
        <v>4.06</v>
      </c>
      <c r="E7484" s="28">
        <v>8.3</v>
      </c>
      <c r="F7484" s="28">
        <v>4.1</v>
      </c>
      <c r="G7484" s="28">
        <v>79.53</v>
      </c>
      <c r="H7484" s="28" t="s">
        <v>47</v>
      </c>
      <c r="I7484" s="28">
        <v>4.27</v>
      </c>
      <c r="J7484" s="28">
        <v>6.57</v>
      </c>
      <c r="K7484" s="28">
        <v>259.07</v>
      </c>
      <c r="L7484" s="28">
        <v>10.35</v>
      </c>
      <c r="M7484" s="28" t="s">
        <v>50</v>
      </c>
      <c r="N7484" s="28">
        <v>70.0</v>
      </c>
    </row>
    <row r="7485">
      <c r="A7485" s="28">
        <v>7484.0</v>
      </c>
      <c r="B7485" s="28">
        <v>22.0</v>
      </c>
      <c r="C7485" s="28" t="s">
        <v>49</v>
      </c>
      <c r="D7485" s="28">
        <v>0.32</v>
      </c>
      <c r="E7485" s="28">
        <v>5.46</v>
      </c>
      <c r="F7485" s="28">
        <v>7.76</v>
      </c>
      <c r="G7485" s="28">
        <v>72.49</v>
      </c>
      <c r="H7485" s="28" t="s">
        <v>51</v>
      </c>
      <c r="I7485" s="28">
        <v>4.84</v>
      </c>
      <c r="J7485" s="28">
        <v>6.07</v>
      </c>
      <c r="K7485" s="28">
        <v>320.98</v>
      </c>
      <c r="L7485" s="28">
        <v>3.54</v>
      </c>
      <c r="M7485" s="28" t="s">
        <v>48</v>
      </c>
      <c r="N7485" s="28">
        <v>82.04</v>
      </c>
    </row>
    <row r="7486">
      <c r="A7486" s="28">
        <v>7485.0</v>
      </c>
      <c r="B7486" s="28">
        <v>19.0</v>
      </c>
      <c r="C7486" s="28" t="s">
        <v>49</v>
      </c>
      <c r="D7486" s="28">
        <v>7.24</v>
      </c>
      <c r="E7486" s="28">
        <v>6.23</v>
      </c>
      <c r="F7486" s="28">
        <v>7.98</v>
      </c>
      <c r="G7486" s="28">
        <v>66.57</v>
      </c>
      <c r="H7486" s="28" t="s">
        <v>47</v>
      </c>
      <c r="I7486" s="28">
        <v>2.04</v>
      </c>
      <c r="J7486" s="28">
        <v>12.77</v>
      </c>
      <c r="K7486" s="28">
        <v>220.47</v>
      </c>
      <c r="L7486" s="28">
        <v>15.81</v>
      </c>
      <c r="M7486" s="28" t="s">
        <v>46</v>
      </c>
      <c r="N7486" s="28">
        <v>55.22991653122</v>
      </c>
    </row>
    <row r="7487">
      <c r="A7487" s="28">
        <v>7486.0</v>
      </c>
      <c r="B7487" s="28">
        <v>19.0</v>
      </c>
      <c r="C7487" s="28" t="s">
        <v>52</v>
      </c>
      <c r="D7487" s="28">
        <v>6.55</v>
      </c>
      <c r="E7487" s="28">
        <v>8.44</v>
      </c>
      <c r="F7487" s="28">
        <v>6.06</v>
      </c>
      <c r="G7487" s="28">
        <v>84.41</v>
      </c>
      <c r="H7487" s="28" t="s">
        <v>47</v>
      </c>
      <c r="I7487" s="28">
        <v>4.29</v>
      </c>
      <c r="J7487" s="28">
        <v>8.65</v>
      </c>
      <c r="K7487" s="28">
        <v>229.56</v>
      </c>
      <c r="L7487" s="28">
        <v>13.06</v>
      </c>
      <c r="M7487" s="28" t="s">
        <v>46</v>
      </c>
      <c r="N7487" s="28">
        <v>91.3134097226626</v>
      </c>
    </row>
    <row r="7488">
      <c r="A7488" s="28">
        <v>7487.0</v>
      </c>
      <c r="B7488" s="28">
        <v>16.0</v>
      </c>
      <c r="C7488" s="28" t="s">
        <v>44</v>
      </c>
      <c r="D7488" s="28">
        <v>5.81</v>
      </c>
      <c r="E7488" s="28">
        <v>3.81</v>
      </c>
      <c r="F7488" s="28">
        <v>8.92</v>
      </c>
      <c r="G7488" s="28">
        <v>83.03</v>
      </c>
      <c r="H7488" s="28" t="s">
        <v>45</v>
      </c>
      <c r="I7488" s="28">
        <v>1.68</v>
      </c>
      <c r="J7488" s="28">
        <v>10.33</v>
      </c>
      <c r="K7488" s="28">
        <v>238.3</v>
      </c>
      <c r="L7488" s="28">
        <v>11.41</v>
      </c>
      <c r="M7488" s="28" t="s">
        <v>46</v>
      </c>
      <c r="N7488" s="28">
        <v>55.03</v>
      </c>
    </row>
    <row r="7489">
      <c r="A7489" s="28">
        <v>7488.0</v>
      </c>
      <c r="B7489" s="28">
        <v>17.0</v>
      </c>
      <c r="C7489" s="28" t="s">
        <v>52</v>
      </c>
      <c r="D7489" s="28">
        <v>4.88</v>
      </c>
      <c r="E7489" s="28">
        <v>1.45</v>
      </c>
      <c r="F7489" s="28">
        <v>7.39</v>
      </c>
      <c r="G7489" s="28">
        <v>90.45</v>
      </c>
      <c r="H7489" s="28" t="s">
        <v>45</v>
      </c>
      <c r="I7489" s="28">
        <v>0.8</v>
      </c>
      <c r="J7489" s="28">
        <v>9.12</v>
      </c>
      <c r="K7489" s="28">
        <v>263.08</v>
      </c>
      <c r="L7489" s="28">
        <v>10.94</v>
      </c>
      <c r="M7489" s="28" t="s">
        <v>48</v>
      </c>
      <c r="N7489" s="28">
        <v>40.64</v>
      </c>
    </row>
    <row r="7490">
      <c r="A7490" s="28">
        <v>7489.0</v>
      </c>
      <c r="B7490" s="28">
        <v>24.0</v>
      </c>
      <c r="C7490" s="28" t="s">
        <v>44</v>
      </c>
      <c r="D7490" s="28">
        <v>4.64</v>
      </c>
      <c r="E7490" s="28">
        <v>5.34</v>
      </c>
      <c r="F7490" s="28">
        <v>7.72</v>
      </c>
      <c r="G7490" s="28">
        <v>94.92</v>
      </c>
      <c r="H7490" s="28" t="s">
        <v>45</v>
      </c>
      <c r="I7490" s="28">
        <v>1.38</v>
      </c>
      <c r="J7490" s="28">
        <v>8.89</v>
      </c>
      <c r="K7490" s="28">
        <v>246.18</v>
      </c>
      <c r="L7490" s="28">
        <v>13.27</v>
      </c>
      <c r="M7490" s="28" t="s">
        <v>48</v>
      </c>
      <c r="N7490" s="28">
        <v>71.16</v>
      </c>
    </row>
    <row r="7491">
      <c r="A7491" s="28">
        <v>7490.0</v>
      </c>
      <c r="B7491" s="28">
        <v>23.0</v>
      </c>
      <c r="C7491" s="28" t="s">
        <v>44</v>
      </c>
      <c r="D7491" s="28">
        <v>7.97</v>
      </c>
      <c r="E7491" s="28">
        <v>9.22</v>
      </c>
      <c r="F7491" s="28">
        <v>4.96</v>
      </c>
      <c r="G7491" s="28">
        <v>68.82</v>
      </c>
      <c r="H7491" s="28" t="s">
        <v>51</v>
      </c>
      <c r="I7491" s="28">
        <v>1.51</v>
      </c>
      <c r="J7491" s="28">
        <v>13.12</v>
      </c>
      <c r="K7491" s="28">
        <v>245.24</v>
      </c>
      <c r="L7491" s="28">
        <v>20.32</v>
      </c>
      <c r="M7491" s="28" t="s">
        <v>50</v>
      </c>
      <c r="N7491" s="28">
        <v>61.809268619845</v>
      </c>
    </row>
    <row r="7492">
      <c r="A7492" s="28">
        <v>7491.0</v>
      </c>
      <c r="B7492" s="28">
        <v>23.0</v>
      </c>
      <c r="C7492" s="28" t="s">
        <v>44</v>
      </c>
      <c r="D7492" s="28">
        <v>2.22</v>
      </c>
      <c r="E7492" s="28">
        <v>8.11</v>
      </c>
      <c r="F7492" s="28">
        <v>8.19</v>
      </c>
      <c r="G7492" s="28">
        <v>91.19</v>
      </c>
      <c r="H7492" s="28" t="s">
        <v>45</v>
      </c>
      <c r="I7492" s="28">
        <v>3.15</v>
      </c>
      <c r="J7492" s="28">
        <v>6.59</v>
      </c>
      <c r="K7492" s="28">
        <v>289.6</v>
      </c>
      <c r="L7492" s="28">
        <v>6.27</v>
      </c>
      <c r="M7492" s="28" t="s">
        <v>48</v>
      </c>
      <c r="N7492" s="28">
        <v>92.63</v>
      </c>
    </row>
    <row r="7493">
      <c r="A7493" s="28">
        <v>7492.0</v>
      </c>
      <c r="B7493" s="28">
        <v>24.0</v>
      </c>
      <c r="C7493" s="28" t="s">
        <v>44</v>
      </c>
      <c r="D7493" s="28">
        <v>6.24</v>
      </c>
      <c r="E7493" s="28">
        <v>4.3</v>
      </c>
      <c r="F7493" s="28">
        <v>8.73</v>
      </c>
      <c r="G7493" s="28">
        <v>74.7</v>
      </c>
      <c r="H7493" s="28" t="s">
        <v>47</v>
      </c>
      <c r="I7493" s="28">
        <v>3.98</v>
      </c>
      <c r="J7493" s="28">
        <v>9.83</v>
      </c>
      <c r="K7493" s="28">
        <v>223.96</v>
      </c>
      <c r="L7493" s="28">
        <v>13.95</v>
      </c>
      <c r="M7493" s="28" t="s">
        <v>46</v>
      </c>
      <c r="N7493" s="28">
        <v>52.53</v>
      </c>
    </row>
    <row r="7494">
      <c r="A7494" s="28">
        <v>7493.0</v>
      </c>
      <c r="B7494" s="28">
        <v>22.0</v>
      </c>
      <c r="C7494" s="28" t="s">
        <v>49</v>
      </c>
      <c r="D7494" s="28">
        <v>4.65</v>
      </c>
      <c r="E7494" s="28">
        <v>1.58</v>
      </c>
      <c r="F7494" s="28">
        <v>5.18</v>
      </c>
      <c r="G7494" s="28">
        <v>85.15</v>
      </c>
      <c r="H7494" s="28" t="s">
        <v>51</v>
      </c>
      <c r="I7494" s="28">
        <v>1.03</v>
      </c>
      <c r="J7494" s="28">
        <v>9.88</v>
      </c>
      <c r="K7494" s="28">
        <v>253.59</v>
      </c>
      <c r="L7494" s="28">
        <v>9.85</v>
      </c>
      <c r="M7494" s="28" t="s">
        <v>48</v>
      </c>
      <c r="N7494" s="28">
        <v>33.43</v>
      </c>
    </row>
    <row r="7495">
      <c r="A7495" s="28">
        <v>7494.0</v>
      </c>
      <c r="B7495" s="28">
        <v>24.0</v>
      </c>
      <c r="C7495" s="28" t="s">
        <v>49</v>
      </c>
      <c r="D7495" s="28">
        <v>7.81</v>
      </c>
      <c r="E7495" s="28">
        <v>6.73</v>
      </c>
      <c r="F7495" s="28">
        <v>7.43</v>
      </c>
      <c r="G7495" s="28">
        <v>94.01</v>
      </c>
      <c r="H7495" s="28" t="s">
        <v>47</v>
      </c>
      <c r="I7495" s="28">
        <v>0.44</v>
      </c>
      <c r="J7495" s="28">
        <v>10.13</v>
      </c>
      <c r="K7495" s="28">
        <v>232.27</v>
      </c>
      <c r="L7495" s="28">
        <v>17.57</v>
      </c>
      <c r="M7495" s="28" t="s">
        <v>46</v>
      </c>
      <c r="N7495" s="28">
        <v>56.0</v>
      </c>
    </row>
    <row r="7496">
      <c r="A7496" s="28">
        <v>7495.0</v>
      </c>
      <c r="B7496" s="28">
        <v>17.0</v>
      </c>
      <c r="C7496" s="28" t="s">
        <v>49</v>
      </c>
      <c r="D7496" s="28">
        <v>6.62</v>
      </c>
      <c r="E7496" s="28">
        <v>8.51</v>
      </c>
      <c r="F7496" s="28">
        <v>7.73</v>
      </c>
      <c r="G7496" s="28">
        <v>70.25</v>
      </c>
      <c r="H7496" s="28" t="s">
        <v>45</v>
      </c>
      <c r="I7496" s="28">
        <v>1.11</v>
      </c>
      <c r="J7496" s="28">
        <v>11.02</v>
      </c>
      <c r="K7496" s="28">
        <v>254.04</v>
      </c>
      <c r="L7496" s="28">
        <v>12.67</v>
      </c>
      <c r="M7496" s="28" t="s">
        <v>46</v>
      </c>
      <c r="N7496" s="28">
        <v>76.2888579011372</v>
      </c>
    </row>
    <row r="7497">
      <c r="A7497" s="28">
        <v>7496.0</v>
      </c>
      <c r="B7497" s="28">
        <v>21.0</v>
      </c>
      <c r="C7497" s="28" t="s">
        <v>49</v>
      </c>
      <c r="D7497" s="28">
        <v>7.99</v>
      </c>
      <c r="E7497" s="28">
        <v>6.98</v>
      </c>
      <c r="F7497" s="28">
        <v>5.53</v>
      </c>
      <c r="G7497" s="28">
        <v>84.04</v>
      </c>
      <c r="H7497" s="28" t="s">
        <v>51</v>
      </c>
      <c r="I7497" s="28">
        <v>1.48</v>
      </c>
      <c r="J7497" s="28">
        <v>12.5</v>
      </c>
      <c r="K7497" s="28">
        <v>225.75</v>
      </c>
      <c r="L7497" s="28">
        <v>19.9</v>
      </c>
      <c r="M7497" s="28" t="s">
        <v>46</v>
      </c>
      <c r="N7497" s="28">
        <v>43.14</v>
      </c>
    </row>
    <row r="7498">
      <c r="A7498" s="28">
        <v>7497.0</v>
      </c>
      <c r="B7498" s="28">
        <v>18.0</v>
      </c>
      <c r="C7498" s="28" t="s">
        <v>49</v>
      </c>
      <c r="D7498" s="28">
        <v>4.71</v>
      </c>
      <c r="E7498" s="28">
        <v>4.83</v>
      </c>
      <c r="F7498" s="28">
        <v>6.38</v>
      </c>
      <c r="G7498" s="28">
        <v>79.21</v>
      </c>
      <c r="H7498" s="28" t="s">
        <v>51</v>
      </c>
      <c r="I7498" s="28">
        <v>1.4</v>
      </c>
      <c r="J7498" s="28">
        <v>10.06</v>
      </c>
      <c r="K7498" s="28">
        <v>264.34</v>
      </c>
      <c r="L7498" s="28">
        <v>12.93</v>
      </c>
      <c r="M7498" s="28" t="s">
        <v>48</v>
      </c>
      <c r="N7498" s="28">
        <v>57.14</v>
      </c>
    </row>
    <row r="7499">
      <c r="A7499" s="28">
        <v>7498.0</v>
      </c>
      <c r="B7499" s="28">
        <v>21.0</v>
      </c>
      <c r="C7499" s="28" t="s">
        <v>49</v>
      </c>
      <c r="D7499" s="28">
        <v>1.64</v>
      </c>
      <c r="E7499" s="28">
        <v>2.11</v>
      </c>
      <c r="F7499" s="28">
        <v>4.49</v>
      </c>
      <c r="G7499" s="28">
        <v>91.62</v>
      </c>
      <c r="H7499" s="28" t="s">
        <v>45</v>
      </c>
      <c r="I7499" s="28">
        <v>1.1</v>
      </c>
      <c r="J7499" s="28">
        <v>7.63</v>
      </c>
      <c r="K7499" s="28">
        <v>285.02</v>
      </c>
      <c r="L7499" s="28">
        <v>5.74</v>
      </c>
      <c r="M7499" s="28" t="s">
        <v>48</v>
      </c>
      <c r="N7499" s="28">
        <v>52.55</v>
      </c>
    </row>
    <row r="7500">
      <c r="A7500" s="28">
        <v>7499.0</v>
      </c>
      <c r="B7500" s="28">
        <v>18.0</v>
      </c>
      <c r="C7500" s="28" t="s">
        <v>44</v>
      </c>
      <c r="D7500" s="28">
        <v>4.03</v>
      </c>
      <c r="E7500" s="28">
        <v>9.2</v>
      </c>
      <c r="F7500" s="28">
        <v>4.87</v>
      </c>
      <c r="G7500" s="28">
        <v>87.89</v>
      </c>
      <c r="H7500" s="28" t="s">
        <v>47</v>
      </c>
      <c r="I7500" s="28">
        <v>2.33</v>
      </c>
      <c r="J7500" s="28">
        <v>7.82</v>
      </c>
      <c r="K7500" s="28">
        <v>286.53</v>
      </c>
      <c r="L7500" s="28">
        <v>10.83</v>
      </c>
      <c r="M7500" s="28" t="s">
        <v>50</v>
      </c>
      <c r="N7500" s="28">
        <v>94.19</v>
      </c>
    </row>
    <row r="7501">
      <c r="A7501" s="28">
        <v>7500.0</v>
      </c>
      <c r="B7501" s="28">
        <v>23.0</v>
      </c>
      <c r="C7501" s="28" t="s">
        <v>49</v>
      </c>
      <c r="D7501" s="28">
        <v>5.69</v>
      </c>
      <c r="E7501" s="28">
        <v>3.48</v>
      </c>
      <c r="F7501" s="28">
        <v>4.31</v>
      </c>
      <c r="G7501" s="28">
        <v>90.79</v>
      </c>
      <c r="H7501" s="28" t="s">
        <v>51</v>
      </c>
      <c r="I7501" s="28">
        <v>4.28</v>
      </c>
      <c r="J7501" s="28">
        <v>9.11</v>
      </c>
      <c r="K7501" s="28">
        <v>257.28</v>
      </c>
      <c r="L7501" s="28">
        <v>12.41</v>
      </c>
      <c r="M7501" s="28" t="s">
        <v>46</v>
      </c>
      <c r="N7501" s="28">
        <v>40.29</v>
      </c>
    </row>
    <row r="7502">
      <c r="A7502" s="28">
        <v>7501.0</v>
      </c>
      <c r="B7502" s="28">
        <v>19.0</v>
      </c>
      <c r="C7502" s="28" t="s">
        <v>49</v>
      </c>
      <c r="D7502" s="28">
        <v>6.19</v>
      </c>
      <c r="E7502" s="28">
        <v>3.02</v>
      </c>
      <c r="F7502" s="28">
        <v>6.8</v>
      </c>
      <c r="G7502" s="28">
        <v>71.52</v>
      </c>
      <c r="H7502" s="28" t="s">
        <v>45</v>
      </c>
      <c r="I7502" s="28">
        <v>0.5</v>
      </c>
      <c r="J7502" s="28">
        <v>10.19</v>
      </c>
      <c r="K7502" s="28">
        <v>248.93</v>
      </c>
      <c r="L7502" s="28">
        <v>14.76</v>
      </c>
      <c r="M7502" s="28" t="s">
        <v>46</v>
      </c>
      <c r="N7502" s="28">
        <v>40.58</v>
      </c>
    </row>
    <row r="7503">
      <c r="A7503" s="28">
        <v>7502.0</v>
      </c>
      <c r="B7503" s="28">
        <v>21.0</v>
      </c>
      <c r="C7503" s="28" t="s">
        <v>49</v>
      </c>
      <c r="D7503" s="28">
        <v>0.0</v>
      </c>
      <c r="E7503" s="28">
        <v>8.34</v>
      </c>
      <c r="F7503" s="28">
        <v>7.13</v>
      </c>
      <c r="G7503" s="28">
        <v>88.17</v>
      </c>
      <c r="H7503" s="28" t="s">
        <v>47</v>
      </c>
      <c r="I7503" s="28">
        <v>4.31</v>
      </c>
      <c r="J7503" s="28">
        <v>4.29</v>
      </c>
      <c r="K7503" s="28">
        <v>320.17</v>
      </c>
      <c r="L7503" s="28">
        <v>2.57</v>
      </c>
      <c r="M7503" s="28" t="s">
        <v>48</v>
      </c>
      <c r="N7503" s="28">
        <v>106.754711000907</v>
      </c>
    </row>
    <row r="7504">
      <c r="A7504" s="28">
        <v>7503.0</v>
      </c>
      <c r="B7504" s="28">
        <v>24.0</v>
      </c>
      <c r="C7504" s="28" t="s">
        <v>49</v>
      </c>
      <c r="D7504" s="28">
        <v>4.04</v>
      </c>
      <c r="E7504" s="28">
        <v>9.83</v>
      </c>
      <c r="F7504" s="28">
        <v>8.58</v>
      </c>
      <c r="G7504" s="28">
        <v>84.23</v>
      </c>
      <c r="H7504" s="28" t="s">
        <v>51</v>
      </c>
      <c r="I7504" s="28">
        <v>2.49</v>
      </c>
      <c r="J7504" s="28">
        <v>8.6</v>
      </c>
      <c r="K7504" s="28">
        <v>276.83</v>
      </c>
      <c r="L7504" s="28">
        <v>12.69</v>
      </c>
      <c r="M7504" s="28" t="s">
        <v>48</v>
      </c>
      <c r="N7504" s="28">
        <v>100.0</v>
      </c>
    </row>
    <row r="7505">
      <c r="A7505" s="28">
        <v>7504.0</v>
      </c>
      <c r="B7505" s="28">
        <v>17.0</v>
      </c>
      <c r="C7505" s="28" t="s">
        <v>49</v>
      </c>
      <c r="D7505" s="28">
        <v>1.88</v>
      </c>
      <c r="E7505" s="28">
        <v>6.94</v>
      </c>
      <c r="F7505" s="28">
        <v>6.71</v>
      </c>
      <c r="G7505" s="28">
        <v>78.27</v>
      </c>
      <c r="H7505" s="28" t="s">
        <v>45</v>
      </c>
      <c r="I7505" s="28">
        <v>3.3</v>
      </c>
      <c r="J7505" s="28">
        <v>4.29</v>
      </c>
      <c r="K7505" s="28">
        <v>289.44</v>
      </c>
      <c r="L7505" s="28">
        <v>5.94</v>
      </c>
      <c r="M7505" s="28" t="s">
        <v>48</v>
      </c>
      <c r="N7505" s="28">
        <v>85.8</v>
      </c>
    </row>
    <row r="7506">
      <c r="A7506" s="28">
        <v>7505.0</v>
      </c>
      <c r="B7506" s="28">
        <v>17.0</v>
      </c>
      <c r="C7506" s="28" t="s">
        <v>44</v>
      </c>
      <c r="D7506" s="28">
        <v>7.0</v>
      </c>
      <c r="E7506" s="28">
        <v>6.62</v>
      </c>
      <c r="F7506" s="28">
        <v>5.3</v>
      </c>
      <c r="G7506" s="28">
        <v>75.13</v>
      </c>
      <c r="H7506" s="28" t="s">
        <v>45</v>
      </c>
      <c r="I7506" s="28">
        <v>4.08</v>
      </c>
      <c r="J7506" s="28">
        <v>10.44</v>
      </c>
      <c r="K7506" s="28">
        <v>245.39</v>
      </c>
      <c r="L7506" s="28">
        <v>17.82</v>
      </c>
      <c r="M7506" s="28" t="s">
        <v>46</v>
      </c>
      <c r="N7506" s="28">
        <v>43.22</v>
      </c>
    </row>
    <row r="7507">
      <c r="A7507" s="28">
        <v>7506.0</v>
      </c>
      <c r="B7507" s="28">
        <v>22.0</v>
      </c>
      <c r="C7507" s="28" t="s">
        <v>44</v>
      </c>
      <c r="D7507" s="28">
        <v>1.22</v>
      </c>
      <c r="E7507" s="28">
        <v>3.87</v>
      </c>
      <c r="F7507" s="28">
        <v>4.3</v>
      </c>
      <c r="G7507" s="28">
        <v>73.26</v>
      </c>
      <c r="H7507" s="28" t="s">
        <v>51</v>
      </c>
      <c r="I7507" s="28">
        <v>1.52</v>
      </c>
      <c r="J7507" s="28">
        <v>4.07</v>
      </c>
      <c r="K7507" s="28">
        <v>313.39</v>
      </c>
      <c r="L7507" s="28">
        <v>4.65</v>
      </c>
      <c r="M7507" s="28" t="s">
        <v>48</v>
      </c>
      <c r="N7507" s="28">
        <v>60.21</v>
      </c>
    </row>
    <row r="7508">
      <c r="A7508" s="28">
        <v>7507.0</v>
      </c>
      <c r="B7508" s="28">
        <v>17.0</v>
      </c>
      <c r="C7508" s="28" t="s">
        <v>49</v>
      </c>
      <c r="D7508" s="28">
        <v>5.33</v>
      </c>
      <c r="E7508" s="28">
        <v>1.18</v>
      </c>
      <c r="F7508" s="28">
        <v>8.42</v>
      </c>
      <c r="G7508" s="28">
        <v>60.39</v>
      </c>
      <c r="H7508" s="28" t="s">
        <v>51</v>
      </c>
      <c r="I7508" s="28">
        <v>4.77</v>
      </c>
      <c r="J7508" s="28">
        <v>6.52</v>
      </c>
      <c r="K7508" s="28">
        <v>255.06</v>
      </c>
      <c r="L7508" s="28">
        <v>11.14</v>
      </c>
      <c r="M7508" s="28" t="s">
        <v>46</v>
      </c>
      <c r="N7508" s="28">
        <v>35.75</v>
      </c>
    </row>
    <row r="7509">
      <c r="A7509" s="28">
        <v>7508.0</v>
      </c>
      <c r="B7509" s="28">
        <v>17.0</v>
      </c>
      <c r="C7509" s="28" t="s">
        <v>49</v>
      </c>
      <c r="D7509" s="28">
        <v>2.13</v>
      </c>
      <c r="E7509" s="28">
        <v>2.73</v>
      </c>
      <c r="F7509" s="28">
        <v>6.39</v>
      </c>
      <c r="G7509" s="28">
        <v>66.78</v>
      </c>
      <c r="H7509" s="28" t="s">
        <v>51</v>
      </c>
      <c r="I7509" s="28">
        <v>0.42</v>
      </c>
      <c r="J7509" s="28">
        <v>6.18</v>
      </c>
      <c r="K7509" s="28">
        <v>291.72</v>
      </c>
      <c r="L7509" s="28">
        <v>7.31</v>
      </c>
      <c r="M7509" s="28" t="s">
        <v>48</v>
      </c>
      <c r="N7509" s="28">
        <v>64.29</v>
      </c>
    </row>
    <row r="7510">
      <c r="A7510" s="28">
        <v>7509.0</v>
      </c>
      <c r="B7510" s="28">
        <v>19.0</v>
      </c>
      <c r="C7510" s="28" t="s">
        <v>49</v>
      </c>
      <c r="D7510" s="28">
        <v>2.85</v>
      </c>
      <c r="E7510" s="28">
        <v>6.26</v>
      </c>
      <c r="F7510" s="28">
        <v>7.69</v>
      </c>
      <c r="G7510" s="28">
        <v>62.36</v>
      </c>
      <c r="H7510" s="28" t="s">
        <v>51</v>
      </c>
      <c r="I7510" s="28">
        <v>2.64</v>
      </c>
      <c r="J7510" s="28">
        <v>8.22</v>
      </c>
      <c r="K7510" s="28">
        <v>264.22</v>
      </c>
      <c r="L7510" s="28">
        <v>9.07</v>
      </c>
      <c r="M7510" s="28" t="s">
        <v>48</v>
      </c>
      <c r="N7510" s="28">
        <v>81.92</v>
      </c>
    </row>
    <row r="7511">
      <c r="A7511" s="28">
        <v>7510.0</v>
      </c>
      <c r="B7511" s="28">
        <v>24.0</v>
      </c>
      <c r="C7511" s="28" t="s">
        <v>44</v>
      </c>
      <c r="D7511" s="28">
        <v>7.52</v>
      </c>
      <c r="E7511" s="28">
        <v>2.36</v>
      </c>
      <c r="F7511" s="28">
        <v>4.07</v>
      </c>
      <c r="G7511" s="28">
        <v>93.93</v>
      </c>
      <c r="H7511" s="28" t="s">
        <v>45</v>
      </c>
      <c r="I7511" s="28">
        <v>1.27</v>
      </c>
      <c r="J7511" s="28">
        <v>13.13</v>
      </c>
      <c r="K7511" s="28">
        <v>212.44</v>
      </c>
      <c r="L7511" s="28">
        <v>17.12</v>
      </c>
      <c r="M7511" s="28" t="s">
        <v>46</v>
      </c>
      <c r="N7511" s="28">
        <v>26.43</v>
      </c>
    </row>
    <row r="7512">
      <c r="A7512" s="28">
        <v>7511.0</v>
      </c>
      <c r="B7512" s="28">
        <v>23.0</v>
      </c>
      <c r="C7512" s="28" t="s">
        <v>44</v>
      </c>
      <c r="D7512" s="28">
        <v>1.92</v>
      </c>
      <c r="E7512" s="28">
        <v>8.95</v>
      </c>
      <c r="F7512" s="28">
        <v>6.44</v>
      </c>
      <c r="G7512" s="28">
        <v>94.4</v>
      </c>
      <c r="H7512" s="28" t="s">
        <v>45</v>
      </c>
      <c r="I7512" s="28">
        <v>2.04</v>
      </c>
      <c r="J7512" s="28">
        <v>5.51</v>
      </c>
      <c r="K7512" s="28">
        <v>302.42</v>
      </c>
      <c r="L7512" s="28">
        <v>2.82</v>
      </c>
      <c r="M7512" s="28" t="s">
        <v>48</v>
      </c>
      <c r="N7512" s="28">
        <v>100.0</v>
      </c>
    </row>
    <row r="7513">
      <c r="A7513" s="28">
        <v>7512.0</v>
      </c>
      <c r="B7513" s="28">
        <v>17.0</v>
      </c>
      <c r="C7513" s="28" t="s">
        <v>49</v>
      </c>
      <c r="D7513" s="28">
        <v>0.76</v>
      </c>
      <c r="E7513" s="28">
        <v>2.69</v>
      </c>
      <c r="F7513" s="28">
        <v>5.63</v>
      </c>
      <c r="G7513" s="28">
        <v>93.85</v>
      </c>
      <c r="H7513" s="28" t="s">
        <v>47</v>
      </c>
      <c r="I7513" s="28">
        <v>2.24</v>
      </c>
      <c r="J7513" s="28">
        <v>5.59</v>
      </c>
      <c r="K7513" s="28">
        <v>319.93</v>
      </c>
      <c r="L7513" s="28">
        <v>2.89</v>
      </c>
      <c r="M7513" s="28" t="s">
        <v>48</v>
      </c>
      <c r="N7513" s="28">
        <v>67.59</v>
      </c>
    </row>
    <row r="7514">
      <c r="A7514" s="28">
        <v>7513.0</v>
      </c>
      <c r="B7514" s="28">
        <v>23.0</v>
      </c>
      <c r="C7514" s="28" t="s">
        <v>44</v>
      </c>
      <c r="D7514" s="28">
        <v>0.55</v>
      </c>
      <c r="E7514" s="28">
        <v>5.7</v>
      </c>
      <c r="F7514" s="28">
        <v>4.15</v>
      </c>
      <c r="G7514" s="28">
        <v>92.72</v>
      </c>
      <c r="H7514" s="28" t="s">
        <v>51</v>
      </c>
      <c r="I7514" s="28">
        <v>4.57</v>
      </c>
      <c r="J7514" s="28">
        <v>5.11</v>
      </c>
      <c r="K7514" s="28">
        <v>324.1</v>
      </c>
      <c r="L7514" s="28">
        <v>2.32</v>
      </c>
      <c r="M7514" s="28" t="s">
        <v>48</v>
      </c>
      <c r="N7514" s="28">
        <v>80.7209061681169</v>
      </c>
    </row>
    <row r="7515">
      <c r="A7515" s="28">
        <v>7514.0</v>
      </c>
      <c r="B7515" s="28">
        <v>19.0</v>
      </c>
      <c r="C7515" s="28" t="s">
        <v>49</v>
      </c>
      <c r="D7515" s="28">
        <v>4.04</v>
      </c>
      <c r="E7515" s="28">
        <v>5.61</v>
      </c>
      <c r="F7515" s="28">
        <v>7.88</v>
      </c>
      <c r="G7515" s="28">
        <v>68.85</v>
      </c>
      <c r="H7515" s="28" t="s">
        <v>45</v>
      </c>
      <c r="I7515" s="28">
        <v>2.21</v>
      </c>
      <c r="J7515" s="28">
        <v>6.18</v>
      </c>
      <c r="K7515" s="28">
        <v>258.05</v>
      </c>
      <c r="L7515" s="28">
        <v>10.26</v>
      </c>
      <c r="M7515" s="28" t="s">
        <v>48</v>
      </c>
      <c r="N7515" s="28">
        <v>78.4736529314169</v>
      </c>
    </row>
    <row r="7516">
      <c r="A7516" s="28">
        <v>7515.0</v>
      </c>
      <c r="B7516" s="28">
        <v>17.0</v>
      </c>
      <c r="C7516" s="28" t="s">
        <v>44</v>
      </c>
      <c r="D7516" s="28">
        <v>5.13</v>
      </c>
      <c r="E7516" s="28">
        <v>6.44</v>
      </c>
      <c r="F7516" s="28">
        <v>6.56</v>
      </c>
      <c r="G7516" s="28">
        <v>79.67</v>
      </c>
      <c r="H7516" s="28" t="s">
        <v>45</v>
      </c>
      <c r="I7516" s="28">
        <v>3.49</v>
      </c>
      <c r="J7516" s="28">
        <v>6.44</v>
      </c>
      <c r="K7516" s="28">
        <v>281.37</v>
      </c>
      <c r="L7516" s="28">
        <v>10.78</v>
      </c>
      <c r="M7516" s="28" t="s">
        <v>46</v>
      </c>
      <c r="N7516" s="28">
        <v>63.17</v>
      </c>
    </row>
    <row r="7517">
      <c r="A7517" s="28">
        <v>7516.0</v>
      </c>
      <c r="B7517" s="28">
        <v>22.0</v>
      </c>
      <c r="C7517" s="28" t="s">
        <v>44</v>
      </c>
      <c r="D7517" s="28">
        <v>2.62</v>
      </c>
      <c r="E7517" s="28">
        <v>3.95</v>
      </c>
      <c r="F7517" s="28">
        <v>5.67</v>
      </c>
      <c r="G7517" s="28">
        <v>96.31</v>
      </c>
      <c r="H7517" s="28" t="s">
        <v>47</v>
      </c>
      <c r="I7517" s="28">
        <v>4.76</v>
      </c>
      <c r="J7517" s="28">
        <v>7.36</v>
      </c>
      <c r="K7517" s="28">
        <v>298.56</v>
      </c>
      <c r="L7517" s="28">
        <v>5.98</v>
      </c>
      <c r="M7517" s="28" t="s">
        <v>48</v>
      </c>
      <c r="N7517" s="28">
        <v>70.95</v>
      </c>
    </row>
    <row r="7518">
      <c r="A7518" s="28">
        <v>7517.0</v>
      </c>
      <c r="B7518" s="28">
        <v>21.0</v>
      </c>
      <c r="C7518" s="28" t="s">
        <v>49</v>
      </c>
      <c r="D7518" s="28">
        <v>5.52</v>
      </c>
      <c r="E7518" s="28">
        <v>8.86</v>
      </c>
      <c r="F7518" s="28">
        <v>8.03</v>
      </c>
      <c r="G7518" s="28">
        <v>90.39</v>
      </c>
      <c r="H7518" s="28" t="s">
        <v>47</v>
      </c>
      <c r="I7518" s="28">
        <v>2.47</v>
      </c>
      <c r="J7518" s="28">
        <v>7.93</v>
      </c>
      <c r="K7518" s="28">
        <v>248.03</v>
      </c>
      <c r="L7518" s="28">
        <v>11.92</v>
      </c>
      <c r="M7518" s="28" t="s">
        <v>46</v>
      </c>
      <c r="N7518" s="28">
        <v>101.857795888343</v>
      </c>
    </row>
    <row r="7519">
      <c r="A7519" s="28">
        <v>7518.0</v>
      </c>
      <c r="B7519" s="28">
        <v>20.0</v>
      </c>
      <c r="C7519" s="28" t="s">
        <v>44</v>
      </c>
      <c r="D7519" s="28">
        <v>0.49</v>
      </c>
      <c r="E7519" s="28">
        <v>5.0</v>
      </c>
      <c r="F7519" s="28">
        <v>6.23</v>
      </c>
      <c r="G7519" s="28">
        <v>60.07</v>
      </c>
      <c r="H7519" s="28" t="s">
        <v>51</v>
      </c>
      <c r="I7519" s="28">
        <v>2.04</v>
      </c>
      <c r="J7519" s="28">
        <v>4.24</v>
      </c>
      <c r="K7519" s="28">
        <v>315.75</v>
      </c>
      <c r="L7519" s="28">
        <v>2.21</v>
      </c>
      <c r="M7519" s="28" t="s">
        <v>48</v>
      </c>
      <c r="N7519" s="28">
        <v>71.71</v>
      </c>
    </row>
    <row r="7520">
      <c r="A7520" s="28">
        <v>7519.0</v>
      </c>
      <c r="B7520" s="28">
        <v>16.0</v>
      </c>
      <c r="C7520" s="28" t="s">
        <v>49</v>
      </c>
      <c r="D7520" s="28">
        <v>6.86</v>
      </c>
      <c r="E7520" s="28">
        <v>7.3</v>
      </c>
      <c r="F7520" s="28">
        <v>4.02</v>
      </c>
      <c r="G7520" s="28">
        <v>78.38</v>
      </c>
      <c r="H7520" s="28" t="s">
        <v>45</v>
      </c>
      <c r="I7520" s="28">
        <v>4.86</v>
      </c>
      <c r="J7520" s="28">
        <v>10.48</v>
      </c>
      <c r="K7520" s="28">
        <v>220.71</v>
      </c>
      <c r="L7520" s="28">
        <v>13.69</v>
      </c>
      <c r="M7520" s="28" t="s">
        <v>50</v>
      </c>
      <c r="N7520" s="28">
        <v>62.1029479958951</v>
      </c>
    </row>
    <row r="7521">
      <c r="A7521" s="28">
        <v>7520.0</v>
      </c>
      <c r="B7521" s="28">
        <v>17.0</v>
      </c>
      <c r="C7521" s="28" t="s">
        <v>49</v>
      </c>
      <c r="D7521" s="28">
        <v>6.53</v>
      </c>
      <c r="E7521" s="28">
        <v>6.72</v>
      </c>
      <c r="F7521" s="28">
        <v>8.72</v>
      </c>
      <c r="G7521" s="28">
        <v>60.43</v>
      </c>
      <c r="H7521" s="28" t="s">
        <v>51</v>
      </c>
      <c r="I7521" s="28">
        <v>4.14</v>
      </c>
      <c r="J7521" s="28">
        <v>11.62</v>
      </c>
      <c r="K7521" s="28">
        <v>235.47</v>
      </c>
      <c r="L7521" s="28">
        <v>18.54</v>
      </c>
      <c r="M7521" s="28" t="s">
        <v>46</v>
      </c>
      <c r="N7521" s="28">
        <v>68.89</v>
      </c>
    </row>
    <row r="7522">
      <c r="A7522" s="28">
        <v>7521.0</v>
      </c>
      <c r="B7522" s="28">
        <v>23.0</v>
      </c>
      <c r="C7522" s="28" t="s">
        <v>44</v>
      </c>
      <c r="D7522" s="28">
        <v>7.88</v>
      </c>
      <c r="E7522" s="28">
        <v>2.05</v>
      </c>
      <c r="F7522" s="28">
        <v>5.28</v>
      </c>
      <c r="G7522" s="28">
        <v>71.23</v>
      </c>
      <c r="H7522" s="28" t="s">
        <v>45</v>
      </c>
      <c r="I7522" s="28">
        <v>4.7</v>
      </c>
      <c r="J7522" s="28">
        <v>12.1</v>
      </c>
      <c r="K7522" s="28">
        <v>230.82</v>
      </c>
      <c r="L7522" s="28">
        <v>17.5</v>
      </c>
      <c r="M7522" s="28" t="s">
        <v>46</v>
      </c>
      <c r="N7522" s="28">
        <v>5.43</v>
      </c>
    </row>
    <row r="7523">
      <c r="A7523" s="28">
        <v>7522.0</v>
      </c>
      <c r="B7523" s="28">
        <v>16.0</v>
      </c>
      <c r="C7523" s="28" t="s">
        <v>49</v>
      </c>
      <c r="D7523" s="28">
        <v>7.49</v>
      </c>
      <c r="E7523" s="28">
        <v>6.6</v>
      </c>
      <c r="F7523" s="28">
        <v>8.15</v>
      </c>
      <c r="G7523" s="28">
        <v>77.43</v>
      </c>
      <c r="H7523" s="28" t="s">
        <v>51</v>
      </c>
      <c r="I7523" s="28">
        <v>1.99</v>
      </c>
      <c r="J7523" s="28">
        <v>12.73</v>
      </c>
      <c r="K7523" s="28">
        <v>230.75</v>
      </c>
      <c r="L7523" s="28">
        <v>16.02</v>
      </c>
      <c r="M7523" s="28" t="s">
        <v>46</v>
      </c>
      <c r="N7523" s="28">
        <v>60.27</v>
      </c>
    </row>
    <row r="7524">
      <c r="A7524" s="28">
        <v>7523.0</v>
      </c>
      <c r="B7524" s="28">
        <v>18.0</v>
      </c>
      <c r="C7524" s="28" t="s">
        <v>49</v>
      </c>
      <c r="D7524" s="28">
        <v>2.85</v>
      </c>
      <c r="E7524" s="28">
        <v>5.96</v>
      </c>
      <c r="F7524" s="28">
        <v>8.08</v>
      </c>
      <c r="G7524" s="28">
        <v>95.72</v>
      </c>
      <c r="H7524" s="28" t="s">
        <v>47</v>
      </c>
      <c r="I7524" s="28">
        <v>3.48</v>
      </c>
      <c r="J7524" s="28">
        <v>7.61</v>
      </c>
      <c r="K7524" s="28">
        <v>303.23</v>
      </c>
      <c r="L7524" s="28">
        <v>4.76</v>
      </c>
      <c r="M7524" s="28" t="s">
        <v>48</v>
      </c>
      <c r="N7524" s="28">
        <v>91.29</v>
      </c>
    </row>
    <row r="7525">
      <c r="A7525" s="28">
        <v>7524.0</v>
      </c>
      <c r="B7525" s="28">
        <v>17.0</v>
      </c>
      <c r="C7525" s="28" t="s">
        <v>44</v>
      </c>
      <c r="D7525" s="28">
        <v>3.19</v>
      </c>
      <c r="E7525" s="28">
        <v>9.09</v>
      </c>
      <c r="F7525" s="28">
        <v>4.81</v>
      </c>
      <c r="G7525" s="28">
        <v>86.18</v>
      </c>
      <c r="H7525" s="28" t="s">
        <v>51</v>
      </c>
      <c r="I7525" s="28">
        <v>1.25</v>
      </c>
      <c r="J7525" s="28">
        <v>9.19</v>
      </c>
      <c r="K7525" s="28">
        <v>266.93</v>
      </c>
      <c r="L7525" s="28">
        <v>9.55</v>
      </c>
      <c r="M7525" s="28" t="s">
        <v>50</v>
      </c>
      <c r="N7525" s="28">
        <v>86.96</v>
      </c>
    </row>
    <row r="7526">
      <c r="A7526" s="28">
        <v>7525.0</v>
      </c>
      <c r="B7526" s="28">
        <v>20.0</v>
      </c>
      <c r="C7526" s="28" t="s">
        <v>44</v>
      </c>
      <c r="D7526" s="28">
        <v>5.97</v>
      </c>
      <c r="E7526" s="28">
        <v>8.93</v>
      </c>
      <c r="F7526" s="28">
        <v>6.37</v>
      </c>
      <c r="G7526" s="28">
        <v>74.5</v>
      </c>
      <c r="H7526" s="28" t="s">
        <v>45</v>
      </c>
      <c r="I7526" s="28">
        <v>4.33</v>
      </c>
      <c r="J7526" s="28">
        <v>11.29</v>
      </c>
      <c r="K7526" s="28">
        <v>247.19</v>
      </c>
      <c r="L7526" s="28">
        <v>15.64</v>
      </c>
      <c r="M7526" s="28" t="s">
        <v>46</v>
      </c>
      <c r="N7526" s="28">
        <v>85.3279625577168</v>
      </c>
    </row>
    <row r="7527">
      <c r="A7527" s="28">
        <v>7526.0</v>
      </c>
      <c r="B7527" s="28">
        <v>19.0</v>
      </c>
      <c r="C7527" s="28" t="s">
        <v>44</v>
      </c>
      <c r="D7527" s="28">
        <v>1.07</v>
      </c>
      <c r="E7527" s="28">
        <v>2.36</v>
      </c>
      <c r="F7527" s="28">
        <v>4.2</v>
      </c>
      <c r="G7527" s="28">
        <v>79.63</v>
      </c>
      <c r="H7527" s="28" t="s">
        <v>51</v>
      </c>
      <c r="I7527" s="28">
        <v>4.67</v>
      </c>
      <c r="J7527" s="28">
        <v>3.13</v>
      </c>
      <c r="K7527" s="28">
        <v>295.79</v>
      </c>
      <c r="L7527" s="28">
        <v>1.87</v>
      </c>
      <c r="M7527" s="28" t="s">
        <v>48</v>
      </c>
      <c r="N7527" s="28">
        <v>56.39</v>
      </c>
    </row>
    <row r="7528">
      <c r="A7528" s="28">
        <v>7527.0</v>
      </c>
      <c r="B7528" s="28">
        <v>22.0</v>
      </c>
      <c r="C7528" s="28" t="s">
        <v>49</v>
      </c>
      <c r="D7528" s="28">
        <v>2.51</v>
      </c>
      <c r="E7528" s="28">
        <v>1.74</v>
      </c>
      <c r="F7528" s="28">
        <v>5.77</v>
      </c>
      <c r="G7528" s="28">
        <v>92.7</v>
      </c>
      <c r="H7528" s="28" t="s">
        <v>47</v>
      </c>
      <c r="I7528" s="28">
        <v>1.34</v>
      </c>
      <c r="J7528" s="28">
        <v>8.32</v>
      </c>
      <c r="K7528" s="28">
        <v>305.23</v>
      </c>
      <c r="L7528" s="28">
        <v>8.21</v>
      </c>
      <c r="M7528" s="28" t="s">
        <v>48</v>
      </c>
      <c r="N7528" s="28">
        <v>53.45</v>
      </c>
    </row>
    <row r="7529">
      <c r="A7529" s="28">
        <v>7528.0</v>
      </c>
      <c r="B7529" s="28">
        <v>20.0</v>
      </c>
      <c r="C7529" s="28" t="s">
        <v>49</v>
      </c>
      <c r="D7529" s="28">
        <v>0.95</v>
      </c>
      <c r="E7529" s="28">
        <v>3.65</v>
      </c>
      <c r="F7529" s="28">
        <v>7.65</v>
      </c>
      <c r="G7529" s="28">
        <v>71.99</v>
      </c>
      <c r="H7529" s="28" t="s">
        <v>51</v>
      </c>
      <c r="I7529" s="28">
        <v>0.52</v>
      </c>
      <c r="J7529" s="28">
        <v>3.65</v>
      </c>
      <c r="K7529" s="28">
        <v>311.25</v>
      </c>
      <c r="L7529" s="28">
        <v>1.07</v>
      </c>
      <c r="M7529" s="28" t="s">
        <v>48</v>
      </c>
      <c r="N7529" s="28">
        <v>76.01</v>
      </c>
    </row>
    <row r="7530">
      <c r="A7530" s="28">
        <v>7529.0</v>
      </c>
      <c r="B7530" s="28">
        <v>23.0</v>
      </c>
      <c r="C7530" s="28" t="s">
        <v>49</v>
      </c>
      <c r="D7530" s="28">
        <v>3.64</v>
      </c>
      <c r="E7530" s="28">
        <v>9.88</v>
      </c>
      <c r="F7530" s="28">
        <v>5.19</v>
      </c>
      <c r="G7530" s="28">
        <v>84.6</v>
      </c>
      <c r="H7530" s="28" t="s">
        <v>47</v>
      </c>
      <c r="I7530" s="28">
        <v>1.0</v>
      </c>
      <c r="J7530" s="28">
        <v>7.68</v>
      </c>
      <c r="K7530" s="28">
        <v>276.4</v>
      </c>
      <c r="L7530" s="28">
        <v>8.84</v>
      </c>
      <c r="M7530" s="28" t="s">
        <v>50</v>
      </c>
      <c r="N7530" s="28">
        <v>100.0</v>
      </c>
    </row>
    <row r="7531">
      <c r="A7531" s="28">
        <v>7530.0</v>
      </c>
      <c r="B7531" s="28">
        <v>19.0</v>
      </c>
      <c r="C7531" s="28" t="s">
        <v>49</v>
      </c>
      <c r="D7531" s="28">
        <v>4.42</v>
      </c>
      <c r="E7531" s="28">
        <v>1.19</v>
      </c>
      <c r="F7531" s="28">
        <v>4.59</v>
      </c>
      <c r="G7531" s="28">
        <v>70.49</v>
      </c>
      <c r="H7531" s="28" t="s">
        <v>45</v>
      </c>
      <c r="I7531" s="28">
        <v>3.16</v>
      </c>
      <c r="J7531" s="28">
        <v>10.13</v>
      </c>
      <c r="K7531" s="28">
        <v>265.63</v>
      </c>
      <c r="L7531" s="28">
        <v>13.86</v>
      </c>
      <c r="M7531" s="28" t="s">
        <v>48</v>
      </c>
      <c r="N7531" s="28">
        <v>32.88</v>
      </c>
    </row>
    <row r="7532">
      <c r="A7532" s="28">
        <v>7531.0</v>
      </c>
      <c r="B7532" s="28">
        <v>21.0</v>
      </c>
      <c r="C7532" s="28" t="s">
        <v>49</v>
      </c>
      <c r="D7532" s="28">
        <v>1.69</v>
      </c>
      <c r="E7532" s="28">
        <v>7.06</v>
      </c>
      <c r="F7532" s="28">
        <v>6.54</v>
      </c>
      <c r="G7532" s="28">
        <v>79.2</v>
      </c>
      <c r="H7532" s="28" t="s">
        <v>47</v>
      </c>
      <c r="I7532" s="28">
        <v>1.36</v>
      </c>
      <c r="J7532" s="28">
        <v>3.76</v>
      </c>
      <c r="K7532" s="28">
        <v>290.95</v>
      </c>
      <c r="L7532" s="28">
        <v>3.95</v>
      </c>
      <c r="M7532" s="28" t="s">
        <v>48</v>
      </c>
      <c r="N7532" s="28">
        <v>94.12</v>
      </c>
    </row>
    <row r="7533">
      <c r="A7533" s="28">
        <v>7532.0</v>
      </c>
      <c r="B7533" s="28">
        <v>19.0</v>
      </c>
      <c r="C7533" s="28" t="s">
        <v>49</v>
      </c>
      <c r="D7533" s="28">
        <v>0.21</v>
      </c>
      <c r="E7533" s="28">
        <v>6.48</v>
      </c>
      <c r="F7533" s="28">
        <v>6.68</v>
      </c>
      <c r="G7533" s="28">
        <v>60.99</v>
      </c>
      <c r="H7533" s="28" t="s">
        <v>51</v>
      </c>
      <c r="I7533" s="28">
        <v>3.19</v>
      </c>
      <c r="J7533" s="28">
        <v>5.5</v>
      </c>
      <c r="K7533" s="28">
        <v>329.46</v>
      </c>
      <c r="L7533" s="28">
        <v>1.78</v>
      </c>
      <c r="M7533" s="28" t="s">
        <v>48</v>
      </c>
      <c r="N7533" s="28">
        <v>97.1653735041576</v>
      </c>
    </row>
    <row r="7534">
      <c r="A7534" s="28">
        <v>7533.0</v>
      </c>
      <c r="B7534" s="28">
        <v>17.0</v>
      </c>
      <c r="C7534" s="28" t="s">
        <v>49</v>
      </c>
      <c r="D7534" s="28">
        <v>5.75</v>
      </c>
      <c r="E7534" s="28">
        <v>6.82</v>
      </c>
      <c r="F7534" s="28">
        <v>7.38</v>
      </c>
      <c r="G7534" s="28">
        <v>94.09</v>
      </c>
      <c r="H7534" s="28" t="s">
        <v>45</v>
      </c>
      <c r="I7534" s="28">
        <v>1.75</v>
      </c>
      <c r="J7534" s="28">
        <v>11.52</v>
      </c>
      <c r="K7534" s="28">
        <v>252.71</v>
      </c>
      <c r="L7534" s="28">
        <v>17.07</v>
      </c>
      <c r="M7534" s="28" t="s">
        <v>46</v>
      </c>
      <c r="N7534" s="28">
        <v>69.7211392990849</v>
      </c>
    </row>
    <row r="7535">
      <c r="A7535" s="28">
        <v>7534.0</v>
      </c>
      <c r="B7535" s="28">
        <v>16.0</v>
      </c>
      <c r="C7535" s="28" t="s">
        <v>44</v>
      </c>
      <c r="D7535" s="28">
        <v>0.16</v>
      </c>
      <c r="E7535" s="28">
        <v>2.96</v>
      </c>
      <c r="F7535" s="28">
        <v>7.8</v>
      </c>
      <c r="G7535" s="28">
        <v>61.93</v>
      </c>
      <c r="H7535" s="28" t="s">
        <v>51</v>
      </c>
      <c r="I7535" s="28">
        <v>4.58</v>
      </c>
      <c r="J7535" s="28">
        <v>5.43</v>
      </c>
      <c r="K7535" s="28">
        <v>320.53</v>
      </c>
      <c r="L7535" s="28">
        <v>3.35</v>
      </c>
      <c r="M7535" s="28" t="s">
        <v>48</v>
      </c>
      <c r="N7535" s="28">
        <v>65.39</v>
      </c>
    </row>
    <row r="7536">
      <c r="A7536" s="28">
        <v>7535.0</v>
      </c>
      <c r="B7536" s="28">
        <v>16.0</v>
      </c>
      <c r="C7536" s="28" t="s">
        <v>49</v>
      </c>
      <c r="D7536" s="28">
        <v>7.79</v>
      </c>
      <c r="E7536" s="28">
        <v>3.04</v>
      </c>
      <c r="F7536" s="28">
        <v>7.48</v>
      </c>
      <c r="G7536" s="28">
        <v>68.97</v>
      </c>
      <c r="H7536" s="28" t="s">
        <v>51</v>
      </c>
      <c r="I7536" s="28">
        <v>2.26</v>
      </c>
      <c r="J7536" s="28">
        <v>12.89</v>
      </c>
      <c r="K7536" s="28">
        <v>232.34</v>
      </c>
      <c r="L7536" s="28">
        <v>17.12</v>
      </c>
      <c r="M7536" s="28" t="s">
        <v>46</v>
      </c>
      <c r="N7536" s="28">
        <v>25.7</v>
      </c>
    </row>
    <row r="7537">
      <c r="A7537" s="28">
        <v>7536.0</v>
      </c>
      <c r="B7537" s="28">
        <v>23.0</v>
      </c>
      <c r="C7537" s="28" t="s">
        <v>49</v>
      </c>
      <c r="D7537" s="28">
        <v>1.77</v>
      </c>
      <c r="E7537" s="28">
        <v>4.88</v>
      </c>
      <c r="F7537" s="28">
        <v>8.23</v>
      </c>
      <c r="G7537" s="28">
        <v>73.34</v>
      </c>
      <c r="H7537" s="28" t="s">
        <v>51</v>
      </c>
      <c r="I7537" s="28">
        <v>2.49</v>
      </c>
      <c r="J7537" s="28">
        <v>4.09</v>
      </c>
      <c r="K7537" s="28">
        <v>290.14</v>
      </c>
      <c r="L7537" s="28">
        <v>2.97</v>
      </c>
      <c r="M7537" s="28" t="s">
        <v>48</v>
      </c>
      <c r="N7537" s="28">
        <v>79.3</v>
      </c>
    </row>
    <row r="7538">
      <c r="A7538" s="28">
        <v>7537.0</v>
      </c>
      <c r="B7538" s="28">
        <v>19.0</v>
      </c>
      <c r="C7538" s="28" t="s">
        <v>49</v>
      </c>
      <c r="D7538" s="28">
        <v>5.31</v>
      </c>
      <c r="E7538" s="28">
        <v>1.86</v>
      </c>
      <c r="F7538" s="28">
        <v>5.11</v>
      </c>
      <c r="G7538" s="28">
        <v>85.01</v>
      </c>
      <c r="H7538" s="28" t="s">
        <v>45</v>
      </c>
      <c r="I7538" s="28">
        <v>1.74</v>
      </c>
      <c r="J7538" s="28">
        <v>8.35</v>
      </c>
      <c r="K7538" s="28">
        <v>276.23</v>
      </c>
      <c r="L7538" s="28">
        <v>9.84</v>
      </c>
      <c r="M7538" s="28" t="s">
        <v>46</v>
      </c>
      <c r="N7538" s="28">
        <v>29.93</v>
      </c>
    </row>
    <row r="7539">
      <c r="A7539" s="28">
        <v>7538.0</v>
      </c>
      <c r="B7539" s="28">
        <v>20.0</v>
      </c>
      <c r="C7539" s="28" t="s">
        <v>49</v>
      </c>
      <c r="D7539" s="28">
        <v>3.48</v>
      </c>
      <c r="E7539" s="28">
        <v>1.67</v>
      </c>
      <c r="F7539" s="28">
        <v>6.85</v>
      </c>
      <c r="G7539" s="28">
        <v>88.8</v>
      </c>
      <c r="H7539" s="28" t="s">
        <v>45</v>
      </c>
      <c r="I7539" s="28">
        <v>0.37</v>
      </c>
      <c r="J7539" s="28">
        <v>8.28</v>
      </c>
      <c r="K7539" s="28">
        <v>293.94</v>
      </c>
      <c r="L7539" s="28">
        <v>10.21</v>
      </c>
      <c r="M7539" s="28" t="s">
        <v>48</v>
      </c>
      <c r="N7539" s="28">
        <v>42.8</v>
      </c>
    </row>
    <row r="7540">
      <c r="A7540" s="28">
        <v>7539.0</v>
      </c>
      <c r="B7540" s="28">
        <v>23.0</v>
      </c>
      <c r="C7540" s="28" t="s">
        <v>44</v>
      </c>
      <c r="D7540" s="28">
        <v>0.48</v>
      </c>
      <c r="E7540" s="28">
        <v>1.8</v>
      </c>
      <c r="F7540" s="28">
        <v>5.8</v>
      </c>
      <c r="G7540" s="28">
        <v>63.22</v>
      </c>
      <c r="H7540" s="28" t="s">
        <v>47</v>
      </c>
      <c r="I7540" s="28">
        <v>2.47</v>
      </c>
      <c r="J7540" s="28">
        <v>2.07</v>
      </c>
      <c r="K7540" s="28">
        <v>313.88</v>
      </c>
      <c r="L7540" s="28">
        <v>3.29</v>
      </c>
      <c r="M7540" s="28" t="s">
        <v>48</v>
      </c>
      <c r="N7540" s="28">
        <v>45.91</v>
      </c>
    </row>
    <row r="7541">
      <c r="A7541" s="28">
        <v>7540.0</v>
      </c>
      <c r="B7541" s="28">
        <v>22.0</v>
      </c>
      <c r="C7541" s="28" t="s">
        <v>49</v>
      </c>
      <c r="D7541" s="28">
        <v>3.78</v>
      </c>
      <c r="E7541" s="28">
        <v>6.16</v>
      </c>
      <c r="F7541" s="28">
        <v>8.81</v>
      </c>
      <c r="G7541" s="28">
        <v>61.74</v>
      </c>
      <c r="H7541" s="28" t="s">
        <v>51</v>
      </c>
      <c r="I7541" s="28">
        <v>3.87</v>
      </c>
      <c r="J7541" s="28">
        <v>9.22</v>
      </c>
      <c r="K7541" s="28">
        <v>271.63</v>
      </c>
      <c r="L7541" s="28">
        <v>10.28</v>
      </c>
      <c r="M7541" s="28" t="s">
        <v>48</v>
      </c>
      <c r="N7541" s="28">
        <v>74.8</v>
      </c>
    </row>
    <row r="7542">
      <c r="A7542" s="28">
        <v>7541.0</v>
      </c>
      <c r="B7542" s="28">
        <v>23.0</v>
      </c>
      <c r="C7542" s="28" t="s">
        <v>44</v>
      </c>
      <c r="D7542" s="28">
        <v>4.13</v>
      </c>
      <c r="E7542" s="28">
        <v>4.58</v>
      </c>
      <c r="F7542" s="28">
        <v>6.2</v>
      </c>
      <c r="G7542" s="28">
        <v>91.96</v>
      </c>
      <c r="H7542" s="28" t="s">
        <v>45</v>
      </c>
      <c r="I7542" s="28">
        <v>4.77</v>
      </c>
      <c r="J7542" s="28">
        <v>6.18</v>
      </c>
      <c r="K7542" s="28">
        <v>276.84</v>
      </c>
      <c r="L7542" s="28">
        <v>8.89</v>
      </c>
      <c r="M7542" s="28" t="s">
        <v>48</v>
      </c>
      <c r="N7542" s="28">
        <v>58.38</v>
      </c>
    </row>
    <row r="7543">
      <c r="A7543" s="28">
        <v>7542.0</v>
      </c>
      <c r="B7543" s="28">
        <v>23.0</v>
      </c>
      <c r="C7543" s="28" t="s">
        <v>49</v>
      </c>
      <c r="D7543" s="28">
        <v>6.84</v>
      </c>
      <c r="E7543" s="28">
        <v>3.64</v>
      </c>
      <c r="F7543" s="28">
        <v>8.8</v>
      </c>
      <c r="G7543" s="28">
        <v>88.49</v>
      </c>
      <c r="H7543" s="28" t="s">
        <v>47</v>
      </c>
      <c r="I7543" s="28">
        <v>0.38</v>
      </c>
      <c r="J7543" s="28">
        <v>10.66</v>
      </c>
      <c r="K7543" s="28">
        <v>249.12</v>
      </c>
      <c r="L7543" s="28">
        <v>16.77</v>
      </c>
      <c r="M7543" s="28" t="s">
        <v>46</v>
      </c>
      <c r="N7543" s="28">
        <v>49.91</v>
      </c>
    </row>
    <row r="7544">
      <c r="A7544" s="28">
        <v>7543.0</v>
      </c>
      <c r="B7544" s="28">
        <v>21.0</v>
      </c>
      <c r="C7544" s="28" t="s">
        <v>44</v>
      </c>
      <c r="D7544" s="28">
        <v>5.86</v>
      </c>
      <c r="E7544" s="28">
        <v>3.84</v>
      </c>
      <c r="F7544" s="28">
        <v>7.85</v>
      </c>
      <c r="G7544" s="28">
        <v>93.26</v>
      </c>
      <c r="H7544" s="28" t="s">
        <v>45</v>
      </c>
      <c r="I7544" s="28">
        <v>3.99</v>
      </c>
      <c r="J7544" s="28">
        <v>7.39</v>
      </c>
      <c r="K7544" s="28">
        <v>267.18</v>
      </c>
      <c r="L7544" s="28">
        <v>9.65</v>
      </c>
      <c r="M7544" s="28" t="s">
        <v>46</v>
      </c>
      <c r="N7544" s="28">
        <v>55.39</v>
      </c>
    </row>
    <row r="7545">
      <c r="A7545" s="28">
        <v>7544.0</v>
      </c>
      <c r="B7545" s="28">
        <v>17.0</v>
      </c>
      <c r="C7545" s="28" t="s">
        <v>49</v>
      </c>
      <c r="D7545" s="28">
        <v>0.63</v>
      </c>
      <c r="E7545" s="28">
        <v>2.87</v>
      </c>
      <c r="F7545" s="28">
        <v>7.59</v>
      </c>
      <c r="G7545" s="28">
        <v>87.06</v>
      </c>
      <c r="H7545" s="28" t="s">
        <v>51</v>
      </c>
      <c r="I7545" s="28">
        <v>1.34</v>
      </c>
      <c r="J7545" s="28">
        <v>2.56</v>
      </c>
      <c r="K7545" s="28">
        <v>318.89</v>
      </c>
      <c r="L7545" s="28">
        <v>2.38</v>
      </c>
      <c r="M7545" s="28" t="s">
        <v>48</v>
      </c>
      <c r="N7545" s="28">
        <v>74.48</v>
      </c>
    </row>
    <row r="7546">
      <c r="A7546" s="28">
        <v>7545.0</v>
      </c>
      <c r="B7546" s="28">
        <v>21.0</v>
      </c>
      <c r="C7546" s="28" t="s">
        <v>49</v>
      </c>
      <c r="D7546" s="28">
        <v>1.67</v>
      </c>
      <c r="E7546" s="28">
        <v>4.7</v>
      </c>
      <c r="F7546" s="28">
        <v>6.46</v>
      </c>
      <c r="G7546" s="28">
        <v>90.04</v>
      </c>
      <c r="H7546" s="28" t="s">
        <v>45</v>
      </c>
      <c r="I7546" s="28">
        <v>4.11</v>
      </c>
      <c r="J7546" s="28">
        <v>5.6</v>
      </c>
      <c r="K7546" s="28">
        <v>301.33</v>
      </c>
      <c r="L7546" s="28">
        <v>5.34</v>
      </c>
      <c r="M7546" s="28" t="s">
        <v>48</v>
      </c>
      <c r="N7546" s="28">
        <v>79.21</v>
      </c>
    </row>
    <row r="7547">
      <c r="A7547" s="28">
        <v>7546.0</v>
      </c>
      <c r="B7547" s="28">
        <v>16.0</v>
      </c>
      <c r="C7547" s="28" t="s">
        <v>49</v>
      </c>
      <c r="D7547" s="28">
        <v>2.5</v>
      </c>
      <c r="E7547" s="28">
        <v>2.83</v>
      </c>
      <c r="F7547" s="28">
        <v>6.22</v>
      </c>
      <c r="G7547" s="28">
        <v>75.16</v>
      </c>
      <c r="H7547" s="28" t="s">
        <v>47</v>
      </c>
      <c r="I7547" s="28">
        <v>1.71</v>
      </c>
      <c r="J7547" s="28">
        <v>6.67</v>
      </c>
      <c r="K7547" s="28">
        <v>291.37</v>
      </c>
      <c r="L7547" s="28">
        <v>7.91</v>
      </c>
      <c r="M7547" s="28" t="s">
        <v>48</v>
      </c>
      <c r="N7547" s="28">
        <v>61.91</v>
      </c>
    </row>
    <row r="7548">
      <c r="A7548" s="28">
        <v>7547.0</v>
      </c>
      <c r="B7548" s="28">
        <v>16.0</v>
      </c>
      <c r="C7548" s="28" t="s">
        <v>44</v>
      </c>
      <c r="D7548" s="28">
        <v>0.93</v>
      </c>
      <c r="E7548" s="28">
        <v>7.28</v>
      </c>
      <c r="F7548" s="28">
        <v>6.63</v>
      </c>
      <c r="G7548" s="28">
        <v>83.61</v>
      </c>
      <c r="H7548" s="28" t="s">
        <v>45</v>
      </c>
      <c r="I7548" s="28">
        <v>0.57</v>
      </c>
      <c r="J7548" s="28">
        <v>3.28</v>
      </c>
      <c r="K7548" s="28">
        <v>290.03</v>
      </c>
      <c r="L7548" s="28">
        <v>3.99</v>
      </c>
      <c r="M7548" s="28" t="s">
        <v>48</v>
      </c>
      <c r="N7548" s="28">
        <v>95.99</v>
      </c>
    </row>
    <row r="7549">
      <c r="A7549" s="28">
        <v>7548.0</v>
      </c>
      <c r="B7549" s="28">
        <v>18.0</v>
      </c>
      <c r="C7549" s="28" t="s">
        <v>52</v>
      </c>
      <c r="D7549" s="28">
        <v>3.66</v>
      </c>
      <c r="E7549" s="28">
        <v>2.12</v>
      </c>
      <c r="F7549" s="28">
        <v>5.47</v>
      </c>
      <c r="G7549" s="28">
        <v>92.22</v>
      </c>
      <c r="H7549" s="28" t="s">
        <v>47</v>
      </c>
      <c r="I7549" s="28">
        <v>3.06</v>
      </c>
      <c r="J7549" s="28">
        <v>5.26</v>
      </c>
      <c r="K7549" s="28">
        <v>271.78</v>
      </c>
      <c r="L7549" s="28">
        <v>7.3</v>
      </c>
      <c r="M7549" s="28" t="s">
        <v>48</v>
      </c>
      <c r="N7549" s="28">
        <v>49.38</v>
      </c>
    </row>
    <row r="7550">
      <c r="A7550" s="28">
        <v>7549.0</v>
      </c>
      <c r="B7550" s="28">
        <v>18.0</v>
      </c>
      <c r="C7550" s="28" t="s">
        <v>49</v>
      </c>
      <c r="D7550" s="28">
        <v>7.87</v>
      </c>
      <c r="E7550" s="28">
        <v>9.53</v>
      </c>
      <c r="F7550" s="28">
        <v>8.52</v>
      </c>
      <c r="G7550" s="28">
        <v>66.88</v>
      </c>
      <c r="H7550" s="28" t="s">
        <v>51</v>
      </c>
      <c r="I7550" s="28">
        <v>4.47</v>
      </c>
      <c r="J7550" s="28">
        <v>11.62</v>
      </c>
      <c r="K7550" s="28">
        <v>229.17</v>
      </c>
      <c r="L7550" s="28">
        <v>21.32</v>
      </c>
      <c r="M7550" s="28" t="s">
        <v>46</v>
      </c>
      <c r="N7550" s="28">
        <v>74.3310572705053</v>
      </c>
    </row>
    <row r="7551">
      <c r="A7551" s="28">
        <v>7550.0</v>
      </c>
      <c r="B7551" s="28">
        <v>20.0</v>
      </c>
      <c r="C7551" s="28" t="s">
        <v>49</v>
      </c>
      <c r="D7551" s="28">
        <v>4.12</v>
      </c>
      <c r="E7551" s="28">
        <v>1.81</v>
      </c>
      <c r="F7551" s="28">
        <v>7.97</v>
      </c>
      <c r="G7551" s="28">
        <v>76.91</v>
      </c>
      <c r="H7551" s="28" t="s">
        <v>45</v>
      </c>
      <c r="I7551" s="28">
        <v>0.91</v>
      </c>
      <c r="J7551" s="28">
        <v>9.32</v>
      </c>
      <c r="K7551" s="28">
        <v>247.98</v>
      </c>
      <c r="L7551" s="28">
        <v>8.67</v>
      </c>
      <c r="M7551" s="28" t="s">
        <v>48</v>
      </c>
      <c r="N7551" s="28">
        <v>48.05</v>
      </c>
    </row>
    <row r="7552">
      <c r="A7552" s="28">
        <v>7551.0</v>
      </c>
      <c r="B7552" s="28">
        <v>16.0</v>
      </c>
      <c r="C7552" s="28" t="s">
        <v>44</v>
      </c>
      <c r="D7552" s="28">
        <v>5.94</v>
      </c>
      <c r="E7552" s="28">
        <v>9.49</v>
      </c>
      <c r="F7552" s="28">
        <v>8.01</v>
      </c>
      <c r="G7552" s="28">
        <v>89.62</v>
      </c>
      <c r="H7552" s="28" t="s">
        <v>45</v>
      </c>
      <c r="I7552" s="28">
        <v>0.11</v>
      </c>
      <c r="J7552" s="28">
        <v>7.95</v>
      </c>
      <c r="K7552" s="28">
        <v>250.52</v>
      </c>
      <c r="L7552" s="28">
        <v>11.93</v>
      </c>
      <c r="M7552" s="28" t="s">
        <v>46</v>
      </c>
      <c r="N7552" s="28">
        <v>98.7316965227058</v>
      </c>
    </row>
    <row r="7553">
      <c r="A7553" s="28">
        <v>7552.0</v>
      </c>
      <c r="B7553" s="28">
        <v>21.0</v>
      </c>
      <c r="C7553" s="28" t="s">
        <v>49</v>
      </c>
      <c r="D7553" s="28">
        <v>5.46</v>
      </c>
      <c r="E7553" s="28">
        <v>8.5</v>
      </c>
      <c r="F7553" s="28">
        <v>6.17</v>
      </c>
      <c r="G7553" s="28">
        <v>81.31</v>
      </c>
      <c r="H7553" s="28" t="s">
        <v>45</v>
      </c>
      <c r="I7553" s="28">
        <v>4.42</v>
      </c>
      <c r="J7553" s="28">
        <v>9.92</v>
      </c>
      <c r="K7553" s="28">
        <v>246.36</v>
      </c>
      <c r="L7553" s="28">
        <v>14.87</v>
      </c>
      <c r="M7553" s="28" t="s">
        <v>46</v>
      </c>
      <c r="N7553" s="28">
        <v>89.6890564996667</v>
      </c>
    </row>
    <row r="7554">
      <c r="A7554" s="28">
        <v>7553.0</v>
      </c>
      <c r="B7554" s="28">
        <v>22.0</v>
      </c>
      <c r="C7554" s="28" t="s">
        <v>44</v>
      </c>
      <c r="D7554" s="28">
        <v>6.8</v>
      </c>
      <c r="E7554" s="28">
        <v>7.13</v>
      </c>
      <c r="F7554" s="28">
        <v>4.36</v>
      </c>
      <c r="G7554" s="28">
        <v>87.27</v>
      </c>
      <c r="H7554" s="28" t="s">
        <v>47</v>
      </c>
      <c r="I7554" s="28">
        <v>3.49</v>
      </c>
      <c r="J7554" s="28">
        <v>9.73</v>
      </c>
      <c r="K7554" s="28">
        <v>254.17</v>
      </c>
      <c r="L7554" s="28">
        <v>13.8</v>
      </c>
      <c r="M7554" s="28" t="s">
        <v>50</v>
      </c>
      <c r="N7554" s="28">
        <v>57.6173045158711</v>
      </c>
    </row>
    <row r="7555">
      <c r="A7555" s="28">
        <v>7554.0</v>
      </c>
      <c r="B7555" s="28">
        <v>18.0</v>
      </c>
      <c r="C7555" s="28" t="s">
        <v>49</v>
      </c>
      <c r="D7555" s="28">
        <v>1.73</v>
      </c>
      <c r="E7555" s="28">
        <v>9.21</v>
      </c>
      <c r="F7555" s="28">
        <v>7.42</v>
      </c>
      <c r="G7555" s="28">
        <v>71.71</v>
      </c>
      <c r="H7555" s="28" t="s">
        <v>47</v>
      </c>
      <c r="I7555" s="28">
        <v>4.04</v>
      </c>
      <c r="J7555" s="28">
        <v>7.45</v>
      </c>
      <c r="K7555" s="28">
        <v>296.39</v>
      </c>
      <c r="L7555" s="28">
        <v>6.54</v>
      </c>
      <c r="M7555" s="28" t="s">
        <v>48</v>
      </c>
      <c r="N7555" s="28">
        <v>107.014955750809</v>
      </c>
    </row>
    <row r="7556">
      <c r="A7556" s="28">
        <v>7555.0</v>
      </c>
      <c r="B7556" s="28">
        <v>19.0</v>
      </c>
      <c r="C7556" s="28" t="s">
        <v>44</v>
      </c>
      <c r="D7556" s="28">
        <v>6.03</v>
      </c>
      <c r="E7556" s="28">
        <v>2.25</v>
      </c>
      <c r="F7556" s="28">
        <v>5.87</v>
      </c>
      <c r="G7556" s="28">
        <v>61.29</v>
      </c>
      <c r="H7556" s="28" t="s">
        <v>47</v>
      </c>
      <c r="I7556" s="28">
        <v>0.3</v>
      </c>
      <c r="J7556" s="28">
        <v>7.44</v>
      </c>
      <c r="K7556" s="28">
        <v>245.0</v>
      </c>
      <c r="L7556" s="28">
        <v>11.7</v>
      </c>
      <c r="M7556" s="28" t="s">
        <v>46</v>
      </c>
      <c r="N7556" s="28">
        <v>23.77</v>
      </c>
    </row>
    <row r="7557">
      <c r="A7557" s="28">
        <v>7556.0</v>
      </c>
      <c r="B7557" s="28">
        <v>18.0</v>
      </c>
      <c r="C7557" s="28" t="s">
        <v>49</v>
      </c>
      <c r="D7557" s="28">
        <v>7.05</v>
      </c>
      <c r="E7557" s="28">
        <v>2.59</v>
      </c>
      <c r="F7557" s="28">
        <v>8.35</v>
      </c>
      <c r="G7557" s="28">
        <v>61.17</v>
      </c>
      <c r="H7557" s="28" t="s">
        <v>45</v>
      </c>
      <c r="I7557" s="28">
        <v>4.45</v>
      </c>
      <c r="J7557" s="28">
        <v>8.25</v>
      </c>
      <c r="K7557" s="28">
        <v>234.03</v>
      </c>
      <c r="L7557" s="28">
        <v>13.92</v>
      </c>
      <c r="M7557" s="28" t="s">
        <v>46</v>
      </c>
      <c r="N7557" s="28">
        <v>42.18</v>
      </c>
    </row>
    <row r="7558">
      <c r="A7558" s="28">
        <v>7557.0</v>
      </c>
      <c r="B7558" s="28">
        <v>16.0</v>
      </c>
      <c r="C7558" s="28" t="s">
        <v>49</v>
      </c>
      <c r="D7558" s="28">
        <v>1.37</v>
      </c>
      <c r="E7558" s="28">
        <v>3.27</v>
      </c>
      <c r="F7558" s="28">
        <v>7.9</v>
      </c>
      <c r="G7558" s="28">
        <v>97.71</v>
      </c>
      <c r="H7558" s="28" t="s">
        <v>45</v>
      </c>
      <c r="I7558" s="28">
        <v>2.1</v>
      </c>
      <c r="J7558" s="28">
        <v>2.99</v>
      </c>
      <c r="K7558" s="28">
        <v>303.51</v>
      </c>
      <c r="L7558" s="28">
        <v>0.96</v>
      </c>
      <c r="M7558" s="28" t="s">
        <v>48</v>
      </c>
      <c r="N7558" s="28">
        <v>81.05</v>
      </c>
    </row>
    <row r="7559">
      <c r="A7559" s="28">
        <v>7558.0</v>
      </c>
      <c r="B7559" s="28">
        <v>23.0</v>
      </c>
      <c r="C7559" s="28" t="s">
        <v>44</v>
      </c>
      <c r="D7559" s="28">
        <v>2.77</v>
      </c>
      <c r="E7559" s="28">
        <v>3.2</v>
      </c>
      <c r="F7559" s="28">
        <v>4.73</v>
      </c>
      <c r="G7559" s="28">
        <v>97.78</v>
      </c>
      <c r="H7559" s="28" t="s">
        <v>51</v>
      </c>
      <c r="I7559" s="28">
        <v>4.49</v>
      </c>
      <c r="J7559" s="28">
        <v>7.68</v>
      </c>
      <c r="K7559" s="28">
        <v>294.69</v>
      </c>
      <c r="L7559" s="28">
        <v>9.52</v>
      </c>
      <c r="M7559" s="28" t="s">
        <v>48</v>
      </c>
      <c r="N7559" s="28">
        <v>64.21</v>
      </c>
    </row>
    <row r="7560">
      <c r="A7560" s="28">
        <v>7559.0</v>
      </c>
      <c r="B7560" s="28">
        <v>17.0</v>
      </c>
      <c r="C7560" s="28" t="s">
        <v>49</v>
      </c>
      <c r="D7560" s="28">
        <v>7.76</v>
      </c>
      <c r="E7560" s="28">
        <v>3.8</v>
      </c>
      <c r="F7560" s="28">
        <v>7.01</v>
      </c>
      <c r="G7560" s="28">
        <v>68.45</v>
      </c>
      <c r="H7560" s="28" t="s">
        <v>51</v>
      </c>
      <c r="I7560" s="28">
        <v>0.32</v>
      </c>
      <c r="J7560" s="28">
        <v>13.37</v>
      </c>
      <c r="K7560" s="28">
        <v>223.44</v>
      </c>
      <c r="L7560" s="28">
        <v>19.89</v>
      </c>
      <c r="M7560" s="28" t="s">
        <v>46</v>
      </c>
      <c r="N7560" s="28">
        <v>41.54</v>
      </c>
    </row>
    <row r="7561">
      <c r="A7561" s="28">
        <v>7560.0</v>
      </c>
      <c r="B7561" s="28">
        <v>16.0</v>
      </c>
      <c r="C7561" s="28" t="s">
        <v>49</v>
      </c>
      <c r="D7561" s="28">
        <v>6.25</v>
      </c>
      <c r="E7561" s="28">
        <v>6.18</v>
      </c>
      <c r="F7561" s="28">
        <v>7.46</v>
      </c>
      <c r="G7561" s="28">
        <v>65.9</v>
      </c>
      <c r="H7561" s="28" t="s">
        <v>47</v>
      </c>
      <c r="I7561" s="28">
        <v>4.42</v>
      </c>
      <c r="J7561" s="28">
        <v>11.36</v>
      </c>
      <c r="K7561" s="28">
        <v>245.23</v>
      </c>
      <c r="L7561" s="28">
        <v>16.61</v>
      </c>
      <c r="M7561" s="28" t="s">
        <v>46</v>
      </c>
      <c r="N7561" s="28">
        <v>57.02</v>
      </c>
    </row>
    <row r="7562">
      <c r="A7562" s="28">
        <v>7561.0</v>
      </c>
      <c r="B7562" s="28">
        <v>23.0</v>
      </c>
      <c r="C7562" s="28" t="s">
        <v>44</v>
      </c>
      <c r="D7562" s="28">
        <v>2.26</v>
      </c>
      <c r="E7562" s="28">
        <v>1.25</v>
      </c>
      <c r="F7562" s="28">
        <v>6.84</v>
      </c>
      <c r="G7562" s="28">
        <v>60.73</v>
      </c>
      <c r="H7562" s="28" t="s">
        <v>47</v>
      </c>
      <c r="I7562" s="28">
        <v>3.37</v>
      </c>
      <c r="J7562" s="28">
        <v>6.85</v>
      </c>
      <c r="K7562" s="28">
        <v>300.87</v>
      </c>
      <c r="L7562" s="28">
        <v>5.96</v>
      </c>
      <c r="M7562" s="28" t="s">
        <v>48</v>
      </c>
      <c r="N7562" s="28">
        <v>37.57</v>
      </c>
    </row>
    <row r="7563">
      <c r="A7563" s="28">
        <v>7562.0</v>
      </c>
      <c r="B7563" s="28">
        <v>22.0</v>
      </c>
      <c r="C7563" s="28" t="s">
        <v>49</v>
      </c>
      <c r="D7563" s="28">
        <v>4.51</v>
      </c>
      <c r="E7563" s="28">
        <v>4.44</v>
      </c>
      <c r="F7563" s="28">
        <v>6.57</v>
      </c>
      <c r="G7563" s="28">
        <v>69.25</v>
      </c>
      <c r="H7563" s="28" t="s">
        <v>47</v>
      </c>
      <c r="I7563" s="28">
        <v>2.77</v>
      </c>
      <c r="J7563" s="28">
        <v>5.8</v>
      </c>
      <c r="K7563" s="28">
        <v>265.97</v>
      </c>
      <c r="L7563" s="28">
        <v>10.33</v>
      </c>
      <c r="M7563" s="28" t="s">
        <v>48</v>
      </c>
      <c r="N7563" s="28">
        <v>62.09</v>
      </c>
    </row>
    <row r="7564">
      <c r="A7564" s="28">
        <v>7563.0</v>
      </c>
      <c r="B7564" s="28">
        <v>22.0</v>
      </c>
      <c r="C7564" s="28" t="s">
        <v>44</v>
      </c>
      <c r="D7564" s="28">
        <v>3.23</v>
      </c>
      <c r="E7564" s="28">
        <v>3.22</v>
      </c>
      <c r="F7564" s="28">
        <v>5.14</v>
      </c>
      <c r="G7564" s="28">
        <v>73.37</v>
      </c>
      <c r="H7564" s="28" t="s">
        <v>45</v>
      </c>
      <c r="I7564" s="28">
        <v>0.31</v>
      </c>
      <c r="J7564" s="28">
        <v>5.3</v>
      </c>
      <c r="K7564" s="28">
        <v>287.79</v>
      </c>
      <c r="L7564" s="28">
        <v>11.49</v>
      </c>
      <c r="M7564" s="28" t="s">
        <v>48</v>
      </c>
      <c r="N7564" s="28">
        <v>47.72</v>
      </c>
    </row>
    <row r="7565">
      <c r="A7565" s="28">
        <v>7564.0</v>
      </c>
      <c r="B7565" s="28">
        <v>19.0</v>
      </c>
      <c r="C7565" s="28" t="s">
        <v>44</v>
      </c>
      <c r="D7565" s="28">
        <v>3.92</v>
      </c>
      <c r="E7565" s="28">
        <v>6.46</v>
      </c>
      <c r="F7565" s="28">
        <v>5.18</v>
      </c>
      <c r="G7565" s="28">
        <v>69.65</v>
      </c>
      <c r="H7565" s="28" t="s">
        <v>47</v>
      </c>
      <c r="I7565" s="28">
        <v>3.44</v>
      </c>
      <c r="J7565" s="28">
        <v>9.6</v>
      </c>
      <c r="K7565" s="28">
        <v>268.5</v>
      </c>
      <c r="L7565" s="28">
        <v>11.26</v>
      </c>
      <c r="M7565" s="28" t="s">
        <v>48</v>
      </c>
      <c r="N7565" s="28">
        <v>61.42</v>
      </c>
    </row>
    <row r="7566">
      <c r="A7566" s="28">
        <v>7565.0</v>
      </c>
      <c r="B7566" s="28">
        <v>24.0</v>
      </c>
      <c r="C7566" s="28" t="s">
        <v>44</v>
      </c>
      <c r="D7566" s="28">
        <v>2.84</v>
      </c>
      <c r="E7566" s="28">
        <v>9.87</v>
      </c>
      <c r="F7566" s="28">
        <v>7.84</v>
      </c>
      <c r="G7566" s="28">
        <v>91.9</v>
      </c>
      <c r="H7566" s="28" t="s">
        <v>51</v>
      </c>
      <c r="I7566" s="28">
        <v>2.99</v>
      </c>
      <c r="J7566" s="28">
        <v>6.95</v>
      </c>
      <c r="K7566" s="28">
        <v>289.43</v>
      </c>
      <c r="L7566" s="28">
        <v>5.42</v>
      </c>
      <c r="M7566" s="28" t="s">
        <v>48</v>
      </c>
      <c r="N7566" s="28">
        <v>100.0</v>
      </c>
    </row>
    <row r="7567">
      <c r="A7567" s="28">
        <v>7566.0</v>
      </c>
      <c r="B7567" s="28">
        <v>21.0</v>
      </c>
      <c r="C7567" s="28" t="s">
        <v>49</v>
      </c>
      <c r="D7567" s="28">
        <v>2.23</v>
      </c>
      <c r="E7567" s="28">
        <v>5.66</v>
      </c>
      <c r="F7567" s="28">
        <v>4.09</v>
      </c>
      <c r="G7567" s="28">
        <v>89.98</v>
      </c>
      <c r="H7567" s="28" t="s">
        <v>51</v>
      </c>
      <c r="I7567" s="28">
        <v>3.63</v>
      </c>
      <c r="J7567" s="28">
        <v>5.57</v>
      </c>
      <c r="K7567" s="28">
        <v>306.33</v>
      </c>
      <c r="L7567" s="28">
        <v>4.42</v>
      </c>
      <c r="M7567" s="28" t="s">
        <v>48</v>
      </c>
      <c r="N7567" s="28">
        <v>64.15</v>
      </c>
    </row>
    <row r="7568">
      <c r="A7568" s="28">
        <v>7567.0</v>
      </c>
      <c r="B7568" s="28">
        <v>17.0</v>
      </c>
      <c r="C7568" s="28" t="s">
        <v>44</v>
      </c>
      <c r="D7568" s="28">
        <v>5.4</v>
      </c>
      <c r="E7568" s="28">
        <v>4.83</v>
      </c>
      <c r="F7568" s="28">
        <v>7.89</v>
      </c>
      <c r="G7568" s="28">
        <v>63.24</v>
      </c>
      <c r="H7568" s="28" t="s">
        <v>51</v>
      </c>
      <c r="I7568" s="28">
        <v>3.58</v>
      </c>
      <c r="J7568" s="28">
        <v>9.66</v>
      </c>
      <c r="K7568" s="28">
        <v>261.22</v>
      </c>
      <c r="L7568" s="28">
        <v>11.13</v>
      </c>
      <c r="M7568" s="28" t="s">
        <v>46</v>
      </c>
      <c r="N7568" s="28">
        <v>61.59</v>
      </c>
    </row>
    <row r="7569">
      <c r="A7569" s="28">
        <v>7568.0</v>
      </c>
      <c r="B7569" s="28">
        <v>16.0</v>
      </c>
      <c r="C7569" s="28" t="s">
        <v>49</v>
      </c>
      <c r="D7569" s="28">
        <v>6.23</v>
      </c>
      <c r="E7569" s="28">
        <v>4.31</v>
      </c>
      <c r="F7569" s="28">
        <v>6.63</v>
      </c>
      <c r="G7569" s="28">
        <v>87.89</v>
      </c>
      <c r="H7569" s="28" t="s">
        <v>47</v>
      </c>
      <c r="I7569" s="28">
        <v>2.22</v>
      </c>
      <c r="J7569" s="28">
        <v>8.12</v>
      </c>
      <c r="K7569" s="28">
        <v>226.53</v>
      </c>
      <c r="L7569" s="28">
        <v>16.05</v>
      </c>
      <c r="M7569" s="28" t="s">
        <v>46</v>
      </c>
      <c r="N7569" s="28">
        <v>46.53</v>
      </c>
    </row>
    <row r="7570">
      <c r="A7570" s="28">
        <v>7569.0</v>
      </c>
      <c r="B7570" s="28">
        <v>16.0</v>
      </c>
      <c r="C7570" s="28" t="s">
        <v>49</v>
      </c>
      <c r="D7570" s="28">
        <v>6.99</v>
      </c>
      <c r="E7570" s="28">
        <v>8.06</v>
      </c>
      <c r="F7570" s="28">
        <v>8.68</v>
      </c>
      <c r="G7570" s="28">
        <v>80.82</v>
      </c>
      <c r="H7570" s="28" t="s">
        <v>51</v>
      </c>
      <c r="I7570" s="28">
        <v>1.02</v>
      </c>
      <c r="J7570" s="28">
        <v>12.45</v>
      </c>
      <c r="K7570" s="28">
        <v>241.67</v>
      </c>
      <c r="L7570" s="28">
        <v>17.5</v>
      </c>
      <c r="M7570" s="28" t="s">
        <v>46</v>
      </c>
      <c r="N7570" s="28">
        <v>74.7225342181722</v>
      </c>
    </row>
    <row r="7571">
      <c r="A7571" s="28">
        <v>7570.0</v>
      </c>
      <c r="B7571" s="28">
        <v>24.0</v>
      </c>
      <c r="C7571" s="28" t="s">
        <v>44</v>
      </c>
      <c r="D7571" s="28">
        <v>1.24</v>
      </c>
      <c r="E7571" s="28">
        <v>1.65</v>
      </c>
      <c r="F7571" s="28">
        <v>8.99</v>
      </c>
      <c r="G7571" s="28">
        <v>65.29</v>
      </c>
      <c r="H7571" s="28" t="s">
        <v>45</v>
      </c>
      <c r="I7571" s="28">
        <v>4.59</v>
      </c>
      <c r="J7571" s="28">
        <v>5.52</v>
      </c>
      <c r="K7571" s="28">
        <v>293.58</v>
      </c>
      <c r="L7571" s="28">
        <v>1.47</v>
      </c>
      <c r="M7571" s="28" t="s">
        <v>48</v>
      </c>
      <c r="N7571" s="28">
        <v>72.11</v>
      </c>
    </row>
    <row r="7572">
      <c r="A7572" s="28">
        <v>7571.0</v>
      </c>
      <c r="B7572" s="28">
        <v>19.0</v>
      </c>
      <c r="C7572" s="28" t="s">
        <v>49</v>
      </c>
      <c r="D7572" s="28">
        <v>6.58</v>
      </c>
      <c r="E7572" s="28">
        <v>9.64</v>
      </c>
      <c r="F7572" s="28">
        <v>7.32</v>
      </c>
      <c r="G7572" s="28">
        <v>89.58</v>
      </c>
      <c r="H7572" s="28" t="s">
        <v>51</v>
      </c>
      <c r="I7572" s="28">
        <v>4.63</v>
      </c>
      <c r="J7572" s="28">
        <v>9.94</v>
      </c>
      <c r="K7572" s="28">
        <v>231.79</v>
      </c>
      <c r="L7572" s="28">
        <v>17.45</v>
      </c>
      <c r="M7572" s="28" t="s">
        <v>46</v>
      </c>
      <c r="N7572" s="28">
        <v>79.950424674056</v>
      </c>
    </row>
    <row r="7573">
      <c r="A7573" s="28">
        <v>7572.0</v>
      </c>
      <c r="B7573" s="28">
        <v>20.0</v>
      </c>
      <c r="C7573" s="28" t="s">
        <v>44</v>
      </c>
      <c r="D7573" s="28">
        <v>2.04</v>
      </c>
      <c r="E7573" s="28">
        <v>4.76</v>
      </c>
      <c r="F7573" s="28">
        <v>6.06</v>
      </c>
      <c r="G7573" s="28">
        <v>63.44</v>
      </c>
      <c r="H7573" s="28" t="s">
        <v>47</v>
      </c>
      <c r="I7573" s="28">
        <v>1.06</v>
      </c>
      <c r="J7573" s="28">
        <v>5.33</v>
      </c>
      <c r="K7573" s="28">
        <v>300.44</v>
      </c>
      <c r="L7573" s="28">
        <v>6.86</v>
      </c>
      <c r="M7573" s="28" t="s">
        <v>48</v>
      </c>
      <c r="N7573" s="28">
        <v>65.78</v>
      </c>
    </row>
    <row r="7574">
      <c r="A7574" s="28">
        <v>7573.0</v>
      </c>
      <c r="B7574" s="28">
        <v>18.0</v>
      </c>
      <c r="C7574" s="28" t="s">
        <v>49</v>
      </c>
      <c r="D7574" s="28">
        <v>3.42</v>
      </c>
      <c r="E7574" s="28">
        <v>3.82</v>
      </c>
      <c r="F7574" s="28">
        <v>6.38</v>
      </c>
      <c r="G7574" s="28">
        <v>67.09</v>
      </c>
      <c r="H7574" s="28" t="s">
        <v>47</v>
      </c>
      <c r="I7574" s="28">
        <v>3.15</v>
      </c>
      <c r="J7574" s="28">
        <v>8.53</v>
      </c>
      <c r="K7574" s="28">
        <v>269.26</v>
      </c>
      <c r="L7574" s="28">
        <v>9.74</v>
      </c>
      <c r="M7574" s="28" t="s">
        <v>48</v>
      </c>
      <c r="N7574" s="28">
        <v>47.75</v>
      </c>
    </row>
    <row r="7575">
      <c r="A7575" s="28">
        <v>7574.0</v>
      </c>
      <c r="B7575" s="28">
        <v>19.0</v>
      </c>
      <c r="C7575" s="28" t="s">
        <v>44</v>
      </c>
      <c r="D7575" s="28">
        <v>7.21</v>
      </c>
      <c r="E7575" s="28">
        <v>9.77</v>
      </c>
      <c r="F7575" s="28">
        <v>5.02</v>
      </c>
      <c r="G7575" s="28">
        <v>65.97</v>
      </c>
      <c r="H7575" s="28" t="s">
        <v>45</v>
      </c>
      <c r="I7575" s="28">
        <v>1.01</v>
      </c>
      <c r="J7575" s="28">
        <v>9.75</v>
      </c>
      <c r="K7575" s="28">
        <v>222.38</v>
      </c>
      <c r="L7575" s="28">
        <v>18.72</v>
      </c>
      <c r="M7575" s="28" t="s">
        <v>50</v>
      </c>
      <c r="N7575" s="28">
        <v>71.5620802661512</v>
      </c>
    </row>
    <row r="7576">
      <c r="A7576" s="28">
        <v>7575.0</v>
      </c>
      <c r="B7576" s="28">
        <v>23.0</v>
      </c>
      <c r="C7576" s="28" t="s">
        <v>44</v>
      </c>
      <c r="D7576" s="28">
        <v>3.64</v>
      </c>
      <c r="E7576" s="28">
        <v>9.42</v>
      </c>
      <c r="F7576" s="28">
        <v>4.5</v>
      </c>
      <c r="G7576" s="28">
        <v>97.56</v>
      </c>
      <c r="H7576" s="28" t="s">
        <v>47</v>
      </c>
      <c r="I7576" s="28">
        <v>4.31</v>
      </c>
      <c r="J7576" s="28">
        <v>5.33</v>
      </c>
      <c r="K7576" s="28">
        <v>276.29</v>
      </c>
      <c r="L7576" s="28">
        <v>7.67</v>
      </c>
      <c r="M7576" s="28" t="s">
        <v>50</v>
      </c>
      <c r="N7576" s="28">
        <v>93.38</v>
      </c>
    </row>
    <row r="7577">
      <c r="A7577" s="28">
        <v>7576.0</v>
      </c>
      <c r="B7577" s="28">
        <v>19.0</v>
      </c>
      <c r="C7577" s="28" t="s">
        <v>49</v>
      </c>
      <c r="D7577" s="28">
        <v>1.58</v>
      </c>
      <c r="E7577" s="28">
        <v>6.78</v>
      </c>
      <c r="F7577" s="28">
        <v>6.89</v>
      </c>
      <c r="G7577" s="28">
        <v>87.93</v>
      </c>
      <c r="H7577" s="28" t="s">
        <v>45</v>
      </c>
      <c r="I7577" s="28">
        <v>0.49</v>
      </c>
      <c r="J7577" s="28">
        <v>3.51</v>
      </c>
      <c r="K7577" s="28">
        <v>294.91</v>
      </c>
      <c r="L7577" s="28">
        <v>6.85</v>
      </c>
      <c r="M7577" s="28" t="s">
        <v>48</v>
      </c>
      <c r="N7577" s="28">
        <v>97.76</v>
      </c>
    </row>
    <row r="7578">
      <c r="A7578" s="28">
        <v>7577.0</v>
      </c>
      <c r="B7578" s="28">
        <v>24.0</v>
      </c>
      <c r="C7578" s="28" t="s">
        <v>49</v>
      </c>
      <c r="D7578" s="28">
        <v>1.28</v>
      </c>
      <c r="E7578" s="28">
        <v>1.17</v>
      </c>
      <c r="F7578" s="28">
        <v>8.03</v>
      </c>
      <c r="G7578" s="28">
        <v>76.45</v>
      </c>
      <c r="H7578" s="28" t="s">
        <v>45</v>
      </c>
      <c r="I7578" s="28">
        <v>4.95</v>
      </c>
      <c r="J7578" s="28">
        <v>2.69</v>
      </c>
      <c r="K7578" s="28">
        <v>288.34</v>
      </c>
      <c r="L7578" s="28">
        <v>-1.15</v>
      </c>
      <c r="M7578" s="28" t="s">
        <v>48</v>
      </c>
      <c r="N7578" s="28">
        <v>74.2834293180361</v>
      </c>
    </row>
    <row r="7579">
      <c r="A7579" s="28">
        <v>7578.0</v>
      </c>
      <c r="B7579" s="28">
        <v>24.0</v>
      </c>
      <c r="C7579" s="28" t="s">
        <v>44</v>
      </c>
      <c r="D7579" s="28">
        <v>3.78</v>
      </c>
      <c r="E7579" s="28">
        <v>7.74</v>
      </c>
      <c r="F7579" s="28">
        <v>5.31</v>
      </c>
      <c r="G7579" s="28">
        <v>92.89</v>
      </c>
      <c r="H7579" s="28" t="s">
        <v>51</v>
      </c>
      <c r="I7579" s="28">
        <v>3.05</v>
      </c>
      <c r="J7579" s="28">
        <v>7.32</v>
      </c>
      <c r="K7579" s="28">
        <v>280.19</v>
      </c>
      <c r="L7579" s="28">
        <v>7.86</v>
      </c>
      <c r="M7579" s="28" t="s">
        <v>50</v>
      </c>
      <c r="N7579" s="28">
        <v>85.89</v>
      </c>
    </row>
    <row r="7580">
      <c r="A7580" s="28">
        <v>7579.0</v>
      </c>
      <c r="B7580" s="28">
        <v>21.0</v>
      </c>
      <c r="C7580" s="28" t="s">
        <v>49</v>
      </c>
      <c r="D7580" s="28">
        <v>6.1</v>
      </c>
      <c r="E7580" s="28">
        <v>4.02</v>
      </c>
      <c r="F7580" s="28">
        <v>6.1</v>
      </c>
      <c r="G7580" s="28">
        <v>68.64</v>
      </c>
      <c r="H7580" s="28" t="s">
        <v>51</v>
      </c>
      <c r="I7580" s="28">
        <v>0.11</v>
      </c>
      <c r="J7580" s="28">
        <v>10.49</v>
      </c>
      <c r="K7580" s="28">
        <v>256.65</v>
      </c>
      <c r="L7580" s="28">
        <v>15.98</v>
      </c>
      <c r="M7580" s="28" t="s">
        <v>46</v>
      </c>
      <c r="N7580" s="28">
        <v>38.98</v>
      </c>
    </row>
    <row r="7581">
      <c r="A7581" s="28">
        <v>7580.0</v>
      </c>
      <c r="B7581" s="28">
        <v>17.0</v>
      </c>
      <c r="C7581" s="28" t="s">
        <v>44</v>
      </c>
      <c r="D7581" s="28">
        <v>7.98</v>
      </c>
      <c r="E7581" s="28">
        <v>4.49</v>
      </c>
      <c r="F7581" s="28">
        <v>6.77</v>
      </c>
      <c r="G7581" s="28">
        <v>97.24</v>
      </c>
      <c r="H7581" s="28" t="s">
        <v>45</v>
      </c>
      <c r="I7581" s="28">
        <v>4.41</v>
      </c>
      <c r="J7581" s="28">
        <v>13.65</v>
      </c>
      <c r="K7581" s="28">
        <v>233.29</v>
      </c>
      <c r="L7581" s="28">
        <v>22.15</v>
      </c>
      <c r="M7581" s="28" t="s">
        <v>46</v>
      </c>
      <c r="N7581" s="28">
        <v>37.03</v>
      </c>
    </row>
    <row r="7582">
      <c r="A7582" s="28">
        <v>7581.0</v>
      </c>
      <c r="B7582" s="28">
        <v>22.0</v>
      </c>
      <c r="C7582" s="28" t="s">
        <v>49</v>
      </c>
      <c r="D7582" s="28">
        <v>6.3</v>
      </c>
      <c r="E7582" s="28">
        <v>2.43</v>
      </c>
      <c r="F7582" s="28">
        <v>8.54</v>
      </c>
      <c r="G7582" s="28">
        <v>87.88</v>
      </c>
      <c r="H7582" s="28" t="s">
        <v>47</v>
      </c>
      <c r="I7582" s="28">
        <v>3.42</v>
      </c>
      <c r="J7582" s="28">
        <v>11.05</v>
      </c>
      <c r="K7582" s="28">
        <v>235.42</v>
      </c>
      <c r="L7582" s="28">
        <v>12.54</v>
      </c>
      <c r="M7582" s="28" t="s">
        <v>46</v>
      </c>
      <c r="N7582" s="28">
        <v>44.9</v>
      </c>
    </row>
    <row r="7583">
      <c r="A7583" s="28">
        <v>7582.0</v>
      </c>
      <c r="B7583" s="28">
        <v>24.0</v>
      </c>
      <c r="C7583" s="28" t="s">
        <v>49</v>
      </c>
      <c r="D7583" s="28">
        <v>7.02</v>
      </c>
      <c r="E7583" s="28">
        <v>5.71</v>
      </c>
      <c r="F7583" s="28">
        <v>4.69</v>
      </c>
      <c r="G7583" s="28">
        <v>82.38</v>
      </c>
      <c r="H7583" s="28" t="s">
        <v>47</v>
      </c>
      <c r="I7583" s="28">
        <v>3.49</v>
      </c>
      <c r="J7583" s="28">
        <v>10.94</v>
      </c>
      <c r="K7583" s="28">
        <v>239.87</v>
      </c>
      <c r="L7583" s="28">
        <v>15.16</v>
      </c>
      <c r="M7583" s="28" t="s">
        <v>46</v>
      </c>
      <c r="N7583" s="28">
        <v>37.23</v>
      </c>
    </row>
    <row r="7584">
      <c r="A7584" s="28">
        <v>7583.0</v>
      </c>
      <c r="B7584" s="28">
        <v>21.0</v>
      </c>
      <c r="C7584" s="28" t="s">
        <v>44</v>
      </c>
      <c r="D7584" s="28">
        <v>5.98</v>
      </c>
      <c r="E7584" s="28">
        <v>7.7</v>
      </c>
      <c r="F7584" s="28">
        <v>5.18</v>
      </c>
      <c r="G7584" s="28">
        <v>91.79</v>
      </c>
      <c r="H7584" s="28" t="s">
        <v>51</v>
      </c>
      <c r="I7584" s="28">
        <v>1.38</v>
      </c>
      <c r="J7584" s="28">
        <v>11.3</v>
      </c>
      <c r="K7584" s="28">
        <v>243.3</v>
      </c>
      <c r="L7584" s="28">
        <v>14.95</v>
      </c>
      <c r="M7584" s="28" t="s">
        <v>50</v>
      </c>
      <c r="N7584" s="28">
        <v>80.2247748848519</v>
      </c>
    </row>
    <row r="7585">
      <c r="A7585" s="28">
        <v>7584.0</v>
      </c>
      <c r="B7585" s="28">
        <v>18.0</v>
      </c>
      <c r="C7585" s="28" t="s">
        <v>44</v>
      </c>
      <c r="D7585" s="28">
        <v>7.16</v>
      </c>
      <c r="E7585" s="28">
        <v>3.46</v>
      </c>
      <c r="F7585" s="28">
        <v>8.59</v>
      </c>
      <c r="G7585" s="28">
        <v>85.79</v>
      </c>
      <c r="H7585" s="28" t="s">
        <v>45</v>
      </c>
      <c r="I7585" s="28">
        <v>1.68</v>
      </c>
      <c r="J7585" s="28">
        <v>12.62</v>
      </c>
      <c r="K7585" s="28">
        <v>221.41</v>
      </c>
      <c r="L7585" s="28">
        <v>15.17</v>
      </c>
      <c r="M7585" s="28" t="s">
        <v>46</v>
      </c>
      <c r="N7585" s="28">
        <v>42.89</v>
      </c>
    </row>
    <row r="7586">
      <c r="A7586" s="28">
        <v>7585.0</v>
      </c>
      <c r="B7586" s="28">
        <v>22.0</v>
      </c>
      <c r="C7586" s="28" t="s">
        <v>44</v>
      </c>
      <c r="D7586" s="28">
        <v>0.61</v>
      </c>
      <c r="E7586" s="28">
        <v>9.45</v>
      </c>
      <c r="F7586" s="28">
        <v>4.2</v>
      </c>
      <c r="G7586" s="28">
        <v>95.48</v>
      </c>
      <c r="H7586" s="28" t="s">
        <v>45</v>
      </c>
      <c r="I7586" s="28">
        <v>4.57</v>
      </c>
      <c r="J7586" s="28">
        <v>5.17</v>
      </c>
      <c r="K7586" s="28">
        <v>305.21</v>
      </c>
      <c r="L7586" s="28">
        <v>2.97</v>
      </c>
      <c r="M7586" s="28" t="s">
        <v>50</v>
      </c>
      <c r="N7586" s="28">
        <v>100.0</v>
      </c>
    </row>
    <row r="7587">
      <c r="A7587" s="28">
        <v>7586.0</v>
      </c>
      <c r="B7587" s="28">
        <v>20.0</v>
      </c>
      <c r="C7587" s="28" t="s">
        <v>44</v>
      </c>
      <c r="D7587" s="28">
        <v>7.44</v>
      </c>
      <c r="E7587" s="28">
        <v>2.75</v>
      </c>
      <c r="F7587" s="28">
        <v>7.28</v>
      </c>
      <c r="G7587" s="28">
        <v>93.17</v>
      </c>
      <c r="H7587" s="28" t="s">
        <v>45</v>
      </c>
      <c r="I7587" s="28">
        <v>3.17</v>
      </c>
      <c r="J7587" s="28">
        <v>8.72</v>
      </c>
      <c r="K7587" s="28">
        <v>202.53</v>
      </c>
      <c r="L7587" s="28">
        <v>18.68</v>
      </c>
      <c r="M7587" s="28" t="s">
        <v>46</v>
      </c>
      <c r="N7587" s="28">
        <v>32.1</v>
      </c>
    </row>
    <row r="7588">
      <c r="A7588" s="28">
        <v>7587.0</v>
      </c>
      <c r="B7588" s="28">
        <v>16.0</v>
      </c>
      <c r="C7588" s="28" t="s">
        <v>44</v>
      </c>
      <c r="D7588" s="28">
        <v>3.17</v>
      </c>
      <c r="E7588" s="28">
        <v>1.6</v>
      </c>
      <c r="F7588" s="28">
        <v>7.2</v>
      </c>
      <c r="G7588" s="28">
        <v>67.91</v>
      </c>
      <c r="H7588" s="28" t="s">
        <v>45</v>
      </c>
      <c r="I7588" s="28">
        <v>0.08</v>
      </c>
      <c r="J7588" s="28">
        <v>5.63</v>
      </c>
      <c r="K7588" s="28">
        <v>271.39</v>
      </c>
      <c r="L7588" s="28">
        <v>5.51</v>
      </c>
      <c r="M7588" s="28" t="s">
        <v>48</v>
      </c>
      <c r="N7588" s="28">
        <v>49.98</v>
      </c>
    </row>
    <row r="7589">
      <c r="A7589" s="28">
        <v>7588.0</v>
      </c>
      <c r="B7589" s="28">
        <v>18.0</v>
      </c>
      <c r="C7589" s="28" t="s">
        <v>49</v>
      </c>
      <c r="D7589" s="28">
        <v>7.37</v>
      </c>
      <c r="E7589" s="28">
        <v>6.8</v>
      </c>
      <c r="F7589" s="28">
        <v>5.92</v>
      </c>
      <c r="G7589" s="28">
        <v>69.59</v>
      </c>
      <c r="H7589" s="28" t="s">
        <v>47</v>
      </c>
      <c r="I7589" s="28">
        <v>1.64</v>
      </c>
      <c r="J7589" s="28">
        <v>10.05</v>
      </c>
      <c r="K7589" s="28">
        <v>216.89</v>
      </c>
      <c r="L7589" s="28">
        <v>15.6</v>
      </c>
      <c r="M7589" s="28" t="s">
        <v>46</v>
      </c>
      <c r="N7589" s="28">
        <v>48.67</v>
      </c>
    </row>
    <row r="7590">
      <c r="A7590" s="28">
        <v>7589.0</v>
      </c>
      <c r="B7590" s="28">
        <v>20.0</v>
      </c>
      <c r="C7590" s="28" t="s">
        <v>52</v>
      </c>
      <c r="D7590" s="28">
        <v>0.61</v>
      </c>
      <c r="E7590" s="28">
        <v>8.64</v>
      </c>
      <c r="F7590" s="28">
        <v>6.34</v>
      </c>
      <c r="G7590" s="28">
        <v>62.6</v>
      </c>
      <c r="H7590" s="28" t="s">
        <v>51</v>
      </c>
      <c r="I7590" s="28">
        <v>2.99</v>
      </c>
      <c r="J7590" s="28">
        <v>6.6</v>
      </c>
      <c r="K7590" s="28">
        <v>314.71</v>
      </c>
      <c r="L7590" s="28">
        <v>4.76</v>
      </c>
      <c r="M7590" s="28" t="s">
        <v>48</v>
      </c>
      <c r="N7590" s="28">
        <v>84.93</v>
      </c>
    </row>
    <row r="7591">
      <c r="A7591" s="28">
        <v>7590.0</v>
      </c>
      <c r="B7591" s="28">
        <v>22.0</v>
      </c>
      <c r="C7591" s="28" t="s">
        <v>44</v>
      </c>
      <c r="D7591" s="28">
        <v>5.72</v>
      </c>
      <c r="E7591" s="28">
        <v>9.58</v>
      </c>
      <c r="F7591" s="28">
        <v>8.27</v>
      </c>
      <c r="G7591" s="28">
        <v>68.81</v>
      </c>
      <c r="H7591" s="28" t="s">
        <v>45</v>
      </c>
      <c r="I7591" s="28">
        <v>0.74</v>
      </c>
      <c r="J7591" s="28">
        <v>9.04</v>
      </c>
      <c r="K7591" s="28">
        <v>254.27</v>
      </c>
      <c r="L7591" s="28">
        <v>14.03</v>
      </c>
      <c r="M7591" s="28" t="s">
        <v>46</v>
      </c>
      <c r="N7591" s="28">
        <v>83.8139756390569</v>
      </c>
    </row>
    <row r="7592">
      <c r="A7592" s="28">
        <v>7591.0</v>
      </c>
      <c r="B7592" s="28">
        <v>18.0</v>
      </c>
      <c r="C7592" s="28" t="s">
        <v>49</v>
      </c>
      <c r="D7592" s="28">
        <v>5.89</v>
      </c>
      <c r="E7592" s="28">
        <v>7.9</v>
      </c>
      <c r="F7592" s="28">
        <v>4.82</v>
      </c>
      <c r="G7592" s="28">
        <v>73.74</v>
      </c>
      <c r="H7592" s="28" t="s">
        <v>45</v>
      </c>
      <c r="I7592" s="28">
        <v>0.49</v>
      </c>
      <c r="J7592" s="28">
        <v>10.7</v>
      </c>
      <c r="K7592" s="28">
        <v>232.42</v>
      </c>
      <c r="L7592" s="28">
        <v>12.46</v>
      </c>
      <c r="M7592" s="28" t="s">
        <v>50</v>
      </c>
      <c r="N7592" s="28">
        <v>64.4157934877572</v>
      </c>
    </row>
    <row r="7593">
      <c r="A7593" s="28">
        <v>7592.0</v>
      </c>
      <c r="B7593" s="28">
        <v>21.0</v>
      </c>
      <c r="C7593" s="28" t="s">
        <v>49</v>
      </c>
      <c r="D7593" s="28">
        <v>7.98</v>
      </c>
      <c r="E7593" s="28">
        <v>2.8</v>
      </c>
      <c r="F7593" s="28">
        <v>5.16</v>
      </c>
      <c r="G7593" s="28">
        <v>61.15</v>
      </c>
      <c r="H7593" s="28" t="s">
        <v>47</v>
      </c>
      <c r="I7593" s="28">
        <v>0.3</v>
      </c>
      <c r="J7593" s="28">
        <v>13.05</v>
      </c>
      <c r="K7593" s="28">
        <v>232.52</v>
      </c>
      <c r="L7593" s="28">
        <v>18.14</v>
      </c>
      <c r="M7593" s="28" t="s">
        <v>46</v>
      </c>
      <c r="N7593" s="28">
        <v>10.04</v>
      </c>
    </row>
    <row r="7594">
      <c r="A7594" s="28">
        <v>7593.0</v>
      </c>
      <c r="B7594" s="28">
        <v>20.0</v>
      </c>
      <c r="C7594" s="28" t="s">
        <v>49</v>
      </c>
      <c r="D7594" s="28">
        <v>6.15</v>
      </c>
      <c r="E7594" s="28">
        <v>9.8</v>
      </c>
      <c r="F7594" s="28">
        <v>6.56</v>
      </c>
      <c r="G7594" s="28">
        <v>72.6</v>
      </c>
      <c r="H7594" s="28" t="s">
        <v>51</v>
      </c>
      <c r="I7594" s="28">
        <v>3.15</v>
      </c>
      <c r="J7594" s="28">
        <v>10.42</v>
      </c>
      <c r="K7594" s="28">
        <v>240.12</v>
      </c>
      <c r="L7594" s="28">
        <v>13.86</v>
      </c>
      <c r="M7594" s="28" t="s">
        <v>46</v>
      </c>
      <c r="N7594" s="28">
        <v>91.6429989664201</v>
      </c>
    </row>
    <row r="7595">
      <c r="A7595" s="28">
        <v>7594.0</v>
      </c>
      <c r="B7595" s="28">
        <v>16.0</v>
      </c>
      <c r="C7595" s="28" t="s">
        <v>49</v>
      </c>
      <c r="D7595" s="28">
        <v>3.06</v>
      </c>
      <c r="E7595" s="28">
        <v>9.27</v>
      </c>
      <c r="F7595" s="28">
        <v>6.05</v>
      </c>
      <c r="G7595" s="28">
        <v>90.86</v>
      </c>
      <c r="H7595" s="28" t="s">
        <v>51</v>
      </c>
      <c r="I7595" s="28">
        <v>1.6</v>
      </c>
      <c r="J7595" s="28">
        <v>4.15</v>
      </c>
      <c r="K7595" s="28">
        <v>272.59</v>
      </c>
      <c r="L7595" s="28">
        <v>7.27</v>
      </c>
      <c r="M7595" s="28" t="s">
        <v>48</v>
      </c>
      <c r="N7595" s="28">
        <v>98.64</v>
      </c>
    </row>
    <row r="7596">
      <c r="A7596" s="28">
        <v>7595.0</v>
      </c>
      <c r="B7596" s="28">
        <v>21.0</v>
      </c>
      <c r="C7596" s="28" t="s">
        <v>49</v>
      </c>
      <c r="D7596" s="28">
        <v>4.46</v>
      </c>
      <c r="E7596" s="28">
        <v>2.47</v>
      </c>
      <c r="F7596" s="28">
        <v>6.87</v>
      </c>
      <c r="G7596" s="28">
        <v>93.61</v>
      </c>
      <c r="H7596" s="28" t="s">
        <v>51</v>
      </c>
      <c r="I7596" s="28">
        <v>1.87</v>
      </c>
      <c r="J7596" s="28">
        <v>5.56</v>
      </c>
      <c r="K7596" s="28">
        <v>248.58</v>
      </c>
      <c r="L7596" s="28">
        <v>7.12</v>
      </c>
      <c r="M7596" s="28" t="s">
        <v>48</v>
      </c>
      <c r="N7596" s="28">
        <v>54.16</v>
      </c>
    </row>
    <row r="7597">
      <c r="A7597" s="28">
        <v>7596.0</v>
      </c>
      <c r="B7597" s="28">
        <v>23.0</v>
      </c>
      <c r="C7597" s="28" t="s">
        <v>44</v>
      </c>
      <c r="D7597" s="28">
        <v>2.93</v>
      </c>
      <c r="E7597" s="28">
        <v>6.03</v>
      </c>
      <c r="F7597" s="28">
        <v>8.6</v>
      </c>
      <c r="G7597" s="28">
        <v>60.35</v>
      </c>
      <c r="H7597" s="28" t="s">
        <v>45</v>
      </c>
      <c r="I7597" s="28">
        <v>0.3</v>
      </c>
      <c r="J7597" s="28">
        <v>8.02</v>
      </c>
      <c r="K7597" s="28">
        <v>276.83</v>
      </c>
      <c r="L7597" s="28">
        <v>10.95</v>
      </c>
      <c r="M7597" s="28" t="s">
        <v>48</v>
      </c>
      <c r="N7597" s="28">
        <v>86.36</v>
      </c>
    </row>
    <row r="7598">
      <c r="A7598" s="28">
        <v>7597.0</v>
      </c>
      <c r="B7598" s="28">
        <v>16.0</v>
      </c>
      <c r="C7598" s="28" t="s">
        <v>44</v>
      </c>
      <c r="D7598" s="28">
        <v>1.57</v>
      </c>
      <c r="E7598" s="28">
        <v>6.0</v>
      </c>
      <c r="F7598" s="28">
        <v>8.59</v>
      </c>
      <c r="G7598" s="28">
        <v>60.29</v>
      </c>
      <c r="H7598" s="28" t="s">
        <v>47</v>
      </c>
      <c r="I7598" s="28">
        <v>3.69</v>
      </c>
      <c r="J7598" s="28">
        <v>6.27</v>
      </c>
      <c r="K7598" s="28">
        <v>299.77</v>
      </c>
      <c r="L7598" s="28">
        <v>6.01</v>
      </c>
      <c r="M7598" s="28" t="s">
        <v>48</v>
      </c>
      <c r="N7598" s="28">
        <v>96.39</v>
      </c>
    </row>
    <row r="7599">
      <c r="A7599" s="28">
        <v>7598.0</v>
      </c>
      <c r="B7599" s="28">
        <v>17.0</v>
      </c>
      <c r="C7599" s="28" t="s">
        <v>44</v>
      </c>
      <c r="D7599" s="28">
        <v>1.99</v>
      </c>
      <c r="E7599" s="28">
        <v>4.98</v>
      </c>
      <c r="F7599" s="28">
        <v>5.15</v>
      </c>
      <c r="G7599" s="28">
        <v>65.85</v>
      </c>
      <c r="H7599" s="28" t="s">
        <v>45</v>
      </c>
      <c r="I7599" s="28">
        <v>3.83</v>
      </c>
      <c r="J7599" s="28">
        <v>5.67</v>
      </c>
      <c r="K7599" s="28">
        <v>306.08</v>
      </c>
      <c r="L7599" s="28">
        <v>7.95</v>
      </c>
      <c r="M7599" s="28" t="s">
        <v>48</v>
      </c>
      <c r="N7599" s="28">
        <v>64.58</v>
      </c>
    </row>
    <row r="7600">
      <c r="A7600" s="28">
        <v>7599.0</v>
      </c>
      <c r="B7600" s="28">
        <v>19.0</v>
      </c>
      <c r="C7600" s="28" t="s">
        <v>44</v>
      </c>
      <c r="D7600" s="28">
        <v>1.78</v>
      </c>
      <c r="E7600" s="28">
        <v>9.86</v>
      </c>
      <c r="F7600" s="28">
        <v>5.51</v>
      </c>
      <c r="G7600" s="28">
        <v>94.9</v>
      </c>
      <c r="H7600" s="28" t="s">
        <v>47</v>
      </c>
      <c r="I7600" s="28">
        <v>4.15</v>
      </c>
      <c r="J7600" s="28">
        <v>4.02</v>
      </c>
      <c r="K7600" s="28">
        <v>297.59</v>
      </c>
      <c r="L7600" s="28">
        <v>3.54</v>
      </c>
      <c r="M7600" s="28" t="s">
        <v>50</v>
      </c>
      <c r="N7600" s="28">
        <v>100.0</v>
      </c>
    </row>
    <row r="7601">
      <c r="A7601" s="28">
        <v>7600.0</v>
      </c>
      <c r="B7601" s="28">
        <v>17.0</v>
      </c>
      <c r="C7601" s="28" t="s">
        <v>44</v>
      </c>
      <c r="D7601" s="28">
        <v>4.39</v>
      </c>
      <c r="E7601" s="28">
        <v>1.54</v>
      </c>
      <c r="F7601" s="28">
        <v>4.81</v>
      </c>
      <c r="G7601" s="28">
        <v>78.77</v>
      </c>
      <c r="H7601" s="28" t="s">
        <v>45</v>
      </c>
      <c r="I7601" s="28">
        <v>3.26</v>
      </c>
      <c r="J7601" s="28">
        <v>5.82</v>
      </c>
      <c r="K7601" s="28">
        <v>264.17</v>
      </c>
      <c r="L7601" s="28">
        <v>7.05</v>
      </c>
      <c r="M7601" s="28" t="s">
        <v>48</v>
      </c>
      <c r="N7601" s="28">
        <v>34.24</v>
      </c>
    </row>
    <row r="7602">
      <c r="A7602" s="28">
        <v>7601.0</v>
      </c>
      <c r="B7602" s="28">
        <v>24.0</v>
      </c>
      <c r="C7602" s="28" t="s">
        <v>49</v>
      </c>
      <c r="D7602" s="28">
        <v>7.25</v>
      </c>
      <c r="E7602" s="28">
        <v>6.64</v>
      </c>
      <c r="F7602" s="28">
        <v>8.64</v>
      </c>
      <c r="G7602" s="28">
        <v>99.32</v>
      </c>
      <c r="H7602" s="28" t="s">
        <v>51</v>
      </c>
      <c r="I7602" s="28">
        <v>3.87</v>
      </c>
      <c r="J7602" s="28">
        <v>9.07</v>
      </c>
      <c r="K7602" s="28">
        <v>238.8</v>
      </c>
      <c r="L7602" s="28">
        <v>13.5</v>
      </c>
      <c r="M7602" s="28" t="s">
        <v>46</v>
      </c>
      <c r="N7602" s="28">
        <v>62.58</v>
      </c>
    </row>
    <row r="7603">
      <c r="A7603" s="28">
        <v>7602.0</v>
      </c>
      <c r="B7603" s="28">
        <v>23.0</v>
      </c>
      <c r="C7603" s="28" t="s">
        <v>44</v>
      </c>
      <c r="D7603" s="28">
        <v>7.3</v>
      </c>
      <c r="E7603" s="28">
        <v>2.85</v>
      </c>
      <c r="F7603" s="28">
        <v>5.99</v>
      </c>
      <c r="G7603" s="28">
        <v>95.49</v>
      </c>
      <c r="H7603" s="28" t="s">
        <v>47</v>
      </c>
      <c r="I7603" s="28">
        <v>2.89</v>
      </c>
      <c r="J7603" s="28">
        <v>11.2</v>
      </c>
      <c r="K7603" s="28">
        <v>233.8</v>
      </c>
      <c r="L7603" s="28">
        <v>17.95</v>
      </c>
      <c r="M7603" s="28" t="s">
        <v>46</v>
      </c>
      <c r="N7603" s="28">
        <v>28.79</v>
      </c>
    </row>
    <row r="7604">
      <c r="A7604" s="28">
        <v>7603.0</v>
      </c>
      <c r="B7604" s="28">
        <v>23.0</v>
      </c>
      <c r="C7604" s="28" t="s">
        <v>49</v>
      </c>
      <c r="D7604" s="28">
        <v>0.44</v>
      </c>
      <c r="E7604" s="28">
        <v>5.75</v>
      </c>
      <c r="F7604" s="28">
        <v>6.25</v>
      </c>
      <c r="G7604" s="28">
        <v>95.61</v>
      </c>
      <c r="H7604" s="28" t="s">
        <v>47</v>
      </c>
      <c r="I7604" s="28">
        <v>2.46</v>
      </c>
      <c r="J7604" s="28">
        <v>4.17</v>
      </c>
      <c r="K7604" s="28">
        <v>299.67</v>
      </c>
      <c r="L7604" s="28">
        <v>1.86</v>
      </c>
      <c r="M7604" s="28" t="s">
        <v>48</v>
      </c>
      <c r="N7604" s="28">
        <v>84.47</v>
      </c>
    </row>
    <row r="7605">
      <c r="A7605" s="28">
        <v>7604.0</v>
      </c>
      <c r="B7605" s="28">
        <v>19.0</v>
      </c>
      <c r="C7605" s="28" t="s">
        <v>44</v>
      </c>
      <c r="D7605" s="28">
        <v>0.64</v>
      </c>
      <c r="E7605" s="28">
        <v>8.02</v>
      </c>
      <c r="F7605" s="28">
        <v>8.01</v>
      </c>
      <c r="G7605" s="28">
        <v>65.14</v>
      </c>
      <c r="H7605" s="28" t="s">
        <v>45</v>
      </c>
      <c r="I7605" s="28">
        <v>1.3</v>
      </c>
      <c r="J7605" s="28">
        <v>6.35</v>
      </c>
      <c r="K7605" s="28">
        <v>307.95</v>
      </c>
      <c r="L7605" s="28">
        <v>0.9</v>
      </c>
      <c r="M7605" s="28" t="s">
        <v>48</v>
      </c>
      <c r="N7605" s="28">
        <v>99.38</v>
      </c>
    </row>
    <row r="7606">
      <c r="A7606" s="28">
        <v>7605.0</v>
      </c>
      <c r="B7606" s="28">
        <v>20.0</v>
      </c>
      <c r="C7606" s="28" t="s">
        <v>49</v>
      </c>
      <c r="D7606" s="28">
        <v>1.96</v>
      </c>
      <c r="E7606" s="28">
        <v>3.22</v>
      </c>
      <c r="F7606" s="28">
        <v>6.56</v>
      </c>
      <c r="G7606" s="28">
        <v>79.01</v>
      </c>
      <c r="H7606" s="28" t="s">
        <v>51</v>
      </c>
      <c r="I7606" s="28">
        <v>0.27</v>
      </c>
      <c r="J7606" s="28">
        <v>7.75</v>
      </c>
      <c r="K7606" s="28">
        <v>290.73</v>
      </c>
      <c r="L7606" s="28">
        <v>7.18</v>
      </c>
      <c r="M7606" s="28" t="s">
        <v>48</v>
      </c>
      <c r="N7606" s="28">
        <v>68.36</v>
      </c>
    </row>
    <row r="7607">
      <c r="A7607" s="28">
        <v>7606.0</v>
      </c>
      <c r="B7607" s="28">
        <v>19.0</v>
      </c>
      <c r="C7607" s="28" t="s">
        <v>49</v>
      </c>
      <c r="D7607" s="28">
        <v>2.04</v>
      </c>
      <c r="E7607" s="28">
        <v>4.54</v>
      </c>
      <c r="F7607" s="28">
        <v>4.6</v>
      </c>
      <c r="G7607" s="28">
        <v>99.74</v>
      </c>
      <c r="H7607" s="28" t="s">
        <v>45</v>
      </c>
      <c r="I7607" s="28">
        <v>1.46</v>
      </c>
      <c r="J7607" s="28">
        <v>5.92</v>
      </c>
      <c r="K7607" s="28">
        <v>294.02</v>
      </c>
      <c r="L7607" s="28">
        <v>5.38</v>
      </c>
      <c r="M7607" s="28" t="s">
        <v>48</v>
      </c>
      <c r="N7607" s="28">
        <v>75.91</v>
      </c>
    </row>
    <row r="7608">
      <c r="A7608" s="28">
        <v>7607.0</v>
      </c>
      <c r="B7608" s="28">
        <v>24.0</v>
      </c>
      <c r="C7608" s="28" t="s">
        <v>44</v>
      </c>
      <c r="D7608" s="28">
        <v>0.76</v>
      </c>
      <c r="E7608" s="28">
        <v>9.56</v>
      </c>
      <c r="F7608" s="28">
        <v>6.19</v>
      </c>
      <c r="G7608" s="28">
        <v>65.96</v>
      </c>
      <c r="H7608" s="28" t="s">
        <v>47</v>
      </c>
      <c r="I7608" s="28">
        <v>3.42</v>
      </c>
      <c r="J7608" s="28">
        <v>5.97</v>
      </c>
      <c r="K7608" s="28">
        <v>306.13</v>
      </c>
      <c r="L7608" s="28">
        <v>3.53</v>
      </c>
      <c r="M7608" s="28" t="s">
        <v>48</v>
      </c>
      <c r="N7608" s="28">
        <v>100.0</v>
      </c>
    </row>
    <row r="7609">
      <c r="A7609" s="28">
        <v>7608.0</v>
      </c>
      <c r="B7609" s="28">
        <v>17.0</v>
      </c>
      <c r="C7609" s="28" t="s">
        <v>44</v>
      </c>
      <c r="D7609" s="28">
        <v>3.11</v>
      </c>
      <c r="E7609" s="28">
        <v>7.85</v>
      </c>
      <c r="F7609" s="28">
        <v>7.15</v>
      </c>
      <c r="G7609" s="28">
        <v>82.97</v>
      </c>
      <c r="H7609" s="28" t="s">
        <v>47</v>
      </c>
      <c r="I7609" s="28">
        <v>4.63</v>
      </c>
      <c r="J7609" s="28">
        <v>8.17</v>
      </c>
      <c r="K7609" s="28">
        <v>274.62</v>
      </c>
      <c r="L7609" s="28">
        <v>5.33</v>
      </c>
      <c r="M7609" s="28" t="s">
        <v>48</v>
      </c>
      <c r="N7609" s="28">
        <v>87.6</v>
      </c>
    </row>
    <row r="7610">
      <c r="A7610" s="28">
        <v>7609.0</v>
      </c>
      <c r="B7610" s="28">
        <v>23.0</v>
      </c>
      <c r="C7610" s="28" t="s">
        <v>49</v>
      </c>
      <c r="D7610" s="28">
        <v>4.7</v>
      </c>
      <c r="E7610" s="28">
        <v>6.15</v>
      </c>
      <c r="F7610" s="28">
        <v>7.6</v>
      </c>
      <c r="G7610" s="28">
        <v>73.77</v>
      </c>
      <c r="H7610" s="28" t="s">
        <v>45</v>
      </c>
      <c r="I7610" s="28">
        <v>1.28</v>
      </c>
      <c r="J7610" s="28">
        <v>9.46</v>
      </c>
      <c r="K7610" s="28">
        <v>278.25</v>
      </c>
      <c r="L7610" s="28">
        <v>8.76</v>
      </c>
      <c r="M7610" s="28" t="s">
        <v>48</v>
      </c>
      <c r="N7610" s="28">
        <v>62.57</v>
      </c>
    </row>
    <row r="7611">
      <c r="A7611" s="28">
        <v>7610.0</v>
      </c>
      <c r="B7611" s="28">
        <v>17.0</v>
      </c>
      <c r="C7611" s="28" t="s">
        <v>44</v>
      </c>
      <c r="D7611" s="28">
        <v>4.63</v>
      </c>
      <c r="E7611" s="28">
        <v>3.0</v>
      </c>
      <c r="F7611" s="28">
        <v>7.23</v>
      </c>
      <c r="G7611" s="28">
        <v>75.51</v>
      </c>
      <c r="H7611" s="28" t="s">
        <v>45</v>
      </c>
      <c r="I7611" s="28">
        <v>3.35</v>
      </c>
      <c r="J7611" s="28">
        <v>7.82</v>
      </c>
      <c r="K7611" s="28">
        <v>263.99</v>
      </c>
      <c r="L7611" s="28">
        <v>9.76</v>
      </c>
      <c r="M7611" s="28" t="s">
        <v>48</v>
      </c>
      <c r="N7611" s="28">
        <v>52.99</v>
      </c>
    </row>
    <row r="7612">
      <c r="A7612" s="28">
        <v>7611.0</v>
      </c>
      <c r="B7612" s="28">
        <v>16.0</v>
      </c>
      <c r="C7612" s="28" t="s">
        <v>44</v>
      </c>
      <c r="D7612" s="28">
        <v>4.35</v>
      </c>
      <c r="E7612" s="28">
        <v>4.83</v>
      </c>
      <c r="F7612" s="28">
        <v>4.6</v>
      </c>
      <c r="G7612" s="28">
        <v>95.63</v>
      </c>
      <c r="H7612" s="28" t="s">
        <v>45</v>
      </c>
      <c r="I7612" s="28">
        <v>2.39</v>
      </c>
      <c r="J7612" s="28">
        <v>7.3</v>
      </c>
      <c r="K7612" s="28">
        <v>272.57</v>
      </c>
      <c r="L7612" s="28">
        <v>8.32</v>
      </c>
      <c r="M7612" s="28" t="s">
        <v>48</v>
      </c>
      <c r="N7612" s="28">
        <v>62.63</v>
      </c>
    </row>
    <row r="7613">
      <c r="A7613" s="28">
        <v>7612.0</v>
      </c>
      <c r="B7613" s="28">
        <v>18.0</v>
      </c>
      <c r="C7613" s="28" t="s">
        <v>44</v>
      </c>
      <c r="D7613" s="28">
        <v>2.71</v>
      </c>
      <c r="E7613" s="28">
        <v>7.97</v>
      </c>
      <c r="F7613" s="28">
        <v>5.52</v>
      </c>
      <c r="G7613" s="28">
        <v>83.52</v>
      </c>
      <c r="H7613" s="28" t="s">
        <v>47</v>
      </c>
      <c r="I7613" s="28">
        <v>3.14</v>
      </c>
      <c r="J7613" s="28">
        <v>5.03</v>
      </c>
      <c r="K7613" s="28">
        <v>286.31</v>
      </c>
      <c r="L7613" s="28">
        <v>5.44</v>
      </c>
      <c r="M7613" s="28" t="s">
        <v>50</v>
      </c>
      <c r="N7613" s="28">
        <v>87.94</v>
      </c>
    </row>
    <row r="7614">
      <c r="A7614" s="28">
        <v>7613.0</v>
      </c>
      <c r="B7614" s="28">
        <v>24.0</v>
      </c>
      <c r="C7614" s="28" t="s">
        <v>49</v>
      </c>
      <c r="D7614" s="28">
        <v>5.65</v>
      </c>
      <c r="E7614" s="28">
        <v>8.38</v>
      </c>
      <c r="F7614" s="28">
        <v>7.67</v>
      </c>
      <c r="G7614" s="28">
        <v>90.35</v>
      </c>
      <c r="H7614" s="28" t="s">
        <v>51</v>
      </c>
      <c r="I7614" s="28">
        <v>0.01</v>
      </c>
      <c r="J7614" s="28">
        <v>11.34</v>
      </c>
      <c r="K7614" s="28">
        <v>260.35</v>
      </c>
      <c r="L7614" s="28">
        <v>15.81</v>
      </c>
      <c r="M7614" s="28" t="s">
        <v>46</v>
      </c>
      <c r="N7614" s="28">
        <v>78.8030364011087</v>
      </c>
    </row>
    <row r="7615">
      <c r="A7615" s="28">
        <v>7614.0</v>
      </c>
      <c r="B7615" s="28">
        <v>18.0</v>
      </c>
      <c r="C7615" s="28" t="s">
        <v>49</v>
      </c>
      <c r="D7615" s="28">
        <v>6.61</v>
      </c>
      <c r="E7615" s="28">
        <v>3.2</v>
      </c>
      <c r="F7615" s="28">
        <v>8.4</v>
      </c>
      <c r="G7615" s="28">
        <v>86.93</v>
      </c>
      <c r="H7615" s="28" t="s">
        <v>45</v>
      </c>
      <c r="I7615" s="28">
        <v>0.61</v>
      </c>
      <c r="J7615" s="28">
        <v>11.78</v>
      </c>
      <c r="K7615" s="28">
        <v>239.77</v>
      </c>
      <c r="L7615" s="28">
        <v>13.68</v>
      </c>
      <c r="M7615" s="28" t="s">
        <v>46</v>
      </c>
      <c r="N7615" s="28">
        <v>40.93</v>
      </c>
    </row>
    <row r="7616">
      <c r="A7616" s="28">
        <v>7615.0</v>
      </c>
      <c r="B7616" s="28">
        <v>24.0</v>
      </c>
      <c r="C7616" s="28" t="s">
        <v>49</v>
      </c>
      <c r="D7616" s="28">
        <v>2.77</v>
      </c>
      <c r="E7616" s="28">
        <v>6.96</v>
      </c>
      <c r="F7616" s="28">
        <v>4.24</v>
      </c>
      <c r="G7616" s="28">
        <v>81.16</v>
      </c>
      <c r="H7616" s="28" t="s">
        <v>47</v>
      </c>
      <c r="I7616" s="28">
        <v>1.09</v>
      </c>
      <c r="J7616" s="28">
        <v>4.66</v>
      </c>
      <c r="K7616" s="28">
        <v>296.48</v>
      </c>
      <c r="L7616" s="28">
        <v>4.67</v>
      </c>
      <c r="M7616" s="28" t="s">
        <v>48</v>
      </c>
      <c r="N7616" s="28">
        <v>74.58</v>
      </c>
    </row>
    <row r="7617">
      <c r="A7617" s="28">
        <v>7616.0</v>
      </c>
      <c r="B7617" s="28">
        <v>22.0</v>
      </c>
      <c r="C7617" s="28" t="s">
        <v>49</v>
      </c>
      <c r="D7617" s="28">
        <v>0.68</v>
      </c>
      <c r="E7617" s="28">
        <v>1.86</v>
      </c>
      <c r="F7617" s="28">
        <v>4.21</v>
      </c>
      <c r="G7617" s="28">
        <v>91.67</v>
      </c>
      <c r="H7617" s="28" t="s">
        <v>45</v>
      </c>
      <c r="I7617" s="28">
        <v>4.47</v>
      </c>
      <c r="J7617" s="28">
        <v>2.94</v>
      </c>
      <c r="K7617" s="28">
        <v>283.14</v>
      </c>
      <c r="L7617" s="28">
        <v>1.44</v>
      </c>
      <c r="M7617" s="28" t="s">
        <v>48</v>
      </c>
      <c r="N7617" s="28">
        <v>51.3</v>
      </c>
    </row>
    <row r="7618">
      <c r="A7618" s="28">
        <v>7617.0</v>
      </c>
      <c r="B7618" s="28">
        <v>16.0</v>
      </c>
      <c r="C7618" s="28" t="s">
        <v>49</v>
      </c>
      <c r="D7618" s="28">
        <v>2.37</v>
      </c>
      <c r="E7618" s="28">
        <v>1.21</v>
      </c>
      <c r="F7618" s="28">
        <v>7.22</v>
      </c>
      <c r="G7618" s="28">
        <v>98.83</v>
      </c>
      <c r="H7618" s="28" t="s">
        <v>45</v>
      </c>
      <c r="I7618" s="28">
        <v>0.2</v>
      </c>
      <c r="J7618" s="28">
        <v>6.28</v>
      </c>
      <c r="K7618" s="28">
        <v>292.56</v>
      </c>
      <c r="L7618" s="28">
        <v>4.77</v>
      </c>
      <c r="M7618" s="28" t="s">
        <v>48</v>
      </c>
      <c r="N7618" s="28">
        <v>53.5</v>
      </c>
    </row>
    <row r="7619">
      <c r="A7619" s="28">
        <v>7618.0</v>
      </c>
      <c r="B7619" s="28">
        <v>20.0</v>
      </c>
      <c r="C7619" s="28" t="s">
        <v>49</v>
      </c>
      <c r="D7619" s="28">
        <v>1.1</v>
      </c>
      <c r="E7619" s="28">
        <v>5.94</v>
      </c>
      <c r="F7619" s="28">
        <v>6.74</v>
      </c>
      <c r="G7619" s="28">
        <v>98.67</v>
      </c>
      <c r="H7619" s="28" t="s">
        <v>45</v>
      </c>
      <c r="I7619" s="28">
        <v>2.85</v>
      </c>
      <c r="J7619" s="28">
        <v>4.17</v>
      </c>
      <c r="K7619" s="28">
        <v>309.41</v>
      </c>
      <c r="L7619" s="28">
        <v>3.3</v>
      </c>
      <c r="M7619" s="28" t="s">
        <v>48</v>
      </c>
      <c r="N7619" s="28">
        <v>109.259333549695</v>
      </c>
    </row>
    <row r="7620">
      <c r="A7620" s="28">
        <v>7619.0</v>
      </c>
      <c r="B7620" s="28">
        <v>24.0</v>
      </c>
      <c r="C7620" s="28" t="s">
        <v>52</v>
      </c>
      <c r="D7620" s="28">
        <v>3.74</v>
      </c>
      <c r="E7620" s="28">
        <v>3.02</v>
      </c>
      <c r="F7620" s="28">
        <v>4.78</v>
      </c>
      <c r="G7620" s="28">
        <v>91.58</v>
      </c>
      <c r="H7620" s="28" t="s">
        <v>45</v>
      </c>
      <c r="I7620" s="28">
        <v>4.64</v>
      </c>
      <c r="J7620" s="28">
        <v>5.81</v>
      </c>
      <c r="K7620" s="28">
        <v>278.17</v>
      </c>
      <c r="L7620" s="28">
        <v>10.57</v>
      </c>
      <c r="M7620" s="28" t="s">
        <v>48</v>
      </c>
      <c r="N7620" s="28">
        <v>45.25</v>
      </c>
    </row>
    <row r="7621">
      <c r="A7621" s="28">
        <v>7620.0</v>
      </c>
      <c r="B7621" s="28">
        <v>18.0</v>
      </c>
      <c r="C7621" s="28" t="s">
        <v>44</v>
      </c>
      <c r="D7621" s="28">
        <v>1.25</v>
      </c>
      <c r="E7621" s="28">
        <v>1.71</v>
      </c>
      <c r="F7621" s="28">
        <v>6.74</v>
      </c>
      <c r="G7621" s="28">
        <v>79.49</v>
      </c>
      <c r="H7621" s="28" t="s">
        <v>51</v>
      </c>
      <c r="I7621" s="28">
        <v>3.26</v>
      </c>
      <c r="J7621" s="28">
        <v>6.21</v>
      </c>
      <c r="K7621" s="28">
        <v>294.16</v>
      </c>
      <c r="L7621" s="28">
        <v>4.41</v>
      </c>
      <c r="M7621" s="28" t="s">
        <v>48</v>
      </c>
      <c r="N7621" s="28">
        <v>69.3</v>
      </c>
    </row>
    <row r="7622">
      <c r="A7622" s="28">
        <v>7621.0</v>
      </c>
      <c r="B7622" s="28">
        <v>24.0</v>
      </c>
      <c r="C7622" s="28" t="s">
        <v>44</v>
      </c>
      <c r="D7622" s="28">
        <v>3.7</v>
      </c>
      <c r="E7622" s="28">
        <v>7.57</v>
      </c>
      <c r="F7622" s="28">
        <v>8.87</v>
      </c>
      <c r="G7622" s="28">
        <v>66.53</v>
      </c>
      <c r="H7622" s="28" t="s">
        <v>51</v>
      </c>
      <c r="I7622" s="28">
        <v>2.42</v>
      </c>
      <c r="J7622" s="28">
        <v>4.71</v>
      </c>
      <c r="K7622" s="28">
        <v>268.37</v>
      </c>
      <c r="L7622" s="28">
        <v>8.42</v>
      </c>
      <c r="M7622" s="28" t="s">
        <v>48</v>
      </c>
      <c r="N7622" s="28">
        <v>88.69</v>
      </c>
    </row>
    <row r="7623">
      <c r="A7623" s="28">
        <v>7622.0</v>
      </c>
      <c r="B7623" s="28">
        <v>20.0</v>
      </c>
      <c r="C7623" s="28" t="s">
        <v>49</v>
      </c>
      <c r="D7623" s="28">
        <v>1.77</v>
      </c>
      <c r="E7623" s="28">
        <v>5.48</v>
      </c>
      <c r="F7623" s="28">
        <v>7.15</v>
      </c>
      <c r="G7623" s="28">
        <v>61.78</v>
      </c>
      <c r="H7623" s="28" t="s">
        <v>45</v>
      </c>
      <c r="I7623" s="28">
        <v>1.93</v>
      </c>
      <c r="J7623" s="28">
        <v>4.49</v>
      </c>
      <c r="K7623" s="28">
        <v>288.33</v>
      </c>
      <c r="L7623" s="28">
        <v>0.26</v>
      </c>
      <c r="M7623" s="28" t="s">
        <v>48</v>
      </c>
      <c r="N7623" s="28">
        <v>91.2486269912611</v>
      </c>
    </row>
    <row r="7624">
      <c r="A7624" s="28">
        <v>7623.0</v>
      </c>
      <c r="B7624" s="28">
        <v>24.0</v>
      </c>
      <c r="C7624" s="28" t="s">
        <v>49</v>
      </c>
      <c r="D7624" s="28">
        <v>5.91</v>
      </c>
      <c r="E7624" s="28">
        <v>8.17</v>
      </c>
      <c r="F7624" s="28">
        <v>6.25</v>
      </c>
      <c r="G7624" s="28">
        <v>69.26</v>
      </c>
      <c r="H7624" s="28" t="s">
        <v>45</v>
      </c>
      <c r="I7624" s="28">
        <v>3.12</v>
      </c>
      <c r="J7624" s="28">
        <v>11.56</v>
      </c>
      <c r="K7624" s="28">
        <v>253.95</v>
      </c>
      <c r="L7624" s="28">
        <v>14.81</v>
      </c>
      <c r="M7624" s="28" t="s">
        <v>46</v>
      </c>
      <c r="N7624" s="28">
        <v>81.7230471105082</v>
      </c>
    </row>
    <row r="7625">
      <c r="A7625" s="28">
        <v>7624.0</v>
      </c>
      <c r="B7625" s="28">
        <v>21.0</v>
      </c>
      <c r="C7625" s="28" t="s">
        <v>44</v>
      </c>
      <c r="D7625" s="28">
        <v>0.22</v>
      </c>
      <c r="E7625" s="28">
        <v>6.98</v>
      </c>
      <c r="F7625" s="28">
        <v>8.14</v>
      </c>
      <c r="G7625" s="28">
        <v>73.61</v>
      </c>
      <c r="H7625" s="28" t="s">
        <v>45</v>
      </c>
      <c r="I7625" s="28">
        <v>2.4</v>
      </c>
      <c r="J7625" s="28">
        <v>5.02</v>
      </c>
      <c r="K7625" s="28">
        <v>326.4</v>
      </c>
      <c r="L7625" s="28">
        <v>5.79</v>
      </c>
      <c r="M7625" s="28" t="s">
        <v>48</v>
      </c>
      <c r="N7625" s="28">
        <v>92.87</v>
      </c>
    </row>
    <row r="7626">
      <c r="A7626" s="28">
        <v>7625.0</v>
      </c>
      <c r="B7626" s="28">
        <v>24.0</v>
      </c>
      <c r="C7626" s="28" t="s">
        <v>44</v>
      </c>
      <c r="D7626" s="28">
        <v>4.44</v>
      </c>
      <c r="E7626" s="28">
        <v>7.57</v>
      </c>
      <c r="F7626" s="28">
        <v>5.06</v>
      </c>
      <c r="G7626" s="28">
        <v>65.19</v>
      </c>
      <c r="H7626" s="28" t="s">
        <v>45</v>
      </c>
      <c r="I7626" s="28">
        <v>3.53</v>
      </c>
      <c r="J7626" s="28">
        <v>7.45</v>
      </c>
      <c r="K7626" s="28">
        <v>250.28</v>
      </c>
      <c r="L7626" s="28">
        <v>10.58</v>
      </c>
      <c r="M7626" s="28" t="s">
        <v>50</v>
      </c>
      <c r="N7626" s="28">
        <v>65.01</v>
      </c>
    </row>
    <row r="7627">
      <c r="A7627" s="28">
        <v>7626.0</v>
      </c>
      <c r="B7627" s="28">
        <v>22.0</v>
      </c>
      <c r="C7627" s="28" t="s">
        <v>49</v>
      </c>
      <c r="D7627" s="28">
        <v>1.36</v>
      </c>
      <c r="E7627" s="28">
        <v>3.77</v>
      </c>
      <c r="F7627" s="28">
        <v>6.07</v>
      </c>
      <c r="G7627" s="28">
        <v>68.99</v>
      </c>
      <c r="H7627" s="28" t="s">
        <v>45</v>
      </c>
      <c r="I7627" s="28">
        <v>3.09</v>
      </c>
      <c r="J7627" s="28">
        <v>7.0</v>
      </c>
      <c r="K7627" s="28">
        <v>305.73</v>
      </c>
      <c r="L7627" s="28">
        <v>5.8</v>
      </c>
      <c r="M7627" s="28" t="s">
        <v>48</v>
      </c>
      <c r="N7627" s="28">
        <v>71.79</v>
      </c>
    </row>
    <row r="7628">
      <c r="A7628" s="28">
        <v>7627.0</v>
      </c>
      <c r="B7628" s="28">
        <v>22.0</v>
      </c>
      <c r="C7628" s="28" t="s">
        <v>49</v>
      </c>
      <c r="D7628" s="28">
        <v>0.01</v>
      </c>
      <c r="E7628" s="28">
        <v>3.37</v>
      </c>
      <c r="F7628" s="28">
        <v>6.64</v>
      </c>
      <c r="G7628" s="28">
        <v>63.34</v>
      </c>
      <c r="H7628" s="28" t="s">
        <v>45</v>
      </c>
      <c r="I7628" s="28">
        <v>2.84</v>
      </c>
      <c r="J7628" s="28">
        <v>5.51</v>
      </c>
      <c r="K7628" s="28">
        <v>311.23</v>
      </c>
      <c r="L7628" s="28">
        <v>3.34</v>
      </c>
      <c r="M7628" s="28" t="s">
        <v>48</v>
      </c>
      <c r="N7628" s="28">
        <v>56.53</v>
      </c>
    </row>
    <row r="7629">
      <c r="A7629" s="28">
        <v>7628.0</v>
      </c>
      <c r="B7629" s="28">
        <v>23.0</v>
      </c>
      <c r="C7629" s="28" t="s">
        <v>44</v>
      </c>
      <c r="D7629" s="28">
        <v>6.95</v>
      </c>
      <c r="E7629" s="28">
        <v>6.41</v>
      </c>
      <c r="F7629" s="28">
        <v>6.52</v>
      </c>
      <c r="G7629" s="28">
        <v>80.95</v>
      </c>
      <c r="H7629" s="28" t="s">
        <v>45</v>
      </c>
      <c r="I7629" s="28">
        <v>4.78</v>
      </c>
      <c r="J7629" s="28">
        <v>8.21</v>
      </c>
      <c r="K7629" s="28">
        <v>254.08</v>
      </c>
      <c r="L7629" s="28">
        <v>17.67</v>
      </c>
      <c r="M7629" s="28" t="s">
        <v>46</v>
      </c>
      <c r="N7629" s="28">
        <v>60.43</v>
      </c>
    </row>
    <row r="7630">
      <c r="A7630" s="28">
        <v>7629.0</v>
      </c>
      <c r="B7630" s="28">
        <v>22.0</v>
      </c>
      <c r="C7630" s="28" t="s">
        <v>49</v>
      </c>
      <c r="D7630" s="28">
        <v>5.37</v>
      </c>
      <c r="E7630" s="28">
        <v>2.8</v>
      </c>
      <c r="F7630" s="28">
        <v>8.6</v>
      </c>
      <c r="G7630" s="28">
        <v>65.05</v>
      </c>
      <c r="H7630" s="28" t="s">
        <v>47</v>
      </c>
      <c r="I7630" s="28">
        <v>4.18</v>
      </c>
      <c r="J7630" s="28">
        <v>7.01</v>
      </c>
      <c r="K7630" s="28">
        <v>261.19</v>
      </c>
      <c r="L7630" s="28">
        <v>14.27</v>
      </c>
      <c r="M7630" s="28" t="s">
        <v>46</v>
      </c>
      <c r="N7630" s="28">
        <v>46.41</v>
      </c>
    </row>
    <row r="7631">
      <c r="A7631" s="28">
        <v>7630.0</v>
      </c>
      <c r="B7631" s="28">
        <v>24.0</v>
      </c>
      <c r="C7631" s="28" t="s">
        <v>49</v>
      </c>
      <c r="D7631" s="28">
        <v>0.79</v>
      </c>
      <c r="E7631" s="28">
        <v>8.34</v>
      </c>
      <c r="F7631" s="28">
        <v>5.46</v>
      </c>
      <c r="G7631" s="28">
        <v>89.71</v>
      </c>
      <c r="H7631" s="28" t="s">
        <v>45</v>
      </c>
      <c r="I7631" s="28">
        <v>3.04</v>
      </c>
      <c r="J7631" s="28">
        <v>3.73</v>
      </c>
      <c r="K7631" s="28">
        <v>307.0</v>
      </c>
      <c r="L7631" s="28">
        <v>1.01</v>
      </c>
      <c r="M7631" s="28" t="s">
        <v>50</v>
      </c>
      <c r="N7631" s="28">
        <v>92.68</v>
      </c>
    </row>
    <row r="7632">
      <c r="A7632" s="28">
        <v>7631.0</v>
      </c>
      <c r="B7632" s="28">
        <v>24.0</v>
      </c>
      <c r="C7632" s="28" t="s">
        <v>49</v>
      </c>
      <c r="D7632" s="28">
        <v>5.31</v>
      </c>
      <c r="E7632" s="28">
        <v>5.71</v>
      </c>
      <c r="F7632" s="28">
        <v>4.28</v>
      </c>
      <c r="G7632" s="28">
        <v>73.31</v>
      </c>
      <c r="H7632" s="28" t="s">
        <v>51</v>
      </c>
      <c r="I7632" s="28">
        <v>2.69</v>
      </c>
      <c r="J7632" s="28">
        <v>10.96</v>
      </c>
      <c r="K7632" s="28">
        <v>254.93</v>
      </c>
      <c r="L7632" s="28">
        <v>15.85</v>
      </c>
      <c r="M7632" s="28" t="s">
        <v>46</v>
      </c>
      <c r="N7632" s="28">
        <v>54.37</v>
      </c>
    </row>
    <row r="7633">
      <c r="A7633" s="28">
        <v>7632.0</v>
      </c>
      <c r="B7633" s="28">
        <v>21.0</v>
      </c>
      <c r="C7633" s="28" t="s">
        <v>44</v>
      </c>
      <c r="D7633" s="28">
        <v>4.89</v>
      </c>
      <c r="E7633" s="28">
        <v>3.04</v>
      </c>
      <c r="F7633" s="28">
        <v>8.58</v>
      </c>
      <c r="G7633" s="28">
        <v>86.88</v>
      </c>
      <c r="H7633" s="28" t="s">
        <v>45</v>
      </c>
      <c r="I7633" s="28">
        <v>3.62</v>
      </c>
      <c r="J7633" s="28">
        <v>10.11</v>
      </c>
      <c r="K7633" s="28">
        <v>274.29</v>
      </c>
      <c r="L7633" s="28">
        <v>15.14</v>
      </c>
      <c r="M7633" s="28" t="s">
        <v>48</v>
      </c>
      <c r="N7633" s="28">
        <v>57.46</v>
      </c>
    </row>
    <row r="7634">
      <c r="A7634" s="28">
        <v>7633.0</v>
      </c>
      <c r="B7634" s="28">
        <v>22.0</v>
      </c>
      <c r="C7634" s="28" t="s">
        <v>44</v>
      </c>
      <c r="D7634" s="28">
        <v>3.79</v>
      </c>
      <c r="E7634" s="28">
        <v>6.63</v>
      </c>
      <c r="F7634" s="28">
        <v>5.09</v>
      </c>
      <c r="G7634" s="28">
        <v>95.3</v>
      </c>
      <c r="H7634" s="28" t="s">
        <v>51</v>
      </c>
      <c r="I7634" s="28">
        <v>4.02</v>
      </c>
      <c r="J7634" s="28">
        <v>5.03</v>
      </c>
      <c r="K7634" s="28">
        <v>275.09</v>
      </c>
      <c r="L7634" s="28">
        <v>4.78</v>
      </c>
      <c r="M7634" s="28" t="s">
        <v>48</v>
      </c>
      <c r="N7634" s="28">
        <v>70.37</v>
      </c>
    </row>
    <row r="7635">
      <c r="A7635" s="28">
        <v>7634.0</v>
      </c>
      <c r="B7635" s="28">
        <v>17.0</v>
      </c>
      <c r="C7635" s="28" t="s">
        <v>44</v>
      </c>
      <c r="D7635" s="28">
        <v>3.35</v>
      </c>
      <c r="E7635" s="28">
        <v>9.51</v>
      </c>
      <c r="F7635" s="28">
        <v>5.9</v>
      </c>
      <c r="G7635" s="28">
        <v>63.44</v>
      </c>
      <c r="H7635" s="28" t="s">
        <v>47</v>
      </c>
      <c r="I7635" s="28">
        <v>1.48</v>
      </c>
      <c r="J7635" s="28">
        <v>6.91</v>
      </c>
      <c r="K7635" s="28">
        <v>261.91</v>
      </c>
      <c r="L7635" s="28">
        <v>8.53</v>
      </c>
      <c r="M7635" s="28" t="s">
        <v>50</v>
      </c>
      <c r="N7635" s="28">
        <v>99.7570275299824</v>
      </c>
    </row>
    <row r="7636">
      <c r="A7636" s="28">
        <v>7635.0</v>
      </c>
      <c r="B7636" s="28">
        <v>24.0</v>
      </c>
      <c r="C7636" s="28" t="s">
        <v>44</v>
      </c>
      <c r="D7636" s="28">
        <v>7.1</v>
      </c>
      <c r="E7636" s="28">
        <v>1.74</v>
      </c>
      <c r="F7636" s="28">
        <v>6.65</v>
      </c>
      <c r="G7636" s="28">
        <v>99.56</v>
      </c>
      <c r="H7636" s="28" t="s">
        <v>51</v>
      </c>
      <c r="I7636" s="28">
        <v>3.33</v>
      </c>
      <c r="J7636" s="28">
        <v>11.7</v>
      </c>
      <c r="K7636" s="28">
        <v>249.97</v>
      </c>
      <c r="L7636" s="28">
        <v>17.55</v>
      </c>
      <c r="M7636" s="28" t="s">
        <v>46</v>
      </c>
      <c r="N7636" s="28">
        <v>17.44</v>
      </c>
    </row>
    <row r="7637">
      <c r="A7637" s="28">
        <v>7636.0</v>
      </c>
      <c r="B7637" s="28">
        <v>16.0</v>
      </c>
      <c r="C7637" s="28" t="s">
        <v>49</v>
      </c>
      <c r="D7637" s="28">
        <v>1.96</v>
      </c>
      <c r="E7637" s="28">
        <v>1.98</v>
      </c>
      <c r="F7637" s="28">
        <v>8.88</v>
      </c>
      <c r="G7637" s="28">
        <v>85.81</v>
      </c>
      <c r="H7637" s="28" t="s">
        <v>45</v>
      </c>
      <c r="I7637" s="28">
        <v>0.68</v>
      </c>
      <c r="J7637" s="28">
        <v>4.34</v>
      </c>
      <c r="K7637" s="28">
        <v>304.61</v>
      </c>
      <c r="L7637" s="28">
        <v>-0.49</v>
      </c>
      <c r="M7637" s="28" t="s">
        <v>48</v>
      </c>
      <c r="N7637" s="28">
        <v>74.75</v>
      </c>
    </row>
    <row r="7638">
      <c r="A7638" s="28">
        <v>7637.0</v>
      </c>
      <c r="B7638" s="28">
        <v>16.0</v>
      </c>
      <c r="C7638" s="28" t="s">
        <v>44</v>
      </c>
      <c r="D7638" s="28">
        <v>3.19</v>
      </c>
      <c r="E7638" s="28">
        <v>8.59</v>
      </c>
      <c r="F7638" s="28">
        <v>6.68</v>
      </c>
      <c r="G7638" s="28">
        <v>62.13</v>
      </c>
      <c r="H7638" s="28" t="s">
        <v>45</v>
      </c>
      <c r="I7638" s="28">
        <v>2.15</v>
      </c>
      <c r="J7638" s="28">
        <v>7.8</v>
      </c>
      <c r="K7638" s="28">
        <v>276.35</v>
      </c>
      <c r="L7638" s="28">
        <v>7.32</v>
      </c>
      <c r="M7638" s="28" t="s">
        <v>48</v>
      </c>
      <c r="N7638" s="28">
        <v>92.06</v>
      </c>
    </row>
    <row r="7639">
      <c r="A7639" s="28">
        <v>7638.0</v>
      </c>
      <c r="B7639" s="28">
        <v>18.0</v>
      </c>
      <c r="C7639" s="28" t="s">
        <v>52</v>
      </c>
      <c r="D7639" s="28">
        <v>2.63</v>
      </c>
      <c r="E7639" s="28">
        <v>1.99</v>
      </c>
      <c r="F7639" s="28">
        <v>6.24</v>
      </c>
      <c r="G7639" s="28">
        <v>72.56</v>
      </c>
      <c r="H7639" s="28" t="s">
        <v>47</v>
      </c>
      <c r="I7639" s="28">
        <v>4.69</v>
      </c>
      <c r="J7639" s="28">
        <v>5.48</v>
      </c>
      <c r="K7639" s="28">
        <v>294.45</v>
      </c>
      <c r="L7639" s="28">
        <v>5.25</v>
      </c>
      <c r="M7639" s="28" t="s">
        <v>48</v>
      </c>
      <c r="N7639" s="28">
        <v>45.97</v>
      </c>
    </row>
    <row r="7640">
      <c r="A7640" s="28">
        <v>7639.0</v>
      </c>
      <c r="B7640" s="28">
        <v>21.0</v>
      </c>
      <c r="C7640" s="28" t="s">
        <v>44</v>
      </c>
      <c r="D7640" s="28">
        <v>6.17</v>
      </c>
      <c r="E7640" s="28">
        <v>1.35</v>
      </c>
      <c r="F7640" s="28">
        <v>6.92</v>
      </c>
      <c r="G7640" s="28">
        <v>95.45</v>
      </c>
      <c r="H7640" s="28" t="s">
        <v>51</v>
      </c>
      <c r="I7640" s="28">
        <v>1.63</v>
      </c>
      <c r="J7640" s="28">
        <v>8.54</v>
      </c>
      <c r="K7640" s="28">
        <v>239.83</v>
      </c>
      <c r="L7640" s="28">
        <v>12.23</v>
      </c>
      <c r="M7640" s="28" t="s">
        <v>46</v>
      </c>
      <c r="N7640" s="28">
        <v>27.35</v>
      </c>
    </row>
    <row r="7641">
      <c r="A7641" s="28">
        <v>7640.0</v>
      </c>
      <c r="B7641" s="28">
        <v>20.0</v>
      </c>
      <c r="C7641" s="28" t="s">
        <v>44</v>
      </c>
      <c r="D7641" s="28">
        <v>7.33</v>
      </c>
      <c r="E7641" s="28">
        <v>4.13</v>
      </c>
      <c r="F7641" s="28">
        <v>8.85</v>
      </c>
      <c r="G7641" s="28">
        <v>83.85</v>
      </c>
      <c r="H7641" s="28" t="s">
        <v>45</v>
      </c>
      <c r="I7641" s="28">
        <v>0.77</v>
      </c>
      <c r="J7641" s="28">
        <v>10.29</v>
      </c>
      <c r="K7641" s="28">
        <v>225.64</v>
      </c>
      <c r="L7641" s="28">
        <v>18.23</v>
      </c>
      <c r="M7641" s="28" t="s">
        <v>46</v>
      </c>
      <c r="N7641" s="28">
        <v>47.76</v>
      </c>
    </row>
    <row r="7642">
      <c r="A7642" s="28">
        <v>7641.0</v>
      </c>
      <c r="B7642" s="28">
        <v>17.0</v>
      </c>
      <c r="C7642" s="28" t="s">
        <v>49</v>
      </c>
      <c r="D7642" s="28">
        <v>6.8</v>
      </c>
      <c r="E7642" s="28">
        <v>5.2</v>
      </c>
      <c r="F7642" s="28">
        <v>8.09</v>
      </c>
      <c r="G7642" s="28">
        <v>71.49</v>
      </c>
      <c r="H7642" s="28" t="s">
        <v>47</v>
      </c>
      <c r="I7642" s="28">
        <v>0.73</v>
      </c>
      <c r="J7642" s="28">
        <v>12.55</v>
      </c>
      <c r="K7642" s="28">
        <v>237.19</v>
      </c>
      <c r="L7642" s="28">
        <v>16.36</v>
      </c>
      <c r="M7642" s="28" t="s">
        <v>46</v>
      </c>
      <c r="N7642" s="28">
        <v>46.16</v>
      </c>
    </row>
    <row r="7643">
      <c r="A7643" s="28">
        <v>7642.0</v>
      </c>
      <c r="B7643" s="28">
        <v>24.0</v>
      </c>
      <c r="C7643" s="28" t="s">
        <v>49</v>
      </c>
      <c r="D7643" s="28">
        <v>6.38</v>
      </c>
      <c r="E7643" s="28">
        <v>6.12</v>
      </c>
      <c r="F7643" s="28">
        <v>4.84</v>
      </c>
      <c r="G7643" s="28">
        <v>97.62</v>
      </c>
      <c r="H7643" s="28" t="s">
        <v>51</v>
      </c>
      <c r="I7643" s="28">
        <v>1.97</v>
      </c>
      <c r="J7643" s="28">
        <v>11.91</v>
      </c>
      <c r="K7643" s="28">
        <v>249.44</v>
      </c>
      <c r="L7643" s="28">
        <v>16.37</v>
      </c>
      <c r="M7643" s="28" t="s">
        <v>46</v>
      </c>
      <c r="N7643" s="28">
        <v>71.9798823370684</v>
      </c>
    </row>
    <row r="7644">
      <c r="A7644" s="28">
        <v>7643.0</v>
      </c>
      <c r="B7644" s="28">
        <v>19.0</v>
      </c>
      <c r="C7644" s="28" t="s">
        <v>44</v>
      </c>
      <c r="D7644" s="28">
        <v>7.89</v>
      </c>
      <c r="E7644" s="28">
        <v>5.57</v>
      </c>
      <c r="F7644" s="28">
        <v>8.02</v>
      </c>
      <c r="G7644" s="28">
        <v>91.49</v>
      </c>
      <c r="H7644" s="28" t="s">
        <v>47</v>
      </c>
      <c r="I7644" s="28">
        <v>1.13</v>
      </c>
      <c r="J7644" s="28">
        <v>13.46</v>
      </c>
      <c r="K7644" s="28">
        <v>230.02</v>
      </c>
      <c r="L7644" s="28">
        <v>18.74</v>
      </c>
      <c r="M7644" s="28" t="s">
        <v>46</v>
      </c>
      <c r="N7644" s="28">
        <v>45.97</v>
      </c>
    </row>
    <row r="7645">
      <c r="A7645" s="28">
        <v>7644.0</v>
      </c>
      <c r="B7645" s="28">
        <v>19.0</v>
      </c>
      <c r="C7645" s="28" t="s">
        <v>49</v>
      </c>
      <c r="D7645" s="28">
        <v>5.58</v>
      </c>
      <c r="E7645" s="28">
        <v>9.22</v>
      </c>
      <c r="F7645" s="28">
        <v>8.21</v>
      </c>
      <c r="G7645" s="28">
        <v>89.42</v>
      </c>
      <c r="H7645" s="28" t="s">
        <v>45</v>
      </c>
      <c r="I7645" s="28">
        <v>2.13</v>
      </c>
      <c r="J7645" s="28">
        <v>11.17</v>
      </c>
      <c r="K7645" s="28">
        <v>262.42</v>
      </c>
      <c r="L7645" s="28">
        <v>18.89</v>
      </c>
      <c r="M7645" s="28" t="s">
        <v>46</v>
      </c>
      <c r="N7645" s="28">
        <v>95.3760034968883</v>
      </c>
    </row>
    <row r="7646">
      <c r="A7646" s="28">
        <v>7645.0</v>
      </c>
      <c r="B7646" s="28">
        <v>20.0</v>
      </c>
      <c r="C7646" s="28" t="s">
        <v>49</v>
      </c>
      <c r="D7646" s="28">
        <v>6.01</v>
      </c>
      <c r="E7646" s="28">
        <v>7.92</v>
      </c>
      <c r="F7646" s="28">
        <v>7.45</v>
      </c>
      <c r="G7646" s="28">
        <v>95.54</v>
      </c>
      <c r="H7646" s="28" t="s">
        <v>45</v>
      </c>
      <c r="I7646" s="28">
        <v>3.59</v>
      </c>
      <c r="J7646" s="28">
        <v>7.9</v>
      </c>
      <c r="K7646" s="28">
        <v>252.63</v>
      </c>
      <c r="L7646" s="28">
        <v>14.96</v>
      </c>
      <c r="M7646" s="28" t="s">
        <v>46</v>
      </c>
      <c r="N7646" s="28">
        <v>84.5766905084042</v>
      </c>
    </row>
    <row r="7647">
      <c r="A7647" s="28">
        <v>7646.0</v>
      </c>
      <c r="B7647" s="28">
        <v>23.0</v>
      </c>
      <c r="C7647" s="28" t="s">
        <v>49</v>
      </c>
      <c r="D7647" s="28">
        <v>7.86</v>
      </c>
      <c r="E7647" s="28">
        <v>9.85</v>
      </c>
      <c r="F7647" s="28">
        <v>7.29</v>
      </c>
      <c r="G7647" s="28">
        <v>90.79</v>
      </c>
      <c r="H7647" s="28" t="s">
        <v>51</v>
      </c>
      <c r="I7647" s="28">
        <v>4.44</v>
      </c>
      <c r="J7647" s="28">
        <v>13.34</v>
      </c>
      <c r="K7647" s="28">
        <v>240.21</v>
      </c>
      <c r="L7647" s="28">
        <v>18.42</v>
      </c>
      <c r="M7647" s="28" t="s">
        <v>46</v>
      </c>
      <c r="N7647" s="28">
        <v>72.0758256192287</v>
      </c>
    </row>
    <row r="7648">
      <c r="A7648" s="28">
        <v>7647.0</v>
      </c>
      <c r="B7648" s="28">
        <v>19.0</v>
      </c>
      <c r="C7648" s="28" t="s">
        <v>49</v>
      </c>
      <c r="D7648" s="28">
        <v>0.06</v>
      </c>
      <c r="E7648" s="28">
        <v>5.29</v>
      </c>
      <c r="F7648" s="28">
        <v>6.2</v>
      </c>
      <c r="G7648" s="28">
        <v>71.47</v>
      </c>
      <c r="H7648" s="28" t="s">
        <v>51</v>
      </c>
      <c r="I7648" s="28">
        <v>0.55</v>
      </c>
      <c r="J7648" s="28">
        <v>2.12</v>
      </c>
      <c r="K7648" s="28">
        <v>336.52</v>
      </c>
      <c r="L7648" s="28">
        <v>0.62</v>
      </c>
      <c r="M7648" s="28" t="s">
        <v>48</v>
      </c>
      <c r="N7648" s="28">
        <v>78.25</v>
      </c>
    </row>
    <row r="7649">
      <c r="A7649" s="28">
        <v>7648.0</v>
      </c>
      <c r="B7649" s="28">
        <v>20.0</v>
      </c>
      <c r="C7649" s="28" t="s">
        <v>44</v>
      </c>
      <c r="D7649" s="28">
        <v>5.07</v>
      </c>
      <c r="E7649" s="28">
        <v>1.76</v>
      </c>
      <c r="F7649" s="28">
        <v>7.21</v>
      </c>
      <c r="G7649" s="28">
        <v>83.36</v>
      </c>
      <c r="H7649" s="28" t="s">
        <v>45</v>
      </c>
      <c r="I7649" s="28">
        <v>3.84</v>
      </c>
      <c r="J7649" s="28">
        <v>10.26</v>
      </c>
      <c r="K7649" s="28">
        <v>262.18</v>
      </c>
      <c r="L7649" s="28">
        <v>11.34</v>
      </c>
      <c r="M7649" s="28" t="s">
        <v>46</v>
      </c>
      <c r="N7649" s="28">
        <v>47.17</v>
      </c>
    </row>
    <row r="7650">
      <c r="A7650" s="28">
        <v>7649.0</v>
      </c>
      <c r="B7650" s="28">
        <v>19.0</v>
      </c>
      <c r="C7650" s="28" t="s">
        <v>49</v>
      </c>
      <c r="D7650" s="28">
        <v>5.91</v>
      </c>
      <c r="E7650" s="28">
        <v>9.6</v>
      </c>
      <c r="F7650" s="28">
        <v>7.69</v>
      </c>
      <c r="G7650" s="28">
        <v>93.69</v>
      </c>
      <c r="H7650" s="28" t="s">
        <v>51</v>
      </c>
      <c r="I7650" s="28">
        <v>0.52</v>
      </c>
      <c r="J7650" s="28">
        <v>9.62</v>
      </c>
      <c r="K7650" s="28">
        <v>245.72</v>
      </c>
      <c r="L7650" s="28">
        <v>11.73</v>
      </c>
      <c r="M7650" s="28" t="s">
        <v>46</v>
      </c>
      <c r="N7650" s="28">
        <v>107.311919931422</v>
      </c>
    </row>
    <row r="7651">
      <c r="A7651" s="28">
        <v>7650.0</v>
      </c>
      <c r="B7651" s="28">
        <v>21.0</v>
      </c>
      <c r="C7651" s="28" t="s">
        <v>49</v>
      </c>
      <c r="D7651" s="28">
        <v>7.34</v>
      </c>
      <c r="E7651" s="28">
        <v>1.04</v>
      </c>
      <c r="F7651" s="28">
        <v>4.61</v>
      </c>
      <c r="G7651" s="28">
        <v>67.23</v>
      </c>
      <c r="H7651" s="28" t="s">
        <v>51</v>
      </c>
      <c r="I7651" s="28">
        <v>1.9</v>
      </c>
      <c r="J7651" s="28">
        <v>9.54</v>
      </c>
      <c r="K7651" s="28">
        <v>230.13</v>
      </c>
      <c r="L7651" s="28">
        <v>13.39</v>
      </c>
      <c r="M7651" s="28" t="s">
        <v>46</v>
      </c>
      <c r="N7651" s="28">
        <v>6.52258192327865</v>
      </c>
    </row>
    <row r="7652">
      <c r="A7652" s="28">
        <v>7651.0</v>
      </c>
      <c r="B7652" s="28">
        <v>18.0</v>
      </c>
      <c r="C7652" s="28" t="s">
        <v>44</v>
      </c>
      <c r="D7652" s="28">
        <v>7.07</v>
      </c>
      <c r="E7652" s="28">
        <v>7.98</v>
      </c>
      <c r="F7652" s="28">
        <v>5.29</v>
      </c>
      <c r="G7652" s="28">
        <v>66.52</v>
      </c>
      <c r="H7652" s="28" t="s">
        <v>45</v>
      </c>
      <c r="I7652" s="28">
        <v>4.98</v>
      </c>
      <c r="J7652" s="28">
        <v>10.06</v>
      </c>
      <c r="K7652" s="28">
        <v>215.91</v>
      </c>
      <c r="L7652" s="28">
        <v>17.6</v>
      </c>
      <c r="M7652" s="28" t="s">
        <v>50</v>
      </c>
      <c r="N7652" s="28">
        <v>55.2372372833422</v>
      </c>
    </row>
    <row r="7653">
      <c r="A7653" s="28">
        <v>7652.0</v>
      </c>
      <c r="B7653" s="28">
        <v>23.0</v>
      </c>
      <c r="C7653" s="28" t="s">
        <v>44</v>
      </c>
      <c r="D7653" s="28">
        <v>6.74</v>
      </c>
      <c r="E7653" s="28">
        <v>1.28</v>
      </c>
      <c r="F7653" s="28">
        <v>4.97</v>
      </c>
      <c r="G7653" s="28">
        <v>66.36</v>
      </c>
      <c r="H7653" s="28" t="s">
        <v>51</v>
      </c>
      <c r="I7653" s="28">
        <v>0.34</v>
      </c>
      <c r="J7653" s="28">
        <v>9.91</v>
      </c>
      <c r="K7653" s="28">
        <v>239.33</v>
      </c>
      <c r="L7653" s="28">
        <v>13.27</v>
      </c>
      <c r="M7653" s="28" t="s">
        <v>46</v>
      </c>
      <c r="N7653" s="28">
        <v>2.9</v>
      </c>
    </row>
    <row r="7654">
      <c r="A7654" s="28">
        <v>7653.0</v>
      </c>
      <c r="B7654" s="28">
        <v>21.0</v>
      </c>
      <c r="C7654" s="28" t="s">
        <v>49</v>
      </c>
      <c r="D7654" s="28">
        <v>7.57</v>
      </c>
      <c r="E7654" s="28">
        <v>7.85</v>
      </c>
      <c r="F7654" s="28">
        <v>8.21</v>
      </c>
      <c r="G7654" s="28">
        <v>67.77</v>
      </c>
      <c r="H7654" s="28" t="s">
        <v>45</v>
      </c>
      <c r="I7654" s="28">
        <v>0.11</v>
      </c>
      <c r="J7654" s="28">
        <v>12.24</v>
      </c>
      <c r="K7654" s="28">
        <v>222.99</v>
      </c>
      <c r="L7654" s="28">
        <v>18.76</v>
      </c>
      <c r="M7654" s="28" t="s">
        <v>46</v>
      </c>
      <c r="N7654" s="28">
        <v>68.2456476357861</v>
      </c>
    </row>
    <row r="7655">
      <c r="A7655" s="28">
        <v>7654.0</v>
      </c>
      <c r="B7655" s="28">
        <v>20.0</v>
      </c>
      <c r="C7655" s="28" t="s">
        <v>44</v>
      </c>
      <c r="D7655" s="28">
        <v>4.3</v>
      </c>
      <c r="E7655" s="28">
        <v>9.44</v>
      </c>
      <c r="F7655" s="28">
        <v>7.4</v>
      </c>
      <c r="G7655" s="28">
        <v>64.13</v>
      </c>
      <c r="H7655" s="28" t="s">
        <v>51</v>
      </c>
      <c r="I7655" s="28">
        <v>1.67</v>
      </c>
      <c r="J7655" s="28">
        <v>8.33</v>
      </c>
      <c r="K7655" s="28">
        <v>261.35</v>
      </c>
      <c r="L7655" s="28">
        <v>9.61</v>
      </c>
      <c r="M7655" s="28" t="s">
        <v>48</v>
      </c>
      <c r="N7655" s="28">
        <v>93.2</v>
      </c>
    </row>
    <row r="7656">
      <c r="A7656" s="28">
        <v>7655.0</v>
      </c>
      <c r="B7656" s="28">
        <v>17.0</v>
      </c>
      <c r="C7656" s="28" t="s">
        <v>44</v>
      </c>
      <c r="D7656" s="28">
        <v>0.06</v>
      </c>
      <c r="E7656" s="28">
        <v>4.5</v>
      </c>
      <c r="F7656" s="28">
        <v>6.25</v>
      </c>
      <c r="G7656" s="28">
        <v>93.51</v>
      </c>
      <c r="H7656" s="28" t="s">
        <v>45</v>
      </c>
      <c r="I7656" s="28">
        <v>4.76</v>
      </c>
      <c r="J7656" s="28">
        <v>5.14</v>
      </c>
      <c r="K7656" s="28">
        <v>318.9</v>
      </c>
      <c r="L7656" s="28">
        <v>1.16</v>
      </c>
      <c r="M7656" s="28" t="s">
        <v>48</v>
      </c>
      <c r="N7656" s="28">
        <v>76.9</v>
      </c>
    </row>
    <row r="7657">
      <c r="A7657" s="28">
        <v>7656.0</v>
      </c>
      <c r="B7657" s="28">
        <v>22.0</v>
      </c>
      <c r="C7657" s="28" t="s">
        <v>52</v>
      </c>
      <c r="D7657" s="28">
        <v>0.09</v>
      </c>
      <c r="E7657" s="28">
        <v>3.17</v>
      </c>
      <c r="F7657" s="28">
        <v>8.13</v>
      </c>
      <c r="G7657" s="28">
        <v>92.73</v>
      </c>
      <c r="H7657" s="28" t="s">
        <v>51</v>
      </c>
      <c r="I7657" s="28">
        <v>0.1</v>
      </c>
      <c r="J7657" s="28">
        <v>3.07</v>
      </c>
      <c r="K7657" s="28">
        <v>297.93</v>
      </c>
      <c r="L7657" s="28">
        <v>1.01</v>
      </c>
      <c r="M7657" s="28" t="s">
        <v>48</v>
      </c>
      <c r="N7657" s="28">
        <v>82.8</v>
      </c>
    </row>
    <row r="7658">
      <c r="A7658" s="28">
        <v>7657.0</v>
      </c>
      <c r="B7658" s="28">
        <v>17.0</v>
      </c>
      <c r="C7658" s="28" t="s">
        <v>44</v>
      </c>
      <c r="D7658" s="28">
        <v>4.36</v>
      </c>
      <c r="E7658" s="28">
        <v>3.04</v>
      </c>
      <c r="F7658" s="28">
        <v>7.58</v>
      </c>
      <c r="G7658" s="28">
        <v>66.05</v>
      </c>
      <c r="H7658" s="28" t="s">
        <v>45</v>
      </c>
      <c r="I7658" s="28">
        <v>1.11</v>
      </c>
      <c r="J7658" s="28">
        <v>9.08</v>
      </c>
      <c r="K7658" s="28">
        <v>265.89</v>
      </c>
      <c r="L7658" s="28">
        <v>14.66</v>
      </c>
      <c r="M7658" s="28" t="s">
        <v>48</v>
      </c>
      <c r="N7658" s="28">
        <v>42.76</v>
      </c>
    </row>
    <row r="7659">
      <c r="A7659" s="28">
        <v>7658.0</v>
      </c>
      <c r="B7659" s="28">
        <v>16.0</v>
      </c>
      <c r="C7659" s="28" t="s">
        <v>44</v>
      </c>
      <c r="D7659" s="28">
        <v>3.48</v>
      </c>
      <c r="E7659" s="28">
        <v>5.43</v>
      </c>
      <c r="F7659" s="28">
        <v>8.57</v>
      </c>
      <c r="G7659" s="28">
        <v>88.22</v>
      </c>
      <c r="H7659" s="28" t="s">
        <v>47</v>
      </c>
      <c r="I7659" s="28">
        <v>3.02</v>
      </c>
      <c r="J7659" s="28">
        <v>8.44</v>
      </c>
      <c r="K7659" s="28">
        <v>280.28</v>
      </c>
      <c r="L7659" s="28">
        <v>15.52</v>
      </c>
      <c r="M7659" s="28" t="s">
        <v>48</v>
      </c>
      <c r="N7659" s="28">
        <v>89.74</v>
      </c>
    </row>
    <row r="7660">
      <c r="A7660" s="28">
        <v>7659.0</v>
      </c>
      <c r="B7660" s="28">
        <v>22.0</v>
      </c>
      <c r="C7660" s="28" t="s">
        <v>49</v>
      </c>
      <c r="D7660" s="28">
        <v>3.61</v>
      </c>
      <c r="E7660" s="28">
        <v>2.54</v>
      </c>
      <c r="F7660" s="28">
        <v>4.38</v>
      </c>
      <c r="G7660" s="28">
        <v>85.08</v>
      </c>
      <c r="H7660" s="28" t="s">
        <v>51</v>
      </c>
      <c r="I7660" s="28">
        <v>1.17</v>
      </c>
      <c r="J7660" s="28">
        <v>4.93</v>
      </c>
      <c r="K7660" s="28">
        <v>261.32</v>
      </c>
      <c r="L7660" s="28">
        <v>7.15</v>
      </c>
      <c r="M7660" s="28" t="s">
        <v>48</v>
      </c>
      <c r="N7660" s="28">
        <v>50.22</v>
      </c>
    </row>
    <row r="7661">
      <c r="A7661" s="28">
        <v>7660.0</v>
      </c>
      <c r="B7661" s="28">
        <v>20.0</v>
      </c>
      <c r="C7661" s="28" t="s">
        <v>49</v>
      </c>
      <c r="D7661" s="28">
        <v>3.2</v>
      </c>
      <c r="E7661" s="28">
        <v>7.06</v>
      </c>
      <c r="F7661" s="28">
        <v>6.55</v>
      </c>
      <c r="G7661" s="28">
        <v>71.05</v>
      </c>
      <c r="H7661" s="28" t="s">
        <v>51</v>
      </c>
      <c r="I7661" s="28">
        <v>0.27</v>
      </c>
      <c r="J7661" s="28">
        <v>6.08</v>
      </c>
      <c r="K7661" s="28">
        <v>295.14</v>
      </c>
      <c r="L7661" s="28">
        <v>6.92</v>
      </c>
      <c r="M7661" s="28" t="s">
        <v>48</v>
      </c>
      <c r="N7661" s="28">
        <v>75.97</v>
      </c>
    </row>
    <row r="7662">
      <c r="A7662" s="28">
        <v>7661.0</v>
      </c>
      <c r="B7662" s="28">
        <v>16.0</v>
      </c>
      <c r="C7662" s="28" t="s">
        <v>44</v>
      </c>
      <c r="D7662" s="28">
        <v>7.34</v>
      </c>
      <c r="E7662" s="28">
        <v>4.32</v>
      </c>
      <c r="F7662" s="28">
        <v>7.53</v>
      </c>
      <c r="G7662" s="28">
        <v>69.09</v>
      </c>
      <c r="H7662" s="28" t="s">
        <v>47</v>
      </c>
      <c r="I7662" s="28">
        <v>0.26</v>
      </c>
      <c r="J7662" s="28">
        <v>12.77</v>
      </c>
      <c r="K7662" s="28">
        <v>236.35</v>
      </c>
      <c r="L7662" s="28">
        <v>19.31</v>
      </c>
      <c r="M7662" s="28" t="s">
        <v>46</v>
      </c>
      <c r="N7662" s="28">
        <v>30.38</v>
      </c>
    </row>
    <row r="7663">
      <c r="A7663" s="28">
        <v>7662.0</v>
      </c>
      <c r="B7663" s="28">
        <v>19.0</v>
      </c>
      <c r="C7663" s="28" t="s">
        <v>49</v>
      </c>
      <c r="D7663" s="28">
        <v>2.87</v>
      </c>
      <c r="E7663" s="28">
        <v>3.91</v>
      </c>
      <c r="F7663" s="28">
        <v>5.04</v>
      </c>
      <c r="G7663" s="28">
        <v>70.02</v>
      </c>
      <c r="H7663" s="28" t="s">
        <v>45</v>
      </c>
      <c r="I7663" s="28">
        <v>2.8</v>
      </c>
      <c r="J7663" s="28">
        <v>7.39</v>
      </c>
      <c r="K7663" s="28">
        <v>298.47</v>
      </c>
      <c r="L7663" s="28">
        <v>8.31</v>
      </c>
      <c r="M7663" s="28" t="s">
        <v>48</v>
      </c>
      <c r="N7663" s="28">
        <v>57.4052663525672</v>
      </c>
    </row>
    <row r="7664">
      <c r="A7664" s="28">
        <v>7663.0</v>
      </c>
      <c r="B7664" s="28">
        <v>19.0</v>
      </c>
      <c r="C7664" s="28" t="s">
        <v>49</v>
      </c>
      <c r="D7664" s="28">
        <v>6.85</v>
      </c>
      <c r="E7664" s="28">
        <v>5.15</v>
      </c>
      <c r="F7664" s="28">
        <v>5.64</v>
      </c>
      <c r="G7664" s="28">
        <v>89.23</v>
      </c>
      <c r="H7664" s="28" t="s">
        <v>51</v>
      </c>
      <c r="I7664" s="28">
        <v>2.81</v>
      </c>
      <c r="J7664" s="28">
        <v>9.94</v>
      </c>
      <c r="K7664" s="28">
        <v>242.14</v>
      </c>
      <c r="L7664" s="28">
        <v>13.94</v>
      </c>
      <c r="M7664" s="28" t="s">
        <v>46</v>
      </c>
      <c r="N7664" s="28">
        <v>45.78</v>
      </c>
    </row>
    <row r="7665">
      <c r="A7665" s="28">
        <v>7664.0</v>
      </c>
      <c r="B7665" s="28">
        <v>22.0</v>
      </c>
      <c r="C7665" s="28" t="s">
        <v>49</v>
      </c>
      <c r="D7665" s="28">
        <v>7.22</v>
      </c>
      <c r="E7665" s="28">
        <v>5.88</v>
      </c>
      <c r="F7665" s="28">
        <v>6.09</v>
      </c>
      <c r="G7665" s="28">
        <v>72.77</v>
      </c>
      <c r="H7665" s="28" t="s">
        <v>45</v>
      </c>
      <c r="I7665" s="28">
        <v>3.53</v>
      </c>
      <c r="J7665" s="28">
        <v>9.13</v>
      </c>
      <c r="K7665" s="28">
        <v>236.97</v>
      </c>
      <c r="L7665" s="28">
        <v>16.38</v>
      </c>
      <c r="M7665" s="28" t="s">
        <v>46</v>
      </c>
      <c r="N7665" s="28">
        <v>48.1</v>
      </c>
    </row>
    <row r="7666">
      <c r="A7666" s="28">
        <v>7665.0</v>
      </c>
      <c r="B7666" s="28">
        <v>24.0</v>
      </c>
      <c r="C7666" s="28" t="s">
        <v>44</v>
      </c>
      <c r="D7666" s="28">
        <v>4.0</v>
      </c>
      <c r="E7666" s="28">
        <v>2.28</v>
      </c>
      <c r="F7666" s="28">
        <v>7.97</v>
      </c>
      <c r="G7666" s="28">
        <v>71.12</v>
      </c>
      <c r="H7666" s="28" t="s">
        <v>47</v>
      </c>
      <c r="I7666" s="28">
        <v>0.66</v>
      </c>
      <c r="J7666" s="28">
        <v>5.48</v>
      </c>
      <c r="K7666" s="28">
        <v>287.22</v>
      </c>
      <c r="L7666" s="28">
        <v>10.28</v>
      </c>
      <c r="M7666" s="28" t="s">
        <v>48</v>
      </c>
      <c r="N7666" s="28">
        <v>40.34</v>
      </c>
    </row>
    <row r="7667">
      <c r="A7667" s="28">
        <v>7666.0</v>
      </c>
      <c r="B7667" s="28">
        <v>17.0</v>
      </c>
      <c r="C7667" s="28" t="s">
        <v>44</v>
      </c>
      <c r="D7667" s="28">
        <v>3.58</v>
      </c>
      <c r="E7667" s="28">
        <v>7.37</v>
      </c>
      <c r="F7667" s="28">
        <v>6.47</v>
      </c>
      <c r="G7667" s="28">
        <v>60.9</v>
      </c>
      <c r="H7667" s="28" t="s">
        <v>47</v>
      </c>
      <c r="I7667" s="28">
        <v>2.5</v>
      </c>
      <c r="J7667" s="28">
        <v>5.73</v>
      </c>
      <c r="K7667" s="28">
        <v>290.19</v>
      </c>
      <c r="L7667" s="28">
        <v>7.75</v>
      </c>
      <c r="M7667" s="28" t="s">
        <v>48</v>
      </c>
      <c r="N7667" s="28">
        <v>80.85</v>
      </c>
    </row>
    <row r="7668">
      <c r="A7668" s="28">
        <v>7667.0</v>
      </c>
      <c r="B7668" s="28">
        <v>16.0</v>
      </c>
      <c r="C7668" s="28" t="s">
        <v>44</v>
      </c>
      <c r="D7668" s="28">
        <v>6.09</v>
      </c>
      <c r="E7668" s="28">
        <v>8.95</v>
      </c>
      <c r="F7668" s="28">
        <v>6.46</v>
      </c>
      <c r="G7668" s="28">
        <v>96.33</v>
      </c>
      <c r="H7668" s="28" t="s">
        <v>47</v>
      </c>
      <c r="I7668" s="28">
        <v>3.0</v>
      </c>
      <c r="J7668" s="28">
        <v>8.31</v>
      </c>
      <c r="K7668" s="28">
        <v>266.34</v>
      </c>
      <c r="L7668" s="28">
        <v>12.87</v>
      </c>
      <c r="M7668" s="28" t="s">
        <v>46</v>
      </c>
      <c r="N7668" s="28">
        <v>94.0994112869961</v>
      </c>
    </row>
    <row r="7669">
      <c r="A7669" s="28">
        <v>7668.0</v>
      </c>
      <c r="B7669" s="28">
        <v>17.0</v>
      </c>
      <c r="C7669" s="28" t="s">
        <v>49</v>
      </c>
      <c r="D7669" s="28">
        <v>5.66</v>
      </c>
      <c r="E7669" s="28">
        <v>3.5</v>
      </c>
      <c r="F7669" s="28">
        <v>6.15</v>
      </c>
      <c r="G7669" s="28">
        <v>90.11</v>
      </c>
      <c r="H7669" s="28" t="s">
        <v>45</v>
      </c>
      <c r="I7669" s="28">
        <v>1.11</v>
      </c>
      <c r="J7669" s="28">
        <v>8.51</v>
      </c>
      <c r="K7669" s="28">
        <v>250.84</v>
      </c>
      <c r="L7669" s="28">
        <v>16.17</v>
      </c>
      <c r="M7669" s="28" t="s">
        <v>46</v>
      </c>
      <c r="N7669" s="28">
        <v>39.88</v>
      </c>
    </row>
    <row r="7670">
      <c r="A7670" s="28">
        <v>7669.0</v>
      </c>
      <c r="B7670" s="28">
        <v>22.0</v>
      </c>
      <c r="C7670" s="28" t="s">
        <v>49</v>
      </c>
      <c r="D7670" s="28">
        <v>2.63</v>
      </c>
      <c r="E7670" s="28">
        <v>2.62</v>
      </c>
      <c r="F7670" s="28">
        <v>5.14</v>
      </c>
      <c r="G7670" s="28">
        <v>78.91</v>
      </c>
      <c r="H7670" s="28" t="s">
        <v>45</v>
      </c>
      <c r="I7670" s="28">
        <v>2.74</v>
      </c>
      <c r="J7670" s="28">
        <v>4.51</v>
      </c>
      <c r="K7670" s="28">
        <v>280.49</v>
      </c>
      <c r="L7670" s="28">
        <v>4.56</v>
      </c>
      <c r="M7670" s="28" t="s">
        <v>48</v>
      </c>
      <c r="N7670" s="28">
        <v>38.68</v>
      </c>
    </row>
    <row r="7671">
      <c r="A7671" s="28">
        <v>7670.0</v>
      </c>
      <c r="B7671" s="28">
        <v>21.0</v>
      </c>
      <c r="C7671" s="28" t="s">
        <v>49</v>
      </c>
      <c r="D7671" s="28">
        <v>0.82</v>
      </c>
      <c r="E7671" s="28">
        <v>7.84</v>
      </c>
      <c r="F7671" s="28">
        <v>8.62</v>
      </c>
      <c r="G7671" s="28">
        <v>97.72</v>
      </c>
      <c r="H7671" s="28" t="s">
        <v>45</v>
      </c>
      <c r="I7671" s="28">
        <v>3.54</v>
      </c>
      <c r="J7671" s="28">
        <v>2.55</v>
      </c>
      <c r="K7671" s="28">
        <v>298.58</v>
      </c>
      <c r="L7671" s="28">
        <v>1.42</v>
      </c>
      <c r="M7671" s="28" t="s">
        <v>48</v>
      </c>
      <c r="N7671" s="28">
        <v>100.0</v>
      </c>
    </row>
    <row r="7672">
      <c r="A7672" s="28">
        <v>7671.0</v>
      </c>
      <c r="B7672" s="28">
        <v>19.0</v>
      </c>
      <c r="C7672" s="28" t="s">
        <v>49</v>
      </c>
      <c r="D7672" s="28">
        <v>2.12</v>
      </c>
      <c r="E7672" s="28">
        <v>2.65</v>
      </c>
      <c r="F7672" s="28">
        <v>5.59</v>
      </c>
      <c r="G7672" s="28">
        <v>71.74</v>
      </c>
      <c r="H7672" s="28" t="s">
        <v>51</v>
      </c>
      <c r="I7672" s="28">
        <v>4.95</v>
      </c>
      <c r="J7672" s="28">
        <v>7.34</v>
      </c>
      <c r="K7672" s="28">
        <v>284.79</v>
      </c>
      <c r="L7672" s="28">
        <v>5.92</v>
      </c>
      <c r="M7672" s="28" t="s">
        <v>48</v>
      </c>
      <c r="N7672" s="28">
        <v>54.71</v>
      </c>
    </row>
    <row r="7673">
      <c r="A7673" s="28">
        <v>7672.0</v>
      </c>
      <c r="B7673" s="28">
        <v>16.0</v>
      </c>
      <c r="C7673" s="28" t="s">
        <v>49</v>
      </c>
      <c r="D7673" s="28">
        <v>1.05</v>
      </c>
      <c r="E7673" s="28">
        <v>1.37</v>
      </c>
      <c r="F7673" s="28">
        <v>6.84</v>
      </c>
      <c r="G7673" s="28">
        <v>86.99</v>
      </c>
      <c r="H7673" s="28" t="s">
        <v>45</v>
      </c>
      <c r="I7673" s="28">
        <v>2.98</v>
      </c>
      <c r="J7673" s="28">
        <v>3.3</v>
      </c>
      <c r="K7673" s="28">
        <v>314.18</v>
      </c>
      <c r="L7673" s="28">
        <v>6.62</v>
      </c>
      <c r="M7673" s="28" t="s">
        <v>48</v>
      </c>
      <c r="N7673" s="28">
        <v>69.5143684733044</v>
      </c>
    </row>
    <row r="7674">
      <c r="A7674" s="28">
        <v>7673.0</v>
      </c>
      <c r="B7674" s="28">
        <v>16.0</v>
      </c>
      <c r="C7674" s="28" t="s">
        <v>44</v>
      </c>
      <c r="D7674" s="28">
        <v>2.36</v>
      </c>
      <c r="E7674" s="28">
        <v>6.57</v>
      </c>
      <c r="F7674" s="28">
        <v>4.74</v>
      </c>
      <c r="G7674" s="28">
        <v>72.21</v>
      </c>
      <c r="H7674" s="28" t="s">
        <v>45</v>
      </c>
      <c r="I7674" s="28">
        <v>4.31</v>
      </c>
      <c r="J7674" s="28">
        <v>6.17</v>
      </c>
      <c r="K7674" s="28">
        <v>318.94</v>
      </c>
      <c r="L7674" s="28">
        <v>2.67</v>
      </c>
      <c r="M7674" s="28" t="s">
        <v>48</v>
      </c>
      <c r="N7674" s="28">
        <v>77.35</v>
      </c>
    </row>
    <row r="7675">
      <c r="A7675" s="28">
        <v>7674.0</v>
      </c>
      <c r="B7675" s="28">
        <v>20.0</v>
      </c>
      <c r="C7675" s="28" t="s">
        <v>49</v>
      </c>
      <c r="D7675" s="28">
        <v>2.09</v>
      </c>
      <c r="E7675" s="28">
        <v>3.16</v>
      </c>
      <c r="F7675" s="28">
        <v>6.17</v>
      </c>
      <c r="G7675" s="28">
        <v>72.58</v>
      </c>
      <c r="H7675" s="28" t="s">
        <v>51</v>
      </c>
      <c r="I7675" s="28">
        <v>4.17</v>
      </c>
      <c r="J7675" s="28">
        <v>4.09</v>
      </c>
      <c r="K7675" s="28">
        <v>310.01</v>
      </c>
      <c r="L7675" s="28">
        <v>6.82</v>
      </c>
      <c r="M7675" s="28" t="s">
        <v>48</v>
      </c>
      <c r="N7675" s="28">
        <v>69.54</v>
      </c>
    </row>
    <row r="7676">
      <c r="A7676" s="28">
        <v>7675.0</v>
      </c>
      <c r="B7676" s="28">
        <v>16.0</v>
      </c>
      <c r="C7676" s="28" t="s">
        <v>49</v>
      </c>
      <c r="D7676" s="28">
        <v>5.1</v>
      </c>
      <c r="E7676" s="28">
        <v>2.55</v>
      </c>
      <c r="F7676" s="28">
        <v>8.52</v>
      </c>
      <c r="G7676" s="28">
        <v>93.79</v>
      </c>
      <c r="H7676" s="28" t="s">
        <v>47</v>
      </c>
      <c r="I7676" s="28">
        <v>4.7</v>
      </c>
      <c r="J7676" s="28">
        <v>8.56</v>
      </c>
      <c r="K7676" s="28">
        <v>257.0</v>
      </c>
      <c r="L7676" s="28">
        <v>11.87</v>
      </c>
      <c r="M7676" s="28" t="s">
        <v>46</v>
      </c>
      <c r="N7676" s="28">
        <v>52.48</v>
      </c>
    </row>
    <row r="7677">
      <c r="A7677" s="28">
        <v>7676.0</v>
      </c>
      <c r="B7677" s="28">
        <v>22.0</v>
      </c>
      <c r="C7677" s="28" t="s">
        <v>49</v>
      </c>
      <c r="D7677" s="28">
        <v>7.64</v>
      </c>
      <c r="E7677" s="28">
        <v>9.83</v>
      </c>
      <c r="F7677" s="28">
        <v>8.98</v>
      </c>
      <c r="G7677" s="28">
        <v>91.48</v>
      </c>
      <c r="H7677" s="28" t="s">
        <v>45</v>
      </c>
      <c r="I7677" s="28">
        <v>3.62</v>
      </c>
      <c r="J7677" s="28">
        <v>10.02</v>
      </c>
      <c r="K7677" s="28">
        <v>235.98</v>
      </c>
      <c r="L7677" s="28">
        <v>20.1</v>
      </c>
      <c r="M7677" s="28" t="s">
        <v>46</v>
      </c>
      <c r="N7677" s="28">
        <v>85.1453356424064</v>
      </c>
    </row>
    <row r="7678">
      <c r="A7678" s="28">
        <v>7677.0</v>
      </c>
      <c r="B7678" s="28">
        <v>16.0</v>
      </c>
      <c r="C7678" s="28" t="s">
        <v>44</v>
      </c>
      <c r="D7678" s="28">
        <v>5.49</v>
      </c>
      <c r="E7678" s="28">
        <v>3.63</v>
      </c>
      <c r="F7678" s="28">
        <v>5.81</v>
      </c>
      <c r="G7678" s="28">
        <v>71.76</v>
      </c>
      <c r="H7678" s="28" t="s">
        <v>47</v>
      </c>
      <c r="I7678" s="28">
        <v>1.07</v>
      </c>
      <c r="J7678" s="28">
        <v>6.92</v>
      </c>
      <c r="K7678" s="28">
        <v>248.59</v>
      </c>
      <c r="L7678" s="28">
        <v>12.41</v>
      </c>
      <c r="M7678" s="28" t="s">
        <v>46</v>
      </c>
      <c r="N7678" s="28">
        <v>49.41</v>
      </c>
    </row>
    <row r="7679">
      <c r="A7679" s="28">
        <v>7678.0</v>
      </c>
      <c r="B7679" s="28">
        <v>16.0</v>
      </c>
      <c r="C7679" s="28" t="s">
        <v>49</v>
      </c>
      <c r="D7679" s="28">
        <v>7.41</v>
      </c>
      <c r="E7679" s="28">
        <v>9.13</v>
      </c>
      <c r="F7679" s="28">
        <v>4.77</v>
      </c>
      <c r="G7679" s="28">
        <v>63.26</v>
      </c>
      <c r="H7679" s="28" t="s">
        <v>45</v>
      </c>
      <c r="I7679" s="28">
        <v>1.49</v>
      </c>
      <c r="J7679" s="28">
        <v>13.32</v>
      </c>
      <c r="K7679" s="28">
        <v>226.17</v>
      </c>
      <c r="L7679" s="28">
        <v>13.47</v>
      </c>
      <c r="M7679" s="28" t="s">
        <v>50</v>
      </c>
      <c r="N7679" s="28">
        <v>66.2072637342618</v>
      </c>
    </row>
    <row r="7680">
      <c r="A7680" s="28">
        <v>7679.0</v>
      </c>
      <c r="B7680" s="28">
        <v>17.0</v>
      </c>
      <c r="C7680" s="28" t="s">
        <v>44</v>
      </c>
      <c r="D7680" s="28">
        <v>6.27</v>
      </c>
      <c r="E7680" s="28">
        <v>2.6</v>
      </c>
      <c r="F7680" s="28">
        <v>5.57</v>
      </c>
      <c r="G7680" s="28">
        <v>74.3</v>
      </c>
      <c r="H7680" s="28" t="s">
        <v>45</v>
      </c>
      <c r="I7680" s="28">
        <v>3.92</v>
      </c>
      <c r="J7680" s="28">
        <v>9.56</v>
      </c>
      <c r="K7680" s="28">
        <v>234.42</v>
      </c>
      <c r="L7680" s="28">
        <v>17.41</v>
      </c>
      <c r="M7680" s="28" t="s">
        <v>46</v>
      </c>
      <c r="N7680" s="28">
        <v>32.07</v>
      </c>
    </row>
    <row r="7681">
      <c r="A7681" s="28">
        <v>7680.0</v>
      </c>
      <c r="B7681" s="28">
        <v>18.0</v>
      </c>
      <c r="C7681" s="28" t="s">
        <v>44</v>
      </c>
      <c r="D7681" s="28">
        <v>5.82</v>
      </c>
      <c r="E7681" s="28">
        <v>8.37</v>
      </c>
      <c r="F7681" s="28">
        <v>5.64</v>
      </c>
      <c r="G7681" s="28">
        <v>90.4</v>
      </c>
      <c r="H7681" s="28" t="s">
        <v>47</v>
      </c>
      <c r="I7681" s="28">
        <v>2.6</v>
      </c>
      <c r="J7681" s="28">
        <v>8.79</v>
      </c>
      <c r="K7681" s="28">
        <v>240.48</v>
      </c>
      <c r="L7681" s="28">
        <v>12.65</v>
      </c>
      <c r="M7681" s="28" t="s">
        <v>50</v>
      </c>
      <c r="N7681" s="28">
        <v>81.599466424428</v>
      </c>
    </row>
    <row r="7682">
      <c r="A7682" s="28">
        <v>7681.0</v>
      </c>
      <c r="B7682" s="28">
        <v>16.0</v>
      </c>
      <c r="C7682" s="28" t="s">
        <v>49</v>
      </c>
      <c r="D7682" s="28">
        <v>3.31</v>
      </c>
      <c r="E7682" s="28">
        <v>5.52</v>
      </c>
      <c r="F7682" s="28">
        <v>7.22</v>
      </c>
      <c r="G7682" s="28">
        <v>64.02</v>
      </c>
      <c r="H7682" s="28" t="s">
        <v>51</v>
      </c>
      <c r="I7682" s="28">
        <v>1.26</v>
      </c>
      <c r="J7682" s="28">
        <v>5.31</v>
      </c>
      <c r="K7682" s="28">
        <v>285.83</v>
      </c>
      <c r="L7682" s="28">
        <v>3.54</v>
      </c>
      <c r="M7682" s="28" t="s">
        <v>48</v>
      </c>
      <c r="N7682" s="28">
        <v>74.86</v>
      </c>
    </row>
    <row r="7683">
      <c r="A7683" s="28">
        <v>7682.0</v>
      </c>
      <c r="B7683" s="28">
        <v>24.0</v>
      </c>
      <c r="C7683" s="28" t="s">
        <v>49</v>
      </c>
      <c r="D7683" s="28">
        <v>2.6</v>
      </c>
      <c r="E7683" s="28">
        <v>1.71</v>
      </c>
      <c r="F7683" s="28">
        <v>6.48</v>
      </c>
      <c r="G7683" s="28">
        <v>86.88</v>
      </c>
      <c r="H7683" s="28" t="s">
        <v>47</v>
      </c>
      <c r="I7683" s="28">
        <v>3.28</v>
      </c>
      <c r="J7683" s="28">
        <v>6.08</v>
      </c>
      <c r="K7683" s="28">
        <v>303.63</v>
      </c>
      <c r="L7683" s="28">
        <v>6.13</v>
      </c>
      <c r="M7683" s="28" t="s">
        <v>48</v>
      </c>
      <c r="N7683" s="28">
        <v>47.64</v>
      </c>
    </row>
    <row r="7684">
      <c r="A7684" s="28">
        <v>7683.0</v>
      </c>
      <c r="B7684" s="28">
        <v>23.0</v>
      </c>
      <c r="C7684" s="28" t="s">
        <v>44</v>
      </c>
      <c r="D7684" s="28">
        <v>6.77</v>
      </c>
      <c r="E7684" s="28">
        <v>7.6</v>
      </c>
      <c r="F7684" s="28">
        <v>7.84</v>
      </c>
      <c r="G7684" s="28">
        <v>95.59</v>
      </c>
      <c r="H7684" s="28" t="s">
        <v>51</v>
      </c>
      <c r="I7684" s="28">
        <v>4.53</v>
      </c>
      <c r="J7684" s="28">
        <v>10.95</v>
      </c>
      <c r="K7684" s="28">
        <v>249.17</v>
      </c>
      <c r="L7684" s="28">
        <v>15.7</v>
      </c>
      <c r="M7684" s="28" t="s">
        <v>46</v>
      </c>
      <c r="N7684" s="28">
        <v>76.2261656527367</v>
      </c>
    </row>
    <row r="7685">
      <c r="A7685" s="28">
        <v>7684.0</v>
      </c>
      <c r="B7685" s="28">
        <v>20.0</v>
      </c>
      <c r="C7685" s="28" t="s">
        <v>49</v>
      </c>
      <c r="D7685" s="28">
        <v>7.24</v>
      </c>
      <c r="E7685" s="28">
        <v>9.03</v>
      </c>
      <c r="F7685" s="28">
        <v>7.51</v>
      </c>
      <c r="G7685" s="28">
        <v>67.17</v>
      </c>
      <c r="H7685" s="28" t="s">
        <v>47</v>
      </c>
      <c r="I7685" s="28">
        <v>1.79</v>
      </c>
      <c r="J7685" s="28">
        <v>9.76</v>
      </c>
      <c r="K7685" s="28">
        <v>247.7</v>
      </c>
      <c r="L7685" s="28">
        <v>13.64</v>
      </c>
      <c r="M7685" s="28" t="s">
        <v>46</v>
      </c>
      <c r="N7685" s="28">
        <v>81.3417486403223</v>
      </c>
    </row>
    <row r="7686">
      <c r="A7686" s="28">
        <v>7685.0</v>
      </c>
      <c r="B7686" s="28">
        <v>17.0</v>
      </c>
      <c r="C7686" s="28" t="s">
        <v>44</v>
      </c>
      <c r="D7686" s="28">
        <v>3.62</v>
      </c>
      <c r="E7686" s="28">
        <v>2.47</v>
      </c>
      <c r="F7686" s="28">
        <v>5.26</v>
      </c>
      <c r="G7686" s="28">
        <v>94.49</v>
      </c>
      <c r="H7686" s="28" t="s">
        <v>45</v>
      </c>
      <c r="I7686" s="28">
        <v>2.98</v>
      </c>
      <c r="J7686" s="28">
        <v>7.02</v>
      </c>
      <c r="K7686" s="28">
        <v>284.4</v>
      </c>
      <c r="L7686" s="28">
        <v>5.88</v>
      </c>
      <c r="M7686" s="28" t="s">
        <v>48</v>
      </c>
      <c r="N7686" s="28">
        <v>49.52</v>
      </c>
    </row>
    <row r="7687">
      <c r="A7687" s="28">
        <v>7686.0</v>
      </c>
      <c r="B7687" s="28">
        <v>20.0</v>
      </c>
      <c r="C7687" s="28" t="s">
        <v>44</v>
      </c>
      <c r="D7687" s="28">
        <v>0.07</v>
      </c>
      <c r="E7687" s="28">
        <v>7.53</v>
      </c>
      <c r="F7687" s="28">
        <v>7.92</v>
      </c>
      <c r="G7687" s="28">
        <v>62.05</v>
      </c>
      <c r="H7687" s="28" t="s">
        <v>51</v>
      </c>
      <c r="I7687" s="28">
        <v>2.91</v>
      </c>
      <c r="J7687" s="28">
        <v>2.26</v>
      </c>
      <c r="K7687" s="28">
        <v>318.82</v>
      </c>
      <c r="L7687" s="28">
        <v>1.83</v>
      </c>
      <c r="M7687" s="28" t="s">
        <v>48</v>
      </c>
      <c r="N7687" s="28">
        <v>92.26</v>
      </c>
    </row>
    <row r="7688">
      <c r="A7688" s="28">
        <v>7687.0</v>
      </c>
      <c r="B7688" s="28">
        <v>21.0</v>
      </c>
      <c r="C7688" s="28" t="s">
        <v>44</v>
      </c>
      <c r="D7688" s="28">
        <v>6.34</v>
      </c>
      <c r="E7688" s="28">
        <v>5.01</v>
      </c>
      <c r="F7688" s="28">
        <v>8.24</v>
      </c>
      <c r="G7688" s="28">
        <v>86.68</v>
      </c>
      <c r="H7688" s="28" t="s">
        <v>47</v>
      </c>
      <c r="I7688" s="28">
        <v>0.63</v>
      </c>
      <c r="J7688" s="28">
        <v>9.98</v>
      </c>
      <c r="K7688" s="28">
        <v>238.66</v>
      </c>
      <c r="L7688" s="28">
        <v>12.01</v>
      </c>
      <c r="M7688" s="28" t="s">
        <v>46</v>
      </c>
      <c r="N7688" s="28">
        <v>66.06</v>
      </c>
    </row>
    <row r="7689">
      <c r="A7689" s="28">
        <v>7688.0</v>
      </c>
      <c r="B7689" s="28">
        <v>16.0</v>
      </c>
      <c r="C7689" s="28" t="s">
        <v>49</v>
      </c>
      <c r="D7689" s="28">
        <v>2.28</v>
      </c>
      <c r="E7689" s="28">
        <v>7.78</v>
      </c>
      <c r="F7689" s="28">
        <v>6.99</v>
      </c>
      <c r="G7689" s="28">
        <v>91.64</v>
      </c>
      <c r="H7689" s="28" t="s">
        <v>45</v>
      </c>
      <c r="I7689" s="28">
        <v>0.45</v>
      </c>
      <c r="J7689" s="28">
        <v>7.22</v>
      </c>
      <c r="K7689" s="28">
        <v>298.41</v>
      </c>
      <c r="L7689" s="28">
        <v>4.98</v>
      </c>
      <c r="M7689" s="28" t="s">
        <v>48</v>
      </c>
      <c r="N7689" s="28">
        <v>104.292921535038</v>
      </c>
    </row>
    <row r="7690">
      <c r="A7690" s="28">
        <v>7689.0</v>
      </c>
      <c r="B7690" s="28">
        <v>19.0</v>
      </c>
      <c r="C7690" s="28" t="s">
        <v>52</v>
      </c>
      <c r="D7690" s="28">
        <v>0.08</v>
      </c>
      <c r="E7690" s="28">
        <v>7.43</v>
      </c>
      <c r="F7690" s="28">
        <v>8.64</v>
      </c>
      <c r="G7690" s="28">
        <v>77.79</v>
      </c>
      <c r="H7690" s="28" t="s">
        <v>45</v>
      </c>
      <c r="I7690" s="28">
        <v>4.45</v>
      </c>
      <c r="J7690" s="28">
        <v>1.38</v>
      </c>
      <c r="K7690" s="28">
        <v>302.24</v>
      </c>
      <c r="L7690" s="28">
        <v>3.52</v>
      </c>
      <c r="M7690" s="28" t="s">
        <v>48</v>
      </c>
      <c r="N7690" s="28">
        <v>98.11</v>
      </c>
    </row>
    <row r="7691">
      <c r="A7691" s="28">
        <v>7690.0</v>
      </c>
      <c r="B7691" s="28">
        <v>24.0</v>
      </c>
      <c r="C7691" s="28" t="s">
        <v>49</v>
      </c>
      <c r="D7691" s="28">
        <v>6.44</v>
      </c>
      <c r="E7691" s="28">
        <v>1.24</v>
      </c>
      <c r="F7691" s="28">
        <v>7.91</v>
      </c>
      <c r="G7691" s="28">
        <v>68.15</v>
      </c>
      <c r="H7691" s="28" t="s">
        <v>45</v>
      </c>
      <c r="I7691" s="28">
        <v>4.67</v>
      </c>
      <c r="J7691" s="28">
        <v>10.03</v>
      </c>
      <c r="K7691" s="28">
        <v>236.67</v>
      </c>
      <c r="L7691" s="28">
        <v>14.01</v>
      </c>
      <c r="M7691" s="28" t="s">
        <v>46</v>
      </c>
      <c r="N7691" s="28">
        <v>17.42</v>
      </c>
    </row>
    <row r="7692">
      <c r="A7692" s="28">
        <v>7691.0</v>
      </c>
      <c r="B7692" s="28">
        <v>17.0</v>
      </c>
      <c r="C7692" s="28" t="s">
        <v>49</v>
      </c>
      <c r="D7692" s="28">
        <v>4.14</v>
      </c>
      <c r="E7692" s="28">
        <v>2.61</v>
      </c>
      <c r="F7692" s="28">
        <v>6.98</v>
      </c>
      <c r="G7692" s="28">
        <v>96.99</v>
      </c>
      <c r="H7692" s="28" t="s">
        <v>47</v>
      </c>
      <c r="I7692" s="28">
        <v>4.52</v>
      </c>
      <c r="J7692" s="28">
        <v>7.14</v>
      </c>
      <c r="K7692" s="28">
        <v>262.44</v>
      </c>
      <c r="L7692" s="28">
        <v>7.35</v>
      </c>
      <c r="M7692" s="28" t="s">
        <v>48</v>
      </c>
      <c r="N7692" s="28">
        <v>63.22</v>
      </c>
    </row>
    <row r="7693">
      <c r="A7693" s="28">
        <v>7692.0</v>
      </c>
      <c r="B7693" s="28">
        <v>20.0</v>
      </c>
      <c r="C7693" s="28" t="s">
        <v>44</v>
      </c>
      <c r="D7693" s="28">
        <v>5.48</v>
      </c>
      <c r="E7693" s="28">
        <v>5.24</v>
      </c>
      <c r="F7693" s="28">
        <v>8.53</v>
      </c>
      <c r="G7693" s="28">
        <v>60.8</v>
      </c>
      <c r="H7693" s="28" t="s">
        <v>51</v>
      </c>
      <c r="I7693" s="28">
        <v>1.98</v>
      </c>
      <c r="J7693" s="28">
        <v>6.85</v>
      </c>
      <c r="K7693" s="28">
        <v>266.68</v>
      </c>
      <c r="L7693" s="28">
        <v>9.85</v>
      </c>
      <c r="M7693" s="28" t="s">
        <v>46</v>
      </c>
      <c r="N7693" s="28">
        <v>53.51</v>
      </c>
    </row>
    <row r="7694">
      <c r="A7694" s="28">
        <v>7693.0</v>
      </c>
      <c r="B7694" s="28">
        <v>16.0</v>
      </c>
      <c r="C7694" s="28" t="s">
        <v>44</v>
      </c>
      <c r="D7694" s="28">
        <v>7.32</v>
      </c>
      <c r="E7694" s="28">
        <v>9.4</v>
      </c>
      <c r="F7694" s="28">
        <v>7.0</v>
      </c>
      <c r="G7694" s="28">
        <v>82.2</v>
      </c>
      <c r="H7694" s="28" t="s">
        <v>51</v>
      </c>
      <c r="I7694" s="28">
        <v>1.44</v>
      </c>
      <c r="J7694" s="28">
        <v>13.02</v>
      </c>
      <c r="K7694" s="28">
        <v>218.38</v>
      </c>
      <c r="L7694" s="28">
        <v>18.26</v>
      </c>
      <c r="M7694" s="28" t="s">
        <v>46</v>
      </c>
      <c r="N7694" s="28">
        <v>79.8600095679581</v>
      </c>
    </row>
    <row r="7695">
      <c r="A7695" s="28">
        <v>7694.0</v>
      </c>
      <c r="B7695" s="28">
        <v>19.0</v>
      </c>
      <c r="C7695" s="28" t="s">
        <v>49</v>
      </c>
      <c r="D7695" s="28">
        <v>4.33</v>
      </c>
      <c r="E7695" s="28">
        <v>4.08</v>
      </c>
      <c r="F7695" s="28">
        <v>6.61</v>
      </c>
      <c r="G7695" s="28">
        <v>74.91</v>
      </c>
      <c r="H7695" s="28" t="s">
        <v>47</v>
      </c>
      <c r="I7695" s="28">
        <v>4.71</v>
      </c>
      <c r="J7695" s="28">
        <v>6.63</v>
      </c>
      <c r="K7695" s="28">
        <v>277.34</v>
      </c>
      <c r="L7695" s="28">
        <v>10.65</v>
      </c>
      <c r="M7695" s="28" t="s">
        <v>48</v>
      </c>
      <c r="N7695" s="28">
        <v>55.83</v>
      </c>
    </row>
    <row r="7696">
      <c r="A7696" s="28">
        <v>7695.0</v>
      </c>
      <c r="B7696" s="28">
        <v>19.0</v>
      </c>
      <c r="C7696" s="28" t="s">
        <v>44</v>
      </c>
      <c r="D7696" s="28">
        <v>4.03</v>
      </c>
      <c r="E7696" s="28">
        <v>6.66</v>
      </c>
      <c r="F7696" s="28">
        <v>5.78</v>
      </c>
      <c r="G7696" s="28">
        <v>78.44</v>
      </c>
      <c r="H7696" s="28" t="s">
        <v>47</v>
      </c>
      <c r="I7696" s="28">
        <v>4.41</v>
      </c>
      <c r="J7696" s="28">
        <v>7.85</v>
      </c>
      <c r="K7696" s="28">
        <v>275.51</v>
      </c>
      <c r="L7696" s="28">
        <v>11.3</v>
      </c>
      <c r="M7696" s="28" t="s">
        <v>48</v>
      </c>
      <c r="N7696" s="28">
        <v>71.86</v>
      </c>
    </row>
    <row r="7697">
      <c r="A7697" s="28">
        <v>7696.0</v>
      </c>
      <c r="B7697" s="28">
        <v>21.0</v>
      </c>
      <c r="C7697" s="28" t="s">
        <v>49</v>
      </c>
      <c r="D7697" s="28">
        <v>2.33</v>
      </c>
      <c r="E7697" s="28">
        <v>1.11</v>
      </c>
      <c r="F7697" s="28">
        <v>8.41</v>
      </c>
      <c r="G7697" s="28">
        <v>81.46</v>
      </c>
      <c r="H7697" s="28" t="s">
        <v>51</v>
      </c>
      <c r="I7697" s="28">
        <v>4.1</v>
      </c>
      <c r="J7697" s="28">
        <v>5.19</v>
      </c>
      <c r="K7697" s="28">
        <v>296.04</v>
      </c>
      <c r="L7697" s="28">
        <v>7.7</v>
      </c>
      <c r="M7697" s="28" t="s">
        <v>48</v>
      </c>
      <c r="N7697" s="28">
        <v>49.18</v>
      </c>
    </row>
    <row r="7698">
      <c r="A7698" s="28">
        <v>7697.0</v>
      </c>
      <c r="B7698" s="28">
        <v>24.0</v>
      </c>
      <c r="C7698" s="28" t="s">
        <v>49</v>
      </c>
      <c r="D7698" s="28">
        <v>2.44</v>
      </c>
      <c r="E7698" s="28">
        <v>7.4</v>
      </c>
      <c r="F7698" s="28">
        <v>4.61</v>
      </c>
      <c r="G7698" s="28">
        <v>81.39</v>
      </c>
      <c r="H7698" s="28" t="s">
        <v>47</v>
      </c>
      <c r="I7698" s="28">
        <v>1.67</v>
      </c>
      <c r="J7698" s="28">
        <v>4.8</v>
      </c>
      <c r="K7698" s="28">
        <v>286.04</v>
      </c>
      <c r="L7698" s="28">
        <v>6.73</v>
      </c>
      <c r="M7698" s="28" t="s">
        <v>50</v>
      </c>
      <c r="N7698" s="28">
        <v>77.89</v>
      </c>
    </row>
    <row r="7699">
      <c r="A7699" s="28">
        <v>7698.0</v>
      </c>
      <c r="B7699" s="28">
        <v>18.0</v>
      </c>
      <c r="C7699" s="28" t="s">
        <v>52</v>
      </c>
      <c r="D7699" s="28">
        <v>6.37</v>
      </c>
      <c r="E7699" s="28">
        <v>6.43</v>
      </c>
      <c r="F7699" s="28">
        <v>6.37</v>
      </c>
      <c r="G7699" s="28">
        <v>68.14</v>
      </c>
      <c r="H7699" s="28" t="s">
        <v>51</v>
      </c>
      <c r="I7699" s="28">
        <v>3.19</v>
      </c>
      <c r="J7699" s="28">
        <v>10.01</v>
      </c>
      <c r="K7699" s="28">
        <v>228.93</v>
      </c>
      <c r="L7699" s="28">
        <v>15.78</v>
      </c>
      <c r="M7699" s="28" t="s">
        <v>46</v>
      </c>
      <c r="N7699" s="28">
        <v>52.27</v>
      </c>
    </row>
    <row r="7700">
      <c r="A7700" s="28">
        <v>7699.0</v>
      </c>
      <c r="B7700" s="28">
        <v>24.0</v>
      </c>
      <c r="C7700" s="28" t="s">
        <v>44</v>
      </c>
      <c r="D7700" s="28">
        <v>3.59</v>
      </c>
      <c r="E7700" s="28">
        <v>7.44</v>
      </c>
      <c r="F7700" s="28">
        <v>6.69</v>
      </c>
      <c r="G7700" s="28">
        <v>87.19</v>
      </c>
      <c r="H7700" s="28" t="s">
        <v>51</v>
      </c>
      <c r="I7700" s="28">
        <v>3.75</v>
      </c>
      <c r="J7700" s="28">
        <v>8.04</v>
      </c>
      <c r="K7700" s="28">
        <v>281.92</v>
      </c>
      <c r="L7700" s="28">
        <v>8.45</v>
      </c>
      <c r="M7700" s="28" t="s">
        <v>48</v>
      </c>
      <c r="N7700" s="28">
        <v>83.68</v>
      </c>
    </row>
    <row r="7701">
      <c r="A7701" s="28">
        <v>7700.0</v>
      </c>
      <c r="B7701" s="28">
        <v>21.0</v>
      </c>
      <c r="C7701" s="28" t="s">
        <v>49</v>
      </c>
      <c r="D7701" s="28">
        <v>1.31</v>
      </c>
      <c r="E7701" s="28">
        <v>9.14</v>
      </c>
      <c r="F7701" s="28">
        <v>6.77</v>
      </c>
      <c r="G7701" s="28">
        <v>60.77</v>
      </c>
      <c r="H7701" s="28" t="s">
        <v>45</v>
      </c>
      <c r="I7701" s="28">
        <v>2.88</v>
      </c>
      <c r="J7701" s="28">
        <v>6.24</v>
      </c>
      <c r="K7701" s="28">
        <v>313.14</v>
      </c>
      <c r="L7701" s="28">
        <v>2.85</v>
      </c>
      <c r="M7701" s="28" t="s">
        <v>48</v>
      </c>
      <c r="N7701" s="28">
        <v>100.0</v>
      </c>
    </row>
    <row r="7702">
      <c r="A7702" s="28">
        <v>7701.0</v>
      </c>
      <c r="B7702" s="28">
        <v>22.0</v>
      </c>
      <c r="C7702" s="28" t="s">
        <v>49</v>
      </c>
      <c r="D7702" s="28">
        <v>0.76</v>
      </c>
      <c r="E7702" s="28">
        <v>2.32</v>
      </c>
      <c r="F7702" s="28">
        <v>7.26</v>
      </c>
      <c r="G7702" s="28">
        <v>60.85</v>
      </c>
      <c r="H7702" s="28" t="s">
        <v>45</v>
      </c>
      <c r="I7702" s="28">
        <v>3.01</v>
      </c>
      <c r="J7702" s="28">
        <v>4.93</v>
      </c>
      <c r="K7702" s="28">
        <v>315.85</v>
      </c>
      <c r="L7702" s="28">
        <v>6.32</v>
      </c>
      <c r="M7702" s="28" t="s">
        <v>48</v>
      </c>
      <c r="N7702" s="28">
        <v>60.71</v>
      </c>
    </row>
    <row r="7703">
      <c r="A7703" s="28">
        <v>7702.0</v>
      </c>
      <c r="B7703" s="28">
        <v>17.0</v>
      </c>
      <c r="C7703" s="28" t="s">
        <v>44</v>
      </c>
      <c r="D7703" s="28">
        <v>3.78</v>
      </c>
      <c r="E7703" s="28">
        <v>3.35</v>
      </c>
      <c r="F7703" s="28">
        <v>6.53</v>
      </c>
      <c r="G7703" s="28">
        <v>79.14</v>
      </c>
      <c r="H7703" s="28" t="s">
        <v>47</v>
      </c>
      <c r="I7703" s="28">
        <v>3.78</v>
      </c>
      <c r="J7703" s="28">
        <v>7.41</v>
      </c>
      <c r="K7703" s="28">
        <v>273.2</v>
      </c>
      <c r="L7703" s="28">
        <v>11.14</v>
      </c>
      <c r="M7703" s="28" t="s">
        <v>48</v>
      </c>
      <c r="N7703" s="28">
        <v>57.49</v>
      </c>
    </row>
    <row r="7704">
      <c r="A7704" s="28">
        <v>7703.0</v>
      </c>
      <c r="B7704" s="28">
        <v>21.0</v>
      </c>
      <c r="C7704" s="28" t="s">
        <v>49</v>
      </c>
      <c r="D7704" s="28">
        <v>3.72</v>
      </c>
      <c r="E7704" s="28">
        <v>9.96</v>
      </c>
      <c r="F7704" s="28">
        <v>5.28</v>
      </c>
      <c r="G7704" s="28">
        <v>81.68</v>
      </c>
      <c r="H7704" s="28" t="s">
        <v>45</v>
      </c>
      <c r="I7704" s="28">
        <v>3.83</v>
      </c>
      <c r="J7704" s="28">
        <v>8.61</v>
      </c>
      <c r="K7704" s="28">
        <v>263.98</v>
      </c>
      <c r="L7704" s="28">
        <v>9.32</v>
      </c>
      <c r="M7704" s="28" t="s">
        <v>50</v>
      </c>
      <c r="N7704" s="28">
        <v>88.04</v>
      </c>
    </row>
    <row r="7705">
      <c r="A7705" s="28">
        <v>7704.0</v>
      </c>
      <c r="B7705" s="28">
        <v>21.0</v>
      </c>
      <c r="C7705" s="28" t="s">
        <v>44</v>
      </c>
      <c r="D7705" s="28">
        <v>5.23</v>
      </c>
      <c r="E7705" s="28">
        <v>2.41</v>
      </c>
      <c r="F7705" s="28">
        <v>8.28</v>
      </c>
      <c r="G7705" s="28">
        <v>71.0</v>
      </c>
      <c r="H7705" s="28" t="s">
        <v>45</v>
      </c>
      <c r="I7705" s="28">
        <v>1.2</v>
      </c>
      <c r="J7705" s="28">
        <v>8.82</v>
      </c>
      <c r="K7705" s="28">
        <v>251.01</v>
      </c>
      <c r="L7705" s="28">
        <v>10.93</v>
      </c>
      <c r="M7705" s="28" t="s">
        <v>46</v>
      </c>
      <c r="N7705" s="28">
        <v>53.49</v>
      </c>
    </row>
    <row r="7706">
      <c r="A7706" s="28">
        <v>7705.0</v>
      </c>
      <c r="B7706" s="28">
        <v>17.0</v>
      </c>
      <c r="C7706" s="28" t="s">
        <v>44</v>
      </c>
      <c r="D7706" s="28">
        <v>3.77</v>
      </c>
      <c r="E7706" s="28">
        <v>7.49</v>
      </c>
      <c r="F7706" s="28">
        <v>7.29</v>
      </c>
      <c r="G7706" s="28">
        <v>82.07</v>
      </c>
      <c r="H7706" s="28" t="s">
        <v>51</v>
      </c>
      <c r="I7706" s="28">
        <v>1.95</v>
      </c>
      <c r="J7706" s="28">
        <v>9.64</v>
      </c>
      <c r="K7706" s="28">
        <v>279.26</v>
      </c>
      <c r="L7706" s="28">
        <v>15.05</v>
      </c>
      <c r="M7706" s="28" t="s">
        <v>48</v>
      </c>
      <c r="N7706" s="28">
        <v>82.63</v>
      </c>
    </row>
    <row r="7707">
      <c r="A7707" s="28">
        <v>7706.0</v>
      </c>
      <c r="B7707" s="28">
        <v>17.0</v>
      </c>
      <c r="C7707" s="28" t="s">
        <v>44</v>
      </c>
      <c r="D7707" s="28">
        <v>1.15</v>
      </c>
      <c r="E7707" s="28">
        <v>7.53</v>
      </c>
      <c r="F7707" s="28">
        <v>8.29</v>
      </c>
      <c r="G7707" s="28">
        <v>80.64</v>
      </c>
      <c r="H7707" s="28" t="s">
        <v>51</v>
      </c>
      <c r="I7707" s="28">
        <v>3.91</v>
      </c>
      <c r="J7707" s="28">
        <v>4.78</v>
      </c>
      <c r="K7707" s="28">
        <v>298.3</v>
      </c>
      <c r="L7707" s="28">
        <v>2.31</v>
      </c>
      <c r="M7707" s="28" t="s">
        <v>48</v>
      </c>
      <c r="N7707" s="28">
        <v>100.0</v>
      </c>
    </row>
    <row r="7708">
      <c r="A7708" s="28">
        <v>7707.0</v>
      </c>
      <c r="B7708" s="28">
        <v>17.0</v>
      </c>
      <c r="C7708" s="28" t="s">
        <v>44</v>
      </c>
      <c r="D7708" s="28">
        <v>4.06</v>
      </c>
      <c r="E7708" s="28">
        <v>7.15</v>
      </c>
      <c r="F7708" s="28">
        <v>5.38</v>
      </c>
      <c r="G7708" s="28">
        <v>73.97</v>
      </c>
      <c r="H7708" s="28" t="s">
        <v>45</v>
      </c>
      <c r="I7708" s="28">
        <v>1.31</v>
      </c>
      <c r="J7708" s="28">
        <v>6.65</v>
      </c>
      <c r="K7708" s="28">
        <v>261.66</v>
      </c>
      <c r="L7708" s="28">
        <v>9.87</v>
      </c>
      <c r="M7708" s="28" t="s">
        <v>50</v>
      </c>
      <c r="N7708" s="28">
        <v>70.82</v>
      </c>
    </row>
    <row r="7709">
      <c r="A7709" s="28">
        <v>7708.0</v>
      </c>
      <c r="B7709" s="28">
        <v>16.0</v>
      </c>
      <c r="C7709" s="28" t="s">
        <v>49</v>
      </c>
      <c r="D7709" s="28">
        <v>7.25</v>
      </c>
      <c r="E7709" s="28">
        <v>3.05</v>
      </c>
      <c r="F7709" s="28">
        <v>7.19</v>
      </c>
      <c r="G7709" s="28">
        <v>86.07</v>
      </c>
      <c r="H7709" s="28" t="s">
        <v>47</v>
      </c>
      <c r="I7709" s="28">
        <v>4.58</v>
      </c>
      <c r="J7709" s="28">
        <v>10.48</v>
      </c>
      <c r="K7709" s="28">
        <v>218.53</v>
      </c>
      <c r="L7709" s="28">
        <v>14.77</v>
      </c>
      <c r="M7709" s="28" t="s">
        <v>46</v>
      </c>
      <c r="N7709" s="28">
        <v>36.09</v>
      </c>
    </row>
    <row r="7710">
      <c r="A7710" s="28">
        <v>7709.0</v>
      </c>
      <c r="B7710" s="28">
        <v>20.0</v>
      </c>
      <c r="C7710" s="28" t="s">
        <v>44</v>
      </c>
      <c r="D7710" s="28">
        <v>1.28</v>
      </c>
      <c r="E7710" s="28">
        <v>2.94</v>
      </c>
      <c r="F7710" s="28">
        <v>7.57</v>
      </c>
      <c r="G7710" s="28">
        <v>98.32</v>
      </c>
      <c r="H7710" s="28" t="s">
        <v>51</v>
      </c>
      <c r="I7710" s="28">
        <v>4.19</v>
      </c>
      <c r="J7710" s="28">
        <v>4.73</v>
      </c>
      <c r="K7710" s="28">
        <v>309.99</v>
      </c>
      <c r="L7710" s="28">
        <v>3.46</v>
      </c>
      <c r="M7710" s="28" t="s">
        <v>48</v>
      </c>
      <c r="N7710" s="28">
        <v>95.4906003621474</v>
      </c>
    </row>
    <row r="7711">
      <c r="A7711" s="28">
        <v>7710.0</v>
      </c>
      <c r="B7711" s="28">
        <v>23.0</v>
      </c>
      <c r="C7711" s="28" t="s">
        <v>44</v>
      </c>
      <c r="D7711" s="28">
        <v>5.52</v>
      </c>
      <c r="E7711" s="28">
        <v>7.0</v>
      </c>
      <c r="F7711" s="28">
        <v>5.92</v>
      </c>
      <c r="G7711" s="28">
        <v>79.63</v>
      </c>
      <c r="H7711" s="28" t="s">
        <v>47</v>
      </c>
      <c r="I7711" s="28">
        <v>4.48</v>
      </c>
      <c r="J7711" s="28">
        <v>7.94</v>
      </c>
      <c r="K7711" s="28">
        <v>258.9</v>
      </c>
      <c r="L7711" s="28">
        <v>10.75</v>
      </c>
      <c r="M7711" s="28" t="s">
        <v>46</v>
      </c>
      <c r="N7711" s="28">
        <v>59.43</v>
      </c>
    </row>
    <row r="7712">
      <c r="A7712" s="28">
        <v>7711.0</v>
      </c>
      <c r="B7712" s="28">
        <v>17.0</v>
      </c>
      <c r="C7712" s="28" t="s">
        <v>44</v>
      </c>
      <c r="D7712" s="28">
        <v>4.75</v>
      </c>
      <c r="E7712" s="28">
        <v>2.68</v>
      </c>
      <c r="F7712" s="28">
        <v>8.06</v>
      </c>
      <c r="G7712" s="28">
        <v>91.44</v>
      </c>
      <c r="H7712" s="28" t="s">
        <v>51</v>
      </c>
      <c r="I7712" s="28">
        <v>1.49</v>
      </c>
      <c r="J7712" s="28">
        <v>6.54</v>
      </c>
      <c r="K7712" s="28">
        <v>274.54</v>
      </c>
      <c r="L7712" s="28">
        <v>6.07</v>
      </c>
      <c r="M7712" s="28" t="s">
        <v>48</v>
      </c>
      <c r="N7712" s="28">
        <v>59.18</v>
      </c>
    </row>
    <row r="7713">
      <c r="A7713" s="28">
        <v>7712.0</v>
      </c>
      <c r="B7713" s="28">
        <v>20.0</v>
      </c>
      <c r="C7713" s="28" t="s">
        <v>44</v>
      </c>
      <c r="D7713" s="28">
        <v>5.99</v>
      </c>
      <c r="E7713" s="28">
        <v>6.95</v>
      </c>
      <c r="F7713" s="28">
        <v>4.01</v>
      </c>
      <c r="G7713" s="28">
        <v>69.9</v>
      </c>
      <c r="H7713" s="28" t="s">
        <v>51</v>
      </c>
      <c r="I7713" s="28">
        <v>0.53</v>
      </c>
      <c r="J7713" s="28">
        <v>9.15</v>
      </c>
      <c r="K7713" s="28">
        <v>226.68</v>
      </c>
      <c r="L7713" s="28">
        <v>14.34</v>
      </c>
      <c r="M7713" s="28" t="s">
        <v>46</v>
      </c>
      <c r="N7713" s="28">
        <v>53.08</v>
      </c>
    </row>
    <row r="7714">
      <c r="A7714" s="28">
        <v>7713.0</v>
      </c>
      <c r="B7714" s="28">
        <v>23.0</v>
      </c>
      <c r="C7714" s="28" t="s">
        <v>44</v>
      </c>
      <c r="D7714" s="28">
        <v>1.2</v>
      </c>
      <c r="E7714" s="28">
        <v>5.43</v>
      </c>
      <c r="F7714" s="28">
        <v>6.97</v>
      </c>
      <c r="G7714" s="28">
        <v>90.48</v>
      </c>
      <c r="H7714" s="28" t="s">
        <v>45</v>
      </c>
      <c r="I7714" s="28">
        <v>0.5</v>
      </c>
      <c r="J7714" s="28">
        <v>6.69</v>
      </c>
      <c r="K7714" s="28">
        <v>317.32</v>
      </c>
      <c r="L7714" s="28">
        <v>6.46</v>
      </c>
      <c r="M7714" s="28" t="s">
        <v>48</v>
      </c>
      <c r="N7714" s="28">
        <v>90.84</v>
      </c>
    </row>
    <row r="7715">
      <c r="A7715" s="28">
        <v>7714.0</v>
      </c>
      <c r="B7715" s="28">
        <v>20.0</v>
      </c>
      <c r="C7715" s="28" t="s">
        <v>44</v>
      </c>
      <c r="D7715" s="28">
        <v>7.53</v>
      </c>
      <c r="E7715" s="28">
        <v>4.48</v>
      </c>
      <c r="F7715" s="28">
        <v>7.07</v>
      </c>
      <c r="G7715" s="28">
        <v>85.96</v>
      </c>
      <c r="H7715" s="28" t="s">
        <v>45</v>
      </c>
      <c r="I7715" s="28">
        <v>2.78</v>
      </c>
      <c r="J7715" s="28">
        <v>9.81</v>
      </c>
      <c r="K7715" s="28">
        <v>240.77</v>
      </c>
      <c r="L7715" s="28">
        <v>14.87</v>
      </c>
      <c r="M7715" s="28" t="s">
        <v>46</v>
      </c>
      <c r="N7715" s="28">
        <v>40.76</v>
      </c>
    </row>
    <row r="7716">
      <c r="A7716" s="28">
        <v>7715.0</v>
      </c>
      <c r="B7716" s="28">
        <v>17.0</v>
      </c>
      <c r="C7716" s="28" t="s">
        <v>49</v>
      </c>
      <c r="D7716" s="28">
        <v>4.97</v>
      </c>
      <c r="E7716" s="28">
        <v>3.7</v>
      </c>
      <c r="F7716" s="28">
        <v>6.67</v>
      </c>
      <c r="G7716" s="28">
        <v>85.59</v>
      </c>
      <c r="H7716" s="28" t="s">
        <v>45</v>
      </c>
      <c r="I7716" s="28">
        <v>1.53</v>
      </c>
      <c r="J7716" s="28">
        <v>7.78</v>
      </c>
      <c r="K7716" s="28">
        <v>272.45</v>
      </c>
      <c r="L7716" s="28">
        <v>16.56</v>
      </c>
      <c r="M7716" s="28" t="s">
        <v>48</v>
      </c>
      <c r="N7716" s="28">
        <v>46.62</v>
      </c>
    </row>
    <row r="7717">
      <c r="A7717" s="28">
        <v>7716.0</v>
      </c>
      <c r="B7717" s="28">
        <v>18.0</v>
      </c>
      <c r="C7717" s="28" t="s">
        <v>49</v>
      </c>
      <c r="D7717" s="28">
        <v>6.78</v>
      </c>
      <c r="E7717" s="28">
        <v>9.53</v>
      </c>
      <c r="F7717" s="28">
        <v>7.15</v>
      </c>
      <c r="G7717" s="28">
        <v>95.72</v>
      </c>
      <c r="H7717" s="28" t="s">
        <v>45</v>
      </c>
      <c r="I7717" s="28">
        <v>1.32</v>
      </c>
      <c r="J7717" s="28">
        <v>11.57</v>
      </c>
      <c r="K7717" s="28">
        <v>239.84</v>
      </c>
      <c r="L7717" s="28">
        <v>16.52</v>
      </c>
      <c r="M7717" s="28" t="s">
        <v>46</v>
      </c>
      <c r="N7717" s="28">
        <v>88.4956363317184</v>
      </c>
    </row>
    <row r="7718">
      <c r="A7718" s="28">
        <v>7717.0</v>
      </c>
      <c r="B7718" s="28">
        <v>21.0</v>
      </c>
      <c r="C7718" s="28" t="s">
        <v>49</v>
      </c>
      <c r="D7718" s="28">
        <v>1.97</v>
      </c>
      <c r="E7718" s="28">
        <v>5.57</v>
      </c>
      <c r="F7718" s="28">
        <v>4.84</v>
      </c>
      <c r="G7718" s="28">
        <v>69.33</v>
      </c>
      <c r="H7718" s="28" t="s">
        <v>47</v>
      </c>
      <c r="I7718" s="28">
        <v>1.11</v>
      </c>
      <c r="J7718" s="28">
        <v>3.38</v>
      </c>
      <c r="K7718" s="28">
        <v>298.58</v>
      </c>
      <c r="L7718" s="28">
        <v>4.98</v>
      </c>
      <c r="M7718" s="28" t="s">
        <v>48</v>
      </c>
      <c r="N7718" s="28">
        <v>63.51</v>
      </c>
    </row>
    <row r="7719">
      <c r="A7719" s="28">
        <v>7718.0</v>
      </c>
      <c r="B7719" s="28">
        <v>20.0</v>
      </c>
      <c r="C7719" s="28" t="s">
        <v>49</v>
      </c>
      <c r="D7719" s="28">
        <v>5.92</v>
      </c>
      <c r="E7719" s="28">
        <v>6.05</v>
      </c>
      <c r="F7719" s="28">
        <v>7.42</v>
      </c>
      <c r="G7719" s="28">
        <v>74.74</v>
      </c>
      <c r="H7719" s="28" t="s">
        <v>47</v>
      </c>
      <c r="I7719" s="28">
        <v>2.81</v>
      </c>
      <c r="J7719" s="28">
        <v>11.05</v>
      </c>
      <c r="K7719" s="28">
        <v>251.13</v>
      </c>
      <c r="L7719" s="28">
        <v>15.18</v>
      </c>
      <c r="M7719" s="28" t="s">
        <v>46</v>
      </c>
      <c r="N7719" s="28">
        <v>58.06</v>
      </c>
    </row>
    <row r="7720">
      <c r="A7720" s="28">
        <v>7719.0</v>
      </c>
      <c r="B7720" s="28">
        <v>19.0</v>
      </c>
      <c r="C7720" s="28" t="s">
        <v>44</v>
      </c>
      <c r="D7720" s="28">
        <v>6.25</v>
      </c>
      <c r="E7720" s="28">
        <v>9.54</v>
      </c>
      <c r="F7720" s="28">
        <v>5.68</v>
      </c>
      <c r="G7720" s="28">
        <v>63.32</v>
      </c>
      <c r="H7720" s="28" t="s">
        <v>51</v>
      </c>
      <c r="I7720" s="28">
        <v>2.74</v>
      </c>
      <c r="J7720" s="28">
        <v>10.85</v>
      </c>
      <c r="K7720" s="28">
        <v>235.87</v>
      </c>
      <c r="L7720" s="28">
        <v>13.61</v>
      </c>
      <c r="M7720" s="28" t="s">
        <v>50</v>
      </c>
      <c r="N7720" s="28">
        <v>78.4822204754031</v>
      </c>
    </row>
    <row r="7721">
      <c r="A7721" s="28">
        <v>7720.0</v>
      </c>
      <c r="B7721" s="28">
        <v>19.0</v>
      </c>
      <c r="C7721" s="28" t="s">
        <v>49</v>
      </c>
      <c r="D7721" s="28">
        <v>3.18</v>
      </c>
      <c r="E7721" s="28">
        <v>6.88</v>
      </c>
      <c r="F7721" s="28">
        <v>6.26</v>
      </c>
      <c r="G7721" s="28">
        <v>89.04</v>
      </c>
      <c r="H7721" s="28" t="s">
        <v>45</v>
      </c>
      <c r="I7721" s="28">
        <v>2.11</v>
      </c>
      <c r="J7721" s="28">
        <v>6.93</v>
      </c>
      <c r="K7721" s="28">
        <v>273.13</v>
      </c>
      <c r="L7721" s="28">
        <v>6.28</v>
      </c>
      <c r="M7721" s="28" t="s">
        <v>48</v>
      </c>
      <c r="N7721" s="28">
        <v>74.7</v>
      </c>
    </row>
    <row r="7722">
      <c r="A7722" s="28">
        <v>7721.0</v>
      </c>
      <c r="B7722" s="28">
        <v>20.0</v>
      </c>
      <c r="C7722" s="28" t="s">
        <v>49</v>
      </c>
      <c r="D7722" s="28">
        <v>3.07</v>
      </c>
      <c r="E7722" s="28">
        <v>9.62</v>
      </c>
      <c r="F7722" s="28">
        <v>5.67</v>
      </c>
      <c r="G7722" s="28">
        <v>93.75</v>
      </c>
      <c r="H7722" s="28" t="s">
        <v>45</v>
      </c>
      <c r="I7722" s="28">
        <v>0.69</v>
      </c>
      <c r="J7722" s="28">
        <v>5.12</v>
      </c>
      <c r="K7722" s="28">
        <v>285.42</v>
      </c>
      <c r="L7722" s="28">
        <v>5.64</v>
      </c>
      <c r="M7722" s="28" t="s">
        <v>50</v>
      </c>
      <c r="N7722" s="28">
        <v>99.26</v>
      </c>
    </row>
    <row r="7723">
      <c r="A7723" s="28">
        <v>7722.0</v>
      </c>
      <c r="B7723" s="28">
        <v>17.0</v>
      </c>
      <c r="C7723" s="28" t="s">
        <v>44</v>
      </c>
      <c r="D7723" s="28">
        <v>5.26</v>
      </c>
      <c r="E7723" s="28">
        <v>1.96</v>
      </c>
      <c r="F7723" s="28">
        <v>6.37</v>
      </c>
      <c r="G7723" s="28">
        <v>76.23</v>
      </c>
      <c r="H7723" s="28" t="s">
        <v>45</v>
      </c>
      <c r="I7723" s="28">
        <v>4.64</v>
      </c>
      <c r="J7723" s="28">
        <v>6.72</v>
      </c>
      <c r="K7723" s="28">
        <v>254.39</v>
      </c>
      <c r="L7723" s="28">
        <v>10.16</v>
      </c>
      <c r="M7723" s="28" t="s">
        <v>46</v>
      </c>
      <c r="N7723" s="28">
        <v>42.02</v>
      </c>
    </row>
    <row r="7724">
      <c r="A7724" s="28">
        <v>7723.0</v>
      </c>
      <c r="B7724" s="28">
        <v>24.0</v>
      </c>
      <c r="C7724" s="28" t="s">
        <v>49</v>
      </c>
      <c r="D7724" s="28">
        <v>0.75</v>
      </c>
      <c r="E7724" s="28">
        <v>8.62</v>
      </c>
      <c r="F7724" s="28">
        <v>7.11</v>
      </c>
      <c r="G7724" s="28">
        <v>74.27</v>
      </c>
      <c r="H7724" s="28" t="s">
        <v>47</v>
      </c>
      <c r="I7724" s="28">
        <v>2.14</v>
      </c>
      <c r="J7724" s="28">
        <v>2.91</v>
      </c>
      <c r="K7724" s="28">
        <v>318.16</v>
      </c>
      <c r="L7724" s="28">
        <v>3.7</v>
      </c>
      <c r="M7724" s="28" t="s">
        <v>48</v>
      </c>
      <c r="N7724" s="28">
        <v>100.0</v>
      </c>
    </row>
    <row r="7725">
      <c r="A7725" s="28">
        <v>7724.0</v>
      </c>
      <c r="B7725" s="28">
        <v>17.0</v>
      </c>
      <c r="C7725" s="28" t="s">
        <v>44</v>
      </c>
      <c r="D7725" s="28">
        <v>5.88</v>
      </c>
      <c r="E7725" s="28">
        <v>4.02</v>
      </c>
      <c r="F7725" s="28">
        <v>8.19</v>
      </c>
      <c r="G7725" s="28">
        <v>86.35</v>
      </c>
      <c r="H7725" s="28" t="s">
        <v>51</v>
      </c>
      <c r="I7725" s="28">
        <v>0.62</v>
      </c>
      <c r="J7725" s="28">
        <v>10.69</v>
      </c>
      <c r="K7725" s="28">
        <v>245.87</v>
      </c>
      <c r="L7725" s="28">
        <v>13.41</v>
      </c>
      <c r="M7725" s="28" t="s">
        <v>46</v>
      </c>
      <c r="N7725" s="28">
        <v>54.24</v>
      </c>
    </row>
    <row r="7726">
      <c r="A7726" s="28">
        <v>7725.0</v>
      </c>
      <c r="B7726" s="28">
        <v>17.0</v>
      </c>
      <c r="C7726" s="28" t="s">
        <v>44</v>
      </c>
      <c r="D7726" s="28">
        <v>0.34</v>
      </c>
      <c r="E7726" s="28">
        <v>8.29</v>
      </c>
      <c r="F7726" s="28">
        <v>6.42</v>
      </c>
      <c r="G7726" s="28">
        <v>63.02</v>
      </c>
      <c r="H7726" s="28" t="s">
        <v>47</v>
      </c>
      <c r="I7726" s="28">
        <v>0.19</v>
      </c>
      <c r="J7726" s="28">
        <v>6.01</v>
      </c>
      <c r="K7726" s="28">
        <v>301.23</v>
      </c>
      <c r="L7726" s="28">
        <v>4.75</v>
      </c>
      <c r="M7726" s="28" t="s">
        <v>48</v>
      </c>
      <c r="N7726" s="28">
        <v>91.3</v>
      </c>
    </row>
    <row r="7727">
      <c r="A7727" s="28">
        <v>7726.0</v>
      </c>
      <c r="B7727" s="28">
        <v>24.0</v>
      </c>
      <c r="C7727" s="28" t="s">
        <v>49</v>
      </c>
      <c r="D7727" s="28">
        <v>1.52</v>
      </c>
      <c r="E7727" s="28">
        <v>8.7</v>
      </c>
      <c r="F7727" s="28">
        <v>5.62</v>
      </c>
      <c r="G7727" s="28">
        <v>71.75</v>
      </c>
      <c r="H7727" s="28" t="s">
        <v>51</v>
      </c>
      <c r="I7727" s="28">
        <v>0.76</v>
      </c>
      <c r="J7727" s="28">
        <v>6.21</v>
      </c>
      <c r="K7727" s="28">
        <v>287.54</v>
      </c>
      <c r="L7727" s="28">
        <v>2.86</v>
      </c>
      <c r="M7727" s="28" t="s">
        <v>50</v>
      </c>
      <c r="N7727" s="28">
        <v>99.31</v>
      </c>
    </row>
    <row r="7728">
      <c r="A7728" s="28">
        <v>7727.0</v>
      </c>
      <c r="B7728" s="28">
        <v>18.0</v>
      </c>
      <c r="C7728" s="28" t="s">
        <v>44</v>
      </c>
      <c r="D7728" s="28">
        <v>5.31</v>
      </c>
      <c r="E7728" s="28">
        <v>3.44</v>
      </c>
      <c r="F7728" s="28">
        <v>6.44</v>
      </c>
      <c r="G7728" s="28">
        <v>74.65</v>
      </c>
      <c r="H7728" s="28" t="s">
        <v>51</v>
      </c>
      <c r="I7728" s="28">
        <v>1.49</v>
      </c>
      <c r="J7728" s="28">
        <v>8.95</v>
      </c>
      <c r="K7728" s="28">
        <v>248.67</v>
      </c>
      <c r="L7728" s="28">
        <v>11.15</v>
      </c>
      <c r="M7728" s="28" t="s">
        <v>46</v>
      </c>
      <c r="N7728" s="28">
        <v>45.0455182898954</v>
      </c>
    </row>
    <row r="7729">
      <c r="A7729" s="28">
        <v>7728.0</v>
      </c>
      <c r="B7729" s="28">
        <v>22.0</v>
      </c>
      <c r="C7729" s="28" t="s">
        <v>44</v>
      </c>
      <c r="D7729" s="28">
        <v>0.79</v>
      </c>
      <c r="E7729" s="28">
        <v>4.68</v>
      </c>
      <c r="F7729" s="28">
        <v>7.44</v>
      </c>
      <c r="G7729" s="28">
        <v>80.74</v>
      </c>
      <c r="H7729" s="28" t="s">
        <v>51</v>
      </c>
      <c r="I7729" s="28">
        <v>3.15</v>
      </c>
      <c r="J7729" s="28">
        <v>6.54</v>
      </c>
      <c r="K7729" s="28">
        <v>317.78</v>
      </c>
      <c r="L7729" s="28">
        <v>3.03</v>
      </c>
      <c r="M7729" s="28" t="s">
        <v>48</v>
      </c>
      <c r="N7729" s="28">
        <v>68.6</v>
      </c>
    </row>
    <row r="7730">
      <c r="A7730" s="28">
        <v>7729.0</v>
      </c>
      <c r="B7730" s="28">
        <v>19.0</v>
      </c>
      <c r="C7730" s="28" t="s">
        <v>44</v>
      </c>
      <c r="D7730" s="28">
        <v>7.77</v>
      </c>
      <c r="E7730" s="28">
        <v>7.53</v>
      </c>
      <c r="F7730" s="28">
        <v>5.73</v>
      </c>
      <c r="G7730" s="28">
        <v>79.06</v>
      </c>
      <c r="H7730" s="28" t="s">
        <v>45</v>
      </c>
      <c r="I7730" s="28">
        <v>4.85</v>
      </c>
      <c r="J7730" s="28">
        <v>12.91</v>
      </c>
      <c r="K7730" s="28">
        <v>221.57</v>
      </c>
      <c r="L7730" s="28">
        <v>10.48</v>
      </c>
      <c r="M7730" s="28" t="s">
        <v>50</v>
      </c>
      <c r="N7730" s="28">
        <v>65.3115360598869</v>
      </c>
    </row>
    <row r="7731">
      <c r="A7731" s="28">
        <v>7730.0</v>
      </c>
      <c r="B7731" s="28">
        <v>21.0</v>
      </c>
      <c r="C7731" s="28" t="s">
        <v>44</v>
      </c>
      <c r="D7731" s="28">
        <v>6.95</v>
      </c>
      <c r="E7731" s="28">
        <v>1.89</v>
      </c>
      <c r="F7731" s="28">
        <v>6.07</v>
      </c>
      <c r="G7731" s="28">
        <v>68.35</v>
      </c>
      <c r="H7731" s="28" t="s">
        <v>51</v>
      </c>
      <c r="I7731" s="28">
        <v>1.36</v>
      </c>
      <c r="J7731" s="28">
        <v>11.23</v>
      </c>
      <c r="K7731" s="28">
        <v>239.58</v>
      </c>
      <c r="L7731" s="28">
        <v>15.12</v>
      </c>
      <c r="M7731" s="28" t="s">
        <v>46</v>
      </c>
      <c r="N7731" s="28">
        <v>24.28</v>
      </c>
    </row>
    <row r="7732">
      <c r="A7732" s="28">
        <v>7731.0</v>
      </c>
      <c r="B7732" s="28">
        <v>19.0</v>
      </c>
      <c r="C7732" s="28" t="s">
        <v>44</v>
      </c>
      <c r="D7732" s="28">
        <v>5.01</v>
      </c>
      <c r="E7732" s="28">
        <v>7.8</v>
      </c>
      <c r="F7732" s="28">
        <v>6.81</v>
      </c>
      <c r="G7732" s="28">
        <v>81.63</v>
      </c>
      <c r="H7732" s="28" t="s">
        <v>47</v>
      </c>
      <c r="I7732" s="28">
        <v>3.95</v>
      </c>
      <c r="J7732" s="28">
        <v>6.2</v>
      </c>
      <c r="K7732" s="28">
        <v>243.16</v>
      </c>
      <c r="L7732" s="28">
        <v>8.54</v>
      </c>
      <c r="M7732" s="28" t="s">
        <v>46</v>
      </c>
      <c r="N7732" s="28">
        <v>80.051239597697</v>
      </c>
    </row>
    <row r="7733">
      <c r="A7733" s="28">
        <v>7732.0</v>
      </c>
      <c r="B7733" s="28">
        <v>22.0</v>
      </c>
      <c r="C7733" s="28" t="s">
        <v>49</v>
      </c>
      <c r="D7733" s="28">
        <v>6.55</v>
      </c>
      <c r="E7733" s="28">
        <v>1.99</v>
      </c>
      <c r="F7733" s="28">
        <v>5.47</v>
      </c>
      <c r="G7733" s="28">
        <v>97.03</v>
      </c>
      <c r="H7733" s="28" t="s">
        <v>51</v>
      </c>
      <c r="I7733" s="28">
        <v>4.56</v>
      </c>
      <c r="J7733" s="28">
        <v>8.99</v>
      </c>
      <c r="K7733" s="28">
        <v>243.02</v>
      </c>
      <c r="L7733" s="28">
        <v>15.23</v>
      </c>
      <c r="M7733" s="28" t="s">
        <v>46</v>
      </c>
      <c r="N7733" s="28">
        <v>22.17</v>
      </c>
    </row>
    <row r="7734">
      <c r="A7734" s="28">
        <v>7733.0</v>
      </c>
      <c r="B7734" s="28">
        <v>16.0</v>
      </c>
      <c r="C7734" s="28" t="s">
        <v>49</v>
      </c>
      <c r="D7734" s="28">
        <v>7.1</v>
      </c>
      <c r="E7734" s="28">
        <v>9.23</v>
      </c>
      <c r="F7734" s="28">
        <v>5.05</v>
      </c>
      <c r="G7734" s="28">
        <v>61.08</v>
      </c>
      <c r="H7734" s="28" t="s">
        <v>51</v>
      </c>
      <c r="I7734" s="28">
        <v>1.96</v>
      </c>
      <c r="J7734" s="28">
        <v>9.64</v>
      </c>
      <c r="K7734" s="28">
        <v>235.18</v>
      </c>
      <c r="L7734" s="28">
        <v>16.94</v>
      </c>
      <c r="M7734" s="28" t="s">
        <v>50</v>
      </c>
      <c r="N7734" s="28">
        <v>66.7874474034764</v>
      </c>
    </row>
    <row r="7735">
      <c r="A7735" s="28">
        <v>7734.0</v>
      </c>
      <c r="B7735" s="28">
        <v>18.0</v>
      </c>
      <c r="C7735" s="28" t="s">
        <v>49</v>
      </c>
      <c r="D7735" s="28">
        <v>2.08</v>
      </c>
      <c r="E7735" s="28">
        <v>3.49</v>
      </c>
      <c r="F7735" s="28">
        <v>4.7</v>
      </c>
      <c r="G7735" s="28">
        <v>87.21</v>
      </c>
      <c r="H7735" s="28" t="s">
        <v>51</v>
      </c>
      <c r="I7735" s="28">
        <v>1.27</v>
      </c>
      <c r="J7735" s="28">
        <v>4.82</v>
      </c>
      <c r="K7735" s="28">
        <v>306.94</v>
      </c>
      <c r="L7735" s="28">
        <v>2.73</v>
      </c>
      <c r="M7735" s="28" t="s">
        <v>48</v>
      </c>
      <c r="N7735" s="28">
        <v>67.6718207287317</v>
      </c>
    </row>
    <row r="7736">
      <c r="A7736" s="28">
        <v>7735.0</v>
      </c>
      <c r="B7736" s="28">
        <v>18.0</v>
      </c>
      <c r="C7736" s="28" t="s">
        <v>44</v>
      </c>
      <c r="D7736" s="28">
        <v>6.8</v>
      </c>
      <c r="E7736" s="28">
        <v>6.18</v>
      </c>
      <c r="F7736" s="28">
        <v>5.76</v>
      </c>
      <c r="G7736" s="28">
        <v>84.99</v>
      </c>
      <c r="H7736" s="28" t="s">
        <v>45</v>
      </c>
      <c r="I7736" s="28">
        <v>2.46</v>
      </c>
      <c r="J7736" s="28">
        <v>9.75</v>
      </c>
      <c r="K7736" s="28">
        <v>239.94</v>
      </c>
      <c r="L7736" s="28">
        <v>14.58</v>
      </c>
      <c r="M7736" s="28" t="s">
        <v>46</v>
      </c>
      <c r="N7736" s="28">
        <v>54.23</v>
      </c>
    </row>
    <row r="7737">
      <c r="A7737" s="28">
        <v>7736.0</v>
      </c>
      <c r="B7737" s="28">
        <v>16.0</v>
      </c>
      <c r="C7737" s="28" t="s">
        <v>52</v>
      </c>
      <c r="D7737" s="28">
        <v>1.56</v>
      </c>
      <c r="E7737" s="28">
        <v>2.05</v>
      </c>
      <c r="F7737" s="28">
        <v>4.24</v>
      </c>
      <c r="G7737" s="28">
        <v>96.98</v>
      </c>
      <c r="H7737" s="28" t="s">
        <v>51</v>
      </c>
      <c r="I7737" s="28">
        <v>4.48</v>
      </c>
      <c r="J7737" s="28">
        <v>7.26</v>
      </c>
      <c r="K7737" s="28">
        <v>308.91</v>
      </c>
      <c r="L7737" s="28">
        <v>3.41</v>
      </c>
      <c r="M7737" s="28" t="s">
        <v>48</v>
      </c>
      <c r="N7737" s="28">
        <v>57.78</v>
      </c>
    </row>
    <row r="7738">
      <c r="A7738" s="28">
        <v>7737.0</v>
      </c>
      <c r="B7738" s="28">
        <v>21.0</v>
      </c>
      <c r="C7738" s="28" t="s">
        <v>49</v>
      </c>
      <c r="D7738" s="28">
        <v>3.31</v>
      </c>
      <c r="E7738" s="28">
        <v>3.43</v>
      </c>
      <c r="F7738" s="28">
        <v>6.92</v>
      </c>
      <c r="G7738" s="28">
        <v>85.81</v>
      </c>
      <c r="H7738" s="28" t="s">
        <v>45</v>
      </c>
      <c r="I7738" s="28">
        <v>0.05</v>
      </c>
      <c r="J7738" s="28">
        <v>8.02</v>
      </c>
      <c r="K7738" s="28">
        <v>299.74</v>
      </c>
      <c r="L7738" s="28">
        <v>9.62</v>
      </c>
      <c r="M7738" s="28" t="s">
        <v>48</v>
      </c>
      <c r="N7738" s="28">
        <v>67.73</v>
      </c>
    </row>
    <row r="7739">
      <c r="A7739" s="28">
        <v>7738.0</v>
      </c>
      <c r="B7739" s="28">
        <v>24.0</v>
      </c>
      <c r="C7739" s="28" t="s">
        <v>44</v>
      </c>
      <c r="D7739" s="28">
        <v>4.47</v>
      </c>
      <c r="E7739" s="28">
        <v>4.64</v>
      </c>
      <c r="F7739" s="28">
        <v>4.88</v>
      </c>
      <c r="G7739" s="28">
        <v>84.99</v>
      </c>
      <c r="H7739" s="28" t="s">
        <v>47</v>
      </c>
      <c r="I7739" s="28">
        <v>2.43</v>
      </c>
      <c r="J7739" s="28">
        <v>8.93</v>
      </c>
      <c r="K7739" s="28">
        <v>266.76</v>
      </c>
      <c r="L7739" s="28">
        <v>9.8</v>
      </c>
      <c r="M7739" s="28" t="s">
        <v>48</v>
      </c>
      <c r="N7739" s="28">
        <v>52.87</v>
      </c>
    </row>
    <row r="7740">
      <c r="A7740" s="28">
        <v>7739.0</v>
      </c>
      <c r="B7740" s="28">
        <v>23.0</v>
      </c>
      <c r="C7740" s="28" t="s">
        <v>49</v>
      </c>
      <c r="D7740" s="28">
        <v>5.71</v>
      </c>
      <c r="E7740" s="28">
        <v>5.38</v>
      </c>
      <c r="F7740" s="28">
        <v>5.89</v>
      </c>
      <c r="G7740" s="28">
        <v>90.79</v>
      </c>
      <c r="H7740" s="28" t="s">
        <v>45</v>
      </c>
      <c r="I7740" s="28">
        <v>3.79</v>
      </c>
      <c r="J7740" s="28">
        <v>8.84</v>
      </c>
      <c r="K7740" s="28">
        <v>266.82</v>
      </c>
      <c r="L7740" s="28">
        <v>11.92</v>
      </c>
      <c r="M7740" s="28" t="s">
        <v>46</v>
      </c>
      <c r="N7740" s="28">
        <v>68.8549168199033</v>
      </c>
    </row>
    <row r="7741">
      <c r="A7741" s="28">
        <v>7740.0</v>
      </c>
      <c r="B7741" s="28">
        <v>22.0</v>
      </c>
      <c r="C7741" s="28" t="s">
        <v>49</v>
      </c>
      <c r="D7741" s="28">
        <v>0.24</v>
      </c>
      <c r="E7741" s="28">
        <v>1.0</v>
      </c>
      <c r="F7741" s="28">
        <v>5.35</v>
      </c>
      <c r="G7741" s="28">
        <v>70.71</v>
      </c>
      <c r="H7741" s="28" t="s">
        <v>51</v>
      </c>
      <c r="I7741" s="28">
        <v>3.01</v>
      </c>
      <c r="J7741" s="28">
        <v>2.93</v>
      </c>
      <c r="K7741" s="28">
        <v>318.36</v>
      </c>
      <c r="L7741" s="28">
        <v>1.39</v>
      </c>
      <c r="M7741" s="28" t="s">
        <v>48</v>
      </c>
      <c r="N7741" s="28">
        <v>47.47</v>
      </c>
    </row>
    <row r="7742">
      <c r="A7742" s="28">
        <v>7741.0</v>
      </c>
      <c r="B7742" s="28">
        <v>23.0</v>
      </c>
      <c r="C7742" s="28" t="s">
        <v>49</v>
      </c>
      <c r="D7742" s="28">
        <v>2.32</v>
      </c>
      <c r="E7742" s="28">
        <v>9.0</v>
      </c>
      <c r="F7742" s="28">
        <v>7.15</v>
      </c>
      <c r="G7742" s="28">
        <v>83.83</v>
      </c>
      <c r="H7742" s="28" t="s">
        <v>45</v>
      </c>
      <c r="I7742" s="28">
        <v>2.49</v>
      </c>
      <c r="J7742" s="28">
        <v>3.92</v>
      </c>
      <c r="K7742" s="28">
        <v>286.82</v>
      </c>
      <c r="L7742" s="28">
        <v>6.01</v>
      </c>
      <c r="M7742" s="28" t="s">
        <v>48</v>
      </c>
      <c r="N7742" s="28">
        <v>96.36</v>
      </c>
    </row>
    <row r="7743">
      <c r="A7743" s="28">
        <v>7742.0</v>
      </c>
      <c r="B7743" s="28">
        <v>21.0</v>
      </c>
      <c r="C7743" s="28" t="s">
        <v>44</v>
      </c>
      <c r="D7743" s="28">
        <v>4.87</v>
      </c>
      <c r="E7743" s="28">
        <v>1.07</v>
      </c>
      <c r="F7743" s="28">
        <v>8.25</v>
      </c>
      <c r="G7743" s="28">
        <v>80.78</v>
      </c>
      <c r="H7743" s="28" t="s">
        <v>45</v>
      </c>
      <c r="I7743" s="28">
        <v>2.77</v>
      </c>
      <c r="J7743" s="28">
        <v>8.14</v>
      </c>
      <c r="K7743" s="28">
        <v>260.47</v>
      </c>
      <c r="L7743" s="28">
        <v>11.49</v>
      </c>
      <c r="M7743" s="28" t="s">
        <v>48</v>
      </c>
      <c r="N7743" s="28">
        <v>40.29</v>
      </c>
    </row>
    <row r="7744">
      <c r="A7744" s="28">
        <v>7743.0</v>
      </c>
      <c r="B7744" s="28">
        <v>24.0</v>
      </c>
      <c r="C7744" s="28" t="s">
        <v>44</v>
      </c>
      <c r="D7744" s="28">
        <v>2.86</v>
      </c>
      <c r="E7744" s="28">
        <v>7.96</v>
      </c>
      <c r="F7744" s="28">
        <v>7.17</v>
      </c>
      <c r="G7744" s="28">
        <v>77.54</v>
      </c>
      <c r="H7744" s="28" t="s">
        <v>51</v>
      </c>
      <c r="I7744" s="28">
        <v>3.1</v>
      </c>
      <c r="J7744" s="28">
        <v>4.89</v>
      </c>
      <c r="K7744" s="28">
        <v>280.61</v>
      </c>
      <c r="L7744" s="28">
        <v>7.52</v>
      </c>
      <c r="M7744" s="28" t="s">
        <v>48</v>
      </c>
      <c r="N7744" s="28">
        <v>93.3</v>
      </c>
    </row>
    <row r="7745">
      <c r="A7745" s="28">
        <v>7744.0</v>
      </c>
      <c r="B7745" s="28">
        <v>18.0</v>
      </c>
      <c r="C7745" s="28" t="s">
        <v>49</v>
      </c>
      <c r="D7745" s="28">
        <v>6.2</v>
      </c>
      <c r="E7745" s="28">
        <v>5.24</v>
      </c>
      <c r="F7745" s="28">
        <v>6.71</v>
      </c>
      <c r="G7745" s="28">
        <v>63.18</v>
      </c>
      <c r="H7745" s="28" t="s">
        <v>47</v>
      </c>
      <c r="I7745" s="28">
        <v>3.41</v>
      </c>
      <c r="J7745" s="28">
        <v>9.16</v>
      </c>
      <c r="K7745" s="28">
        <v>240.89</v>
      </c>
      <c r="L7745" s="28">
        <v>15.32</v>
      </c>
      <c r="M7745" s="28" t="s">
        <v>46</v>
      </c>
      <c r="N7745" s="28">
        <v>48.13</v>
      </c>
    </row>
    <row r="7746">
      <c r="A7746" s="28">
        <v>7745.0</v>
      </c>
      <c r="B7746" s="28">
        <v>24.0</v>
      </c>
      <c r="C7746" s="28" t="s">
        <v>49</v>
      </c>
      <c r="D7746" s="28">
        <v>5.21</v>
      </c>
      <c r="E7746" s="28">
        <v>5.71</v>
      </c>
      <c r="F7746" s="28">
        <v>7.35</v>
      </c>
      <c r="G7746" s="28">
        <v>71.71</v>
      </c>
      <c r="H7746" s="28" t="s">
        <v>47</v>
      </c>
      <c r="I7746" s="28">
        <v>1.78</v>
      </c>
      <c r="J7746" s="28">
        <v>6.99</v>
      </c>
      <c r="K7746" s="28">
        <v>251.75</v>
      </c>
      <c r="L7746" s="28">
        <v>11.04</v>
      </c>
      <c r="M7746" s="28" t="s">
        <v>46</v>
      </c>
      <c r="N7746" s="28">
        <v>61.65</v>
      </c>
    </row>
    <row r="7747">
      <c r="A7747" s="28">
        <v>7746.0</v>
      </c>
      <c r="B7747" s="28">
        <v>19.0</v>
      </c>
      <c r="C7747" s="28" t="s">
        <v>49</v>
      </c>
      <c r="D7747" s="28">
        <v>1.88</v>
      </c>
      <c r="E7747" s="28">
        <v>2.87</v>
      </c>
      <c r="F7747" s="28">
        <v>4.15</v>
      </c>
      <c r="G7747" s="28">
        <v>71.2</v>
      </c>
      <c r="H7747" s="28" t="s">
        <v>45</v>
      </c>
      <c r="I7747" s="28">
        <v>2.59</v>
      </c>
      <c r="J7747" s="28">
        <v>4.6</v>
      </c>
      <c r="K7747" s="28">
        <v>294.41</v>
      </c>
      <c r="L7747" s="28">
        <v>3.05</v>
      </c>
      <c r="M7747" s="28" t="s">
        <v>48</v>
      </c>
      <c r="N7747" s="28">
        <v>57.4062141400355</v>
      </c>
    </row>
    <row r="7748">
      <c r="A7748" s="28">
        <v>7747.0</v>
      </c>
      <c r="B7748" s="28">
        <v>22.0</v>
      </c>
      <c r="C7748" s="28" t="s">
        <v>49</v>
      </c>
      <c r="D7748" s="28">
        <v>1.17</v>
      </c>
      <c r="E7748" s="28">
        <v>6.47</v>
      </c>
      <c r="F7748" s="28">
        <v>4.61</v>
      </c>
      <c r="G7748" s="28">
        <v>88.97</v>
      </c>
      <c r="H7748" s="28" t="s">
        <v>51</v>
      </c>
      <c r="I7748" s="28">
        <v>1.37</v>
      </c>
      <c r="J7748" s="28">
        <v>2.38</v>
      </c>
      <c r="K7748" s="28">
        <v>313.07</v>
      </c>
      <c r="L7748" s="28">
        <v>-0.26</v>
      </c>
      <c r="M7748" s="28" t="s">
        <v>48</v>
      </c>
      <c r="N7748" s="28">
        <v>86.12</v>
      </c>
    </row>
    <row r="7749">
      <c r="A7749" s="28">
        <v>7748.0</v>
      </c>
      <c r="B7749" s="28">
        <v>24.0</v>
      </c>
      <c r="C7749" s="28" t="s">
        <v>49</v>
      </c>
      <c r="D7749" s="28">
        <v>5.03</v>
      </c>
      <c r="E7749" s="28">
        <v>5.84</v>
      </c>
      <c r="F7749" s="28">
        <v>4.47</v>
      </c>
      <c r="G7749" s="28">
        <v>96.83</v>
      </c>
      <c r="H7749" s="28" t="s">
        <v>45</v>
      </c>
      <c r="I7749" s="28">
        <v>4.92</v>
      </c>
      <c r="J7749" s="28">
        <v>6.06</v>
      </c>
      <c r="K7749" s="28">
        <v>242.63</v>
      </c>
      <c r="L7749" s="28">
        <v>9.05</v>
      </c>
      <c r="M7749" s="28" t="s">
        <v>46</v>
      </c>
      <c r="N7749" s="28">
        <v>56.14</v>
      </c>
    </row>
    <row r="7750">
      <c r="A7750" s="28">
        <v>7749.0</v>
      </c>
      <c r="B7750" s="28">
        <v>17.0</v>
      </c>
      <c r="C7750" s="28" t="s">
        <v>44</v>
      </c>
      <c r="D7750" s="28">
        <v>3.6</v>
      </c>
      <c r="E7750" s="28">
        <v>2.48</v>
      </c>
      <c r="F7750" s="28">
        <v>4.49</v>
      </c>
      <c r="G7750" s="28">
        <v>69.23</v>
      </c>
      <c r="H7750" s="28" t="s">
        <v>51</v>
      </c>
      <c r="I7750" s="28">
        <v>0.94</v>
      </c>
      <c r="J7750" s="28">
        <v>8.95</v>
      </c>
      <c r="K7750" s="28">
        <v>279.67</v>
      </c>
      <c r="L7750" s="28">
        <v>10.32</v>
      </c>
      <c r="M7750" s="28" t="s">
        <v>48</v>
      </c>
      <c r="N7750" s="28">
        <v>36.55</v>
      </c>
    </row>
    <row r="7751">
      <c r="A7751" s="28">
        <v>7750.0</v>
      </c>
      <c r="B7751" s="28">
        <v>17.0</v>
      </c>
      <c r="C7751" s="28" t="s">
        <v>49</v>
      </c>
      <c r="D7751" s="28">
        <v>1.35</v>
      </c>
      <c r="E7751" s="28">
        <v>3.14</v>
      </c>
      <c r="F7751" s="28">
        <v>5.3</v>
      </c>
      <c r="G7751" s="28">
        <v>62.98</v>
      </c>
      <c r="H7751" s="28" t="s">
        <v>45</v>
      </c>
      <c r="I7751" s="28">
        <v>0.75</v>
      </c>
      <c r="J7751" s="28">
        <v>5.56</v>
      </c>
      <c r="K7751" s="28">
        <v>305.0</v>
      </c>
      <c r="L7751" s="28">
        <v>2.04</v>
      </c>
      <c r="M7751" s="28" t="s">
        <v>48</v>
      </c>
      <c r="N7751" s="28">
        <v>65.77</v>
      </c>
    </row>
    <row r="7752">
      <c r="A7752" s="28">
        <v>7751.0</v>
      </c>
      <c r="B7752" s="28">
        <v>24.0</v>
      </c>
      <c r="C7752" s="28" t="s">
        <v>44</v>
      </c>
      <c r="D7752" s="28">
        <v>2.61</v>
      </c>
      <c r="E7752" s="28">
        <v>1.6</v>
      </c>
      <c r="F7752" s="28">
        <v>6.66</v>
      </c>
      <c r="G7752" s="28">
        <v>100.0</v>
      </c>
      <c r="H7752" s="28" t="s">
        <v>47</v>
      </c>
      <c r="I7752" s="28">
        <v>1.34</v>
      </c>
      <c r="J7752" s="28">
        <v>6.55</v>
      </c>
      <c r="K7752" s="28">
        <v>302.52</v>
      </c>
      <c r="L7752" s="28">
        <v>9.34</v>
      </c>
      <c r="M7752" s="28" t="s">
        <v>48</v>
      </c>
      <c r="N7752" s="28">
        <v>53.98</v>
      </c>
    </row>
    <row r="7753">
      <c r="A7753" s="28">
        <v>7752.0</v>
      </c>
      <c r="B7753" s="28">
        <v>18.0</v>
      </c>
      <c r="C7753" s="28" t="s">
        <v>49</v>
      </c>
      <c r="D7753" s="28">
        <v>2.42</v>
      </c>
      <c r="E7753" s="28">
        <v>1.6</v>
      </c>
      <c r="F7753" s="28">
        <v>4.57</v>
      </c>
      <c r="G7753" s="28">
        <v>87.65</v>
      </c>
      <c r="H7753" s="28" t="s">
        <v>45</v>
      </c>
      <c r="I7753" s="28">
        <v>4.6</v>
      </c>
      <c r="J7753" s="28">
        <v>5.99</v>
      </c>
      <c r="K7753" s="28">
        <v>287.3</v>
      </c>
      <c r="L7753" s="28">
        <v>4.52</v>
      </c>
      <c r="M7753" s="28" t="s">
        <v>48</v>
      </c>
      <c r="N7753" s="28">
        <v>42.53</v>
      </c>
    </row>
    <row r="7754">
      <c r="A7754" s="28">
        <v>7753.0</v>
      </c>
      <c r="B7754" s="28">
        <v>24.0</v>
      </c>
      <c r="C7754" s="28" t="s">
        <v>49</v>
      </c>
      <c r="D7754" s="28">
        <v>0.87</v>
      </c>
      <c r="E7754" s="28">
        <v>1.12</v>
      </c>
      <c r="F7754" s="28">
        <v>8.68</v>
      </c>
      <c r="G7754" s="28">
        <v>95.46</v>
      </c>
      <c r="H7754" s="28" t="s">
        <v>45</v>
      </c>
      <c r="I7754" s="28">
        <v>3.29</v>
      </c>
      <c r="J7754" s="28">
        <v>5.5</v>
      </c>
      <c r="K7754" s="28">
        <v>320.88</v>
      </c>
      <c r="L7754" s="28">
        <v>3.83</v>
      </c>
      <c r="M7754" s="28" t="s">
        <v>48</v>
      </c>
      <c r="N7754" s="28">
        <v>70.03</v>
      </c>
    </row>
    <row r="7755">
      <c r="A7755" s="28">
        <v>7754.0</v>
      </c>
      <c r="B7755" s="28">
        <v>20.0</v>
      </c>
      <c r="C7755" s="28" t="s">
        <v>44</v>
      </c>
      <c r="D7755" s="28">
        <v>4.38</v>
      </c>
      <c r="E7755" s="28">
        <v>2.98</v>
      </c>
      <c r="F7755" s="28">
        <v>8.27</v>
      </c>
      <c r="G7755" s="28">
        <v>65.76</v>
      </c>
      <c r="H7755" s="28" t="s">
        <v>47</v>
      </c>
      <c r="I7755" s="28">
        <v>2.28</v>
      </c>
      <c r="J7755" s="28">
        <v>9.06</v>
      </c>
      <c r="K7755" s="28">
        <v>258.84</v>
      </c>
      <c r="L7755" s="28">
        <v>14.05</v>
      </c>
      <c r="M7755" s="28" t="s">
        <v>48</v>
      </c>
      <c r="N7755" s="28">
        <v>47.77</v>
      </c>
    </row>
    <row r="7756">
      <c r="A7756" s="28">
        <v>7755.0</v>
      </c>
      <c r="B7756" s="28">
        <v>21.0</v>
      </c>
      <c r="C7756" s="28" t="s">
        <v>49</v>
      </c>
      <c r="D7756" s="28">
        <v>6.11</v>
      </c>
      <c r="E7756" s="28">
        <v>7.12</v>
      </c>
      <c r="F7756" s="28">
        <v>8.86</v>
      </c>
      <c r="G7756" s="28">
        <v>92.03</v>
      </c>
      <c r="H7756" s="28" t="s">
        <v>47</v>
      </c>
      <c r="I7756" s="28">
        <v>4.63</v>
      </c>
      <c r="J7756" s="28">
        <v>11.79</v>
      </c>
      <c r="K7756" s="28">
        <v>242.13</v>
      </c>
      <c r="L7756" s="28">
        <v>14.7</v>
      </c>
      <c r="M7756" s="28" t="s">
        <v>46</v>
      </c>
      <c r="N7756" s="28">
        <v>87.4460983971855</v>
      </c>
    </row>
    <row r="7757">
      <c r="A7757" s="28">
        <v>7756.0</v>
      </c>
      <c r="B7757" s="28">
        <v>17.0</v>
      </c>
      <c r="C7757" s="28" t="s">
        <v>44</v>
      </c>
      <c r="D7757" s="28">
        <v>4.6</v>
      </c>
      <c r="E7757" s="28">
        <v>3.85</v>
      </c>
      <c r="F7757" s="28">
        <v>4.21</v>
      </c>
      <c r="G7757" s="28">
        <v>92.53</v>
      </c>
      <c r="H7757" s="28" t="s">
        <v>45</v>
      </c>
      <c r="I7757" s="28">
        <v>4.5</v>
      </c>
      <c r="J7757" s="28">
        <v>6.82</v>
      </c>
      <c r="K7757" s="28">
        <v>268.97</v>
      </c>
      <c r="L7757" s="28">
        <v>8.13</v>
      </c>
      <c r="M7757" s="28" t="s">
        <v>48</v>
      </c>
      <c r="N7757" s="28">
        <v>57.59</v>
      </c>
    </row>
    <row r="7758">
      <c r="A7758" s="28">
        <v>7757.0</v>
      </c>
      <c r="B7758" s="28">
        <v>23.0</v>
      </c>
      <c r="C7758" s="28" t="s">
        <v>44</v>
      </c>
      <c r="D7758" s="28">
        <v>6.61</v>
      </c>
      <c r="E7758" s="28">
        <v>4.08</v>
      </c>
      <c r="F7758" s="28">
        <v>8.26</v>
      </c>
      <c r="G7758" s="28">
        <v>66.06</v>
      </c>
      <c r="H7758" s="28" t="s">
        <v>45</v>
      </c>
      <c r="I7758" s="28">
        <v>2.01</v>
      </c>
      <c r="J7758" s="28">
        <v>11.54</v>
      </c>
      <c r="K7758" s="28">
        <v>246.76</v>
      </c>
      <c r="L7758" s="28">
        <v>10.66</v>
      </c>
      <c r="M7758" s="28" t="s">
        <v>46</v>
      </c>
      <c r="N7758" s="28">
        <v>42.51</v>
      </c>
    </row>
    <row r="7759">
      <c r="A7759" s="28">
        <v>7758.0</v>
      </c>
      <c r="B7759" s="28">
        <v>24.0</v>
      </c>
      <c r="C7759" s="28" t="s">
        <v>44</v>
      </c>
      <c r="D7759" s="28">
        <v>1.02</v>
      </c>
      <c r="E7759" s="28">
        <v>2.19</v>
      </c>
      <c r="F7759" s="28">
        <v>8.02</v>
      </c>
      <c r="G7759" s="28">
        <v>66.46</v>
      </c>
      <c r="H7759" s="28" t="s">
        <v>47</v>
      </c>
      <c r="I7759" s="28">
        <v>2.82</v>
      </c>
      <c r="J7759" s="28">
        <v>6.98</v>
      </c>
      <c r="K7759" s="28">
        <v>305.11</v>
      </c>
      <c r="L7759" s="28">
        <v>5.83</v>
      </c>
      <c r="M7759" s="28" t="s">
        <v>48</v>
      </c>
      <c r="N7759" s="28">
        <v>71.48</v>
      </c>
    </row>
    <row r="7760">
      <c r="A7760" s="28">
        <v>7759.0</v>
      </c>
      <c r="B7760" s="28">
        <v>17.0</v>
      </c>
      <c r="C7760" s="28" t="s">
        <v>44</v>
      </c>
      <c r="D7760" s="28">
        <v>3.48</v>
      </c>
      <c r="E7760" s="28">
        <v>6.18</v>
      </c>
      <c r="F7760" s="28">
        <v>8.51</v>
      </c>
      <c r="G7760" s="28">
        <v>71.82</v>
      </c>
      <c r="H7760" s="28" t="s">
        <v>51</v>
      </c>
      <c r="I7760" s="28">
        <v>4.53</v>
      </c>
      <c r="J7760" s="28">
        <v>4.63</v>
      </c>
      <c r="K7760" s="28">
        <v>280.47</v>
      </c>
      <c r="L7760" s="28">
        <v>8.16</v>
      </c>
      <c r="M7760" s="28" t="s">
        <v>48</v>
      </c>
      <c r="N7760" s="28">
        <v>92.26</v>
      </c>
    </row>
    <row r="7761">
      <c r="A7761" s="28">
        <v>7760.0</v>
      </c>
      <c r="B7761" s="28">
        <v>21.0</v>
      </c>
      <c r="C7761" s="28" t="s">
        <v>44</v>
      </c>
      <c r="D7761" s="28">
        <v>4.88</v>
      </c>
      <c r="E7761" s="28">
        <v>4.08</v>
      </c>
      <c r="F7761" s="28">
        <v>6.64</v>
      </c>
      <c r="G7761" s="28">
        <v>68.67</v>
      </c>
      <c r="H7761" s="28" t="s">
        <v>47</v>
      </c>
      <c r="I7761" s="28">
        <v>1.6</v>
      </c>
      <c r="J7761" s="28">
        <v>7.75</v>
      </c>
      <c r="K7761" s="28">
        <v>259.8</v>
      </c>
      <c r="L7761" s="28">
        <v>12.35</v>
      </c>
      <c r="M7761" s="28" t="s">
        <v>48</v>
      </c>
      <c r="N7761" s="28">
        <v>51.08</v>
      </c>
    </row>
    <row r="7762">
      <c r="A7762" s="28">
        <v>7761.0</v>
      </c>
      <c r="B7762" s="28">
        <v>21.0</v>
      </c>
      <c r="C7762" s="28" t="s">
        <v>44</v>
      </c>
      <c r="D7762" s="28">
        <v>5.41</v>
      </c>
      <c r="E7762" s="28">
        <v>7.09</v>
      </c>
      <c r="F7762" s="28">
        <v>7.94</v>
      </c>
      <c r="G7762" s="28">
        <v>99.02</v>
      </c>
      <c r="H7762" s="28" t="s">
        <v>45</v>
      </c>
      <c r="I7762" s="28">
        <v>2.04</v>
      </c>
      <c r="J7762" s="28">
        <v>8.59</v>
      </c>
      <c r="K7762" s="28">
        <v>262.99</v>
      </c>
      <c r="L7762" s="28">
        <v>12.64</v>
      </c>
      <c r="M7762" s="28" t="s">
        <v>46</v>
      </c>
      <c r="N7762" s="28">
        <v>88.6445222784407</v>
      </c>
    </row>
    <row r="7763">
      <c r="A7763" s="28">
        <v>7762.0</v>
      </c>
      <c r="B7763" s="28">
        <v>23.0</v>
      </c>
      <c r="C7763" s="28" t="s">
        <v>49</v>
      </c>
      <c r="D7763" s="28">
        <v>5.57</v>
      </c>
      <c r="E7763" s="28">
        <v>7.67</v>
      </c>
      <c r="F7763" s="28">
        <v>4.26</v>
      </c>
      <c r="G7763" s="28">
        <v>74.52</v>
      </c>
      <c r="H7763" s="28" t="s">
        <v>45</v>
      </c>
      <c r="I7763" s="28">
        <v>3.97</v>
      </c>
      <c r="J7763" s="28">
        <v>10.68</v>
      </c>
      <c r="K7763" s="28">
        <v>251.69</v>
      </c>
      <c r="L7763" s="28">
        <v>12.62</v>
      </c>
      <c r="M7763" s="28" t="s">
        <v>50</v>
      </c>
      <c r="N7763" s="28">
        <v>74.8360924080708</v>
      </c>
    </row>
    <row r="7764">
      <c r="A7764" s="28">
        <v>7763.0</v>
      </c>
      <c r="B7764" s="28">
        <v>20.0</v>
      </c>
      <c r="C7764" s="28" t="s">
        <v>49</v>
      </c>
      <c r="D7764" s="28">
        <v>5.83</v>
      </c>
      <c r="E7764" s="28">
        <v>6.26</v>
      </c>
      <c r="F7764" s="28">
        <v>4.38</v>
      </c>
      <c r="G7764" s="28">
        <v>90.45</v>
      </c>
      <c r="H7764" s="28" t="s">
        <v>45</v>
      </c>
      <c r="I7764" s="28">
        <v>3.49</v>
      </c>
      <c r="J7764" s="28">
        <v>6.9</v>
      </c>
      <c r="K7764" s="28">
        <v>247.81</v>
      </c>
      <c r="L7764" s="28">
        <v>10.62</v>
      </c>
      <c r="M7764" s="28" t="s">
        <v>46</v>
      </c>
      <c r="N7764" s="28">
        <v>52.43</v>
      </c>
    </row>
    <row r="7765">
      <c r="A7765" s="28">
        <v>7764.0</v>
      </c>
      <c r="B7765" s="28">
        <v>24.0</v>
      </c>
      <c r="C7765" s="28" t="s">
        <v>49</v>
      </c>
      <c r="D7765" s="28">
        <v>5.21</v>
      </c>
      <c r="E7765" s="28">
        <v>3.48</v>
      </c>
      <c r="F7765" s="28">
        <v>4.59</v>
      </c>
      <c r="G7765" s="28">
        <v>92.2</v>
      </c>
      <c r="H7765" s="28" t="s">
        <v>51</v>
      </c>
      <c r="I7765" s="28">
        <v>0.24</v>
      </c>
      <c r="J7765" s="28">
        <v>9.2</v>
      </c>
      <c r="K7765" s="28">
        <v>267.39</v>
      </c>
      <c r="L7765" s="28">
        <v>12.5</v>
      </c>
      <c r="M7765" s="28" t="s">
        <v>46</v>
      </c>
      <c r="N7765" s="28">
        <v>43.75</v>
      </c>
    </row>
    <row r="7766">
      <c r="A7766" s="28">
        <v>7765.0</v>
      </c>
      <c r="B7766" s="28">
        <v>16.0</v>
      </c>
      <c r="C7766" s="28" t="s">
        <v>44</v>
      </c>
      <c r="D7766" s="28">
        <v>0.75</v>
      </c>
      <c r="E7766" s="28">
        <v>5.58</v>
      </c>
      <c r="F7766" s="28">
        <v>8.57</v>
      </c>
      <c r="G7766" s="28">
        <v>75.44</v>
      </c>
      <c r="H7766" s="28" t="s">
        <v>47</v>
      </c>
      <c r="I7766" s="28">
        <v>0.59</v>
      </c>
      <c r="J7766" s="28">
        <v>6.21</v>
      </c>
      <c r="K7766" s="28">
        <v>313.1</v>
      </c>
      <c r="L7766" s="28">
        <v>6.21</v>
      </c>
      <c r="M7766" s="28" t="s">
        <v>48</v>
      </c>
      <c r="N7766" s="28">
        <v>95.5088138498139</v>
      </c>
    </row>
    <row r="7767">
      <c r="A7767" s="28">
        <v>7766.0</v>
      </c>
      <c r="B7767" s="28">
        <v>24.0</v>
      </c>
      <c r="C7767" s="28" t="s">
        <v>49</v>
      </c>
      <c r="D7767" s="28">
        <v>5.56</v>
      </c>
      <c r="E7767" s="28">
        <v>3.27</v>
      </c>
      <c r="F7767" s="28">
        <v>4.31</v>
      </c>
      <c r="G7767" s="28">
        <v>87.3</v>
      </c>
      <c r="H7767" s="28" t="s">
        <v>47</v>
      </c>
      <c r="I7767" s="28">
        <v>4.23</v>
      </c>
      <c r="J7767" s="28">
        <v>7.3</v>
      </c>
      <c r="K7767" s="28">
        <v>259.96</v>
      </c>
      <c r="L7767" s="28">
        <v>6.07</v>
      </c>
      <c r="M7767" s="28" t="s">
        <v>46</v>
      </c>
      <c r="N7767" s="28">
        <v>32.27</v>
      </c>
    </row>
    <row r="7768">
      <c r="A7768" s="28">
        <v>7767.0</v>
      </c>
      <c r="B7768" s="28">
        <v>22.0</v>
      </c>
      <c r="C7768" s="28" t="s">
        <v>49</v>
      </c>
      <c r="D7768" s="28">
        <v>5.8</v>
      </c>
      <c r="E7768" s="28">
        <v>9.13</v>
      </c>
      <c r="F7768" s="28">
        <v>4.5</v>
      </c>
      <c r="G7768" s="28">
        <v>64.31</v>
      </c>
      <c r="H7768" s="28" t="s">
        <v>47</v>
      </c>
      <c r="I7768" s="28">
        <v>0.15</v>
      </c>
      <c r="J7768" s="28">
        <v>7.38</v>
      </c>
      <c r="K7768" s="28">
        <v>275.39</v>
      </c>
      <c r="L7768" s="28">
        <v>14.27</v>
      </c>
      <c r="M7768" s="28" t="s">
        <v>50</v>
      </c>
      <c r="N7768" s="28">
        <v>83.0585401267692</v>
      </c>
    </row>
    <row r="7769">
      <c r="A7769" s="28">
        <v>7768.0</v>
      </c>
      <c r="B7769" s="28">
        <v>19.0</v>
      </c>
      <c r="C7769" s="28" t="s">
        <v>44</v>
      </c>
      <c r="D7769" s="28">
        <v>7.95</v>
      </c>
      <c r="E7769" s="28">
        <v>7.9</v>
      </c>
      <c r="F7769" s="28">
        <v>8.65</v>
      </c>
      <c r="G7769" s="28">
        <v>75.88</v>
      </c>
      <c r="H7769" s="28" t="s">
        <v>45</v>
      </c>
      <c r="I7769" s="28">
        <v>4.6</v>
      </c>
      <c r="J7769" s="28">
        <v>13.95</v>
      </c>
      <c r="K7769" s="28">
        <v>204.75</v>
      </c>
      <c r="L7769" s="28">
        <v>18.32</v>
      </c>
      <c r="M7769" s="28" t="s">
        <v>46</v>
      </c>
      <c r="N7769" s="28">
        <v>60.1385185456853</v>
      </c>
    </row>
    <row r="7770">
      <c r="A7770" s="28">
        <v>7769.0</v>
      </c>
      <c r="B7770" s="28">
        <v>18.0</v>
      </c>
      <c r="C7770" s="28" t="s">
        <v>49</v>
      </c>
      <c r="D7770" s="28">
        <v>5.55</v>
      </c>
      <c r="E7770" s="28">
        <v>5.44</v>
      </c>
      <c r="F7770" s="28">
        <v>4.54</v>
      </c>
      <c r="G7770" s="28">
        <v>98.69</v>
      </c>
      <c r="H7770" s="28" t="s">
        <v>47</v>
      </c>
      <c r="I7770" s="28">
        <v>1.36</v>
      </c>
      <c r="J7770" s="28">
        <v>10.68</v>
      </c>
      <c r="K7770" s="28">
        <v>243.13</v>
      </c>
      <c r="L7770" s="28">
        <v>13.33</v>
      </c>
      <c r="M7770" s="28" t="s">
        <v>46</v>
      </c>
      <c r="N7770" s="28">
        <v>54.3</v>
      </c>
    </row>
    <row r="7771">
      <c r="A7771" s="28">
        <v>7770.0</v>
      </c>
      <c r="B7771" s="28">
        <v>21.0</v>
      </c>
      <c r="C7771" s="28" t="s">
        <v>44</v>
      </c>
      <c r="D7771" s="28">
        <v>5.49</v>
      </c>
      <c r="E7771" s="28">
        <v>9.69</v>
      </c>
      <c r="F7771" s="28">
        <v>8.35</v>
      </c>
      <c r="G7771" s="28">
        <v>66.74</v>
      </c>
      <c r="H7771" s="28" t="s">
        <v>47</v>
      </c>
      <c r="I7771" s="28">
        <v>2.99</v>
      </c>
      <c r="J7771" s="28">
        <v>9.98</v>
      </c>
      <c r="K7771" s="28">
        <v>244.84</v>
      </c>
      <c r="L7771" s="28">
        <v>14.62</v>
      </c>
      <c r="M7771" s="28" t="s">
        <v>46</v>
      </c>
      <c r="N7771" s="28">
        <v>91.9118345610159</v>
      </c>
    </row>
    <row r="7772">
      <c r="A7772" s="28">
        <v>7771.0</v>
      </c>
      <c r="B7772" s="28">
        <v>16.0</v>
      </c>
      <c r="C7772" s="28" t="s">
        <v>49</v>
      </c>
      <c r="D7772" s="28">
        <v>4.12</v>
      </c>
      <c r="E7772" s="28">
        <v>5.92</v>
      </c>
      <c r="F7772" s="28">
        <v>7.95</v>
      </c>
      <c r="G7772" s="28">
        <v>75.43</v>
      </c>
      <c r="H7772" s="28" t="s">
        <v>47</v>
      </c>
      <c r="I7772" s="28">
        <v>2.82</v>
      </c>
      <c r="J7772" s="28">
        <v>7.11</v>
      </c>
      <c r="K7772" s="28">
        <v>262.02</v>
      </c>
      <c r="L7772" s="28">
        <v>9.39</v>
      </c>
      <c r="M7772" s="28" t="s">
        <v>48</v>
      </c>
      <c r="N7772" s="28">
        <v>68.04</v>
      </c>
    </row>
    <row r="7773">
      <c r="A7773" s="28">
        <v>7772.0</v>
      </c>
      <c r="B7773" s="28">
        <v>18.0</v>
      </c>
      <c r="C7773" s="28" t="s">
        <v>44</v>
      </c>
      <c r="D7773" s="28">
        <v>6.94</v>
      </c>
      <c r="E7773" s="28">
        <v>3.96</v>
      </c>
      <c r="F7773" s="28">
        <v>4.2</v>
      </c>
      <c r="G7773" s="28">
        <v>91.62</v>
      </c>
      <c r="H7773" s="28" t="s">
        <v>51</v>
      </c>
      <c r="I7773" s="28">
        <v>1.98</v>
      </c>
      <c r="J7773" s="28">
        <v>12.21</v>
      </c>
      <c r="K7773" s="28">
        <v>250.95</v>
      </c>
      <c r="L7773" s="28">
        <v>16.97</v>
      </c>
      <c r="M7773" s="28" t="s">
        <v>46</v>
      </c>
      <c r="N7773" s="28">
        <v>34.59</v>
      </c>
    </row>
    <row r="7774">
      <c r="A7774" s="28">
        <v>7773.0</v>
      </c>
      <c r="B7774" s="28">
        <v>17.0</v>
      </c>
      <c r="C7774" s="28" t="s">
        <v>44</v>
      </c>
      <c r="D7774" s="28">
        <v>7.97</v>
      </c>
      <c r="E7774" s="28">
        <v>1.86</v>
      </c>
      <c r="F7774" s="28">
        <v>4.11</v>
      </c>
      <c r="G7774" s="28">
        <v>86.62</v>
      </c>
      <c r="H7774" s="28" t="s">
        <v>51</v>
      </c>
      <c r="I7774" s="28">
        <v>0.16</v>
      </c>
      <c r="J7774" s="28">
        <v>13.58</v>
      </c>
      <c r="K7774" s="28">
        <v>197.69</v>
      </c>
      <c r="L7774" s="28">
        <v>15.48</v>
      </c>
      <c r="M7774" s="28" t="s">
        <v>46</v>
      </c>
      <c r="N7774" s="28">
        <v>3.48</v>
      </c>
    </row>
    <row r="7775">
      <c r="A7775" s="28">
        <v>7774.0</v>
      </c>
      <c r="B7775" s="28">
        <v>24.0</v>
      </c>
      <c r="C7775" s="28" t="s">
        <v>49</v>
      </c>
      <c r="D7775" s="28">
        <v>6.23</v>
      </c>
      <c r="E7775" s="28">
        <v>5.89</v>
      </c>
      <c r="F7775" s="28">
        <v>6.67</v>
      </c>
      <c r="G7775" s="28">
        <v>85.26</v>
      </c>
      <c r="H7775" s="28" t="s">
        <v>51</v>
      </c>
      <c r="I7775" s="28">
        <v>0.96</v>
      </c>
      <c r="J7775" s="28">
        <v>10.89</v>
      </c>
      <c r="K7775" s="28">
        <v>250.06</v>
      </c>
      <c r="L7775" s="28">
        <v>14.24</v>
      </c>
      <c r="M7775" s="28" t="s">
        <v>46</v>
      </c>
      <c r="N7775" s="28">
        <v>54.46</v>
      </c>
    </row>
    <row r="7776">
      <c r="A7776" s="28">
        <v>7775.0</v>
      </c>
      <c r="B7776" s="28">
        <v>18.0</v>
      </c>
      <c r="C7776" s="28" t="s">
        <v>44</v>
      </c>
      <c r="D7776" s="28">
        <v>4.9</v>
      </c>
      <c r="E7776" s="28">
        <v>8.74</v>
      </c>
      <c r="F7776" s="28">
        <v>8.99</v>
      </c>
      <c r="G7776" s="28">
        <v>94.13</v>
      </c>
      <c r="H7776" s="28" t="s">
        <v>51</v>
      </c>
      <c r="I7776" s="28">
        <v>3.07</v>
      </c>
      <c r="J7776" s="28">
        <v>7.89</v>
      </c>
      <c r="K7776" s="28">
        <v>245.87</v>
      </c>
      <c r="L7776" s="28">
        <v>12.31</v>
      </c>
      <c r="M7776" s="28" t="s">
        <v>48</v>
      </c>
      <c r="N7776" s="28">
        <v>98.58</v>
      </c>
    </row>
    <row r="7777">
      <c r="A7777" s="28">
        <v>7776.0</v>
      </c>
      <c r="B7777" s="28">
        <v>17.0</v>
      </c>
      <c r="C7777" s="28" t="s">
        <v>44</v>
      </c>
      <c r="D7777" s="28">
        <v>0.63</v>
      </c>
      <c r="E7777" s="28">
        <v>8.8</v>
      </c>
      <c r="F7777" s="28">
        <v>8.39</v>
      </c>
      <c r="G7777" s="28">
        <v>61.16</v>
      </c>
      <c r="H7777" s="28" t="s">
        <v>45</v>
      </c>
      <c r="I7777" s="28">
        <v>2.23</v>
      </c>
      <c r="J7777" s="28">
        <v>4.55</v>
      </c>
      <c r="K7777" s="28">
        <v>312.7</v>
      </c>
      <c r="L7777" s="28">
        <v>2.44</v>
      </c>
      <c r="M7777" s="28" t="s">
        <v>48</v>
      </c>
      <c r="N7777" s="28">
        <v>100.428717216295</v>
      </c>
    </row>
    <row r="7778">
      <c r="A7778" s="28">
        <v>7777.0</v>
      </c>
      <c r="B7778" s="28">
        <v>19.0</v>
      </c>
      <c r="C7778" s="28" t="s">
        <v>49</v>
      </c>
      <c r="D7778" s="28">
        <v>5.81</v>
      </c>
      <c r="E7778" s="28">
        <v>6.44</v>
      </c>
      <c r="F7778" s="28">
        <v>5.55</v>
      </c>
      <c r="G7778" s="28">
        <v>90.85</v>
      </c>
      <c r="H7778" s="28" t="s">
        <v>51</v>
      </c>
      <c r="I7778" s="28">
        <v>2.07</v>
      </c>
      <c r="J7778" s="28">
        <v>7.3</v>
      </c>
      <c r="K7778" s="28">
        <v>252.87</v>
      </c>
      <c r="L7778" s="28">
        <v>11.7</v>
      </c>
      <c r="M7778" s="28" t="s">
        <v>46</v>
      </c>
      <c r="N7778" s="28">
        <v>65.47</v>
      </c>
    </row>
    <row r="7779">
      <c r="A7779" s="28">
        <v>7778.0</v>
      </c>
      <c r="B7779" s="28">
        <v>17.0</v>
      </c>
      <c r="C7779" s="28" t="s">
        <v>49</v>
      </c>
      <c r="D7779" s="28">
        <v>5.67</v>
      </c>
      <c r="E7779" s="28">
        <v>4.54</v>
      </c>
      <c r="F7779" s="28">
        <v>5.93</v>
      </c>
      <c r="G7779" s="28">
        <v>95.3</v>
      </c>
      <c r="H7779" s="28" t="s">
        <v>47</v>
      </c>
      <c r="I7779" s="28">
        <v>0.49</v>
      </c>
      <c r="J7779" s="28">
        <v>7.46</v>
      </c>
      <c r="K7779" s="28">
        <v>261.02</v>
      </c>
      <c r="L7779" s="28">
        <v>12.56</v>
      </c>
      <c r="M7779" s="28" t="s">
        <v>46</v>
      </c>
      <c r="N7779" s="28">
        <v>52.37</v>
      </c>
    </row>
    <row r="7780">
      <c r="A7780" s="28">
        <v>7779.0</v>
      </c>
      <c r="B7780" s="28">
        <v>16.0</v>
      </c>
      <c r="C7780" s="28" t="s">
        <v>49</v>
      </c>
      <c r="D7780" s="28">
        <v>6.2</v>
      </c>
      <c r="E7780" s="28">
        <v>6.85</v>
      </c>
      <c r="F7780" s="28">
        <v>5.94</v>
      </c>
      <c r="G7780" s="28">
        <v>60.65</v>
      </c>
      <c r="H7780" s="28" t="s">
        <v>45</v>
      </c>
      <c r="I7780" s="28">
        <v>1.74</v>
      </c>
      <c r="J7780" s="28">
        <v>11.12</v>
      </c>
      <c r="K7780" s="28">
        <v>242.94</v>
      </c>
      <c r="L7780" s="28">
        <v>15.72</v>
      </c>
      <c r="M7780" s="28" t="s">
        <v>46</v>
      </c>
      <c r="N7780" s="28">
        <v>59.0107857456156</v>
      </c>
    </row>
    <row r="7781">
      <c r="A7781" s="28">
        <v>7780.0</v>
      </c>
      <c r="B7781" s="28">
        <v>21.0</v>
      </c>
      <c r="C7781" s="28" t="s">
        <v>44</v>
      </c>
      <c r="D7781" s="28">
        <v>1.0</v>
      </c>
      <c r="E7781" s="28">
        <v>7.86</v>
      </c>
      <c r="F7781" s="28">
        <v>7.67</v>
      </c>
      <c r="G7781" s="28">
        <v>82.36</v>
      </c>
      <c r="H7781" s="28" t="s">
        <v>51</v>
      </c>
      <c r="I7781" s="28">
        <v>2.63</v>
      </c>
      <c r="J7781" s="28">
        <v>2.15</v>
      </c>
      <c r="K7781" s="28">
        <v>306.27</v>
      </c>
      <c r="L7781" s="28">
        <v>5.62</v>
      </c>
      <c r="M7781" s="28" t="s">
        <v>48</v>
      </c>
      <c r="N7781" s="28">
        <v>98.65</v>
      </c>
    </row>
    <row r="7782">
      <c r="A7782" s="28">
        <v>7781.0</v>
      </c>
      <c r="B7782" s="28">
        <v>23.0</v>
      </c>
      <c r="C7782" s="28" t="s">
        <v>44</v>
      </c>
      <c r="D7782" s="28">
        <v>5.23</v>
      </c>
      <c r="E7782" s="28">
        <v>4.7</v>
      </c>
      <c r="F7782" s="28">
        <v>5.71</v>
      </c>
      <c r="G7782" s="28">
        <v>73.94</v>
      </c>
      <c r="H7782" s="28" t="s">
        <v>51</v>
      </c>
      <c r="I7782" s="28">
        <v>0.39</v>
      </c>
      <c r="J7782" s="28">
        <v>6.48</v>
      </c>
      <c r="K7782" s="28">
        <v>236.74</v>
      </c>
      <c r="L7782" s="28">
        <v>11.96</v>
      </c>
      <c r="M7782" s="28" t="s">
        <v>46</v>
      </c>
      <c r="N7782" s="28">
        <v>49.75</v>
      </c>
    </row>
    <row r="7783">
      <c r="A7783" s="28">
        <v>7782.0</v>
      </c>
      <c r="B7783" s="28">
        <v>17.0</v>
      </c>
      <c r="C7783" s="28" t="s">
        <v>49</v>
      </c>
      <c r="D7783" s="28">
        <v>2.37</v>
      </c>
      <c r="E7783" s="28">
        <v>5.29</v>
      </c>
      <c r="F7783" s="28">
        <v>4.74</v>
      </c>
      <c r="G7783" s="28">
        <v>62.03</v>
      </c>
      <c r="H7783" s="28" t="s">
        <v>47</v>
      </c>
      <c r="I7783" s="28">
        <v>0.33</v>
      </c>
      <c r="J7783" s="28">
        <v>5.91</v>
      </c>
      <c r="K7783" s="28">
        <v>314.36</v>
      </c>
      <c r="L7783" s="28">
        <v>9.21</v>
      </c>
      <c r="M7783" s="28" t="s">
        <v>48</v>
      </c>
      <c r="N7783" s="28">
        <v>62.14</v>
      </c>
    </row>
    <row r="7784">
      <c r="A7784" s="28">
        <v>7783.0</v>
      </c>
      <c r="B7784" s="28">
        <v>24.0</v>
      </c>
      <c r="C7784" s="28" t="s">
        <v>44</v>
      </c>
      <c r="D7784" s="28">
        <v>6.08</v>
      </c>
      <c r="E7784" s="28">
        <v>7.13</v>
      </c>
      <c r="F7784" s="28">
        <v>7.74</v>
      </c>
      <c r="G7784" s="28">
        <v>76.71</v>
      </c>
      <c r="H7784" s="28" t="s">
        <v>51</v>
      </c>
      <c r="I7784" s="28">
        <v>2.46</v>
      </c>
      <c r="J7784" s="28">
        <v>7.93</v>
      </c>
      <c r="K7784" s="28">
        <v>250.1</v>
      </c>
      <c r="L7784" s="28">
        <v>12.89</v>
      </c>
      <c r="M7784" s="28" t="s">
        <v>46</v>
      </c>
      <c r="N7784" s="28">
        <v>79.1184980153619</v>
      </c>
    </row>
    <row r="7785">
      <c r="A7785" s="28">
        <v>7784.0</v>
      </c>
      <c r="B7785" s="28">
        <v>18.0</v>
      </c>
      <c r="C7785" s="28" t="s">
        <v>44</v>
      </c>
      <c r="D7785" s="28">
        <v>1.92</v>
      </c>
      <c r="E7785" s="28">
        <v>8.89</v>
      </c>
      <c r="F7785" s="28">
        <v>6.29</v>
      </c>
      <c r="G7785" s="28">
        <v>85.76</v>
      </c>
      <c r="H7785" s="28" t="s">
        <v>51</v>
      </c>
      <c r="I7785" s="28">
        <v>2.81</v>
      </c>
      <c r="J7785" s="28">
        <v>4.39</v>
      </c>
      <c r="K7785" s="28">
        <v>301.35</v>
      </c>
      <c r="L7785" s="28">
        <v>0.34</v>
      </c>
      <c r="M7785" s="28" t="s">
        <v>48</v>
      </c>
      <c r="N7785" s="28">
        <v>100.0</v>
      </c>
    </row>
    <row r="7786">
      <c r="A7786" s="28">
        <v>7785.0</v>
      </c>
      <c r="B7786" s="28">
        <v>23.0</v>
      </c>
      <c r="C7786" s="28" t="s">
        <v>49</v>
      </c>
      <c r="D7786" s="28">
        <v>5.47</v>
      </c>
      <c r="E7786" s="28">
        <v>8.12</v>
      </c>
      <c r="F7786" s="28">
        <v>4.38</v>
      </c>
      <c r="G7786" s="28">
        <v>96.76</v>
      </c>
      <c r="H7786" s="28" t="s">
        <v>51</v>
      </c>
      <c r="I7786" s="28">
        <v>1.29</v>
      </c>
      <c r="J7786" s="28">
        <v>8.46</v>
      </c>
      <c r="K7786" s="28">
        <v>265.09</v>
      </c>
      <c r="L7786" s="28">
        <v>11.58</v>
      </c>
      <c r="M7786" s="28" t="s">
        <v>50</v>
      </c>
      <c r="N7786" s="28">
        <v>70.8157860064584</v>
      </c>
    </row>
    <row r="7787">
      <c r="A7787" s="28">
        <v>7786.0</v>
      </c>
      <c r="B7787" s="28">
        <v>23.0</v>
      </c>
      <c r="C7787" s="28" t="s">
        <v>44</v>
      </c>
      <c r="D7787" s="28">
        <v>2.36</v>
      </c>
      <c r="E7787" s="28">
        <v>1.2</v>
      </c>
      <c r="F7787" s="28">
        <v>7.95</v>
      </c>
      <c r="G7787" s="28">
        <v>84.82</v>
      </c>
      <c r="H7787" s="28" t="s">
        <v>45</v>
      </c>
      <c r="I7787" s="28">
        <v>1.63</v>
      </c>
      <c r="J7787" s="28">
        <v>5.97</v>
      </c>
      <c r="K7787" s="28">
        <v>291.01</v>
      </c>
      <c r="L7787" s="28">
        <v>4.9</v>
      </c>
      <c r="M7787" s="28" t="s">
        <v>48</v>
      </c>
      <c r="N7787" s="28">
        <v>58.76</v>
      </c>
    </row>
    <row r="7788">
      <c r="A7788" s="28">
        <v>7787.0</v>
      </c>
      <c r="B7788" s="28">
        <v>18.0</v>
      </c>
      <c r="C7788" s="28" t="s">
        <v>44</v>
      </c>
      <c r="D7788" s="28">
        <v>0.07</v>
      </c>
      <c r="E7788" s="28">
        <v>2.12</v>
      </c>
      <c r="F7788" s="28">
        <v>6.93</v>
      </c>
      <c r="G7788" s="28">
        <v>94.27</v>
      </c>
      <c r="H7788" s="28" t="s">
        <v>45</v>
      </c>
      <c r="I7788" s="28">
        <v>3.98</v>
      </c>
      <c r="J7788" s="28">
        <v>2.49</v>
      </c>
      <c r="K7788" s="28">
        <v>323.4</v>
      </c>
      <c r="L7788" s="28">
        <v>1.22</v>
      </c>
      <c r="M7788" s="28" t="s">
        <v>48</v>
      </c>
      <c r="N7788" s="28">
        <v>65.8</v>
      </c>
    </row>
    <row r="7789">
      <c r="A7789" s="28">
        <v>7788.0</v>
      </c>
      <c r="B7789" s="28">
        <v>18.0</v>
      </c>
      <c r="C7789" s="28" t="s">
        <v>44</v>
      </c>
      <c r="D7789" s="28">
        <v>5.07</v>
      </c>
      <c r="E7789" s="28">
        <v>8.68</v>
      </c>
      <c r="F7789" s="28">
        <v>6.45</v>
      </c>
      <c r="G7789" s="28">
        <v>64.86</v>
      </c>
      <c r="H7789" s="28" t="s">
        <v>45</v>
      </c>
      <c r="I7789" s="28">
        <v>4.35</v>
      </c>
      <c r="J7789" s="28">
        <v>8.49</v>
      </c>
      <c r="K7789" s="28">
        <v>266.31</v>
      </c>
      <c r="L7789" s="28">
        <v>11.21</v>
      </c>
      <c r="M7789" s="28" t="s">
        <v>46</v>
      </c>
      <c r="N7789" s="28">
        <v>90.2442126863816</v>
      </c>
    </row>
    <row r="7790">
      <c r="A7790" s="28">
        <v>7789.0</v>
      </c>
      <c r="B7790" s="28">
        <v>21.0</v>
      </c>
      <c r="C7790" s="28" t="s">
        <v>44</v>
      </c>
      <c r="D7790" s="28">
        <v>0.91</v>
      </c>
      <c r="E7790" s="28">
        <v>8.5</v>
      </c>
      <c r="F7790" s="28">
        <v>7.37</v>
      </c>
      <c r="G7790" s="28">
        <v>68.42</v>
      </c>
      <c r="H7790" s="28" t="s">
        <v>45</v>
      </c>
      <c r="I7790" s="28">
        <v>1.63</v>
      </c>
      <c r="J7790" s="28">
        <v>3.76</v>
      </c>
      <c r="K7790" s="28">
        <v>294.33</v>
      </c>
      <c r="L7790" s="28">
        <v>3.77</v>
      </c>
      <c r="M7790" s="28" t="s">
        <v>48</v>
      </c>
      <c r="N7790" s="28">
        <v>94.11</v>
      </c>
    </row>
    <row r="7791">
      <c r="A7791" s="28">
        <v>7790.0</v>
      </c>
      <c r="B7791" s="28">
        <v>16.0</v>
      </c>
      <c r="C7791" s="28" t="s">
        <v>44</v>
      </c>
      <c r="D7791" s="28">
        <v>5.27</v>
      </c>
      <c r="E7791" s="28">
        <v>4.5</v>
      </c>
      <c r="F7791" s="28">
        <v>6.53</v>
      </c>
      <c r="G7791" s="28">
        <v>98.81</v>
      </c>
      <c r="H7791" s="28" t="s">
        <v>51</v>
      </c>
      <c r="I7791" s="28">
        <v>1.78</v>
      </c>
      <c r="J7791" s="28">
        <v>6.68</v>
      </c>
      <c r="K7791" s="28">
        <v>262.07</v>
      </c>
      <c r="L7791" s="28">
        <v>9.9</v>
      </c>
      <c r="M7791" s="28" t="s">
        <v>46</v>
      </c>
      <c r="N7791" s="28">
        <v>62.54</v>
      </c>
    </row>
    <row r="7792">
      <c r="A7792" s="28">
        <v>7791.0</v>
      </c>
      <c r="B7792" s="28">
        <v>19.0</v>
      </c>
      <c r="C7792" s="28" t="s">
        <v>44</v>
      </c>
      <c r="D7792" s="28">
        <v>7.4</v>
      </c>
      <c r="E7792" s="28">
        <v>6.26</v>
      </c>
      <c r="F7792" s="28">
        <v>7.24</v>
      </c>
      <c r="G7792" s="28">
        <v>95.5</v>
      </c>
      <c r="H7792" s="28" t="s">
        <v>47</v>
      </c>
      <c r="I7792" s="28">
        <v>4.15</v>
      </c>
      <c r="J7792" s="28">
        <v>12.74</v>
      </c>
      <c r="K7792" s="28">
        <v>251.95</v>
      </c>
      <c r="L7792" s="28">
        <v>17.9</v>
      </c>
      <c r="M7792" s="28" t="s">
        <v>46</v>
      </c>
      <c r="N7792" s="28">
        <v>62.36</v>
      </c>
    </row>
    <row r="7793">
      <c r="A7793" s="28">
        <v>7792.0</v>
      </c>
      <c r="B7793" s="28">
        <v>16.0</v>
      </c>
      <c r="C7793" s="28" t="s">
        <v>44</v>
      </c>
      <c r="D7793" s="28">
        <v>7.75</v>
      </c>
      <c r="E7793" s="28">
        <v>9.15</v>
      </c>
      <c r="F7793" s="28">
        <v>8.34</v>
      </c>
      <c r="G7793" s="28">
        <v>69.41</v>
      </c>
      <c r="H7793" s="28" t="s">
        <v>45</v>
      </c>
      <c r="I7793" s="28">
        <v>4.87</v>
      </c>
      <c r="J7793" s="28">
        <v>10.16</v>
      </c>
      <c r="K7793" s="28">
        <v>244.47</v>
      </c>
      <c r="L7793" s="28">
        <v>17.44</v>
      </c>
      <c r="M7793" s="28" t="s">
        <v>46</v>
      </c>
      <c r="N7793" s="28">
        <v>73.2472860373554</v>
      </c>
    </row>
    <row r="7794">
      <c r="A7794" s="28">
        <v>7793.0</v>
      </c>
      <c r="B7794" s="28">
        <v>18.0</v>
      </c>
      <c r="C7794" s="28" t="s">
        <v>49</v>
      </c>
      <c r="D7794" s="28">
        <v>1.89</v>
      </c>
      <c r="E7794" s="28">
        <v>9.2</v>
      </c>
      <c r="F7794" s="28">
        <v>7.07</v>
      </c>
      <c r="G7794" s="28">
        <v>84.84</v>
      </c>
      <c r="H7794" s="28" t="s">
        <v>47</v>
      </c>
      <c r="I7794" s="28">
        <v>1.6</v>
      </c>
      <c r="J7794" s="28">
        <v>5.94</v>
      </c>
      <c r="K7794" s="28">
        <v>312.64</v>
      </c>
      <c r="L7794" s="28">
        <v>5.88</v>
      </c>
      <c r="M7794" s="28" t="s">
        <v>48</v>
      </c>
      <c r="N7794" s="28">
        <v>100.0</v>
      </c>
    </row>
    <row r="7795">
      <c r="A7795" s="28">
        <v>7794.0</v>
      </c>
      <c r="B7795" s="28">
        <v>24.0</v>
      </c>
      <c r="C7795" s="28" t="s">
        <v>49</v>
      </c>
      <c r="D7795" s="28">
        <v>6.47</v>
      </c>
      <c r="E7795" s="28">
        <v>8.05</v>
      </c>
      <c r="F7795" s="28">
        <v>7.3</v>
      </c>
      <c r="G7795" s="28">
        <v>74.51</v>
      </c>
      <c r="H7795" s="28" t="s">
        <v>51</v>
      </c>
      <c r="I7795" s="28">
        <v>3.94</v>
      </c>
      <c r="J7795" s="28">
        <v>10.32</v>
      </c>
      <c r="K7795" s="28">
        <v>261.47</v>
      </c>
      <c r="L7795" s="28">
        <v>11.94</v>
      </c>
      <c r="M7795" s="28" t="s">
        <v>46</v>
      </c>
      <c r="N7795" s="28">
        <v>78.7524282201564</v>
      </c>
    </row>
    <row r="7796">
      <c r="A7796" s="28">
        <v>7795.0</v>
      </c>
      <c r="B7796" s="28">
        <v>20.0</v>
      </c>
      <c r="C7796" s="28" t="s">
        <v>44</v>
      </c>
      <c r="D7796" s="28">
        <v>2.83</v>
      </c>
      <c r="E7796" s="28">
        <v>2.89</v>
      </c>
      <c r="F7796" s="28">
        <v>7.07</v>
      </c>
      <c r="G7796" s="28">
        <v>78.74</v>
      </c>
      <c r="H7796" s="28" t="s">
        <v>45</v>
      </c>
      <c r="I7796" s="28">
        <v>2.4</v>
      </c>
      <c r="J7796" s="28">
        <v>4.83</v>
      </c>
      <c r="K7796" s="28">
        <v>273.44</v>
      </c>
      <c r="L7796" s="28">
        <v>8.45</v>
      </c>
      <c r="M7796" s="28" t="s">
        <v>48</v>
      </c>
      <c r="N7796" s="28">
        <v>61.4</v>
      </c>
    </row>
    <row r="7797">
      <c r="A7797" s="28">
        <v>7796.0</v>
      </c>
      <c r="B7797" s="28">
        <v>20.0</v>
      </c>
      <c r="C7797" s="28" t="s">
        <v>49</v>
      </c>
      <c r="D7797" s="28">
        <v>7.2</v>
      </c>
      <c r="E7797" s="28">
        <v>7.57</v>
      </c>
      <c r="F7797" s="28">
        <v>6.66</v>
      </c>
      <c r="G7797" s="28">
        <v>94.44</v>
      </c>
      <c r="H7797" s="28" t="s">
        <v>45</v>
      </c>
      <c r="I7797" s="28">
        <v>1.32</v>
      </c>
      <c r="J7797" s="28">
        <v>8.35</v>
      </c>
      <c r="K7797" s="28">
        <v>228.35</v>
      </c>
      <c r="L7797" s="28">
        <v>16.21</v>
      </c>
      <c r="M7797" s="28" t="s">
        <v>46</v>
      </c>
      <c r="N7797" s="28">
        <v>73.4240103384667</v>
      </c>
    </row>
    <row r="7798">
      <c r="A7798" s="28">
        <v>7797.0</v>
      </c>
      <c r="B7798" s="28">
        <v>19.0</v>
      </c>
      <c r="C7798" s="28" t="s">
        <v>44</v>
      </c>
      <c r="D7798" s="28">
        <v>6.3</v>
      </c>
      <c r="E7798" s="28">
        <v>1.91</v>
      </c>
      <c r="F7798" s="28">
        <v>4.86</v>
      </c>
      <c r="G7798" s="28">
        <v>89.43</v>
      </c>
      <c r="H7798" s="28" t="s">
        <v>47</v>
      </c>
      <c r="I7798" s="28">
        <v>3.41</v>
      </c>
      <c r="J7798" s="28">
        <v>11.58</v>
      </c>
      <c r="K7798" s="28">
        <v>235.29</v>
      </c>
      <c r="L7798" s="28">
        <v>14.86</v>
      </c>
      <c r="M7798" s="28" t="s">
        <v>46</v>
      </c>
      <c r="N7798" s="28">
        <v>23.38</v>
      </c>
    </row>
    <row r="7799">
      <c r="A7799" s="28">
        <v>7798.0</v>
      </c>
      <c r="B7799" s="28">
        <v>18.0</v>
      </c>
      <c r="C7799" s="28" t="s">
        <v>44</v>
      </c>
      <c r="D7799" s="28">
        <v>0.59</v>
      </c>
      <c r="E7799" s="28">
        <v>9.05</v>
      </c>
      <c r="F7799" s="28">
        <v>5.68</v>
      </c>
      <c r="G7799" s="28">
        <v>69.54</v>
      </c>
      <c r="H7799" s="28" t="s">
        <v>51</v>
      </c>
      <c r="I7799" s="28">
        <v>2.31</v>
      </c>
      <c r="J7799" s="28">
        <v>4.08</v>
      </c>
      <c r="K7799" s="28">
        <v>347.87</v>
      </c>
      <c r="L7799" s="28">
        <v>-0.7</v>
      </c>
      <c r="M7799" s="28" t="s">
        <v>50</v>
      </c>
      <c r="N7799" s="28">
        <v>100.0</v>
      </c>
    </row>
    <row r="7800">
      <c r="A7800" s="28">
        <v>7799.0</v>
      </c>
      <c r="B7800" s="28">
        <v>20.0</v>
      </c>
      <c r="C7800" s="28" t="s">
        <v>44</v>
      </c>
      <c r="D7800" s="28">
        <v>3.26</v>
      </c>
      <c r="E7800" s="28">
        <v>2.34</v>
      </c>
      <c r="F7800" s="28">
        <v>7.47</v>
      </c>
      <c r="G7800" s="28">
        <v>72.64</v>
      </c>
      <c r="H7800" s="28" t="s">
        <v>45</v>
      </c>
      <c r="I7800" s="28">
        <v>1.34</v>
      </c>
      <c r="J7800" s="28">
        <v>6.33</v>
      </c>
      <c r="K7800" s="28">
        <v>283.32</v>
      </c>
      <c r="L7800" s="28">
        <v>8.66</v>
      </c>
      <c r="M7800" s="28" t="s">
        <v>48</v>
      </c>
      <c r="N7800" s="28">
        <v>58.92</v>
      </c>
    </row>
    <row r="7801">
      <c r="A7801" s="28">
        <v>7800.0</v>
      </c>
      <c r="B7801" s="28">
        <v>19.0</v>
      </c>
      <c r="C7801" s="28" t="s">
        <v>49</v>
      </c>
      <c r="D7801" s="28">
        <v>2.7</v>
      </c>
      <c r="E7801" s="28">
        <v>6.96</v>
      </c>
      <c r="F7801" s="28">
        <v>6.13</v>
      </c>
      <c r="G7801" s="28">
        <v>71.59</v>
      </c>
      <c r="H7801" s="28" t="s">
        <v>45</v>
      </c>
      <c r="I7801" s="28">
        <v>0.54</v>
      </c>
      <c r="J7801" s="28">
        <v>7.51</v>
      </c>
      <c r="K7801" s="28">
        <v>273.46</v>
      </c>
      <c r="L7801" s="28">
        <v>6.75</v>
      </c>
      <c r="M7801" s="28" t="s">
        <v>48</v>
      </c>
      <c r="N7801" s="28">
        <v>73.66</v>
      </c>
    </row>
    <row r="7802">
      <c r="A7802" s="28">
        <v>7801.0</v>
      </c>
      <c r="B7802" s="28">
        <v>23.0</v>
      </c>
      <c r="C7802" s="28" t="s">
        <v>49</v>
      </c>
      <c r="D7802" s="28">
        <v>6.28</v>
      </c>
      <c r="E7802" s="28">
        <v>6.49</v>
      </c>
      <c r="F7802" s="28">
        <v>6.03</v>
      </c>
      <c r="G7802" s="28">
        <v>91.23</v>
      </c>
      <c r="H7802" s="28" t="s">
        <v>47</v>
      </c>
      <c r="I7802" s="28">
        <v>4.33</v>
      </c>
      <c r="J7802" s="28">
        <v>7.45</v>
      </c>
      <c r="K7802" s="28">
        <v>233.62</v>
      </c>
      <c r="L7802" s="28">
        <v>12.05</v>
      </c>
      <c r="M7802" s="28" t="s">
        <v>46</v>
      </c>
      <c r="N7802" s="28">
        <v>59.53</v>
      </c>
    </row>
    <row r="7803">
      <c r="A7803" s="28">
        <v>7802.0</v>
      </c>
      <c r="B7803" s="28">
        <v>19.0</v>
      </c>
      <c r="C7803" s="28" t="s">
        <v>49</v>
      </c>
      <c r="D7803" s="28">
        <v>3.28</v>
      </c>
      <c r="E7803" s="28">
        <v>7.99</v>
      </c>
      <c r="F7803" s="28">
        <v>7.8</v>
      </c>
      <c r="G7803" s="28">
        <v>79.6</v>
      </c>
      <c r="H7803" s="28" t="s">
        <v>45</v>
      </c>
      <c r="I7803" s="28">
        <v>4.39</v>
      </c>
      <c r="J7803" s="28">
        <v>8.11</v>
      </c>
      <c r="K7803" s="28">
        <v>281.71</v>
      </c>
      <c r="L7803" s="28">
        <v>8.82</v>
      </c>
      <c r="M7803" s="28" t="s">
        <v>48</v>
      </c>
      <c r="N7803" s="28">
        <v>87.07</v>
      </c>
    </row>
    <row r="7804">
      <c r="A7804" s="28">
        <v>7803.0</v>
      </c>
      <c r="B7804" s="28">
        <v>23.0</v>
      </c>
      <c r="C7804" s="28" t="s">
        <v>44</v>
      </c>
      <c r="D7804" s="28">
        <v>5.48</v>
      </c>
      <c r="E7804" s="28">
        <v>5.96</v>
      </c>
      <c r="F7804" s="28">
        <v>4.03</v>
      </c>
      <c r="G7804" s="28">
        <v>98.03</v>
      </c>
      <c r="H7804" s="28" t="s">
        <v>47</v>
      </c>
      <c r="I7804" s="28">
        <v>0.37</v>
      </c>
      <c r="J7804" s="28">
        <v>8.52</v>
      </c>
      <c r="K7804" s="28">
        <v>240.61</v>
      </c>
      <c r="L7804" s="28">
        <v>15.39</v>
      </c>
      <c r="M7804" s="28" t="s">
        <v>46</v>
      </c>
      <c r="N7804" s="28">
        <v>58.01</v>
      </c>
    </row>
    <row r="7805">
      <c r="A7805" s="28">
        <v>7804.0</v>
      </c>
      <c r="B7805" s="28">
        <v>21.0</v>
      </c>
      <c r="C7805" s="28" t="s">
        <v>44</v>
      </c>
      <c r="D7805" s="28">
        <v>4.82</v>
      </c>
      <c r="E7805" s="28">
        <v>1.54</v>
      </c>
      <c r="F7805" s="28">
        <v>7.39</v>
      </c>
      <c r="G7805" s="28">
        <v>92.67</v>
      </c>
      <c r="H7805" s="28" t="s">
        <v>45</v>
      </c>
      <c r="I7805" s="28">
        <v>3.32</v>
      </c>
      <c r="J7805" s="28">
        <v>8.58</v>
      </c>
      <c r="K7805" s="28">
        <v>280.85</v>
      </c>
      <c r="L7805" s="28">
        <v>11.81</v>
      </c>
      <c r="M7805" s="28" t="s">
        <v>48</v>
      </c>
      <c r="N7805" s="28">
        <v>49.18</v>
      </c>
    </row>
    <row r="7806">
      <c r="A7806" s="28">
        <v>7805.0</v>
      </c>
      <c r="B7806" s="28">
        <v>20.0</v>
      </c>
      <c r="C7806" s="28" t="s">
        <v>49</v>
      </c>
      <c r="D7806" s="28">
        <v>7.81</v>
      </c>
      <c r="E7806" s="28">
        <v>7.35</v>
      </c>
      <c r="F7806" s="28">
        <v>6.45</v>
      </c>
      <c r="G7806" s="28">
        <v>68.45</v>
      </c>
      <c r="H7806" s="28" t="s">
        <v>51</v>
      </c>
      <c r="I7806" s="28">
        <v>0.81</v>
      </c>
      <c r="J7806" s="28">
        <v>12.57</v>
      </c>
      <c r="K7806" s="28">
        <v>234.19</v>
      </c>
      <c r="L7806" s="28">
        <v>17.78</v>
      </c>
      <c r="M7806" s="28" t="s">
        <v>46</v>
      </c>
      <c r="N7806" s="28">
        <v>49.5830288224133</v>
      </c>
    </row>
    <row r="7807">
      <c r="A7807" s="28">
        <v>7806.0</v>
      </c>
      <c r="B7807" s="28">
        <v>19.0</v>
      </c>
      <c r="C7807" s="28" t="s">
        <v>44</v>
      </c>
      <c r="D7807" s="28">
        <v>7.5</v>
      </c>
      <c r="E7807" s="28">
        <v>4.45</v>
      </c>
      <c r="F7807" s="28">
        <v>5.88</v>
      </c>
      <c r="G7807" s="28">
        <v>91.44</v>
      </c>
      <c r="H7807" s="28" t="s">
        <v>51</v>
      </c>
      <c r="I7807" s="28">
        <v>3.23</v>
      </c>
      <c r="J7807" s="28">
        <v>11.23</v>
      </c>
      <c r="K7807" s="28">
        <v>233.13</v>
      </c>
      <c r="L7807" s="28">
        <v>15.82</v>
      </c>
      <c r="M7807" s="28" t="s">
        <v>46</v>
      </c>
      <c r="N7807" s="28">
        <v>42.0685245549054</v>
      </c>
    </row>
    <row r="7808">
      <c r="A7808" s="28">
        <v>7807.0</v>
      </c>
      <c r="B7808" s="28">
        <v>19.0</v>
      </c>
      <c r="C7808" s="28" t="s">
        <v>49</v>
      </c>
      <c r="D7808" s="28">
        <v>3.42</v>
      </c>
      <c r="E7808" s="28">
        <v>3.88</v>
      </c>
      <c r="F7808" s="28">
        <v>5.7</v>
      </c>
      <c r="G7808" s="28">
        <v>80.24</v>
      </c>
      <c r="H7808" s="28" t="s">
        <v>51</v>
      </c>
      <c r="I7808" s="28">
        <v>4.54</v>
      </c>
      <c r="J7808" s="28">
        <v>4.73</v>
      </c>
      <c r="K7808" s="28">
        <v>268.42</v>
      </c>
      <c r="L7808" s="28">
        <v>7.56</v>
      </c>
      <c r="M7808" s="28" t="s">
        <v>48</v>
      </c>
      <c r="N7808" s="28">
        <v>59.62</v>
      </c>
    </row>
    <row r="7809">
      <c r="A7809" s="28">
        <v>7808.0</v>
      </c>
      <c r="B7809" s="28">
        <v>19.0</v>
      </c>
      <c r="C7809" s="28" t="s">
        <v>49</v>
      </c>
      <c r="D7809" s="28">
        <v>5.79</v>
      </c>
      <c r="E7809" s="28">
        <v>9.93</v>
      </c>
      <c r="F7809" s="28">
        <v>4.86</v>
      </c>
      <c r="G7809" s="28">
        <v>70.15</v>
      </c>
      <c r="H7809" s="28" t="s">
        <v>45</v>
      </c>
      <c r="I7809" s="28">
        <v>1.3</v>
      </c>
      <c r="J7809" s="28">
        <v>10.43</v>
      </c>
      <c r="K7809" s="28">
        <v>237.31</v>
      </c>
      <c r="L7809" s="28">
        <v>13.9</v>
      </c>
      <c r="M7809" s="28" t="s">
        <v>50</v>
      </c>
      <c r="N7809" s="28">
        <v>83.5177568166582</v>
      </c>
    </row>
    <row r="7810">
      <c r="A7810" s="28">
        <v>7809.0</v>
      </c>
      <c r="B7810" s="28">
        <v>24.0</v>
      </c>
      <c r="C7810" s="28" t="s">
        <v>49</v>
      </c>
      <c r="D7810" s="28">
        <v>6.64</v>
      </c>
      <c r="E7810" s="28">
        <v>6.31</v>
      </c>
      <c r="F7810" s="28">
        <v>5.67</v>
      </c>
      <c r="G7810" s="28">
        <v>74.53</v>
      </c>
      <c r="H7810" s="28" t="s">
        <v>45</v>
      </c>
      <c r="I7810" s="28">
        <v>1.74</v>
      </c>
      <c r="J7810" s="28">
        <v>11.57</v>
      </c>
      <c r="K7810" s="28">
        <v>243.81</v>
      </c>
      <c r="L7810" s="28">
        <v>16.95</v>
      </c>
      <c r="M7810" s="28" t="s">
        <v>46</v>
      </c>
      <c r="N7810" s="28">
        <v>57.6</v>
      </c>
    </row>
    <row r="7811">
      <c r="A7811" s="28">
        <v>7810.0</v>
      </c>
      <c r="B7811" s="28">
        <v>19.0</v>
      </c>
      <c r="C7811" s="28" t="s">
        <v>49</v>
      </c>
      <c r="D7811" s="28">
        <v>7.19</v>
      </c>
      <c r="E7811" s="28">
        <v>7.4</v>
      </c>
      <c r="F7811" s="28">
        <v>5.96</v>
      </c>
      <c r="G7811" s="28">
        <v>98.89</v>
      </c>
      <c r="H7811" s="28" t="s">
        <v>47</v>
      </c>
      <c r="I7811" s="28">
        <v>3.98</v>
      </c>
      <c r="J7811" s="28">
        <v>10.5</v>
      </c>
      <c r="K7811" s="28">
        <v>235.09</v>
      </c>
      <c r="L7811" s="28">
        <v>14.97</v>
      </c>
      <c r="M7811" s="28" t="s">
        <v>50</v>
      </c>
      <c r="N7811" s="28">
        <v>61.3250796595425</v>
      </c>
    </row>
    <row r="7812">
      <c r="A7812" s="28">
        <v>7811.0</v>
      </c>
      <c r="B7812" s="28">
        <v>24.0</v>
      </c>
      <c r="C7812" s="28" t="s">
        <v>49</v>
      </c>
      <c r="D7812" s="28">
        <v>0.55</v>
      </c>
      <c r="E7812" s="28">
        <v>5.74</v>
      </c>
      <c r="F7812" s="28">
        <v>6.19</v>
      </c>
      <c r="G7812" s="28">
        <v>79.36</v>
      </c>
      <c r="H7812" s="28" t="s">
        <v>45</v>
      </c>
      <c r="I7812" s="28">
        <v>3.68</v>
      </c>
      <c r="J7812" s="28">
        <v>3.75</v>
      </c>
      <c r="K7812" s="28">
        <v>300.57</v>
      </c>
      <c r="L7812" s="28">
        <v>1.08</v>
      </c>
      <c r="M7812" s="28" t="s">
        <v>48</v>
      </c>
      <c r="N7812" s="28">
        <v>94.5555537690299</v>
      </c>
    </row>
    <row r="7813">
      <c r="A7813" s="28">
        <v>7812.0</v>
      </c>
      <c r="B7813" s="28">
        <v>21.0</v>
      </c>
      <c r="C7813" s="28" t="s">
        <v>49</v>
      </c>
      <c r="D7813" s="28">
        <v>2.42</v>
      </c>
      <c r="E7813" s="28">
        <v>7.93</v>
      </c>
      <c r="F7813" s="28">
        <v>7.36</v>
      </c>
      <c r="G7813" s="28">
        <v>88.78</v>
      </c>
      <c r="H7813" s="28" t="s">
        <v>51</v>
      </c>
      <c r="I7813" s="28">
        <v>2.04</v>
      </c>
      <c r="J7813" s="28">
        <v>4.68</v>
      </c>
      <c r="K7813" s="28">
        <v>290.42</v>
      </c>
      <c r="L7813" s="28">
        <v>5.08</v>
      </c>
      <c r="M7813" s="28" t="s">
        <v>48</v>
      </c>
      <c r="N7813" s="28">
        <v>91.71</v>
      </c>
    </row>
    <row r="7814">
      <c r="A7814" s="28">
        <v>7813.0</v>
      </c>
      <c r="B7814" s="28">
        <v>22.0</v>
      </c>
      <c r="C7814" s="28" t="s">
        <v>49</v>
      </c>
      <c r="D7814" s="28">
        <v>2.56</v>
      </c>
      <c r="E7814" s="28">
        <v>7.77</v>
      </c>
      <c r="F7814" s="28">
        <v>6.27</v>
      </c>
      <c r="G7814" s="28">
        <v>79.08</v>
      </c>
      <c r="H7814" s="28" t="s">
        <v>47</v>
      </c>
      <c r="I7814" s="28">
        <v>4.24</v>
      </c>
      <c r="J7814" s="28">
        <v>6.78</v>
      </c>
      <c r="K7814" s="28">
        <v>288.77</v>
      </c>
      <c r="L7814" s="28">
        <v>7.06</v>
      </c>
      <c r="M7814" s="28" t="s">
        <v>48</v>
      </c>
      <c r="N7814" s="28">
        <v>76.52</v>
      </c>
    </row>
    <row r="7815">
      <c r="A7815" s="28">
        <v>7814.0</v>
      </c>
      <c r="B7815" s="28">
        <v>18.0</v>
      </c>
      <c r="C7815" s="28" t="s">
        <v>44</v>
      </c>
      <c r="D7815" s="28">
        <v>3.48</v>
      </c>
      <c r="E7815" s="28">
        <v>6.91</v>
      </c>
      <c r="F7815" s="28">
        <v>7.98</v>
      </c>
      <c r="G7815" s="28">
        <v>74.86</v>
      </c>
      <c r="H7815" s="28" t="s">
        <v>47</v>
      </c>
      <c r="I7815" s="28">
        <v>4.6</v>
      </c>
      <c r="J7815" s="28">
        <v>8.89</v>
      </c>
      <c r="K7815" s="28">
        <v>285.62</v>
      </c>
      <c r="L7815" s="28">
        <v>9.62</v>
      </c>
      <c r="M7815" s="28" t="s">
        <v>48</v>
      </c>
      <c r="N7815" s="28">
        <v>84.46</v>
      </c>
    </row>
    <row r="7816">
      <c r="A7816" s="28">
        <v>7815.0</v>
      </c>
      <c r="B7816" s="28">
        <v>23.0</v>
      </c>
      <c r="C7816" s="28" t="s">
        <v>49</v>
      </c>
      <c r="D7816" s="28">
        <v>1.35</v>
      </c>
      <c r="E7816" s="28">
        <v>9.98</v>
      </c>
      <c r="F7816" s="28">
        <v>7.2</v>
      </c>
      <c r="G7816" s="28">
        <v>91.86</v>
      </c>
      <c r="H7816" s="28" t="s">
        <v>45</v>
      </c>
      <c r="I7816" s="28">
        <v>2.26</v>
      </c>
      <c r="J7816" s="28">
        <v>5.63</v>
      </c>
      <c r="K7816" s="28">
        <v>324.86</v>
      </c>
      <c r="L7816" s="28">
        <v>4.82</v>
      </c>
      <c r="M7816" s="28" t="s">
        <v>48</v>
      </c>
      <c r="N7816" s="28">
        <v>100.0</v>
      </c>
    </row>
    <row r="7817">
      <c r="A7817" s="28">
        <v>7816.0</v>
      </c>
      <c r="B7817" s="28">
        <v>18.0</v>
      </c>
      <c r="C7817" s="28" t="s">
        <v>44</v>
      </c>
      <c r="D7817" s="28">
        <v>3.97</v>
      </c>
      <c r="E7817" s="28">
        <v>5.14</v>
      </c>
      <c r="F7817" s="28">
        <v>4.95</v>
      </c>
      <c r="G7817" s="28">
        <v>93.93</v>
      </c>
      <c r="H7817" s="28" t="s">
        <v>51</v>
      </c>
      <c r="I7817" s="28">
        <v>0.2</v>
      </c>
      <c r="J7817" s="28">
        <v>8.83</v>
      </c>
      <c r="K7817" s="28">
        <v>251.56</v>
      </c>
      <c r="L7817" s="28">
        <v>8.39</v>
      </c>
      <c r="M7817" s="28" t="s">
        <v>48</v>
      </c>
      <c r="N7817" s="28">
        <v>63.46</v>
      </c>
    </row>
    <row r="7818">
      <c r="A7818" s="28">
        <v>7817.0</v>
      </c>
      <c r="B7818" s="28">
        <v>16.0</v>
      </c>
      <c r="C7818" s="28" t="s">
        <v>44</v>
      </c>
      <c r="D7818" s="28">
        <v>5.31</v>
      </c>
      <c r="E7818" s="28">
        <v>7.36</v>
      </c>
      <c r="F7818" s="28">
        <v>5.39</v>
      </c>
      <c r="G7818" s="28">
        <v>62.88</v>
      </c>
      <c r="H7818" s="28" t="s">
        <v>51</v>
      </c>
      <c r="I7818" s="28">
        <v>2.55</v>
      </c>
      <c r="J7818" s="28">
        <v>10.5</v>
      </c>
      <c r="K7818" s="28">
        <v>264.29</v>
      </c>
      <c r="L7818" s="28">
        <v>13.04</v>
      </c>
      <c r="M7818" s="28" t="s">
        <v>50</v>
      </c>
      <c r="N7818" s="28">
        <v>72.2266299330787</v>
      </c>
    </row>
    <row r="7819">
      <c r="A7819" s="28">
        <v>7818.0</v>
      </c>
      <c r="B7819" s="28">
        <v>20.0</v>
      </c>
      <c r="C7819" s="28" t="s">
        <v>44</v>
      </c>
      <c r="D7819" s="28">
        <v>3.98</v>
      </c>
      <c r="E7819" s="28">
        <v>8.18</v>
      </c>
      <c r="F7819" s="28">
        <v>4.4</v>
      </c>
      <c r="G7819" s="28">
        <v>71.16</v>
      </c>
      <c r="H7819" s="28" t="s">
        <v>45</v>
      </c>
      <c r="I7819" s="28">
        <v>3.7</v>
      </c>
      <c r="J7819" s="28">
        <v>6.11</v>
      </c>
      <c r="K7819" s="28">
        <v>265.28</v>
      </c>
      <c r="L7819" s="28">
        <v>10.39</v>
      </c>
      <c r="M7819" s="28" t="s">
        <v>50</v>
      </c>
      <c r="N7819" s="28">
        <v>74.9</v>
      </c>
    </row>
    <row r="7820">
      <c r="A7820" s="28">
        <v>7819.0</v>
      </c>
      <c r="B7820" s="28">
        <v>17.0</v>
      </c>
      <c r="C7820" s="28" t="s">
        <v>44</v>
      </c>
      <c r="D7820" s="28">
        <v>5.33</v>
      </c>
      <c r="E7820" s="28">
        <v>4.38</v>
      </c>
      <c r="F7820" s="28">
        <v>8.73</v>
      </c>
      <c r="G7820" s="28">
        <v>80.31</v>
      </c>
      <c r="H7820" s="28" t="s">
        <v>45</v>
      </c>
      <c r="I7820" s="28">
        <v>1.1</v>
      </c>
      <c r="J7820" s="28">
        <v>8.34</v>
      </c>
      <c r="K7820" s="28">
        <v>260.26</v>
      </c>
      <c r="L7820" s="28">
        <v>14.71</v>
      </c>
      <c r="M7820" s="28" t="s">
        <v>46</v>
      </c>
      <c r="N7820" s="28">
        <v>58.03</v>
      </c>
    </row>
    <row r="7821">
      <c r="A7821" s="28">
        <v>7820.0</v>
      </c>
      <c r="B7821" s="28">
        <v>21.0</v>
      </c>
      <c r="C7821" s="28" t="s">
        <v>49</v>
      </c>
      <c r="D7821" s="28">
        <v>0.53</v>
      </c>
      <c r="E7821" s="28">
        <v>5.11</v>
      </c>
      <c r="F7821" s="28">
        <v>8.43</v>
      </c>
      <c r="G7821" s="28">
        <v>72.66</v>
      </c>
      <c r="H7821" s="28" t="s">
        <v>45</v>
      </c>
      <c r="I7821" s="28">
        <v>0.5</v>
      </c>
      <c r="J7821" s="28">
        <v>3.71</v>
      </c>
      <c r="K7821" s="28">
        <v>314.95</v>
      </c>
      <c r="L7821" s="28">
        <v>4.62</v>
      </c>
      <c r="M7821" s="28" t="s">
        <v>48</v>
      </c>
      <c r="N7821" s="28">
        <v>89.47</v>
      </c>
    </row>
    <row r="7822">
      <c r="A7822" s="28">
        <v>7821.0</v>
      </c>
      <c r="B7822" s="28">
        <v>24.0</v>
      </c>
      <c r="C7822" s="28" t="s">
        <v>49</v>
      </c>
      <c r="D7822" s="28">
        <v>7.01</v>
      </c>
      <c r="E7822" s="28">
        <v>9.72</v>
      </c>
      <c r="F7822" s="28">
        <v>4.42</v>
      </c>
      <c r="G7822" s="28">
        <v>91.34</v>
      </c>
      <c r="H7822" s="28" t="s">
        <v>51</v>
      </c>
      <c r="I7822" s="28">
        <v>1.43</v>
      </c>
      <c r="J7822" s="28">
        <v>10.8</v>
      </c>
      <c r="K7822" s="28">
        <v>240.88</v>
      </c>
      <c r="L7822" s="28">
        <v>15.79</v>
      </c>
      <c r="M7822" s="28" t="s">
        <v>50</v>
      </c>
      <c r="N7822" s="28">
        <v>64.357208641373</v>
      </c>
    </row>
    <row r="7823">
      <c r="A7823" s="28">
        <v>7822.0</v>
      </c>
      <c r="B7823" s="28">
        <v>16.0</v>
      </c>
      <c r="C7823" s="28" t="s">
        <v>44</v>
      </c>
      <c r="D7823" s="28">
        <v>7.51</v>
      </c>
      <c r="E7823" s="28">
        <v>1.29</v>
      </c>
      <c r="F7823" s="28">
        <v>6.87</v>
      </c>
      <c r="G7823" s="28">
        <v>64.59</v>
      </c>
      <c r="H7823" s="28" t="s">
        <v>47</v>
      </c>
      <c r="I7823" s="28">
        <v>0.06</v>
      </c>
      <c r="J7823" s="28">
        <v>8.76</v>
      </c>
      <c r="K7823" s="28">
        <v>217.45</v>
      </c>
      <c r="L7823" s="28">
        <v>15.33</v>
      </c>
      <c r="M7823" s="28" t="s">
        <v>46</v>
      </c>
      <c r="N7823" s="28">
        <v>12.96</v>
      </c>
    </row>
    <row r="7824">
      <c r="A7824" s="28">
        <v>7823.0</v>
      </c>
      <c r="B7824" s="28">
        <v>19.0</v>
      </c>
      <c r="C7824" s="28" t="s">
        <v>44</v>
      </c>
      <c r="D7824" s="28">
        <v>4.94</v>
      </c>
      <c r="E7824" s="28">
        <v>4.02</v>
      </c>
      <c r="F7824" s="28">
        <v>8.8</v>
      </c>
      <c r="G7824" s="28">
        <v>91.91</v>
      </c>
      <c r="H7824" s="28" t="s">
        <v>47</v>
      </c>
      <c r="I7824" s="28">
        <v>3.58</v>
      </c>
      <c r="J7824" s="28">
        <v>8.88</v>
      </c>
      <c r="K7824" s="28">
        <v>270.42</v>
      </c>
      <c r="L7824" s="28">
        <v>14.34</v>
      </c>
      <c r="M7824" s="28" t="s">
        <v>48</v>
      </c>
      <c r="N7824" s="28">
        <v>70.58</v>
      </c>
    </row>
    <row r="7825">
      <c r="A7825" s="28">
        <v>7824.0</v>
      </c>
      <c r="B7825" s="28">
        <v>16.0</v>
      </c>
      <c r="C7825" s="28" t="s">
        <v>49</v>
      </c>
      <c r="D7825" s="28">
        <v>7.05</v>
      </c>
      <c r="E7825" s="28">
        <v>5.38</v>
      </c>
      <c r="F7825" s="28">
        <v>7.74</v>
      </c>
      <c r="G7825" s="28">
        <v>84.72</v>
      </c>
      <c r="H7825" s="28" t="s">
        <v>47</v>
      </c>
      <c r="I7825" s="28">
        <v>0.73</v>
      </c>
      <c r="J7825" s="28">
        <v>8.49</v>
      </c>
      <c r="K7825" s="28">
        <v>235.81</v>
      </c>
      <c r="L7825" s="28">
        <v>14.6</v>
      </c>
      <c r="M7825" s="28" t="s">
        <v>46</v>
      </c>
      <c r="N7825" s="28">
        <v>52.65</v>
      </c>
    </row>
    <row r="7826">
      <c r="A7826" s="28">
        <v>7825.0</v>
      </c>
      <c r="B7826" s="28">
        <v>16.0</v>
      </c>
      <c r="C7826" s="28" t="s">
        <v>49</v>
      </c>
      <c r="D7826" s="28">
        <v>1.05</v>
      </c>
      <c r="E7826" s="28">
        <v>1.01</v>
      </c>
      <c r="F7826" s="28">
        <v>6.46</v>
      </c>
      <c r="G7826" s="28">
        <v>71.57</v>
      </c>
      <c r="H7826" s="28" t="s">
        <v>51</v>
      </c>
      <c r="I7826" s="28">
        <v>3.62</v>
      </c>
      <c r="J7826" s="28">
        <v>6.08</v>
      </c>
      <c r="K7826" s="28">
        <v>321.32</v>
      </c>
      <c r="L7826" s="28">
        <v>6.35</v>
      </c>
      <c r="M7826" s="28" t="s">
        <v>48</v>
      </c>
      <c r="N7826" s="28">
        <v>56.47</v>
      </c>
    </row>
    <row r="7827">
      <c r="A7827" s="28">
        <v>7826.0</v>
      </c>
      <c r="B7827" s="28">
        <v>23.0</v>
      </c>
      <c r="C7827" s="28" t="s">
        <v>49</v>
      </c>
      <c r="D7827" s="28">
        <v>6.38</v>
      </c>
      <c r="E7827" s="28">
        <v>9.09</v>
      </c>
      <c r="F7827" s="28">
        <v>5.21</v>
      </c>
      <c r="G7827" s="28">
        <v>73.78</v>
      </c>
      <c r="H7827" s="28" t="s">
        <v>47</v>
      </c>
      <c r="I7827" s="28">
        <v>1.17</v>
      </c>
      <c r="J7827" s="28">
        <v>12.2</v>
      </c>
      <c r="K7827" s="28">
        <v>259.36</v>
      </c>
      <c r="L7827" s="28">
        <v>15.61</v>
      </c>
      <c r="M7827" s="28" t="s">
        <v>50</v>
      </c>
      <c r="N7827" s="28">
        <v>71.3877752712991</v>
      </c>
    </row>
    <row r="7828">
      <c r="A7828" s="28">
        <v>7827.0</v>
      </c>
      <c r="B7828" s="28">
        <v>17.0</v>
      </c>
      <c r="C7828" s="28" t="s">
        <v>44</v>
      </c>
      <c r="D7828" s="28">
        <v>0.95</v>
      </c>
      <c r="E7828" s="28">
        <v>3.58</v>
      </c>
      <c r="F7828" s="28">
        <v>5.4</v>
      </c>
      <c r="G7828" s="28">
        <v>67.32</v>
      </c>
      <c r="H7828" s="28" t="s">
        <v>51</v>
      </c>
      <c r="I7828" s="28">
        <v>4.96</v>
      </c>
      <c r="J7828" s="28">
        <v>3.4</v>
      </c>
      <c r="K7828" s="28">
        <v>310.97</v>
      </c>
      <c r="L7828" s="28">
        <v>-1.67</v>
      </c>
      <c r="M7828" s="28" t="s">
        <v>48</v>
      </c>
      <c r="N7828" s="28">
        <v>63.16</v>
      </c>
    </row>
    <row r="7829">
      <c r="A7829" s="28">
        <v>7828.0</v>
      </c>
      <c r="B7829" s="28">
        <v>16.0</v>
      </c>
      <c r="C7829" s="28" t="s">
        <v>49</v>
      </c>
      <c r="D7829" s="28">
        <v>3.26</v>
      </c>
      <c r="E7829" s="28">
        <v>3.32</v>
      </c>
      <c r="F7829" s="28">
        <v>7.68</v>
      </c>
      <c r="G7829" s="28">
        <v>70.1</v>
      </c>
      <c r="H7829" s="28" t="s">
        <v>51</v>
      </c>
      <c r="I7829" s="28">
        <v>2.66</v>
      </c>
      <c r="J7829" s="28">
        <v>6.79</v>
      </c>
      <c r="K7829" s="28">
        <v>290.78</v>
      </c>
      <c r="L7829" s="28">
        <v>9.61</v>
      </c>
      <c r="M7829" s="28" t="s">
        <v>48</v>
      </c>
      <c r="N7829" s="28">
        <v>58.5</v>
      </c>
    </row>
    <row r="7830">
      <c r="A7830" s="28">
        <v>7829.0</v>
      </c>
      <c r="B7830" s="28">
        <v>23.0</v>
      </c>
      <c r="C7830" s="28" t="s">
        <v>49</v>
      </c>
      <c r="D7830" s="28">
        <v>2.59</v>
      </c>
      <c r="E7830" s="28">
        <v>8.38</v>
      </c>
      <c r="F7830" s="28">
        <v>7.9</v>
      </c>
      <c r="G7830" s="28">
        <v>88.69</v>
      </c>
      <c r="H7830" s="28" t="s">
        <v>47</v>
      </c>
      <c r="I7830" s="28">
        <v>0.21</v>
      </c>
      <c r="J7830" s="28">
        <v>7.71</v>
      </c>
      <c r="K7830" s="28">
        <v>297.95</v>
      </c>
      <c r="L7830" s="28">
        <v>9.67</v>
      </c>
      <c r="M7830" s="28" t="s">
        <v>48</v>
      </c>
      <c r="N7830" s="28">
        <v>106.25856837002</v>
      </c>
    </row>
    <row r="7831">
      <c r="A7831" s="28">
        <v>7830.0</v>
      </c>
      <c r="B7831" s="28">
        <v>19.0</v>
      </c>
      <c r="C7831" s="28" t="s">
        <v>44</v>
      </c>
      <c r="D7831" s="28">
        <v>4.68</v>
      </c>
      <c r="E7831" s="28">
        <v>3.5</v>
      </c>
      <c r="F7831" s="28">
        <v>6.64</v>
      </c>
      <c r="G7831" s="28">
        <v>75.04</v>
      </c>
      <c r="H7831" s="28" t="s">
        <v>45</v>
      </c>
      <c r="I7831" s="28">
        <v>3.86</v>
      </c>
      <c r="J7831" s="28">
        <v>7.25</v>
      </c>
      <c r="K7831" s="28">
        <v>277.23</v>
      </c>
      <c r="L7831" s="28">
        <v>9.99</v>
      </c>
      <c r="M7831" s="28" t="s">
        <v>48</v>
      </c>
      <c r="N7831" s="28">
        <v>47.23</v>
      </c>
    </row>
    <row r="7832">
      <c r="A7832" s="28">
        <v>7831.0</v>
      </c>
      <c r="B7832" s="28">
        <v>18.0</v>
      </c>
      <c r="C7832" s="28" t="s">
        <v>44</v>
      </c>
      <c r="D7832" s="28">
        <v>2.41</v>
      </c>
      <c r="E7832" s="28">
        <v>6.92</v>
      </c>
      <c r="F7832" s="28">
        <v>4.6</v>
      </c>
      <c r="G7832" s="28">
        <v>87.5</v>
      </c>
      <c r="H7832" s="28" t="s">
        <v>45</v>
      </c>
      <c r="I7832" s="28">
        <v>2.05</v>
      </c>
      <c r="J7832" s="28">
        <v>4.2</v>
      </c>
      <c r="K7832" s="28">
        <v>303.74</v>
      </c>
      <c r="L7832" s="28">
        <v>3.4</v>
      </c>
      <c r="M7832" s="28" t="s">
        <v>48</v>
      </c>
      <c r="N7832" s="28">
        <v>86.32</v>
      </c>
    </row>
    <row r="7833">
      <c r="A7833" s="28">
        <v>7832.0</v>
      </c>
      <c r="B7833" s="28">
        <v>19.0</v>
      </c>
      <c r="C7833" s="28" t="s">
        <v>44</v>
      </c>
      <c r="D7833" s="28">
        <v>5.1</v>
      </c>
      <c r="E7833" s="28">
        <v>8.39</v>
      </c>
      <c r="F7833" s="28">
        <v>8.67</v>
      </c>
      <c r="G7833" s="28">
        <v>80.56</v>
      </c>
      <c r="H7833" s="28" t="s">
        <v>47</v>
      </c>
      <c r="I7833" s="28">
        <v>3.04</v>
      </c>
      <c r="J7833" s="28">
        <v>9.8</v>
      </c>
      <c r="K7833" s="28">
        <v>247.16</v>
      </c>
      <c r="L7833" s="28">
        <v>15.59</v>
      </c>
      <c r="M7833" s="28" t="s">
        <v>46</v>
      </c>
      <c r="N7833" s="28">
        <v>110.549791441293</v>
      </c>
    </row>
    <row r="7834">
      <c r="A7834" s="28">
        <v>7833.0</v>
      </c>
      <c r="B7834" s="28">
        <v>20.0</v>
      </c>
      <c r="C7834" s="28" t="s">
        <v>44</v>
      </c>
      <c r="D7834" s="28">
        <v>2.94</v>
      </c>
      <c r="E7834" s="28">
        <v>8.13</v>
      </c>
      <c r="F7834" s="28">
        <v>8.22</v>
      </c>
      <c r="G7834" s="28">
        <v>65.81</v>
      </c>
      <c r="H7834" s="28" t="s">
        <v>47</v>
      </c>
      <c r="I7834" s="28">
        <v>4.76</v>
      </c>
      <c r="J7834" s="28">
        <v>7.43</v>
      </c>
      <c r="K7834" s="28">
        <v>287.5</v>
      </c>
      <c r="L7834" s="28">
        <v>7.83</v>
      </c>
      <c r="M7834" s="28" t="s">
        <v>48</v>
      </c>
      <c r="N7834" s="28">
        <v>100.0</v>
      </c>
    </row>
    <row r="7835">
      <c r="A7835" s="28">
        <v>7834.0</v>
      </c>
      <c r="B7835" s="28">
        <v>16.0</v>
      </c>
      <c r="C7835" s="28" t="s">
        <v>52</v>
      </c>
      <c r="D7835" s="28">
        <v>6.89</v>
      </c>
      <c r="E7835" s="28">
        <v>8.04</v>
      </c>
      <c r="F7835" s="28">
        <v>4.7</v>
      </c>
      <c r="G7835" s="28">
        <v>79.96</v>
      </c>
      <c r="H7835" s="28" t="s">
        <v>45</v>
      </c>
      <c r="I7835" s="28">
        <v>2.59</v>
      </c>
      <c r="J7835" s="28">
        <v>10.74</v>
      </c>
      <c r="K7835" s="28">
        <v>223.44</v>
      </c>
      <c r="L7835" s="28">
        <v>15.02</v>
      </c>
      <c r="M7835" s="28" t="s">
        <v>50</v>
      </c>
      <c r="N7835" s="28">
        <v>61.9492576471872</v>
      </c>
    </row>
    <row r="7836">
      <c r="A7836" s="28">
        <v>7835.0</v>
      </c>
      <c r="B7836" s="28">
        <v>16.0</v>
      </c>
      <c r="C7836" s="28" t="s">
        <v>44</v>
      </c>
      <c r="D7836" s="28">
        <v>5.07</v>
      </c>
      <c r="E7836" s="28">
        <v>1.8</v>
      </c>
      <c r="F7836" s="28">
        <v>4.28</v>
      </c>
      <c r="G7836" s="28">
        <v>90.26</v>
      </c>
      <c r="H7836" s="28" t="s">
        <v>47</v>
      </c>
      <c r="I7836" s="28">
        <v>4.02</v>
      </c>
      <c r="J7836" s="28">
        <v>10.79</v>
      </c>
      <c r="K7836" s="28">
        <v>253.94</v>
      </c>
      <c r="L7836" s="28">
        <v>13.9</v>
      </c>
      <c r="M7836" s="28" t="s">
        <v>46</v>
      </c>
      <c r="N7836" s="28">
        <v>38.29</v>
      </c>
    </row>
    <row r="7837">
      <c r="A7837" s="28">
        <v>7836.0</v>
      </c>
      <c r="B7837" s="28">
        <v>18.0</v>
      </c>
      <c r="C7837" s="28" t="s">
        <v>44</v>
      </c>
      <c r="D7837" s="28">
        <v>1.72</v>
      </c>
      <c r="E7837" s="28">
        <v>1.72</v>
      </c>
      <c r="F7837" s="28">
        <v>6.68</v>
      </c>
      <c r="G7837" s="28">
        <v>71.91</v>
      </c>
      <c r="H7837" s="28" t="s">
        <v>51</v>
      </c>
      <c r="I7837" s="28">
        <v>1.51</v>
      </c>
      <c r="J7837" s="28">
        <v>7.5</v>
      </c>
      <c r="K7837" s="28">
        <v>294.55</v>
      </c>
      <c r="L7837" s="28">
        <v>11.8</v>
      </c>
      <c r="M7837" s="28" t="s">
        <v>48</v>
      </c>
      <c r="N7837" s="28">
        <v>52.77</v>
      </c>
    </row>
    <row r="7838">
      <c r="A7838" s="28">
        <v>7837.0</v>
      </c>
      <c r="B7838" s="28">
        <v>21.0</v>
      </c>
      <c r="C7838" s="28" t="s">
        <v>44</v>
      </c>
      <c r="D7838" s="28">
        <v>2.69</v>
      </c>
      <c r="E7838" s="28">
        <v>3.76</v>
      </c>
      <c r="F7838" s="28">
        <v>5.42</v>
      </c>
      <c r="G7838" s="28">
        <v>85.92</v>
      </c>
      <c r="H7838" s="28" t="s">
        <v>47</v>
      </c>
      <c r="I7838" s="28">
        <v>3.57</v>
      </c>
      <c r="J7838" s="28">
        <v>8.0</v>
      </c>
      <c r="K7838" s="28">
        <v>293.57</v>
      </c>
      <c r="L7838" s="28">
        <v>9.0</v>
      </c>
      <c r="M7838" s="28" t="s">
        <v>48</v>
      </c>
      <c r="N7838" s="28">
        <v>64.8</v>
      </c>
    </row>
    <row r="7839">
      <c r="A7839" s="28">
        <v>7838.0</v>
      </c>
      <c r="B7839" s="28">
        <v>16.0</v>
      </c>
      <c r="C7839" s="28" t="s">
        <v>44</v>
      </c>
      <c r="D7839" s="28">
        <v>6.78</v>
      </c>
      <c r="E7839" s="28">
        <v>1.32</v>
      </c>
      <c r="F7839" s="28">
        <v>5.42</v>
      </c>
      <c r="G7839" s="28">
        <v>67.96</v>
      </c>
      <c r="H7839" s="28" t="s">
        <v>45</v>
      </c>
      <c r="I7839" s="28">
        <v>0.5</v>
      </c>
      <c r="J7839" s="28">
        <v>9.25</v>
      </c>
      <c r="K7839" s="28">
        <v>236.34</v>
      </c>
      <c r="L7839" s="28">
        <v>15.15</v>
      </c>
      <c r="M7839" s="28" t="s">
        <v>46</v>
      </c>
      <c r="N7839" s="28">
        <v>14.1</v>
      </c>
    </row>
    <row r="7840">
      <c r="A7840" s="28">
        <v>7839.0</v>
      </c>
      <c r="B7840" s="28">
        <v>17.0</v>
      </c>
      <c r="C7840" s="28" t="s">
        <v>49</v>
      </c>
      <c r="D7840" s="28">
        <v>3.09</v>
      </c>
      <c r="E7840" s="28">
        <v>5.5</v>
      </c>
      <c r="F7840" s="28">
        <v>4.44</v>
      </c>
      <c r="G7840" s="28">
        <v>65.43</v>
      </c>
      <c r="H7840" s="28" t="s">
        <v>47</v>
      </c>
      <c r="I7840" s="28">
        <v>4.47</v>
      </c>
      <c r="J7840" s="28">
        <v>5.22</v>
      </c>
      <c r="K7840" s="28">
        <v>281.32</v>
      </c>
      <c r="L7840" s="28">
        <v>7.38</v>
      </c>
      <c r="M7840" s="28" t="s">
        <v>48</v>
      </c>
      <c r="N7840" s="28">
        <v>68.3530901201976</v>
      </c>
    </row>
    <row r="7841">
      <c r="A7841" s="28">
        <v>7840.0</v>
      </c>
      <c r="B7841" s="28">
        <v>22.0</v>
      </c>
      <c r="C7841" s="28" t="s">
        <v>44</v>
      </c>
      <c r="D7841" s="28">
        <v>4.29</v>
      </c>
      <c r="E7841" s="28">
        <v>4.55</v>
      </c>
      <c r="F7841" s="28">
        <v>8.77</v>
      </c>
      <c r="G7841" s="28">
        <v>74.41</v>
      </c>
      <c r="H7841" s="28" t="s">
        <v>47</v>
      </c>
      <c r="I7841" s="28">
        <v>1.0</v>
      </c>
      <c r="J7841" s="28">
        <v>9.47</v>
      </c>
      <c r="K7841" s="28">
        <v>278.51</v>
      </c>
      <c r="L7841" s="28">
        <v>14.48</v>
      </c>
      <c r="M7841" s="28" t="s">
        <v>48</v>
      </c>
      <c r="N7841" s="28">
        <v>70.58</v>
      </c>
    </row>
    <row r="7842">
      <c r="A7842" s="28">
        <v>7841.0</v>
      </c>
      <c r="B7842" s="28">
        <v>16.0</v>
      </c>
      <c r="C7842" s="28" t="s">
        <v>49</v>
      </c>
      <c r="D7842" s="28">
        <v>5.19</v>
      </c>
      <c r="E7842" s="28">
        <v>6.01</v>
      </c>
      <c r="F7842" s="28">
        <v>8.15</v>
      </c>
      <c r="G7842" s="28">
        <v>75.57</v>
      </c>
      <c r="H7842" s="28" t="s">
        <v>51</v>
      </c>
      <c r="I7842" s="28">
        <v>1.51</v>
      </c>
      <c r="J7842" s="28">
        <v>9.45</v>
      </c>
      <c r="K7842" s="28">
        <v>266.51</v>
      </c>
      <c r="L7842" s="28">
        <v>13.56</v>
      </c>
      <c r="M7842" s="28" t="s">
        <v>46</v>
      </c>
      <c r="N7842" s="28">
        <v>71.4</v>
      </c>
    </row>
    <row r="7843">
      <c r="A7843" s="28">
        <v>7842.0</v>
      </c>
      <c r="B7843" s="28">
        <v>22.0</v>
      </c>
      <c r="C7843" s="28" t="s">
        <v>44</v>
      </c>
      <c r="D7843" s="28">
        <v>2.78</v>
      </c>
      <c r="E7843" s="28">
        <v>3.69</v>
      </c>
      <c r="F7843" s="28">
        <v>4.57</v>
      </c>
      <c r="G7843" s="28">
        <v>90.44</v>
      </c>
      <c r="H7843" s="28" t="s">
        <v>47</v>
      </c>
      <c r="I7843" s="28">
        <v>4.79</v>
      </c>
      <c r="J7843" s="28">
        <v>5.76</v>
      </c>
      <c r="K7843" s="28">
        <v>289.4</v>
      </c>
      <c r="L7843" s="28">
        <v>8.78</v>
      </c>
      <c r="M7843" s="28" t="s">
        <v>48</v>
      </c>
      <c r="N7843" s="28">
        <v>62.47</v>
      </c>
    </row>
    <row r="7844">
      <c r="A7844" s="28">
        <v>7843.0</v>
      </c>
      <c r="B7844" s="28">
        <v>19.0</v>
      </c>
      <c r="C7844" s="28" t="s">
        <v>49</v>
      </c>
      <c r="D7844" s="28">
        <v>2.35</v>
      </c>
      <c r="E7844" s="28">
        <v>5.37</v>
      </c>
      <c r="F7844" s="28">
        <v>8.38</v>
      </c>
      <c r="G7844" s="28">
        <v>78.4</v>
      </c>
      <c r="H7844" s="28" t="s">
        <v>47</v>
      </c>
      <c r="I7844" s="28">
        <v>0.78</v>
      </c>
      <c r="J7844" s="28">
        <v>5.4</v>
      </c>
      <c r="K7844" s="28">
        <v>299.29</v>
      </c>
      <c r="L7844" s="28">
        <v>6.83</v>
      </c>
      <c r="M7844" s="28" t="s">
        <v>48</v>
      </c>
      <c r="N7844" s="28">
        <v>83.81</v>
      </c>
    </row>
    <row r="7845">
      <c r="A7845" s="28">
        <v>7844.0</v>
      </c>
      <c r="B7845" s="28">
        <v>21.0</v>
      </c>
      <c r="C7845" s="28" t="s">
        <v>49</v>
      </c>
      <c r="D7845" s="28">
        <v>3.8</v>
      </c>
      <c r="E7845" s="28">
        <v>4.01</v>
      </c>
      <c r="F7845" s="28">
        <v>7.41</v>
      </c>
      <c r="G7845" s="28">
        <v>63.25</v>
      </c>
      <c r="H7845" s="28" t="s">
        <v>51</v>
      </c>
      <c r="I7845" s="28">
        <v>1.27</v>
      </c>
      <c r="J7845" s="28">
        <v>9.07</v>
      </c>
      <c r="K7845" s="28">
        <v>280.86</v>
      </c>
      <c r="L7845" s="28">
        <v>11.31</v>
      </c>
      <c r="M7845" s="28" t="s">
        <v>48</v>
      </c>
      <c r="N7845" s="28">
        <v>60.57</v>
      </c>
    </row>
    <row r="7846">
      <c r="A7846" s="28">
        <v>7845.0</v>
      </c>
      <c r="B7846" s="28">
        <v>23.0</v>
      </c>
      <c r="C7846" s="28" t="s">
        <v>49</v>
      </c>
      <c r="D7846" s="28">
        <v>1.72</v>
      </c>
      <c r="E7846" s="28">
        <v>2.76</v>
      </c>
      <c r="F7846" s="28">
        <v>5.63</v>
      </c>
      <c r="G7846" s="28">
        <v>85.36</v>
      </c>
      <c r="H7846" s="28" t="s">
        <v>47</v>
      </c>
      <c r="I7846" s="28">
        <v>2.9</v>
      </c>
      <c r="J7846" s="28">
        <v>3.54</v>
      </c>
      <c r="K7846" s="28">
        <v>319.01</v>
      </c>
      <c r="L7846" s="28">
        <v>3.79</v>
      </c>
      <c r="M7846" s="28" t="s">
        <v>48</v>
      </c>
      <c r="N7846" s="28">
        <v>64.07</v>
      </c>
    </row>
    <row r="7847">
      <c r="A7847" s="28">
        <v>7846.0</v>
      </c>
      <c r="B7847" s="28">
        <v>24.0</v>
      </c>
      <c r="C7847" s="28" t="s">
        <v>49</v>
      </c>
      <c r="D7847" s="28">
        <v>2.27</v>
      </c>
      <c r="E7847" s="28">
        <v>6.84</v>
      </c>
      <c r="F7847" s="28">
        <v>8.36</v>
      </c>
      <c r="G7847" s="28">
        <v>78.77</v>
      </c>
      <c r="H7847" s="28" t="s">
        <v>47</v>
      </c>
      <c r="I7847" s="28">
        <v>4.9</v>
      </c>
      <c r="J7847" s="28">
        <v>7.99</v>
      </c>
      <c r="K7847" s="28">
        <v>290.67</v>
      </c>
      <c r="L7847" s="28">
        <v>7.74</v>
      </c>
      <c r="M7847" s="28" t="s">
        <v>48</v>
      </c>
      <c r="N7847" s="28">
        <v>88.05</v>
      </c>
    </row>
    <row r="7848">
      <c r="A7848" s="28">
        <v>7847.0</v>
      </c>
      <c r="B7848" s="28">
        <v>21.0</v>
      </c>
      <c r="C7848" s="28" t="s">
        <v>49</v>
      </c>
      <c r="D7848" s="28">
        <v>0.5</v>
      </c>
      <c r="E7848" s="28">
        <v>7.06</v>
      </c>
      <c r="F7848" s="28">
        <v>6.99</v>
      </c>
      <c r="G7848" s="28">
        <v>73.27</v>
      </c>
      <c r="H7848" s="28" t="s">
        <v>45</v>
      </c>
      <c r="I7848" s="28">
        <v>3.46</v>
      </c>
      <c r="J7848" s="28">
        <v>4.67</v>
      </c>
      <c r="K7848" s="28">
        <v>306.48</v>
      </c>
      <c r="L7848" s="28">
        <v>1.71</v>
      </c>
      <c r="M7848" s="28" t="s">
        <v>48</v>
      </c>
      <c r="N7848" s="28">
        <v>92.43</v>
      </c>
    </row>
    <row r="7849">
      <c r="A7849" s="28">
        <v>7848.0</v>
      </c>
      <c r="B7849" s="28">
        <v>24.0</v>
      </c>
      <c r="C7849" s="28" t="s">
        <v>44</v>
      </c>
      <c r="D7849" s="28">
        <v>2.43</v>
      </c>
      <c r="E7849" s="28">
        <v>8.46</v>
      </c>
      <c r="F7849" s="28">
        <v>8.24</v>
      </c>
      <c r="G7849" s="28">
        <v>92.09</v>
      </c>
      <c r="H7849" s="28" t="s">
        <v>45</v>
      </c>
      <c r="I7849" s="28">
        <v>0.57</v>
      </c>
      <c r="J7849" s="28">
        <v>7.39</v>
      </c>
      <c r="K7849" s="28">
        <v>292.88</v>
      </c>
      <c r="L7849" s="28">
        <v>6.32</v>
      </c>
      <c r="M7849" s="28" t="s">
        <v>48</v>
      </c>
      <c r="N7849" s="28">
        <v>93.04</v>
      </c>
    </row>
    <row r="7850">
      <c r="A7850" s="28">
        <v>7849.0</v>
      </c>
      <c r="B7850" s="28">
        <v>19.0</v>
      </c>
      <c r="C7850" s="28" t="s">
        <v>49</v>
      </c>
      <c r="D7850" s="28">
        <v>2.57</v>
      </c>
      <c r="E7850" s="28">
        <v>8.87</v>
      </c>
      <c r="F7850" s="28">
        <v>6.35</v>
      </c>
      <c r="G7850" s="28">
        <v>66.18</v>
      </c>
      <c r="H7850" s="28" t="s">
        <v>45</v>
      </c>
      <c r="I7850" s="28">
        <v>3.74</v>
      </c>
      <c r="J7850" s="28">
        <v>5.42</v>
      </c>
      <c r="K7850" s="28">
        <v>279.66</v>
      </c>
      <c r="L7850" s="28">
        <v>7.55</v>
      </c>
      <c r="M7850" s="28" t="s">
        <v>48</v>
      </c>
      <c r="N7850" s="28">
        <v>92.33</v>
      </c>
    </row>
    <row r="7851">
      <c r="A7851" s="28">
        <v>7850.0</v>
      </c>
      <c r="B7851" s="28">
        <v>21.0</v>
      </c>
      <c r="C7851" s="28" t="s">
        <v>49</v>
      </c>
      <c r="D7851" s="28">
        <v>7.69</v>
      </c>
      <c r="E7851" s="28">
        <v>7.34</v>
      </c>
      <c r="F7851" s="28">
        <v>6.5</v>
      </c>
      <c r="G7851" s="28">
        <v>96.53</v>
      </c>
      <c r="H7851" s="28" t="s">
        <v>51</v>
      </c>
      <c r="I7851" s="28">
        <v>2.13</v>
      </c>
      <c r="J7851" s="28">
        <v>11.62</v>
      </c>
      <c r="K7851" s="28">
        <v>224.04</v>
      </c>
      <c r="L7851" s="28">
        <v>15.94</v>
      </c>
      <c r="M7851" s="28" t="s">
        <v>46</v>
      </c>
      <c r="N7851" s="28">
        <v>70.7697216404276</v>
      </c>
    </row>
    <row r="7852">
      <c r="A7852" s="28">
        <v>7851.0</v>
      </c>
      <c r="B7852" s="28">
        <v>23.0</v>
      </c>
      <c r="C7852" s="28" t="s">
        <v>49</v>
      </c>
      <c r="D7852" s="28">
        <v>4.72</v>
      </c>
      <c r="E7852" s="28">
        <v>7.19</v>
      </c>
      <c r="F7852" s="28">
        <v>5.46</v>
      </c>
      <c r="G7852" s="28">
        <v>73.36</v>
      </c>
      <c r="H7852" s="28" t="s">
        <v>45</v>
      </c>
      <c r="I7852" s="28">
        <v>4.96</v>
      </c>
      <c r="J7852" s="28">
        <v>9.47</v>
      </c>
      <c r="K7852" s="28">
        <v>267.86</v>
      </c>
      <c r="L7852" s="28">
        <v>12.08</v>
      </c>
      <c r="M7852" s="28" t="s">
        <v>50</v>
      </c>
      <c r="N7852" s="28">
        <v>69.58</v>
      </c>
    </row>
    <row r="7853">
      <c r="A7853" s="28">
        <v>7852.0</v>
      </c>
      <c r="B7853" s="28">
        <v>24.0</v>
      </c>
      <c r="C7853" s="28" t="s">
        <v>44</v>
      </c>
      <c r="D7853" s="28">
        <v>6.3</v>
      </c>
      <c r="E7853" s="28">
        <v>1.51</v>
      </c>
      <c r="F7853" s="28">
        <v>5.94</v>
      </c>
      <c r="G7853" s="28">
        <v>78.44</v>
      </c>
      <c r="H7853" s="28" t="s">
        <v>45</v>
      </c>
      <c r="I7853" s="28">
        <v>3.14</v>
      </c>
      <c r="J7853" s="28">
        <v>9.48</v>
      </c>
      <c r="K7853" s="28">
        <v>239.33</v>
      </c>
      <c r="L7853" s="28">
        <v>13.45</v>
      </c>
      <c r="M7853" s="28" t="s">
        <v>46</v>
      </c>
      <c r="N7853" s="28">
        <v>21.67</v>
      </c>
    </row>
    <row r="7854">
      <c r="A7854" s="28">
        <v>7853.0</v>
      </c>
      <c r="B7854" s="28">
        <v>18.0</v>
      </c>
      <c r="C7854" s="28" t="s">
        <v>44</v>
      </c>
      <c r="D7854" s="28">
        <v>0.36</v>
      </c>
      <c r="E7854" s="28">
        <v>1.99</v>
      </c>
      <c r="F7854" s="28">
        <v>6.84</v>
      </c>
      <c r="G7854" s="28">
        <v>97.17</v>
      </c>
      <c r="H7854" s="28" t="s">
        <v>47</v>
      </c>
      <c r="I7854" s="28">
        <v>2.66</v>
      </c>
      <c r="J7854" s="28">
        <v>3.8</v>
      </c>
      <c r="K7854" s="28">
        <v>313.4</v>
      </c>
      <c r="L7854" s="28">
        <v>0.19</v>
      </c>
      <c r="M7854" s="28" t="s">
        <v>48</v>
      </c>
      <c r="N7854" s="28">
        <v>57.8</v>
      </c>
    </row>
    <row r="7855">
      <c r="A7855" s="28">
        <v>7854.0</v>
      </c>
      <c r="B7855" s="28">
        <v>17.0</v>
      </c>
      <c r="C7855" s="28" t="s">
        <v>49</v>
      </c>
      <c r="D7855" s="28">
        <v>0.85</v>
      </c>
      <c r="E7855" s="28">
        <v>8.31</v>
      </c>
      <c r="F7855" s="28">
        <v>8.74</v>
      </c>
      <c r="G7855" s="28">
        <v>90.45</v>
      </c>
      <c r="H7855" s="28" t="s">
        <v>47</v>
      </c>
      <c r="I7855" s="28">
        <v>2.79</v>
      </c>
      <c r="J7855" s="28">
        <v>4.76</v>
      </c>
      <c r="K7855" s="28">
        <v>307.07</v>
      </c>
      <c r="L7855" s="28">
        <v>4.11</v>
      </c>
      <c r="M7855" s="28" t="s">
        <v>48</v>
      </c>
      <c r="N7855" s="28">
        <v>100.0</v>
      </c>
    </row>
    <row r="7856">
      <c r="A7856" s="28">
        <v>7855.0</v>
      </c>
      <c r="B7856" s="28">
        <v>21.0</v>
      </c>
      <c r="C7856" s="28" t="s">
        <v>44</v>
      </c>
      <c r="D7856" s="28">
        <v>6.52</v>
      </c>
      <c r="E7856" s="28">
        <v>3.1</v>
      </c>
      <c r="F7856" s="28">
        <v>7.0</v>
      </c>
      <c r="G7856" s="28">
        <v>62.97</v>
      </c>
      <c r="H7856" s="28" t="s">
        <v>47</v>
      </c>
      <c r="I7856" s="28">
        <v>3.21</v>
      </c>
      <c r="J7856" s="28">
        <v>7.84</v>
      </c>
      <c r="K7856" s="28">
        <v>237.43</v>
      </c>
      <c r="L7856" s="28">
        <v>15.25</v>
      </c>
      <c r="M7856" s="28" t="s">
        <v>46</v>
      </c>
      <c r="N7856" s="28">
        <v>28.25</v>
      </c>
    </row>
    <row r="7857">
      <c r="A7857" s="28">
        <v>7856.0</v>
      </c>
      <c r="B7857" s="28">
        <v>19.0</v>
      </c>
      <c r="C7857" s="28" t="s">
        <v>44</v>
      </c>
      <c r="D7857" s="28">
        <v>4.99</v>
      </c>
      <c r="E7857" s="28">
        <v>4.2</v>
      </c>
      <c r="F7857" s="28">
        <v>4.74</v>
      </c>
      <c r="G7857" s="28">
        <v>83.13</v>
      </c>
      <c r="H7857" s="28" t="s">
        <v>47</v>
      </c>
      <c r="I7857" s="28">
        <v>3.66</v>
      </c>
      <c r="J7857" s="28">
        <v>10.31</v>
      </c>
      <c r="K7857" s="28">
        <v>249.16</v>
      </c>
      <c r="L7857" s="28">
        <v>10.01</v>
      </c>
      <c r="M7857" s="28" t="s">
        <v>48</v>
      </c>
      <c r="N7857" s="28">
        <v>40.37</v>
      </c>
    </row>
    <row r="7858">
      <c r="A7858" s="28">
        <v>7857.0</v>
      </c>
      <c r="B7858" s="28">
        <v>16.0</v>
      </c>
      <c r="C7858" s="28" t="s">
        <v>44</v>
      </c>
      <c r="D7858" s="28">
        <v>1.53</v>
      </c>
      <c r="E7858" s="28">
        <v>2.31</v>
      </c>
      <c r="F7858" s="28">
        <v>4.03</v>
      </c>
      <c r="G7858" s="28">
        <v>72.41</v>
      </c>
      <c r="H7858" s="28" t="s">
        <v>45</v>
      </c>
      <c r="I7858" s="28">
        <v>0.39</v>
      </c>
      <c r="J7858" s="28">
        <v>6.86</v>
      </c>
      <c r="K7858" s="28">
        <v>311.76</v>
      </c>
      <c r="L7858" s="28">
        <v>6.94</v>
      </c>
      <c r="M7858" s="28" t="s">
        <v>48</v>
      </c>
      <c r="N7858" s="28">
        <v>57.66</v>
      </c>
    </row>
    <row r="7859">
      <c r="A7859" s="28">
        <v>7858.0</v>
      </c>
      <c r="B7859" s="28">
        <v>23.0</v>
      </c>
      <c r="C7859" s="28" t="s">
        <v>49</v>
      </c>
      <c r="D7859" s="28">
        <v>3.24</v>
      </c>
      <c r="E7859" s="28">
        <v>2.76</v>
      </c>
      <c r="F7859" s="28">
        <v>8.25</v>
      </c>
      <c r="G7859" s="28">
        <v>80.34</v>
      </c>
      <c r="H7859" s="28" t="s">
        <v>51</v>
      </c>
      <c r="I7859" s="28">
        <v>0.65</v>
      </c>
      <c r="J7859" s="28">
        <v>5.65</v>
      </c>
      <c r="K7859" s="28">
        <v>294.82</v>
      </c>
      <c r="L7859" s="28">
        <v>5.45</v>
      </c>
      <c r="M7859" s="28" t="s">
        <v>48</v>
      </c>
      <c r="N7859" s="28">
        <v>55.22</v>
      </c>
    </row>
    <row r="7860">
      <c r="A7860" s="28">
        <v>7859.0</v>
      </c>
      <c r="B7860" s="28">
        <v>24.0</v>
      </c>
      <c r="C7860" s="28" t="s">
        <v>52</v>
      </c>
      <c r="D7860" s="28">
        <v>4.31</v>
      </c>
      <c r="E7860" s="28">
        <v>7.98</v>
      </c>
      <c r="F7860" s="28">
        <v>5.82</v>
      </c>
      <c r="G7860" s="28">
        <v>89.72</v>
      </c>
      <c r="H7860" s="28" t="s">
        <v>45</v>
      </c>
      <c r="I7860" s="28">
        <v>1.5</v>
      </c>
      <c r="J7860" s="28">
        <v>9.71</v>
      </c>
      <c r="K7860" s="28">
        <v>277.8</v>
      </c>
      <c r="L7860" s="28">
        <v>14.03</v>
      </c>
      <c r="M7860" s="28" t="s">
        <v>50</v>
      </c>
      <c r="N7860" s="28">
        <v>79.32</v>
      </c>
    </row>
    <row r="7861">
      <c r="A7861" s="28">
        <v>7860.0</v>
      </c>
      <c r="B7861" s="28">
        <v>24.0</v>
      </c>
      <c r="C7861" s="28" t="s">
        <v>49</v>
      </c>
      <c r="D7861" s="28">
        <v>6.75</v>
      </c>
      <c r="E7861" s="28">
        <v>3.36</v>
      </c>
      <c r="F7861" s="28">
        <v>5.57</v>
      </c>
      <c r="G7861" s="28">
        <v>79.85</v>
      </c>
      <c r="H7861" s="28" t="s">
        <v>51</v>
      </c>
      <c r="I7861" s="28">
        <v>2.39</v>
      </c>
      <c r="J7861" s="28">
        <v>11.48</v>
      </c>
      <c r="K7861" s="28">
        <v>248.43</v>
      </c>
      <c r="L7861" s="28">
        <v>17.0</v>
      </c>
      <c r="M7861" s="28" t="s">
        <v>46</v>
      </c>
      <c r="N7861" s="28">
        <v>40.21</v>
      </c>
    </row>
    <row r="7862">
      <c r="A7862" s="28">
        <v>7861.0</v>
      </c>
      <c r="B7862" s="28">
        <v>17.0</v>
      </c>
      <c r="C7862" s="28" t="s">
        <v>44</v>
      </c>
      <c r="D7862" s="28">
        <v>0.48</v>
      </c>
      <c r="E7862" s="28">
        <v>5.04</v>
      </c>
      <c r="F7862" s="28">
        <v>8.0</v>
      </c>
      <c r="G7862" s="28">
        <v>62.84</v>
      </c>
      <c r="H7862" s="28" t="s">
        <v>45</v>
      </c>
      <c r="I7862" s="28">
        <v>1.56</v>
      </c>
      <c r="J7862" s="28">
        <v>3.9</v>
      </c>
      <c r="K7862" s="28">
        <v>310.08</v>
      </c>
      <c r="L7862" s="28">
        <v>0.04</v>
      </c>
      <c r="M7862" s="28" t="s">
        <v>48</v>
      </c>
      <c r="N7862" s="28">
        <v>77.09</v>
      </c>
    </row>
    <row r="7863">
      <c r="A7863" s="28">
        <v>7862.0</v>
      </c>
      <c r="B7863" s="28">
        <v>24.0</v>
      </c>
      <c r="C7863" s="28" t="s">
        <v>44</v>
      </c>
      <c r="D7863" s="28">
        <v>4.77</v>
      </c>
      <c r="E7863" s="28">
        <v>2.37</v>
      </c>
      <c r="F7863" s="28">
        <v>8.73</v>
      </c>
      <c r="G7863" s="28">
        <v>81.2</v>
      </c>
      <c r="H7863" s="28" t="s">
        <v>45</v>
      </c>
      <c r="I7863" s="28">
        <v>1.07</v>
      </c>
      <c r="J7863" s="28">
        <v>7.51</v>
      </c>
      <c r="K7863" s="28">
        <v>264.51</v>
      </c>
      <c r="L7863" s="28">
        <v>12.62</v>
      </c>
      <c r="M7863" s="28" t="s">
        <v>48</v>
      </c>
      <c r="N7863" s="28">
        <v>47.34</v>
      </c>
    </row>
    <row r="7864">
      <c r="A7864" s="28">
        <v>7863.0</v>
      </c>
      <c r="B7864" s="28">
        <v>22.0</v>
      </c>
      <c r="C7864" s="28" t="s">
        <v>44</v>
      </c>
      <c r="D7864" s="28">
        <v>5.74</v>
      </c>
      <c r="E7864" s="28">
        <v>7.1</v>
      </c>
      <c r="F7864" s="28">
        <v>7.74</v>
      </c>
      <c r="G7864" s="28">
        <v>60.97</v>
      </c>
      <c r="H7864" s="28" t="s">
        <v>45</v>
      </c>
      <c r="I7864" s="28">
        <v>4.63</v>
      </c>
      <c r="J7864" s="28">
        <v>8.74</v>
      </c>
      <c r="K7864" s="28">
        <v>243.33</v>
      </c>
      <c r="L7864" s="28">
        <v>11.75</v>
      </c>
      <c r="M7864" s="28" t="s">
        <v>46</v>
      </c>
      <c r="N7864" s="28">
        <v>75.8513427659326</v>
      </c>
    </row>
    <row r="7865">
      <c r="A7865" s="28">
        <v>7864.0</v>
      </c>
      <c r="B7865" s="28">
        <v>20.0</v>
      </c>
      <c r="C7865" s="28" t="s">
        <v>49</v>
      </c>
      <c r="D7865" s="28">
        <v>7.82</v>
      </c>
      <c r="E7865" s="28">
        <v>7.55</v>
      </c>
      <c r="F7865" s="28">
        <v>4.87</v>
      </c>
      <c r="G7865" s="28">
        <v>73.94</v>
      </c>
      <c r="H7865" s="28" t="s">
        <v>51</v>
      </c>
      <c r="I7865" s="28">
        <v>0.16</v>
      </c>
      <c r="J7865" s="28">
        <v>11.49</v>
      </c>
      <c r="K7865" s="28">
        <v>224.81</v>
      </c>
      <c r="L7865" s="28">
        <v>15.54</v>
      </c>
      <c r="M7865" s="28" t="s">
        <v>50</v>
      </c>
      <c r="N7865" s="28">
        <v>57.1228085581593</v>
      </c>
    </row>
    <row r="7866">
      <c r="A7866" s="28">
        <v>7865.0</v>
      </c>
      <c r="B7866" s="28">
        <v>22.0</v>
      </c>
      <c r="C7866" s="28" t="s">
        <v>49</v>
      </c>
      <c r="D7866" s="28">
        <v>6.46</v>
      </c>
      <c r="E7866" s="28">
        <v>4.26</v>
      </c>
      <c r="F7866" s="28">
        <v>5.96</v>
      </c>
      <c r="G7866" s="28">
        <v>79.12</v>
      </c>
      <c r="H7866" s="28" t="s">
        <v>47</v>
      </c>
      <c r="I7866" s="28">
        <v>4.69</v>
      </c>
      <c r="J7866" s="28">
        <v>9.52</v>
      </c>
      <c r="K7866" s="28">
        <v>242.02</v>
      </c>
      <c r="L7866" s="28">
        <v>15.89</v>
      </c>
      <c r="M7866" s="28" t="s">
        <v>46</v>
      </c>
      <c r="N7866" s="28">
        <v>32.01</v>
      </c>
    </row>
    <row r="7867">
      <c r="A7867" s="28">
        <v>7866.0</v>
      </c>
      <c r="B7867" s="28">
        <v>24.0</v>
      </c>
      <c r="C7867" s="28" t="s">
        <v>44</v>
      </c>
      <c r="D7867" s="28">
        <v>2.21</v>
      </c>
      <c r="E7867" s="28">
        <v>8.06</v>
      </c>
      <c r="F7867" s="28">
        <v>7.8</v>
      </c>
      <c r="G7867" s="28">
        <v>85.79</v>
      </c>
      <c r="H7867" s="28" t="s">
        <v>45</v>
      </c>
      <c r="I7867" s="28">
        <v>4.54</v>
      </c>
      <c r="J7867" s="28">
        <v>5.31</v>
      </c>
      <c r="K7867" s="28">
        <v>279.63</v>
      </c>
      <c r="L7867" s="28">
        <v>8.38</v>
      </c>
      <c r="M7867" s="28" t="s">
        <v>48</v>
      </c>
      <c r="N7867" s="28">
        <v>98.99</v>
      </c>
    </row>
    <row r="7868">
      <c r="A7868" s="28">
        <v>7867.0</v>
      </c>
      <c r="B7868" s="28">
        <v>23.0</v>
      </c>
      <c r="C7868" s="28" t="s">
        <v>49</v>
      </c>
      <c r="D7868" s="28">
        <v>5.68</v>
      </c>
      <c r="E7868" s="28">
        <v>3.16</v>
      </c>
      <c r="F7868" s="28">
        <v>8.53</v>
      </c>
      <c r="G7868" s="28">
        <v>80.25</v>
      </c>
      <c r="H7868" s="28" t="s">
        <v>51</v>
      </c>
      <c r="I7868" s="28">
        <v>3.42</v>
      </c>
      <c r="J7868" s="28">
        <v>7.7</v>
      </c>
      <c r="K7868" s="28">
        <v>253.16</v>
      </c>
      <c r="L7868" s="28">
        <v>13.32</v>
      </c>
      <c r="M7868" s="28" t="s">
        <v>46</v>
      </c>
      <c r="N7868" s="28">
        <v>55.97</v>
      </c>
    </row>
    <row r="7869">
      <c r="A7869" s="28">
        <v>7868.0</v>
      </c>
      <c r="B7869" s="28">
        <v>21.0</v>
      </c>
      <c r="C7869" s="28" t="s">
        <v>49</v>
      </c>
      <c r="D7869" s="28">
        <v>6.11</v>
      </c>
      <c r="E7869" s="28">
        <v>7.23</v>
      </c>
      <c r="F7869" s="28">
        <v>8.99</v>
      </c>
      <c r="G7869" s="28">
        <v>66.08</v>
      </c>
      <c r="H7869" s="28" t="s">
        <v>51</v>
      </c>
      <c r="I7869" s="28">
        <v>0.16</v>
      </c>
      <c r="J7869" s="28">
        <v>10.65</v>
      </c>
      <c r="K7869" s="28">
        <v>241.37</v>
      </c>
      <c r="L7869" s="28">
        <v>13.75</v>
      </c>
      <c r="M7869" s="28" t="s">
        <v>46</v>
      </c>
      <c r="N7869" s="28">
        <v>82.6982771752479</v>
      </c>
    </row>
    <row r="7870">
      <c r="A7870" s="28">
        <v>7869.0</v>
      </c>
      <c r="B7870" s="28">
        <v>19.0</v>
      </c>
      <c r="C7870" s="28" t="s">
        <v>44</v>
      </c>
      <c r="D7870" s="28">
        <v>5.84</v>
      </c>
      <c r="E7870" s="28">
        <v>7.57</v>
      </c>
      <c r="F7870" s="28">
        <v>6.56</v>
      </c>
      <c r="G7870" s="28">
        <v>97.29</v>
      </c>
      <c r="H7870" s="28" t="s">
        <v>51</v>
      </c>
      <c r="I7870" s="28">
        <v>1.13</v>
      </c>
      <c r="J7870" s="28">
        <v>9.89</v>
      </c>
      <c r="K7870" s="28">
        <v>252.57</v>
      </c>
      <c r="L7870" s="28">
        <v>14.04</v>
      </c>
      <c r="M7870" s="28" t="s">
        <v>46</v>
      </c>
      <c r="N7870" s="28">
        <v>76.8404688863676</v>
      </c>
    </row>
    <row r="7871">
      <c r="A7871" s="28">
        <v>7870.0</v>
      </c>
      <c r="B7871" s="28">
        <v>16.0</v>
      </c>
      <c r="C7871" s="28" t="s">
        <v>44</v>
      </c>
      <c r="D7871" s="28">
        <v>6.56</v>
      </c>
      <c r="E7871" s="28">
        <v>9.72</v>
      </c>
      <c r="F7871" s="28">
        <v>8.11</v>
      </c>
      <c r="G7871" s="28">
        <v>86.01</v>
      </c>
      <c r="H7871" s="28" t="s">
        <v>47</v>
      </c>
      <c r="I7871" s="28">
        <v>4.9</v>
      </c>
      <c r="J7871" s="28">
        <v>12.52</v>
      </c>
      <c r="K7871" s="28">
        <v>238.93</v>
      </c>
      <c r="L7871" s="28">
        <v>14.94</v>
      </c>
      <c r="M7871" s="28" t="s">
        <v>46</v>
      </c>
      <c r="N7871" s="28">
        <v>100.180392629865</v>
      </c>
    </row>
    <row r="7872">
      <c r="A7872" s="28">
        <v>7871.0</v>
      </c>
      <c r="B7872" s="28">
        <v>21.0</v>
      </c>
      <c r="C7872" s="28" t="s">
        <v>52</v>
      </c>
      <c r="D7872" s="28">
        <v>7.23</v>
      </c>
      <c r="E7872" s="28">
        <v>3.09</v>
      </c>
      <c r="F7872" s="28">
        <v>4.23</v>
      </c>
      <c r="G7872" s="28">
        <v>72.68</v>
      </c>
      <c r="H7872" s="28" t="s">
        <v>45</v>
      </c>
      <c r="I7872" s="28">
        <v>4.53</v>
      </c>
      <c r="J7872" s="28">
        <v>8.94</v>
      </c>
      <c r="K7872" s="28">
        <v>236.7</v>
      </c>
      <c r="L7872" s="28">
        <v>14.97</v>
      </c>
      <c r="M7872" s="28" t="s">
        <v>46</v>
      </c>
      <c r="N7872" s="28">
        <v>21.09</v>
      </c>
    </row>
    <row r="7873">
      <c r="A7873" s="28">
        <v>7872.0</v>
      </c>
      <c r="B7873" s="28">
        <v>18.0</v>
      </c>
      <c r="C7873" s="28" t="s">
        <v>44</v>
      </c>
      <c r="D7873" s="28">
        <v>0.79</v>
      </c>
      <c r="E7873" s="28">
        <v>1.84</v>
      </c>
      <c r="F7873" s="28">
        <v>5.43</v>
      </c>
      <c r="G7873" s="28">
        <v>98.64</v>
      </c>
      <c r="H7873" s="28" t="s">
        <v>45</v>
      </c>
      <c r="I7873" s="28">
        <v>4.82</v>
      </c>
      <c r="J7873" s="28">
        <v>2.36</v>
      </c>
      <c r="K7873" s="28">
        <v>317.5</v>
      </c>
      <c r="L7873" s="28">
        <v>3.18</v>
      </c>
      <c r="M7873" s="28" t="s">
        <v>48</v>
      </c>
      <c r="N7873" s="28">
        <v>65.99</v>
      </c>
    </row>
    <row r="7874">
      <c r="A7874" s="28">
        <v>7873.0</v>
      </c>
      <c r="B7874" s="28">
        <v>21.0</v>
      </c>
      <c r="C7874" s="28" t="s">
        <v>49</v>
      </c>
      <c r="D7874" s="28">
        <v>0.84</v>
      </c>
      <c r="E7874" s="28">
        <v>3.37</v>
      </c>
      <c r="F7874" s="28">
        <v>5.86</v>
      </c>
      <c r="G7874" s="28">
        <v>95.3</v>
      </c>
      <c r="H7874" s="28" t="s">
        <v>45</v>
      </c>
      <c r="I7874" s="28">
        <v>4.98</v>
      </c>
      <c r="J7874" s="28">
        <v>4.42</v>
      </c>
      <c r="K7874" s="28">
        <v>297.39</v>
      </c>
      <c r="L7874" s="28">
        <v>0.62</v>
      </c>
      <c r="M7874" s="28" t="s">
        <v>48</v>
      </c>
      <c r="N7874" s="28">
        <v>70.26</v>
      </c>
    </row>
    <row r="7875">
      <c r="A7875" s="28">
        <v>7874.0</v>
      </c>
      <c r="B7875" s="28">
        <v>21.0</v>
      </c>
      <c r="C7875" s="28" t="s">
        <v>44</v>
      </c>
      <c r="D7875" s="28">
        <v>6.37</v>
      </c>
      <c r="E7875" s="28">
        <v>2.11</v>
      </c>
      <c r="F7875" s="28">
        <v>8.88</v>
      </c>
      <c r="G7875" s="28">
        <v>65.74</v>
      </c>
      <c r="H7875" s="28" t="s">
        <v>51</v>
      </c>
      <c r="I7875" s="28">
        <v>0.32</v>
      </c>
      <c r="J7875" s="28">
        <v>8.13</v>
      </c>
      <c r="K7875" s="28">
        <v>240.36</v>
      </c>
      <c r="L7875" s="28">
        <v>14.51</v>
      </c>
      <c r="M7875" s="28" t="s">
        <v>46</v>
      </c>
      <c r="N7875" s="28">
        <v>42.22</v>
      </c>
    </row>
    <row r="7876">
      <c r="A7876" s="28">
        <v>7875.0</v>
      </c>
      <c r="B7876" s="28">
        <v>19.0</v>
      </c>
      <c r="C7876" s="28" t="s">
        <v>49</v>
      </c>
      <c r="D7876" s="28">
        <v>2.02</v>
      </c>
      <c r="E7876" s="28">
        <v>2.53</v>
      </c>
      <c r="F7876" s="28">
        <v>4.02</v>
      </c>
      <c r="G7876" s="28">
        <v>86.22</v>
      </c>
      <c r="H7876" s="28" t="s">
        <v>45</v>
      </c>
      <c r="I7876" s="28">
        <v>2.85</v>
      </c>
      <c r="J7876" s="28">
        <v>6.07</v>
      </c>
      <c r="K7876" s="28">
        <v>289.28</v>
      </c>
      <c r="L7876" s="28">
        <v>3.24</v>
      </c>
      <c r="M7876" s="28" t="s">
        <v>48</v>
      </c>
      <c r="N7876" s="28">
        <v>47.74</v>
      </c>
    </row>
    <row r="7877">
      <c r="A7877" s="28">
        <v>7876.0</v>
      </c>
      <c r="B7877" s="28">
        <v>17.0</v>
      </c>
      <c r="C7877" s="28" t="s">
        <v>49</v>
      </c>
      <c r="D7877" s="28">
        <v>0.47</v>
      </c>
      <c r="E7877" s="28">
        <v>4.01</v>
      </c>
      <c r="F7877" s="28">
        <v>5.54</v>
      </c>
      <c r="G7877" s="28">
        <v>82.4</v>
      </c>
      <c r="H7877" s="28" t="s">
        <v>45</v>
      </c>
      <c r="I7877" s="28">
        <v>4.17</v>
      </c>
      <c r="J7877" s="28">
        <v>2.45</v>
      </c>
      <c r="K7877" s="28">
        <v>326.14</v>
      </c>
      <c r="L7877" s="28">
        <v>-0.62</v>
      </c>
      <c r="M7877" s="28" t="s">
        <v>48</v>
      </c>
      <c r="N7877" s="28">
        <v>80.2108074363025</v>
      </c>
    </row>
    <row r="7878">
      <c r="A7878" s="28">
        <v>7877.0</v>
      </c>
      <c r="B7878" s="28">
        <v>24.0</v>
      </c>
      <c r="C7878" s="28" t="s">
        <v>49</v>
      </c>
      <c r="D7878" s="28">
        <v>3.21</v>
      </c>
      <c r="E7878" s="28">
        <v>4.73</v>
      </c>
      <c r="F7878" s="28">
        <v>8.65</v>
      </c>
      <c r="G7878" s="28">
        <v>67.71</v>
      </c>
      <c r="H7878" s="28" t="s">
        <v>47</v>
      </c>
      <c r="I7878" s="28">
        <v>1.6</v>
      </c>
      <c r="J7878" s="28">
        <v>6.62</v>
      </c>
      <c r="K7878" s="28">
        <v>298.46</v>
      </c>
      <c r="L7878" s="28">
        <v>9.43</v>
      </c>
      <c r="M7878" s="28" t="s">
        <v>48</v>
      </c>
      <c r="N7878" s="28">
        <v>73.689175314166</v>
      </c>
    </row>
    <row r="7879">
      <c r="A7879" s="28">
        <v>7878.0</v>
      </c>
      <c r="B7879" s="28">
        <v>17.0</v>
      </c>
      <c r="C7879" s="28" t="s">
        <v>49</v>
      </c>
      <c r="D7879" s="28">
        <v>6.56</v>
      </c>
      <c r="E7879" s="28">
        <v>9.13</v>
      </c>
      <c r="F7879" s="28">
        <v>5.53</v>
      </c>
      <c r="G7879" s="28">
        <v>69.34</v>
      </c>
      <c r="H7879" s="28" t="s">
        <v>45</v>
      </c>
      <c r="I7879" s="28">
        <v>2.18</v>
      </c>
      <c r="J7879" s="28">
        <v>10.62</v>
      </c>
      <c r="K7879" s="28">
        <v>241.7</v>
      </c>
      <c r="L7879" s="28">
        <v>13.46</v>
      </c>
      <c r="M7879" s="28" t="s">
        <v>50</v>
      </c>
      <c r="N7879" s="28">
        <v>65.506160426229</v>
      </c>
    </row>
    <row r="7880">
      <c r="A7880" s="28">
        <v>7879.0</v>
      </c>
      <c r="B7880" s="28">
        <v>18.0</v>
      </c>
      <c r="C7880" s="28" t="s">
        <v>49</v>
      </c>
      <c r="D7880" s="28">
        <v>1.01</v>
      </c>
      <c r="E7880" s="28">
        <v>2.76</v>
      </c>
      <c r="F7880" s="28">
        <v>5.13</v>
      </c>
      <c r="G7880" s="28">
        <v>82.55</v>
      </c>
      <c r="H7880" s="28" t="s">
        <v>51</v>
      </c>
      <c r="I7880" s="28">
        <v>1.42</v>
      </c>
      <c r="J7880" s="28">
        <v>4.3</v>
      </c>
      <c r="K7880" s="28">
        <v>311.92</v>
      </c>
      <c r="L7880" s="28">
        <v>1.68</v>
      </c>
      <c r="M7880" s="28" t="s">
        <v>48</v>
      </c>
      <c r="N7880" s="28">
        <v>67.88</v>
      </c>
    </row>
    <row r="7881">
      <c r="A7881" s="28">
        <v>7880.0</v>
      </c>
      <c r="B7881" s="28">
        <v>16.0</v>
      </c>
      <c r="C7881" s="28" t="s">
        <v>49</v>
      </c>
      <c r="D7881" s="28">
        <v>5.37</v>
      </c>
      <c r="E7881" s="28">
        <v>9.75</v>
      </c>
      <c r="F7881" s="28">
        <v>7.65</v>
      </c>
      <c r="G7881" s="28">
        <v>72.85</v>
      </c>
      <c r="H7881" s="28" t="s">
        <v>47</v>
      </c>
      <c r="I7881" s="28">
        <v>0.19</v>
      </c>
      <c r="J7881" s="28">
        <v>7.97</v>
      </c>
      <c r="K7881" s="28">
        <v>240.82</v>
      </c>
      <c r="L7881" s="28">
        <v>11.45</v>
      </c>
      <c r="M7881" s="28" t="s">
        <v>46</v>
      </c>
      <c r="N7881" s="28">
        <v>110.506324458455</v>
      </c>
    </row>
    <row r="7882">
      <c r="A7882" s="28">
        <v>7881.0</v>
      </c>
      <c r="B7882" s="28">
        <v>22.0</v>
      </c>
      <c r="C7882" s="28" t="s">
        <v>44</v>
      </c>
      <c r="D7882" s="28">
        <v>0.03</v>
      </c>
      <c r="E7882" s="28">
        <v>8.29</v>
      </c>
      <c r="F7882" s="28">
        <v>7.73</v>
      </c>
      <c r="G7882" s="28">
        <v>93.39</v>
      </c>
      <c r="H7882" s="28" t="s">
        <v>51</v>
      </c>
      <c r="I7882" s="28">
        <v>0.36</v>
      </c>
      <c r="J7882" s="28">
        <v>4.94</v>
      </c>
      <c r="K7882" s="28">
        <v>322.67</v>
      </c>
      <c r="L7882" s="28">
        <v>1.33</v>
      </c>
      <c r="M7882" s="28" t="s">
        <v>48</v>
      </c>
      <c r="N7882" s="28">
        <v>100.0</v>
      </c>
    </row>
    <row r="7883">
      <c r="A7883" s="28">
        <v>7882.0</v>
      </c>
      <c r="B7883" s="28">
        <v>16.0</v>
      </c>
      <c r="C7883" s="28" t="s">
        <v>44</v>
      </c>
      <c r="D7883" s="28">
        <v>0.88</v>
      </c>
      <c r="E7883" s="28">
        <v>8.93</v>
      </c>
      <c r="F7883" s="28">
        <v>6.36</v>
      </c>
      <c r="G7883" s="28">
        <v>63.91</v>
      </c>
      <c r="H7883" s="28" t="s">
        <v>51</v>
      </c>
      <c r="I7883" s="28">
        <v>0.11</v>
      </c>
      <c r="J7883" s="28">
        <v>6.15</v>
      </c>
      <c r="K7883" s="28">
        <v>306.85</v>
      </c>
      <c r="L7883" s="28">
        <v>4.86</v>
      </c>
      <c r="M7883" s="28" t="s">
        <v>48</v>
      </c>
      <c r="N7883" s="28">
        <v>95.5</v>
      </c>
    </row>
    <row r="7884">
      <c r="A7884" s="28">
        <v>7883.0</v>
      </c>
      <c r="B7884" s="28">
        <v>24.0</v>
      </c>
      <c r="C7884" s="28" t="s">
        <v>49</v>
      </c>
      <c r="D7884" s="28">
        <v>2.81</v>
      </c>
      <c r="E7884" s="28">
        <v>9.36</v>
      </c>
      <c r="F7884" s="28">
        <v>8.73</v>
      </c>
      <c r="G7884" s="28">
        <v>96.56</v>
      </c>
      <c r="H7884" s="28" t="s">
        <v>45</v>
      </c>
      <c r="I7884" s="28">
        <v>2.64</v>
      </c>
      <c r="J7884" s="28">
        <v>5.2</v>
      </c>
      <c r="K7884" s="28">
        <v>299.87</v>
      </c>
      <c r="L7884" s="28">
        <v>7.16</v>
      </c>
      <c r="M7884" s="28" t="s">
        <v>48</v>
      </c>
      <c r="N7884" s="28">
        <v>100.0</v>
      </c>
    </row>
    <row r="7885">
      <c r="A7885" s="28">
        <v>7884.0</v>
      </c>
      <c r="B7885" s="28">
        <v>16.0</v>
      </c>
      <c r="C7885" s="28" t="s">
        <v>49</v>
      </c>
      <c r="D7885" s="28">
        <v>0.67</v>
      </c>
      <c r="E7885" s="28">
        <v>7.78</v>
      </c>
      <c r="F7885" s="28">
        <v>5.01</v>
      </c>
      <c r="G7885" s="28">
        <v>93.62</v>
      </c>
      <c r="H7885" s="28" t="s">
        <v>51</v>
      </c>
      <c r="I7885" s="28">
        <v>3.09</v>
      </c>
      <c r="J7885" s="28">
        <v>5.74</v>
      </c>
      <c r="K7885" s="28">
        <v>309.69</v>
      </c>
      <c r="L7885" s="28">
        <v>1.9</v>
      </c>
      <c r="M7885" s="28" t="s">
        <v>50</v>
      </c>
      <c r="N7885" s="28">
        <v>91.49</v>
      </c>
    </row>
    <row r="7886">
      <c r="A7886" s="28">
        <v>7885.0</v>
      </c>
      <c r="B7886" s="28">
        <v>20.0</v>
      </c>
      <c r="C7886" s="28" t="s">
        <v>44</v>
      </c>
      <c r="D7886" s="28">
        <v>6.77</v>
      </c>
      <c r="E7886" s="28">
        <v>8.1</v>
      </c>
      <c r="F7886" s="28">
        <v>8.57</v>
      </c>
      <c r="G7886" s="28">
        <v>89.54</v>
      </c>
      <c r="H7886" s="28" t="s">
        <v>47</v>
      </c>
      <c r="I7886" s="28">
        <v>1.54</v>
      </c>
      <c r="J7886" s="28">
        <v>9.73</v>
      </c>
      <c r="K7886" s="28">
        <v>230.55</v>
      </c>
      <c r="L7886" s="28">
        <v>11.6</v>
      </c>
      <c r="M7886" s="28" t="s">
        <v>46</v>
      </c>
      <c r="N7886" s="28">
        <v>84.8109350189772</v>
      </c>
    </row>
    <row r="7887">
      <c r="A7887" s="28">
        <v>7886.0</v>
      </c>
      <c r="B7887" s="28">
        <v>22.0</v>
      </c>
      <c r="C7887" s="28" t="s">
        <v>44</v>
      </c>
      <c r="D7887" s="28">
        <v>6.91</v>
      </c>
      <c r="E7887" s="28">
        <v>4.94</v>
      </c>
      <c r="F7887" s="28">
        <v>7.78</v>
      </c>
      <c r="G7887" s="28">
        <v>70.5</v>
      </c>
      <c r="H7887" s="28" t="s">
        <v>47</v>
      </c>
      <c r="I7887" s="28">
        <v>4.13</v>
      </c>
      <c r="J7887" s="28">
        <v>10.35</v>
      </c>
      <c r="K7887" s="28">
        <v>223.65</v>
      </c>
      <c r="L7887" s="28">
        <v>15.13</v>
      </c>
      <c r="M7887" s="28" t="s">
        <v>46</v>
      </c>
      <c r="N7887" s="28">
        <v>50.29</v>
      </c>
    </row>
    <row r="7888">
      <c r="A7888" s="28">
        <v>7887.0</v>
      </c>
      <c r="B7888" s="28">
        <v>18.0</v>
      </c>
      <c r="C7888" s="28" t="s">
        <v>49</v>
      </c>
      <c r="D7888" s="28">
        <v>6.04</v>
      </c>
      <c r="E7888" s="28">
        <v>5.59</v>
      </c>
      <c r="F7888" s="28">
        <v>5.84</v>
      </c>
      <c r="G7888" s="28">
        <v>88.6</v>
      </c>
      <c r="H7888" s="28" t="s">
        <v>51</v>
      </c>
      <c r="I7888" s="28">
        <v>4.44</v>
      </c>
      <c r="J7888" s="28">
        <v>8.2</v>
      </c>
      <c r="K7888" s="28">
        <v>249.33</v>
      </c>
      <c r="L7888" s="28">
        <v>15.36</v>
      </c>
      <c r="M7888" s="28" t="s">
        <v>46</v>
      </c>
      <c r="N7888" s="28">
        <v>61.57</v>
      </c>
    </row>
    <row r="7889">
      <c r="A7889" s="28">
        <v>7888.0</v>
      </c>
      <c r="B7889" s="28">
        <v>24.0</v>
      </c>
      <c r="C7889" s="28" t="s">
        <v>44</v>
      </c>
      <c r="D7889" s="28">
        <v>1.94</v>
      </c>
      <c r="E7889" s="28">
        <v>9.39</v>
      </c>
      <c r="F7889" s="28">
        <v>8.03</v>
      </c>
      <c r="G7889" s="28">
        <v>77.55</v>
      </c>
      <c r="H7889" s="28" t="s">
        <v>47</v>
      </c>
      <c r="I7889" s="28">
        <v>0.7</v>
      </c>
      <c r="J7889" s="28">
        <v>6.07</v>
      </c>
      <c r="K7889" s="28">
        <v>291.29</v>
      </c>
      <c r="L7889" s="28">
        <v>5.81</v>
      </c>
      <c r="M7889" s="28" t="s">
        <v>48</v>
      </c>
      <c r="N7889" s="28">
        <v>100.0</v>
      </c>
    </row>
    <row r="7890">
      <c r="A7890" s="28">
        <v>7889.0</v>
      </c>
      <c r="B7890" s="28">
        <v>23.0</v>
      </c>
      <c r="C7890" s="28" t="s">
        <v>49</v>
      </c>
      <c r="D7890" s="28">
        <v>4.19</v>
      </c>
      <c r="E7890" s="28">
        <v>4.4</v>
      </c>
      <c r="F7890" s="28">
        <v>4.67</v>
      </c>
      <c r="G7890" s="28">
        <v>85.35</v>
      </c>
      <c r="H7890" s="28" t="s">
        <v>45</v>
      </c>
      <c r="I7890" s="28">
        <v>0.26</v>
      </c>
      <c r="J7890" s="28">
        <v>5.69</v>
      </c>
      <c r="K7890" s="28">
        <v>281.89</v>
      </c>
      <c r="L7890" s="28">
        <v>8.43</v>
      </c>
      <c r="M7890" s="28" t="s">
        <v>48</v>
      </c>
      <c r="N7890" s="28">
        <v>55.09</v>
      </c>
    </row>
    <row r="7891">
      <c r="A7891" s="28">
        <v>7890.0</v>
      </c>
      <c r="B7891" s="28">
        <v>18.0</v>
      </c>
      <c r="C7891" s="28" t="s">
        <v>49</v>
      </c>
      <c r="D7891" s="28">
        <v>1.47</v>
      </c>
      <c r="E7891" s="28">
        <v>1.38</v>
      </c>
      <c r="F7891" s="28">
        <v>4.65</v>
      </c>
      <c r="G7891" s="28">
        <v>72.5</v>
      </c>
      <c r="H7891" s="28" t="s">
        <v>45</v>
      </c>
      <c r="I7891" s="28">
        <v>1.6</v>
      </c>
      <c r="J7891" s="28">
        <v>5.43</v>
      </c>
      <c r="K7891" s="28">
        <v>308.69</v>
      </c>
      <c r="L7891" s="28">
        <v>8.38</v>
      </c>
      <c r="M7891" s="28" t="s">
        <v>48</v>
      </c>
      <c r="N7891" s="28">
        <v>47.02</v>
      </c>
    </row>
    <row r="7892">
      <c r="A7892" s="28">
        <v>7891.0</v>
      </c>
      <c r="B7892" s="28">
        <v>20.0</v>
      </c>
      <c r="C7892" s="28" t="s">
        <v>49</v>
      </c>
      <c r="D7892" s="28">
        <v>2.25</v>
      </c>
      <c r="E7892" s="28">
        <v>7.86</v>
      </c>
      <c r="F7892" s="28">
        <v>8.65</v>
      </c>
      <c r="G7892" s="28">
        <v>93.43</v>
      </c>
      <c r="H7892" s="28" t="s">
        <v>47</v>
      </c>
      <c r="I7892" s="28">
        <v>3.56</v>
      </c>
      <c r="J7892" s="28">
        <v>8.2</v>
      </c>
      <c r="K7892" s="28">
        <v>291.99</v>
      </c>
      <c r="L7892" s="28">
        <v>8.98</v>
      </c>
      <c r="M7892" s="28" t="s">
        <v>48</v>
      </c>
      <c r="N7892" s="28">
        <v>100.0</v>
      </c>
    </row>
    <row r="7893">
      <c r="A7893" s="28">
        <v>7892.0</v>
      </c>
      <c r="B7893" s="28">
        <v>22.0</v>
      </c>
      <c r="C7893" s="28" t="s">
        <v>44</v>
      </c>
      <c r="D7893" s="28">
        <v>4.13</v>
      </c>
      <c r="E7893" s="28">
        <v>6.16</v>
      </c>
      <c r="F7893" s="28">
        <v>4.47</v>
      </c>
      <c r="G7893" s="28">
        <v>61.62</v>
      </c>
      <c r="H7893" s="28" t="s">
        <v>45</v>
      </c>
      <c r="I7893" s="28">
        <v>2.54</v>
      </c>
      <c r="J7893" s="28">
        <v>8.9</v>
      </c>
      <c r="K7893" s="28">
        <v>276.71</v>
      </c>
      <c r="L7893" s="28">
        <v>7.19</v>
      </c>
      <c r="M7893" s="28" t="s">
        <v>48</v>
      </c>
      <c r="N7893" s="28">
        <v>57.65</v>
      </c>
    </row>
    <row r="7894">
      <c r="A7894" s="28">
        <v>7893.0</v>
      </c>
      <c r="B7894" s="28">
        <v>19.0</v>
      </c>
      <c r="C7894" s="28" t="s">
        <v>44</v>
      </c>
      <c r="D7894" s="28">
        <v>5.88</v>
      </c>
      <c r="E7894" s="28">
        <v>8.33</v>
      </c>
      <c r="F7894" s="28">
        <v>4.02</v>
      </c>
      <c r="G7894" s="28">
        <v>87.66</v>
      </c>
      <c r="H7894" s="28" t="s">
        <v>47</v>
      </c>
      <c r="I7894" s="28">
        <v>2.44</v>
      </c>
      <c r="J7894" s="28">
        <v>11.36</v>
      </c>
      <c r="K7894" s="28">
        <v>266.87</v>
      </c>
      <c r="L7894" s="28">
        <v>13.94</v>
      </c>
      <c r="M7894" s="28" t="s">
        <v>50</v>
      </c>
      <c r="N7894" s="28">
        <v>77.0440403152608</v>
      </c>
    </row>
    <row r="7895">
      <c r="A7895" s="28">
        <v>7894.0</v>
      </c>
      <c r="B7895" s="28">
        <v>20.0</v>
      </c>
      <c r="C7895" s="28" t="s">
        <v>44</v>
      </c>
      <c r="D7895" s="28">
        <v>0.76</v>
      </c>
      <c r="E7895" s="28">
        <v>1.68</v>
      </c>
      <c r="F7895" s="28">
        <v>5.95</v>
      </c>
      <c r="G7895" s="28">
        <v>93.15</v>
      </c>
      <c r="H7895" s="28" t="s">
        <v>51</v>
      </c>
      <c r="I7895" s="28">
        <v>0.76</v>
      </c>
      <c r="J7895" s="28">
        <v>4.08</v>
      </c>
      <c r="K7895" s="28">
        <v>299.28</v>
      </c>
      <c r="L7895" s="28">
        <v>3.63</v>
      </c>
      <c r="M7895" s="28" t="s">
        <v>48</v>
      </c>
      <c r="N7895" s="28">
        <v>60.68</v>
      </c>
    </row>
    <row r="7896">
      <c r="A7896" s="28">
        <v>7895.0</v>
      </c>
      <c r="B7896" s="28">
        <v>18.0</v>
      </c>
      <c r="C7896" s="28" t="s">
        <v>44</v>
      </c>
      <c r="D7896" s="28">
        <v>2.37</v>
      </c>
      <c r="E7896" s="28">
        <v>6.59</v>
      </c>
      <c r="F7896" s="28">
        <v>4.52</v>
      </c>
      <c r="G7896" s="28">
        <v>85.86</v>
      </c>
      <c r="H7896" s="28" t="s">
        <v>51</v>
      </c>
      <c r="I7896" s="28">
        <v>1.76</v>
      </c>
      <c r="J7896" s="28">
        <v>4.08</v>
      </c>
      <c r="K7896" s="28">
        <v>285.21</v>
      </c>
      <c r="L7896" s="28">
        <v>3.46</v>
      </c>
      <c r="M7896" s="28" t="s">
        <v>48</v>
      </c>
      <c r="N7896" s="28">
        <v>60.38</v>
      </c>
    </row>
    <row r="7897">
      <c r="A7897" s="28">
        <v>7896.0</v>
      </c>
      <c r="B7897" s="28">
        <v>24.0</v>
      </c>
      <c r="C7897" s="28" t="s">
        <v>49</v>
      </c>
      <c r="D7897" s="28">
        <v>7.41</v>
      </c>
      <c r="E7897" s="28">
        <v>3.23</v>
      </c>
      <c r="F7897" s="28">
        <v>8.32</v>
      </c>
      <c r="G7897" s="28">
        <v>67.68</v>
      </c>
      <c r="H7897" s="28" t="s">
        <v>47</v>
      </c>
      <c r="I7897" s="28">
        <v>4.79</v>
      </c>
      <c r="J7897" s="28">
        <v>9.85</v>
      </c>
      <c r="K7897" s="28">
        <v>250.5</v>
      </c>
      <c r="L7897" s="28">
        <v>15.45</v>
      </c>
      <c r="M7897" s="28" t="s">
        <v>46</v>
      </c>
      <c r="N7897" s="28">
        <v>33.45</v>
      </c>
    </row>
    <row r="7898">
      <c r="A7898" s="28">
        <v>7897.0</v>
      </c>
      <c r="B7898" s="28">
        <v>24.0</v>
      </c>
      <c r="C7898" s="28" t="s">
        <v>49</v>
      </c>
      <c r="D7898" s="28">
        <v>3.43</v>
      </c>
      <c r="E7898" s="28">
        <v>9.13</v>
      </c>
      <c r="F7898" s="28">
        <v>8.61</v>
      </c>
      <c r="G7898" s="28">
        <v>71.4</v>
      </c>
      <c r="H7898" s="28" t="s">
        <v>47</v>
      </c>
      <c r="I7898" s="28">
        <v>1.7</v>
      </c>
      <c r="J7898" s="28">
        <v>4.68</v>
      </c>
      <c r="K7898" s="28">
        <v>271.3</v>
      </c>
      <c r="L7898" s="28">
        <v>7.53</v>
      </c>
      <c r="M7898" s="28" t="s">
        <v>48</v>
      </c>
      <c r="N7898" s="28">
        <v>91.3</v>
      </c>
    </row>
    <row r="7899">
      <c r="A7899" s="28">
        <v>7898.0</v>
      </c>
      <c r="B7899" s="28">
        <v>22.0</v>
      </c>
      <c r="C7899" s="28" t="s">
        <v>44</v>
      </c>
      <c r="D7899" s="28">
        <v>7.51</v>
      </c>
      <c r="E7899" s="28">
        <v>1.99</v>
      </c>
      <c r="F7899" s="28">
        <v>6.41</v>
      </c>
      <c r="G7899" s="28">
        <v>80.6</v>
      </c>
      <c r="H7899" s="28" t="s">
        <v>47</v>
      </c>
      <c r="I7899" s="28">
        <v>2.96</v>
      </c>
      <c r="J7899" s="28">
        <v>11.02</v>
      </c>
      <c r="K7899" s="28">
        <v>236.5</v>
      </c>
      <c r="L7899" s="28">
        <v>16.33</v>
      </c>
      <c r="M7899" s="28" t="s">
        <v>46</v>
      </c>
      <c r="N7899" s="28">
        <v>22.98</v>
      </c>
    </row>
    <row r="7900">
      <c r="A7900" s="28">
        <v>7899.0</v>
      </c>
      <c r="B7900" s="28">
        <v>17.0</v>
      </c>
      <c r="C7900" s="28" t="s">
        <v>44</v>
      </c>
      <c r="D7900" s="28">
        <v>7.93</v>
      </c>
      <c r="E7900" s="28">
        <v>8.59</v>
      </c>
      <c r="F7900" s="28">
        <v>6.13</v>
      </c>
      <c r="G7900" s="28">
        <v>73.18</v>
      </c>
      <c r="H7900" s="28" t="s">
        <v>51</v>
      </c>
      <c r="I7900" s="28">
        <v>0.29</v>
      </c>
      <c r="J7900" s="28">
        <v>12.18</v>
      </c>
      <c r="K7900" s="28">
        <v>236.71</v>
      </c>
      <c r="L7900" s="28">
        <v>15.56</v>
      </c>
      <c r="M7900" s="28" t="s">
        <v>46</v>
      </c>
      <c r="N7900" s="28">
        <v>70.4067977661304</v>
      </c>
    </row>
    <row r="7901">
      <c r="A7901" s="28">
        <v>7900.0</v>
      </c>
      <c r="B7901" s="28">
        <v>22.0</v>
      </c>
      <c r="C7901" s="28" t="s">
        <v>44</v>
      </c>
      <c r="D7901" s="28">
        <v>4.21</v>
      </c>
      <c r="E7901" s="28">
        <v>1.8</v>
      </c>
      <c r="F7901" s="28">
        <v>6.7</v>
      </c>
      <c r="G7901" s="28">
        <v>60.2</v>
      </c>
      <c r="H7901" s="28" t="s">
        <v>51</v>
      </c>
      <c r="I7901" s="28">
        <v>0.32</v>
      </c>
      <c r="J7901" s="28">
        <v>7.33</v>
      </c>
      <c r="K7901" s="28">
        <v>269.32</v>
      </c>
      <c r="L7901" s="28">
        <v>12.92</v>
      </c>
      <c r="M7901" s="28" t="s">
        <v>48</v>
      </c>
      <c r="N7901" s="28">
        <v>41.18</v>
      </c>
    </row>
    <row r="7902">
      <c r="A7902" s="28">
        <v>7901.0</v>
      </c>
      <c r="B7902" s="28">
        <v>22.0</v>
      </c>
      <c r="C7902" s="28" t="s">
        <v>52</v>
      </c>
      <c r="D7902" s="28">
        <v>2.3</v>
      </c>
      <c r="E7902" s="28">
        <v>1.23</v>
      </c>
      <c r="F7902" s="28">
        <v>5.13</v>
      </c>
      <c r="G7902" s="28">
        <v>61.63</v>
      </c>
      <c r="H7902" s="28" t="s">
        <v>47</v>
      </c>
      <c r="I7902" s="28">
        <v>2.12</v>
      </c>
      <c r="J7902" s="28">
        <v>6.12</v>
      </c>
      <c r="K7902" s="28">
        <v>299.29</v>
      </c>
      <c r="L7902" s="28">
        <v>7.04</v>
      </c>
      <c r="M7902" s="28" t="s">
        <v>48</v>
      </c>
      <c r="N7902" s="28">
        <v>40.1598378073369</v>
      </c>
    </row>
    <row r="7903">
      <c r="A7903" s="28">
        <v>7902.0</v>
      </c>
      <c r="B7903" s="28">
        <v>20.0</v>
      </c>
      <c r="C7903" s="28" t="s">
        <v>44</v>
      </c>
      <c r="D7903" s="28">
        <v>6.33</v>
      </c>
      <c r="E7903" s="28">
        <v>3.12</v>
      </c>
      <c r="F7903" s="28">
        <v>5.49</v>
      </c>
      <c r="G7903" s="28">
        <v>90.71</v>
      </c>
      <c r="H7903" s="28" t="s">
        <v>47</v>
      </c>
      <c r="I7903" s="28">
        <v>3.02</v>
      </c>
      <c r="J7903" s="28">
        <v>8.93</v>
      </c>
      <c r="K7903" s="28">
        <v>241.1</v>
      </c>
      <c r="L7903" s="28">
        <v>12.24</v>
      </c>
      <c r="M7903" s="28" t="s">
        <v>46</v>
      </c>
      <c r="N7903" s="28">
        <v>31.87</v>
      </c>
    </row>
    <row r="7904">
      <c r="A7904" s="28">
        <v>7903.0</v>
      </c>
      <c r="B7904" s="28">
        <v>24.0</v>
      </c>
      <c r="C7904" s="28" t="s">
        <v>49</v>
      </c>
      <c r="D7904" s="28">
        <v>1.27</v>
      </c>
      <c r="E7904" s="28">
        <v>4.0</v>
      </c>
      <c r="F7904" s="28">
        <v>4.5</v>
      </c>
      <c r="G7904" s="28">
        <v>63.35</v>
      </c>
      <c r="H7904" s="28" t="s">
        <v>45</v>
      </c>
      <c r="I7904" s="28">
        <v>1.86</v>
      </c>
      <c r="J7904" s="28">
        <v>2.7</v>
      </c>
      <c r="K7904" s="28">
        <v>322.93</v>
      </c>
      <c r="L7904" s="28">
        <v>5.01</v>
      </c>
      <c r="M7904" s="28" t="s">
        <v>48</v>
      </c>
      <c r="N7904" s="28">
        <v>62.81</v>
      </c>
    </row>
    <row r="7905">
      <c r="A7905" s="28">
        <v>7904.0</v>
      </c>
      <c r="B7905" s="28">
        <v>18.0</v>
      </c>
      <c r="C7905" s="28" t="s">
        <v>49</v>
      </c>
      <c r="D7905" s="28">
        <v>2.02</v>
      </c>
      <c r="E7905" s="28">
        <v>6.64</v>
      </c>
      <c r="F7905" s="28">
        <v>6.23</v>
      </c>
      <c r="G7905" s="28">
        <v>97.12</v>
      </c>
      <c r="H7905" s="28" t="s">
        <v>47</v>
      </c>
      <c r="I7905" s="28">
        <v>0.9</v>
      </c>
      <c r="J7905" s="28">
        <v>5.18</v>
      </c>
      <c r="K7905" s="28">
        <v>291.34</v>
      </c>
      <c r="L7905" s="28">
        <v>5.46</v>
      </c>
      <c r="M7905" s="28" t="s">
        <v>48</v>
      </c>
      <c r="N7905" s="28">
        <v>92.42</v>
      </c>
    </row>
    <row r="7906">
      <c r="A7906" s="28">
        <v>7905.0</v>
      </c>
      <c r="B7906" s="28">
        <v>19.0</v>
      </c>
      <c r="C7906" s="28" t="s">
        <v>49</v>
      </c>
      <c r="D7906" s="28">
        <v>6.28</v>
      </c>
      <c r="E7906" s="28">
        <v>2.19</v>
      </c>
      <c r="F7906" s="28">
        <v>7.06</v>
      </c>
      <c r="G7906" s="28">
        <v>77.71</v>
      </c>
      <c r="H7906" s="28" t="s">
        <v>47</v>
      </c>
      <c r="I7906" s="28">
        <v>3.68</v>
      </c>
      <c r="J7906" s="28">
        <v>10.02</v>
      </c>
      <c r="K7906" s="28">
        <v>235.09</v>
      </c>
      <c r="L7906" s="28">
        <v>16.41</v>
      </c>
      <c r="M7906" s="28" t="s">
        <v>46</v>
      </c>
      <c r="N7906" s="28">
        <v>38.19</v>
      </c>
    </row>
    <row r="7907">
      <c r="A7907" s="28">
        <v>7906.0</v>
      </c>
      <c r="B7907" s="28">
        <v>16.0</v>
      </c>
      <c r="C7907" s="28" t="s">
        <v>49</v>
      </c>
      <c r="D7907" s="28">
        <v>3.47</v>
      </c>
      <c r="E7907" s="28">
        <v>4.94</v>
      </c>
      <c r="F7907" s="28">
        <v>8.65</v>
      </c>
      <c r="G7907" s="28">
        <v>90.33</v>
      </c>
      <c r="H7907" s="28" t="s">
        <v>51</v>
      </c>
      <c r="I7907" s="28">
        <v>0.7</v>
      </c>
      <c r="J7907" s="28">
        <v>9.38</v>
      </c>
      <c r="K7907" s="28">
        <v>287.25</v>
      </c>
      <c r="L7907" s="28">
        <v>9.69</v>
      </c>
      <c r="M7907" s="28" t="s">
        <v>48</v>
      </c>
      <c r="N7907" s="28">
        <v>80.21</v>
      </c>
    </row>
    <row r="7908">
      <c r="A7908" s="28">
        <v>7907.0</v>
      </c>
      <c r="B7908" s="28">
        <v>21.0</v>
      </c>
      <c r="C7908" s="28" t="s">
        <v>44</v>
      </c>
      <c r="D7908" s="28">
        <v>1.61</v>
      </c>
      <c r="E7908" s="28">
        <v>2.84</v>
      </c>
      <c r="F7908" s="28">
        <v>7.7</v>
      </c>
      <c r="G7908" s="28">
        <v>65.02</v>
      </c>
      <c r="H7908" s="28" t="s">
        <v>51</v>
      </c>
      <c r="I7908" s="28">
        <v>3.34</v>
      </c>
      <c r="J7908" s="28">
        <v>4.35</v>
      </c>
      <c r="K7908" s="28">
        <v>307.78</v>
      </c>
      <c r="L7908" s="28">
        <v>1.64</v>
      </c>
      <c r="M7908" s="28" t="s">
        <v>48</v>
      </c>
      <c r="N7908" s="28">
        <v>63.44</v>
      </c>
    </row>
    <row r="7909">
      <c r="A7909" s="28">
        <v>7908.0</v>
      </c>
      <c r="B7909" s="28">
        <v>19.0</v>
      </c>
      <c r="C7909" s="28" t="s">
        <v>49</v>
      </c>
      <c r="D7909" s="28">
        <v>5.21</v>
      </c>
      <c r="E7909" s="28">
        <v>8.7</v>
      </c>
      <c r="F7909" s="28">
        <v>7.62</v>
      </c>
      <c r="G7909" s="28">
        <v>97.06</v>
      </c>
      <c r="H7909" s="28" t="s">
        <v>51</v>
      </c>
      <c r="I7909" s="28">
        <v>4.78</v>
      </c>
      <c r="J7909" s="28">
        <v>9.6</v>
      </c>
      <c r="K7909" s="28">
        <v>258.97</v>
      </c>
      <c r="L7909" s="28">
        <v>10.48</v>
      </c>
      <c r="M7909" s="28" t="s">
        <v>46</v>
      </c>
      <c r="N7909" s="28">
        <v>104.538581133356</v>
      </c>
    </row>
    <row r="7910">
      <c r="A7910" s="28">
        <v>7909.0</v>
      </c>
      <c r="B7910" s="28">
        <v>16.0</v>
      </c>
      <c r="C7910" s="28" t="s">
        <v>44</v>
      </c>
      <c r="D7910" s="28">
        <v>5.86</v>
      </c>
      <c r="E7910" s="28">
        <v>1.4</v>
      </c>
      <c r="F7910" s="28">
        <v>5.54</v>
      </c>
      <c r="G7910" s="28">
        <v>61.35</v>
      </c>
      <c r="H7910" s="28" t="s">
        <v>45</v>
      </c>
      <c r="I7910" s="28">
        <v>2.35</v>
      </c>
      <c r="J7910" s="28">
        <v>10.97</v>
      </c>
      <c r="K7910" s="28">
        <v>250.01</v>
      </c>
      <c r="L7910" s="28">
        <v>16.56</v>
      </c>
      <c r="M7910" s="28" t="s">
        <v>46</v>
      </c>
      <c r="N7910" s="28">
        <v>30.0991138099935</v>
      </c>
    </row>
    <row r="7911">
      <c r="A7911" s="28">
        <v>7910.0</v>
      </c>
      <c r="B7911" s="28">
        <v>17.0</v>
      </c>
      <c r="C7911" s="28" t="s">
        <v>49</v>
      </c>
      <c r="D7911" s="28">
        <v>1.0</v>
      </c>
      <c r="E7911" s="28">
        <v>4.2</v>
      </c>
      <c r="F7911" s="28">
        <v>8.44</v>
      </c>
      <c r="G7911" s="28">
        <v>61.69</v>
      </c>
      <c r="H7911" s="28" t="s">
        <v>45</v>
      </c>
      <c r="I7911" s="28">
        <v>1.0</v>
      </c>
      <c r="J7911" s="28">
        <v>3.68</v>
      </c>
      <c r="K7911" s="28">
        <v>303.04</v>
      </c>
      <c r="L7911" s="28">
        <v>5.41</v>
      </c>
      <c r="M7911" s="28" t="s">
        <v>48</v>
      </c>
      <c r="N7911" s="28">
        <v>78.48</v>
      </c>
    </row>
    <row r="7912">
      <c r="A7912" s="28">
        <v>7911.0</v>
      </c>
      <c r="B7912" s="28">
        <v>18.0</v>
      </c>
      <c r="C7912" s="28" t="s">
        <v>44</v>
      </c>
      <c r="D7912" s="28">
        <v>2.22</v>
      </c>
      <c r="E7912" s="28">
        <v>6.68</v>
      </c>
      <c r="F7912" s="28">
        <v>8.73</v>
      </c>
      <c r="G7912" s="28">
        <v>62.18</v>
      </c>
      <c r="H7912" s="28" t="s">
        <v>47</v>
      </c>
      <c r="I7912" s="28">
        <v>4.21</v>
      </c>
      <c r="J7912" s="28">
        <v>7.87</v>
      </c>
      <c r="K7912" s="28">
        <v>286.01</v>
      </c>
      <c r="L7912" s="28">
        <v>4.61</v>
      </c>
      <c r="M7912" s="28" t="s">
        <v>48</v>
      </c>
      <c r="N7912" s="28">
        <v>84.6</v>
      </c>
    </row>
    <row r="7913">
      <c r="A7913" s="28">
        <v>7912.0</v>
      </c>
      <c r="B7913" s="28">
        <v>24.0</v>
      </c>
      <c r="C7913" s="28" t="s">
        <v>49</v>
      </c>
      <c r="D7913" s="28">
        <v>1.77</v>
      </c>
      <c r="E7913" s="28">
        <v>9.22</v>
      </c>
      <c r="F7913" s="28">
        <v>8.66</v>
      </c>
      <c r="G7913" s="28">
        <v>64.14</v>
      </c>
      <c r="H7913" s="28" t="s">
        <v>51</v>
      </c>
      <c r="I7913" s="28">
        <v>2.53</v>
      </c>
      <c r="J7913" s="28">
        <v>4.46</v>
      </c>
      <c r="K7913" s="28">
        <v>292.7</v>
      </c>
      <c r="L7913" s="28">
        <v>7.67</v>
      </c>
      <c r="M7913" s="28" t="s">
        <v>48</v>
      </c>
      <c r="N7913" s="28">
        <v>100.0</v>
      </c>
    </row>
    <row r="7914">
      <c r="A7914" s="28">
        <v>7913.0</v>
      </c>
      <c r="B7914" s="28">
        <v>23.0</v>
      </c>
      <c r="C7914" s="28" t="s">
        <v>44</v>
      </c>
      <c r="D7914" s="28">
        <v>3.04</v>
      </c>
      <c r="E7914" s="28">
        <v>8.81</v>
      </c>
      <c r="F7914" s="28">
        <v>4.19</v>
      </c>
      <c r="G7914" s="28">
        <v>79.47</v>
      </c>
      <c r="H7914" s="28" t="s">
        <v>45</v>
      </c>
      <c r="I7914" s="28">
        <v>4.62</v>
      </c>
      <c r="J7914" s="28">
        <v>8.89</v>
      </c>
      <c r="K7914" s="28">
        <v>286.65</v>
      </c>
      <c r="L7914" s="28">
        <v>11.06</v>
      </c>
      <c r="M7914" s="28" t="s">
        <v>50</v>
      </c>
      <c r="N7914" s="28">
        <v>88.36</v>
      </c>
    </row>
    <row r="7915">
      <c r="A7915" s="28">
        <v>7914.0</v>
      </c>
      <c r="B7915" s="28">
        <v>22.0</v>
      </c>
      <c r="C7915" s="28" t="s">
        <v>49</v>
      </c>
      <c r="D7915" s="28">
        <v>6.11</v>
      </c>
      <c r="E7915" s="28">
        <v>9.06</v>
      </c>
      <c r="F7915" s="28">
        <v>7.02</v>
      </c>
      <c r="G7915" s="28">
        <v>91.53</v>
      </c>
      <c r="H7915" s="28" t="s">
        <v>51</v>
      </c>
      <c r="I7915" s="28">
        <v>3.6</v>
      </c>
      <c r="J7915" s="28">
        <v>7.12</v>
      </c>
      <c r="K7915" s="28">
        <v>244.61</v>
      </c>
      <c r="L7915" s="28">
        <v>11.46</v>
      </c>
      <c r="M7915" s="28" t="s">
        <v>46</v>
      </c>
      <c r="N7915" s="28">
        <v>85.49602597754</v>
      </c>
    </row>
    <row r="7916">
      <c r="A7916" s="28">
        <v>7915.0</v>
      </c>
      <c r="B7916" s="28">
        <v>19.0</v>
      </c>
      <c r="C7916" s="28" t="s">
        <v>44</v>
      </c>
      <c r="D7916" s="28">
        <v>5.71</v>
      </c>
      <c r="E7916" s="28">
        <v>1.57</v>
      </c>
      <c r="F7916" s="28">
        <v>7.22</v>
      </c>
      <c r="G7916" s="28">
        <v>71.4</v>
      </c>
      <c r="H7916" s="28" t="s">
        <v>45</v>
      </c>
      <c r="I7916" s="28">
        <v>2.15</v>
      </c>
      <c r="J7916" s="28">
        <v>9.88</v>
      </c>
      <c r="K7916" s="28">
        <v>236.57</v>
      </c>
      <c r="L7916" s="28">
        <v>13.35</v>
      </c>
      <c r="M7916" s="28" t="s">
        <v>46</v>
      </c>
      <c r="N7916" s="28">
        <v>35.9393603284443</v>
      </c>
    </row>
    <row r="7917">
      <c r="A7917" s="28">
        <v>7916.0</v>
      </c>
      <c r="B7917" s="28">
        <v>16.0</v>
      </c>
      <c r="C7917" s="28" t="s">
        <v>49</v>
      </c>
      <c r="D7917" s="28">
        <v>5.3</v>
      </c>
      <c r="E7917" s="28">
        <v>8.57</v>
      </c>
      <c r="F7917" s="28">
        <v>5.48</v>
      </c>
      <c r="G7917" s="28">
        <v>89.83</v>
      </c>
      <c r="H7917" s="28" t="s">
        <v>47</v>
      </c>
      <c r="I7917" s="28">
        <v>3.09</v>
      </c>
      <c r="J7917" s="28">
        <v>10.25</v>
      </c>
      <c r="K7917" s="28">
        <v>252.19</v>
      </c>
      <c r="L7917" s="28">
        <v>8.67</v>
      </c>
      <c r="M7917" s="28" t="s">
        <v>50</v>
      </c>
      <c r="N7917" s="28">
        <v>89.1553286406399</v>
      </c>
    </row>
    <row r="7918">
      <c r="A7918" s="28">
        <v>7917.0</v>
      </c>
      <c r="B7918" s="28">
        <v>23.0</v>
      </c>
      <c r="C7918" s="28" t="s">
        <v>49</v>
      </c>
      <c r="D7918" s="28">
        <v>0.05</v>
      </c>
      <c r="E7918" s="28">
        <v>8.02</v>
      </c>
      <c r="F7918" s="28">
        <v>8.96</v>
      </c>
      <c r="G7918" s="28">
        <v>90.96</v>
      </c>
      <c r="H7918" s="28" t="s">
        <v>51</v>
      </c>
      <c r="I7918" s="28">
        <v>0.85</v>
      </c>
      <c r="J7918" s="28">
        <v>2.45</v>
      </c>
      <c r="K7918" s="28">
        <v>317.27</v>
      </c>
      <c r="L7918" s="28">
        <v>-0.1</v>
      </c>
      <c r="M7918" s="28" t="s">
        <v>48</v>
      </c>
      <c r="N7918" s="28">
        <v>100.0</v>
      </c>
    </row>
    <row r="7919">
      <c r="A7919" s="28">
        <v>7918.0</v>
      </c>
      <c r="B7919" s="28">
        <v>19.0</v>
      </c>
      <c r="C7919" s="28" t="s">
        <v>44</v>
      </c>
      <c r="D7919" s="28">
        <v>1.14</v>
      </c>
      <c r="E7919" s="28">
        <v>9.12</v>
      </c>
      <c r="F7919" s="28">
        <v>5.46</v>
      </c>
      <c r="G7919" s="28">
        <v>96.33</v>
      </c>
      <c r="H7919" s="28" t="s">
        <v>51</v>
      </c>
      <c r="I7919" s="28">
        <v>1.94</v>
      </c>
      <c r="J7919" s="28">
        <v>2.73</v>
      </c>
      <c r="K7919" s="28">
        <v>311.42</v>
      </c>
      <c r="L7919" s="28">
        <v>2.65</v>
      </c>
      <c r="M7919" s="28" t="s">
        <v>50</v>
      </c>
      <c r="N7919" s="28">
        <v>99.36</v>
      </c>
    </row>
    <row r="7920">
      <c r="A7920" s="28">
        <v>7919.0</v>
      </c>
      <c r="B7920" s="28">
        <v>18.0</v>
      </c>
      <c r="C7920" s="28" t="s">
        <v>49</v>
      </c>
      <c r="D7920" s="28">
        <v>1.79</v>
      </c>
      <c r="E7920" s="28">
        <v>3.8</v>
      </c>
      <c r="F7920" s="28">
        <v>5.08</v>
      </c>
      <c r="G7920" s="28">
        <v>65.97</v>
      </c>
      <c r="H7920" s="28" t="s">
        <v>45</v>
      </c>
      <c r="I7920" s="28">
        <v>2.97</v>
      </c>
      <c r="J7920" s="28">
        <v>2.91</v>
      </c>
      <c r="K7920" s="28">
        <v>301.44</v>
      </c>
      <c r="L7920" s="28">
        <v>4.76</v>
      </c>
      <c r="M7920" s="28" t="s">
        <v>48</v>
      </c>
      <c r="N7920" s="28">
        <v>70.87</v>
      </c>
    </row>
    <row r="7921">
      <c r="A7921" s="28">
        <v>7920.0</v>
      </c>
      <c r="B7921" s="28">
        <v>24.0</v>
      </c>
      <c r="C7921" s="28" t="s">
        <v>49</v>
      </c>
      <c r="D7921" s="28">
        <v>2.18</v>
      </c>
      <c r="E7921" s="28">
        <v>9.21</v>
      </c>
      <c r="F7921" s="28">
        <v>6.42</v>
      </c>
      <c r="G7921" s="28">
        <v>65.42</v>
      </c>
      <c r="H7921" s="28" t="s">
        <v>47</v>
      </c>
      <c r="I7921" s="28">
        <v>2.95</v>
      </c>
      <c r="J7921" s="28">
        <v>3.55</v>
      </c>
      <c r="K7921" s="28">
        <v>311.39</v>
      </c>
      <c r="L7921" s="28">
        <v>4.81</v>
      </c>
      <c r="M7921" s="28" t="s">
        <v>48</v>
      </c>
      <c r="N7921" s="28">
        <v>100.0</v>
      </c>
    </row>
    <row r="7922">
      <c r="A7922" s="28">
        <v>7921.0</v>
      </c>
      <c r="B7922" s="28">
        <v>19.0</v>
      </c>
      <c r="C7922" s="28" t="s">
        <v>44</v>
      </c>
      <c r="D7922" s="28">
        <v>1.17</v>
      </c>
      <c r="E7922" s="28">
        <v>4.62</v>
      </c>
      <c r="F7922" s="28">
        <v>5.62</v>
      </c>
      <c r="G7922" s="28">
        <v>64.88</v>
      </c>
      <c r="H7922" s="28" t="s">
        <v>47</v>
      </c>
      <c r="I7922" s="28">
        <v>2.94</v>
      </c>
      <c r="J7922" s="28">
        <v>4.89</v>
      </c>
      <c r="K7922" s="28">
        <v>296.16</v>
      </c>
      <c r="L7922" s="28">
        <v>4.48</v>
      </c>
      <c r="M7922" s="28" t="s">
        <v>48</v>
      </c>
      <c r="N7922" s="28">
        <v>72.64</v>
      </c>
    </row>
    <row r="7923">
      <c r="A7923" s="28">
        <v>7922.0</v>
      </c>
      <c r="B7923" s="28">
        <v>19.0</v>
      </c>
      <c r="C7923" s="28" t="s">
        <v>49</v>
      </c>
      <c r="D7923" s="28">
        <v>3.28</v>
      </c>
      <c r="E7923" s="28">
        <v>6.71</v>
      </c>
      <c r="F7923" s="28">
        <v>8.62</v>
      </c>
      <c r="G7923" s="28">
        <v>74.37</v>
      </c>
      <c r="H7923" s="28" t="s">
        <v>47</v>
      </c>
      <c r="I7923" s="28">
        <v>3.72</v>
      </c>
      <c r="J7923" s="28">
        <v>8.48</v>
      </c>
      <c r="K7923" s="28">
        <v>286.17</v>
      </c>
      <c r="L7923" s="28">
        <v>7.22</v>
      </c>
      <c r="M7923" s="28" t="s">
        <v>48</v>
      </c>
      <c r="N7923" s="28">
        <v>86.37</v>
      </c>
    </row>
    <row r="7924">
      <c r="A7924" s="28">
        <v>7923.0</v>
      </c>
      <c r="B7924" s="28">
        <v>24.0</v>
      </c>
      <c r="C7924" s="28" t="s">
        <v>49</v>
      </c>
      <c r="D7924" s="28">
        <v>0.6</v>
      </c>
      <c r="E7924" s="28">
        <v>4.82</v>
      </c>
      <c r="F7924" s="28">
        <v>6.2</v>
      </c>
      <c r="G7924" s="28">
        <v>79.58</v>
      </c>
      <c r="H7924" s="28" t="s">
        <v>51</v>
      </c>
      <c r="I7924" s="28">
        <v>0.53</v>
      </c>
      <c r="J7924" s="28">
        <v>1.92</v>
      </c>
      <c r="K7924" s="28">
        <v>319.15</v>
      </c>
      <c r="L7924" s="28">
        <v>2.51</v>
      </c>
      <c r="M7924" s="28" t="s">
        <v>48</v>
      </c>
      <c r="N7924" s="28">
        <v>94.8852369825743</v>
      </c>
    </row>
    <row r="7925">
      <c r="A7925" s="28">
        <v>7924.0</v>
      </c>
      <c r="B7925" s="28">
        <v>17.0</v>
      </c>
      <c r="C7925" s="28" t="s">
        <v>49</v>
      </c>
      <c r="D7925" s="28">
        <v>6.0</v>
      </c>
      <c r="E7925" s="28">
        <v>4.85</v>
      </c>
      <c r="F7925" s="28">
        <v>6.05</v>
      </c>
      <c r="G7925" s="28">
        <v>78.46</v>
      </c>
      <c r="H7925" s="28" t="s">
        <v>47</v>
      </c>
      <c r="I7925" s="28">
        <v>0.37</v>
      </c>
      <c r="J7925" s="28">
        <v>7.57</v>
      </c>
      <c r="K7925" s="28">
        <v>250.79</v>
      </c>
      <c r="L7925" s="28">
        <v>16.15</v>
      </c>
      <c r="M7925" s="28" t="s">
        <v>46</v>
      </c>
      <c r="N7925" s="28">
        <v>41.98</v>
      </c>
    </row>
    <row r="7926">
      <c r="A7926" s="28">
        <v>7925.0</v>
      </c>
      <c r="B7926" s="28">
        <v>20.0</v>
      </c>
      <c r="C7926" s="28" t="s">
        <v>44</v>
      </c>
      <c r="D7926" s="28">
        <v>6.3</v>
      </c>
      <c r="E7926" s="28">
        <v>5.92</v>
      </c>
      <c r="F7926" s="28">
        <v>7.13</v>
      </c>
      <c r="G7926" s="28">
        <v>70.28</v>
      </c>
      <c r="H7926" s="28" t="s">
        <v>45</v>
      </c>
      <c r="I7926" s="28">
        <v>0.74</v>
      </c>
      <c r="J7926" s="28">
        <v>7.33</v>
      </c>
      <c r="K7926" s="28">
        <v>241.43</v>
      </c>
      <c r="L7926" s="28">
        <v>13.99</v>
      </c>
      <c r="M7926" s="28" t="s">
        <v>46</v>
      </c>
      <c r="N7926" s="28">
        <v>50.89</v>
      </c>
    </row>
    <row r="7927">
      <c r="A7927" s="28">
        <v>7926.0</v>
      </c>
      <c r="B7927" s="28">
        <v>19.0</v>
      </c>
      <c r="C7927" s="28" t="s">
        <v>44</v>
      </c>
      <c r="D7927" s="28">
        <v>4.59</v>
      </c>
      <c r="E7927" s="28">
        <v>4.2</v>
      </c>
      <c r="F7927" s="28">
        <v>4.41</v>
      </c>
      <c r="G7927" s="28">
        <v>84.88</v>
      </c>
      <c r="H7927" s="28" t="s">
        <v>45</v>
      </c>
      <c r="I7927" s="28">
        <v>3.96</v>
      </c>
      <c r="J7927" s="28">
        <v>7.0</v>
      </c>
      <c r="K7927" s="28">
        <v>258.08</v>
      </c>
      <c r="L7927" s="28">
        <v>10.45</v>
      </c>
      <c r="M7927" s="28" t="s">
        <v>48</v>
      </c>
      <c r="N7927" s="28">
        <v>51.54</v>
      </c>
    </row>
    <row r="7928">
      <c r="A7928" s="28">
        <v>7927.0</v>
      </c>
      <c r="B7928" s="28">
        <v>24.0</v>
      </c>
      <c r="C7928" s="28" t="s">
        <v>49</v>
      </c>
      <c r="D7928" s="28">
        <v>0.72</v>
      </c>
      <c r="E7928" s="28">
        <v>8.13</v>
      </c>
      <c r="F7928" s="28">
        <v>7.78</v>
      </c>
      <c r="G7928" s="28">
        <v>73.53</v>
      </c>
      <c r="H7928" s="28" t="s">
        <v>51</v>
      </c>
      <c r="I7928" s="28">
        <v>0.32</v>
      </c>
      <c r="J7928" s="28">
        <v>6.33</v>
      </c>
      <c r="K7928" s="28">
        <v>310.95</v>
      </c>
      <c r="L7928" s="28">
        <v>2.76</v>
      </c>
      <c r="M7928" s="28" t="s">
        <v>48</v>
      </c>
      <c r="N7928" s="28">
        <v>100.0</v>
      </c>
    </row>
    <row r="7929">
      <c r="A7929" s="28">
        <v>7928.0</v>
      </c>
      <c r="B7929" s="28">
        <v>20.0</v>
      </c>
      <c r="C7929" s="28" t="s">
        <v>44</v>
      </c>
      <c r="D7929" s="28">
        <v>7.12</v>
      </c>
      <c r="E7929" s="28">
        <v>6.7</v>
      </c>
      <c r="F7929" s="28">
        <v>7.84</v>
      </c>
      <c r="G7929" s="28">
        <v>74.64</v>
      </c>
      <c r="H7929" s="28" t="s">
        <v>45</v>
      </c>
      <c r="I7929" s="28">
        <v>1.13</v>
      </c>
      <c r="J7929" s="28">
        <v>9.5</v>
      </c>
      <c r="K7929" s="28">
        <v>216.68</v>
      </c>
      <c r="L7929" s="28">
        <v>14.72</v>
      </c>
      <c r="M7929" s="28" t="s">
        <v>46</v>
      </c>
      <c r="N7929" s="28">
        <v>64.7683265720113</v>
      </c>
    </row>
    <row r="7930">
      <c r="A7930" s="28">
        <v>7929.0</v>
      </c>
      <c r="B7930" s="28">
        <v>24.0</v>
      </c>
      <c r="C7930" s="28" t="s">
        <v>49</v>
      </c>
      <c r="D7930" s="28">
        <v>7.73</v>
      </c>
      <c r="E7930" s="28">
        <v>7.21</v>
      </c>
      <c r="F7930" s="28">
        <v>6.37</v>
      </c>
      <c r="G7930" s="28">
        <v>64.22</v>
      </c>
      <c r="H7930" s="28" t="s">
        <v>45</v>
      </c>
      <c r="I7930" s="28">
        <v>1.27</v>
      </c>
      <c r="J7930" s="28">
        <v>10.93</v>
      </c>
      <c r="K7930" s="28">
        <v>218.0</v>
      </c>
      <c r="L7930" s="28">
        <v>14.44</v>
      </c>
      <c r="M7930" s="28" t="s">
        <v>46</v>
      </c>
      <c r="N7930" s="28">
        <v>48.2860294302349</v>
      </c>
    </row>
    <row r="7931">
      <c r="A7931" s="28">
        <v>7930.0</v>
      </c>
      <c r="B7931" s="28">
        <v>24.0</v>
      </c>
      <c r="C7931" s="28" t="s">
        <v>44</v>
      </c>
      <c r="D7931" s="28">
        <v>1.62</v>
      </c>
      <c r="E7931" s="28">
        <v>3.08</v>
      </c>
      <c r="F7931" s="28">
        <v>8.78</v>
      </c>
      <c r="G7931" s="28">
        <v>83.69</v>
      </c>
      <c r="H7931" s="28" t="s">
        <v>51</v>
      </c>
      <c r="I7931" s="28">
        <v>3.24</v>
      </c>
      <c r="J7931" s="28">
        <v>3.51</v>
      </c>
      <c r="K7931" s="28">
        <v>290.81</v>
      </c>
      <c r="L7931" s="28">
        <v>1.29</v>
      </c>
      <c r="M7931" s="28" t="s">
        <v>48</v>
      </c>
      <c r="N7931" s="28">
        <v>86.02</v>
      </c>
    </row>
    <row r="7932">
      <c r="A7932" s="28">
        <v>7931.0</v>
      </c>
      <c r="B7932" s="28">
        <v>17.0</v>
      </c>
      <c r="C7932" s="28" t="s">
        <v>44</v>
      </c>
      <c r="D7932" s="28">
        <v>5.64</v>
      </c>
      <c r="E7932" s="28">
        <v>9.73</v>
      </c>
      <c r="F7932" s="28">
        <v>6.9</v>
      </c>
      <c r="G7932" s="28">
        <v>86.21</v>
      </c>
      <c r="H7932" s="28" t="s">
        <v>51</v>
      </c>
      <c r="I7932" s="28">
        <v>2.01</v>
      </c>
      <c r="J7932" s="28">
        <v>7.22</v>
      </c>
      <c r="K7932" s="28">
        <v>257.36</v>
      </c>
      <c r="L7932" s="28">
        <v>11.93</v>
      </c>
      <c r="M7932" s="28" t="s">
        <v>46</v>
      </c>
      <c r="N7932" s="28">
        <v>96.4207410318617</v>
      </c>
    </row>
    <row r="7933">
      <c r="A7933" s="28">
        <v>7932.0</v>
      </c>
      <c r="B7933" s="28">
        <v>24.0</v>
      </c>
      <c r="C7933" s="28" t="s">
        <v>49</v>
      </c>
      <c r="D7933" s="28">
        <v>6.74</v>
      </c>
      <c r="E7933" s="28">
        <v>6.94</v>
      </c>
      <c r="F7933" s="28">
        <v>7.48</v>
      </c>
      <c r="G7933" s="28">
        <v>90.32</v>
      </c>
      <c r="H7933" s="28" t="s">
        <v>47</v>
      </c>
      <c r="I7933" s="28">
        <v>0.99</v>
      </c>
      <c r="J7933" s="28">
        <v>8.65</v>
      </c>
      <c r="K7933" s="28">
        <v>245.37</v>
      </c>
      <c r="L7933" s="28">
        <v>15.54</v>
      </c>
      <c r="M7933" s="28" t="s">
        <v>46</v>
      </c>
      <c r="N7933" s="28">
        <v>63.67</v>
      </c>
    </row>
    <row r="7934">
      <c r="A7934" s="28">
        <v>7933.0</v>
      </c>
      <c r="B7934" s="28">
        <v>18.0</v>
      </c>
      <c r="C7934" s="28" t="s">
        <v>49</v>
      </c>
      <c r="D7934" s="28">
        <v>4.32</v>
      </c>
      <c r="E7934" s="28">
        <v>2.77</v>
      </c>
      <c r="F7934" s="28">
        <v>8.62</v>
      </c>
      <c r="G7934" s="28">
        <v>96.16</v>
      </c>
      <c r="H7934" s="28" t="s">
        <v>45</v>
      </c>
      <c r="I7934" s="28">
        <v>2.25</v>
      </c>
      <c r="J7934" s="28">
        <v>6.37</v>
      </c>
      <c r="K7934" s="28">
        <v>257.44</v>
      </c>
      <c r="L7934" s="28">
        <v>7.95</v>
      </c>
      <c r="M7934" s="28" t="s">
        <v>48</v>
      </c>
      <c r="N7934" s="28">
        <v>66.64</v>
      </c>
    </row>
    <row r="7935">
      <c r="A7935" s="28">
        <v>7934.0</v>
      </c>
      <c r="B7935" s="28">
        <v>19.0</v>
      </c>
      <c r="C7935" s="28" t="s">
        <v>49</v>
      </c>
      <c r="D7935" s="28">
        <v>2.59</v>
      </c>
      <c r="E7935" s="28">
        <v>7.75</v>
      </c>
      <c r="F7935" s="28">
        <v>7.33</v>
      </c>
      <c r="G7935" s="28">
        <v>90.64</v>
      </c>
      <c r="H7935" s="28" t="s">
        <v>47</v>
      </c>
      <c r="I7935" s="28">
        <v>3.43</v>
      </c>
      <c r="J7935" s="28">
        <v>4.24</v>
      </c>
      <c r="K7935" s="28">
        <v>275.84</v>
      </c>
      <c r="L7935" s="28">
        <v>8.4</v>
      </c>
      <c r="M7935" s="28" t="s">
        <v>48</v>
      </c>
      <c r="N7935" s="28">
        <v>100.0</v>
      </c>
    </row>
    <row r="7936">
      <c r="A7936" s="28">
        <v>7935.0</v>
      </c>
      <c r="B7936" s="28">
        <v>16.0</v>
      </c>
      <c r="C7936" s="28" t="s">
        <v>44</v>
      </c>
      <c r="D7936" s="28">
        <v>3.83</v>
      </c>
      <c r="E7936" s="28">
        <v>2.56</v>
      </c>
      <c r="F7936" s="28">
        <v>6.16</v>
      </c>
      <c r="G7936" s="28">
        <v>69.43</v>
      </c>
      <c r="H7936" s="28" t="s">
        <v>45</v>
      </c>
      <c r="I7936" s="28">
        <v>3.93</v>
      </c>
      <c r="J7936" s="28">
        <v>8.79</v>
      </c>
      <c r="K7936" s="28">
        <v>259.41</v>
      </c>
      <c r="L7936" s="28">
        <v>9.02</v>
      </c>
      <c r="M7936" s="28" t="s">
        <v>48</v>
      </c>
      <c r="N7936" s="28">
        <v>47.04</v>
      </c>
    </row>
    <row r="7937">
      <c r="A7937" s="28">
        <v>7936.0</v>
      </c>
      <c r="B7937" s="28">
        <v>16.0</v>
      </c>
      <c r="C7937" s="28" t="s">
        <v>44</v>
      </c>
      <c r="D7937" s="28">
        <v>4.1</v>
      </c>
      <c r="E7937" s="28">
        <v>1.57</v>
      </c>
      <c r="F7937" s="28">
        <v>4.12</v>
      </c>
      <c r="G7937" s="28">
        <v>69.43</v>
      </c>
      <c r="H7937" s="28" t="s">
        <v>51</v>
      </c>
      <c r="I7937" s="28">
        <v>0.62</v>
      </c>
      <c r="J7937" s="28">
        <v>7.49</v>
      </c>
      <c r="K7937" s="28">
        <v>280.58</v>
      </c>
      <c r="L7937" s="28">
        <v>9.72</v>
      </c>
      <c r="M7937" s="28" t="s">
        <v>48</v>
      </c>
      <c r="N7937" s="28">
        <v>32.52</v>
      </c>
    </row>
    <row r="7938">
      <c r="A7938" s="28">
        <v>7937.0</v>
      </c>
      <c r="B7938" s="28">
        <v>16.0</v>
      </c>
      <c r="C7938" s="28" t="s">
        <v>44</v>
      </c>
      <c r="D7938" s="28">
        <v>3.21</v>
      </c>
      <c r="E7938" s="28">
        <v>5.75</v>
      </c>
      <c r="F7938" s="28">
        <v>7.64</v>
      </c>
      <c r="G7938" s="28">
        <v>96.6</v>
      </c>
      <c r="H7938" s="28" t="s">
        <v>45</v>
      </c>
      <c r="I7938" s="28">
        <v>3.57</v>
      </c>
      <c r="J7938" s="28">
        <v>6.91</v>
      </c>
      <c r="K7938" s="28">
        <v>290.63</v>
      </c>
      <c r="L7938" s="28">
        <v>10.16</v>
      </c>
      <c r="M7938" s="28" t="s">
        <v>48</v>
      </c>
      <c r="N7938" s="28">
        <v>87.77</v>
      </c>
    </row>
    <row r="7939">
      <c r="A7939" s="28">
        <v>7938.0</v>
      </c>
      <c r="B7939" s="28">
        <v>24.0</v>
      </c>
      <c r="C7939" s="28" t="s">
        <v>49</v>
      </c>
      <c r="D7939" s="28">
        <v>7.44</v>
      </c>
      <c r="E7939" s="28">
        <v>5.98</v>
      </c>
      <c r="F7939" s="28">
        <v>8.82</v>
      </c>
      <c r="G7939" s="28">
        <v>91.61</v>
      </c>
      <c r="H7939" s="28" t="s">
        <v>51</v>
      </c>
      <c r="I7939" s="28">
        <v>0.02</v>
      </c>
      <c r="J7939" s="28">
        <v>10.31</v>
      </c>
      <c r="K7939" s="28">
        <v>237.21</v>
      </c>
      <c r="L7939" s="28">
        <v>15.69</v>
      </c>
      <c r="M7939" s="28" t="s">
        <v>46</v>
      </c>
      <c r="N7939" s="28">
        <v>56.92</v>
      </c>
    </row>
    <row r="7940">
      <c r="A7940" s="28">
        <v>7939.0</v>
      </c>
      <c r="B7940" s="28">
        <v>23.0</v>
      </c>
      <c r="C7940" s="28" t="s">
        <v>49</v>
      </c>
      <c r="D7940" s="28">
        <v>5.95</v>
      </c>
      <c r="E7940" s="28">
        <v>2.7</v>
      </c>
      <c r="F7940" s="28">
        <v>6.35</v>
      </c>
      <c r="G7940" s="28">
        <v>91.29</v>
      </c>
      <c r="H7940" s="28" t="s">
        <v>47</v>
      </c>
      <c r="I7940" s="28">
        <v>3.62</v>
      </c>
      <c r="J7940" s="28">
        <v>8.0</v>
      </c>
      <c r="K7940" s="28">
        <v>263.63</v>
      </c>
      <c r="L7940" s="28">
        <v>14.18</v>
      </c>
      <c r="M7940" s="28" t="s">
        <v>46</v>
      </c>
      <c r="N7940" s="28">
        <v>37.22</v>
      </c>
    </row>
    <row r="7941">
      <c r="A7941" s="28">
        <v>7940.0</v>
      </c>
      <c r="B7941" s="28">
        <v>20.0</v>
      </c>
      <c r="C7941" s="28" t="s">
        <v>49</v>
      </c>
      <c r="D7941" s="28">
        <v>1.93</v>
      </c>
      <c r="E7941" s="28">
        <v>4.14</v>
      </c>
      <c r="F7941" s="28">
        <v>5.7</v>
      </c>
      <c r="G7941" s="28">
        <v>88.79</v>
      </c>
      <c r="H7941" s="28" t="s">
        <v>47</v>
      </c>
      <c r="I7941" s="28">
        <v>3.31</v>
      </c>
      <c r="J7941" s="28">
        <v>3.4</v>
      </c>
      <c r="K7941" s="28">
        <v>314.62</v>
      </c>
      <c r="L7941" s="28">
        <v>5.74</v>
      </c>
      <c r="M7941" s="28" t="s">
        <v>48</v>
      </c>
      <c r="N7941" s="28">
        <v>72.08</v>
      </c>
    </row>
    <row r="7942">
      <c r="A7942" s="28">
        <v>7941.0</v>
      </c>
      <c r="B7942" s="28">
        <v>20.0</v>
      </c>
      <c r="C7942" s="28" t="s">
        <v>44</v>
      </c>
      <c r="D7942" s="28">
        <v>4.68</v>
      </c>
      <c r="E7942" s="28">
        <v>9.51</v>
      </c>
      <c r="F7942" s="28">
        <v>6.6</v>
      </c>
      <c r="G7942" s="28">
        <v>70.69</v>
      </c>
      <c r="H7942" s="28" t="s">
        <v>45</v>
      </c>
      <c r="I7942" s="28">
        <v>2.34</v>
      </c>
      <c r="J7942" s="28">
        <v>6.06</v>
      </c>
      <c r="K7942" s="28">
        <v>253.91</v>
      </c>
      <c r="L7942" s="28">
        <v>8.7</v>
      </c>
      <c r="M7942" s="28" t="s">
        <v>48</v>
      </c>
      <c r="N7942" s="28">
        <v>79.82</v>
      </c>
    </row>
    <row r="7943">
      <c r="A7943" s="28">
        <v>7942.0</v>
      </c>
      <c r="B7943" s="28">
        <v>24.0</v>
      </c>
      <c r="C7943" s="28" t="s">
        <v>49</v>
      </c>
      <c r="D7943" s="28">
        <v>5.51</v>
      </c>
      <c r="E7943" s="28">
        <v>3.57</v>
      </c>
      <c r="F7943" s="28">
        <v>7.64</v>
      </c>
      <c r="G7943" s="28">
        <v>93.9</v>
      </c>
      <c r="H7943" s="28" t="s">
        <v>51</v>
      </c>
      <c r="I7943" s="28">
        <v>0.68</v>
      </c>
      <c r="J7943" s="28">
        <v>7.44</v>
      </c>
      <c r="K7943" s="28">
        <v>249.94</v>
      </c>
      <c r="L7943" s="28">
        <v>10.69</v>
      </c>
      <c r="M7943" s="28" t="s">
        <v>46</v>
      </c>
      <c r="N7943" s="28">
        <v>48.84</v>
      </c>
    </row>
    <row r="7944">
      <c r="A7944" s="28">
        <v>7943.0</v>
      </c>
      <c r="B7944" s="28">
        <v>18.0</v>
      </c>
      <c r="C7944" s="28" t="s">
        <v>44</v>
      </c>
      <c r="D7944" s="28">
        <v>1.12</v>
      </c>
      <c r="E7944" s="28">
        <v>2.4</v>
      </c>
      <c r="F7944" s="28">
        <v>4.0</v>
      </c>
      <c r="G7944" s="28">
        <v>65.72</v>
      </c>
      <c r="H7944" s="28" t="s">
        <v>51</v>
      </c>
      <c r="I7944" s="28">
        <v>3.82</v>
      </c>
      <c r="J7944" s="28">
        <v>6.37</v>
      </c>
      <c r="K7944" s="28">
        <v>314.36</v>
      </c>
      <c r="L7944" s="28">
        <v>7.31</v>
      </c>
      <c r="M7944" s="28" t="s">
        <v>48</v>
      </c>
      <c r="N7944" s="28">
        <v>63.85</v>
      </c>
    </row>
    <row r="7945">
      <c r="A7945" s="28">
        <v>7944.0</v>
      </c>
      <c r="B7945" s="28">
        <v>18.0</v>
      </c>
      <c r="C7945" s="28" t="s">
        <v>49</v>
      </c>
      <c r="D7945" s="28">
        <v>2.87</v>
      </c>
      <c r="E7945" s="28">
        <v>9.93</v>
      </c>
      <c r="F7945" s="28">
        <v>8.44</v>
      </c>
      <c r="G7945" s="28">
        <v>74.0</v>
      </c>
      <c r="H7945" s="28" t="s">
        <v>45</v>
      </c>
      <c r="I7945" s="28">
        <v>0.36</v>
      </c>
      <c r="J7945" s="28">
        <v>4.95</v>
      </c>
      <c r="K7945" s="28">
        <v>257.95</v>
      </c>
      <c r="L7945" s="28">
        <v>9.42</v>
      </c>
      <c r="M7945" s="28" t="s">
        <v>48</v>
      </c>
      <c r="N7945" s="28">
        <v>107.904237541826</v>
      </c>
    </row>
    <row r="7946">
      <c r="A7946" s="28">
        <v>7945.0</v>
      </c>
      <c r="B7946" s="28">
        <v>22.0</v>
      </c>
      <c r="C7946" s="28" t="s">
        <v>44</v>
      </c>
      <c r="D7946" s="28">
        <v>7.24</v>
      </c>
      <c r="E7946" s="28">
        <v>3.72</v>
      </c>
      <c r="F7946" s="28">
        <v>8.43</v>
      </c>
      <c r="G7946" s="28">
        <v>73.86</v>
      </c>
      <c r="H7946" s="28" t="s">
        <v>47</v>
      </c>
      <c r="I7946" s="28">
        <v>4.48</v>
      </c>
      <c r="J7946" s="28">
        <v>10.01</v>
      </c>
      <c r="K7946" s="28">
        <v>230.61</v>
      </c>
      <c r="L7946" s="28">
        <v>17.12</v>
      </c>
      <c r="M7946" s="28" t="s">
        <v>46</v>
      </c>
      <c r="N7946" s="28">
        <v>40.59</v>
      </c>
    </row>
    <row r="7947">
      <c r="A7947" s="28">
        <v>7946.0</v>
      </c>
      <c r="B7947" s="28">
        <v>24.0</v>
      </c>
      <c r="C7947" s="28" t="s">
        <v>49</v>
      </c>
      <c r="D7947" s="28">
        <v>4.54</v>
      </c>
      <c r="E7947" s="28">
        <v>7.12</v>
      </c>
      <c r="F7947" s="28">
        <v>6.71</v>
      </c>
      <c r="G7947" s="28">
        <v>82.41</v>
      </c>
      <c r="H7947" s="28" t="s">
        <v>45</v>
      </c>
      <c r="I7947" s="28">
        <v>3.87</v>
      </c>
      <c r="J7947" s="28">
        <v>8.4</v>
      </c>
      <c r="K7947" s="28">
        <v>275.15</v>
      </c>
      <c r="L7947" s="28">
        <v>9.27</v>
      </c>
      <c r="M7947" s="28" t="s">
        <v>48</v>
      </c>
      <c r="N7947" s="28">
        <v>74.51</v>
      </c>
    </row>
    <row r="7948">
      <c r="A7948" s="28">
        <v>7947.0</v>
      </c>
      <c r="B7948" s="28">
        <v>21.0</v>
      </c>
      <c r="C7948" s="28" t="s">
        <v>44</v>
      </c>
      <c r="D7948" s="28">
        <v>1.74</v>
      </c>
      <c r="E7948" s="28">
        <v>3.08</v>
      </c>
      <c r="F7948" s="28">
        <v>4.61</v>
      </c>
      <c r="G7948" s="28">
        <v>78.54</v>
      </c>
      <c r="H7948" s="28" t="s">
        <v>51</v>
      </c>
      <c r="I7948" s="28">
        <v>3.7</v>
      </c>
      <c r="J7948" s="28">
        <v>5.3</v>
      </c>
      <c r="K7948" s="28">
        <v>295.63</v>
      </c>
      <c r="L7948" s="28">
        <v>7.0</v>
      </c>
      <c r="M7948" s="28" t="s">
        <v>48</v>
      </c>
      <c r="N7948" s="28">
        <v>66.13</v>
      </c>
    </row>
    <row r="7949">
      <c r="A7949" s="28">
        <v>7948.0</v>
      </c>
      <c r="B7949" s="28">
        <v>17.0</v>
      </c>
      <c r="C7949" s="28" t="s">
        <v>44</v>
      </c>
      <c r="D7949" s="28">
        <v>0.98</v>
      </c>
      <c r="E7949" s="28">
        <v>5.95</v>
      </c>
      <c r="F7949" s="28">
        <v>7.36</v>
      </c>
      <c r="G7949" s="28">
        <v>78.39</v>
      </c>
      <c r="H7949" s="28" t="s">
        <v>45</v>
      </c>
      <c r="I7949" s="28">
        <v>3.77</v>
      </c>
      <c r="J7949" s="28">
        <v>5.31</v>
      </c>
      <c r="K7949" s="28">
        <v>315.56</v>
      </c>
      <c r="L7949" s="28">
        <v>3.57</v>
      </c>
      <c r="M7949" s="28" t="s">
        <v>48</v>
      </c>
      <c r="N7949" s="28">
        <v>87.3</v>
      </c>
    </row>
    <row r="7950">
      <c r="A7950" s="28">
        <v>7949.0</v>
      </c>
      <c r="B7950" s="28">
        <v>16.0</v>
      </c>
      <c r="C7950" s="28" t="s">
        <v>44</v>
      </c>
      <c r="D7950" s="28">
        <v>4.15</v>
      </c>
      <c r="E7950" s="28">
        <v>4.48</v>
      </c>
      <c r="F7950" s="28">
        <v>4.69</v>
      </c>
      <c r="G7950" s="28">
        <v>82.14</v>
      </c>
      <c r="H7950" s="28" t="s">
        <v>45</v>
      </c>
      <c r="I7950" s="28">
        <v>0.34</v>
      </c>
      <c r="J7950" s="28">
        <v>6.12</v>
      </c>
      <c r="K7950" s="28">
        <v>250.2</v>
      </c>
      <c r="L7950" s="28">
        <v>6.75</v>
      </c>
      <c r="M7950" s="28" t="s">
        <v>48</v>
      </c>
      <c r="N7950" s="28">
        <v>69.9911384487881</v>
      </c>
    </row>
    <row r="7951">
      <c r="A7951" s="28">
        <v>7950.0</v>
      </c>
      <c r="B7951" s="28">
        <v>17.0</v>
      </c>
      <c r="C7951" s="28" t="s">
        <v>44</v>
      </c>
      <c r="D7951" s="28">
        <v>4.38</v>
      </c>
      <c r="E7951" s="28">
        <v>9.65</v>
      </c>
      <c r="F7951" s="28">
        <v>6.54</v>
      </c>
      <c r="G7951" s="28">
        <v>76.62</v>
      </c>
      <c r="H7951" s="28" t="s">
        <v>47</v>
      </c>
      <c r="I7951" s="28">
        <v>4.95</v>
      </c>
      <c r="J7951" s="28">
        <v>8.0</v>
      </c>
      <c r="K7951" s="28">
        <v>270.28</v>
      </c>
      <c r="L7951" s="28">
        <v>9.3</v>
      </c>
      <c r="M7951" s="28" t="s">
        <v>48</v>
      </c>
      <c r="N7951" s="28">
        <v>88.07</v>
      </c>
    </row>
    <row r="7952">
      <c r="A7952" s="28">
        <v>7951.0</v>
      </c>
      <c r="B7952" s="28">
        <v>16.0</v>
      </c>
      <c r="C7952" s="28" t="s">
        <v>44</v>
      </c>
      <c r="D7952" s="28">
        <v>2.68</v>
      </c>
      <c r="E7952" s="28">
        <v>4.9</v>
      </c>
      <c r="F7952" s="28">
        <v>4.47</v>
      </c>
      <c r="G7952" s="28">
        <v>70.0</v>
      </c>
      <c r="H7952" s="28" t="s">
        <v>45</v>
      </c>
      <c r="I7952" s="28">
        <v>4.29</v>
      </c>
      <c r="J7952" s="28">
        <v>7.52</v>
      </c>
      <c r="K7952" s="28">
        <v>283.23</v>
      </c>
      <c r="L7952" s="28">
        <v>7.33</v>
      </c>
      <c r="M7952" s="28" t="s">
        <v>48</v>
      </c>
      <c r="N7952" s="28">
        <v>60.73</v>
      </c>
    </row>
    <row r="7953">
      <c r="A7953" s="28">
        <v>7952.0</v>
      </c>
      <c r="B7953" s="28">
        <v>24.0</v>
      </c>
      <c r="C7953" s="28" t="s">
        <v>44</v>
      </c>
      <c r="D7953" s="28">
        <v>5.04</v>
      </c>
      <c r="E7953" s="28">
        <v>6.26</v>
      </c>
      <c r="F7953" s="28">
        <v>6.95</v>
      </c>
      <c r="G7953" s="28">
        <v>86.56</v>
      </c>
      <c r="H7953" s="28" t="s">
        <v>45</v>
      </c>
      <c r="I7953" s="28">
        <v>2.54</v>
      </c>
      <c r="J7953" s="28">
        <v>7.98</v>
      </c>
      <c r="K7953" s="28">
        <v>257.27</v>
      </c>
      <c r="L7953" s="28">
        <v>13.72</v>
      </c>
      <c r="M7953" s="28" t="s">
        <v>46</v>
      </c>
      <c r="N7953" s="28">
        <v>78.5354795136997</v>
      </c>
    </row>
    <row r="7954">
      <c r="A7954" s="28">
        <v>7953.0</v>
      </c>
      <c r="B7954" s="28">
        <v>23.0</v>
      </c>
      <c r="C7954" s="28" t="s">
        <v>44</v>
      </c>
      <c r="D7954" s="28">
        <v>0.55</v>
      </c>
      <c r="E7954" s="28">
        <v>9.5</v>
      </c>
      <c r="F7954" s="28">
        <v>5.59</v>
      </c>
      <c r="G7954" s="28">
        <v>91.63</v>
      </c>
      <c r="H7954" s="28" t="s">
        <v>47</v>
      </c>
      <c r="I7954" s="28">
        <v>3.6</v>
      </c>
      <c r="J7954" s="28">
        <v>6.41</v>
      </c>
      <c r="K7954" s="28">
        <v>303.92</v>
      </c>
      <c r="L7954" s="28">
        <v>2.42</v>
      </c>
      <c r="M7954" s="28" t="s">
        <v>50</v>
      </c>
      <c r="N7954" s="28">
        <v>100.0</v>
      </c>
    </row>
    <row r="7955">
      <c r="A7955" s="28">
        <v>7954.0</v>
      </c>
      <c r="B7955" s="28">
        <v>22.0</v>
      </c>
      <c r="C7955" s="28" t="s">
        <v>49</v>
      </c>
      <c r="D7955" s="28">
        <v>1.16</v>
      </c>
      <c r="E7955" s="28">
        <v>9.9</v>
      </c>
      <c r="F7955" s="28">
        <v>8.15</v>
      </c>
      <c r="G7955" s="28">
        <v>79.16</v>
      </c>
      <c r="H7955" s="28" t="s">
        <v>45</v>
      </c>
      <c r="I7955" s="28">
        <v>3.7</v>
      </c>
      <c r="J7955" s="28">
        <v>5.05</v>
      </c>
      <c r="K7955" s="28">
        <v>322.07</v>
      </c>
      <c r="L7955" s="28">
        <v>2.33</v>
      </c>
      <c r="M7955" s="28" t="s">
        <v>48</v>
      </c>
      <c r="N7955" s="28">
        <v>100.0</v>
      </c>
    </row>
    <row r="7956">
      <c r="A7956" s="28">
        <v>7955.0</v>
      </c>
      <c r="B7956" s="28">
        <v>18.0</v>
      </c>
      <c r="C7956" s="28" t="s">
        <v>44</v>
      </c>
      <c r="D7956" s="28">
        <v>4.37</v>
      </c>
      <c r="E7956" s="28">
        <v>1.91</v>
      </c>
      <c r="F7956" s="28">
        <v>8.0</v>
      </c>
      <c r="G7956" s="28">
        <v>85.98</v>
      </c>
      <c r="H7956" s="28" t="s">
        <v>51</v>
      </c>
      <c r="I7956" s="28">
        <v>4.15</v>
      </c>
      <c r="J7956" s="28">
        <v>8.74</v>
      </c>
      <c r="K7956" s="28">
        <v>268.25</v>
      </c>
      <c r="L7956" s="28">
        <v>9.96</v>
      </c>
      <c r="M7956" s="28" t="s">
        <v>48</v>
      </c>
      <c r="N7956" s="28">
        <v>59.5039557676393</v>
      </c>
    </row>
    <row r="7957">
      <c r="A7957" s="28">
        <v>7956.0</v>
      </c>
      <c r="B7957" s="28">
        <v>23.0</v>
      </c>
      <c r="C7957" s="28" t="s">
        <v>49</v>
      </c>
      <c r="D7957" s="28">
        <v>0.49</v>
      </c>
      <c r="E7957" s="28">
        <v>8.51</v>
      </c>
      <c r="F7957" s="28">
        <v>8.99</v>
      </c>
      <c r="G7957" s="28">
        <v>81.41</v>
      </c>
      <c r="H7957" s="28" t="s">
        <v>51</v>
      </c>
      <c r="I7957" s="28">
        <v>1.28</v>
      </c>
      <c r="J7957" s="28">
        <v>3.79</v>
      </c>
      <c r="K7957" s="28">
        <v>315.58</v>
      </c>
      <c r="L7957" s="28">
        <v>2.39</v>
      </c>
      <c r="M7957" s="28" t="s">
        <v>48</v>
      </c>
      <c r="N7957" s="28">
        <v>109.749278828622</v>
      </c>
    </row>
    <row r="7958">
      <c r="A7958" s="28">
        <v>7957.0</v>
      </c>
      <c r="B7958" s="28">
        <v>17.0</v>
      </c>
      <c r="C7958" s="28" t="s">
        <v>44</v>
      </c>
      <c r="D7958" s="28">
        <v>7.05</v>
      </c>
      <c r="E7958" s="28">
        <v>4.44</v>
      </c>
      <c r="F7958" s="28">
        <v>5.29</v>
      </c>
      <c r="G7958" s="28">
        <v>62.36</v>
      </c>
      <c r="H7958" s="28" t="s">
        <v>47</v>
      </c>
      <c r="I7958" s="28">
        <v>1.86</v>
      </c>
      <c r="J7958" s="28">
        <v>12.34</v>
      </c>
      <c r="K7958" s="28">
        <v>256.02</v>
      </c>
      <c r="L7958" s="28">
        <v>18.09</v>
      </c>
      <c r="M7958" s="28" t="s">
        <v>46</v>
      </c>
      <c r="N7958" s="28">
        <v>32.9</v>
      </c>
    </row>
    <row r="7959">
      <c r="A7959" s="28">
        <v>7958.0</v>
      </c>
      <c r="B7959" s="28">
        <v>17.0</v>
      </c>
      <c r="C7959" s="28" t="s">
        <v>49</v>
      </c>
      <c r="D7959" s="28">
        <v>1.14</v>
      </c>
      <c r="E7959" s="28">
        <v>6.35</v>
      </c>
      <c r="F7959" s="28">
        <v>4.31</v>
      </c>
      <c r="G7959" s="28">
        <v>76.92</v>
      </c>
      <c r="H7959" s="28" t="s">
        <v>47</v>
      </c>
      <c r="I7959" s="28">
        <v>4.0</v>
      </c>
      <c r="J7959" s="28">
        <v>4.4</v>
      </c>
      <c r="K7959" s="28">
        <v>297.07</v>
      </c>
      <c r="L7959" s="28">
        <v>5.05</v>
      </c>
      <c r="M7959" s="28" t="s">
        <v>48</v>
      </c>
      <c r="N7959" s="28">
        <v>86.87</v>
      </c>
    </row>
    <row r="7960">
      <c r="A7960" s="28">
        <v>7959.0</v>
      </c>
      <c r="B7960" s="28">
        <v>18.0</v>
      </c>
      <c r="C7960" s="28" t="s">
        <v>49</v>
      </c>
      <c r="D7960" s="28">
        <v>5.39</v>
      </c>
      <c r="E7960" s="28">
        <v>4.38</v>
      </c>
      <c r="F7960" s="28">
        <v>6.22</v>
      </c>
      <c r="G7960" s="28">
        <v>60.39</v>
      </c>
      <c r="H7960" s="28" t="s">
        <v>47</v>
      </c>
      <c r="I7960" s="28">
        <v>3.84</v>
      </c>
      <c r="J7960" s="28">
        <v>11.1</v>
      </c>
      <c r="K7960" s="28">
        <v>256.72</v>
      </c>
      <c r="L7960" s="28">
        <v>9.14</v>
      </c>
      <c r="M7960" s="28" t="s">
        <v>46</v>
      </c>
      <c r="N7960" s="28">
        <v>43.6</v>
      </c>
    </row>
    <row r="7961">
      <c r="A7961" s="28">
        <v>7960.0</v>
      </c>
      <c r="B7961" s="28">
        <v>22.0</v>
      </c>
      <c r="C7961" s="28" t="s">
        <v>44</v>
      </c>
      <c r="D7961" s="28">
        <v>3.13</v>
      </c>
      <c r="E7961" s="28">
        <v>4.61</v>
      </c>
      <c r="F7961" s="28">
        <v>4.42</v>
      </c>
      <c r="G7961" s="28">
        <v>86.48</v>
      </c>
      <c r="H7961" s="28" t="s">
        <v>51</v>
      </c>
      <c r="I7961" s="28">
        <v>2.61</v>
      </c>
      <c r="J7961" s="28">
        <v>5.67</v>
      </c>
      <c r="K7961" s="28">
        <v>275.63</v>
      </c>
      <c r="L7961" s="28">
        <v>6.82</v>
      </c>
      <c r="M7961" s="28" t="s">
        <v>48</v>
      </c>
      <c r="N7961" s="28">
        <v>59.18</v>
      </c>
    </row>
    <row r="7962">
      <c r="A7962" s="28">
        <v>7961.0</v>
      </c>
      <c r="B7962" s="28">
        <v>16.0</v>
      </c>
      <c r="C7962" s="28" t="s">
        <v>49</v>
      </c>
      <c r="D7962" s="28">
        <v>3.2</v>
      </c>
      <c r="E7962" s="28">
        <v>2.43</v>
      </c>
      <c r="F7962" s="28">
        <v>4.89</v>
      </c>
      <c r="G7962" s="28">
        <v>80.33</v>
      </c>
      <c r="H7962" s="28" t="s">
        <v>45</v>
      </c>
      <c r="I7962" s="28">
        <v>1.98</v>
      </c>
      <c r="J7962" s="28">
        <v>8.53</v>
      </c>
      <c r="K7962" s="28">
        <v>274.3</v>
      </c>
      <c r="L7962" s="28">
        <v>9.31</v>
      </c>
      <c r="M7962" s="28" t="s">
        <v>48</v>
      </c>
      <c r="N7962" s="28">
        <v>48.26</v>
      </c>
    </row>
    <row r="7963">
      <c r="A7963" s="28">
        <v>7962.0</v>
      </c>
      <c r="B7963" s="28">
        <v>23.0</v>
      </c>
      <c r="C7963" s="28" t="s">
        <v>44</v>
      </c>
      <c r="D7963" s="28">
        <v>6.12</v>
      </c>
      <c r="E7963" s="28">
        <v>6.15</v>
      </c>
      <c r="F7963" s="28">
        <v>6.99</v>
      </c>
      <c r="G7963" s="28">
        <v>65.07</v>
      </c>
      <c r="H7963" s="28" t="s">
        <v>45</v>
      </c>
      <c r="I7963" s="28">
        <v>4.84</v>
      </c>
      <c r="J7963" s="28">
        <v>10.32</v>
      </c>
      <c r="K7963" s="28">
        <v>249.64</v>
      </c>
      <c r="L7963" s="28">
        <v>12.6</v>
      </c>
      <c r="M7963" s="28" t="s">
        <v>46</v>
      </c>
      <c r="N7963" s="28">
        <v>63.83</v>
      </c>
    </row>
    <row r="7964">
      <c r="A7964" s="28">
        <v>7963.0</v>
      </c>
      <c r="B7964" s="28">
        <v>22.0</v>
      </c>
      <c r="C7964" s="28" t="s">
        <v>49</v>
      </c>
      <c r="D7964" s="28">
        <v>4.0</v>
      </c>
      <c r="E7964" s="28">
        <v>5.92</v>
      </c>
      <c r="F7964" s="28">
        <v>6.96</v>
      </c>
      <c r="G7964" s="28">
        <v>81.69</v>
      </c>
      <c r="H7964" s="28" t="s">
        <v>47</v>
      </c>
      <c r="I7964" s="28">
        <v>2.08</v>
      </c>
      <c r="J7964" s="28">
        <v>9.0</v>
      </c>
      <c r="K7964" s="28">
        <v>269.18</v>
      </c>
      <c r="L7964" s="28">
        <v>8.94</v>
      </c>
      <c r="M7964" s="28" t="s">
        <v>48</v>
      </c>
      <c r="N7964" s="28">
        <v>70.44</v>
      </c>
    </row>
    <row r="7965">
      <c r="A7965" s="28">
        <v>7964.0</v>
      </c>
      <c r="B7965" s="28">
        <v>19.0</v>
      </c>
      <c r="C7965" s="28" t="s">
        <v>49</v>
      </c>
      <c r="D7965" s="28">
        <v>5.81</v>
      </c>
      <c r="E7965" s="28">
        <v>2.7</v>
      </c>
      <c r="F7965" s="28">
        <v>4.22</v>
      </c>
      <c r="G7965" s="28">
        <v>95.94</v>
      </c>
      <c r="H7965" s="28" t="s">
        <v>51</v>
      </c>
      <c r="I7965" s="28">
        <v>3.82</v>
      </c>
      <c r="J7965" s="28">
        <v>7.0</v>
      </c>
      <c r="K7965" s="28">
        <v>270.06</v>
      </c>
      <c r="L7965" s="28">
        <v>13.46</v>
      </c>
      <c r="M7965" s="28" t="s">
        <v>46</v>
      </c>
      <c r="N7965" s="28">
        <v>36.97</v>
      </c>
    </row>
    <row r="7966">
      <c r="A7966" s="28">
        <v>7965.0</v>
      </c>
      <c r="B7966" s="28">
        <v>20.0</v>
      </c>
      <c r="C7966" s="28" t="s">
        <v>44</v>
      </c>
      <c r="D7966" s="28">
        <v>4.04</v>
      </c>
      <c r="E7966" s="28">
        <v>5.88</v>
      </c>
      <c r="F7966" s="28">
        <v>6.21</v>
      </c>
      <c r="G7966" s="28">
        <v>73.62</v>
      </c>
      <c r="H7966" s="28" t="s">
        <v>45</v>
      </c>
      <c r="I7966" s="28">
        <v>2.06</v>
      </c>
      <c r="J7966" s="28">
        <v>6.43</v>
      </c>
      <c r="K7966" s="28">
        <v>289.34</v>
      </c>
      <c r="L7966" s="28">
        <v>10.64</v>
      </c>
      <c r="M7966" s="28" t="s">
        <v>48</v>
      </c>
      <c r="N7966" s="28">
        <v>65.09</v>
      </c>
    </row>
    <row r="7967">
      <c r="A7967" s="28">
        <v>7966.0</v>
      </c>
      <c r="B7967" s="28">
        <v>16.0</v>
      </c>
      <c r="C7967" s="28" t="s">
        <v>44</v>
      </c>
      <c r="D7967" s="28">
        <v>4.74</v>
      </c>
      <c r="E7967" s="28">
        <v>9.76</v>
      </c>
      <c r="F7967" s="28">
        <v>6.65</v>
      </c>
      <c r="G7967" s="28">
        <v>99.29</v>
      </c>
      <c r="H7967" s="28" t="s">
        <v>47</v>
      </c>
      <c r="I7967" s="28">
        <v>1.55</v>
      </c>
      <c r="J7967" s="28">
        <v>9.98</v>
      </c>
      <c r="K7967" s="28">
        <v>261.5</v>
      </c>
      <c r="L7967" s="28">
        <v>11.75</v>
      </c>
      <c r="M7967" s="28" t="s">
        <v>48</v>
      </c>
      <c r="N7967" s="28">
        <v>97.3</v>
      </c>
    </row>
    <row r="7968">
      <c r="A7968" s="28">
        <v>7967.0</v>
      </c>
      <c r="B7968" s="28">
        <v>19.0</v>
      </c>
      <c r="C7968" s="28" t="s">
        <v>44</v>
      </c>
      <c r="D7968" s="28">
        <v>6.09</v>
      </c>
      <c r="E7968" s="28">
        <v>7.43</v>
      </c>
      <c r="F7968" s="28">
        <v>5.34</v>
      </c>
      <c r="G7968" s="28">
        <v>98.38</v>
      </c>
      <c r="H7968" s="28" t="s">
        <v>45</v>
      </c>
      <c r="I7968" s="28">
        <v>3.2</v>
      </c>
      <c r="J7968" s="28">
        <v>8.68</v>
      </c>
      <c r="K7968" s="28">
        <v>231.51</v>
      </c>
      <c r="L7968" s="28">
        <v>14.28</v>
      </c>
      <c r="M7968" s="28" t="s">
        <v>50</v>
      </c>
      <c r="N7968" s="28">
        <v>70.6989564842351</v>
      </c>
    </row>
    <row r="7969">
      <c r="A7969" s="28">
        <v>7968.0</v>
      </c>
      <c r="B7969" s="28">
        <v>16.0</v>
      </c>
      <c r="C7969" s="28" t="s">
        <v>44</v>
      </c>
      <c r="D7969" s="28">
        <v>4.86</v>
      </c>
      <c r="E7969" s="28">
        <v>5.33</v>
      </c>
      <c r="F7969" s="28">
        <v>8.36</v>
      </c>
      <c r="G7969" s="28">
        <v>91.41</v>
      </c>
      <c r="H7969" s="28" t="s">
        <v>51</v>
      </c>
      <c r="I7969" s="28">
        <v>4.04</v>
      </c>
      <c r="J7969" s="28">
        <v>9.42</v>
      </c>
      <c r="K7969" s="28">
        <v>258.77</v>
      </c>
      <c r="L7969" s="28">
        <v>12.93</v>
      </c>
      <c r="M7969" s="28" t="s">
        <v>48</v>
      </c>
      <c r="N7969" s="28">
        <v>80.39</v>
      </c>
    </row>
    <row r="7970">
      <c r="A7970" s="28">
        <v>7969.0</v>
      </c>
      <c r="B7970" s="28">
        <v>16.0</v>
      </c>
      <c r="C7970" s="28" t="s">
        <v>49</v>
      </c>
      <c r="D7970" s="28">
        <v>4.92</v>
      </c>
      <c r="E7970" s="28">
        <v>9.24</v>
      </c>
      <c r="F7970" s="28">
        <v>4.81</v>
      </c>
      <c r="G7970" s="28">
        <v>92.55</v>
      </c>
      <c r="H7970" s="28" t="s">
        <v>47</v>
      </c>
      <c r="I7970" s="28">
        <v>4.91</v>
      </c>
      <c r="J7970" s="28">
        <v>10.88</v>
      </c>
      <c r="K7970" s="28">
        <v>271.44</v>
      </c>
      <c r="L7970" s="28">
        <v>10.63</v>
      </c>
      <c r="M7970" s="28" t="s">
        <v>50</v>
      </c>
      <c r="N7970" s="28">
        <v>82.46</v>
      </c>
    </row>
    <row r="7971">
      <c r="A7971" s="28">
        <v>7970.0</v>
      </c>
      <c r="B7971" s="28">
        <v>16.0</v>
      </c>
      <c r="C7971" s="28" t="s">
        <v>44</v>
      </c>
      <c r="D7971" s="28">
        <v>6.31</v>
      </c>
      <c r="E7971" s="28">
        <v>6.18</v>
      </c>
      <c r="F7971" s="28">
        <v>5.27</v>
      </c>
      <c r="G7971" s="28">
        <v>76.42</v>
      </c>
      <c r="H7971" s="28" t="s">
        <v>47</v>
      </c>
      <c r="I7971" s="28">
        <v>0.74</v>
      </c>
      <c r="J7971" s="28">
        <v>8.2</v>
      </c>
      <c r="K7971" s="28">
        <v>235.41</v>
      </c>
      <c r="L7971" s="28">
        <v>11.4</v>
      </c>
      <c r="M7971" s="28" t="s">
        <v>46</v>
      </c>
      <c r="N7971" s="28">
        <v>47.99</v>
      </c>
    </row>
    <row r="7972">
      <c r="A7972" s="28">
        <v>7971.0</v>
      </c>
      <c r="B7972" s="28">
        <v>22.0</v>
      </c>
      <c r="C7972" s="28" t="s">
        <v>44</v>
      </c>
      <c r="D7972" s="28">
        <v>7.59</v>
      </c>
      <c r="E7972" s="28">
        <v>2.22</v>
      </c>
      <c r="F7972" s="28">
        <v>4.78</v>
      </c>
      <c r="G7972" s="28">
        <v>76.1</v>
      </c>
      <c r="H7972" s="28" t="s">
        <v>45</v>
      </c>
      <c r="I7972" s="28">
        <v>4.38</v>
      </c>
      <c r="J7972" s="28">
        <v>10.68</v>
      </c>
      <c r="K7972" s="28">
        <v>244.97</v>
      </c>
      <c r="L7972" s="28">
        <v>15.94</v>
      </c>
      <c r="M7972" s="28" t="s">
        <v>46</v>
      </c>
      <c r="N7972" s="28">
        <v>12.19</v>
      </c>
    </row>
    <row r="7973">
      <c r="A7973" s="28">
        <v>7972.0</v>
      </c>
      <c r="B7973" s="28">
        <v>22.0</v>
      </c>
      <c r="C7973" s="28" t="s">
        <v>44</v>
      </c>
      <c r="D7973" s="28">
        <v>3.01</v>
      </c>
      <c r="E7973" s="28">
        <v>5.93</v>
      </c>
      <c r="F7973" s="28">
        <v>4.58</v>
      </c>
      <c r="G7973" s="28">
        <v>98.18</v>
      </c>
      <c r="H7973" s="28" t="s">
        <v>51</v>
      </c>
      <c r="I7973" s="28">
        <v>2.62</v>
      </c>
      <c r="J7973" s="28">
        <v>4.84</v>
      </c>
      <c r="K7973" s="28">
        <v>289.69</v>
      </c>
      <c r="L7973" s="28">
        <v>5.55</v>
      </c>
      <c r="M7973" s="28" t="s">
        <v>48</v>
      </c>
      <c r="N7973" s="28">
        <v>74.3</v>
      </c>
    </row>
    <row r="7974">
      <c r="A7974" s="28">
        <v>7973.0</v>
      </c>
      <c r="B7974" s="28">
        <v>19.0</v>
      </c>
      <c r="C7974" s="28" t="s">
        <v>44</v>
      </c>
      <c r="D7974" s="28">
        <v>4.62</v>
      </c>
      <c r="E7974" s="28">
        <v>2.63</v>
      </c>
      <c r="F7974" s="28">
        <v>8.39</v>
      </c>
      <c r="G7974" s="28">
        <v>74.65</v>
      </c>
      <c r="H7974" s="28" t="s">
        <v>45</v>
      </c>
      <c r="I7974" s="28">
        <v>0.54</v>
      </c>
      <c r="J7974" s="28">
        <v>6.39</v>
      </c>
      <c r="K7974" s="28">
        <v>252.85</v>
      </c>
      <c r="L7974" s="28">
        <v>8.93</v>
      </c>
      <c r="M7974" s="28" t="s">
        <v>48</v>
      </c>
      <c r="N7974" s="28">
        <v>61.89</v>
      </c>
    </row>
    <row r="7975">
      <c r="A7975" s="28">
        <v>7974.0</v>
      </c>
      <c r="B7975" s="28">
        <v>17.0</v>
      </c>
      <c r="C7975" s="28" t="s">
        <v>44</v>
      </c>
      <c r="D7975" s="28">
        <v>0.69</v>
      </c>
      <c r="E7975" s="28">
        <v>7.91</v>
      </c>
      <c r="F7975" s="28">
        <v>5.39</v>
      </c>
      <c r="G7975" s="28">
        <v>63.87</v>
      </c>
      <c r="H7975" s="28" t="s">
        <v>51</v>
      </c>
      <c r="I7975" s="28">
        <v>3.97</v>
      </c>
      <c r="J7975" s="28">
        <v>4.86</v>
      </c>
      <c r="K7975" s="28">
        <v>305.12</v>
      </c>
      <c r="L7975" s="28">
        <v>3.27</v>
      </c>
      <c r="M7975" s="28" t="s">
        <v>50</v>
      </c>
      <c r="N7975" s="28">
        <v>104.564136691963</v>
      </c>
    </row>
    <row r="7976">
      <c r="A7976" s="28">
        <v>7975.0</v>
      </c>
      <c r="B7976" s="28">
        <v>18.0</v>
      </c>
      <c r="C7976" s="28" t="s">
        <v>49</v>
      </c>
      <c r="D7976" s="28">
        <v>2.87</v>
      </c>
      <c r="E7976" s="28">
        <v>9.7</v>
      </c>
      <c r="F7976" s="28">
        <v>7.61</v>
      </c>
      <c r="G7976" s="28">
        <v>66.11</v>
      </c>
      <c r="H7976" s="28" t="s">
        <v>51</v>
      </c>
      <c r="I7976" s="28">
        <v>1.66</v>
      </c>
      <c r="J7976" s="28">
        <v>4.83</v>
      </c>
      <c r="K7976" s="28">
        <v>280.37</v>
      </c>
      <c r="L7976" s="28">
        <v>6.54</v>
      </c>
      <c r="M7976" s="28" t="s">
        <v>48</v>
      </c>
      <c r="N7976" s="28">
        <v>97.4</v>
      </c>
    </row>
    <row r="7977">
      <c r="A7977" s="28">
        <v>7976.0</v>
      </c>
      <c r="B7977" s="28">
        <v>23.0</v>
      </c>
      <c r="C7977" s="28" t="s">
        <v>44</v>
      </c>
      <c r="D7977" s="28">
        <v>3.3</v>
      </c>
      <c r="E7977" s="28">
        <v>4.25</v>
      </c>
      <c r="F7977" s="28">
        <v>6.14</v>
      </c>
      <c r="G7977" s="28">
        <v>88.42</v>
      </c>
      <c r="H7977" s="28" t="s">
        <v>47</v>
      </c>
      <c r="I7977" s="28">
        <v>4.34</v>
      </c>
      <c r="J7977" s="28">
        <v>6.71</v>
      </c>
      <c r="K7977" s="28">
        <v>272.34</v>
      </c>
      <c r="L7977" s="28">
        <v>3.18</v>
      </c>
      <c r="M7977" s="28" t="s">
        <v>48</v>
      </c>
      <c r="N7977" s="28">
        <v>65.07</v>
      </c>
    </row>
    <row r="7978">
      <c r="A7978" s="28">
        <v>7977.0</v>
      </c>
      <c r="B7978" s="28">
        <v>23.0</v>
      </c>
      <c r="C7978" s="28" t="s">
        <v>49</v>
      </c>
      <c r="D7978" s="28">
        <v>6.68</v>
      </c>
      <c r="E7978" s="28">
        <v>4.91</v>
      </c>
      <c r="F7978" s="28">
        <v>7.18</v>
      </c>
      <c r="G7978" s="28">
        <v>75.32</v>
      </c>
      <c r="H7978" s="28" t="s">
        <v>45</v>
      </c>
      <c r="I7978" s="28">
        <v>0.79</v>
      </c>
      <c r="J7978" s="28">
        <v>12.57</v>
      </c>
      <c r="K7978" s="28">
        <v>228.39</v>
      </c>
      <c r="L7978" s="28">
        <v>16.5</v>
      </c>
      <c r="M7978" s="28" t="s">
        <v>46</v>
      </c>
      <c r="N7978" s="28">
        <v>46.97</v>
      </c>
    </row>
    <row r="7979">
      <c r="A7979" s="28">
        <v>7978.0</v>
      </c>
      <c r="B7979" s="28">
        <v>21.0</v>
      </c>
      <c r="C7979" s="28" t="s">
        <v>44</v>
      </c>
      <c r="D7979" s="28">
        <v>4.11</v>
      </c>
      <c r="E7979" s="28">
        <v>4.79</v>
      </c>
      <c r="F7979" s="28">
        <v>8.64</v>
      </c>
      <c r="G7979" s="28">
        <v>67.97</v>
      </c>
      <c r="H7979" s="28" t="s">
        <v>47</v>
      </c>
      <c r="I7979" s="28">
        <v>3.56</v>
      </c>
      <c r="J7979" s="28">
        <v>6.78</v>
      </c>
      <c r="K7979" s="28">
        <v>264.93</v>
      </c>
      <c r="L7979" s="28">
        <v>9.05</v>
      </c>
      <c r="M7979" s="28" t="s">
        <v>48</v>
      </c>
      <c r="N7979" s="28">
        <v>65.6402399833035</v>
      </c>
    </row>
    <row r="7980">
      <c r="A7980" s="28">
        <v>7979.0</v>
      </c>
      <c r="B7980" s="28">
        <v>24.0</v>
      </c>
      <c r="C7980" s="28" t="s">
        <v>44</v>
      </c>
      <c r="D7980" s="28">
        <v>5.85</v>
      </c>
      <c r="E7980" s="28">
        <v>3.57</v>
      </c>
      <c r="F7980" s="28">
        <v>8.22</v>
      </c>
      <c r="G7980" s="28">
        <v>92.55</v>
      </c>
      <c r="H7980" s="28" t="s">
        <v>47</v>
      </c>
      <c r="I7980" s="28">
        <v>1.5</v>
      </c>
      <c r="J7980" s="28">
        <v>11.22</v>
      </c>
      <c r="K7980" s="28">
        <v>245.99</v>
      </c>
      <c r="L7980" s="28">
        <v>14.84</v>
      </c>
      <c r="M7980" s="28" t="s">
        <v>46</v>
      </c>
      <c r="N7980" s="28">
        <v>59.5049210173209</v>
      </c>
    </row>
    <row r="7981">
      <c r="A7981" s="28">
        <v>7980.0</v>
      </c>
      <c r="B7981" s="28">
        <v>24.0</v>
      </c>
      <c r="C7981" s="28" t="s">
        <v>49</v>
      </c>
      <c r="D7981" s="28">
        <v>0.15</v>
      </c>
      <c r="E7981" s="28">
        <v>8.15</v>
      </c>
      <c r="F7981" s="28">
        <v>4.34</v>
      </c>
      <c r="G7981" s="28">
        <v>79.55</v>
      </c>
      <c r="H7981" s="28" t="s">
        <v>51</v>
      </c>
      <c r="I7981" s="28">
        <v>1.29</v>
      </c>
      <c r="J7981" s="28">
        <v>3.13</v>
      </c>
      <c r="K7981" s="28">
        <v>331.19</v>
      </c>
      <c r="L7981" s="28">
        <v>0.51</v>
      </c>
      <c r="M7981" s="28" t="s">
        <v>50</v>
      </c>
      <c r="N7981" s="28">
        <v>91.06</v>
      </c>
    </row>
    <row r="7982">
      <c r="A7982" s="28">
        <v>7981.0</v>
      </c>
      <c r="B7982" s="28">
        <v>19.0</v>
      </c>
      <c r="C7982" s="28" t="s">
        <v>44</v>
      </c>
      <c r="D7982" s="28">
        <v>3.72</v>
      </c>
      <c r="E7982" s="28">
        <v>6.56</v>
      </c>
      <c r="F7982" s="28">
        <v>8.23</v>
      </c>
      <c r="G7982" s="28">
        <v>82.71</v>
      </c>
      <c r="H7982" s="28" t="s">
        <v>45</v>
      </c>
      <c r="I7982" s="28">
        <v>0.25</v>
      </c>
      <c r="J7982" s="28">
        <v>6.03</v>
      </c>
      <c r="K7982" s="28">
        <v>279.75</v>
      </c>
      <c r="L7982" s="28">
        <v>7.32</v>
      </c>
      <c r="M7982" s="28" t="s">
        <v>48</v>
      </c>
      <c r="N7982" s="28">
        <v>78.2</v>
      </c>
    </row>
    <row r="7983">
      <c r="A7983" s="28">
        <v>7982.0</v>
      </c>
      <c r="B7983" s="28">
        <v>16.0</v>
      </c>
      <c r="C7983" s="28" t="s">
        <v>44</v>
      </c>
      <c r="D7983" s="28">
        <v>7.21</v>
      </c>
      <c r="E7983" s="28">
        <v>1.58</v>
      </c>
      <c r="F7983" s="28">
        <v>6.26</v>
      </c>
      <c r="G7983" s="28">
        <v>66.16</v>
      </c>
      <c r="H7983" s="28" t="s">
        <v>45</v>
      </c>
      <c r="I7983" s="28">
        <v>2.41</v>
      </c>
      <c r="J7983" s="28">
        <v>9.89</v>
      </c>
      <c r="K7983" s="28">
        <v>238.46</v>
      </c>
      <c r="L7983" s="28">
        <v>14.98</v>
      </c>
      <c r="M7983" s="28" t="s">
        <v>46</v>
      </c>
      <c r="N7983" s="28">
        <v>24.28</v>
      </c>
    </row>
    <row r="7984">
      <c r="A7984" s="28">
        <v>7983.0</v>
      </c>
      <c r="B7984" s="28">
        <v>16.0</v>
      </c>
      <c r="C7984" s="28" t="s">
        <v>49</v>
      </c>
      <c r="D7984" s="28">
        <v>1.79</v>
      </c>
      <c r="E7984" s="28">
        <v>8.55</v>
      </c>
      <c r="F7984" s="28">
        <v>5.75</v>
      </c>
      <c r="G7984" s="28">
        <v>67.71</v>
      </c>
      <c r="H7984" s="28" t="s">
        <v>47</v>
      </c>
      <c r="I7984" s="28">
        <v>1.96</v>
      </c>
      <c r="J7984" s="28">
        <v>3.43</v>
      </c>
      <c r="K7984" s="28">
        <v>302.02</v>
      </c>
      <c r="L7984" s="28">
        <v>6.54</v>
      </c>
      <c r="M7984" s="28" t="s">
        <v>50</v>
      </c>
      <c r="N7984" s="28">
        <v>97.8806484187114</v>
      </c>
    </row>
    <row r="7985">
      <c r="A7985" s="28">
        <v>7984.0</v>
      </c>
      <c r="B7985" s="28">
        <v>20.0</v>
      </c>
      <c r="C7985" s="28" t="s">
        <v>49</v>
      </c>
      <c r="D7985" s="28">
        <v>0.25</v>
      </c>
      <c r="E7985" s="28">
        <v>2.68</v>
      </c>
      <c r="F7985" s="28">
        <v>7.36</v>
      </c>
      <c r="G7985" s="28">
        <v>65.03</v>
      </c>
      <c r="H7985" s="28" t="s">
        <v>47</v>
      </c>
      <c r="I7985" s="28">
        <v>0.31</v>
      </c>
      <c r="J7985" s="28">
        <v>4.64</v>
      </c>
      <c r="K7985" s="28">
        <v>309.04</v>
      </c>
      <c r="L7985" s="28">
        <v>1.86</v>
      </c>
      <c r="M7985" s="28" t="s">
        <v>48</v>
      </c>
      <c r="N7985" s="28">
        <v>59.7</v>
      </c>
    </row>
    <row r="7986">
      <c r="A7986" s="28">
        <v>7985.0</v>
      </c>
      <c r="B7986" s="28">
        <v>17.0</v>
      </c>
      <c r="C7986" s="28" t="s">
        <v>44</v>
      </c>
      <c r="D7986" s="28">
        <v>3.47</v>
      </c>
      <c r="E7986" s="28">
        <v>9.81</v>
      </c>
      <c r="F7986" s="28">
        <v>8.75</v>
      </c>
      <c r="G7986" s="28">
        <v>80.58</v>
      </c>
      <c r="H7986" s="28" t="s">
        <v>51</v>
      </c>
      <c r="I7986" s="28">
        <v>1.13</v>
      </c>
      <c r="J7986" s="28">
        <v>7.02</v>
      </c>
      <c r="K7986" s="28">
        <v>289.83</v>
      </c>
      <c r="L7986" s="28">
        <v>10.94</v>
      </c>
      <c r="M7986" s="28" t="s">
        <v>48</v>
      </c>
      <c r="N7986" s="28">
        <v>108.27436947667</v>
      </c>
    </row>
    <row r="7987">
      <c r="A7987" s="28">
        <v>7986.0</v>
      </c>
      <c r="B7987" s="28">
        <v>21.0</v>
      </c>
      <c r="C7987" s="28" t="s">
        <v>49</v>
      </c>
      <c r="D7987" s="28">
        <v>5.64</v>
      </c>
      <c r="E7987" s="28">
        <v>4.39</v>
      </c>
      <c r="F7987" s="28">
        <v>4.47</v>
      </c>
      <c r="G7987" s="28">
        <v>91.03</v>
      </c>
      <c r="H7987" s="28" t="s">
        <v>47</v>
      </c>
      <c r="I7987" s="28">
        <v>2.44</v>
      </c>
      <c r="J7987" s="28">
        <v>9.71</v>
      </c>
      <c r="K7987" s="28">
        <v>247.98</v>
      </c>
      <c r="L7987" s="28">
        <v>15.27</v>
      </c>
      <c r="M7987" s="28" t="s">
        <v>46</v>
      </c>
      <c r="N7987" s="28">
        <v>46.13</v>
      </c>
    </row>
    <row r="7988">
      <c r="A7988" s="28">
        <v>7987.0</v>
      </c>
      <c r="B7988" s="28">
        <v>22.0</v>
      </c>
      <c r="C7988" s="28" t="s">
        <v>49</v>
      </c>
      <c r="D7988" s="28">
        <v>3.64</v>
      </c>
      <c r="E7988" s="28">
        <v>6.55</v>
      </c>
      <c r="F7988" s="28">
        <v>7.84</v>
      </c>
      <c r="G7988" s="28">
        <v>89.29</v>
      </c>
      <c r="H7988" s="28" t="s">
        <v>51</v>
      </c>
      <c r="I7988" s="28">
        <v>4.04</v>
      </c>
      <c r="J7988" s="28">
        <v>6.16</v>
      </c>
      <c r="K7988" s="28">
        <v>272.96</v>
      </c>
      <c r="L7988" s="28">
        <v>7.86</v>
      </c>
      <c r="M7988" s="28" t="s">
        <v>48</v>
      </c>
      <c r="N7988" s="28">
        <v>81.3</v>
      </c>
    </row>
    <row r="7989">
      <c r="A7989" s="28">
        <v>7988.0</v>
      </c>
      <c r="B7989" s="28">
        <v>16.0</v>
      </c>
      <c r="C7989" s="28" t="s">
        <v>44</v>
      </c>
      <c r="D7989" s="28">
        <v>3.68</v>
      </c>
      <c r="E7989" s="28">
        <v>1.7</v>
      </c>
      <c r="F7989" s="28">
        <v>5.02</v>
      </c>
      <c r="G7989" s="28">
        <v>70.45</v>
      </c>
      <c r="H7989" s="28" t="s">
        <v>47</v>
      </c>
      <c r="I7989" s="28">
        <v>4.65</v>
      </c>
      <c r="J7989" s="28">
        <v>7.95</v>
      </c>
      <c r="K7989" s="28">
        <v>279.63</v>
      </c>
      <c r="L7989" s="28">
        <v>8.47</v>
      </c>
      <c r="M7989" s="28" t="s">
        <v>48</v>
      </c>
      <c r="N7989" s="28">
        <v>42.33</v>
      </c>
    </row>
    <row r="7990">
      <c r="A7990" s="28">
        <v>7989.0</v>
      </c>
      <c r="B7990" s="28">
        <v>21.0</v>
      </c>
      <c r="C7990" s="28" t="s">
        <v>44</v>
      </c>
      <c r="D7990" s="28">
        <v>5.36</v>
      </c>
      <c r="E7990" s="28">
        <v>4.1</v>
      </c>
      <c r="F7990" s="28">
        <v>5.9</v>
      </c>
      <c r="G7990" s="28">
        <v>94.06</v>
      </c>
      <c r="H7990" s="28" t="s">
        <v>45</v>
      </c>
      <c r="I7990" s="28">
        <v>2.58</v>
      </c>
      <c r="J7990" s="28">
        <v>7.18</v>
      </c>
      <c r="K7990" s="28">
        <v>280.68</v>
      </c>
      <c r="L7990" s="28">
        <v>10.68</v>
      </c>
      <c r="M7990" s="28" t="s">
        <v>46</v>
      </c>
      <c r="N7990" s="28">
        <v>52.82</v>
      </c>
    </row>
    <row r="7991">
      <c r="A7991" s="28">
        <v>7990.0</v>
      </c>
      <c r="B7991" s="28">
        <v>23.0</v>
      </c>
      <c r="C7991" s="28" t="s">
        <v>44</v>
      </c>
      <c r="D7991" s="28">
        <v>2.04</v>
      </c>
      <c r="E7991" s="28">
        <v>8.22</v>
      </c>
      <c r="F7991" s="28">
        <v>8.37</v>
      </c>
      <c r="G7991" s="28">
        <v>64.23</v>
      </c>
      <c r="H7991" s="28" t="s">
        <v>47</v>
      </c>
      <c r="I7991" s="28">
        <v>2.02</v>
      </c>
      <c r="J7991" s="28">
        <v>6.3</v>
      </c>
      <c r="K7991" s="28">
        <v>289.87</v>
      </c>
      <c r="L7991" s="28">
        <v>5.92</v>
      </c>
      <c r="M7991" s="28" t="s">
        <v>48</v>
      </c>
      <c r="N7991" s="28">
        <v>100.0</v>
      </c>
    </row>
    <row r="7992">
      <c r="A7992" s="28">
        <v>7991.0</v>
      </c>
      <c r="B7992" s="28">
        <v>20.0</v>
      </c>
      <c r="C7992" s="28" t="s">
        <v>44</v>
      </c>
      <c r="D7992" s="28">
        <v>6.02</v>
      </c>
      <c r="E7992" s="28">
        <v>5.29</v>
      </c>
      <c r="F7992" s="28">
        <v>6.73</v>
      </c>
      <c r="G7992" s="28">
        <v>64.56</v>
      </c>
      <c r="H7992" s="28" t="s">
        <v>47</v>
      </c>
      <c r="I7992" s="28">
        <v>4.77</v>
      </c>
      <c r="J7992" s="28">
        <v>7.43</v>
      </c>
      <c r="K7992" s="28">
        <v>231.47</v>
      </c>
      <c r="L7992" s="28">
        <v>11.63</v>
      </c>
      <c r="M7992" s="28" t="s">
        <v>46</v>
      </c>
      <c r="N7992" s="28">
        <v>39.59</v>
      </c>
    </row>
    <row r="7993">
      <c r="A7993" s="28">
        <v>7992.0</v>
      </c>
      <c r="B7993" s="28">
        <v>22.0</v>
      </c>
      <c r="C7993" s="28" t="s">
        <v>49</v>
      </c>
      <c r="D7993" s="28">
        <v>1.22</v>
      </c>
      <c r="E7993" s="28">
        <v>9.14</v>
      </c>
      <c r="F7993" s="28">
        <v>4.34</v>
      </c>
      <c r="G7993" s="28">
        <v>93.97</v>
      </c>
      <c r="H7993" s="28" t="s">
        <v>47</v>
      </c>
      <c r="I7993" s="28">
        <v>4.81</v>
      </c>
      <c r="J7993" s="28">
        <v>4.22</v>
      </c>
      <c r="K7993" s="28">
        <v>308.25</v>
      </c>
      <c r="L7993" s="28">
        <v>5.41</v>
      </c>
      <c r="M7993" s="28" t="s">
        <v>50</v>
      </c>
      <c r="N7993" s="28">
        <v>105.211519739925</v>
      </c>
    </row>
    <row r="7994">
      <c r="A7994" s="28">
        <v>7993.0</v>
      </c>
      <c r="B7994" s="28">
        <v>21.0</v>
      </c>
      <c r="C7994" s="28" t="s">
        <v>49</v>
      </c>
      <c r="D7994" s="28">
        <v>3.17</v>
      </c>
      <c r="E7994" s="28">
        <v>6.18</v>
      </c>
      <c r="F7994" s="28">
        <v>6.54</v>
      </c>
      <c r="G7994" s="28">
        <v>69.78</v>
      </c>
      <c r="H7994" s="28" t="s">
        <v>47</v>
      </c>
      <c r="I7994" s="28">
        <v>0.95</v>
      </c>
      <c r="J7994" s="28">
        <v>7.22</v>
      </c>
      <c r="K7994" s="28">
        <v>288.8</v>
      </c>
      <c r="L7994" s="28">
        <v>7.07</v>
      </c>
      <c r="M7994" s="28" t="s">
        <v>48</v>
      </c>
      <c r="N7994" s="28">
        <v>81.16</v>
      </c>
    </row>
    <row r="7995">
      <c r="A7995" s="28">
        <v>7994.0</v>
      </c>
      <c r="B7995" s="28">
        <v>19.0</v>
      </c>
      <c r="C7995" s="28" t="s">
        <v>49</v>
      </c>
      <c r="D7995" s="28">
        <v>5.25</v>
      </c>
      <c r="E7995" s="28">
        <v>9.36</v>
      </c>
      <c r="F7995" s="28">
        <v>7.95</v>
      </c>
      <c r="G7995" s="28">
        <v>88.32</v>
      </c>
      <c r="H7995" s="28" t="s">
        <v>45</v>
      </c>
      <c r="I7995" s="28">
        <v>2.66</v>
      </c>
      <c r="J7995" s="28">
        <v>10.53</v>
      </c>
      <c r="K7995" s="28">
        <v>252.66</v>
      </c>
      <c r="L7995" s="28">
        <v>14.87</v>
      </c>
      <c r="M7995" s="28" t="s">
        <v>46</v>
      </c>
      <c r="N7995" s="28">
        <v>100.766366319987</v>
      </c>
    </row>
    <row r="7996">
      <c r="A7996" s="28">
        <v>7995.0</v>
      </c>
      <c r="B7996" s="28">
        <v>22.0</v>
      </c>
      <c r="C7996" s="28" t="s">
        <v>44</v>
      </c>
      <c r="D7996" s="28">
        <v>6.63</v>
      </c>
      <c r="E7996" s="28">
        <v>9.84</v>
      </c>
      <c r="F7996" s="28">
        <v>6.64</v>
      </c>
      <c r="G7996" s="28">
        <v>60.36</v>
      </c>
      <c r="H7996" s="28" t="s">
        <v>51</v>
      </c>
      <c r="I7996" s="28">
        <v>4.1</v>
      </c>
      <c r="J7996" s="28">
        <v>11.69</v>
      </c>
      <c r="K7996" s="28">
        <v>234.5</v>
      </c>
      <c r="L7996" s="28">
        <v>13.93</v>
      </c>
      <c r="M7996" s="28" t="s">
        <v>46</v>
      </c>
      <c r="N7996" s="28">
        <v>74.981021432141</v>
      </c>
    </row>
    <row r="7997">
      <c r="A7997" s="28">
        <v>7996.0</v>
      </c>
      <c r="B7997" s="28">
        <v>24.0</v>
      </c>
      <c r="C7997" s="28" t="s">
        <v>44</v>
      </c>
      <c r="D7997" s="28">
        <v>6.33</v>
      </c>
      <c r="E7997" s="28">
        <v>5.09</v>
      </c>
      <c r="F7997" s="28">
        <v>4.83</v>
      </c>
      <c r="G7997" s="28">
        <v>63.74</v>
      </c>
      <c r="H7997" s="28" t="s">
        <v>45</v>
      </c>
      <c r="I7997" s="28">
        <v>4.11</v>
      </c>
      <c r="J7997" s="28">
        <v>9.96</v>
      </c>
      <c r="K7997" s="28">
        <v>231.33</v>
      </c>
      <c r="L7997" s="28">
        <v>11.14</v>
      </c>
      <c r="M7997" s="28" t="s">
        <v>46</v>
      </c>
      <c r="N7997" s="28">
        <v>35.11</v>
      </c>
    </row>
    <row r="7998">
      <c r="A7998" s="28">
        <v>7997.0</v>
      </c>
      <c r="B7998" s="28">
        <v>22.0</v>
      </c>
      <c r="C7998" s="28" t="s">
        <v>49</v>
      </c>
      <c r="D7998" s="28">
        <v>5.77</v>
      </c>
      <c r="E7998" s="28">
        <v>6.09</v>
      </c>
      <c r="F7998" s="28">
        <v>6.23</v>
      </c>
      <c r="G7998" s="28">
        <v>84.37</v>
      </c>
      <c r="H7998" s="28" t="s">
        <v>45</v>
      </c>
      <c r="I7998" s="28">
        <v>3.42</v>
      </c>
      <c r="J7998" s="28">
        <v>11.19</v>
      </c>
      <c r="K7998" s="28">
        <v>254.13</v>
      </c>
      <c r="L7998" s="28">
        <v>10.66</v>
      </c>
      <c r="M7998" s="28" t="s">
        <v>46</v>
      </c>
      <c r="N7998" s="28">
        <v>60.8</v>
      </c>
    </row>
    <row r="7999">
      <c r="A7999" s="28">
        <v>7998.0</v>
      </c>
      <c r="B7999" s="28">
        <v>20.0</v>
      </c>
      <c r="C7999" s="28" t="s">
        <v>44</v>
      </c>
      <c r="D7999" s="28">
        <v>2.87</v>
      </c>
      <c r="E7999" s="28">
        <v>8.51</v>
      </c>
      <c r="F7999" s="28">
        <v>8.62</v>
      </c>
      <c r="G7999" s="28">
        <v>67.3</v>
      </c>
      <c r="H7999" s="28" t="s">
        <v>45</v>
      </c>
      <c r="I7999" s="28">
        <v>2.36</v>
      </c>
      <c r="J7999" s="28">
        <v>6.4</v>
      </c>
      <c r="K7999" s="28">
        <v>305.0</v>
      </c>
      <c r="L7999" s="28">
        <v>6.42</v>
      </c>
      <c r="M7999" s="28" t="s">
        <v>48</v>
      </c>
      <c r="N7999" s="28">
        <v>90.28</v>
      </c>
    </row>
    <row r="8000">
      <c r="A8000" s="28">
        <v>7999.0</v>
      </c>
      <c r="B8000" s="28">
        <v>22.0</v>
      </c>
      <c r="C8000" s="28" t="s">
        <v>49</v>
      </c>
      <c r="D8000" s="28">
        <v>0.98</v>
      </c>
      <c r="E8000" s="28">
        <v>2.99</v>
      </c>
      <c r="F8000" s="28">
        <v>7.29</v>
      </c>
      <c r="G8000" s="28">
        <v>61.13</v>
      </c>
      <c r="H8000" s="28" t="s">
        <v>45</v>
      </c>
      <c r="I8000" s="28">
        <v>2.02</v>
      </c>
      <c r="J8000" s="28">
        <v>4.57</v>
      </c>
      <c r="K8000" s="28">
        <v>325.36</v>
      </c>
      <c r="L8000" s="28">
        <v>2.14</v>
      </c>
      <c r="M8000" s="28" t="s">
        <v>48</v>
      </c>
      <c r="N8000" s="28">
        <v>56.33</v>
      </c>
    </row>
    <row r="8001">
      <c r="A8001" s="28">
        <v>8000.0</v>
      </c>
      <c r="B8001" s="28">
        <v>18.0</v>
      </c>
      <c r="C8001" s="28" t="s">
        <v>49</v>
      </c>
      <c r="D8001" s="28">
        <v>1.73</v>
      </c>
      <c r="E8001" s="28">
        <v>8.75</v>
      </c>
      <c r="F8001" s="28">
        <v>7.65</v>
      </c>
      <c r="G8001" s="28">
        <v>78.68</v>
      </c>
      <c r="H8001" s="28" t="s">
        <v>51</v>
      </c>
      <c r="I8001" s="28">
        <v>4.03</v>
      </c>
      <c r="J8001" s="28">
        <v>6.33</v>
      </c>
      <c r="K8001" s="28">
        <v>302.25</v>
      </c>
      <c r="L8001" s="28">
        <v>4.05</v>
      </c>
      <c r="M8001" s="28" t="s">
        <v>48</v>
      </c>
      <c r="N8001" s="28">
        <v>100.0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7" width="15.13"/>
    <col customWidth="1" min="18" max="21" width="15.5"/>
  </cols>
  <sheetData>
    <row r="1">
      <c r="A1" s="28" t="s">
        <v>7</v>
      </c>
      <c r="B1" s="28" t="s">
        <v>10</v>
      </c>
      <c r="C1" s="28" t="s">
        <v>12</v>
      </c>
      <c r="D1" s="28" t="s">
        <v>15</v>
      </c>
      <c r="E1" s="28" t="s">
        <v>18</v>
      </c>
      <c r="F1" s="28" t="s">
        <v>20</v>
      </c>
      <c r="G1" s="28" t="s">
        <v>22</v>
      </c>
      <c r="H1" s="28" t="s">
        <v>24</v>
      </c>
      <c r="I1" s="28" t="s">
        <v>26</v>
      </c>
      <c r="J1" s="28" t="s">
        <v>43</v>
      </c>
      <c r="K1" s="28" t="s">
        <v>29</v>
      </c>
      <c r="L1" s="28" t="s">
        <v>31</v>
      </c>
      <c r="M1" s="28" t="s">
        <v>33</v>
      </c>
      <c r="N1" s="29" t="s">
        <v>35</v>
      </c>
      <c r="O1" s="28" t="s">
        <v>53</v>
      </c>
      <c r="P1" s="28" t="s">
        <v>54</v>
      </c>
      <c r="Q1" s="30" t="s">
        <v>55</v>
      </c>
      <c r="R1" s="31" t="s">
        <v>56</v>
      </c>
      <c r="S1" s="31" t="s">
        <v>57</v>
      </c>
      <c r="T1" s="31" t="s">
        <v>58</v>
      </c>
      <c r="U1" s="31"/>
    </row>
    <row r="2">
      <c r="A2" s="28">
        <v>1.0</v>
      </c>
      <c r="B2" s="28">
        <v>22.0</v>
      </c>
      <c r="C2" s="28" t="str">
        <f>TRIM(PROPER('Base de datos cruda'!C2))</f>
        <v>Male</v>
      </c>
      <c r="D2" s="28">
        <v>7.23</v>
      </c>
      <c r="E2" s="28">
        <v>8.78</v>
      </c>
      <c r="F2" s="28">
        <v>6.96</v>
      </c>
      <c r="G2" s="28">
        <v>91.44</v>
      </c>
      <c r="H2" s="28" t="str">
        <f>TRIM(PROPER('Base de datos cruda'!H2))</f>
        <v>Fps</v>
      </c>
      <c r="I2" s="28">
        <v>3.25</v>
      </c>
      <c r="J2" s="28">
        <v>9.36</v>
      </c>
      <c r="K2" s="28">
        <v>235.84</v>
      </c>
      <c r="L2" s="28">
        <f>IF('Base de datos cruda'!L2&lt;0,,'Base de datos cruda'!L2)</f>
        <v>14.69</v>
      </c>
      <c r="M2" s="28" t="str">
        <f>IF(TRIM(PROPER('Base de datos cruda'!M2))="High","Alto",IF(TRIM(PROPER('Base de datos cruda'!M2))="Medium","Medio","Bajo"))</f>
        <v>Bajo</v>
      </c>
      <c r="N2" s="29">
        <v>86.4595546633376</v>
      </c>
      <c r="O2" s="32">
        <f t="shared" ref="O2:O8001" si="1">IF(N2&gt;100,"",N2)</f>
        <v>86.45955466</v>
      </c>
      <c r="P2" s="33">
        <f t="shared" ref="P2:P8001" si="2">SUM(D2,J2)</f>
        <v>16.59</v>
      </c>
      <c r="Q2" s="34">
        <f t="shared" ref="Q2:Q8001" si="3">IF(D2=0,"Sin ratio",E2/D2)</f>
        <v>1.214384509</v>
      </c>
      <c r="R2" s="35" t="str">
        <f t="shared" ref="R2:R8001" si="4">IF(N2&gt;=70, "Alto",IF(N2&gt;=50,"Medio", "Bajo"))</f>
        <v>Alto</v>
      </c>
      <c r="S2" s="35" t="str">
        <f>IF(O2="","",IF(O2&gt;AVERAGE('Base de datos limpia'!$O$2:$O$8001),"Alto","Normal"))
</f>
        <v>Alto</v>
      </c>
      <c r="T2" s="35" t="str">
        <f t="shared" ref="T2:T8001" si="5">IF(E2&gt;=6, "Gamer intensivo", IF(E2&gt;=3,"Gamer moderado","Gamer casual"))</f>
        <v>Gamer intensivo</v>
      </c>
      <c r="U2" s="35"/>
    </row>
    <row r="3">
      <c r="A3" s="28">
        <v>2.0</v>
      </c>
      <c r="B3" s="28">
        <v>19.0</v>
      </c>
      <c r="C3" s="28" t="str">
        <f>TRIM(PROPER('Base de datos cruda'!C3))</f>
        <v>Male</v>
      </c>
      <c r="D3" s="28">
        <v>0.07</v>
      </c>
      <c r="E3" s="28">
        <v>8.72</v>
      </c>
      <c r="F3" s="28">
        <v>7.63</v>
      </c>
      <c r="G3" s="28">
        <v>63.63</v>
      </c>
      <c r="H3" s="28" t="str">
        <f>TRIM(PROPER('Base de datos cruda'!H3))</f>
        <v>Casual</v>
      </c>
      <c r="I3" s="28">
        <v>1.02</v>
      </c>
      <c r="J3" s="28">
        <v>3.21</v>
      </c>
      <c r="K3" s="28">
        <v>328.71</v>
      </c>
      <c r="L3" s="28">
        <f>IF('Base de datos cruda'!L3&lt;0,,'Base de datos cruda'!L3)</f>
        <v>2.47</v>
      </c>
      <c r="M3" s="28" t="str">
        <f>IF(TRIM(PROPER('Base de datos cruda'!M3))="High","Alto",IF(TRIM(PROPER('Base de datos cruda'!M3))="Medium","Medio","Bajo"))</f>
        <v>Medio</v>
      </c>
      <c r="N3" s="29">
        <v>98.23</v>
      </c>
      <c r="O3" s="32">
        <f t="shared" si="1"/>
        <v>98.23</v>
      </c>
      <c r="P3" s="33">
        <f t="shared" si="2"/>
        <v>3.28</v>
      </c>
      <c r="Q3" s="34">
        <f t="shared" si="3"/>
        <v>124.5714286</v>
      </c>
      <c r="R3" s="35" t="str">
        <f t="shared" si="4"/>
        <v>Alto</v>
      </c>
      <c r="S3" s="35" t="str">
        <f>IF(O3="","",IF(O3&gt;AVERAGE('Base de datos limpia'!$O$2:$O$8001),"Alto","Normal"))
</f>
        <v>Alto</v>
      </c>
      <c r="T3" s="35" t="str">
        <f t="shared" si="5"/>
        <v>Gamer intensivo</v>
      </c>
      <c r="U3" s="35"/>
    </row>
    <row r="4">
      <c r="A4" s="28">
        <v>3.0</v>
      </c>
      <c r="B4" s="28">
        <v>23.0</v>
      </c>
      <c r="C4" s="28" t="str">
        <f>TRIM(PROPER('Base de datos cruda'!C4))</f>
        <v>Female</v>
      </c>
      <c r="D4" s="28">
        <v>1.73</v>
      </c>
      <c r="E4" s="28">
        <v>9.56</v>
      </c>
      <c r="F4" s="28">
        <v>4.4</v>
      </c>
      <c r="G4" s="28">
        <v>83.26</v>
      </c>
      <c r="H4" s="28" t="str">
        <f>TRIM(PROPER('Base de datos cruda'!H4))</f>
        <v>Casual</v>
      </c>
      <c r="I4" s="28">
        <v>3.46</v>
      </c>
      <c r="J4" s="28">
        <v>5.56</v>
      </c>
      <c r="K4" s="28">
        <v>313.61</v>
      </c>
      <c r="L4" s="28">
        <f>IF('Base de datos cruda'!L4&lt;0,,'Base de datos cruda'!L4)</f>
        <v>4.73</v>
      </c>
      <c r="M4" s="28" t="str">
        <f>IF(TRIM(PROPER('Base de datos cruda'!M4))="High","Alto",IF(TRIM(PROPER('Base de datos cruda'!M4))="Medium","Medio","Bajo"))</f>
        <v>Alto</v>
      </c>
      <c r="N4" s="29">
        <v>90.56</v>
      </c>
      <c r="O4" s="32">
        <f t="shared" si="1"/>
        <v>90.56</v>
      </c>
      <c r="P4" s="33">
        <f t="shared" si="2"/>
        <v>7.29</v>
      </c>
      <c r="Q4" s="34">
        <f t="shared" si="3"/>
        <v>5.526011561</v>
      </c>
      <c r="R4" s="35" t="str">
        <f t="shared" si="4"/>
        <v>Alto</v>
      </c>
      <c r="S4" s="35" t="str">
        <f>IF(O4="","",IF(O4&gt;AVERAGE('Base de datos limpia'!$O$2:$O$8001),"Alto","Normal"))
</f>
        <v>Alto</v>
      </c>
      <c r="T4" s="35" t="str">
        <f t="shared" si="5"/>
        <v>Gamer intensivo</v>
      </c>
      <c r="U4" s="35"/>
    </row>
    <row r="5">
      <c r="A5" s="28">
        <v>4.0</v>
      </c>
      <c r="B5" s="28">
        <v>20.0</v>
      </c>
      <c r="C5" s="28" t="str">
        <f>TRIM(PROPER('Base de datos cruda'!C5))</f>
        <v>Female</v>
      </c>
      <c r="D5" s="28">
        <v>6.62</v>
      </c>
      <c r="E5" s="28">
        <v>1.68</v>
      </c>
      <c r="F5" s="28">
        <v>7.83</v>
      </c>
      <c r="G5" s="28">
        <v>75.04</v>
      </c>
      <c r="H5" s="28" t="str">
        <f>TRIM(PROPER('Base de datos cruda'!H5))</f>
        <v>Rpg</v>
      </c>
      <c r="I5" s="28">
        <v>1.46</v>
      </c>
      <c r="J5" s="28">
        <v>11.78</v>
      </c>
      <c r="K5" s="28">
        <v>241.84</v>
      </c>
      <c r="L5" s="28">
        <f>IF('Base de datos cruda'!L5&lt;0,,'Base de datos cruda'!L5)</f>
        <v>14.54</v>
      </c>
      <c r="M5" s="28" t="str">
        <f>IF(TRIM(PROPER('Base de datos cruda'!M5))="High","Alto",IF(TRIM(PROPER('Base de datos cruda'!M5))="Medium","Medio","Bajo"))</f>
        <v>Bajo</v>
      </c>
      <c r="N5" s="29">
        <v>32.67</v>
      </c>
      <c r="O5" s="32">
        <f t="shared" si="1"/>
        <v>32.67</v>
      </c>
      <c r="P5" s="33">
        <f t="shared" si="2"/>
        <v>18.4</v>
      </c>
      <c r="Q5" s="34">
        <f t="shared" si="3"/>
        <v>0.253776435</v>
      </c>
      <c r="R5" s="35" t="str">
        <f t="shared" si="4"/>
        <v>Bajo</v>
      </c>
      <c r="S5" s="35" t="str">
        <f>IF(O5="","",IF(O5&gt;AVERAGE('Base de datos limpia'!$O$2:$O$8001),"Alto","Normal"))
</f>
        <v>Normal</v>
      </c>
      <c r="T5" s="35" t="str">
        <f t="shared" si="5"/>
        <v>Gamer casual</v>
      </c>
      <c r="U5" s="35"/>
    </row>
    <row r="6">
      <c r="A6" s="28">
        <v>5.0</v>
      </c>
      <c r="B6" s="28">
        <v>22.0</v>
      </c>
      <c r="C6" s="28" t="str">
        <f>TRIM(PROPER('Base de datos cruda'!C6))</f>
        <v>Female</v>
      </c>
      <c r="D6" s="28">
        <v>5.36</v>
      </c>
      <c r="E6" s="28">
        <v>5.83</v>
      </c>
      <c r="F6" s="28">
        <v>5.55</v>
      </c>
      <c r="G6" s="28">
        <v>65.57</v>
      </c>
      <c r="H6" s="28" t="str">
        <f>TRIM(PROPER('Base de datos cruda'!H6))</f>
        <v>Fps</v>
      </c>
      <c r="I6" s="28">
        <v>1.01</v>
      </c>
      <c r="J6" s="28">
        <v>8.23</v>
      </c>
      <c r="K6" s="28">
        <v>249.31</v>
      </c>
      <c r="L6" s="28">
        <f>IF('Base de datos cruda'!L6&lt;0,,'Base de datos cruda'!L6)</f>
        <v>12.48</v>
      </c>
      <c r="M6" s="28" t="str">
        <f>IF(TRIM(PROPER('Base de datos cruda'!M6))="High","Alto",IF(TRIM(PROPER('Base de datos cruda'!M6))="Medium","Medio","Bajo"))</f>
        <v>Bajo</v>
      </c>
      <c r="N6" s="29">
        <v>58.71</v>
      </c>
      <c r="O6" s="32">
        <f t="shared" si="1"/>
        <v>58.71</v>
      </c>
      <c r="P6" s="33">
        <f t="shared" si="2"/>
        <v>13.59</v>
      </c>
      <c r="Q6" s="34">
        <f t="shared" si="3"/>
        <v>1.087686567</v>
      </c>
      <c r="R6" s="35" t="str">
        <f t="shared" si="4"/>
        <v>Medio</v>
      </c>
      <c r="S6" s="35" t="str">
        <f>IF(O6="","",IF(O6&gt;AVERAGE('Base de datos limpia'!$O$2:$O$8001),"Alto","Normal"))
</f>
        <v>Normal</v>
      </c>
      <c r="T6" s="35" t="str">
        <f t="shared" si="5"/>
        <v>Gamer moderado</v>
      </c>
      <c r="U6" s="35"/>
    </row>
    <row r="7">
      <c r="A7" s="28">
        <v>6.0</v>
      </c>
      <c r="B7" s="28">
        <v>18.0</v>
      </c>
      <c r="C7" s="28" t="str">
        <f>TRIM(PROPER('Base de datos cruda'!C7))</f>
        <v>Male</v>
      </c>
      <c r="D7" s="28">
        <v>7.16</v>
      </c>
      <c r="E7" s="28">
        <v>6.84</v>
      </c>
      <c r="F7" s="28">
        <v>8.03</v>
      </c>
      <c r="G7" s="28">
        <v>68.11</v>
      </c>
      <c r="H7" s="28" t="str">
        <f>TRIM(PROPER('Base de datos cruda'!H7))</f>
        <v>Rpg</v>
      </c>
      <c r="I7" s="28">
        <v>3.74</v>
      </c>
      <c r="J7" s="28">
        <v>10.9</v>
      </c>
      <c r="K7" s="28">
        <v>242.75</v>
      </c>
      <c r="L7" s="28">
        <f>IF('Base de datos cruda'!L7&lt;0,,'Base de datos cruda'!L7)</f>
        <v>18.75</v>
      </c>
      <c r="M7" s="28" t="str">
        <f>IF(TRIM(PROPER('Base de datos cruda'!M7))="High","Alto",IF(TRIM(PROPER('Base de datos cruda'!M7))="Medium","Medio","Bajo"))</f>
        <v>Bajo</v>
      </c>
      <c r="N7" s="29">
        <v>57.52</v>
      </c>
      <c r="O7" s="32">
        <f t="shared" si="1"/>
        <v>57.52</v>
      </c>
      <c r="P7" s="33">
        <f t="shared" si="2"/>
        <v>18.06</v>
      </c>
      <c r="Q7" s="34">
        <f t="shared" si="3"/>
        <v>0.9553072626</v>
      </c>
      <c r="R7" s="35" t="str">
        <f t="shared" si="4"/>
        <v>Medio</v>
      </c>
      <c r="S7" s="35" t="str">
        <f>IF(O7="","",IF(O7&gt;AVERAGE('Base de datos limpia'!$O$2:$O$8001),"Alto","Normal"))
</f>
        <v>Normal</v>
      </c>
      <c r="T7" s="35" t="str">
        <f t="shared" si="5"/>
        <v>Gamer intensivo</v>
      </c>
      <c r="U7" s="35"/>
    </row>
    <row r="8">
      <c r="A8" s="28">
        <v>7.0</v>
      </c>
      <c r="B8" s="28">
        <v>22.0</v>
      </c>
      <c r="C8" s="28" t="str">
        <f>TRIM(PROPER('Base de datos cruda'!C8))</f>
        <v>Female</v>
      </c>
      <c r="D8" s="28">
        <v>0.46</v>
      </c>
      <c r="E8" s="28">
        <v>7.4</v>
      </c>
      <c r="F8" s="28">
        <v>6.55</v>
      </c>
      <c r="G8" s="28">
        <v>91.25</v>
      </c>
      <c r="H8" s="28" t="str">
        <f>TRIM(PROPER('Base de datos cruda'!H8))</f>
        <v>Casual</v>
      </c>
      <c r="I8" s="28">
        <v>1.81</v>
      </c>
      <c r="J8" s="28">
        <v>2.86</v>
      </c>
      <c r="K8" s="28">
        <v>320.2</v>
      </c>
      <c r="L8" s="28">
        <f>IF('Base de datos cruda'!L8&lt;0,,'Base de datos cruda'!L8)</f>
        <v>1.74</v>
      </c>
      <c r="M8" s="28" t="str">
        <f>IF(TRIM(PROPER('Base de datos cruda'!M8))="High","Alto",IF(TRIM(PROPER('Base de datos cruda'!M8))="Medium","Medio","Bajo"))</f>
        <v>Medio</v>
      </c>
      <c r="N8" s="29">
        <v>94.0</v>
      </c>
      <c r="O8" s="32">
        <f t="shared" si="1"/>
        <v>94</v>
      </c>
      <c r="P8" s="33">
        <f t="shared" si="2"/>
        <v>3.32</v>
      </c>
      <c r="Q8" s="34">
        <f t="shared" si="3"/>
        <v>16.08695652</v>
      </c>
      <c r="R8" s="35" t="str">
        <f t="shared" si="4"/>
        <v>Alto</v>
      </c>
      <c r="S8" s="35" t="str">
        <f>IF(O8="","",IF(O8&gt;AVERAGE('Base de datos limpia'!$O$2:$O$8001),"Alto","Normal"))
</f>
        <v>Alto</v>
      </c>
      <c r="T8" s="35" t="str">
        <f t="shared" si="5"/>
        <v>Gamer intensivo</v>
      </c>
      <c r="U8" s="35"/>
    </row>
    <row r="9">
      <c r="A9" s="28">
        <v>8.0</v>
      </c>
      <c r="B9" s="28">
        <v>23.0</v>
      </c>
      <c r="C9" s="28" t="str">
        <f>TRIM(PROPER('Base de datos cruda'!C9))</f>
        <v>Female</v>
      </c>
      <c r="D9" s="28">
        <v>4.78</v>
      </c>
      <c r="E9" s="28">
        <v>6.79</v>
      </c>
      <c r="F9" s="28">
        <v>5.37</v>
      </c>
      <c r="G9" s="28">
        <v>66.46</v>
      </c>
      <c r="H9" s="28" t="str">
        <f>TRIM(PROPER('Base de datos cruda'!H9))</f>
        <v>Fps</v>
      </c>
      <c r="I9" s="28">
        <v>2.85</v>
      </c>
      <c r="J9" s="28">
        <v>9.96</v>
      </c>
      <c r="K9" s="28">
        <v>271.21</v>
      </c>
      <c r="L9" s="28">
        <f>IF('Base de datos cruda'!L9&lt;0,,'Base de datos cruda'!L9)</f>
        <v>11.75</v>
      </c>
      <c r="M9" s="28" t="str">
        <f>IF(TRIM(PROPER('Base de datos cruda'!M9))="High","Alto",IF(TRIM(PROPER('Base de datos cruda'!M9))="Medium","Medio","Bajo"))</f>
        <v>Medio</v>
      </c>
      <c r="N9" s="29">
        <v>62.11</v>
      </c>
      <c r="O9" s="32">
        <f t="shared" si="1"/>
        <v>62.11</v>
      </c>
      <c r="P9" s="33">
        <f t="shared" si="2"/>
        <v>14.74</v>
      </c>
      <c r="Q9" s="34">
        <f t="shared" si="3"/>
        <v>1.420502092</v>
      </c>
      <c r="R9" s="35" t="str">
        <f t="shared" si="4"/>
        <v>Medio</v>
      </c>
      <c r="S9" s="35" t="str">
        <f>IF(O9="","",IF(O9&gt;AVERAGE('Base de datos limpia'!$O$2:$O$8001),"Alto","Normal"))
</f>
        <v>Normal</v>
      </c>
      <c r="T9" s="35" t="str">
        <f t="shared" si="5"/>
        <v>Gamer intensivo</v>
      </c>
      <c r="U9" s="35"/>
    </row>
    <row r="10">
      <c r="A10" s="28">
        <v>9.0</v>
      </c>
      <c r="B10" s="28">
        <v>20.0</v>
      </c>
      <c r="C10" s="28" t="str">
        <f>TRIM(PROPER('Base de datos cruda'!C10))</f>
        <v>Female</v>
      </c>
      <c r="D10" s="28">
        <v>4.55</v>
      </c>
      <c r="E10" s="28">
        <v>7.93</v>
      </c>
      <c r="F10" s="28">
        <v>8.76</v>
      </c>
      <c r="G10" s="28">
        <v>72.5</v>
      </c>
      <c r="H10" s="28" t="str">
        <f>TRIM(PROPER('Base de datos cruda'!H10))</f>
        <v>Fps</v>
      </c>
      <c r="I10" s="28">
        <v>1.0</v>
      </c>
      <c r="J10" s="28">
        <v>9.48</v>
      </c>
      <c r="K10" s="28">
        <v>272.39</v>
      </c>
      <c r="L10" s="28">
        <f>IF('Base de datos cruda'!L10&lt;0,,'Base de datos cruda'!L10)</f>
        <v>11.04</v>
      </c>
      <c r="M10" s="28" t="str">
        <f>IF(TRIM(PROPER('Base de datos cruda'!M10))="High","Alto",IF(TRIM(PROPER('Base de datos cruda'!M10))="Medium","Medio","Bajo"))</f>
        <v>Medio</v>
      </c>
      <c r="N10" s="29">
        <v>80.94</v>
      </c>
      <c r="O10" s="32">
        <f t="shared" si="1"/>
        <v>80.94</v>
      </c>
      <c r="P10" s="33">
        <f t="shared" si="2"/>
        <v>14.03</v>
      </c>
      <c r="Q10" s="34">
        <f t="shared" si="3"/>
        <v>1.742857143</v>
      </c>
      <c r="R10" s="35" t="str">
        <f t="shared" si="4"/>
        <v>Alto</v>
      </c>
      <c r="S10" s="35" t="str">
        <f>IF(O10="","",IF(O10&gt;AVERAGE('Base de datos limpia'!$O$2:$O$8001),"Alto","Normal"))
</f>
        <v>Alto</v>
      </c>
      <c r="T10" s="35" t="str">
        <f t="shared" si="5"/>
        <v>Gamer intensivo</v>
      </c>
      <c r="U10" s="35"/>
    </row>
    <row r="11">
      <c r="A11" s="28">
        <v>10.0</v>
      </c>
      <c r="B11" s="28">
        <v>19.0</v>
      </c>
      <c r="C11" s="28" t="str">
        <f>TRIM(PROPER('Base de datos cruda'!C11))</f>
        <v>Male</v>
      </c>
      <c r="D11" s="28">
        <v>0.29</v>
      </c>
      <c r="E11" s="28">
        <v>4.24</v>
      </c>
      <c r="F11" s="28">
        <v>7.83</v>
      </c>
      <c r="G11" s="28">
        <v>71.39</v>
      </c>
      <c r="H11" s="28" t="str">
        <f>TRIM(PROPER('Base de datos cruda'!H11))</f>
        <v>Casual</v>
      </c>
      <c r="I11" s="28">
        <v>3.07</v>
      </c>
      <c r="J11" s="28">
        <v>5.39</v>
      </c>
      <c r="K11" s="28">
        <v>318.59</v>
      </c>
      <c r="L11" s="28">
        <f>IF('Base de datos cruda'!L11&lt;0,,'Base de datos cruda'!L11)</f>
        <v>4.72</v>
      </c>
      <c r="M11" s="28" t="str">
        <f>IF(TRIM(PROPER('Base de datos cruda'!M11))="High","Alto",IF(TRIM(PROPER('Base de datos cruda'!M11))="Medium","Medio","Bajo"))</f>
        <v>Medio</v>
      </c>
      <c r="N11" s="29">
        <v>82.3492354962017</v>
      </c>
      <c r="O11" s="32">
        <f t="shared" si="1"/>
        <v>82.3492355</v>
      </c>
      <c r="P11" s="33">
        <f t="shared" si="2"/>
        <v>5.68</v>
      </c>
      <c r="Q11" s="34">
        <f t="shared" si="3"/>
        <v>14.62068966</v>
      </c>
      <c r="R11" s="35" t="str">
        <f t="shared" si="4"/>
        <v>Alto</v>
      </c>
      <c r="S11" s="35" t="str">
        <f>IF(O11="","",IF(O11&gt;AVERAGE('Base de datos limpia'!$O$2:$O$8001),"Alto","Normal"))
</f>
        <v>Alto</v>
      </c>
      <c r="T11" s="35" t="str">
        <f t="shared" si="5"/>
        <v>Gamer moderado</v>
      </c>
      <c r="U11" s="35"/>
    </row>
    <row r="12">
      <c r="A12" s="28">
        <v>11.0</v>
      </c>
      <c r="B12" s="28">
        <v>23.0</v>
      </c>
      <c r="C12" s="28" t="str">
        <f>TRIM(PROPER('Base de datos cruda'!C12))</f>
        <v>Female</v>
      </c>
      <c r="D12" s="28">
        <v>4.11</v>
      </c>
      <c r="E12" s="28">
        <v>2.61</v>
      </c>
      <c r="F12" s="28">
        <v>8.93</v>
      </c>
      <c r="G12" s="28">
        <v>61.95</v>
      </c>
      <c r="H12" s="28" t="str">
        <f>TRIM(PROPER('Base de datos cruda'!H12))</f>
        <v>Rpg</v>
      </c>
      <c r="I12" s="28">
        <v>1.04</v>
      </c>
      <c r="J12" s="28">
        <v>5.4</v>
      </c>
      <c r="K12" s="28">
        <v>273.33</v>
      </c>
      <c r="L12" s="28">
        <f>IF('Base de datos cruda'!L12&lt;0,,'Base de datos cruda'!L12)</f>
        <v>10.57</v>
      </c>
      <c r="M12" s="28" t="str">
        <f>IF(TRIM(PROPER('Base de datos cruda'!M12))="High","Alto",IF(TRIM(PROPER('Base de datos cruda'!M12))="Medium","Medio","Bajo"))</f>
        <v>Medio</v>
      </c>
      <c r="N12" s="29">
        <v>52.31</v>
      </c>
      <c r="O12" s="32">
        <f t="shared" si="1"/>
        <v>52.31</v>
      </c>
      <c r="P12" s="33">
        <f t="shared" si="2"/>
        <v>9.51</v>
      </c>
      <c r="Q12" s="34">
        <f t="shared" si="3"/>
        <v>0.6350364964</v>
      </c>
      <c r="R12" s="35" t="str">
        <f t="shared" si="4"/>
        <v>Medio</v>
      </c>
      <c r="S12" s="35" t="str">
        <f>IF(O12="","",IF(O12&gt;AVERAGE('Base de datos limpia'!$O$2:$O$8001),"Alto","Normal"))
</f>
        <v>Normal</v>
      </c>
      <c r="T12" s="35" t="str">
        <f t="shared" si="5"/>
        <v>Gamer casual</v>
      </c>
      <c r="U12" s="35"/>
    </row>
    <row r="13">
      <c r="A13" s="28">
        <v>12.0</v>
      </c>
      <c r="B13" s="28">
        <v>23.0</v>
      </c>
      <c r="C13" s="28" t="str">
        <f>TRIM(PROPER('Base de datos cruda'!C13))</f>
        <v>Female</v>
      </c>
      <c r="D13" s="28">
        <v>4.88</v>
      </c>
      <c r="E13" s="28">
        <v>2.84</v>
      </c>
      <c r="F13" s="28">
        <v>5.82</v>
      </c>
      <c r="G13" s="28">
        <v>78.49</v>
      </c>
      <c r="H13" s="28" t="str">
        <f>TRIM(PROPER('Base de datos cruda'!H13))</f>
        <v>Rpg</v>
      </c>
      <c r="I13" s="28">
        <v>0.83</v>
      </c>
      <c r="J13" s="28">
        <v>8.31</v>
      </c>
      <c r="K13" s="28">
        <v>268.46</v>
      </c>
      <c r="L13" s="28">
        <f>IF('Base de datos cruda'!L13&lt;0,,'Base de datos cruda'!L13)</f>
        <v>9.32</v>
      </c>
      <c r="M13" s="28" t="str">
        <f>IF(TRIM(PROPER('Base de datos cruda'!M13))="High","Alto",IF(TRIM(PROPER('Base de datos cruda'!M13))="Medium","Medio","Bajo"))</f>
        <v>Medio</v>
      </c>
      <c r="N13" s="29">
        <v>42.02</v>
      </c>
      <c r="O13" s="32">
        <f t="shared" si="1"/>
        <v>42.02</v>
      </c>
      <c r="P13" s="33">
        <f t="shared" si="2"/>
        <v>13.19</v>
      </c>
      <c r="Q13" s="34">
        <f t="shared" si="3"/>
        <v>0.5819672131</v>
      </c>
      <c r="R13" s="35" t="str">
        <f t="shared" si="4"/>
        <v>Bajo</v>
      </c>
      <c r="S13" s="35" t="str">
        <f>IF(O13="","",IF(O13&gt;AVERAGE('Base de datos limpia'!$O$2:$O$8001),"Alto","Normal"))
</f>
        <v>Normal</v>
      </c>
      <c r="T13" s="35" t="str">
        <f t="shared" si="5"/>
        <v>Gamer casual</v>
      </c>
      <c r="U13" s="35"/>
    </row>
    <row r="14">
      <c r="A14" s="28">
        <v>13.0</v>
      </c>
      <c r="B14" s="28">
        <v>18.0</v>
      </c>
      <c r="C14" s="28" t="str">
        <f>TRIM(PROPER('Base de datos cruda'!C14))</f>
        <v>Male</v>
      </c>
      <c r="D14" s="28">
        <v>1.53</v>
      </c>
      <c r="E14" s="28">
        <v>1.11</v>
      </c>
      <c r="F14" s="28">
        <v>7.25</v>
      </c>
      <c r="G14" s="28">
        <v>90.64</v>
      </c>
      <c r="H14" s="28" t="str">
        <f>TRIM(PROPER('Base de datos cruda'!H14))</f>
        <v>Fps</v>
      </c>
      <c r="I14" s="28">
        <v>1.93</v>
      </c>
      <c r="J14" s="28">
        <v>3.21</v>
      </c>
      <c r="K14" s="28">
        <v>287.14</v>
      </c>
      <c r="L14" s="28">
        <f>IF('Base de datos cruda'!L14&lt;0,,'Base de datos cruda'!L14)</f>
        <v>3.55</v>
      </c>
      <c r="M14" s="28" t="str">
        <f>IF(TRIM(PROPER('Base de datos cruda'!M14))="High","Alto",IF(TRIM(PROPER('Base de datos cruda'!M14))="Medium","Medio","Bajo"))</f>
        <v>Medio</v>
      </c>
      <c r="N14" s="29">
        <v>63.05</v>
      </c>
      <c r="O14" s="32">
        <f t="shared" si="1"/>
        <v>63.05</v>
      </c>
      <c r="P14" s="33">
        <f t="shared" si="2"/>
        <v>4.74</v>
      </c>
      <c r="Q14" s="34">
        <f t="shared" si="3"/>
        <v>0.7254901961</v>
      </c>
      <c r="R14" s="35" t="str">
        <f t="shared" si="4"/>
        <v>Medio</v>
      </c>
      <c r="S14" s="35" t="str">
        <f>IF(O14="","",IF(O14&gt;AVERAGE('Base de datos limpia'!$O$2:$O$8001),"Alto","Normal"))
</f>
        <v>Normal</v>
      </c>
      <c r="T14" s="35" t="str">
        <f t="shared" si="5"/>
        <v>Gamer casual</v>
      </c>
      <c r="U14" s="35"/>
    </row>
    <row r="15">
      <c r="A15" s="28">
        <v>14.0</v>
      </c>
      <c r="B15" s="28">
        <v>21.0</v>
      </c>
      <c r="C15" s="28" t="str">
        <f>TRIM(PROPER('Base de datos cruda'!C15))</f>
        <v>Female</v>
      </c>
      <c r="D15" s="28">
        <v>2.19</v>
      </c>
      <c r="E15" s="28">
        <v>4.15</v>
      </c>
      <c r="F15" s="28">
        <v>7.06</v>
      </c>
      <c r="G15" s="28">
        <v>60.89</v>
      </c>
      <c r="H15" s="28" t="str">
        <f>TRIM(PROPER('Base de datos cruda'!H15))</f>
        <v>Casual</v>
      </c>
      <c r="I15" s="28">
        <v>3.95</v>
      </c>
      <c r="J15" s="28">
        <v>6.56</v>
      </c>
      <c r="K15" s="28">
        <v>307.02</v>
      </c>
      <c r="L15" s="28">
        <f>IF('Base de datos cruda'!L15&lt;0,,'Base de datos cruda'!L15)</f>
        <v>8.78</v>
      </c>
      <c r="M15" s="28" t="str">
        <f>IF(TRIM(PROPER('Base de datos cruda'!M15))="High","Alto",IF(TRIM(PROPER('Base de datos cruda'!M15))="Medium","Medio","Bajo"))</f>
        <v>Medio</v>
      </c>
      <c r="N15" s="29">
        <v>73.28</v>
      </c>
      <c r="O15" s="32">
        <f t="shared" si="1"/>
        <v>73.28</v>
      </c>
      <c r="P15" s="33">
        <f t="shared" si="2"/>
        <v>8.75</v>
      </c>
      <c r="Q15" s="34">
        <f t="shared" si="3"/>
        <v>1.894977169</v>
      </c>
      <c r="R15" s="35" t="str">
        <f t="shared" si="4"/>
        <v>Alto</v>
      </c>
      <c r="S15" s="35" t="str">
        <f>IF(O15="","",IF(O15&gt;AVERAGE('Base de datos limpia'!$O$2:$O$8001),"Alto","Normal"))
</f>
        <v>Alto</v>
      </c>
      <c r="T15" s="35" t="str">
        <f t="shared" si="5"/>
        <v>Gamer moderado</v>
      </c>
      <c r="U15" s="35"/>
    </row>
    <row r="16">
      <c r="A16" s="28">
        <v>15.0</v>
      </c>
      <c r="B16" s="28">
        <v>20.0</v>
      </c>
      <c r="C16" s="28" t="str">
        <f>TRIM(PROPER('Base de datos cruda'!C16))</f>
        <v>Male</v>
      </c>
      <c r="D16" s="28">
        <v>5.12</v>
      </c>
      <c r="E16" s="28">
        <v>1.83</v>
      </c>
      <c r="F16" s="28">
        <v>7.44</v>
      </c>
      <c r="G16" s="28">
        <v>64.5</v>
      </c>
      <c r="H16" s="28" t="str">
        <f>TRIM(PROPER('Base de datos cruda'!H16))</f>
        <v>Fps</v>
      </c>
      <c r="I16" s="28">
        <v>0.88</v>
      </c>
      <c r="J16" s="28">
        <v>7.68</v>
      </c>
      <c r="K16" s="28">
        <v>263.06</v>
      </c>
      <c r="L16" s="28">
        <f>IF('Base de datos cruda'!L16&lt;0,,'Base de datos cruda'!L16)</f>
        <v>10.85</v>
      </c>
      <c r="M16" s="28" t="str">
        <f>IF(TRIM(PROPER('Base de datos cruda'!M16))="High","Alto",IF(TRIM(PROPER('Base de datos cruda'!M16))="Medium","Medio","Bajo"))</f>
        <v>Bajo</v>
      </c>
      <c r="N16" s="29">
        <v>37.13</v>
      </c>
      <c r="O16" s="32">
        <f t="shared" si="1"/>
        <v>37.13</v>
      </c>
      <c r="P16" s="33">
        <f t="shared" si="2"/>
        <v>12.8</v>
      </c>
      <c r="Q16" s="34">
        <f t="shared" si="3"/>
        <v>0.357421875</v>
      </c>
      <c r="R16" s="35" t="str">
        <f t="shared" si="4"/>
        <v>Bajo</v>
      </c>
      <c r="S16" s="35" t="str">
        <f>IF(O16="","",IF(O16&gt;AVERAGE('Base de datos limpia'!$O$2:$O$8001),"Alto","Normal"))
</f>
        <v>Normal</v>
      </c>
      <c r="T16" s="35" t="str">
        <f t="shared" si="5"/>
        <v>Gamer casual</v>
      </c>
      <c r="U16" s="35"/>
    </row>
    <row r="17">
      <c r="A17" s="28">
        <v>16.0</v>
      </c>
      <c r="B17" s="28">
        <v>17.0</v>
      </c>
      <c r="C17" s="28" t="str">
        <f>TRIM(PROPER('Base de datos cruda'!C17))</f>
        <v>Male</v>
      </c>
      <c r="D17" s="28">
        <v>3.75</v>
      </c>
      <c r="E17" s="28">
        <v>3.89</v>
      </c>
      <c r="F17" s="28">
        <v>4.19</v>
      </c>
      <c r="G17" s="28">
        <v>88.81</v>
      </c>
      <c r="H17" s="28" t="str">
        <f>TRIM(PROPER('Base de datos cruda'!H17))</f>
        <v>Casual</v>
      </c>
      <c r="I17" s="28">
        <v>0.59</v>
      </c>
      <c r="J17" s="28">
        <v>8.62</v>
      </c>
      <c r="K17" s="28">
        <v>266.54</v>
      </c>
      <c r="L17" s="28">
        <f>IF('Base de datos cruda'!L17&lt;0,,'Base de datos cruda'!L17)</f>
        <v>12.72</v>
      </c>
      <c r="M17" s="28" t="str">
        <f>IF(TRIM(PROPER('Base de datos cruda'!M17))="High","Alto",IF(TRIM(PROPER('Base de datos cruda'!M17))="Medium","Medio","Bajo"))</f>
        <v>Medio</v>
      </c>
      <c r="N17" s="29">
        <v>57.02</v>
      </c>
      <c r="O17" s="32">
        <f t="shared" si="1"/>
        <v>57.02</v>
      </c>
      <c r="P17" s="33">
        <f t="shared" si="2"/>
        <v>12.37</v>
      </c>
      <c r="Q17" s="34">
        <f t="shared" si="3"/>
        <v>1.037333333</v>
      </c>
      <c r="R17" s="35" t="str">
        <f t="shared" si="4"/>
        <v>Medio</v>
      </c>
      <c r="S17" s="35" t="str">
        <f>IF(O17="","",IF(O17&gt;AVERAGE('Base de datos limpia'!$O$2:$O$8001),"Alto","Normal"))
</f>
        <v>Normal</v>
      </c>
      <c r="T17" s="35" t="str">
        <f t="shared" si="5"/>
        <v>Gamer moderado</v>
      </c>
      <c r="U17" s="35"/>
    </row>
    <row r="18">
      <c r="A18" s="28">
        <v>17.0</v>
      </c>
      <c r="B18" s="28">
        <v>23.0</v>
      </c>
      <c r="C18" s="28" t="str">
        <f>TRIM(PROPER('Base de datos cruda'!C18))</f>
        <v>Male</v>
      </c>
      <c r="D18" s="28">
        <v>6.86</v>
      </c>
      <c r="E18" s="28">
        <v>6.65</v>
      </c>
      <c r="F18" s="28">
        <v>5.46</v>
      </c>
      <c r="G18" s="28">
        <v>83.74</v>
      </c>
      <c r="H18" s="28" t="str">
        <f>TRIM(PROPER('Base de datos cruda'!H18))</f>
        <v>Fps</v>
      </c>
      <c r="I18" s="28">
        <v>0.16</v>
      </c>
      <c r="J18" s="28">
        <v>8.19</v>
      </c>
      <c r="K18" s="28">
        <v>239.53</v>
      </c>
      <c r="L18" s="28">
        <f>IF('Base de datos cruda'!L18&lt;0,,'Base de datos cruda'!L18)</f>
        <v>15.76</v>
      </c>
      <c r="M18" s="28" t="str">
        <f>IF(TRIM(PROPER('Base de datos cruda'!M18))="High","Alto",IF(TRIM(PROPER('Base de datos cruda'!M18))="Medium","Medio","Bajo"))</f>
        <v>Bajo</v>
      </c>
      <c r="N18" s="29">
        <v>62.09</v>
      </c>
      <c r="O18" s="32">
        <f t="shared" si="1"/>
        <v>62.09</v>
      </c>
      <c r="P18" s="33">
        <f t="shared" si="2"/>
        <v>15.05</v>
      </c>
      <c r="Q18" s="34">
        <f t="shared" si="3"/>
        <v>0.9693877551</v>
      </c>
      <c r="R18" s="35" t="str">
        <f t="shared" si="4"/>
        <v>Medio</v>
      </c>
      <c r="S18" s="35" t="str">
        <f>IF(O18="","",IF(O18&gt;AVERAGE('Base de datos limpia'!$O$2:$O$8001),"Alto","Normal"))
</f>
        <v>Normal</v>
      </c>
      <c r="T18" s="35" t="str">
        <f t="shared" si="5"/>
        <v>Gamer intensivo</v>
      </c>
      <c r="U18" s="35"/>
    </row>
    <row r="19">
      <c r="A19" s="28">
        <v>18.0</v>
      </c>
      <c r="B19" s="28">
        <v>21.0</v>
      </c>
      <c r="C19" s="28" t="str">
        <f>TRIM(PROPER('Base de datos cruda'!C19))</f>
        <v>Female</v>
      </c>
      <c r="D19" s="28">
        <v>2.74</v>
      </c>
      <c r="E19" s="28">
        <v>9.05</v>
      </c>
      <c r="F19" s="28">
        <v>8.55</v>
      </c>
      <c r="G19" s="28">
        <v>88.61</v>
      </c>
      <c r="H19" s="28" t="str">
        <f>TRIM(PROPER('Base de datos cruda'!H19))</f>
        <v>Casual</v>
      </c>
      <c r="I19" s="28">
        <v>2.08</v>
      </c>
      <c r="J19" s="28">
        <v>6.31</v>
      </c>
      <c r="K19" s="28">
        <v>300.31</v>
      </c>
      <c r="L19" s="28">
        <f>IF('Base de datos cruda'!L19&lt;0,,'Base de datos cruda'!L19)</f>
        <v>10.78</v>
      </c>
      <c r="M19" s="28" t="str">
        <f>IF(TRIM(PROPER('Base de datos cruda'!M19))="High","Alto",IF(TRIM(PROPER('Base de datos cruda'!M19))="Medium","Medio","Bajo"))</f>
        <v>Medio</v>
      </c>
      <c r="N19" s="29">
        <v>100.0</v>
      </c>
      <c r="O19" s="32">
        <f t="shared" si="1"/>
        <v>100</v>
      </c>
      <c r="P19" s="33">
        <f t="shared" si="2"/>
        <v>9.05</v>
      </c>
      <c r="Q19" s="34">
        <f t="shared" si="3"/>
        <v>3.302919708</v>
      </c>
      <c r="R19" s="35" t="str">
        <f t="shared" si="4"/>
        <v>Alto</v>
      </c>
      <c r="S19" s="35" t="str">
        <f>IF(O19="","",IF(O19&gt;AVERAGE('Base de datos limpia'!$O$2:$O$8001),"Alto","Normal"))
</f>
        <v>Alto</v>
      </c>
      <c r="T19" s="35" t="str">
        <f t="shared" si="5"/>
        <v>Gamer intensivo</v>
      </c>
      <c r="U19" s="35"/>
    </row>
    <row r="20">
      <c r="A20" s="28">
        <v>19.0</v>
      </c>
      <c r="B20" s="28">
        <v>17.0</v>
      </c>
      <c r="C20" s="28" t="str">
        <f>TRIM(PROPER('Base de datos cruda'!C20))</f>
        <v>Male</v>
      </c>
      <c r="D20" s="28">
        <v>2.13</v>
      </c>
      <c r="E20" s="28">
        <v>8.56</v>
      </c>
      <c r="F20" s="28">
        <v>6.12</v>
      </c>
      <c r="G20" s="28">
        <v>69.2</v>
      </c>
      <c r="H20" s="28" t="str">
        <f>TRIM(PROPER('Base de datos cruda'!H20))</f>
        <v>Fps</v>
      </c>
      <c r="I20" s="28">
        <v>1.41</v>
      </c>
      <c r="J20" s="28">
        <v>3.75</v>
      </c>
      <c r="K20" s="28">
        <v>297.34</v>
      </c>
      <c r="L20" s="28">
        <f>IF('Base de datos cruda'!L20&lt;0,,'Base de datos cruda'!L20)</f>
        <v>4.45</v>
      </c>
      <c r="M20" s="28" t="str">
        <f>IF(TRIM(PROPER('Base de datos cruda'!M20))="High","Alto",IF(TRIM(PROPER('Base de datos cruda'!M20))="Medium","Medio","Bajo"))</f>
        <v>Medio</v>
      </c>
      <c r="N20" s="29">
        <v>91.13</v>
      </c>
      <c r="O20" s="32">
        <f t="shared" si="1"/>
        <v>91.13</v>
      </c>
      <c r="P20" s="33">
        <f t="shared" si="2"/>
        <v>5.88</v>
      </c>
      <c r="Q20" s="34">
        <f t="shared" si="3"/>
        <v>4.018779343</v>
      </c>
      <c r="R20" s="35" t="str">
        <f t="shared" si="4"/>
        <v>Alto</v>
      </c>
      <c r="S20" s="35" t="str">
        <f>IF(O20="","",IF(O20&gt;AVERAGE('Base de datos limpia'!$O$2:$O$8001),"Alto","Normal"))
</f>
        <v>Alto</v>
      </c>
      <c r="T20" s="35" t="str">
        <f t="shared" si="5"/>
        <v>Gamer intensivo</v>
      </c>
      <c r="U20" s="35"/>
    </row>
    <row r="21">
      <c r="A21" s="28">
        <v>20.0</v>
      </c>
      <c r="B21" s="28">
        <v>20.0</v>
      </c>
      <c r="C21" s="28" t="str">
        <f>TRIM(PROPER('Base de datos cruda'!C21))</f>
        <v>Male</v>
      </c>
      <c r="D21" s="28">
        <v>7.88</v>
      </c>
      <c r="E21" s="28">
        <v>3.27</v>
      </c>
      <c r="F21" s="28">
        <v>8.8</v>
      </c>
      <c r="G21" s="28">
        <v>92.15</v>
      </c>
      <c r="H21" s="28" t="str">
        <f>TRIM(PROPER('Base de datos cruda'!H21))</f>
        <v>Rpg</v>
      </c>
      <c r="I21" s="28">
        <v>1.46</v>
      </c>
      <c r="J21" s="28">
        <v>11.67</v>
      </c>
      <c r="K21" s="28">
        <v>218.12</v>
      </c>
      <c r="L21" s="28">
        <f>IF('Base de datos cruda'!L21&lt;0,,'Base de datos cruda'!L21)</f>
        <v>19.06</v>
      </c>
      <c r="M21" s="28" t="str">
        <f>IF(TRIM(PROPER('Base de datos cruda'!M21))="High","Alto",IF(TRIM(PROPER('Base de datos cruda'!M21))="Medium","Medio","Bajo"))</f>
        <v>Bajo</v>
      </c>
      <c r="N21" s="29">
        <v>42.31</v>
      </c>
      <c r="O21" s="32">
        <f t="shared" si="1"/>
        <v>42.31</v>
      </c>
      <c r="P21" s="33">
        <f t="shared" si="2"/>
        <v>19.55</v>
      </c>
      <c r="Q21" s="34">
        <f t="shared" si="3"/>
        <v>0.4149746193</v>
      </c>
      <c r="R21" s="35" t="str">
        <f t="shared" si="4"/>
        <v>Bajo</v>
      </c>
      <c r="S21" s="35" t="str">
        <f>IF(O21="","",IF(O21&gt;AVERAGE('Base de datos limpia'!$O$2:$O$8001),"Alto","Normal"))
</f>
        <v>Normal</v>
      </c>
      <c r="T21" s="35" t="str">
        <f t="shared" si="5"/>
        <v>Gamer moderado</v>
      </c>
      <c r="U21" s="35"/>
    </row>
    <row r="22">
      <c r="A22" s="28">
        <v>21.0</v>
      </c>
      <c r="B22" s="28">
        <v>16.0</v>
      </c>
      <c r="C22" s="28" t="str">
        <f>TRIM(PROPER('Base de datos cruda'!C22))</f>
        <v>Female</v>
      </c>
      <c r="D22" s="28">
        <v>7.29</v>
      </c>
      <c r="E22" s="28">
        <v>2.21</v>
      </c>
      <c r="F22" s="28">
        <v>5.07</v>
      </c>
      <c r="G22" s="28">
        <v>79.19</v>
      </c>
      <c r="H22" s="28" t="str">
        <f>TRIM(PROPER('Base de datos cruda'!H22))</f>
        <v>Casual</v>
      </c>
      <c r="I22" s="28">
        <v>4.91</v>
      </c>
      <c r="J22" s="28">
        <v>11.33</v>
      </c>
      <c r="K22" s="28">
        <v>219.78</v>
      </c>
      <c r="L22" s="28">
        <f>IF('Base de datos cruda'!L22&lt;0,,'Base de datos cruda'!L22)</f>
        <v>18.07</v>
      </c>
      <c r="M22" s="28" t="str">
        <f>IF(TRIM(PROPER('Base de datos cruda'!M22))="High","Alto",IF(TRIM(PROPER('Base de datos cruda'!M22))="Medium","Medio","Bajo"))</f>
        <v>Bajo</v>
      </c>
      <c r="N22" s="29">
        <v>18.54</v>
      </c>
      <c r="O22" s="32">
        <f t="shared" si="1"/>
        <v>18.54</v>
      </c>
      <c r="P22" s="33">
        <f t="shared" si="2"/>
        <v>18.62</v>
      </c>
      <c r="Q22" s="34">
        <f t="shared" si="3"/>
        <v>0.3031550069</v>
      </c>
      <c r="R22" s="35" t="str">
        <f t="shared" si="4"/>
        <v>Bajo</v>
      </c>
      <c r="S22" s="35" t="str">
        <f>IF(O22="","",IF(O22&gt;AVERAGE('Base de datos limpia'!$O$2:$O$8001),"Alto","Normal"))
</f>
        <v>Normal</v>
      </c>
      <c r="T22" s="35" t="str">
        <f t="shared" si="5"/>
        <v>Gamer casual</v>
      </c>
      <c r="U22" s="35"/>
    </row>
    <row r="23">
      <c r="A23" s="28">
        <v>22.0</v>
      </c>
      <c r="B23" s="28">
        <v>21.0</v>
      </c>
      <c r="C23" s="28" t="str">
        <f>TRIM(PROPER('Base de datos cruda'!C23))</f>
        <v>Male</v>
      </c>
      <c r="D23" s="28">
        <v>0.23</v>
      </c>
      <c r="E23" s="28">
        <v>2.74</v>
      </c>
      <c r="F23" s="28">
        <v>8.99</v>
      </c>
      <c r="G23" s="28">
        <v>84.41</v>
      </c>
      <c r="H23" s="28" t="str">
        <f>TRIM(PROPER('Base de datos cruda'!H23))</f>
        <v>Fps</v>
      </c>
      <c r="I23" s="28">
        <v>0.97</v>
      </c>
      <c r="J23" s="28">
        <v>3.54</v>
      </c>
      <c r="K23" s="28">
        <v>341.89</v>
      </c>
      <c r="L23" s="28">
        <f>IF('Base de datos cruda'!L23&lt;0,,'Base de datos cruda'!L23)</f>
        <v>4.27</v>
      </c>
      <c r="M23" s="28" t="str">
        <f>IF(TRIM(PROPER('Base de datos cruda'!M23))="High","Alto",IF(TRIM(PROPER('Base de datos cruda'!M23))="Medium","Medio","Bajo"))</f>
        <v>Medio</v>
      </c>
      <c r="N23" s="29">
        <v>76.12</v>
      </c>
      <c r="O23" s="32">
        <f t="shared" si="1"/>
        <v>76.12</v>
      </c>
      <c r="P23" s="33">
        <f t="shared" si="2"/>
        <v>3.77</v>
      </c>
      <c r="Q23" s="34">
        <f t="shared" si="3"/>
        <v>11.91304348</v>
      </c>
      <c r="R23" s="35" t="str">
        <f t="shared" si="4"/>
        <v>Alto</v>
      </c>
      <c r="S23" s="35" t="str">
        <f>IF(O23="","",IF(O23&gt;AVERAGE('Base de datos limpia'!$O$2:$O$8001),"Alto","Normal"))
</f>
        <v>Alto</v>
      </c>
      <c r="T23" s="35" t="str">
        <f t="shared" si="5"/>
        <v>Gamer casual</v>
      </c>
      <c r="U23" s="35"/>
    </row>
    <row r="24">
      <c r="A24" s="28">
        <v>23.0</v>
      </c>
      <c r="B24" s="28">
        <v>24.0</v>
      </c>
      <c r="C24" s="28" t="str">
        <f>TRIM(PROPER('Base de datos cruda'!C24))</f>
        <v>Female</v>
      </c>
      <c r="D24" s="28">
        <v>6.17</v>
      </c>
      <c r="E24" s="28">
        <v>9.74</v>
      </c>
      <c r="F24" s="28">
        <v>7.49</v>
      </c>
      <c r="G24" s="28">
        <v>63.69</v>
      </c>
      <c r="H24" s="28" t="str">
        <f>TRIM(PROPER('Base de datos cruda'!H24))</f>
        <v>Fps</v>
      </c>
      <c r="I24" s="28">
        <v>2.29</v>
      </c>
      <c r="J24" s="28">
        <v>8.57</v>
      </c>
      <c r="K24" s="28">
        <v>228.57</v>
      </c>
      <c r="L24" s="28">
        <f>IF('Base de datos cruda'!L24&lt;0,,'Base de datos cruda'!L24)</f>
        <v>14.25</v>
      </c>
      <c r="M24" s="28" t="str">
        <f>IF(TRIM(PROPER('Base de datos cruda'!M24))="High","Alto",IF(TRIM(PROPER('Base de datos cruda'!M24))="Medium","Medio","Bajo"))</f>
        <v>Bajo</v>
      </c>
      <c r="N24" s="29">
        <v>100.815075272058</v>
      </c>
      <c r="O24" s="33" t="str">
        <f t="shared" si="1"/>
        <v/>
      </c>
      <c r="P24" s="33">
        <f t="shared" si="2"/>
        <v>14.74</v>
      </c>
      <c r="Q24" s="34">
        <f t="shared" si="3"/>
        <v>1.578606159</v>
      </c>
      <c r="R24" s="35" t="str">
        <f t="shared" si="4"/>
        <v>Alto</v>
      </c>
      <c r="S24" s="35" t="str">
        <f>IF(O24="","",IF(O24&gt;AVERAGE('Base de datos limpia'!$O$2:$O$8001),"Alto","Normal"))
</f>
        <v/>
      </c>
      <c r="T24" s="35" t="str">
        <f t="shared" si="5"/>
        <v>Gamer intensivo</v>
      </c>
      <c r="U24" s="35"/>
    </row>
    <row r="25">
      <c r="A25" s="28">
        <v>24.0</v>
      </c>
      <c r="B25" s="28">
        <v>16.0</v>
      </c>
      <c r="C25" s="28" t="str">
        <f>TRIM(PROPER('Base de datos cruda'!C25))</f>
        <v>Female</v>
      </c>
      <c r="D25" s="28">
        <v>0.88</v>
      </c>
      <c r="E25" s="28">
        <v>5.95</v>
      </c>
      <c r="F25" s="28">
        <v>7.88</v>
      </c>
      <c r="G25" s="28">
        <v>68.2</v>
      </c>
      <c r="H25" s="28" t="str">
        <f>TRIM(PROPER('Base de datos cruda'!H25))</f>
        <v>Casual</v>
      </c>
      <c r="I25" s="28">
        <v>4.93</v>
      </c>
      <c r="J25" s="28">
        <v>2.04</v>
      </c>
      <c r="K25" s="28">
        <v>312.81</v>
      </c>
      <c r="L25" s="28">
        <f>IF('Base de datos cruda'!L25&lt;0,,'Base de datos cruda'!L25)</f>
        <v>4.57</v>
      </c>
      <c r="M25" s="28" t="str">
        <f>IF(TRIM(PROPER('Base de datos cruda'!M25))="High","Alto",IF(TRIM(PROPER('Base de datos cruda'!M25))="Medium","Medio","Bajo"))</f>
        <v>Medio</v>
      </c>
      <c r="N25" s="29">
        <v>92.02</v>
      </c>
      <c r="O25" s="32">
        <f t="shared" si="1"/>
        <v>92.02</v>
      </c>
      <c r="P25" s="33">
        <f t="shared" si="2"/>
        <v>2.92</v>
      </c>
      <c r="Q25" s="34">
        <f t="shared" si="3"/>
        <v>6.761363636</v>
      </c>
      <c r="R25" s="35" t="str">
        <f t="shared" si="4"/>
        <v>Alto</v>
      </c>
      <c r="S25" s="35" t="str">
        <f>IF(O25="","",IF(O25&gt;AVERAGE('Base de datos limpia'!$O$2:$O$8001),"Alto","Normal"))
</f>
        <v>Alto</v>
      </c>
      <c r="T25" s="35" t="str">
        <f t="shared" si="5"/>
        <v>Gamer moderado</v>
      </c>
      <c r="U25" s="35"/>
    </row>
    <row r="26">
      <c r="A26" s="28">
        <v>25.0</v>
      </c>
      <c r="B26" s="28">
        <v>18.0</v>
      </c>
      <c r="C26" s="28" t="str">
        <f>TRIM(PROPER('Base de datos cruda'!C26))</f>
        <v>Female</v>
      </c>
      <c r="D26" s="28">
        <v>0.22</v>
      </c>
      <c r="E26" s="28">
        <v>2.64</v>
      </c>
      <c r="F26" s="28">
        <v>5.98</v>
      </c>
      <c r="G26" s="28">
        <v>90.93</v>
      </c>
      <c r="H26" s="28" t="str">
        <f>TRIM(PROPER('Base de datos cruda'!H26))</f>
        <v>Fps</v>
      </c>
      <c r="I26" s="28">
        <v>0.15</v>
      </c>
      <c r="J26" s="28">
        <v>4.53</v>
      </c>
      <c r="K26" s="28">
        <v>311.49</v>
      </c>
      <c r="L26" s="28">
        <f>IF('Base de datos cruda'!L26&lt;0,,'Base de datos cruda'!L26)</f>
        <v>1.33</v>
      </c>
      <c r="M26" s="28" t="str">
        <f>IF(TRIM(PROPER('Base de datos cruda'!M26))="High","Alto",IF(TRIM(PROPER('Base de datos cruda'!M26))="Medium","Medio","Bajo"))</f>
        <v>Medio</v>
      </c>
      <c r="N26" s="29">
        <v>56.32</v>
      </c>
      <c r="O26" s="32">
        <f t="shared" si="1"/>
        <v>56.32</v>
      </c>
      <c r="P26" s="33">
        <f t="shared" si="2"/>
        <v>4.75</v>
      </c>
      <c r="Q26" s="34">
        <f t="shared" si="3"/>
        <v>12</v>
      </c>
      <c r="R26" s="35" t="str">
        <f t="shared" si="4"/>
        <v>Medio</v>
      </c>
      <c r="S26" s="35" t="str">
        <f>IF(O26="","",IF(O26&gt;AVERAGE('Base de datos limpia'!$O$2:$O$8001),"Alto","Normal"))
</f>
        <v>Normal</v>
      </c>
      <c r="T26" s="35" t="str">
        <f t="shared" si="5"/>
        <v>Gamer casual</v>
      </c>
      <c r="U26" s="35"/>
    </row>
    <row r="27">
      <c r="A27" s="28">
        <v>26.0</v>
      </c>
      <c r="B27" s="28">
        <v>22.0</v>
      </c>
      <c r="C27" s="28" t="str">
        <f>TRIM(PROPER('Base de datos cruda'!C27))</f>
        <v>Female</v>
      </c>
      <c r="D27" s="28">
        <v>2.19</v>
      </c>
      <c r="E27" s="28">
        <v>8.57</v>
      </c>
      <c r="F27" s="28">
        <v>8.54</v>
      </c>
      <c r="G27" s="28">
        <v>68.96</v>
      </c>
      <c r="H27" s="28" t="str">
        <f>TRIM(PROPER('Base de datos cruda'!H27))</f>
        <v>Casual</v>
      </c>
      <c r="I27" s="28">
        <v>3.48</v>
      </c>
      <c r="J27" s="28">
        <v>7.54</v>
      </c>
      <c r="K27" s="28">
        <v>304.14</v>
      </c>
      <c r="L27" s="28">
        <f>IF('Base de datos cruda'!L27&lt;0,,'Base de datos cruda'!L27)</f>
        <v>6.94</v>
      </c>
      <c r="M27" s="28" t="str">
        <f>IF(TRIM(PROPER('Base de datos cruda'!M27))="High","Alto",IF(TRIM(PROPER('Base de datos cruda'!M27))="Medium","Medio","Bajo"))</f>
        <v>Medio</v>
      </c>
      <c r="N27" s="29">
        <v>100.0</v>
      </c>
      <c r="O27" s="32">
        <f t="shared" si="1"/>
        <v>100</v>
      </c>
      <c r="P27" s="33">
        <f t="shared" si="2"/>
        <v>9.73</v>
      </c>
      <c r="Q27" s="34">
        <f t="shared" si="3"/>
        <v>3.913242009</v>
      </c>
      <c r="R27" s="35" t="str">
        <f t="shared" si="4"/>
        <v>Alto</v>
      </c>
      <c r="S27" s="35" t="str">
        <f>IF(O27="","",IF(O27&gt;AVERAGE('Base de datos limpia'!$O$2:$O$8001),"Alto","Normal"))
</f>
        <v>Alto</v>
      </c>
      <c r="T27" s="35" t="str">
        <f t="shared" si="5"/>
        <v>Gamer intensivo</v>
      </c>
      <c r="U27" s="35"/>
    </row>
    <row r="28">
      <c r="A28" s="28">
        <v>27.0</v>
      </c>
      <c r="B28" s="28">
        <v>19.0</v>
      </c>
      <c r="C28" s="28" t="str">
        <f>TRIM(PROPER('Base de datos cruda'!C28))</f>
        <v>Female</v>
      </c>
      <c r="D28" s="28">
        <v>2.15</v>
      </c>
      <c r="E28" s="28">
        <v>4.56</v>
      </c>
      <c r="F28" s="28">
        <v>6.73</v>
      </c>
      <c r="G28" s="28">
        <v>63.7</v>
      </c>
      <c r="H28" s="28" t="str">
        <f>TRIM(PROPER('Base de datos cruda'!H28))</f>
        <v>Fps</v>
      </c>
      <c r="I28" s="28">
        <v>1.86</v>
      </c>
      <c r="J28" s="28">
        <v>6.82</v>
      </c>
      <c r="K28" s="28">
        <v>282.04</v>
      </c>
      <c r="L28" s="28">
        <f>IF('Base de datos cruda'!L28&lt;0,,'Base de datos cruda'!L28)</f>
        <v>3.66</v>
      </c>
      <c r="M28" s="28" t="str">
        <f>IF(TRIM(PROPER('Base de datos cruda'!M28))="High","Alto",IF(TRIM(PROPER('Base de datos cruda'!M28))="Medium","Medio","Bajo"))</f>
        <v>Medio</v>
      </c>
      <c r="N28" s="29">
        <v>75.09</v>
      </c>
      <c r="O28" s="32">
        <f t="shared" si="1"/>
        <v>75.09</v>
      </c>
      <c r="P28" s="33">
        <f t="shared" si="2"/>
        <v>8.97</v>
      </c>
      <c r="Q28" s="34">
        <f t="shared" si="3"/>
        <v>2.120930233</v>
      </c>
      <c r="R28" s="35" t="str">
        <f t="shared" si="4"/>
        <v>Alto</v>
      </c>
      <c r="S28" s="35" t="str">
        <f>IF(O28="","",IF(O28&gt;AVERAGE('Base de datos limpia'!$O$2:$O$8001),"Alto","Normal"))
</f>
        <v>Alto</v>
      </c>
      <c r="T28" s="35" t="str">
        <f t="shared" si="5"/>
        <v>Gamer moderado</v>
      </c>
      <c r="U28" s="35"/>
    </row>
    <row r="29">
      <c r="A29" s="28">
        <v>28.0</v>
      </c>
      <c r="B29" s="28">
        <v>24.0</v>
      </c>
      <c r="C29" s="28" t="str">
        <f>TRIM(PROPER('Base de datos cruda'!C29))</f>
        <v>Male</v>
      </c>
      <c r="D29" s="28">
        <v>6.55</v>
      </c>
      <c r="E29" s="28">
        <v>9.09</v>
      </c>
      <c r="F29" s="28">
        <v>7.4</v>
      </c>
      <c r="G29" s="28">
        <v>83.89</v>
      </c>
      <c r="H29" s="28" t="str">
        <f>TRIM(PROPER('Base de datos cruda'!H29))</f>
        <v>Rpg</v>
      </c>
      <c r="I29" s="28">
        <v>4.53</v>
      </c>
      <c r="J29" s="28">
        <v>12.02</v>
      </c>
      <c r="K29" s="28">
        <v>257.48</v>
      </c>
      <c r="L29" s="28">
        <f>IF('Base de datos cruda'!L29&lt;0,,'Base de datos cruda'!L29)</f>
        <v>15.3</v>
      </c>
      <c r="M29" s="28" t="str">
        <f>IF(TRIM(PROPER('Base de datos cruda'!M29))="High","Alto",IF(TRIM(PROPER('Base de datos cruda'!M29))="Medium","Medio","Bajo"))</f>
        <v>Bajo</v>
      </c>
      <c r="N29" s="29">
        <v>88.4265290167642</v>
      </c>
      <c r="O29" s="32">
        <f t="shared" si="1"/>
        <v>88.42652902</v>
      </c>
      <c r="P29" s="33">
        <f t="shared" si="2"/>
        <v>18.57</v>
      </c>
      <c r="Q29" s="34">
        <f t="shared" si="3"/>
        <v>1.38778626</v>
      </c>
      <c r="R29" s="35" t="str">
        <f t="shared" si="4"/>
        <v>Alto</v>
      </c>
      <c r="S29" s="35" t="str">
        <f>IF(O29="","",IF(O29&gt;AVERAGE('Base de datos limpia'!$O$2:$O$8001),"Alto","Normal"))
</f>
        <v>Alto</v>
      </c>
      <c r="T29" s="35" t="str">
        <f t="shared" si="5"/>
        <v>Gamer intensivo</v>
      </c>
      <c r="U29" s="35"/>
    </row>
    <row r="30">
      <c r="A30" s="28">
        <v>29.0</v>
      </c>
      <c r="B30" s="28">
        <v>18.0</v>
      </c>
      <c r="C30" s="28" t="str">
        <f>TRIM(PROPER('Base de datos cruda'!C30))</f>
        <v>Female</v>
      </c>
      <c r="D30" s="28">
        <v>5.69</v>
      </c>
      <c r="E30" s="28">
        <v>3.35</v>
      </c>
      <c r="F30" s="28">
        <v>4.47</v>
      </c>
      <c r="G30" s="28">
        <v>81.92</v>
      </c>
      <c r="H30" s="28" t="str">
        <f>TRIM(PROPER('Base de datos cruda'!H30))</f>
        <v>Fps</v>
      </c>
      <c r="I30" s="28">
        <v>4.56</v>
      </c>
      <c r="J30" s="28">
        <v>11.34</v>
      </c>
      <c r="K30" s="28">
        <v>250.47</v>
      </c>
      <c r="L30" s="28">
        <f>IF('Base de datos cruda'!L30&lt;0,,'Base de datos cruda'!L30)</f>
        <v>12.5</v>
      </c>
      <c r="M30" s="28" t="str">
        <f>IF(TRIM(PROPER('Base de datos cruda'!M30))="High","Alto",IF(TRIM(PROPER('Base de datos cruda'!M30))="Medium","Medio","Bajo"))</f>
        <v>Bajo</v>
      </c>
      <c r="N30" s="29">
        <v>39.16</v>
      </c>
      <c r="O30" s="32">
        <f t="shared" si="1"/>
        <v>39.16</v>
      </c>
      <c r="P30" s="33">
        <f t="shared" si="2"/>
        <v>17.03</v>
      </c>
      <c r="Q30" s="34">
        <f t="shared" si="3"/>
        <v>0.5887521968</v>
      </c>
      <c r="R30" s="35" t="str">
        <f t="shared" si="4"/>
        <v>Bajo</v>
      </c>
      <c r="S30" s="35" t="str">
        <f>IF(O30="","",IF(O30&gt;AVERAGE('Base de datos limpia'!$O$2:$O$8001),"Alto","Normal"))
</f>
        <v>Normal</v>
      </c>
      <c r="T30" s="35" t="str">
        <f t="shared" si="5"/>
        <v>Gamer moderado</v>
      </c>
      <c r="U30" s="35"/>
    </row>
    <row r="31">
      <c r="A31" s="28">
        <v>30.0</v>
      </c>
      <c r="B31" s="28">
        <v>20.0</v>
      </c>
      <c r="C31" s="28" t="str">
        <f>TRIM(PROPER('Base de datos cruda'!C31))</f>
        <v>Male</v>
      </c>
      <c r="D31" s="28">
        <v>7.85</v>
      </c>
      <c r="E31" s="28">
        <v>4.54</v>
      </c>
      <c r="F31" s="28">
        <v>7.16</v>
      </c>
      <c r="G31" s="28">
        <v>84.32</v>
      </c>
      <c r="H31" s="28" t="str">
        <f>TRIM(PROPER('Base de datos cruda'!H31))</f>
        <v>Casual</v>
      </c>
      <c r="I31" s="28">
        <v>1.94</v>
      </c>
      <c r="J31" s="28">
        <v>11.1</v>
      </c>
      <c r="K31" s="28">
        <v>223.6</v>
      </c>
      <c r="L31" s="28">
        <f>IF('Base de datos cruda'!L31&lt;0,,'Base de datos cruda'!L31)</f>
        <v>17.99</v>
      </c>
      <c r="M31" s="28" t="str">
        <f>IF(TRIM(PROPER('Base de datos cruda'!M31))="High","Alto",IF(TRIM(PROPER('Base de datos cruda'!M31))="Medium","Medio","Bajo"))</f>
        <v>Bajo</v>
      </c>
      <c r="N31" s="29">
        <v>44.94</v>
      </c>
      <c r="O31" s="32">
        <f t="shared" si="1"/>
        <v>44.94</v>
      </c>
      <c r="P31" s="33">
        <f t="shared" si="2"/>
        <v>18.95</v>
      </c>
      <c r="Q31" s="34">
        <f t="shared" si="3"/>
        <v>0.578343949</v>
      </c>
      <c r="R31" s="35" t="str">
        <f t="shared" si="4"/>
        <v>Bajo</v>
      </c>
      <c r="S31" s="35" t="str">
        <f>IF(O31="","",IF(O31&gt;AVERAGE('Base de datos limpia'!$O$2:$O$8001),"Alto","Normal"))
</f>
        <v>Normal</v>
      </c>
      <c r="T31" s="35" t="str">
        <f t="shared" si="5"/>
        <v>Gamer moderado</v>
      </c>
      <c r="U31" s="35"/>
    </row>
    <row r="32">
      <c r="A32" s="28">
        <v>31.0</v>
      </c>
      <c r="B32" s="28">
        <v>18.0</v>
      </c>
      <c r="C32" s="28" t="str">
        <f>TRIM(PROPER('Base de datos cruda'!C32))</f>
        <v>Female</v>
      </c>
      <c r="D32" s="28">
        <v>5.69</v>
      </c>
      <c r="E32" s="28">
        <v>5.54</v>
      </c>
      <c r="F32" s="28">
        <v>8.4</v>
      </c>
      <c r="G32" s="28">
        <v>84.73</v>
      </c>
      <c r="H32" s="28" t="str">
        <f>TRIM(PROPER('Base de datos cruda'!H32))</f>
        <v>Fps</v>
      </c>
      <c r="I32" s="28">
        <v>1.11</v>
      </c>
      <c r="J32" s="28">
        <v>10.18</v>
      </c>
      <c r="K32" s="28">
        <v>248.59</v>
      </c>
      <c r="L32" s="28">
        <f>IF('Base de datos cruda'!L32&lt;0,,'Base de datos cruda'!L32)</f>
        <v>15.6</v>
      </c>
      <c r="M32" s="28" t="str">
        <f>IF(TRIM(PROPER('Base de datos cruda'!M32))="High","Alto",IF(TRIM(PROPER('Base de datos cruda'!M32))="Medium","Medio","Bajo"))</f>
        <v>Bajo</v>
      </c>
      <c r="N32" s="29">
        <v>69.53</v>
      </c>
      <c r="O32" s="32">
        <f t="shared" si="1"/>
        <v>69.53</v>
      </c>
      <c r="P32" s="33">
        <f t="shared" si="2"/>
        <v>15.87</v>
      </c>
      <c r="Q32" s="34">
        <f t="shared" si="3"/>
        <v>0.9736379613</v>
      </c>
      <c r="R32" s="35" t="str">
        <f t="shared" si="4"/>
        <v>Medio</v>
      </c>
      <c r="S32" s="35" t="str">
        <f>IF(O32="","",IF(O32&gt;AVERAGE('Base de datos limpia'!$O$2:$O$8001),"Alto","Normal"))
</f>
        <v>Alto</v>
      </c>
      <c r="T32" s="35" t="str">
        <f t="shared" si="5"/>
        <v>Gamer moderado</v>
      </c>
      <c r="U32" s="35"/>
    </row>
    <row r="33">
      <c r="A33" s="28">
        <v>32.0</v>
      </c>
      <c r="B33" s="28">
        <v>22.0</v>
      </c>
      <c r="C33" s="28" t="str">
        <f>TRIM(PROPER('Base de datos cruda'!C33))</f>
        <v>Male</v>
      </c>
      <c r="D33" s="28">
        <v>3.35</v>
      </c>
      <c r="E33" s="28">
        <v>9.03</v>
      </c>
      <c r="F33" s="28">
        <v>4.89</v>
      </c>
      <c r="G33" s="28">
        <v>80.01</v>
      </c>
      <c r="H33" s="28" t="str">
        <f>TRIM(PROPER('Base de datos cruda'!H33))</f>
        <v>Rpg</v>
      </c>
      <c r="I33" s="28">
        <v>2.14</v>
      </c>
      <c r="J33" s="28">
        <v>6.34</v>
      </c>
      <c r="K33" s="28">
        <v>273.87</v>
      </c>
      <c r="L33" s="28">
        <f>IF('Base de datos cruda'!L33&lt;0,,'Base de datos cruda'!L33)</f>
        <v>9.32</v>
      </c>
      <c r="M33" s="28" t="str">
        <f>IF(TRIM(PROPER('Base de datos cruda'!M33))="High","Alto",IF(TRIM(PROPER('Base de datos cruda'!M33))="Medium","Medio","Bajo"))</f>
        <v>Alto</v>
      </c>
      <c r="N33" s="29">
        <v>88.37</v>
      </c>
      <c r="O33" s="32">
        <f t="shared" si="1"/>
        <v>88.37</v>
      </c>
      <c r="P33" s="33">
        <f t="shared" si="2"/>
        <v>9.69</v>
      </c>
      <c r="Q33" s="34">
        <f t="shared" si="3"/>
        <v>2.695522388</v>
      </c>
      <c r="R33" s="35" t="str">
        <f t="shared" si="4"/>
        <v>Alto</v>
      </c>
      <c r="S33" s="35" t="str">
        <f>IF(O33="","",IF(O33&gt;AVERAGE('Base de datos limpia'!$O$2:$O$8001),"Alto","Normal"))
</f>
        <v>Alto</v>
      </c>
      <c r="T33" s="35" t="str">
        <f t="shared" si="5"/>
        <v>Gamer intensivo</v>
      </c>
      <c r="U33" s="35"/>
    </row>
    <row r="34">
      <c r="A34" s="28">
        <v>33.0</v>
      </c>
      <c r="B34" s="28">
        <v>20.0</v>
      </c>
      <c r="C34" s="28" t="str">
        <f>TRIM(PROPER('Base de datos cruda'!C34))</f>
        <v>Female</v>
      </c>
      <c r="D34" s="28">
        <v>5.59</v>
      </c>
      <c r="E34" s="28">
        <v>8.82</v>
      </c>
      <c r="F34" s="28">
        <v>7.69</v>
      </c>
      <c r="G34" s="28">
        <v>79.75</v>
      </c>
      <c r="H34" s="28" t="str">
        <f>TRIM(PROPER('Base de datos cruda'!H34))</f>
        <v>Fps</v>
      </c>
      <c r="I34" s="28">
        <v>4.83</v>
      </c>
      <c r="J34" s="28">
        <v>11.19</v>
      </c>
      <c r="K34" s="28">
        <v>249.23</v>
      </c>
      <c r="L34" s="28">
        <f>IF('Base de datos cruda'!L34&lt;0,,'Base de datos cruda'!L34)</f>
        <v>15.54</v>
      </c>
      <c r="M34" s="28" t="str">
        <f>IF(TRIM(PROPER('Base de datos cruda'!M34))="High","Alto",IF(TRIM(PROPER('Base de datos cruda'!M34))="Medium","Medio","Bajo"))</f>
        <v>Bajo</v>
      </c>
      <c r="N34" s="29">
        <v>88.7882886743088</v>
      </c>
      <c r="O34" s="32">
        <f t="shared" si="1"/>
        <v>88.78828867</v>
      </c>
      <c r="P34" s="33">
        <f t="shared" si="2"/>
        <v>16.78</v>
      </c>
      <c r="Q34" s="34">
        <f t="shared" si="3"/>
        <v>1.577817531</v>
      </c>
      <c r="R34" s="35" t="str">
        <f t="shared" si="4"/>
        <v>Alto</v>
      </c>
      <c r="S34" s="35" t="str">
        <f>IF(O34="","",IF(O34&gt;AVERAGE('Base de datos limpia'!$O$2:$O$8001),"Alto","Normal"))
</f>
        <v>Alto</v>
      </c>
      <c r="T34" s="35" t="str">
        <f t="shared" si="5"/>
        <v>Gamer intensivo</v>
      </c>
      <c r="U34" s="35"/>
    </row>
    <row r="35">
      <c r="A35" s="28">
        <v>34.0</v>
      </c>
      <c r="B35" s="28">
        <v>24.0</v>
      </c>
      <c r="C35" s="28" t="str">
        <f>TRIM(PROPER('Base de datos cruda'!C35))</f>
        <v>Female</v>
      </c>
      <c r="D35" s="28">
        <v>8.0</v>
      </c>
      <c r="E35" s="28">
        <v>6.17</v>
      </c>
      <c r="F35" s="28">
        <v>4.13</v>
      </c>
      <c r="G35" s="28">
        <v>96.97</v>
      </c>
      <c r="H35" s="28" t="str">
        <f>TRIM(PROPER('Base de datos cruda'!H35))</f>
        <v>Rpg</v>
      </c>
      <c r="I35" s="28">
        <v>1.41</v>
      </c>
      <c r="J35" s="28">
        <v>11.81</v>
      </c>
      <c r="K35" s="28">
        <v>231.18</v>
      </c>
      <c r="L35" s="28">
        <f>IF('Base de datos cruda'!L35&lt;0,,'Base de datos cruda'!L35)</f>
        <v>18.1</v>
      </c>
      <c r="M35" s="28" t="str">
        <f>IF(TRIM(PROPER('Base de datos cruda'!M35))="High","Alto",IF(TRIM(PROPER('Base de datos cruda'!M35))="Medium","Medio","Bajo"))</f>
        <v>Bajo</v>
      </c>
      <c r="N35" s="29">
        <v>40.9276112318173</v>
      </c>
      <c r="O35" s="32">
        <f t="shared" si="1"/>
        <v>40.92761123</v>
      </c>
      <c r="P35" s="33">
        <f t="shared" si="2"/>
        <v>19.81</v>
      </c>
      <c r="Q35" s="34">
        <f t="shared" si="3"/>
        <v>0.77125</v>
      </c>
      <c r="R35" s="35" t="str">
        <f t="shared" si="4"/>
        <v>Bajo</v>
      </c>
      <c r="S35" s="35" t="str">
        <f>IF(O35="","",IF(O35&gt;AVERAGE('Base de datos limpia'!$O$2:$O$8001),"Alto","Normal"))
</f>
        <v>Normal</v>
      </c>
      <c r="T35" s="35" t="str">
        <f t="shared" si="5"/>
        <v>Gamer intensivo</v>
      </c>
      <c r="U35" s="35"/>
    </row>
    <row r="36">
      <c r="A36" s="28">
        <v>35.0</v>
      </c>
      <c r="B36" s="28">
        <v>22.0</v>
      </c>
      <c r="C36" s="28" t="str">
        <f>TRIM(PROPER('Base de datos cruda'!C36))</f>
        <v>Female</v>
      </c>
      <c r="D36" s="28">
        <v>5.68</v>
      </c>
      <c r="E36" s="28">
        <v>3.0</v>
      </c>
      <c r="F36" s="28">
        <v>8.63</v>
      </c>
      <c r="G36" s="28">
        <v>81.36</v>
      </c>
      <c r="H36" s="28" t="str">
        <f>TRIM(PROPER('Base de datos cruda'!H36))</f>
        <v>Fps</v>
      </c>
      <c r="I36" s="28">
        <v>4.91</v>
      </c>
      <c r="J36" s="28">
        <v>10.44</v>
      </c>
      <c r="K36" s="28">
        <v>234.62</v>
      </c>
      <c r="L36" s="28">
        <f>IF('Base de datos cruda'!L36&lt;0,,'Base de datos cruda'!L36)</f>
        <v>13.46</v>
      </c>
      <c r="M36" s="28" t="str">
        <f>IF(TRIM(PROPER('Base de datos cruda'!M36))="High","Alto",IF(TRIM(PROPER('Base de datos cruda'!M36))="Medium","Medio","Bajo"))</f>
        <v>Bajo</v>
      </c>
      <c r="N36" s="29">
        <v>42.99</v>
      </c>
      <c r="O36" s="32">
        <f t="shared" si="1"/>
        <v>42.99</v>
      </c>
      <c r="P36" s="33">
        <f t="shared" si="2"/>
        <v>16.12</v>
      </c>
      <c r="Q36" s="34">
        <f t="shared" si="3"/>
        <v>0.5281690141</v>
      </c>
      <c r="R36" s="35" t="str">
        <f t="shared" si="4"/>
        <v>Bajo</v>
      </c>
      <c r="S36" s="35" t="str">
        <f>IF(O36="","",IF(O36&gt;AVERAGE('Base de datos limpia'!$O$2:$O$8001),"Alto","Normal"))
</f>
        <v>Normal</v>
      </c>
      <c r="T36" s="35" t="str">
        <f t="shared" si="5"/>
        <v>Gamer moderado</v>
      </c>
      <c r="U36" s="35"/>
    </row>
    <row r="37">
      <c r="A37" s="28">
        <v>36.0</v>
      </c>
      <c r="B37" s="28">
        <v>17.0</v>
      </c>
      <c r="C37" s="28" t="str">
        <f>TRIM(PROPER('Base de datos cruda'!C37))</f>
        <v>Male</v>
      </c>
      <c r="D37" s="28">
        <v>6.09</v>
      </c>
      <c r="E37" s="28">
        <v>4.63</v>
      </c>
      <c r="F37" s="28">
        <v>8.91</v>
      </c>
      <c r="G37" s="28">
        <v>84.69</v>
      </c>
      <c r="H37" s="28" t="str">
        <f>TRIM(PROPER('Base de datos cruda'!H37))</f>
        <v>Fps</v>
      </c>
      <c r="I37" s="28">
        <v>4.1</v>
      </c>
      <c r="J37" s="28">
        <v>7.16</v>
      </c>
      <c r="K37" s="28">
        <v>239.43</v>
      </c>
      <c r="L37" s="28">
        <f>IF('Base de datos cruda'!L37&lt;0,,'Base de datos cruda'!L37)</f>
        <v>10.37</v>
      </c>
      <c r="M37" s="28" t="str">
        <f>IF(TRIM(PROPER('Base de datos cruda'!M37))="High","Alto",IF(TRIM(PROPER('Base de datos cruda'!M37))="Medium","Medio","Bajo"))</f>
        <v>Bajo</v>
      </c>
      <c r="N37" s="29">
        <v>62.63</v>
      </c>
      <c r="O37" s="32">
        <f t="shared" si="1"/>
        <v>62.63</v>
      </c>
      <c r="P37" s="33">
        <f t="shared" si="2"/>
        <v>13.25</v>
      </c>
      <c r="Q37" s="34">
        <f t="shared" si="3"/>
        <v>0.7602627258</v>
      </c>
      <c r="R37" s="35" t="str">
        <f t="shared" si="4"/>
        <v>Medio</v>
      </c>
      <c r="S37" s="35" t="str">
        <f>IF(O37="","",IF(O37&gt;AVERAGE('Base de datos limpia'!$O$2:$O$8001),"Alto","Normal"))
</f>
        <v>Normal</v>
      </c>
      <c r="T37" s="35" t="str">
        <f t="shared" si="5"/>
        <v>Gamer moderado</v>
      </c>
      <c r="U37" s="35"/>
    </row>
    <row r="38">
      <c r="A38" s="28">
        <v>37.0</v>
      </c>
      <c r="B38" s="28">
        <v>19.0</v>
      </c>
      <c r="C38" s="28" t="str">
        <f>TRIM(PROPER('Base de datos cruda'!C38))</f>
        <v>Male</v>
      </c>
      <c r="D38" s="28">
        <v>7.51</v>
      </c>
      <c r="E38" s="28">
        <v>9.78</v>
      </c>
      <c r="F38" s="28">
        <v>5.77</v>
      </c>
      <c r="G38" s="28">
        <v>70.68</v>
      </c>
      <c r="H38" s="28" t="str">
        <f>TRIM(PROPER('Base de datos cruda'!H38))</f>
        <v>Rpg</v>
      </c>
      <c r="I38" s="28">
        <v>1.34</v>
      </c>
      <c r="J38" s="28">
        <v>11.39</v>
      </c>
      <c r="K38" s="28">
        <v>244.83</v>
      </c>
      <c r="L38" s="28">
        <f>IF('Base de datos cruda'!L38&lt;0,,'Base de datos cruda'!L38)</f>
        <v>13.11</v>
      </c>
      <c r="M38" s="28" t="str">
        <f>IF(TRIM(PROPER('Base de datos cruda'!M38))="High","Alto",IF(TRIM(PROPER('Base de datos cruda'!M38))="Medium","Medio","Bajo"))</f>
        <v>Alto</v>
      </c>
      <c r="N38" s="29">
        <v>71.67337105144</v>
      </c>
      <c r="O38" s="32">
        <f t="shared" si="1"/>
        <v>71.67337105</v>
      </c>
      <c r="P38" s="33">
        <f t="shared" si="2"/>
        <v>18.9</v>
      </c>
      <c r="Q38" s="34">
        <f t="shared" si="3"/>
        <v>1.302263648</v>
      </c>
      <c r="R38" s="35" t="str">
        <f t="shared" si="4"/>
        <v>Alto</v>
      </c>
      <c r="S38" s="35" t="str">
        <f>IF(O38="","",IF(O38&gt;AVERAGE('Base de datos limpia'!$O$2:$O$8001),"Alto","Normal"))
</f>
        <v>Alto</v>
      </c>
      <c r="T38" s="35" t="str">
        <f t="shared" si="5"/>
        <v>Gamer intensivo</v>
      </c>
      <c r="U38" s="35"/>
    </row>
    <row r="39">
      <c r="A39" s="28">
        <v>38.0</v>
      </c>
      <c r="B39" s="28">
        <v>24.0</v>
      </c>
      <c r="C39" s="28" t="str">
        <f>TRIM(PROPER('Base de datos cruda'!C39))</f>
        <v>Female</v>
      </c>
      <c r="D39" s="28">
        <v>0.91</v>
      </c>
      <c r="E39" s="28">
        <v>6.47</v>
      </c>
      <c r="F39" s="28">
        <v>4.54</v>
      </c>
      <c r="G39" s="28">
        <v>94.84</v>
      </c>
      <c r="H39" s="28" t="str">
        <f>TRIM(PROPER('Base de datos cruda'!H39))</f>
        <v>Fps</v>
      </c>
      <c r="I39" s="28">
        <v>3.96</v>
      </c>
      <c r="J39" s="28">
        <v>5.62</v>
      </c>
      <c r="K39" s="28">
        <v>308.18</v>
      </c>
      <c r="L39" s="28">
        <f>IF('Base de datos cruda'!L39&lt;0,,'Base de datos cruda'!L39)</f>
        <v>1.16</v>
      </c>
      <c r="M39" s="28" t="str">
        <f>IF(TRIM(PROPER('Base de datos cruda'!M39))="High","Alto",IF(TRIM(PROPER('Base de datos cruda'!M39))="Medium","Medio","Bajo"))</f>
        <v>Medio</v>
      </c>
      <c r="N39" s="29">
        <v>83.48</v>
      </c>
      <c r="O39" s="32">
        <f t="shared" si="1"/>
        <v>83.48</v>
      </c>
      <c r="P39" s="33">
        <f t="shared" si="2"/>
        <v>6.53</v>
      </c>
      <c r="Q39" s="34">
        <f t="shared" si="3"/>
        <v>7.10989011</v>
      </c>
      <c r="R39" s="35" t="str">
        <f t="shared" si="4"/>
        <v>Alto</v>
      </c>
      <c r="S39" s="35" t="str">
        <f>IF(O39="","",IF(O39&gt;AVERAGE('Base de datos limpia'!$O$2:$O$8001),"Alto","Normal"))
</f>
        <v>Alto</v>
      </c>
      <c r="T39" s="35" t="str">
        <f t="shared" si="5"/>
        <v>Gamer intensivo</v>
      </c>
      <c r="U39" s="35"/>
    </row>
    <row r="40">
      <c r="A40" s="28">
        <v>39.0</v>
      </c>
      <c r="B40" s="28">
        <v>17.0</v>
      </c>
      <c r="C40" s="28" t="str">
        <f>TRIM(PROPER('Base de datos cruda'!C40))</f>
        <v>Female</v>
      </c>
      <c r="D40" s="28">
        <v>5.64</v>
      </c>
      <c r="E40" s="28">
        <v>8.03</v>
      </c>
      <c r="F40" s="28">
        <v>7.29</v>
      </c>
      <c r="G40" s="28">
        <v>60.97</v>
      </c>
      <c r="H40" s="28" t="str">
        <f>TRIM(PROPER('Base de datos cruda'!H40))</f>
        <v>Casual</v>
      </c>
      <c r="I40" s="28">
        <v>0.25</v>
      </c>
      <c r="J40" s="28">
        <v>7.93</v>
      </c>
      <c r="K40" s="28">
        <v>246.6</v>
      </c>
      <c r="L40" s="28">
        <f>IF('Base de datos cruda'!L40&lt;0,,'Base de datos cruda'!L40)</f>
        <v>11.1</v>
      </c>
      <c r="M40" s="28" t="str">
        <f>IF(TRIM(PROPER('Base de datos cruda'!M40))="High","Alto",IF(TRIM(PROPER('Base de datos cruda'!M40))="Medium","Medio","Bajo"))</f>
        <v>Bajo</v>
      </c>
      <c r="N40" s="29">
        <v>74.5468554003909</v>
      </c>
      <c r="O40" s="32">
        <f t="shared" si="1"/>
        <v>74.5468554</v>
      </c>
      <c r="P40" s="33">
        <f t="shared" si="2"/>
        <v>13.57</v>
      </c>
      <c r="Q40" s="34">
        <f t="shared" si="3"/>
        <v>1.423758865</v>
      </c>
      <c r="R40" s="35" t="str">
        <f t="shared" si="4"/>
        <v>Alto</v>
      </c>
      <c r="S40" s="35" t="str">
        <f>IF(O40="","",IF(O40&gt;AVERAGE('Base de datos limpia'!$O$2:$O$8001),"Alto","Normal"))
</f>
        <v>Alto</v>
      </c>
      <c r="T40" s="35" t="str">
        <f t="shared" si="5"/>
        <v>Gamer intensivo</v>
      </c>
      <c r="U40" s="35"/>
    </row>
    <row r="41">
      <c r="A41" s="28">
        <v>40.0</v>
      </c>
      <c r="B41" s="28">
        <v>24.0</v>
      </c>
      <c r="C41" s="28" t="str">
        <f>TRIM(PROPER('Base de datos cruda'!C41))</f>
        <v>Male</v>
      </c>
      <c r="D41" s="28">
        <v>6.81</v>
      </c>
      <c r="E41" s="28">
        <v>5.05</v>
      </c>
      <c r="F41" s="28">
        <v>4.15</v>
      </c>
      <c r="G41" s="28">
        <v>82.29</v>
      </c>
      <c r="H41" s="28" t="str">
        <f>TRIM(PROPER('Base de datos cruda'!H41))</f>
        <v>Casual</v>
      </c>
      <c r="I41" s="28">
        <v>2.74</v>
      </c>
      <c r="J41" s="28">
        <v>7.88</v>
      </c>
      <c r="K41" s="28">
        <v>225.53</v>
      </c>
      <c r="L41" s="28">
        <f>IF('Base de datos cruda'!L41&lt;0,,'Base de datos cruda'!L41)</f>
        <v>15.98</v>
      </c>
      <c r="M41" s="28" t="str">
        <f>IF(TRIM(PROPER('Base de datos cruda'!M41))="High","Alto",IF(TRIM(PROPER('Base de datos cruda'!M41))="Medium","Medio","Bajo"))</f>
        <v>Bajo</v>
      </c>
      <c r="N41" s="29">
        <v>30.39</v>
      </c>
      <c r="O41" s="32">
        <f t="shared" si="1"/>
        <v>30.39</v>
      </c>
      <c r="P41" s="33">
        <f t="shared" si="2"/>
        <v>14.69</v>
      </c>
      <c r="Q41" s="34">
        <f t="shared" si="3"/>
        <v>0.7415565345</v>
      </c>
      <c r="R41" s="35" t="str">
        <f t="shared" si="4"/>
        <v>Bajo</v>
      </c>
      <c r="S41" s="35" t="str">
        <f>IF(O41="","",IF(O41&gt;AVERAGE('Base de datos limpia'!$O$2:$O$8001),"Alto","Normal"))
</f>
        <v>Normal</v>
      </c>
      <c r="T41" s="35" t="str">
        <f t="shared" si="5"/>
        <v>Gamer moderado</v>
      </c>
      <c r="U41" s="35"/>
    </row>
    <row r="42">
      <c r="A42" s="28">
        <v>41.0</v>
      </c>
      <c r="B42" s="28">
        <v>20.0</v>
      </c>
      <c r="C42" s="28" t="str">
        <f>TRIM(PROPER('Base de datos cruda'!C42))</f>
        <v>Other</v>
      </c>
      <c r="D42" s="28">
        <v>7.64</v>
      </c>
      <c r="E42" s="28">
        <v>5.79</v>
      </c>
      <c r="F42" s="28">
        <v>6.41</v>
      </c>
      <c r="G42" s="28">
        <v>75.35</v>
      </c>
      <c r="H42" s="28" t="str">
        <f>TRIM(PROPER('Base de datos cruda'!H42))</f>
        <v>Rpg</v>
      </c>
      <c r="I42" s="28">
        <v>1.79</v>
      </c>
      <c r="J42" s="28">
        <v>12.36</v>
      </c>
      <c r="K42" s="28">
        <v>216.62</v>
      </c>
      <c r="L42" s="28">
        <f>IF('Base de datos cruda'!L42&lt;0,,'Base de datos cruda'!L42)</f>
        <v>15.18</v>
      </c>
      <c r="M42" s="28" t="str">
        <f>IF(TRIM(PROPER('Base de datos cruda'!M42))="High","Alto",IF(TRIM(PROPER('Base de datos cruda'!M42))="Medium","Medio","Bajo"))</f>
        <v>Bajo</v>
      </c>
      <c r="N42" s="29">
        <v>38.94</v>
      </c>
      <c r="O42" s="32">
        <f t="shared" si="1"/>
        <v>38.94</v>
      </c>
      <c r="P42" s="33">
        <f t="shared" si="2"/>
        <v>20</v>
      </c>
      <c r="Q42" s="34">
        <f t="shared" si="3"/>
        <v>0.7578534031</v>
      </c>
      <c r="R42" s="35" t="str">
        <f t="shared" si="4"/>
        <v>Bajo</v>
      </c>
      <c r="S42" s="35" t="str">
        <f>IF(O42="","",IF(O42&gt;AVERAGE('Base de datos limpia'!$O$2:$O$8001),"Alto","Normal"))
</f>
        <v>Normal</v>
      </c>
      <c r="T42" s="35" t="str">
        <f t="shared" si="5"/>
        <v>Gamer moderado</v>
      </c>
      <c r="U42" s="35"/>
    </row>
    <row r="43">
      <c r="A43" s="28">
        <v>42.0</v>
      </c>
      <c r="B43" s="28">
        <v>17.0</v>
      </c>
      <c r="C43" s="28" t="str">
        <f>TRIM(PROPER('Base de datos cruda'!C43))</f>
        <v>Female</v>
      </c>
      <c r="D43" s="28">
        <v>1.69</v>
      </c>
      <c r="E43" s="28">
        <v>4.86</v>
      </c>
      <c r="F43" s="28">
        <v>5.36</v>
      </c>
      <c r="G43" s="28">
        <v>84.16</v>
      </c>
      <c r="H43" s="28" t="str">
        <f>TRIM(PROPER('Base de datos cruda'!H43))</f>
        <v>Fps</v>
      </c>
      <c r="I43" s="28">
        <v>2.13</v>
      </c>
      <c r="J43" s="28">
        <v>4.38</v>
      </c>
      <c r="K43" s="28">
        <v>309.54</v>
      </c>
      <c r="L43" s="28">
        <f>IF('Base de datos cruda'!L43&lt;0,,'Base de datos cruda'!L43)</f>
        <v>3.08</v>
      </c>
      <c r="M43" s="28" t="str">
        <f>IF(TRIM(PROPER('Base de datos cruda'!M43))="High","Alto",IF(TRIM(PROPER('Base de datos cruda'!M43))="Medium","Medio","Bajo"))</f>
        <v>Medio</v>
      </c>
      <c r="N43" s="29">
        <v>79.96</v>
      </c>
      <c r="O43" s="32">
        <f t="shared" si="1"/>
        <v>79.96</v>
      </c>
      <c r="P43" s="33">
        <f t="shared" si="2"/>
        <v>6.07</v>
      </c>
      <c r="Q43" s="34">
        <f t="shared" si="3"/>
        <v>2.875739645</v>
      </c>
      <c r="R43" s="35" t="str">
        <f t="shared" si="4"/>
        <v>Alto</v>
      </c>
      <c r="S43" s="35" t="str">
        <f>IF(O43="","",IF(O43&gt;AVERAGE('Base de datos limpia'!$O$2:$O$8001),"Alto","Normal"))
</f>
        <v>Alto</v>
      </c>
      <c r="T43" s="35" t="str">
        <f t="shared" si="5"/>
        <v>Gamer moderado</v>
      </c>
      <c r="U43" s="35"/>
    </row>
    <row r="44">
      <c r="A44" s="28">
        <v>43.0</v>
      </c>
      <c r="B44" s="28">
        <v>19.0</v>
      </c>
      <c r="C44" s="28" t="str">
        <f>TRIM(PROPER('Base de datos cruda'!C44))</f>
        <v>Male</v>
      </c>
      <c r="D44" s="28">
        <v>4.03</v>
      </c>
      <c r="E44" s="28">
        <v>7.33</v>
      </c>
      <c r="F44" s="28">
        <v>6.37</v>
      </c>
      <c r="G44" s="28">
        <v>74.41</v>
      </c>
      <c r="H44" s="28" t="str">
        <f>TRIM(PROPER('Base de datos cruda'!H44))</f>
        <v>Rpg</v>
      </c>
      <c r="I44" s="28">
        <v>2.36</v>
      </c>
      <c r="J44" s="28">
        <v>7.17</v>
      </c>
      <c r="K44" s="28">
        <v>263.41</v>
      </c>
      <c r="L44" s="28">
        <f>IF('Base de datos cruda'!L44&lt;0,,'Base de datos cruda'!L44)</f>
        <v>8.69</v>
      </c>
      <c r="M44" s="28" t="str">
        <f>IF(TRIM(PROPER('Base de datos cruda'!M44))="High","Alto",IF(TRIM(PROPER('Base de datos cruda'!M44))="Medium","Medio","Bajo"))</f>
        <v>Medio</v>
      </c>
      <c r="N44" s="29">
        <v>86.79</v>
      </c>
      <c r="O44" s="32">
        <f t="shared" si="1"/>
        <v>86.79</v>
      </c>
      <c r="P44" s="33">
        <f t="shared" si="2"/>
        <v>11.2</v>
      </c>
      <c r="Q44" s="34">
        <f t="shared" si="3"/>
        <v>1.818858561</v>
      </c>
      <c r="R44" s="35" t="str">
        <f t="shared" si="4"/>
        <v>Alto</v>
      </c>
      <c r="S44" s="35" t="str">
        <f>IF(O44="","",IF(O44&gt;AVERAGE('Base de datos limpia'!$O$2:$O$8001),"Alto","Normal"))
</f>
        <v>Alto</v>
      </c>
      <c r="T44" s="35" t="str">
        <f t="shared" si="5"/>
        <v>Gamer intensivo</v>
      </c>
      <c r="U44" s="35"/>
    </row>
    <row r="45">
      <c r="A45" s="28">
        <v>44.0</v>
      </c>
      <c r="B45" s="28">
        <v>22.0</v>
      </c>
      <c r="C45" s="28" t="str">
        <f>TRIM(PROPER('Base de datos cruda'!C45))</f>
        <v>Female</v>
      </c>
      <c r="D45" s="28">
        <v>5.44</v>
      </c>
      <c r="E45" s="28">
        <v>8.66</v>
      </c>
      <c r="F45" s="28">
        <v>4.09</v>
      </c>
      <c r="G45" s="28">
        <v>88.71</v>
      </c>
      <c r="H45" s="28" t="str">
        <f>TRIM(PROPER('Base de datos cruda'!H45))</f>
        <v>Fps</v>
      </c>
      <c r="I45" s="28">
        <v>2.51</v>
      </c>
      <c r="J45" s="28">
        <v>9.25</v>
      </c>
      <c r="K45" s="28">
        <v>262.77</v>
      </c>
      <c r="L45" s="28">
        <f>IF('Base de datos cruda'!L45&lt;0,,'Base de datos cruda'!L45)</f>
        <v>15.36</v>
      </c>
      <c r="M45" s="28" t="str">
        <f>IF(TRIM(PROPER('Base de datos cruda'!M45))="High","Alto",IF(TRIM(PROPER('Base de datos cruda'!M45))="Medium","Medio","Bajo"))</f>
        <v>Alto</v>
      </c>
      <c r="N45" s="29">
        <v>77.6456270607162</v>
      </c>
      <c r="O45" s="32">
        <f t="shared" si="1"/>
        <v>77.64562706</v>
      </c>
      <c r="P45" s="33">
        <f t="shared" si="2"/>
        <v>14.69</v>
      </c>
      <c r="Q45" s="34">
        <f t="shared" si="3"/>
        <v>1.591911765</v>
      </c>
      <c r="R45" s="35" t="str">
        <f t="shared" si="4"/>
        <v>Alto</v>
      </c>
      <c r="S45" s="35" t="str">
        <f>IF(O45="","",IF(O45&gt;AVERAGE('Base de datos limpia'!$O$2:$O$8001),"Alto","Normal"))
</f>
        <v>Alto</v>
      </c>
      <c r="T45" s="35" t="str">
        <f t="shared" si="5"/>
        <v>Gamer intensivo</v>
      </c>
      <c r="U45" s="35"/>
    </row>
    <row r="46">
      <c r="A46" s="28">
        <v>45.0</v>
      </c>
      <c r="B46" s="28">
        <v>23.0</v>
      </c>
      <c r="C46" s="28" t="str">
        <f>TRIM(PROPER('Base de datos cruda'!C46))</f>
        <v>Female</v>
      </c>
      <c r="D46" s="28">
        <v>1.98</v>
      </c>
      <c r="E46" s="28">
        <v>5.57</v>
      </c>
      <c r="F46" s="28">
        <v>4.26</v>
      </c>
      <c r="G46" s="28">
        <v>60.81</v>
      </c>
      <c r="H46" s="28" t="str">
        <f>TRIM(PROPER('Base de datos cruda'!H46))</f>
        <v>Casual</v>
      </c>
      <c r="I46" s="28">
        <v>3.28</v>
      </c>
      <c r="J46" s="28">
        <v>3.53</v>
      </c>
      <c r="K46" s="28">
        <v>286.43</v>
      </c>
      <c r="L46" s="28">
        <f>IF('Base de datos cruda'!L46&lt;0,,'Base de datos cruda'!L46)</f>
        <v>4.66</v>
      </c>
      <c r="M46" s="28" t="str">
        <f>IF(TRIM(PROPER('Base de datos cruda'!M46))="High","Alto",IF(TRIM(PROPER('Base de datos cruda'!M46))="Medium","Medio","Bajo"))</f>
        <v>Medio</v>
      </c>
      <c r="N46" s="29">
        <v>69.57</v>
      </c>
      <c r="O46" s="32">
        <f t="shared" si="1"/>
        <v>69.57</v>
      </c>
      <c r="P46" s="33">
        <f t="shared" si="2"/>
        <v>5.51</v>
      </c>
      <c r="Q46" s="34">
        <f t="shared" si="3"/>
        <v>2.813131313</v>
      </c>
      <c r="R46" s="35" t="str">
        <f t="shared" si="4"/>
        <v>Medio</v>
      </c>
      <c r="S46" s="35" t="str">
        <f>IF(O46="","",IF(O46&gt;AVERAGE('Base de datos limpia'!$O$2:$O$8001),"Alto","Normal"))
</f>
        <v>Alto</v>
      </c>
      <c r="T46" s="35" t="str">
        <f t="shared" si="5"/>
        <v>Gamer moderado</v>
      </c>
      <c r="U46" s="35"/>
    </row>
    <row r="47">
      <c r="A47" s="28">
        <v>46.0</v>
      </c>
      <c r="B47" s="28">
        <v>18.0</v>
      </c>
      <c r="C47" s="28" t="str">
        <f>TRIM(PROPER('Base de datos cruda'!C47))</f>
        <v>Male</v>
      </c>
      <c r="D47" s="28">
        <v>4.8</v>
      </c>
      <c r="E47" s="28">
        <v>5.33</v>
      </c>
      <c r="F47" s="28">
        <v>4.08</v>
      </c>
      <c r="G47" s="28">
        <v>76.24</v>
      </c>
      <c r="H47" s="28" t="str">
        <f>TRIM(PROPER('Base de datos cruda'!H47))</f>
        <v>Fps</v>
      </c>
      <c r="I47" s="28">
        <v>3.48</v>
      </c>
      <c r="J47" s="28">
        <v>6.32</v>
      </c>
      <c r="K47" s="28">
        <v>261.14</v>
      </c>
      <c r="L47" s="28">
        <f>IF('Base de datos cruda'!L47&lt;0,,'Base de datos cruda'!L47)</f>
        <v>10.63</v>
      </c>
      <c r="M47" s="28" t="str">
        <f>IF(TRIM(PROPER('Base de datos cruda'!M47))="High","Alto",IF(TRIM(PROPER('Base de datos cruda'!M47))="Medium","Medio","Bajo"))</f>
        <v>Medio</v>
      </c>
      <c r="N47" s="29">
        <v>55.77</v>
      </c>
      <c r="O47" s="32">
        <f t="shared" si="1"/>
        <v>55.77</v>
      </c>
      <c r="P47" s="33">
        <f t="shared" si="2"/>
        <v>11.12</v>
      </c>
      <c r="Q47" s="34">
        <f t="shared" si="3"/>
        <v>1.110416667</v>
      </c>
      <c r="R47" s="35" t="str">
        <f t="shared" si="4"/>
        <v>Medio</v>
      </c>
      <c r="S47" s="35" t="str">
        <f>IF(O47="","",IF(O47&gt;AVERAGE('Base de datos limpia'!$O$2:$O$8001),"Alto","Normal"))
</f>
        <v>Normal</v>
      </c>
      <c r="T47" s="35" t="str">
        <f t="shared" si="5"/>
        <v>Gamer moderado</v>
      </c>
      <c r="U47" s="35"/>
    </row>
    <row r="48">
      <c r="A48" s="28">
        <v>47.0</v>
      </c>
      <c r="B48" s="28">
        <v>16.0</v>
      </c>
      <c r="C48" s="28" t="str">
        <f>TRIM(PROPER('Base de datos cruda'!C48))</f>
        <v>Male</v>
      </c>
      <c r="D48" s="28">
        <v>2.06</v>
      </c>
      <c r="E48" s="28">
        <v>4.06</v>
      </c>
      <c r="F48" s="28">
        <v>7.1</v>
      </c>
      <c r="G48" s="28">
        <v>93.25</v>
      </c>
      <c r="H48" s="28" t="str">
        <f>TRIM(PROPER('Base de datos cruda'!H48))</f>
        <v>Fps</v>
      </c>
      <c r="I48" s="28">
        <v>4.88</v>
      </c>
      <c r="J48" s="28">
        <v>7.86</v>
      </c>
      <c r="K48" s="28">
        <v>294.59</v>
      </c>
      <c r="L48" s="28">
        <f>IF('Base de datos cruda'!L48&lt;0,,'Base de datos cruda'!L48)</f>
        <v>7.84</v>
      </c>
      <c r="M48" s="28" t="str">
        <f>IF(TRIM(PROPER('Base de datos cruda'!M48))="High","Alto",IF(TRIM(PROPER('Base de datos cruda'!M48))="Medium","Medio","Bajo"))</f>
        <v>Medio</v>
      </c>
      <c r="N48" s="29">
        <v>74.5</v>
      </c>
      <c r="O48" s="32">
        <f t="shared" si="1"/>
        <v>74.5</v>
      </c>
      <c r="P48" s="33">
        <f t="shared" si="2"/>
        <v>9.92</v>
      </c>
      <c r="Q48" s="34">
        <f t="shared" si="3"/>
        <v>1.970873786</v>
      </c>
      <c r="R48" s="35" t="str">
        <f t="shared" si="4"/>
        <v>Alto</v>
      </c>
      <c r="S48" s="35" t="str">
        <f>IF(O48="","",IF(O48&gt;AVERAGE('Base de datos limpia'!$O$2:$O$8001),"Alto","Normal"))
</f>
        <v>Alto</v>
      </c>
      <c r="T48" s="35" t="str">
        <f t="shared" si="5"/>
        <v>Gamer moderado</v>
      </c>
      <c r="U48" s="35"/>
    </row>
    <row r="49">
      <c r="A49" s="28">
        <v>48.0</v>
      </c>
      <c r="B49" s="28">
        <v>19.0</v>
      </c>
      <c r="C49" s="28" t="str">
        <f>TRIM(PROPER('Base de datos cruda'!C49))</f>
        <v>Female</v>
      </c>
      <c r="D49" s="28">
        <v>2.67</v>
      </c>
      <c r="E49" s="28">
        <v>2.59</v>
      </c>
      <c r="F49" s="28">
        <v>6.8</v>
      </c>
      <c r="G49" s="28">
        <v>70.01</v>
      </c>
      <c r="H49" s="28" t="str">
        <f>TRIM(PROPER('Base de datos cruda'!H49))</f>
        <v>Fps</v>
      </c>
      <c r="I49" s="28">
        <v>3.81</v>
      </c>
      <c r="J49" s="28">
        <v>5.36</v>
      </c>
      <c r="K49" s="28">
        <v>280.42</v>
      </c>
      <c r="L49" s="28">
        <f>IF('Base de datos cruda'!L49&lt;0,,'Base de datos cruda'!L49)</f>
        <v>9.47</v>
      </c>
      <c r="M49" s="28" t="str">
        <f>IF(TRIM(PROPER('Base de datos cruda'!M49))="High","Alto",IF(TRIM(PROPER('Base de datos cruda'!M49))="Medium","Medio","Bajo"))</f>
        <v>Medio</v>
      </c>
      <c r="N49" s="29">
        <v>56.86</v>
      </c>
      <c r="O49" s="32">
        <f t="shared" si="1"/>
        <v>56.86</v>
      </c>
      <c r="P49" s="33">
        <f t="shared" si="2"/>
        <v>8.03</v>
      </c>
      <c r="Q49" s="34">
        <f t="shared" si="3"/>
        <v>0.9700374532</v>
      </c>
      <c r="R49" s="35" t="str">
        <f t="shared" si="4"/>
        <v>Medio</v>
      </c>
      <c r="S49" s="35" t="str">
        <f>IF(O49="","",IF(O49&gt;AVERAGE('Base de datos limpia'!$O$2:$O$8001),"Alto","Normal"))
</f>
        <v>Normal</v>
      </c>
      <c r="T49" s="35" t="str">
        <f t="shared" si="5"/>
        <v>Gamer casual</v>
      </c>
      <c r="U49" s="35"/>
    </row>
    <row r="50">
      <c r="A50" s="28">
        <v>49.0</v>
      </c>
      <c r="B50" s="28">
        <v>17.0</v>
      </c>
      <c r="C50" s="28" t="str">
        <f>TRIM(PROPER('Base de datos cruda'!C50))</f>
        <v>Female</v>
      </c>
      <c r="D50" s="28">
        <v>3.53</v>
      </c>
      <c r="E50" s="28">
        <v>9.45</v>
      </c>
      <c r="F50" s="28">
        <v>5.17</v>
      </c>
      <c r="G50" s="28">
        <v>62.11</v>
      </c>
      <c r="H50" s="28" t="str">
        <f>TRIM(PROPER('Base de datos cruda'!H50))</f>
        <v>Casual</v>
      </c>
      <c r="I50" s="28">
        <v>3.44</v>
      </c>
      <c r="J50" s="28">
        <v>5.81</v>
      </c>
      <c r="K50" s="28">
        <v>278.41</v>
      </c>
      <c r="L50" s="28">
        <f>IF('Base de datos cruda'!L50&lt;0,,'Base de datos cruda'!L50)</f>
        <v>8.37</v>
      </c>
      <c r="M50" s="28" t="str">
        <f>IF(TRIM(PROPER('Base de datos cruda'!M50))="High","Alto",IF(TRIM(PROPER('Base de datos cruda'!M50))="Medium","Medio","Bajo"))</f>
        <v>Alto</v>
      </c>
      <c r="N50" s="29">
        <v>86.86</v>
      </c>
      <c r="O50" s="32">
        <f t="shared" si="1"/>
        <v>86.86</v>
      </c>
      <c r="P50" s="33">
        <f t="shared" si="2"/>
        <v>9.34</v>
      </c>
      <c r="Q50" s="34">
        <f t="shared" si="3"/>
        <v>2.677053824</v>
      </c>
      <c r="R50" s="35" t="str">
        <f t="shared" si="4"/>
        <v>Alto</v>
      </c>
      <c r="S50" s="35" t="str">
        <f>IF(O50="","",IF(O50&gt;AVERAGE('Base de datos limpia'!$O$2:$O$8001),"Alto","Normal"))
</f>
        <v>Alto</v>
      </c>
      <c r="T50" s="35" t="str">
        <f t="shared" si="5"/>
        <v>Gamer intensivo</v>
      </c>
      <c r="U50" s="35"/>
    </row>
    <row r="51">
      <c r="A51" s="28">
        <v>50.0</v>
      </c>
      <c r="B51" s="28">
        <v>23.0</v>
      </c>
      <c r="C51" s="28" t="str">
        <f>TRIM(PROPER('Base de datos cruda'!C51))</f>
        <v>Male</v>
      </c>
      <c r="D51" s="28">
        <v>4.23</v>
      </c>
      <c r="E51" s="28">
        <v>3.84</v>
      </c>
      <c r="F51" s="28">
        <v>7.23</v>
      </c>
      <c r="G51" s="28">
        <v>79.86</v>
      </c>
      <c r="H51" s="28" t="str">
        <f>TRIM(PROPER('Base de datos cruda'!H51))</f>
        <v>Casual</v>
      </c>
      <c r="I51" s="28">
        <v>1.96</v>
      </c>
      <c r="J51" s="28">
        <v>5.47</v>
      </c>
      <c r="K51" s="28">
        <v>248.08</v>
      </c>
      <c r="L51" s="28">
        <f>IF('Base de datos cruda'!L51&lt;0,,'Base de datos cruda'!L51)</f>
        <v>5.55</v>
      </c>
      <c r="M51" s="28" t="str">
        <f>IF(TRIM(PROPER('Base de datos cruda'!M51))="High","Alto",IF(TRIM(PROPER('Base de datos cruda'!M51))="Medium","Medio","Bajo"))</f>
        <v>Medio</v>
      </c>
      <c r="N51" s="29">
        <v>64.03</v>
      </c>
      <c r="O51" s="32">
        <f t="shared" si="1"/>
        <v>64.03</v>
      </c>
      <c r="P51" s="33">
        <f t="shared" si="2"/>
        <v>9.7</v>
      </c>
      <c r="Q51" s="34">
        <f t="shared" si="3"/>
        <v>0.9078014184</v>
      </c>
      <c r="R51" s="35" t="str">
        <f t="shared" si="4"/>
        <v>Medio</v>
      </c>
      <c r="S51" s="35" t="str">
        <f>IF(O51="","",IF(O51&gt;AVERAGE('Base de datos limpia'!$O$2:$O$8001),"Alto","Normal"))
</f>
        <v>Normal</v>
      </c>
      <c r="T51" s="35" t="str">
        <f t="shared" si="5"/>
        <v>Gamer moderado</v>
      </c>
      <c r="U51" s="35"/>
    </row>
    <row r="52">
      <c r="A52" s="28">
        <v>51.0</v>
      </c>
      <c r="B52" s="28">
        <v>19.0</v>
      </c>
      <c r="C52" s="28" t="str">
        <f>TRIM(PROPER('Base de datos cruda'!C52))</f>
        <v>Female</v>
      </c>
      <c r="D52" s="28">
        <v>3.59</v>
      </c>
      <c r="E52" s="28">
        <v>8.21</v>
      </c>
      <c r="F52" s="28">
        <v>8.42</v>
      </c>
      <c r="G52" s="28">
        <v>99.06</v>
      </c>
      <c r="H52" s="28" t="str">
        <f>TRIM(PROPER('Base de datos cruda'!H52))</f>
        <v>Fps</v>
      </c>
      <c r="I52" s="28">
        <v>0.59</v>
      </c>
      <c r="J52" s="28">
        <v>5.46</v>
      </c>
      <c r="K52" s="28">
        <v>276.03</v>
      </c>
      <c r="L52" s="28">
        <f>IF('Base de datos cruda'!L52&lt;0,,'Base de datos cruda'!L52)</f>
        <v>8.37</v>
      </c>
      <c r="M52" s="28" t="str">
        <f>IF(TRIM(PROPER('Base de datos cruda'!M52))="High","Alto",IF(TRIM(PROPER('Base de datos cruda'!M52))="Medium","Medio","Bajo"))</f>
        <v>Medio</v>
      </c>
      <c r="N52" s="29">
        <v>99.32</v>
      </c>
      <c r="O52" s="32">
        <f t="shared" si="1"/>
        <v>99.32</v>
      </c>
      <c r="P52" s="33">
        <f t="shared" si="2"/>
        <v>9.05</v>
      </c>
      <c r="Q52" s="34">
        <f t="shared" si="3"/>
        <v>2.286908078</v>
      </c>
      <c r="R52" s="35" t="str">
        <f t="shared" si="4"/>
        <v>Alto</v>
      </c>
      <c r="S52" s="35" t="str">
        <f>IF(O52="","",IF(O52&gt;AVERAGE('Base de datos limpia'!$O$2:$O$8001),"Alto","Normal"))
</f>
        <v>Alto</v>
      </c>
      <c r="T52" s="35" t="str">
        <f t="shared" si="5"/>
        <v>Gamer intensivo</v>
      </c>
      <c r="U52" s="35"/>
    </row>
    <row r="53">
      <c r="A53" s="28">
        <v>52.0</v>
      </c>
      <c r="B53" s="28">
        <v>17.0</v>
      </c>
      <c r="C53" s="28" t="str">
        <f>TRIM(PROPER('Base de datos cruda'!C53))</f>
        <v>Female</v>
      </c>
      <c r="D53" s="28">
        <v>3.95</v>
      </c>
      <c r="E53" s="28">
        <v>7.44</v>
      </c>
      <c r="F53" s="28">
        <v>5.39</v>
      </c>
      <c r="G53" s="28">
        <v>62.57</v>
      </c>
      <c r="H53" s="28" t="str">
        <f>TRIM(PROPER('Base de datos cruda'!H53))</f>
        <v>Casual</v>
      </c>
      <c r="I53" s="28">
        <v>0.29</v>
      </c>
      <c r="J53" s="28">
        <v>7.1</v>
      </c>
      <c r="K53" s="28">
        <v>277.05</v>
      </c>
      <c r="L53" s="28">
        <f>IF('Base de datos cruda'!L53&lt;0,,'Base de datos cruda'!L53)</f>
        <v>12.36</v>
      </c>
      <c r="M53" s="28" t="str">
        <f>IF(TRIM(PROPER('Base de datos cruda'!M53))="High","Alto",IF(TRIM(PROPER('Base de datos cruda'!M53))="Medium","Medio","Bajo"))</f>
        <v>Alto</v>
      </c>
      <c r="N53" s="29">
        <v>66.87</v>
      </c>
      <c r="O53" s="32">
        <f t="shared" si="1"/>
        <v>66.87</v>
      </c>
      <c r="P53" s="33">
        <f t="shared" si="2"/>
        <v>11.05</v>
      </c>
      <c r="Q53" s="34">
        <f t="shared" si="3"/>
        <v>1.883544304</v>
      </c>
      <c r="R53" s="35" t="str">
        <f t="shared" si="4"/>
        <v>Medio</v>
      </c>
      <c r="S53" s="35" t="str">
        <f>IF(O53="","",IF(O53&gt;AVERAGE('Base de datos limpia'!$O$2:$O$8001),"Alto","Normal"))
</f>
        <v>Alto</v>
      </c>
      <c r="T53" s="35" t="str">
        <f t="shared" si="5"/>
        <v>Gamer intensivo</v>
      </c>
      <c r="U53" s="35"/>
    </row>
    <row r="54">
      <c r="A54" s="28">
        <v>53.0</v>
      </c>
      <c r="B54" s="28">
        <v>21.0</v>
      </c>
      <c r="C54" s="28" t="str">
        <f>TRIM(PROPER('Base de datos cruda'!C54))</f>
        <v>Female</v>
      </c>
      <c r="D54" s="28">
        <v>2.39</v>
      </c>
      <c r="E54" s="28">
        <v>8.12</v>
      </c>
      <c r="F54" s="28">
        <v>8.16</v>
      </c>
      <c r="G54" s="28">
        <v>62.8</v>
      </c>
      <c r="H54" s="28" t="str">
        <f>TRIM(PROPER('Base de datos cruda'!H54))</f>
        <v>Fps</v>
      </c>
      <c r="I54" s="28">
        <v>2.39</v>
      </c>
      <c r="J54" s="28">
        <v>5.1</v>
      </c>
      <c r="K54" s="28">
        <v>282.97</v>
      </c>
      <c r="L54" s="28">
        <f>IF('Base de datos cruda'!L54&lt;0,,'Base de datos cruda'!L54)</f>
        <v>7.42</v>
      </c>
      <c r="M54" s="28" t="str">
        <f>IF(TRIM(PROPER('Base de datos cruda'!M54))="High","Alto",IF(TRIM(PROPER('Base de datos cruda'!M54))="Medium","Medio","Bajo"))</f>
        <v>Medio</v>
      </c>
      <c r="N54" s="29">
        <v>93.83</v>
      </c>
      <c r="O54" s="32">
        <f t="shared" si="1"/>
        <v>93.83</v>
      </c>
      <c r="P54" s="33">
        <f t="shared" si="2"/>
        <v>7.49</v>
      </c>
      <c r="Q54" s="34">
        <f t="shared" si="3"/>
        <v>3.39748954</v>
      </c>
      <c r="R54" s="35" t="str">
        <f t="shared" si="4"/>
        <v>Alto</v>
      </c>
      <c r="S54" s="35" t="str">
        <f>IF(O54="","",IF(O54&gt;AVERAGE('Base de datos limpia'!$O$2:$O$8001),"Alto","Normal"))
</f>
        <v>Alto</v>
      </c>
      <c r="T54" s="35" t="str">
        <f t="shared" si="5"/>
        <v>Gamer intensivo</v>
      </c>
      <c r="U54" s="35"/>
    </row>
    <row r="55">
      <c r="A55" s="28">
        <v>54.0</v>
      </c>
      <c r="B55" s="28">
        <v>21.0</v>
      </c>
      <c r="C55" s="28" t="str">
        <f>TRIM(PROPER('Base de datos cruda'!C55))</f>
        <v>Male</v>
      </c>
      <c r="D55" s="28">
        <v>1.27</v>
      </c>
      <c r="E55" s="28">
        <v>9.43</v>
      </c>
      <c r="F55" s="28">
        <v>7.31</v>
      </c>
      <c r="G55" s="28">
        <v>83.8</v>
      </c>
      <c r="H55" s="28" t="str">
        <f>TRIM(PROPER('Base de datos cruda'!H55))</f>
        <v>Casual</v>
      </c>
      <c r="I55" s="28">
        <v>3.34</v>
      </c>
      <c r="J55" s="28">
        <v>4.39</v>
      </c>
      <c r="K55" s="28">
        <v>306.89</v>
      </c>
      <c r="L55" s="28">
        <f>IF('Base de datos cruda'!L55&lt;0,,'Base de datos cruda'!L55)</f>
        <v>4.53</v>
      </c>
      <c r="M55" s="28" t="str">
        <f>IF(TRIM(PROPER('Base de datos cruda'!M55))="High","Alto",IF(TRIM(PROPER('Base de datos cruda'!M55))="Medium","Medio","Bajo"))</f>
        <v>Medio</v>
      </c>
      <c r="N55" s="29">
        <v>100.0</v>
      </c>
      <c r="O55" s="32">
        <f t="shared" si="1"/>
        <v>100</v>
      </c>
      <c r="P55" s="33">
        <f t="shared" si="2"/>
        <v>5.66</v>
      </c>
      <c r="Q55" s="34">
        <f t="shared" si="3"/>
        <v>7.42519685</v>
      </c>
      <c r="R55" s="35" t="str">
        <f t="shared" si="4"/>
        <v>Alto</v>
      </c>
      <c r="S55" s="35" t="str">
        <f>IF(O55="","",IF(O55&gt;AVERAGE('Base de datos limpia'!$O$2:$O$8001),"Alto","Normal"))
</f>
        <v>Alto</v>
      </c>
      <c r="T55" s="35" t="str">
        <f t="shared" si="5"/>
        <v>Gamer intensivo</v>
      </c>
      <c r="U55" s="35"/>
    </row>
    <row r="56">
      <c r="A56" s="28">
        <v>55.0</v>
      </c>
      <c r="B56" s="28">
        <v>19.0</v>
      </c>
      <c r="C56" s="28" t="str">
        <f>TRIM(PROPER('Base de datos cruda'!C56))</f>
        <v>Female</v>
      </c>
      <c r="D56" s="28">
        <v>0.38</v>
      </c>
      <c r="E56" s="28">
        <v>6.61</v>
      </c>
      <c r="F56" s="28">
        <v>4.17</v>
      </c>
      <c r="G56" s="28">
        <v>70.0</v>
      </c>
      <c r="H56" s="28" t="str">
        <f>TRIM(PROPER('Base de datos cruda'!H56))</f>
        <v>Rpg</v>
      </c>
      <c r="I56" s="28">
        <v>3.25</v>
      </c>
      <c r="J56" s="28">
        <v>4.9</v>
      </c>
      <c r="K56" s="28">
        <v>316.97</v>
      </c>
      <c r="L56" s="28">
        <f>IF('Base de datos cruda'!L56&lt;0,,'Base de datos cruda'!L56)</f>
        <v>3.73</v>
      </c>
      <c r="M56" s="28" t="str">
        <f>IF(TRIM(PROPER('Base de datos cruda'!M56))="High","Alto",IF(TRIM(PROPER('Base de datos cruda'!M56))="Medium","Medio","Bajo"))</f>
        <v>Medio</v>
      </c>
      <c r="N56" s="29">
        <v>78.34</v>
      </c>
      <c r="O56" s="32">
        <f t="shared" si="1"/>
        <v>78.34</v>
      </c>
      <c r="P56" s="33">
        <f t="shared" si="2"/>
        <v>5.28</v>
      </c>
      <c r="Q56" s="34">
        <f t="shared" si="3"/>
        <v>17.39473684</v>
      </c>
      <c r="R56" s="35" t="str">
        <f t="shared" si="4"/>
        <v>Alto</v>
      </c>
      <c r="S56" s="35" t="str">
        <f>IF(O56="","",IF(O56&gt;AVERAGE('Base de datos limpia'!$O$2:$O$8001),"Alto","Normal"))
</f>
        <v>Alto</v>
      </c>
      <c r="T56" s="35" t="str">
        <f t="shared" si="5"/>
        <v>Gamer intensivo</v>
      </c>
      <c r="U56" s="35"/>
    </row>
    <row r="57">
      <c r="A57" s="28">
        <v>56.0</v>
      </c>
      <c r="B57" s="28">
        <v>21.0</v>
      </c>
      <c r="C57" s="28" t="str">
        <f>TRIM(PROPER('Base de datos cruda'!C57))</f>
        <v>Male</v>
      </c>
      <c r="D57" s="28">
        <v>1.57</v>
      </c>
      <c r="E57" s="28">
        <v>9.08</v>
      </c>
      <c r="F57" s="28">
        <v>5.88</v>
      </c>
      <c r="G57" s="28">
        <v>76.41</v>
      </c>
      <c r="H57" s="28" t="str">
        <f>TRIM(PROPER('Base de datos cruda'!H57))</f>
        <v>Casual</v>
      </c>
      <c r="I57" s="28">
        <v>4.76</v>
      </c>
      <c r="J57" s="28">
        <v>5.78</v>
      </c>
      <c r="K57" s="28">
        <v>303.1</v>
      </c>
      <c r="L57" s="28">
        <f>IF('Base de datos cruda'!L57&lt;0,,'Base de datos cruda'!L57)</f>
        <v>1.57</v>
      </c>
      <c r="M57" s="28" t="str">
        <f>IF(TRIM(PROPER('Base de datos cruda'!M57))="High","Alto",IF(TRIM(PROPER('Base de datos cruda'!M57))="Medium","Medio","Bajo"))</f>
        <v>Alto</v>
      </c>
      <c r="N57" s="29">
        <v>100.0</v>
      </c>
      <c r="O57" s="32">
        <f t="shared" si="1"/>
        <v>100</v>
      </c>
      <c r="P57" s="33">
        <f t="shared" si="2"/>
        <v>7.35</v>
      </c>
      <c r="Q57" s="34">
        <f t="shared" si="3"/>
        <v>5.78343949</v>
      </c>
      <c r="R57" s="35" t="str">
        <f t="shared" si="4"/>
        <v>Alto</v>
      </c>
      <c r="S57" s="35" t="str">
        <f>IF(O57="","",IF(O57&gt;AVERAGE('Base de datos limpia'!$O$2:$O$8001),"Alto","Normal"))
</f>
        <v>Alto</v>
      </c>
      <c r="T57" s="35" t="str">
        <f t="shared" si="5"/>
        <v>Gamer intensivo</v>
      </c>
      <c r="U57" s="35"/>
    </row>
    <row r="58">
      <c r="A58" s="28">
        <v>57.0</v>
      </c>
      <c r="B58" s="28">
        <v>17.0</v>
      </c>
      <c r="C58" s="28" t="str">
        <f>TRIM(PROPER('Base de datos cruda'!C58))</f>
        <v>Male</v>
      </c>
      <c r="D58" s="28">
        <v>4.66</v>
      </c>
      <c r="E58" s="28">
        <v>2.51</v>
      </c>
      <c r="F58" s="28">
        <v>6.54</v>
      </c>
      <c r="G58" s="28">
        <v>93.22</v>
      </c>
      <c r="H58" s="28" t="str">
        <f>TRIM(PROPER('Base de datos cruda'!H58))</f>
        <v>Fps</v>
      </c>
      <c r="I58" s="28">
        <v>1.91</v>
      </c>
      <c r="J58" s="28">
        <v>8.13</v>
      </c>
      <c r="K58" s="28">
        <v>250.63</v>
      </c>
      <c r="L58" s="28">
        <f>IF('Base de datos cruda'!L58&lt;0,,'Base de datos cruda'!L58)</f>
        <v>7.1</v>
      </c>
      <c r="M58" s="28" t="str">
        <f>IF(TRIM(PROPER('Base de datos cruda'!M58))="High","Alto",IF(TRIM(PROPER('Base de datos cruda'!M58))="Medium","Medio","Bajo"))</f>
        <v>Medio</v>
      </c>
      <c r="N58" s="29">
        <v>57.56</v>
      </c>
      <c r="O58" s="32">
        <f t="shared" si="1"/>
        <v>57.56</v>
      </c>
      <c r="P58" s="33">
        <f t="shared" si="2"/>
        <v>12.79</v>
      </c>
      <c r="Q58" s="34">
        <f t="shared" si="3"/>
        <v>0.5386266094</v>
      </c>
      <c r="R58" s="35" t="str">
        <f t="shared" si="4"/>
        <v>Medio</v>
      </c>
      <c r="S58" s="35" t="str">
        <f>IF(O58="","",IF(O58&gt;AVERAGE('Base de datos limpia'!$O$2:$O$8001),"Alto","Normal"))
</f>
        <v>Normal</v>
      </c>
      <c r="T58" s="35" t="str">
        <f t="shared" si="5"/>
        <v>Gamer casual</v>
      </c>
      <c r="U58" s="35"/>
    </row>
    <row r="59">
      <c r="A59" s="28">
        <v>58.0</v>
      </c>
      <c r="B59" s="28">
        <v>17.0</v>
      </c>
      <c r="C59" s="28" t="str">
        <f>TRIM(PROPER('Base de datos cruda'!C59))</f>
        <v>Male</v>
      </c>
      <c r="D59" s="28">
        <v>6.29</v>
      </c>
      <c r="E59" s="28">
        <v>6.64</v>
      </c>
      <c r="F59" s="28">
        <v>7.66</v>
      </c>
      <c r="G59" s="28">
        <v>67.95</v>
      </c>
      <c r="H59" s="28" t="str">
        <f>TRIM(PROPER('Base de datos cruda'!H59))</f>
        <v>Rpg</v>
      </c>
      <c r="I59" s="28">
        <v>3.14</v>
      </c>
      <c r="J59" s="28">
        <v>11.36</v>
      </c>
      <c r="K59" s="28">
        <v>245.47</v>
      </c>
      <c r="L59" s="28">
        <f>IF('Base de datos cruda'!L59&lt;0,,'Base de datos cruda'!L59)</f>
        <v>16.9</v>
      </c>
      <c r="M59" s="28" t="str">
        <f>IF(TRIM(PROPER('Base de datos cruda'!M59))="High","Alto",IF(TRIM(PROPER('Base de datos cruda'!M59))="Medium","Medio","Bajo"))</f>
        <v>Bajo</v>
      </c>
      <c r="N59" s="29">
        <v>63.94</v>
      </c>
      <c r="O59" s="32">
        <f t="shared" si="1"/>
        <v>63.94</v>
      </c>
      <c r="P59" s="33">
        <f t="shared" si="2"/>
        <v>17.65</v>
      </c>
      <c r="Q59" s="34">
        <f t="shared" si="3"/>
        <v>1.055643879</v>
      </c>
      <c r="R59" s="35" t="str">
        <f t="shared" si="4"/>
        <v>Medio</v>
      </c>
      <c r="S59" s="35" t="str">
        <f>IF(O59="","",IF(O59&gt;AVERAGE('Base de datos limpia'!$O$2:$O$8001),"Alto","Normal"))
</f>
        <v>Normal</v>
      </c>
      <c r="T59" s="35" t="str">
        <f t="shared" si="5"/>
        <v>Gamer intensivo</v>
      </c>
      <c r="U59" s="35"/>
    </row>
    <row r="60">
      <c r="A60" s="28">
        <v>59.0</v>
      </c>
      <c r="B60" s="28">
        <v>19.0</v>
      </c>
      <c r="C60" s="28" t="str">
        <f>TRIM(PROPER('Base de datos cruda'!C60))</f>
        <v>Female</v>
      </c>
      <c r="D60" s="28">
        <v>1.35</v>
      </c>
      <c r="E60" s="28">
        <v>7.95</v>
      </c>
      <c r="F60" s="28">
        <v>5.44</v>
      </c>
      <c r="G60" s="28">
        <v>88.77</v>
      </c>
      <c r="H60" s="28" t="str">
        <f>TRIM(PROPER('Base de datos cruda'!H60))</f>
        <v>Rpg</v>
      </c>
      <c r="I60" s="28">
        <v>4.44</v>
      </c>
      <c r="J60" s="28">
        <v>6.64</v>
      </c>
      <c r="K60" s="28">
        <v>286.58</v>
      </c>
      <c r="L60" s="28">
        <f>IF('Base de datos cruda'!L60&lt;0,,'Base de datos cruda'!L60)</f>
        <v>7.92</v>
      </c>
      <c r="M60" s="28" t="str">
        <f>IF(TRIM(PROPER('Base de datos cruda'!M60))="High","Alto",IF(TRIM(PROPER('Base de datos cruda'!M60))="Medium","Medio","Bajo"))</f>
        <v>Alto</v>
      </c>
      <c r="N60" s="29">
        <v>85.12</v>
      </c>
      <c r="O60" s="32">
        <f t="shared" si="1"/>
        <v>85.12</v>
      </c>
      <c r="P60" s="33">
        <f t="shared" si="2"/>
        <v>7.99</v>
      </c>
      <c r="Q60" s="34">
        <f t="shared" si="3"/>
        <v>5.888888889</v>
      </c>
      <c r="R60" s="35" t="str">
        <f t="shared" si="4"/>
        <v>Alto</v>
      </c>
      <c r="S60" s="35" t="str">
        <f>IF(O60="","",IF(O60&gt;AVERAGE('Base de datos limpia'!$O$2:$O$8001),"Alto","Normal"))
</f>
        <v>Alto</v>
      </c>
      <c r="T60" s="35" t="str">
        <f t="shared" si="5"/>
        <v>Gamer intensivo</v>
      </c>
      <c r="U60" s="35"/>
    </row>
    <row r="61">
      <c r="A61" s="28">
        <v>60.0</v>
      </c>
      <c r="B61" s="28">
        <v>23.0</v>
      </c>
      <c r="C61" s="28" t="str">
        <f>TRIM(PROPER('Base de datos cruda'!C61))</f>
        <v>Female</v>
      </c>
      <c r="D61" s="28">
        <v>0.87</v>
      </c>
      <c r="E61" s="28">
        <v>3.44</v>
      </c>
      <c r="F61" s="28">
        <v>8.91</v>
      </c>
      <c r="G61" s="28">
        <v>80.18</v>
      </c>
      <c r="H61" s="28" t="str">
        <f>TRIM(PROPER('Base de datos cruda'!H61))</f>
        <v>Fps</v>
      </c>
      <c r="I61" s="28">
        <v>2.02</v>
      </c>
      <c r="J61" s="28">
        <v>4.82</v>
      </c>
      <c r="K61" s="28">
        <v>303.27</v>
      </c>
      <c r="L61" s="28">
        <f>IF('Base de datos cruda'!L61&lt;0,,'Base de datos cruda'!L61)</f>
        <v>2.46</v>
      </c>
      <c r="M61" s="28" t="str">
        <f>IF(TRIM(PROPER('Base de datos cruda'!M61))="High","Alto",IF(TRIM(PROPER('Base de datos cruda'!M61))="Medium","Medio","Bajo"))</f>
        <v>Medio</v>
      </c>
      <c r="N61" s="29">
        <v>85.67</v>
      </c>
      <c r="O61" s="32">
        <f t="shared" si="1"/>
        <v>85.67</v>
      </c>
      <c r="P61" s="33">
        <f t="shared" si="2"/>
        <v>5.69</v>
      </c>
      <c r="Q61" s="34">
        <f t="shared" si="3"/>
        <v>3.954022989</v>
      </c>
      <c r="R61" s="35" t="str">
        <f t="shared" si="4"/>
        <v>Alto</v>
      </c>
      <c r="S61" s="35" t="str">
        <f>IF(O61="","",IF(O61&gt;AVERAGE('Base de datos limpia'!$O$2:$O$8001),"Alto","Normal"))
</f>
        <v>Alto</v>
      </c>
      <c r="T61" s="35" t="str">
        <f t="shared" si="5"/>
        <v>Gamer moderado</v>
      </c>
      <c r="U61" s="35"/>
    </row>
    <row r="62">
      <c r="A62" s="28">
        <v>61.0</v>
      </c>
      <c r="B62" s="28">
        <v>22.0</v>
      </c>
      <c r="C62" s="28" t="str">
        <f>TRIM(PROPER('Base de datos cruda'!C62))</f>
        <v>Male</v>
      </c>
      <c r="D62" s="28">
        <v>5.99</v>
      </c>
      <c r="E62" s="28">
        <v>7.67</v>
      </c>
      <c r="F62" s="28">
        <v>7.42</v>
      </c>
      <c r="G62" s="28">
        <v>96.2</v>
      </c>
      <c r="H62" s="28" t="str">
        <f>TRIM(PROPER('Base de datos cruda'!H62))</f>
        <v>Fps</v>
      </c>
      <c r="I62" s="28">
        <v>2.39</v>
      </c>
      <c r="J62" s="28">
        <v>7.58</v>
      </c>
      <c r="K62" s="28">
        <v>248.08</v>
      </c>
      <c r="L62" s="28">
        <f>IF('Base de datos cruda'!L62&lt;0,,'Base de datos cruda'!L62)</f>
        <v>13.16</v>
      </c>
      <c r="M62" s="28" t="str">
        <f>IF(TRIM(PROPER('Base de datos cruda'!M62))="High","Alto",IF(TRIM(PROPER('Base de datos cruda'!M62))="Medium","Medio","Bajo"))</f>
        <v>Bajo</v>
      </c>
      <c r="N62" s="29">
        <v>96.5712203289953</v>
      </c>
      <c r="O62" s="32">
        <f t="shared" si="1"/>
        <v>96.57122033</v>
      </c>
      <c r="P62" s="33">
        <f t="shared" si="2"/>
        <v>13.57</v>
      </c>
      <c r="Q62" s="34">
        <f t="shared" si="3"/>
        <v>1.280467446</v>
      </c>
      <c r="R62" s="35" t="str">
        <f t="shared" si="4"/>
        <v>Alto</v>
      </c>
      <c r="S62" s="35" t="str">
        <f>IF(O62="","",IF(O62&gt;AVERAGE('Base de datos limpia'!$O$2:$O$8001),"Alto","Normal"))
</f>
        <v>Alto</v>
      </c>
      <c r="T62" s="35" t="str">
        <f t="shared" si="5"/>
        <v>Gamer intensivo</v>
      </c>
      <c r="U62" s="35"/>
    </row>
    <row r="63">
      <c r="A63" s="28">
        <v>62.0</v>
      </c>
      <c r="B63" s="28">
        <v>24.0</v>
      </c>
      <c r="C63" s="28" t="str">
        <f>TRIM(PROPER('Base de datos cruda'!C63))</f>
        <v>Female</v>
      </c>
      <c r="D63" s="28">
        <v>2.44</v>
      </c>
      <c r="E63" s="28">
        <v>8.01</v>
      </c>
      <c r="F63" s="28">
        <v>5.86</v>
      </c>
      <c r="G63" s="28">
        <v>98.92</v>
      </c>
      <c r="H63" s="28" t="str">
        <f>TRIM(PROPER('Base de datos cruda'!H63))</f>
        <v>Casual</v>
      </c>
      <c r="I63" s="28">
        <v>4.61</v>
      </c>
      <c r="J63" s="28">
        <v>5.47</v>
      </c>
      <c r="K63" s="28">
        <v>292.8</v>
      </c>
      <c r="L63" s="28">
        <f>IF('Base de datos cruda'!L63&lt;0,,'Base de datos cruda'!L63)</f>
        <v>7.64</v>
      </c>
      <c r="M63" s="28" t="str">
        <f>IF(TRIM(PROPER('Base de datos cruda'!M63))="High","Alto",IF(TRIM(PROPER('Base de datos cruda'!M63))="Medium","Medio","Bajo"))</f>
        <v>Alto</v>
      </c>
      <c r="N63" s="29">
        <v>88.95</v>
      </c>
      <c r="O63" s="32">
        <f t="shared" si="1"/>
        <v>88.95</v>
      </c>
      <c r="P63" s="33">
        <f t="shared" si="2"/>
        <v>7.91</v>
      </c>
      <c r="Q63" s="34">
        <f t="shared" si="3"/>
        <v>3.282786885</v>
      </c>
      <c r="R63" s="35" t="str">
        <f t="shared" si="4"/>
        <v>Alto</v>
      </c>
      <c r="S63" s="35" t="str">
        <f>IF(O63="","",IF(O63&gt;AVERAGE('Base de datos limpia'!$O$2:$O$8001),"Alto","Normal"))
</f>
        <v>Alto</v>
      </c>
      <c r="T63" s="35" t="str">
        <f t="shared" si="5"/>
        <v>Gamer intensivo</v>
      </c>
      <c r="U63" s="35"/>
    </row>
    <row r="64">
      <c r="A64" s="28">
        <v>63.0</v>
      </c>
      <c r="B64" s="28">
        <v>23.0</v>
      </c>
      <c r="C64" s="28" t="str">
        <f>TRIM(PROPER('Base de datos cruda'!C64))</f>
        <v>Male</v>
      </c>
      <c r="D64" s="28">
        <v>7.61</v>
      </c>
      <c r="E64" s="28">
        <v>8.48</v>
      </c>
      <c r="F64" s="28">
        <v>4.49</v>
      </c>
      <c r="G64" s="28">
        <v>79.4</v>
      </c>
      <c r="H64" s="28" t="str">
        <f>TRIM(PROPER('Base de datos cruda'!H64))</f>
        <v>Rpg</v>
      </c>
      <c r="I64" s="28">
        <v>2.75</v>
      </c>
      <c r="J64" s="28">
        <v>11.78</v>
      </c>
      <c r="K64" s="28">
        <v>216.59</v>
      </c>
      <c r="L64" s="28">
        <f>IF('Base de datos cruda'!L64&lt;0,,'Base de datos cruda'!L64)</f>
        <v>20.63</v>
      </c>
      <c r="M64" s="28" t="str">
        <f>IF(TRIM(PROPER('Base de datos cruda'!M64))="High","Alto",IF(TRIM(PROPER('Base de datos cruda'!M64))="Medium","Medio","Bajo"))</f>
        <v>Alto</v>
      </c>
      <c r="N64" s="29">
        <v>54.036507269305</v>
      </c>
      <c r="O64" s="32">
        <f t="shared" si="1"/>
        <v>54.03650727</v>
      </c>
      <c r="P64" s="33">
        <f t="shared" si="2"/>
        <v>19.39</v>
      </c>
      <c r="Q64" s="34">
        <f t="shared" si="3"/>
        <v>1.114323259</v>
      </c>
      <c r="R64" s="35" t="str">
        <f t="shared" si="4"/>
        <v>Medio</v>
      </c>
      <c r="S64" s="35" t="str">
        <f>IF(O64="","",IF(O64&gt;AVERAGE('Base de datos limpia'!$O$2:$O$8001),"Alto","Normal"))
</f>
        <v>Normal</v>
      </c>
      <c r="T64" s="35" t="str">
        <f t="shared" si="5"/>
        <v>Gamer intensivo</v>
      </c>
      <c r="U64" s="35"/>
    </row>
    <row r="65">
      <c r="A65" s="28">
        <v>64.0</v>
      </c>
      <c r="B65" s="28">
        <v>20.0</v>
      </c>
      <c r="C65" s="28" t="str">
        <f>TRIM(PROPER('Base de datos cruda'!C65))</f>
        <v>Male</v>
      </c>
      <c r="D65" s="28">
        <v>5.71</v>
      </c>
      <c r="E65" s="28">
        <v>3.82</v>
      </c>
      <c r="F65" s="28">
        <v>4.91</v>
      </c>
      <c r="G65" s="28">
        <v>83.39</v>
      </c>
      <c r="H65" s="28" t="str">
        <f>TRIM(PROPER('Base de datos cruda'!H65))</f>
        <v>Rpg</v>
      </c>
      <c r="I65" s="28">
        <v>4.0</v>
      </c>
      <c r="J65" s="28">
        <v>7.02</v>
      </c>
      <c r="K65" s="28">
        <v>248.64</v>
      </c>
      <c r="L65" s="28">
        <f>IF('Base de datos cruda'!L65&lt;0,,'Base de datos cruda'!L65)</f>
        <v>11.92</v>
      </c>
      <c r="M65" s="28" t="str">
        <f>IF(TRIM(PROPER('Base de datos cruda'!M65))="High","Alto",IF(TRIM(PROPER('Base de datos cruda'!M65))="Medium","Medio","Bajo"))</f>
        <v>Bajo</v>
      </c>
      <c r="N65" s="29">
        <v>47.48</v>
      </c>
      <c r="O65" s="32">
        <f t="shared" si="1"/>
        <v>47.48</v>
      </c>
      <c r="P65" s="33">
        <f t="shared" si="2"/>
        <v>12.73</v>
      </c>
      <c r="Q65" s="34">
        <f t="shared" si="3"/>
        <v>0.6690017513</v>
      </c>
      <c r="R65" s="35" t="str">
        <f t="shared" si="4"/>
        <v>Bajo</v>
      </c>
      <c r="S65" s="35" t="str">
        <f>IF(O65="","",IF(O65&gt;AVERAGE('Base de datos limpia'!$O$2:$O$8001),"Alto","Normal"))
</f>
        <v>Normal</v>
      </c>
      <c r="T65" s="35" t="str">
        <f t="shared" si="5"/>
        <v>Gamer moderado</v>
      </c>
      <c r="U65" s="35"/>
    </row>
    <row r="66">
      <c r="A66" s="28">
        <v>65.0</v>
      </c>
      <c r="B66" s="28">
        <v>17.0</v>
      </c>
      <c r="C66" s="28" t="str">
        <f>TRIM(PROPER('Base de datos cruda'!C66))</f>
        <v>Other</v>
      </c>
      <c r="D66" s="28">
        <v>2.61</v>
      </c>
      <c r="E66" s="28">
        <v>7.13</v>
      </c>
      <c r="F66" s="28">
        <v>6.44</v>
      </c>
      <c r="G66" s="28">
        <v>89.83</v>
      </c>
      <c r="H66" s="28" t="str">
        <f>TRIM(PROPER('Base de datos cruda'!H66))</f>
        <v>Fps</v>
      </c>
      <c r="I66" s="28">
        <v>4.68</v>
      </c>
      <c r="J66" s="28">
        <v>3.71</v>
      </c>
      <c r="K66" s="28">
        <v>296.63</v>
      </c>
      <c r="L66" s="28">
        <f>IF('Base de datos cruda'!L66&lt;0,,'Base de datos cruda'!L66)</f>
        <v>7.25</v>
      </c>
      <c r="M66" s="28" t="str">
        <f>IF(TRIM(PROPER('Base de datos cruda'!M66))="High","Alto",IF(TRIM(PROPER('Base de datos cruda'!M66))="Medium","Medio","Bajo"))</f>
        <v>Medio</v>
      </c>
      <c r="N66" s="29">
        <v>87.33</v>
      </c>
      <c r="O66" s="32">
        <f t="shared" si="1"/>
        <v>87.33</v>
      </c>
      <c r="P66" s="33">
        <f t="shared" si="2"/>
        <v>6.32</v>
      </c>
      <c r="Q66" s="34">
        <f t="shared" si="3"/>
        <v>2.731800766</v>
      </c>
      <c r="R66" s="35" t="str">
        <f t="shared" si="4"/>
        <v>Alto</v>
      </c>
      <c r="S66" s="35" t="str">
        <f>IF(O66="","",IF(O66&gt;AVERAGE('Base de datos limpia'!$O$2:$O$8001),"Alto","Normal"))
</f>
        <v>Alto</v>
      </c>
      <c r="T66" s="35" t="str">
        <f t="shared" si="5"/>
        <v>Gamer intensivo</v>
      </c>
      <c r="U66" s="35"/>
    </row>
    <row r="67">
      <c r="A67" s="28">
        <v>66.0</v>
      </c>
      <c r="B67" s="28">
        <v>20.0</v>
      </c>
      <c r="C67" s="28" t="str">
        <f>TRIM(PROPER('Base de datos cruda'!C67))</f>
        <v>Female</v>
      </c>
      <c r="D67" s="28">
        <v>2.32</v>
      </c>
      <c r="E67" s="28">
        <v>3.74</v>
      </c>
      <c r="F67" s="28">
        <v>6.47</v>
      </c>
      <c r="G67" s="28">
        <v>72.75</v>
      </c>
      <c r="H67" s="28" t="str">
        <f>TRIM(PROPER('Base de datos cruda'!H67))</f>
        <v>Fps</v>
      </c>
      <c r="I67" s="28">
        <v>2.86</v>
      </c>
      <c r="J67" s="28">
        <v>8.06</v>
      </c>
      <c r="K67" s="28">
        <v>282.36</v>
      </c>
      <c r="L67" s="28">
        <f>IF('Base de datos cruda'!L67&lt;0,,'Base de datos cruda'!L67)</f>
        <v>11.5</v>
      </c>
      <c r="M67" s="28" t="str">
        <f>IF(TRIM(PROPER('Base de datos cruda'!M67))="High","Alto",IF(TRIM(PROPER('Base de datos cruda'!M67))="Medium","Medio","Bajo"))</f>
        <v>Medio</v>
      </c>
      <c r="N67" s="29">
        <v>60.14</v>
      </c>
      <c r="O67" s="32">
        <f t="shared" si="1"/>
        <v>60.14</v>
      </c>
      <c r="P67" s="33">
        <f t="shared" si="2"/>
        <v>10.38</v>
      </c>
      <c r="Q67" s="34">
        <f t="shared" si="3"/>
        <v>1.612068966</v>
      </c>
      <c r="R67" s="35" t="str">
        <f t="shared" si="4"/>
        <v>Medio</v>
      </c>
      <c r="S67" s="35" t="str">
        <f>IF(O67="","",IF(O67&gt;AVERAGE('Base de datos limpia'!$O$2:$O$8001),"Alto","Normal"))
</f>
        <v>Normal</v>
      </c>
      <c r="T67" s="35" t="str">
        <f t="shared" si="5"/>
        <v>Gamer moderado</v>
      </c>
      <c r="U67" s="35"/>
    </row>
    <row r="68">
      <c r="A68" s="28">
        <v>67.0</v>
      </c>
      <c r="B68" s="28">
        <v>23.0</v>
      </c>
      <c r="C68" s="28" t="str">
        <f>TRIM(PROPER('Base de datos cruda'!C68))</f>
        <v>Male</v>
      </c>
      <c r="D68" s="28">
        <v>4.19</v>
      </c>
      <c r="E68" s="28">
        <v>7.65</v>
      </c>
      <c r="F68" s="28">
        <v>7.84</v>
      </c>
      <c r="G68" s="28">
        <v>69.07</v>
      </c>
      <c r="H68" s="28" t="str">
        <f>TRIM(PROPER('Base de datos cruda'!H68))</f>
        <v>Casual</v>
      </c>
      <c r="I68" s="28">
        <v>0.55</v>
      </c>
      <c r="J68" s="28">
        <v>8.84</v>
      </c>
      <c r="K68" s="28">
        <v>248.18</v>
      </c>
      <c r="L68" s="28">
        <f>IF('Base de datos cruda'!L68&lt;0,,'Base de datos cruda'!L68)</f>
        <v>10.14</v>
      </c>
      <c r="M68" s="28" t="str">
        <f>IF(TRIM(PROPER('Base de datos cruda'!M68))="High","Alto",IF(TRIM(PROPER('Base de datos cruda'!M68))="Medium","Medio","Bajo"))</f>
        <v>Medio</v>
      </c>
      <c r="N68" s="29">
        <v>77.07</v>
      </c>
      <c r="O68" s="32">
        <f t="shared" si="1"/>
        <v>77.07</v>
      </c>
      <c r="P68" s="33">
        <f t="shared" si="2"/>
        <v>13.03</v>
      </c>
      <c r="Q68" s="34">
        <f t="shared" si="3"/>
        <v>1.825775656</v>
      </c>
      <c r="R68" s="35" t="str">
        <f t="shared" si="4"/>
        <v>Alto</v>
      </c>
      <c r="S68" s="35" t="str">
        <f>IF(O68="","",IF(O68&gt;AVERAGE('Base de datos limpia'!$O$2:$O$8001),"Alto","Normal"))
</f>
        <v>Alto</v>
      </c>
      <c r="T68" s="35" t="str">
        <f t="shared" si="5"/>
        <v>Gamer intensivo</v>
      </c>
      <c r="U68" s="35"/>
    </row>
    <row r="69">
      <c r="A69" s="28">
        <v>68.0</v>
      </c>
      <c r="B69" s="28">
        <v>24.0</v>
      </c>
      <c r="C69" s="28" t="str">
        <f>TRIM(PROPER('Base de datos cruda'!C69))</f>
        <v>Female</v>
      </c>
      <c r="D69" s="28">
        <v>0.63</v>
      </c>
      <c r="E69" s="28">
        <v>5.17</v>
      </c>
      <c r="F69" s="28">
        <v>7.63</v>
      </c>
      <c r="G69" s="28">
        <v>98.59</v>
      </c>
      <c r="H69" s="28" t="str">
        <f>TRIM(PROPER('Base de datos cruda'!H69))</f>
        <v>Casual</v>
      </c>
      <c r="I69" s="28">
        <v>4.11</v>
      </c>
      <c r="J69" s="28">
        <v>2.4</v>
      </c>
      <c r="K69" s="28">
        <v>317.74</v>
      </c>
      <c r="L69" s="28">
        <f>IF('Base de datos cruda'!L69&lt;0,,'Base de datos cruda'!L69)</f>
        <v>2.27</v>
      </c>
      <c r="M69" s="28" t="str">
        <f>IF(TRIM(PROPER('Base de datos cruda'!M69))="High","Alto",IF(TRIM(PROPER('Base de datos cruda'!M69))="Medium","Medio","Bajo"))</f>
        <v>Medio</v>
      </c>
      <c r="N69" s="29">
        <v>100.0</v>
      </c>
      <c r="O69" s="32">
        <f t="shared" si="1"/>
        <v>100</v>
      </c>
      <c r="P69" s="33">
        <f t="shared" si="2"/>
        <v>3.03</v>
      </c>
      <c r="Q69" s="34">
        <f t="shared" si="3"/>
        <v>8.206349206</v>
      </c>
      <c r="R69" s="35" t="str">
        <f t="shared" si="4"/>
        <v>Alto</v>
      </c>
      <c r="S69" s="35" t="str">
        <f>IF(O69="","",IF(O69&gt;AVERAGE('Base de datos limpia'!$O$2:$O$8001),"Alto","Normal"))
</f>
        <v>Alto</v>
      </c>
      <c r="T69" s="35" t="str">
        <f t="shared" si="5"/>
        <v>Gamer moderado</v>
      </c>
      <c r="U69" s="35"/>
    </row>
    <row r="70">
      <c r="A70" s="28">
        <v>69.0</v>
      </c>
      <c r="B70" s="28">
        <v>24.0</v>
      </c>
      <c r="C70" s="28" t="str">
        <f>TRIM(PROPER('Base de datos cruda'!C70))</f>
        <v>Male</v>
      </c>
      <c r="D70" s="28">
        <v>0.94</v>
      </c>
      <c r="E70" s="28">
        <v>6.38</v>
      </c>
      <c r="F70" s="28">
        <v>5.01</v>
      </c>
      <c r="G70" s="28">
        <v>77.3</v>
      </c>
      <c r="H70" s="28" t="str">
        <f>TRIM(PROPER('Base de datos cruda'!H70))</f>
        <v>Casual</v>
      </c>
      <c r="I70" s="28">
        <v>4.09</v>
      </c>
      <c r="J70" s="28">
        <v>4.17</v>
      </c>
      <c r="K70" s="28">
        <v>299.3</v>
      </c>
      <c r="L70" s="28">
        <f>IF('Base de datos cruda'!L70&lt;0,,'Base de datos cruda'!L70)</f>
        <v>1.28</v>
      </c>
      <c r="M70" s="28" t="str">
        <f>IF(TRIM(PROPER('Base de datos cruda'!M70))="High","Alto",IF(TRIM(PROPER('Base de datos cruda'!M70))="Medium","Medio","Bajo"))</f>
        <v>Medio</v>
      </c>
      <c r="N70" s="29">
        <v>83.62</v>
      </c>
      <c r="O70" s="32">
        <f t="shared" si="1"/>
        <v>83.62</v>
      </c>
      <c r="P70" s="33">
        <f t="shared" si="2"/>
        <v>5.11</v>
      </c>
      <c r="Q70" s="34">
        <f t="shared" si="3"/>
        <v>6.787234043</v>
      </c>
      <c r="R70" s="35" t="str">
        <f t="shared" si="4"/>
        <v>Alto</v>
      </c>
      <c r="S70" s="35" t="str">
        <f>IF(O70="","",IF(O70&gt;AVERAGE('Base de datos limpia'!$O$2:$O$8001),"Alto","Normal"))
</f>
        <v>Alto</v>
      </c>
      <c r="T70" s="35" t="str">
        <f t="shared" si="5"/>
        <v>Gamer intensivo</v>
      </c>
      <c r="U70" s="35"/>
    </row>
    <row r="71">
      <c r="A71" s="28">
        <v>70.0</v>
      </c>
      <c r="B71" s="28">
        <v>16.0</v>
      </c>
      <c r="C71" s="28" t="str">
        <f>TRIM(PROPER('Base de datos cruda'!C71))</f>
        <v>Male</v>
      </c>
      <c r="D71" s="28">
        <v>1.41</v>
      </c>
      <c r="E71" s="28">
        <v>4.74</v>
      </c>
      <c r="F71" s="28">
        <v>6.97</v>
      </c>
      <c r="G71" s="28">
        <v>60.06</v>
      </c>
      <c r="H71" s="28" t="str">
        <f>TRIM(PROPER('Base de datos cruda'!H71))</f>
        <v>Casual</v>
      </c>
      <c r="I71" s="28">
        <v>0.57</v>
      </c>
      <c r="J71" s="28">
        <v>3.38</v>
      </c>
      <c r="K71" s="28">
        <v>296.69</v>
      </c>
      <c r="L71" s="28">
        <f>IF('Base de datos cruda'!L71&lt;0,,'Base de datos cruda'!L71)</f>
        <v>1.69</v>
      </c>
      <c r="M71" s="28" t="str">
        <f>IF(TRIM(PROPER('Base de datos cruda'!M71))="High","Alto",IF(TRIM(PROPER('Base de datos cruda'!M71))="Medium","Medio","Bajo"))</f>
        <v>Medio</v>
      </c>
      <c r="N71" s="29">
        <v>74.6</v>
      </c>
      <c r="O71" s="32">
        <f t="shared" si="1"/>
        <v>74.6</v>
      </c>
      <c r="P71" s="33">
        <f t="shared" si="2"/>
        <v>4.79</v>
      </c>
      <c r="Q71" s="34">
        <f t="shared" si="3"/>
        <v>3.361702128</v>
      </c>
      <c r="R71" s="35" t="str">
        <f t="shared" si="4"/>
        <v>Alto</v>
      </c>
      <c r="S71" s="35" t="str">
        <f>IF(O71="","",IF(O71&gt;AVERAGE('Base de datos limpia'!$O$2:$O$8001),"Alto","Normal"))
</f>
        <v>Alto</v>
      </c>
      <c r="T71" s="35" t="str">
        <f t="shared" si="5"/>
        <v>Gamer moderado</v>
      </c>
      <c r="U71" s="35"/>
    </row>
    <row r="72">
      <c r="A72" s="28">
        <v>71.0</v>
      </c>
      <c r="B72" s="28">
        <v>24.0</v>
      </c>
      <c r="C72" s="28" t="str">
        <f>TRIM(PROPER('Base de datos cruda'!C72))</f>
        <v>Female</v>
      </c>
      <c r="D72" s="28">
        <v>6.2</v>
      </c>
      <c r="E72" s="28">
        <v>2.46</v>
      </c>
      <c r="F72" s="28">
        <v>4.1</v>
      </c>
      <c r="G72" s="28">
        <v>93.51</v>
      </c>
      <c r="H72" s="28" t="str">
        <f>TRIM(PROPER('Base de datos cruda'!H72))</f>
        <v>Casual</v>
      </c>
      <c r="I72" s="28">
        <v>2.74</v>
      </c>
      <c r="J72" s="28">
        <v>7.25</v>
      </c>
      <c r="K72" s="28">
        <v>246.91</v>
      </c>
      <c r="L72" s="28">
        <f>IF('Base de datos cruda'!L72&lt;0,,'Base de datos cruda'!L72)</f>
        <v>14.68</v>
      </c>
      <c r="M72" s="28" t="str">
        <f>IF(TRIM(PROPER('Base de datos cruda'!M72))="High","Alto",IF(TRIM(PROPER('Base de datos cruda'!M72))="Medium","Medio","Bajo"))</f>
        <v>Bajo</v>
      </c>
      <c r="N72" s="29">
        <v>35.48</v>
      </c>
      <c r="O72" s="32">
        <f t="shared" si="1"/>
        <v>35.48</v>
      </c>
      <c r="P72" s="33">
        <f t="shared" si="2"/>
        <v>13.45</v>
      </c>
      <c r="Q72" s="34">
        <f t="shared" si="3"/>
        <v>0.3967741935</v>
      </c>
      <c r="R72" s="35" t="str">
        <f t="shared" si="4"/>
        <v>Bajo</v>
      </c>
      <c r="S72" s="35" t="str">
        <f>IF(O72="","",IF(O72&gt;AVERAGE('Base de datos limpia'!$O$2:$O$8001),"Alto","Normal"))
</f>
        <v>Normal</v>
      </c>
      <c r="T72" s="35" t="str">
        <f t="shared" si="5"/>
        <v>Gamer casual</v>
      </c>
      <c r="U72" s="35"/>
    </row>
    <row r="73">
      <c r="A73" s="28">
        <v>72.0</v>
      </c>
      <c r="B73" s="28">
        <v>22.0</v>
      </c>
      <c r="C73" s="28" t="str">
        <f>TRIM(PROPER('Base de datos cruda'!C73))</f>
        <v>Female</v>
      </c>
      <c r="D73" s="28">
        <v>4.11</v>
      </c>
      <c r="E73" s="28">
        <v>2.6</v>
      </c>
      <c r="F73" s="28">
        <v>5.99</v>
      </c>
      <c r="G73" s="28">
        <v>83.99</v>
      </c>
      <c r="H73" s="28" t="str">
        <f>TRIM(PROPER('Base de datos cruda'!H73))</f>
        <v>Fps</v>
      </c>
      <c r="I73" s="28">
        <v>2.44</v>
      </c>
      <c r="J73" s="28">
        <v>7.07</v>
      </c>
      <c r="K73" s="28">
        <v>271.45</v>
      </c>
      <c r="L73" s="28">
        <f>IF('Base de datos cruda'!L73&lt;0,,'Base de datos cruda'!L73)</f>
        <v>12.09</v>
      </c>
      <c r="M73" s="28" t="str">
        <f>IF(TRIM(PROPER('Base de datos cruda'!M73))="High","Alto",IF(TRIM(PROPER('Base de datos cruda'!M73))="Medium","Medio","Bajo"))</f>
        <v>Medio</v>
      </c>
      <c r="N73" s="29">
        <v>47.64</v>
      </c>
      <c r="O73" s="32">
        <f t="shared" si="1"/>
        <v>47.64</v>
      </c>
      <c r="P73" s="33">
        <f t="shared" si="2"/>
        <v>11.18</v>
      </c>
      <c r="Q73" s="34">
        <f t="shared" si="3"/>
        <v>0.6326034063</v>
      </c>
      <c r="R73" s="35" t="str">
        <f t="shared" si="4"/>
        <v>Bajo</v>
      </c>
      <c r="S73" s="35" t="str">
        <f>IF(O73="","",IF(O73&gt;AVERAGE('Base de datos limpia'!$O$2:$O$8001),"Alto","Normal"))
</f>
        <v>Normal</v>
      </c>
      <c r="T73" s="35" t="str">
        <f t="shared" si="5"/>
        <v>Gamer casual</v>
      </c>
      <c r="U73" s="35"/>
    </row>
    <row r="74">
      <c r="A74" s="28">
        <v>73.0</v>
      </c>
      <c r="B74" s="28">
        <v>24.0</v>
      </c>
      <c r="C74" s="28" t="str">
        <f>TRIM(PROPER('Base de datos cruda'!C74))</f>
        <v>Male</v>
      </c>
      <c r="D74" s="28">
        <v>0.08</v>
      </c>
      <c r="E74" s="28">
        <v>1.7</v>
      </c>
      <c r="F74" s="28">
        <v>7.82</v>
      </c>
      <c r="G74" s="28">
        <v>66.74</v>
      </c>
      <c r="H74" s="28" t="str">
        <f>TRIM(PROPER('Base de datos cruda'!H74))</f>
        <v>Fps</v>
      </c>
      <c r="I74" s="28">
        <v>4.24</v>
      </c>
      <c r="J74" s="28">
        <v>4.32</v>
      </c>
      <c r="K74" s="28">
        <v>329.26</v>
      </c>
      <c r="L74" s="28">
        <f>IF('Base de datos cruda'!L74&lt;0,,'Base de datos cruda'!L74)</f>
        <v>4.61</v>
      </c>
      <c r="M74" s="28" t="str">
        <f>IF(TRIM(PROPER('Base de datos cruda'!M74))="High","Alto",IF(TRIM(PROPER('Base de datos cruda'!M74))="Medium","Medio","Bajo"))</f>
        <v>Medio</v>
      </c>
      <c r="N74" s="29">
        <v>67.51</v>
      </c>
      <c r="O74" s="32">
        <f t="shared" si="1"/>
        <v>67.51</v>
      </c>
      <c r="P74" s="33">
        <f t="shared" si="2"/>
        <v>4.4</v>
      </c>
      <c r="Q74" s="34">
        <f t="shared" si="3"/>
        <v>21.25</v>
      </c>
      <c r="R74" s="35" t="str">
        <f t="shared" si="4"/>
        <v>Medio</v>
      </c>
      <c r="S74" s="35" t="str">
        <f>IF(O74="","",IF(O74&gt;AVERAGE('Base de datos limpia'!$O$2:$O$8001),"Alto","Normal"))
</f>
        <v>Alto</v>
      </c>
      <c r="T74" s="35" t="str">
        <f t="shared" si="5"/>
        <v>Gamer casual</v>
      </c>
      <c r="U74" s="35"/>
    </row>
    <row r="75">
      <c r="A75" s="28">
        <v>74.0</v>
      </c>
      <c r="B75" s="28">
        <v>23.0</v>
      </c>
      <c r="C75" s="28" t="str">
        <f>TRIM(PROPER('Base de datos cruda'!C75))</f>
        <v>Female</v>
      </c>
      <c r="D75" s="28">
        <v>5.39</v>
      </c>
      <c r="E75" s="28">
        <v>6.56</v>
      </c>
      <c r="F75" s="28">
        <v>6.0</v>
      </c>
      <c r="G75" s="28">
        <v>61.21</v>
      </c>
      <c r="H75" s="28" t="str">
        <f>TRIM(PROPER('Base de datos cruda'!H75))</f>
        <v>Casual</v>
      </c>
      <c r="I75" s="28">
        <v>1.37</v>
      </c>
      <c r="J75" s="28">
        <v>11.16</v>
      </c>
      <c r="K75" s="28">
        <v>252.9</v>
      </c>
      <c r="L75" s="28">
        <f>IF('Base de datos cruda'!L75&lt;0,,'Base de datos cruda'!L75)</f>
        <v>11.6</v>
      </c>
      <c r="M75" s="28" t="str">
        <f>IF(TRIM(PROPER('Base de datos cruda'!M75))="High","Alto",IF(TRIM(PROPER('Base de datos cruda'!M75))="Medium","Medio","Bajo"))</f>
        <v>Bajo</v>
      </c>
      <c r="N75" s="29">
        <v>59.6</v>
      </c>
      <c r="O75" s="32">
        <f t="shared" si="1"/>
        <v>59.6</v>
      </c>
      <c r="P75" s="33">
        <f t="shared" si="2"/>
        <v>16.55</v>
      </c>
      <c r="Q75" s="34">
        <f t="shared" si="3"/>
        <v>1.217068646</v>
      </c>
      <c r="R75" s="35" t="str">
        <f t="shared" si="4"/>
        <v>Medio</v>
      </c>
      <c r="S75" s="35" t="str">
        <f>IF(O75="","",IF(O75&gt;AVERAGE('Base de datos limpia'!$O$2:$O$8001),"Alto","Normal"))
</f>
        <v>Normal</v>
      </c>
      <c r="T75" s="35" t="str">
        <f t="shared" si="5"/>
        <v>Gamer intensivo</v>
      </c>
      <c r="U75" s="35"/>
    </row>
    <row r="76">
      <c r="A76" s="28">
        <v>75.0</v>
      </c>
      <c r="B76" s="28">
        <v>16.0</v>
      </c>
      <c r="C76" s="28" t="str">
        <f>TRIM(PROPER('Base de datos cruda'!C76))</f>
        <v>Female</v>
      </c>
      <c r="D76" s="28">
        <v>3.39</v>
      </c>
      <c r="E76" s="28">
        <v>8.64</v>
      </c>
      <c r="F76" s="28">
        <v>8.18</v>
      </c>
      <c r="G76" s="28">
        <v>71.66</v>
      </c>
      <c r="H76" s="28" t="str">
        <f>TRIM(PROPER('Base de datos cruda'!H76))</f>
        <v>Fps</v>
      </c>
      <c r="I76" s="28">
        <v>2.13</v>
      </c>
      <c r="J76" s="28">
        <v>8.24</v>
      </c>
      <c r="K76" s="28">
        <v>280.0</v>
      </c>
      <c r="L76" s="28">
        <f>IF('Base de datos cruda'!L76&lt;0,,'Base de datos cruda'!L76)</f>
        <v>8.79</v>
      </c>
      <c r="M76" s="28" t="str">
        <f>IF(TRIM(PROPER('Base de datos cruda'!M76))="High","Alto",IF(TRIM(PROPER('Base de datos cruda'!M76))="Medium","Medio","Bajo"))</f>
        <v>Medio</v>
      </c>
      <c r="N76" s="29">
        <v>91.88</v>
      </c>
      <c r="O76" s="32">
        <f t="shared" si="1"/>
        <v>91.88</v>
      </c>
      <c r="P76" s="33">
        <f t="shared" si="2"/>
        <v>11.63</v>
      </c>
      <c r="Q76" s="34">
        <f t="shared" si="3"/>
        <v>2.548672566</v>
      </c>
      <c r="R76" s="35" t="str">
        <f t="shared" si="4"/>
        <v>Alto</v>
      </c>
      <c r="S76" s="35" t="str">
        <f>IF(O76="","",IF(O76&gt;AVERAGE('Base de datos limpia'!$O$2:$O$8001),"Alto","Normal"))
</f>
        <v>Alto</v>
      </c>
      <c r="T76" s="35" t="str">
        <f t="shared" si="5"/>
        <v>Gamer intensivo</v>
      </c>
      <c r="U76" s="35"/>
    </row>
    <row r="77">
      <c r="A77" s="28">
        <v>76.0</v>
      </c>
      <c r="B77" s="28">
        <v>23.0</v>
      </c>
      <c r="C77" s="28" t="str">
        <f>TRIM(PROPER('Base de datos cruda'!C77))</f>
        <v>Male</v>
      </c>
      <c r="D77" s="28">
        <v>4.09</v>
      </c>
      <c r="E77" s="28">
        <v>1.19</v>
      </c>
      <c r="F77" s="28">
        <v>8.88</v>
      </c>
      <c r="G77" s="28">
        <v>97.12</v>
      </c>
      <c r="H77" s="28" t="str">
        <f>TRIM(PROPER('Base de datos cruda'!H77))</f>
        <v>Casual</v>
      </c>
      <c r="I77" s="28">
        <v>3.02</v>
      </c>
      <c r="J77" s="28">
        <v>6.24</v>
      </c>
      <c r="K77" s="28">
        <v>253.99</v>
      </c>
      <c r="L77" s="28">
        <f>IF('Base de datos cruda'!L77&lt;0,,'Base de datos cruda'!L77)</f>
        <v>10.21</v>
      </c>
      <c r="M77" s="28" t="str">
        <f>IF(TRIM(PROPER('Base de datos cruda'!M77))="High","Alto",IF(TRIM(PROPER('Base de datos cruda'!M77))="Medium","Medio","Bajo"))</f>
        <v>Medio</v>
      </c>
      <c r="N77" s="29">
        <v>66.6718819051621</v>
      </c>
      <c r="O77" s="32">
        <f t="shared" si="1"/>
        <v>66.67188191</v>
      </c>
      <c r="P77" s="33">
        <f t="shared" si="2"/>
        <v>10.33</v>
      </c>
      <c r="Q77" s="34">
        <f t="shared" si="3"/>
        <v>0.2909535452</v>
      </c>
      <c r="R77" s="35" t="str">
        <f t="shared" si="4"/>
        <v>Medio</v>
      </c>
      <c r="S77" s="35" t="str">
        <f>IF(O77="","",IF(O77&gt;AVERAGE('Base de datos limpia'!$O$2:$O$8001),"Alto","Normal"))
</f>
        <v>Alto</v>
      </c>
      <c r="T77" s="35" t="str">
        <f t="shared" si="5"/>
        <v>Gamer casual</v>
      </c>
      <c r="U77" s="35"/>
    </row>
    <row r="78">
      <c r="A78" s="28">
        <v>77.0</v>
      </c>
      <c r="B78" s="28">
        <v>23.0</v>
      </c>
      <c r="C78" s="28" t="str">
        <f>TRIM(PROPER('Base de datos cruda'!C78))</f>
        <v>Female</v>
      </c>
      <c r="D78" s="28">
        <v>1.71</v>
      </c>
      <c r="E78" s="28">
        <v>1.6</v>
      </c>
      <c r="F78" s="28">
        <v>7.04</v>
      </c>
      <c r="G78" s="28">
        <v>97.34</v>
      </c>
      <c r="H78" s="28" t="str">
        <f>TRIM(PROPER('Base de datos cruda'!H78))</f>
        <v>Casual</v>
      </c>
      <c r="I78" s="28">
        <v>2.59</v>
      </c>
      <c r="J78" s="28">
        <v>4.39</v>
      </c>
      <c r="K78" s="28">
        <v>305.76</v>
      </c>
      <c r="L78" s="28">
        <f>IF('Base de datos cruda'!L78&lt;0,,'Base de datos cruda'!L78)</f>
        <v>0.21</v>
      </c>
      <c r="M78" s="28" t="str">
        <f>IF(TRIM(PROPER('Base de datos cruda'!M78))="High","Alto",IF(TRIM(PROPER('Base de datos cruda'!M78))="Medium","Medio","Bajo"))</f>
        <v>Medio</v>
      </c>
      <c r="N78" s="29">
        <v>70.18</v>
      </c>
      <c r="O78" s="32">
        <f t="shared" si="1"/>
        <v>70.18</v>
      </c>
      <c r="P78" s="33">
        <f t="shared" si="2"/>
        <v>6.1</v>
      </c>
      <c r="Q78" s="34">
        <f t="shared" si="3"/>
        <v>0.9356725146</v>
      </c>
      <c r="R78" s="35" t="str">
        <f t="shared" si="4"/>
        <v>Alto</v>
      </c>
      <c r="S78" s="35" t="str">
        <f>IF(O78="","",IF(O78&gt;AVERAGE('Base de datos limpia'!$O$2:$O$8001),"Alto","Normal"))
</f>
        <v>Alto</v>
      </c>
      <c r="T78" s="35" t="str">
        <f t="shared" si="5"/>
        <v>Gamer casual</v>
      </c>
      <c r="U78" s="35"/>
    </row>
    <row r="79">
      <c r="A79" s="28">
        <v>78.0</v>
      </c>
      <c r="B79" s="28">
        <v>18.0</v>
      </c>
      <c r="C79" s="28" t="str">
        <f>TRIM(PROPER('Base de datos cruda'!C79))</f>
        <v>Female</v>
      </c>
      <c r="D79" s="28">
        <v>4.41</v>
      </c>
      <c r="E79" s="28">
        <v>5.12</v>
      </c>
      <c r="F79" s="28">
        <v>4.73</v>
      </c>
      <c r="G79" s="28">
        <v>72.44</v>
      </c>
      <c r="H79" s="28" t="str">
        <f>TRIM(PROPER('Base de datos cruda'!H79))</f>
        <v>Rpg</v>
      </c>
      <c r="I79" s="28">
        <v>4.78</v>
      </c>
      <c r="J79" s="28">
        <v>8.01</v>
      </c>
      <c r="K79" s="28">
        <v>260.17</v>
      </c>
      <c r="L79" s="28">
        <f>IF('Base de datos cruda'!L79&lt;0,,'Base de datos cruda'!L79)</f>
        <v>11.53</v>
      </c>
      <c r="M79" s="28" t="str">
        <f>IF(TRIM(PROPER('Base de datos cruda'!M79))="High","Alto",IF(TRIM(PROPER('Base de datos cruda'!M79))="Medium","Medio","Bajo"))</f>
        <v>Medio</v>
      </c>
      <c r="N79" s="29">
        <v>56.85</v>
      </c>
      <c r="O79" s="32">
        <f t="shared" si="1"/>
        <v>56.85</v>
      </c>
      <c r="P79" s="33">
        <f t="shared" si="2"/>
        <v>12.42</v>
      </c>
      <c r="Q79" s="34">
        <f t="shared" si="3"/>
        <v>1.160997732</v>
      </c>
      <c r="R79" s="35" t="str">
        <f t="shared" si="4"/>
        <v>Medio</v>
      </c>
      <c r="S79" s="35" t="str">
        <f>IF(O79="","",IF(O79&gt;AVERAGE('Base de datos limpia'!$O$2:$O$8001),"Alto","Normal"))
</f>
        <v>Normal</v>
      </c>
      <c r="T79" s="35" t="str">
        <f t="shared" si="5"/>
        <v>Gamer moderado</v>
      </c>
      <c r="U79" s="35"/>
    </row>
    <row r="80">
      <c r="A80" s="28">
        <v>79.0</v>
      </c>
      <c r="B80" s="28">
        <v>16.0</v>
      </c>
      <c r="C80" s="28" t="str">
        <f>TRIM(PROPER('Base de datos cruda'!C80))</f>
        <v>Female</v>
      </c>
      <c r="D80" s="28">
        <v>7.83</v>
      </c>
      <c r="E80" s="28">
        <v>7.64</v>
      </c>
      <c r="F80" s="28">
        <v>5.9</v>
      </c>
      <c r="G80" s="28">
        <v>93.44</v>
      </c>
      <c r="H80" s="28" t="str">
        <f>TRIM(PROPER('Base de datos cruda'!H80))</f>
        <v>Fps</v>
      </c>
      <c r="I80" s="28">
        <v>4.8</v>
      </c>
      <c r="J80" s="28">
        <v>9.79</v>
      </c>
      <c r="K80" s="28">
        <v>258.35</v>
      </c>
      <c r="L80" s="28">
        <f>IF('Base de datos cruda'!L80&lt;0,,'Base de datos cruda'!L80)</f>
        <v>20.4</v>
      </c>
      <c r="M80" s="28" t="str">
        <f>IF(TRIM(PROPER('Base de datos cruda'!M80))="High","Alto",IF(TRIM(PROPER('Base de datos cruda'!M80))="Medium","Medio","Bajo"))</f>
        <v>Alto</v>
      </c>
      <c r="N80" s="29">
        <v>70.0308286503125</v>
      </c>
      <c r="O80" s="32">
        <f t="shared" si="1"/>
        <v>70.03082865</v>
      </c>
      <c r="P80" s="33">
        <f t="shared" si="2"/>
        <v>17.62</v>
      </c>
      <c r="Q80" s="34">
        <f t="shared" si="3"/>
        <v>0.975734355</v>
      </c>
      <c r="R80" s="35" t="str">
        <f t="shared" si="4"/>
        <v>Alto</v>
      </c>
      <c r="S80" s="35" t="str">
        <f>IF(O80="","",IF(O80&gt;AVERAGE('Base de datos limpia'!$O$2:$O$8001),"Alto","Normal"))
</f>
        <v>Alto</v>
      </c>
      <c r="T80" s="35" t="str">
        <f t="shared" si="5"/>
        <v>Gamer intensivo</v>
      </c>
      <c r="U80" s="35"/>
    </row>
    <row r="81">
      <c r="A81" s="28">
        <v>80.0</v>
      </c>
      <c r="B81" s="28">
        <v>23.0</v>
      </c>
      <c r="C81" s="28" t="str">
        <f>TRIM(PROPER('Base de datos cruda'!C81))</f>
        <v>Female</v>
      </c>
      <c r="D81" s="28">
        <v>0.59</v>
      </c>
      <c r="E81" s="28">
        <v>2.42</v>
      </c>
      <c r="F81" s="28">
        <v>4.05</v>
      </c>
      <c r="G81" s="28">
        <v>77.67</v>
      </c>
      <c r="H81" s="28" t="str">
        <f>TRIM(PROPER('Base de datos cruda'!H81))</f>
        <v>Rpg</v>
      </c>
      <c r="I81" s="28">
        <v>0.41</v>
      </c>
      <c r="J81" s="28">
        <v>5.75</v>
      </c>
      <c r="K81" s="28">
        <v>310.78</v>
      </c>
      <c r="L81" s="28">
        <f>IF('Base de datos cruda'!L81&lt;0,,'Base de datos cruda'!L81)</f>
        <v>6.03</v>
      </c>
      <c r="M81" s="28" t="str">
        <f>IF(TRIM(PROPER('Base de datos cruda'!M81))="High","Alto",IF(TRIM(PROPER('Base de datos cruda'!M81))="Medium","Medio","Bajo"))</f>
        <v>Medio</v>
      </c>
      <c r="N81" s="29">
        <v>72.4799481587955</v>
      </c>
      <c r="O81" s="32">
        <f t="shared" si="1"/>
        <v>72.47994816</v>
      </c>
      <c r="P81" s="33">
        <f t="shared" si="2"/>
        <v>6.34</v>
      </c>
      <c r="Q81" s="34">
        <f t="shared" si="3"/>
        <v>4.101694915</v>
      </c>
      <c r="R81" s="35" t="str">
        <f t="shared" si="4"/>
        <v>Alto</v>
      </c>
      <c r="S81" s="35" t="str">
        <f>IF(O81="","",IF(O81&gt;AVERAGE('Base de datos limpia'!$O$2:$O$8001),"Alto","Normal"))
</f>
        <v>Alto</v>
      </c>
      <c r="T81" s="35" t="str">
        <f t="shared" si="5"/>
        <v>Gamer casual</v>
      </c>
      <c r="U81" s="35"/>
    </row>
    <row r="82">
      <c r="A82" s="28">
        <v>81.0</v>
      </c>
      <c r="B82" s="28">
        <v>18.0</v>
      </c>
      <c r="C82" s="28" t="str">
        <f>TRIM(PROPER('Base de datos cruda'!C82))</f>
        <v>Female</v>
      </c>
      <c r="D82" s="28">
        <v>2.27</v>
      </c>
      <c r="E82" s="28">
        <v>3.44</v>
      </c>
      <c r="F82" s="28">
        <v>7.01</v>
      </c>
      <c r="G82" s="28">
        <v>86.17</v>
      </c>
      <c r="H82" s="28" t="str">
        <f>TRIM(PROPER('Base de datos cruda'!H82))</f>
        <v>Casual</v>
      </c>
      <c r="I82" s="28">
        <v>1.49</v>
      </c>
      <c r="J82" s="28">
        <v>4.11</v>
      </c>
      <c r="K82" s="28">
        <v>297.0</v>
      </c>
      <c r="L82" s="28">
        <f>IF('Base de datos cruda'!L82&lt;0,,'Base de datos cruda'!L82)</f>
        <v>0.64</v>
      </c>
      <c r="M82" s="28" t="str">
        <f>IF(TRIM(PROPER('Base de datos cruda'!M82))="High","Alto",IF(TRIM(PROPER('Base de datos cruda'!M82))="Medium","Medio","Bajo"))</f>
        <v>Medio</v>
      </c>
      <c r="N82" s="29">
        <v>69.75</v>
      </c>
      <c r="O82" s="32">
        <f t="shared" si="1"/>
        <v>69.75</v>
      </c>
      <c r="P82" s="33">
        <f t="shared" si="2"/>
        <v>6.38</v>
      </c>
      <c r="Q82" s="34">
        <f t="shared" si="3"/>
        <v>1.515418502</v>
      </c>
      <c r="R82" s="35" t="str">
        <f t="shared" si="4"/>
        <v>Medio</v>
      </c>
      <c r="S82" s="35" t="str">
        <f>IF(O82="","",IF(O82&gt;AVERAGE('Base de datos limpia'!$O$2:$O$8001),"Alto","Normal"))
</f>
        <v>Alto</v>
      </c>
      <c r="T82" s="35" t="str">
        <f t="shared" si="5"/>
        <v>Gamer moderado</v>
      </c>
      <c r="U82" s="35"/>
    </row>
    <row r="83">
      <c r="A83" s="28">
        <v>82.0</v>
      </c>
      <c r="B83" s="28">
        <v>18.0</v>
      </c>
      <c r="C83" s="28" t="str">
        <f>TRIM(PROPER('Base de datos cruda'!C83))</f>
        <v>Male</v>
      </c>
      <c r="D83" s="28">
        <v>1.94</v>
      </c>
      <c r="E83" s="28">
        <v>3.09</v>
      </c>
      <c r="F83" s="28">
        <v>8.11</v>
      </c>
      <c r="G83" s="28">
        <v>73.38</v>
      </c>
      <c r="H83" s="28" t="str">
        <f>TRIM(PROPER('Base de datos cruda'!H83))</f>
        <v>Casual</v>
      </c>
      <c r="I83" s="28">
        <v>0.04</v>
      </c>
      <c r="J83" s="28">
        <v>4.39</v>
      </c>
      <c r="K83" s="28">
        <v>303.1</v>
      </c>
      <c r="L83" s="28">
        <f>IF('Base de datos cruda'!L83&lt;0,,'Base de datos cruda'!L83)</f>
        <v>5.9</v>
      </c>
      <c r="M83" s="28" t="str">
        <f>IF(TRIM(PROPER('Base de datos cruda'!M83))="High","Alto",IF(TRIM(PROPER('Base de datos cruda'!M83))="Medium","Medio","Bajo"))</f>
        <v>Medio</v>
      </c>
      <c r="N83" s="29">
        <v>63.05</v>
      </c>
      <c r="O83" s="32">
        <f t="shared" si="1"/>
        <v>63.05</v>
      </c>
      <c r="P83" s="33">
        <f t="shared" si="2"/>
        <v>6.33</v>
      </c>
      <c r="Q83" s="34">
        <f t="shared" si="3"/>
        <v>1.592783505</v>
      </c>
      <c r="R83" s="35" t="str">
        <f t="shared" si="4"/>
        <v>Medio</v>
      </c>
      <c r="S83" s="35" t="str">
        <f>IF(O83="","",IF(O83&gt;AVERAGE('Base de datos limpia'!$O$2:$O$8001),"Alto","Normal"))
</f>
        <v>Normal</v>
      </c>
      <c r="T83" s="35" t="str">
        <f t="shared" si="5"/>
        <v>Gamer moderado</v>
      </c>
      <c r="U83" s="35"/>
    </row>
    <row r="84">
      <c r="A84" s="28">
        <v>83.0</v>
      </c>
      <c r="B84" s="28">
        <v>16.0</v>
      </c>
      <c r="C84" s="28" t="str">
        <f>TRIM(PROPER('Base de datos cruda'!C84))</f>
        <v>Female</v>
      </c>
      <c r="D84" s="28">
        <v>1.99</v>
      </c>
      <c r="E84" s="28">
        <v>4.59</v>
      </c>
      <c r="F84" s="28">
        <v>7.15</v>
      </c>
      <c r="G84" s="28">
        <v>80.64</v>
      </c>
      <c r="H84" s="28" t="str">
        <f>TRIM(PROPER('Base de datos cruda'!H84))</f>
        <v>Fps</v>
      </c>
      <c r="I84" s="28">
        <v>2.09</v>
      </c>
      <c r="J84" s="28">
        <v>5.88</v>
      </c>
      <c r="K84" s="28">
        <v>295.23</v>
      </c>
      <c r="L84" s="28">
        <f>IF('Base de datos cruda'!L84&lt;0,,'Base de datos cruda'!L84)</f>
        <v>6.36</v>
      </c>
      <c r="M84" s="28" t="str">
        <f>IF(TRIM(PROPER('Base de datos cruda'!M84))="High","Alto",IF(TRIM(PROPER('Base de datos cruda'!M84))="Medium","Medio","Bajo"))</f>
        <v>Medio</v>
      </c>
      <c r="N84" s="29">
        <v>84.1</v>
      </c>
      <c r="O84" s="32">
        <f t="shared" si="1"/>
        <v>84.1</v>
      </c>
      <c r="P84" s="33">
        <f t="shared" si="2"/>
        <v>7.87</v>
      </c>
      <c r="Q84" s="34">
        <f t="shared" si="3"/>
        <v>2.306532663</v>
      </c>
      <c r="R84" s="35" t="str">
        <f t="shared" si="4"/>
        <v>Alto</v>
      </c>
      <c r="S84" s="35" t="str">
        <f>IF(O84="","",IF(O84&gt;AVERAGE('Base de datos limpia'!$O$2:$O$8001),"Alto","Normal"))
</f>
        <v>Alto</v>
      </c>
      <c r="T84" s="35" t="str">
        <f t="shared" si="5"/>
        <v>Gamer moderado</v>
      </c>
      <c r="U84" s="35"/>
    </row>
    <row r="85">
      <c r="A85" s="28">
        <v>84.0</v>
      </c>
      <c r="B85" s="28">
        <v>20.0</v>
      </c>
      <c r="C85" s="28" t="str">
        <f>TRIM(PROPER('Base de datos cruda'!C85))</f>
        <v>Female</v>
      </c>
      <c r="D85" s="28">
        <v>3.03</v>
      </c>
      <c r="E85" s="28">
        <v>3.02</v>
      </c>
      <c r="F85" s="28">
        <v>7.93</v>
      </c>
      <c r="G85" s="28">
        <v>71.75</v>
      </c>
      <c r="H85" s="28" t="str">
        <f>TRIM(PROPER('Base de datos cruda'!H85))</f>
        <v>Casual</v>
      </c>
      <c r="I85" s="28">
        <v>3.31</v>
      </c>
      <c r="J85" s="28">
        <v>4.65</v>
      </c>
      <c r="K85" s="28">
        <v>288.01</v>
      </c>
      <c r="L85" s="28">
        <f>IF('Base de datos cruda'!L85&lt;0,,'Base de datos cruda'!L85)</f>
        <v>7.41</v>
      </c>
      <c r="M85" s="28" t="str">
        <f>IF(TRIM(PROPER('Base de datos cruda'!M85))="High","Alto",IF(TRIM(PROPER('Base de datos cruda'!M85))="Medium","Medio","Bajo"))</f>
        <v>Medio</v>
      </c>
      <c r="N85" s="29">
        <v>59.51</v>
      </c>
      <c r="O85" s="32">
        <f t="shared" si="1"/>
        <v>59.51</v>
      </c>
      <c r="P85" s="33">
        <f t="shared" si="2"/>
        <v>7.68</v>
      </c>
      <c r="Q85" s="34">
        <f t="shared" si="3"/>
        <v>0.99669967</v>
      </c>
      <c r="R85" s="35" t="str">
        <f t="shared" si="4"/>
        <v>Medio</v>
      </c>
      <c r="S85" s="35" t="str">
        <f>IF(O85="","",IF(O85&gt;AVERAGE('Base de datos limpia'!$O$2:$O$8001),"Alto","Normal"))
</f>
        <v>Normal</v>
      </c>
      <c r="T85" s="35" t="str">
        <f t="shared" si="5"/>
        <v>Gamer moderado</v>
      </c>
      <c r="U85" s="35"/>
    </row>
    <row r="86">
      <c r="A86" s="28">
        <v>85.0</v>
      </c>
      <c r="B86" s="28">
        <v>22.0</v>
      </c>
      <c r="C86" s="28" t="str">
        <f>TRIM(PROPER('Base de datos cruda'!C86))</f>
        <v>Male</v>
      </c>
      <c r="D86" s="28">
        <v>6.54</v>
      </c>
      <c r="E86" s="28">
        <v>4.17</v>
      </c>
      <c r="F86" s="28">
        <v>8.0</v>
      </c>
      <c r="G86" s="28">
        <v>62.44</v>
      </c>
      <c r="H86" s="28" t="str">
        <f>TRIM(PROPER('Base de datos cruda'!H86))</f>
        <v>Rpg</v>
      </c>
      <c r="I86" s="28">
        <v>2.36</v>
      </c>
      <c r="J86" s="28">
        <v>10.66</v>
      </c>
      <c r="K86" s="28">
        <v>264.07</v>
      </c>
      <c r="L86" s="28">
        <f>IF('Base de datos cruda'!L86&lt;0,,'Base de datos cruda'!L86)</f>
        <v>15.35</v>
      </c>
      <c r="M86" s="28" t="str">
        <f>IF(TRIM(PROPER('Base de datos cruda'!M86))="High","Alto",IF(TRIM(PROPER('Base de datos cruda'!M86))="Medium","Medio","Bajo"))</f>
        <v>Bajo</v>
      </c>
      <c r="N86" s="29">
        <v>33.85</v>
      </c>
      <c r="O86" s="32">
        <f t="shared" si="1"/>
        <v>33.85</v>
      </c>
      <c r="P86" s="33">
        <f t="shared" si="2"/>
        <v>17.2</v>
      </c>
      <c r="Q86" s="34">
        <f t="shared" si="3"/>
        <v>0.6376146789</v>
      </c>
      <c r="R86" s="35" t="str">
        <f t="shared" si="4"/>
        <v>Bajo</v>
      </c>
      <c r="S86" s="35" t="str">
        <f>IF(O86="","",IF(O86&gt;AVERAGE('Base de datos limpia'!$O$2:$O$8001),"Alto","Normal"))
</f>
        <v>Normal</v>
      </c>
      <c r="T86" s="35" t="str">
        <f t="shared" si="5"/>
        <v>Gamer moderado</v>
      </c>
      <c r="U86" s="35"/>
    </row>
    <row r="87">
      <c r="A87" s="28">
        <v>86.0</v>
      </c>
      <c r="B87" s="28">
        <v>24.0</v>
      </c>
      <c r="C87" s="28" t="str">
        <f>TRIM(PROPER('Base de datos cruda'!C87))</f>
        <v>Female</v>
      </c>
      <c r="D87" s="28">
        <v>7.3</v>
      </c>
      <c r="E87" s="28">
        <v>7.56</v>
      </c>
      <c r="F87" s="28">
        <v>8.26</v>
      </c>
      <c r="G87" s="28">
        <v>65.58</v>
      </c>
      <c r="H87" s="28" t="str">
        <f>TRIM(PROPER('Base de datos cruda'!H87))</f>
        <v>Fps</v>
      </c>
      <c r="I87" s="28">
        <v>0.34</v>
      </c>
      <c r="J87" s="28">
        <v>13.02</v>
      </c>
      <c r="K87" s="28">
        <v>224.86</v>
      </c>
      <c r="L87" s="28">
        <f>IF('Base de datos cruda'!L87&lt;0,,'Base de datos cruda'!L87)</f>
        <v>16.81</v>
      </c>
      <c r="M87" s="28" t="str">
        <f>IF(TRIM(PROPER('Base de datos cruda'!M87))="High","Alto",IF(TRIM(PROPER('Base de datos cruda'!M87))="Medium","Medio","Bajo"))</f>
        <v>Bajo</v>
      </c>
      <c r="N87" s="29">
        <v>75.8402110315308</v>
      </c>
      <c r="O87" s="32">
        <f t="shared" si="1"/>
        <v>75.84021103</v>
      </c>
      <c r="P87" s="33">
        <f t="shared" si="2"/>
        <v>20.32</v>
      </c>
      <c r="Q87" s="34">
        <f t="shared" si="3"/>
        <v>1.035616438</v>
      </c>
      <c r="R87" s="35" t="str">
        <f t="shared" si="4"/>
        <v>Alto</v>
      </c>
      <c r="S87" s="35" t="str">
        <f>IF(O87="","",IF(O87&gt;AVERAGE('Base de datos limpia'!$O$2:$O$8001),"Alto","Normal"))
</f>
        <v>Alto</v>
      </c>
      <c r="T87" s="35" t="str">
        <f t="shared" si="5"/>
        <v>Gamer intensivo</v>
      </c>
      <c r="U87" s="35"/>
    </row>
    <row r="88">
      <c r="A88" s="28">
        <v>87.0</v>
      </c>
      <c r="B88" s="28">
        <v>22.0</v>
      </c>
      <c r="C88" s="28" t="str">
        <f>TRIM(PROPER('Base de datos cruda'!C88))</f>
        <v>Female</v>
      </c>
      <c r="D88" s="28">
        <v>1.62</v>
      </c>
      <c r="E88" s="28">
        <v>6.5</v>
      </c>
      <c r="F88" s="28">
        <v>5.33</v>
      </c>
      <c r="G88" s="28">
        <v>71.63</v>
      </c>
      <c r="H88" s="28" t="str">
        <f>TRIM(PROPER('Base de datos cruda'!H88))</f>
        <v>Fps</v>
      </c>
      <c r="I88" s="28">
        <v>0.98</v>
      </c>
      <c r="J88" s="28">
        <v>6.08</v>
      </c>
      <c r="K88" s="28">
        <v>278.13</v>
      </c>
      <c r="L88" s="28">
        <f>IF('Base de datos cruda'!L88&lt;0,,'Base de datos cruda'!L88)</f>
        <v>0.82</v>
      </c>
      <c r="M88" s="28" t="str">
        <f>IF(TRIM(PROPER('Base de datos cruda'!M88))="High","Alto",IF(TRIM(PROPER('Base de datos cruda'!M88))="Medium","Medio","Bajo"))</f>
        <v>Medio</v>
      </c>
      <c r="N88" s="29">
        <v>84.88</v>
      </c>
      <c r="O88" s="32">
        <f t="shared" si="1"/>
        <v>84.88</v>
      </c>
      <c r="P88" s="33">
        <f t="shared" si="2"/>
        <v>7.7</v>
      </c>
      <c r="Q88" s="34">
        <f t="shared" si="3"/>
        <v>4.012345679</v>
      </c>
      <c r="R88" s="35" t="str">
        <f t="shared" si="4"/>
        <v>Alto</v>
      </c>
      <c r="S88" s="35" t="str">
        <f>IF(O88="","",IF(O88&gt;AVERAGE('Base de datos limpia'!$O$2:$O$8001),"Alto","Normal"))
</f>
        <v>Alto</v>
      </c>
      <c r="T88" s="35" t="str">
        <f t="shared" si="5"/>
        <v>Gamer intensivo</v>
      </c>
      <c r="U88" s="35"/>
    </row>
    <row r="89">
      <c r="A89" s="28">
        <v>88.0</v>
      </c>
      <c r="B89" s="28">
        <v>24.0</v>
      </c>
      <c r="C89" s="28" t="str">
        <f>TRIM(PROPER('Base de datos cruda'!C89))</f>
        <v>Female</v>
      </c>
      <c r="D89" s="28">
        <v>4.34</v>
      </c>
      <c r="E89" s="28">
        <v>1.73</v>
      </c>
      <c r="F89" s="28">
        <v>8.36</v>
      </c>
      <c r="G89" s="28">
        <v>99.05</v>
      </c>
      <c r="H89" s="28" t="str">
        <f>TRIM(PROPER('Base de datos cruda'!H89))</f>
        <v>Rpg</v>
      </c>
      <c r="I89" s="28">
        <v>0.87</v>
      </c>
      <c r="J89" s="28">
        <v>9.4</v>
      </c>
      <c r="K89" s="28">
        <v>254.89</v>
      </c>
      <c r="L89" s="28">
        <f>IF('Base de datos cruda'!L89&lt;0,,'Base de datos cruda'!L89)</f>
        <v>11.83</v>
      </c>
      <c r="M89" s="28" t="str">
        <f>IF(TRIM(PROPER('Base de datos cruda'!M89))="High","Alto",IF(TRIM(PROPER('Base de datos cruda'!M89))="Medium","Medio","Bajo"))</f>
        <v>Medio</v>
      </c>
      <c r="N89" s="29">
        <v>51.42</v>
      </c>
      <c r="O89" s="32">
        <f t="shared" si="1"/>
        <v>51.42</v>
      </c>
      <c r="P89" s="33">
        <f t="shared" si="2"/>
        <v>13.74</v>
      </c>
      <c r="Q89" s="34">
        <f t="shared" si="3"/>
        <v>0.3986175115</v>
      </c>
      <c r="R89" s="35" t="str">
        <f t="shared" si="4"/>
        <v>Medio</v>
      </c>
      <c r="S89" s="35" t="str">
        <f>IF(O89="","",IF(O89&gt;AVERAGE('Base de datos limpia'!$O$2:$O$8001),"Alto","Normal"))
</f>
        <v>Normal</v>
      </c>
      <c r="T89" s="35" t="str">
        <f t="shared" si="5"/>
        <v>Gamer casual</v>
      </c>
      <c r="U89" s="35"/>
    </row>
    <row r="90">
      <c r="A90" s="28">
        <v>89.0</v>
      </c>
      <c r="B90" s="28">
        <v>23.0</v>
      </c>
      <c r="C90" s="28" t="str">
        <f>TRIM(PROPER('Base de datos cruda'!C90))</f>
        <v>Male</v>
      </c>
      <c r="D90" s="28">
        <v>5.1</v>
      </c>
      <c r="E90" s="28">
        <v>6.74</v>
      </c>
      <c r="F90" s="28">
        <v>7.27</v>
      </c>
      <c r="G90" s="28">
        <v>98.63</v>
      </c>
      <c r="H90" s="28" t="str">
        <f>TRIM(PROPER('Base de datos cruda'!H90))</f>
        <v>Fps</v>
      </c>
      <c r="I90" s="28">
        <v>2.56</v>
      </c>
      <c r="J90" s="28">
        <v>8.29</v>
      </c>
      <c r="K90" s="28">
        <v>268.77</v>
      </c>
      <c r="L90" s="28">
        <f>IF('Base de datos cruda'!L90&lt;0,,'Base de datos cruda'!L90)</f>
        <v>13.05</v>
      </c>
      <c r="M90" s="28" t="str">
        <f>IF(TRIM(PROPER('Base de datos cruda'!M90))="High","Alto",IF(TRIM(PROPER('Base de datos cruda'!M90))="Medium","Medio","Bajo"))</f>
        <v>Bajo</v>
      </c>
      <c r="N90" s="29">
        <v>70.14</v>
      </c>
      <c r="O90" s="32">
        <f t="shared" si="1"/>
        <v>70.14</v>
      </c>
      <c r="P90" s="33">
        <f t="shared" si="2"/>
        <v>13.39</v>
      </c>
      <c r="Q90" s="34">
        <f t="shared" si="3"/>
        <v>1.321568627</v>
      </c>
      <c r="R90" s="35" t="str">
        <f t="shared" si="4"/>
        <v>Alto</v>
      </c>
      <c r="S90" s="35" t="str">
        <f>IF(O90="","",IF(O90&gt;AVERAGE('Base de datos limpia'!$O$2:$O$8001),"Alto","Normal"))
</f>
        <v>Alto</v>
      </c>
      <c r="T90" s="35" t="str">
        <f t="shared" si="5"/>
        <v>Gamer intensivo</v>
      </c>
      <c r="U90" s="35"/>
    </row>
    <row r="91">
      <c r="A91" s="28">
        <v>90.0</v>
      </c>
      <c r="B91" s="28">
        <v>17.0</v>
      </c>
      <c r="C91" s="28" t="str">
        <f>TRIM(PROPER('Base de datos cruda'!C91))</f>
        <v>Male</v>
      </c>
      <c r="D91" s="28">
        <v>4.17</v>
      </c>
      <c r="E91" s="28">
        <v>5.29</v>
      </c>
      <c r="F91" s="28">
        <v>5.45</v>
      </c>
      <c r="G91" s="28">
        <v>93.11</v>
      </c>
      <c r="H91" s="28" t="str">
        <f>TRIM(PROPER('Base de datos cruda'!H91))</f>
        <v>Fps</v>
      </c>
      <c r="I91" s="28">
        <v>3.39</v>
      </c>
      <c r="J91" s="28">
        <v>7.0</v>
      </c>
      <c r="K91" s="28">
        <v>265.17</v>
      </c>
      <c r="L91" s="28">
        <f>IF('Base de datos cruda'!L91&lt;0,,'Base de datos cruda'!L91)</f>
        <v>8.64</v>
      </c>
      <c r="M91" s="28" t="str">
        <f>IF(TRIM(PROPER('Base de datos cruda'!M91))="High","Alto",IF(TRIM(PROPER('Base de datos cruda'!M91))="Medium","Medio","Bajo"))</f>
        <v>Medio</v>
      </c>
      <c r="N91" s="29">
        <v>71.42</v>
      </c>
      <c r="O91" s="32">
        <f t="shared" si="1"/>
        <v>71.42</v>
      </c>
      <c r="P91" s="33">
        <f t="shared" si="2"/>
        <v>11.17</v>
      </c>
      <c r="Q91" s="34">
        <f t="shared" si="3"/>
        <v>1.268585132</v>
      </c>
      <c r="R91" s="35" t="str">
        <f t="shared" si="4"/>
        <v>Alto</v>
      </c>
      <c r="S91" s="35" t="str">
        <f>IF(O91="","",IF(O91&gt;AVERAGE('Base de datos limpia'!$O$2:$O$8001),"Alto","Normal"))
</f>
        <v>Alto</v>
      </c>
      <c r="T91" s="35" t="str">
        <f t="shared" si="5"/>
        <v>Gamer moderado</v>
      </c>
      <c r="U91" s="35"/>
    </row>
    <row r="92">
      <c r="A92" s="28">
        <v>91.0</v>
      </c>
      <c r="B92" s="28">
        <v>16.0</v>
      </c>
      <c r="C92" s="28" t="str">
        <f>TRIM(PROPER('Base de datos cruda'!C92))</f>
        <v>Female</v>
      </c>
      <c r="D92" s="28">
        <v>3.47</v>
      </c>
      <c r="E92" s="28">
        <v>9.41</v>
      </c>
      <c r="F92" s="28">
        <v>8.94</v>
      </c>
      <c r="G92" s="28">
        <v>69.3</v>
      </c>
      <c r="H92" s="28" t="str">
        <f>TRIM(PROPER('Base de datos cruda'!H92))</f>
        <v>Fps</v>
      </c>
      <c r="I92" s="28">
        <v>1.58</v>
      </c>
      <c r="J92" s="28">
        <v>6.11</v>
      </c>
      <c r="K92" s="28">
        <v>301.68</v>
      </c>
      <c r="L92" s="28">
        <f>IF('Base de datos cruda'!L92&lt;0,,'Base de datos cruda'!L92)</f>
        <v>10.78</v>
      </c>
      <c r="M92" s="28" t="str">
        <f>IF(TRIM(PROPER('Base de datos cruda'!M92))="High","Alto",IF(TRIM(PROPER('Base de datos cruda'!M92))="Medium","Medio","Bajo"))</f>
        <v>Medio</v>
      </c>
      <c r="N92" s="29">
        <v>108.773228256663</v>
      </c>
      <c r="O92" s="33" t="str">
        <f t="shared" si="1"/>
        <v/>
      </c>
      <c r="P92" s="33">
        <f t="shared" si="2"/>
        <v>9.58</v>
      </c>
      <c r="Q92" s="34">
        <f t="shared" si="3"/>
        <v>2.711815562</v>
      </c>
      <c r="R92" s="35" t="str">
        <f t="shared" si="4"/>
        <v>Alto</v>
      </c>
      <c r="S92" s="35" t="str">
        <f>IF(O92="","",IF(O92&gt;AVERAGE('Base de datos limpia'!$O$2:$O$8001),"Alto","Normal"))
</f>
        <v/>
      </c>
      <c r="T92" s="35" t="str">
        <f t="shared" si="5"/>
        <v>Gamer intensivo</v>
      </c>
      <c r="U92" s="35"/>
    </row>
    <row r="93">
      <c r="A93" s="28">
        <v>92.0</v>
      </c>
      <c r="B93" s="28">
        <v>22.0</v>
      </c>
      <c r="C93" s="28" t="str">
        <f>TRIM(PROPER('Base de datos cruda'!C93))</f>
        <v>Male</v>
      </c>
      <c r="D93" s="28">
        <v>1.54</v>
      </c>
      <c r="E93" s="28">
        <v>3.6</v>
      </c>
      <c r="F93" s="28">
        <v>8.75</v>
      </c>
      <c r="G93" s="28">
        <v>77.66</v>
      </c>
      <c r="H93" s="28" t="str">
        <f>TRIM(PROPER('Base de datos cruda'!H93))</f>
        <v>Casual</v>
      </c>
      <c r="I93" s="28">
        <v>0.65</v>
      </c>
      <c r="J93" s="28">
        <v>5.84</v>
      </c>
      <c r="K93" s="28">
        <v>308.79</v>
      </c>
      <c r="L93" s="28">
        <f>IF('Base de datos cruda'!L93&lt;0,,'Base de datos cruda'!L93)</f>
        <v>1.95</v>
      </c>
      <c r="M93" s="28" t="str">
        <f>IF(TRIM(PROPER('Base de datos cruda'!M93))="High","Alto",IF(TRIM(PROPER('Base de datos cruda'!M93))="Medium","Medio","Bajo"))</f>
        <v>Medio</v>
      </c>
      <c r="N93" s="29">
        <v>77.12</v>
      </c>
      <c r="O93" s="32">
        <f t="shared" si="1"/>
        <v>77.12</v>
      </c>
      <c r="P93" s="33">
        <f t="shared" si="2"/>
        <v>7.38</v>
      </c>
      <c r="Q93" s="34">
        <f t="shared" si="3"/>
        <v>2.337662338</v>
      </c>
      <c r="R93" s="35" t="str">
        <f t="shared" si="4"/>
        <v>Alto</v>
      </c>
      <c r="S93" s="35" t="str">
        <f>IF(O93="","",IF(O93&gt;AVERAGE('Base de datos limpia'!$O$2:$O$8001),"Alto","Normal"))
</f>
        <v>Alto</v>
      </c>
      <c r="T93" s="35" t="str">
        <f t="shared" si="5"/>
        <v>Gamer moderado</v>
      </c>
      <c r="U93" s="35"/>
    </row>
    <row r="94">
      <c r="A94" s="28">
        <v>93.0</v>
      </c>
      <c r="B94" s="28">
        <v>22.0</v>
      </c>
      <c r="C94" s="28" t="str">
        <f>TRIM(PROPER('Base de datos cruda'!C94))</f>
        <v>Female</v>
      </c>
      <c r="D94" s="28">
        <v>3.91</v>
      </c>
      <c r="E94" s="28">
        <v>7.54</v>
      </c>
      <c r="F94" s="28">
        <v>6.87</v>
      </c>
      <c r="G94" s="28">
        <v>77.59</v>
      </c>
      <c r="H94" s="28" t="str">
        <f>TRIM(PROPER('Base de datos cruda'!H94))</f>
        <v>Fps</v>
      </c>
      <c r="I94" s="28">
        <v>3.99</v>
      </c>
      <c r="J94" s="28">
        <v>7.5</v>
      </c>
      <c r="K94" s="28">
        <v>266.55</v>
      </c>
      <c r="L94" s="28">
        <f>IF('Base de datos cruda'!L94&lt;0,,'Base de datos cruda'!L94)</f>
        <v>6.16</v>
      </c>
      <c r="M94" s="28" t="str">
        <f>IF(TRIM(PROPER('Base de datos cruda'!M94))="High","Alto",IF(TRIM(PROPER('Base de datos cruda'!M94))="Medium","Medio","Bajo"))</f>
        <v>Medio</v>
      </c>
      <c r="N94" s="29">
        <v>83.85</v>
      </c>
      <c r="O94" s="32">
        <f t="shared" si="1"/>
        <v>83.85</v>
      </c>
      <c r="P94" s="33">
        <f t="shared" si="2"/>
        <v>11.41</v>
      </c>
      <c r="Q94" s="34">
        <f t="shared" si="3"/>
        <v>1.928388747</v>
      </c>
      <c r="R94" s="35" t="str">
        <f t="shared" si="4"/>
        <v>Alto</v>
      </c>
      <c r="S94" s="35" t="str">
        <f>IF(O94="","",IF(O94&gt;AVERAGE('Base de datos limpia'!$O$2:$O$8001),"Alto","Normal"))
</f>
        <v>Alto</v>
      </c>
      <c r="T94" s="35" t="str">
        <f t="shared" si="5"/>
        <v>Gamer intensivo</v>
      </c>
      <c r="U94" s="35"/>
    </row>
    <row r="95">
      <c r="A95" s="28">
        <v>94.0</v>
      </c>
      <c r="B95" s="28">
        <v>23.0</v>
      </c>
      <c r="C95" s="28" t="str">
        <f>TRIM(PROPER('Base de datos cruda'!C95))</f>
        <v>Male</v>
      </c>
      <c r="D95" s="28">
        <v>3.21</v>
      </c>
      <c r="E95" s="28">
        <v>7.58</v>
      </c>
      <c r="F95" s="28">
        <v>8.22</v>
      </c>
      <c r="G95" s="28">
        <v>75.48</v>
      </c>
      <c r="H95" s="28" t="str">
        <f>TRIM(PROPER('Base de datos cruda'!H95))</f>
        <v>Fps</v>
      </c>
      <c r="I95" s="28">
        <v>4.29</v>
      </c>
      <c r="J95" s="28">
        <v>6.57</v>
      </c>
      <c r="K95" s="28">
        <v>273.69</v>
      </c>
      <c r="L95" s="28">
        <f>IF('Base de datos cruda'!L95&lt;0,,'Base de datos cruda'!L95)</f>
        <v>8.27</v>
      </c>
      <c r="M95" s="28" t="str">
        <f>IF(TRIM(PROPER('Base de datos cruda'!M95))="High","Alto",IF(TRIM(PROPER('Base de datos cruda'!M95))="Medium","Medio","Bajo"))</f>
        <v>Medio</v>
      </c>
      <c r="N95" s="29">
        <v>87.4</v>
      </c>
      <c r="O95" s="32">
        <f t="shared" si="1"/>
        <v>87.4</v>
      </c>
      <c r="P95" s="33">
        <f t="shared" si="2"/>
        <v>9.78</v>
      </c>
      <c r="Q95" s="34">
        <f t="shared" si="3"/>
        <v>2.361370717</v>
      </c>
      <c r="R95" s="35" t="str">
        <f t="shared" si="4"/>
        <v>Alto</v>
      </c>
      <c r="S95" s="35" t="str">
        <f>IF(O95="","",IF(O95&gt;AVERAGE('Base de datos limpia'!$O$2:$O$8001),"Alto","Normal"))
</f>
        <v>Alto</v>
      </c>
      <c r="T95" s="35" t="str">
        <f t="shared" si="5"/>
        <v>Gamer intensivo</v>
      </c>
      <c r="U95" s="35"/>
    </row>
    <row r="96">
      <c r="A96" s="28">
        <v>95.0</v>
      </c>
      <c r="B96" s="28">
        <v>20.0</v>
      </c>
      <c r="C96" s="28" t="str">
        <f>TRIM(PROPER('Base de datos cruda'!C96))</f>
        <v>Male</v>
      </c>
      <c r="D96" s="28">
        <v>6.36</v>
      </c>
      <c r="E96" s="28">
        <v>2.99</v>
      </c>
      <c r="F96" s="28">
        <v>5.31</v>
      </c>
      <c r="G96" s="28">
        <v>61.8</v>
      </c>
      <c r="H96" s="28" t="str">
        <f>TRIM(PROPER('Base de datos cruda'!H96))</f>
        <v>Fps</v>
      </c>
      <c r="I96" s="28">
        <v>1.38</v>
      </c>
      <c r="J96" s="28">
        <v>7.86</v>
      </c>
      <c r="K96" s="28">
        <v>239.22</v>
      </c>
      <c r="L96" s="28">
        <f>IF('Base de datos cruda'!L96&lt;0,,'Base de datos cruda'!L96)</f>
        <v>12.11</v>
      </c>
      <c r="M96" s="28" t="str">
        <f>IF(TRIM(PROPER('Base de datos cruda'!M96))="High","Alto",IF(TRIM(PROPER('Base de datos cruda'!M96))="Medium","Medio","Bajo"))</f>
        <v>Bajo</v>
      </c>
      <c r="N96" s="29">
        <v>28.37</v>
      </c>
      <c r="O96" s="32">
        <f t="shared" si="1"/>
        <v>28.37</v>
      </c>
      <c r="P96" s="33">
        <f t="shared" si="2"/>
        <v>14.22</v>
      </c>
      <c r="Q96" s="34">
        <f t="shared" si="3"/>
        <v>0.4701257862</v>
      </c>
      <c r="R96" s="35" t="str">
        <f t="shared" si="4"/>
        <v>Bajo</v>
      </c>
      <c r="S96" s="35" t="str">
        <f>IF(O96="","",IF(O96&gt;AVERAGE('Base de datos limpia'!$O$2:$O$8001),"Alto","Normal"))
</f>
        <v>Normal</v>
      </c>
      <c r="T96" s="35" t="str">
        <f t="shared" si="5"/>
        <v>Gamer casual</v>
      </c>
      <c r="U96" s="35"/>
    </row>
    <row r="97">
      <c r="A97" s="28">
        <v>96.0</v>
      </c>
      <c r="B97" s="28">
        <v>18.0</v>
      </c>
      <c r="C97" s="28" t="str">
        <f>TRIM(PROPER('Base de datos cruda'!C97))</f>
        <v>Male</v>
      </c>
      <c r="D97" s="28">
        <v>6.11</v>
      </c>
      <c r="E97" s="28">
        <v>9.13</v>
      </c>
      <c r="F97" s="28">
        <v>6.08</v>
      </c>
      <c r="G97" s="28">
        <v>81.38</v>
      </c>
      <c r="H97" s="28" t="str">
        <f>TRIM(PROPER('Base de datos cruda'!H97))</f>
        <v>Casual</v>
      </c>
      <c r="I97" s="28">
        <v>2.1</v>
      </c>
      <c r="J97" s="28">
        <v>10.48</v>
      </c>
      <c r="K97" s="28">
        <v>226.04</v>
      </c>
      <c r="L97" s="28">
        <f>IF('Base de datos cruda'!L97&lt;0,,'Base de datos cruda'!L97)</f>
        <v>16.35</v>
      </c>
      <c r="M97" s="28" t="str">
        <f>IF(TRIM(PROPER('Base de datos cruda'!M97))="High","Alto",IF(TRIM(PROPER('Base de datos cruda'!M97))="Medium","Medio","Bajo"))</f>
        <v>Bajo</v>
      </c>
      <c r="N97" s="29">
        <v>89.8699436673395</v>
      </c>
      <c r="O97" s="32">
        <f t="shared" si="1"/>
        <v>89.86994367</v>
      </c>
      <c r="P97" s="33">
        <f t="shared" si="2"/>
        <v>16.59</v>
      </c>
      <c r="Q97" s="34">
        <f t="shared" si="3"/>
        <v>1.494271686</v>
      </c>
      <c r="R97" s="35" t="str">
        <f t="shared" si="4"/>
        <v>Alto</v>
      </c>
      <c r="S97" s="35" t="str">
        <f>IF(O97="","",IF(O97&gt;AVERAGE('Base de datos limpia'!$O$2:$O$8001),"Alto","Normal"))
</f>
        <v>Alto</v>
      </c>
      <c r="T97" s="35" t="str">
        <f t="shared" si="5"/>
        <v>Gamer intensivo</v>
      </c>
      <c r="U97" s="35"/>
    </row>
    <row r="98">
      <c r="A98" s="28">
        <v>97.0</v>
      </c>
      <c r="B98" s="28">
        <v>23.0</v>
      </c>
      <c r="C98" s="28" t="str">
        <f>TRIM(PROPER('Base de datos cruda'!C98))</f>
        <v>Male</v>
      </c>
      <c r="D98" s="28">
        <v>1.07</v>
      </c>
      <c r="E98" s="28">
        <v>5.42</v>
      </c>
      <c r="F98" s="28">
        <v>4.92</v>
      </c>
      <c r="G98" s="28">
        <v>62.91</v>
      </c>
      <c r="H98" s="28" t="str">
        <f>TRIM(PROPER('Base de datos cruda'!H98))</f>
        <v>Casual</v>
      </c>
      <c r="I98" s="28">
        <v>0.41</v>
      </c>
      <c r="J98" s="28">
        <v>5.7</v>
      </c>
      <c r="K98" s="28">
        <v>309.94</v>
      </c>
      <c r="L98" s="28">
        <f>IF('Base de datos cruda'!L98&lt;0,,'Base de datos cruda'!L98)</f>
        <v>3.6</v>
      </c>
      <c r="M98" s="28" t="str">
        <f>IF(TRIM(PROPER('Base de datos cruda'!M98))="High","Alto",IF(TRIM(PROPER('Base de datos cruda'!M98))="Medium","Medio","Bajo"))</f>
        <v>Medio</v>
      </c>
      <c r="N98" s="29">
        <v>61.04</v>
      </c>
      <c r="O98" s="32">
        <f t="shared" si="1"/>
        <v>61.04</v>
      </c>
      <c r="P98" s="33">
        <f t="shared" si="2"/>
        <v>6.77</v>
      </c>
      <c r="Q98" s="34">
        <f t="shared" si="3"/>
        <v>5.065420561</v>
      </c>
      <c r="R98" s="35" t="str">
        <f t="shared" si="4"/>
        <v>Medio</v>
      </c>
      <c r="S98" s="35" t="str">
        <f>IF(O98="","",IF(O98&gt;AVERAGE('Base de datos limpia'!$O$2:$O$8001),"Alto","Normal"))
</f>
        <v>Normal</v>
      </c>
      <c r="T98" s="35" t="str">
        <f t="shared" si="5"/>
        <v>Gamer moderado</v>
      </c>
      <c r="U98" s="35"/>
    </row>
    <row r="99">
      <c r="A99" s="28">
        <v>98.0</v>
      </c>
      <c r="B99" s="28">
        <v>21.0</v>
      </c>
      <c r="C99" s="28" t="str">
        <f>TRIM(PROPER('Base de datos cruda'!C99))</f>
        <v>Female</v>
      </c>
      <c r="D99" s="28">
        <v>0.71</v>
      </c>
      <c r="E99" s="28">
        <v>7.11</v>
      </c>
      <c r="F99" s="28">
        <v>6.6</v>
      </c>
      <c r="G99" s="28">
        <v>92.08</v>
      </c>
      <c r="H99" s="28" t="str">
        <f>TRIM(PROPER('Base de datos cruda'!H99))</f>
        <v>Casual</v>
      </c>
      <c r="I99" s="28">
        <v>1.14</v>
      </c>
      <c r="J99" s="28">
        <v>2.69</v>
      </c>
      <c r="K99" s="28">
        <v>318.42</v>
      </c>
      <c r="L99" s="28">
        <f>IF('Base de datos cruda'!L99&lt;0,,'Base de datos cruda'!L99)</f>
        <v>5.13</v>
      </c>
      <c r="M99" s="28" t="str">
        <f>IF(TRIM(PROPER('Base de datos cruda'!M99))="High","Alto",IF(TRIM(PROPER('Base de datos cruda'!M99))="Medium","Medio","Bajo"))</f>
        <v>Medio</v>
      </c>
      <c r="N99" s="29">
        <v>96.03</v>
      </c>
      <c r="O99" s="32">
        <f t="shared" si="1"/>
        <v>96.03</v>
      </c>
      <c r="P99" s="33">
        <f t="shared" si="2"/>
        <v>3.4</v>
      </c>
      <c r="Q99" s="34">
        <f t="shared" si="3"/>
        <v>10.01408451</v>
      </c>
      <c r="R99" s="35" t="str">
        <f t="shared" si="4"/>
        <v>Alto</v>
      </c>
      <c r="S99" s="35" t="str">
        <f>IF(O99="","",IF(O99&gt;AVERAGE('Base de datos limpia'!$O$2:$O$8001),"Alto","Normal"))
</f>
        <v>Alto</v>
      </c>
      <c r="T99" s="35" t="str">
        <f t="shared" si="5"/>
        <v>Gamer intensivo</v>
      </c>
      <c r="U99" s="35"/>
    </row>
    <row r="100">
      <c r="A100" s="28">
        <v>99.0</v>
      </c>
      <c r="B100" s="28">
        <v>18.0</v>
      </c>
      <c r="C100" s="28" t="str">
        <f>TRIM(PROPER('Base de datos cruda'!C100))</f>
        <v>Male</v>
      </c>
      <c r="D100" s="28">
        <v>7.27</v>
      </c>
      <c r="E100" s="28">
        <v>2.31</v>
      </c>
      <c r="F100" s="28">
        <v>6.48</v>
      </c>
      <c r="G100" s="28">
        <v>87.65</v>
      </c>
      <c r="H100" s="28" t="str">
        <f>TRIM(PROPER('Base de datos cruda'!H100))</f>
        <v>Rpg</v>
      </c>
      <c r="I100" s="28">
        <v>3.84</v>
      </c>
      <c r="J100" s="28">
        <v>12.07</v>
      </c>
      <c r="K100" s="28">
        <v>223.09</v>
      </c>
      <c r="L100" s="28">
        <f>IF('Base de datos cruda'!L100&lt;0,,'Base de datos cruda'!L100)</f>
        <v>15.5</v>
      </c>
      <c r="M100" s="28" t="str">
        <f>IF(TRIM(PROPER('Base de datos cruda'!M100))="High","Alto",IF(TRIM(PROPER('Base de datos cruda'!M100))="Medium","Medio","Bajo"))</f>
        <v>Bajo</v>
      </c>
      <c r="N100" s="29">
        <v>26.04</v>
      </c>
      <c r="O100" s="32">
        <f t="shared" si="1"/>
        <v>26.04</v>
      </c>
      <c r="P100" s="33">
        <f t="shared" si="2"/>
        <v>19.34</v>
      </c>
      <c r="Q100" s="34">
        <f t="shared" si="3"/>
        <v>0.3177441541</v>
      </c>
      <c r="R100" s="35" t="str">
        <f t="shared" si="4"/>
        <v>Bajo</v>
      </c>
      <c r="S100" s="35" t="str">
        <f>IF(O100="","",IF(O100&gt;AVERAGE('Base de datos limpia'!$O$2:$O$8001),"Alto","Normal"))
</f>
        <v>Normal</v>
      </c>
      <c r="T100" s="35" t="str">
        <f t="shared" si="5"/>
        <v>Gamer casual</v>
      </c>
      <c r="U100" s="35"/>
    </row>
    <row r="101">
      <c r="A101" s="28">
        <v>100.0</v>
      </c>
      <c r="B101" s="28">
        <v>16.0</v>
      </c>
      <c r="C101" s="28" t="str">
        <f>TRIM(PROPER('Base de datos cruda'!C101))</f>
        <v>Male</v>
      </c>
      <c r="D101" s="28">
        <v>4.28</v>
      </c>
      <c r="E101" s="28">
        <v>3.32</v>
      </c>
      <c r="F101" s="28">
        <v>5.06</v>
      </c>
      <c r="G101" s="28">
        <v>74.11</v>
      </c>
      <c r="H101" s="28" t="str">
        <f>TRIM(PROPER('Base de datos cruda'!H101))</f>
        <v>Rpg</v>
      </c>
      <c r="I101" s="28">
        <v>1.83</v>
      </c>
      <c r="J101" s="28">
        <v>9.68</v>
      </c>
      <c r="K101" s="28">
        <v>253.12</v>
      </c>
      <c r="L101" s="28">
        <f>IF('Base de datos cruda'!L101&lt;0,,'Base de datos cruda'!L101)</f>
        <v>11.55</v>
      </c>
      <c r="M101" s="28" t="str">
        <f>IF(TRIM(PROPER('Base de datos cruda'!M101))="High","Alto",IF(TRIM(PROPER('Base de datos cruda'!M101))="Medium","Medio","Bajo"))</f>
        <v>Medio</v>
      </c>
      <c r="N101" s="29">
        <v>40.98</v>
      </c>
      <c r="O101" s="32">
        <f t="shared" si="1"/>
        <v>40.98</v>
      </c>
      <c r="P101" s="33">
        <f t="shared" si="2"/>
        <v>13.96</v>
      </c>
      <c r="Q101" s="34">
        <f t="shared" si="3"/>
        <v>0.7757009346</v>
      </c>
      <c r="R101" s="35" t="str">
        <f t="shared" si="4"/>
        <v>Bajo</v>
      </c>
      <c r="S101" s="35" t="str">
        <f>IF(O101="","",IF(O101&gt;AVERAGE('Base de datos limpia'!$O$2:$O$8001),"Alto","Normal"))
</f>
        <v>Normal</v>
      </c>
      <c r="T101" s="35" t="str">
        <f t="shared" si="5"/>
        <v>Gamer moderado</v>
      </c>
      <c r="U101" s="35"/>
    </row>
    <row r="102">
      <c r="A102" s="28">
        <v>101.0</v>
      </c>
      <c r="B102" s="28">
        <v>18.0</v>
      </c>
      <c r="C102" s="28" t="str">
        <f>TRIM(PROPER('Base de datos cruda'!C102))</f>
        <v>Male</v>
      </c>
      <c r="D102" s="28">
        <v>6.86</v>
      </c>
      <c r="E102" s="28">
        <v>6.27</v>
      </c>
      <c r="F102" s="28">
        <v>7.36</v>
      </c>
      <c r="G102" s="28">
        <v>85.89</v>
      </c>
      <c r="H102" s="28" t="str">
        <f>TRIM(PROPER('Base de datos cruda'!H102))</f>
        <v>Rpg</v>
      </c>
      <c r="I102" s="28">
        <v>3.02</v>
      </c>
      <c r="J102" s="28">
        <v>8.73</v>
      </c>
      <c r="K102" s="28">
        <v>228.57</v>
      </c>
      <c r="L102" s="28">
        <f>IF('Base de datos cruda'!L102&lt;0,,'Base de datos cruda'!L102)</f>
        <v>10.69</v>
      </c>
      <c r="M102" s="28" t="str">
        <f>IF(TRIM(PROPER('Base de datos cruda'!M102))="High","Alto",IF(TRIM(PROPER('Base de datos cruda'!M102))="Medium","Medio","Bajo"))</f>
        <v>Bajo</v>
      </c>
      <c r="N102" s="29">
        <v>50.57</v>
      </c>
      <c r="O102" s="32">
        <f t="shared" si="1"/>
        <v>50.57</v>
      </c>
      <c r="P102" s="33">
        <f t="shared" si="2"/>
        <v>15.59</v>
      </c>
      <c r="Q102" s="34">
        <f t="shared" si="3"/>
        <v>0.9139941691</v>
      </c>
      <c r="R102" s="35" t="str">
        <f t="shared" si="4"/>
        <v>Medio</v>
      </c>
      <c r="S102" s="35" t="str">
        <f>IF(O102="","",IF(O102&gt;AVERAGE('Base de datos limpia'!$O$2:$O$8001),"Alto","Normal"))
</f>
        <v>Normal</v>
      </c>
      <c r="T102" s="35" t="str">
        <f t="shared" si="5"/>
        <v>Gamer intensivo</v>
      </c>
      <c r="U102" s="35"/>
    </row>
    <row r="103">
      <c r="A103" s="28">
        <v>102.0</v>
      </c>
      <c r="B103" s="28">
        <v>20.0</v>
      </c>
      <c r="C103" s="28" t="str">
        <f>TRIM(PROPER('Base de datos cruda'!C103))</f>
        <v>Female</v>
      </c>
      <c r="D103" s="28">
        <v>0.47</v>
      </c>
      <c r="E103" s="28">
        <v>3.87</v>
      </c>
      <c r="F103" s="28">
        <v>4.59</v>
      </c>
      <c r="G103" s="28">
        <v>69.32</v>
      </c>
      <c r="H103" s="28" t="str">
        <f>TRIM(PROPER('Base de datos cruda'!H103))</f>
        <v>Rpg</v>
      </c>
      <c r="I103" s="28">
        <v>4.73</v>
      </c>
      <c r="J103" s="28">
        <v>3.73</v>
      </c>
      <c r="K103" s="28">
        <v>324.33</v>
      </c>
      <c r="L103" s="28">
        <f>IF('Base de datos cruda'!L103&lt;0,,'Base de datos cruda'!L103)</f>
        <v>2.46</v>
      </c>
      <c r="M103" s="28" t="str">
        <f>IF(TRIM(PROPER('Base de datos cruda'!M103))="High","Alto",IF(TRIM(PROPER('Base de datos cruda'!M103))="Medium","Medio","Bajo"))</f>
        <v>Medio</v>
      </c>
      <c r="N103" s="29">
        <v>60.64</v>
      </c>
      <c r="O103" s="32">
        <f t="shared" si="1"/>
        <v>60.64</v>
      </c>
      <c r="P103" s="33">
        <f t="shared" si="2"/>
        <v>4.2</v>
      </c>
      <c r="Q103" s="34">
        <f t="shared" si="3"/>
        <v>8.234042553</v>
      </c>
      <c r="R103" s="35" t="str">
        <f t="shared" si="4"/>
        <v>Medio</v>
      </c>
      <c r="S103" s="35" t="str">
        <f>IF(O103="","",IF(O103&gt;AVERAGE('Base de datos limpia'!$O$2:$O$8001),"Alto","Normal"))
</f>
        <v>Normal</v>
      </c>
      <c r="T103" s="35" t="str">
        <f t="shared" si="5"/>
        <v>Gamer moderado</v>
      </c>
      <c r="U103" s="35"/>
    </row>
    <row r="104">
      <c r="A104" s="28">
        <v>103.0</v>
      </c>
      <c r="B104" s="28">
        <v>18.0</v>
      </c>
      <c r="C104" s="28" t="str">
        <f>TRIM(PROPER('Base de datos cruda'!C104))</f>
        <v>Male</v>
      </c>
      <c r="D104" s="28">
        <v>4.21</v>
      </c>
      <c r="E104" s="28">
        <v>5.5</v>
      </c>
      <c r="F104" s="28">
        <v>4.31</v>
      </c>
      <c r="G104" s="28">
        <v>70.61</v>
      </c>
      <c r="H104" s="28" t="str">
        <f>TRIM(PROPER('Base de datos cruda'!H104))</f>
        <v>Fps</v>
      </c>
      <c r="I104" s="28">
        <v>3.62</v>
      </c>
      <c r="J104" s="28">
        <v>9.59</v>
      </c>
      <c r="K104" s="28">
        <v>277.51</v>
      </c>
      <c r="L104" s="28">
        <f>IF('Base de datos cruda'!L104&lt;0,,'Base de datos cruda'!L104)</f>
        <v>11.26</v>
      </c>
      <c r="M104" s="28" t="str">
        <f>IF(TRIM(PROPER('Base de datos cruda'!M104))="High","Alto",IF(TRIM(PROPER('Base de datos cruda'!M104))="Medium","Medio","Bajo"))</f>
        <v>Medio</v>
      </c>
      <c r="N104" s="29">
        <v>52.38</v>
      </c>
      <c r="O104" s="32">
        <f t="shared" si="1"/>
        <v>52.38</v>
      </c>
      <c r="P104" s="33">
        <f t="shared" si="2"/>
        <v>13.8</v>
      </c>
      <c r="Q104" s="34">
        <f t="shared" si="3"/>
        <v>1.306413302</v>
      </c>
      <c r="R104" s="35" t="str">
        <f t="shared" si="4"/>
        <v>Medio</v>
      </c>
      <c r="S104" s="35" t="str">
        <f>IF(O104="","",IF(O104&gt;AVERAGE('Base de datos limpia'!$O$2:$O$8001),"Alto","Normal"))
</f>
        <v>Normal</v>
      </c>
      <c r="T104" s="35" t="str">
        <f t="shared" si="5"/>
        <v>Gamer moderado</v>
      </c>
      <c r="U104" s="35"/>
    </row>
    <row r="105">
      <c r="A105" s="28">
        <v>104.0</v>
      </c>
      <c r="B105" s="28">
        <v>16.0</v>
      </c>
      <c r="C105" s="28" t="str">
        <f>TRIM(PROPER('Base de datos cruda'!C105))</f>
        <v>Female</v>
      </c>
      <c r="D105" s="28">
        <v>4.32</v>
      </c>
      <c r="E105" s="28">
        <v>4.37</v>
      </c>
      <c r="F105" s="28">
        <v>5.92</v>
      </c>
      <c r="G105" s="28">
        <v>72.57</v>
      </c>
      <c r="H105" s="28" t="str">
        <f>TRIM(PROPER('Base de datos cruda'!H105))</f>
        <v>Rpg</v>
      </c>
      <c r="I105" s="28">
        <v>2.27</v>
      </c>
      <c r="J105" s="28">
        <v>7.76</v>
      </c>
      <c r="K105" s="28">
        <v>270.31</v>
      </c>
      <c r="L105" s="28">
        <f>IF('Base de datos cruda'!L105&lt;0,,'Base de datos cruda'!L105)</f>
        <v>12.78</v>
      </c>
      <c r="M105" s="28" t="str">
        <f>IF(TRIM(PROPER('Base de datos cruda'!M105))="High","Alto",IF(TRIM(PROPER('Base de datos cruda'!M105))="Medium","Medio","Bajo"))</f>
        <v>Medio</v>
      </c>
      <c r="N105" s="29">
        <v>56.97</v>
      </c>
      <c r="O105" s="32">
        <f t="shared" si="1"/>
        <v>56.97</v>
      </c>
      <c r="P105" s="33">
        <f t="shared" si="2"/>
        <v>12.08</v>
      </c>
      <c r="Q105" s="34">
        <f t="shared" si="3"/>
        <v>1.011574074</v>
      </c>
      <c r="R105" s="35" t="str">
        <f t="shared" si="4"/>
        <v>Medio</v>
      </c>
      <c r="S105" s="35" t="str">
        <f>IF(O105="","",IF(O105&gt;AVERAGE('Base de datos limpia'!$O$2:$O$8001),"Alto","Normal"))
</f>
        <v>Normal</v>
      </c>
      <c r="T105" s="35" t="str">
        <f t="shared" si="5"/>
        <v>Gamer moderado</v>
      </c>
      <c r="U105" s="35"/>
    </row>
    <row r="106">
      <c r="A106" s="28">
        <v>105.0</v>
      </c>
      <c r="B106" s="28">
        <v>20.0</v>
      </c>
      <c r="C106" s="28" t="str">
        <f>TRIM(PROPER('Base de datos cruda'!C106))</f>
        <v>Female</v>
      </c>
      <c r="D106" s="28">
        <v>6.89</v>
      </c>
      <c r="E106" s="28">
        <v>6.76</v>
      </c>
      <c r="F106" s="28">
        <v>6.05</v>
      </c>
      <c r="G106" s="28">
        <v>91.88</v>
      </c>
      <c r="H106" s="28" t="str">
        <f>TRIM(PROPER('Base de datos cruda'!H106))</f>
        <v>Fps</v>
      </c>
      <c r="I106" s="28">
        <v>1.83</v>
      </c>
      <c r="J106" s="28">
        <v>11.97</v>
      </c>
      <c r="K106" s="28">
        <v>253.74</v>
      </c>
      <c r="L106" s="28">
        <f>IF('Base de datos cruda'!L106&lt;0,,'Base de datos cruda'!L106)</f>
        <v>13.3</v>
      </c>
      <c r="M106" s="28" t="str">
        <f>IF(TRIM(PROPER('Base de datos cruda'!M106))="High","Alto",IF(TRIM(PROPER('Base de datos cruda'!M106))="Medium","Medio","Bajo"))</f>
        <v>Bajo</v>
      </c>
      <c r="N106" s="29">
        <v>55.43</v>
      </c>
      <c r="O106" s="32">
        <f t="shared" si="1"/>
        <v>55.43</v>
      </c>
      <c r="P106" s="33">
        <f t="shared" si="2"/>
        <v>18.86</v>
      </c>
      <c r="Q106" s="34">
        <f t="shared" si="3"/>
        <v>0.9811320755</v>
      </c>
      <c r="R106" s="35" t="str">
        <f t="shared" si="4"/>
        <v>Medio</v>
      </c>
      <c r="S106" s="35" t="str">
        <f>IF(O106="","",IF(O106&gt;AVERAGE('Base de datos limpia'!$O$2:$O$8001),"Alto","Normal"))
</f>
        <v>Normal</v>
      </c>
      <c r="T106" s="35" t="str">
        <f t="shared" si="5"/>
        <v>Gamer intensivo</v>
      </c>
      <c r="U106" s="35"/>
    </row>
    <row r="107">
      <c r="A107" s="28">
        <v>106.0</v>
      </c>
      <c r="B107" s="28">
        <v>22.0</v>
      </c>
      <c r="C107" s="28" t="str">
        <f>TRIM(PROPER('Base de datos cruda'!C107))</f>
        <v>Female</v>
      </c>
      <c r="D107" s="28">
        <v>0.78</v>
      </c>
      <c r="E107" s="28">
        <v>5.38</v>
      </c>
      <c r="F107" s="28">
        <v>5.6</v>
      </c>
      <c r="G107" s="28">
        <v>68.43</v>
      </c>
      <c r="H107" s="28" t="str">
        <f>TRIM(PROPER('Base de datos cruda'!H107))</f>
        <v>Casual</v>
      </c>
      <c r="I107" s="28">
        <v>0.95</v>
      </c>
      <c r="J107" s="28">
        <v>2.86</v>
      </c>
      <c r="K107" s="28">
        <v>293.75</v>
      </c>
      <c r="L107" s="28">
        <f>IF('Base de datos cruda'!L107&lt;0,,'Base de datos cruda'!L107)</f>
        <v>2.03</v>
      </c>
      <c r="M107" s="28" t="str">
        <f>IF(TRIM(PROPER('Base de datos cruda'!M107))="High","Alto",IF(TRIM(PROPER('Base de datos cruda'!M107))="Medium","Medio","Bajo"))</f>
        <v>Medio</v>
      </c>
      <c r="N107" s="29">
        <v>74.27</v>
      </c>
      <c r="O107" s="32">
        <f t="shared" si="1"/>
        <v>74.27</v>
      </c>
      <c r="P107" s="33">
        <f t="shared" si="2"/>
        <v>3.64</v>
      </c>
      <c r="Q107" s="34">
        <f t="shared" si="3"/>
        <v>6.897435897</v>
      </c>
      <c r="R107" s="35" t="str">
        <f t="shared" si="4"/>
        <v>Alto</v>
      </c>
      <c r="S107" s="35" t="str">
        <f>IF(O107="","",IF(O107&gt;AVERAGE('Base de datos limpia'!$O$2:$O$8001),"Alto","Normal"))
</f>
        <v>Alto</v>
      </c>
      <c r="T107" s="35" t="str">
        <f t="shared" si="5"/>
        <v>Gamer moderado</v>
      </c>
      <c r="U107" s="35"/>
    </row>
    <row r="108">
      <c r="A108" s="28">
        <v>107.0</v>
      </c>
      <c r="B108" s="28">
        <v>22.0</v>
      </c>
      <c r="C108" s="28" t="str">
        <f>TRIM(PROPER('Base de datos cruda'!C108))</f>
        <v>Female</v>
      </c>
      <c r="D108" s="28">
        <v>1.92</v>
      </c>
      <c r="E108" s="28">
        <v>1.04</v>
      </c>
      <c r="F108" s="28">
        <v>5.29</v>
      </c>
      <c r="G108" s="28">
        <v>82.51</v>
      </c>
      <c r="H108" s="28" t="str">
        <f>TRIM(PROPER('Base de datos cruda'!H108))</f>
        <v>Rpg</v>
      </c>
      <c r="I108" s="28">
        <v>3.78</v>
      </c>
      <c r="J108" s="28">
        <v>3.24</v>
      </c>
      <c r="K108" s="28">
        <v>294.88</v>
      </c>
      <c r="L108" s="28">
        <f>IF('Base de datos cruda'!L108&lt;0,,'Base de datos cruda'!L108)</f>
        <v>7.41</v>
      </c>
      <c r="M108" s="28" t="str">
        <f>IF(TRIM(PROPER('Base de datos cruda'!M108))="High","Alto",IF(TRIM(PROPER('Base de datos cruda'!M108))="Medium","Medio","Bajo"))</f>
        <v>Medio</v>
      </c>
      <c r="N108" s="29">
        <v>53.47</v>
      </c>
      <c r="O108" s="32">
        <f t="shared" si="1"/>
        <v>53.47</v>
      </c>
      <c r="P108" s="33">
        <f t="shared" si="2"/>
        <v>5.16</v>
      </c>
      <c r="Q108" s="34">
        <f t="shared" si="3"/>
        <v>0.5416666667</v>
      </c>
      <c r="R108" s="35" t="str">
        <f t="shared" si="4"/>
        <v>Medio</v>
      </c>
      <c r="S108" s="35" t="str">
        <f>IF(O108="","",IF(O108&gt;AVERAGE('Base de datos limpia'!$O$2:$O$8001),"Alto","Normal"))
</f>
        <v>Normal</v>
      </c>
      <c r="T108" s="35" t="str">
        <f t="shared" si="5"/>
        <v>Gamer casual</v>
      </c>
      <c r="U108" s="35"/>
    </row>
    <row r="109">
      <c r="A109" s="28">
        <v>108.0</v>
      </c>
      <c r="B109" s="28">
        <v>24.0</v>
      </c>
      <c r="C109" s="28" t="str">
        <f>TRIM(PROPER('Base de datos cruda'!C109))</f>
        <v>Female</v>
      </c>
      <c r="D109" s="28">
        <v>3.25</v>
      </c>
      <c r="E109" s="28">
        <v>6.85</v>
      </c>
      <c r="F109" s="28">
        <v>5.69</v>
      </c>
      <c r="G109" s="28">
        <v>68.02</v>
      </c>
      <c r="H109" s="28" t="str">
        <f>TRIM(PROPER('Base de datos cruda'!H109))</f>
        <v>Rpg</v>
      </c>
      <c r="I109" s="28">
        <v>0.56</v>
      </c>
      <c r="J109" s="28">
        <v>4.55</v>
      </c>
      <c r="K109" s="28">
        <v>286.6</v>
      </c>
      <c r="L109" s="28">
        <f>IF('Base de datos cruda'!L109&lt;0,,'Base de datos cruda'!L109)</f>
        <v>10.32</v>
      </c>
      <c r="M109" s="28" t="str">
        <f>IF(TRIM(PROPER('Base de datos cruda'!M109))="High","Alto",IF(TRIM(PROPER('Base de datos cruda'!M109))="Medium","Medio","Bajo"))</f>
        <v>Medio</v>
      </c>
      <c r="N109" s="29">
        <v>70.23</v>
      </c>
      <c r="O109" s="32">
        <f t="shared" si="1"/>
        <v>70.23</v>
      </c>
      <c r="P109" s="33">
        <f t="shared" si="2"/>
        <v>7.8</v>
      </c>
      <c r="Q109" s="34">
        <f t="shared" si="3"/>
        <v>2.107692308</v>
      </c>
      <c r="R109" s="35" t="str">
        <f t="shared" si="4"/>
        <v>Alto</v>
      </c>
      <c r="S109" s="35" t="str">
        <f>IF(O109="","",IF(O109&gt;AVERAGE('Base de datos limpia'!$O$2:$O$8001),"Alto","Normal"))
</f>
        <v>Alto</v>
      </c>
      <c r="T109" s="35" t="str">
        <f t="shared" si="5"/>
        <v>Gamer intensivo</v>
      </c>
      <c r="U109" s="35"/>
    </row>
    <row r="110">
      <c r="A110" s="28">
        <v>109.0</v>
      </c>
      <c r="B110" s="28">
        <v>18.0</v>
      </c>
      <c r="C110" s="28" t="str">
        <f>TRIM(PROPER('Base de datos cruda'!C110))</f>
        <v>Female</v>
      </c>
      <c r="D110" s="28">
        <v>6.93</v>
      </c>
      <c r="E110" s="28">
        <v>4.8</v>
      </c>
      <c r="F110" s="28">
        <v>4.82</v>
      </c>
      <c r="G110" s="28">
        <v>71.4</v>
      </c>
      <c r="H110" s="28" t="str">
        <f>TRIM(PROPER('Base de datos cruda'!H110))</f>
        <v>Rpg</v>
      </c>
      <c r="I110" s="28">
        <v>0.31</v>
      </c>
      <c r="J110" s="28">
        <v>12.79</v>
      </c>
      <c r="K110" s="28">
        <v>244.74</v>
      </c>
      <c r="L110" s="28">
        <f>IF('Base de datos cruda'!L110&lt;0,,'Base de datos cruda'!L110)</f>
        <v>15.12</v>
      </c>
      <c r="M110" s="28" t="str">
        <f>IF(TRIM(PROPER('Base de datos cruda'!M110))="High","Alto",IF(TRIM(PROPER('Base de datos cruda'!M110))="Medium","Medio","Bajo"))</f>
        <v>Bajo</v>
      </c>
      <c r="N110" s="29">
        <v>28.03</v>
      </c>
      <c r="O110" s="32">
        <f t="shared" si="1"/>
        <v>28.03</v>
      </c>
      <c r="P110" s="33">
        <f t="shared" si="2"/>
        <v>19.72</v>
      </c>
      <c r="Q110" s="34">
        <f t="shared" si="3"/>
        <v>0.6926406926</v>
      </c>
      <c r="R110" s="35" t="str">
        <f t="shared" si="4"/>
        <v>Bajo</v>
      </c>
      <c r="S110" s="35" t="str">
        <f>IF(O110="","",IF(O110&gt;AVERAGE('Base de datos limpia'!$O$2:$O$8001),"Alto","Normal"))
</f>
        <v>Normal</v>
      </c>
      <c r="T110" s="35" t="str">
        <f t="shared" si="5"/>
        <v>Gamer moderado</v>
      </c>
      <c r="U110" s="35"/>
    </row>
    <row r="111">
      <c r="A111" s="28">
        <v>110.0</v>
      </c>
      <c r="B111" s="28">
        <v>22.0</v>
      </c>
      <c r="C111" s="28" t="str">
        <f>TRIM(PROPER('Base de datos cruda'!C111))</f>
        <v>Male</v>
      </c>
      <c r="D111" s="28">
        <v>7.51</v>
      </c>
      <c r="E111" s="28">
        <v>4.08</v>
      </c>
      <c r="F111" s="28">
        <v>6.02</v>
      </c>
      <c r="G111" s="28">
        <v>69.42</v>
      </c>
      <c r="H111" s="28" t="str">
        <f>TRIM(PROPER('Base de datos cruda'!H111))</f>
        <v>Casual</v>
      </c>
      <c r="I111" s="28">
        <v>0.52</v>
      </c>
      <c r="J111" s="28">
        <v>9.33</v>
      </c>
      <c r="K111" s="28">
        <v>237.92</v>
      </c>
      <c r="L111" s="28">
        <f>IF('Base de datos cruda'!L111&lt;0,,'Base de datos cruda'!L111)</f>
        <v>14.56</v>
      </c>
      <c r="M111" s="28" t="str">
        <f>IF(TRIM(PROPER('Base de datos cruda'!M111))="High","Alto",IF(TRIM(PROPER('Base de datos cruda'!M111))="Medium","Medio","Bajo"))</f>
        <v>Bajo</v>
      </c>
      <c r="N111" s="29">
        <v>39.29</v>
      </c>
      <c r="O111" s="32">
        <f t="shared" si="1"/>
        <v>39.29</v>
      </c>
      <c r="P111" s="33">
        <f t="shared" si="2"/>
        <v>16.84</v>
      </c>
      <c r="Q111" s="34">
        <f t="shared" si="3"/>
        <v>0.5432756325</v>
      </c>
      <c r="R111" s="35" t="str">
        <f t="shared" si="4"/>
        <v>Bajo</v>
      </c>
      <c r="S111" s="35" t="str">
        <f>IF(O111="","",IF(O111&gt;AVERAGE('Base de datos limpia'!$O$2:$O$8001),"Alto","Normal"))
</f>
        <v>Normal</v>
      </c>
      <c r="T111" s="35" t="str">
        <f t="shared" si="5"/>
        <v>Gamer moderado</v>
      </c>
      <c r="U111" s="35"/>
    </row>
    <row r="112">
      <c r="A112" s="28">
        <v>111.0</v>
      </c>
      <c r="B112" s="28">
        <v>16.0</v>
      </c>
      <c r="C112" s="28" t="str">
        <f>TRIM(PROPER('Base de datos cruda'!C112))</f>
        <v>Male</v>
      </c>
      <c r="D112" s="28">
        <v>7.94</v>
      </c>
      <c r="E112" s="28">
        <v>1.85</v>
      </c>
      <c r="F112" s="28">
        <v>8.52</v>
      </c>
      <c r="G112" s="28">
        <v>85.8</v>
      </c>
      <c r="H112" s="28" t="str">
        <f>TRIM(PROPER('Base de datos cruda'!H112))</f>
        <v>Rpg</v>
      </c>
      <c r="I112" s="28">
        <v>1.21</v>
      </c>
      <c r="J112" s="28">
        <v>13.26</v>
      </c>
      <c r="K112" s="28">
        <v>231.96</v>
      </c>
      <c r="L112" s="28">
        <f>IF('Base de datos cruda'!L112&lt;0,,'Base de datos cruda'!L112)</f>
        <v>15.14</v>
      </c>
      <c r="M112" s="28" t="str">
        <f>IF(TRIM(PROPER('Base de datos cruda'!M112))="High","Alto",IF(TRIM(PROPER('Base de datos cruda'!M112))="Medium","Medio","Bajo"))</f>
        <v>Bajo</v>
      </c>
      <c r="N112" s="29">
        <v>25.78</v>
      </c>
      <c r="O112" s="32">
        <f t="shared" si="1"/>
        <v>25.78</v>
      </c>
      <c r="P112" s="33">
        <f t="shared" si="2"/>
        <v>21.2</v>
      </c>
      <c r="Q112" s="34">
        <f t="shared" si="3"/>
        <v>0.2329974811</v>
      </c>
      <c r="R112" s="35" t="str">
        <f t="shared" si="4"/>
        <v>Bajo</v>
      </c>
      <c r="S112" s="35" t="str">
        <f>IF(O112="","",IF(O112&gt;AVERAGE('Base de datos limpia'!$O$2:$O$8001),"Alto","Normal"))
</f>
        <v>Normal</v>
      </c>
      <c r="T112" s="35" t="str">
        <f t="shared" si="5"/>
        <v>Gamer casual</v>
      </c>
      <c r="U112" s="35"/>
    </row>
    <row r="113">
      <c r="A113" s="28">
        <v>112.0</v>
      </c>
      <c r="B113" s="28">
        <v>19.0</v>
      </c>
      <c r="C113" s="28" t="str">
        <f>TRIM(PROPER('Base de datos cruda'!C113))</f>
        <v>Male</v>
      </c>
      <c r="D113" s="28">
        <v>7.67</v>
      </c>
      <c r="E113" s="28">
        <v>2.98</v>
      </c>
      <c r="F113" s="28">
        <v>5.12</v>
      </c>
      <c r="G113" s="28">
        <v>81.07</v>
      </c>
      <c r="H113" s="28" t="str">
        <f>TRIM(PROPER('Base de datos cruda'!H113))</f>
        <v>Rpg</v>
      </c>
      <c r="I113" s="28">
        <v>3.14</v>
      </c>
      <c r="J113" s="28">
        <v>10.25</v>
      </c>
      <c r="K113" s="28">
        <v>241.15</v>
      </c>
      <c r="L113" s="28">
        <f>IF('Base de datos cruda'!L113&lt;0,,'Base de datos cruda'!L113)</f>
        <v>12.38</v>
      </c>
      <c r="M113" s="28" t="str">
        <f>IF(TRIM(PROPER('Base de datos cruda'!M113))="High","Alto",IF(TRIM(PROPER('Base de datos cruda'!M113))="Medium","Medio","Bajo"))</f>
        <v>Bajo</v>
      </c>
      <c r="N113" s="29">
        <v>19.15</v>
      </c>
      <c r="O113" s="32">
        <f t="shared" si="1"/>
        <v>19.15</v>
      </c>
      <c r="P113" s="33">
        <f t="shared" si="2"/>
        <v>17.92</v>
      </c>
      <c r="Q113" s="34">
        <f t="shared" si="3"/>
        <v>0.3885267275</v>
      </c>
      <c r="R113" s="35" t="str">
        <f t="shared" si="4"/>
        <v>Bajo</v>
      </c>
      <c r="S113" s="35" t="str">
        <f>IF(O113="","",IF(O113&gt;AVERAGE('Base de datos limpia'!$O$2:$O$8001),"Alto","Normal"))
</f>
        <v>Normal</v>
      </c>
      <c r="T113" s="35" t="str">
        <f t="shared" si="5"/>
        <v>Gamer casual</v>
      </c>
      <c r="U113" s="35"/>
    </row>
    <row r="114">
      <c r="A114" s="28">
        <v>113.0</v>
      </c>
      <c r="B114" s="28">
        <v>19.0</v>
      </c>
      <c r="C114" s="28" t="str">
        <f>TRIM(PROPER('Base de datos cruda'!C114))</f>
        <v>Female</v>
      </c>
      <c r="D114" s="28">
        <v>0.05</v>
      </c>
      <c r="E114" s="28">
        <v>3.01</v>
      </c>
      <c r="F114" s="28">
        <v>7.42</v>
      </c>
      <c r="G114" s="28">
        <v>88.85</v>
      </c>
      <c r="H114" s="28" t="str">
        <f>TRIM(PROPER('Base de datos cruda'!H114))</f>
        <v>Fps</v>
      </c>
      <c r="I114" s="28">
        <v>4.31</v>
      </c>
      <c r="J114" s="28">
        <v>1.25</v>
      </c>
      <c r="K114" s="28">
        <v>327.01</v>
      </c>
      <c r="L114" s="28" t="str">
        <f>IF('Base de datos cruda'!L114&lt;0,,'Base de datos cruda'!L114)</f>
        <v/>
      </c>
      <c r="M114" s="28" t="str">
        <f>IF(TRIM(PROPER('Base de datos cruda'!M114))="High","Alto",IF(TRIM(PROPER('Base de datos cruda'!M114))="Medium","Medio","Bajo"))</f>
        <v>Medio</v>
      </c>
      <c r="N114" s="29">
        <v>81.44</v>
      </c>
      <c r="O114" s="32">
        <f t="shared" si="1"/>
        <v>81.44</v>
      </c>
      <c r="P114" s="33">
        <f t="shared" si="2"/>
        <v>1.3</v>
      </c>
      <c r="Q114" s="34">
        <f t="shared" si="3"/>
        <v>60.2</v>
      </c>
      <c r="R114" s="35" t="str">
        <f t="shared" si="4"/>
        <v>Alto</v>
      </c>
      <c r="S114" s="35" t="str">
        <f>IF(O114="","",IF(O114&gt;AVERAGE('Base de datos limpia'!$O$2:$O$8001),"Alto","Normal"))
</f>
        <v>Alto</v>
      </c>
      <c r="T114" s="35" t="str">
        <f t="shared" si="5"/>
        <v>Gamer moderado</v>
      </c>
      <c r="U114" s="35"/>
    </row>
    <row r="115">
      <c r="A115" s="28">
        <v>114.0</v>
      </c>
      <c r="B115" s="28">
        <v>20.0</v>
      </c>
      <c r="C115" s="28" t="str">
        <f>TRIM(PROPER('Base de datos cruda'!C115))</f>
        <v>Other</v>
      </c>
      <c r="D115" s="28">
        <v>0.38</v>
      </c>
      <c r="E115" s="28">
        <v>9.42</v>
      </c>
      <c r="F115" s="28">
        <v>4.71</v>
      </c>
      <c r="G115" s="28">
        <v>68.8</v>
      </c>
      <c r="H115" s="28" t="str">
        <f>TRIM(PROPER('Base de datos cruda'!H115))</f>
        <v>Fps</v>
      </c>
      <c r="I115" s="28">
        <v>4.96</v>
      </c>
      <c r="J115" s="28">
        <v>2.58</v>
      </c>
      <c r="K115" s="28">
        <v>303.9</v>
      </c>
      <c r="L115" s="28">
        <f>IF('Base de datos cruda'!L115&lt;0,,'Base de datos cruda'!L115)</f>
        <v>0.57</v>
      </c>
      <c r="M115" s="28" t="str">
        <f>IF(TRIM(PROPER('Base de datos cruda'!M115))="High","Alto",IF(TRIM(PROPER('Base de datos cruda'!M115))="Medium","Medio","Bajo"))</f>
        <v>Alto</v>
      </c>
      <c r="N115" s="29">
        <v>100.0</v>
      </c>
      <c r="O115" s="32">
        <f t="shared" si="1"/>
        <v>100</v>
      </c>
      <c r="P115" s="33">
        <f t="shared" si="2"/>
        <v>2.96</v>
      </c>
      <c r="Q115" s="34">
        <f t="shared" si="3"/>
        <v>24.78947368</v>
      </c>
      <c r="R115" s="35" t="str">
        <f t="shared" si="4"/>
        <v>Alto</v>
      </c>
      <c r="S115" s="35" t="str">
        <f>IF(O115="","",IF(O115&gt;AVERAGE('Base de datos limpia'!$O$2:$O$8001),"Alto","Normal"))
</f>
        <v>Alto</v>
      </c>
      <c r="T115" s="35" t="str">
        <f t="shared" si="5"/>
        <v>Gamer intensivo</v>
      </c>
      <c r="U115" s="35"/>
    </row>
    <row r="116">
      <c r="A116" s="28">
        <v>115.0</v>
      </c>
      <c r="B116" s="28">
        <v>22.0</v>
      </c>
      <c r="C116" s="28" t="str">
        <f>TRIM(PROPER('Base de datos cruda'!C116))</f>
        <v>Female</v>
      </c>
      <c r="D116" s="28">
        <v>1.18</v>
      </c>
      <c r="E116" s="28">
        <v>4.89</v>
      </c>
      <c r="F116" s="28">
        <v>5.77</v>
      </c>
      <c r="G116" s="28">
        <v>60.37</v>
      </c>
      <c r="H116" s="28" t="str">
        <f>TRIM(PROPER('Base de datos cruda'!H116))</f>
        <v>Fps</v>
      </c>
      <c r="I116" s="28">
        <v>3.66</v>
      </c>
      <c r="J116" s="28">
        <v>4.71</v>
      </c>
      <c r="K116" s="28">
        <v>301.29</v>
      </c>
      <c r="L116" s="28">
        <f>IF('Base de datos cruda'!L116&lt;0,,'Base de datos cruda'!L116)</f>
        <v>8.25</v>
      </c>
      <c r="M116" s="28" t="str">
        <f>IF(TRIM(PROPER('Base de datos cruda'!M116))="High","Alto",IF(TRIM(PROPER('Base de datos cruda'!M116))="Medium","Medio","Bajo"))</f>
        <v>Medio</v>
      </c>
      <c r="N116" s="29">
        <v>87.7929048115807</v>
      </c>
      <c r="O116" s="32">
        <f t="shared" si="1"/>
        <v>87.79290481</v>
      </c>
      <c r="P116" s="33">
        <f t="shared" si="2"/>
        <v>5.89</v>
      </c>
      <c r="Q116" s="34">
        <f t="shared" si="3"/>
        <v>4.144067797</v>
      </c>
      <c r="R116" s="35" t="str">
        <f t="shared" si="4"/>
        <v>Alto</v>
      </c>
      <c r="S116" s="35" t="str">
        <f>IF(O116="","",IF(O116&gt;AVERAGE('Base de datos limpia'!$O$2:$O$8001),"Alto","Normal"))
</f>
        <v>Alto</v>
      </c>
      <c r="T116" s="35" t="str">
        <f t="shared" si="5"/>
        <v>Gamer moderado</v>
      </c>
      <c r="U116" s="35"/>
    </row>
    <row r="117">
      <c r="A117" s="28">
        <v>116.0</v>
      </c>
      <c r="B117" s="28">
        <v>22.0</v>
      </c>
      <c r="C117" s="28" t="str">
        <f>TRIM(PROPER('Base de datos cruda'!C117))</f>
        <v>Male</v>
      </c>
      <c r="D117" s="28">
        <v>2.79</v>
      </c>
      <c r="E117" s="28">
        <v>1.38</v>
      </c>
      <c r="F117" s="28">
        <v>5.61</v>
      </c>
      <c r="G117" s="28">
        <v>87.22</v>
      </c>
      <c r="H117" s="28" t="str">
        <f>TRIM(PROPER('Base de datos cruda'!H117))</f>
        <v>Fps</v>
      </c>
      <c r="I117" s="28">
        <v>0.73</v>
      </c>
      <c r="J117" s="28">
        <v>4.32</v>
      </c>
      <c r="K117" s="28">
        <v>269.57</v>
      </c>
      <c r="L117" s="28">
        <f>IF('Base de datos cruda'!L117&lt;0,,'Base de datos cruda'!L117)</f>
        <v>7.04</v>
      </c>
      <c r="M117" s="28" t="str">
        <f>IF(TRIM(PROPER('Base de datos cruda'!M117))="High","Alto",IF(TRIM(PROPER('Base de datos cruda'!M117))="Medium","Medio","Bajo"))</f>
        <v>Medio</v>
      </c>
      <c r="N117" s="29">
        <v>45.61</v>
      </c>
      <c r="O117" s="32">
        <f t="shared" si="1"/>
        <v>45.61</v>
      </c>
      <c r="P117" s="33">
        <f t="shared" si="2"/>
        <v>7.11</v>
      </c>
      <c r="Q117" s="34">
        <f t="shared" si="3"/>
        <v>0.4946236559</v>
      </c>
      <c r="R117" s="35" t="str">
        <f t="shared" si="4"/>
        <v>Bajo</v>
      </c>
      <c r="S117" s="35" t="str">
        <f>IF(O117="","",IF(O117&gt;AVERAGE('Base de datos limpia'!$O$2:$O$8001),"Alto","Normal"))
</f>
        <v>Normal</v>
      </c>
      <c r="T117" s="35" t="str">
        <f t="shared" si="5"/>
        <v>Gamer casual</v>
      </c>
      <c r="U117" s="35"/>
    </row>
    <row r="118">
      <c r="A118" s="28">
        <v>117.0</v>
      </c>
      <c r="B118" s="28">
        <v>19.0</v>
      </c>
      <c r="C118" s="28" t="str">
        <f>TRIM(PROPER('Base de datos cruda'!C118))</f>
        <v>Female</v>
      </c>
      <c r="D118" s="28">
        <v>6.64</v>
      </c>
      <c r="E118" s="28">
        <v>2.25</v>
      </c>
      <c r="F118" s="28">
        <v>8.69</v>
      </c>
      <c r="G118" s="28">
        <v>64.59</v>
      </c>
      <c r="H118" s="28" t="str">
        <f>TRIM(PROPER('Base de datos cruda'!H118))</f>
        <v>Casual</v>
      </c>
      <c r="I118" s="28">
        <v>1.39</v>
      </c>
      <c r="J118" s="28">
        <v>12.25</v>
      </c>
      <c r="K118" s="28">
        <v>250.28</v>
      </c>
      <c r="L118" s="28">
        <f>IF('Base de datos cruda'!L118&lt;0,,'Base de datos cruda'!L118)</f>
        <v>15.67</v>
      </c>
      <c r="M118" s="28" t="str">
        <f>IF(TRIM(PROPER('Base de datos cruda'!M118))="High","Alto",IF(TRIM(PROPER('Base de datos cruda'!M118))="Medium","Medio","Bajo"))</f>
        <v>Bajo</v>
      </c>
      <c r="N118" s="29">
        <v>41.8302857919189</v>
      </c>
      <c r="O118" s="32">
        <f t="shared" si="1"/>
        <v>41.83028579</v>
      </c>
      <c r="P118" s="33">
        <f t="shared" si="2"/>
        <v>18.89</v>
      </c>
      <c r="Q118" s="34">
        <f t="shared" si="3"/>
        <v>0.3388554217</v>
      </c>
      <c r="R118" s="35" t="str">
        <f t="shared" si="4"/>
        <v>Bajo</v>
      </c>
      <c r="S118" s="35" t="str">
        <f>IF(O118="","",IF(O118&gt;AVERAGE('Base de datos limpia'!$O$2:$O$8001),"Alto","Normal"))
</f>
        <v>Normal</v>
      </c>
      <c r="T118" s="35" t="str">
        <f t="shared" si="5"/>
        <v>Gamer casual</v>
      </c>
      <c r="U118" s="35"/>
    </row>
    <row r="119">
      <c r="A119" s="28">
        <v>118.0</v>
      </c>
      <c r="B119" s="28">
        <v>22.0</v>
      </c>
      <c r="C119" s="28" t="str">
        <f>TRIM(PROPER('Base de datos cruda'!C119))</f>
        <v>Male</v>
      </c>
      <c r="D119" s="28">
        <v>7.14</v>
      </c>
      <c r="E119" s="28">
        <v>1.71</v>
      </c>
      <c r="F119" s="28">
        <v>6.14</v>
      </c>
      <c r="G119" s="28">
        <v>69.85</v>
      </c>
      <c r="H119" s="28" t="str">
        <f>TRIM(PROPER('Base de datos cruda'!H119))</f>
        <v>Casual</v>
      </c>
      <c r="I119" s="28">
        <v>0.66</v>
      </c>
      <c r="J119" s="28">
        <v>12.64</v>
      </c>
      <c r="K119" s="28">
        <v>246.27</v>
      </c>
      <c r="L119" s="28">
        <f>IF('Base de datos cruda'!L119&lt;0,,'Base de datos cruda'!L119)</f>
        <v>18.34</v>
      </c>
      <c r="M119" s="28" t="str">
        <f>IF(TRIM(PROPER('Base de datos cruda'!M119))="High","Alto",IF(TRIM(PROPER('Base de datos cruda'!M119))="Medium","Medio","Bajo"))</f>
        <v>Bajo</v>
      </c>
      <c r="N119" s="29">
        <v>20.54</v>
      </c>
      <c r="O119" s="32">
        <f t="shared" si="1"/>
        <v>20.54</v>
      </c>
      <c r="P119" s="33">
        <f t="shared" si="2"/>
        <v>19.78</v>
      </c>
      <c r="Q119" s="34">
        <f t="shared" si="3"/>
        <v>0.2394957983</v>
      </c>
      <c r="R119" s="35" t="str">
        <f t="shared" si="4"/>
        <v>Bajo</v>
      </c>
      <c r="S119" s="35" t="str">
        <f>IF(O119="","",IF(O119&gt;AVERAGE('Base de datos limpia'!$O$2:$O$8001),"Alto","Normal"))
</f>
        <v>Normal</v>
      </c>
      <c r="T119" s="35" t="str">
        <f t="shared" si="5"/>
        <v>Gamer casual</v>
      </c>
      <c r="U119" s="35"/>
    </row>
    <row r="120">
      <c r="A120" s="28">
        <v>119.0</v>
      </c>
      <c r="B120" s="28">
        <v>18.0</v>
      </c>
      <c r="C120" s="28" t="str">
        <f>TRIM(PROPER('Base de datos cruda'!C120))</f>
        <v>Male</v>
      </c>
      <c r="D120" s="28">
        <v>1.49</v>
      </c>
      <c r="E120" s="28">
        <v>6.3</v>
      </c>
      <c r="F120" s="28">
        <v>7.45</v>
      </c>
      <c r="G120" s="28">
        <v>72.23</v>
      </c>
      <c r="H120" s="28" t="str">
        <f>TRIM(PROPER('Base de datos cruda'!H120))</f>
        <v>Fps</v>
      </c>
      <c r="I120" s="28">
        <v>0.58</v>
      </c>
      <c r="J120" s="28">
        <v>3.24</v>
      </c>
      <c r="K120" s="28">
        <v>289.92</v>
      </c>
      <c r="L120" s="28">
        <f>IF('Base de datos cruda'!L120&lt;0,,'Base de datos cruda'!L120)</f>
        <v>5.91</v>
      </c>
      <c r="M120" s="28" t="str">
        <f>IF(TRIM(PROPER('Base de datos cruda'!M120))="High","Alto",IF(TRIM(PROPER('Base de datos cruda'!M120))="Medium","Medio","Bajo"))</f>
        <v>Medio</v>
      </c>
      <c r="N120" s="29">
        <v>100.0</v>
      </c>
      <c r="O120" s="32">
        <f t="shared" si="1"/>
        <v>100</v>
      </c>
      <c r="P120" s="33">
        <f t="shared" si="2"/>
        <v>4.73</v>
      </c>
      <c r="Q120" s="34">
        <f t="shared" si="3"/>
        <v>4.228187919</v>
      </c>
      <c r="R120" s="35" t="str">
        <f t="shared" si="4"/>
        <v>Alto</v>
      </c>
      <c r="S120" s="35" t="str">
        <f>IF(O120="","",IF(O120&gt;AVERAGE('Base de datos limpia'!$O$2:$O$8001),"Alto","Normal"))
</f>
        <v>Alto</v>
      </c>
      <c r="T120" s="35" t="str">
        <f t="shared" si="5"/>
        <v>Gamer intensivo</v>
      </c>
      <c r="U120" s="35"/>
    </row>
    <row r="121">
      <c r="A121" s="28">
        <v>120.0</v>
      </c>
      <c r="B121" s="28">
        <v>21.0</v>
      </c>
      <c r="C121" s="28" t="str">
        <f>TRIM(PROPER('Base de datos cruda'!C121))</f>
        <v>Male</v>
      </c>
      <c r="D121" s="28">
        <v>4.96</v>
      </c>
      <c r="E121" s="28">
        <v>2.68</v>
      </c>
      <c r="F121" s="28">
        <v>7.01</v>
      </c>
      <c r="G121" s="28">
        <v>89.87</v>
      </c>
      <c r="H121" s="28" t="str">
        <f>TRIM(PROPER('Base de datos cruda'!H121))</f>
        <v>Fps</v>
      </c>
      <c r="I121" s="28">
        <v>2.84</v>
      </c>
      <c r="J121" s="28">
        <v>9.65</v>
      </c>
      <c r="K121" s="28">
        <v>256.68</v>
      </c>
      <c r="L121" s="28">
        <f>IF('Base de datos cruda'!L121&lt;0,,'Base de datos cruda'!L121)</f>
        <v>14.69</v>
      </c>
      <c r="M121" s="28" t="str">
        <f>IF(TRIM(PROPER('Base de datos cruda'!M121))="High","Alto",IF(TRIM(PROPER('Base de datos cruda'!M121))="Medium","Medio","Bajo"))</f>
        <v>Medio</v>
      </c>
      <c r="N121" s="29">
        <v>51.09</v>
      </c>
      <c r="O121" s="32">
        <f t="shared" si="1"/>
        <v>51.09</v>
      </c>
      <c r="P121" s="33">
        <f t="shared" si="2"/>
        <v>14.61</v>
      </c>
      <c r="Q121" s="34">
        <f t="shared" si="3"/>
        <v>0.5403225806</v>
      </c>
      <c r="R121" s="35" t="str">
        <f t="shared" si="4"/>
        <v>Medio</v>
      </c>
      <c r="S121" s="35" t="str">
        <f>IF(O121="","",IF(O121&gt;AVERAGE('Base de datos limpia'!$O$2:$O$8001),"Alto","Normal"))
</f>
        <v>Normal</v>
      </c>
      <c r="T121" s="35" t="str">
        <f t="shared" si="5"/>
        <v>Gamer casual</v>
      </c>
      <c r="U121" s="35"/>
    </row>
    <row r="122">
      <c r="A122" s="28">
        <v>121.0</v>
      </c>
      <c r="B122" s="28">
        <v>17.0</v>
      </c>
      <c r="C122" s="28" t="str">
        <f>TRIM(PROPER('Base de datos cruda'!C122))</f>
        <v>Male</v>
      </c>
      <c r="D122" s="28">
        <v>7.34</v>
      </c>
      <c r="E122" s="28">
        <v>5.49</v>
      </c>
      <c r="F122" s="28">
        <v>4.71</v>
      </c>
      <c r="G122" s="28">
        <v>85.04</v>
      </c>
      <c r="H122" s="28" t="str">
        <f>TRIM(PROPER('Base de datos cruda'!H122))</f>
        <v>Rpg</v>
      </c>
      <c r="I122" s="28">
        <v>4.53</v>
      </c>
      <c r="J122" s="28">
        <v>10.64</v>
      </c>
      <c r="K122" s="28">
        <v>214.37</v>
      </c>
      <c r="L122" s="28">
        <f>IF('Base de datos cruda'!L122&lt;0,,'Base de datos cruda'!L122)</f>
        <v>16.85</v>
      </c>
      <c r="M122" s="28" t="str">
        <f>IF(TRIM(PROPER('Base de datos cruda'!M122))="High","Alto",IF(TRIM(PROPER('Base de datos cruda'!M122))="Medium","Medio","Bajo"))</f>
        <v>Bajo</v>
      </c>
      <c r="N122" s="29">
        <v>39.84</v>
      </c>
      <c r="O122" s="32">
        <f t="shared" si="1"/>
        <v>39.84</v>
      </c>
      <c r="P122" s="33">
        <f t="shared" si="2"/>
        <v>17.98</v>
      </c>
      <c r="Q122" s="34">
        <f t="shared" si="3"/>
        <v>0.7479564033</v>
      </c>
      <c r="R122" s="35" t="str">
        <f t="shared" si="4"/>
        <v>Bajo</v>
      </c>
      <c r="S122" s="35" t="str">
        <f>IF(O122="","",IF(O122&gt;AVERAGE('Base de datos limpia'!$O$2:$O$8001),"Alto","Normal"))
</f>
        <v>Normal</v>
      </c>
      <c r="T122" s="35" t="str">
        <f t="shared" si="5"/>
        <v>Gamer moderado</v>
      </c>
      <c r="U122" s="35"/>
    </row>
    <row r="123">
      <c r="A123" s="28">
        <v>122.0</v>
      </c>
      <c r="B123" s="28">
        <v>24.0</v>
      </c>
      <c r="C123" s="28" t="str">
        <f>TRIM(PROPER('Base de datos cruda'!C123))</f>
        <v>Female</v>
      </c>
      <c r="D123" s="28">
        <v>3.71</v>
      </c>
      <c r="E123" s="28">
        <v>4.33</v>
      </c>
      <c r="F123" s="28">
        <v>8.7</v>
      </c>
      <c r="G123" s="28">
        <v>67.37</v>
      </c>
      <c r="H123" s="28" t="str">
        <f>TRIM(PROPER('Base de datos cruda'!H123))</f>
        <v>Rpg</v>
      </c>
      <c r="I123" s="28">
        <v>3.42</v>
      </c>
      <c r="J123" s="28">
        <v>9.62</v>
      </c>
      <c r="K123" s="28">
        <v>274.27</v>
      </c>
      <c r="L123" s="28">
        <f>IF('Base de datos cruda'!L123&lt;0,,'Base de datos cruda'!L123)</f>
        <v>10.33</v>
      </c>
      <c r="M123" s="28" t="str">
        <f>IF(TRIM(PROPER('Base de datos cruda'!M123))="High","Alto",IF(TRIM(PROPER('Base de datos cruda'!M123))="Medium","Medio","Bajo"))</f>
        <v>Medio</v>
      </c>
      <c r="N123" s="29">
        <v>61.63</v>
      </c>
      <c r="O123" s="32">
        <f t="shared" si="1"/>
        <v>61.63</v>
      </c>
      <c r="P123" s="33">
        <f t="shared" si="2"/>
        <v>13.33</v>
      </c>
      <c r="Q123" s="34">
        <f t="shared" si="3"/>
        <v>1.167115903</v>
      </c>
      <c r="R123" s="35" t="str">
        <f t="shared" si="4"/>
        <v>Medio</v>
      </c>
      <c r="S123" s="35" t="str">
        <f>IF(O123="","",IF(O123&gt;AVERAGE('Base de datos limpia'!$O$2:$O$8001),"Alto","Normal"))
</f>
        <v>Normal</v>
      </c>
      <c r="T123" s="35" t="str">
        <f t="shared" si="5"/>
        <v>Gamer moderado</v>
      </c>
      <c r="U123" s="35"/>
    </row>
    <row r="124">
      <c r="A124" s="28">
        <v>123.0</v>
      </c>
      <c r="B124" s="28">
        <v>20.0</v>
      </c>
      <c r="C124" s="28" t="str">
        <f>TRIM(PROPER('Base de datos cruda'!C124))</f>
        <v>Male</v>
      </c>
      <c r="D124" s="28">
        <v>0.83</v>
      </c>
      <c r="E124" s="28">
        <v>8.23</v>
      </c>
      <c r="F124" s="28">
        <v>5.73</v>
      </c>
      <c r="G124" s="28">
        <v>83.92</v>
      </c>
      <c r="H124" s="28" t="str">
        <f>TRIM(PROPER('Base de datos cruda'!H124))</f>
        <v>Casual</v>
      </c>
      <c r="I124" s="28">
        <v>4.0</v>
      </c>
      <c r="J124" s="28">
        <v>2.11</v>
      </c>
      <c r="K124" s="28">
        <v>301.77</v>
      </c>
      <c r="L124" s="28">
        <f>IF('Base de datos cruda'!L124&lt;0,,'Base de datos cruda'!L124)</f>
        <v>2.62</v>
      </c>
      <c r="M124" s="28" t="str">
        <f>IF(TRIM(PROPER('Base de datos cruda'!M124))="High","Alto",IF(TRIM(PROPER('Base de datos cruda'!M124))="Medium","Medio","Bajo"))</f>
        <v>Alto</v>
      </c>
      <c r="N124" s="29">
        <v>95.8073412726119</v>
      </c>
      <c r="O124" s="32">
        <f t="shared" si="1"/>
        <v>95.80734127</v>
      </c>
      <c r="P124" s="33">
        <f t="shared" si="2"/>
        <v>2.94</v>
      </c>
      <c r="Q124" s="34">
        <f t="shared" si="3"/>
        <v>9.915662651</v>
      </c>
      <c r="R124" s="35" t="str">
        <f t="shared" si="4"/>
        <v>Alto</v>
      </c>
      <c r="S124" s="35" t="str">
        <f>IF(O124="","",IF(O124&gt;AVERAGE('Base de datos limpia'!$O$2:$O$8001),"Alto","Normal"))
</f>
        <v>Alto</v>
      </c>
      <c r="T124" s="35" t="str">
        <f t="shared" si="5"/>
        <v>Gamer intensivo</v>
      </c>
      <c r="U124" s="35"/>
    </row>
    <row r="125">
      <c r="A125" s="28">
        <v>124.0</v>
      </c>
      <c r="B125" s="28">
        <v>21.0</v>
      </c>
      <c r="C125" s="28" t="str">
        <f>TRIM(PROPER('Base de datos cruda'!C125))</f>
        <v>Male</v>
      </c>
      <c r="D125" s="28">
        <v>3.66</v>
      </c>
      <c r="E125" s="28">
        <v>3.88</v>
      </c>
      <c r="F125" s="28">
        <v>4.22</v>
      </c>
      <c r="G125" s="28">
        <v>88.33</v>
      </c>
      <c r="H125" s="28" t="str">
        <f>TRIM(PROPER('Base de datos cruda'!H125))</f>
        <v>Rpg</v>
      </c>
      <c r="I125" s="28">
        <v>2.54</v>
      </c>
      <c r="J125" s="28">
        <v>7.02</v>
      </c>
      <c r="K125" s="28">
        <v>264.4</v>
      </c>
      <c r="L125" s="28">
        <f>IF('Base de datos cruda'!L125&lt;0,,'Base de datos cruda'!L125)</f>
        <v>8.88</v>
      </c>
      <c r="M125" s="28" t="str">
        <f>IF(TRIM(PROPER('Base de datos cruda'!M125))="High","Alto",IF(TRIM(PROPER('Base de datos cruda'!M125))="Medium","Medio","Bajo"))</f>
        <v>Medio</v>
      </c>
      <c r="N125" s="29">
        <v>59.43</v>
      </c>
      <c r="O125" s="32">
        <f t="shared" si="1"/>
        <v>59.43</v>
      </c>
      <c r="P125" s="33">
        <f t="shared" si="2"/>
        <v>10.68</v>
      </c>
      <c r="Q125" s="34">
        <f t="shared" si="3"/>
        <v>1.06010929</v>
      </c>
      <c r="R125" s="35" t="str">
        <f t="shared" si="4"/>
        <v>Medio</v>
      </c>
      <c r="S125" s="35" t="str">
        <f>IF(O125="","",IF(O125&gt;AVERAGE('Base de datos limpia'!$O$2:$O$8001),"Alto","Normal"))
</f>
        <v>Normal</v>
      </c>
      <c r="T125" s="35" t="str">
        <f t="shared" si="5"/>
        <v>Gamer moderado</v>
      </c>
      <c r="U125" s="35"/>
    </row>
    <row r="126">
      <c r="A126" s="28">
        <v>125.0</v>
      </c>
      <c r="B126" s="28">
        <v>19.0</v>
      </c>
      <c r="C126" s="28" t="str">
        <f>TRIM(PROPER('Base de datos cruda'!C126))</f>
        <v>Female</v>
      </c>
      <c r="D126" s="28">
        <v>3.01</v>
      </c>
      <c r="E126" s="28">
        <v>5.12</v>
      </c>
      <c r="F126" s="28">
        <v>5.5</v>
      </c>
      <c r="G126" s="28">
        <v>75.56</v>
      </c>
      <c r="H126" s="28" t="str">
        <f>TRIM(PROPER('Base de datos cruda'!H126))</f>
        <v>Casual</v>
      </c>
      <c r="I126" s="28">
        <v>2.38</v>
      </c>
      <c r="J126" s="28">
        <v>5.44</v>
      </c>
      <c r="K126" s="28">
        <v>283.63</v>
      </c>
      <c r="L126" s="28">
        <f>IF('Base de datos cruda'!L126&lt;0,,'Base de datos cruda'!L126)</f>
        <v>6.18</v>
      </c>
      <c r="M126" s="28" t="str">
        <f>IF(TRIM(PROPER('Base de datos cruda'!M126))="High","Alto",IF(TRIM(PROPER('Base de datos cruda'!M126))="Medium","Medio","Bajo"))</f>
        <v>Medio</v>
      </c>
      <c r="N126" s="29">
        <v>66.67</v>
      </c>
      <c r="O126" s="32">
        <f t="shared" si="1"/>
        <v>66.67</v>
      </c>
      <c r="P126" s="33">
        <f t="shared" si="2"/>
        <v>8.45</v>
      </c>
      <c r="Q126" s="34">
        <f t="shared" si="3"/>
        <v>1.700996678</v>
      </c>
      <c r="R126" s="35" t="str">
        <f t="shared" si="4"/>
        <v>Medio</v>
      </c>
      <c r="S126" s="35" t="str">
        <f>IF(O126="","",IF(O126&gt;AVERAGE('Base de datos limpia'!$O$2:$O$8001),"Alto","Normal"))
</f>
        <v>Alto</v>
      </c>
      <c r="T126" s="35" t="str">
        <f t="shared" si="5"/>
        <v>Gamer moderado</v>
      </c>
      <c r="U126" s="35"/>
    </row>
    <row r="127">
      <c r="A127" s="28">
        <v>126.0</v>
      </c>
      <c r="B127" s="28">
        <v>22.0</v>
      </c>
      <c r="C127" s="28" t="str">
        <f>TRIM(PROPER('Base de datos cruda'!C127))</f>
        <v>Female</v>
      </c>
      <c r="D127" s="28">
        <v>4.62</v>
      </c>
      <c r="E127" s="28">
        <v>7.49</v>
      </c>
      <c r="F127" s="28">
        <v>5.68</v>
      </c>
      <c r="G127" s="28">
        <v>69.84</v>
      </c>
      <c r="H127" s="28" t="str">
        <f>TRIM(PROPER('Base de datos cruda'!H127))</f>
        <v>Fps</v>
      </c>
      <c r="I127" s="28">
        <v>4.69</v>
      </c>
      <c r="J127" s="28">
        <v>9.25</v>
      </c>
      <c r="K127" s="28">
        <v>283.38</v>
      </c>
      <c r="L127" s="28">
        <f>IF('Base de datos cruda'!L127&lt;0,,'Base de datos cruda'!L127)</f>
        <v>13.64</v>
      </c>
      <c r="M127" s="28" t="str">
        <f>IF(TRIM(PROPER('Base de datos cruda'!M127))="High","Alto",IF(TRIM(PROPER('Base de datos cruda'!M127))="Medium","Medio","Bajo"))</f>
        <v>Alto</v>
      </c>
      <c r="N127" s="29">
        <v>70.99</v>
      </c>
      <c r="O127" s="32">
        <f t="shared" si="1"/>
        <v>70.99</v>
      </c>
      <c r="P127" s="33">
        <f t="shared" si="2"/>
        <v>13.87</v>
      </c>
      <c r="Q127" s="34">
        <f t="shared" si="3"/>
        <v>1.621212121</v>
      </c>
      <c r="R127" s="35" t="str">
        <f t="shared" si="4"/>
        <v>Alto</v>
      </c>
      <c r="S127" s="35" t="str">
        <f>IF(O127="","",IF(O127&gt;AVERAGE('Base de datos limpia'!$O$2:$O$8001),"Alto","Normal"))
</f>
        <v>Alto</v>
      </c>
      <c r="T127" s="35" t="str">
        <f t="shared" si="5"/>
        <v>Gamer intensivo</v>
      </c>
      <c r="U127" s="35"/>
    </row>
    <row r="128">
      <c r="A128" s="28">
        <v>127.0</v>
      </c>
      <c r="B128" s="28">
        <v>24.0</v>
      </c>
      <c r="C128" s="28" t="str">
        <f>TRIM(PROPER('Base de datos cruda'!C128))</f>
        <v>Female</v>
      </c>
      <c r="D128" s="28">
        <v>3.51</v>
      </c>
      <c r="E128" s="28">
        <v>4.9</v>
      </c>
      <c r="F128" s="28">
        <v>4.46</v>
      </c>
      <c r="G128" s="28">
        <v>87.16</v>
      </c>
      <c r="H128" s="28" t="str">
        <f>TRIM(PROPER('Base de datos cruda'!H128))</f>
        <v>Fps</v>
      </c>
      <c r="I128" s="28">
        <v>3.61</v>
      </c>
      <c r="J128" s="28">
        <v>5.07</v>
      </c>
      <c r="K128" s="28">
        <v>285.83</v>
      </c>
      <c r="L128" s="28">
        <f>IF('Base de datos cruda'!L128&lt;0,,'Base de datos cruda'!L128)</f>
        <v>7.41</v>
      </c>
      <c r="M128" s="28" t="str">
        <f>IF(TRIM(PROPER('Base de datos cruda'!M128))="High","Alto",IF(TRIM(PROPER('Base de datos cruda'!M128))="Medium","Medio","Bajo"))</f>
        <v>Medio</v>
      </c>
      <c r="N128" s="29">
        <v>65.6</v>
      </c>
      <c r="O128" s="32">
        <f t="shared" si="1"/>
        <v>65.6</v>
      </c>
      <c r="P128" s="33">
        <f t="shared" si="2"/>
        <v>8.58</v>
      </c>
      <c r="Q128" s="34">
        <f t="shared" si="3"/>
        <v>1.396011396</v>
      </c>
      <c r="R128" s="35" t="str">
        <f t="shared" si="4"/>
        <v>Medio</v>
      </c>
      <c r="S128" s="35" t="str">
        <f>IF(O128="","",IF(O128&gt;AVERAGE('Base de datos limpia'!$O$2:$O$8001),"Alto","Normal"))
</f>
        <v>Alto</v>
      </c>
      <c r="T128" s="35" t="str">
        <f t="shared" si="5"/>
        <v>Gamer moderado</v>
      </c>
      <c r="U128" s="35"/>
    </row>
    <row r="129">
      <c r="A129" s="28">
        <v>128.0</v>
      </c>
      <c r="B129" s="28">
        <v>22.0</v>
      </c>
      <c r="C129" s="28" t="str">
        <f>TRIM(PROPER('Base de datos cruda'!C129))</f>
        <v>Male</v>
      </c>
      <c r="D129" s="28">
        <v>0.14</v>
      </c>
      <c r="E129" s="28">
        <v>8.14</v>
      </c>
      <c r="F129" s="28">
        <v>7.1</v>
      </c>
      <c r="G129" s="28">
        <v>84.44</v>
      </c>
      <c r="H129" s="28" t="str">
        <f>TRIM(PROPER('Base de datos cruda'!H129))</f>
        <v>Casual</v>
      </c>
      <c r="I129" s="28">
        <v>2.3</v>
      </c>
      <c r="J129" s="28">
        <v>4.28</v>
      </c>
      <c r="K129" s="28">
        <v>315.8</v>
      </c>
      <c r="L129" s="28">
        <f>IF('Base de datos cruda'!L129&lt;0,,'Base de datos cruda'!L129)</f>
        <v>0.32</v>
      </c>
      <c r="M129" s="28" t="str">
        <f>IF(TRIM(PROPER('Base de datos cruda'!M129))="High","Alto",IF(TRIM(PROPER('Base de datos cruda'!M129))="Medium","Medio","Bajo"))</f>
        <v>Medio</v>
      </c>
      <c r="N129" s="29">
        <v>109.084736304888</v>
      </c>
      <c r="O129" s="33" t="str">
        <f t="shared" si="1"/>
        <v/>
      </c>
      <c r="P129" s="33">
        <f t="shared" si="2"/>
        <v>4.42</v>
      </c>
      <c r="Q129" s="34">
        <f t="shared" si="3"/>
        <v>58.14285714</v>
      </c>
      <c r="R129" s="35" t="str">
        <f t="shared" si="4"/>
        <v>Alto</v>
      </c>
      <c r="S129" s="35" t="str">
        <f>IF(O129="","",IF(O129&gt;AVERAGE('Base de datos limpia'!$O$2:$O$8001),"Alto","Normal"))
</f>
        <v/>
      </c>
      <c r="T129" s="35" t="str">
        <f t="shared" si="5"/>
        <v>Gamer intensivo</v>
      </c>
      <c r="U129" s="35"/>
    </row>
    <row r="130">
      <c r="A130" s="28">
        <v>129.0</v>
      </c>
      <c r="B130" s="28">
        <v>16.0</v>
      </c>
      <c r="C130" s="28" t="str">
        <f>TRIM(PROPER('Base de datos cruda'!C130))</f>
        <v>Female</v>
      </c>
      <c r="D130" s="28">
        <v>7.95</v>
      </c>
      <c r="E130" s="28">
        <v>6.96</v>
      </c>
      <c r="F130" s="28">
        <v>5.73</v>
      </c>
      <c r="G130" s="28">
        <v>63.12</v>
      </c>
      <c r="H130" s="28" t="str">
        <f>TRIM(PROPER('Base de datos cruda'!H130))</f>
        <v>Fps</v>
      </c>
      <c r="I130" s="28">
        <v>1.66</v>
      </c>
      <c r="J130" s="28">
        <v>13.69</v>
      </c>
      <c r="K130" s="28">
        <v>224.11</v>
      </c>
      <c r="L130" s="28">
        <f>IF('Base de datos cruda'!L130&lt;0,,'Base de datos cruda'!L130)</f>
        <v>18.81</v>
      </c>
      <c r="M130" s="28" t="str">
        <f>IF(TRIM(PROPER('Base de datos cruda'!M130))="High","Alto",IF(TRIM(PROPER('Base de datos cruda'!M130))="Medium","Medio","Bajo"))</f>
        <v>Bajo</v>
      </c>
      <c r="N130" s="29">
        <v>42.39</v>
      </c>
      <c r="O130" s="32">
        <f t="shared" si="1"/>
        <v>42.39</v>
      </c>
      <c r="P130" s="33">
        <f t="shared" si="2"/>
        <v>21.64</v>
      </c>
      <c r="Q130" s="34">
        <f t="shared" si="3"/>
        <v>0.8754716981</v>
      </c>
      <c r="R130" s="35" t="str">
        <f t="shared" si="4"/>
        <v>Bajo</v>
      </c>
      <c r="S130" s="35" t="str">
        <f>IF(O130="","",IF(O130&gt;AVERAGE('Base de datos limpia'!$O$2:$O$8001),"Alto","Normal"))
</f>
        <v>Normal</v>
      </c>
      <c r="T130" s="35" t="str">
        <f t="shared" si="5"/>
        <v>Gamer intensivo</v>
      </c>
      <c r="U130" s="35"/>
    </row>
    <row r="131">
      <c r="A131" s="28">
        <v>130.0</v>
      </c>
      <c r="B131" s="28">
        <v>16.0</v>
      </c>
      <c r="C131" s="28" t="str">
        <f>TRIM(PROPER('Base de datos cruda'!C131))</f>
        <v>Female</v>
      </c>
      <c r="D131" s="28">
        <v>4.35</v>
      </c>
      <c r="E131" s="28">
        <v>4.69</v>
      </c>
      <c r="F131" s="28">
        <v>7.15</v>
      </c>
      <c r="G131" s="28">
        <v>86.67</v>
      </c>
      <c r="H131" s="28" t="str">
        <f>TRIM(PROPER('Base de datos cruda'!H131))</f>
        <v>Fps</v>
      </c>
      <c r="I131" s="28">
        <v>0.47</v>
      </c>
      <c r="J131" s="28">
        <v>7.62</v>
      </c>
      <c r="K131" s="28">
        <v>286.58</v>
      </c>
      <c r="L131" s="28">
        <f>IF('Base de datos cruda'!L131&lt;0,,'Base de datos cruda'!L131)</f>
        <v>11.77</v>
      </c>
      <c r="M131" s="28" t="str">
        <f>IF(TRIM(PROPER('Base de datos cruda'!M131))="High","Alto",IF(TRIM(PROPER('Base de datos cruda'!M131))="Medium","Medio","Bajo"))</f>
        <v>Medio</v>
      </c>
      <c r="N131" s="29">
        <v>67.78</v>
      </c>
      <c r="O131" s="32">
        <f t="shared" si="1"/>
        <v>67.78</v>
      </c>
      <c r="P131" s="33">
        <f t="shared" si="2"/>
        <v>11.97</v>
      </c>
      <c r="Q131" s="34">
        <f t="shared" si="3"/>
        <v>1.07816092</v>
      </c>
      <c r="R131" s="35" t="str">
        <f t="shared" si="4"/>
        <v>Medio</v>
      </c>
      <c r="S131" s="35" t="str">
        <f>IF(O131="","",IF(O131&gt;AVERAGE('Base de datos limpia'!$O$2:$O$8001),"Alto","Normal"))
</f>
        <v>Alto</v>
      </c>
      <c r="T131" s="35" t="str">
        <f t="shared" si="5"/>
        <v>Gamer moderado</v>
      </c>
      <c r="U131" s="35"/>
    </row>
    <row r="132">
      <c r="A132" s="28">
        <v>131.0</v>
      </c>
      <c r="B132" s="28">
        <v>24.0</v>
      </c>
      <c r="C132" s="28" t="str">
        <f>TRIM(PROPER('Base de datos cruda'!C132))</f>
        <v>Male</v>
      </c>
      <c r="D132" s="28">
        <v>3.79</v>
      </c>
      <c r="E132" s="28">
        <v>5.54</v>
      </c>
      <c r="F132" s="28">
        <v>4.03</v>
      </c>
      <c r="G132" s="28">
        <v>79.54</v>
      </c>
      <c r="H132" s="28" t="str">
        <f>TRIM(PROPER('Base de datos cruda'!H132))</f>
        <v>Fps</v>
      </c>
      <c r="I132" s="28">
        <v>4.1</v>
      </c>
      <c r="J132" s="28">
        <v>7.06</v>
      </c>
      <c r="K132" s="28">
        <v>287.11</v>
      </c>
      <c r="L132" s="28">
        <f>IF('Base de datos cruda'!L132&lt;0,,'Base de datos cruda'!L132)</f>
        <v>6.3</v>
      </c>
      <c r="M132" s="28" t="str">
        <f>IF(TRIM(PROPER('Base de datos cruda'!M132))="High","Alto",IF(TRIM(PROPER('Base de datos cruda'!M132))="Medium","Medio","Bajo"))</f>
        <v>Medio</v>
      </c>
      <c r="N132" s="29">
        <v>59.16</v>
      </c>
      <c r="O132" s="32">
        <f t="shared" si="1"/>
        <v>59.16</v>
      </c>
      <c r="P132" s="33">
        <f t="shared" si="2"/>
        <v>10.85</v>
      </c>
      <c r="Q132" s="34">
        <f t="shared" si="3"/>
        <v>1.461741425</v>
      </c>
      <c r="R132" s="35" t="str">
        <f t="shared" si="4"/>
        <v>Medio</v>
      </c>
      <c r="S132" s="35" t="str">
        <f>IF(O132="","",IF(O132&gt;AVERAGE('Base de datos limpia'!$O$2:$O$8001),"Alto","Normal"))
</f>
        <v>Normal</v>
      </c>
      <c r="T132" s="35" t="str">
        <f t="shared" si="5"/>
        <v>Gamer moderado</v>
      </c>
      <c r="U132" s="35"/>
    </row>
    <row r="133">
      <c r="A133" s="28">
        <v>132.0</v>
      </c>
      <c r="B133" s="28">
        <v>24.0</v>
      </c>
      <c r="C133" s="28" t="str">
        <f>TRIM(PROPER('Base de datos cruda'!C133))</f>
        <v>Female</v>
      </c>
      <c r="D133" s="28">
        <v>7.64</v>
      </c>
      <c r="E133" s="28">
        <v>9.7</v>
      </c>
      <c r="F133" s="28">
        <v>8.91</v>
      </c>
      <c r="G133" s="28">
        <v>90.13</v>
      </c>
      <c r="H133" s="28" t="str">
        <f>TRIM(PROPER('Base de datos cruda'!H133))</f>
        <v>Rpg</v>
      </c>
      <c r="I133" s="28">
        <v>0.85</v>
      </c>
      <c r="J133" s="28">
        <v>11.12</v>
      </c>
      <c r="K133" s="28">
        <v>225.21</v>
      </c>
      <c r="L133" s="28">
        <f>IF('Base de datos cruda'!L133&lt;0,,'Base de datos cruda'!L133)</f>
        <v>16.48</v>
      </c>
      <c r="M133" s="28" t="str">
        <f>IF(TRIM(PROPER('Base de datos cruda'!M133))="High","Alto",IF(TRIM(PROPER('Base de datos cruda'!M133))="Medium","Medio","Bajo"))</f>
        <v>Bajo</v>
      </c>
      <c r="N133" s="29">
        <v>91.9201799688559</v>
      </c>
      <c r="O133" s="32">
        <f t="shared" si="1"/>
        <v>91.92017997</v>
      </c>
      <c r="P133" s="33">
        <f t="shared" si="2"/>
        <v>18.76</v>
      </c>
      <c r="Q133" s="34">
        <f t="shared" si="3"/>
        <v>1.269633508</v>
      </c>
      <c r="R133" s="35" t="str">
        <f t="shared" si="4"/>
        <v>Alto</v>
      </c>
      <c r="S133" s="35" t="str">
        <f>IF(O133="","",IF(O133&gt;AVERAGE('Base de datos limpia'!$O$2:$O$8001),"Alto","Normal"))
</f>
        <v>Alto</v>
      </c>
      <c r="T133" s="35" t="str">
        <f t="shared" si="5"/>
        <v>Gamer intensivo</v>
      </c>
      <c r="U133" s="35"/>
    </row>
    <row r="134">
      <c r="A134" s="28">
        <v>133.0</v>
      </c>
      <c r="B134" s="28">
        <v>19.0</v>
      </c>
      <c r="C134" s="28" t="str">
        <f>TRIM(PROPER('Base de datos cruda'!C134))</f>
        <v>Male</v>
      </c>
      <c r="D134" s="28">
        <v>1.25</v>
      </c>
      <c r="E134" s="28">
        <v>6.95</v>
      </c>
      <c r="F134" s="28">
        <v>4.85</v>
      </c>
      <c r="G134" s="28">
        <v>67.63</v>
      </c>
      <c r="H134" s="28" t="str">
        <f>TRIM(PROPER('Base de datos cruda'!H134))</f>
        <v>Fps</v>
      </c>
      <c r="I134" s="28">
        <v>2.58</v>
      </c>
      <c r="J134" s="28">
        <v>4.33</v>
      </c>
      <c r="K134" s="28">
        <v>310.01</v>
      </c>
      <c r="L134" s="28">
        <f>IF('Base de datos cruda'!L134&lt;0,,'Base de datos cruda'!L134)</f>
        <v>2.44</v>
      </c>
      <c r="M134" s="28" t="str">
        <f>IF(TRIM(PROPER('Base de datos cruda'!M134))="High","Alto",IF(TRIM(PROPER('Base de datos cruda'!M134))="Medium","Medio","Bajo"))</f>
        <v>Medio</v>
      </c>
      <c r="N134" s="29">
        <v>88.17</v>
      </c>
      <c r="O134" s="32">
        <f t="shared" si="1"/>
        <v>88.17</v>
      </c>
      <c r="P134" s="33">
        <f t="shared" si="2"/>
        <v>5.58</v>
      </c>
      <c r="Q134" s="34">
        <f t="shared" si="3"/>
        <v>5.56</v>
      </c>
      <c r="R134" s="35" t="str">
        <f t="shared" si="4"/>
        <v>Alto</v>
      </c>
      <c r="S134" s="35" t="str">
        <f>IF(O134="","",IF(O134&gt;AVERAGE('Base de datos limpia'!$O$2:$O$8001),"Alto","Normal"))
</f>
        <v>Alto</v>
      </c>
      <c r="T134" s="35" t="str">
        <f t="shared" si="5"/>
        <v>Gamer intensivo</v>
      </c>
      <c r="U134" s="35"/>
    </row>
    <row r="135">
      <c r="A135" s="28">
        <v>134.0</v>
      </c>
      <c r="B135" s="28">
        <v>24.0</v>
      </c>
      <c r="C135" s="28" t="str">
        <f>TRIM(PROPER('Base de datos cruda'!C135))</f>
        <v>Male</v>
      </c>
      <c r="D135" s="28">
        <v>1.51</v>
      </c>
      <c r="E135" s="28">
        <v>9.14</v>
      </c>
      <c r="F135" s="28">
        <v>7.3</v>
      </c>
      <c r="G135" s="28">
        <v>70.33</v>
      </c>
      <c r="H135" s="28" t="str">
        <f>TRIM(PROPER('Base de datos cruda'!H135))</f>
        <v>Casual</v>
      </c>
      <c r="I135" s="28">
        <v>3.19</v>
      </c>
      <c r="J135" s="28">
        <v>4.75</v>
      </c>
      <c r="K135" s="28">
        <v>291.89</v>
      </c>
      <c r="L135" s="28">
        <f>IF('Base de datos cruda'!L135&lt;0,,'Base de datos cruda'!L135)</f>
        <v>9.01</v>
      </c>
      <c r="M135" s="28" t="str">
        <f>IF(TRIM(PROPER('Base de datos cruda'!M135))="High","Alto",IF(TRIM(PROPER('Base de datos cruda'!M135))="Medium","Medio","Bajo"))</f>
        <v>Medio</v>
      </c>
      <c r="N135" s="29">
        <v>100.0</v>
      </c>
      <c r="O135" s="32">
        <f t="shared" si="1"/>
        <v>100</v>
      </c>
      <c r="P135" s="33">
        <f t="shared" si="2"/>
        <v>6.26</v>
      </c>
      <c r="Q135" s="34">
        <f t="shared" si="3"/>
        <v>6.052980132</v>
      </c>
      <c r="R135" s="35" t="str">
        <f t="shared" si="4"/>
        <v>Alto</v>
      </c>
      <c r="S135" s="35" t="str">
        <f>IF(O135="","",IF(O135&gt;AVERAGE('Base de datos limpia'!$O$2:$O$8001),"Alto","Normal"))
</f>
        <v>Alto</v>
      </c>
      <c r="T135" s="35" t="str">
        <f t="shared" si="5"/>
        <v>Gamer intensivo</v>
      </c>
      <c r="U135" s="35"/>
    </row>
    <row r="136">
      <c r="A136" s="28">
        <v>135.0</v>
      </c>
      <c r="B136" s="28">
        <v>18.0</v>
      </c>
      <c r="C136" s="28" t="str">
        <f>TRIM(PROPER('Base de datos cruda'!C136))</f>
        <v>Female</v>
      </c>
      <c r="D136" s="28">
        <v>6.46</v>
      </c>
      <c r="E136" s="28">
        <v>2.61</v>
      </c>
      <c r="F136" s="28">
        <v>7.58</v>
      </c>
      <c r="G136" s="28">
        <v>81.73</v>
      </c>
      <c r="H136" s="28" t="str">
        <f>TRIM(PROPER('Base de datos cruda'!H136))</f>
        <v>Casual</v>
      </c>
      <c r="I136" s="28">
        <v>3.72</v>
      </c>
      <c r="J136" s="28">
        <v>9.78</v>
      </c>
      <c r="K136" s="28">
        <v>242.73</v>
      </c>
      <c r="L136" s="28">
        <f>IF('Base de datos cruda'!L136&lt;0,,'Base de datos cruda'!L136)</f>
        <v>14.76</v>
      </c>
      <c r="M136" s="28" t="str">
        <f>IF(TRIM(PROPER('Base de datos cruda'!M136))="High","Alto",IF(TRIM(PROPER('Base de datos cruda'!M136))="Medium","Medio","Bajo"))</f>
        <v>Bajo</v>
      </c>
      <c r="N136" s="29">
        <v>32.41</v>
      </c>
      <c r="O136" s="32">
        <f t="shared" si="1"/>
        <v>32.41</v>
      </c>
      <c r="P136" s="33">
        <f t="shared" si="2"/>
        <v>16.24</v>
      </c>
      <c r="Q136" s="34">
        <f t="shared" si="3"/>
        <v>0.4040247678</v>
      </c>
      <c r="R136" s="35" t="str">
        <f t="shared" si="4"/>
        <v>Bajo</v>
      </c>
      <c r="S136" s="35" t="str">
        <f>IF(O136="","",IF(O136&gt;AVERAGE('Base de datos limpia'!$O$2:$O$8001),"Alto","Normal"))
</f>
        <v>Normal</v>
      </c>
      <c r="T136" s="35" t="str">
        <f t="shared" si="5"/>
        <v>Gamer casual</v>
      </c>
      <c r="U136" s="35"/>
    </row>
    <row r="137">
      <c r="A137" s="28">
        <v>136.0</v>
      </c>
      <c r="B137" s="28">
        <v>22.0</v>
      </c>
      <c r="C137" s="28" t="str">
        <f>TRIM(PROPER('Base de datos cruda'!C137))</f>
        <v>Female</v>
      </c>
      <c r="D137" s="28">
        <v>2.09</v>
      </c>
      <c r="E137" s="28">
        <v>5.35</v>
      </c>
      <c r="F137" s="28">
        <v>4.86</v>
      </c>
      <c r="G137" s="28">
        <v>79.27</v>
      </c>
      <c r="H137" s="28" t="str">
        <f>TRIM(PROPER('Base de datos cruda'!H137))</f>
        <v>Casual</v>
      </c>
      <c r="I137" s="28">
        <v>0.42</v>
      </c>
      <c r="J137" s="28">
        <v>8.08</v>
      </c>
      <c r="K137" s="28">
        <v>302.56</v>
      </c>
      <c r="L137" s="28">
        <f>IF('Base de datos cruda'!L137&lt;0,,'Base de datos cruda'!L137)</f>
        <v>10.28</v>
      </c>
      <c r="M137" s="28" t="str">
        <f>IF(TRIM(PROPER('Base de datos cruda'!M137))="High","Alto",IF(TRIM(PROPER('Base de datos cruda'!M137))="Medium","Medio","Bajo"))</f>
        <v>Medio</v>
      </c>
      <c r="N137" s="29">
        <v>69.69</v>
      </c>
      <c r="O137" s="32">
        <f t="shared" si="1"/>
        <v>69.69</v>
      </c>
      <c r="P137" s="33">
        <f t="shared" si="2"/>
        <v>10.17</v>
      </c>
      <c r="Q137" s="34">
        <f t="shared" si="3"/>
        <v>2.559808612</v>
      </c>
      <c r="R137" s="35" t="str">
        <f t="shared" si="4"/>
        <v>Medio</v>
      </c>
      <c r="S137" s="35" t="str">
        <f>IF(O137="","",IF(O137&gt;AVERAGE('Base de datos limpia'!$O$2:$O$8001),"Alto","Normal"))
</f>
        <v>Alto</v>
      </c>
      <c r="T137" s="35" t="str">
        <f t="shared" si="5"/>
        <v>Gamer moderado</v>
      </c>
      <c r="U137" s="35"/>
    </row>
    <row r="138">
      <c r="A138" s="28">
        <v>137.0</v>
      </c>
      <c r="B138" s="28">
        <v>21.0</v>
      </c>
      <c r="C138" s="28" t="str">
        <f>TRIM(PROPER('Base de datos cruda'!C138))</f>
        <v>Male</v>
      </c>
      <c r="D138" s="28">
        <v>6.39</v>
      </c>
      <c r="E138" s="28">
        <v>9.18</v>
      </c>
      <c r="F138" s="28">
        <v>4.56</v>
      </c>
      <c r="G138" s="28">
        <v>75.45</v>
      </c>
      <c r="H138" s="28" t="str">
        <f>TRIM(PROPER('Base de datos cruda'!H138))</f>
        <v>Fps</v>
      </c>
      <c r="I138" s="28">
        <v>0.05</v>
      </c>
      <c r="J138" s="28">
        <v>7.97</v>
      </c>
      <c r="K138" s="28">
        <v>253.52</v>
      </c>
      <c r="L138" s="28">
        <f>IF('Base de datos cruda'!L138&lt;0,,'Base de datos cruda'!L138)</f>
        <v>14.06</v>
      </c>
      <c r="M138" s="28" t="str">
        <f>IF(TRIM(PROPER('Base de datos cruda'!M138))="High","Alto",IF(TRIM(PROPER('Base de datos cruda'!M138))="Medium","Medio","Bajo"))</f>
        <v>Alto</v>
      </c>
      <c r="N138" s="29">
        <v>78.3966765239208</v>
      </c>
      <c r="O138" s="32">
        <f t="shared" si="1"/>
        <v>78.39667652</v>
      </c>
      <c r="P138" s="33">
        <f t="shared" si="2"/>
        <v>14.36</v>
      </c>
      <c r="Q138" s="34">
        <f t="shared" si="3"/>
        <v>1.436619718</v>
      </c>
      <c r="R138" s="35" t="str">
        <f t="shared" si="4"/>
        <v>Alto</v>
      </c>
      <c r="S138" s="35" t="str">
        <f>IF(O138="","",IF(O138&gt;AVERAGE('Base de datos limpia'!$O$2:$O$8001),"Alto","Normal"))
</f>
        <v>Alto</v>
      </c>
      <c r="T138" s="35" t="str">
        <f t="shared" si="5"/>
        <v>Gamer intensivo</v>
      </c>
      <c r="U138" s="35"/>
    </row>
    <row r="139">
      <c r="A139" s="28">
        <v>138.0</v>
      </c>
      <c r="B139" s="28">
        <v>23.0</v>
      </c>
      <c r="C139" s="28" t="str">
        <f>TRIM(PROPER('Base de datos cruda'!C139))</f>
        <v>Female</v>
      </c>
      <c r="D139" s="28">
        <v>2.17</v>
      </c>
      <c r="E139" s="28">
        <v>3.9</v>
      </c>
      <c r="F139" s="28">
        <v>4.76</v>
      </c>
      <c r="G139" s="28">
        <v>89.84</v>
      </c>
      <c r="H139" s="28" t="str">
        <f>TRIM(PROPER('Base de datos cruda'!H139))</f>
        <v>Casual</v>
      </c>
      <c r="I139" s="28">
        <v>3.53</v>
      </c>
      <c r="J139" s="28">
        <v>4.6</v>
      </c>
      <c r="K139" s="28">
        <v>287.56</v>
      </c>
      <c r="L139" s="28">
        <f>IF('Base de datos cruda'!L139&lt;0,,'Base de datos cruda'!L139)</f>
        <v>6.22</v>
      </c>
      <c r="M139" s="28" t="str">
        <f>IF(TRIM(PROPER('Base de datos cruda'!M139))="High","Alto",IF(TRIM(PROPER('Base de datos cruda'!M139))="Medium","Medio","Bajo"))</f>
        <v>Medio</v>
      </c>
      <c r="N139" s="29">
        <v>66.62</v>
      </c>
      <c r="O139" s="32">
        <f t="shared" si="1"/>
        <v>66.62</v>
      </c>
      <c r="P139" s="33">
        <f t="shared" si="2"/>
        <v>6.77</v>
      </c>
      <c r="Q139" s="34">
        <f t="shared" si="3"/>
        <v>1.797235023</v>
      </c>
      <c r="R139" s="35" t="str">
        <f t="shared" si="4"/>
        <v>Medio</v>
      </c>
      <c r="S139" s="35" t="str">
        <f>IF(O139="","",IF(O139&gt;AVERAGE('Base de datos limpia'!$O$2:$O$8001),"Alto","Normal"))
</f>
        <v>Alto</v>
      </c>
      <c r="T139" s="35" t="str">
        <f t="shared" si="5"/>
        <v>Gamer moderado</v>
      </c>
      <c r="U139" s="35"/>
    </row>
    <row r="140">
      <c r="A140" s="28">
        <v>139.0</v>
      </c>
      <c r="B140" s="28">
        <v>24.0</v>
      </c>
      <c r="C140" s="28" t="str">
        <f>TRIM(PROPER('Base de datos cruda'!C140))</f>
        <v>Female</v>
      </c>
      <c r="D140" s="28">
        <v>0.27</v>
      </c>
      <c r="E140" s="28">
        <v>9.71</v>
      </c>
      <c r="F140" s="28">
        <v>5.23</v>
      </c>
      <c r="G140" s="28">
        <v>82.59</v>
      </c>
      <c r="H140" s="28" t="str">
        <f>TRIM(PROPER('Base de datos cruda'!H140))</f>
        <v>Casual</v>
      </c>
      <c r="I140" s="28">
        <v>2.27</v>
      </c>
      <c r="J140" s="28">
        <v>2.32</v>
      </c>
      <c r="K140" s="28">
        <v>326.78</v>
      </c>
      <c r="L140" s="28">
        <f>IF('Base de datos cruda'!L140&lt;0,,'Base de datos cruda'!L140)</f>
        <v>1.44</v>
      </c>
      <c r="M140" s="28" t="str">
        <f>IF(TRIM(PROPER('Base de datos cruda'!M140))="High","Alto",IF(TRIM(PROPER('Base de datos cruda'!M140))="Medium","Medio","Bajo"))</f>
        <v>Alto</v>
      </c>
      <c r="N140" s="29">
        <v>105.986461788553</v>
      </c>
      <c r="O140" s="33" t="str">
        <f t="shared" si="1"/>
        <v/>
      </c>
      <c r="P140" s="33">
        <f t="shared" si="2"/>
        <v>2.59</v>
      </c>
      <c r="Q140" s="34">
        <f t="shared" si="3"/>
        <v>35.96296296</v>
      </c>
      <c r="R140" s="35" t="str">
        <f t="shared" si="4"/>
        <v>Alto</v>
      </c>
      <c r="S140" s="35" t="str">
        <f>IF(O140="","",IF(O140&gt;AVERAGE('Base de datos limpia'!$O$2:$O$8001),"Alto","Normal"))
</f>
        <v/>
      </c>
      <c r="T140" s="35" t="str">
        <f t="shared" si="5"/>
        <v>Gamer intensivo</v>
      </c>
      <c r="U140" s="35"/>
    </row>
    <row r="141">
      <c r="A141" s="28">
        <v>140.0</v>
      </c>
      <c r="B141" s="28">
        <v>20.0</v>
      </c>
      <c r="C141" s="28" t="str">
        <f>TRIM(PROPER('Base de datos cruda'!C141))</f>
        <v>Female</v>
      </c>
      <c r="D141" s="28">
        <v>4.14</v>
      </c>
      <c r="E141" s="28">
        <v>1.87</v>
      </c>
      <c r="F141" s="28">
        <v>4.84</v>
      </c>
      <c r="G141" s="28">
        <v>88.41</v>
      </c>
      <c r="H141" s="28" t="str">
        <f>TRIM(PROPER('Base de datos cruda'!H141))</f>
        <v>Fps</v>
      </c>
      <c r="I141" s="28">
        <v>0.91</v>
      </c>
      <c r="J141" s="28">
        <v>7.86</v>
      </c>
      <c r="K141" s="28">
        <v>271.8</v>
      </c>
      <c r="L141" s="28">
        <f>IF('Base de datos cruda'!L141&lt;0,,'Base de datos cruda'!L141)</f>
        <v>9.69</v>
      </c>
      <c r="M141" s="28" t="str">
        <f>IF(TRIM(PROPER('Base de datos cruda'!M141))="High","Alto",IF(TRIM(PROPER('Base de datos cruda'!M141))="Medium","Medio","Bajo"))</f>
        <v>Medio</v>
      </c>
      <c r="N141" s="29">
        <v>36.37</v>
      </c>
      <c r="O141" s="32">
        <f t="shared" si="1"/>
        <v>36.37</v>
      </c>
      <c r="P141" s="33">
        <f t="shared" si="2"/>
        <v>12</v>
      </c>
      <c r="Q141" s="34">
        <f t="shared" si="3"/>
        <v>0.4516908213</v>
      </c>
      <c r="R141" s="35" t="str">
        <f t="shared" si="4"/>
        <v>Bajo</v>
      </c>
      <c r="S141" s="35" t="str">
        <f>IF(O141="","",IF(O141&gt;AVERAGE('Base de datos limpia'!$O$2:$O$8001),"Alto","Normal"))
</f>
        <v>Normal</v>
      </c>
      <c r="T141" s="35" t="str">
        <f t="shared" si="5"/>
        <v>Gamer casual</v>
      </c>
      <c r="U141" s="35"/>
    </row>
    <row r="142">
      <c r="A142" s="28">
        <v>141.0</v>
      </c>
      <c r="B142" s="28">
        <v>16.0</v>
      </c>
      <c r="C142" s="28" t="str">
        <f>TRIM(PROPER('Base de datos cruda'!C142))</f>
        <v>Male</v>
      </c>
      <c r="D142" s="28">
        <v>1.57</v>
      </c>
      <c r="E142" s="28">
        <v>9.12</v>
      </c>
      <c r="F142" s="28">
        <v>7.37</v>
      </c>
      <c r="G142" s="28">
        <v>66.13</v>
      </c>
      <c r="H142" s="28" t="str">
        <f>TRIM(PROPER('Base de datos cruda'!H142))</f>
        <v>Fps</v>
      </c>
      <c r="I142" s="28">
        <v>4.91</v>
      </c>
      <c r="J142" s="28">
        <v>2.58</v>
      </c>
      <c r="K142" s="28">
        <v>298.27</v>
      </c>
      <c r="L142" s="28">
        <f>IF('Base de datos cruda'!L142&lt;0,,'Base de datos cruda'!L142)</f>
        <v>3.5</v>
      </c>
      <c r="M142" s="28" t="str">
        <f>IF(TRIM(PROPER('Base de datos cruda'!M142))="High","Alto",IF(TRIM(PROPER('Base de datos cruda'!M142))="Medium","Medio","Bajo"))</f>
        <v>Medio</v>
      </c>
      <c r="N142" s="29">
        <v>100.0</v>
      </c>
      <c r="O142" s="32">
        <f t="shared" si="1"/>
        <v>100</v>
      </c>
      <c r="P142" s="33">
        <f t="shared" si="2"/>
        <v>4.15</v>
      </c>
      <c r="Q142" s="34">
        <f t="shared" si="3"/>
        <v>5.808917197</v>
      </c>
      <c r="R142" s="35" t="str">
        <f t="shared" si="4"/>
        <v>Alto</v>
      </c>
      <c r="S142" s="35" t="str">
        <f>IF(O142="","",IF(O142&gt;AVERAGE('Base de datos limpia'!$O$2:$O$8001),"Alto","Normal"))
</f>
        <v>Alto</v>
      </c>
      <c r="T142" s="35" t="str">
        <f t="shared" si="5"/>
        <v>Gamer intensivo</v>
      </c>
      <c r="U142" s="35"/>
    </row>
    <row r="143">
      <c r="A143" s="28">
        <v>142.0</v>
      </c>
      <c r="B143" s="28">
        <v>18.0</v>
      </c>
      <c r="C143" s="28" t="str">
        <f>TRIM(PROPER('Base de datos cruda'!C143))</f>
        <v>Female</v>
      </c>
      <c r="D143" s="28">
        <v>6.06</v>
      </c>
      <c r="E143" s="28">
        <v>5.01</v>
      </c>
      <c r="F143" s="28">
        <v>6.1</v>
      </c>
      <c r="G143" s="28">
        <v>89.16</v>
      </c>
      <c r="H143" s="28" t="str">
        <f>TRIM(PROPER('Base de datos cruda'!H143))</f>
        <v>Rpg</v>
      </c>
      <c r="I143" s="28">
        <v>3.96</v>
      </c>
      <c r="J143" s="28">
        <v>11.67</v>
      </c>
      <c r="K143" s="28">
        <v>266.37</v>
      </c>
      <c r="L143" s="28">
        <f>IF('Base de datos cruda'!L143&lt;0,,'Base de datos cruda'!L143)</f>
        <v>13.61</v>
      </c>
      <c r="M143" s="28" t="str">
        <f>IF(TRIM(PROPER('Base de datos cruda'!M143))="High","Alto",IF(TRIM(PROPER('Base de datos cruda'!M143))="Medium","Medio","Bajo"))</f>
        <v>Bajo</v>
      </c>
      <c r="N143" s="29">
        <v>58.11</v>
      </c>
      <c r="O143" s="32">
        <f t="shared" si="1"/>
        <v>58.11</v>
      </c>
      <c r="P143" s="33">
        <f t="shared" si="2"/>
        <v>17.73</v>
      </c>
      <c r="Q143" s="34">
        <f t="shared" si="3"/>
        <v>0.8267326733</v>
      </c>
      <c r="R143" s="35" t="str">
        <f t="shared" si="4"/>
        <v>Medio</v>
      </c>
      <c r="S143" s="35" t="str">
        <f>IF(O143="","",IF(O143&gt;AVERAGE('Base de datos limpia'!$O$2:$O$8001),"Alto","Normal"))
</f>
        <v>Normal</v>
      </c>
      <c r="T143" s="35" t="str">
        <f t="shared" si="5"/>
        <v>Gamer moderado</v>
      </c>
      <c r="U143" s="35"/>
    </row>
    <row r="144">
      <c r="A144" s="28">
        <v>143.0</v>
      </c>
      <c r="B144" s="28">
        <v>23.0</v>
      </c>
      <c r="C144" s="28" t="str">
        <f>TRIM(PROPER('Base de datos cruda'!C144))</f>
        <v>Male</v>
      </c>
      <c r="D144" s="28">
        <v>5.13</v>
      </c>
      <c r="E144" s="28">
        <v>1.66</v>
      </c>
      <c r="F144" s="28">
        <v>6.69</v>
      </c>
      <c r="G144" s="28">
        <v>78.46</v>
      </c>
      <c r="H144" s="28" t="str">
        <f>TRIM(PROPER('Base de datos cruda'!H144))</f>
        <v>Casual</v>
      </c>
      <c r="I144" s="28">
        <v>2.89</v>
      </c>
      <c r="J144" s="28">
        <v>8.79</v>
      </c>
      <c r="K144" s="28">
        <v>254.84</v>
      </c>
      <c r="L144" s="28">
        <f>IF('Base de datos cruda'!L144&lt;0,,'Base de datos cruda'!L144)</f>
        <v>12.07</v>
      </c>
      <c r="M144" s="28" t="str">
        <f>IF(TRIM(PROPER('Base de datos cruda'!M144))="High","Alto",IF(TRIM(PROPER('Base de datos cruda'!M144))="Medium","Medio","Bajo"))</f>
        <v>Bajo</v>
      </c>
      <c r="N144" s="29">
        <v>38.84</v>
      </c>
      <c r="O144" s="32">
        <f t="shared" si="1"/>
        <v>38.84</v>
      </c>
      <c r="P144" s="33">
        <f t="shared" si="2"/>
        <v>13.92</v>
      </c>
      <c r="Q144" s="34">
        <f t="shared" si="3"/>
        <v>0.3235867446</v>
      </c>
      <c r="R144" s="35" t="str">
        <f t="shared" si="4"/>
        <v>Bajo</v>
      </c>
      <c r="S144" s="35" t="str">
        <f>IF(O144="","",IF(O144&gt;AVERAGE('Base de datos limpia'!$O$2:$O$8001),"Alto","Normal"))
</f>
        <v>Normal</v>
      </c>
      <c r="T144" s="35" t="str">
        <f t="shared" si="5"/>
        <v>Gamer casual</v>
      </c>
      <c r="U144" s="35"/>
    </row>
    <row r="145">
      <c r="A145" s="28">
        <v>144.0</v>
      </c>
      <c r="B145" s="28">
        <v>21.0</v>
      </c>
      <c r="C145" s="28" t="str">
        <f>TRIM(PROPER('Base de datos cruda'!C145))</f>
        <v>Female</v>
      </c>
      <c r="D145" s="28">
        <v>7.39</v>
      </c>
      <c r="E145" s="28">
        <v>8.92</v>
      </c>
      <c r="F145" s="28">
        <v>4.24</v>
      </c>
      <c r="G145" s="28">
        <v>61.35</v>
      </c>
      <c r="H145" s="28" t="str">
        <f>TRIM(PROPER('Base de datos cruda'!H145))</f>
        <v>Fps</v>
      </c>
      <c r="I145" s="28">
        <v>3.51</v>
      </c>
      <c r="J145" s="28">
        <v>12.87</v>
      </c>
      <c r="K145" s="28">
        <v>220.24</v>
      </c>
      <c r="L145" s="28">
        <f>IF('Base de datos cruda'!L145&lt;0,,'Base de datos cruda'!L145)</f>
        <v>14.27</v>
      </c>
      <c r="M145" s="28" t="str">
        <f>IF(TRIM(PROPER('Base de datos cruda'!M145))="High","Alto",IF(TRIM(PROPER('Base de datos cruda'!M145))="Medium","Medio","Bajo"))</f>
        <v>Alto</v>
      </c>
      <c r="N145" s="29">
        <v>46.6012417873633</v>
      </c>
      <c r="O145" s="32">
        <f t="shared" si="1"/>
        <v>46.60124179</v>
      </c>
      <c r="P145" s="33">
        <f t="shared" si="2"/>
        <v>20.26</v>
      </c>
      <c r="Q145" s="34">
        <f t="shared" si="3"/>
        <v>1.207036536</v>
      </c>
      <c r="R145" s="35" t="str">
        <f t="shared" si="4"/>
        <v>Bajo</v>
      </c>
      <c r="S145" s="35" t="str">
        <f>IF(O145="","",IF(O145&gt;AVERAGE('Base de datos limpia'!$O$2:$O$8001),"Alto","Normal"))
</f>
        <v>Normal</v>
      </c>
      <c r="T145" s="35" t="str">
        <f t="shared" si="5"/>
        <v>Gamer intensivo</v>
      </c>
      <c r="U145" s="35"/>
    </row>
    <row r="146">
      <c r="A146" s="28">
        <v>145.0</v>
      </c>
      <c r="B146" s="28">
        <v>23.0</v>
      </c>
      <c r="C146" s="28" t="str">
        <f>TRIM(PROPER('Base de datos cruda'!C146))</f>
        <v>Male</v>
      </c>
      <c r="D146" s="28">
        <v>6.26</v>
      </c>
      <c r="E146" s="28">
        <v>3.27</v>
      </c>
      <c r="F146" s="28">
        <v>8.31</v>
      </c>
      <c r="G146" s="28">
        <v>69.38</v>
      </c>
      <c r="H146" s="28" t="str">
        <f>TRIM(PROPER('Base de datos cruda'!H146))</f>
        <v>Rpg</v>
      </c>
      <c r="I146" s="28">
        <v>0.78</v>
      </c>
      <c r="J146" s="28">
        <v>8.98</v>
      </c>
      <c r="K146" s="28">
        <v>238.16</v>
      </c>
      <c r="L146" s="28">
        <f>IF('Base de datos cruda'!L146&lt;0,,'Base de datos cruda'!L146)</f>
        <v>14.23</v>
      </c>
      <c r="M146" s="28" t="str">
        <f>IF(TRIM(PROPER('Base de datos cruda'!M146))="High","Alto",IF(TRIM(PROPER('Base de datos cruda'!M146))="Medium","Medio","Bajo"))</f>
        <v>Bajo</v>
      </c>
      <c r="N146" s="29">
        <v>43.73</v>
      </c>
      <c r="O146" s="32">
        <f t="shared" si="1"/>
        <v>43.73</v>
      </c>
      <c r="P146" s="33">
        <f t="shared" si="2"/>
        <v>15.24</v>
      </c>
      <c r="Q146" s="34">
        <f t="shared" si="3"/>
        <v>0.5223642173</v>
      </c>
      <c r="R146" s="35" t="str">
        <f t="shared" si="4"/>
        <v>Bajo</v>
      </c>
      <c r="S146" s="35" t="str">
        <f>IF(O146="","",IF(O146&gt;AVERAGE('Base de datos limpia'!$O$2:$O$8001),"Alto","Normal"))
</f>
        <v>Normal</v>
      </c>
      <c r="T146" s="35" t="str">
        <f t="shared" si="5"/>
        <v>Gamer moderado</v>
      </c>
      <c r="U146" s="35"/>
    </row>
    <row r="147">
      <c r="A147" s="28">
        <v>146.0</v>
      </c>
      <c r="B147" s="28">
        <v>24.0</v>
      </c>
      <c r="C147" s="28" t="str">
        <f>TRIM(PROPER('Base de datos cruda'!C147))</f>
        <v>Male</v>
      </c>
      <c r="D147" s="28">
        <v>1.45</v>
      </c>
      <c r="E147" s="28">
        <v>1.2</v>
      </c>
      <c r="F147" s="28">
        <v>4.85</v>
      </c>
      <c r="G147" s="28">
        <v>61.03</v>
      </c>
      <c r="H147" s="28" t="str">
        <f>TRIM(PROPER('Base de datos cruda'!H147))</f>
        <v>Casual</v>
      </c>
      <c r="I147" s="28">
        <v>4.81</v>
      </c>
      <c r="J147" s="28">
        <v>3.2</v>
      </c>
      <c r="K147" s="28">
        <v>309.86</v>
      </c>
      <c r="L147" s="28">
        <f>IF('Base de datos cruda'!L147&lt;0,,'Base de datos cruda'!L147)</f>
        <v>1.37</v>
      </c>
      <c r="M147" s="28" t="str">
        <f>IF(TRIM(PROPER('Base de datos cruda'!M147))="High","Alto",IF(TRIM(PROPER('Base de datos cruda'!M147))="Medium","Medio","Bajo"))</f>
        <v>Medio</v>
      </c>
      <c r="N147" s="29">
        <v>36.76</v>
      </c>
      <c r="O147" s="32">
        <f t="shared" si="1"/>
        <v>36.76</v>
      </c>
      <c r="P147" s="33">
        <f t="shared" si="2"/>
        <v>4.65</v>
      </c>
      <c r="Q147" s="34">
        <f t="shared" si="3"/>
        <v>0.8275862069</v>
      </c>
      <c r="R147" s="35" t="str">
        <f t="shared" si="4"/>
        <v>Bajo</v>
      </c>
      <c r="S147" s="35" t="str">
        <f>IF(O147="","",IF(O147&gt;AVERAGE('Base de datos limpia'!$O$2:$O$8001),"Alto","Normal"))
</f>
        <v>Normal</v>
      </c>
      <c r="T147" s="35" t="str">
        <f t="shared" si="5"/>
        <v>Gamer casual</v>
      </c>
      <c r="U147" s="35"/>
    </row>
    <row r="148">
      <c r="A148" s="28">
        <v>147.0</v>
      </c>
      <c r="B148" s="28">
        <v>19.0</v>
      </c>
      <c r="C148" s="28" t="str">
        <f>TRIM(PROPER('Base de datos cruda'!C148))</f>
        <v>Female</v>
      </c>
      <c r="D148" s="28">
        <v>6.4</v>
      </c>
      <c r="E148" s="28">
        <v>2.22</v>
      </c>
      <c r="F148" s="28">
        <v>5.8</v>
      </c>
      <c r="G148" s="28">
        <v>78.27</v>
      </c>
      <c r="H148" s="28" t="str">
        <f>TRIM(PROPER('Base de datos cruda'!H148))</f>
        <v>Fps</v>
      </c>
      <c r="I148" s="28">
        <v>4.98</v>
      </c>
      <c r="J148" s="28">
        <v>8.36</v>
      </c>
      <c r="K148" s="28">
        <v>233.33</v>
      </c>
      <c r="L148" s="28">
        <f>IF('Base de datos cruda'!L148&lt;0,,'Base de datos cruda'!L148)</f>
        <v>13.97</v>
      </c>
      <c r="M148" s="28" t="str">
        <f>IF(TRIM(PROPER('Base de datos cruda'!M148))="High","Alto",IF(TRIM(PROPER('Base de datos cruda'!M148))="Medium","Medio","Bajo"))</f>
        <v>Bajo</v>
      </c>
      <c r="N148" s="29">
        <v>27.41</v>
      </c>
      <c r="O148" s="32">
        <f t="shared" si="1"/>
        <v>27.41</v>
      </c>
      <c r="P148" s="33">
        <f t="shared" si="2"/>
        <v>14.76</v>
      </c>
      <c r="Q148" s="34">
        <f t="shared" si="3"/>
        <v>0.346875</v>
      </c>
      <c r="R148" s="35" t="str">
        <f t="shared" si="4"/>
        <v>Bajo</v>
      </c>
      <c r="S148" s="35" t="str">
        <f>IF(O148="","",IF(O148&gt;AVERAGE('Base de datos limpia'!$O$2:$O$8001),"Alto","Normal"))
</f>
        <v>Normal</v>
      </c>
      <c r="T148" s="35" t="str">
        <f t="shared" si="5"/>
        <v>Gamer casual</v>
      </c>
      <c r="U148" s="35"/>
    </row>
    <row r="149">
      <c r="A149" s="28">
        <v>148.0</v>
      </c>
      <c r="B149" s="28">
        <v>16.0</v>
      </c>
      <c r="C149" s="28" t="str">
        <f>TRIM(PROPER('Base de datos cruda'!C149))</f>
        <v>Male</v>
      </c>
      <c r="D149" s="28">
        <v>5.13</v>
      </c>
      <c r="E149" s="28">
        <v>6.93</v>
      </c>
      <c r="F149" s="28">
        <v>4.36</v>
      </c>
      <c r="G149" s="28">
        <v>73.04</v>
      </c>
      <c r="H149" s="28" t="str">
        <f>TRIM(PROPER('Base de datos cruda'!H149))</f>
        <v>Fps</v>
      </c>
      <c r="I149" s="28">
        <v>3.24</v>
      </c>
      <c r="J149" s="28">
        <v>8.48</v>
      </c>
      <c r="K149" s="28">
        <v>266.73</v>
      </c>
      <c r="L149" s="28">
        <f>IF('Base de datos cruda'!L149&lt;0,,'Base de datos cruda'!L149)</f>
        <v>12.58</v>
      </c>
      <c r="M149" s="28" t="str">
        <f>IF(TRIM(PROPER('Base de datos cruda'!M149))="High","Alto",IF(TRIM(PROPER('Base de datos cruda'!M149))="Medium","Medio","Bajo"))</f>
        <v>Bajo</v>
      </c>
      <c r="N149" s="29">
        <v>47.64</v>
      </c>
      <c r="O149" s="32">
        <f t="shared" si="1"/>
        <v>47.64</v>
      </c>
      <c r="P149" s="33">
        <f t="shared" si="2"/>
        <v>13.61</v>
      </c>
      <c r="Q149" s="34">
        <f t="shared" si="3"/>
        <v>1.350877193</v>
      </c>
      <c r="R149" s="35" t="str">
        <f t="shared" si="4"/>
        <v>Bajo</v>
      </c>
      <c r="S149" s="35" t="str">
        <f>IF(O149="","",IF(O149&gt;AVERAGE('Base de datos limpia'!$O$2:$O$8001),"Alto","Normal"))
</f>
        <v>Normal</v>
      </c>
      <c r="T149" s="35" t="str">
        <f t="shared" si="5"/>
        <v>Gamer intensivo</v>
      </c>
      <c r="U149" s="35"/>
    </row>
    <row r="150">
      <c r="A150" s="28">
        <v>149.0</v>
      </c>
      <c r="B150" s="28">
        <v>16.0</v>
      </c>
      <c r="C150" s="28" t="str">
        <f>TRIM(PROPER('Base de datos cruda'!C150))</f>
        <v>Male</v>
      </c>
      <c r="D150" s="28">
        <v>5.35</v>
      </c>
      <c r="E150" s="28">
        <v>9.8</v>
      </c>
      <c r="F150" s="28">
        <v>4.68</v>
      </c>
      <c r="G150" s="28">
        <v>99.5</v>
      </c>
      <c r="H150" s="28" t="str">
        <f>TRIM(PROPER('Base de datos cruda'!H150))</f>
        <v>Casual</v>
      </c>
      <c r="I150" s="28">
        <v>3.34</v>
      </c>
      <c r="J150" s="28">
        <v>6.55</v>
      </c>
      <c r="K150" s="28">
        <v>247.27</v>
      </c>
      <c r="L150" s="28">
        <f>IF('Base de datos cruda'!L150&lt;0,,'Base de datos cruda'!L150)</f>
        <v>14.13</v>
      </c>
      <c r="M150" s="28" t="str">
        <f>IF(TRIM(PROPER('Base de datos cruda'!M150))="High","Alto",IF(TRIM(PROPER('Base de datos cruda'!M150))="Medium","Medio","Bajo"))</f>
        <v>Alto</v>
      </c>
      <c r="N150" s="29">
        <v>93.1874744469935</v>
      </c>
      <c r="O150" s="32">
        <f t="shared" si="1"/>
        <v>93.18747445</v>
      </c>
      <c r="P150" s="33">
        <f t="shared" si="2"/>
        <v>11.9</v>
      </c>
      <c r="Q150" s="34">
        <f t="shared" si="3"/>
        <v>1.831775701</v>
      </c>
      <c r="R150" s="35" t="str">
        <f t="shared" si="4"/>
        <v>Alto</v>
      </c>
      <c r="S150" s="35" t="str">
        <f>IF(O150="","",IF(O150&gt;AVERAGE('Base de datos limpia'!$O$2:$O$8001),"Alto","Normal"))
</f>
        <v>Alto</v>
      </c>
      <c r="T150" s="35" t="str">
        <f t="shared" si="5"/>
        <v>Gamer intensivo</v>
      </c>
      <c r="U150" s="35"/>
    </row>
    <row r="151">
      <c r="A151" s="28">
        <v>150.0</v>
      </c>
      <c r="B151" s="28">
        <v>19.0</v>
      </c>
      <c r="C151" s="28" t="str">
        <f>TRIM(PROPER('Base de datos cruda'!C151))</f>
        <v>Male</v>
      </c>
      <c r="D151" s="28">
        <v>6.66</v>
      </c>
      <c r="E151" s="28">
        <v>2.0</v>
      </c>
      <c r="F151" s="28">
        <v>7.33</v>
      </c>
      <c r="G151" s="28">
        <v>94.74</v>
      </c>
      <c r="H151" s="28" t="str">
        <f>TRIM(PROPER('Base de datos cruda'!H151))</f>
        <v>Fps</v>
      </c>
      <c r="I151" s="28">
        <v>3.52</v>
      </c>
      <c r="J151" s="28">
        <v>11.57</v>
      </c>
      <c r="K151" s="28">
        <v>239.33</v>
      </c>
      <c r="L151" s="28">
        <f>IF('Base de datos cruda'!L151&lt;0,,'Base de datos cruda'!L151)</f>
        <v>16.41</v>
      </c>
      <c r="M151" s="28" t="str">
        <f>IF(TRIM(PROPER('Base de datos cruda'!M151))="High","Alto",IF(TRIM(PROPER('Base de datos cruda'!M151))="Medium","Medio","Bajo"))</f>
        <v>Bajo</v>
      </c>
      <c r="N151" s="29">
        <v>37.92</v>
      </c>
      <c r="O151" s="32">
        <f t="shared" si="1"/>
        <v>37.92</v>
      </c>
      <c r="P151" s="33">
        <f t="shared" si="2"/>
        <v>18.23</v>
      </c>
      <c r="Q151" s="34">
        <f t="shared" si="3"/>
        <v>0.3003003003</v>
      </c>
      <c r="R151" s="35" t="str">
        <f t="shared" si="4"/>
        <v>Bajo</v>
      </c>
      <c r="S151" s="35" t="str">
        <f>IF(O151="","",IF(O151&gt;AVERAGE('Base de datos limpia'!$O$2:$O$8001),"Alto","Normal"))
</f>
        <v>Normal</v>
      </c>
      <c r="T151" s="35" t="str">
        <f t="shared" si="5"/>
        <v>Gamer casual</v>
      </c>
      <c r="U151" s="35"/>
    </row>
    <row r="152">
      <c r="A152" s="28">
        <v>151.0</v>
      </c>
      <c r="B152" s="28">
        <v>22.0</v>
      </c>
      <c r="C152" s="28" t="str">
        <f>TRIM(PROPER('Base de datos cruda'!C152))</f>
        <v>Female</v>
      </c>
      <c r="D152" s="28">
        <v>4.59</v>
      </c>
      <c r="E152" s="28">
        <v>5.16</v>
      </c>
      <c r="F152" s="28">
        <v>7.46</v>
      </c>
      <c r="G152" s="28">
        <v>93.03</v>
      </c>
      <c r="H152" s="28" t="str">
        <f>TRIM(PROPER('Base de datos cruda'!H152))</f>
        <v>Casual</v>
      </c>
      <c r="I152" s="28">
        <v>3.33</v>
      </c>
      <c r="J152" s="28">
        <v>9.54</v>
      </c>
      <c r="K152" s="28">
        <v>287.02</v>
      </c>
      <c r="L152" s="28">
        <f>IF('Base de datos cruda'!L152&lt;0,,'Base de datos cruda'!L152)</f>
        <v>11.12</v>
      </c>
      <c r="M152" s="28" t="str">
        <f>IF(TRIM(PROPER('Base de datos cruda'!M152))="High","Alto",IF(TRIM(PROPER('Base de datos cruda'!M152))="Medium","Medio","Bajo"))</f>
        <v>Medio</v>
      </c>
      <c r="N152" s="29">
        <v>67.61</v>
      </c>
      <c r="O152" s="32">
        <f t="shared" si="1"/>
        <v>67.61</v>
      </c>
      <c r="P152" s="33">
        <f t="shared" si="2"/>
        <v>14.13</v>
      </c>
      <c r="Q152" s="34">
        <f t="shared" si="3"/>
        <v>1.124183007</v>
      </c>
      <c r="R152" s="35" t="str">
        <f t="shared" si="4"/>
        <v>Medio</v>
      </c>
      <c r="S152" s="35" t="str">
        <f>IF(O152="","",IF(O152&gt;AVERAGE('Base de datos limpia'!$O$2:$O$8001),"Alto","Normal"))
</f>
        <v>Alto</v>
      </c>
      <c r="T152" s="35" t="str">
        <f t="shared" si="5"/>
        <v>Gamer moderado</v>
      </c>
      <c r="U152" s="35"/>
    </row>
    <row r="153">
      <c r="A153" s="28">
        <v>152.0</v>
      </c>
      <c r="B153" s="28">
        <v>17.0</v>
      </c>
      <c r="C153" s="28" t="str">
        <f>TRIM(PROPER('Base de datos cruda'!C153))</f>
        <v>Male</v>
      </c>
      <c r="D153" s="28">
        <v>3.73</v>
      </c>
      <c r="E153" s="28">
        <v>2.63</v>
      </c>
      <c r="F153" s="28">
        <v>7.38</v>
      </c>
      <c r="G153" s="28">
        <v>80.04</v>
      </c>
      <c r="H153" s="28" t="str">
        <f>TRIM(PROPER('Base de datos cruda'!H153))</f>
        <v>Casual</v>
      </c>
      <c r="I153" s="28">
        <v>2.19</v>
      </c>
      <c r="J153" s="28">
        <v>8.24</v>
      </c>
      <c r="K153" s="28">
        <v>266.41</v>
      </c>
      <c r="L153" s="28">
        <f>IF('Base de datos cruda'!L153&lt;0,,'Base de datos cruda'!L153)</f>
        <v>8.46</v>
      </c>
      <c r="M153" s="28" t="str">
        <f>IF(TRIM(PROPER('Base de datos cruda'!M153))="High","Alto",IF(TRIM(PROPER('Base de datos cruda'!M153))="Medium","Medio","Bajo"))</f>
        <v>Medio</v>
      </c>
      <c r="N153" s="29">
        <v>60.65</v>
      </c>
      <c r="O153" s="32">
        <f t="shared" si="1"/>
        <v>60.65</v>
      </c>
      <c r="P153" s="33">
        <f t="shared" si="2"/>
        <v>11.97</v>
      </c>
      <c r="Q153" s="34">
        <f t="shared" si="3"/>
        <v>0.7050938338</v>
      </c>
      <c r="R153" s="35" t="str">
        <f t="shared" si="4"/>
        <v>Medio</v>
      </c>
      <c r="S153" s="35" t="str">
        <f>IF(O153="","",IF(O153&gt;AVERAGE('Base de datos limpia'!$O$2:$O$8001),"Alto","Normal"))
</f>
        <v>Normal</v>
      </c>
      <c r="T153" s="35" t="str">
        <f t="shared" si="5"/>
        <v>Gamer casual</v>
      </c>
      <c r="U153" s="35"/>
    </row>
    <row r="154">
      <c r="A154" s="28">
        <v>153.0</v>
      </c>
      <c r="B154" s="28">
        <v>18.0</v>
      </c>
      <c r="C154" s="28" t="str">
        <f>TRIM(PROPER('Base de datos cruda'!C154))</f>
        <v>Female</v>
      </c>
      <c r="D154" s="28">
        <v>5.09</v>
      </c>
      <c r="E154" s="28">
        <v>7.71</v>
      </c>
      <c r="F154" s="28">
        <v>6.76</v>
      </c>
      <c r="G154" s="28">
        <v>92.28</v>
      </c>
      <c r="H154" s="28" t="str">
        <f>TRIM(PROPER('Base de datos cruda'!H154))</f>
        <v>Fps</v>
      </c>
      <c r="I154" s="28">
        <v>2.7</v>
      </c>
      <c r="J154" s="28">
        <v>10.57</v>
      </c>
      <c r="K154" s="28">
        <v>238.72</v>
      </c>
      <c r="L154" s="28">
        <f>IF('Base de datos cruda'!L154&lt;0,,'Base de datos cruda'!L154)</f>
        <v>14.35</v>
      </c>
      <c r="M154" s="28" t="str">
        <f>IF(TRIM(PROPER('Base de datos cruda'!M154))="High","Alto",IF(TRIM(PROPER('Base de datos cruda'!M154))="Medium","Medio","Bajo"))</f>
        <v>Bajo</v>
      </c>
      <c r="N154" s="29">
        <v>88.7262573650906</v>
      </c>
      <c r="O154" s="32">
        <f t="shared" si="1"/>
        <v>88.72625737</v>
      </c>
      <c r="P154" s="33">
        <f t="shared" si="2"/>
        <v>15.66</v>
      </c>
      <c r="Q154" s="34">
        <f t="shared" si="3"/>
        <v>1.514734774</v>
      </c>
      <c r="R154" s="35" t="str">
        <f t="shared" si="4"/>
        <v>Alto</v>
      </c>
      <c r="S154" s="35" t="str">
        <f>IF(O154="","",IF(O154&gt;AVERAGE('Base de datos limpia'!$O$2:$O$8001),"Alto","Normal"))
</f>
        <v>Alto</v>
      </c>
      <c r="T154" s="35" t="str">
        <f t="shared" si="5"/>
        <v>Gamer intensivo</v>
      </c>
      <c r="U154" s="35"/>
    </row>
    <row r="155">
      <c r="A155" s="28">
        <v>154.0</v>
      </c>
      <c r="B155" s="28">
        <v>16.0</v>
      </c>
      <c r="C155" s="28" t="str">
        <f>TRIM(PROPER('Base de datos cruda'!C155))</f>
        <v>Male</v>
      </c>
      <c r="D155" s="28">
        <v>2.38</v>
      </c>
      <c r="E155" s="28">
        <v>2.06</v>
      </c>
      <c r="F155" s="28">
        <v>8.76</v>
      </c>
      <c r="G155" s="28">
        <v>70.67</v>
      </c>
      <c r="H155" s="28" t="str">
        <f>TRIM(PROPER('Base de datos cruda'!H155))</f>
        <v>Fps</v>
      </c>
      <c r="I155" s="28">
        <v>1.41</v>
      </c>
      <c r="J155" s="28">
        <v>6.13</v>
      </c>
      <c r="K155" s="28">
        <v>305.11</v>
      </c>
      <c r="L155" s="28">
        <f>IF('Base de datos cruda'!L155&lt;0,,'Base de datos cruda'!L155)</f>
        <v>6.44</v>
      </c>
      <c r="M155" s="28" t="str">
        <f>IF(TRIM(PROPER('Base de datos cruda'!M155))="High","Alto",IF(TRIM(PROPER('Base de datos cruda'!M155))="Medium","Medio","Bajo"))</f>
        <v>Medio</v>
      </c>
      <c r="N155" s="29">
        <v>55.64</v>
      </c>
      <c r="O155" s="32">
        <f t="shared" si="1"/>
        <v>55.64</v>
      </c>
      <c r="P155" s="33">
        <f t="shared" si="2"/>
        <v>8.51</v>
      </c>
      <c r="Q155" s="34">
        <f t="shared" si="3"/>
        <v>0.8655462185</v>
      </c>
      <c r="R155" s="35" t="str">
        <f t="shared" si="4"/>
        <v>Medio</v>
      </c>
      <c r="S155" s="35" t="str">
        <f>IF(O155="","",IF(O155&gt;AVERAGE('Base de datos limpia'!$O$2:$O$8001),"Alto","Normal"))
</f>
        <v>Normal</v>
      </c>
      <c r="T155" s="35" t="str">
        <f t="shared" si="5"/>
        <v>Gamer casual</v>
      </c>
      <c r="U155" s="35"/>
    </row>
    <row r="156">
      <c r="A156" s="28">
        <v>155.0</v>
      </c>
      <c r="B156" s="28">
        <v>20.0</v>
      </c>
      <c r="C156" s="28" t="str">
        <f>TRIM(PROPER('Base de datos cruda'!C156))</f>
        <v>Male</v>
      </c>
      <c r="D156" s="28">
        <v>1.46</v>
      </c>
      <c r="E156" s="28">
        <v>3.16</v>
      </c>
      <c r="F156" s="28">
        <v>6.54</v>
      </c>
      <c r="G156" s="28">
        <v>82.43</v>
      </c>
      <c r="H156" s="28" t="str">
        <f>TRIM(PROPER('Base de datos cruda'!H156))</f>
        <v>Fps</v>
      </c>
      <c r="I156" s="28">
        <v>2.23</v>
      </c>
      <c r="J156" s="28">
        <v>4.86</v>
      </c>
      <c r="K156" s="28">
        <v>288.48</v>
      </c>
      <c r="L156" s="28">
        <f>IF('Base de datos cruda'!L156&lt;0,,'Base de datos cruda'!L156)</f>
        <v>3.12</v>
      </c>
      <c r="M156" s="28" t="str">
        <f>IF(TRIM(PROPER('Base de datos cruda'!M156))="High","Alto",IF(TRIM(PROPER('Base de datos cruda'!M156))="Medium","Medio","Bajo"))</f>
        <v>Medio</v>
      </c>
      <c r="N156" s="29">
        <v>75.82</v>
      </c>
      <c r="O156" s="32">
        <f t="shared" si="1"/>
        <v>75.82</v>
      </c>
      <c r="P156" s="33">
        <f t="shared" si="2"/>
        <v>6.32</v>
      </c>
      <c r="Q156" s="34">
        <f t="shared" si="3"/>
        <v>2.164383562</v>
      </c>
      <c r="R156" s="35" t="str">
        <f t="shared" si="4"/>
        <v>Alto</v>
      </c>
      <c r="S156" s="35" t="str">
        <f>IF(O156="","",IF(O156&gt;AVERAGE('Base de datos limpia'!$O$2:$O$8001),"Alto","Normal"))
</f>
        <v>Alto</v>
      </c>
      <c r="T156" s="35" t="str">
        <f t="shared" si="5"/>
        <v>Gamer moderado</v>
      </c>
      <c r="U156" s="35"/>
    </row>
    <row r="157">
      <c r="A157" s="28">
        <v>156.0</v>
      </c>
      <c r="B157" s="28">
        <v>16.0</v>
      </c>
      <c r="C157" s="28" t="str">
        <f>TRIM(PROPER('Base de datos cruda'!C157))</f>
        <v>Male</v>
      </c>
      <c r="D157" s="28">
        <v>4.93</v>
      </c>
      <c r="E157" s="28">
        <v>2.77</v>
      </c>
      <c r="F157" s="28">
        <v>6.25</v>
      </c>
      <c r="G157" s="28">
        <v>75.72</v>
      </c>
      <c r="H157" s="28" t="str">
        <f>TRIM(PROPER('Base de datos cruda'!H157))</f>
        <v>Fps</v>
      </c>
      <c r="I157" s="28">
        <v>2.18</v>
      </c>
      <c r="J157" s="28">
        <v>8.58</v>
      </c>
      <c r="K157" s="28">
        <v>252.72</v>
      </c>
      <c r="L157" s="28">
        <f>IF('Base de datos cruda'!L157&lt;0,,'Base de datos cruda'!L157)</f>
        <v>11.99</v>
      </c>
      <c r="M157" s="28" t="str">
        <f>IF(TRIM(PROPER('Base de datos cruda'!M157))="High","Alto",IF(TRIM(PROPER('Base de datos cruda'!M157))="Medium","Medio","Bajo"))</f>
        <v>Medio</v>
      </c>
      <c r="N157" s="29">
        <v>45.89</v>
      </c>
      <c r="O157" s="32">
        <f t="shared" si="1"/>
        <v>45.89</v>
      </c>
      <c r="P157" s="33">
        <f t="shared" si="2"/>
        <v>13.51</v>
      </c>
      <c r="Q157" s="34">
        <f t="shared" si="3"/>
        <v>0.5618661258</v>
      </c>
      <c r="R157" s="35" t="str">
        <f t="shared" si="4"/>
        <v>Bajo</v>
      </c>
      <c r="S157" s="35" t="str">
        <f>IF(O157="","",IF(O157&gt;AVERAGE('Base de datos limpia'!$O$2:$O$8001),"Alto","Normal"))
</f>
        <v>Normal</v>
      </c>
      <c r="T157" s="35" t="str">
        <f t="shared" si="5"/>
        <v>Gamer casual</v>
      </c>
      <c r="U157" s="35"/>
    </row>
    <row r="158">
      <c r="A158" s="28">
        <v>157.0</v>
      </c>
      <c r="B158" s="28">
        <v>23.0</v>
      </c>
      <c r="C158" s="28" t="str">
        <f>TRIM(PROPER('Base de datos cruda'!C158))</f>
        <v>Female</v>
      </c>
      <c r="D158" s="28">
        <v>1.87</v>
      </c>
      <c r="E158" s="28">
        <v>5.97</v>
      </c>
      <c r="F158" s="28">
        <v>5.24</v>
      </c>
      <c r="G158" s="28">
        <v>66.85</v>
      </c>
      <c r="H158" s="28" t="str">
        <f>TRIM(PROPER('Base de datos cruda'!H158))</f>
        <v>Casual</v>
      </c>
      <c r="I158" s="28">
        <v>1.44</v>
      </c>
      <c r="J158" s="28">
        <v>3.78</v>
      </c>
      <c r="K158" s="28">
        <v>304.85</v>
      </c>
      <c r="L158" s="28">
        <f>IF('Base de datos cruda'!L158&lt;0,,'Base de datos cruda'!L158)</f>
        <v>0.98</v>
      </c>
      <c r="M158" s="28" t="str">
        <f>IF(TRIM(PROPER('Base de datos cruda'!M158))="High","Alto",IF(TRIM(PROPER('Base de datos cruda'!M158))="Medium","Medio","Bajo"))</f>
        <v>Medio</v>
      </c>
      <c r="N158" s="29">
        <v>89.3617602971484</v>
      </c>
      <c r="O158" s="32">
        <f t="shared" si="1"/>
        <v>89.3617603</v>
      </c>
      <c r="P158" s="33">
        <f t="shared" si="2"/>
        <v>5.65</v>
      </c>
      <c r="Q158" s="34">
        <f t="shared" si="3"/>
        <v>3.192513369</v>
      </c>
      <c r="R158" s="35" t="str">
        <f t="shared" si="4"/>
        <v>Alto</v>
      </c>
      <c r="S158" s="35" t="str">
        <f>IF(O158="","",IF(O158&gt;AVERAGE('Base de datos limpia'!$O$2:$O$8001),"Alto","Normal"))
</f>
        <v>Alto</v>
      </c>
      <c r="T158" s="35" t="str">
        <f t="shared" si="5"/>
        <v>Gamer moderado</v>
      </c>
      <c r="U158" s="35"/>
    </row>
    <row r="159">
      <c r="A159" s="28">
        <v>158.0</v>
      </c>
      <c r="B159" s="28">
        <v>16.0</v>
      </c>
      <c r="C159" s="28" t="str">
        <f>TRIM(PROPER('Base de datos cruda'!C159))</f>
        <v>Male</v>
      </c>
      <c r="D159" s="28">
        <v>0.64</v>
      </c>
      <c r="E159" s="28">
        <v>8.86</v>
      </c>
      <c r="F159" s="28">
        <v>4.49</v>
      </c>
      <c r="G159" s="28">
        <v>62.9</v>
      </c>
      <c r="H159" s="28" t="str">
        <f>TRIM(PROPER('Base de datos cruda'!H159))</f>
        <v>Rpg</v>
      </c>
      <c r="I159" s="28">
        <v>3.93</v>
      </c>
      <c r="J159" s="28">
        <v>4.2</v>
      </c>
      <c r="K159" s="28">
        <v>319.21</v>
      </c>
      <c r="L159" s="28">
        <f>IF('Base de datos cruda'!L159&lt;0,,'Base de datos cruda'!L159)</f>
        <v>3.22</v>
      </c>
      <c r="M159" s="28" t="str">
        <f>IF(TRIM(PROPER('Base de datos cruda'!M159))="High","Alto",IF(TRIM(PROPER('Base de datos cruda'!M159))="Medium","Medio","Bajo"))</f>
        <v>Alto</v>
      </c>
      <c r="N159" s="29">
        <v>92.51</v>
      </c>
      <c r="O159" s="32">
        <f t="shared" si="1"/>
        <v>92.51</v>
      </c>
      <c r="P159" s="33">
        <f t="shared" si="2"/>
        <v>4.84</v>
      </c>
      <c r="Q159" s="34">
        <f t="shared" si="3"/>
        <v>13.84375</v>
      </c>
      <c r="R159" s="35" t="str">
        <f t="shared" si="4"/>
        <v>Alto</v>
      </c>
      <c r="S159" s="35" t="str">
        <f>IF(O159="","",IF(O159&gt;AVERAGE('Base de datos limpia'!$O$2:$O$8001),"Alto","Normal"))
</f>
        <v>Alto</v>
      </c>
      <c r="T159" s="35" t="str">
        <f t="shared" si="5"/>
        <v>Gamer intensivo</v>
      </c>
      <c r="U159" s="35"/>
    </row>
    <row r="160">
      <c r="A160" s="28">
        <v>159.0</v>
      </c>
      <c r="B160" s="28">
        <v>16.0</v>
      </c>
      <c r="C160" s="28" t="str">
        <f>TRIM(PROPER('Base de datos cruda'!C160))</f>
        <v>Male</v>
      </c>
      <c r="D160" s="28">
        <v>0.0</v>
      </c>
      <c r="E160" s="28">
        <v>5.6</v>
      </c>
      <c r="F160" s="28">
        <v>6.74</v>
      </c>
      <c r="G160" s="28">
        <v>82.33</v>
      </c>
      <c r="H160" s="28" t="str">
        <f>TRIM(PROPER('Base de datos cruda'!H160))</f>
        <v>Casual</v>
      </c>
      <c r="I160" s="28">
        <v>2.05</v>
      </c>
      <c r="J160" s="28">
        <v>3.71</v>
      </c>
      <c r="K160" s="28">
        <v>296.26</v>
      </c>
      <c r="L160" s="28">
        <f>IF('Base de datos cruda'!L160&lt;0,,'Base de datos cruda'!L160)</f>
        <v>0.29</v>
      </c>
      <c r="M160" s="28" t="str">
        <f>IF(TRIM(PROPER('Base de datos cruda'!M160))="High","Alto",IF(TRIM(PROPER('Base de datos cruda'!M160))="Medium","Medio","Bajo"))</f>
        <v>Medio</v>
      </c>
      <c r="N160" s="29">
        <v>87.61</v>
      </c>
      <c r="O160" s="32">
        <f t="shared" si="1"/>
        <v>87.61</v>
      </c>
      <c r="P160" s="33">
        <f t="shared" si="2"/>
        <v>3.71</v>
      </c>
      <c r="Q160" s="34" t="str">
        <f t="shared" si="3"/>
        <v>Sin ratio</v>
      </c>
      <c r="R160" s="35" t="str">
        <f t="shared" si="4"/>
        <v>Alto</v>
      </c>
      <c r="S160" s="35" t="str">
        <f>IF(O160="","",IF(O160&gt;AVERAGE('Base de datos limpia'!$O$2:$O$8001),"Alto","Normal"))
</f>
        <v>Alto</v>
      </c>
      <c r="T160" s="35" t="str">
        <f t="shared" si="5"/>
        <v>Gamer moderado</v>
      </c>
      <c r="U160" s="35"/>
    </row>
    <row r="161">
      <c r="A161" s="28">
        <v>160.0</v>
      </c>
      <c r="B161" s="28">
        <v>17.0</v>
      </c>
      <c r="C161" s="28" t="str">
        <f>TRIM(PROPER('Base de datos cruda'!C161))</f>
        <v>Other</v>
      </c>
      <c r="D161" s="28">
        <v>4.87</v>
      </c>
      <c r="E161" s="28">
        <v>1.52</v>
      </c>
      <c r="F161" s="28">
        <v>5.57</v>
      </c>
      <c r="G161" s="28">
        <v>63.91</v>
      </c>
      <c r="H161" s="28" t="str">
        <f>TRIM(PROPER('Base de datos cruda'!H161))</f>
        <v>Rpg</v>
      </c>
      <c r="I161" s="28">
        <v>2.76</v>
      </c>
      <c r="J161" s="28">
        <v>9.69</v>
      </c>
      <c r="K161" s="28">
        <v>258.13</v>
      </c>
      <c r="L161" s="28">
        <f>IF('Base de datos cruda'!L161&lt;0,,'Base de datos cruda'!L161)</f>
        <v>11.5</v>
      </c>
      <c r="M161" s="28" t="str">
        <f>IF(TRIM(PROPER('Base de datos cruda'!M161))="High","Alto",IF(TRIM(PROPER('Base de datos cruda'!M161))="Medium","Medio","Bajo"))</f>
        <v>Medio</v>
      </c>
      <c r="N161" s="29">
        <v>24.11</v>
      </c>
      <c r="O161" s="32">
        <f t="shared" si="1"/>
        <v>24.11</v>
      </c>
      <c r="P161" s="33">
        <f t="shared" si="2"/>
        <v>14.56</v>
      </c>
      <c r="Q161" s="34">
        <f t="shared" si="3"/>
        <v>0.3121149897</v>
      </c>
      <c r="R161" s="35" t="str">
        <f t="shared" si="4"/>
        <v>Bajo</v>
      </c>
      <c r="S161" s="35" t="str">
        <f>IF(O161="","",IF(O161&gt;AVERAGE('Base de datos limpia'!$O$2:$O$8001),"Alto","Normal"))
</f>
        <v>Normal</v>
      </c>
      <c r="T161" s="35" t="str">
        <f t="shared" si="5"/>
        <v>Gamer casual</v>
      </c>
      <c r="U161" s="35"/>
    </row>
    <row r="162">
      <c r="A162" s="28">
        <v>161.0</v>
      </c>
      <c r="B162" s="28">
        <v>17.0</v>
      </c>
      <c r="C162" s="28" t="str">
        <f>TRIM(PROPER('Base de datos cruda'!C162))</f>
        <v>Female</v>
      </c>
      <c r="D162" s="28">
        <v>2.9</v>
      </c>
      <c r="E162" s="28">
        <v>6.07</v>
      </c>
      <c r="F162" s="28">
        <v>6.62</v>
      </c>
      <c r="G162" s="28">
        <v>88.72</v>
      </c>
      <c r="H162" s="28" t="str">
        <f>TRIM(PROPER('Base de datos cruda'!H162))</f>
        <v>Rpg</v>
      </c>
      <c r="I162" s="28">
        <v>0.78</v>
      </c>
      <c r="J162" s="28">
        <v>5.64</v>
      </c>
      <c r="K162" s="28">
        <v>293.72</v>
      </c>
      <c r="L162" s="28">
        <f>IF('Base de datos cruda'!L162&lt;0,,'Base de datos cruda'!L162)</f>
        <v>11.16</v>
      </c>
      <c r="M162" s="28" t="str">
        <f>IF(TRIM(PROPER('Base de datos cruda'!M162))="High","Alto",IF(TRIM(PROPER('Base de datos cruda'!M162))="Medium","Medio","Bajo"))</f>
        <v>Medio</v>
      </c>
      <c r="N162" s="29">
        <v>83.7</v>
      </c>
      <c r="O162" s="32">
        <f t="shared" si="1"/>
        <v>83.7</v>
      </c>
      <c r="P162" s="33">
        <f t="shared" si="2"/>
        <v>8.54</v>
      </c>
      <c r="Q162" s="34">
        <f t="shared" si="3"/>
        <v>2.093103448</v>
      </c>
      <c r="R162" s="35" t="str">
        <f t="shared" si="4"/>
        <v>Alto</v>
      </c>
      <c r="S162" s="35" t="str">
        <f>IF(O162="","",IF(O162&gt;AVERAGE('Base de datos limpia'!$O$2:$O$8001),"Alto","Normal"))
</f>
        <v>Alto</v>
      </c>
      <c r="T162" s="35" t="str">
        <f t="shared" si="5"/>
        <v>Gamer intensivo</v>
      </c>
      <c r="U162" s="35"/>
    </row>
    <row r="163">
      <c r="A163" s="28">
        <v>162.0</v>
      </c>
      <c r="B163" s="28">
        <v>21.0</v>
      </c>
      <c r="C163" s="28" t="str">
        <f>TRIM(PROPER('Base de datos cruda'!C163))</f>
        <v>Male</v>
      </c>
      <c r="D163" s="28">
        <v>6.02</v>
      </c>
      <c r="E163" s="28">
        <v>8.18</v>
      </c>
      <c r="F163" s="28">
        <v>5.03</v>
      </c>
      <c r="G163" s="28">
        <v>96.86</v>
      </c>
      <c r="H163" s="28" t="str">
        <f>TRIM(PROPER('Base de datos cruda'!H163))</f>
        <v>Casual</v>
      </c>
      <c r="I163" s="28">
        <v>2.37</v>
      </c>
      <c r="J163" s="28">
        <v>7.48</v>
      </c>
      <c r="K163" s="28">
        <v>268.05</v>
      </c>
      <c r="L163" s="28">
        <f>IF('Base de datos cruda'!L163&lt;0,,'Base de datos cruda'!L163)</f>
        <v>11.8</v>
      </c>
      <c r="M163" s="28" t="str">
        <f>IF(TRIM(PROPER('Base de datos cruda'!M163))="High","Alto",IF(TRIM(PROPER('Base de datos cruda'!M163))="Medium","Medio","Bajo"))</f>
        <v>Alto</v>
      </c>
      <c r="N163" s="29">
        <v>79.8843306443515</v>
      </c>
      <c r="O163" s="32">
        <f t="shared" si="1"/>
        <v>79.88433064</v>
      </c>
      <c r="P163" s="33">
        <f t="shared" si="2"/>
        <v>13.5</v>
      </c>
      <c r="Q163" s="34">
        <f t="shared" si="3"/>
        <v>1.358803987</v>
      </c>
      <c r="R163" s="35" t="str">
        <f t="shared" si="4"/>
        <v>Alto</v>
      </c>
      <c r="S163" s="35" t="str">
        <f>IF(O163="","",IF(O163&gt;AVERAGE('Base de datos limpia'!$O$2:$O$8001),"Alto","Normal"))
</f>
        <v>Alto</v>
      </c>
      <c r="T163" s="35" t="str">
        <f t="shared" si="5"/>
        <v>Gamer intensivo</v>
      </c>
      <c r="U163" s="35"/>
    </row>
    <row r="164">
      <c r="A164" s="28">
        <v>163.0</v>
      </c>
      <c r="B164" s="28">
        <v>22.0</v>
      </c>
      <c r="C164" s="28" t="str">
        <f>TRIM(PROPER('Base de datos cruda'!C164))</f>
        <v>Male</v>
      </c>
      <c r="D164" s="28">
        <v>3.0</v>
      </c>
      <c r="E164" s="28">
        <v>2.19</v>
      </c>
      <c r="F164" s="28">
        <v>8.19</v>
      </c>
      <c r="G164" s="28">
        <v>66.48</v>
      </c>
      <c r="H164" s="28" t="str">
        <f>TRIM(PROPER('Base de datos cruda'!H164))</f>
        <v>Casual</v>
      </c>
      <c r="I164" s="28">
        <v>3.81</v>
      </c>
      <c r="J164" s="28">
        <v>6.99</v>
      </c>
      <c r="K164" s="28">
        <v>271.61</v>
      </c>
      <c r="L164" s="28">
        <f>IF('Base de datos cruda'!L164&lt;0,,'Base de datos cruda'!L164)</f>
        <v>9.57</v>
      </c>
      <c r="M164" s="28" t="str">
        <f>IF(TRIM(PROPER('Base de datos cruda'!M164))="High","Alto",IF(TRIM(PROPER('Base de datos cruda'!M164))="Medium","Medio","Bajo"))</f>
        <v>Medio</v>
      </c>
      <c r="N164" s="29">
        <v>65.0034853956595</v>
      </c>
      <c r="O164" s="32">
        <f t="shared" si="1"/>
        <v>65.0034854</v>
      </c>
      <c r="P164" s="33">
        <f t="shared" si="2"/>
        <v>9.99</v>
      </c>
      <c r="Q164" s="34">
        <f t="shared" si="3"/>
        <v>0.73</v>
      </c>
      <c r="R164" s="35" t="str">
        <f t="shared" si="4"/>
        <v>Medio</v>
      </c>
      <c r="S164" s="35" t="str">
        <f>IF(O164="","",IF(O164&gt;AVERAGE('Base de datos limpia'!$O$2:$O$8001),"Alto","Normal"))
</f>
        <v>Normal</v>
      </c>
      <c r="T164" s="35" t="str">
        <f t="shared" si="5"/>
        <v>Gamer casual</v>
      </c>
      <c r="U164" s="35"/>
    </row>
    <row r="165">
      <c r="A165" s="28">
        <v>164.0</v>
      </c>
      <c r="B165" s="28">
        <v>20.0</v>
      </c>
      <c r="C165" s="28" t="str">
        <f>TRIM(PROPER('Base de datos cruda'!C165))</f>
        <v>Female</v>
      </c>
      <c r="D165" s="28">
        <v>3.89</v>
      </c>
      <c r="E165" s="28">
        <v>1.65</v>
      </c>
      <c r="F165" s="28">
        <v>9.0</v>
      </c>
      <c r="G165" s="28">
        <v>78.84</v>
      </c>
      <c r="H165" s="28" t="str">
        <f>TRIM(PROPER('Base de datos cruda'!H165))</f>
        <v>Casual</v>
      </c>
      <c r="I165" s="28">
        <v>2.22</v>
      </c>
      <c r="J165" s="28">
        <v>8.83</v>
      </c>
      <c r="K165" s="28">
        <v>284.0</v>
      </c>
      <c r="L165" s="28">
        <f>IF('Base de datos cruda'!L165&lt;0,,'Base de datos cruda'!L165)</f>
        <v>12.35</v>
      </c>
      <c r="M165" s="28" t="str">
        <f>IF(TRIM(PROPER('Base de datos cruda'!M165))="High","Alto",IF(TRIM(PROPER('Base de datos cruda'!M165))="Medium","Medio","Bajo"))</f>
        <v>Medio</v>
      </c>
      <c r="N165" s="29">
        <v>65.36</v>
      </c>
      <c r="O165" s="32">
        <f t="shared" si="1"/>
        <v>65.36</v>
      </c>
      <c r="P165" s="33">
        <f t="shared" si="2"/>
        <v>12.72</v>
      </c>
      <c r="Q165" s="34">
        <f t="shared" si="3"/>
        <v>0.4241645244</v>
      </c>
      <c r="R165" s="35" t="str">
        <f t="shared" si="4"/>
        <v>Medio</v>
      </c>
      <c r="S165" s="35" t="str">
        <f>IF(O165="","",IF(O165&gt;AVERAGE('Base de datos limpia'!$O$2:$O$8001),"Alto","Normal"))
</f>
        <v>Normal</v>
      </c>
      <c r="T165" s="35" t="str">
        <f t="shared" si="5"/>
        <v>Gamer casual</v>
      </c>
      <c r="U165" s="35"/>
    </row>
    <row r="166">
      <c r="A166" s="28">
        <v>165.0</v>
      </c>
      <c r="B166" s="28">
        <v>16.0</v>
      </c>
      <c r="C166" s="28" t="str">
        <f>TRIM(PROPER('Base de datos cruda'!C166))</f>
        <v>Male</v>
      </c>
      <c r="D166" s="28">
        <v>3.26</v>
      </c>
      <c r="E166" s="28">
        <v>2.69</v>
      </c>
      <c r="F166" s="28">
        <v>5.61</v>
      </c>
      <c r="G166" s="28">
        <v>89.55</v>
      </c>
      <c r="H166" s="28" t="str">
        <f>TRIM(PROPER('Base de datos cruda'!H166))</f>
        <v>Fps</v>
      </c>
      <c r="I166" s="28">
        <v>2.79</v>
      </c>
      <c r="J166" s="28">
        <v>9.11</v>
      </c>
      <c r="K166" s="28">
        <v>274.26</v>
      </c>
      <c r="L166" s="28">
        <f>IF('Base de datos cruda'!L166&lt;0,,'Base de datos cruda'!L166)</f>
        <v>11.15</v>
      </c>
      <c r="M166" s="28" t="str">
        <f>IF(TRIM(PROPER('Base de datos cruda'!M166))="High","Alto",IF(TRIM(PROPER('Base de datos cruda'!M166))="Medium","Medio","Bajo"))</f>
        <v>Medio</v>
      </c>
      <c r="N166" s="29">
        <v>59.71</v>
      </c>
      <c r="O166" s="32">
        <f t="shared" si="1"/>
        <v>59.71</v>
      </c>
      <c r="P166" s="33">
        <f t="shared" si="2"/>
        <v>12.37</v>
      </c>
      <c r="Q166" s="34">
        <f t="shared" si="3"/>
        <v>0.8251533742</v>
      </c>
      <c r="R166" s="35" t="str">
        <f t="shared" si="4"/>
        <v>Medio</v>
      </c>
      <c r="S166" s="35" t="str">
        <f>IF(O166="","",IF(O166&gt;AVERAGE('Base de datos limpia'!$O$2:$O$8001),"Alto","Normal"))
</f>
        <v>Normal</v>
      </c>
      <c r="T166" s="35" t="str">
        <f t="shared" si="5"/>
        <v>Gamer casual</v>
      </c>
      <c r="U166" s="35"/>
    </row>
    <row r="167">
      <c r="A167" s="28">
        <v>166.0</v>
      </c>
      <c r="B167" s="28">
        <v>16.0</v>
      </c>
      <c r="C167" s="28" t="str">
        <f>TRIM(PROPER('Base de datos cruda'!C167))</f>
        <v>Male</v>
      </c>
      <c r="D167" s="28">
        <v>5.2</v>
      </c>
      <c r="E167" s="28">
        <v>7.71</v>
      </c>
      <c r="F167" s="28">
        <v>8.21</v>
      </c>
      <c r="G167" s="28">
        <v>71.47</v>
      </c>
      <c r="H167" s="28" t="str">
        <f>TRIM(PROPER('Base de datos cruda'!H167))</f>
        <v>Casual</v>
      </c>
      <c r="I167" s="28">
        <v>3.51</v>
      </c>
      <c r="J167" s="28">
        <v>6.65</v>
      </c>
      <c r="K167" s="28">
        <v>268.02</v>
      </c>
      <c r="L167" s="28">
        <f>IF('Base de datos cruda'!L167&lt;0,,'Base de datos cruda'!L167)</f>
        <v>11.87</v>
      </c>
      <c r="M167" s="28" t="str">
        <f>IF(TRIM(PROPER('Base de datos cruda'!M167))="High","Alto",IF(TRIM(PROPER('Base de datos cruda'!M167))="Medium","Medio","Bajo"))</f>
        <v>Bajo</v>
      </c>
      <c r="N167" s="29">
        <v>87.5496015427852</v>
      </c>
      <c r="O167" s="32">
        <f t="shared" si="1"/>
        <v>87.54960154</v>
      </c>
      <c r="P167" s="33">
        <f t="shared" si="2"/>
        <v>11.85</v>
      </c>
      <c r="Q167" s="34">
        <f t="shared" si="3"/>
        <v>1.482692308</v>
      </c>
      <c r="R167" s="35" t="str">
        <f t="shared" si="4"/>
        <v>Alto</v>
      </c>
      <c r="S167" s="35" t="str">
        <f>IF(O167="","",IF(O167&gt;AVERAGE('Base de datos limpia'!$O$2:$O$8001),"Alto","Normal"))
</f>
        <v>Alto</v>
      </c>
      <c r="T167" s="35" t="str">
        <f t="shared" si="5"/>
        <v>Gamer intensivo</v>
      </c>
      <c r="U167" s="35"/>
    </row>
    <row r="168">
      <c r="A168" s="28">
        <v>167.0</v>
      </c>
      <c r="B168" s="28">
        <v>18.0</v>
      </c>
      <c r="C168" s="28" t="str">
        <f>TRIM(PROPER('Base de datos cruda'!C168))</f>
        <v>Female</v>
      </c>
      <c r="D168" s="28">
        <v>2.85</v>
      </c>
      <c r="E168" s="28">
        <v>6.33</v>
      </c>
      <c r="F168" s="28">
        <v>8.36</v>
      </c>
      <c r="G168" s="28">
        <v>96.83</v>
      </c>
      <c r="H168" s="28" t="str">
        <f>TRIM(PROPER('Base de datos cruda'!H168))</f>
        <v>Rpg</v>
      </c>
      <c r="I168" s="28">
        <v>1.94</v>
      </c>
      <c r="J168" s="28">
        <v>7.58</v>
      </c>
      <c r="K168" s="28">
        <v>275.4</v>
      </c>
      <c r="L168" s="28">
        <f>IF('Base de datos cruda'!L168&lt;0,,'Base de datos cruda'!L168)</f>
        <v>5.85</v>
      </c>
      <c r="M168" s="28" t="str">
        <f>IF(TRIM(PROPER('Base de datos cruda'!M168))="High","Alto",IF(TRIM(PROPER('Base de datos cruda'!M168))="Medium","Medio","Bajo"))</f>
        <v>Medio</v>
      </c>
      <c r="N168" s="29">
        <v>91.21</v>
      </c>
      <c r="O168" s="32">
        <f t="shared" si="1"/>
        <v>91.21</v>
      </c>
      <c r="P168" s="33">
        <f t="shared" si="2"/>
        <v>10.43</v>
      </c>
      <c r="Q168" s="34">
        <f t="shared" si="3"/>
        <v>2.221052632</v>
      </c>
      <c r="R168" s="35" t="str">
        <f t="shared" si="4"/>
        <v>Alto</v>
      </c>
      <c r="S168" s="35" t="str">
        <f>IF(O168="","",IF(O168&gt;AVERAGE('Base de datos limpia'!$O$2:$O$8001),"Alto","Normal"))
</f>
        <v>Alto</v>
      </c>
      <c r="T168" s="35" t="str">
        <f t="shared" si="5"/>
        <v>Gamer intensivo</v>
      </c>
      <c r="U168" s="35"/>
    </row>
    <row r="169">
      <c r="A169" s="28">
        <v>168.0</v>
      </c>
      <c r="B169" s="28">
        <v>17.0</v>
      </c>
      <c r="C169" s="28" t="str">
        <f>TRIM(PROPER('Base de datos cruda'!C169))</f>
        <v>Female</v>
      </c>
      <c r="D169" s="28">
        <v>7.71</v>
      </c>
      <c r="E169" s="28">
        <v>5.87</v>
      </c>
      <c r="F169" s="28">
        <v>8.98</v>
      </c>
      <c r="G169" s="28">
        <v>95.54</v>
      </c>
      <c r="H169" s="28" t="str">
        <f>TRIM(PROPER('Base de datos cruda'!H169))</f>
        <v>Casual</v>
      </c>
      <c r="I169" s="28">
        <v>1.77</v>
      </c>
      <c r="J169" s="28">
        <v>11.69</v>
      </c>
      <c r="K169" s="28">
        <v>225.18</v>
      </c>
      <c r="L169" s="28">
        <f>IF('Base de datos cruda'!L169&lt;0,,'Base de datos cruda'!L169)</f>
        <v>16.11</v>
      </c>
      <c r="M169" s="28" t="str">
        <f>IF(TRIM(PROPER('Base de datos cruda'!M169))="High","Alto",IF(TRIM(PROPER('Base de datos cruda'!M169))="Medium","Medio","Bajo"))</f>
        <v>Bajo</v>
      </c>
      <c r="N169" s="29">
        <v>54.9</v>
      </c>
      <c r="O169" s="32">
        <f t="shared" si="1"/>
        <v>54.9</v>
      </c>
      <c r="P169" s="33">
        <f t="shared" si="2"/>
        <v>19.4</v>
      </c>
      <c r="Q169" s="34">
        <f t="shared" si="3"/>
        <v>0.7613488975</v>
      </c>
      <c r="R169" s="35" t="str">
        <f t="shared" si="4"/>
        <v>Medio</v>
      </c>
      <c r="S169" s="35" t="str">
        <f>IF(O169="","",IF(O169&gt;AVERAGE('Base de datos limpia'!$O$2:$O$8001),"Alto","Normal"))
</f>
        <v>Normal</v>
      </c>
      <c r="T169" s="35" t="str">
        <f t="shared" si="5"/>
        <v>Gamer moderado</v>
      </c>
      <c r="U169" s="35"/>
    </row>
    <row r="170">
      <c r="A170" s="28">
        <v>169.0</v>
      </c>
      <c r="B170" s="28">
        <v>20.0</v>
      </c>
      <c r="C170" s="28" t="str">
        <f>TRIM(PROPER('Base de datos cruda'!C170))</f>
        <v>Female</v>
      </c>
      <c r="D170" s="28">
        <v>7.49</v>
      </c>
      <c r="E170" s="28">
        <v>3.25</v>
      </c>
      <c r="F170" s="28">
        <v>5.71</v>
      </c>
      <c r="G170" s="28">
        <v>64.15</v>
      </c>
      <c r="H170" s="28" t="str">
        <f>TRIM(PROPER('Base de datos cruda'!H170))</f>
        <v>Rpg</v>
      </c>
      <c r="I170" s="28">
        <v>0.43</v>
      </c>
      <c r="J170" s="28">
        <v>8.57</v>
      </c>
      <c r="K170" s="28">
        <v>233.99</v>
      </c>
      <c r="L170" s="28">
        <f>IF('Base de datos cruda'!L170&lt;0,,'Base de datos cruda'!L170)</f>
        <v>13.19</v>
      </c>
      <c r="M170" s="28" t="str">
        <f>IF(TRIM(PROPER('Base de datos cruda'!M170))="High","Alto",IF(TRIM(PROPER('Base de datos cruda'!M170))="Medium","Medio","Bajo"))</f>
        <v>Bajo</v>
      </c>
      <c r="N170" s="29">
        <v>8.97</v>
      </c>
      <c r="O170" s="32">
        <f t="shared" si="1"/>
        <v>8.97</v>
      </c>
      <c r="P170" s="33">
        <f t="shared" si="2"/>
        <v>16.06</v>
      </c>
      <c r="Q170" s="34">
        <f t="shared" si="3"/>
        <v>0.4339118825</v>
      </c>
      <c r="R170" s="35" t="str">
        <f t="shared" si="4"/>
        <v>Bajo</v>
      </c>
      <c r="S170" s="35" t="str">
        <f>IF(O170="","",IF(O170&gt;AVERAGE('Base de datos limpia'!$O$2:$O$8001),"Alto","Normal"))
</f>
        <v>Normal</v>
      </c>
      <c r="T170" s="35" t="str">
        <f t="shared" si="5"/>
        <v>Gamer moderado</v>
      </c>
      <c r="U170" s="35"/>
    </row>
    <row r="171">
      <c r="A171" s="28">
        <v>170.0</v>
      </c>
      <c r="B171" s="28">
        <v>21.0</v>
      </c>
      <c r="C171" s="28" t="str">
        <f>TRIM(PROPER('Base de datos cruda'!C171))</f>
        <v>Male</v>
      </c>
      <c r="D171" s="28">
        <v>6.78</v>
      </c>
      <c r="E171" s="28">
        <v>3.99</v>
      </c>
      <c r="F171" s="28">
        <v>7.78</v>
      </c>
      <c r="G171" s="28">
        <v>61.1</v>
      </c>
      <c r="H171" s="28" t="str">
        <f>TRIM(PROPER('Base de datos cruda'!H171))</f>
        <v>Fps</v>
      </c>
      <c r="I171" s="28">
        <v>2.91</v>
      </c>
      <c r="J171" s="28">
        <v>11.37</v>
      </c>
      <c r="K171" s="28">
        <v>248.18</v>
      </c>
      <c r="L171" s="28">
        <f>IF('Base de datos cruda'!L171&lt;0,,'Base de datos cruda'!L171)</f>
        <v>15.15</v>
      </c>
      <c r="M171" s="28" t="str">
        <f>IF(TRIM(PROPER('Base de datos cruda'!M171))="High","Alto",IF(TRIM(PROPER('Base de datos cruda'!M171))="Medium","Medio","Bajo"))</f>
        <v>Bajo</v>
      </c>
      <c r="N171" s="29">
        <v>38.31</v>
      </c>
      <c r="O171" s="32">
        <f t="shared" si="1"/>
        <v>38.31</v>
      </c>
      <c r="P171" s="33">
        <f t="shared" si="2"/>
        <v>18.15</v>
      </c>
      <c r="Q171" s="34">
        <f t="shared" si="3"/>
        <v>0.5884955752</v>
      </c>
      <c r="R171" s="35" t="str">
        <f t="shared" si="4"/>
        <v>Bajo</v>
      </c>
      <c r="S171" s="35" t="str">
        <f>IF(O171="","",IF(O171&gt;AVERAGE('Base de datos limpia'!$O$2:$O$8001),"Alto","Normal"))
</f>
        <v>Normal</v>
      </c>
      <c r="T171" s="35" t="str">
        <f t="shared" si="5"/>
        <v>Gamer moderado</v>
      </c>
      <c r="U171" s="35"/>
    </row>
    <row r="172">
      <c r="A172" s="28">
        <v>171.0</v>
      </c>
      <c r="B172" s="28">
        <v>22.0</v>
      </c>
      <c r="C172" s="28" t="str">
        <f>TRIM(PROPER('Base de datos cruda'!C172))</f>
        <v>Male</v>
      </c>
      <c r="D172" s="28">
        <v>7.36</v>
      </c>
      <c r="E172" s="28">
        <v>9.69</v>
      </c>
      <c r="F172" s="28">
        <v>5.14</v>
      </c>
      <c r="G172" s="28">
        <v>99.06</v>
      </c>
      <c r="H172" s="28" t="str">
        <f>TRIM(PROPER('Base de datos cruda'!H172))</f>
        <v>Fps</v>
      </c>
      <c r="I172" s="28">
        <v>3.53</v>
      </c>
      <c r="J172" s="28">
        <v>8.49</v>
      </c>
      <c r="K172" s="28">
        <v>237.38</v>
      </c>
      <c r="L172" s="28">
        <f>IF('Base de datos cruda'!L172&lt;0,,'Base de datos cruda'!L172)</f>
        <v>14.6</v>
      </c>
      <c r="M172" s="28" t="str">
        <f>IF(TRIM(PROPER('Base de datos cruda'!M172))="High","Alto",IF(TRIM(PROPER('Base de datos cruda'!M172))="Medium","Medio","Bajo"))</f>
        <v>Alto</v>
      </c>
      <c r="N172" s="29">
        <v>76.6030952109623</v>
      </c>
      <c r="O172" s="32">
        <f t="shared" si="1"/>
        <v>76.60309521</v>
      </c>
      <c r="P172" s="33">
        <f t="shared" si="2"/>
        <v>15.85</v>
      </c>
      <c r="Q172" s="34">
        <f t="shared" si="3"/>
        <v>1.316576087</v>
      </c>
      <c r="R172" s="35" t="str">
        <f t="shared" si="4"/>
        <v>Alto</v>
      </c>
      <c r="S172" s="35" t="str">
        <f>IF(O172="","",IF(O172&gt;AVERAGE('Base de datos limpia'!$O$2:$O$8001),"Alto","Normal"))
</f>
        <v>Alto</v>
      </c>
      <c r="T172" s="35" t="str">
        <f t="shared" si="5"/>
        <v>Gamer intensivo</v>
      </c>
      <c r="U172" s="35"/>
    </row>
    <row r="173">
      <c r="A173" s="28">
        <v>172.0</v>
      </c>
      <c r="B173" s="28">
        <v>19.0</v>
      </c>
      <c r="C173" s="28" t="str">
        <f>TRIM(PROPER('Base de datos cruda'!C173))</f>
        <v>Female</v>
      </c>
      <c r="D173" s="28">
        <v>3.59</v>
      </c>
      <c r="E173" s="28">
        <v>3.17</v>
      </c>
      <c r="F173" s="28">
        <v>7.12</v>
      </c>
      <c r="G173" s="28">
        <v>98.26</v>
      </c>
      <c r="H173" s="28" t="str">
        <f>TRIM(PROPER('Base de datos cruda'!H173))</f>
        <v>Fps</v>
      </c>
      <c r="I173" s="28">
        <v>2.91</v>
      </c>
      <c r="J173" s="28">
        <v>8.52</v>
      </c>
      <c r="K173" s="28">
        <v>272.63</v>
      </c>
      <c r="L173" s="28">
        <f>IF('Base de datos cruda'!L173&lt;0,,'Base de datos cruda'!L173)</f>
        <v>7.82</v>
      </c>
      <c r="M173" s="28" t="str">
        <f>IF(TRIM(PROPER('Base de datos cruda'!M173))="High","Alto",IF(TRIM(PROPER('Base de datos cruda'!M173))="Medium","Medio","Bajo"))</f>
        <v>Medio</v>
      </c>
      <c r="N173" s="29">
        <v>64.98</v>
      </c>
      <c r="O173" s="32">
        <f t="shared" si="1"/>
        <v>64.98</v>
      </c>
      <c r="P173" s="33">
        <f t="shared" si="2"/>
        <v>12.11</v>
      </c>
      <c r="Q173" s="34">
        <f t="shared" si="3"/>
        <v>0.8830083565</v>
      </c>
      <c r="R173" s="35" t="str">
        <f t="shared" si="4"/>
        <v>Medio</v>
      </c>
      <c r="S173" s="35" t="str">
        <f>IF(O173="","",IF(O173&gt;AVERAGE('Base de datos limpia'!$O$2:$O$8001),"Alto","Normal"))
</f>
        <v>Normal</v>
      </c>
      <c r="T173" s="35" t="str">
        <f t="shared" si="5"/>
        <v>Gamer moderado</v>
      </c>
      <c r="U173" s="35"/>
    </row>
    <row r="174">
      <c r="A174" s="28">
        <v>173.0</v>
      </c>
      <c r="B174" s="28">
        <v>22.0</v>
      </c>
      <c r="C174" s="28" t="str">
        <f>TRIM(PROPER('Base de datos cruda'!C174))</f>
        <v>Male</v>
      </c>
      <c r="D174" s="28">
        <v>4.29</v>
      </c>
      <c r="E174" s="28">
        <v>9.11</v>
      </c>
      <c r="F174" s="28">
        <v>7.52</v>
      </c>
      <c r="G174" s="28">
        <v>76.89</v>
      </c>
      <c r="H174" s="28" t="str">
        <f>TRIM(PROPER('Base de datos cruda'!H174))</f>
        <v>Fps</v>
      </c>
      <c r="I174" s="28">
        <v>1.42</v>
      </c>
      <c r="J174" s="28">
        <v>8.9</v>
      </c>
      <c r="K174" s="28">
        <v>263.5</v>
      </c>
      <c r="L174" s="28">
        <f>IF('Base de datos cruda'!L174&lt;0,,'Base de datos cruda'!L174)</f>
        <v>11.98</v>
      </c>
      <c r="M174" s="28" t="str">
        <f>IF(TRIM(PROPER('Base de datos cruda'!M174))="High","Alto",IF(TRIM(PROPER('Base de datos cruda'!M174))="Medium","Medio","Bajo"))</f>
        <v>Medio</v>
      </c>
      <c r="N174" s="29">
        <v>87.45</v>
      </c>
      <c r="O174" s="32">
        <f t="shared" si="1"/>
        <v>87.45</v>
      </c>
      <c r="P174" s="33">
        <f t="shared" si="2"/>
        <v>13.19</v>
      </c>
      <c r="Q174" s="34">
        <f t="shared" si="3"/>
        <v>2.123543124</v>
      </c>
      <c r="R174" s="35" t="str">
        <f t="shared" si="4"/>
        <v>Alto</v>
      </c>
      <c r="S174" s="35" t="str">
        <f>IF(O174="","",IF(O174&gt;AVERAGE('Base de datos limpia'!$O$2:$O$8001),"Alto","Normal"))
</f>
        <v>Alto</v>
      </c>
      <c r="T174" s="35" t="str">
        <f t="shared" si="5"/>
        <v>Gamer intensivo</v>
      </c>
      <c r="U174" s="35"/>
    </row>
    <row r="175">
      <c r="A175" s="28">
        <v>174.0</v>
      </c>
      <c r="B175" s="28">
        <v>23.0</v>
      </c>
      <c r="C175" s="28" t="str">
        <f>TRIM(PROPER('Base de datos cruda'!C175))</f>
        <v>Female</v>
      </c>
      <c r="D175" s="28">
        <v>5.94</v>
      </c>
      <c r="E175" s="28">
        <v>6.22</v>
      </c>
      <c r="F175" s="28">
        <v>7.71</v>
      </c>
      <c r="G175" s="28">
        <v>62.02</v>
      </c>
      <c r="H175" s="28" t="str">
        <f>TRIM(PROPER('Base de datos cruda'!H175))</f>
        <v>Rpg</v>
      </c>
      <c r="I175" s="28">
        <v>1.31</v>
      </c>
      <c r="J175" s="28">
        <v>10.38</v>
      </c>
      <c r="K175" s="28">
        <v>266.51</v>
      </c>
      <c r="L175" s="28">
        <f>IF('Base de datos cruda'!L175&lt;0,,'Base de datos cruda'!L175)</f>
        <v>13.11</v>
      </c>
      <c r="M175" s="28" t="str">
        <f>IF(TRIM(PROPER('Base de datos cruda'!M175))="High","Alto",IF(TRIM(PROPER('Base de datos cruda'!M175))="Medium","Medio","Bajo"))</f>
        <v>Bajo</v>
      </c>
      <c r="N175" s="29">
        <v>58.92</v>
      </c>
      <c r="O175" s="32">
        <f t="shared" si="1"/>
        <v>58.92</v>
      </c>
      <c r="P175" s="33">
        <f t="shared" si="2"/>
        <v>16.32</v>
      </c>
      <c r="Q175" s="34">
        <f t="shared" si="3"/>
        <v>1.047138047</v>
      </c>
      <c r="R175" s="35" t="str">
        <f t="shared" si="4"/>
        <v>Medio</v>
      </c>
      <c r="S175" s="35" t="str">
        <f>IF(O175="","",IF(O175&gt;AVERAGE('Base de datos limpia'!$O$2:$O$8001),"Alto","Normal"))
</f>
        <v>Normal</v>
      </c>
      <c r="T175" s="35" t="str">
        <f t="shared" si="5"/>
        <v>Gamer intensivo</v>
      </c>
      <c r="U175" s="35"/>
    </row>
    <row r="176">
      <c r="A176" s="28">
        <v>175.0</v>
      </c>
      <c r="B176" s="28">
        <v>16.0</v>
      </c>
      <c r="C176" s="28" t="str">
        <f>TRIM(PROPER('Base de datos cruda'!C176))</f>
        <v>Female</v>
      </c>
      <c r="D176" s="28">
        <v>5.57</v>
      </c>
      <c r="E176" s="28">
        <v>2.11</v>
      </c>
      <c r="F176" s="28">
        <v>5.04</v>
      </c>
      <c r="G176" s="28">
        <v>84.76</v>
      </c>
      <c r="H176" s="28" t="str">
        <f>TRIM(PROPER('Base de datos cruda'!H176))</f>
        <v>Casual</v>
      </c>
      <c r="I176" s="28">
        <v>0.8</v>
      </c>
      <c r="J176" s="28">
        <v>7.17</v>
      </c>
      <c r="K176" s="28">
        <v>255.93</v>
      </c>
      <c r="L176" s="28">
        <f>IF('Base de datos cruda'!L176&lt;0,,'Base de datos cruda'!L176)</f>
        <v>11.21</v>
      </c>
      <c r="M176" s="28" t="str">
        <f>IF(TRIM(PROPER('Base de datos cruda'!M176))="High","Alto",IF(TRIM(PROPER('Base de datos cruda'!M176))="Medium","Medio","Bajo"))</f>
        <v>Bajo</v>
      </c>
      <c r="N176" s="29">
        <v>38.19</v>
      </c>
      <c r="O176" s="32">
        <f t="shared" si="1"/>
        <v>38.19</v>
      </c>
      <c r="P176" s="33">
        <f t="shared" si="2"/>
        <v>12.74</v>
      </c>
      <c r="Q176" s="34">
        <f t="shared" si="3"/>
        <v>0.3788150808</v>
      </c>
      <c r="R176" s="35" t="str">
        <f t="shared" si="4"/>
        <v>Bajo</v>
      </c>
      <c r="S176" s="35" t="str">
        <f>IF(O176="","",IF(O176&gt;AVERAGE('Base de datos limpia'!$O$2:$O$8001),"Alto","Normal"))
</f>
        <v>Normal</v>
      </c>
      <c r="T176" s="35" t="str">
        <f t="shared" si="5"/>
        <v>Gamer casual</v>
      </c>
      <c r="U176" s="35"/>
    </row>
    <row r="177">
      <c r="A177" s="28">
        <v>176.0</v>
      </c>
      <c r="B177" s="28">
        <v>21.0</v>
      </c>
      <c r="C177" s="28" t="str">
        <f>TRIM(PROPER('Base de datos cruda'!C177))</f>
        <v>Male</v>
      </c>
      <c r="D177" s="28">
        <v>7.13</v>
      </c>
      <c r="E177" s="28">
        <v>5.21</v>
      </c>
      <c r="F177" s="28">
        <v>8.24</v>
      </c>
      <c r="G177" s="28">
        <v>71.74</v>
      </c>
      <c r="H177" s="28" t="str">
        <f>TRIM(PROPER('Base de datos cruda'!H177))</f>
        <v>Fps</v>
      </c>
      <c r="I177" s="28">
        <v>0.23</v>
      </c>
      <c r="J177" s="28">
        <v>12.73</v>
      </c>
      <c r="K177" s="28">
        <v>229.69</v>
      </c>
      <c r="L177" s="28">
        <f>IF('Base de datos cruda'!L177&lt;0,,'Base de datos cruda'!L177)</f>
        <v>13.92</v>
      </c>
      <c r="M177" s="28" t="str">
        <f>IF(TRIM(PROPER('Base de datos cruda'!M177))="High","Alto",IF(TRIM(PROPER('Base de datos cruda'!M177))="Medium","Medio","Bajo"))</f>
        <v>Bajo</v>
      </c>
      <c r="N177" s="29">
        <v>48.45</v>
      </c>
      <c r="O177" s="32">
        <f t="shared" si="1"/>
        <v>48.45</v>
      </c>
      <c r="P177" s="33">
        <f t="shared" si="2"/>
        <v>19.86</v>
      </c>
      <c r="Q177" s="34">
        <f t="shared" si="3"/>
        <v>0.7307152875</v>
      </c>
      <c r="R177" s="35" t="str">
        <f t="shared" si="4"/>
        <v>Bajo</v>
      </c>
      <c r="S177" s="35" t="str">
        <f>IF(O177="","",IF(O177&gt;AVERAGE('Base de datos limpia'!$O$2:$O$8001),"Alto","Normal"))
</f>
        <v>Normal</v>
      </c>
      <c r="T177" s="35" t="str">
        <f t="shared" si="5"/>
        <v>Gamer moderado</v>
      </c>
      <c r="U177" s="35"/>
    </row>
    <row r="178">
      <c r="A178" s="28">
        <v>177.0</v>
      </c>
      <c r="B178" s="28">
        <v>23.0</v>
      </c>
      <c r="C178" s="28" t="str">
        <f>TRIM(PROPER('Base de datos cruda'!C178))</f>
        <v>Female</v>
      </c>
      <c r="D178" s="28">
        <v>5.73</v>
      </c>
      <c r="E178" s="28">
        <v>9.54</v>
      </c>
      <c r="F178" s="28">
        <v>6.1</v>
      </c>
      <c r="G178" s="28">
        <v>97.47</v>
      </c>
      <c r="H178" s="28" t="str">
        <f>TRIM(PROPER('Base de datos cruda'!H178))</f>
        <v>Fps</v>
      </c>
      <c r="I178" s="28">
        <v>2.13</v>
      </c>
      <c r="J178" s="28">
        <v>11.22</v>
      </c>
      <c r="K178" s="28">
        <v>256.62</v>
      </c>
      <c r="L178" s="28">
        <f>IF('Base de datos cruda'!L178&lt;0,,'Base de datos cruda'!L178)</f>
        <v>14.34</v>
      </c>
      <c r="M178" s="28" t="str">
        <f>IF(TRIM(PROPER('Base de datos cruda'!M178))="High","Alto",IF(TRIM(PROPER('Base de datos cruda'!M178))="Medium","Medio","Bajo"))</f>
        <v>Bajo</v>
      </c>
      <c r="N178" s="29">
        <v>85.6199900584634</v>
      </c>
      <c r="O178" s="32">
        <f t="shared" si="1"/>
        <v>85.61999006</v>
      </c>
      <c r="P178" s="33">
        <f t="shared" si="2"/>
        <v>16.95</v>
      </c>
      <c r="Q178" s="34">
        <f t="shared" si="3"/>
        <v>1.664921466</v>
      </c>
      <c r="R178" s="35" t="str">
        <f t="shared" si="4"/>
        <v>Alto</v>
      </c>
      <c r="S178" s="35" t="str">
        <f>IF(O178="","",IF(O178&gt;AVERAGE('Base de datos limpia'!$O$2:$O$8001),"Alto","Normal"))
</f>
        <v>Alto</v>
      </c>
      <c r="T178" s="35" t="str">
        <f t="shared" si="5"/>
        <v>Gamer intensivo</v>
      </c>
      <c r="U178" s="35"/>
    </row>
    <row r="179">
      <c r="A179" s="28">
        <v>178.0</v>
      </c>
      <c r="B179" s="28">
        <v>20.0</v>
      </c>
      <c r="C179" s="28" t="str">
        <f>TRIM(PROPER('Base de datos cruda'!C179))</f>
        <v>Female</v>
      </c>
      <c r="D179" s="28">
        <v>7.98</v>
      </c>
      <c r="E179" s="28">
        <v>4.77</v>
      </c>
      <c r="F179" s="28">
        <v>5.08</v>
      </c>
      <c r="G179" s="28">
        <v>91.79</v>
      </c>
      <c r="H179" s="28" t="str">
        <f>TRIM(PROPER('Base de datos cruda'!H179))</f>
        <v>Casual</v>
      </c>
      <c r="I179" s="28">
        <v>0.8</v>
      </c>
      <c r="J179" s="28">
        <v>13.48</v>
      </c>
      <c r="K179" s="28">
        <v>230.47</v>
      </c>
      <c r="L179" s="28">
        <f>IF('Base de datos cruda'!L179&lt;0,,'Base de datos cruda'!L179)</f>
        <v>18.52</v>
      </c>
      <c r="M179" s="28" t="str">
        <f>IF(TRIM(PROPER('Base de datos cruda'!M179))="High","Alto",IF(TRIM(PROPER('Base de datos cruda'!M179))="Medium","Medio","Bajo"))</f>
        <v>Bajo</v>
      </c>
      <c r="N179" s="29">
        <v>27.24</v>
      </c>
      <c r="O179" s="32">
        <f t="shared" si="1"/>
        <v>27.24</v>
      </c>
      <c r="P179" s="33">
        <f t="shared" si="2"/>
        <v>21.46</v>
      </c>
      <c r="Q179" s="34">
        <f t="shared" si="3"/>
        <v>0.5977443609</v>
      </c>
      <c r="R179" s="35" t="str">
        <f t="shared" si="4"/>
        <v>Bajo</v>
      </c>
      <c r="S179" s="35" t="str">
        <f>IF(O179="","",IF(O179&gt;AVERAGE('Base de datos limpia'!$O$2:$O$8001),"Alto","Normal"))
</f>
        <v>Normal</v>
      </c>
      <c r="T179" s="35" t="str">
        <f t="shared" si="5"/>
        <v>Gamer moderado</v>
      </c>
      <c r="U179" s="35"/>
    </row>
    <row r="180">
      <c r="A180" s="28">
        <v>179.0</v>
      </c>
      <c r="B180" s="28">
        <v>19.0</v>
      </c>
      <c r="C180" s="28" t="str">
        <f>TRIM(PROPER('Base de datos cruda'!C180))</f>
        <v>Female</v>
      </c>
      <c r="D180" s="28">
        <v>2.79</v>
      </c>
      <c r="E180" s="28">
        <v>8.77</v>
      </c>
      <c r="F180" s="28">
        <v>6.71</v>
      </c>
      <c r="G180" s="28">
        <v>85.98</v>
      </c>
      <c r="H180" s="28" t="str">
        <f>TRIM(PROPER('Base de datos cruda'!H180))</f>
        <v>Fps</v>
      </c>
      <c r="I180" s="28">
        <v>3.45</v>
      </c>
      <c r="J180" s="28">
        <v>5.59</v>
      </c>
      <c r="K180" s="28">
        <v>272.99</v>
      </c>
      <c r="L180" s="28">
        <f>IF('Base de datos cruda'!L180&lt;0,,'Base de datos cruda'!L180)</f>
        <v>5.78</v>
      </c>
      <c r="M180" s="28" t="str">
        <f>IF(TRIM(PROPER('Base de datos cruda'!M180))="High","Alto",IF(TRIM(PROPER('Base de datos cruda'!M180))="Medium","Medio","Bajo"))</f>
        <v>Medio</v>
      </c>
      <c r="N180" s="29">
        <v>99.39</v>
      </c>
      <c r="O180" s="32">
        <f t="shared" si="1"/>
        <v>99.39</v>
      </c>
      <c r="P180" s="33">
        <f t="shared" si="2"/>
        <v>8.38</v>
      </c>
      <c r="Q180" s="34">
        <f t="shared" si="3"/>
        <v>3.143369176</v>
      </c>
      <c r="R180" s="35" t="str">
        <f t="shared" si="4"/>
        <v>Alto</v>
      </c>
      <c r="S180" s="35" t="str">
        <f>IF(O180="","",IF(O180&gt;AVERAGE('Base de datos limpia'!$O$2:$O$8001),"Alto","Normal"))
</f>
        <v>Alto</v>
      </c>
      <c r="T180" s="35" t="str">
        <f t="shared" si="5"/>
        <v>Gamer intensivo</v>
      </c>
      <c r="U180" s="35"/>
    </row>
    <row r="181">
      <c r="A181" s="28">
        <v>180.0</v>
      </c>
      <c r="B181" s="28">
        <v>17.0</v>
      </c>
      <c r="C181" s="28" t="str">
        <f>TRIM(PROPER('Base de datos cruda'!C181))</f>
        <v>Male</v>
      </c>
      <c r="D181" s="28">
        <v>6.66</v>
      </c>
      <c r="E181" s="28">
        <v>3.31</v>
      </c>
      <c r="F181" s="28">
        <v>8.32</v>
      </c>
      <c r="G181" s="28">
        <v>71.38</v>
      </c>
      <c r="H181" s="28" t="str">
        <f>TRIM(PROPER('Base de datos cruda'!H181))</f>
        <v>Casual</v>
      </c>
      <c r="I181" s="28">
        <v>4.81</v>
      </c>
      <c r="J181" s="28">
        <v>10.12</v>
      </c>
      <c r="K181" s="28">
        <v>244.94</v>
      </c>
      <c r="L181" s="28">
        <f>IF('Base de datos cruda'!L181&lt;0,,'Base de datos cruda'!L181)</f>
        <v>15.81</v>
      </c>
      <c r="M181" s="28" t="str">
        <f>IF(TRIM(PROPER('Base de datos cruda'!M181))="High","Alto",IF(TRIM(PROPER('Base de datos cruda'!M181))="Medium","Medio","Bajo"))</f>
        <v>Bajo</v>
      </c>
      <c r="N181" s="29">
        <v>43.94</v>
      </c>
      <c r="O181" s="32">
        <f t="shared" si="1"/>
        <v>43.94</v>
      </c>
      <c r="P181" s="33">
        <f t="shared" si="2"/>
        <v>16.78</v>
      </c>
      <c r="Q181" s="34">
        <f t="shared" si="3"/>
        <v>0.496996997</v>
      </c>
      <c r="R181" s="35" t="str">
        <f t="shared" si="4"/>
        <v>Bajo</v>
      </c>
      <c r="S181" s="35" t="str">
        <f>IF(O181="","",IF(O181&gt;AVERAGE('Base de datos limpia'!$O$2:$O$8001),"Alto","Normal"))
</f>
        <v>Normal</v>
      </c>
      <c r="T181" s="35" t="str">
        <f t="shared" si="5"/>
        <v>Gamer moderado</v>
      </c>
      <c r="U181" s="35"/>
    </row>
    <row r="182">
      <c r="A182" s="28">
        <v>181.0</v>
      </c>
      <c r="B182" s="28">
        <v>21.0</v>
      </c>
      <c r="C182" s="28" t="str">
        <f>TRIM(PROPER('Base de datos cruda'!C182))</f>
        <v>Male</v>
      </c>
      <c r="D182" s="28">
        <v>5.58</v>
      </c>
      <c r="E182" s="28">
        <v>6.14</v>
      </c>
      <c r="F182" s="28">
        <v>8.84</v>
      </c>
      <c r="G182" s="28">
        <v>88.05</v>
      </c>
      <c r="H182" s="28" t="str">
        <f>TRIM(PROPER('Base de datos cruda'!H182))</f>
        <v>Fps</v>
      </c>
      <c r="I182" s="28">
        <v>0.37</v>
      </c>
      <c r="J182" s="28">
        <v>7.15</v>
      </c>
      <c r="K182" s="28">
        <v>237.98</v>
      </c>
      <c r="L182" s="28">
        <f>IF('Base de datos cruda'!L182&lt;0,,'Base de datos cruda'!L182)</f>
        <v>12.18</v>
      </c>
      <c r="M182" s="28" t="str">
        <f>IF(TRIM(PROPER('Base de datos cruda'!M182))="High","Alto",IF(TRIM(PROPER('Base de datos cruda'!M182))="Medium","Medio","Bajo"))</f>
        <v>Bajo</v>
      </c>
      <c r="N182" s="29">
        <v>76.8165965307675</v>
      </c>
      <c r="O182" s="32">
        <f t="shared" si="1"/>
        <v>76.81659653</v>
      </c>
      <c r="P182" s="33">
        <f t="shared" si="2"/>
        <v>12.73</v>
      </c>
      <c r="Q182" s="34">
        <f t="shared" si="3"/>
        <v>1.100358423</v>
      </c>
      <c r="R182" s="35" t="str">
        <f t="shared" si="4"/>
        <v>Alto</v>
      </c>
      <c r="S182" s="35" t="str">
        <f>IF(O182="","",IF(O182&gt;AVERAGE('Base de datos limpia'!$O$2:$O$8001),"Alto","Normal"))
</f>
        <v>Alto</v>
      </c>
      <c r="T182" s="35" t="str">
        <f t="shared" si="5"/>
        <v>Gamer intensivo</v>
      </c>
      <c r="U182" s="35"/>
    </row>
    <row r="183">
      <c r="A183" s="28">
        <v>182.0</v>
      </c>
      <c r="B183" s="28">
        <v>21.0</v>
      </c>
      <c r="C183" s="28" t="str">
        <f>TRIM(PROPER('Base de datos cruda'!C183))</f>
        <v>Female</v>
      </c>
      <c r="D183" s="28">
        <v>5.53</v>
      </c>
      <c r="E183" s="28">
        <v>8.59</v>
      </c>
      <c r="F183" s="28">
        <v>7.74</v>
      </c>
      <c r="G183" s="28">
        <v>71.57</v>
      </c>
      <c r="H183" s="28" t="str">
        <f>TRIM(PROPER('Base de datos cruda'!H183))</f>
        <v>Rpg</v>
      </c>
      <c r="I183" s="28">
        <v>4.46</v>
      </c>
      <c r="J183" s="28">
        <v>6.79</v>
      </c>
      <c r="K183" s="28">
        <v>247.19</v>
      </c>
      <c r="L183" s="28">
        <f>IF('Base de datos cruda'!L183&lt;0,,'Base de datos cruda'!L183)</f>
        <v>12.87</v>
      </c>
      <c r="M183" s="28" t="str">
        <f>IF(TRIM(PROPER('Base de datos cruda'!M183))="High","Alto",IF(TRIM(PROPER('Base de datos cruda'!M183))="Medium","Medio","Bajo"))</f>
        <v>Bajo</v>
      </c>
      <c r="N183" s="29">
        <v>88.5609535265387</v>
      </c>
      <c r="O183" s="32">
        <f t="shared" si="1"/>
        <v>88.56095353</v>
      </c>
      <c r="P183" s="33">
        <f t="shared" si="2"/>
        <v>12.32</v>
      </c>
      <c r="Q183" s="34">
        <f t="shared" si="3"/>
        <v>1.553345389</v>
      </c>
      <c r="R183" s="35" t="str">
        <f t="shared" si="4"/>
        <v>Alto</v>
      </c>
      <c r="S183" s="35" t="str">
        <f>IF(O183="","",IF(O183&gt;AVERAGE('Base de datos limpia'!$O$2:$O$8001),"Alto","Normal"))
</f>
        <v>Alto</v>
      </c>
      <c r="T183" s="35" t="str">
        <f t="shared" si="5"/>
        <v>Gamer intensivo</v>
      </c>
      <c r="U183" s="35"/>
    </row>
    <row r="184">
      <c r="A184" s="28">
        <v>183.0</v>
      </c>
      <c r="B184" s="28">
        <v>16.0</v>
      </c>
      <c r="C184" s="28" t="str">
        <f>TRIM(PROPER('Base de datos cruda'!C184))</f>
        <v>Male</v>
      </c>
      <c r="D184" s="28">
        <v>2.61</v>
      </c>
      <c r="E184" s="28">
        <v>9.29</v>
      </c>
      <c r="F184" s="28">
        <v>4.03</v>
      </c>
      <c r="G184" s="28">
        <v>61.51</v>
      </c>
      <c r="H184" s="28" t="str">
        <f>TRIM(PROPER('Base de datos cruda'!H184))</f>
        <v>Fps</v>
      </c>
      <c r="I184" s="28">
        <v>3.29</v>
      </c>
      <c r="J184" s="28">
        <v>3.9</v>
      </c>
      <c r="K184" s="28">
        <v>278.82</v>
      </c>
      <c r="L184" s="28">
        <f>IF('Base de datos cruda'!L184&lt;0,,'Base de datos cruda'!L184)</f>
        <v>7.13</v>
      </c>
      <c r="M184" s="28" t="str">
        <f>IF(TRIM(PROPER('Base de datos cruda'!M184))="High","Alto",IF(TRIM(PROPER('Base de datos cruda'!M184))="Medium","Medio","Bajo"))</f>
        <v>Alto</v>
      </c>
      <c r="N184" s="29">
        <v>86.4</v>
      </c>
      <c r="O184" s="32">
        <f t="shared" si="1"/>
        <v>86.4</v>
      </c>
      <c r="P184" s="33">
        <f t="shared" si="2"/>
        <v>6.51</v>
      </c>
      <c r="Q184" s="34">
        <f t="shared" si="3"/>
        <v>3.559386973</v>
      </c>
      <c r="R184" s="35" t="str">
        <f t="shared" si="4"/>
        <v>Alto</v>
      </c>
      <c r="S184" s="35" t="str">
        <f>IF(O184="","",IF(O184&gt;AVERAGE('Base de datos limpia'!$O$2:$O$8001),"Alto","Normal"))
</f>
        <v>Alto</v>
      </c>
      <c r="T184" s="35" t="str">
        <f t="shared" si="5"/>
        <v>Gamer intensivo</v>
      </c>
      <c r="U184" s="35"/>
    </row>
    <row r="185">
      <c r="A185" s="28">
        <v>184.0</v>
      </c>
      <c r="B185" s="28">
        <v>24.0</v>
      </c>
      <c r="C185" s="28" t="str">
        <f>TRIM(PROPER('Base de datos cruda'!C185))</f>
        <v>Other</v>
      </c>
      <c r="D185" s="28">
        <v>6.28</v>
      </c>
      <c r="E185" s="28">
        <v>5.37</v>
      </c>
      <c r="F185" s="28">
        <v>4.67</v>
      </c>
      <c r="G185" s="28">
        <v>80.34</v>
      </c>
      <c r="H185" s="28" t="str">
        <f>TRIM(PROPER('Base de datos cruda'!H185))</f>
        <v>Casual</v>
      </c>
      <c r="I185" s="28">
        <v>4.3</v>
      </c>
      <c r="J185" s="28">
        <v>10.12</v>
      </c>
      <c r="K185" s="28">
        <v>243.35</v>
      </c>
      <c r="L185" s="28">
        <f>IF('Base de datos cruda'!L185&lt;0,,'Base de datos cruda'!L185)</f>
        <v>15.91</v>
      </c>
      <c r="M185" s="28" t="str">
        <f>IF(TRIM(PROPER('Base de datos cruda'!M185))="High","Alto",IF(TRIM(PROPER('Base de datos cruda'!M185))="Medium","Medio","Bajo"))</f>
        <v>Bajo</v>
      </c>
      <c r="N185" s="29">
        <v>52.13</v>
      </c>
      <c r="O185" s="32">
        <f t="shared" si="1"/>
        <v>52.13</v>
      </c>
      <c r="P185" s="33">
        <f t="shared" si="2"/>
        <v>16.4</v>
      </c>
      <c r="Q185" s="34">
        <f t="shared" si="3"/>
        <v>0.8550955414</v>
      </c>
      <c r="R185" s="35" t="str">
        <f t="shared" si="4"/>
        <v>Medio</v>
      </c>
      <c r="S185" s="35" t="str">
        <f>IF(O185="","",IF(O185&gt;AVERAGE('Base de datos limpia'!$O$2:$O$8001),"Alto","Normal"))
</f>
        <v>Normal</v>
      </c>
      <c r="T185" s="35" t="str">
        <f t="shared" si="5"/>
        <v>Gamer moderado</v>
      </c>
      <c r="U185" s="35"/>
    </row>
    <row r="186">
      <c r="A186" s="28">
        <v>185.0</v>
      </c>
      <c r="B186" s="28">
        <v>21.0</v>
      </c>
      <c r="C186" s="28" t="str">
        <f>TRIM(PROPER('Base de datos cruda'!C186))</f>
        <v>Male</v>
      </c>
      <c r="D186" s="28">
        <v>7.2</v>
      </c>
      <c r="E186" s="28">
        <v>6.76</v>
      </c>
      <c r="F186" s="28">
        <v>4.38</v>
      </c>
      <c r="G186" s="28">
        <v>79.55</v>
      </c>
      <c r="H186" s="28" t="str">
        <f>TRIM(PROPER('Base de datos cruda'!H186))</f>
        <v>Casual</v>
      </c>
      <c r="I186" s="28">
        <v>0.77</v>
      </c>
      <c r="J186" s="28">
        <v>9.81</v>
      </c>
      <c r="K186" s="28">
        <v>229.23</v>
      </c>
      <c r="L186" s="28">
        <f>IF('Base de datos cruda'!L186&lt;0,,'Base de datos cruda'!L186)</f>
        <v>19.04</v>
      </c>
      <c r="M186" s="28" t="str">
        <f>IF(TRIM(PROPER('Base de datos cruda'!M186))="High","Alto",IF(TRIM(PROPER('Base de datos cruda'!M186))="Medium","Medio","Bajo"))</f>
        <v>Bajo</v>
      </c>
      <c r="N186" s="29">
        <v>44.19</v>
      </c>
      <c r="O186" s="32">
        <f t="shared" si="1"/>
        <v>44.19</v>
      </c>
      <c r="P186" s="33">
        <f t="shared" si="2"/>
        <v>17.01</v>
      </c>
      <c r="Q186" s="34">
        <f t="shared" si="3"/>
        <v>0.9388888889</v>
      </c>
      <c r="R186" s="35" t="str">
        <f t="shared" si="4"/>
        <v>Bajo</v>
      </c>
      <c r="S186" s="35" t="str">
        <f>IF(O186="","",IF(O186&gt;AVERAGE('Base de datos limpia'!$O$2:$O$8001),"Alto","Normal"))
</f>
        <v>Normal</v>
      </c>
      <c r="T186" s="35" t="str">
        <f t="shared" si="5"/>
        <v>Gamer intensivo</v>
      </c>
      <c r="U186" s="35"/>
    </row>
    <row r="187">
      <c r="A187" s="28">
        <v>186.0</v>
      </c>
      <c r="B187" s="28">
        <v>18.0</v>
      </c>
      <c r="C187" s="28" t="str">
        <f>TRIM(PROPER('Base de datos cruda'!C187))</f>
        <v>Female</v>
      </c>
      <c r="D187" s="28">
        <v>1.75</v>
      </c>
      <c r="E187" s="28">
        <v>1.03</v>
      </c>
      <c r="F187" s="28">
        <v>4.51</v>
      </c>
      <c r="G187" s="28">
        <v>90.52</v>
      </c>
      <c r="H187" s="28" t="str">
        <f>TRIM(PROPER('Base de datos cruda'!H187))</f>
        <v>Casual</v>
      </c>
      <c r="I187" s="28">
        <v>4.53</v>
      </c>
      <c r="J187" s="28">
        <v>5.65</v>
      </c>
      <c r="K187" s="28">
        <v>297.0</v>
      </c>
      <c r="L187" s="28">
        <f>IF('Base de datos cruda'!L187&lt;0,,'Base de datos cruda'!L187)</f>
        <v>5.71</v>
      </c>
      <c r="M187" s="28" t="str">
        <f>IF(TRIM(PROPER('Base de datos cruda'!M187))="High","Alto",IF(TRIM(PROPER('Base de datos cruda'!M187))="Medium","Medio","Bajo"))</f>
        <v>Medio</v>
      </c>
      <c r="N187" s="29">
        <v>58.8446127916556</v>
      </c>
      <c r="O187" s="32">
        <f t="shared" si="1"/>
        <v>58.84461279</v>
      </c>
      <c r="P187" s="33">
        <f t="shared" si="2"/>
        <v>7.4</v>
      </c>
      <c r="Q187" s="34">
        <f t="shared" si="3"/>
        <v>0.5885714286</v>
      </c>
      <c r="R187" s="35" t="str">
        <f t="shared" si="4"/>
        <v>Medio</v>
      </c>
      <c r="S187" s="35" t="str">
        <f>IF(O187="","",IF(O187&gt;AVERAGE('Base de datos limpia'!$O$2:$O$8001),"Alto","Normal"))
</f>
        <v>Normal</v>
      </c>
      <c r="T187" s="35" t="str">
        <f t="shared" si="5"/>
        <v>Gamer casual</v>
      </c>
      <c r="U187" s="35"/>
    </row>
    <row r="188">
      <c r="A188" s="28">
        <v>187.0</v>
      </c>
      <c r="B188" s="28">
        <v>19.0</v>
      </c>
      <c r="C188" s="28" t="str">
        <f>TRIM(PROPER('Base de datos cruda'!C188))</f>
        <v>Male</v>
      </c>
      <c r="D188" s="28">
        <v>5.0</v>
      </c>
      <c r="E188" s="28">
        <v>3.28</v>
      </c>
      <c r="F188" s="28">
        <v>5.92</v>
      </c>
      <c r="G188" s="28">
        <v>94.63</v>
      </c>
      <c r="H188" s="28" t="str">
        <f>TRIM(PROPER('Base de datos cruda'!H188))</f>
        <v>Fps</v>
      </c>
      <c r="I188" s="28">
        <v>4.79</v>
      </c>
      <c r="J188" s="28">
        <v>8.96</v>
      </c>
      <c r="K188" s="28">
        <v>241.05</v>
      </c>
      <c r="L188" s="28">
        <f>IF('Base de datos cruda'!L188&lt;0,,'Base de datos cruda'!L188)</f>
        <v>10.09</v>
      </c>
      <c r="M188" s="28" t="str">
        <f>IF(TRIM(PROPER('Base de datos cruda'!M188))="High","Alto",IF(TRIM(PROPER('Base de datos cruda'!M188))="Medium","Medio","Bajo"))</f>
        <v>Medio</v>
      </c>
      <c r="N188" s="29">
        <v>47.54</v>
      </c>
      <c r="O188" s="32">
        <f t="shared" si="1"/>
        <v>47.54</v>
      </c>
      <c r="P188" s="33">
        <f t="shared" si="2"/>
        <v>13.96</v>
      </c>
      <c r="Q188" s="34">
        <f t="shared" si="3"/>
        <v>0.656</v>
      </c>
      <c r="R188" s="35" t="str">
        <f t="shared" si="4"/>
        <v>Bajo</v>
      </c>
      <c r="S188" s="35" t="str">
        <f>IF(O188="","",IF(O188&gt;AVERAGE('Base de datos limpia'!$O$2:$O$8001),"Alto","Normal"))
</f>
        <v>Normal</v>
      </c>
      <c r="T188" s="35" t="str">
        <f t="shared" si="5"/>
        <v>Gamer moderado</v>
      </c>
      <c r="U188" s="35"/>
    </row>
    <row r="189">
      <c r="A189" s="28">
        <v>188.0</v>
      </c>
      <c r="B189" s="28">
        <v>19.0</v>
      </c>
      <c r="C189" s="28" t="str">
        <f>TRIM(PROPER('Base de datos cruda'!C189))</f>
        <v>Female</v>
      </c>
      <c r="D189" s="28">
        <v>3.14</v>
      </c>
      <c r="E189" s="28">
        <v>3.51</v>
      </c>
      <c r="F189" s="28">
        <v>5.69</v>
      </c>
      <c r="G189" s="28">
        <v>74.18</v>
      </c>
      <c r="H189" s="28" t="str">
        <f>TRIM(PROPER('Base de datos cruda'!H189))</f>
        <v>Casual</v>
      </c>
      <c r="I189" s="28">
        <v>4.53</v>
      </c>
      <c r="J189" s="28">
        <v>8.68</v>
      </c>
      <c r="K189" s="28">
        <v>281.56</v>
      </c>
      <c r="L189" s="28">
        <f>IF('Base de datos cruda'!L189&lt;0,,'Base de datos cruda'!L189)</f>
        <v>8.19</v>
      </c>
      <c r="M189" s="28" t="str">
        <f>IF(TRIM(PROPER('Base de datos cruda'!M189))="High","Alto",IF(TRIM(PROPER('Base de datos cruda'!M189))="Medium","Medio","Bajo"))</f>
        <v>Medio</v>
      </c>
      <c r="N189" s="29">
        <v>55.66</v>
      </c>
      <c r="O189" s="32">
        <f t="shared" si="1"/>
        <v>55.66</v>
      </c>
      <c r="P189" s="33">
        <f t="shared" si="2"/>
        <v>11.82</v>
      </c>
      <c r="Q189" s="34">
        <f t="shared" si="3"/>
        <v>1.117834395</v>
      </c>
      <c r="R189" s="35" t="str">
        <f t="shared" si="4"/>
        <v>Medio</v>
      </c>
      <c r="S189" s="35" t="str">
        <f>IF(O189="","",IF(O189&gt;AVERAGE('Base de datos limpia'!$O$2:$O$8001),"Alto","Normal"))
</f>
        <v>Normal</v>
      </c>
      <c r="T189" s="35" t="str">
        <f t="shared" si="5"/>
        <v>Gamer moderado</v>
      </c>
      <c r="U189" s="35"/>
    </row>
    <row r="190">
      <c r="A190" s="28">
        <v>189.0</v>
      </c>
      <c r="B190" s="28">
        <v>18.0</v>
      </c>
      <c r="C190" s="28" t="str">
        <f>TRIM(PROPER('Base de datos cruda'!C190))</f>
        <v>Male</v>
      </c>
      <c r="D190" s="28">
        <v>7.92</v>
      </c>
      <c r="E190" s="28">
        <v>1.84</v>
      </c>
      <c r="F190" s="28">
        <v>4.57</v>
      </c>
      <c r="G190" s="28">
        <v>77.98</v>
      </c>
      <c r="H190" s="28" t="str">
        <f>TRIM(PROPER('Base de datos cruda'!H190))</f>
        <v>Casual</v>
      </c>
      <c r="I190" s="28">
        <v>3.93</v>
      </c>
      <c r="J190" s="28">
        <v>13.33</v>
      </c>
      <c r="K190" s="28">
        <v>213.95</v>
      </c>
      <c r="L190" s="28">
        <f>IF('Base de datos cruda'!L190&lt;0,,'Base de datos cruda'!L190)</f>
        <v>17.74</v>
      </c>
      <c r="M190" s="28" t="str">
        <f>IF(TRIM(PROPER('Base de datos cruda'!M190))="High","Alto",IF(TRIM(PROPER('Base de datos cruda'!M190))="Medium","Medio","Bajo"))</f>
        <v>Bajo</v>
      </c>
      <c r="N190" s="29">
        <v>15.08</v>
      </c>
      <c r="O190" s="32">
        <f t="shared" si="1"/>
        <v>15.08</v>
      </c>
      <c r="P190" s="33">
        <f t="shared" si="2"/>
        <v>21.25</v>
      </c>
      <c r="Q190" s="34">
        <f t="shared" si="3"/>
        <v>0.2323232323</v>
      </c>
      <c r="R190" s="35" t="str">
        <f t="shared" si="4"/>
        <v>Bajo</v>
      </c>
      <c r="S190" s="35" t="str">
        <f>IF(O190="","",IF(O190&gt;AVERAGE('Base de datos limpia'!$O$2:$O$8001),"Alto","Normal"))
</f>
        <v>Normal</v>
      </c>
      <c r="T190" s="35" t="str">
        <f t="shared" si="5"/>
        <v>Gamer casual</v>
      </c>
      <c r="U190" s="35"/>
    </row>
    <row r="191">
      <c r="A191" s="28">
        <v>190.0</v>
      </c>
      <c r="B191" s="28">
        <v>18.0</v>
      </c>
      <c r="C191" s="28" t="str">
        <f>TRIM(PROPER('Base de datos cruda'!C191))</f>
        <v>Male</v>
      </c>
      <c r="D191" s="28">
        <v>3.83</v>
      </c>
      <c r="E191" s="28">
        <v>3.52</v>
      </c>
      <c r="F191" s="28">
        <v>8.41</v>
      </c>
      <c r="G191" s="28">
        <v>78.82</v>
      </c>
      <c r="H191" s="28" t="str">
        <f>TRIM(PROPER('Base de datos cruda'!H191))</f>
        <v>Rpg</v>
      </c>
      <c r="I191" s="28">
        <v>0.45</v>
      </c>
      <c r="J191" s="28">
        <v>8.42</v>
      </c>
      <c r="K191" s="28">
        <v>296.88</v>
      </c>
      <c r="L191" s="28">
        <f>IF('Base de datos cruda'!L191&lt;0,,'Base de datos cruda'!L191)</f>
        <v>8.12</v>
      </c>
      <c r="M191" s="28" t="str">
        <f>IF(TRIM(PROPER('Base de datos cruda'!M191))="High","Alto",IF(TRIM(PROPER('Base de datos cruda'!M191))="Medium","Medio","Bajo"))</f>
        <v>Medio</v>
      </c>
      <c r="N191" s="29">
        <v>64.14</v>
      </c>
      <c r="O191" s="32">
        <f t="shared" si="1"/>
        <v>64.14</v>
      </c>
      <c r="P191" s="33">
        <f t="shared" si="2"/>
        <v>12.25</v>
      </c>
      <c r="Q191" s="34">
        <f t="shared" si="3"/>
        <v>0.9190600522</v>
      </c>
      <c r="R191" s="35" t="str">
        <f t="shared" si="4"/>
        <v>Medio</v>
      </c>
      <c r="S191" s="35" t="str">
        <f>IF(O191="","",IF(O191&gt;AVERAGE('Base de datos limpia'!$O$2:$O$8001),"Alto","Normal"))
</f>
        <v>Normal</v>
      </c>
      <c r="T191" s="35" t="str">
        <f t="shared" si="5"/>
        <v>Gamer moderado</v>
      </c>
      <c r="U191" s="35"/>
    </row>
    <row r="192">
      <c r="A192" s="28">
        <v>191.0</v>
      </c>
      <c r="B192" s="28">
        <v>18.0</v>
      </c>
      <c r="C192" s="28" t="str">
        <f>TRIM(PROPER('Base de datos cruda'!C192))</f>
        <v>Male</v>
      </c>
      <c r="D192" s="28">
        <v>1.83</v>
      </c>
      <c r="E192" s="28">
        <v>3.89</v>
      </c>
      <c r="F192" s="28">
        <v>7.08</v>
      </c>
      <c r="G192" s="28">
        <v>72.97</v>
      </c>
      <c r="H192" s="28" t="str">
        <f>TRIM(PROPER('Base de datos cruda'!H192))</f>
        <v>Rpg</v>
      </c>
      <c r="I192" s="28">
        <v>1.1</v>
      </c>
      <c r="J192" s="28">
        <v>6.92</v>
      </c>
      <c r="K192" s="28">
        <v>294.04</v>
      </c>
      <c r="L192" s="28">
        <f>IF('Base de datos cruda'!L192&lt;0,,'Base de datos cruda'!L192)</f>
        <v>1.18</v>
      </c>
      <c r="M192" s="28" t="str">
        <f>IF(TRIM(PROPER('Base de datos cruda'!M192))="High","Alto",IF(TRIM(PROPER('Base de datos cruda'!M192))="Medium","Medio","Bajo"))</f>
        <v>Medio</v>
      </c>
      <c r="N192" s="29">
        <v>76.1</v>
      </c>
      <c r="O192" s="32">
        <f t="shared" si="1"/>
        <v>76.1</v>
      </c>
      <c r="P192" s="33">
        <f t="shared" si="2"/>
        <v>8.75</v>
      </c>
      <c r="Q192" s="34">
        <f t="shared" si="3"/>
        <v>2.12568306</v>
      </c>
      <c r="R192" s="35" t="str">
        <f t="shared" si="4"/>
        <v>Alto</v>
      </c>
      <c r="S192" s="35" t="str">
        <f>IF(O192="","",IF(O192&gt;AVERAGE('Base de datos limpia'!$O$2:$O$8001),"Alto","Normal"))
</f>
        <v>Alto</v>
      </c>
      <c r="T192" s="35" t="str">
        <f t="shared" si="5"/>
        <v>Gamer moderado</v>
      </c>
      <c r="U192" s="35"/>
    </row>
    <row r="193">
      <c r="A193" s="28">
        <v>192.0</v>
      </c>
      <c r="B193" s="28">
        <v>19.0</v>
      </c>
      <c r="C193" s="28" t="str">
        <f>TRIM(PROPER('Base de datos cruda'!C193))</f>
        <v>Female</v>
      </c>
      <c r="D193" s="28">
        <v>3.05</v>
      </c>
      <c r="E193" s="28">
        <v>9.72</v>
      </c>
      <c r="F193" s="28">
        <v>7.98</v>
      </c>
      <c r="G193" s="28">
        <v>89.74</v>
      </c>
      <c r="H193" s="28" t="str">
        <f>TRIM(PROPER('Base de datos cruda'!H193))</f>
        <v>Casual</v>
      </c>
      <c r="I193" s="28">
        <v>4.57</v>
      </c>
      <c r="J193" s="28">
        <v>4.07</v>
      </c>
      <c r="K193" s="28">
        <v>280.82</v>
      </c>
      <c r="L193" s="28">
        <f>IF('Base de datos cruda'!L193&lt;0,,'Base de datos cruda'!L193)</f>
        <v>7.07</v>
      </c>
      <c r="M193" s="28" t="str">
        <f>IF(TRIM(PROPER('Base de datos cruda'!M193))="High","Alto",IF(TRIM(PROPER('Base de datos cruda'!M193))="Medium","Medio","Bajo"))</f>
        <v>Medio</v>
      </c>
      <c r="N193" s="29">
        <v>99.4</v>
      </c>
      <c r="O193" s="32">
        <f t="shared" si="1"/>
        <v>99.4</v>
      </c>
      <c r="P193" s="33">
        <f t="shared" si="2"/>
        <v>7.12</v>
      </c>
      <c r="Q193" s="34">
        <f t="shared" si="3"/>
        <v>3.186885246</v>
      </c>
      <c r="R193" s="35" t="str">
        <f t="shared" si="4"/>
        <v>Alto</v>
      </c>
      <c r="S193" s="35" t="str">
        <f>IF(O193="","",IF(O193&gt;AVERAGE('Base de datos limpia'!$O$2:$O$8001),"Alto","Normal"))
</f>
        <v>Alto</v>
      </c>
      <c r="T193" s="35" t="str">
        <f t="shared" si="5"/>
        <v>Gamer intensivo</v>
      </c>
      <c r="U193" s="35"/>
    </row>
    <row r="194">
      <c r="A194" s="28">
        <v>193.0</v>
      </c>
      <c r="B194" s="28">
        <v>22.0</v>
      </c>
      <c r="C194" s="28" t="str">
        <f>TRIM(PROPER('Base de datos cruda'!C194))</f>
        <v>Male</v>
      </c>
      <c r="D194" s="28">
        <v>5.23</v>
      </c>
      <c r="E194" s="28">
        <v>7.02</v>
      </c>
      <c r="F194" s="28">
        <v>5.86</v>
      </c>
      <c r="G194" s="28">
        <v>80.88</v>
      </c>
      <c r="H194" s="28" t="str">
        <f>TRIM(PROPER('Base de datos cruda'!H194))</f>
        <v>Rpg</v>
      </c>
      <c r="I194" s="28">
        <v>1.15</v>
      </c>
      <c r="J194" s="28">
        <v>6.31</v>
      </c>
      <c r="K194" s="28">
        <v>264.19</v>
      </c>
      <c r="L194" s="28">
        <f>IF('Base de datos cruda'!L194&lt;0,,'Base de datos cruda'!L194)</f>
        <v>11.07</v>
      </c>
      <c r="M194" s="28" t="str">
        <f>IF(TRIM(PROPER('Base de datos cruda'!M194))="High","Alto",IF(TRIM(PROPER('Base de datos cruda'!M194))="Medium","Medio","Bajo"))</f>
        <v>Alto</v>
      </c>
      <c r="N194" s="29">
        <v>81.7781666101207</v>
      </c>
      <c r="O194" s="32">
        <f t="shared" si="1"/>
        <v>81.77816661</v>
      </c>
      <c r="P194" s="33">
        <f t="shared" si="2"/>
        <v>11.54</v>
      </c>
      <c r="Q194" s="34">
        <f t="shared" si="3"/>
        <v>1.342256214</v>
      </c>
      <c r="R194" s="35" t="str">
        <f t="shared" si="4"/>
        <v>Alto</v>
      </c>
      <c r="S194" s="35" t="str">
        <f>IF(O194="","",IF(O194&gt;AVERAGE('Base de datos limpia'!$O$2:$O$8001),"Alto","Normal"))
</f>
        <v>Alto</v>
      </c>
      <c r="T194" s="35" t="str">
        <f t="shared" si="5"/>
        <v>Gamer intensivo</v>
      </c>
      <c r="U194" s="35"/>
    </row>
    <row r="195">
      <c r="A195" s="28">
        <v>194.0</v>
      </c>
      <c r="B195" s="28">
        <v>19.0</v>
      </c>
      <c r="C195" s="28" t="str">
        <f>TRIM(PROPER('Base de datos cruda'!C195))</f>
        <v>Female</v>
      </c>
      <c r="D195" s="28">
        <v>0.61</v>
      </c>
      <c r="E195" s="28">
        <v>4.83</v>
      </c>
      <c r="F195" s="28">
        <v>6.05</v>
      </c>
      <c r="G195" s="28">
        <v>96.56</v>
      </c>
      <c r="H195" s="28" t="str">
        <f>TRIM(PROPER('Base de datos cruda'!H195))</f>
        <v>Fps</v>
      </c>
      <c r="I195" s="28">
        <v>1.74</v>
      </c>
      <c r="J195" s="28">
        <v>3.9</v>
      </c>
      <c r="K195" s="28">
        <v>325.9</v>
      </c>
      <c r="L195" s="28">
        <f>IF('Base de datos cruda'!L195&lt;0,,'Base de datos cruda'!L195)</f>
        <v>6.69</v>
      </c>
      <c r="M195" s="28" t="str">
        <f>IF(TRIM(PROPER('Base de datos cruda'!M195))="High","Alto",IF(TRIM(PROPER('Base de datos cruda'!M195))="Medium","Medio","Bajo"))</f>
        <v>Medio</v>
      </c>
      <c r="N195" s="29">
        <v>87.88</v>
      </c>
      <c r="O195" s="32">
        <f t="shared" si="1"/>
        <v>87.88</v>
      </c>
      <c r="P195" s="33">
        <f t="shared" si="2"/>
        <v>4.51</v>
      </c>
      <c r="Q195" s="34">
        <f t="shared" si="3"/>
        <v>7.918032787</v>
      </c>
      <c r="R195" s="35" t="str">
        <f t="shared" si="4"/>
        <v>Alto</v>
      </c>
      <c r="S195" s="35" t="str">
        <f>IF(O195="","",IF(O195&gt;AVERAGE('Base de datos limpia'!$O$2:$O$8001),"Alto","Normal"))
</f>
        <v>Alto</v>
      </c>
      <c r="T195" s="35" t="str">
        <f t="shared" si="5"/>
        <v>Gamer moderado</v>
      </c>
      <c r="U195" s="35"/>
    </row>
    <row r="196">
      <c r="A196" s="28">
        <v>195.0</v>
      </c>
      <c r="B196" s="28">
        <v>24.0</v>
      </c>
      <c r="C196" s="28" t="str">
        <f>TRIM(PROPER('Base de datos cruda'!C196))</f>
        <v>Female</v>
      </c>
      <c r="D196" s="28">
        <v>4.83</v>
      </c>
      <c r="E196" s="28">
        <v>9.89</v>
      </c>
      <c r="F196" s="28">
        <v>5.59</v>
      </c>
      <c r="G196" s="28">
        <v>86.01</v>
      </c>
      <c r="H196" s="28" t="str">
        <f>TRIM(PROPER('Base de datos cruda'!H196))</f>
        <v>Casual</v>
      </c>
      <c r="I196" s="28">
        <v>0.25</v>
      </c>
      <c r="J196" s="28">
        <v>9.1</v>
      </c>
      <c r="K196" s="28">
        <v>250.26</v>
      </c>
      <c r="L196" s="28">
        <f>IF('Base de datos cruda'!L196&lt;0,,'Base de datos cruda'!L196)</f>
        <v>15.5</v>
      </c>
      <c r="M196" s="28" t="str">
        <f>IF(TRIM(PROPER('Base de datos cruda'!M196))="High","Alto",IF(TRIM(PROPER('Base de datos cruda'!M196))="Medium","Medio","Bajo"))</f>
        <v>Alto</v>
      </c>
      <c r="N196" s="29">
        <v>84.79</v>
      </c>
      <c r="O196" s="32">
        <f t="shared" si="1"/>
        <v>84.79</v>
      </c>
      <c r="P196" s="33">
        <f t="shared" si="2"/>
        <v>13.93</v>
      </c>
      <c r="Q196" s="34">
        <f t="shared" si="3"/>
        <v>2.047619048</v>
      </c>
      <c r="R196" s="35" t="str">
        <f t="shared" si="4"/>
        <v>Alto</v>
      </c>
      <c r="S196" s="35" t="str">
        <f>IF(O196="","",IF(O196&gt;AVERAGE('Base de datos limpia'!$O$2:$O$8001),"Alto","Normal"))
</f>
        <v>Alto</v>
      </c>
      <c r="T196" s="35" t="str">
        <f t="shared" si="5"/>
        <v>Gamer intensivo</v>
      </c>
      <c r="U196" s="35"/>
    </row>
    <row r="197">
      <c r="A197" s="28">
        <v>196.0</v>
      </c>
      <c r="B197" s="28">
        <v>16.0</v>
      </c>
      <c r="C197" s="28" t="str">
        <f>TRIM(PROPER('Base de datos cruda'!C197))</f>
        <v>Male</v>
      </c>
      <c r="D197" s="28">
        <v>7.45</v>
      </c>
      <c r="E197" s="28">
        <v>2.38</v>
      </c>
      <c r="F197" s="28">
        <v>6.19</v>
      </c>
      <c r="G197" s="28">
        <v>68.48</v>
      </c>
      <c r="H197" s="28" t="str">
        <f>TRIM(PROPER('Base de datos cruda'!H197))</f>
        <v>Rpg</v>
      </c>
      <c r="I197" s="28">
        <v>3.14</v>
      </c>
      <c r="J197" s="28">
        <v>12.42</v>
      </c>
      <c r="K197" s="28">
        <v>236.33</v>
      </c>
      <c r="L197" s="28">
        <f>IF('Base de datos cruda'!L197&lt;0,,'Base de datos cruda'!L197)</f>
        <v>18.74</v>
      </c>
      <c r="M197" s="28" t="str">
        <f>IF(TRIM(PROPER('Base de datos cruda'!M197))="High","Alto",IF(TRIM(PROPER('Base de datos cruda'!M197))="Medium","Medio","Bajo"))</f>
        <v>Bajo</v>
      </c>
      <c r="N197" s="29">
        <v>25.109089330088</v>
      </c>
      <c r="O197" s="32">
        <f t="shared" si="1"/>
        <v>25.10908933</v>
      </c>
      <c r="P197" s="33">
        <f t="shared" si="2"/>
        <v>19.87</v>
      </c>
      <c r="Q197" s="34">
        <f t="shared" si="3"/>
        <v>0.3194630872</v>
      </c>
      <c r="R197" s="35" t="str">
        <f t="shared" si="4"/>
        <v>Bajo</v>
      </c>
      <c r="S197" s="35" t="str">
        <f>IF(O197="","",IF(O197&gt;AVERAGE('Base de datos limpia'!$O$2:$O$8001),"Alto","Normal"))
</f>
        <v>Normal</v>
      </c>
      <c r="T197" s="35" t="str">
        <f t="shared" si="5"/>
        <v>Gamer casual</v>
      </c>
      <c r="U197" s="35"/>
    </row>
    <row r="198">
      <c r="A198" s="28">
        <v>197.0</v>
      </c>
      <c r="B198" s="28">
        <v>23.0</v>
      </c>
      <c r="C198" s="28" t="str">
        <f>TRIM(PROPER('Base de datos cruda'!C198))</f>
        <v>Female</v>
      </c>
      <c r="D198" s="28">
        <v>6.8</v>
      </c>
      <c r="E198" s="28">
        <v>5.28</v>
      </c>
      <c r="F198" s="28">
        <v>7.05</v>
      </c>
      <c r="G198" s="28">
        <v>66.59</v>
      </c>
      <c r="H198" s="28" t="str">
        <f>TRIM(PROPER('Base de datos cruda'!H198))</f>
        <v>Casual</v>
      </c>
      <c r="I198" s="28">
        <v>2.82</v>
      </c>
      <c r="J198" s="28">
        <v>10.04</v>
      </c>
      <c r="K198" s="28">
        <v>248.06</v>
      </c>
      <c r="L198" s="28">
        <f>IF('Base de datos cruda'!L198&lt;0,,'Base de datos cruda'!L198)</f>
        <v>16.35</v>
      </c>
      <c r="M198" s="28" t="str">
        <f>IF(TRIM(PROPER('Base de datos cruda'!M198))="High","Alto",IF(TRIM(PROPER('Base de datos cruda'!M198))="Medium","Medio","Bajo"))</f>
        <v>Bajo</v>
      </c>
      <c r="N198" s="29">
        <v>50.29</v>
      </c>
      <c r="O198" s="32">
        <f t="shared" si="1"/>
        <v>50.29</v>
      </c>
      <c r="P198" s="33">
        <f t="shared" si="2"/>
        <v>16.84</v>
      </c>
      <c r="Q198" s="34">
        <f t="shared" si="3"/>
        <v>0.7764705882</v>
      </c>
      <c r="R198" s="35" t="str">
        <f t="shared" si="4"/>
        <v>Medio</v>
      </c>
      <c r="S198" s="35" t="str">
        <f>IF(O198="","",IF(O198&gt;AVERAGE('Base de datos limpia'!$O$2:$O$8001),"Alto","Normal"))
</f>
        <v>Normal</v>
      </c>
      <c r="T198" s="35" t="str">
        <f t="shared" si="5"/>
        <v>Gamer moderado</v>
      </c>
      <c r="U198" s="35"/>
    </row>
    <row r="199">
      <c r="A199" s="28">
        <v>198.0</v>
      </c>
      <c r="B199" s="28">
        <v>22.0</v>
      </c>
      <c r="C199" s="28" t="str">
        <f>TRIM(PROPER('Base de datos cruda'!C199))</f>
        <v>Male</v>
      </c>
      <c r="D199" s="28">
        <v>0.54</v>
      </c>
      <c r="E199" s="28">
        <v>6.82</v>
      </c>
      <c r="F199" s="28">
        <v>6.46</v>
      </c>
      <c r="G199" s="28">
        <v>74.9</v>
      </c>
      <c r="H199" s="28" t="str">
        <f>TRIM(PROPER('Base de datos cruda'!H199))</f>
        <v>Rpg</v>
      </c>
      <c r="I199" s="28">
        <v>4.81</v>
      </c>
      <c r="J199" s="28">
        <v>6.24</v>
      </c>
      <c r="K199" s="28">
        <v>315.37</v>
      </c>
      <c r="L199" s="28">
        <f>IF('Base de datos cruda'!L199&lt;0,,'Base de datos cruda'!L199)</f>
        <v>2.27</v>
      </c>
      <c r="M199" s="28" t="str">
        <f>IF(TRIM(PROPER('Base de datos cruda'!M199))="High","Alto",IF(TRIM(PROPER('Base de datos cruda'!M199))="Medium","Medio","Bajo"))</f>
        <v>Medio</v>
      </c>
      <c r="N199" s="29">
        <v>100.0</v>
      </c>
      <c r="O199" s="32">
        <f t="shared" si="1"/>
        <v>100</v>
      </c>
      <c r="P199" s="33">
        <f t="shared" si="2"/>
        <v>6.78</v>
      </c>
      <c r="Q199" s="34">
        <f t="shared" si="3"/>
        <v>12.62962963</v>
      </c>
      <c r="R199" s="35" t="str">
        <f t="shared" si="4"/>
        <v>Alto</v>
      </c>
      <c r="S199" s="35" t="str">
        <f>IF(O199="","",IF(O199&gt;AVERAGE('Base de datos limpia'!$O$2:$O$8001),"Alto","Normal"))
</f>
        <v>Alto</v>
      </c>
      <c r="T199" s="35" t="str">
        <f t="shared" si="5"/>
        <v>Gamer intensivo</v>
      </c>
      <c r="U199" s="35"/>
    </row>
    <row r="200">
      <c r="A200" s="28">
        <v>199.0</v>
      </c>
      <c r="B200" s="28">
        <v>17.0</v>
      </c>
      <c r="C200" s="28" t="str">
        <f>TRIM(PROPER('Base de datos cruda'!C200))</f>
        <v>Other</v>
      </c>
      <c r="D200" s="28">
        <v>7.95</v>
      </c>
      <c r="E200" s="28">
        <v>1.5</v>
      </c>
      <c r="F200" s="28">
        <v>8.19</v>
      </c>
      <c r="G200" s="28">
        <v>73.88</v>
      </c>
      <c r="H200" s="28" t="str">
        <f>TRIM(PROPER('Base de datos cruda'!H200))</f>
        <v>Fps</v>
      </c>
      <c r="I200" s="28">
        <v>4.46</v>
      </c>
      <c r="J200" s="28">
        <v>13.02</v>
      </c>
      <c r="K200" s="28">
        <v>226.25</v>
      </c>
      <c r="L200" s="28">
        <f>IF('Base de datos cruda'!L200&lt;0,,'Base de datos cruda'!L200)</f>
        <v>18.81</v>
      </c>
      <c r="M200" s="28" t="str">
        <f>IF(TRIM(PROPER('Base de datos cruda'!M200))="High","Alto",IF(TRIM(PROPER('Base de datos cruda'!M200))="Medium","Medio","Bajo"))</f>
        <v>Bajo</v>
      </c>
      <c r="N200" s="29">
        <v>10.67</v>
      </c>
      <c r="O200" s="32">
        <f t="shared" si="1"/>
        <v>10.67</v>
      </c>
      <c r="P200" s="33">
        <f t="shared" si="2"/>
        <v>20.97</v>
      </c>
      <c r="Q200" s="34">
        <f t="shared" si="3"/>
        <v>0.1886792453</v>
      </c>
      <c r="R200" s="35" t="str">
        <f t="shared" si="4"/>
        <v>Bajo</v>
      </c>
      <c r="S200" s="35" t="str">
        <f>IF(O200="","",IF(O200&gt;AVERAGE('Base de datos limpia'!$O$2:$O$8001),"Alto","Normal"))
</f>
        <v>Normal</v>
      </c>
      <c r="T200" s="35" t="str">
        <f t="shared" si="5"/>
        <v>Gamer casual</v>
      </c>
      <c r="U200" s="35"/>
    </row>
    <row r="201">
      <c r="A201" s="28">
        <v>200.0</v>
      </c>
      <c r="B201" s="28">
        <v>23.0</v>
      </c>
      <c r="C201" s="28" t="str">
        <f>TRIM(PROPER('Base de datos cruda'!C201))</f>
        <v>Female</v>
      </c>
      <c r="D201" s="28">
        <v>5.59</v>
      </c>
      <c r="E201" s="28">
        <v>7.45</v>
      </c>
      <c r="F201" s="28">
        <v>8.5</v>
      </c>
      <c r="G201" s="28">
        <v>76.29</v>
      </c>
      <c r="H201" s="28" t="str">
        <f>TRIM(PROPER('Base de datos cruda'!H201))</f>
        <v>Rpg</v>
      </c>
      <c r="I201" s="28">
        <v>2.53</v>
      </c>
      <c r="J201" s="28">
        <v>7.1</v>
      </c>
      <c r="K201" s="28">
        <v>247.8</v>
      </c>
      <c r="L201" s="28">
        <f>IF('Base de datos cruda'!L201&lt;0,,'Base de datos cruda'!L201)</f>
        <v>11.7</v>
      </c>
      <c r="M201" s="28" t="str">
        <f>IF(TRIM(PROPER('Base de datos cruda'!M201))="High","Alto",IF(TRIM(PROPER('Base de datos cruda'!M201))="Medium","Medio","Bajo"))</f>
        <v>Bajo</v>
      </c>
      <c r="N201" s="29">
        <v>80.4025060847157</v>
      </c>
      <c r="O201" s="32">
        <f t="shared" si="1"/>
        <v>80.40250608</v>
      </c>
      <c r="P201" s="33">
        <f t="shared" si="2"/>
        <v>12.69</v>
      </c>
      <c r="Q201" s="34">
        <f t="shared" si="3"/>
        <v>1.33273703</v>
      </c>
      <c r="R201" s="35" t="str">
        <f t="shared" si="4"/>
        <v>Alto</v>
      </c>
      <c r="S201" s="35" t="str">
        <f>IF(O201="","",IF(O201&gt;AVERAGE('Base de datos limpia'!$O$2:$O$8001),"Alto","Normal"))
</f>
        <v>Alto</v>
      </c>
      <c r="T201" s="35" t="str">
        <f t="shared" si="5"/>
        <v>Gamer intensivo</v>
      </c>
      <c r="U201" s="35"/>
    </row>
    <row r="202">
      <c r="A202" s="28">
        <v>201.0</v>
      </c>
      <c r="B202" s="28">
        <v>16.0</v>
      </c>
      <c r="C202" s="28" t="str">
        <f>TRIM(PROPER('Base de datos cruda'!C202))</f>
        <v>Male</v>
      </c>
      <c r="D202" s="28">
        <v>1.3</v>
      </c>
      <c r="E202" s="28">
        <v>1.9</v>
      </c>
      <c r="F202" s="28">
        <v>6.35</v>
      </c>
      <c r="G202" s="28">
        <v>67.34</v>
      </c>
      <c r="H202" s="28" t="str">
        <f>TRIM(PROPER('Base de datos cruda'!H202))</f>
        <v>Casual</v>
      </c>
      <c r="I202" s="28">
        <v>3.05</v>
      </c>
      <c r="J202" s="28">
        <v>4.5</v>
      </c>
      <c r="K202" s="28">
        <v>301.18</v>
      </c>
      <c r="L202" s="28">
        <f>IF('Base de datos cruda'!L202&lt;0,,'Base de datos cruda'!L202)</f>
        <v>4.49</v>
      </c>
      <c r="M202" s="28" t="str">
        <f>IF(TRIM(PROPER('Base de datos cruda'!M202))="High","Alto",IF(TRIM(PROPER('Base de datos cruda'!M202))="Medium","Medio","Bajo"))</f>
        <v>Medio</v>
      </c>
      <c r="N202" s="29">
        <v>57.07</v>
      </c>
      <c r="O202" s="32">
        <f t="shared" si="1"/>
        <v>57.07</v>
      </c>
      <c r="P202" s="33">
        <f t="shared" si="2"/>
        <v>5.8</v>
      </c>
      <c r="Q202" s="34">
        <f t="shared" si="3"/>
        <v>1.461538462</v>
      </c>
      <c r="R202" s="35" t="str">
        <f t="shared" si="4"/>
        <v>Medio</v>
      </c>
      <c r="S202" s="35" t="str">
        <f>IF(O202="","",IF(O202&gt;AVERAGE('Base de datos limpia'!$O$2:$O$8001),"Alto","Normal"))
</f>
        <v>Normal</v>
      </c>
      <c r="T202" s="35" t="str">
        <f t="shared" si="5"/>
        <v>Gamer casual</v>
      </c>
      <c r="U202" s="35"/>
    </row>
    <row r="203">
      <c r="A203" s="28">
        <v>202.0</v>
      </c>
      <c r="B203" s="28">
        <v>24.0</v>
      </c>
      <c r="C203" s="28" t="str">
        <f>TRIM(PROPER('Base de datos cruda'!C203))</f>
        <v>Male</v>
      </c>
      <c r="D203" s="28">
        <v>0.1</v>
      </c>
      <c r="E203" s="28">
        <v>2.26</v>
      </c>
      <c r="F203" s="28">
        <v>5.2</v>
      </c>
      <c r="G203" s="28">
        <v>99.13</v>
      </c>
      <c r="H203" s="28" t="str">
        <f>TRIM(PROPER('Base de datos cruda'!H203))</f>
        <v>Fps</v>
      </c>
      <c r="I203" s="28">
        <v>2.07</v>
      </c>
      <c r="J203" s="28">
        <v>6.07</v>
      </c>
      <c r="K203" s="28">
        <v>317.72</v>
      </c>
      <c r="L203" s="28">
        <f>IF('Base de datos cruda'!L203&lt;0,,'Base de datos cruda'!L203)</f>
        <v>1.65</v>
      </c>
      <c r="M203" s="28" t="str">
        <f>IF(TRIM(PROPER('Base de datos cruda'!M203))="High","Alto",IF(TRIM(PROPER('Base de datos cruda'!M203))="Medium","Medio","Bajo"))</f>
        <v>Medio</v>
      </c>
      <c r="N203" s="29">
        <v>69.24</v>
      </c>
      <c r="O203" s="32">
        <f t="shared" si="1"/>
        <v>69.24</v>
      </c>
      <c r="P203" s="33">
        <f t="shared" si="2"/>
        <v>6.17</v>
      </c>
      <c r="Q203" s="34">
        <f t="shared" si="3"/>
        <v>22.6</v>
      </c>
      <c r="R203" s="35" t="str">
        <f t="shared" si="4"/>
        <v>Medio</v>
      </c>
      <c r="S203" s="35" t="str">
        <f>IF(O203="","",IF(O203&gt;AVERAGE('Base de datos limpia'!$O$2:$O$8001),"Alto","Normal"))
</f>
        <v>Alto</v>
      </c>
      <c r="T203" s="35" t="str">
        <f t="shared" si="5"/>
        <v>Gamer casual</v>
      </c>
      <c r="U203" s="35"/>
    </row>
    <row r="204">
      <c r="A204" s="28">
        <v>203.0</v>
      </c>
      <c r="B204" s="28">
        <v>24.0</v>
      </c>
      <c r="C204" s="28" t="str">
        <f>TRIM(PROPER('Base de datos cruda'!C204))</f>
        <v>Male</v>
      </c>
      <c r="D204" s="28">
        <v>1.37</v>
      </c>
      <c r="E204" s="28">
        <v>2.44</v>
      </c>
      <c r="F204" s="28">
        <v>8.73</v>
      </c>
      <c r="G204" s="28">
        <v>65.83</v>
      </c>
      <c r="H204" s="28" t="str">
        <f>TRIM(PROPER('Base de datos cruda'!H204))</f>
        <v>Rpg</v>
      </c>
      <c r="I204" s="28">
        <v>0.66</v>
      </c>
      <c r="J204" s="28">
        <v>4.42</v>
      </c>
      <c r="K204" s="28">
        <v>299.3</v>
      </c>
      <c r="L204" s="28">
        <f>IF('Base de datos cruda'!L204&lt;0,,'Base de datos cruda'!L204)</f>
        <v>5.1</v>
      </c>
      <c r="M204" s="28" t="str">
        <f>IF(TRIM(PROPER('Base de datos cruda'!M204))="High","Alto",IF(TRIM(PROPER('Base de datos cruda'!M204))="Medium","Medio","Bajo"))</f>
        <v>Medio</v>
      </c>
      <c r="N204" s="29">
        <v>72.87</v>
      </c>
      <c r="O204" s="32">
        <f t="shared" si="1"/>
        <v>72.87</v>
      </c>
      <c r="P204" s="33">
        <f t="shared" si="2"/>
        <v>5.79</v>
      </c>
      <c r="Q204" s="34">
        <f t="shared" si="3"/>
        <v>1.781021898</v>
      </c>
      <c r="R204" s="35" t="str">
        <f t="shared" si="4"/>
        <v>Alto</v>
      </c>
      <c r="S204" s="35" t="str">
        <f>IF(O204="","",IF(O204&gt;AVERAGE('Base de datos limpia'!$O$2:$O$8001),"Alto","Normal"))
</f>
        <v>Alto</v>
      </c>
      <c r="T204" s="35" t="str">
        <f t="shared" si="5"/>
        <v>Gamer casual</v>
      </c>
      <c r="U204" s="35"/>
    </row>
    <row r="205">
      <c r="A205" s="28">
        <v>204.0</v>
      </c>
      <c r="B205" s="28">
        <v>17.0</v>
      </c>
      <c r="C205" s="28" t="str">
        <f>TRIM(PROPER('Base de datos cruda'!C205))</f>
        <v>Other</v>
      </c>
      <c r="D205" s="28">
        <v>6.71</v>
      </c>
      <c r="E205" s="28">
        <v>9.36</v>
      </c>
      <c r="F205" s="28">
        <v>7.68</v>
      </c>
      <c r="G205" s="28">
        <v>86.11</v>
      </c>
      <c r="H205" s="28" t="str">
        <f>TRIM(PROPER('Base de datos cruda'!H205))</f>
        <v>Fps</v>
      </c>
      <c r="I205" s="28">
        <v>4.34</v>
      </c>
      <c r="J205" s="28">
        <v>9.64</v>
      </c>
      <c r="K205" s="28">
        <v>248.36</v>
      </c>
      <c r="L205" s="28">
        <f>IF('Base de datos cruda'!L205&lt;0,,'Base de datos cruda'!L205)</f>
        <v>12.15</v>
      </c>
      <c r="M205" s="28" t="str">
        <f>IF(TRIM(PROPER('Base de datos cruda'!M205))="High","Alto",IF(TRIM(PROPER('Base de datos cruda'!M205))="Medium","Medio","Bajo"))</f>
        <v>Bajo</v>
      </c>
      <c r="N205" s="29">
        <v>83.661148023296</v>
      </c>
      <c r="O205" s="32">
        <f t="shared" si="1"/>
        <v>83.66114802</v>
      </c>
      <c r="P205" s="33">
        <f t="shared" si="2"/>
        <v>16.35</v>
      </c>
      <c r="Q205" s="34">
        <f t="shared" si="3"/>
        <v>1.394932936</v>
      </c>
      <c r="R205" s="35" t="str">
        <f t="shared" si="4"/>
        <v>Alto</v>
      </c>
      <c r="S205" s="35" t="str">
        <f>IF(O205="","",IF(O205&gt;AVERAGE('Base de datos limpia'!$O$2:$O$8001),"Alto","Normal"))
</f>
        <v>Alto</v>
      </c>
      <c r="T205" s="35" t="str">
        <f t="shared" si="5"/>
        <v>Gamer intensivo</v>
      </c>
      <c r="U205" s="35"/>
    </row>
    <row r="206">
      <c r="A206" s="28">
        <v>205.0</v>
      </c>
      <c r="B206" s="28">
        <v>22.0</v>
      </c>
      <c r="C206" s="28" t="str">
        <f>TRIM(PROPER('Base de datos cruda'!C206))</f>
        <v>Male</v>
      </c>
      <c r="D206" s="28">
        <v>0.17</v>
      </c>
      <c r="E206" s="28">
        <v>7.15</v>
      </c>
      <c r="F206" s="28">
        <v>7.2</v>
      </c>
      <c r="G206" s="28">
        <v>60.52</v>
      </c>
      <c r="H206" s="28" t="str">
        <f>TRIM(PROPER('Base de datos cruda'!H206))</f>
        <v>Rpg</v>
      </c>
      <c r="I206" s="28">
        <v>2.75</v>
      </c>
      <c r="J206" s="28">
        <v>2.64</v>
      </c>
      <c r="K206" s="28">
        <v>309.24</v>
      </c>
      <c r="L206" s="28">
        <f>IF('Base de datos cruda'!L206&lt;0,,'Base de datos cruda'!L206)</f>
        <v>7.65</v>
      </c>
      <c r="M206" s="28" t="str">
        <f>IF(TRIM(PROPER('Base de datos cruda'!M206))="High","Alto",IF(TRIM(PROPER('Base de datos cruda'!M206))="Medium","Medio","Bajo"))</f>
        <v>Medio</v>
      </c>
      <c r="N206" s="29">
        <v>82.63</v>
      </c>
      <c r="O206" s="32">
        <f t="shared" si="1"/>
        <v>82.63</v>
      </c>
      <c r="P206" s="33">
        <f t="shared" si="2"/>
        <v>2.81</v>
      </c>
      <c r="Q206" s="34">
        <f t="shared" si="3"/>
        <v>42.05882353</v>
      </c>
      <c r="R206" s="35" t="str">
        <f t="shared" si="4"/>
        <v>Alto</v>
      </c>
      <c r="S206" s="35" t="str">
        <f>IF(O206="","",IF(O206&gt;AVERAGE('Base de datos limpia'!$O$2:$O$8001),"Alto","Normal"))
</f>
        <v>Alto</v>
      </c>
      <c r="T206" s="35" t="str">
        <f t="shared" si="5"/>
        <v>Gamer intensivo</v>
      </c>
      <c r="U206" s="35"/>
    </row>
    <row r="207">
      <c r="A207" s="28">
        <v>206.0</v>
      </c>
      <c r="B207" s="28">
        <v>18.0</v>
      </c>
      <c r="C207" s="28" t="str">
        <f>TRIM(PROPER('Base de datos cruda'!C207))</f>
        <v>Female</v>
      </c>
      <c r="D207" s="28">
        <v>1.87</v>
      </c>
      <c r="E207" s="28">
        <v>6.9</v>
      </c>
      <c r="F207" s="28">
        <v>7.73</v>
      </c>
      <c r="G207" s="28">
        <v>76.28</v>
      </c>
      <c r="H207" s="28" t="str">
        <f>TRIM(PROPER('Base de datos cruda'!H207))</f>
        <v>Casual</v>
      </c>
      <c r="I207" s="28">
        <v>2.13</v>
      </c>
      <c r="J207" s="28">
        <v>5.3</v>
      </c>
      <c r="K207" s="28">
        <v>306.11</v>
      </c>
      <c r="L207" s="28">
        <f>IF('Base de datos cruda'!L207&lt;0,,'Base de datos cruda'!L207)</f>
        <v>8.35</v>
      </c>
      <c r="M207" s="28" t="str">
        <f>IF(TRIM(PROPER('Base de datos cruda'!M207))="High","Alto",IF(TRIM(PROPER('Base de datos cruda'!M207))="Medium","Medio","Bajo"))</f>
        <v>Medio</v>
      </c>
      <c r="N207" s="29">
        <v>108.899315947956</v>
      </c>
      <c r="O207" s="33" t="str">
        <f t="shared" si="1"/>
        <v/>
      </c>
      <c r="P207" s="33">
        <f t="shared" si="2"/>
        <v>7.17</v>
      </c>
      <c r="Q207" s="34">
        <f t="shared" si="3"/>
        <v>3.689839572</v>
      </c>
      <c r="R207" s="35" t="str">
        <f t="shared" si="4"/>
        <v>Alto</v>
      </c>
      <c r="S207" s="35" t="str">
        <f>IF(O207="","",IF(O207&gt;AVERAGE('Base de datos limpia'!$O$2:$O$8001),"Alto","Normal"))
</f>
        <v/>
      </c>
      <c r="T207" s="35" t="str">
        <f t="shared" si="5"/>
        <v>Gamer intensivo</v>
      </c>
      <c r="U207" s="35"/>
    </row>
    <row r="208">
      <c r="A208" s="28">
        <v>207.0</v>
      </c>
      <c r="B208" s="28">
        <v>22.0</v>
      </c>
      <c r="C208" s="28" t="str">
        <f>TRIM(PROPER('Base de datos cruda'!C208))</f>
        <v>Male</v>
      </c>
      <c r="D208" s="28">
        <v>6.06</v>
      </c>
      <c r="E208" s="28">
        <v>6.0</v>
      </c>
      <c r="F208" s="28">
        <v>4.38</v>
      </c>
      <c r="G208" s="28">
        <v>72.37</v>
      </c>
      <c r="H208" s="28" t="str">
        <f>TRIM(PROPER('Base de datos cruda'!H208))</f>
        <v>Rpg</v>
      </c>
      <c r="I208" s="28">
        <v>0.34</v>
      </c>
      <c r="J208" s="28">
        <v>10.71</v>
      </c>
      <c r="K208" s="28">
        <v>260.56</v>
      </c>
      <c r="L208" s="28">
        <f>IF('Base de datos cruda'!L208&lt;0,,'Base de datos cruda'!L208)</f>
        <v>17.1</v>
      </c>
      <c r="M208" s="28" t="str">
        <f>IF(TRIM(PROPER('Base de datos cruda'!M208))="High","Alto",IF(TRIM(PROPER('Base de datos cruda'!M208))="Medium","Medio","Bajo"))</f>
        <v>Bajo</v>
      </c>
      <c r="N208" s="29">
        <v>44.39</v>
      </c>
      <c r="O208" s="32">
        <f t="shared" si="1"/>
        <v>44.39</v>
      </c>
      <c r="P208" s="33">
        <f t="shared" si="2"/>
        <v>16.77</v>
      </c>
      <c r="Q208" s="34">
        <f t="shared" si="3"/>
        <v>0.9900990099</v>
      </c>
      <c r="R208" s="35" t="str">
        <f t="shared" si="4"/>
        <v>Bajo</v>
      </c>
      <c r="S208" s="35" t="str">
        <f>IF(O208="","",IF(O208&gt;AVERAGE('Base de datos limpia'!$O$2:$O$8001),"Alto","Normal"))
</f>
        <v>Normal</v>
      </c>
      <c r="T208" s="35" t="str">
        <f t="shared" si="5"/>
        <v>Gamer intensivo</v>
      </c>
      <c r="U208" s="35"/>
    </row>
    <row r="209">
      <c r="A209" s="28">
        <v>208.0</v>
      </c>
      <c r="B209" s="28">
        <v>24.0</v>
      </c>
      <c r="C209" s="28" t="str">
        <f>TRIM(PROPER('Base de datos cruda'!C209))</f>
        <v>Female</v>
      </c>
      <c r="D209" s="28">
        <v>4.69</v>
      </c>
      <c r="E209" s="28">
        <v>3.64</v>
      </c>
      <c r="F209" s="28">
        <v>4.34</v>
      </c>
      <c r="G209" s="28">
        <v>75.28</v>
      </c>
      <c r="H209" s="28" t="str">
        <f>TRIM(PROPER('Base de datos cruda'!H209))</f>
        <v>Rpg</v>
      </c>
      <c r="I209" s="28">
        <v>3.33</v>
      </c>
      <c r="J209" s="28">
        <v>5.93</v>
      </c>
      <c r="K209" s="28">
        <v>267.42</v>
      </c>
      <c r="L209" s="28">
        <f>IF('Base de datos cruda'!L209&lt;0,,'Base de datos cruda'!L209)</f>
        <v>7.45</v>
      </c>
      <c r="M209" s="28" t="str">
        <f>IF(TRIM(PROPER('Base de datos cruda'!M209))="High","Alto",IF(TRIM(PROPER('Base de datos cruda'!M209))="Medium","Medio","Bajo"))</f>
        <v>Medio</v>
      </c>
      <c r="N209" s="29">
        <v>35.68</v>
      </c>
      <c r="O209" s="32">
        <f t="shared" si="1"/>
        <v>35.68</v>
      </c>
      <c r="P209" s="33">
        <f t="shared" si="2"/>
        <v>10.62</v>
      </c>
      <c r="Q209" s="34">
        <f t="shared" si="3"/>
        <v>0.776119403</v>
      </c>
      <c r="R209" s="35" t="str">
        <f t="shared" si="4"/>
        <v>Bajo</v>
      </c>
      <c r="S209" s="35" t="str">
        <f>IF(O209="","",IF(O209&gt;AVERAGE('Base de datos limpia'!$O$2:$O$8001),"Alto","Normal"))
</f>
        <v>Normal</v>
      </c>
      <c r="T209" s="35" t="str">
        <f t="shared" si="5"/>
        <v>Gamer moderado</v>
      </c>
      <c r="U209" s="35"/>
    </row>
    <row r="210">
      <c r="A210" s="28">
        <v>209.0</v>
      </c>
      <c r="B210" s="28">
        <v>19.0</v>
      </c>
      <c r="C210" s="28" t="str">
        <f>TRIM(PROPER('Base de datos cruda'!C210))</f>
        <v>Male</v>
      </c>
      <c r="D210" s="28">
        <v>6.26</v>
      </c>
      <c r="E210" s="28">
        <v>6.59</v>
      </c>
      <c r="F210" s="28">
        <v>4.77</v>
      </c>
      <c r="G210" s="28">
        <v>79.92</v>
      </c>
      <c r="H210" s="28" t="str">
        <f>TRIM(PROPER('Base de datos cruda'!H210))</f>
        <v>Fps</v>
      </c>
      <c r="I210" s="28">
        <v>2.0</v>
      </c>
      <c r="J210" s="28">
        <v>11.44</v>
      </c>
      <c r="K210" s="28">
        <v>226.99</v>
      </c>
      <c r="L210" s="28">
        <f>IF('Base de datos cruda'!L210&lt;0,,'Base de datos cruda'!L210)</f>
        <v>11.87</v>
      </c>
      <c r="M210" s="28" t="str">
        <f>IF(TRIM(PROPER('Base de datos cruda'!M210))="High","Alto",IF(TRIM(PROPER('Base de datos cruda'!M210))="Medium","Medio","Bajo"))</f>
        <v>Bajo</v>
      </c>
      <c r="N210" s="29">
        <v>47.86</v>
      </c>
      <c r="O210" s="32">
        <f t="shared" si="1"/>
        <v>47.86</v>
      </c>
      <c r="P210" s="33">
        <f t="shared" si="2"/>
        <v>17.7</v>
      </c>
      <c r="Q210" s="34">
        <f t="shared" si="3"/>
        <v>1.052715655</v>
      </c>
      <c r="R210" s="35" t="str">
        <f t="shared" si="4"/>
        <v>Bajo</v>
      </c>
      <c r="S210" s="35" t="str">
        <f>IF(O210="","",IF(O210&gt;AVERAGE('Base de datos limpia'!$O$2:$O$8001),"Alto","Normal"))
</f>
        <v>Normal</v>
      </c>
      <c r="T210" s="35" t="str">
        <f t="shared" si="5"/>
        <v>Gamer intensivo</v>
      </c>
      <c r="U210" s="35"/>
    </row>
    <row r="211">
      <c r="A211" s="28">
        <v>210.0</v>
      </c>
      <c r="B211" s="28">
        <v>16.0</v>
      </c>
      <c r="C211" s="28" t="str">
        <f>TRIM(PROPER('Base de datos cruda'!C211))</f>
        <v>Female</v>
      </c>
      <c r="D211" s="28">
        <v>5.97</v>
      </c>
      <c r="E211" s="28">
        <v>4.69</v>
      </c>
      <c r="F211" s="28">
        <v>4.74</v>
      </c>
      <c r="G211" s="28">
        <v>84.02</v>
      </c>
      <c r="H211" s="28" t="str">
        <f>TRIM(PROPER('Base de datos cruda'!H211))</f>
        <v>Rpg</v>
      </c>
      <c r="I211" s="28">
        <v>1.27</v>
      </c>
      <c r="J211" s="28">
        <v>11.56</v>
      </c>
      <c r="K211" s="28">
        <v>254.48</v>
      </c>
      <c r="L211" s="28">
        <f>IF('Base de datos cruda'!L211&lt;0,,'Base de datos cruda'!L211)</f>
        <v>15.28</v>
      </c>
      <c r="M211" s="28" t="str">
        <f>IF(TRIM(PROPER('Base de datos cruda'!M211))="High","Alto",IF(TRIM(PROPER('Base de datos cruda'!M211))="Medium","Medio","Bajo"))</f>
        <v>Bajo</v>
      </c>
      <c r="N211" s="29">
        <v>41.01</v>
      </c>
      <c r="O211" s="32">
        <f t="shared" si="1"/>
        <v>41.01</v>
      </c>
      <c r="P211" s="33">
        <f t="shared" si="2"/>
        <v>17.53</v>
      </c>
      <c r="Q211" s="34">
        <f t="shared" si="3"/>
        <v>0.7855946399</v>
      </c>
      <c r="R211" s="35" t="str">
        <f t="shared" si="4"/>
        <v>Bajo</v>
      </c>
      <c r="S211" s="35" t="str">
        <f>IF(O211="","",IF(O211&gt;AVERAGE('Base de datos limpia'!$O$2:$O$8001),"Alto","Normal"))
</f>
        <v>Normal</v>
      </c>
      <c r="T211" s="35" t="str">
        <f t="shared" si="5"/>
        <v>Gamer moderado</v>
      </c>
      <c r="U211" s="35"/>
    </row>
    <row r="212">
      <c r="A212" s="28">
        <v>211.0</v>
      </c>
      <c r="B212" s="28">
        <v>17.0</v>
      </c>
      <c r="C212" s="28" t="str">
        <f>TRIM(PROPER('Base de datos cruda'!C212))</f>
        <v>Female</v>
      </c>
      <c r="D212" s="28">
        <v>0.4</v>
      </c>
      <c r="E212" s="28">
        <v>2.31</v>
      </c>
      <c r="F212" s="28">
        <v>6.1</v>
      </c>
      <c r="G212" s="28">
        <v>83.34</v>
      </c>
      <c r="H212" s="28" t="str">
        <f>TRIM(PROPER('Base de datos cruda'!H212))</f>
        <v>Rpg</v>
      </c>
      <c r="I212" s="28">
        <v>4.38</v>
      </c>
      <c r="J212" s="28">
        <v>5.31</v>
      </c>
      <c r="K212" s="28">
        <v>308.76</v>
      </c>
      <c r="L212" s="28">
        <f>IF('Base de datos cruda'!L212&lt;0,,'Base de datos cruda'!L212)</f>
        <v>2.65</v>
      </c>
      <c r="M212" s="28" t="str">
        <f>IF(TRIM(PROPER('Base de datos cruda'!M212))="High","Alto",IF(TRIM(PROPER('Base de datos cruda'!M212))="Medium","Medio","Bajo"))</f>
        <v>Medio</v>
      </c>
      <c r="N212" s="29">
        <v>61.26</v>
      </c>
      <c r="O212" s="32">
        <f t="shared" si="1"/>
        <v>61.26</v>
      </c>
      <c r="P212" s="33">
        <f t="shared" si="2"/>
        <v>5.71</v>
      </c>
      <c r="Q212" s="34">
        <f t="shared" si="3"/>
        <v>5.775</v>
      </c>
      <c r="R212" s="35" t="str">
        <f t="shared" si="4"/>
        <v>Medio</v>
      </c>
      <c r="S212" s="35" t="str">
        <f>IF(O212="","",IF(O212&gt;AVERAGE('Base de datos limpia'!$O$2:$O$8001),"Alto","Normal"))
</f>
        <v>Normal</v>
      </c>
      <c r="T212" s="35" t="str">
        <f t="shared" si="5"/>
        <v>Gamer casual</v>
      </c>
      <c r="U212" s="35"/>
    </row>
    <row r="213">
      <c r="A213" s="28">
        <v>212.0</v>
      </c>
      <c r="B213" s="28">
        <v>16.0</v>
      </c>
      <c r="C213" s="28" t="str">
        <f>TRIM(PROPER('Base de datos cruda'!C213))</f>
        <v>Female</v>
      </c>
      <c r="D213" s="28">
        <v>7.14</v>
      </c>
      <c r="E213" s="28">
        <v>7.21</v>
      </c>
      <c r="F213" s="28">
        <v>4.79</v>
      </c>
      <c r="G213" s="28">
        <v>85.23</v>
      </c>
      <c r="H213" s="28" t="str">
        <f>TRIM(PROPER('Base de datos cruda'!H213))</f>
        <v>Casual</v>
      </c>
      <c r="I213" s="28">
        <v>0.92</v>
      </c>
      <c r="J213" s="28">
        <v>12.72</v>
      </c>
      <c r="K213" s="28">
        <v>229.04</v>
      </c>
      <c r="L213" s="28">
        <f>IF('Base de datos cruda'!L213&lt;0,,'Base de datos cruda'!L213)</f>
        <v>20.77</v>
      </c>
      <c r="M213" s="28" t="str">
        <f>IF(TRIM(PROPER('Base de datos cruda'!M213))="High","Alto",IF(TRIM(PROPER('Base de datos cruda'!M213))="Medium","Medio","Bajo"))</f>
        <v>Alto</v>
      </c>
      <c r="N213" s="29">
        <v>51.6176563775141</v>
      </c>
      <c r="O213" s="32">
        <f t="shared" si="1"/>
        <v>51.61765638</v>
      </c>
      <c r="P213" s="33">
        <f t="shared" si="2"/>
        <v>19.86</v>
      </c>
      <c r="Q213" s="34">
        <f t="shared" si="3"/>
        <v>1.009803922</v>
      </c>
      <c r="R213" s="35" t="str">
        <f t="shared" si="4"/>
        <v>Medio</v>
      </c>
      <c r="S213" s="35" t="str">
        <f>IF(O213="","",IF(O213&gt;AVERAGE('Base de datos limpia'!$O$2:$O$8001),"Alto","Normal"))
</f>
        <v>Normal</v>
      </c>
      <c r="T213" s="35" t="str">
        <f t="shared" si="5"/>
        <v>Gamer intensivo</v>
      </c>
      <c r="U213" s="35"/>
    </row>
    <row r="214">
      <c r="A214" s="28">
        <v>213.0</v>
      </c>
      <c r="B214" s="28">
        <v>20.0</v>
      </c>
      <c r="C214" s="28" t="str">
        <f>TRIM(PROPER('Base de datos cruda'!C214))</f>
        <v>Male</v>
      </c>
      <c r="D214" s="28">
        <v>1.82</v>
      </c>
      <c r="E214" s="28">
        <v>2.17</v>
      </c>
      <c r="F214" s="28">
        <v>8.27</v>
      </c>
      <c r="G214" s="28">
        <v>93.78</v>
      </c>
      <c r="H214" s="28" t="str">
        <f>TRIM(PROPER('Base de datos cruda'!H214))</f>
        <v>Casual</v>
      </c>
      <c r="I214" s="28">
        <v>2.58</v>
      </c>
      <c r="J214" s="28">
        <v>3.29</v>
      </c>
      <c r="K214" s="28">
        <v>301.78</v>
      </c>
      <c r="L214" s="28">
        <f>IF('Base de datos cruda'!L214&lt;0,,'Base de datos cruda'!L214)</f>
        <v>5.63</v>
      </c>
      <c r="M214" s="28" t="str">
        <f>IF(TRIM(PROPER('Base de datos cruda'!M214))="High","Alto",IF(TRIM(PROPER('Base de datos cruda'!M214))="Medium","Medio","Bajo"))</f>
        <v>Medio</v>
      </c>
      <c r="N214" s="29">
        <v>75.9497551972092</v>
      </c>
      <c r="O214" s="32">
        <f t="shared" si="1"/>
        <v>75.9497552</v>
      </c>
      <c r="P214" s="33">
        <f t="shared" si="2"/>
        <v>5.11</v>
      </c>
      <c r="Q214" s="34">
        <f t="shared" si="3"/>
        <v>1.192307692</v>
      </c>
      <c r="R214" s="35" t="str">
        <f t="shared" si="4"/>
        <v>Alto</v>
      </c>
      <c r="S214" s="35" t="str">
        <f>IF(O214="","",IF(O214&gt;AVERAGE('Base de datos limpia'!$O$2:$O$8001),"Alto","Normal"))
</f>
        <v>Alto</v>
      </c>
      <c r="T214" s="35" t="str">
        <f t="shared" si="5"/>
        <v>Gamer casual</v>
      </c>
      <c r="U214" s="35"/>
    </row>
    <row r="215">
      <c r="A215" s="28">
        <v>214.0</v>
      </c>
      <c r="B215" s="28">
        <v>20.0</v>
      </c>
      <c r="C215" s="28" t="str">
        <f>TRIM(PROPER('Base de datos cruda'!C215))</f>
        <v>Male</v>
      </c>
      <c r="D215" s="28">
        <v>4.43</v>
      </c>
      <c r="E215" s="28">
        <v>2.72</v>
      </c>
      <c r="F215" s="28">
        <v>6.89</v>
      </c>
      <c r="G215" s="28">
        <v>95.47</v>
      </c>
      <c r="H215" s="28" t="str">
        <f>TRIM(PROPER('Base de datos cruda'!H215))</f>
        <v>Rpg</v>
      </c>
      <c r="I215" s="28">
        <v>3.98</v>
      </c>
      <c r="J215" s="28">
        <v>7.68</v>
      </c>
      <c r="K215" s="28">
        <v>277.89</v>
      </c>
      <c r="L215" s="28">
        <f>IF('Base de datos cruda'!L215&lt;0,,'Base de datos cruda'!L215)</f>
        <v>10.4</v>
      </c>
      <c r="M215" s="28" t="str">
        <f>IF(TRIM(PROPER('Base de datos cruda'!M215))="High","Alto",IF(TRIM(PROPER('Base de datos cruda'!M215))="Medium","Medio","Bajo"))</f>
        <v>Medio</v>
      </c>
      <c r="N215" s="29">
        <v>65.72</v>
      </c>
      <c r="O215" s="32">
        <f t="shared" si="1"/>
        <v>65.72</v>
      </c>
      <c r="P215" s="33">
        <f t="shared" si="2"/>
        <v>12.11</v>
      </c>
      <c r="Q215" s="34">
        <f t="shared" si="3"/>
        <v>0.6139954853</v>
      </c>
      <c r="R215" s="35" t="str">
        <f t="shared" si="4"/>
        <v>Medio</v>
      </c>
      <c r="S215" s="35" t="str">
        <f>IF(O215="","",IF(O215&gt;AVERAGE('Base de datos limpia'!$O$2:$O$8001),"Alto","Normal"))
</f>
        <v>Alto</v>
      </c>
      <c r="T215" s="35" t="str">
        <f t="shared" si="5"/>
        <v>Gamer casual</v>
      </c>
      <c r="U215" s="35"/>
    </row>
    <row r="216">
      <c r="A216" s="28">
        <v>215.0</v>
      </c>
      <c r="B216" s="28">
        <v>22.0</v>
      </c>
      <c r="C216" s="28" t="str">
        <f>TRIM(PROPER('Base de datos cruda'!C216))</f>
        <v>Male</v>
      </c>
      <c r="D216" s="28">
        <v>5.15</v>
      </c>
      <c r="E216" s="28">
        <v>8.36</v>
      </c>
      <c r="F216" s="28">
        <v>5.84</v>
      </c>
      <c r="G216" s="28">
        <v>89.49</v>
      </c>
      <c r="H216" s="28" t="str">
        <f>TRIM(PROPER('Base de datos cruda'!H216))</f>
        <v>Casual</v>
      </c>
      <c r="I216" s="28">
        <v>4.25</v>
      </c>
      <c r="J216" s="28">
        <v>6.51</v>
      </c>
      <c r="K216" s="28">
        <v>241.59</v>
      </c>
      <c r="L216" s="28">
        <f>IF('Base de datos cruda'!L216&lt;0,,'Base de datos cruda'!L216)</f>
        <v>13.94</v>
      </c>
      <c r="M216" s="28" t="str">
        <f>IF(TRIM(PROPER('Base de datos cruda'!M216))="High","Alto",IF(TRIM(PROPER('Base de datos cruda'!M216))="Medium","Medio","Bajo"))</f>
        <v>Alto</v>
      </c>
      <c r="N216" s="29">
        <v>85.8675160582299</v>
      </c>
      <c r="O216" s="32">
        <f t="shared" si="1"/>
        <v>85.86751606</v>
      </c>
      <c r="P216" s="33">
        <f t="shared" si="2"/>
        <v>11.66</v>
      </c>
      <c r="Q216" s="34">
        <f t="shared" si="3"/>
        <v>1.623300971</v>
      </c>
      <c r="R216" s="35" t="str">
        <f t="shared" si="4"/>
        <v>Alto</v>
      </c>
      <c r="S216" s="35" t="str">
        <f>IF(O216="","",IF(O216&gt;AVERAGE('Base de datos limpia'!$O$2:$O$8001),"Alto","Normal"))
</f>
        <v>Alto</v>
      </c>
      <c r="T216" s="35" t="str">
        <f t="shared" si="5"/>
        <v>Gamer intensivo</v>
      </c>
      <c r="U216" s="35"/>
    </row>
    <row r="217">
      <c r="A217" s="28">
        <v>216.0</v>
      </c>
      <c r="B217" s="28">
        <v>24.0</v>
      </c>
      <c r="C217" s="28" t="str">
        <f>TRIM(PROPER('Base de datos cruda'!C217))</f>
        <v>Female</v>
      </c>
      <c r="D217" s="28">
        <v>1.35</v>
      </c>
      <c r="E217" s="28">
        <v>6.94</v>
      </c>
      <c r="F217" s="28">
        <v>4.35</v>
      </c>
      <c r="G217" s="28">
        <v>63.16</v>
      </c>
      <c r="H217" s="28" t="str">
        <f>TRIM(PROPER('Base de datos cruda'!H217))</f>
        <v>Casual</v>
      </c>
      <c r="I217" s="28">
        <v>4.09</v>
      </c>
      <c r="J217" s="28">
        <v>6.53</v>
      </c>
      <c r="K217" s="28">
        <v>304.38</v>
      </c>
      <c r="L217" s="28">
        <f>IF('Base de datos cruda'!L217&lt;0,,'Base de datos cruda'!L217)</f>
        <v>5.65</v>
      </c>
      <c r="M217" s="28" t="str">
        <f>IF(TRIM(PROPER('Base de datos cruda'!M217))="High","Alto",IF(TRIM(PROPER('Base de datos cruda'!M217))="Medium","Medio","Bajo"))</f>
        <v>Medio</v>
      </c>
      <c r="N217" s="29">
        <v>77.79</v>
      </c>
      <c r="O217" s="32">
        <f t="shared" si="1"/>
        <v>77.79</v>
      </c>
      <c r="P217" s="33">
        <f t="shared" si="2"/>
        <v>7.88</v>
      </c>
      <c r="Q217" s="34">
        <f t="shared" si="3"/>
        <v>5.140740741</v>
      </c>
      <c r="R217" s="35" t="str">
        <f t="shared" si="4"/>
        <v>Alto</v>
      </c>
      <c r="S217" s="35" t="str">
        <f>IF(O217="","",IF(O217&gt;AVERAGE('Base de datos limpia'!$O$2:$O$8001),"Alto","Normal"))
</f>
        <v>Alto</v>
      </c>
      <c r="T217" s="35" t="str">
        <f t="shared" si="5"/>
        <v>Gamer intensivo</v>
      </c>
      <c r="U217" s="35"/>
    </row>
    <row r="218">
      <c r="A218" s="28">
        <v>217.0</v>
      </c>
      <c r="B218" s="28">
        <v>24.0</v>
      </c>
      <c r="C218" s="28" t="str">
        <f>TRIM(PROPER('Base de datos cruda'!C218))</f>
        <v>Male</v>
      </c>
      <c r="D218" s="28">
        <v>7.81</v>
      </c>
      <c r="E218" s="28">
        <v>6.68</v>
      </c>
      <c r="F218" s="28">
        <v>6.96</v>
      </c>
      <c r="G218" s="28">
        <v>98.45</v>
      </c>
      <c r="H218" s="28" t="str">
        <f>TRIM(PROPER('Base de datos cruda'!H218))</f>
        <v>Fps</v>
      </c>
      <c r="I218" s="28">
        <v>4.48</v>
      </c>
      <c r="J218" s="28">
        <v>13.57</v>
      </c>
      <c r="K218" s="28">
        <v>246.2</v>
      </c>
      <c r="L218" s="28">
        <f>IF('Base de datos cruda'!L218&lt;0,,'Base de datos cruda'!L218)</f>
        <v>18.96</v>
      </c>
      <c r="M218" s="28" t="str">
        <f>IF(TRIM(PROPER('Base de datos cruda'!M218))="High","Alto",IF(TRIM(PROPER('Base de datos cruda'!M218))="Medium","Medio","Bajo"))</f>
        <v>Bajo</v>
      </c>
      <c r="N218" s="29">
        <v>55.69</v>
      </c>
      <c r="O218" s="32">
        <f t="shared" si="1"/>
        <v>55.69</v>
      </c>
      <c r="P218" s="33">
        <f t="shared" si="2"/>
        <v>21.38</v>
      </c>
      <c r="Q218" s="34">
        <f t="shared" si="3"/>
        <v>0.8553137004</v>
      </c>
      <c r="R218" s="35" t="str">
        <f t="shared" si="4"/>
        <v>Medio</v>
      </c>
      <c r="S218" s="35" t="str">
        <f>IF(O218="","",IF(O218&gt;AVERAGE('Base de datos limpia'!$O$2:$O$8001),"Alto","Normal"))
</f>
        <v>Normal</v>
      </c>
      <c r="T218" s="35" t="str">
        <f t="shared" si="5"/>
        <v>Gamer intensivo</v>
      </c>
      <c r="U218" s="35"/>
    </row>
    <row r="219">
      <c r="A219" s="28">
        <v>218.0</v>
      </c>
      <c r="B219" s="28">
        <v>18.0</v>
      </c>
      <c r="C219" s="28" t="str">
        <f>TRIM(PROPER('Base de datos cruda'!C219))</f>
        <v>Female</v>
      </c>
      <c r="D219" s="28">
        <v>3.91</v>
      </c>
      <c r="E219" s="28">
        <v>4.76</v>
      </c>
      <c r="F219" s="28">
        <v>4.58</v>
      </c>
      <c r="G219" s="28">
        <v>97.9</v>
      </c>
      <c r="H219" s="28" t="str">
        <f>TRIM(PROPER('Base de datos cruda'!H219))</f>
        <v>Rpg</v>
      </c>
      <c r="I219" s="28">
        <v>0.71</v>
      </c>
      <c r="J219" s="28">
        <v>6.4</v>
      </c>
      <c r="K219" s="28">
        <v>262.09</v>
      </c>
      <c r="L219" s="28">
        <f>IF('Base de datos cruda'!L219&lt;0,,'Base de datos cruda'!L219)</f>
        <v>11.15</v>
      </c>
      <c r="M219" s="28" t="str">
        <f>IF(TRIM(PROPER('Base de datos cruda'!M219))="High","Alto",IF(TRIM(PROPER('Base de datos cruda'!M219))="Medium","Medio","Bajo"))</f>
        <v>Medio</v>
      </c>
      <c r="N219" s="29">
        <v>61.59</v>
      </c>
      <c r="O219" s="32">
        <f t="shared" si="1"/>
        <v>61.59</v>
      </c>
      <c r="P219" s="33">
        <f t="shared" si="2"/>
        <v>10.31</v>
      </c>
      <c r="Q219" s="34">
        <f t="shared" si="3"/>
        <v>1.217391304</v>
      </c>
      <c r="R219" s="35" t="str">
        <f t="shared" si="4"/>
        <v>Medio</v>
      </c>
      <c r="S219" s="35" t="str">
        <f>IF(O219="","",IF(O219&gt;AVERAGE('Base de datos limpia'!$O$2:$O$8001),"Alto","Normal"))
</f>
        <v>Normal</v>
      </c>
      <c r="T219" s="35" t="str">
        <f t="shared" si="5"/>
        <v>Gamer moderado</v>
      </c>
      <c r="U219" s="35"/>
    </row>
    <row r="220">
      <c r="A220" s="28">
        <v>219.0</v>
      </c>
      <c r="B220" s="28">
        <v>18.0</v>
      </c>
      <c r="C220" s="28" t="str">
        <f>TRIM(PROPER('Base de datos cruda'!C220))</f>
        <v>Male</v>
      </c>
      <c r="D220" s="28">
        <v>0.46</v>
      </c>
      <c r="E220" s="28">
        <v>4.57</v>
      </c>
      <c r="F220" s="28">
        <v>7.72</v>
      </c>
      <c r="G220" s="28">
        <v>88.47</v>
      </c>
      <c r="H220" s="28" t="str">
        <f>TRIM(PROPER('Base de datos cruda'!H220))</f>
        <v>Casual</v>
      </c>
      <c r="I220" s="28">
        <v>4.7</v>
      </c>
      <c r="J220" s="28">
        <v>4.14</v>
      </c>
      <c r="K220" s="28">
        <v>312.48</v>
      </c>
      <c r="L220" s="28">
        <f>IF('Base de datos cruda'!L220&lt;0,,'Base de datos cruda'!L220)</f>
        <v>1.41</v>
      </c>
      <c r="M220" s="28" t="str">
        <f>IF(TRIM(PROPER('Base de datos cruda'!M220))="High","Alto",IF(TRIM(PROPER('Base de datos cruda'!M220))="Medium","Medio","Bajo"))</f>
        <v>Medio</v>
      </c>
      <c r="N220" s="29">
        <v>79.68</v>
      </c>
      <c r="O220" s="32">
        <f t="shared" si="1"/>
        <v>79.68</v>
      </c>
      <c r="P220" s="33">
        <f t="shared" si="2"/>
        <v>4.6</v>
      </c>
      <c r="Q220" s="34">
        <f t="shared" si="3"/>
        <v>9.934782609</v>
      </c>
      <c r="R220" s="35" t="str">
        <f t="shared" si="4"/>
        <v>Alto</v>
      </c>
      <c r="S220" s="35" t="str">
        <f>IF(O220="","",IF(O220&gt;AVERAGE('Base de datos limpia'!$O$2:$O$8001),"Alto","Normal"))
</f>
        <v>Alto</v>
      </c>
      <c r="T220" s="35" t="str">
        <f t="shared" si="5"/>
        <v>Gamer moderado</v>
      </c>
      <c r="U220" s="35"/>
    </row>
    <row r="221">
      <c r="A221" s="28">
        <v>220.0</v>
      </c>
      <c r="B221" s="28">
        <v>18.0</v>
      </c>
      <c r="C221" s="28" t="str">
        <f>TRIM(PROPER('Base de datos cruda'!C221))</f>
        <v>Female</v>
      </c>
      <c r="D221" s="28">
        <v>7.5</v>
      </c>
      <c r="E221" s="28">
        <v>7.21</v>
      </c>
      <c r="F221" s="28">
        <v>8.01</v>
      </c>
      <c r="G221" s="28">
        <v>80.7</v>
      </c>
      <c r="H221" s="28" t="str">
        <f>TRIM(PROPER('Base de datos cruda'!H221))</f>
        <v>Casual</v>
      </c>
      <c r="I221" s="28">
        <v>0.05</v>
      </c>
      <c r="J221" s="28">
        <v>9.99</v>
      </c>
      <c r="K221" s="28">
        <v>223.84</v>
      </c>
      <c r="L221" s="28">
        <f>IF('Base de datos cruda'!L221&lt;0,,'Base de datos cruda'!L221)</f>
        <v>18.28</v>
      </c>
      <c r="M221" s="28" t="str">
        <f>IF(TRIM(PROPER('Base de datos cruda'!M221))="High","Alto",IF(TRIM(PROPER('Base de datos cruda'!M221))="Medium","Medio","Bajo"))</f>
        <v>Bajo</v>
      </c>
      <c r="N221" s="29">
        <v>63.1652450086278</v>
      </c>
      <c r="O221" s="32">
        <f t="shared" si="1"/>
        <v>63.16524501</v>
      </c>
      <c r="P221" s="33">
        <f t="shared" si="2"/>
        <v>17.49</v>
      </c>
      <c r="Q221" s="34">
        <f t="shared" si="3"/>
        <v>0.9613333333</v>
      </c>
      <c r="R221" s="35" t="str">
        <f t="shared" si="4"/>
        <v>Medio</v>
      </c>
      <c r="S221" s="35" t="str">
        <f>IF(O221="","",IF(O221&gt;AVERAGE('Base de datos limpia'!$O$2:$O$8001),"Alto","Normal"))
</f>
        <v>Normal</v>
      </c>
      <c r="T221" s="35" t="str">
        <f t="shared" si="5"/>
        <v>Gamer intensivo</v>
      </c>
      <c r="U221" s="35"/>
    </row>
    <row r="222">
      <c r="A222" s="28">
        <v>221.0</v>
      </c>
      <c r="B222" s="28">
        <v>19.0</v>
      </c>
      <c r="C222" s="28" t="str">
        <f>TRIM(PROPER('Base de datos cruda'!C222))</f>
        <v>Female</v>
      </c>
      <c r="D222" s="28">
        <v>4.69</v>
      </c>
      <c r="E222" s="28">
        <v>7.66</v>
      </c>
      <c r="F222" s="28">
        <v>6.72</v>
      </c>
      <c r="G222" s="28">
        <v>70.02</v>
      </c>
      <c r="H222" s="28" t="str">
        <f>TRIM(PROPER('Base de datos cruda'!H222))</f>
        <v>Fps</v>
      </c>
      <c r="I222" s="28">
        <v>1.28</v>
      </c>
      <c r="J222" s="28">
        <v>7.58</v>
      </c>
      <c r="K222" s="28">
        <v>270.75</v>
      </c>
      <c r="L222" s="28">
        <f>IF('Base de datos cruda'!L222&lt;0,,'Base de datos cruda'!L222)</f>
        <v>11.96</v>
      </c>
      <c r="M222" s="28" t="str">
        <f>IF(TRIM(PROPER('Base de datos cruda'!M222))="High","Alto",IF(TRIM(PROPER('Base de datos cruda'!M222))="Medium","Medio","Bajo"))</f>
        <v>Medio</v>
      </c>
      <c r="N222" s="29">
        <v>70.88</v>
      </c>
      <c r="O222" s="32">
        <f t="shared" si="1"/>
        <v>70.88</v>
      </c>
      <c r="P222" s="33">
        <f t="shared" si="2"/>
        <v>12.27</v>
      </c>
      <c r="Q222" s="34">
        <f t="shared" si="3"/>
        <v>1.63326226</v>
      </c>
      <c r="R222" s="35" t="str">
        <f t="shared" si="4"/>
        <v>Alto</v>
      </c>
      <c r="S222" s="35" t="str">
        <f>IF(O222="","",IF(O222&gt;AVERAGE('Base de datos limpia'!$O$2:$O$8001),"Alto","Normal"))
</f>
        <v>Alto</v>
      </c>
      <c r="T222" s="35" t="str">
        <f t="shared" si="5"/>
        <v>Gamer intensivo</v>
      </c>
      <c r="U222" s="35"/>
    </row>
    <row r="223">
      <c r="A223" s="28">
        <v>222.0</v>
      </c>
      <c r="B223" s="28">
        <v>23.0</v>
      </c>
      <c r="C223" s="28" t="str">
        <f>TRIM(PROPER('Base de datos cruda'!C223))</f>
        <v>Female</v>
      </c>
      <c r="D223" s="28">
        <v>5.59</v>
      </c>
      <c r="E223" s="28">
        <v>5.59</v>
      </c>
      <c r="F223" s="28">
        <v>4.75</v>
      </c>
      <c r="G223" s="28">
        <v>90.25</v>
      </c>
      <c r="H223" s="28" t="str">
        <f>TRIM(PROPER('Base de datos cruda'!H223))</f>
        <v>Casual</v>
      </c>
      <c r="I223" s="28">
        <v>0.42</v>
      </c>
      <c r="J223" s="28">
        <v>8.97</v>
      </c>
      <c r="K223" s="28">
        <v>240.42</v>
      </c>
      <c r="L223" s="28">
        <f>IF('Base de datos cruda'!L223&lt;0,,'Base de datos cruda'!L223)</f>
        <v>11.03</v>
      </c>
      <c r="M223" s="28" t="str">
        <f>IF(TRIM(PROPER('Base de datos cruda'!M223))="High","Alto",IF(TRIM(PROPER('Base de datos cruda'!M223))="Medium","Medio","Bajo"))</f>
        <v>Bajo</v>
      </c>
      <c r="N223" s="29">
        <v>52.27</v>
      </c>
      <c r="O223" s="32">
        <f t="shared" si="1"/>
        <v>52.27</v>
      </c>
      <c r="P223" s="33">
        <f t="shared" si="2"/>
        <v>14.56</v>
      </c>
      <c r="Q223" s="34">
        <f t="shared" si="3"/>
        <v>1</v>
      </c>
      <c r="R223" s="35" t="str">
        <f t="shared" si="4"/>
        <v>Medio</v>
      </c>
      <c r="S223" s="35" t="str">
        <f>IF(O223="","",IF(O223&gt;AVERAGE('Base de datos limpia'!$O$2:$O$8001),"Alto","Normal"))
</f>
        <v>Normal</v>
      </c>
      <c r="T223" s="35" t="str">
        <f t="shared" si="5"/>
        <v>Gamer moderado</v>
      </c>
      <c r="U223" s="35"/>
    </row>
    <row r="224">
      <c r="A224" s="28">
        <v>223.0</v>
      </c>
      <c r="B224" s="28">
        <v>21.0</v>
      </c>
      <c r="C224" s="28" t="str">
        <f>TRIM(PROPER('Base de datos cruda'!C224))</f>
        <v>Male</v>
      </c>
      <c r="D224" s="28">
        <v>4.2</v>
      </c>
      <c r="E224" s="28">
        <v>9.72</v>
      </c>
      <c r="F224" s="28">
        <v>7.93</v>
      </c>
      <c r="G224" s="28">
        <v>95.11</v>
      </c>
      <c r="H224" s="28" t="str">
        <f>TRIM(PROPER('Base de datos cruda'!H224))</f>
        <v>Rpg</v>
      </c>
      <c r="I224" s="28">
        <v>4.73</v>
      </c>
      <c r="J224" s="28">
        <v>9.15</v>
      </c>
      <c r="K224" s="28">
        <v>253.9</v>
      </c>
      <c r="L224" s="28">
        <f>IF('Base de datos cruda'!L224&lt;0,,'Base de datos cruda'!L224)</f>
        <v>14.79</v>
      </c>
      <c r="M224" s="28" t="str">
        <f>IF(TRIM(PROPER('Base de datos cruda'!M224))="High","Alto",IF(TRIM(PROPER('Base de datos cruda'!M224))="Medium","Medio","Bajo"))</f>
        <v>Medio</v>
      </c>
      <c r="N224" s="29">
        <v>108.061396066768</v>
      </c>
      <c r="O224" s="33" t="str">
        <f t="shared" si="1"/>
        <v/>
      </c>
      <c r="P224" s="33">
        <f t="shared" si="2"/>
        <v>13.35</v>
      </c>
      <c r="Q224" s="34">
        <f t="shared" si="3"/>
        <v>2.314285714</v>
      </c>
      <c r="R224" s="35" t="str">
        <f t="shared" si="4"/>
        <v>Alto</v>
      </c>
      <c r="S224" s="35" t="str">
        <f>IF(O224="","",IF(O224&gt;AVERAGE('Base de datos limpia'!$O$2:$O$8001),"Alto","Normal"))
</f>
        <v/>
      </c>
      <c r="T224" s="35" t="str">
        <f t="shared" si="5"/>
        <v>Gamer intensivo</v>
      </c>
      <c r="U224" s="35"/>
    </row>
    <row r="225">
      <c r="A225" s="28">
        <v>224.0</v>
      </c>
      <c r="B225" s="28">
        <v>23.0</v>
      </c>
      <c r="C225" s="28" t="str">
        <f>TRIM(PROPER('Base de datos cruda'!C225))</f>
        <v>Male</v>
      </c>
      <c r="D225" s="28">
        <v>6.68</v>
      </c>
      <c r="E225" s="28">
        <v>9.6</v>
      </c>
      <c r="F225" s="28">
        <v>5.54</v>
      </c>
      <c r="G225" s="28">
        <v>86.61</v>
      </c>
      <c r="H225" s="28" t="str">
        <f>TRIM(PROPER('Base de datos cruda'!H225))</f>
        <v>Fps</v>
      </c>
      <c r="I225" s="28">
        <v>2.12</v>
      </c>
      <c r="J225" s="28">
        <v>8.41</v>
      </c>
      <c r="K225" s="28">
        <v>248.16</v>
      </c>
      <c r="L225" s="28">
        <f>IF('Base de datos cruda'!L225&lt;0,,'Base de datos cruda'!L225)</f>
        <v>13.31</v>
      </c>
      <c r="M225" s="28" t="str">
        <f>IF(TRIM(PROPER('Base de datos cruda'!M225))="High","Alto",IF(TRIM(PROPER('Base de datos cruda'!M225))="Medium","Medio","Bajo"))</f>
        <v>Alto</v>
      </c>
      <c r="N225" s="29">
        <v>71.6045471136111</v>
      </c>
      <c r="O225" s="32">
        <f t="shared" si="1"/>
        <v>71.60454711</v>
      </c>
      <c r="P225" s="33">
        <f t="shared" si="2"/>
        <v>15.09</v>
      </c>
      <c r="Q225" s="34">
        <f t="shared" si="3"/>
        <v>1.437125749</v>
      </c>
      <c r="R225" s="35" t="str">
        <f t="shared" si="4"/>
        <v>Alto</v>
      </c>
      <c r="S225" s="35" t="str">
        <f>IF(O225="","",IF(O225&gt;AVERAGE('Base de datos limpia'!$O$2:$O$8001),"Alto","Normal"))
</f>
        <v>Alto</v>
      </c>
      <c r="T225" s="35" t="str">
        <f t="shared" si="5"/>
        <v>Gamer intensivo</v>
      </c>
      <c r="U225" s="35"/>
    </row>
    <row r="226">
      <c r="A226" s="28">
        <v>225.0</v>
      </c>
      <c r="B226" s="28">
        <v>16.0</v>
      </c>
      <c r="C226" s="28" t="str">
        <f>TRIM(PROPER('Base de datos cruda'!C226))</f>
        <v>Male</v>
      </c>
      <c r="D226" s="28">
        <v>0.27</v>
      </c>
      <c r="E226" s="28">
        <v>4.71</v>
      </c>
      <c r="F226" s="28">
        <v>5.11</v>
      </c>
      <c r="G226" s="28">
        <v>85.16</v>
      </c>
      <c r="H226" s="28" t="str">
        <f>TRIM(PROPER('Base de datos cruda'!H226))</f>
        <v>Casual</v>
      </c>
      <c r="I226" s="28">
        <v>1.58</v>
      </c>
      <c r="J226" s="28">
        <v>2.06</v>
      </c>
      <c r="K226" s="28">
        <v>319.15</v>
      </c>
      <c r="L226" s="28" t="str">
        <f>IF('Base de datos cruda'!L226&lt;0,,'Base de datos cruda'!L226)</f>
        <v/>
      </c>
      <c r="M226" s="28" t="str">
        <f>IF(TRIM(PROPER('Base de datos cruda'!M226))="High","Alto",IF(TRIM(PROPER('Base de datos cruda'!M226))="Medium","Medio","Bajo"))</f>
        <v>Medio</v>
      </c>
      <c r="N226" s="29">
        <v>86.37</v>
      </c>
      <c r="O226" s="32">
        <f t="shared" si="1"/>
        <v>86.37</v>
      </c>
      <c r="P226" s="33">
        <f t="shared" si="2"/>
        <v>2.33</v>
      </c>
      <c r="Q226" s="34">
        <f t="shared" si="3"/>
        <v>17.44444444</v>
      </c>
      <c r="R226" s="35" t="str">
        <f t="shared" si="4"/>
        <v>Alto</v>
      </c>
      <c r="S226" s="35" t="str">
        <f>IF(O226="","",IF(O226&gt;AVERAGE('Base de datos limpia'!$O$2:$O$8001),"Alto","Normal"))
</f>
        <v>Alto</v>
      </c>
      <c r="T226" s="35" t="str">
        <f t="shared" si="5"/>
        <v>Gamer moderado</v>
      </c>
      <c r="U226" s="35"/>
    </row>
    <row r="227">
      <c r="A227" s="28">
        <v>226.0</v>
      </c>
      <c r="B227" s="28">
        <v>23.0</v>
      </c>
      <c r="C227" s="28" t="str">
        <f>TRIM(PROPER('Base de datos cruda'!C227))</f>
        <v>Male</v>
      </c>
      <c r="D227" s="28">
        <v>2.15</v>
      </c>
      <c r="E227" s="28">
        <v>8.39</v>
      </c>
      <c r="F227" s="28">
        <v>6.35</v>
      </c>
      <c r="G227" s="28">
        <v>67.72</v>
      </c>
      <c r="H227" s="28" t="str">
        <f>TRIM(PROPER('Base de datos cruda'!H227))</f>
        <v>Casual</v>
      </c>
      <c r="I227" s="28">
        <v>0.84</v>
      </c>
      <c r="J227" s="28">
        <v>4.16</v>
      </c>
      <c r="K227" s="28">
        <v>282.34</v>
      </c>
      <c r="L227" s="28">
        <f>IF('Base de datos cruda'!L227&lt;0,,'Base de datos cruda'!L227)</f>
        <v>3.75</v>
      </c>
      <c r="M227" s="28" t="str">
        <f>IF(TRIM(PROPER('Base de datos cruda'!M227))="High","Alto",IF(TRIM(PROPER('Base de datos cruda'!M227))="Medium","Medio","Bajo"))</f>
        <v>Medio</v>
      </c>
      <c r="N227" s="29">
        <v>100.0</v>
      </c>
      <c r="O227" s="32">
        <f t="shared" si="1"/>
        <v>100</v>
      </c>
      <c r="P227" s="33">
        <f t="shared" si="2"/>
        <v>6.31</v>
      </c>
      <c r="Q227" s="34">
        <f t="shared" si="3"/>
        <v>3.902325581</v>
      </c>
      <c r="R227" s="35" t="str">
        <f t="shared" si="4"/>
        <v>Alto</v>
      </c>
      <c r="S227" s="35" t="str">
        <f>IF(O227="","",IF(O227&gt;AVERAGE('Base de datos limpia'!$O$2:$O$8001),"Alto","Normal"))
</f>
        <v>Alto</v>
      </c>
      <c r="T227" s="35" t="str">
        <f t="shared" si="5"/>
        <v>Gamer intensivo</v>
      </c>
      <c r="U227" s="35"/>
    </row>
    <row r="228">
      <c r="A228" s="28">
        <v>227.0</v>
      </c>
      <c r="B228" s="28">
        <v>19.0</v>
      </c>
      <c r="C228" s="28" t="str">
        <f>TRIM(PROPER('Base de datos cruda'!C228))</f>
        <v>Female</v>
      </c>
      <c r="D228" s="28">
        <v>3.76</v>
      </c>
      <c r="E228" s="28">
        <v>5.89</v>
      </c>
      <c r="F228" s="28">
        <v>8.61</v>
      </c>
      <c r="G228" s="28">
        <v>74.31</v>
      </c>
      <c r="H228" s="28" t="str">
        <f>TRIM(PROPER('Base de datos cruda'!H228))</f>
        <v>Rpg</v>
      </c>
      <c r="I228" s="28">
        <v>0.78</v>
      </c>
      <c r="J228" s="28">
        <v>5.03</v>
      </c>
      <c r="K228" s="28">
        <v>274.2</v>
      </c>
      <c r="L228" s="28">
        <f>IF('Base de datos cruda'!L228&lt;0,,'Base de datos cruda'!L228)</f>
        <v>6.08</v>
      </c>
      <c r="M228" s="28" t="str">
        <f>IF(TRIM(PROPER('Base de datos cruda'!M228))="High","Alto",IF(TRIM(PROPER('Base de datos cruda'!M228))="Medium","Medio","Bajo"))</f>
        <v>Medio</v>
      </c>
      <c r="N228" s="29">
        <v>79.72</v>
      </c>
      <c r="O228" s="32">
        <f t="shared" si="1"/>
        <v>79.72</v>
      </c>
      <c r="P228" s="33">
        <f t="shared" si="2"/>
        <v>8.79</v>
      </c>
      <c r="Q228" s="34">
        <f t="shared" si="3"/>
        <v>1.566489362</v>
      </c>
      <c r="R228" s="35" t="str">
        <f t="shared" si="4"/>
        <v>Alto</v>
      </c>
      <c r="S228" s="35" t="str">
        <f>IF(O228="","",IF(O228&gt;AVERAGE('Base de datos limpia'!$O$2:$O$8001),"Alto","Normal"))
</f>
        <v>Alto</v>
      </c>
      <c r="T228" s="35" t="str">
        <f t="shared" si="5"/>
        <v>Gamer moderado</v>
      </c>
      <c r="U228" s="35"/>
    </row>
    <row r="229">
      <c r="A229" s="28">
        <v>228.0</v>
      </c>
      <c r="B229" s="28">
        <v>16.0</v>
      </c>
      <c r="C229" s="28" t="str">
        <f>TRIM(PROPER('Base de datos cruda'!C229))</f>
        <v>Female</v>
      </c>
      <c r="D229" s="28">
        <v>0.61</v>
      </c>
      <c r="E229" s="28">
        <v>5.61</v>
      </c>
      <c r="F229" s="28">
        <v>5.49</v>
      </c>
      <c r="G229" s="28">
        <v>88.93</v>
      </c>
      <c r="H229" s="28" t="str">
        <f>TRIM(PROPER('Base de datos cruda'!H229))</f>
        <v>Fps</v>
      </c>
      <c r="I229" s="28">
        <v>3.07</v>
      </c>
      <c r="J229" s="28">
        <v>4.83</v>
      </c>
      <c r="K229" s="28">
        <v>299.86</v>
      </c>
      <c r="L229" s="28">
        <f>IF('Base de datos cruda'!L229&lt;0,,'Base de datos cruda'!L229)</f>
        <v>3.72</v>
      </c>
      <c r="M229" s="28" t="str">
        <f>IF(TRIM(PROPER('Base de datos cruda'!M229))="High","Alto",IF(TRIM(PROPER('Base de datos cruda'!M229))="Medium","Medio","Bajo"))</f>
        <v>Medio</v>
      </c>
      <c r="N229" s="29">
        <v>81.47</v>
      </c>
      <c r="O229" s="32">
        <f t="shared" si="1"/>
        <v>81.47</v>
      </c>
      <c r="P229" s="33">
        <f t="shared" si="2"/>
        <v>5.44</v>
      </c>
      <c r="Q229" s="34">
        <f t="shared" si="3"/>
        <v>9.196721311</v>
      </c>
      <c r="R229" s="35" t="str">
        <f t="shared" si="4"/>
        <v>Alto</v>
      </c>
      <c r="S229" s="35" t="str">
        <f>IF(O229="","",IF(O229&gt;AVERAGE('Base de datos limpia'!$O$2:$O$8001),"Alto","Normal"))
</f>
        <v>Alto</v>
      </c>
      <c r="T229" s="35" t="str">
        <f t="shared" si="5"/>
        <v>Gamer moderado</v>
      </c>
      <c r="U229" s="35"/>
    </row>
    <row r="230">
      <c r="A230" s="28">
        <v>229.0</v>
      </c>
      <c r="B230" s="28">
        <v>23.0</v>
      </c>
      <c r="C230" s="28" t="str">
        <f>TRIM(PROPER('Base de datos cruda'!C230))</f>
        <v>Female</v>
      </c>
      <c r="D230" s="28">
        <v>5.65</v>
      </c>
      <c r="E230" s="28">
        <v>1.49</v>
      </c>
      <c r="F230" s="28">
        <v>8.53</v>
      </c>
      <c r="G230" s="28">
        <v>60.68</v>
      </c>
      <c r="H230" s="28" t="str">
        <f>TRIM(PROPER('Base de datos cruda'!H230))</f>
        <v>Casual</v>
      </c>
      <c r="I230" s="28">
        <v>0.24</v>
      </c>
      <c r="J230" s="28">
        <v>7.6</v>
      </c>
      <c r="K230" s="28">
        <v>261.42</v>
      </c>
      <c r="L230" s="28">
        <f>IF('Base de datos cruda'!L230&lt;0,,'Base de datos cruda'!L230)</f>
        <v>15.52</v>
      </c>
      <c r="M230" s="28" t="str">
        <f>IF(TRIM(PROPER('Base de datos cruda'!M230))="High","Alto",IF(TRIM(PROPER('Base de datos cruda'!M230))="Medium","Medio","Bajo"))</f>
        <v>Bajo</v>
      </c>
      <c r="N230" s="29">
        <v>31.58</v>
      </c>
      <c r="O230" s="32">
        <f t="shared" si="1"/>
        <v>31.58</v>
      </c>
      <c r="P230" s="33">
        <f t="shared" si="2"/>
        <v>13.25</v>
      </c>
      <c r="Q230" s="34">
        <f t="shared" si="3"/>
        <v>0.2637168142</v>
      </c>
      <c r="R230" s="35" t="str">
        <f t="shared" si="4"/>
        <v>Bajo</v>
      </c>
      <c r="S230" s="35" t="str">
        <f>IF(O230="","",IF(O230&gt;AVERAGE('Base de datos limpia'!$O$2:$O$8001),"Alto","Normal"))
</f>
        <v>Normal</v>
      </c>
      <c r="T230" s="35" t="str">
        <f t="shared" si="5"/>
        <v>Gamer casual</v>
      </c>
      <c r="U230" s="35"/>
    </row>
    <row r="231">
      <c r="A231" s="28">
        <v>230.0</v>
      </c>
      <c r="B231" s="28">
        <v>19.0</v>
      </c>
      <c r="C231" s="28" t="str">
        <f>TRIM(PROPER('Base de datos cruda'!C231))</f>
        <v>Male</v>
      </c>
      <c r="D231" s="28">
        <v>3.15</v>
      </c>
      <c r="E231" s="28">
        <v>6.17</v>
      </c>
      <c r="F231" s="28">
        <v>4.27</v>
      </c>
      <c r="G231" s="28">
        <v>85.65</v>
      </c>
      <c r="H231" s="28" t="str">
        <f>TRIM(PROPER('Base de datos cruda'!H231))</f>
        <v>Rpg</v>
      </c>
      <c r="I231" s="28">
        <v>2.97</v>
      </c>
      <c r="J231" s="28">
        <v>6.34</v>
      </c>
      <c r="K231" s="28">
        <v>284.98</v>
      </c>
      <c r="L231" s="28">
        <f>IF('Base de datos cruda'!L231&lt;0,,'Base de datos cruda'!L231)</f>
        <v>8.39</v>
      </c>
      <c r="M231" s="28" t="str">
        <f>IF(TRIM(PROPER('Base de datos cruda'!M231))="High","Alto",IF(TRIM(PROPER('Base de datos cruda'!M231))="Medium","Medio","Bajo"))</f>
        <v>Medio</v>
      </c>
      <c r="N231" s="29">
        <v>71.51</v>
      </c>
      <c r="O231" s="32">
        <f t="shared" si="1"/>
        <v>71.51</v>
      </c>
      <c r="P231" s="33">
        <f t="shared" si="2"/>
        <v>9.49</v>
      </c>
      <c r="Q231" s="34">
        <f t="shared" si="3"/>
        <v>1.958730159</v>
      </c>
      <c r="R231" s="35" t="str">
        <f t="shared" si="4"/>
        <v>Alto</v>
      </c>
      <c r="S231" s="35" t="str">
        <f>IF(O231="","",IF(O231&gt;AVERAGE('Base de datos limpia'!$O$2:$O$8001),"Alto","Normal"))
</f>
        <v>Alto</v>
      </c>
      <c r="T231" s="35" t="str">
        <f t="shared" si="5"/>
        <v>Gamer intensivo</v>
      </c>
      <c r="U231" s="35"/>
    </row>
    <row r="232">
      <c r="A232" s="28">
        <v>231.0</v>
      </c>
      <c r="B232" s="28">
        <v>21.0</v>
      </c>
      <c r="C232" s="28" t="str">
        <f>TRIM(PROPER('Base de datos cruda'!C232))</f>
        <v>Female</v>
      </c>
      <c r="D232" s="28">
        <v>2.18</v>
      </c>
      <c r="E232" s="28">
        <v>9.11</v>
      </c>
      <c r="F232" s="28">
        <v>4.42</v>
      </c>
      <c r="G232" s="28">
        <v>90.67</v>
      </c>
      <c r="H232" s="28" t="str">
        <f>TRIM(PROPER('Base de datos cruda'!H232))</f>
        <v>Fps</v>
      </c>
      <c r="I232" s="28">
        <v>3.87</v>
      </c>
      <c r="J232" s="28">
        <v>6.61</v>
      </c>
      <c r="K232" s="28">
        <v>286.69</v>
      </c>
      <c r="L232" s="28">
        <f>IF('Base de datos cruda'!L232&lt;0,,'Base de datos cruda'!L232)</f>
        <v>9.75</v>
      </c>
      <c r="M232" s="28" t="str">
        <f>IF(TRIM(PROPER('Base de datos cruda'!M232))="High","Alto",IF(TRIM(PROPER('Base de datos cruda'!M232))="Medium","Medio","Bajo"))</f>
        <v>Alto</v>
      </c>
      <c r="N232" s="29">
        <v>92.52</v>
      </c>
      <c r="O232" s="32">
        <f t="shared" si="1"/>
        <v>92.52</v>
      </c>
      <c r="P232" s="33">
        <f t="shared" si="2"/>
        <v>8.79</v>
      </c>
      <c r="Q232" s="34">
        <f t="shared" si="3"/>
        <v>4.178899083</v>
      </c>
      <c r="R232" s="35" t="str">
        <f t="shared" si="4"/>
        <v>Alto</v>
      </c>
      <c r="S232" s="35" t="str">
        <f>IF(O232="","",IF(O232&gt;AVERAGE('Base de datos limpia'!$O$2:$O$8001),"Alto","Normal"))
</f>
        <v>Alto</v>
      </c>
      <c r="T232" s="35" t="str">
        <f t="shared" si="5"/>
        <v>Gamer intensivo</v>
      </c>
      <c r="U232" s="35"/>
    </row>
    <row r="233">
      <c r="A233" s="28">
        <v>232.0</v>
      </c>
      <c r="B233" s="28">
        <v>23.0</v>
      </c>
      <c r="C233" s="28" t="str">
        <f>TRIM(PROPER('Base de datos cruda'!C233))</f>
        <v>Female</v>
      </c>
      <c r="D233" s="28">
        <v>0.03</v>
      </c>
      <c r="E233" s="28">
        <v>8.02</v>
      </c>
      <c r="F233" s="28">
        <v>7.49</v>
      </c>
      <c r="G233" s="28">
        <v>73.39</v>
      </c>
      <c r="H233" s="28" t="str">
        <f>TRIM(PROPER('Base de datos cruda'!H233))</f>
        <v>Fps</v>
      </c>
      <c r="I233" s="28">
        <v>3.01</v>
      </c>
      <c r="J233" s="28">
        <v>3.27</v>
      </c>
      <c r="K233" s="28">
        <v>313.84</v>
      </c>
      <c r="L233" s="28">
        <f>IF('Base de datos cruda'!L233&lt;0,,'Base de datos cruda'!L233)</f>
        <v>3.81</v>
      </c>
      <c r="M233" s="28" t="str">
        <f>IF(TRIM(PROPER('Base de datos cruda'!M233))="High","Alto",IF(TRIM(PROPER('Base de datos cruda'!M233))="Medium","Medio","Bajo"))</f>
        <v>Medio</v>
      </c>
      <c r="N233" s="29">
        <v>100.0</v>
      </c>
      <c r="O233" s="32">
        <f t="shared" si="1"/>
        <v>100</v>
      </c>
      <c r="P233" s="33">
        <f t="shared" si="2"/>
        <v>3.3</v>
      </c>
      <c r="Q233" s="34">
        <f t="shared" si="3"/>
        <v>267.3333333</v>
      </c>
      <c r="R233" s="35" t="str">
        <f t="shared" si="4"/>
        <v>Alto</v>
      </c>
      <c r="S233" s="35" t="str">
        <f>IF(O233="","",IF(O233&gt;AVERAGE('Base de datos limpia'!$O$2:$O$8001),"Alto","Normal"))
</f>
        <v>Alto</v>
      </c>
      <c r="T233" s="35" t="str">
        <f t="shared" si="5"/>
        <v>Gamer intensivo</v>
      </c>
      <c r="U233" s="35"/>
    </row>
    <row r="234">
      <c r="A234" s="28">
        <v>233.0</v>
      </c>
      <c r="B234" s="28">
        <v>19.0</v>
      </c>
      <c r="C234" s="28" t="str">
        <f>TRIM(PROPER('Base de datos cruda'!C234))</f>
        <v>Female</v>
      </c>
      <c r="D234" s="28">
        <v>5.76</v>
      </c>
      <c r="E234" s="28">
        <v>8.08</v>
      </c>
      <c r="F234" s="28">
        <v>4.95</v>
      </c>
      <c r="G234" s="28">
        <v>63.05</v>
      </c>
      <c r="H234" s="28" t="str">
        <f>TRIM(PROPER('Base de datos cruda'!H234))</f>
        <v>Fps</v>
      </c>
      <c r="I234" s="28">
        <v>4.13</v>
      </c>
      <c r="J234" s="28">
        <v>11.29</v>
      </c>
      <c r="K234" s="28">
        <v>246.29</v>
      </c>
      <c r="L234" s="28">
        <f>IF('Base de datos cruda'!L234&lt;0,,'Base de datos cruda'!L234)</f>
        <v>8.95</v>
      </c>
      <c r="M234" s="28" t="str">
        <f>IF(TRIM(PROPER('Base de datos cruda'!M234))="High","Alto",IF(TRIM(PROPER('Base de datos cruda'!M234))="Medium","Medio","Bajo"))</f>
        <v>Alto</v>
      </c>
      <c r="N234" s="29">
        <v>75.2614139675436</v>
      </c>
      <c r="O234" s="32">
        <f t="shared" si="1"/>
        <v>75.26141397</v>
      </c>
      <c r="P234" s="33">
        <f t="shared" si="2"/>
        <v>17.05</v>
      </c>
      <c r="Q234" s="34">
        <f t="shared" si="3"/>
        <v>1.402777778</v>
      </c>
      <c r="R234" s="35" t="str">
        <f t="shared" si="4"/>
        <v>Alto</v>
      </c>
      <c r="S234" s="35" t="str">
        <f>IF(O234="","",IF(O234&gt;AVERAGE('Base de datos limpia'!$O$2:$O$8001),"Alto","Normal"))
</f>
        <v>Alto</v>
      </c>
      <c r="T234" s="35" t="str">
        <f t="shared" si="5"/>
        <v>Gamer intensivo</v>
      </c>
      <c r="U234" s="35"/>
    </row>
    <row r="235">
      <c r="A235" s="28">
        <v>234.0</v>
      </c>
      <c r="B235" s="28">
        <v>18.0</v>
      </c>
      <c r="C235" s="28" t="str">
        <f>TRIM(PROPER('Base de datos cruda'!C235))</f>
        <v>Male</v>
      </c>
      <c r="D235" s="28">
        <v>6.67</v>
      </c>
      <c r="E235" s="28">
        <v>2.44</v>
      </c>
      <c r="F235" s="28">
        <v>5.58</v>
      </c>
      <c r="G235" s="28">
        <v>92.76</v>
      </c>
      <c r="H235" s="28" t="str">
        <f>TRIM(PROPER('Base de datos cruda'!H235))</f>
        <v>Rpg</v>
      </c>
      <c r="I235" s="28">
        <v>1.33</v>
      </c>
      <c r="J235" s="28">
        <v>11.52</v>
      </c>
      <c r="K235" s="28">
        <v>229.21</v>
      </c>
      <c r="L235" s="28">
        <f>IF('Base de datos cruda'!L235&lt;0,,'Base de datos cruda'!L235)</f>
        <v>17.56</v>
      </c>
      <c r="M235" s="28" t="str">
        <f>IF(TRIM(PROPER('Base de datos cruda'!M235))="High","Alto",IF(TRIM(PROPER('Base de datos cruda'!M235))="Medium","Medio","Bajo"))</f>
        <v>Bajo</v>
      </c>
      <c r="N235" s="29">
        <v>26.08</v>
      </c>
      <c r="O235" s="32">
        <f t="shared" si="1"/>
        <v>26.08</v>
      </c>
      <c r="P235" s="33">
        <f t="shared" si="2"/>
        <v>18.19</v>
      </c>
      <c r="Q235" s="34">
        <f t="shared" si="3"/>
        <v>0.3658170915</v>
      </c>
      <c r="R235" s="35" t="str">
        <f t="shared" si="4"/>
        <v>Bajo</v>
      </c>
      <c r="S235" s="35" t="str">
        <f>IF(O235="","",IF(O235&gt;AVERAGE('Base de datos limpia'!$O$2:$O$8001),"Alto","Normal"))
</f>
        <v>Normal</v>
      </c>
      <c r="T235" s="35" t="str">
        <f t="shared" si="5"/>
        <v>Gamer casual</v>
      </c>
      <c r="U235" s="35"/>
    </row>
    <row r="236">
      <c r="A236" s="28">
        <v>235.0</v>
      </c>
      <c r="B236" s="28">
        <v>24.0</v>
      </c>
      <c r="C236" s="28" t="str">
        <f>TRIM(PROPER('Base de datos cruda'!C236))</f>
        <v>Male</v>
      </c>
      <c r="D236" s="28">
        <v>3.16</v>
      </c>
      <c r="E236" s="28">
        <v>4.23</v>
      </c>
      <c r="F236" s="28">
        <v>4.68</v>
      </c>
      <c r="G236" s="28">
        <v>65.67</v>
      </c>
      <c r="H236" s="28" t="str">
        <f>TRIM(PROPER('Base de datos cruda'!H236))</f>
        <v>Fps</v>
      </c>
      <c r="I236" s="28">
        <v>0.39</v>
      </c>
      <c r="J236" s="28">
        <v>5.53</v>
      </c>
      <c r="K236" s="28">
        <v>295.48</v>
      </c>
      <c r="L236" s="28">
        <f>IF('Base de datos cruda'!L236&lt;0,,'Base de datos cruda'!L236)</f>
        <v>6.34</v>
      </c>
      <c r="M236" s="28" t="str">
        <f>IF(TRIM(PROPER('Base de datos cruda'!M236))="High","Alto",IF(TRIM(PROPER('Base de datos cruda'!M236))="Medium","Medio","Bajo"))</f>
        <v>Medio</v>
      </c>
      <c r="N236" s="29">
        <v>49.13</v>
      </c>
      <c r="O236" s="32">
        <f t="shared" si="1"/>
        <v>49.13</v>
      </c>
      <c r="P236" s="33">
        <f t="shared" si="2"/>
        <v>8.69</v>
      </c>
      <c r="Q236" s="34">
        <f t="shared" si="3"/>
        <v>1.338607595</v>
      </c>
      <c r="R236" s="35" t="str">
        <f t="shared" si="4"/>
        <v>Bajo</v>
      </c>
      <c r="S236" s="35" t="str">
        <f>IF(O236="","",IF(O236&gt;AVERAGE('Base de datos limpia'!$O$2:$O$8001),"Alto","Normal"))
</f>
        <v>Normal</v>
      </c>
      <c r="T236" s="35" t="str">
        <f t="shared" si="5"/>
        <v>Gamer moderado</v>
      </c>
      <c r="U236" s="35"/>
    </row>
    <row r="237">
      <c r="A237" s="28">
        <v>236.0</v>
      </c>
      <c r="B237" s="28">
        <v>18.0</v>
      </c>
      <c r="C237" s="28" t="str">
        <f>TRIM(PROPER('Base de datos cruda'!C237))</f>
        <v>Male</v>
      </c>
      <c r="D237" s="28">
        <v>4.51</v>
      </c>
      <c r="E237" s="28">
        <v>3.1</v>
      </c>
      <c r="F237" s="28">
        <v>5.66</v>
      </c>
      <c r="G237" s="28">
        <v>74.83</v>
      </c>
      <c r="H237" s="28" t="str">
        <f>TRIM(PROPER('Base de datos cruda'!H237))</f>
        <v>Fps</v>
      </c>
      <c r="I237" s="28">
        <v>3.6</v>
      </c>
      <c r="J237" s="28">
        <v>6.16</v>
      </c>
      <c r="K237" s="28">
        <v>277.51</v>
      </c>
      <c r="L237" s="28">
        <f>IF('Base de datos cruda'!L237&lt;0,,'Base de datos cruda'!L237)</f>
        <v>10.87</v>
      </c>
      <c r="M237" s="28" t="str">
        <f>IF(TRIM(PROPER('Base de datos cruda'!M237))="High","Alto",IF(TRIM(PROPER('Base de datos cruda'!M237))="Medium","Medio","Bajo"))</f>
        <v>Medio</v>
      </c>
      <c r="N237" s="29">
        <v>49.38</v>
      </c>
      <c r="O237" s="32">
        <f t="shared" si="1"/>
        <v>49.38</v>
      </c>
      <c r="P237" s="33">
        <f t="shared" si="2"/>
        <v>10.67</v>
      </c>
      <c r="Q237" s="34">
        <f t="shared" si="3"/>
        <v>0.6873614191</v>
      </c>
      <c r="R237" s="35" t="str">
        <f t="shared" si="4"/>
        <v>Bajo</v>
      </c>
      <c r="S237" s="35" t="str">
        <f>IF(O237="","",IF(O237&gt;AVERAGE('Base de datos limpia'!$O$2:$O$8001),"Alto","Normal"))
</f>
        <v>Normal</v>
      </c>
      <c r="T237" s="35" t="str">
        <f t="shared" si="5"/>
        <v>Gamer moderado</v>
      </c>
      <c r="U237" s="35"/>
    </row>
    <row r="238">
      <c r="A238" s="28">
        <v>237.0</v>
      </c>
      <c r="B238" s="28">
        <v>24.0</v>
      </c>
      <c r="C238" s="28" t="str">
        <f>TRIM(PROPER('Base de datos cruda'!C238))</f>
        <v>Female</v>
      </c>
      <c r="D238" s="28">
        <v>1.82</v>
      </c>
      <c r="E238" s="28">
        <v>3.84</v>
      </c>
      <c r="F238" s="28">
        <v>5.4</v>
      </c>
      <c r="G238" s="28">
        <v>88.29</v>
      </c>
      <c r="H238" s="28" t="str">
        <f>TRIM(PROPER('Base de datos cruda'!H238))</f>
        <v>Casual</v>
      </c>
      <c r="I238" s="28">
        <v>4.14</v>
      </c>
      <c r="J238" s="28">
        <v>7.29</v>
      </c>
      <c r="K238" s="28">
        <v>294.15</v>
      </c>
      <c r="L238" s="28">
        <f>IF('Base de datos cruda'!L238&lt;0,,'Base de datos cruda'!L238)</f>
        <v>6.26</v>
      </c>
      <c r="M238" s="28" t="str">
        <f>IF(TRIM(PROPER('Base de datos cruda'!M238))="High","Alto",IF(TRIM(PROPER('Base de datos cruda'!M238))="Medium","Medio","Bajo"))</f>
        <v>Medio</v>
      </c>
      <c r="N238" s="29">
        <v>74.69</v>
      </c>
      <c r="O238" s="32">
        <f t="shared" si="1"/>
        <v>74.69</v>
      </c>
      <c r="P238" s="33">
        <f t="shared" si="2"/>
        <v>9.11</v>
      </c>
      <c r="Q238" s="34">
        <f t="shared" si="3"/>
        <v>2.10989011</v>
      </c>
      <c r="R238" s="35" t="str">
        <f t="shared" si="4"/>
        <v>Alto</v>
      </c>
      <c r="S238" s="35" t="str">
        <f>IF(O238="","",IF(O238&gt;AVERAGE('Base de datos limpia'!$O$2:$O$8001),"Alto","Normal"))
</f>
        <v>Alto</v>
      </c>
      <c r="T238" s="35" t="str">
        <f t="shared" si="5"/>
        <v>Gamer moderado</v>
      </c>
      <c r="U238" s="35"/>
    </row>
    <row r="239">
      <c r="A239" s="28">
        <v>238.0</v>
      </c>
      <c r="B239" s="28">
        <v>17.0</v>
      </c>
      <c r="C239" s="28" t="str">
        <f>TRIM(PROPER('Base de datos cruda'!C239))</f>
        <v>Female</v>
      </c>
      <c r="D239" s="28">
        <v>4.98</v>
      </c>
      <c r="E239" s="28">
        <v>6.22</v>
      </c>
      <c r="F239" s="28">
        <v>7.68</v>
      </c>
      <c r="G239" s="28">
        <v>92.68</v>
      </c>
      <c r="H239" s="28" t="str">
        <f>TRIM(PROPER('Base de datos cruda'!H239))</f>
        <v>Casual</v>
      </c>
      <c r="I239" s="28">
        <v>2.51</v>
      </c>
      <c r="J239" s="28">
        <v>7.96</v>
      </c>
      <c r="K239" s="28">
        <v>257.09</v>
      </c>
      <c r="L239" s="28">
        <f>IF('Base de datos cruda'!L239&lt;0,,'Base de datos cruda'!L239)</f>
        <v>17.02</v>
      </c>
      <c r="M239" s="28" t="str">
        <f>IF(TRIM(PROPER('Base de datos cruda'!M239))="High","Alto",IF(TRIM(PROPER('Base de datos cruda'!M239))="Medium","Medio","Bajo"))</f>
        <v>Medio</v>
      </c>
      <c r="N239" s="29">
        <v>68.05</v>
      </c>
      <c r="O239" s="32">
        <f t="shared" si="1"/>
        <v>68.05</v>
      </c>
      <c r="P239" s="33">
        <f t="shared" si="2"/>
        <v>12.94</v>
      </c>
      <c r="Q239" s="34">
        <f t="shared" si="3"/>
        <v>1.248995984</v>
      </c>
      <c r="R239" s="35" t="str">
        <f t="shared" si="4"/>
        <v>Medio</v>
      </c>
      <c r="S239" s="35" t="str">
        <f>IF(O239="","",IF(O239&gt;AVERAGE('Base de datos limpia'!$O$2:$O$8001),"Alto","Normal"))
</f>
        <v>Alto</v>
      </c>
      <c r="T239" s="35" t="str">
        <f t="shared" si="5"/>
        <v>Gamer intensivo</v>
      </c>
      <c r="U239" s="35"/>
    </row>
    <row r="240">
      <c r="A240" s="28">
        <v>239.0</v>
      </c>
      <c r="B240" s="28">
        <v>17.0</v>
      </c>
      <c r="C240" s="28" t="str">
        <f>TRIM(PROPER('Base de datos cruda'!C240))</f>
        <v>Male</v>
      </c>
      <c r="D240" s="28">
        <v>0.1</v>
      </c>
      <c r="E240" s="28">
        <v>4.28</v>
      </c>
      <c r="F240" s="28">
        <v>7.51</v>
      </c>
      <c r="G240" s="28">
        <v>94.5</v>
      </c>
      <c r="H240" s="28" t="str">
        <f>TRIM(PROPER('Base de datos cruda'!H240))</f>
        <v>Fps</v>
      </c>
      <c r="I240" s="28">
        <v>4.1</v>
      </c>
      <c r="J240" s="28">
        <v>3.01</v>
      </c>
      <c r="K240" s="28">
        <v>307.57</v>
      </c>
      <c r="L240" s="28">
        <f>IF('Base de datos cruda'!L240&lt;0,,'Base de datos cruda'!L240)</f>
        <v>2.53</v>
      </c>
      <c r="M240" s="28" t="str">
        <f>IF(TRIM(PROPER('Base de datos cruda'!M240))="High","Alto",IF(TRIM(PROPER('Base de datos cruda'!M240))="Medium","Medio","Bajo"))</f>
        <v>Medio</v>
      </c>
      <c r="N240" s="29">
        <v>81.72</v>
      </c>
      <c r="O240" s="32">
        <f t="shared" si="1"/>
        <v>81.72</v>
      </c>
      <c r="P240" s="33">
        <f t="shared" si="2"/>
        <v>3.11</v>
      </c>
      <c r="Q240" s="34">
        <f t="shared" si="3"/>
        <v>42.8</v>
      </c>
      <c r="R240" s="35" t="str">
        <f t="shared" si="4"/>
        <v>Alto</v>
      </c>
      <c r="S240" s="35" t="str">
        <f>IF(O240="","",IF(O240&gt;AVERAGE('Base de datos limpia'!$O$2:$O$8001),"Alto","Normal"))
</f>
        <v>Alto</v>
      </c>
      <c r="T240" s="35" t="str">
        <f t="shared" si="5"/>
        <v>Gamer moderado</v>
      </c>
      <c r="U240" s="35"/>
    </row>
    <row r="241">
      <c r="A241" s="28">
        <v>240.0</v>
      </c>
      <c r="B241" s="28">
        <v>17.0</v>
      </c>
      <c r="C241" s="28" t="str">
        <f>TRIM(PROPER('Base de datos cruda'!C241))</f>
        <v>Male</v>
      </c>
      <c r="D241" s="28">
        <v>3.91</v>
      </c>
      <c r="E241" s="28">
        <v>6.05</v>
      </c>
      <c r="F241" s="28">
        <v>8.77</v>
      </c>
      <c r="G241" s="28">
        <v>81.22</v>
      </c>
      <c r="H241" s="28" t="str">
        <f>TRIM(PROPER('Base de datos cruda'!H241))</f>
        <v>Fps</v>
      </c>
      <c r="I241" s="28">
        <v>2.29</v>
      </c>
      <c r="J241" s="28">
        <v>8.96</v>
      </c>
      <c r="K241" s="28">
        <v>271.47</v>
      </c>
      <c r="L241" s="28">
        <f>IF('Base de datos cruda'!L241&lt;0,,'Base de datos cruda'!L241)</f>
        <v>11.51</v>
      </c>
      <c r="M241" s="28" t="str">
        <f>IF(TRIM(PROPER('Base de datos cruda'!M241))="High","Alto",IF(TRIM(PROPER('Base de datos cruda'!M241))="Medium","Medio","Bajo"))</f>
        <v>Medio</v>
      </c>
      <c r="N241" s="29">
        <v>79.51</v>
      </c>
      <c r="O241" s="32">
        <f t="shared" si="1"/>
        <v>79.51</v>
      </c>
      <c r="P241" s="33">
        <f t="shared" si="2"/>
        <v>12.87</v>
      </c>
      <c r="Q241" s="34">
        <f t="shared" si="3"/>
        <v>1.547314578</v>
      </c>
      <c r="R241" s="35" t="str">
        <f t="shared" si="4"/>
        <v>Alto</v>
      </c>
      <c r="S241" s="35" t="str">
        <f>IF(O241="","",IF(O241&gt;AVERAGE('Base de datos limpia'!$O$2:$O$8001),"Alto","Normal"))
</f>
        <v>Alto</v>
      </c>
      <c r="T241" s="35" t="str">
        <f t="shared" si="5"/>
        <v>Gamer intensivo</v>
      </c>
      <c r="U241" s="35"/>
    </row>
    <row r="242">
      <c r="A242" s="28">
        <v>241.0</v>
      </c>
      <c r="B242" s="28">
        <v>21.0</v>
      </c>
      <c r="C242" s="28" t="str">
        <f>TRIM(PROPER('Base de datos cruda'!C242))</f>
        <v>Female</v>
      </c>
      <c r="D242" s="28">
        <v>5.15</v>
      </c>
      <c r="E242" s="28">
        <v>4.95</v>
      </c>
      <c r="F242" s="28">
        <v>7.62</v>
      </c>
      <c r="G242" s="28">
        <v>79.03</v>
      </c>
      <c r="H242" s="28" t="str">
        <f>TRIM(PROPER('Base de datos cruda'!H242))</f>
        <v>Rpg</v>
      </c>
      <c r="I242" s="28">
        <v>0.99</v>
      </c>
      <c r="J242" s="28">
        <v>6.2</v>
      </c>
      <c r="K242" s="28">
        <v>263.09</v>
      </c>
      <c r="L242" s="28">
        <f>IF('Base de datos cruda'!L242&lt;0,,'Base de datos cruda'!L242)</f>
        <v>12.98</v>
      </c>
      <c r="M242" s="28" t="str">
        <f>IF(TRIM(PROPER('Base de datos cruda'!M242))="High","Alto",IF(TRIM(PROPER('Base de datos cruda'!M242))="Medium","Medio","Bajo"))</f>
        <v>Bajo</v>
      </c>
      <c r="N242" s="29">
        <v>60.33</v>
      </c>
      <c r="O242" s="32">
        <f t="shared" si="1"/>
        <v>60.33</v>
      </c>
      <c r="P242" s="33">
        <f t="shared" si="2"/>
        <v>11.35</v>
      </c>
      <c r="Q242" s="34">
        <f t="shared" si="3"/>
        <v>0.9611650485</v>
      </c>
      <c r="R242" s="35" t="str">
        <f t="shared" si="4"/>
        <v>Medio</v>
      </c>
      <c r="S242" s="35" t="str">
        <f>IF(O242="","",IF(O242&gt;AVERAGE('Base de datos limpia'!$O$2:$O$8001),"Alto","Normal"))
</f>
        <v>Normal</v>
      </c>
      <c r="T242" s="35" t="str">
        <f t="shared" si="5"/>
        <v>Gamer moderado</v>
      </c>
      <c r="U242" s="35"/>
    </row>
    <row r="243">
      <c r="A243" s="28">
        <v>242.0</v>
      </c>
      <c r="B243" s="28">
        <v>18.0</v>
      </c>
      <c r="C243" s="28" t="str">
        <f>TRIM(PROPER('Base de datos cruda'!C243))</f>
        <v>Female</v>
      </c>
      <c r="D243" s="28">
        <v>7.35</v>
      </c>
      <c r="E243" s="28">
        <v>3.58</v>
      </c>
      <c r="F243" s="28">
        <v>7.47</v>
      </c>
      <c r="G243" s="28">
        <v>93.93</v>
      </c>
      <c r="H243" s="28" t="str">
        <f>TRIM(PROPER('Base de datos cruda'!H243))</f>
        <v>Fps</v>
      </c>
      <c r="I243" s="28">
        <v>2.37</v>
      </c>
      <c r="J243" s="28">
        <v>10.61</v>
      </c>
      <c r="K243" s="28">
        <v>243.61</v>
      </c>
      <c r="L243" s="28">
        <f>IF('Base de datos cruda'!L243&lt;0,,'Base de datos cruda'!L243)</f>
        <v>13.35</v>
      </c>
      <c r="M243" s="28" t="str">
        <f>IF(TRIM(PROPER('Base de datos cruda'!M243))="High","Alto",IF(TRIM(PROPER('Base de datos cruda'!M243))="Medium","Medio","Bajo"))</f>
        <v>Bajo</v>
      </c>
      <c r="N243" s="29">
        <v>39.33</v>
      </c>
      <c r="O243" s="32">
        <f t="shared" si="1"/>
        <v>39.33</v>
      </c>
      <c r="P243" s="33">
        <f t="shared" si="2"/>
        <v>17.96</v>
      </c>
      <c r="Q243" s="34">
        <f t="shared" si="3"/>
        <v>0.4870748299</v>
      </c>
      <c r="R243" s="35" t="str">
        <f t="shared" si="4"/>
        <v>Bajo</v>
      </c>
      <c r="S243" s="35" t="str">
        <f>IF(O243="","",IF(O243&gt;AVERAGE('Base de datos limpia'!$O$2:$O$8001),"Alto","Normal"))
</f>
        <v>Normal</v>
      </c>
      <c r="T243" s="35" t="str">
        <f t="shared" si="5"/>
        <v>Gamer moderado</v>
      </c>
      <c r="U243" s="35"/>
    </row>
    <row r="244">
      <c r="A244" s="28">
        <v>243.0</v>
      </c>
      <c r="B244" s="28">
        <v>24.0</v>
      </c>
      <c r="C244" s="28" t="str">
        <f>TRIM(PROPER('Base de datos cruda'!C244))</f>
        <v>Male</v>
      </c>
      <c r="D244" s="28">
        <v>3.05</v>
      </c>
      <c r="E244" s="28">
        <v>1.86</v>
      </c>
      <c r="F244" s="28">
        <v>7.47</v>
      </c>
      <c r="G244" s="28">
        <v>82.52</v>
      </c>
      <c r="H244" s="28" t="str">
        <f>TRIM(PROPER('Base de datos cruda'!H244))</f>
        <v>Fps</v>
      </c>
      <c r="I244" s="28">
        <v>1.08</v>
      </c>
      <c r="J244" s="28">
        <v>7.62</v>
      </c>
      <c r="K244" s="28">
        <v>274.44</v>
      </c>
      <c r="L244" s="28">
        <f>IF('Base de datos cruda'!L244&lt;0,,'Base de datos cruda'!L244)</f>
        <v>10.55</v>
      </c>
      <c r="M244" s="28" t="str">
        <f>IF(TRIM(PROPER('Base de datos cruda'!M244))="High","Alto",IF(TRIM(PROPER('Base de datos cruda'!M244))="Medium","Medio","Bajo"))</f>
        <v>Medio</v>
      </c>
      <c r="N244" s="29">
        <v>59.64</v>
      </c>
      <c r="O244" s="32">
        <f t="shared" si="1"/>
        <v>59.64</v>
      </c>
      <c r="P244" s="33">
        <f t="shared" si="2"/>
        <v>10.67</v>
      </c>
      <c r="Q244" s="34">
        <f t="shared" si="3"/>
        <v>0.6098360656</v>
      </c>
      <c r="R244" s="35" t="str">
        <f t="shared" si="4"/>
        <v>Medio</v>
      </c>
      <c r="S244" s="35" t="str">
        <f>IF(O244="","",IF(O244&gt;AVERAGE('Base de datos limpia'!$O$2:$O$8001),"Alto","Normal"))
</f>
        <v>Normal</v>
      </c>
      <c r="T244" s="35" t="str">
        <f t="shared" si="5"/>
        <v>Gamer casual</v>
      </c>
      <c r="U244" s="35"/>
    </row>
    <row r="245">
      <c r="A245" s="28">
        <v>244.0</v>
      </c>
      <c r="B245" s="28">
        <v>19.0</v>
      </c>
      <c r="C245" s="28" t="str">
        <f>TRIM(PROPER('Base de datos cruda'!C245))</f>
        <v>Female</v>
      </c>
      <c r="D245" s="28">
        <v>6.12</v>
      </c>
      <c r="E245" s="28">
        <v>9.03</v>
      </c>
      <c r="F245" s="28">
        <v>8.41</v>
      </c>
      <c r="G245" s="28">
        <v>83.15</v>
      </c>
      <c r="H245" s="28" t="str">
        <f>TRIM(PROPER('Base de datos cruda'!H245))</f>
        <v>Fps</v>
      </c>
      <c r="I245" s="28">
        <v>2.36</v>
      </c>
      <c r="J245" s="28">
        <v>11.36</v>
      </c>
      <c r="K245" s="28">
        <v>229.71</v>
      </c>
      <c r="L245" s="28">
        <f>IF('Base de datos cruda'!L245&lt;0,,'Base de datos cruda'!L245)</f>
        <v>14.43</v>
      </c>
      <c r="M245" s="28" t="str">
        <f>IF(TRIM(PROPER('Base de datos cruda'!M245))="High","Alto",IF(TRIM(PROPER('Base de datos cruda'!M245))="Medium","Medio","Bajo"))</f>
        <v>Bajo</v>
      </c>
      <c r="N245" s="29">
        <v>93.9276860215919</v>
      </c>
      <c r="O245" s="32">
        <f t="shared" si="1"/>
        <v>93.92768602</v>
      </c>
      <c r="P245" s="33">
        <f t="shared" si="2"/>
        <v>17.48</v>
      </c>
      <c r="Q245" s="34">
        <f t="shared" si="3"/>
        <v>1.475490196</v>
      </c>
      <c r="R245" s="35" t="str">
        <f t="shared" si="4"/>
        <v>Alto</v>
      </c>
      <c r="S245" s="35" t="str">
        <f>IF(O245="","",IF(O245&gt;AVERAGE('Base de datos limpia'!$O$2:$O$8001),"Alto","Normal"))
</f>
        <v>Alto</v>
      </c>
      <c r="T245" s="35" t="str">
        <f t="shared" si="5"/>
        <v>Gamer intensivo</v>
      </c>
      <c r="U245" s="35"/>
    </row>
    <row r="246">
      <c r="A246" s="28">
        <v>245.0</v>
      </c>
      <c r="B246" s="28">
        <v>16.0</v>
      </c>
      <c r="C246" s="28" t="str">
        <f>TRIM(PROPER('Base de datos cruda'!C246))</f>
        <v>Other</v>
      </c>
      <c r="D246" s="28">
        <v>4.78</v>
      </c>
      <c r="E246" s="28">
        <v>1.1</v>
      </c>
      <c r="F246" s="28">
        <v>5.48</v>
      </c>
      <c r="G246" s="28">
        <v>77.36</v>
      </c>
      <c r="H246" s="28" t="str">
        <f>TRIM(PROPER('Base de datos cruda'!H246))</f>
        <v>Casual</v>
      </c>
      <c r="I246" s="28">
        <v>0.74</v>
      </c>
      <c r="J246" s="28">
        <v>10.21</v>
      </c>
      <c r="K246" s="28">
        <v>252.57</v>
      </c>
      <c r="L246" s="28">
        <f>IF('Base de datos cruda'!L246&lt;0,,'Base de datos cruda'!L246)</f>
        <v>10.89</v>
      </c>
      <c r="M246" s="28" t="str">
        <f>IF(TRIM(PROPER('Base de datos cruda'!M246))="High","Alto",IF(TRIM(PROPER('Base de datos cruda'!M246))="Medium","Medio","Bajo"))</f>
        <v>Medio</v>
      </c>
      <c r="N246" s="29">
        <v>31.23</v>
      </c>
      <c r="O246" s="32">
        <f t="shared" si="1"/>
        <v>31.23</v>
      </c>
      <c r="P246" s="33">
        <f t="shared" si="2"/>
        <v>14.99</v>
      </c>
      <c r="Q246" s="34">
        <f t="shared" si="3"/>
        <v>0.230125523</v>
      </c>
      <c r="R246" s="35" t="str">
        <f t="shared" si="4"/>
        <v>Bajo</v>
      </c>
      <c r="S246" s="35" t="str">
        <f>IF(O246="","",IF(O246&gt;AVERAGE('Base de datos limpia'!$O$2:$O$8001),"Alto","Normal"))
</f>
        <v>Normal</v>
      </c>
      <c r="T246" s="35" t="str">
        <f t="shared" si="5"/>
        <v>Gamer casual</v>
      </c>
      <c r="U246" s="35"/>
    </row>
    <row r="247">
      <c r="A247" s="28">
        <v>246.0</v>
      </c>
      <c r="B247" s="28">
        <v>19.0</v>
      </c>
      <c r="C247" s="28" t="str">
        <f>TRIM(PROPER('Base de datos cruda'!C247))</f>
        <v>Female</v>
      </c>
      <c r="D247" s="28">
        <v>7.42</v>
      </c>
      <c r="E247" s="28">
        <v>1.01</v>
      </c>
      <c r="F247" s="28">
        <v>5.5</v>
      </c>
      <c r="G247" s="28">
        <v>74.91</v>
      </c>
      <c r="H247" s="28" t="str">
        <f>TRIM(PROPER('Base de datos cruda'!H247))</f>
        <v>Casual</v>
      </c>
      <c r="I247" s="28">
        <v>0.93</v>
      </c>
      <c r="J247" s="28">
        <v>10.75</v>
      </c>
      <c r="K247" s="28">
        <v>236.52</v>
      </c>
      <c r="L247" s="28">
        <f>IF('Base de datos cruda'!L247&lt;0,,'Base de datos cruda'!L247)</f>
        <v>18.15</v>
      </c>
      <c r="M247" s="28" t="str">
        <f>IF(TRIM(PROPER('Base de datos cruda'!M247))="High","Alto",IF(TRIM(PROPER('Base de datos cruda'!M247))="Medium","Medio","Bajo"))</f>
        <v>Bajo</v>
      </c>
      <c r="N247" s="29">
        <v>6.33</v>
      </c>
      <c r="O247" s="32">
        <f t="shared" si="1"/>
        <v>6.33</v>
      </c>
      <c r="P247" s="33">
        <f t="shared" si="2"/>
        <v>18.17</v>
      </c>
      <c r="Q247" s="34">
        <f t="shared" si="3"/>
        <v>0.1361185984</v>
      </c>
      <c r="R247" s="35" t="str">
        <f t="shared" si="4"/>
        <v>Bajo</v>
      </c>
      <c r="S247" s="35" t="str">
        <f>IF(O247="","",IF(O247&gt;AVERAGE('Base de datos limpia'!$O$2:$O$8001),"Alto","Normal"))
</f>
        <v>Normal</v>
      </c>
      <c r="T247" s="35" t="str">
        <f t="shared" si="5"/>
        <v>Gamer casual</v>
      </c>
      <c r="U247" s="35"/>
    </row>
    <row r="248">
      <c r="A248" s="28">
        <v>247.0</v>
      </c>
      <c r="B248" s="28">
        <v>16.0</v>
      </c>
      <c r="C248" s="28" t="str">
        <f>TRIM(PROPER('Base de datos cruda'!C248))</f>
        <v>Male</v>
      </c>
      <c r="D248" s="28">
        <v>3.19</v>
      </c>
      <c r="E248" s="28">
        <v>8.44</v>
      </c>
      <c r="F248" s="28">
        <v>7.71</v>
      </c>
      <c r="G248" s="28">
        <v>79.22</v>
      </c>
      <c r="H248" s="28" t="str">
        <f>TRIM(PROPER('Base de datos cruda'!H248))</f>
        <v>Casual</v>
      </c>
      <c r="I248" s="28">
        <v>4.41</v>
      </c>
      <c r="J248" s="28">
        <v>8.43</v>
      </c>
      <c r="K248" s="28">
        <v>281.28</v>
      </c>
      <c r="L248" s="28">
        <f>IF('Base de datos cruda'!L248&lt;0,,'Base de datos cruda'!L248)</f>
        <v>6.02</v>
      </c>
      <c r="M248" s="28" t="str">
        <f>IF(TRIM(PROPER('Base de datos cruda'!M248))="High","Alto",IF(TRIM(PROPER('Base de datos cruda'!M248))="Medium","Medio","Bajo"))</f>
        <v>Medio</v>
      </c>
      <c r="N248" s="29">
        <v>94.69</v>
      </c>
      <c r="O248" s="32">
        <f t="shared" si="1"/>
        <v>94.69</v>
      </c>
      <c r="P248" s="33">
        <f t="shared" si="2"/>
        <v>11.62</v>
      </c>
      <c r="Q248" s="34">
        <f t="shared" si="3"/>
        <v>2.645768025</v>
      </c>
      <c r="R248" s="35" t="str">
        <f t="shared" si="4"/>
        <v>Alto</v>
      </c>
      <c r="S248" s="35" t="str">
        <f>IF(O248="","",IF(O248&gt;AVERAGE('Base de datos limpia'!$O$2:$O$8001),"Alto","Normal"))
</f>
        <v>Alto</v>
      </c>
      <c r="T248" s="35" t="str">
        <f t="shared" si="5"/>
        <v>Gamer intensivo</v>
      </c>
      <c r="U248" s="35"/>
    </row>
    <row r="249">
      <c r="A249" s="28">
        <v>248.0</v>
      </c>
      <c r="B249" s="28">
        <v>20.0</v>
      </c>
      <c r="C249" s="28" t="str">
        <f>TRIM(PROPER('Base de datos cruda'!C249))</f>
        <v>Female</v>
      </c>
      <c r="D249" s="28">
        <v>2.55</v>
      </c>
      <c r="E249" s="28">
        <v>9.97</v>
      </c>
      <c r="F249" s="28">
        <v>5.14</v>
      </c>
      <c r="G249" s="28">
        <v>74.59</v>
      </c>
      <c r="H249" s="28" t="str">
        <f>TRIM(PROPER('Base de datos cruda'!H249))</f>
        <v>Rpg</v>
      </c>
      <c r="I249" s="28">
        <v>0.58</v>
      </c>
      <c r="J249" s="28">
        <v>3.73</v>
      </c>
      <c r="K249" s="28">
        <v>299.32</v>
      </c>
      <c r="L249" s="28">
        <f>IF('Base de datos cruda'!L249&lt;0,,'Base de datos cruda'!L249)</f>
        <v>7.57</v>
      </c>
      <c r="M249" s="28" t="str">
        <f>IF(TRIM(PROPER('Base de datos cruda'!M249))="High","Alto",IF(TRIM(PROPER('Base de datos cruda'!M249))="Medium","Medio","Bajo"))</f>
        <v>Alto</v>
      </c>
      <c r="N249" s="29">
        <v>94.47</v>
      </c>
      <c r="O249" s="32">
        <f t="shared" si="1"/>
        <v>94.47</v>
      </c>
      <c r="P249" s="33">
        <f t="shared" si="2"/>
        <v>6.28</v>
      </c>
      <c r="Q249" s="34">
        <f t="shared" si="3"/>
        <v>3.909803922</v>
      </c>
      <c r="R249" s="35" t="str">
        <f t="shared" si="4"/>
        <v>Alto</v>
      </c>
      <c r="S249" s="35" t="str">
        <f>IF(O249="","",IF(O249&gt;AVERAGE('Base de datos limpia'!$O$2:$O$8001),"Alto","Normal"))
</f>
        <v>Alto</v>
      </c>
      <c r="T249" s="35" t="str">
        <f t="shared" si="5"/>
        <v>Gamer intensivo</v>
      </c>
      <c r="U249" s="35"/>
    </row>
    <row r="250">
      <c r="A250" s="28">
        <v>249.0</v>
      </c>
      <c r="B250" s="28">
        <v>19.0</v>
      </c>
      <c r="C250" s="28" t="str">
        <f>TRIM(PROPER('Base de datos cruda'!C250))</f>
        <v>Female</v>
      </c>
      <c r="D250" s="28">
        <v>7.1</v>
      </c>
      <c r="E250" s="28">
        <v>7.54</v>
      </c>
      <c r="F250" s="28">
        <v>8.56</v>
      </c>
      <c r="G250" s="28">
        <v>73.74</v>
      </c>
      <c r="H250" s="28" t="str">
        <f>TRIM(PROPER('Base de datos cruda'!H250))</f>
        <v>Casual</v>
      </c>
      <c r="I250" s="28">
        <v>1.12</v>
      </c>
      <c r="J250" s="28">
        <v>9.63</v>
      </c>
      <c r="K250" s="28">
        <v>235.22</v>
      </c>
      <c r="L250" s="28">
        <f>IF('Base de datos cruda'!L250&lt;0,,'Base de datos cruda'!L250)</f>
        <v>15.15</v>
      </c>
      <c r="M250" s="28" t="str">
        <f>IF(TRIM(PROPER('Base de datos cruda'!M250))="High","Alto",IF(TRIM(PROPER('Base de datos cruda'!M250))="Medium","Medio","Bajo"))</f>
        <v>Bajo</v>
      </c>
      <c r="N250" s="29">
        <v>77.5696939170881</v>
      </c>
      <c r="O250" s="32">
        <f t="shared" si="1"/>
        <v>77.56969392</v>
      </c>
      <c r="P250" s="33">
        <f t="shared" si="2"/>
        <v>16.73</v>
      </c>
      <c r="Q250" s="34">
        <f t="shared" si="3"/>
        <v>1.061971831</v>
      </c>
      <c r="R250" s="35" t="str">
        <f t="shared" si="4"/>
        <v>Alto</v>
      </c>
      <c r="S250" s="35" t="str">
        <f>IF(O250="","",IF(O250&gt;AVERAGE('Base de datos limpia'!$O$2:$O$8001),"Alto","Normal"))
</f>
        <v>Alto</v>
      </c>
      <c r="T250" s="35" t="str">
        <f t="shared" si="5"/>
        <v>Gamer intensivo</v>
      </c>
      <c r="U250" s="35"/>
    </row>
    <row r="251">
      <c r="A251" s="28">
        <v>250.0</v>
      </c>
      <c r="B251" s="28">
        <v>23.0</v>
      </c>
      <c r="C251" s="28" t="str">
        <f>TRIM(PROPER('Base de datos cruda'!C251))</f>
        <v>Male</v>
      </c>
      <c r="D251" s="28">
        <v>0.39</v>
      </c>
      <c r="E251" s="28">
        <v>1.14</v>
      </c>
      <c r="F251" s="28">
        <v>6.67</v>
      </c>
      <c r="G251" s="28">
        <v>99.75</v>
      </c>
      <c r="H251" s="28" t="str">
        <f>TRIM(PROPER('Base de datos cruda'!H251))</f>
        <v>Rpg</v>
      </c>
      <c r="I251" s="28">
        <v>4.98</v>
      </c>
      <c r="J251" s="28">
        <v>1.44</v>
      </c>
      <c r="K251" s="28">
        <v>331.48</v>
      </c>
      <c r="L251" s="28">
        <f>IF('Base de datos cruda'!L251&lt;0,,'Base de datos cruda'!L251)</f>
        <v>1.1</v>
      </c>
      <c r="M251" s="28" t="str">
        <f>IF(TRIM(PROPER('Base de datos cruda'!M251))="High","Alto",IF(TRIM(PROPER('Base de datos cruda'!M251))="Medium","Medio","Bajo"))</f>
        <v>Medio</v>
      </c>
      <c r="N251" s="29">
        <v>57.2</v>
      </c>
      <c r="O251" s="32">
        <f t="shared" si="1"/>
        <v>57.2</v>
      </c>
      <c r="P251" s="33">
        <f t="shared" si="2"/>
        <v>1.83</v>
      </c>
      <c r="Q251" s="34">
        <f t="shared" si="3"/>
        <v>2.923076923</v>
      </c>
      <c r="R251" s="35" t="str">
        <f t="shared" si="4"/>
        <v>Medio</v>
      </c>
      <c r="S251" s="35" t="str">
        <f>IF(O251="","",IF(O251&gt;AVERAGE('Base de datos limpia'!$O$2:$O$8001),"Alto","Normal"))
</f>
        <v>Normal</v>
      </c>
      <c r="T251" s="35" t="str">
        <f t="shared" si="5"/>
        <v>Gamer casual</v>
      </c>
      <c r="U251" s="35"/>
    </row>
    <row r="252">
      <c r="A252" s="28">
        <v>251.0</v>
      </c>
      <c r="B252" s="28">
        <v>23.0</v>
      </c>
      <c r="C252" s="28" t="str">
        <f>TRIM(PROPER('Base de datos cruda'!C252))</f>
        <v>Female</v>
      </c>
      <c r="D252" s="28">
        <v>1.09</v>
      </c>
      <c r="E252" s="28">
        <v>3.04</v>
      </c>
      <c r="F252" s="28">
        <v>5.5</v>
      </c>
      <c r="G252" s="28">
        <v>73.45</v>
      </c>
      <c r="H252" s="28" t="str">
        <f>TRIM(PROPER('Base de datos cruda'!H252))</f>
        <v>Rpg</v>
      </c>
      <c r="I252" s="28">
        <v>2.88</v>
      </c>
      <c r="J252" s="28">
        <v>2.92</v>
      </c>
      <c r="K252" s="28">
        <v>291.06</v>
      </c>
      <c r="L252" s="28" t="str">
        <f>IF('Base de datos cruda'!L252&lt;0,,'Base de datos cruda'!L252)</f>
        <v/>
      </c>
      <c r="M252" s="28" t="str">
        <f>IF(TRIM(PROPER('Base de datos cruda'!M252))="High","Alto",IF(TRIM(PROPER('Base de datos cruda'!M252))="Medium","Medio","Bajo"))</f>
        <v>Medio</v>
      </c>
      <c r="N252" s="29">
        <v>71.38</v>
      </c>
      <c r="O252" s="32">
        <f t="shared" si="1"/>
        <v>71.38</v>
      </c>
      <c r="P252" s="33">
        <f t="shared" si="2"/>
        <v>4.01</v>
      </c>
      <c r="Q252" s="34">
        <f t="shared" si="3"/>
        <v>2.788990826</v>
      </c>
      <c r="R252" s="35" t="str">
        <f t="shared" si="4"/>
        <v>Alto</v>
      </c>
      <c r="S252" s="35" t="str">
        <f>IF(O252="","",IF(O252&gt;AVERAGE('Base de datos limpia'!$O$2:$O$8001),"Alto","Normal"))
</f>
        <v>Alto</v>
      </c>
      <c r="T252" s="35" t="str">
        <f t="shared" si="5"/>
        <v>Gamer moderado</v>
      </c>
      <c r="U252" s="35"/>
    </row>
    <row r="253">
      <c r="A253" s="28">
        <v>252.0</v>
      </c>
      <c r="B253" s="28">
        <v>22.0</v>
      </c>
      <c r="C253" s="28" t="str">
        <f>TRIM(PROPER('Base de datos cruda'!C253))</f>
        <v>Female</v>
      </c>
      <c r="D253" s="28">
        <v>0.66</v>
      </c>
      <c r="E253" s="28">
        <v>9.75</v>
      </c>
      <c r="F253" s="28">
        <v>7.88</v>
      </c>
      <c r="G253" s="28">
        <v>70.26</v>
      </c>
      <c r="H253" s="28" t="str">
        <f>TRIM(PROPER('Base de datos cruda'!H253))</f>
        <v>Rpg</v>
      </c>
      <c r="I253" s="28">
        <v>2.93</v>
      </c>
      <c r="J253" s="28">
        <v>5.28</v>
      </c>
      <c r="K253" s="28">
        <v>287.18</v>
      </c>
      <c r="L253" s="28">
        <f>IF('Base de datos cruda'!L253&lt;0,,'Base de datos cruda'!L253)</f>
        <v>5.43</v>
      </c>
      <c r="M253" s="28" t="str">
        <f>IF(TRIM(PROPER('Base de datos cruda'!M253))="High","Alto",IF(TRIM(PROPER('Base de datos cruda'!M253))="Medium","Medio","Bajo"))</f>
        <v>Medio</v>
      </c>
      <c r="N253" s="29">
        <v>100.0</v>
      </c>
      <c r="O253" s="32">
        <f t="shared" si="1"/>
        <v>100</v>
      </c>
      <c r="P253" s="33">
        <f t="shared" si="2"/>
        <v>5.94</v>
      </c>
      <c r="Q253" s="34">
        <f t="shared" si="3"/>
        <v>14.77272727</v>
      </c>
      <c r="R253" s="35" t="str">
        <f t="shared" si="4"/>
        <v>Alto</v>
      </c>
      <c r="S253" s="35" t="str">
        <f>IF(O253="","",IF(O253&gt;AVERAGE('Base de datos limpia'!$O$2:$O$8001),"Alto","Normal"))
</f>
        <v>Alto</v>
      </c>
      <c r="T253" s="35" t="str">
        <f t="shared" si="5"/>
        <v>Gamer intensivo</v>
      </c>
      <c r="U253" s="35"/>
    </row>
    <row r="254">
      <c r="A254" s="28">
        <v>253.0</v>
      </c>
      <c r="B254" s="28">
        <v>18.0</v>
      </c>
      <c r="C254" s="28" t="str">
        <f>TRIM(PROPER('Base de datos cruda'!C254))</f>
        <v>Female</v>
      </c>
      <c r="D254" s="28">
        <v>6.74</v>
      </c>
      <c r="E254" s="28">
        <v>8.28</v>
      </c>
      <c r="F254" s="28">
        <v>5.56</v>
      </c>
      <c r="G254" s="28">
        <v>74.16</v>
      </c>
      <c r="H254" s="28" t="str">
        <f>TRIM(PROPER('Base de datos cruda'!H254))</f>
        <v>Casual</v>
      </c>
      <c r="I254" s="28">
        <v>4.22</v>
      </c>
      <c r="J254" s="28">
        <v>7.76</v>
      </c>
      <c r="K254" s="28">
        <v>252.65</v>
      </c>
      <c r="L254" s="28">
        <f>IF('Base de datos cruda'!L254&lt;0,,'Base de datos cruda'!L254)</f>
        <v>14.49</v>
      </c>
      <c r="M254" s="28" t="str">
        <f>IF(TRIM(PROPER('Base de datos cruda'!M254))="High","Alto",IF(TRIM(PROPER('Base de datos cruda'!M254))="Medium","Medio","Bajo"))</f>
        <v>Alto</v>
      </c>
      <c r="N254" s="29">
        <v>65.3917851487062</v>
      </c>
      <c r="O254" s="32">
        <f t="shared" si="1"/>
        <v>65.39178515</v>
      </c>
      <c r="P254" s="33">
        <f t="shared" si="2"/>
        <v>14.5</v>
      </c>
      <c r="Q254" s="34">
        <f t="shared" si="3"/>
        <v>1.228486647</v>
      </c>
      <c r="R254" s="35" t="str">
        <f t="shared" si="4"/>
        <v>Medio</v>
      </c>
      <c r="S254" s="35" t="str">
        <f>IF(O254="","",IF(O254&gt;AVERAGE('Base de datos limpia'!$O$2:$O$8001),"Alto","Normal"))
</f>
        <v>Normal</v>
      </c>
      <c r="T254" s="35" t="str">
        <f t="shared" si="5"/>
        <v>Gamer intensivo</v>
      </c>
      <c r="U254" s="35"/>
    </row>
    <row r="255">
      <c r="A255" s="28">
        <v>254.0</v>
      </c>
      <c r="B255" s="28">
        <v>16.0</v>
      </c>
      <c r="C255" s="28" t="str">
        <f>TRIM(PROPER('Base de datos cruda'!C255))</f>
        <v>Male</v>
      </c>
      <c r="D255" s="28">
        <v>0.08</v>
      </c>
      <c r="E255" s="28">
        <v>6.1</v>
      </c>
      <c r="F255" s="28">
        <v>8.82</v>
      </c>
      <c r="G255" s="28">
        <v>83.63</v>
      </c>
      <c r="H255" s="28" t="str">
        <f>TRIM(PROPER('Base de datos cruda'!H255))</f>
        <v>Fps</v>
      </c>
      <c r="I255" s="28">
        <v>2.62</v>
      </c>
      <c r="J255" s="28">
        <v>3.7</v>
      </c>
      <c r="K255" s="28">
        <v>311.08</v>
      </c>
      <c r="L255" s="28">
        <f>IF('Base de datos cruda'!L255&lt;0,,'Base de datos cruda'!L255)</f>
        <v>1.04</v>
      </c>
      <c r="M255" s="28" t="str">
        <f>IF(TRIM(PROPER('Base de datos cruda'!M255))="High","Alto",IF(TRIM(PROPER('Base de datos cruda'!M255))="Medium","Medio","Bajo"))</f>
        <v>Medio</v>
      </c>
      <c r="N255" s="29">
        <v>100.0</v>
      </c>
      <c r="O255" s="32">
        <f t="shared" si="1"/>
        <v>100</v>
      </c>
      <c r="P255" s="33">
        <f t="shared" si="2"/>
        <v>3.78</v>
      </c>
      <c r="Q255" s="34">
        <f t="shared" si="3"/>
        <v>76.25</v>
      </c>
      <c r="R255" s="35" t="str">
        <f t="shared" si="4"/>
        <v>Alto</v>
      </c>
      <c r="S255" s="35" t="str">
        <f>IF(O255="","",IF(O255&gt;AVERAGE('Base de datos limpia'!$O$2:$O$8001),"Alto","Normal"))
</f>
        <v>Alto</v>
      </c>
      <c r="T255" s="35" t="str">
        <f t="shared" si="5"/>
        <v>Gamer intensivo</v>
      </c>
      <c r="U255" s="35"/>
    </row>
    <row r="256">
      <c r="A256" s="28">
        <v>255.0</v>
      </c>
      <c r="B256" s="28">
        <v>16.0</v>
      </c>
      <c r="C256" s="28" t="str">
        <f>TRIM(PROPER('Base de datos cruda'!C256))</f>
        <v>Female</v>
      </c>
      <c r="D256" s="28">
        <v>6.89</v>
      </c>
      <c r="E256" s="28">
        <v>3.13</v>
      </c>
      <c r="F256" s="28">
        <v>8.91</v>
      </c>
      <c r="G256" s="28">
        <v>96.44</v>
      </c>
      <c r="H256" s="28" t="str">
        <f>TRIM(PROPER('Base de datos cruda'!H256))</f>
        <v>Fps</v>
      </c>
      <c r="I256" s="28">
        <v>1.11</v>
      </c>
      <c r="J256" s="28">
        <v>9.96</v>
      </c>
      <c r="K256" s="28">
        <v>238.7</v>
      </c>
      <c r="L256" s="28">
        <f>IF('Base de datos cruda'!L256&lt;0,,'Base de datos cruda'!L256)</f>
        <v>13.46</v>
      </c>
      <c r="M256" s="28" t="str">
        <f>IF(TRIM(PROPER('Base de datos cruda'!M256))="High","Alto",IF(TRIM(PROPER('Base de datos cruda'!M256))="Medium","Medio","Bajo"))</f>
        <v>Bajo</v>
      </c>
      <c r="N256" s="29">
        <v>48.33</v>
      </c>
      <c r="O256" s="32">
        <f t="shared" si="1"/>
        <v>48.33</v>
      </c>
      <c r="P256" s="33">
        <f t="shared" si="2"/>
        <v>16.85</v>
      </c>
      <c r="Q256" s="34">
        <f t="shared" si="3"/>
        <v>0.4542815675</v>
      </c>
      <c r="R256" s="35" t="str">
        <f t="shared" si="4"/>
        <v>Bajo</v>
      </c>
      <c r="S256" s="35" t="str">
        <f>IF(O256="","",IF(O256&gt;AVERAGE('Base de datos limpia'!$O$2:$O$8001),"Alto","Normal"))
</f>
        <v>Normal</v>
      </c>
      <c r="T256" s="35" t="str">
        <f t="shared" si="5"/>
        <v>Gamer moderado</v>
      </c>
      <c r="U256" s="35"/>
    </row>
    <row r="257">
      <c r="A257" s="28">
        <v>256.0</v>
      </c>
      <c r="B257" s="28">
        <v>18.0</v>
      </c>
      <c r="C257" s="28" t="str">
        <f>TRIM(PROPER('Base de datos cruda'!C257))</f>
        <v>Female</v>
      </c>
      <c r="D257" s="28">
        <v>3.61</v>
      </c>
      <c r="E257" s="28">
        <v>1.13</v>
      </c>
      <c r="F257" s="28">
        <v>7.33</v>
      </c>
      <c r="G257" s="28">
        <v>91.51</v>
      </c>
      <c r="H257" s="28" t="str">
        <f>TRIM(PROPER('Base de datos cruda'!H257))</f>
        <v>Casual</v>
      </c>
      <c r="I257" s="28">
        <v>2.11</v>
      </c>
      <c r="J257" s="28">
        <v>5.22</v>
      </c>
      <c r="K257" s="28">
        <v>278.02</v>
      </c>
      <c r="L257" s="28">
        <f>IF('Base de datos cruda'!L257&lt;0,,'Base de datos cruda'!L257)</f>
        <v>9.59</v>
      </c>
      <c r="M257" s="28" t="str">
        <f>IF(TRIM(PROPER('Base de datos cruda'!M257))="High","Alto",IF(TRIM(PROPER('Base de datos cruda'!M257))="Medium","Medio","Bajo"))</f>
        <v>Medio</v>
      </c>
      <c r="N257" s="29">
        <v>42.9</v>
      </c>
      <c r="O257" s="32">
        <f t="shared" si="1"/>
        <v>42.9</v>
      </c>
      <c r="P257" s="33">
        <f t="shared" si="2"/>
        <v>8.83</v>
      </c>
      <c r="Q257" s="34">
        <f t="shared" si="3"/>
        <v>0.3130193906</v>
      </c>
      <c r="R257" s="35" t="str">
        <f t="shared" si="4"/>
        <v>Bajo</v>
      </c>
      <c r="S257" s="35" t="str">
        <f>IF(O257="","",IF(O257&gt;AVERAGE('Base de datos limpia'!$O$2:$O$8001),"Alto","Normal"))
</f>
        <v>Normal</v>
      </c>
      <c r="T257" s="35" t="str">
        <f t="shared" si="5"/>
        <v>Gamer casual</v>
      </c>
      <c r="U257" s="35"/>
    </row>
    <row r="258">
      <c r="A258" s="28">
        <v>257.0</v>
      </c>
      <c r="B258" s="28">
        <v>21.0</v>
      </c>
      <c r="C258" s="28" t="str">
        <f>TRIM(PROPER('Base de datos cruda'!C258))</f>
        <v>Male</v>
      </c>
      <c r="D258" s="28">
        <v>0.03</v>
      </c>
      <c r="E258" s="28">
        <v>1.19</v>
      </c>
      <c r="F258" s="28">
        <v>4.57</v>
      </c>
      <c r="G258" s="28">
        <v>93.69</v>
      </c>
      <c r="H258" s="28" t="str">
        <f>TRIM(PROPER('Base de datos cruda'!H258))</f>
        <v>Fps</v>
      </c>
      <c r="I258" s="28">
        <v>3.78</v>
      </c>
      <c r="J258" s="28">
        <v>4.46</v>
      </c>
      <c r="K258" s="28">
        <v>322.91</v>
      </c>
      <c r="L258" s="28">
        <f>IF('Base de datos cruda'!L258&lt;0,,'Base de datos cruda'!L258)</f>
        <v>2.97</v>
      </c>
      <c r="M258" s="28" t="str">
        <f>IF(TRIM(PROPER('Base de datos cruda'!M258))="High","Alto",IF(TRIM(PROPER('Base de datos cruda'!M258))="Medium","Medio","Bajo"))</f>
        <v>Medio</v>
      </c>
      <c r="N258" s="29">
        <v>55.02</v>
      </c>
      <c r="O258" s="32">
        <f t="shared" si="1"/>
        <v>55.02</v>
      </c>
      <c r="P258" s="33">
        <f t="shared" si="2"/>
        <v>4.49</v>
      </c>
      <c r="Q258" s="34">
        <f t="shared" si="3"/>
        <v>39.66666667</v>
      </c>
      <c r="R258" s="35" t="str">
        <f t="shared" si="4"/>
        <v>Medio</v>
      </c>
      <c r="S258" s="35" t="str">
        <f>IF(O258="","",IF(O258&gt;AVERAGE('Base de datos limpia'!$O$2:$O$8001),"Alto","Normal"))
</f>
        <v>Normal</v>
      </c>
      <c r="T258" s="35" t="str">
        <f t="shared" si="5"/>
        <v>Gamer casual</v>
      </c>
      <c r="U258" s="35"/>
    </row>
    <row r="259">
      <c r="A259" s="28">
        <v>258.0</v>
      </c>
      <c r="B259" s="28">
        <v>22.0</v>
      </c>
      <c r="C259" s="28" t="str">
        <f>TRIM(PROPER('Base de datos cruda'!C259))</f>
        <v>Female</v>
      </c>
      <c r="D259" s="28">
        <v>3.21</v>
      </c>
      <c r="E259" s="28">
        <v>6.51</v>
      </c>
      <c r="F259" s="28">
        <v>5.32</v>
      </c>
      <c r="G259" s="28">
        <v>94.36</v>
      </c>
      <c r="H259" s="28" t="str">
        <f>TRIM(PROPER('Base de datos cruda'!H259))</f>
        <v>Fps</v>
      </c>
      <c r="I259" s="28">
        <v>4.36</v>
      </c>
      <c r="J259" s="28">
        <v>7.68</v>
      </c>
      <c r="K259" s="28">
        <v>276.74</v>
      </c>
      <c r="L259" s="28">
        <f>IF('Base de datos cruda'!L259&lt;0,,'Base de datos cruda'!L259)</f>
        <v>8.67</v>
      </c>
      <c r="M259" s="28" t="str">
        <f>IF(TRIM(PROPER('Base de datos cruda'!M259))="High","Alto",IF(TRIM(PROPER('Base de datos cruda'!M259))="Medium","Medio","Bajo"))</f>
        <v>Medio</v>
      </c>
      <c r="N259" s="29">
        <v>75.45</v>
      </c>
      <c r="O259" s="32">
        <f t="shared" si="1"/>
        <v>75.45</v>
      </c>
      <c r="P259" s="33">
        <f t="shared" si="2"/>
        <v>10.89</v>
      </c>
      <c r="Q259" s="34">
        <f t="shared" si="3"/>
        <v>2.028037383</v>
      </c>
      <c r="R259" s="35" t="str">
        <f t="shared" si="4"/>
        <v>Alto</v>
      </c>
      <c r="S259" s="35" t="str">
        <f>IF(O259="","",IF(O259&gt;AVERAGE('Base de datos limpia'!$O$2:$O$8001),"Alto","Normal"))
</f>
        <v>Alto</v>
      </c>
      <c r="T259" s="35" t="str">
        <f t="shared" si="5"/>
        <v>Gamer intensivo</v>
      </c>
      <c r="U259" s="35"/>
    </row>
    <row r="260">
      <c r="A260" s="28">
        <v>259.0</v>
      </c>
      <c r="B260" s="28">
        <v>21.0</v>
      </c>
      <c r="C260" s="28" t="str">
        <f>TRIM(PROPER('Base de datos cruda'!C260))</f>
        <v>Female</v>
      </c>
      <c r="D260" s="28">
        <v>1.49</v>
      </c>
      <c r="E260" s="28">
        <v>1.2</v>
      </c>
      <c r="F260" s="28">
        <v>6.58</v>
      </c>
      <c r="G260" s="28">
        <v>96.82</v>
      </c>
      <c r="H260" s="28" t="str">
        <f>TRIM(PROPER('Base de datos cruda'!H260))</f>
        <v>Rpg</v>
      </c>
      <c r="I260" s="28">
        <v>1.37</v>
      </c>
      <c r="J260" s="28">
        <v>6.12</v>
      </c>
      <c r="K260" s="28">
        <v>292.6</v>
      </c>
      <c r="L260" s="28">
        <f>IF('Base de datos cruda'!L260&lt;0,,'Base de datos cruda'!L260)</f>
        <v>3.32</v>
      </c>
      <c r="M260" s="28" t="str">
        <f>IF(TRIM(PROPER('Base de datos cruda'!M260))="High","Alto",IF(TRIM(PROPER('Base de datos cruda'!M260))="Medium","Medio","Bajo"))</f>
        <v>Medio</v>
      </c>
      <c r="N260" s="29">
        <v>66.31</v>
      </c>
      <c r="O260" s="32">
        <f t="shared" si="1"/>
        <v>66.31</v>
      </c>
      <c r="P260" s="33">
        <f t="shared" si="2"/>
        <v>7.61</v>
      </c>
      <c r="Q260" s="34">
        <f t="shared" si="3"/>
        <v>0.8053691275</v>
      </c>
      <c r="R260" s="35" t="str">
        <f t="shared" si="4"/>
        <v>Medio</v>
      </c>
      <c r="S260" s="35" t="str">
        <f>IF(O260="","",IF(O260&gt;AVERAGE('Base de datos limpia'!$O$2:$O$8001),"Alto","Normal"))
</f>
        <v>Alto</v>
      </c>
      <c r="T260" s="35" t="str">
        <f t="shared" si="5"/>
        <v>Gamer casual</v>
      </c>
      <c r="U260" s="35"/>
    </row>
    <row r="261">
      <c r="A261" s="28">
        <v>260.0</v>
      </c>
      <c r="B261" s="28">
        <v>21.0</v>
      </c>
      <c r="C261" s="28" t="str">
        <f>TRIM(PROPER('Base de datos cruda'!C261))</f>
        <v>Female</v>
      </c>
      <c r="D261" s="28">
        <v>5.0</v>
      </c>
      <c r="E261" s="28">
        <v>9.94</v>
      </c>
      <c r="F261" s="28">
        <v>8.26</v>
      </c>
      <c r="G261" s="28">
        <v>69.4</v>
      </c>
      <c r="H261" s="28" t="str">
        <f>TRIM(PROPER('Base de datos cruda'!H261))</f>
        <v>Fps</v>
      </c>
      <c r="I261" s="28">
        <v>1.31</v>
      </c>
      <c r="J261" s="28">
        <v>9.83</v>
      </c>
      <c r="K261" s="28">
        <v>249.68</v>
      </c>
      <c r="L261" s="28">
        <f>IF('Base de datos cruda'!L261&lt;0,,'Base de datos cruda'!L261)</f>
        <v>13.02</v>
      </c>
      <c r="M261" s="28" t="str">
        <f>IF(TRIM(PROPER('Base de datos cruda'!M261))="High","Alto",IF(TRIM(PROPER('Base de datos cruda'!M261))="Medium","Medio","Bajo"))</f>
        <v>Medio</v>
      </c>
      <c r="N261" s="29">
        <v>98.99</v>
      </c>
      <c r="O261" s="32">
        <f t="shared" si="1"/>
        <v>98.99</v>
      </c>
      <c r="P261" s="33">
        <f t="shared" si="2"/>
        <v>14.83</v>
      </c>
      <c r="Q261" s="34">
        <f t="shared" si="3"/>
        <v>1.988</v>
      </c>
      <c r="R261" s="35" t="str">
        <f t="shared" si="4"/>
        <v>Alto</v>
      </c>
      <c r="S261" s="35" t="str">
        <f>IF(O261="","",IF(O261&gt;AVERAGE('Base de datos limpia'!$O$2:$O$8001),"Alto","Normal"))
</f>
        <v>Alto</v>
      </c>
      <c r="T261" s="35" t="str">
        <f t="shared" si="5"/>
        <v>Gamer intensivo</v>
      </c>
      <c r="U261" s="35"/>
    </row>
    <row r="262">
      <c r="A262" s="28">
        <v>261.0</v>
      </c>
      <c r="B262" s="28">
        <v>21.0</v>
      </c>
      <c r="C262" s="28" t="str">
        <f>TRIM(PROPER('Base de datos cruda'!C262))</f>
        <v>Male</v>
      </c>
      <c r="D262" s="28">
        <v>5.43</v>
      </c>
      <c r="E262" s="28">
        <v>2.65</v>
      </c>
      <c r="F262" s="28">
        <v>4.92</v>
      </c>
      <c r="G262" s="28">
        <v>78.33</v>
      </c>
      <c r="H262" s="28" t="str">
        <f>TRIM(PROPER('Base de datos cruda'!H262))</f>
        <v>Fps</v>
      </c>
      <c r="I262" s="28">
        <v>1.64</v>
      </c>
      <c r="J262" s="28">
        <v>8.0</v>
      </c>
      <c r="K262" s="28">
        <v>260.88</v>
      </c>
      <c r="L262" s="28">
        <f>IF('Base de datos cruda'!L262&lt;0,,'Base de datos cruda'!L262)</f>
        <v>12.63</v>
      </c>
      <c r="M262" s="28" t="str">
        <f>IF(TRIM(PROPER('Base de datos cruda'!M262))="High","Alto",IF(TRIM(PROPER('Base de datos cruda'!M262))="Medium","Medio","Bajo"))</f>
        <v>Bajo</v>
      </c>
      <c r="N262" s="29">
        <v>31.24</v>
      </c>
      <c r="O262" s="32">
        <f t="shared" si="1"/>
        <v>31.24</v>
      </c>
      <c r="P262" s="33">
        <f t="shared" si="2"/>
        <v>13.43</v>
      </c>
      <c r="Q262" s="34">
        <f t="shared" si="3"/>
        <v>0.4880294659</v>
      </c>
      <c r="R262" s="35" t="str">
        <f t="shared" si="4"/>
        <v>Bajo</v>
      </c>
      <c r="S262" s="35" t="str">
        <f>IF(O262="","",IF(O262&gt;AVERAGE('Base de datos limpia'!$O$2:$O$8001),"Alto","Normal"))
</f>
        <v>Normal</v>
      </c>
      <c r="T262" s="35" t="str">
        <f t="shared" si="5"/>
        <v>Gamer casual</v>
      </c>
      <c r="U262" s="35"/>
    </row>
    <row r="263">
      <c r="A263" s="28">
        <v>262.0</v>
      </c>
      <c r="B263" s="28">
        <v>18.0</v>
      </c>
      <c r="C263" s="28" t="str">
        <f>TRIM(PROPER('Base de datos cruda'!C263))</f>
        <v>Female</v>
      </c>
      <c r="D263" s="28">
        <v>3.9</v>
      </c>
      <c r="E263" s="28">
        <v>7.4</v>
      </c>
      <c r="F263" s="28">
        <v>4.52</v>
      </c>
      <c r="G263" s="28">
        <v>75.41</v>
      </c>
      <c r="H263" s="28" t="str">
        <f>TRIM(PROPER('Base de datos cruda'!H263))</f>
        <v>Fps</v>
      </c>
      <c r="I263" s="28">
        <v>2.98</v>
      </c>
      <c r="J263" s="28">
        <v>9.87</v>
      </c>
      <c r="K263" s="28">
        <v>280.91</v>
      </c>
      <c r="L263" s="28">
        <f>IF('Base de datos cruda'!L263&lt;0,,'Base de datos cruda'!L263)</f>
        <v>13.42</v>
      </c>
      <c r="M263" s="28" t="str">
        <f>IF(TRIM(PROPER('Base de datos cruda'!M263))="High","Alto",IF(TRIM(PROPER('Base de datos cruda'!M263))="Medium","Medio","Bajo"))</f>
        <v>Alto</v>
      </c>
      <c r="N263" s="29">
        <v>71.64</v>
      </c>
      <c r="O263" s="32">
        <f t="shared" si="1"/>
        <v>71.64</v>
      </c>
      <c r="P263" s="33">
        <f t="shared" si="2"/>
        <v>13.77</v>
      </c>
      <c r="Q263" s="34">
        <f t="shared" si="3"/>
        <v>1.897435897</v>
      </c>
      <c r="R263" s="35" t="str">
        <f t="shared" si="4"/>
        <v>Alto</v>
      </c>
      <c r="S263" s="35" t="str">
        <f>IF(O263="","",IF(O263&gt;AVERAGE('Base de datos limpia'!$O$2:$O$8001),"Alto","Normal"))
</f>
        <v>Alto</v>
      </c>
      <c r="T263" s="35" t="str">
        <f t="shared" si="5"/>
        <v>Gamer intensivo</v>
      </c>
      <c r="U263" s="35"/>
    </row>
    <row r="264">
      <c r="A264" s="28">
        <v>263.0</v>
      </c>
      <c r="B264" s="28">
        <v>21.0</v>
      </c>
      <c r="C264" s="28" t="str">
        <f>TRIM(PROPER('Base de datos cruda'!C264))</f>
        <v>Male</v>
      </c>
      <c r="D264" s="28">
        <v>0.32</v>
      </c>
      <c r="E264" s="28">
        <v>2.4</v>
      </c>
      <c r="F264" s="28">
        <v>4.37</v>
      </c>
      <c r="G264" s="28">
        <v>75.28</v>
      </c>
      <c r="H264" s="28" t="str">
        <f>TRIM(PROPER('Base de datos cruda'!H264))</f>
        <v>Rpg</v>
      </c>
      <c r="I264" s="28">
        <v>1.39</v>
      </c>
      <c r="J264" s="28">
        <v>1.68</v>
      </c>
      <c r="K264" s="28">
        <v>313.66</v>
      </c>
      <c r="L264" s="28" t="str">
        <f>IF('Base de datos cruda'!L264&lt;0,,'Base de datos cruda'!L264)</f>
        <v/>
      </c>
      <c r="M264" s="28" t="str">
        <f>IF(TRIM(PROPER('Base de datos cruda'!M264))="High","Alto",IF(TRIM(PROPER('Base de datos cruda'!M264))="Medium","Medio","Bajo"))</f>
        <v>Medio</v>
      </c>
      <c r="N264" s="29">
        <v>58.41</v>
      </c>
      <c r="O264" s="32">
        <f t="shared" si="1"/>
        <v>58.41</v>
      </c>
      <c r="P264" s="33">
        <f t="shared" si="2"/>
        <v>2</v>
      </c>
      <c r="Q264" s="34">
        <f t="shared" si="3"/>
        <v>7.5</v>
      </c>
      <c r="R264" s="35" t="str">
        <f t="shared" si="4"/>
        <v>Medio</v>
      </c>
      <c r="S264" s="35" t="str">
        <f>IF(O264="","",IF(O264&gt;AVERAGE('Base de datos limpia'!$O$2:$O$8001),"Alto","Normal"))
</f>
        <v>Normal</v>
      </c>
      <c r="T264" s="35" t="str">
        <f t="shared" si="5"/>
        <v>Gamer casual</v>
      </c>
      <c r="U264" s="35"/>
    </row>
    <row r="265">
      <c r="A265" s="28">
        <v>264.0</v>
      </c>
      <c r="B265" s="28">
        <v>23.0</v>
      </c>
      <c r="C265" s="28" t="str">
        <f>TRIM(PROPER('Base de datos cruda'!C265))</f>
        <v>Male</v>
      </c>
      <c r="D265" s="28">
        <v>5.25</v>
      </c>
      <c r="E265" s="28">
        <v>5.86</v>
      </c>
      <c r="F265" s="28">
        <v>6.53</v>
      </c>
      <c r="G265" s="28">
        <v>86.09</v>
      </c>
      <c r="H265" s="28" t="str">
        <f>TRIM(PROPER('Base de datos cruda'!H265))</f>
        <v>Fps</v>
      </c>
      <c r="I265" s="28">
        <v>4.47</v>
      </c>
      <c r="J265" s="28">
        <v>9.49</v>
      </c>
      <c r="K265" s="28">
        <v>251.03</v>
      </c>
      <c r="L265" s="28">
        <f>IF('Base de datos cruda'!L265&lt;0,,'Base de datos cruda'!L265)</f>
        <v>11.19</v>
      </c>
      <c r="M265" s="28" t="str">
        <f>IF(TRIM(PROPER('Base de datos cruda'!M265))="High","Alto",IF(TRIM(PROPER('Base de datos cruda'!M265))="Medium","Medio","Bajo"))</f>
        <v>Bajo</v>
      </c>
      <c r="N265" s="29">
        <v>69.82</v>
      </c>
      <c r="O265" s="32">
        <f t="shared" si="1"/>
        <v>69.82</v>
      </c>
      <c r="P265" s="33">
        <f t="shared" si="2"/>
        <v>14.74</v>
      </c>
      <c r="Q265" s="34">
        <f t="shared" si="3"/>
        <v>1.116190476</v>
      </c>
      <c r="R265" s="35" t="str">
        <f t="shared" si="4"/>
        <v>Medio</v>
      </c>
      <c r="S265" s="35" t="str">
        <f>IF(O265="","",IF(O265&gt;AVERAGE('Base de datos limpia'!$O$2:$O$8001),"Alto","Normal"))
</f>
        <v>Alto</v>
      </c>
      <c r="T265" s="35" t="str">
        <f t="shared" si="5"/>
        <v>Gamer moderado</v>
      </c>
      <c r="U265" s="35"/>
    </row>
    <row r="266">
      <c r="A266" s="28">
        <v>265.0</v>
      </c>
      <c r="B266" s="28">
        <v>17.0</v>
      </c>
      <c r="C266" s="28" t="str">
        <f>TRIM(PROPER('Base de datos cruda'!C266))</f>
        <v>Female</v>
      </c>
      <c r="D266" s="28">
        <v>6.74</v>
      </c>
      <c r="E266" s="28">
        <v>1.73</v>
      </c>
      <c r="F266" s="28">
        <v>8.42</v>
      </c>
      <c r="G266" s="28">
        <v>76.07</v>
      </c>
      <c r="H266" s="28" t="str">
        <f>TRIM(PROPER('Base de datos cruda'!H266))</f>
        <v>Rpg</v>
      </c>
      <c r="I266" s="28">
        <v>4.89</v>
      </c>
      <c r="J266" s="28">
        <v>12.59</v>
      </c>
      <c r="K266" s="28">
        <v>244.81</v>
      </c>
      <c r="L266" s="28">
        <f>IF('Base de datos cruda'!L266&lt;0,,'Base de datos cruda'!L266)</f>
        <v>20.29</v>
      </c>
      <c r="M266" s="28" t="str">
        <f>IF(TRIM(PROPER('Base de datos cruda'!M266))="High","Alto",IF(TRIM(PROPER('Base de datos cruda'!M266))="Medium","Medio","Bajo"))</f>
        <v>Bajo</v>
      </c>
      <c r="N266" s="29">
        <v>45.5472340424976</v>
      </c>
      <c r="O266" s="32">
        <f t="shared" si="1"/>
        <v>45.54723404</v>
      </c>
      <c r="P266" s="33">
        <f t="shared" si="2"/>
        <v>19.33</v>
      </c>
      <c r="Q266" s="34">
        <f t="shared" si="3"/>
        <v>0.2566765579</v>
      </c>
      <c r="R266" s="35" t="str">
        <f t="shared" si="4"/>
        <v>Bajo</v>
      </c>
      <c r="S266" s="35" t="str">
        <f>IF(O266="","",IF(O266&gt;AVERAGE('Base de datos limpia'!$O$2:$O$8001),"Alto","Normal"))
</f>
        <v>Normal</v>
      </c>
      <c r="T266" s="35" t="str">
        <f t="shared" si="5"/>
        <v>Gamer casual</v>
      </c>
      <c r="U266" s="35"/>
    </row>
    <row r="267">
      <c r="A267" s="28">
        <v>266.0</v>
      </c>
      <c r="B267" s="28">
        <v>20.0</v>
      </c>
      <c r="C267" s="28" t="str">
        <f>TRIM(PROPER('Base de datos cruda'!C267))</f>
        <v>Male</v>
      </c>
      <c r="D267" s="28">
        <v>5.76</v>
      </c>
      <c r="E267" s="28">
        <v>7.9</v>
      </c>
      <c r="F267" s="28">
        <v>4.21</v>
      </c>
      <c r="G267" s="28">
        <v>84.65</v>
      </c>
      <c r="H267" s="28" t="str">
        <f>TRIM(PROPER('Base de datos cruda'!H267))</f>
        <v>Fps</v>
      </c>
      <c r="I267" s="28">
        <v>3.4</v>
      </c>
      <c r="J267" s="28">
        <v>7.88</v>
      </c>
      <c r="K267" s="28">
        <v>236.06</v>
      </c>
      <c r="L267" s="28">
        <f>IF('Base de datos cruda'!L267&lt;0,,'Base de datos cruda'!L267)</f>
        <v>12.96</v>
      </c>
      <c r="M267" s="28" t="str">
        <f>IF(TRIM(PROPER('Base de datos cruda'!M267))="High","Alto",IF(TRIM(PROPER('Base de datos cruda'!M267))="Medium","Medio","Bajo"))</f>
        <v>Alto</v>
      </c>
      <c r="N267" s="29">
        <v>62.4532960563155</v>
      </c>
      <c r="O267" s="32">
        <f t="shared" si="1"/>
        <v>62.45329606</v>
      </c>
      <c r="P267" s="33">
        <f t="shared" si="2"/>
        <v>13.64</v>
      </c>
      <c r="Q267" s="34">
        <f t="shared" si="3"/>
        <v>1.371527778</v>
      </c>
      <c r="R267" s="35" t="str">
        <f t="shared" si="4"/>
        <v>Medio</v>
      </c>
      <c r="S267" s="35" t="str">
        <f>IF(O267="","",IF(O267&gt;AVERAGE('Base de datos limpia'!$O$2:$O$8001),"Alto","Normal"))
</f>
        <v>Normal</v>
      </c>
      <c r="T267" s="35" t="str">
        <f t="shared" si="5"/>
        <v>Gamer intensivo</v>
      </c>
      <c r="U267" s="35"/>
    </row>
    <row r="268">
      <c r="A268" s="28">
        <v>267.0</v>
      </c>
      <c r="B268" s="28">
        <v>16.0</v>
      </c>
      <c r="C268" s="28" t="str">
        <f>TRIM(PROPER('Base de datos cruda'!C268))</f>
        <v>Female</v>
      </c>
      <c r="D268" s="28">
        <v>6.64</v>
      </c>
      <c r="E268" s="28">
        <v>6.26</v>
      </c>
      <c r="F268" s="28">
        <v>5.06</v>
      </c>
      <c r="G268" s="28">
        <v>75.29</v>
      </c>
      <c r="H268" s="28" t="str">
        <f>TRIM(PROPER('Base de datos cruda'!H268))</f>
        <v>Fps</v>
      </c>
      <c r="I268" s="28">
        <v>4.85</v>
      </c>
      <c r="J268" s="28">
        <v>9.03</v>
      </c>
      <c r="K268" s="28">
        <v>259.82</v>
      </c>
      <c r="L268" s="28">
        <f>IF('Base de datos cruda'!L268&lt;0,,'Base de datos cruda'!L268)</f>
        <v>14.98</v>
      </c>
      <c r="M268" s="28" t="str">
        <f>IF(TRIM(PROPER('Base de datos cruda'!M268))="High","Alto",IF(TRIM(PROPER('Base de datos cruda'!M268))="Medium","Medio","Bajo"))</f>
        <v>Bajo</v>
      </c>
      <c r="N268" s="29">
        <v>40.59</v>
      </c>
      <c r="O268" s="32">
        <f t="shared" si="1"/>
        <v>40.59</v>
      </c>
      <c r="P268" s="33">
        <f t="shared" si="2"/>
        <v>15.67</v>
      </c>
      <c r="Q268" s="34">
        <f t="shared" si="3"/>
        <v>0.9427710843</v>
      </c>
      <c r="R268" s="35" t="str">
        <f t="shared" si="4"/>
        <v>Bajo</v>
      </c>
      <c r="S268" s="35" t="str">
        <f>IF(O268="","",IF(O268&gt;AVERAGE('Base de datos limpia'!$O$2:$O$8001),"Alto","Normal"))
</f>
        <v>Normal</v>
      </c>
      <c r="T268" s="35" t="str">
        <f t="shared" si="5"/>
        <v>Gamer intensivo</v>
      </c>
      <c r="U268" s="35"/>
    </row>
    <row r="269">
      <c r="A269" s="28">
        <v>268.0</v>
      </c>
      <c r="B269" s="28">
        <v>16.0</v>
      </c>
      <c r="C269" s="28" t="str">
        <f>TRIM(PROPER('Base de datos cruda'!C269))</f>
        <v>Male</v>
      </c>
      <c r="D269" s="28">
        <v>1.6</v>
      </c>
      <c r="E269" s="28">
        <v>1.78</v>
      </c>
      <c r="F269" s="28">
        <v>7.47</v>
      </c>
      <c r="G269" s="28">
        <v>72.45</v>
      </c>
      <c r="H269" s="28" t="str">
        <f>TRIM(PROPER('Base de datos cruda'!H269))</f>
        <v>Casual</v>
      </c>
      <c r="I269" s="28">
        <v>1.44</v>
      </c>
      <c r="J269" s="28">
        <v>5.48</v>
      </c>
      <c r="K269" s="28">
        <v>305.32</v>
      </c>
      <c r="L269" s="28">
        <f>IF('Base de datos cruda'!L269&lt;0,,'Base de datos cruda'!L269)</f>
        <v>7.07</v>
      </c>
      <c r="M269" s="28" t="str">
        <f>IF(TRIM(PROPER('Base de datos cruda'!M269))="High","Alto",IF(TRIM(PROPER('Base de datos cruda'!M269))="Medium","Medio","Bajo"))</f>
        <v>Medio</v>
      </c>
      <c r="N269" s="29">
        <v>73.3660763813559</v>
      </c>
      <c r="O269" s="32">
        <f t="shared" si="1"/>
        <v>73.36607638</v>
      </c>
      <c r="P269" s="33">
        <f t="shared" si="2"/>
        <v>7.08</v>
      </c>
      <c r="Q269" s="34">
        <f t="shared" si="3"/>
        <v>1.1125</v>
      </c>
      <c r="R269" s="35" t="str">
        <f t="shared" si="4"/>
        <v>Alto</v>
      </c>
      <c r="S269" s="35" t="str">
        <f>IF(O269="","",IF(O269&gt;AVERAGE('Base de datos limpia'!$O$2:$O$8001),"Alto","Normal"))
</f>
        <v>Alto</v>
      </c>
      <c r="T269" s="35" t="str">
        <f t="shared" si="5"/>
        <v>Gamer casual</v>
      </c>
      <c r="U269" s="35"/>
    </row>
    <row r="270">
      <c r="A270" s="28">
        <v>269.0</v>
      </c>
      <c r="B270" s="28">
        <v>20.0</v>
      </c>
      <c r="C270" s="28" t="str">
        <f>TRIM(PROPER('Base de datos cruda'!C270))</f>
        <v>Male</v>
      </c>
      <c r="D270" s="28">
        <v>7.11</v>
      </c>
      <c r="E270" s="28">
        <v>8.64</v>
      </c>
      <c r="F270" s="28">
        <v>8.13</v>
      </c>
      <c r="G270" s="28">
        <v>74.12</v>
      </c>
      <c r="H270" s="28" t="str">
        <f>TRIM(PROPER('Base de datos cruda'!H270))</f>
        <v>Casual</v>
      </c>
      <c r="I270" s="28">
        <v>4.08</v>
      </c>
      <c r="J270" s="28">
        <v>12.02</v>
      </c>
      <c r="K270" s="28">
        <v>233.09</v>
      </c>
      <c r="L270" s="28">
        <f>IF('Base de datos cruda'!L270&lt;0,,'Base de datos cruda'!L270)</f>
        <v>20.3</v>
      </c>
      <c r="M270" s="28" t="str">
        <f>IF(TRIM(PROPER('Base de datos cruda'!M270))="High","Alto",IF(TRIM(PROPER('Base de datos cruda'!M270))="Medium","Medio","Bajo"))</f>
        <v>Bajo</v>
      </c>
      <c r="N270" s="29">
        <v>80.0678313620971</v>
      </c>
      <c r="O270" s="32">
        <f t="shared" si="1"/>
        <v>80.06783136</v>
      </c>
      <c r="P270" s="33">
        <f t="shared" si="2"/>
        <v>19.13</v>
      </c>
      <c r="Q270" s="34">
        <f t="shared" si="3"/>
        <v>1.215189873</v>
      </c>
      <c r="R270" s="35" t="str">
        <f t="shared" si="4"/>
        <v>Alto</v>
      </c>
      <c r="S270" s="35" t="str">
        <f>IF(O270="","",IF(O270&gt;AVERAGE('Base de datos limpia'!$O$2:$O$8001),"Alto","Normal"))
</f>
        <v>Alto</v>
      </c>
      <c r="T270" s="35" t="str">
        <f t="shared" si="5"/>
        <v>Gamer intensivo</v>
      </c>
      <c r="U270" s="35"/>
    </row>
    <row r="271">
      <c r="A271" s="28">
        <v>270.0</v>
      </c>
      <c r="B271" s="28">
        <v>18.0</v>
      </c>
      <c r="C271" s="28" t="str">
        <f>TRIM(PROPER('Base de datos cruda'!C271))</f>
        <v>Male</v>
      </c>
      <c r="D271" s="28">
        <v>2.58</v>
      </c>
      <c r="E271" s="28">
        <v>5.92</v>
      </c>
      <c r="F271" s="28">
        <v>8.04</v>
      </c>
      <c r="G271" s="28">
        <v>92.15</v>
      </c>
      <c r="H271" s="28" t="str">
        <f>TRIM(PROPER('Base de datos cruda'!H271))</f>
        <v>Rpg</v>
      </c>
      <c r="I271" s="28">
        <v>3.39</v>
      </c>
      <c r="J271" s="28">
        <v>5.22</v>
      </c>
      <c r="K271" s="28">
        <v>297.34</v>
      </c>
      <c r="L271" s="28">
        <f>IF('Base de datos cruda'!L271&lt;0,,'Base de datos cruda'!L271)</f>
        <v>4.16</v>
      </c>
      <c r="M271" s="28" t="str">
        <f>IF(TRIM(PROPER('Base de datos cruda'!M271))="High","Alto",IF(TRIM(PROPER('Base de datos cruda'!M271))="Medium","Medio","Bajo"))</f>
        <v>Medio</v>
      </c>
      <c r="N271" s="29">
        <v>82.12</v>
      </c>
      <c r="O271" s="32">
        <f t="shared" si="1"/>
        <v>82.12</v>
      </c>
      <c r="P271" s="33">
        <f t="shared" si="2"/>
        <v>7.8</v>
      </c>
      <c r="Q271" s="34">
        <f t="shared" si="3"/>
        <v>2.294573643</v>
      </c>
      <c r="R271" s="35" t="str">
        <f t="shared" si="4"/>
        <v>Alto</v>
      </c>
      <c r="S271" s="35" t="str">
        <f>IF(O271="","",IF(O271&gt;AVERAGE('Base de datos limpia'!$O$2:$O$8001),"Alto","Normal"))
</f>
        <v>Alto</v>
      </c>
      <c r="T271" s="35" t="str">
        <f t="shared" si="5"/>
        <v>Gamer moderado</v>
      </c>
      <c r="U271" s="35"/>
    </row>
    <row r="272">
      <c r="A272" s="28">
        <v>271.0</v>
      </c>
      <c r="B272" s="28">
        <v>19.0</v>
      </c>
      <c r="C272" s="28" t="str">
        <f>TRIM(PROPER('Base de datos cruda'!C272))</f>
        <v>Other</v>
      </c>
      <c r="D272" s="28">
        <v>0.11</v>
      </c>
      <c r="E272" s="28">
        <v>9.29</v>
      </c>
      <c r="F272" s="28">
        <v>7.93</v>
      </c>
      <c r="G272" s="28">
        <v>84.04</v>
      </c>
      <c r="H272" s="28" t="str">
        <f>TRIM(PROPER('Base de datos cruda'!H272))</f>
        <v>Fps</v>
      </c>
      <c r="I272" s="28">
        <v>1.32</v>
      </c>
      <c r="J272" s="28">
        <v>5.29</v>
      </c>
      <c r="K272" s="28">
        <v>324.99</v>
      </c>
      <c r="L272" s="28">
        <f>IF('Base de datos cruda'!L272&lt;0,,'Base de datos cruda'!L272)</f>
        <v>7.17</v>
      </c>
      <c r="M272" s="28" t="str">
        <f>IF(TRIM(PROPER('Base de datos cruda'!M272))="High","Alto",IF(TRIM(PROPER('Base de datos cruda'!M272))="Medium","Medio","Bajo"))</f>
        <v>Medio</v>
      </c>
      <c r="N272" s="29">
        <v>100.0</v>
      </c>
      <c r="O272" s="32">
        <f t="shared" si="1"/>
        <v>100</v>
      </c>
      <c r="P272" s="33">
        <f t="shared" si="2"/>
        <v>5.4</v>
      </c>
      <c r="Q272" s="34">
        <f t="shared" si="3"/>
        <v>84.45454545</v>
      </c>
      <c r="R272" s="35" t="str">
        <f t="shared" si="4"/>
        <v>Alto</v>
      </c>
      <c r="S272" s="35" t="str">
        <f>IF(O272="","",IF(O272&gt;AVERAGE('Base de datos limpia'!$O$2:$O$8001),"Alto","Normal"))
</f>
        <v>Alto</v>
      </c>
      <c r="T272" s="35" t="str">
        <f t="shared" si="5"/>
        <v>Gamer intensivo</v>
      </c>
      <c r="U272" s="35"/>
    </row>
    <row r="273">
      <c r="A273" s="28">
        <v>272.0</v>
      </c>
      <c r="B273" s="28">
        <v>18.0</v>
      </c>
      <c r="C273" s="28" t="str">
        <f>TRIM(PROPER('Base de datos cruda'!C273))</f>
        <v>Female</v>
      </c>
      <c r="D273" s="28">
        <v>6.75</v>
      </c>
      <c r="E273" s="28">
        <v>9.25</v>
      </c>
      <c r="F273" s="28">
        <v>4.65</v>
      </c>
      <c r="G273" s="28">
        <v>98.96</v>
      </c>
      <c r="H273" s="28" t="str">
        <f>TRIM(PROPER('Base de datos cruda'!H273))</f>
        <v>Fps</v>
      </c>
      <c r="I273" s="28">
        <v>1.59</v>
      </c>
      <c r="J273" s="28">
        <v>8.96</v>
      </c>
      <c r="K273" s="28">
        <v>241.35</v>
      </c>
      <c r="L273" s="28">
        <f>IF('Base de datos cruda'!L273&lt;0,,'Base de datos cruda'!L273)</f>
        <v>14.52</v>
      </c>
      <c r="M273" s="28" t="str">
        <f>IF(TRIM(PROPER('Base de datos cruda'!M273))="High","Alto",IF(TRIM(PROPER('Base de datos cruda'!M273))="Medium","Medio","Bajo"))</f>
        <v>Alto</v>
      </c>
      <c r="N273" s="29">
        <v>72.963538622208</v>
      </c>
      <c r="O273" s="32">
        <f t="shared" si="1"/>
        <v>72.96353862</v>
      </c>
      <c r="P273" s="33">
        <f t="shared" si="2"/>
        <v>15.71</v>
      </c>
      <c r="Q273" s="34">
        <f t="shared" si="3"/>
        <v>1.37037037</v>
      </c>
      <c r="R273" s="35" t="str">
        <f t="shared" si="4"/>
        <v>Alto</v>
      </c>
      <c r="S273" s="35" t="str">
        <f>IF(O273="","",IF(O273&gt;AVERAGE('Base de datos limpia'!$O$2:$O$8001),"Alto","Normal"))
</f>
        <v>Alto</v>
      </c>
      <c r="T273" s="35" t="str">
        <f t="shared" si="5"/>
        <v>Gamer intensivo</v>
      </c>
      <c r="U273" s="35"/>
    </row>
    <row r="274">
      <c r="A274" s="28">
        <v>273.0</v>
      </c>
      <c r="B274" s="28">
        <v>16.0</v>
      </c>
      <c r="C274" s="28" t="str">
        <f>TRIM(PROPER('Base de datos cruda'!C274))</f>
        <v>Female</v>
      </c>
      <c r="D274" s="28">
        <v>7.53</v>
      </c>
      <c r="E274" s="28">
        <v>9.28</v>
      </c>
      <c r="F274" s="28">
        <v>5.99</v>
      </c>
      <c r="G274" s="28">
        <v>93.31</v>
      </c>
      <c r="H274" s="28" t="str">
        <f>TRIM(PROPER('Base de datos cruda'!H274))</f>
        <v>Casual</v>
      </c>
      <c r="I274" s="28">
        <v>2.44</v>
      </c>
      <c r="J274" s="28">
        <v>12.9</v>
      </c>
      <c r="K274" s="28">
        <v>210.74</v>
      </c>
      <c r="L274" s="28">
        <f>IF('Base de datos cruda'!L274&lt;0,,'Base de datos cruda'!L274)</f>
        <v>18.27</v>
      </c>
      <c r="M274" s="28" t="str">
        <f>IF(TRIM(PROPER('Base de datos cruda'!M274))="High","Alto",IF(TRIM(PROPER('Base de datos cruda'!M274))="Medium","Medio","Bajo"))</f>
        <v>Alto</v>
      </c>
      <c r="N274" s="29">
        <v>81.5276491754453</v>
      </c>
      <c r="O274" s="32">
        <f t="shared" si="1"/>
        <v>81.52764918</v>
      </c>
      <c r="P274" s="33">
        <f t="shared" si="2"/>
        <v>20.43</v>
      </c>
      <c r="Q274" s="34">
        <f t="shared" si="3"/>
        <v>1.232403718</v>
      </c>
      <c r="R274" s="35" t="str">
        <f t="shared" si="4"/>
        <v>Alto</v>
      </c>
      <c r="S274" s="35" t="str">
        <f>IF(O274="","",IF(O274&gt;AVERAGE('Base de datos limpia'!$O$2:$O$8001),"Alto","Normal"))
</f>
        <v>Alto</v>
      </c>
      <c r="T274" s="35" t="str">
        <f t="shared" si="5"/>
        <v>Gamer intensivo</v>
      </c>
      <c r="U274" s="35"/>
    </row>
    <row r="275">
      <c r="A275" s="28">
        <v>274.0</v>
      </c>
      <c r="B275" s="28">
        <v>16.0</v>
      </c>
      <c r="C275" s="28" t="str">
        <f>TRIM(PROPER('Base de datos cruda'!C275))</f>
        <v>Male</v>
      </c>
      <c r="D275" s="28">
        <v>5.24</v>
      </c>
      <c r="E275" s="28">
        <v>1.7</v>
      </c>
      <c r="F275" s="28">
        <v>8.92</v>
      </c>
      <c r="G275" s="28">
        <v>79.43</v>
      </c>
      <c r="H275" s="28" t="str">
        <f>TRIM(PROPER('Base de datos cruda'!H275))</f>
        <v>Fps</v>
      </c>
      <c r="I275" s="28">
        <v>3.96</v>
      </c>
      <c r="J275" s="28">
        <v>7.5</v>
      </c>
      <c r="K275" s="28">
        <v>261.23</v>
      </c>
      <c r="L275" s="28">
        <f>IF('Base de datos cruda'!L275&lt;0,,'Base de datos cruda'!L275)</f>
        <v>11.73</v>
      </c>
      <c r="M275" s="28" t="str">
        <f>IF(TRIM(PROPER('Base de datos cruda'!M275))="High","Alto",IF(TRIM(PROPER('Base de datos cruda'!M275))="Medium","Medio","Bajo"))</f>
        <v>Bajo</v>
      </c>
      <c r="N275" s="29">
        <v>43.52</v>
      </c>
      <c r="O275" s="32">
        <f t="shared" si="1"/>
        <v>43.52</v>
      </c>
      <c r="P275" s="33">
        <f t="shared" si="2"/>
        <v>12.74</v>
      </c>
      <c r="Q275" s="34">
        <f t="shared" si="3"/>
        <v>0.3244274809</v>
      </c>
      <c r="R275" s="35" t="str">
        <f t="shared" si="4"/>
        <v>Bajo</v>
      </c>
      <c r="S275" s="35" t="str">
        <f>IF(O275="","",IF(O275&gt;AVERAGE('Base de datos limpia'!$O$2:$O$8001),"Alto","Normal"))
</f>
        <v>Normal</v>
      </c>
      <c r="T275" s="35" t="str">
        <f t="shared" si="5"/>
        <v>Gamer casual</v>
      </c>
      <c r="U275" s="35"/>
    </row>
    <row r="276">
      <c r="A276" s="28">
        <v>275.0</v>
      </c>
      <c r="B276" s="28">
        <v>20.0</v>
      </c>
      <c r="C276" s="28" t="str">
        <f>TRIM(PROPER('Base de datos cruda'!C276))</f>
        <v>Male</v>
      </c>
      <c r="D276" s="28">
        <v>1.85</v>
      </c>
      <c r="E276" s="28">
        <v>2.09</v>
      </c>
      <c r="F276" s="28">
        <v>8.94</v>
      </c>
      <c r="G276" s="28">
        <v>69.7</v>
      </c>
      <c r="H276" s="28" t="str">
        <f>TRIM(PROPER('Base de datos cruda'!H276))</f>
        <v>Casual</v>
      </c>
      <c r="I276" s="28">
        <v>4.36</v>
      </c>
      <c r="J276" s="28">
        <v>5.94</v>
      </c>
      <c r="K276" s="28">
        <v>312.36</v>
      </c>
      <c r="L276" s="28">
        <f>IF('Base de datos cruda'!L276&lt;0,,'Base de datos cruda'!L276)</f>
        <v>8.74</v>
      </c>
      <c r="M276" s="28" t="str">
        <f>IF(TRIM(PROPER('Base de datos cruda'!M276))="High","Alto",IF(TRIM(PROPER('Base de datos cruda'!M276))="Medium","Medio","Bajo"))</f>
        <v>Medio</v>
      </c>
      <c r="N276" s="29">
        <v>74.4676142500425</v>
      </c>
      <c r="O276" s="32">
        <f t="shared" si="1"/>
        <v>74.46761425</v>
      </c>
      <c r="P276" s="33">
        <f t="shared" si="2"/>
        <v>7.79</v>
      </c>
      <c r="Q276" s="34">
        <f t="shared" si="3"/>
        <v>1.12972973</v>
      </c>
      <c r="R276" s="35" t="str">
        <f t="shared" si="4"/>
        <v>Alto</v>
      </c>
      <c r="S276" s="35" t="str">
        <f>IF(O276="","",IF(O276&gt;AVERAGE('Base de datos limpia'!$O$2:$O$8001),"Alto","Normal"))
</f>
        <v>Alto</v>
      </c>
      <c r="T276" s="35" t="str">
        <f t="shared" si="5"/>
        <v>Gamer casual</v>
      </c>
      <c r="U276" s="35"/>
    </row>
    <row r="277">
      <c r="A277" s="28">
        <v>276.0</v>
      </c>
      <c r="B277" s="28">
        <v>21.0</v>
      </c>
      <c r="C277" s="28" t="str">
        <f>TRIM(PROPER('Base de datos cruda'!C277))</f>
        <v>Other</v>
      </c>
      <c r="D277" s="28">
        <v>2.01</v>
      </c>
      <c r="E277" s="28">
        <v>9.89</v>
      </c>
      <c r="F277" s="28">
        <v>7.01</v>
      </c>
      <c r="G277" s="28">
        <v>86.96</v>
      </c>
      <c r="H277" s="28" t="str">
        <f>TRIM(PROPER('Base de datos cruda'!H277))</f>
        <v>Rpg</v>
      </c>
      <c r="I277" s="28">
        <v>3.17</v>
      </c>
      <c r="J277" s="28">
        <v>4.8</v>
      </c>
      <c r="K277" s="28">
        <v>290.33</v>
      </c>
      <c r="L277" s="28">
        <f>IF('Base de datos cruda'!L277&lt;0,,'Base de datos cruda'!L277)</f>
        <v>7.33</v>
      </c>
      <c r="M277" s="28" t="str">
        <f>IF(TRIM(PROPER('Base de datos cruda'!M277))="High","Alto",IF(TRIM(PROPER('Base de datos cruda'!M277))="Medium","Medio","Bajo"))</f>
        <v>Medio</v>
      </c>
      <c r="N277" s="29">
        <v>106.275711022919</v>
      </c>
      <c r="O277" s="33" t="str">
        <f t="shared" si="1"/>
        <v/>
      </c>
      <c r="P277" s="33">
        <f t="shared" si="2"/>
        <v>6.81</v>
      </c>
      <c r="Q277" s="34">
        <f t="shared" si="3"/>
        <v>4.92039801</v>
      </c>
      <c r="R277" s="35" t="str">
        <f t="shared" si="4"/>
        <v>Alto</v>
      </c>
      <c r="S277" s="35" t="str">
        <f>IF(O277="","",IF(O277&gt;AVERAGE('Base de datos limpia'!$O$2:$O$8001),"Alto","Normal"))
</f>
        <v/>
      </c>
      <c r="T277" s="35" t="str">
        <f t="shared" si="5"/>
        <v>Gamer intensivo</v>
      </c>
      <c r="U277" s="35"/>
    </row>
    <row r="278">
      <c r="A278" s="28">
        <v>277.0</v>
      </c>
      <c r="B278" s="28">
        <v>18.0</v>
      </c>
      <c r="C278" s="28" t="str">
        <f>TRIM(PROPER('Base de datos cruda'!C278))</f>
        <v>Male</v>
      </c>
      <c r="D278" s="28">
        <v>3.73</v>
      </c>
      <c r="E278" s="28">
        <v>5.39</v>
      </c>
      <c r="F278" s="28">
        <v>7.55</v>
      </c>
      <c r="G278" s="28">
        <v>89.07</v>
      </c>
      <c r="H278" s="28" t="str">
        <f>TRIM(PROPER('Base de datos cruda'!H278))</f>
        <v>Casual</v>
      </c>
      <c r="I278" s="28">
        <v>3.61</v>
      </c>
      <c r="J278" s="28">
        <v>6.34</v>
      </c>
      <c r="K278" s="28">
        <v>284.83</v>
      </c>
      <c r="L278" s="28">
        <f>IF('Base de datos cruda'!L278&lt;0,,'Base de datos cruda'!L278)</f>
        <v>8.48</v>
      </c>
      <c r="M278" s="28" t="str">
        <f>IF(TRIM(PROPER('Base de datos cruda'!M278))="High","Alto",IF(TRIM(PROPER('Base de datos cruda'!M278))="Medium","Medio","Bajo"))</f>
        <v>Medio</v>
      </c>
      <c r="N278" s="29">
        <v>78.64</v>
      </c>
      <c r="O278" s="32">
        <f t="shared" si="1"/>
        <v>78.64</v>
      </c>
      <c r="P278" s="33">
        <f t="shared" si="2"/>
        <v>10.07</v>
      </c>
      <c r="Q278" s="34">
        <f t="shared" si="3"/>
        <v>1.445040214</v>
      </c>
      <c r="R278" s="35" t="str">
        <f t="shared" si="4"/>
        <v>Alto</v>
      </c>
      <c r="S278" s="35" t="str">
        <f>IF(O278="","",IF(O278&gt;AVERAGE('Base de datos limpia'!$O$2:$O$8001),"Alto","Normal"))
</f>
        <v>Alto</v>
      </c>
      <c r="T278" s="35" t="str">
        <f t="shared" si="5"/>
        <v>Gamer moderado</v>
      </c>
      <c r="U278" s="35"/>
    </row>
    <row r="279">
      <c r="A279" s="28">
        <v>278.0</v>
      </c>
      <c r="B279" s="28">
        <v>24.0</v>
      </c>
      <c r="C279" s="28" t="str">
        <f>TRIM(PROPER('Base de datos cruda'!C279))</f>
        <v>Male</v>
      </c>
      <c r="D279" s="28">
        <v>7.18</v>
      </c>
      <c r="E279" s="28">
        <v>3.14</v>
      </c>
      <c r="F279" s="28">
        <v>8.76</v>
      </c>
      <c r="G279" s="28">
        <v>78.57</v>
      </c>
      <c r="H279" s="28" t="str">
        <f>TRIM(PROPER('Base de datos cruda'!H279))</f>
        <v>Rpg</v>
      </c>
      <c r="I279" s="28">
        <v>1.32</v>
      </c>
      <c r="J279" s="28">
        <v>9.95</v>
      </c>
      <c r="K279" s="28">
        <v>242.33</v>
      </c>
      <c r="L279" s="28">
        <f>IF('Base de datos cruda'!L279&lt;0,,'Base de datos cruda'!L279)</f>
        <v>13.49</v>
      </c>
      <c r="M279" s="28" t="str">
        <f>IF(TRIM(PROPER('Base de datos cruda'!M279))="High","Alto",IF(TRIM(PROPER('Base de datos cruda'!M279))="Medium","Medio","Bajo"))</f>
        <v>Bajo</v>
      </c>
      <c r="N279" s="29">
        <v>40.44</v>
      </c>
      <c r="O279" s="32">
        <f t="shared" si="1"/>
        <v>40.44</v>
      </c>
      <c r="P279" s="33">
        <f t="shared" si="2"/>
        <v>17.13</v>
      </c>
      <c r="Q279" s="34">
        <f t="shared" si="3"/>
        <v>0.4373259053</v>
      </c>
      <c r="R279" s="35" t="str">
        <f t="shared" si="4"/>
        <v>Bajo</v>
      </c>
      <c r="S279" s="35" t="str">
        <f>IF(O279="","",IF(O279&gt;AVERAGE('Base de datos limpia'!$O$2:$O$8001),"Alto","Normal"))
</f>
        <v>Normal</v>
      </c>
      <c r="T279" s="35" t="str">
        <f t="shared" si="5"/>
        <v>Gamer moderado</v>
      </c>
      <c r="U279" s="35"/>
    </row>
    <row r="280">
      <c r="A280" s="28">
        <v>279.0</v>
      </c>
      <c r="B280" s="28">
        <v>20.0</v>
      </c>
      <c r="C280" s="28" t="str">
        <f>TRIM(PROPER('Base de datos cruda'!C280))</f>
        <v>Female</v>
      </c>
      <c r="D280" s="28">
        <v>1.2</v>
      </c>
      <c r="E280" s="28">
        <v>7.93</v>
      </c>
      <c r="F280" s="28">
        <v>6.25</v>
      </c>
      <c r="G280" s="28">
        <v>69.2</v>
      </c>
      <c r="H280" s="28" t="str">
        <f>TRIM(PROPER('Base de datos cruda'!H280))</f>
        <v>Rpg</v>
      </c>
      <c r="I280" s="28">
        <v>3.71</v>
      </c>
      <c r="J280" s="28">
        <v>4.7</v>
      </c>
      <c r="K280" s="28">
        <v>308.54</v>
      </c>
      <c r="L280" s="28">
        <f>IF('Base de datos cruda'!L280&lt;0,,'Base de datos cruda'!L280)</f>
        <v>3.66</v>
      </c>
      <c r="M280" s="28" t="str">
        <f>IF(TRIM(PROPER('Base de datos cruda'!M280))="High","Alto",IF(TRIM(PROPER('Base de datos cruda'!M280))="Medium","Medio","Bajo"))</f>
        <v>Medio</v>
      </c>
      <c r="N280" s="29">
        <v>100.0</v>
      </c>
      <c r="O280" s="32">
        <f t="shared" si="1"/>
        <v>100</v>
      </c>
      <c r="P280" s="33">
        <f t="shared" si="2"/>
        <v>5.9</v>
      </c>
      <c r="Q280" s="34">
        <f t="shared" si="3"/>
        <v>6.608333333</v>
      </c>
      <c r="R280" s="35" t="str">
        <f t="shared" si="4"/>
        <v>Alto</v>
      </c>
      <c r="S280" s="35" t="str">
        <f>IF(O280="","",IF(O280&gt;AVERAGE('Base de datos limpia'!$O$2:$O$8001),"Alto","Normal"))
</f>
        <v>Alto</v>
      </c>
      <c r="T280" s="35" t="str">
        <f t="shared" si="5"/>
        <v>Gamer intensivo</v>
      </c>
      <c r="U280" s="35"/>
    </row>
    <row r="281">
      <c r="A281" s="28">
        <v>280.0</v>
      </c>
      <c r="B281" s="28">
        <v>23.0</v>
      </c>
      <c r="C281" s="28" t="str">
        <f>TRIM(PROPER('Base de datos cruda'!C281))</f>
        <v>Male</v>
      </c>
      <c r="D281" s="28">
        <v>6.61</v>
      </c>
      <c r="E281" s="28">
        <v>3.38</v>
      </c>
      <c r="F281" s="28">
        <v>4.68</v>
      </c>
      <c r="G281" s="28">
        <v>82.29</v>
      </c>
      <c r="H281" s="28" t="str">
        <f>TRIM(PROPER('Base de datos cruda'!H281))</f>
        <v>Fps</v>
      </c>
      <c r="I281" s="28">
        <v>3.02</v>
      </c>
      <c r="J281" s="28">
        <v>11.84</v>
      </c>
      <c r="K281" s="28">
        <v>242.38</v>
      </c>
      <c r="L281" s="28">
        <f>IF('Base de datos cruda'!L281&lt;0,,'Base de datos cruda'!L281)</f>
        <v>13.16</v>
      </c>
      <c r="M281" s="28" t="str">
        <f>IF(TRIM(PROPER('Base de datos cruda'!M281))="High","Alto",IF(TRIM(PROPER('Base de datos cruda'!M281))="Medium","Medio","Bajo"))</f>
        <v>Bajo</v>
      </c>
      <c r="N281" s="29">
        <v>30.56</v>
      </c>
      <c r="O281" s="32">
        <f t="shared" si="1"/>
        <v>30.56</v>
      </c>
      <c r="P281" s="33">
        <f t="shared" si="2"/>
        <v>18.45</v>
      </c>
      <c r="Q281" s="34">
        <f t="shared" si="3"/>
        <v>0.5113464448</v>
      </c>
      <c r="R281" s="35" t="str">
        <f t="shared" si="4"/>
        <v>Bajo</v>
      </c>
      <c r="S281" s="35" t="str">
        <f>IF(O281="","",IF(O281&gt;AVERAGE('Base de datos limpia'!$O$2:$O$8001),"Alto","Normal"))
</f>
        <v>Normal</v>
      </c>
      <c r="T281" s="35" t="str">
        <f t="shared" si="5"/>
        <v>Gamer moderado</v>
      </c>
      <c r="U281" s="35"/>
    </row>
    <row r="282">
      <c r="A282" s="28">
        <v>281.0</v>
      </c>
      <c r="B282" s="28">
        <v>16.0</v>
      </c>
      <c r="C282" s="28" t="str">
        <f>TRIM(PROPER('Base de datos cruda'!C282))</f>
        <v>Female</v>
      </c>
      <c r="D282" s="28">
        <v>2.33</v>
      </c>
      <c r="E282" s="28">
        <v>7.54</v>
      </c>
      <c r="F282" s="28">
        <v>7.34</v>
      </c>
      <c r="G282" s="28">
        <v>70.15</v>
      </c>
      <c r="H282" s="28" t="str">
        <f>TRIM(PROPER('Base de datos cruda'!H282))</f>
        <v>Rpg</v>
      </c>
      <c r="I282" s="28">
        <v>1.11</v>
      </c>
      <c r="J282" s="28">
        <v>7.13</v>
      </c>
      <c r="K282" s="28">
        <v>297.64</v>
      </c>
      <c r="L282" s="28">
        <f>IF('Base de datos cruda'!L282&lt;0,,'Base de datos cruda'!L282)</f>
        <v>8.84</v>
      </c>
      <c r="M282" s="28" t="str">
        <f>IF(TRIM(PROPER('Base de datos cruda'!M282))="High","Alto",IF(TRIM(PROPER('Base de datos cruda'!M282))="Medium","Medio","Bajo"))</f>
        <v>Medio</v>
      </c>
      <c r="N282" s="29">
        <v>87.65</v>
      </c>
      <c r="O282" s="32">
        <f t="shared" si="1"/>
        <v>87.65</v>
      </c>
      <c r="P282" s="33">
        <f t="shared" si="2"/>
        <v>9.46</v>
      </c>
      <c r="Q282" s="34">
        <f t="shared" si="3"/>
        <v>3.236051502</v>
      </c>
      <c r="R282" s="35" t="str">
        <f t="shared" si="4"/>
        <v>Alto</v>
      </c>
      <c r="S282" s="35" t="str">
        <f>IF(O282="","",IF(O282&gt;AVERAGE('Base de datos limpia'!$O$2:$O$8001),"Alto","Normal"))
</f>
        <v>Alto</v>
      </c>
      <c r="T282" s="35" t="str">
        <f t="shared" si="5"/>
        <v>Gamer intensivo</v>
      </c>
      <c r="U282" s="35"/>
    </row>
    <row r="283">
      <c r="A283" s="28">
        <v>282.0</v>
      </c>
      <c r="B283" s="28">
        <v>20.0</v>
      </c>
      <c r="C283" s="28" t="str">
        <f>TRIM(PROPER('Base de datos cruda'!C283))</f>
        <v>Female</v>
      </c>
      <c r="D283" s="28">
        <v>6.47</v>
      </c>
      <c r="E283" s="28">
        <v>8.54</v>
      </c>
      <c r="F283" s="28">
        <v>8.8</v>
      </c>
      <c r="G283" s="28">
        <v>97.6</v>
      </c>
      <c r="H283" s="28" t="str">
        <f>TRIM(PROPER('Base de datos cruda'!H283))</f>
        <v>Casual</v>
      </c>
      <c r="I283" s="28">
        <v>4.75</v>
      </c>
      <c r="J283" s="28">
        <v>9.72</v>
      </c>
      <c r="K283" s="28">
        <v>246.52</v>
      </c>
      <c r="L283" s="28">
        <f>IF('Base de datos cruda'!L283&lt;0,,'Base de datos cruda'!L283)</f>
        <v>13.21</v>
      </c>
      <c r="M283" s="28" t="str">
        <f>IF(TRIM(PROPER('Base de datos cruda'!M283))="High","Alto",IF(TRIM(PROPER('Base de datos cruda'!M283))="Medium","Medio","Bajo"))</f>
        <v>Bajo</v>
      </c>
      <c r="N283" s="29">
        <v>104.478245947834</v>
      </c>
      <c r="O283" s="33" t="str">
        <f t="shared" si="1"/>
        <v/>
      </c>
      <c r="P283" s="33">
        <f t="shared" si="2"/>
        <v>16.19</v>
      </c>
      <c r="Q283" s="34">
        <f t="shared" si="3"/>
        <v>1.319938176</v>
      </c>
      <c r="R283" s="35" t="str">
        <f t="shared" si="4"/>
        <v>Alto</v>
      </c>
      <c r="S283" s="35" t="str">
        <f>IF(O283="","",IF(O283&gt;AVERAGE('Base de datos limpia'!$O$2:$O$8001),"Alto","Normal"))
</f>
        <v/>
      </c>
      <c r="T283" s="35" t="str">
        <f t="shared" si="5"/>
        <v>Gamer intensivo</v>
      </c>
      <c r="U283" s="35"/>
    </row>
    <row r="284">
      <c r="A284" s="28">
        <v>283.0</v>
      </c>
      <c r="B284" s="28">
        <v>18.0</v>
      </c>
      <c r="C284" s="28" t="str">
        <f>TRIM(PROPER('Base de datos cruda'!C284))</f>
        <v>Male</v>
      </c>
      <c r="D284" s="28">
        <v>7.36</v>
      </c>
      <c r="E284" s="28">
        <v>8.06</v>
      </c>
      <c r="F284" s="28">
        <v>7.49</v>
      </c>
      <c r="G284" s="28">
        <v>85.16</v>
      </c>
      <c r="H284" s="28" t="str">
        <f>TRIM(PROPER('Base de datos cruda'!H284))</f>
        <v>Fps</v>
      </c>
      <c r="I284" s="28">
        <v>2.56</v>
      </c>
      <c r="J284" s="28">
        <v>9.77</v>
      </c>
      <c r="K284" s="28">
        <v>250.59</v>
      </c>
      <c r="L284" s="28">
        <f>IF('Base de datos cruda'!L284&lt;0,,'Base de datos cruda'!L284)</f>
        <v>15.72</v>
      </c>
      <c r="M284" s="28" t="str">
        <f>IF(TRIM(PROPER('Base de datos cruda'!M284))="High","Alto",IF(TRIM(PROPER('Base de datos cruda'!M284))="Medium","Medio","Bajo"))</f>
        <v>Bajo</v>
      </c>
      <c r="N284" s="29">
        <v>79.9881605231023</v>
      </c>
      <c r="O284" s="32">
        <f t="shared" si="1"/>
        <v>79.98816052</v>
      </c>
      <c r="P284" s="33">
        <f t="shared" si="2"/>
        <v>17.13</v>
      </c>
      <c r="Q284" s="34">
        <f t="shared" si="3"/>
        <v>1.095108696</v>
      </c>
      <c r="R284" s="35" t="str">
        <f t="shared" si="4"/>
        <v>Alto</v>
      </c>
      <c r="S284" s="35" t="str">
        <f>IF(O284="","",IF(O284&gt;AVERAGE('Base de datos limpia'!$O$2:$O$8001),"Alto","Normal"))
</f>
        <v>Alto</v>
      </c>
      <c r="T284" s="35" t="str">
        <f t="shared" si="5"/>
        <v>Gamer intensivo</v>
      </c>
      <c r="U284" s="35"/>
    </row>
    <row r="285">
      <c r="A285" s="28">
        <v>284.0</v>
      </c>
      <c r="B285" s="28">
        <v>16.0</v>
      </c>
      <c r="C285" s="28" t="str">
        <f>TRIM(PROPER('Base de datos cruda'!C285))</f>
        <v>Male</v>
      </c>
      <c r="D285" s="28">
        <v>3.42</v>
      </c>
      <c r="E285" s="28">
        <v>3.47</v>
      </c>
      <c r="F285" s="28">
        <v>8.02</v>
      </c>
      <c r="G285" s="28">
        <v>71.68</v>
      </c>
      <c r="H285" s="28" t="str">
        <f>TRIM(PROPER('Base de datos cruda'!H285))</f>
        <v>Fps</v>
      </c>
      <c r="I285" s="28">
        <v>3.97</v>
      </c>
      <c r="J285" s="28">
        <v>8.69</v>
      </c>
      <c r="K285" s="28">
        <v>288.63</v>
      </c>
      <c r="L285" s="28">
        <f>IF('Base de datos cruda'!L285&lt;0,,'Base de datos cruda'!L285)</f>
        <v>11.82</v>
      </c>
      <c r="M285" s="28" t="str">
        <f>IF(TRIM(PROPER('Base de datos cruda'!M285))="High","Alto",IF(TRIM(PROPER('Base de datos cruda'!M285))="Medium","Medio","Bajo"))</f>
        <v>Medio</v>
      </c>
      <c r="N285" s="29">
        <v>59.69</v>
      </c>
      <c r="O285" s="32">
        <f t="shared" si="1"/>
        <v>59.69</v>
      </c>
      <c r="P285" s="33">
        <f t="shared" si="2"/>
        <v>12.11</v>
      </c>
      <c r="Q285" s="34">
        <f t="shared" si="3"/>
        <v>1.014619883</v>
      </c>
      <c r="R285" s="35" t="str">
        <f t="shared" si="4"/>
        <v>Medio</v>
      </c>
      <c r="S285" s="35" t="str">
        <f>IF(O285="","",IF(O285&gt;AVERAGE('Base de datos limpia'!$O$2:$O$8001),"Alto","Normal"))
</f>
        <v>Normal</v>
      </c>
      <c r="T285" s="35" t="str">
        <f t="shared" si="5"/>
        <v>Gamer moderado</v>
      </c>
      <c r="U285" s="35"/>
    </row>
    <row r="286">
      <c r="A286" s="28">
        <v>285.0</v>
      </c>
      <c r="B286" s="28">
        <v>19.0</v>
      </c>
      <c r="C286" s="28" t="str">
        <f>TRIM(PROPER('Base de datos cruda'!C286))</f>
        <v>Male</v>
      </c>
      <c r="D286" s="28">
        <v>2.92</v>
      </c>
      <c r="E286" s="28">
        <v>4.61</v>
      </c>
      <c r="F286" s="28">
        <v>6.11</v>
      </c>
      <c r="G286" s="28">
        <v>68.63</v>
      </c>
      <c r="H286" s="28" t="str">
        <f>TRIM(PROPER('Base de datos cruda'!H286))</f>
        <v>Fps</v>
      </c>
      <c r="I286" s="28">
        <v>2.63</v>
      </c>
      <c r="J286" s="28">
        <v>8.27</v>
      </c>
      <c r="K286" s="28">
        <v>292.03</v>
      </c>
      <c r="L286" s="28">
        <f>IF('Base de datos cruda'!L286&lt;0,,'Base de datos cruda'!L286)</f>
        <v>10.13</v>
      </c>
      <c r="M286" s="28" t="str">
        <f>IF(TRIM(PROPER('Base de datos cruda'!M286))="High","Alto",IF(TRIM(PROPER('Base de datos cruda'!M286))="Medium","Medio","Bajo"))</f>
        <v>Medio</v>
      </c>
      <c r="N286" s="29">
        <v>70.3880198608261</v>
      </c>
      <c r="O286" s="32">
        <f t="shared" si="1"/>
        <v>70.38801986</v>
      </c>
      <c r="P286" s="33">
        <f t="shared" si="2"/>
        <v>11.19</v>
      </c>
      <c r="Q286" s="34">
        <f t="shared" si="3"/>
        <v>1.578767123</v>
      </c>
      <c r="R286" s="35" t="str">
        <f t="shared" si="4"/>
        <v>Alto</v>
      </c>
      <c r="S286" s="35" t="str">
        <f>IF(O286="","",IF(O286&gt;AVERAGE('Base de datos limpia'!$O$2:$O$8001),"Alto","Normal"))
</f>
        <v>Alto</v>
      </c>
      <c r="T286" s="35" t="str">
        <f t="shared" si="5"/>
        <v>Gamer moderado</v>
      </c>
      <c r="U286" s="35"/>
    </row>
    <row r="287">
      <c r="A287" s="28">
        <v>286.0</v>
      </c>
      <c r="B287" s="28">
        <v>20.0</v>
      </c>
      <c r="C287" s="28" t="str">
        <f>TRIM(PROPER('Base de datos cruda'!C287))</f>
        <v>Female</v>
      </c>
      <c r="D287" s="28">
        <v>6.42</v>
      </c>
      <c r="E287" s="28">
        <v>4.72</v>
      </c>
      <c r="F287" s="28">
        <v>4.48</v>
      </c>
      <c r="G287" s="28">
        <v>88.67</v>
      </c>
      <c r="H287" s="28" t="str">
        <f>TRIM(PROPER('Base de datos cruda'!H287))</f>
        <v>Rpg</v>
      </c>
      <c r="I287" s="28">
        <v>4.66</v>
      </c>
      <c r="J287" s="28">
        <v>9.69</v>
      </c>
      <c r="K287" s="28">
        <v>253.53</v>
      </c>
      <c r="L287" s="28">
        <f>IF('Base de datos cruda'!L287&lt;0,,'Base de datos cruda'!L287)</f>
        <v>15.24</v>
      </c>
      <c r="M287" s="28" t="str">
        <f>IF(TRIM(PROPER('Base de datos cruda'!M287))="High","Alto",IF(TRIM(PROPER('Base de datos cruda'!M287))="Medium","Medio","Bajo"))</f>
        <v>Bajo</v>
      </c>
      <c r="N287" s="29">
        <v>41.4</v>
      </c>
      <c r="O287" s="32">
        <f t="shared" si="1"/>
        <v>41.4</v>
      </c>
      <c r="P287" s="33">
        <f t="shared" si="2"/>
        <v>16.11</v>
      </c>
      <c r="Q287" s="34">
        <f t="shared" si="3"/>
        <v>0.7352024922</v>
      </c>
      <c r="R287" s="35" t="str">
        <f t="shared" si="4"/>
        <v>Bajo</v>
      </c>
      <c r="S287" s="35" t="str">
        <f>IF(O287="","",IF(O287&gt;AVERAGE('Base de datos limpia'!$O$2:$O$8001),"Alto","Normal"))
</f>
        <v>Normal</v>
      </c>
      <c r="T287" s="35" t="str">
        <f t="shared" si="5"/>
        <v>Gamer moderado</v>
      </c>
      <c r="U287" s="35"/>
    </row>
    <row r="288">
      <c r="A288" s="28">
        <v>287.0</v>
      </c>
      <c r="B288" s="28">
        <v>22.0</v>
      </c>
      <c r="C288" s="28" t="str">
        <f>TRIM(PROPER('Base de datos cruda'!C288))</f>
        <v>Female</v>
      </c>
      <c r="D288" s="28">
        <v>4.24</v>
      </c>
      <c r="E288" s="28">
        <v>5.42</v>
      </c>
      <c r="F288" s="28">
        <v>4.84</v>
      </c>
      <c r="G288" s="28">
        <v>88.31</v>
      </c>
      <c r="H288" s="28" t="str">
        <f>TRIM(PROPER('Base de datos cruda'!H288))</f>
        <v>Fps</v>
      </c>
      <c r="I288" s="28">
        <v>0.71</v>
      </c>
      <c r="J288" s="28">
        <v>8.72</v>
      </c>
      <c r="K288" s="28">
        <v>276.2</v>
      </c>
      <c r="L288" s="28">
        <f>IF('Base de datos cruda'!L288&lt;0,,'Base de datos cruda'!L288)</f>
        <v>9.13</v>
      </c>
      <c r="M288" s="28" t="str">
        <f>IF(TRIM(PROPER('Base de datos cruda'!M288))="High","Alto",IF(TRIM(PROPER('Base de datos cruda'!M288))="Medium","Medio","Bajo"))</f>
        <v>Medio</v>
      </c>
      <c r="N288" s="29">
        <v>59.88</v>
      </c>
      <c r="O288" s="32">
        <f t="shared" si="1"/>
        <v>59.88</v>
      </c>
      <c r="P288" s="33">
        <f t="shared" si="2"/>
        <v>12.96</v>
      </c>
      <c r="Q288" s="34">
        <f t="shared" si="3"/>
        <v>1.278301887</v>
      </c>
      <c r="R288" s="35" t="str">
        <f t="shared" si="4"/>
        <v>Medio</v>
      </c>
      <c r="S288" s="35" t="str">
        <f>IF(O288="","",IF(O288&gt;AVERAGE('Base de datos limpia'!$O$2:$O$8001),"Alto","Normal"))
</f>
        <v>Normal</v>
      </c>
      <c r="T288" s="35" t="str">
        <f t="shared" si="5"/>
        <v>Gamer moderado</v>
      </c>
      <c r="U288" s="35"/>
    </row>
    <row r="289">
      <c r="A289" s="28">
        <v>288.0</v>
      </c>
      <c r="B289" s="28">
        <v>16.0</v>
      </c>
      <c r="C289" s="28" t="str">
        <f>TRIM(PROPER('Base de datos cruda'!C289))</f>
        <v>Male</v>
      </c>
      <c r="D289" s="28">
        <v>5.48</v>
      </c>
      <c r="E289" s="28">
        <v>2.51</v>
      </c>
      <c r="F289" s="28">
        <v>8.91</v>
      </c>
      <c r="G289" s="28">
        <v>83.89</v>
      </c>
      <c r="H289" s="28" t="str">
        <f>TRIM(PROPER('Base de datos cruda'!H289))</f>
        <v>Casual</v>
      </c>
      <c r="I289" s="28">
        <v>2.73</v>
      </c>
      <c r="J289" s="28">
        <v>8.33</v>
      </c>
      <c r="K289" s="28">
        <v>233.43</v>
      </c>
      <c r="L289" s="28">
        <f>IF('Base de datos cruda'!L289&lt;0,,'Base de datos cruda'!L289)</f>
        <v>13.36</v>
      </c>
      <c r="M289" s="28" t="str">
        <f>IF(TRIM(PROPER('Base de datos cruda'!M289))="High","Alto",IF(TRIM(PROPER('Base de datos cruda'!M289))="Medium","Medio","Bajo"))</f>
        <v>Bajo</v>
      </c>
      <c r="N289" s="29">
        <v>51.12</v>
      </c>
      <c r="O289" s="32">
        <f t="shared" si="1"/>
        <v>51.12</v>
      </c>
      <c r="P289" s="33">
        <f t="shared" si="2"/>
        <v>13.81</v>
      </c>
      <c r="Q289" s="34">
        <f t="shared" si="3"/>
        <v>0.4580291971</v>
      </c>
      <c r="R289" s="35" t="str">
        <f t="shared" si="4"/>
        <v>Medio</v>
      </c>
      <c r="S289" s="35" t="str">
        <f>IF(O289="","",IF(O289&gt;AVERAGE('Base de datos limpia'!$O$2:$O$8001),"Alto","Normal"))
</f>
        <v>Normal</v>
      </c>
      <c r="T289" s="35" t="str">
        <f t="shared" si="5"/>
        <v>Gamer casual</v>
      </c>
      <c r="U289" s="35"/>
    </row>
    <row r="290">
      <c r="A290" s="28">
        <v>289.0</v>
      </c>
      <c r="B290" s="28">
        <v>18.0</v>
      </c>
      <c r="C290" s="28" t="str">
        <f>TRIM(PROPER('Base de datos cruda'!C290))</f>
        <v>Male</v>
      </c>
      <c r="D290" s="28">
        <v>4.98</v>
      </c>
      <c r="E290" s="28">
        <v>5.07</v>
      </c>
      <c r="F290" s="28">
        <v>6.47</v>
      </c>
      <c r="G290" s="28">
        <v>84.57</v>
      </c>
      <c r="H290" s="28" t="str">
        <f>TRIM(PROPER('Base de datos cruda'!H290))</f>
        <v>Rpg</v>
      </c>
      <c r="I290" s="28">
        <v>0.13</v>
      </c>
      <c r="J290" s="28">
        <v>6.73</v>
      </c>
      <c r="K290" s="28">
        <v>259.07</v>
      </c>
      <c r="L290" s="28">
        <f>IF('Base de datos cruda'!L290&lt;0,,'Base de datos cruda'!L290)</f>
        <v>9.24</v>
      </c>
      <c r="M290" s="28" t="str">
        <f>IF(TRIM(PROPER('Base de datos cruda'!M290))="High","Alto",IF(TRIM(PROPER('Base de datos cruda'!M290))="Medium","Medio","Bajo"))</f>
        <v>Medio</v>
      </c>
      <c r="N290" s="29">
        <v>53.01</v>
      </c>
      <c r="O290" s="32">
        <f t="shared" si="1"/>
        <v>53.01</v>
      </c>
      <c r="P290" s="33">
        <f t="shared" si="2"/>
        <v>11.71</v>
      </c>
      <c r="Q290" s="34">
        <f t="shared" si="3"/>
        <v>1.018072289</v>
      </c>
      <c r="R290" s="35" t="str">
        <f t="shared" si="4"/>
        <v>Medio</v>
      </c>
      <c r="S290" s="35" t="str">
        <f>IF(O290="","",IF(O290&gt;AVERAGE('Base de datos limpia'!$O$2:$O$8001),"Alto","Normal"))
</f>
        <v>Normal</v>
      </c>
      <c r="T290" s="35" t="str">
        <f t="shared" si="5"/>
        <v>Gamer moderado</v>
      </c>
      <c r="U290" s="35"/>
    </row>
    <row r="291">
      <c r="A291" s="28">
        <v>290.0</v>
      </c>
      <c r="B291" s="28">
        <v>17.0</v>
      </c>
      <c r="C291" s="28" t="str">
        <f>TRIM(PROPER('Base de datos cruda'!C291))</f>
        <v>Female</v>
      </c>
      <c r="D291" s="28">
        <v>1.22</v>
      </c>
      <c r="E291" s="28">
        <v>5.6</v>
      </c>
      <c r="F291" s="28">
        <v>4.06</v>
      </c>
      <c r="G291" s="28">
        <v>84.15</v>
      </c>
      <c r="H291" s="28" t="str">
        <f>TRIM(PROPER('Base de datos cruda'!H291))</f>
        <v>Casual</v>
      </c>
      <c r="I291" s="28">
        <v>0.99</v>
      </c>
      <c r="J291" s="28">
        <v>3.83</v>
      </c>
      <c r="K291" s="28">
        <v>299.16</v>
      </c>
      <c r="L291" s="28">
        <f>IF('Base de datos cruda'!L291&lt;0,,'Base de datos cruda'!L291)</f>
        <v>4.73</v>
      </c>
      <c r="M291" s="28" t="str">
        <f>IF(TRIM(PROPER('Base de datos cruda'!M291))="High","Alto",IF(TRIM(PROPER('Base de datos cruda'!M291))="Medium","Medio","Bajo"))</f>
        <v>Medio</v>
      </c>
      <c r="N291" s="29">
        <v>75.61</v>
      </c>
      <c r="O291" s="32">
        <f t="shared" si="1"/>
        <v>75.61</v>
      </c>
      <c r="P291" s="33">
        <f t="shared" si="2"/>
        <v>5.05</v>
      </c>
      <c r="Q291" s="34">
        <f t="shared" si="3"/>
        <v>4.590163934</v>
      </c>
      <c r="R291" s="35" t="str">
        <f t="shared" si="4"/>
        <v>Alto</v>
      </c>
      <c r="S291" s="35" t="str">
        <f>IF(O291="","",IF(O291&gt;AVERAGE('Base de datos limpia'!$O$2:$O$8001),"Alto","Normal"))
</f>
        <v>Alto</v>
      </c>
      <c r="T291" s="35" t="str">
        <f t="shared" si="5"/>
        <v>Gamer moderado</v>
      </c>
      <c r="U291" s="35"/>
    </row>
    <row r="292">
      <c r="A292" s="28">
        <v>291.0</v>
      </c>
      <c r="B292" s="28">
        <v>24.0</v>
      </c>
      <c r="C292" s="28" t="str">
        <f>TRIM(PROPER('Base de datos cruda'!C292))</f>
        <v>Female</v>
      </c>
      <c r="D292" s="28">
        <v>6.76</v>
      </c>
      <c r="E292" s="28">
        <v>5.79</v>
      </c>
      <c r="F292" s="28">
        <v>8.78</v>
      </c>
      <c r="G292" s="28">
        <v>74.4</v>
      </c>
      <c r="H292" s="28" t="str">
        <f>TRIM(PROPER('Base de datos cruda'!H292))</f>
        <v>Casual</v>
      </c>
      <c r="I292" s="28">
        <v>1.41</v>
      </c>
      <c r="J292" s="28">
        <v>11.17</v>
      </c>
      <c r="K292" s="28">
        <v>242.16</v>
      </c>
      <c r="L292" s="28">
        <f>IF('Base de datos cruda'!L292&lt;0,,'Base de datos cruda'!L292)</f>
        <v>13.11</v>
      </c>
      <c r="M292" s="28" t="str">
        <f>IF(TRIM(PROPER('Base de datos cruda'!M292))="High","Alto",IF(TRIM(PROPER('Base de datos cruda'!M292))="Medium","Medio","Bajo"))</f>
        <v>Bajo</v>
      </c>
      <c r="N292" s="29">
        <v>59.18</v>
      </c>
      <c r="O292" s="32">
        <f t="shared" si="1"/>
        <v>59.18</v>
      </c>
      <c r="P292" s="33">
        <f t="shared" si="2"/>
        <v>17.93</v>
      </c>
      <c r="Q292" s="34">
        <f t="shared" si="3"/>
        <v>0.8565088757</v>
      </c>
      <c r="R292" s="35" t="str">
        <f t="shared" si="4"/>
        <v>Medio</v>
      </c>
      <c r="S292" s="35" t="str">
        <f>IF(O292="","",IF(O292&gt;AVERAGE('Base de datos limpia'!$O$2:$O$8001),"Alto","Normal"))
</f>
        <v>Normal</v>
      </c>
      <c r="T292" s="35" t="str">
        <f t="shared" si="5"/>
        <v>Gamer moderado</v>
      </c>
      <c r="U292" s="35"/>
    </row>
    <row r="293">
      <c r="A293" s="28">
        <v>292.0</v>
      </c>
      <c r="B293" s="28">
        <v>21.0</v>
      </c>
      <c r="C293" s="28" t="str">
        <f>TRIM(PROPER('Base de datos cruda'!C293))</f>
        <v>Male</v>
      </c>
      <c r="D293" s="28">
        <v>1.57</v>
      </c>
      <c r="E293" s="28">
        <v>8.38</v>
      </c>
      <c r="F293" s="28">
        <v>6.49</v>
      </c>
      <c r="G293" s="28">
        <v>97.5</v>
      </c>
      <c r="H293" s="28" t="str">
        <f>TRIM(PROPER('Base de datos cruda'!H293))</f>
        <v>Fps</v>
      </c>
      <c r="I293" s="28">
        <v>2.36</v>
      </c>
      <c r="J293" s="28">
        <v>6.42</v>
      </c>
      <c r="K293" s="28">
        <v>295.59</v>
      </c>
      <c r="L293" s="28">
        <f>IF('Base de datos cruda'!L293&lt;0,,'Base de datos cruda'!L293)</f>
        <v>7.98</v>
      </c>
      <c r="M293" s="28" t="str">
        <f>IF(TRIM(PROPER('Base de datos cruda'!M293))="High","Alto",IF(TRIM(PROPER('Base de datos cruda'!M293))="Medium","Medio","Bajo"))</f>
        <v>Medio</v>
      </c>
      <c r="N293" s="29">
        <v>100.0</v>
      </c>
      <c r="O293" s="32">
        <f t="shared" si="1"/>
        <v>100</v>
      </c>
      <c r="P293" s="33">
        <f t="shared" si="2"/>
        <v>7.99</v>
      </c>
      <c r="Q293" s="34">
        <f t="shared" si="3"/>
        <v>5.337579618</v>
      </c>
      <c r="R293" s="35" t="str">
        <f t="shared" si="4"/>
        <v>Alto</v>
      </c>
      <c r="S293" s="35" t="str">
        <f>IF(O293="","",IF(O293&gt;AVERAGE('Base de datos limpia'!$O$2:$O$8001),"Alto","Normal"))
</f>
        <v>Alto</v>
      </c>
      <c r="T293" s="35" t="str">
        <f t="shared" si="5"/>
        <v>Gamer intensivo</v>
      </c>
      <c r="U293" s="35"/>
    </row>
    <row r="294">
      <c r="A294" s="28">
        <v>293.0</v>
      </c>
      <c r="B294" s="28">
        <v>18.0</v>
      </c>
      <c r="C294" s="28" t="str">
        <f>TRIM(PROPER('Base de datos cruda'!C294))</f>
        <v>Male</v>
      </c>
      <c r="D294" s="28">
        <v>7.46</v>
      </c>
      <c r="E294" s="28">
        <v>5.66</v>
      </c>
      <c r="F294" s="28">
        <v>8.18</v>
      </c>
      <c r="G294" s="28">
        <v>79.17</v>
      </c>
      <c r="H294" s="28" t="str">
        <f>TRIM(PROPER('Base de datos cruda'!H294))</f>
        <v>Fps</v>
      </c>
      <c r="I294" s="28">
        <v>4.1</v>
      </c>
      <c r="J294" s="28">
        <v>12.72</v>
      </c>
      <c r="K294" s="28">
        <v>236.39</v>
      </c>
      <c r="L294" s="28">
        <f>IF('Base de datos cruda'!L294&lt;0,,'Base de datos cruda'!L294)</f>
        <v>17.95</v>
      </c>
      <c r="M294" s="28" t="str">
        <f>IF(TRIM(PROPER('Base de datos cruda'!M294))="High","Alto",IF(TRIM(PROPER('Base de datos cruda'!M294))="Medium","Medio","Bajo"))</f>
        <v>Bajo</v>
      </c>
      <c r="N294" s="29">
        <v>45.22</v>
      </c>
      <c r="O294" s="32">
        <f t="shared" si="1"/>
        <v>45.22</v>
      </c>
      <c r="P294" s="33">
        <f t="shared" si="2"/>
        <v>20.18</v>
      </c>
      <c r="Q294" s="34">
        <f t="shared" si="3"/>
        <v>0.7587131367</v>
      </c>
      <c r="R294" s="35" t="str">
        <f t="shared" si="4"/>
        <v>Bajo</v>
      </c>
      <c r="S294" s="35" t="str">
        <f>IF(O294="","",IF(O294&gt;AVERAGE('Base de datos limpia'!$O$2:$O$8001),"Alto","Normal"))
</f>
        <v>Normal</v>
      </c>
      <c r="T294" s="35" t="str">
        <f t="shared" si="5"/>
        <v>Gamer moderado</v>
      </c>
      <c r="U294" s="35"/>
    </row>
    <row r="295">
      <c r="A295" s="28">
        <v>294.0</v>
      </c>
      <c r="B295" s="28">
        <v>23.0</v>
      </c>
      <c r="C295" s="28" t="str">
        <f>TRIM(PROPER('Base de datos cruda'!C295))</f>
        <v>Male</v>
      </c>
      <c r="D295" s="28">
        <v>2.0</v>
      </c>
      <c r="E295" s="28">
        <v>3.08</v>
      </c>
      <c r="F295" s="28">
        <v>6.74</v>
      </c>
      <c r="G295" s="28">
        <v>60.81</v>
      </c>
      <c r="H295" s="28" t="str">
        <f>TRIM(PROPER('Base de datos cruda'!H295))</f>
        <v>Casual</v>
      </c>
      <c r="I295" s="28">
        <v>2.33</v>
      </c>
      <c r="J295" s="28">
        <v>3.09</v>
      </c>
      <c r="K295" s="28">
        <v>291.79</v>
      </c>
      <c r="L295" s="28">
        <f>IF('Base de datos cruda'!L295&lt;0,,'Base de datos cruda'!L295)</f>
        <v>4.52</v>
      </c>
      <c r="M295" s="28" t="str">
        <f>IF(TRIM(PROPER('Base de datos cruda'!M295))="High","Alto",IF(TRIM(PROPER('Base de datos cruda'!M295))="Medium","Medio","Bajo"))</f>
        <v>Medio</v>
      </c>
      <c r="N295" s="29">
        <v>62.82</v>
      </c>
      <c r="O295" s="32">
        <f t="shared" si="1"/>
        <v>62.82</v>
      </c>
      <c r="P295" s="33">
        <f t="shared" si="2"/>
        <v>5.09</v>
      </c>
      <c r="Q295" s="34">
        <f t="shared" si="3"/>
        <v>1.54</v>
      </c>
      <c r="R295" s="35" t="str">
        <f t="shared" si="4"/>
        <v>Medio</v>
      </c>
      <c r="S295" s="35" t="str">
        <f>IF(O295="","",IF(O295&gt;AVERAGE('Base de datos limpia'!$O$2:$O$8001),"Alto","Normal"))
</f>
        <v>Normal</v>
      </c>
      <c r="T295" s="35" t="str">
        <f t="shared" si="5"/>
        <v>Gamer moderado</v>
      </c>
      <c r="U295" s="35"/>
    </row>
    <row r="296">
      <c r="A296" s="28">
        <v>295.0</v>
      </c>
      <c r="B296" s="28">
        <v>23.0</v>
      </c>
      <c r="C296" s="28" t="str">
        <f>TRIM(PROPER('Base de datos cruda'!C296))</f>
        <v>Female</v>
      </c>
      <c r="D296" s="28">
        <v>5.87</v>
      </c>
      <c r="E296" s="28">
        <v>6.97</v>
      </c>
      <c r="F296" s="28">
        <v>4.51</v>
      </c>
      <c r="G296" s="28">
        <v>73.93</v>
      </c>
      <c r="H296" s="28" t="str">
        <f>TRIM(PROPER('Base de datos cruda'!H296))</f>
        <v>Rpg</v>
      </c>
      <c r="I296" s="28">
        <v>2.81</v>
      </c>
      <c r="J296" s="28">
        <v>9.3</v>
      </c>
      <c r="K296" s="28">
        <v>266.54</v>
      </c>
      <c r="L296" s="28">
        <f>IF('Base de datos cruda'!L296&lt;0,,'Base de datos cruda'!L296)</f>
        <v>14.24</v>
      </c>
      <c r="M296" s="28" t="str">
        <f>IF(TRIM(PROPER('Base de datos cruda'!M296))="High","Alto",IF(TRIM(PROPER('Base de datos cruda'!M296))="Medium","Medio","Bajo"))</f>
        <v>Bajo</v>
      </c>
      <c r="N296" s="29">
        <v>51.23</v>
      </c>
      <c r="O296" s="32">
        <f t="shared" si="1"/>
        <v>51.23</v>
      </c>
      <c r="P296" s="33">
        <f t="shared" si="2"/>
        <v>15.17</v>
      </c>
      <c r="Q296" s="34">
        <f t="shared" si="3"/>
        <v>1.187393526</v>
      </c>
      <c r="R296" s="35" t="str">
        <f t="shared" si="4"/>
        <v>Medio</v>
      </c>
      <c r="S296" s="35" t="str">
        <f>IF(O296="","",IF(O296&gt;AVERAGE('Base de datos limpia'!$O$2:$O$8001),"Alto","Normal"))
</f>
        <v>Normal</v>
      </c>
      <c r="T296" s="35" t="str">
        <f t="shared" si="5"/>
        <v>Gamer intensivo</v>
      </c>
      <c r="U296" s="35"/>
    </row>
    <row r="297">
      <c r="A297" s="28">
        <v>296.0</v>
      </c>
      <c r="B297" s="28">
        <v>17.0</v>
      </c>
      <c r="C297" s="28" t="str">
        <f>TRIM(PROPER('Base de datos cruda'!C297))</f>
        <v>Other</v>
      </c>
      <c r="D297" s="28">
        <v>2.28</v>
      </c>
      <c r="E297" s="28">
        <v>8.18</v>
      </c>
      <c r="F297" s="28">
        <v>7.08</v>
      </c>
      <c r="G297" s="28">
        <v>65.21</v>
      </c>
      <c r="H297" s="28" t="str">
        <f>TRIM(PROPER('Base de datos cruda'!H297))</f>
        <v>Fps</v>
      </c>
      <c r="I297" s="28">
        <v>4.62</v>
      </c>
      <c r="J297" s="28">
        <v>4.65</v>
      </c>
      <c r="K297" s="28">
        <v>309.14</v>
      </c>
      <c r="L297" s="28">
        <f>IF('Base de datos cruda'!L297&lt;0,,'Base de datos cruda'!L297)</f>
        <v>5.51</v>
      </c>
      <c r="M297" s="28" t="str">
        <f>IF(TRIM(PROPER('Base de datos cruda'!M297))="High","Alto",IF(TRIM(PROPER('Base de datos cruda'!M297))="Medium","Medio","Bajo"))</f>
        <v>Medio</v>
      </c>
      <c r="N297" s="29">
        <v>83.47</v>
      </c>
      <c r="O297" s="32">
        <f t="shared" si="1"/>
        <v>83.47</v>
      </c>
      <c r="P297" s="33">
        <f t="shared" si="2"/>
        <v>6.93</v>
      </c>
      <c r="Q297" s="34">
        <f t="shared" si="3"/>
        <v>3.587719298</v>
      </c>
      <c r="R297" s="35" t="str">
        <f t="shared" si="4"/>
        <v>Alto</v>
      </c>
      <c r="S297" s="35" t="str">
        <f>IF(O297="","",IF(O297&gt;AVERAGE('Base de datos limpia'!$O$2:$O$8001),"Alto","Normal"))
</f>
        <v>Alto</v>
      </c>
      <c r="T297" s="35" t="str">
        <f t="shared" si="5"/>
        <v>Gamer intensivo</v>
      </c>
      <c r="U297" s="35"/>
    </row>
    <row r="298">
      <c r="A298" s="28">
        <v>297.0</v>
      </c>
      <c r="B298" s="28">
        <v>21.0</v>
      </c>
      <c r="C298" s="28" t="str">
        <f>TRIM(PROPER('Base de datos cruda'!C298))</f>
        <v>Male</v>
      </c>
      <c r="D298" s="28">
        <v>2.54</v>
      </c>
      <c r="E298" s="28">
        <v>3.87</v>
      </c>
      <c r="F298" s="28">
        <v>8.99</v>
      </c>
      <c r="G298" s="28">
        <v>74.54</v>
      </c>
      <c r="H298" s="28" t="str">
        <f>TRIM(PROPER('Base de datos cruda'!H298))</f>
        <v>Casual</v>
      </c>
      <c r="I298" s="28">
        <v>3.78</v>
      </c>
      <c r="J298" s="28">
        <v>6.96</v>
      </c>
      <c r="K298" s="28">
        <v>275.05</v>
      </c>
      <c r="L298" s="28">
        <f>IF('Base de datos cruda'!L298&lt;0,,'Base de datos cruda'!L298)</f>
        <v>7.43</v>
      </c>
      <c r="M298" s="28" t="str">
        <f>IF(TRIM(PROPER('Base de datos cruda'!M298))="High","Alto",IF(TRIM(PROPER('Base de datos cruda'!M298))="Medium","Medio","Bajo"))</f>
        <v>Medio</v>
      </c>
      <c r="N298" s="29">
        <v>66.96</v>
      </c>
      <c r="O298" s="32">
        <f t="shared" si="1"/>
        <v>66.96</v>
      </c>
      <c r="P298" s="33">
        <f t="shared" si="2"/>
        <v>9.5</v>
      </c>
      <c r="Q298" s="34">
        <f t="shared" si="3"/>
        <v>1.523622047</v>
      </c>
      <c r="R298" s="35" t="str">
        <f t="shared" si="4"/>
        <v>Medio</v>
      </c>
      <c r="S298" s="35" t="str">
        <f>IF(O298="","",IF(O298&gt;AVERAGE('Base de datos limpia'!$O$2:$O$8001),"Alto","Normal"))
</f>
        <v>Alto</v>
      </c>
      <c r="T298" s="35" t="str">
        <f t="shared" si="5"/>
        <v>Gamer moderado</v>
      </c>
      <c r="U298" s="35"/>
    </row>
    <row r="299">
      <c r="A299" s="28">
        <v>298.0</v>
      </c>
      <c r="B299" s="28">
        <v>22.0</v>
      </c>
      <c r="C299" s="28" t="str">
        <f>TRIM(PROPER('Base de datos cruda'!C299))</f>
        <v>Female</v>
      </c>
      <c r="D299" s="28">
        <v>2.48</v>
      </c>
      <c r="E299" s="28">
        <v>6.81</v>
      </c>
      <c r="F299" s="28">
        <v>4.17</v>
      </c>
      <c r="G299" s="28">
        <v>84.33</v>
      </c>
      <c r="H299" s="28" t="str">
        <f>TRIM(PROPER('Base de datos cruda'!H299))</f>
        <v>Rpg</v>
      </c>
      <c r="I299" s="28">
        <v>0.25</v>
      </c>
      <c r="J299" s="28">
        <v>4.71</v>
      </c>
      <c r="K299" s="28">
        <v>293.47</v>
      </c>
      <c r="L299" s="28">
        <f>IF('Base de datos cruda'!L299&lt;0,,'Base de datos cruda'!L299)</f>
        <v>8.66</v>
      </c>
      <c r="M299" s="28" t="str">
        <f>IF(TRIM(PROPER('Base de datos cruda'!M299))="High","Alto",IF(TRIM(PROPER('Base de datos cruda'!M299))="Medium","Medio","Bajo"))</f>
        <v>Medio</v>
      </c>
      <c r="N299" s="29">
        <v>77.07</v>
      </c>
      <c r="O299" s="32">
        <f t="shared" si="1"/>
        <v>77.07</v>
      </c>
      <c r="P299" s="33">
        <f t="shared" si="2"/>
        <v>7.19</v>
      </c>
      <c r="Q299" s="34">
        <f t="shared" si="3"/>
        <v>2.745967742</v>
      </c>
      <c r="R299" s="35" t="str">
        <f t="shared" si="4"/>
        <v>Alto</v>
      </c>
      <c r="S299" s="35" t="str">
        <f>IF(O299="","",IF(O299&gt;AVERAGE('Base de datos limpia'!$O$2:$O$8001),"Alto","Normal"))
</f>
        <v>Alto</v>
      </c>
      <c r="T299" s="35" t="str">
        <f t="shared" si="5"/>
        <v>Gamer intensivo</v>
      </c>
      <c r="U299" s="35"/>
    </row>
    <row r="300">
      <c r="A300" s="28">
        <v>299.0</v>
      </c>
      <c r="B300" s="28">
        <v>17.0</v>
      </c>
      <c r="C300" s="28" t="str">
        <f>TRIM(PROPER('Base de datos cruda'!C300))</f>
        <v>Male</v>
      </c>
      <c r="D300" s="28">
        <v>5.98</v>
      </c>
      <c r="E300" s="28">
        <v>2.32</v>
      </c>
      <c r="F300" s="28">
        <v>8.21</v>
      </c>
      <c r="G300" s="28">
        <v>60.91</v>
      </c>
      <c r="H300" s="28" t="str">
        <f>TRIM(PROPER('Base de datos cruda'!H300))</f>
        <v>Fps</v>
      </c>
      <c r="I300" s="28">
        <v>0.88</v>
      </c>
      <c r="J300" s="28">
        <v>9.81</v>
      </c>
      <c r="K300" s="28">
        <v>243.62</v>
      </c>
      <c r="L300" s="28">
        <f>IF('Base de datos cruda'!L300&lt;0,,'Base de datos cruda'!L300)</f>
        <v>15.99</v>
      </c>
      <c r="M300" s="28" t="str">
        <f>IF(TRIM(PROPER('Base de datos cruda'!M300))="High","Alto",IF(TRIM(PROPER('Base de datos cruda'!M300))="Medium","Medio","Bajo"))</f>
        <v>Bajo</v>
      </c>
      <c r="N300" s="29">
        <v>36.24</v>
      </c>
      <c r="O300" s="32">
        <f t="shared" si="1"/>
        <v>36.24</v>
      </c>
      <c r="P300" s="33">
        <f t="shared" si="2"/>
        <v>15.79</v>
      </c>
      <c r="Q300" s="34">
        <f t="shared" si="3"/>
        <v>0.3879598662</v>
      </c>
      <c r="R300" s="35" t="str">
        <f t="shared" si="4"/>
        <v>Bajo</v>
      </c>
      <c r="S300" s="35" t="str">
        <f>IF(O300="","",IF(O300&gt;AVERAGE('Base de datos limpia'!$O$2:$O$8001),"Alto","Normal"))
</f>
        <v>Normal</v>
      </c>
      <c r="T300" s="35" t="str">
        <f t="shared" si="5"/>
        <v>Gamer casual</v>
      </c>
      <c r="U300" s="35"/>
    </row>
    <row r="301">
      <c r="A301" s="28">
        <v>300.0</v>
      </c>
      <c r="B301" s="28">
        <v>17.0</v>
      </c>
      <c r="C301" s="28" t="str">
        <f>TRIM(PROPER('Base de datos cruda'!C301))</f>
        <v>Male</v>
      </c>
      <c r="D301" s="28">
        <v>4.45</v>
      </c>
      <c r="E301" s="28">
        <v>4.08</v>
      </c>
      <c r="F301" s="28">
        <v>5.18</v>
      </c>
      <c r="G301" s="28">
        <v>94.81</v>
      </c>
      <c r="H301" s="28" t="str">
        <f>TRIM(PROPER('Base de datos cruda'!H301))</f>
        <v>Rpg</v>
      </c>
      <c r="I301" s="28">
        <v>0.19</v>
      </c>
      <c r="J301" s="28">
        <v>9.01</v>
      </c>
      <c r="K301" s="28">
        <v>269.12</v>
      </c>
      <c r="L301" s="28">
        <f>IF('Base de datos cruda'!L301&lt;0,,'Base de datos cruda'!L301)</f>
        <v>12.61</v>
      </c>
      <c r="M301" s="28" t="str">
        <f>IF(TRIM(PROPER('Base de datos cruda'!M301))="High","Alto",IF(TRIM(PROPER('Base de datos cruda'!M301))="Medium","Medio","Bajo"))</f>
        <v>Medio</v>
      </c>
      <c r="N301" s="29">
        <v>56.44</v>
      </c>
      <c r="O301" s="32">
        <f t="shared" si="1"/>
        <v>56.44</v>
      </c>
      <c r="P301" s="33">
        <f t="shared" si="2"/>
        <v>13.46</v>
      </c>
      <c r="Q301" s="34">
        <f t="shared" si="3"/>
        <v>0.9168539326</v>
      </c>
      <c r="R301" s="35" t="str">
        <f t="shared" si="4"/>
        <v>Medio</v>
      </c>
      <c r="S301" s="35" t="str">
        <f>IF(O301="","",IF(O301&gt;AVERAGE('Base de datos limpia'!$O$2:$O$8001),"Alto","Normal"))
</f>
        <v>Normal</v>
      </c>
      <c r="T301" s="35" t="str">
        <f t="shared" si="5"/>
        <v>Gamer moderado</v>
      </c>
      <c r="U301" s="35"/>
    </row>
    <row r="302">
      <c r="A302" s="28">
        <v>301.0</v>
      </c>
      <c r="B302" s="28">
        <v>16.0</v>
      </c>
      <c r="C302" s="28" t="str">
        <f>TRIM(PROPER('Base de datos cruda'!C302))</f>
        <v>Male</v>
      </c>
      <c r="D302" s="28">
        <v>7.06</v>
      </c>
      <c r="E302" s="28">
        <v>9.18</v>
      </c>
      <c r="F302" s="28">
        <v>5.97</v>
      </c>
      <c r="G302" s="28">
        <v>84.41</v>
      </c>
      <c r="H302" s="28" t="str">
        <f>TRIM(PROPER('Base de datos cruda'!H302))</f>
        <v>Casual</v>
      </c>
      <c r="I302" s="28">
        <v>0.35</v>
      </c>
      <c r="J302" s="28">
        <v>11.91</v>
      </c>
      <c r="K302" s="28">
        <v>241.15</v>
      </c>
      <c r="L302" s="28">
        <f>IF('Base de datos cruda'!L302&lt;0,,'Base de datos cruda'!L302)</f>
        <v>17.05</v>
      </c>
      <c r="M302" s="28" t="str">
        <f>IF(TRIM(PROPER('Base de datos cruda'!M302))="High","Alto",IF(TRIM(PROPER('Base de datos cruda'!M302))="Medium","Medio","Bajo"))</f>
        <v>Alto</v>
      </c>
      <c r="N302" s="29">
        <v>70.8027444032739</v>
      </c>
      <c r="O302" s="32">
        <f t="shared" si="1"/>
        <v>70.8027444</v>
      </c>
      <c r="P302" s="33">
        <f t="shared" si="2"/>
        <v>18.97</v>
      </c>
      <c r="Q302" s="34">
        <f t="shared" si="3"/>
        <v>1.300283286</v>
      </c>
      <c r="R302" s="35" t="str">
        <f t="shared" si="4"/>
        <v>Alto</v>
      </c>
      <c r="S302" s="35" t="str">
        <f>IF(O302="","",IF(O302&gt;AVERAGE('Base de datos limpia'!$O$2:$O$8001),"Alto","Normal"))
</f>
        <v>Alto</v>
      </c>
      <c r="T302" s="35" t="str">
        <f t="shared" si="5"/>
        <v>Gamer intensivo</v>
      </c>
      <c r="U302" s="35"/>
    </row>
    <row r="303">
      <c r="A303" s="28">
        <v>302.0</v>
      </c>
      <c r="B303" s="28">
        <v>23.0</v>
      </c>
      <c r="C303" s="28" t="str">
        <f>TRIM(PROPER('Base de datos cruda'!C303))</f>
        <v>Female</v>
      </c>
      <c r="D303" s="28">
        <v>2.46</v>
      </c>
      <c r="E303" s="28">
        <v>9.2</v>
      </c>
      <c r="F303" s="28">
        <v>5.86</v>
      </c>
      <c r="G303" s="28">
        <v>71.81</v>
      </c>
      <c r="H303" s="28" t="str">
        <f>TRIM(PROPER('Base de datos cruda'!H303))</f>
        <v>Fps</v>
      </c>
      <c r="I303" s="28">
        <v>1.69</v>
      </c>
      <c r="J303" s="28">
        <v>4.81</v>
      </c>
      <c r="K303" s="28">
        <v>277.69</v>
      </c>
      <c r="L303" s="28">
        <f>IF('Base de datos cruda'!L303&lt;0,,'Base de datos cruda'!L303)</f>
        <v>5.46</v>
      </c>
      <c r="M303" s="28" t="str">
        <f>IF(TRIM(PROPER('Base de datos cruda'!M303))="High","Alto",IF(TRIM(PROPER('Base de datos cruda'!M303))="Medium","Medio","Bajo"))</f>
        <v>Alto</v>
      </c>
      <c r="N303" s="29">
        <v>94.34447456224</v>
      </c>
      <c r="O303" s="32">
        <f t="shared" si="1"/>
        <v>94.34447456</v>
      </c>
      <c r="P303" s="33">
        <f t="shared" si="2"/>
        <v>7.27</v>
      </c>
      <c r="Q303" s="34">
        <f t="shared" si="3"/>
        <v>3.739837398</v>
      </c>
      <c r="R303" s="35" t="str">
        <f t="shared" si="4"/>
        <v>Alto</v>
      </c>
      <c r="S303" s="35" t="str">
        <f>IF(O303="","",IF(O303&gt;AVERAGE('Base de datos limpia'!$O$2:$O$8001),"Alto","Normal"))
</f>
        <v>Alto</v>
      </c>
      <c r="T303" s="35" t="str">
        <f t="shared" si="5"/>
        <v>Gamer intensivo</v>
      </c>
      <c r="U303" s="35"/>
    </row>
    <row r="304">
      <c r="A304" s="28">
        <v>303.0</v>
      </c>
      <c r="B304" s="28">
        <v>16.0</v>
      </c>
      <c r="C304" s="28" t="str">
        <f>TRIM(PROPER('Base de datos cruda'!C304))</f>
        <v>Female</v>
      </c>
      <c r="D304" s="28">
        <v>5.54</v>
      </c>
      <c r="E304" s="28">
        <v>6.18</v>
      </c>
      <c r="F304" s="28">
        <v>8.49</v>
      </c>
      <c r="G304" s="28">
        <v>72.45</v>
      </c>
      <c r="H304" s="28" t="str">
        <f>TRIM(PROPER('Base de datos cruda'!H304))</f>
        <v>Fps</v>
      </c>
      <c r="I304" s="28">
        <v>3.64</v>
      </c>
      <c r="J304" s="28">
        <v>6.98</v>
      </c>
      <c r="K304" s="28">
        <v>243.78</v>
      </c>
      <c r="L304" s="28">
        <f>IF('Base de datos cruda'!L304&lt;0,,'Base de datos cruda'!L304)</f>
        <v>13.95</v>
      </c>
      <c r="M304" s="28" t="str">
        <f>IF(TRIM(PROPER('Base de datos cruda'!M304))="High","Alto",IF(TRIM(PROPER('Base de datos cruda'!M304))="Medium","Medio","Bajo"))</f>
        <v>Bajo</v>
      </c>
      <c r="N304" s="29">
        <v>62.33</v>
      </c>
      <c r="O304" s="32">
        <f t="shared" si="1"/>
        <v>62.33</v>
      </c>
      <c r="P304" s="33">
        <f t="shared" si="2"/>
        <v>12.52</v>
      </c>
      <c r="Q304" s="34">
        <f t="shared" si="3"/>
        <v>1.115523466</v>
      </c>
      <c r="R304" s="35" t="str">
        <f t="shared" si="4"/>
        <v>Medio</v>
      </c>
      <c r="S304" s="35" t="str">
        <f>IF(O304="","",IF(O304&gt;AVERAGE('Base de datos limpia'!$O$2:$O$8001),"Alto","Normal"))
</f>
        <v>Normal</v>
      </c>
      <c r="T304" s="35" t="str">
        <f t="shared" si="5"/>
        <v>Gamer intensivo</v>
      </c>
      <c r="U304" s="35"/>
    </row>
    <row r="305">
      <c r="A305" s="28">
        <v>304.0</v>
      </c>
      <c r="B305" s="28">
        <v>24.0</v>
      </c>
      <c r="C305" s="28" t="str">
        <f>TRIM(PROPER('Base de datos cruda'!C305))</f>
        <v>Female</v>
      </c>
      <c r="D305" s="28">
        <v>6.02</v>
      </c>
      <c r="E305" s="28">
        <v>7.32</v>
      </c>
      <c r="F305" s="28">
        <v>6.52</v>
      </c>
      <c r="G305" s="28">
        <v>78.63</v>
      </c>
      <c r="H305" s="28" t="str">
        <f>TRIM(PROPER('Base de datos cruda'!H305))</f>
        <v>Fps</v>
      </c>
      <c r="I305" s="28">
        <v>1.22</v>
      </c>
      <c r="J305" s="28">
        <v>8.11</v>
      </c>
      <c r="K305" s="28">
        <v>239.27</v>
      </c>
      <c r="L305" s="28">
        <f>IF('Base de datos cruda'!L305&lt;0,,'Base de datos cruda'!L305)</f>
        <v>11.26</v>
      </c>
      <c r="M305" s="28" t="str">
        <f>IF(TRIM(PROPER('Base de datos cruda'!M305))="High","Alto",IF(TRIM(PROPER('Base de datos cruda'!M305))="Medium","Medio","Bajo"))</f>
        <v>Bajo</v>
      </c>
      <c r="N305" s="29">
        <v>73.8745403047272</v>
      </c>
      <c r="O305" s="32">
        <f t="shared" si="1"/>
        <v>73.8745403</v>
      </c>
      <c r="P305" s="33">
        <f t="shared" si="2"/>
        <v>14.13</v>
      </c>
      <c r="Q305" s="34">
        <f t="shared" si="3"/>
        <v>1.215946844</v>
      </c>
      <c r="R305" s="35" t="str">
        <f t="shared" si="4"/>
        <v>Alto</v>
      </c>
      <c r="S305" s="35" t="str">
        <f>IF(O305="","",IF(O305&gt;AVERAGE('Base de datos limpia'!$O$2:$O$8001),"Alto","Normal"))
</f>
        <v>Alto</v>
      </c>
      <c r="T305" s="35" t="str">
        <f t="shared" si="5"/>
        <v>Gamer intensivo</v>
      </c>
      <c r="U305" s="35"/>
    </row>
    <row r="306">
      <c r="A306" s="28">
        <v>305.0</v>
      </c>
      <c r="B306" s="28">
        <v>21.0</v>
      </c>
      <c r="C306" s="28" t="str">
        <f>TRIM(PROPER('Base de datos cruda'!C306))</f>
        <v>Male</v>
      </c>
      <c r="D306" s="28">
        <v>1.21</v>
      </c>
      <c r="E306" s="28">
        <v>8.69</v>
      </c>
      <c r="F306" s="28">
        <v>6.24</v>
      </c>
      <c r="G306" s="28">
        <v>69.92</v>
      </c>
      <c r="H306" s="28" t="str">
        <f>TRIM(PROPER('Base de datos cruda'!H306))</f>
        <v>Casual</v>
      </c>
      <c r="I306" s="28">
        <v>1.96</v>
      </c>
      <c r="J306" s="28">
        <v>5.21</v>
      </c>
      <c r="K306" s="28">
        <v>299.97</v>
      </c>
      <c r="L306" s="28">
        <f>IF('Base de datos cruda'!L306&lt;0,,'Base de datos cruda'!L306)</f>
        <v>7.99</v>
      </c>
      <c r="M306" s="28" t="str">
        <f>IF(TRIM(PROPER('Base de datos cruda'!M306))="High","Alto",IF(TRIM(PROPER('Base de datos cruda'!M306))="Medium","Medio","Bajo"))</f>
        <v>Medio</v>
      </c>
      <c r="N306" s="29">
        <v>107.247164226961</v>
      </c>
      <c r="O306" s="33" t="str">
        <f t="shared" si="1"/>
        <v/>
      </c>
      <c r="P306" s="33">
        <f t="shared" si="2"/>
        <v>6.42</v>
      </c>
      <c r="Q306" s="34">
        <f t="shared" si="3"/>
        <v>7.181818182</v>
      </c>
      <c r="R306" s="35" t="str">
        <f t="shared" si="4"/>
        <v>Alto</v>
      </c>
      <c r="S306" s="35" t="str">
        <f>IF(O306="","",IF(O306&gt;AVERAGE('Base de datos limpia'!$O$2:$O$8001),"Alto","Normal"))
</f>
        <v/>
      </c>
      <c r="T306" s="35" t="str">
        <f t="shared" si="5"/>
        <v>Gamer intensivo</v>
      </c>
      <c r="U306" s="35"/>
    </row>
    <row r="307">
      <c r="A307" s="28">
        <v>306.0</v>
      </c>
      <c r="B307" s="28">
        <v>22.0</v>
      </c>
      <c r="C307" s="28" t="str">
        <f>TRIM(PROPER('Base de datos cruda'!C307))</f>
        <v>Male</v>
      </c>
      <c r="D307" s="28">
        <v>3.2</v>
      </c>
      <c r="E307" s="28">
        <v>9.63</v>
      </c>
      <c r="F307" s="28">
        <v>8.09</v>
      </c>
      <c r="G307" s="28">
        <v>60.17</v>
      </c>
      <c r="H307" s="28" t="str">
        <f>TRIM(PROPER('Base de datos cruda'!H307))</f>
        <v>Casual</v>
      </c>
      <c r="I307" s="28">
        <v>1.97</v>
      </c>
      <c r="J307" s="28">
        <v>4.4</v>
      </c>
      <c r="K307" s="28">
        <v>276.38</v>
      </c>
      <c r="L307" s="28">
        <f>IF('Base de datos cruda'!L307&lt;0,,'Base de datos cruda'!L307)</f>
        <v>8.42</v>
      </c>
      <c r="M307" s="28" t="str">
        <f>IF(TRIM(PROPER('Base de datos cruda'!M307))="High","Alto",IF(TRIM(PROPER('Base de datos cruda'!M307))="Medium","Medio","Bajo"))</f>
        <v>Medio</v>
      </c>
      <c r="N307" s="29">
        <v>88.0</v>
      </c>
      <c r="O307" s="32">
        <f t="shared" si="1"/>
        <v>88</v>
      </c>
      <c r="P307" s="33">
        <f t="shared" si="2"/>
        <v>7.6</v>
      </c>
      <c r="Q307" s="34">
        <f t="shared" si="3"/>
        <v>3.009375</v>
      </c>
      <c r="R307" s="35" t="str">
        <f t="shared" si="4"/>
        <v>Alto</v>
      </c>
      <c r="S307" s="35" t="str">
        <f>IF(O307="","",IF(O307&gt;AVERAGE('Base de datos limpia'!$O$2:$O$8001),"Alto","Normal"))
</f>
        <v>Alto</v>
      </c>
      <c r="T307" s="35" t="str">
        <f t="shared" si="5"/>
        <v>Gamer intensivo</v>
      </c>
      <c r="U307" s="35"/>
    </row>
    <row r="308">
      <c r="A308" s="28">
        <v>307.0</v>
      </c>
      <c r="B308" s="28">
        <v>22.0</v>
      </c>
      <c r="C308" s="28" t="str">
        <f>TRIM(PROPER('Base de datos cruda'!C308))</f>
        <v>Male</v>
      </c>
      <c r="D308" s="28">
        <v>3.86</v>
      </c>
      <c r="E308" s="28">
        <v>5.41</v>
      </c>
      <c r="F308" s="28">
        <v>4.24</v>
      </c>
      <c r="G308" s="28">
        <v>61.06</v>
      </c>
      <c r="H308" s="28" t="str">
        <f>TRIM(PROPER('Base de datos cruda'!H308))</f>
        <v>Rpg</v>
      </c>
      <c r="I308" s="28">
        <v>2.95</v>
      </c>
      <c r="J308" s="28">
        <v>5.65</v>
      </c>
      <c r="K308" s="28">
        <v>281.65</v>
      </c>
      <c r="L308" s="28">
        <f>IF('Base de datos cruda'!L308&lt;0,,'Base de datos cruda'!L308)</f>
        <v>10.98</v>
      </c>
      <c r="M308" s="28" t="str">
        <f>IF(TRIM(PROPER('Base de datos cruda'!M308))="High","Alto",IF(TRIM(PROPER('Base de datos cruda'!M308))="Medium","Medio","Bajo"))</f>
        <v>Medio</v>
      </c>
      <c r="N308" s="29">
        <v>41.01</v>
      </c>
      <c r="O308" s="32">
        <f t="shared" si="1"/>
        <v>41.01</v>
      </c>
      <c r="P308" s="33">
        <f t="shared" si="2"/>
        <v>9.51</v>
      </c>
      <c r="Q308" s="34">
        <f t="shared" si="3"/>
        <v>1.401554404</v>
      </c>
      <c r="R308" s="35" t="str">
        <f t="shared" si="4"/>
        <v>Bajo</v>
      </c>
      <c r="S308" s="35" t="str">
        <f>IF(O308="","",IF(O308&gt;AVERAGE('Base de datos limpia'!$O$2:$O$8001),"Alto","Normal"))
</f>
        <v>Normal</v>
      </c>
      <c r="T308" s="35" t="str">
        <f t="shared" si="5"/>
        <v>Gamer moderado</v>
      </c>
      <c r="U308" s="35"/>
    </row>
    <row r="309">
      <c r="A309" s="28">
        <v>308.0</v>
      </c>
      <c r="B309" s="28">
        <v>18.0</v>
      </c>
      <c r="C309" s="28" t="str">
        <f>TRIM(PROPER('Base de datos cruda'!C309))</f>
        <v>Female</v>
      </c>
      <c r="D309" s="28">
        <v>2.85</v>
      </c>
      <c r="E309" s="28">
        <v>6.05</v>
      </c>
      <c r="F309" s="28">
        <v>4.43</v>
      </c>
      <c r="G309" s="28">
        <v>74.31</v>
      </c>
      <c r="H309" s="28" t="str">
        <f>TRIM(PROPER('Base de datos cruda'!H309))</f>
        <v>Rpg</v>
      </c>
      <c r="I309" s="28">
        <v>4.46</v>
      </c>
      <c r="J309" s="28">
        <v>8.83</v>
      </c>
      <c r="K309" s="28">
        <v>288.02</v>
      </c>
      <c r="L309" s="28">
        <f>IF('Base de datos cruda'!L309&lt;0,,'Base de datos cruda'!L309)</f>
        <v>9.63</v>
      </c>
      <c r="M309" s="28" t="str">
        <f>IF(TRIM(PROPER('Base de datos cruda'!M309))="High","Alto",IF(TRIM(PROPER('Base de datos cruda'!M309))="Medium","Medio","Bajo"))</f>
        <v>Medio</v>
      </c>
      <c r="N309" s="29">
        <v>73.93</v>
      </c>
      <c r="O309" s="32">
        <f t="shared" si="1"/>
        <v>73.93</v>
      </c>
      <c r="P309" s="33">
        <f t="shared" si="2"/>
        <v>11.68</v>
      </c>
      <c r="Q309" s="34">
        <f t="shared" si="3"/>
        <v>2.122807018</v>
      </c>
      <c r="R309" s="35" t="str">
        <f t="shared" si="4"/>
        <v>Alto</v>
      </c>
      <c r="S309" s="35" t="str">
        <f>IF(O309="","",IF(O309&gt;AVERAGE('Base de datos limpia'!$O$2:$O$8001),"Alto","Normal"))
</f>
        <v>Alto</v>
      </c>
      <c r="T309" s="35" t="str">
        <f t="shared" si="5"/>
        <v>Gamer intensivo</v>
      </c>
      <c r="U309" s="35"/>
    </row>
    <row r="310">
      <c r="A310" s="28">
        <v>309.0</v>
      </c>
      <c r="B310" s="28">
        <v>17.0</v>
      </c>
      <c r="C310" s="28" t="str">
        <f>TRIM(PROPER('Base de datos cruda'!C310))</f>
        <v>Male</v>
      </c>
      <c r="D310" s="28">
        <v>2.58</v>
      </c>
      <c r="E310" s="28">
        <v>4.74</v>
      </c>
      <c r="F310" s="28">
        <v>4.11</v>
      </c>
      <c r="G310" s="28">
        <v>64.97</v>
      </c>
      <c r="H310" s="28" t="str">
        <f>TRIM(PROPER('Base de datos cruda'!H310))</f>
        <v>Fps</v>
      </c>
      <c r="I310" s="28">
        <v>4.92</v>
      </c>
      <c r="J310" s="28">
        <v>5.49</v>
      </c>
      <c r="K310" s="28">
        <v>280.33</v>
      </c>
      <c r="L310" s="28">
        <f>IF('Base de datos cruda'!L310&lt;0,,'Base de datos cruda'!L310)</f>
        <v>6.37</v>
      </c>
      <c r="M310" s="28" t="str">
        <f>IF(TRIM(PROPER('Base de datos cruda'!M310))="High","Alto",IF(TRIM(PROPER('Base de datos cruda'!M310))="Medium","Medio","Bajo"))</f>
        <v>Medio</v>
      </c>
      <c r="N310" s="29">
        <v>59.07</v>
      </c>
      <c r="O310" s="32">
        <f t="shared" si="1"/>
        <v>59.07</v>
      </c>
      <c r="P310" s="33">
        <f t="shared" si="2"/>
        <v>8.07</v>
      </c>
      <c r="Q310" s="34">
        <f t="shared" si="3"/>
        <v>1.837209302</v>
      </c>
      <c r="R310" s="35" t="str">
        <f t="shared" si="4"/>
        <v>Medio</v>
      </c>
      <c r="S310" s="35" t="str">
        <f>IF(O310="","",IF(O310&gt;AVERAGE('Base de datos limpia'!$O$2:$O$8001),"Alto","Normal"))
</f>
        <v>Normal</v>
      </c>
      <c r="T310" s="35" t="str">
        <f t="shared" si="5"/>
        <v>Gamer moderado</v>
      </c>
      <c r="U310" s="35"/>
    </row>
    <row r="311">
      <c r="A311" s="28">
        <v>310.0</v>
      </c>
      <c r="B311" s="28">
        <v>24.0</v>
      </c>
      <c r="C311" s="28" t="str">
        <f>TRIM(PROPER('Base de datos cruda'!C311))</f>
        <v>Female</v>
      </c>
      <c r="D311" s="28">
        <v>5.49</v>
      </c>
      <c r="E311" s="28">
        <v>1.65</v>
      </c>
      <c r="F311" s="28">
        <v>7.44</v>
      </c>
      <c r="G311" s="28">
        <v>60.89</v>
      </c>
      <c r="H311" s="28" t="str">
        <f>TRIM(PROPER('Base de datos cruda'!H311))</f>
        <v>Rpg</v>
      </c>
      <c r="I311" s="28">
        <v>3.02</v>
      </c>
      <c r="J311" s="28">
        <v>8.97</v>
      </c>
      <c r="K311" s="28">
        <v>250.92</v>
      </c>
      <c r="L311" s="28">
        <f>IF('Base de datos cruda'!L311&lt;0,,'Base de datos cruda'!L311)</f>
        <v>14.62</v>
      </c>
      <c r="M311" s="28" t="str">
        <f>IF(TRIM(PROPER('Base de datos cruda'!M311))="High","Alto",IF(TRIM(PROPER('Base de datos cruda'!M311))="Medium","Medio","Bajo"))</f>
        <v>Bajo</v>
      </c>
      <c r="N311" s="29">
        <v>27.82</v>
      </c>
      <c r="O311" s="32">
        <f t="shared" si="1"/>
        <v>27.82</v>
      </c>
      <c r="P311" s="33">
        <f t="shared" si="2"/>
        <v>14.46</v>
      </c>
      <c r="Q311" s="34">
        <f t="shared" si="3"/>
        <v>0.3005464481</v>
      </c>
      <c r="R311" s="35" t="str">
        <f t="shared" si="4"/>
        <v>Bajo</v>
      </c>
      <c r="S311" s="35" t="str">
        <f>IF(O311="","",IF(O311&gt;AVERAGE('Base de datos limpia'!$O$2:$O$8001),"Alto","Normal"))
</f>
        <v>Normal</v>
      </c>
      <c r="T311" s="35" t="str">
        <f t="shared" si="5"/>
        <v>Gamer casual</v>
      </c>
      <c r="U311" s="35"/>
    </row>
    <row r="312">
      <c r="A312" s="28">
        <v>311.0</v>
      </c>
      <c r="B312" s="28">
        <v>23.0</v>
      </c>
      <c r="C312" s="28" t="str">
        <f>TRIM(PROPER('Base de datos cruda'!C312))</f>
        <v>Male</v>
      </c>
      <c r="D312" s="28">
        <v>1.73</v>
      </c>
      <c r="E312" s="28">
        <v>4.81</v>
      </c>
      <c r="F312" s="28">
        <v>6.63</v>
      </c>
      <c r="G312" s="28">
        <v>94.37</v>
      </c>
      <c r="H312" s="28" t="str">
        <f>TRIM(PROPER('Base de datos cruda'!H312))</f>
        <v>Casual</v>
      </c>
      <c r="I312" s="28">
        <v>2.53</v>
      </c>
      <c r="J312" s="28">
        <v>2.79</v>
      </c>
      <c r="K312" s="28">
        <v>275.54</v>
      </c>
      <c r="L312" s="28">
        <f>IF('Base de datos cruda'!L312&lt;0,,'Base de datos cruda'!L312)</f>
        <v>1.18</v>
      </c>
      <c r="M312" s="28" t="str">
        <f>IF(TRIM(PROPER('Base de datos cruda'!M312))="High","Alto",IF(TRIM(PROPER('Base de datos cruda'!M312))="Medium","Medio","Bajo"))</f>
        <v>Medio</v>
      </c>
      <c r="N312" s="29">
        <v>82.97</v>
      </c>
      <c r="O312" s="32">
        <f t="shared" si="1"/>
        <v>82.97</v>
      </c>
      <c r="P312" s="33">
        <f t="shared" si="2"/>
        <v>4.52</v>
      </c>
      <c r="Q312" s="34">
        <f t="shared" si="3"/>
        <v>2.780346821</v>
      </c>
      <c r="R312" s="35" t="str">
        <f t="shared" si="4"/>
        <v>Alto</v>
      </c>
      <c r="S312" s="35" t="str">
        <f>IF(O312="","",IF(O312&gt;AVERAGE('Base de datos limpia'!$O$2:$O$8001),"Alto","Normal"))
</f>
        <v>Alto</v>
      </c>
      <c r="T312" s="35" t="str">
        <f t="shared" si="5"/>
        <v>Gamer moderado</v>
      </c>
      <c r="U312" s="35"/>
    </row>
    <row r="313">
      <c r="A313" s="28">
        <v>312.0</v>
      </c>
      <c r="B313" s="28">
        <v>22.0</v>
      </c>
      <c r="C313" s="28" t="str">
        <f>TRIM(PROPER('Base de datos cruda'!C313))</f>
        <v>Male</v>
      </c>
      <c r="D313" s="28">
        <v>5.68</v>
      </c>
      <c r="E313" s="28">
        <v>8.12</v>
      </c>
      <c r="F313" s="28">
        <v>8.38</v>
      </c>
      <c r="G313" s="28">
        <v>70.97</v>
      </c>
      <c r="H313" s="28" t="str">
        <f>TRIM(PROPER('Base de datos cruda'!H313))</f>
        <v>Rpg</v>
      </c>
      <c r="I313" s="28">
        <v>3.41</v>
      </c>
      <c r="J313" s="28">
        <v>9.64</v>
      </c>
      <c r="K313" s="28">
        <v>272.04</v>
      </c>
      <c r="L313" s="28">
        <f>IF('Base de datos cruda'!L313&lt;0,,'Base de datos cruda'!L313)</f>
        <v>12.16</v>
      </c>
      <c r="M313" s="28" t="str">
        <f>IF(TRIM(PROPER('Base de datos cruda'!M313))="High","Alto",IF(TRIM(PROPER('Base de datos cruda'!M313))="Medium","Medio","Bajo"))</f>
        <v>Bajo</v>
      </c>
      <c r="N313" s="29">
        <v>84.5068255801133</v>
      </c>
      <c r="O313" s="32">
        <f t="shared" si="1"/>
        <v>84.50682558</v>
      </c>
      <c r="P313" s="33">
        <f t="shared" si="2"/>
        <v>15.32</v>
      </c>
      <c r="Q313" s="34">
        <f t="shared" si="3"/>
        <v>1.429577465</v>
      </c>
      <c r="R313" s="35" t="str">
        <f t="shared" si="4"/>
        <v>Alto</v>
      </c>
      <c r="S313" s="35" t="str">
        <f>IF(O313="","",IF(O313&gt;AVERAGE('Base de datos limpia'!$O$2:$O$8001),"Alto","Normal"))
</f>
        <v>Alto</v>
      </c>
      <c r="T313" s="35" t="str">
        <f t="shared" si="5"/>
        <v>Gamer intensivo</v>
      </c>
      <c r="U313" s="35"/>
    </row>
    <row r="314">
      <c r="A314" s="28">
        <v>313.0</v>
      </c>
      <c r="B314" s="28">
        <v>24.0</v>
      </c>
      <c r="C314" s="28" t="str">
        <f>TRIM(PROPER('Base de datos cruda'!C314))</f>
        <v>Male</v>
      </c>
      <c r="D314" s="28">
        <v>7.48</v>
      </c>
      <c r="E314" s="28">
        <v>8.24</v>
      </c>
      <c r="F314" s="28">
        <v>6.49</v>
      </c>
      <c r="G314" s="28">
        <v>80.12</v>
      </c>
      <c r="H314" s="28" t="str">
        <f>TRIM(PROPER('Base de datos cruda'!H314))</f>
        <v>Casual</v>
      </c>
      <c r="I314" s="28">
        <v>3.34</v>
      </c>
      <c r="J314" s="28">
        <v>10.11</v>
      </c>
      <c r="K314" s="28">
        <v>230.42</v>
      </c>
      <c r="L314" s="28">
        <f>IF('Base de datos cruda'!L314&lt;0,,'Base de datos cruda'!L314)</f>
        <v>15.89</v>
      </c>
      <c r="M314" s="28" t="str">
        <f>IF(TRIM(PROPER('Base de datos cruda'!M314))="High","Alto",IF(TRIM(PROPER('Base de datos cruda'!M314))="Medium","Medio","Bajo"))</f>
        <v>Bajo</v>
      </c>
      <c r="N314" s="29">
        <v>68.619063117143</v>
      </c>
      <c r="O314" s="32">
        <f t="shared" si="1"/>
        <v>68.61906312</v>
      </c>
      <c r="P314" s="33">
        <f t="shared" si="2"/>
        <v>17.59</v>
      </c>
      <c r="Q314" s="34">
        <f t="shared" si="3"/>
        <v>1.101604278</v>
      </c>
      <c r="R314" s="35" t="str">
        <f t="shared" si="4"/>
        <v>Medio</v>
      </c>
      <c r="S314" s="35" t="str">
        <f>IF(O314="","",IF(O314&gt;AVERAGE('Base de datos limpia'!$O$2:$O$8001),"Alto","Normal"))
</f>
        <v>Alto</v>
      </c>
      <c r="T314" s="35" t="str">
        <f t="shared" si="5"/>
        <v>Gamer intensivo</v>
      </c>
      <c r="U314" s="35"/>
    </row>
    <row r="315">
      <c r="A315" s="28">
        <v>314.0</v>
      </c>
      <c r="B315" s="28">
        <v>19.0</v>
      </c>
      <c r="C315" s="28" t="str">
        <f>TRIM(PROPER('Base de datos cruda'!C315))</f>
        <v>Male</v>
      </c>
      <c r="D315" s="28">
        <v>4.52</v>
      </c>
      <c r="E315" s="28">
        <v>9.03</v>
      </c>
      <c r="F315" s="28">
        <v>5.11</v>
      </c>
      <c r="G315" s="28">
        <v>67.18</v>
      </c>
      <c r="H315" s="28" t="str">
        <f>TRIM(PROPER('Base de datos cruda'!H315))</f>
        <v>Casual</v>
      </c>
      <c r="I315" s="28">
        <v>2.62</v>
      </c>
      <c r="J315" s="28">
        <v>8.17</v>
      </c>
      <c r="K315" s="28">
        <v>275.69</v>
      </c>
      <c r="L315" s="28">
        <f>IF('Base de datos cruda'!L315&lt;0,,'Base de datos cruda'!L315)</f>
        <v>8.1</v>
      </c>
      <c r="M315" s="28" t="str">
        <f>IF(TRIM(PROPER('Base de datos cruda'!M315))="High","Alto",IF(TRIM(PROPER('Base de datos cruda'!M315))="Medium","Medio","Bajo"))</f>
        <v>Alto</v>
      </c>
      <c r="N315" s="29">
        <v>73.02</v>
      </c>
      <c r="O315" s="32">
        <f t="shared" si="1"/>
        <v>73.02</v>
      </c>
      <c r="P315" s="33">
        <f t="shared" si="2"/>
        <v>12.69</v>
      </c>
      <c r="Q315" s="34">
        <f t="shared" si="3"/>
        <v>1.997787611</v>
      </c>
      <c r="R315" s="35" t="str">
        <f t="shared" si="4"/>
        <v>Alto</v>
      </c>
      <c r="S315" s="35" t="str">
        <f>IF(O315="","",IF(O315&gt;AVERAGE('Base de datos limpia'!$O$2:$O$8001),"Alto","Normal"))
</f>
        <v>Alto</v>
      </c>
      <c r="T315" s="35" t="str">
        <f t="shared" si="5"/>
        <v>Gamer intensivo</v>
      </c>
      <c r="U315" s="35"/>
    </row>
    <row r="316">
      <c r="A316" s="28">
        <v>315.0</v>
      </c>
      <c r="B316" s="28">
        <v>19.0</v>
      </c>
      <c r="C316" s="28" t="str">
        <f>TRIM(PROPER('Base de datos cruda'!C316))</f>
        <v>Male</v>
      </c>
      <c r="D316" s="28">
        <v>4.89</v>
      </c>
      <c r="E316" s="28">
        <v>1.46</v>
      </c>
      <c r="F316" s="28">
        <v>8.03</v>
      </c>
      <c r="G316" s="28">
        <v>61.87</v>
      </c>
      <c r="H316" s="28" t="str">
        <f>TRIM(PROPER('Base de datos cruda'!H316))</f>
        <v>Fps</v>
      </c>
      <c r="I316" s="28">
        <v>3.68</v>
      </c>
      <c r="J316" s="28">
        <v>8.52</v>
      </c>
      <c r="K316" s="28">
        <v>269.25</v>
      </c>
      <c r="L316" s="28">
        <f>IF('Base de datos cruda'!L316&lt;0,,'Base de datos cruda'!L316)</f>
        <v>12.87</v>
      </c>
      <c r="M316" s="28" t="str">
        <f>IF(TRIM(PROPER('Base de datos cruda'!M316))="High","Alto",IF(TRIM(PROPER('Base de datos cruda'!M316))="Medium","Medio","Bajo"))</f>
        <v>Medio</v>
      </c>
      <c r="N316" s="29">
        <v>32.07</v>
      </c>
      <c r="O316" s="32">
        <f t="shared" si="1"/>
        <v>32.07</v>
      </c>
      <c r="P316" s="33">
        <f t="shared" si="2"/>
        <v>13.41</v>
      </c>
      <c r="Q316" s="34">
        <f t="shared" si="3"/>
        <v>0.2985685072</v>
      </c>
      <c r="R316" s="35" t="str">
        <f t="shared" si="4"/>
        <v>Bajo</v>
      </c>
      <c r="S316" s="35" t="str">
        <f>IF(O316="","",IF(O316&gt;AVERAGE('Base de datos limpia'!$O$2:$O$8001),"Alto","Normal"))
</f>
        <v>Normal</v>
      </c>
      <c r="T316" s="35" t="str">
        <f t="shared" si="5"/>
        <v>Gamer casual</v>
      </c>
      <c r="U316" s="35"/>
    </row>
    <row r="317">
      <c r="A317" s="28">
        <v>316.0</v>
      </c>
      <c r="B317" s="28">
        <v>16.0</v>
      </c>
      <c r="C317" s="28" t="str">
        <f>TRIM(PROPER('Base de datos cruda'!C317))</f>
        <v>Male</v>
      </c>
      <c r="D317" s="28">
        <v>0.55</v>
      </c>
      <c r="E317" s="28">
        <v>5.74</v>
      </c>
      <c r="F317" s="28">
        <v>5.47</v>
      </c>
      <c r="G317" s="28">
        <v>89.79</v>
      </c>
      <c r="H317" s="28" t="str">
        <f>TRIM(PROPER('Base de datos cruda'!H317))</f>
        <v>Casual</v>
      </c>
      <c r="I317" s="28">
        <v>2.46</v>
      </c>
      <c r="J317" s="28">
        <v>6.39</v>
      </c>
      <c r="K317" s="28">
        <v>313.04</v>
      </c>
      <c r="L317" s="28">
        <f>IF('Base de datos cruda'!L317&lt;0,,'Base de datos cruda'!L317)</f>
        <v>6.55</v>
      </c>
      <c r="M317" s="28" t="str">
        <f>IF(TRIM(PROPER('Base de datos cruda'!M317))="High","Alto",IF(TRIM(PROPER('Base de datos cruda'!M317))="Medium","Medio","Bajo"))</f>
        <v>Medio</v>
      </c>
      <c r="N317" s="29">
        <v>84.89</v>
      </c>
      <c r="O317" s="32">
        <f t="shared" si="1"/>
        <v>84.89</v>
      </c>
      <c r="P317" s="33">
        <f t="shared" si="2"/>
        <v>6.94</v>
      </c>
      <c r="Q317" s="34">
        <f t="shared" si="3"/>
        <v>10.43636364</v>
      </c>
      <c r="R317" s="35" t="str">
        <f t="shared" si="4"/>
        <v>Alto</v>
      </c>
      <c r="S317" s="35" t="str">
        <f>IF(O317="","",IF(O317&gt;AVERAGE('Base de datos limpia'!$O$2:$O$8001),"Alto","Normal"))
</f>
        <v>Alto</v>
      </c>
      <c r="T317" s="35" t="str">
        <f t="shared" si="5"/>
        <v>Gamer moderado</v>
      </c>
      <c r="U317" s="35"/>
    </row>
    <row r="318">
      <c r="A318" s="28">
        <v>317.0</v>
      </c>
      <c r="B318" s="28">
        <v>23.0</v>
      </c>
      <c r="C318" s="28" t="str">
        <f>TRIM(PROPER('Base de datos cruda'!C318))</f>
        <v>Female</v>
      </c>
      <c r="D318" s="28">
        <v>6.92</v>
      </c>
      <c r="E318" s="28">
        <v>1.97</v>
      </c>
      <c r="F318" s="28">
        <v>8.68</v>
      </c>
      <c r="G318" s="28">
        <v>65.0</v>
      </c>
      <c r="H318" s="28" t="str">
        <f>TRIM(PROPER('Base de datos cruda'!H318))</f>
        <v>Fps</v>
      </c>
      <c r="I318" s="28">
        <v>4.98</v>
      </c>
      <c r="J318" s="28">
        <v>9.26</v>
      </c>
      <c r="K318" s="28">
        <v>213.14</v>
      </c>
      <c r="L318" s="28">
        <f>IF('Base de datos cruda'!L318&lt;0,,'Base de datos cruda'!L318)</f>
        <v>11.59</v>
      </c>
      <c r="M318" s="28" t="str">
        <f>IF(TRIM(PROPER('Base de datos cruda'!M318))="High","Alto",IF(TRIM(PROPER('Base de datos cruda'!M318))="Medium","Medio","Bajo"))</f>
        <v>Bajo</v>
      </c>
      <c r="N318" s="29">
        <v>48.53101538539</v>
      </c>
      <c r="O318" s="32">
        <f t="shared" si="1"/>
        <v>48.53101539</v>
      </c>
      <c r="P318" s="33">
        <f t="shared" si="2"/>
        <v>16.18</v>
      </c>
      <c r="Q318" s="34">
        <f t="shared" si="3"/>
        <v>0.2846820809</v>
      </c>
      <c r="R318" s="35" t="str">
        <f t="shared" si="4"/>
        <v>Bajo</v>
      </c>
      <c r="S318" s="35" t="str">
        <f>IF(O318="","",IF(O318&gt;AVERAGE('Base de datos limpia'!$O$2:$O$8001),"Alto","Normal"))
</f>
        <v>Normal</v>
      </c>
      <c r="T318" s="35" t="str">
        <f t="shared" si="5"/>
        <v>Gamer casual</v>
      </c>
      <c r="U318" s="35"/>
    </row>
    <row r="319">
      <c r="A319" s="28">
        <v>318.0</v>
      </c>
      <c r="B319" s="28">
        <v>18.0</v>
      </c>
      <c r="C319" s="28" t="str">
        <f>TRIM(PROPER('Base de datos cruda'!C319))</f>
        <v>Female</v>
      </c>
      <c r="D319" s="28">
        <v>2.28</v>
      </c>
      <c r="E319" s="28">
        <v>2.81</v>
      </c>
      <c r="F319" s="28">
        <v>5.25</v>
      </c>
      <c r="G319" s="28">
        <v>61.03</v>
      </c>
      <c r="H319" s="28" t="str">
        <f>TRIM(PROPER('Base de datos cruda'!H319))</f>
        <v>Rpg</v>
      </c>
      <c r="I319" s="28">
        <v>0.24</v>
      </c>
      <c r="J319" s="28">
        <v>6.13</v>
      </c>
      <c r="K319" s="28">
        <v>287.06</v>
      </c>
      <c r="L319" s="28">
        <f>IF('Base de datos cruda'!L319&lt;0,,'Base de datos cruda'!L319)</f>
        <v>5.65</v>
      </c>
      <c r="M319" s="28" t="str">
        <f>IF(TRIM(PROPER('Base de datos cruda'!M319))="High","Alto",IF(TRIM(PROPER('Base de datos cruda'!M319))="Medium","Medio","Bajo"))</f>
        <v>Medio</v>
      </c>
      <c r="N319" s="29">
        <v>51.93</v>
      </c>
      <c r="O319" s="32">
        <f t="shared" si="1"/>
        <v>51.93</v>
      </c>
      <c r="P319" s="33">
        <f t="shared" si="2"/>
        <v>8.41</v>
      </c>
      <c r="Q319" s="34">
        <f t="shared" si="3"/>
        <v>1.23245614</v>
      </c>
      <c r="R319" s="35" t="str">
        <f t="shared" si="4"/>
        <v>Medio</v>
      </c>
      <c r="S319" s="35" t="str">
        <f>IF(O319="","",IF(O319&gt;AVERAGE('Base de datos limpia'!$O$2:$O$8001),"Alto","Normal"))
</f>
        <v>Normal</v>
      </c>
      <c r="T319" s="35" t="str">
        <f t="shared" si="5"/>
        <v>Gamer casual</v>
      </c>
      <c r="U319" s="35"/>
    </row>
    <row r="320">
      <c r="A320" s="28">
        <v>319.0</v>
      </c>
      <c r="B320" s="28">
        <v>22.0</v>
      </c>
      <c r="C320" s="28" t="str">
        <f>TRIM(PROPER('Base de datos cruda'!C320))</f>
        <v>Male</v>
      </c>
      <c r="D320" s="28">
        <v>4.92</v>
      </c>
      <c r="E320" s="28">
        <v>9.1</v>
      </c>
      <c r="F320" s="28">
        <v>4.84</v>
      </c>
      <c r="G320" s="28">
        <v>83.49</v>
      </c>
      <c r="H320" s="28" t="str">
        <f>TRIM(PROPER('Base de datos cruda'!H320))</f>
        <v>Rpg</v>
      </c>
      <c r="I320" s="28">
        <v>2.22</v>
      </c>
      <c r="J320" s="28">
        <v>7.83</v>
      </c>
      <c r="K320" s="28">
        <v>264.5</v>
      </c>
      <c r="L320" s="28">
        <f>IF('Base de datos cruda'!L320&lt;0,,'Base de datos cruda'!L320)</f>
        <v>10.96</v>
      </c>
      <c r="M320" s="28" t="str">
        <f>IF(TRIM(PROPER('Base de datos cruda'!M320))="High","Alto",IF(TRIM(PROPER('Base de datos cruda'!M320))="Medium","Medio","Bajo"))</f>
        <v>Alto</v>
      </c>
      <c r="N320" s="29">
        <v>77.56</v>
      </c>
      <c r="O320" s="32">
        <f t="shared" si="1"/>
        <v>77.56</v>
      </c>
      <c r="P320" s="33">
        <f t="shared" si="2"/>
        <v>12.75</v>
      </c>
      <c r="Q320" s="34">
        <f t="shared" si="3"/>
        <v>1.849593496</v>
      </c>
      <c r="R320" s="35" t="str">
        <f t="shared" si="4"/>
        <v>Alto</v>
      </c>
      <c r="S320" s="35" t="str">
        <f>IF(O320="","",IF(O320&gt;AVERAGE('Base de datos limpia'!$O$2:$O$8001),"Alto","Normal"))
</f>
        <v>Alto</v>
      </c>
      <c r="T320" s="35" t="str">
        <f t="shared" si="5"/>
        <v>Gamer intensivo</v>
      </c>
      <c r="U320" s="35"/>
    </row>
    <row r="321">
      <c r="A321" s="28">
        <v>320.0</v>
      </c>
      <c r="B321" s="28">
        <v>17.0</v>
      </c>
      <c r="C321" s="28" t="str">
        <f>TRIM(PROPER('Base de datos cruda'!C321))</f>
        <v>Male</v>
      </c>
      <c r="D321" s="28">
        <v>7.83</v>
      </c>
      <c r="E321" s="28">
        <v>5.47</v>
      </c>
      <c r="F321" s="28">
        <v>6.47</v>
      </c>
      <c r="G321" s="28">
        <v>60.54</v>
      </c>
      <c r="H321" s="28" t="str">
        <f>TRIM(PROPER('Base de datos cruda'!H321))</f>
        <v>Casual</v>
      </c>
      <c r="I321" s="28">
        <v>1.99</v>
      </c>
      <c r="J321" s="28">
        <v>10.94</v>
      </c>
      <c r="K321" s="28">
        <v>226.65</v>
      </c>
      <c r="L321" s="28">
        <f>IF('Base de datos cruda'!L321&lt;0,,'Base de datos cruda'!L321)</f>
        <v>17.86</v>
      </c>
      <c r="M321" s="28" t="str">
        <f>IF(TRIM(PROPER('Base de datos cruda'!M321))="High","Alto",IF(TRIM(PROPER('Base de datos cruda'!M321))="Medium","Medio","Bajo"))</f>
        <v>Bajo</v>
      </c>
      <c r="N321" s="29">
        <v>39.6602618355258</v>
      </c>
      <c r="O321" s="32">
        <f t="shared" si="1"/>
        <v>39.66026184</v>
      </c>
      <c r="P321" s="33">
        <f t="shared" si="2"/>
        <v>18.77</v>
      </c>
      <c r="Q321" s="34">
        <f t="shared" si="3"/>
        <v>0.6985951469</v>
      </c>
      <c r="R321" s="35" t="str">
        <f t="shared" si="4"/>
        <v>Bajo</v>
      </c>
      <c r="S321" s="35" t="str">
        <f>IF(O321="","",IF(O321&gt;AVERAGE('Base de datos limpia'!$O$2:$O$8001),"Alto","Normal"))
</f>
        <v>Normal</v>
      </c>
      <c r="T321" s="35" t="str">
        <f t="shared" si="5"/>
        <v>Gamer moderado</v>
      </c>
      <c r="U321" s="35"/>
    </row>
    <row r="322">
      <c r="A322" s="28">
        <v>321.0</v>
      </c>
      <c r="B322" s="28">
        <v>17.0</v>
      </c>
      <c r="C322" s="28" t="str">
        <f>TRIM(PROPER('Base de datos cruda'!C322))</f>
        <v>Male</v>
      </c>
      <c r="D322" s="28">
        <v>4.76</v>
      </c>
      <c r="E322" s="28">
        <v>7.83</v>
      </c>
      <c r="F322" s="28">
        <v>4.25</v>
      </c>
      <c r="G322" s="28">
        <v>77.45</v>
      </c>
      <c r="H322" s="28" t="str">
        <f>TRIM(PROPER('Base de datos cruda'!H322))</f>
        <v>Fps</v>
      </c>
      <c r="I322" s="28">
        <v>3.85</v>
      </c>
      <c r="J322" s="28">
        <v>6.04</v>
      </c>
      <c r="K322" s="28">
        <v>273.28</v>
      </c>
      <c r="L322" s="28">
        <f>IF('Base de datos cruda'!L322&lt;0,,'Base de datos cruda'!L322)</f>
        <v>11.87</v>
      </c>
      <c r="M322" s="28" t="str">
        <f>IF(TRIM(PROPER('Base de datos cruda'!M322))="High","Alto",IF(TRIM(PROPER('Base de datos cruda'!M322))="Medium","Medio","Bajo"))</f>
        <v>Alto</v>
      </c>
      <c r="N322" s="29">
        <v>62.5</v>
      </c>
      <c r="O322" s="32">
        <f t="shared" si="1"/>
        <v>62.5</v>
      </c>
      <c r="P322" s="33">
        <f t="shared" si="2"/>
        <v>10.8</v>
      </c>
      <c r="Q322" s="34">
        <f t="shared" si="3"/>
        <v>1.644957983</v>
      </c>
      <c r="R322" s="35" t="str">
        <f t="shared" si="4"/>
        <v>Medio</v>
      </c>
      <c r="S322" s="35" t="str">
        <f>IF(O322="","",IF(O322&gt;AVERAGE('Base de datos limpia'!$O$2:$O$8001),"Alto","Normal"))
</f>
        <v>Normal</v>
      </c>
      <c r="T322" s="35" t="str">
        <f t="shared" si="5"/>
        <v>Gamer intensivo</v>
      </c>
      <c r="U322" s="35"/>
    </row>
    <row r="323">
      <c r="A323" s="28">
        <v>322.0</v>
      </c>
      <c r="B323" s="28">
        <v>22.0</v>
      </c>
      <c r="C323" s="28" t="str">
        <f>TRIM(PROPER('Base de datos cruda'!C323))</f>
        <v>Male</v>
      </c>
      <c r="D323" s="28">
        <v>5.8</v>
      </c>
      <c r="E323" s="28">
        <v>1.58</v>
      </c>
      <c r="F323" s="28">
        <v>4.18</v>
      </c>
      <c r="G323" s="28">
        <v>71.55</v>
      </c>
      <c r="H323" s="28" t="str">
        <f>TRIM(PROPER('Base de datos cruda'!H323))</f>
        <v>Casual</v>
      </c>
      <c r="I323" s="28">
        <v>0.95</v>
      </c>
      <c r="J323" s="28">
        <v>10.24</v>
      </c>
      <c r="K323" s="28">
        <v>250.38</v>
      </c>
      <c r="L323" s="28">
        <f>IF('Base de datos cruda'!L323&lt;0,,'Base de datos cruda'!L323)</f>
        <v>13.26</v>
      </c>
      <c r="M323" s="28" t="str">
        <f>IF(TRIM(PROPER('Base de datos cruda'!M323))="High","Alto",IF(TRIM(PROPER('Base de datos cruda'!M323))="Medium","Medio","Bajo"))</f>
        <v>Bajo</v>
      </c>
      <c r="N323" s="29">
        <v>17.69</v>
      </c>
      <c r="O323" s="32">
        <f t="shared" si="1"/>
        <v>17.69</v>
      </c>
      <c r="P323" s="33">
        <f t="shared" si="2"/>
        <v>16.04</v>
      </c>
      <c r="Q323" s="34">
        <f t="shared" si="3"/>
        <v>0.2724137931</v>
      </c>
      <c r="R323" s="35" t="str">
        <f t="shared" si="4"/>
        <v>Bajo</v>
      </c>
      <c r="S323" s="35" t="str">
        <f>IF(O323="","",IF(O323&gt;AVERAGE('Base de datos limpia'!$O$2:$O$8001),"Alto","Normal"))
</f>
        <v>Normal</v>
      </c>
      <c r="T323" s="35" t="str">
        <f t="shared" si="5"/>
        <v>Gamer casual</v>
      </c>
      <c r="U323" s="35"/>
    </row>
    <row r="324">
      <c r="A324" s="28">
        <v>323.0</v>
      </c>
      <c r="B324" s="28">
        <v>21.0</v>
      </c>
      <c r="C324" s="28" t="str">
        <f>TRIM(PROPER('Base de datos cruda'!C324))</f>
        <v>Male</v>
      </c>
      <c r="D324" s="28">
        <v>3.56</v>
      </c>
      <c r="E324" s="28">
        <v>4.75</v>
      </c>
      <c r="F324" s="28">
        <v>6.48</v>
      </c>
      <c r="G324" s="28">
        <v>72.78</v>
      </c>
      <c r="H324" s="28" t="str">
        <f>TRIM(PROPER('Base de datos cruda'!H324))</f>
        <v>Casual</v>
      </c>
      <c r="I324" s="28">
        <v>2.17</v>
      </c>
      <c r="J324" s="28">
        <v>5.54</v>
      </c>
      <c r="K324" s="28">
        <v>295.7</v>
      </c>
      <c r="L324" s="28">
        <f>IF('Base de datos cruda'!L324&lt;0,,'Base de datos cruda'!L324)</f>
        <v>9.99</v>
      </c>
      <c r="M324" s="28" t="str">
        <f>IF(TRIM(PROPER('Base de datos cruda'!M324))="High","Alto",IF(TRIM(PROPER('Base de datos cruda'!M324))="Medium","Medio","Bajo"))</f>
        <v>Medio</v>
      </c>
      <c r="N324" s="29">
        <v>64.78</v>
      </c>
      <c r="O324" s="32">
        <f t="shared" si="1"/>
        <v>64.78</v>
      </c>
      <c r="P324" s="33">
        <f t="shared" si="2"/>
        <v>9.1</v>
      </c>
      <c r="Q324" s="34">
        <f t="shared" si="3"/>
        <v>1.334269663</v>
      </c>
      <c r="R324" s="35" t="str">
        <f t="shared" si="4"/>
        <v>Medio</v>
      </c>
      <c r="S324" s="35" t="str">
        <f>IF(O324="","",IF(O324&gt;AVERAGE('Base de datos limpia'!$O$2:$O$8001),"Alto","Normal"))
</f>
        <v>Normal</v>
      </c>
      <c r="T324" s="35" t="str">
        <f t="shared" si="5"/>
        <v>Gamer moderado</v>
      </c>
      <c r="U324" s="35"/>
    </row>
    <row r="325">
      <c r="A325" s="28">
        <v>324.0</v>
      </c>
      <c r="B325" s="28">
        <v>18.0</v>
      </c>
      <c r="C325" s="28" t="str">
        <f>TRIM(PROPER('Base de datos cruda'!C325))</f>
        <v>Female</v>
      </c>
      <c r="D325" s="28">
        <v>0.48</v>
      </c>
      <c r="E325" s="28">
        <v>7.07</v>
      </c>
      <c r="F325" s="28">
        <v>5.08</v>
      </c>
      <c r="G325" s="28">
        <v>60.16</v>
      </c>
      <c r="H325" s="28" t="str">
        <f>TRIM(PROPER('Base de datos cruda'!H325))</f>
        <v>Fps</v>
      </c>
      <c r="I325" s="28">
        <v>3.49</v>
      </c>
      <c r="J325" s="28">
        <v>3.82</v>
      </c>
      <c r="K325" s="28">
        <v>303.64</v>
      </c>
      <c r="L325" s="28">
        <f>IF('Base de datos cruda'!L325&lt;0,,'Base de datos cruda'!L325)</f>
        <v>2.81</v>
      </c>
      <c r="M325" s="28" t="str">
        <f>IF(TRIM(PROPER('Base de datos cruda'!M325))="High","Alto",IF(TRIM(PROPER('Base de datos cruda'!M325))="Medium","Medio","Bajo"))</f>
        <v>Alto</v>
      </c>
      <c r="N325" s="29">
        <v>86.06</v>
      </c>
      <c r="O325" s="32">
        <f t="shared" si="1"/>
        <v>86.06</v>
      </c>
      <c r="P325" s="33">
        <f t="shared" si="2"/>
        <v>4.3</v>
      </c>
      <c r="Q325" s="34">
        <f t="shared" si="3"/>
        <v>14.72916667</v>
      </c>
      <c r="R325" s="35" t="str">
        <f t="shared" si="4"/>
        <v>Alto</v>
      </c>
      <c r="S325" s="35" t="str">
        <f>IF(O325="","",IF(O325&gt;AVERAGE('Base de datos limpia'!$O$2:$O$8001),"Alto","Normal"))
</f>
        <v>Alto</v>
      </c>
      <c r="T325" s="35" t="str">
        <f t="shared" si="5"/>
        <v>Gamer intensivo</v>
      </c>
      <c r="U325" s="35"/>
    </row>
    <row r="326">
      <c r="A326" s="28">
        <v>325.0</v>
      </c>
      <c r="B326" s="28">
        <v>24.0</v>
      </c>
      <c r="C326" s="28" t="str">
        <f>TRIM(PROPER('Base de datos cruda'!C326))</f>
        <v>Male</v>
      </c>
      <c r="D326" s="28">
        <v>6.38</v>
      </c>
      <c r="E326" s="28">
        <v>2.2</v>
      </c>
      <c r="F326" s="28">
        <v>4.05</v>
      </c>
      <c r="G326" s="28">
        <v>98.57</v>
      </c>
      <c r="H326" s="28" t="str">
        <f>TRIM(PROPER('Base de datos cruda'!H326))</f>
        <v>Casual</v>
      </c>
      <c r="I326" s="28">
        <v>3.02</v>
      </c>
      <c r="J326" s="28">
        <v>9.55</v>
      </c>
      <c r="K326" s="28">
        <v>248.62</v>
      </c>
      <c r="L326" s="28">
        <f>IF('Base de datos cruda'!L326&lt;0,,'Base de datos cruda'!L326)</f>
        <v>13.14</v>
      </c>
      <c r="M326" s="28" t="str">
        <f>IF(TRIM(PROPER('Base de datos cruda'!M326))="High","Alto",IF(TRIM(PROPER('Base de datos cruda'!M326))="Medium","Medio","Bajo"))</f>
        <v>Bajo</v>
      </c>
      <c r="N326" s="29">
        <v>32.9</v>
      </c>
      <c r="O326" s="32">
        <f t="shared" si="1"/>
        <v>32.9</v>
      </c>
      <c r="P326" s="33">
        <f t="shared" si="2"/>
        <v>15.93</v>
      </c>
      <c r="Q326" s="34">
        <f t="shared" si="3"/>
        <v>0.3448275862</v>
      </c>
      <c r="R326" s="35" t="str">
        <f t="shared" si="4"/>
        <v>Bajo</v>
      </c>
      <c r="S326" s="35" t="str">
        <f>IF(O326="","",IF(O326&gt;AVERAGE('Base de datos limpia'!$O$2:$O$8001),"Alto","Normal"))
</f>
        <v>Normal</v>
      </c>
      <c r="T326" s="35" t="str">
        <f t="shared" si="5"/>
        <v>Gamer casual</v>
      </c>
      <c r="U326" s="35"/>
    </row>
    <row r="327">
      <c r="A327" s="28">
        <v>326.0</v>
      </c>
      <c r="B327" s="28">
        <v>21.0</v>
      </c>
      <c r="C327" s="28" t="str">
        <f>TRIM(PROPER('Base de datos cruda'!C327))</f>
        <v>Male</v>
      </c>
      <c r="D327" s="28">
        <v>0.28</v>
      </c>
      <c r="E327" s="28">
        <v>3.93</v>
      </c>
      <c r="F327" s="28">
        <v>5.48</v>
      </c>
      <c r="G327" s="28">
        <v>80.68</v>
      </c>
      <c r="H327" s="28" t="str">
        <f>TRIM(PROPER('Base de datos cruda'!H327))</f>
        <v>Fps</v>
      </c>
      <c r="I327" s="28">
        <v>2.73</v>
      </c>
      <c r="J327" s="28">
        <v>3.62</v>
      </c>
      <c r="K327" s="28">
        <v>306.35</v>
      </c>
      <c r="L327" s="28">
        <f>IF('Base de datos cruda'!L327&lt;0,,'Base de datos cruda'!L327)</f>
        <v>2.69</v>
      </c>
      <c r="M327" s="28" t="str">
        <f>IF(TRIM(PROPER('Base de datos cruda'!M327))="High","Alto",IF(TRIM(PROPER('Base de datos cruda'!M327))="Medium","Medio","Bajo"))</f>
        <v>Medio</v>
      </c>
      <c r="N327" s="29">
        <v>70.26</v>
      </c>
      <c r="O327" s="32">
        <f t="shared" si="1"/>
        <v>70.26</v>
      </c>
      <c r="P327" s="33">
        <f t="shared" si="2"/>
        <v>3.9</v>
      </c>
      <c r="Q327" s="34">
        <f t="shared" si="3"/>
        <v>14.03571429</v>
      </c>
      <c r="R327" s="35" t="str">
        <f t="shared" si="4"/>
        <v>Alto</v>
      </c>
      <c r="S327" s="35" t="str">
        <f>IF(O327="","",IF(O327&gt;AVERAGE('Base de datos limpia'!$O$2:$O$8001),"Alto","Normal"))
</f>
        <v>Alto</v>
      </c>
      <c r="T327" s="35" t="str">
        <f t="shared" si="5"/>
        <v>Gamer moderado</v>
      </c>
      <c r="U327" s="35"/>
    </row>
    <row r="328">
      <c r="A328" s="28">
        <v>327.0</v>
      </c>
      <c r="B328" s="28">
        <v>21.0</v>
      </c>
      <c r="C328" s="28" t="str">
        <f>TRIM(PROPER('Base de datos cruda'!C328))</f>
        <v>Male</v>
      </c>
      <c r="D328" s="28">
        <v>5.61</v>
      </c>
      <c r="E328" s="28">
        <v>1.58</v>
      </c>
      <c r="F328" s="28">
        <v>6.39</v>
      </c>
      <c r="G328" s="28">
        <v>82.9</v>
      </c>
      <c r="H328" s="28" t="str">
        <f>TRIM(PROPER('Base de datos cruda'!H328))</f>
        <v>Fps</v>
      </c>
      <c r="I328" s="28">
        <v>2.17</v>
      </c>
      <c r="J328" s="28">
        <v>8.49</v>
      </c>
      <c r="K328" s="28">
        <v>261.82</v>
      </c>
      <c r="L328" s="28">
        <f>IF('Base de datos cruda'!L328&lt;0,,'Base de datos cruda'!L328)</f>
        <v>10.13</v>
      </c>
      <c r="M328" s="28" t="str">
        <f>IF(TRIM(PROPER('Base de datos cruda'!M328))="High","Alto",IF(TRIM(PROPER('Base de datos cruda'!M328))="Medium","Medio","Bajo"))</f>
        <v>Bajo</v>
      </c>
      <c r="N328" s="29">
        <v>41.9698027975695</v>
      </c>
      <c r="O328" s="32">
        <f t="shared" si="1"/>
        <v>41.9698028</v>
      </c>
      <c r="P328" s="33">
        <f t="shared" si="2"/>
        <v>14.1</v>
      </c>
      <c r="Q328" s="34">
        <f t="shared" si="3"/>
        <v>0.2816399287</v>
      </c>
      <c r="R328" s="35" t="str">
        <f t="shared" si="4"/>
        <v>Bajo</v>
      </c>
      <c r="S328" s="35" t="str">
        <f>IF(O328="","",IF(O328&gt;AVERAGE('Base de datos limpia'!$O$2:$O$8001),"Alto","Normal"))
</f>
        <v>Normal</v>
      </c>
      <c r="T328" s="35" t="str">
        <f t="shared" si="5"/>
        <v>Gamer casual</v>
      </c>
      <c r="U328" s="35"/>
    </row>
    <row r="329">
      <c r="A329" s="28">
        <v>328.0</v>
      </c>
      <c r="B329" s="28">
        <v>16.0</v>
      </c>
      <c r="C329" s="28" t="str">
        <f>TRIM(PROPER('Base de datos cruda'!C329))</f>
        <v>Male</v>
      </c>
      <c r="D329" s="28">
        <v>0.18</v>
      </c>
      <c r="E329" s="28">
        <v>6.86</v>
      </c>
      <c r="F329" s="28">
        <v>5.97</v>
      </c>
      <c r="G329" s="28">
        <v>86.64</v>
      </c>
      <c r="H329" s="28" t="str">
        <f>TRIM(PROPER('Base de datos cruda'!H329))</f>
        <v>Casual</v>
      </c>
      <c r="I329" s="28">
        <v>3.76</v>
      </c>
      <c r="J329" s="28">
        <v>2.39</v>
      </c>
      <c r="K329" s="28">
        <v>310.31</v>
      </c>
      <c r="L329" s="28">
        <f>IF('Base de datos cruda'!L329&lt;0,,'Base de datos cruda'!L329)</f>
        <v>0.96</v>
      </c>
      <c r="M329" s="28" t="str">
        <f>IF(TRIM(PROPER('Base de datos cruda'!M329))="High","Alto",IF(TRIM(PROPER('Base de datos cruda'!M329))="Medium","Medio","Bajo"))</f>
        <v>Medio</v>
      </c>
      <c r="N329" s="29">
        <v>91.14</v>
      </c>
      <c r="O329" s="32">
        <f t="shared" si="1"/>
        <v>91.14</v>
      </c>
      <c r="P329" s="33">
        <f t="shared" si="2"/>
        <v>2.57</v>
      </c>
      <c r="Q329" s="34">
        <f t="shared" si="3"/>
        <v>38.11111111</v>
      </c>
      <c r="R329" s="35" t="str">
        <f t="shared" si="4"/>
        <v>Alto</v>
      </c>
      <c r="S329" s="35" t="str">
        <f>IF(O329="","",IF(O329&gt;AVERAGE('Base de datos limpia'!$O$2:$O$8001),"Alto","Normal"))
</f>
        <v>Alto</v>
      </c>
      <c r="T329" s="35" t="str">
        <f t="shared" si="5"/>
        <v>Gamer intensivo</v>
      </c>
      <c r="U329" s="35"/>
    </row>
    <row r="330">
      <c r="A330" s="28">
        <v>329.0</v>
      </c>
      <c r="B330" s="28">
        <v>19.0</v>
      </c>
      <c r="C330" s="28" t="str">
        <f>TRIM(PROPER('Base de datos cruda'!C330))</f>
        <v>Female</v>
      </c>
      <c r="D330" s="28">
        <v>6.9</v>
      </c>
      <c r="E330" s="28">
        <v>9.74</v>
      </c>
      <c r="F330" s="28">
        <v>4.68</v>
      </c>
      <c r="G330" s="28">
        <v>91.9</v>
      </c>
      <c r="H330" s="28" t="str">
        <f>TRIM(PROPER('Base de datos cruda'!H330))</f>
        <v>Fps</v>
      </c>
      <c r="I330" s="28">
        <v>3.23</v>
      </c>
      <c r="J330" s="28">
        <v>10.14</v>
      </c>
      <c r="K330" s="28">
        <v>219.63</v>
      </c>
      <c r="L330" s="28">
        <f>IF('Base de datos cruda'!L330&lt;0,,'Base de datos cruda'!L330)</f>
        <v>15.07</v>
      </c>
      <c r="M330" s="28" t="str">
        <f>IF(TRIM(PROPER('Base de datos cruda'!M330))="High","Alto",IF(TRIM(PROPER('Base de datos cruda'!M330))="Medium","Medio","Bajo"))</f>
        <v>Alto</v>
      </c>
      <c r="N330" s="29">
        <v>81.3159084881795</v>
      </c>
      <c r="O330" s="32">
        <f t="shared" si="1"/>
        <v>81.31590849</v>
      </c>
      <c r="P330" s="33">
        <f t="shared" si="2"/>
        <v>17.04</v>
      </c>
      <c r="Q330" s="34">
        <f t="shared" si="3"/>
        <v>1.411594203</v>
      </c>
      <c r="R330" s="35" t="str">
        <f t="shared" si="4"/>
        <v>Alto</v>
      </c>
      <c r="S330" s="35" t="str">
        <f>IF(O330="","",IF(O330&gt;AVERAGE('Base de datos limpia'!$O$2:$O$8001),"Alto","Normal"))
</f>
        <v>Alto</v>
      </c>
      <c r="T330" s="35" t="str">
        <f t="shared" si="5"/>
        <v>Gamer intensivo</v>
      </c>
      <c r="U330" s="35"/>
    </row>
    <row r="331">
      <c r="A331" s="28">
        <v>330.0</v>
      </c>
      <c r="B331" s="28">
        <v>21.0</v>
      </c>
      <c r="C331" s="28" t="str">
        <f>TRIM(PROPER('Base de datos cruda'!C331))</f>
        <v>Male</v>
      </c>
      <c r="D331" s="28">
        <v>1.26</v>
      </c>
      <c r="E331" s="28">
        <v>8.44</v>
      </c>
      <c r="F331" s="28">
        <v>6.9</v>
      </c>
      <c r="G331" s="28">
        <v>84.32</v>
      </c>
      <c r="H331" s="28" t="str">
        <f>TRIM(PROPER('Base de datos cruda'!H331))</f>
        <v>Rpg</v>
      </c>
      <c r="I331" s="28">
        <v>4.37</v>
      </c>
      <c r="J331" s="28">
        <v>2.49</v>
      </c>
      <c r="K331" s="28">
        <v>290.02</v>
      </c>
      <c r="L331" s="28">
        <f>IF('Base de datos cruda'!L331&lt;0,,'Base de datos cruda'!L331)</f>
        <v>1.93</v>
      </c>
      <c r="M331" s="28" t="str">
        <f>IF(TRIM(PROPER('Base de datos cruda'!M331))="High","Alto",IF(TRIM(PROPER('Base de datos cruda'!M331))="Medium","Medio","Bajo"))</f>
        <v>Medio</v>
      </c>
      <c r="N331" s="29">
        <v>100.0</v>
      </c>
      <c r="O331" s="32">
        <f t="shared" si="1"/>
        <v>100</v>
      </c>
      <c r="P331" s="33">
        <f t="shared" si="2"/>
        <v>3.75</v>
      </c>
      <c r="Q331" s="34">
        <f t="shared" si="3"/>
        <v>6.698412698</v>
      </c>
      <c r="R331" s="35" t="str">
        <f t="shared" si="4"/>
        <v>Alto</v>
      </c>
      <c r="S331" s="35" t="str">
        <f>IF(O331="","",IF(O331&gt;AVERAGE('Base de datos limpia'!$O$2:$O$8001),"Alto","Normal"))
</f>
        <v>Alto</v>
      </c>
      <c r="T331" s="35" t="str">
        <f t="shared" si="5"/>
        <v>Gamer intensivo</v>
      </c>
      <c r="U331" s="35"/>
    </row>
    <row r="332">
      <c r="A332" s="28">
        <v>331.0</v>
      </c>
      <c r="B332" s="28">
        <v>21.0</v>
      </c>
      <c r="C332" s="28" t="str">
        <f>TRIM(PROPER('Base de datos cruda'!C332))</f>
        <v>Male</v>
      </c>
      <c r="D332" s="28">
        <v>4.11</v>
      </c>
      <c r="E332" s="28">
        <v>9.77</v>
      </c>
      <c r="F332" s="28">
        <v>7.55</v>
      </c>
      <c r="G332" s="28">
        <v>90.49</v>
      </c>
      <c r="H332" s="28" t="str">
        <f>TRIM(PROPER('Base de datos cruda'!H332))</f>
        <v>Rpg</v>
      </c>
      <c r="I332" s="28">
        <v>3.66</v>
      </c>
      <c r="J332" s="28">
        <v>6.32</v>
      </c>
      <c r="K332" s="28">
        <v>265.96</v>
      </c>
      <c r="L332" s="28">
        <f>IF('Base de datos cruda'!L332&lt;0,,'Base de datos cruda'!L332)</f>
        <v>14.39</v>
      </c>
      <c r="M332" s="28" t="str">
        <f>IF(TRIM(PROPER('Base de datos cruda'!M332))="High","Alto",IF(TRIM(PROPER('Base de datos cruda'!M332))="Medium","Medio","Bajo"))</f>
        <v>Medio</v>
      </c>
      <c r="N332" s="29">
        <v>99.62</v>
      </c>
      <c r="O332" s="32">
        <f t="shared" si="1"/>
        <v>99.62</v>
      </c>
      <c r="P332" s="33">
        <f t="shared" si="2"/>
        <v>10.43</v>
      </c>
      <c r="Q332" s="34">
        <f t="shared" si="3"/>
        <v>2.377128954</v>
      </c>
      <c r="R332" s="35" t="str">
        <f t="shared" si="4"/>
        <v>Alto</v>
      </c>
      <c r="S332" s="35" t="str">
        <f>IF(O332="","",IF(O332&gt;AVERAGE('Base de datos limpia'!$O$2:$O$8001),"Alto","Normal"))
</f>
        <v>Alto</v>
      </c>
      <c r="T332" s="35" t="str">
        <f t="shared" si="5"/>
        <v>Gamer intensivo</v>
      </c>
      <c r="U332" s="35"/>
    </row>
    <row r="333">
      <c r="A333" s="28">
        <v>332.0</v>
      </c>
      <c r="B333" s="28">
        <v>20.0</v>
      </c>
      <c r="C333" s="28" t="str">
        <f>TRIM(PROPER('Base de datos cruda'!C333))</f>
        <v>Female</v>
      </c>
      <c r="D333" s="28">
        <v>4.78</v>
      </c>
      <c r="E333" s="28">
        <v>8.61</v>
      </c>
      <c r="F333" s="28">
        <v>7.38</v>
      </c>
      <c r="G333" s="28">
        <v>77.95</v>
      </c>
      <c r="H333" s="28" t="str">
        <f>TRIM(PROPER('Base de datos cruda'!H333))</f>
        <v>Fps</v>
      </c>
      <c r="I333" s="28">
        <v>0.7</v>
      </c>
      <c r="J333" s="28">
        <v>9.7</v>
      </c>
      <c r="K333" s="28">
        <v>278.23</v>
      </c>
      <c r="L333" s="28">
        <f>IF('Base de datos cruda'!L333&lt;0,,'Base de datos cruda'!L333)</f>
        <v>14.62</v>
      </c>
      <c r="M333" s="28" t="str">
        <f>IF(TRIM(PROPER('Base de datos cruda'!M333))="High","Alto",IF(TRIM(PROPER('Base de datos cruda'!M333))="Medium","Medio","Bajo"))</f>
        <v>Medio</v>
      </c>
      <c r="N333" s="29">
        <v>79.36</v>
      </c>
      <c r="O333" s="32">
        <f t="shared" si="1"/>
        <v>79.36</v>
      </c>
      <c r="P333" s="33">
        <f t="shared" si="2"/>
        <v>14.48</v>
      </c>
      <c r="Q333" s="34">
        <f t="shared" si="3"/>
        <v>1.80125523</v>
      </c>
      <c r="R333" s="35" t="str">
        <f t="shared" si="4"/>
        <v>Alto</v>
      </c>
      <c r="S333" s="35" t="str">
        <f>IF(O333="","",IF(O333&gt;AVERAGE('Base de datos limpia'!$O$2:$O$8001),"Alto","Normal"))
</f>
        <v>Alto</v>
      </c>
      <c r="T333" s="35" t="str">
        <f t="shared" si="5"/>
        <v>Gamer intensivo</v>
      </c>
      <c r="U333" s="35"/>
    </row>
    <row r="334">
      <c r="A334" s="28">
        <v>333.0</v>
      </c>
      <c r="B334" s="28">
        <v>16.0</v>
      </c>
      <c r="C334" s="28" t="str">
        <f>TRIM(PROPER('Base de datos cruda'!C334))</f>
        <v>Male</v>
      </c>
      <c r="D334" s="28">
        <v>3.66</v>
      </c>
      <c r="E334" s="28">
        <v>8.7</v>
      </c>
      <c r="F334" s="28">
        <v>5.97</v>
      </c>
      <c r="G334" s="28">
        <v>74.85</v>
      </c>
      <c r="H334" s="28" t="str">
        <f>TRIM(PROPER('Base de datos cruda'!H334))</f>
        <v>Rpg</v>
      </c>
      <c r="I334" s="28">
        <v>3.1</v>
      </c>
      <c r="J334" s="28">
        <v>8.87</v>
      </c>
      <c r="K334" s="28">
        <v>283.49</v>
      </c>
      <c r="L334" s="28">
        <f>IF('Base de datos cruda'!L334&lt;0,,'Base de datos cruda'!L334)</f>
        <v>10.32</v>
      </c>
      <c r="M334" s="28" t="str">
        <f>IF(TRIM(PROPER('Base de datos cruda'!M334))="High","Alto",IF(TRIM(PROPER('Base de datos cruda'!M334))="Medium","Medio","Bajo"))</f>
        <v>Alto</v>
      </c>
      <c r="N334" s="29">
        <v>80.11</v>
      </c>
      <c r="O334" s="32">
        <f t="shared" si="1"/>
        <v>80.11</v>
      </c>
      <c r="P334" s="33">
        <f t="shared" si="2"/>
        <v>12.53</v>
      </c>
      <c r="Q334" s="34">
        <f t="shared" si="3"/>
        <v>2.37704918</v>
      </c>
      <c r="R334" s="35" t="str">
        <f t="shared" si="4"/>
        <v>Alto</v>
      </c>
      <c r="S334" s="35" t="str">
        <f>IF(O334="","",IF(O334&gt;AVERAGE('Base de datos limpia'!$O$2:$O$8001),"Alto","Normal"))
</f>
        <v>Alto</v>
      </c>
      <c r="T334" s="35" t="str">
        <f t="shared" si="5"/>
        <v>Gamer intensivo</v>
      </c>
      <c r="U334" s="35"/>
    </row>
    <row r="335">
      <c r="A335" s="28">
        <v>334.0</v>
      </c>
      <c r="B335" s="28">
        <v>23.0</v>
      </c>
      <c r="C335" s="28" t="str">
        <f>TRIM(PROPER('Base de datos cruda'!C335))</f>
        <v>Female</v>
      </c>
      <c r="D335" s="28">
        <v>2.73</v>
      </c>
      <c r="E335" s="28">
        <v>6.19</v>
      </c>
      <c r="F335" s="28">
        <v>4.69</v>
      </c>
      <c r="G335" s="28">
        <v>92.93</v>
      </c>
      <c r="H335" s="28" t="str">
        <f>TRIM(PROPER('Base de datos cruda'!H335))</f>
        <v>Fps</v>
      </c>
      <c r="I335" s="28">
        <v>0.22</v>
      </c>
      <c r="J335" s="28">
        <v>7.31</v>
      </c>
      <c r="K335" s="28">
        <v>291.71</v>
      </c>
      <c r="L335" s="28">
        <f>IF('Base de datos cruda'!L335&lt;0,,'Base de datos cruda'!L335)</f>
        <v>8.61</v>
      </c>
      <c r="M335" s="28" t="str">
        <f>IF(TRIM(PROPER('Base de datos cruda'!M335))="High","Alto",IF(TRIM(PROPER('Base de datos cruda'!M335))="Medium","Medio","Bajo"))</f>
        <v>Medio</v>
      </c>
      <c r="N335" s="29">
        <v>79.1540559011646</v>
      </c>
      <c r="O335" s="32">
        <f t="shared" si="1"/>
        <v>79.1540559</v>
      </c>
      <c r="P335" s="33">
        <f t="shared" si="2"/>
        <v>10.04</v>
      </c>
      <c r="Q335" s="34">
        <f t="shared" si="3"/>
        <v>2.267399267</v>
      </c>
      <c r="R335" s="35" t="str">
        <f t="shared" si="4"/>
        <v>Alto</v>
      </c>
      <c r="S335" s="35" t="str">
        <f>IF(O335="","",IF(O335&gt;AVERAGE('Base de datos limpia'!$O$2:$O$8001),"Alto","Normal"))
</f>
        <v>Alto</v>
      </c>
      <c r="T335" s="35" t="str">
        <f t="shared" si="5"/>
        <v>Gamer intensivo</v>
      </c>
      <c r="U335" s="35"/>
    </row>
    <row r="336">
      <c r="A336" s="28">
        <v>335.0</v>
      </c>
      <c r="B336" s="28">
        <v>20.0</v>
      </c>
      <c r="C336" s="28" t="str">
        <f>TRIM(PROPER('Base de datos cruda'!C336))</f>
        <v>Female</v>
      </c>
      <c r="D336" s="28">
        <v>3.74</v>
      </c>
      <c r="E336" s="28">
        <v>5.66</v>
      </c>
      <c r="F336" s="28">
        <v>6.5</v>
      </c>
      <c r="G336" s="28">
        <v>94.61</v>
      </c>
      <c r="H336" s="28" t="str">
        <f>TRIM(PROPER('Base de datos cruda'!H336))</f>
        <v>Fps</v>
      </c>
      <c r="I336" s="28">
        <v>1.94</v>
      </c>
      <c r="J336" s="28">
        <v>7.9</v>
      </c>
      <c r="K336" s="28">
        <v>274.47</v>
      </c>
      <c r="L336" s="28">
        <f>IF('Base de datos cruda'!L336&lt;0,,'Base de datos cruda'!L336)</f>
        <v>10.59</v>
      </c>
      <c r="M336" s="28" t="str">
        <f>IF(TRIM(PROPER('Base de datos cruda'!M336))="High","Alto",IF(TRIM(PROPER('Base de datos cruda'!M336))="Medium","Medio","Bajo"))</f>
        <v>Medio</v>
      </c>
      <c r="N336" s="29">
        <v>75.08</v>
      </c>
      <c r="O336" s="32">
        <f t="shared" si="1"/>
        <v>75.08</v>
      </c>
      <c r="P336" s="33">
        <f t="shared" si="2"/>
        <v>11.64</v>
      </c>
      <c r="Q336" s="34">
        <f t="shared" si="3"/>
        <v>1.513368984</v>
      </c>
      <c r="R336" s="35" t="str">
        <f t="shared" si="4"/>
        <v>Alto</v>
      </c>
      <c r="S336" s="35" t="str">
        <f>IF(O336="","",IF(O336&gt;AVERAGE('Base de datos limpia'!$O$2:$O$8001),"Alto","Normal"))
</f>
        <v>Alto</v>
      </c>
      <c r="T336" s="35" t="str">
        <f t="shared" si="5"/>
        <v>Gamer moderado</v>
      </c>
      <c r="U336" s="35"/>
    </row>
    <row r="337">
      <c r="A337" s="28">
        <v>336.0</v>
      </c>
      <c r="B337" s="28">
        <v>20.0</v>
      </c>
      <c r="C337" s="28" t="str">
        <f>TRIM(PROPER('Base de datos cruda'!C337))</f>
        <v>Male</v>
      </c>
      <c r="D337" s="28">
        <v>2.49</v>
      </c>
      <c r="E337" s="28">
        <v>4.66</v>
      </c>
      <c r="F337" s="28">
        <v>8.45</v>
      </c>
      <c r="G337" s="28">
        <v>65.51</v>
      </c>
      <c r="H337" s="28" t="str">
        <f>TRIM(PROPER('Base de datos cruda'!H337))</f>
        <v>Casual</v>
      </c>
      <c r="I337" s="28">
        <v>2.06</v>
      </c>
      <c r="J337" s="28">
        <v>7.55</v>
      </c>
      <c r="K337" s="28">
        <v>278.86</v>
      </c>
      <c r="L337" s="28">
        <f>IF('Base de datos cruda'!L337&lt;0,,'Base de datos cruda'!L337)</f>
        <v>8.76</v>
      </c>
      <c r="M337" s="28" t="str">
        <f>IF(TRIM(PROPER('Base de datos cruda'!M337))="High","Alto",IF(TRIM(PROPER('Base de datos cruda'!M337))="Medium","Medio","Bajo"))</f>
        <v>Medio</v>
      </c>
      <c r="N337" s="29">
        <v>77.7200001270759</v>
      </c>
      <c r="O337" s="32">
        <f t="shared" si="1"/>
        <v>77.72000013</v>
      </c>
      <c r="P337" s="33">
        <f t="shared" si="2"/>
        <v>10.04</v>
      </c>
      <c r="Q337" s="34">
        <f t="shared" si="3"/>
        <v>1.871485944</v>
      </c>
      <c r="R337" s="35" t="str">
        <f t="shared" si="4"/>
        <v>Alto</v>
      </c>
      <c r="S337" s="35" t="str">
        <f>IF(O337="","",IF(O337&gt;AVERAGE('Base de datos limpia'!$O$2:$O$8001),"Alto","Normal"))
</f>
        <v>Alto</v>
      </c>
      <c r="T337" s="35" t="str">
        <f t="shared" si="5"/>
        <v>Gamer moderado</v>
      </c>
      <c r="U337" s="35"/>
    </row>
    <row r="338">
      <c r="A338" s="28">
        <v>337.0</v>
      </c>
      <c r="B338" s="28">
        <v>22.0</v>
      </c>
      <c r="C338" s="28" t="str">
        <f>TRIM(PROPER('Base de datos cruda'!C338))</f>
        <v>Female</v>
      </c>
      <c r="D338" s="28">
        <v>3.5</v>
      </c>
      <c r="E338" s="28">
        <v>8.36</v>
      </c>
      <c r="F338" s="28">
        <v>6.34</v>
      </c>
      <c r="G338" s="28">
        <v>81.71</v>
      </c>
      <c r="H338" s="28" t="str">
        <f>TRIM(PROPER('Base de datos cruda'!H338))</f>
        <v>Casual</v>
      </c>
      <c r="I338" s="28">
        <v>4.27</v>
      </c>
      <c r="J338" s="28">
        <v>5.14</v>
      </c>
      <c r="K338" s="28">
        <v>268.67</v>
      </c>
      <c r="L338" s="28">
        <f>IF('Base de datos cruda'!L338&lt;0,,'Base de datos cruda'!L338)</f>
        <v>10.94</v>
      </c>
      <c r="M338" s="28" t="str">
        <f>IF(TRIM(PROPER('Base de datos cruda'!M338))="High","Alto",IF(TRIM(PROPER('Base de datos cruda'!M338))="Medium","Medio","Bajo"))</f>
        <v>Medio</v>
      </c>
      <c r="N338" s="29">
        <v>99.85</v>
      </c>
      <c r="O338" s="32">
        <f t="shared" si="1"/>
        <v>99.85</v>
      </c>
      <c r="P338" s="33">
        <f t="shared" si="2"/>
        <v>8.64</v>
      </c>
      <c r="Q338" s="34">
        <f t="shared" si="3"/>
        <v>2.388571429</v>
      </c>
      <c r="R338" s="35" t="str">
        <f t="shared" si="4"/>
        <v>Alto</v>
      </c>
      <c r="S338" s="35" t="str">
        <f>IF(O338="","",IF(O338&gt;AVERAGE('Base de datos limpia'!$O$2:$O$8001),"Alto","Normal"))
</f>
        <v>Alto</v>
      </c>
      <c r="T338" s="35" t="str">
        <f t="shared" si="5"/>
        <v>Gamer intensivo</v>
      </c>
      <c r="U338" s="35"/>
    </row>
    <row r="339">
      <c r="A339" s="28">
        <v>338.0</v>
      </c>
      <c r="B339" s="28">
        <v>19.0</v>
      </c>
      <c r="C339" s="28" t="str">
        <f>TRIM(PROPER('Base de datos cruda'!C339))</f>
        <v>Male</v>
      </c>
      <c r="D339" s="28">
        <v>2.87</v>
      </c>
      <c r="E339" s="28">
        <v>2.64</v>
      </c>
      <c r="F339" s="28">
        <v>4.98</v>
      </c>
      <c r="G339" s="28">
        <v>87.35</v>
      </c>
      <c r="H339" s="28" t="str">
        <f>TRIM(PROPER('Base de datos cruda'!H339))</f>
        <v>Rpg</v>
      </c>
      <c r="I339" s="28">
        <v>0.9</v>
      </c>
      <c r="J339" s="28">
        <v>6.5</v>
      </c>
      <c r="K339" s="28">
        <v>280.04</v>
      </c>
      <c r="L339" s="28">
        <f>IF('Base de datos cruda'!L339&lt;0,,'Base de datos cruda'!L339)</f>
        <v>9.41</v>
      </c>
      <c r="M339" s="28" t="str">
        <f>IF(TRIM(PROPER('Base de datos cruda'!M339))="High","Alto",IF(TRIM(PROPER('Base de datos cruda'!M339))="Medium","Medio","Bajo"))</f>
        <v>Medio</v>
      </c>
      <c r="N339" s="29">
        <v>54.18</v>
      </c>
      <c r="O339" s="32">
        <f t="shared" si="1"/>
        <v>54.18</v>
      </c>
      <c r="P339" s="33">
        <f t="shared" si="2"/>
        <v>9.37</v>
      </c>
      <c r="Q339" s="34">
        <f t="shared" si="3"/>
        <v>0.9198606272</v>
      </c>
      <c r="R339" s="35" t="str">
        <f t="shared" si="4"/>
        <v>Medio</v>
      </c>
      <c r="S339" s="35" t="str">
        <f>IF(O339="","",IF(O339&gt;AVERAGE('Base de datos limpia'!$O$2:$O$8001),"Alto","Normal"))
</f>
        <v>Normal</v>
      </c>
      <c r="T339" s="35" t="str">
        <f t="shared" si="5"/>
        <v>Gamer casual</v>
      </c>
      <c r="U339" s="35"/>
    </row>
    <row r="340">
      <c r="A340" s="28">
        <v>339.0</v>
      </c>
      <c r="B340" s="28">
        <v>21.0</v>
      </c>
      <c r="C340" s="28" t="str">
        <f>TRIM(PROPER('Base de datos cruda'!C340))</f>
        <v>Female</v>
      </c>
      <c r="D340" s="28">
        <v>4.53</v>
      </c>
      <c r="E340" s="28">
        <v>1.51</v>
      </c>
      <c r="F340" s="28">
        <v>4.47</v>
      </c>
      <c r="G340" s="28">
        <v>63.34</v>
      </c>
      <c r="H340" s="28" t="str">
        <f>TRIM(PROPER('Base de datos cruda'!H340))</f>
        <v>Fps</v>
      </c>
      <c r="I340" s="28">
        <v>3.22</v>
      </c>
      <c r="J340" s="28">
        <v>6.11</v>
      </c>
      <c r="K340" s="28">
        <v>259.22</v>
      </c>
      <c r="L340" s="28">
        <f>IF('Base de datos cruda'!L340&lt;0,,'Base de datos cruda'!L340)</f>
        <v>5.88</v>
      </c>
      <c r="M340" s="28" t="str">
        <f>IF(TRIM(PROPER('Base de datos cruda'!M340))="High","Alto",IF(TRIM(PROPER('Base de datos cruda'!M340))="Medium","Medio","Bajo"))</f>
        <v>Medio</v>
      </c>
      <c r="N340" s="29">
        <v>43.7503381488647</v>
      </c>
      <c r="O340" s="32">
        <f t="shared" si="1"/>
        <v>43.75033815</v>
      </c>
      <c r="P340" s="33">
        <f t="shared" si="2"/>
        <v>10.64</v>
      </c>
      <c r="Q340" s="34">
        <f t="shared" si="3"/>
        <v>0.3333333333</v>
      </c>
      <c r="R340" s="35" t="str">
        <f t="shared" si="4"/>
        <v>Bajo</v>
      </c>
      <c r="S340" s="35" t="str">
        <f>IF(O340="","",IF(O340&gt;AVERAGE('Base de datos limpia'!$O$2:$O$8001),"Alto","Normal"))
</f>
        <v>Normal</v>
      </c>
      <c r="T340" s="35" t="str">
        <f t="shared" si="5"/>
        <v>Gamer casual</v>
      </c>
      <c r="U340" s="35"/>
    </row>
    <row r="341">
      <c r="A341" s="28">
        <v>340.0</v>
      </c>
      <c r="B341" s="28">
        <v>19.0</v>
      </c>
      <c r="C341" s="28" t="str">
        <f>TRIM(PROPER('Base de datos cruda'!C341))</f>
        <v>Male</v>
      </c>
      <c r="D341" s="28">
        <v>1.9</v>
      </c>
      <c r="E341" s="28">
        <v>9.53</v>
      </c>
      <c r="F341" s="28">
        <v>8.72</v>
      </c>
      <c r="G341" s="28">
        <v>97.18</v>
      </c>
      <c r="H341" s="28" t="str">
        <f>TRIM(PROPER('Base de datos cruda'!H341))</f>
        <v>Rpg</v>
      </c>
      <c r="I341" s="28">
        <v>0.96</v>
      </c>
      <c r="J341" s="28">
        <v>6.79</v>
      </c>
      <c r="K341" s="28">
        <v>290.63</v>
      </c>
      <c r="L341" s="28">
        <f>IF('Base de datos cruda'!L341&lt;0,,'Base de datos cruda'!L341)</f>
        <v>7.91</v>
      </c>
      <c r="M341" s="28" t="str">
        <f>IF(TRIM(PROPER('Base de datos cruda'!M341))="High","Alto",IF(TRIM(PROPER('Base de datos cruda'!M341))="Medium","Medio","Bajo"))</f>
        <v>Medio</v>
      </c>
      <c r="N341" s="29">
        <v>100.0</v>
      </c>
      <c r="O341" s="32">
        <f t="shared" si="1"/>
        <v>100</v>
      </c>
      <c r="P341" s="33">
        <f t="shared" si="2"/>
        <v>8.69</v>
      </c>
      <c r="Q341" s="34">
        <f t="shared" si="3"/>
        <v>5.015789474</v>
      </c>
      <c r="R341" s="35" t="str">
        <f t="shared" si="4"/>
        <v>Alto</v>
      </c>
      <c r="S341" s="35" t="str">
        <f>IF(O341="","",IF(O341&gt;AVERAGE('Base de datos limpia'!$O$2:$O$8001),"Alto","Normal"))
</f>
        <v>Alto</v>
      </c>
      <c r="T341" s="35" t="str">
        <f t="shared" si="5"/>
        <v>Gamer intensivo</v>
      </c>
      <c r="U341" s="35"/>
    </row>
    <row r="342">
      <c r="A342" s="28">
        <v>341.0</v>
      </c>
      <c r="B342" s="28">
        <v>18.0</v>
      </c>
      <c r="C342" s="28" t="str">
        <f>TRIM(PROPER('Base de datos cruda'!C342))</f>
        <v>Male</v>
      </c>
      <c r="D342" s="28">
        <v>7.91</v>
      </c>
      <c r="E342" s="28">
        <v>1.03</v>
      </c>
      <c r="F342" s="28">
        <v>7.72</v>
      </c>
      <c r="G342" s="28">
        <v>80.8</v>
      </c>
      <c r="H342" s="28" t="str">
        <f>TRIM(PROPER('Base de datos cruda'!H342))</f>
        <v>Casual</v>
      </c>
      <c r="I342" s="28">
        <v>4.74</v>
      </c>
      <c r="J342" s="28">
        <v>11.51</v>
      </c>
      <c r="K342" s="28">
        <v>215.57</v>
      </c>
      <c r="L342" s="28">
        <f>IF('Base de datos cruda'!L342&lt;0,,'Base de datos cruda'!L342)</f>
        <v>15.95</v>
      </c>
      <c r="M342" s="28" t="str">
        <f>IF(TRIM(PROPER('Base de datos cruda'!M342))="High","Alto",IF(TRIM(PROPER('Base de datos cruda'!M342))="Medium","Medio","Bajo"))</f>
        <v>Bajo</v>
      </c>
      <c r="N342" s="29">
        <v>18.93</v>
      </c>
      <c r="O342" s="32">
        <f t="shared" si="1"/>
        <v>18.93</v>
      </c>
      <c r="P342" s="33">
        <f t="shared" si="2"/>
        <v>19.42</v>
      </c>
      <c r="Q342" s="34">
        <f t="shared" si="3"/>
        <v>0.1302149178</v>
      </c>
      <c r="R342" s="35" t="str">
        <f t="shared" si="4"/>
        <v>Bajo</v>
      </c>
      <c r="S342" s="35" t="str">
        <f>IF(O342="","",IF(O342&gt;AVERAGE('Base de datos limpia'!$O$2:$O$8001),"Alto","Normal"))
</f>
        <v>Normal</v>
      </c>
      <c r="T342" s="35" t="str">
        <f t="shared" si="5"/>
        <v>Gamer casual</v>
      </c>
      <c r="U342" s="35"/>
    </row>
    <row r="343">
      <c r="A343" s="28">
        <v>342.0</v>
      </c>
      <c r="B343" s="28">
        <v>22.0</v>
      </c>
      <c r="C343" s="28" t="str">
        <f>TRIM(PROPER('Base de datos cruda'!C343))</f>
        <v>Female</v>
      </c>
      <c r="D343" s="28">
        <v>4.01</v>
      </c>
      <c r="E343" s="28">
        <v>9.79</v>
      </c>
      <c r="F343" s="28">
        <v>5.56</v>
      </c>
      <c r="G343" s="28">
        <v>85.82</v>
      </c>
      <c r="H343" s="28" t="str">
        <f>TRIM(PROPER('Base de datos cruda'!H343))</f>
        <v>Fps</v>
      </c>
      <c r="I343" s="28">
        <v>2.65</v>
      </c>
      <c r="J343" s="28">
        <v>9.06</v>
      </c>
      <c r="K343" s="28">
        <v>271.94</v>
      </c>
      <c r="L343" s="28">
        <f>IF('Base de datos cruda'!L343&lt;0,,'Base de datos cruda'!L343)</f>
        <v>9.44</v>
      </c>
      <c r="M343" s="28" t="str">
        <f>IF(TRIM(PROPER('Base de datos cruda'!M343))="High","Alto",IF(TRIM(PROPER('Base de datos cruda'!M343))="Medium","Medio","Bajo"))</f>
        <v>Alto</v>
      </c>
      <c r="N343" s="29">
        <v>90.46</v>
      </c>
      <c r="O343" s="32">
        <f t="shared" si="1"/>
        <v>90.46</v>
      </c>
      <c r="P343" s="33">
        <f t="shared" si="2"/>
        <v>13.07</v>
      </c>
      <c r="Q343" s="34">
        <f t="shared" si="3"/>
        <v>2.441396509</v>
      </c>
      <c r="R343" s="35" t="str">
        <f t="shared" si="4"/>
        <v>Alto</v>
      </c>
      <c r="S343" s="35" t="str">
        <f>IF(O343="","",IF(O343&gt;AVERAGE('Base de datos limpia'!$O$2:$O$8001),"Alto","Normal"))
</f>
        <v>Alto</v>
      </c>
      <c r="T343" s="35" t="str">
        <f t="shared" si="5"/>
        <v>Gamer intensivo</v>
      </c>
      <c r="U343" s="35"/>
    </row>
    <row r="344">
      <c r="A344" s="28">
        <v>343.0</v>
      </c>
      <c r="B344" s="28">
        <v>23.0</v>
      </c>
      <c r="C344" s="28" t="str">
        <f>TRIM(PROPER('Base de datos cruda'!C344))</f>
        <v>Female</v>
      </c>
      <c r="D344" s="28">
        <v>1.55</v>
      </c>
      <c r="E344" s="28">
        <v>7.56</v>
      </c>
      <c r="F344" s="28">
        <v>5.48</v>
      </c>
      <c r="G344" s="28">
        <v>67.13</v>
      </c>
      <c r="H344" s="28" t="str">
        <f>TRIM(PROPER('Base de datos cruda'!H344))</f>
        <v>Fps</v>
      </c>
      <c r="I344" s="28">
        <v>3.54</v>
      </c>
      <c r="J344" s="28">
        <v>6.55</v>
      </c>
      <c r="K344" s="28">
        <v>293.89</v>
      </c>
      <c r="L344" s="28">
        <f>IF('Base de datos cruda'!L344&lt;0,,'Base de datos cruda'!L344)</f>
        <v>7.56</v>
      </c>
      <c r="M344" s="28" t="str">
        <f>IF(TRIM(PROPER('Base de datos cruda'!M344))="High","Alto",IF(TRIM(PROPER('Base de datos cruda'!M344))="Medium","Medio","Bajo"))</f>
        <v>Alto</v>
      </c>
      <c r="N344" s="29">
        <v>84.06</v>
      </c>
      <c r="O344" s="32">
        <f t="shared" si="1"/>
        <v>84.06</v>
      </c>
      <c r="P344" s="33">
        <f t="shared" si="2"/>
        <v>8.1</v>
      </c>
      <c r="Q344" s="34">
        <f t="shared" si="3"/>
        <v>4.877419355</v>
      </c>
      <c r="R344" s="35" t="str">
        <f t="shared" si="4"/>
        <v>Alto</v>
      </c>
      <c r="S344" s="35" t="str">
        <f>IF(O344="","",IF(O344&gt;AVERAGE('Base de datos limpia'!$O$2:$O$8001),"Alto","Normal"))
</f>
        <v>Alto</v>
      </c>
      <c r="T344" s="35" t="str">
        <f t="shared" si="5"/>
        <v>Gamer intensivo</v>
      </c>
      <c r="U344" s="35"/>
    </row>
    <row r="345">
      <c r="A345" s="28">
        <v>344.0</v>
      </c>
      <c r="B345" s="28">
        <v>19.0</v>
      </c>
      <c r="C345" s="28" t="str">
        <f>TRIM(PROPER('Base de datos cruda'!C345))</f>
        <v>Other</v>
      </c>
      <c r="D345" s="28">
        <v>3.82</v>
      </c>
      <c r="E345" s="28">
        <v>3.96</v>
      </c>
      <c r="F345" s="28">
        <v>8.48</v>
      </c>
      <c r="G345" s="28">
        <v>70.58</v>
      </c>
      <c r="H345" s="28" t="str">
        <f>TRIM(PROPER('Base de datos cruda'!H345))</f>
        <v>Casual</v>
      </c>
      <c r="I345" s="28">
        <v>3.23</v>
      </c>
      <c r="J345" s="28">
        <v>7.15</v>
      </c>
      <c r="K345" s="28">
        <v>285.48</v>
      </c>
      <c r="L345" s="28">
        <f>IF('Base de datos cruda'!L345&lt;0,,'Base de datos cruda'!L345)</f>
        <v>5.58</v>
      </c>
      <c r="M345" s="28" t="str">
        <f>IF(TRIM(PROPER('Base de datos cruda'!M345))="High","Alto",IF(TRIM(PROPER('Base de datos cruda'!M345))="Medium","Medio","Bajo"))</f>
        <v>Medio</v>
      </c>
      <c r="N345" s="29">
        <v>60.91</v>
      </c>
      <c r="O345" s="32">
        <f t="shared" si="1"/>
        <v>60.91</v>
      </c>
      <c r="P345" s="33">
        <f t="shared" si="2"/>
        <v>10.97</v>
      </c>
      <c r="Q345" s="34">
        <f t="shared" si="3"/>
        <v>1.036649215</v>
      </c>
      <c r="R345" s="35" t="str">
        <f t="shared" si="4"/>
        <v>Medio</v>
      </c>
      <c r="S345" s="35" t="str">
        <f>IF(O345="","",IF(O345&gt;AVERAGE('Base de datos limpia'!$O$2:$O$8001),"Alto","Normal"))
</f>
        <v>Normal</v>
      </c>
      <c r="T345" s="35" t="str">
        <f t="shared" si="5"/>
        <v>Gamer moderado</v>
      </c>
      <c r="U345" s="35"/>
    </row>
    <row r="346">
      <c r="A346" s="28">
        <v>345.0</v>
      </c>
      <c r="B346" s="28">
        <v>17.0</v>
      </c>
      <c r="C346" s="28" t="str">
        <f>TRIM(PROPER('Base de datos cruda'!C346))</f>
        <v>Female</v>
      </c>
      <c r="D346" s="28">
        <v>6.93</v>
      </c>
      <c r="E346" s="28">
        <v>7.28</v>
      </c>
      <c r="F346" s="28">
        <v>4.89</v>
      </c>
      <c r="G346" s="28">
        <v>64.84</v>
      </c>
      <c r="H346" s="28" t="str">
        <f>TRIM(PROPER('Base de datos cruda'!H346))</f>
        <v>Rpg</v>
      </c>
      <c r="I346" s="28">
        <v>1.52</v>
      </c>
      <c r="J346" s="28">
        <v>10.41</v>
      </c>
      <c r="K346" s="28">
        <v>248.06</v>
      </c>
      <c r="L346" s="28">
        <f>IF('Base de datos cruda'!L346&lt;0,,'Base de datos cruda'!L346)</f>
        <v>19.03</v>
      </c>
      <c r="M346" s="28" t="str">
        <f>IF(TRIM(PROPER('Base de datos cruda'!M346))="High","Alto",IF(TRIM(PROPER('Base de datos cruda'!M346))="Medium","Medio","Bajo"))</f>
        <v>Alto</v>
      </c>
      <c r="N346" s="29">
        <v>56.9205295939777</v>
      </c>
      <c r="O346" s="32">
        <f t="shared" si="1"/>
        <v>56.92052959</v>
      </c>
      <c r="P346" s="33">
        <f t="shared" si="2"/>
        <v>17.34</v>
      </c>
      <c r="Q346" s="34">
        <f t="shared" si="3"/>
        <v>1.050505051</v>
      </c>
      <c r="R346" s="35" t="str">
        <f t="shared" si="4"/>
        <v>Medio</v>
      </c>
      <c r="S346" s="35" t="str">
        <f>IF(O346="","",IF(O346&gt;AVERAGE('Base de datos limpia'!$O$2:$O$8001),"Alto","Normal"))
</f>
        <v>Normal</v>
      </c>
      <c r="T346" s="35" t="str">
        <f t="shared" si="5"/>
        <v>Gamer intensivo</v>
      </c>
      <c r="U346" s="35"/>
    </row>
    <row r="347">
      <c r="A347" s="28">
        <v>346.0</v>
      </c>
      <c r="B347" s="28">
        <v>18.0</v>
      </c>
      <c r="C347" s="28" t="str">
        <f>TRIM(PROPER('Base de datos cruda'!C347))</f>
        <v>Male</v>
      </c>
      <c r="D347" s="28">
        <v>0.17</v>
      </c>
      <c r="E347" s="28">
        <v>8.36</v>
      </c>
      <c r="F347" s="28">
        <v>6.68</v>
      </c>
      <c r="G347" s="28">
        <v>70.56</v>
      </c>
      <c r="H347" s="28" t="str">
        <f>TRIM(PROPER('Base de datos cruda'!H347))</f>
        <v>Fps</v>
      </c>
      <c r="I347" s="28">
        <v>4.51</v>
      </c>
      <c r="J347" s="28">
        <v>1.31</v>
      </c>
      <c r="K347" s="28">
        <v>323.97</v>
      </c>
      <c r="L347" s="28">
        <f>IF('Base de datos cruda'!L347&lt;0,,'Base de datos cruda'!L347)</f>
        <v>2.54</v>
      </c>
      <c r="M347" s="28" t="str">
        <f>IF(TRIM(PROPER('Base de datos cruda'!M347))="High","Alto",IF(TRIM(PROPER('Base de datos cruda'!M347))="Medium","Medio","Bajo"))</f>
        <v>Medio</v>
      </c>
      <c r="N347" s="29">
        <v>99.26</v>
      </c>
      <c r="O347" s="32">
        <f t="shared" si="1"/>
        <v>99.26</v>
      </c>
      <c r="P347" s="33">
        <f t="shared" si="2"/>
        <v>1.48</v>
      </c>
      <c r="Q347" s="34">
        <f t="shared" si="3"/>
        <v>49.17647059</v>
      </c>
      <c r="R347" s="35" t="str">
        <f t="shared" si="4"/>
        <v>Alto</v>
      </c>
      <c r="S347" s="35" t="str">
        <f>IF(O347="","",IF(O347&gt;AVERAGE('Base de datos limpia'!$O$2:$O$8001),"Alto","Normal"))
</f>
        <v>Alto</v>
      </c>
      <c r="T347" s="35" t="str">
        <f t="shared" si="5"/>
        <v>Gamer intensivo</v>
      </c>
      <c r="U347" s="35"/>
    </row>
    <row r="348">
      <c r="A348" s="28">
        <v>347.0</v>
      </c>
      <c r="B348" s="28">
        <v>16.0</v>
      </c>
      <c r="C348" s="28" t="str">
        <f>TRIM(PROPER('Base de datos cruda'!C348))</f>
        <v>Male</v>
      </c>
      <c r="D348" s="28">
        <v>5.44</v>
      </c>
      <c r="E348" s="28">
        <v>3.21</v>
      </c>
      <c r="F348" s="28">
        <v>7.57</v>
      </c>
      <c r="G348" s="28">
        <v>79.7</v>
      </c>
      <c r="H348" s="28" t="str">
        <f>TRIM(PROPER('Base de datos cruda'!H348))</f>
        <v>Fps</v>
      </c>
      <c r="I348" s="28">
        <v>3.14</v>
      </c>
      <c r="J348" s="28">
        <v>9.06</v>
      </c>
      <c r="K348" s="28">
        <v>259.58</v>
      </c>
      <c r="L348" s="28">
        <f>IF('Base de datos cruda'!L348&lt;0,,'Base de datos cruda'!L348)</f>
        <v>13.36</v>
      </c>
      <c r="M348" s="28" t="str">
        <f>IF(TRIM(PROPER('Base de datos cruda'!M348))="High","Alto",IF(TRIM(PROPER('Base de datos cruda'!M348))="Medium","Medio","Bajo"))</f>
        <v>Bajo</v>
      </c>
      <c r="N348" s="29">
        <v>44.86</v>
      </c>
      <c r="O348" s="32">
        <f t="shared" si="1"/>
        <v>44.86</v>
      </c>
      <c r="P348" s="33">
        <f t="shared" si="2"/>
        <v>14.5</v>
      </c>
      <c r="Q348" s="34">
        <f t="shared" si="3"/>
        <v>0.5900735294</v>
      </c>
      <c r="R348" s="35" t="str">
        <f t="shared" si="4"/>
        <v>Bajo</v>
      </c>
      <c r="S348" s="35" t="str">
        <f>IF(O348="","",IF(O348&gt;AVERAGE('Base de datos limpia'!$O$2:$O$8001),"Alto","Normal"))
</f>
        <v>Normal</v>
      </c>
      <c r="T348" s="35" t="str">
        <f t="shared" si="5"/>
        <v>Gamer moderado</v>
      </c>
      <c r="U348" s="35"/>
    </row>
    <row r="349">
      <c r="A349" s="28">
        <v>348.0</v>
      </c>
      <c r="B349" s="28">
        <v>23.0</v>
      </c>
      <c r="C349" s="28" t="str">
        <f>TRIM(PROPER('Base de datos cruda'!C349))</f>
        <v>Male</v>
      </c>
      <c r="D349" s="28">
        <v>4.38</v>
      </c>
      <c r="E349" s="28">
        <v>7.94</v>
      </c>
      <c r="F349" s="28">
        <v>5.98</v>
      </c>
      <c r="G349" s="28">
        <v>93.35</v>
      </c>
      <c r="H349" s="28" t="str">
        <f>TRIM(PROPER('Base de datos cruda'!H349))</f>
        <v>Casual</v>
      </c>
      <c r="I349" s="28">
        <v>2.55</v>
      </c>
      <c r="J349" s="28">
        <v>8.77</v>
      </c>
      <c r="K349" s="28">
        <v>251.92</v>
      </c>
      <c r="L349" s="28">
        <f>IF('Base de datos cruda'!L349&lt;0,,'Base de datos cruda'!L349)</f>
        <v>12.62</v>
      </c>
      <c r="M349" s="28" t="str">
        <f>IF(TRIM(PROPER('Base de datos cruda'!M349))="High","Alto",IF(TRIM(PROPER('Base de datos cruda'!M349))="Medium","Medio","Bajo"))</f>
        <v>Alto</v>
      </c>
      <c r="N349" s="29">
        <v>80.19</v>
      </c>
      <c r="O349" s="32">
        <f t="shared" si="1"/>
        <v>80.19</v>
      </c>
      <c r="P349" s="33">
        <f t="shared" si="2"/>
        <v>13.15</v>
      </c>
      <c r="Q349" s="34">
        <f t="shared" si="3"/>
        <v>1.812785388</v>
      </c>
      <c r="R349" s="35" t="str">
        <f t="shared" si="4"/>
        <v>Alto</v>
      </c>
      <c r="S349" s="35" t="str">
        <f>IF(O349="","",IF(O349&gt;AVERAGE('Base de datos limpia'!$O$2:$O$8001),"Alto","Normal"))
</f>
        <v>Alto</v>
      </c>
      <c r="T349" s="35" t="str">
        <f t="shared" si="5"/>
        <v>Gamer intensivo</v>
      </c>
      <c r="U349" s="35"/>
    </row>
    <row r="350">
      <c r="A350" s="28">
        <v>349.0</v>
      </c>
      <c r="B350" s="28">
        <v>18.0</v>
      </c>
      <c r="C350" s="28" t="str">
        <f>TRIM(PROPER('Base de datos cruda'!C350))</f>
        <v>Male</v>
      </c>
      <c r="D350" s="28">
        <v>1.36</v>
      </c>
      <c r="E350" s="28">
        <v>8.24</v>
      </c>
      <c r="F350" s="28">
        <v>4.2</v>
      </c>
      <c r="G350" s="28">
        <v>81.35</v>
      </c>
      <c r="H350" s="28" t="str">
        <f>TRIM(PROPER('Base de datos cruda'!H350))</f>
        <v>Rpg</v>
      </c>
      <c r="I350" s="28">
        <v>2.64</v>
      </c>
      <c r="J350" s="28">
        <v>3.53</v>
      </c>
      <c r="K350" s="28">
        <v>326.59</v>
      </c>
      <c r="L350" s="28">
        <f>IF('Base de datos cruda'!L350&lt;0,,'Base de datos cruda'!L350)</f>
        <v>6.1</v>
      </c>
      <c r="M350" s="28" t="str">
        <f>IF(TRIM(PROPER('Base de datos cruda'!M350))="High","Alto",IF(TRIM(PROPER('Base de datos cruda'!M350))="Medium","Medio","Bajo"))</f>
        <v>Alto</v>
      </c>
      <c r="N350" s="29">
        <v>94.12</v>
      </c>
      <c r="O350" s="32">
        <f t="shared" si="1"/>
        <v>94.12</v>
      </c>
      <c r="P350" s="33">
        <f t="shared" si="2"/>
        <v>4.89</v>
      </c>
      <c r="Q350" s="34">
        <f t="shared" si="3"/>
        <v>6.058823529</v>
      </c>
      <c r="R350" s="35" t="str">
        <f t="shared" si="4"/>
        <v>Alto</v>
      </c>
      <c r="S350" s="35" t="str">
        <f>IF(O350="","",IF(O350&gt;AVERAGE('Base de datos limpia'!$O$2:$O$8001),"Alto","Normal"))
</f>
        <v>Alto</v>
      </c>
      <c r="T350" s="35" t="str">
        <f t="shared" si="5"/>
        <v>Gamer intensivo</v>
      </c>
      <c r="U350" s="35"/>
    </row>
    <row r="351">
      <c r="A351" s="28">
        <v>350.0</v>
      </c>
      <c r="B351" s="28">
        <v>22.0</v>
      </c>
      <c r="C351" s="28" t="str">
        <f>TRIM(PROPER('Base de datos cruda'!C351))</f>
        <v>Male</v>
      </c>
      <c r="D351" s="28">
        <v>6.54</v>
      </c>
      <c r="E351" s="28">
        <v>3.24</v>
      </c>
      <c r="F351" s="28">
        <v>5.14</v>
      </c>
      <c r="G351" s="28">
        <v>69.78</v>
      </c>
      <c r="H351" s="28" t="str">
        <f>TRIM(PROPER('Base de datos cruda'!H351))</f>
        <v>Fps</v>
      </c>
      <c r="I351" s="28">
        <v>4.45</v>
      </c>
      <c r="J351" s="28">
        <v>12.47</v>
      </c>
      <c r="K351" s="28">
        <v>238.7</v>
      </c>
      <c r="L351" s="28">
        <f>IF('Base de datos cruda'!L351&lt;0,,'Base de datos cruda'!L351)</f>
        <v>16.49</v>
      </c>
      <c r="M351" s="28" t="str">
        <f>IF(TRIM(PROPER('Base de datos cruda'!M351))="High","Alto",IF(TRIM(PROPER('Base de datos cruda'!M351))="Medium","Medio","Bajo"))</f>
        <v>Bajo</v>
      </c>
      <c r="N351" s="29">
        <v>27.61</v>
      </c>
      <c r="O351" s="32">
        <f t="shared" si="1"/>
        <v>27.61</v>
      </c>
      <c r="P351" s="33">
        <f t="shared" si="2"/>
        <v>19.01</v>
      </c>
      <c r="Q351" s="34">
        <f t="shared" si="3"/>
        <v>0.495412844</v>
      </c>
      <c r="R351" s="35" t="str">
        <f t="shared" si="4"/>
        <v>Bajo</v>
      </c>
      <c r="S351" s="35" t="str">
        <f>IF(O351="","",IF(O351&gt;AVERAGE('Base de datos limpia'!$O$2:$O$8001),"Alto","Normal"))
</f>
        <v>Normal</v>
      </c>
      <c r="T351" s="35" t="str">
        <f t="shared" si="5"/>
        <v>Gamer moderado</v>
      </c>
      <c r="U351" s="35"/>
    </row>
    <row r="352">
      <c r="A352" s="28">
        <v>351.0</v>
      </c>
      <c r="B352" s="28">
        <v>20.0</v>
      </c>
      <c r="C352" s="28" t="str">
        <f>TRIM(PROPER('Base de datos cruda'!C352))</f>
        <v>Female</v>
      </c>
      <c r="D352" s="28">
        <v>2.95</v>
      </c>
      <c r="E352" s="28">
        <v>1.38</v>
      </c>
      <c r="F352" s="28">
        <v>8.51</v>
      </c>
      <c r="G352" s="28">
        <v>61.78</v>
      </c>
      <c r="H352" s="28" t="str">
        <f>TRIM(PROPER('Base de datos cruda'!H352))</f>
        <v>Casual</v>
      </c>
      <c r="I352" s="28">
        <v>0.3</v>
      </c>
      <c r="J352" s="28">
        <v>8.82</v>
      </c>
      <c r="K352" s="28">
        <v>292.54</v>
      </c>
      <c r="L352" s="28">
        <f>IF('Base de datos cruda'!L352&lt;0,,'Base de datos cruda'!L352)</f>
        <v>10.38</v>
      </c>
      <c r="M352" s="28" t="str">
        <f>IF(TRIM(PROPER('Base de datos cruda'!M352))="High","Alto",IF(TRIM(PROPER('Base de datos cruda'!M352))="Medium","Medio","Bajo"))</f>
        <v>Medio</v>
      </c>
      <c r="N352" s="29">
        <v>49.53</v>
      </c>
      <c r="O352" s="32">
        <f t="shared" si="1"/>
        <v>49.53</v>
      </c>
      <c r="P352" s="33">
        <f t="shared" si="2"/>
        <v>11.77</v>
      </c>
      <c r="Q352" s="34">
        <f t="shared" si="3"/>
        <v>0.4677966102</v>
      </c>
      <c r="R352" s="35" t="str">
        <f t="shared" si="4"/>
        <v>Bajo</v>
      </c>
      <c r="S352" s="35" t="str">
        <f>IF(O352="","",IF(O352&gt;AVERAGE('Base de datos limpia'!$O$2:$O$8001),"Alto","Normal"))
</f>
        <v>Normal</v>
      </c>
      <c r="T352" s="35" t="str">
        <f t="shared" si="5"/>
        <v>Gamer casual</v>
      </c>
      <c r="U352" s="35"/>
    </row>
    <row r="353">
      <c r="A353" s="28">
        <v>352.0</v>
      </c>
      <c r="B353" s="28">
        <v>20.0</v>
      </c>
      <c r="C353" s="28" t="str">
        <f>TRIM(PROPER('Base de datos cruda'!C353))</f>
        <v>Male</v>
      </c>
      <c r="D353" s="28">
        <v>2.35</v>
      </c>
      <c r="E353" s="28">
        <v>2.84</v>
      </c>
      <c r="F353" s="28">
        <v>6.62</v>
      </c>
      <c r="G353" s="28">
        <v>84.88</v>
      </c>
      <c r="H353" s="28" t="str">
        <f>TRIM(PROPER('Base de datos cruda'!H353))</f>
        <v>Casual</v>
      </c>
      <c r="I353" s="28">
        <v>1.95</v>
      </c>
      <c r="J353" s="28">
        <v>4.76</v>
      </c>
      <c r="K353" s="28">
        <v>300.13</v>
      </c>
      <c r="L353" s="28">
        <f>IF('Base de datos cruda'!L353&lt;0,,'Base de datos cruda'!L353)</f>
        <v>3.95</v>
      </c>
      <c r="M353" s="28" t="str">
        <f>IF(TRIM(PROPER('Base de datos cruda'!M353))="High","Alto",IF(TRIM(PROPER('Base de datos cruda'!M353))="Medium","Medio","Bajo"))</f>
        <v>Medio</v>
      </c>
      <c r="N353" s="29">
        <v>61.51</v>
      </c>
      <c r="O353" s="32">
        <f t="shared" si="1"/>
        <v>61.51</v>
      </c>
      <c r="P353" s="33">
        <f t="shared" si="2"/>
        <v>7.11</v>
      </c>
      <c r="Q353" s="34">
        <f t="shared" si="3"/>
        <v>1.208510638</v>
      </c>
      <c r="R353" s="35" t="str">
        <f t="shared" si="4"/>
        <v>Medio</v>
      </c>
      <c r="S353" s="35" t="str">
        <f>IF(O353="","",IF(O353&gt;AVERAGE('Base de datos limpia'!$O$2:$O$8001),"Alto","Normal"))
</f>
        <v>Normal</v>
      </c>
      <c r="T353" s="35" t="str">
        <f t="shared" si="5"/>
        <v>Gamer casual</v>
      </c>
      <c r="U353" s="35"/>
    </row>
    <row r="354">
      <c r="A354" s="28">
        <v>353.0</v>
      </c>
      <c r="B354" s="28">
        <v>22.0</v>
      </c>
      <c r="C354" s="28" t="str">
        <f>TRIM(PROPER('Base de datos cruda'!C354))</f>
        <v>Male</v>
      </c>
      <c r="D354" s="28">
        <v>6.63</v>
      </c>
      <c r="E354" s="28">
        <v>2.81</v>
      </c>
      <c r="F354" s="28">
        <v>8.08</v>
      </c>
      <c r="G354" s="28">
        <v>76.81</v>
      </c>
      <c r="H354" s="28" t="str">
        <f>TRIM(PROPER('Base de datos cruda'!H354))</f>
        <v>Fps</v>
      </c>
      <c r="I354" s="28">
        <v>4.21</v>
      </c>
      <c r="J354" s="28">
        <v>11.19</v>
      </c>
      <c r="K354" s="28">
        <v>230.03</v>
      </c>
      <c r="L354" s="28">
        <f>IF('Base de datos cruda'!L354&lt;0,,'Base de datos cruda'!L354)</f>
        <v>17.16</v>
      </c>
      <c r="M354" s="28" t="str">
        <f>IF(TRIM(PROPER('Base de datos cruda'!M354))="High","Alto",IF(TRIM(PROPER('Base de datos cruda'!M354))="Medium","Medio","Bajo"))</f>
        <v>Bajo</v>
      </c>
      <c r="N354" s="29">
        <v>26.0</v>
      </c>
      <c r="O354" s="32">
        <f t="shared" si="1"/>
        <v>26</v>
      </c>
      <c r="P354" s="33">
        <f t="shared" si="2"/>
        <v>17.82</v>
      </c>
      <c r="Q354" s="34">
        <f t="shared" si="3"/>
        <v>0.4238310709</v>
      </c>
      <c r="R354" s="35" t="str">
        <f t="shared" si="4"/>
        <v>Bajo</v>
      </c>
      <c r="S354" s="35" t="str">
        <f>IF(O354="","",IF(O354&gt;AVERAGE('Base de datos limpia'!$O$2:$O$8001),"Alto","Normal"))
</f>
        <v>Normal</v>
      </c>
      <c r="T354" s="35" t="str">
        <f t="shared" si="5"/>
        <v>Gamer casual</v>
      </c>
      <c r="U354" s="35"/>
    </row>
    <row r="355">
      <c r="A355" s="28">
        <v>354.0</v>
      </c>
      <c r="B355" s="28">
        <v>24.0</v>
      </c>
      <c r="C355" s="28" t="str">
        <f>TRIM(PROPER('Base de datos cruda'!C355))</f>
        <v>Male</v>
      </c>
      <c r="D355" s="28">
        <v>5.11</v>
      </c>
      <c r="E355" s="28">
        <v>1.59</v>
      </c>
      <c r="F355" s="28">
        <v>6.78</v>
      </c>
      <c r="G355" s="28">
        <v>99.37</v>
      </c>
      <c r="H355" s="28" t="str">
        <f>TRIM(PROPER('Base de datos cruda'!H355))</f>
        <v>Rpg</v>
      </c>
      <c r="I355" s="28">
        <v>0.19</v>
      </c>
      <c r="J355" s="28">
        <v>6.26</v>
      </c>
      <c r="K355" s="28">
        <v>252.4</v>
      </c>
      <c r="L355" s="28">
        <f>IF('Base de datos cruda'!L355&lt;0,,'Base de datos cruda'!L355)</f>
        <v>12.01</v>
      </c>
      <c r="M355" s="28" t="str">
        <f>IF(TRIM(PROPER('Base de datos cruda'!M355))="High","Alto",IF(TRIM(PROPER('Base de datos cruda'!M355))="Medium","Medio","Bajo"))</f>
        <v>Bajo</v>
      </c>
      <c r="N355" s="29">
        <v>43.46</v>
      </c>
      <c r="O355" s="32">
        <f t="shared" si="1"/>
        <v>43.46</v>
      </c>
      <c r="P355" s="33">
        <f t="shared" si="2"/>
        <v>11.37</v>
      </c>
      <c r="Q355" s="34">
        <f t="shared" si="3"/>
        <v>0.3111545988</v>
      </c>
      <c r="R355" s="35" t="str">
        <f t="shared" si="4"/>
        <v>Bajo</v>
      </c>
      <c r="S355" s="35" t="str">
        <f>IF(O355="","",IF(O355&gt;AVERAGE('Base de datos limpia'!$O$2:$O$8001),"Alto","Normal"))
</f>
        <v>Normal</v>
      </c>
      <c r="T355" s="35" t="str">
        <f t="shared" si="5"/>
        <v>Gamer casual</v>
      </c>
      <c r="U355" s="35"/>
    </row>
    <row r="356">
      <c r="A356" s="28">
        <v>355.0</v>
      </c>
      <c r="B356" s="28">
        <v>20.0</v>
      </c>
      <c r="C356" s="28" t="str">
        <f>TRIM(PROPER('Base de datos cruda'!C356))</f>
        <v>Female</v>
      </c>
      <c r="D356" s="28">
        <v>7.19</v>
      </c>
      <c r="E356" s="28">
        <v>7.53</v>
      </c>
      <c r="F356" s="28">
        <v>8.72</v>
      </c>
      <c r="G356" s="28">
        <v>91.19</v>
      </c>
      <c r="H356" s="28" t="str">
        <f>TRIM(PROPER('Base de datos cruda'!H356))</f>
        <v>Fps</v>
      </c>
      <c r="I356" s="28">
        <v>3.2</v>
      </c>
      <c r="J356" s="28">
        <v>11.52</v>
      </c>
      <c r="K356" s="28">
        <v>237.7</v>
      </c>
      <c r="L356" s="28">
        <f>IF('Base de datos cruda'!L356&lt;0,,'Base de datos cruda'!L356)</f>
        <v>19.42</v>
      </c>
      <c r="M356" s="28" t="str">
        <f>IF(TRIM(PROPER('Base de datos cruda'!M356))="High","Alto",IF(TRIM(PROPER('Base de datos cruda'!M356))="Medium","Medio","Bajo"))</f>
        <v>Bajo</v>
      </c>
      <c r="N356" s="29">
        <v>78.1177548003947</v>
      </c>
      <c r="O356" s="32">
        <f t="shared" si="1"/>
        <v>78.1177548</v>
      </c>
      <c r="P356" s="33">
        <f t="shared" si="2"/>
        <v>18.71</v>
      </c>
      <c r="Q356" s="34">
        <f t="shared" si="3"/>
        <v>1.0472879</v>
      </c>
      <c r="R356" s="35" t="str">
        <f t="shared" si="4"/>
        <v>Alto</v>
      </c>
      <c r="S356" s="35" t="str">
        <f>IF(O356="","",IF(O356&gt;AVERAGE('Base de datos limpia'!$O$2:$O$8001),"Alto","Normal"))
</f>
        <v>Alto</v>
      </c>
      <c r="T356" s="35" t="str">
        <f t="shared" si="5"/>
        <v>Gamer intensivo</v>
      </c>
      <c r="U356" s="35"/>
    </row>
    <row r="357">
      <c r="A357" s="28">
        <v>356.0</v>
      </c>
      <c r="B357" s="28">
        <v>16.0</v>
      </c>
      <c r="C357" s="28" t="str">
        <f>TRIM(PROPER('Base de datos cruda'!C357))</f>
        <v>Female</v>
      </c>
      <c r="D357" s="28">
        <v>5.04</v>
      </c>
      <c r="E357" s="28">
        <v>4.42</v>
      </c>
      <c r="F357" s="28">
        <v>8.55</v>
      </c>
      <c r="G357" s="28">
        <v>92.33</v>
      </c>
      <c r="H357" s="28" t="str">
        <f>TRIM(PROPER('Base de datos cruda'!H357))</f>
        <v>Rpg</v>
      </c>
      <c r="I357" s="28">
        <v>2.02</v>
      </c>
      <c r="J357" s="28">
        <v>9.16</v>
      </c>
      <c r="K357" s="28">
        <v>244.06</v>
      </c>
      <c r="L357" s="28">
        <f>IF('Base de datos cruda'!L357&lt;0,,'Base de datos cruda'!L357)</f>
        <v>12.49</v>
      </c>
      <c r="M357" s="28" t="str">
        <f>IF(TRIM(PROPER('Base de datos cruda'!M357))="High","Alto",IF(TRIM(PROPER('Base de datos cruda'!M357))="Medium","Medio","Bajo"))</f>
        <v>Bajo</v>
      </c>
      <c r="N357" s="29">
        <v>67.61</v>
      </c>
      <c r="O357" s="32">
        <f t="shared" si="1"/>
        <v>67.61</v>
      </c>
      <c r="P357" s="33">
        <f t="shared" si="2"/>
        <v>14.2</v>
      </c>
      <c r="Q357" s="34">
        <f t="shared" si="3"/>
        <v>0.876984127</v>
      </c>
      <c r="R357" s="35" t="str">
        <f t="shared" si="4"/>
        <v>Medio</v>
      </c>
      <c r="S357" s="35" t="str">
        <f>IF(O357="","",IF(O357&gt;AVERAGE('Base de datos limpia'!$O$2:$O$8001),"Alto","Normal"))
</f>
        <v>Alto</v>
      </c>
      <c r="T357" s="35" t="str">
        <f t="shared" si="5"/>
        <v>Gamer moderado</v>
      </c>
      <c r="U357" s="35"/>
    </row>
    <row r="358">
      <c r="A358" s="28">
        <v>357.0</v>
      </c>
      <c r="B358" s="28">
        <v>16.0</v>
      </c>
      <c r="C358" s="28" t="str">
        <f>TRIM(PROPER('Base de datos cruda'!C358))</f>
        <v>Female</v>
      </c>
      <c r="D358" s="28">
        <v>5.93</v>
      </c>
      <c r="E358" s="28">
        <v>8.96</v>
      </c>
      <c r="F358" s="28">
        <v>6.41</v>
      </c>
      <c r="G358" s="28">
        <v>60.49</v>
      </c>
      <c r="H358" s="28" t="str">
        <f>TRIM(PROPER('Base de datos cruda'!H358))</f>
        <v>Fps</v>
      </c>
      <c r="I358" s="28">
        <v>1.02</v>
      </c>
      <c r="J358" s="28">
        <v>11.04</v>
      </c>
      <c r="K358" s="28">
        <v>247.95</v>
      </c>
      <c r="L358" s="28">
        <f>IF('Base de datos cruda'!L358&lt;0,,'Base de datos cruda'!L358)</f>
        <v>15.03</v>
      </c>
      <c r="M358" s="28" t="str">
        <f>IF(TRIM(PROPER('Base de datos cruda'!M358))="High","Alto",IF(TRIM(PROPER('Base de datos cruda'!M358))="Medium","Medio","Bajo"))</f>
        <v>Bajo</v>
      </c>
      <c r="N358" s="29">
        <v>76.0549386238747</v>
      </c>
      <c r="O358" s="32">
        <f t="shared" si="1"/>
        <v>76.05493862</v>
      </c>
      <c r="P358" s="33">
        <f t="shared" si="2"/>
        <v>16.97</v>
      </c>
      <c r="Q358" s="34">
        <f t="shared" si="3"/>
        <v>1.510961214</v>
      </c>
      <c r="R358" s="35" t="str">
        <f t="shared" si="4"/>
        <v>Alto</v>
      </c>
      <c r="S358" s="35" t="str">
        <f>IF(O358="","",IF(O358&gt;AVERAGE('Base de datos limpia'!$O$2:$O$8001),"Alto","Normal"))
</f>
        <v>Alto</v>
      </c>
      <c r="T358" s="35" t="str">
        <f t="shared" si="5"/>
        <v>Gamer intensivo</v>
      </c>
      <c r="U358" s="35"/>
    </row>
    <row r="359">
      <c r="A359" s="28">
        <v>358.0</v>
      </c>
      <c r="B359" s="28">
        <v>17.0</v>
      </c>
      <c r="C359" s="28" t="str">
        <f>TRIM(PROPER('Base de datos cruda'!C359))</f>
        <v>Male</v>
      </c>
      <c r="D359" s="28">
        <v>6.69</v>
      </c>
      <c r="E359" s="28">
        <v>3.27</v>
      </c>
      <c r="F359" s="28">
        <v>5.59</v>
      </c>
      <c r="G359" s="28">
        <v>91.11</v>
      </c>
      <c r="H359" s="28" t="str">
        <f>TRIM(PROPER('Base de datos cruda'!H359))</f>
        <v>Fps</v>
      </c>
      <c r="I359" s="28">
        <v>3.06</v>
      </c>
      <c r="J359" s="28">
        <v>9.21</v>
      </c>
      <c r="K359" s="28">
        <v>215.77</v>
      </c>
      <c r="L359" s="28">
        <f>IF('Base de datos cruda'!L359&lt;0,,'Base de datos cruda'!L359)</f>
        <v>12.79</v>
      </c>
      <c r="M359" s="28" t="str">
        <f>IF(TRIM(PROPER('Base de datos cruda'!M359))="High","Alto",IF(TRIM(PROPER('Base de datos cruda'!M359))="Medium","Medio","Bajo"))</f>
        <v>Bajo</v>
      </c>
      <c r="N359" s="29">
        <v>45.794811833166</v>
      </c>
      <c r="O359" s="32">
        <f t="shared" si="1"/>
        <v>45.79481183</v>
      </c>
      <c r="P359" s="33">
        <f t="shared" si="2"/>
        <v>15.9</v>
      </c>
      <c r="Q359" s="34">
        <f t="shared" si="3"/>
        <v>0.4887892377</v>
      </c>
      <c r="R359" s="35" t="str">
        <f t="shared" si="4"/>
        <v>Bajo</v>
      </c>
      <c r="S359" s="35" t="str">
        <f>IF(O359="","",IF(O359&gt;AVERAGE('Base de datos limpia'!$O$2:$O$8001),"Alto","Normal"))
</f>
        <v>Normal</v>
      </c>
      <c r="T359" s="35" t="str">
        <f t="shared" si="5"/>
        <v>Gamer moderado</v>
      </c>
      <c r="U359" s="35"/>
    </row>
    <row r="360">
      <c r="A360" s="28">
        <v>359.0</v>
      </c>
      <c r="B360" s="28">
        <v>21.0</v>
      </c>
      <c r="C360" s="28" t="str">
        <f>TRIM(PROPER('Base de datos cruda'!C360))</f>
        <v>Female</v>
      </c>
      <c r="D360" s="28">
        <v>0.44</v>
      </c>
      <c r="E360" s="28">
        <v>5.08</v>
      </c>
      <c r="F360" s="28">
        <v>7.01</v>
      </c>
      <c r="G360" s="28">
        <v>67.78</v>
      </c>
      <c r="H360" s="28" t="str">
        <f>TRIM(PROPER('Base de datos cruda'!H360))</f>
        <v>Rpg</v>
      </c>
      <c r="I360" s="28">
        <v>4.16</v>
      </c>
      <c r="J360" s="28">
        <v>5.83</v>
      </c>
      <c r="K360" s="28">
        <v>314.82</v>
      </c>
      <c r="L360" s="28">
        <f>IF('Base de datos cruda'!L360&lt;0,,'Base de datos cruda'!L360)</f>
        <v>3.57</v>
      </c>
      <c r="M360" s="28" t="str">
        <f>IF(TRIM(PROPER('Base de datos cruda'!M360))="High","Alto",IF(TRIM(PROPER('Base de datos cruda'!M360))="Medium","Medio","Bajo"))</f>
        <v>Medio</v>
      </c>
      <c r="N360" s="29">
        <v>82.06</v>
      </c>
      <c r="O360" s="32">
        <f t="shared" si="1"/>
        <v>82.06</v>
      </c>
      <c r="P360" s="33">
        <f t="shared" si="2"/>
        <v>6.27</v>
      </c>
      <c r="Q360" s="34">
        <f t="shared" si="3"/>
        <v>11.54545455</v>
      </c>
      <c r="R360" s="35" t="str">
        <f t="shared" si="4"/>
        <v>Alto</v>
      </c>
      <c r="S360" s="35" t="str">
        <f>IF(O360="","",IF(O360&gt;AVERAGE('Base de datos limpia'!$O$2:$O$8001),"Alto","Normal"))
</f>
        <v>Alto</v>
      </c>
      <c r="T360" s="35" t="str">
        <f t="shared" si="5"/>
        <v>Gamer moderado</v>
      </c>
      <c r="U360" s="35"/>
    </row>
    <row r="361">
      <c r="A361" s="28">
        <v>360.0</v>
      </c>
      <c r="B361" s="28">
        <v>24.0</v>
      </c>
      <c r="C361" s="28" t="str">
        <f>TRIM(PROPER('Base de datos cruda'!C361))</f>
        <v>Male</v>
      </c>
      <c r="D361" s="28">
        <v>6.21</v>
      </c>
      <c r="E361" s="28">
        <v>6.75</v>
      </c>
      <c r="F361" s="28">
        <v>7.37</v>
      </c>
      <c r="G361" s="28">
        <v>83.43</v>
      </c>
      <c r="H361" s="28" t="str">
        <f>TRIM(PROPER('Base de datos cruda'!H361))</f>
        <v>Rpg</v>
      </c>
      <c r="I361" s="28">
        <v>2.34</v>
      </c>
      <c r="J361" s="28">
        <v>11.5</v>
      </c>
      <c r="K361" s="28">
        <v>259.23</v>
      </c>
      <c r="L361" s="28">
        <f>IF('Base de datos cruda'!L361&lt;0,,'Base de datos cruda'!L361)</f>
        <v>16.29</v>
      </c>
      <c r="M361" s="28" t="str">
        <f>IF(TRIM(PROPER('Base de datos cruda'!M361))="High","Alto",IF(TRIM(PROPER('Base de datos cruda'!M361))="Medium","Medio","Bajo"))</f>
        <v>Bajo</v>
      </c>
      <c r="N361" s="29">
        <v>72.66</v>
      </c>
      <c r="O361" s="32">
        <f t="shared" si="1"/>
        <v>72.66</v>
      </c>
      <c r="P361" s="33">
        <f t="shared" si="2"/>
        <v>17.71</v>
      </c>
      <c r="Q361" s="34">
        <f t="shared" si="3"/>
        <v>1.086956522</v>
      </c>
      <c r="R361" s="35" t="str">
        <f t="shared" si="4"/>
        <v>Alto</v>
      </c>
      <c r="S361" s="35" t="str">
        <f>IF(O361="","",IF(O361&gt;AVERAGE('Base de datos limpia'!$O$2:$O$8001),"Alto","Normal"))
</f>
        <v>Alto</v>
      </c>
      <c r="T361" s="35" t="str">
        <f t="shared" si="5"/>
        <v>Gamer intensivo</v>
      </c>
      <c r="U361" s="35"/>
    </row>
    <row r="362">
      <c r="A362" s="28">
        <v>361.0</v>
      </c>
      <c r="B362" s="28">
        <v>23.0</v>
      </c>
      <c r="C362" s="28" t="str">
        <f>TRIM(PROPER('Base de datos cruda'!C362))</f>
        <v>Female</v>
      </c>
      <c r="D362" s="28">
        <v>4.91</v>
      </c>
      <c r="E362" s="28">
        <v>8.9</v>
      </c>
      <c r="F362" s="28">
        <v>6.49</v>
      </c>
      <c r="G362" s="28">
        <v>77.9</v>
      </c>
      <c r="H362" s="28" t="str">
        <f>TRIM(PROPER('Base de datos cruda'!H362))</f>
        <v>Fps</v>
      </c>
      <c r="I362" s="28">
        <v>0.73</v>
      </c>
      <c r="J362" s="28">
        <v>9.26</v>
      </c>
      <c r="K362" s="28">
        <v>261.06</v>
      </c>
      <c r="L362" s="28">
        <f>IF('Base de datos cruda'!L362&lt;0,,'Base de datos cruda'!L362)</f>
        <v>13.41</v>
      </c>
      <c r="M362" s="28" t="str">
        <f>IF(TRIM(PROPER('Base de datos cruda'!M362))="High","Alto",IF(TRIM(PROPER('Base de datos cruda'!M362))="Medium","Medio","Bajo"))</f>
        <v>Medio</v>
      </c>
      <c r="N362" s="29">
        <v>71.05</v>
      </c>
      <c r="O362" s="32">
        <f t="shared" si="1"/>
        <v>71.05</v>
      </c>
      <c r="P362" s="33">
        <f t="shared" si="2"/>
        <v>14.17</v>
      </c>
      <c r="Q362" s="34">
        <f t="shared" si="3"/>
        <v>1.812627291</v>
      </c>
      <c r="R362" s="35" t="str">
        <f t="shared" si="4"/>
        <v>Alto</v>
      </c>
      <c r="S362" s="35" t="str">
        <f>IF(O362="","",IF(O362&gt;AVERAGE('Base de datos limpia'!$O$2:$O$8001),"Alto","Normal"))
</f>
        <v>Alto</v>
      </c>
      <c r="T362" s="35" t="str">
        <f t="shared" si="5"/>
        <v>Gamer intensivo</v>
      </c>
      <c r="U362" s="35"/>
    </row>
    <row r="363">
      <c r="A363" s="28">
        <v>362.0</v>
      </c>
      <c r="B363" s="28">
        <v>20.0</v>
      </c>
      <c r="C363" s="28" t="str">
        <f>TRIM(PROPER('Base de datos cruda'!C363))</f>
        <v>Female</v>
      </c>
      <c r="D363" s="28">
        <v>0.56</v>
      </c>
      <c r="E363" s="28">
        <v>5.72</v>
      </c>
      <c r="F363" s="28">
        <v>8.11</v>
      </c>
      <c r="G363" s="28">
        <v>82.86</v>
      </c>
      <c r="H363" s="28" t="str">
        <f>TRIM(PROPER('Base de datos cruda'!H363))</f>
        <v>Fps</v>
      </c>
      <c r="I363" s="28">
        <v>1.53</v>
      </c>
      <c r="J363" s="28">
        <v>3.92</v>
      </c>
      <c r="K363" s="28">
        <v>298.65</v>
      </c>
      <c r="L363" s="28">
        <f>IF('Base de datos cruda'!L363&lt;0,,'Base de datos cruda'!L363)</f>
        <v>6.23</v>
      </c>
      <c r="M363" s="28" t="str">
        <f>IF(TRIM(PROPER('Base de datos cruda'!M363))="High","Alto",IF(TRIM(PROPER('Base de datos cruda'!M363))="Medium","Medio","Bajo"))</f>
        <v>Medio</v>
      </c>
      <c r="N363" s="29">
        <v>90.15</v>
      </c>
      <c r="O363" s="32">
        <f t="shared" si="1"/>
        <v>90.15</v>
      </c>
      <c r="P363" s="33">
        <f t="shared" si="2"/>
        <v>4.48</v>
      </c>
      <c r="Q363" s="34">
        <f t="shared" si="3"/>
        <v>10.21428571</v>
      </c>
      <c r="R363" s="35" t="str">
        <f t="shared" si="4"/>
        <v>Alto</v>
      </c>
      <c r="S363" s="35" t="str">
        <f>IF(O363="","",IF(O363&gt;AVERAGE('Base de datos limpia'!$O$2:$O$8001),"Alto","Normal"))
</f>
        <v>Alto</v>
      </c>
      <c r="T363" s="35" t="str">
        <f t="shared" si="5"/>
        <v>Gamer moderado</v>
      </c>
      <c r="U363" s="35"/>
    </row>
    <row r="364">
      <c r="A364" s="28">
        <v>363.0</v>
      </c>
      <c r="B364" s="28">
        <v>16.0</v>
      </c>
      <c r="C364" s="28" t="str">
        <f>TRIM(PROPER('Base de datos cruda'!C364))</f>
        <v>Male</v>
      </c>
      <c r="D364" s="28">
        <v>4.07</v>
      </c>
      <c r="E364" s="28">
        <v>4.36</v>
      </c>
      <c r="F364" s="28">
        <v>4.92</v>
      </c>
      <c r="G364" s="28">
        <v>65.34</v>
      </c>
      <c r="H364" s="28" t="str">
        <f>TRIM(PROPER('Base de datos cruda'!H364))</f>
        <v>Casual</v>
      </c>
      <c r="I364" s="28">
        <v>4.91</v>
      </c>
      <c r="J364" s="28">
        <v>8.16</v>
      </c>
      <c r="K364" s="28">
        <v>265.63</v>
      </c>
      <c r="L364" s="28">
        <f>IF('Base de datos cruda'!L364&lt;0,,'Base de datos cruda'!L364)</f>
        <v>11.11</v>
      </c>
      <c r="M364" s="28" t="str">
        <f>IF(TRIM(PROPER('Base de datos cruda'!M364))="High","Alto",IF(TRIM(PROPER('Base de datos cruda'!M364))="Medium","Medio","Bajo"))</f>
        <v>Medio</v>
      </c>
      <c r="N364" s="29">
        <v>38.82</v>
      </c>
      <c r="O364" s="32">
        <f t="shared" si="1"/>
        <v>38.82</v>
      </c>
      <c r="P364" s="33">
        <f t="shared" si="2"/>
        <v>12.23</v>
      </c>
      <c r="Q364" s="34">
        <f t="shared" si="3"/>
        <v>1.071253071</v>
      </c>
      <c r="R364" s="35" t="str">
        <f t="shared" si="4"/>
        <v>Bajo</v>
      </c>
      <c r="S364" s="35" t="str">
        <f>IF(O364="","",IF(O364&gt;AVERAGE('Base de datos limpia'!$O$2:$O$8001),"Alto","Normal"))
</f>
        <v>Normal</v>
      </c>
      <c r="T364" s="35" t="str">
        <f t="shared" si="5"/>
        <v>Gamer moderado</v>
      </c>
      <c r="U364" s="35"/>
    </row>
    <row r="365">
      <c r="A365" s="28">
        <v>364.0</v>
      </c>
      <c r="B365" s="28">
        <v>22.0</v>
      </c>
      <c r="C365" s="28" t="str">
        <f>TRIM(PROPER('Base de datos cruda'!C365))</f>
        <v>Female</v>
      </c>
      <c r="D365" s="28">
        <v>0.66</v>
      </c>
      <c r="E365" s="28">
        <v>8.8</v>
      </c>
      <c r="F365" s="28">
        <v>5.67</v>
      </c>
      <c r="G365" s="28">
        <v>78.28</v>
      </c>
      <c r="H365" s="28" t="str">
        <f>TRIM(PROPER('Base de datos cruda'!H365))</f>
        <v>Fps</v>
      </c>
      <c r="I365" s="28">
        <v>0.56</v>
      </c>
      <c r="J365" s="28">
        <v>5.31</v>
      </c>
      <c r="K365" s="28">
        <v>318.23</v>
      </c>
      <c r="L365" s="28">
        <f>IF('Base de datos cruda'!L365&lt;0,,'Base de datos cruda'!L365)</f>
        <v>3.46</v>
      </c>
      <c r="M365" s="28" t="str">
        <f>IF(TRIM(PROPER('Base de datos cruda'!M365))="High","Alto",IF(TRIM(PROPER('Base de datos cruda'!M365))="Medium","Medio","Bajo"))</f>
        <v>Alto</v>
      </c>
      <c r="N365" s="29">
        <v>100.0</v>
      </c>
      <c r="O365" s="32">
        <f t="shared" si="1"/>
        <v>100</v>
      </c>
      <c r="P365" s="33">
        <f t="shared" si="2"/>
        <v>5.97</v>
      </c>
      <c r="Q365" s="34">
        <f t="shared" si="3"/>
        <v>13.33333333</v>
      </c>
      <c r="R365" s="35" t="str">
        <f t="shared" si="4"/>
        <v>Alto</v>
      </c>
      <c r="S365" s="35" t="str">
        <f>IF(O365="","",IF(O365&gt;AVERAGE('Base de datos limpia'!$O$2:$O$8001),"Alto","Normal"))
</f>
        <v>Alto</v>
      </c>
      <c r="T365" s="35" t="str">
        <f t="shared" si="5"/>
        <v>Gamer intensivo</v>
      </c>
      <c r="U365" s="35"/>
    </row>
    <row r="366">
      <c r="A366" s="28">
        <v>365.0</v>
      </c>
      <c r="B366" s="28">
        <v>20.0</v>
      </c>
      <c r="C366" s="28" t="str">
        <f>TRIM(PROPER('Base de datos cruda'!C366))</f>
        <v>Female</v>
      </c>
      <c r="D366" s="28">
        <v>5.89</v>
      </c>
      <c r="E366" s="28">
        <v>3.79</v>
      </c>
      <c r="F366" s="28">
        <v>7.43</v>
      </c>
      <c r="G366" s="28">
        <v>61.48</v>
      </c>
      <c r="H366" s="28" t="str">
        <f>TRIM(PROPER('Base de datos cruda'!H366))</f>
        <v>Rpg</v>
      </c>
      <c r="I366" s="28">
        <v>0.8</v>
      </c>
      <c r="J366" s="28">
        <v>11.77</v>
      </c>
      <c r="K366" s="28">
        <v>250.99</v>
      </c>
      <c r="L366" s="28">
        <f>IF('Base de datos cruda'!L366&lt;0,,'Base de datos cruda'!L366)</f>
        <v>15.83</v>
      </c>
      <c r="M366" s="28" t="str">
        <f>IF(TRIM(PROPER('Base de datos cruda'!M366))="High","Alto",IF(TRIM(PROPER('Base de datos cruda'!M366))="Medium","Medio","Bajo"))</f>
        <v>Bajo</v>
      </c>
      <c r="N366" s="29">
        <v>41.48</v>
      </c>
      <c r="O366" s="32">
        <f t="shared" si="1"/>
        <v>41.48</v>
      </c>
      <c r="P366" s="33">
        <f t="shared" si="2"/>
        <v>17.66</v>
      </c>
      <c r="Q366" s="34">
        <f t="shared" si="3"/>
        <v>0.6434634975</v>
      </c>
      <c r="R366" s="35" t="str">
        <f t="shared" si="4"/>
        <v>Bajo</v>
      </c>
      <c r="S366" s="35" t="str">
        <f>IF(O366="","",IF(O366&gt;AVERAGE('Base de datos limpia'!$O$2:$O$8001),"Alto","Normal"))
</f>
        <v>Normal</v>
      </c>
      <c r="T366" s="35" t="str">
        <f t="shared" si="5"/>
        <v>Gamer moderado</v>
      </c>
      <c r="U366" s="35"/>
    </row>
    <row r="367">
      <c r="A367" s="28">
        <v>366.0</v>
      </c>
      <c r="B367" s="28">
        <v>21.0</v>
      </c>
      <c r="C367" s="28" t="str">
        <f>TRIM(PROPER('Base de datos cruda'!C367))</f>
        <v>Male</v>
      </c>
      <c r="D367" s="28">
        <v>4.37</v>
      </c>
      <c r="E367" s="28">
        <v>1.71</v>
      </c>
      <c r="F367" s="28">
        <v>5.23</v>
      </c>
      <c r="G367" s="28">
        <v>61.64</v>
      </c>
      <c r="H367" s="28" t="str">
        <f>TRIM(PROPER('Base de datos cruda'!H367))</f>
        <v>Fps</v>
      </c>
      <c r="I367" s="28">
        <v>4.95</v>
      </c>
      <c r="J367" s="28">
        <v>5.98</v>
      </c>
      <c r="K367" s="28">
        <v>272.08</v>
      </c>
      <c r="L367" s="28">
        <f>IF('Base de datos cruda'!L367&lt;0,,'Base de datos cruda'!L367)</f>
        <v>8.43</v>
      </c>
      <c r="M367" s="28" t="str">
        <f>IF(TRIM(PROPER('Base de datos cruda'!M367))="High","Alto",IF(TRIM(PROPER('Base de datos cruda'!M367))="Medium","Medio","Bajo"))</f>
        <v>Medio</v>
      </c>
      <c r="N367" s="29">
        <v>29.05</v>
      </c>
      <c r="O367" s="32">
        <f t="shared" si="1"/>
        <v>29.05</v>
      </c>
      <c r="P367" s="33">
        <f t="shared" si="2"/>
        <v>10.35</v>
      </c>
      <c r="Q367" s="34">
        <f t="shared" si="3"/>
        <v>0.3913043478</v>
      </c>
      <c r="R367" s="35" t="str">
        <f t="shared" si="4"/>
        <v>Bajo</v>
      </c>
      <c r="S367" s="35" t="str">
        <f>IF(O367="","",IF(O367&gt;AVERAGE('Base de datos limpia'!$O$2:$O$8001),"Alto","Normal"))
</f>
        <v>Normal</v>
      </c>
      <c r="T367" s="35" t="str">
        <f t="shared" si="5"/>
        <v>Gamer casual</v>
      </c>
      <c r="U367" s="35"/>
    </row>
    <row r="368">
      <c r="A368" s="28">
        <v>367.0</v>
      </c>
      <c r="B368" s="28">
        <v>22.0</v>
      </c>
      <c r="C368" s="28" t="str">
        <f>TRIM(PROPER('Base de datos cruda'!C368))</f>
        <v>Female</v>
      </c>
      <c r="D368" s="28">
        <v>7.63</v>
      </c>
      <c r="E368" s="28">
        <v>5.01</v>
      </c>
      <c r="F368" s="28">
        <v>6.2</v>
      </c>
      <c r="G368" s="28">
        <v>86.31</v>
      </c>
      <c r="H368" s="28" t="str">
        <f>TRIM(PROPER('Base de datos cruda'!H368))</f>
        <v>Rpg</v>
      </c>
      <c r="I368" s="28">
        <v>4.41</v>
      </c>
      <c r="J368" s="28">
        <v>10.2</v>
      </c>
      <c r="K368" s="28">
        <v>226.72</v>
      </c>
      <c r="L368" s="28">
        <f>IF('Base de datos cruda'!L368&lt;0,,'Base de datos cruda'!L368)</f>
        <v>19.2</v>
      </c>
      <c r="M368" s="28" t="str">
        <f>IF(TRIM(PROPER('Base de datos cruda'!M368))="High","Alto",IF(TRIM(PROPER('Base de datos cruda'!M368))="Medium","Medio","Bajo"))</f>
        <v>Bajo</v>
      </c>
      <c r="N368" s="29">
        <v>39.94</v>
      </c>
      <c r="O368" s="32">
        <f t="shared" si="1"/>
        <v>39.94</v>
      </c>
      <c r="P368" s="33">
        <f t="shared" si="2"/>
        <v>17.83</v>
      </c>
      <c r="Q368" s="34">
        <f t="shared" si="3"/>
        <v>0.6566186107</v>
      </c>
      <c r="R368" s="35" t="str">
        <f t="shared" si="4"/>
        <v>Bajo</v>
      </c>
      <c r="S368" s="35" t="str">
        <f>IF(O368="","",IF(O368&gt;AVERAGE('Base de datos limpia'!$O$2:$O$8001),"Alto","Normal"))
</f>
        <v>Normal</v>
      </c>
      <c r="T368" s="35" t="str">
        <f t="shared" si="5"/>
        <v>Gamer moderado</v>
      </c>
      <c r="U368" s="35"/>
    </row>
    <row r="369">
      <c r="A369" s="28">
        <v>368.0</v>
      </c>
      <c r="B369" s="28">
        <v>18.0</v>
      </c>
      <c r="C369" s="28" t="str">
        <f>TRIM(PROPER('Base de datos cruda'!C369))</f>
        <v>Male</v>
      </c>
      <c r="D369" s="28">
        <v>1.47</v>
      </c>
      <c r="E369" s="28">
        <v>8.07</v>
      </c>
      <c r="F369" s="28">
        <v>8.82</v>
      </c>
      <c r="G369" s="28">
        <v>98.07</v>
      </c>
      <c r="H369" s="28" t="str">
        <f>TRIM(PROPER('Base de datos cruda'!H369))</f>
        <v>Fps</v>
      </c>
      <c r="I369" s="28">
        <v>3.54</v>
      </c>
      <c r="J369" s="28">
        <v>6.37</v>
      </c>
      <c r="K369" s="28">
        <v>294.7</v>
      </c>
      <c r="L369" s="28">
        <f>IF('Base de datos cruda'!L369&lt;0,,'Base de datos cruda'!L369)</f>
        <v>4</v>
      </c>
      <c r="M369" s="28" t="str">
        <f>IF(TRIM(PROPER('Base de datos cruda'!M369))="High","Alto",IF(TRIM(PROPER('Base de datos cruda'!M369))="Medium","Medio","Bajo"))</f>
        <v>Medio</v>
      </c>
      <c r="N369" s="29">
        <v>100.0</v>
      </c>
      <c r="O369" s="32">
        <f t="shared" si="1"/>
        <v>100</v>
      </c>
      <c r="P369" s="33">
        <f t="shared" si="2"/>
        <v>7.84</v>
      </c>
      <c r="Q369" s="34">
        <f t="shared" si="3"/>
        <v>5.489795918</v>
      </c>
      <c r="R369" s="35" t="str">
        <f t="shared" si="4"/>
        <v>Alto</v>
      </c>
      <c r="S369" s="35" t="str">
        <f>IF(O369="","",IF(O369&gt;AVERAGE('Base de datos limpia'!$O$2:$O$8001),"Alto","Normal"))
</f>
        <v>Alto</v>
      </c>
      <c r="T369" s="35" t="str">
        <f t="shared" si="5"/>
        <v>Gamer intensivo</v>
      </c>
      <c r="U369" s="35"/>
    </row>
    <row r="370">
      <c r="A370" s="28">
        <v>369.0</v>
      </c>
      <c r="B370" s="28">
        <v>18.0</v>
      </c>
      <c r="C370" s="28" t="str">
        <f>TRIM(PROPER('Base de datos cruda'!C370))</f>
        <v>Male</v>
      </c>
      <c r="D370" s="28">
        <v>4.85</v>
      </c>
      <c r="E370" s="28">
        <v>1.28</v>
      </c>
      <c r="F370" s="28">
        <v>7.13</v>
      </c>
      <c r="G370" s="28">
        <v>91.1</v>
      </c>
      <c r="H370" s="28" t="str">
        <f>TRIM(PROPER('Base de datos cruda'!H370))</f>
        <v>Fps</v>
      </c>
      <c r="I370" s="28">
        <v>0.75</v>
      </c>
      <c r="J370" s="28">
        <v>7.9</v>
      </c>
      <c r="K370" s="28">
        <v>263.05</v>
      </c>
      <c r="L370" s="28">
        <f>IF('Base de datos cruda'!L370&lt;0,,'Base de datos cruda'!L370)</f>
        <v>10.41</v>
      </c>
      <c r="M370" s="28" t="str">
        <f>IF(TRIM(PROPER('Base de datos cruda'!M370))="High","Alto",IF(TRIM(PROPER('Base de datos cruda'!M370))="Medium","Medio","Bajo"))</f>
        <v>Medio</v>
      </c>
      <c r="N370" s="29">
        <v>51.41</v>
      </c>
      <c r="O370" s="32">
        <f t="shared" si="1"/>
        <v>51.41</v>
      </c>
      <c r="P370" s="33">
        <f t="shared" si="2"/>
        <v>12.75</v>
      </c>
      <c r="Q370" s="34">
        <f t="shared" si="3"/>
        <v>0.2639175258</v>
      </c>
      <c r="R370" s="35" t="str">
        <f t="shared" si="4"/>
        <v>Medio</v>
      </c>
      <c r="S370" s="35" t="str">
        <f>IF(O370="","",IF(O370&gt;AVERAGE('Base de datos limpia'!$O$2:$O$8001),"Alto","Normal"))
</f>
        <v>Normal</v>
      </c>
      <c r="T370" s="35" t="str">
        <f t="shared" si="5"/>
        <v>Gamer casual</v>
      </c>
      <c r="U370" s="35"/>
    </row>
    <row r="371">
      <c r="A371" s="28">
        <v>370.0</v>
      </c>
      <c r="B371" s="28">
        <v>20.0</v>
      </c>
      <c r="C371" s="28" t="str">
        <f>TRIM(PROPER('Base de datos cruda'!C371))</f>
        <v>Male</v>
      </c>
      <c r="D371" s="28">
        <v>1.69</v>
      </c>
      <c r="E371" s="28">
        <v>6.27</v>
      </c>
      <c r="F371" s="28">
        <v>8.75</v>
      </c>
      <c r="G371" s="28">
        <v>78.77</v>
      </c>
      <c r="H371" s="28" t="str">
        <f>TRIM(PROPER('Base de datos cruda'!H371))</f>
        <v>Rpg</v>
      </c>
      <c r="I371" s="28">
        <v>1.2</v>
      </c>
      <c r="J371" s="28">
        <v>6.05</v>
      </c>
      <c r="K371" s="28">
        <v>300.4</v>
      </c>
      <c r="L371" s="28">
        <f>IF('Base de datos cruda'!L371&lt;0,,'Base de datos cruda'!L371)</f>
        <v>3.41</v>
      </c>
      <c r="M371" s="28" t="str">
        <f>IF(TRIM(PROPER('Base de datos cruda'!M371))="High","Alto",IF(TRIM(PROPER('Base de datos cruda'!M371))="Medium","Medio","Bajo"))</f>
        <v>Medio</v>
      </c>
      <c r="N371" s="29">
        <v>95.63</v>
      </c>
      <c r="O371" s="32">
        <f t="shared" si="1"/>
        <v>95.63</v>
      </c>
      <c r="P371" s="33">
        <f t="shared" si="2"/>
        <v>7.74</v>
      </c>
      <c r="Q371" s="34">
        <f t="shared" si="3"/>
        <v>3.710059172</v>
      </c>
      <c r="R371" s="35" t="str">
        <f t="shared" si="4"/>
        <v>Alto</v>
      </c>
      <c r="S371" s="35" t="str">
        <f>IF(O371="","",IF(O371&gt;AVERAGE('Base de datos limpia'!$O$2:$O$8001),"Alto","Normal"))
</f>
        <v>Alto</v>
      </c>
      <c r="T371" s="35" t="str">
        <f t="shared" si="5"/>
        <v>Gamer intensivo</v>
      </c>
      <c r="U371" s="35"/>
    </row>
    <row r="372">
      <c r="A372" s="28">
        <v>371.0</v>
      </c>
      <c r="B372" s="28">
        <v>21.0</v>
      </c>
      <c r="C372" s="28" t="str">
        <f>TRIM(PROPER('Base de datos cruda'!C372))</f>
        <v>Male</v>
      </c>
      <c r="D372" s="28">
        <v>4.91</v>
      </c>
      <c r="E372" s="28">
        <v>6.35</v>
      </c>
      <c r="F372" s="28">
        <v>7.61</v>
      </c>
      <c r="G372" s="28">
        <v>62.23</v>
      </c>
      <c r="H372" s="28" t="str">
        <f>TRIM(PROPER('Base de datos cruda'!H372))</f>
        <v>Fps</v>
      </c>
      <c r="I372" s="28">
        <v>0.9</v>
      </c>
      <c r="J372" s="28">
        <v>6.58</v>
      </c>
      <c r="K372" s="28">
        <v>271.35</v>
      </c>
      <c r="L372" s="28">
        <f>IF('Base de datos cruda'!L372&lt;0,,'Base de datos cruda'!L372)</f>
        <v>10.82</v>
      </c>
      <c r="M372" s="28" t="str">
        <f>IF(TRIM(PROPER('Base de datos cruda'!M372))="High","Alto",IF(TRIM(PROPER('Base de datos cruda'!M372))="Medium","Medio","Bajo"))</f>
        <v>Medio</v>
      </c>
      <c r="N372" s="29">
        <v>65.83</v>
      </c>
      <c r="O372" s="32">
        <f t="shared" si="1"/>
        <v>65.83</v>
      </c>
      <c r="P372" s="33">
        <f t="shared" si="2"/>
        <v>11.49</v>
      </c>
      <c r="Q372" s="34">
        <f t="shared" si="3"/>
        <v>1.293279022</v>
      </c>
      <c r="R372" s="35" t="str">
        <f t="shared" si="4"/>
        <v>Medio</v>
      </c>
      <c r="S372" s="35" t="str">
        <f>IF(O372="","",IF(O372&gt;AVERAGE('Base de datos limpia'!$O$2:$O$8001),"Alto","Normal"))
</f>
        <v>Alto</v>
      </c>
      <c r="T372" s="35" t="str">
        <f t="shared" si="5"/>
        <v>Gamer intensivo</v>
      </c>
      <c r="U372" s="35"/>
    </row>
    <row r="373">
      <c r="A373" s="28">
        <v>372.0</v>
      </c>
      <c r="B373" s="28">
        <v>24.0</v>
      </c>
      <c r="C373" s="28" t="str">
        <f>TRIM(PROPER('Base de datos cruda'!C373))</f>
        <v>Female</v>
      </c>
      <c r="D373" s="28">
        <v>5.78</v>
      </c>
      <c r="E373" s="28">
        <v>9.36</v>
      </c>
      <c r="F373" s="28">
        <v>7.62</v>
      </c>
      <c r="G373" s="28">
        <v>61.8</v>
      </c>
      <c r="H373" s="28" t="str">
        <f>TRIM(PROPER('Base de datos cruda'!H373))</f>
        <v>Rpg</v>
      </c>
      <c r="I373" s="28">
        <v>3.15</v>
      </c>
      <c r="J373" s="28">
        <v>10.33</v>
      </c>
      <c r="K373" s="28">
        <v>245.94</v>
      </c>
      <c r="L373" s="28">
        <f>IF('Base de datos cruda'!L373&lt;0,,'Base de datos cruda'!L373)</f>
        <v>15.13</v>
      </c>
      <c r="M373" s="28" t="str">
        <f>IF(TRIM(PROPER('Base de datos cruda'!M373))="High","Alto",IF(TRIM(PROPER('Base de datos cruda'!M373))="Medium","Medio","Bajo"))</f>
        <v>Bajo</v>
      </c>
      <c r="N373" s="29">
        <v>83.6109287658458</v>
      </c>
      <c r="O373" s="32">
        <f t="shared" si="1"/>
        <v>83.61092877</v>
      </c>
      <c r="P373" s="33">
        <f t="shared" si="2"/>
        <v>16.11</v>
      </c>
      <c r="Q373" s="34">
        <f t="shared" si="3"/>
        <v>1.619377163</v>
      </c>
      <c r="R373" s="35" t="str">
        <f t="shared" si="4"/>
        <v>Alto</v>
      </c>
      <c r="S373" s="35" t="str">
        <f>IF(O373="","",IF(O373&gt;AVERAGE('Base de datos limpia'!$O$2:$O$8001),"Alto","Normal"))
</f>
        <v>Alto</v>
      </c>
      <c r="T373" s="35" t="str">
        <f t="shared" si="5"/>
        <v>Gamer intensivo</v>
      </c>
      <c r="U373" s="35"/>
    </row>
    <row r="374">
      <c r="A374" s="28">
        <v>373.0</v>
      </c>
      <c r="B374" s="28">
        <v>20.0</v>
      </c>
      <c r="C374" s="28" t="str">
        <f>TRIM(PROPER('Base de datos cruda'!C374))</f>
        <v>Male</v>
      </c>
      <c r="D374" s="28">
        <v>5.78</v>
      </c>
      <c r="E374" s="28">
        <v>3.58</v>
      </c>
      <c r="F374" s="28">
        <v>6.96</v>
      </c>
      <c r="G374" s="28">
        <v>66.32</v>
      </c>
      <c r="H374" s="28" t="str">
        <f>TRIM(PROPER('Base de datos cruda'!H374))</f>
        <v>Fps</v>
      </c>
      <c r="I374" s="28">
        <v>1.99</v>
      </c>
      <c r="J374" s="28">
        <v>10.15</v>
      </c>
      <c r="K374" s="28">
        <v>251.13</v>
      </c>
      <c r="L374" s="28">
        <f>IF('Base de datos cruda'!L374&lt;0,,'Base de datos cruda'!L374)</f>
        <v>17.05</v>
      </c>
      <c r="M374" s="28" t="str">
        <f>IF(TRIM(PROPER('Base de datos cruda'!M374))="High","Alto",IF(TRIM(PROPER('Base de datos cruda'!M374))="Medium","Medio","Bajo"))</f>
        <v>Bajo</v>
      </c>
      <c r="N374" s="29">
        <v>46.04</v>
      </c>
      <c r="O374" s="32">
        <f t="shared" si="1"/>
        <v>46.04</v>
      </c>
      <c r="P374" s="33">
        <f t="shared" si="2"/>
        <v>15.93</v>
      </c>
      <c r="Q374" s="34">
        <f t="shared" si="3"/>
        <v>0.6193771626</v>
      </c>
      <c r="R374" s="35" t="str">
        <f t="shared" si="4"/>
        <v>Bajo</v>
      </c>
      <c r="S374" s="35" t="str">
        <f>IF(O374="","",IF(O374&gt;AVERAGE('Base de datos limpia'!$O$2:$O$8001),"Alto","Normal"))
</f>
        <v>Normal</v>
      </c>
      <c r="T374" s="35" t="str">
        <f t="shared" si="5"/>
        <v>Gamer moderado</v>
      </c>
      <c r="U374" s="35"/>
    </row>
    <row r="375">
      <c r="A375" s="28">
        <v>374.0</v>
      </c>
      <c r="B375" s="28">
        <v>16.0</v>
      </c>
      <c r="C375" s="28" t="str">
        <f>TRIM(PROPER('Base de datos cruda'!C375))</f>
        <v>Female</v>
      </c>
      <c r="D375" s="28">
        <v>6.52</v>
      </c>
      <c r="E375" s="28">
        <v>3.51</v>
      </c>
      <c r="F375" s="28">
        <v>4.71</v>
      </c>
      <c r="G375" s="28">
        <v>99.03</v>
      </c>
      <c r="H375" s="28" t="str">
        <f>TRIM(PROPER('Base de datos cruda'!H375))</f>
        <v>Fps</v>
      </c>
      <c r="I375" s="28">
        <v>0.24</v>
      </c>
      <c r="J375" s="28">
        <v>10.45</v>
      </c>
      <c r="K375" s="28">
        <v>240.31</v>
      </c>
      <c r="L375" s="28">
        <f>IF('Base de datos cruda'!L375&lt;0,,'Base de datos cruda'!L375)</f>
        <v>14.89</v>
      </c>
      <c r="M375" s="28" t="str">
        <f>IF(TRIM(PROPER('Base de datos cruda'!M375))="High","Alto",IF(TRIM(PROPER('Base de datos cruda'!M375))="Medium","Medio","Bajo"))</f>
        <v>Bajo</v>
      </c>
      <c r="N375" s="29">
        <v>30.3</v>
      </c>
      <c r="O375" s="32">
        <f t="shared" si="1"/>
        <v>30.3</v>
      </c>
      <c r="P375" s="33">
        <f t="shared" si="2"/>
        <v>16.97</v>
      </c>
      <c r="Q375" s="34">
        <f t="shared" si="3"/>
        <v>0.5383435583</v>
      </c>
      <c r="R375" s="35" t="str">
        <f t="shared" si="4"/>
        <v>Bajo</v>
      </c>
      <c r="S375" s="35" t="str">
        <f>IF(O375="","",IF(O375&gt;AVERAGE('Base de datos limpia'!$O$2:$O$8001),"Alto","Normal"))
</f>
        <v>Normal</v>
      </c>
      <c r="T375" s="35" t="str">
        <f t="shared" si="5"/>
        <v>Gamer moderado</v>
      </c>
      <c r="U375" s="35"/>
    </row>
    <row r="376">
      <c r="A376" s="28">
        <v>375.0</v>
      </c>
      <c r="B376" s="28">
        <v>19.0</v>
      </c>
      <c r="C376" s="28" t="str">
        <f>TRIM(PROPER('Base de datos cruda'!C376))</f>
        <v>Male</v>
      </c>
      <c r="D376" s="28">
        <v>6.83</v>
      </c>
      <c r="E376" s="28">
        <v>4.96</v>
      </c>
      <c r="F376" s="28">
        <v>6.6</v>
      </c>
      <c r="G376" s="28">
        <v>75.95</v>
      </c>
      <c r="H376" s="28" t="str">
        <f>TRIM(PROPER('Base de datos cruda'!H376))</f>
        <v>Casual</v>
      </c>
      <c r="I376" s="28">
        <v>1.46</v>
      </c>
      <c r="J376" s="28">
        <v>11.66</v>
      </c>
      <c r="K376" s="28">
        <v>260.78</v>
      </c>
      <c r="L376" s="28">
        <f>IF('Base de datos cruda'!L376&lt;0,,'Base de datos cruda'!L376)</f>
        <v>15.63</v>
      </c>
      <c r="M376" s="28" t="str">
        <f>IF(TRIM(PROPER('Base de datos cruda'!M376))="High","Alto",IF(TRIM(PROPER('Base de datos cruda'!M376))="Medium","Medio","Bajo"))</f>
        <v>Bajo</v>
      </c>
      <c r="N376" s="29">
        <v>47.39</v>
      </c>
      <c r="O376" s="32">
        <f t="shared" si="1"/>
        <v>47.39</v>
      </c>
      <c r="P376" s="33">
        <f t="shared" si="2"/>
        <v>18.49</v>
      </c>
      <c r="Q376" s="34">
        <f t="shared" si="3"/>
        <v>0.7262079063</v>
      </c>
      <c r="R376" s="35" t="str">
        <f t="shared" si="4"/>
        <v>Bajo</v>
      </c>
      <c r="S376" s="35" t="str">
        <f>IF(O376="","",IF(O376&gt;AVERAGE('Base de datos limpia'!$O$2:$O$8001),"Alto","Normal"))
</f>
        <v>Normal</v>
      </c>
      <c r="T376" s="35" t="str">
        <f t="shared" si="5"/>
        <v>Gamer moderado</v>
      </c>
      <c r="U376" s="35"/>
    </row>
    <row r="377">
      <c r="A377" s="28">
        <v>376.0</v>
      </c>
      <c r="B377" s="28">
        <v>20.0</v>
      </c>
      <c r="C377" s="28" t="str">
        <f>TRIM(PROPER('Base de datos cruda'!C377))</f>
        <v>Other</v>
      </c>
      <c r="D377" s="28">
        <v>0.62</v>
      </c>
      <c r="E377" s="28">
        <v>4.21</v>
      </c>
      <c r="F377" s="28">
        <v>5.26</v>
      </c>
      <c r="G377" s="28">
        <v>93.74</v>
      </c>
      <c r="H377" s="28" t="str">
        <f>TRIM(PROPER('Base de datos cruda'!H377))</f>
        <v>Fps</v>
      </c>
      <c r="I377" s="28">
        <v>4.3</v>
      </c>
      <c r="J377" s="28">
        <v>6.02</v>
      </c>
      <c r="K377" s="28">
        <v>305.03</v>
      </c>
      <c r="L377" s="28" t="str">
        <f>IF('Base de datos cruda'!L377&lt;0,,'Base de datos cruda'!L377)</f>
        <v/>
      </c>
      <c r="M377" s="28" t="str">
        <f>IF(TRIM(PROPER('Base de datos cruda'!M377))="High","Alto",IF(TRIM(PROPER('Base de datos cruda'!M377))="Medium","Medio","Bajo"))</f>
        <v>Medio</v>
      </c>
      <c r="N377" s="29">
        <v>70.85</v>
      </c>
      <c r="O377" s="32">
        <f t="shared" si="1"/>
        <v>70.85</v>
      </c>
      <c r="P377" s="33">
        <f t="shared" si="2"/>
        <v>6.64</v>
      </c>
      <c r="Q377" s="34">
        <f t="shared" si="3"/>
        <v>6.790322581</v>
      </c>
      <c r="R377" s="35" t="str">
        <f t="shared" si="4"/>
        <v>Alto</v>
      </c>
      <c r="S377" s="35" t="str">
        <f>IF(O377="","",IF(O377&gt;AVERAGE('Base de datos limpia'!$O$2:$O$8001),"Alto","Normal"))
</f>
        <v>Alto</v>
      </c>
      <c r="T377" s="35" t="str">
        <f t="shared" si="5"/>
        <v>Gamer moderado</v>
      </c>
      <c r="U377" s="35"/>
    </row>
    <row r="378">
      <c r="A378" s="28">
        <v>377.0</v>
      </c>
      <c r="B378" s="28">
        <v>20.0</v>
      </c>
      <c r="C378" s="28" t="str">
        <f>TRIM(PROPER('Base de datos cruda'!C378))</f>
        <v>Female</v>
      </c>
      <c r="D378" s="28">
        <v>2.75</v>
      </c>
      <c r="E378" s="28">
        <v>7.63</v>
      </c>
      <c r="F378" s="28">
        <v>8.99</v>
      </c>
      <c r="G378" s="28">
        <v>88.21</v>
      </c>
      <c r="H378" s="28" t="str">
        <f>TRIM(PROPER('Base de datos cruda'!H378))</f>
        <v>Fps</v>
      </c>
      <c r="I378" s="28">
        <v>3.98</v>
      </c>
      <c r="J378" s="28">
        <v>7.9</v>
      </c>
      <c r="K378" s="28">
        <v>283.15</v>
      </c>
      <c r="L378" s="28">
        <f>IF('Base de datos cruda'!L378&lt;0,,'Base de datos cruda'!L378)</f>
        <v>8.52</v>
      </c>
      <c r="M378" s="28" t="str">
        <f>IF(TRIM(PROPER('Base de datos cruda'!M378))="High","Alto",IF(TRIM(PROPER('Base de datos cruda'!M378))="Medium","Medio","Bajo"))</f>
        <v>Medio</v>
      </c>
      <c r="N378" s="29">
        <v>96.53</v>
      </c>
      <c r="O378" s="32">
        <f t="shared" si="1"/>
        <v>96.53</v>
      </c>
      <c r="P378" s="33">
        <f t="shared" si="2"/>
        <v>10.65</v>
      </c>
      <c r="Q378" s="34">
        <f t="shared" si="3"/>
        <v>2.774545455</v>
      </c>
      <c r="R378" s="35" t="str">
        <f t="shared" si="4"/>
        <v>Alto</v>
      </c>
      <c r="S378" s="35" t="str">
        <f>IF(O378="","",IF(O378&gt;AVERAGE('Base de datos limpia'!$O$2:$O$8001),"Alto","Normal"))
</f>
        <v>Alto</v>
      </c>
      <c r="T378" s="35" t="str">
        <f t="shared" si="5"/>
        <v>Gamer intensivo</v>
      </c>
      <c r="U378" s="35"/>
    </row>
    <row r="379">
      <c r="A379" s="28">
        <v>378.0</v>
      </c>
      <c r="B379" s="28">
        <v>22.0</v>
      </c>
      <c r="C379" s="28" t="str">
        <f>TRIM(PROPER('Base de datos cruda'!C379))</f>
        <v>Female</v>
      </c>
      <c r="D379" s="28">
        <v>5.5</v>
      </c>
      <c r="E379" s="28">
        <v>6.78</v>
      </c>
      <c r="F379" s="28">
        <v>5.33</v>
      </c>
      <c r="G379" s="28">
        <v>84.22</v>
      </c>
      <c r="H379" s="28" t="str">
        <f>TRIM(PROPER('Base de datos cruda'!H379))</f>
        <v>Fps</v>
      </c>
      <c r="I379" s="28">
        <v>3.22</v>
      </c>
      <c r="J379" s="28">
        <v>7.14</v>
      </c>
      <c r="K379" s="28">
        <v>244.43</v>
      </c>
      <c r="L379" s="28">
        <f>IF('Base de datos cruda'!L379&lt;0,,'Base de datos cruda'!L379)</f>
        <v>11.88</v>
      </c>
      <c r="M379" s="28" t="str">
        <f>IF(TRIM(PROPER('Base de datos cruda'!M379))="High","Alto",IF(TRIM(PROPER('Base de datos cruda'!M379))="Medium","Medio","Bajo"))</f>
        <v>Bajo</v>
      </c>
      <c r="N379" s="29">
        <v>65.87</v>
      </c>
      <c r="O379" s="32">
        <f t="shared" si="1"/>
        <v>65.87</v>
      </c>
      <c r="P379" s="33">
        <f t="shared" si="2"/>
        <v>12.64</v>
      </c>
      <c r="Q379" s="34">
        <f t="shared" si="3"/>
        <v>1.232727273</v>
      </c>
      <c r="R379" s="35" t="str">
        <f t="shared" si="4"/>
        <v>Medio</v>
      </c>
      <c r="S379" s="35" t="str">
        <f>IF(O379="","",IF(O379&gt;AVERAGE('Base de datos limpia'!$O$2:$O$8001),"Alto","Normal"))
</f>
        <v>Alto</v>
      </c>
      <c r="T379" s="35" t="str">
        <f t="shared" si="5"/>
        <v>Gamer intensivo</v>
      </c>
      <c r="U379" s="35"/>
    </row>
    <row r="380">
      <c r="A380" s="28">
        <v>379.0</v>
      </c>
      <c r="B380" s="28">
        <v>19.0</v>
      </c>
      <c r="C380" s="28" t="str">
        <f>TRIM(PROPER('Base de datos cruda'!C380))</f>
        <v>Male</v>
      </c>
      <c r="D380" s="28">
        <v>3.99</v>
      </c>
      <c r="E380" s="28">
        <v>7.83</v>
      </c>
      <c r="F380" s="28">
        <v>5.15</v>
      </c>
      <c r="G380" s="28">
        <v>97.91</v>
      </c>
      <c r="H380" s="28" t="str">
        <f>TRIM(PROPER('Base de datos cruda'!H380))</f>
        <v>Fps</v>
      </c>
      <c r="I380" s="28">
        <v>0.43</v>
      </c>
      <c r="J380" s="28">
        <v>8.71</v>
      </c>
      <c r="K380" s="28">
        <v>285.16</v>
      </c>
      <c r="L380" s="28">
        <f>IF('Base de datos cruda'!L380&lt;0,,'Base de datos cruda'!L380)</f>
        <v>10.37</v>
      </c>
      <c r="M380" s="28" t="str">
        <f>IF(TRIM(PROPER('Base de datos cruda'!M380))="High","Alto",IF(TRIM(PROPER('Base de datos cruda'!M380))="Medium","Medio","Bajo"))</f>
        <v>Alto</v>
      </c>
      <c r="N380" s="29">
        <v>79.67</v>
      </c>
      <c r="O380" s="32">
        <f t="shared" si="1"/>
        <v>79.67</v>
      </c>
      <c r="P380" s="33">
        <f t="shared" si="2"/>
        <v>12.7</v>
      </c>
      <c r="Q380" s="34">
        <f t="shared" si="3"/>
        <v>1.962406015</v>
      </c>
      <c r="R380" s="35" t="str">
        <f t="shared" si="4"/>
        <v>Alto</v>
      </c>
      <c r="S380" s="35" t="str">
        <f>IF(O380="","",IF(O380&gt;AVERAGE('Base de datos limpia'!$O$2:$O$8001),"Alto","Normal"))
</f>
        <v>Alto</v>
      </c>
      <c r="T380" s="35" t="str">
        <f t="shared" si="5"/>
        <v>Gamer intensivo</v>
      </c>
      <c r="U380" s="35"/>
    </row>
    <row r="381">
      <c r="A381" s="28">
        <v>380.0</v>
      </c>
      <c r="B381" s="28">
        <v>16.0</v>
      </c>
      <c r="C381" s="28" t="str">
        <f>TRIM(PROPER('Base de datos cruda'!C381))</f>
        <v>Male</v>
      </c>
      <c r="D381" s="28">
        <v>1.53</v>
      </c>
      <c r="E381" s="28">
        <v>8.38</v>
      </c>
      <c r="F381" s="28">
        <v>7.12</v>
      </c>
      <c r="G381" s="28">
        <v>69.22</v>
      </c>
      <c r="H381" s="28" t="str">
        <f>TRIM(PROPER('Base de datos cruda'!H381))</f>
        <v>Fps</v>
      </c>
      <c r="I381" s="28">
        <v>4.41</v>
      </c>
      <c r="J381" s="28">
        <v>4.78</v>
      </c>
      <c r="K381" s="28">
        <v>315.42</v>
      </c>
      <c r="L381" s="28">
        <f>IF('Base de datos cruda'!L381&lt;0,,'Base de datos cruda'!L381)</f>
        <v>7.7</v>
      </c>
      <c r="M381" s="28" t="str">
        <f>IF(TRIM(PROPER('Base de datos cruda'!M381))="High","Alto",IF(TRIM(PROPER('Base de datos cruda'!M381))="Medium","Medio","Bajo"))</f>
        <v>Medio</v>
      </c>
      <c r="N381" s="29">
        <v>100.0</v>
      </c>
      <c r="O381" s="32">
        <f t="shared" si="1"/>
        <v>100</v>
      </c>
      <c r="P381" s="33">
        <f t="shared" si="2"/>
        <v>6.31</v>
      </c>
      <c r="Q381" s="34">
        <f t="shared" si="3"/>
        <v>5.477124183</v>
      </c>
      <c r="R381" s="35" t="str">
        <f t="shared" si="4"/>
        <v>Alto</v>
      </c>
      <c r="S381" s="35" t="str">
        <f>IF(O381="","",IF(O381&gt;AVERAGE('Base de datos limpia'!$O$2:$O$8001),"Alto","Normal"))
</f>
        <v>Alto</v>
      </c>
      <c r="T381" s="35" t="str">
        <f t="shared" si="5"/>
        <v>Gamer intensivo</v>
      </c>
      <c r="U381" s="35"/>
    </row>
    <row r="382">
      <c r="A382" s="28">
        <v>381.0</v>
      </c>
      <c r="B382" s="28">
        <v>20.0</v>
      </c>
      <c r="C382" s="28" t="str">
        <f>TRIM(PROPER('Base de datos cruda'!C382))</f>
        <v>Male</v>
      </c>
      <c r="D382" s="28">
        <v>4.42</v>
      </c>
      <c r="E382" s="28">
        <v>9.31</v>
      </c>
      <c r="F382" s="28">
        <v>6.55</v>
      </c>
      <c r="G382" s="28">
        <v>78.2</v>
      </c>
      <c r="H382" s="28" t="str">
        <f>TRIM(PROPER('Base de datos cruda'!H382))</f>
        <v>Fps</v>
      </c>
      <c r="I382" s="28">
        <v>2.67</v>
      </c>
      <c r="J382" s="28">
        <v>7.09</v>
      </c>
      <c r="K382" s="28">
        <v>264.79</v>
      </c>
      <c r="L382" s="28">
        <f>IF('Base de datos cruda'!L382&lt;0,,'Base de datos cruda'!L382)</f>
        <v>11.27</v>
      </c>
      <c r="M382" s="28" t="str">
        <f>IF(TRIM(PROPER('Base de datos cruda'!M382))="High","Alto",IF(TRIM(PROPER('Base de datos cruda'!M382))="Medium","Medio","Bajo"))</f>
        <v>Medio</v>
      </c>
      <c r="N382" s="29">
        <v>90.1</v>
      </c>
      <c r="O382" s="32">
        <f t="shared" si="1"/>
        <v>90.1</v>
      </c>
      <c r="P382" s="33">
        <f t="shared" si="2"/>
        <v>11.51</v>
      </c>
      <c r="Q382" s="34">
        <f t="shared" si="3"/>
        <v>2.106334842</v>
      </c>
      <c r="R382" s="35" t="str">
        <f t="shared" si="4"/>
        <v>Alto</v>
      </c>
      <c r="S382" s="35" t="str">
        <f>IF(O382="","",IF(O382&gt;AVERAGE('Base de datos limpia'!$O$2:$O$8001),"Alto","Normal"))
</f>
        <v>Alto</v>
      </c>
      <c r="T382" s="35" t="str">
        <f t="shared" si="5"/>
        <v>Gamer intensivo</v>
      </c>
      <c r="U382" s="35"/>
    </row>
    <row r="383">
      <c r="A383" s="28">
        <v>382.0</v>
      </c>
      <c r="B383" s="28">
        <v>22.0</v>
      </c>
      <c r="C383" s="28" t="str">
        <f>TRIM(PROPER('Base de datos cruda'!C383))</f>
        <v>Female</v>
      </c>
      <c r="D383" s="28">
        <v>3.26</v>
      </c>
      <c r="E383" s="28">
        <v>4.88</v>
      </c>
      <c r="F383" s="28">
        <v>4.11</v>
      </c>
      <c r="G383" s="28">
        <v>94.59</v>
      </c>
      <c r="H383" s="28" t="str">
        <f>TRIM(PROPER('Base de datos cruda'!H383))</f>
        <v>Fps</v>
      </c>
      <c r="I383" s="28">
        <v>2.47</v>
      </c>
      <c r="J383" s="28">
        <v>8.66</v>
      </c>
      <c r="K383" s="28">
        <v>292.74</v>
      </c>
      <c r="L383" s="28">
        <f>IF('Base de datos cruda'!L383&lt;0,,'Base de datos cruda'!L383)</f>
        <v>8.39</v>
      </c>
      <c r="M383" s="28" t="str">
        <f>IF(TRIM(PROPER('Base de datos cruda'!M383))="High","Alto",IF(TRIM(PROPER('Base de datos cruda'!M383))="Medium","Medio","Bajo"))</f>
        <v>Medio</v>
      </c>
      <c r="N383" s="29">
        <v>60.58</v>
      </c>
      <c r="O383" s="32">
        <f t="shared" si="1"/>
        <v>60.58</v>
      </c>
      <c r="P383" s="33">
        <f t="shared" si="2"/>
        <v>11.92</v>
      </c>
      <c r="Q383" s="34">
        <f t="shared" si="3"/>
        <v>1.496932515</v>
      </c>
      <c r="R383" s="35" t="str">
        <f t="shared" si="4"/>
        <v>Medio</v>
      </c>
      <c r="S383" s="35" t="str">
        <f>IF(O383="","",IF(O383&gt;AVERAGE('Base de datos limpia'!$O$2:$O$8001),"Alto","Normal"))
</f>
        <v>Normal</v>
      </c>
      <c r="T383" s="35" t="str">
        <f t="shared" si="5"/>
        <v>Gamer moderado</v>
      </c>
      <c r="U383" s="35"/>
    </row>
    <row r="384">
      <c r="A384" s="28">
        <v>383.0</v>
      </c>
      <c r="B384" s="28">
        <v>21.0</v>
      </c>
      <c r="C384" s="28" t="str">
        <f>TRIM(PROPER('Base de datos cruda'!C384))</f>
        <v>Female</v>
      </c>
      <c r="D384" s="28">
        <v>3.12</v>
      </c>
      <c r="E384" s="28">
        <v>9.86</v>
      </c>
      <c r="F384" s="28">
        <v>4.65</v>
      </c>
      <c r="G384" s="28">
        <v>82.07</v>
      </c>
      <c r="H384" s="28" t="str">
        <f>TRIM(PROPER('Base de datos cruda'!H384))</f>
        <v>Casual</v>
      </c>
      <c r="I384" s="28">
        <v>4.67</v>
      </c>
      <c r="J384" s="28">
        <v>6.92</v>
      </c>
      <c r="K384" s="28">
        <v>285.84</v>
      </c>
      <c r="L384" s="28">
        <f>IF('Base de datos cruda'!L384&lt;0,,'Base de datos cruda'!L384)</f>
        <v>6.33</v>
      </c>
      <c r="M384" s="28" t="str">
        <f>IF(TRIM(PROPER('Base de datos cruda'!M384))="High","Alto",IF(TRIM(PROPER('Base de datos cruda'!M384))="Medium","Medio","Bajo"))</f>
        <v>Alto</v>
      </c>
      <c r="N384" s="29">
        <v>92.52</v>
      </c>
      <c r="O384" s="32">
        <f t="shared" si="1"/>
        <v>92.52</v>
      </c>
      <c r="P384" s="33">
        <f t="shared" si="2"/>
        <v>10.04</v>
      </c>
      <c r="Q384" s="34">
        <f t="shared" si="3"/>
        <v>3.16025641</v>
      </c>
      <c r="R384" s="35" t="str">
        <f t="shared" si="4"/>
        <v>Alto</v>
      </c>
      <c r="S384" s="35" t="str">
        <f>IF(O384="","",IF(O384&gt;AVERAGE('Base de datos limpia'!$O$2:$O$8001),"Alto","Normal"))
</f>
        <v>Alto</v>
      </c>
      <c r="T384" s="35" t="str">
        <f t="shared" si="5"/>
        <v>Gamer intensivo</v>
      </c>
      <c r="U384" s="35"/>
    </row>
    <row r="385">
      <c r="A385" s="28">
        <v>384.0</v>
      </c>
      <c r="B385" s="28">
        <v>20.0</v>
      </c>
      <c r="C385" s="28" t="str">
        <f>TRIM(PROPER('Base de datos cruda'!C385))</f>
        <v>Male</v>
      </c>
      <c r="D385" s="28">
        <v>6.48</v>
      </c>
      <c r="E385" s="28">
        <v>2.94</v>
      </c>
      <c r="F385" s="28">
        <v>8.06</v>
      </c>
      <c r="G385" s="28">
        <v>69.86</v>
      </c>
      <c r="H385" s="28" t="str">
        <f>TRIM(PROPER('Base de datos cruda'!H385))</f>
        <v>Fps</v>
      </c>
      <c r="I385" s="28">
        <v>0.04</v>
      </c>
      <c r="J385" s="28">
        <v>9.99</v>
      </c>
      <c r="K385" s="28">
        <v>249.26</v>
      </c>
      <c r="L385" s="28">
        <f>IF('Base de datos cruda'!L385&lt;0,,'Base de datos cruda'!L385)</f>
        <v>12.4</v>
      </c>
      <c r="M385" s="28" t="str">
        <f>IF(TRIM(PROPER('Base de datos cruda'!M385))="High","Alto",IF(TRIM(PROPER('Base de datos cruda'!M385))="Medium","Medio","Bajo"))</f>
        <v>Bajo</v>
      </c>
      <c r="N385" s="29">
        <v>35.43</v>
      </c>
      <c r="O385" s="32">
        <f t="shared" si="1"/>
        <v>35.43</v>
      </c>
      <c r="P385" s="33">
        <f t="shared" si="2"/>
        <v>16.47</v>
      </c>
      <c r="Q385" s="34">
        <f t="shared" si="3"/>
        <v>0.4537037037</v>
      </c>
      <c r="R385" s="35" t="str">
        <f t="shared" si="4"/>
        <v>Bajo</v>
      </c>
      <c r="S385" s="35" t="str">
        <f>IF(O385="","",IF(O385&gt;AVERAGE('Base de datos limpia'!$O$2:$O$8001),"Alto","Normal"))
</f>
        <v>Normal</v>
      </c>
      <c r="T385" s="35" t="str">
        <f t="shared" si="5"/>
        <v>Gamer casual</v>
      </c>
      <c r="U385" s="35"/>
    </row>
    <row r="386">
      <c r="A386" s="28">
        <v>385.0</v>
      </c>
      <c r="B386" s="28">
        <v>19.0</v>
      </c>
      <c r="C386" s="28" t="str">
        <f>TRIM(PROPER('Base de datos cruda'!C386))</f>
        <v>Male</v>
      </c>
      <c r="D386" s="28">
        <v>3.26</v>
      </c>
      <c r="E386" s="28">
        <v>7.43</v>
      </c>
      <c r="F386" s="28">
        <v>6.42</v>
      </c>
      <c r="G386" s="28">
        <v>68.36</v>
      </c>
      <c r="H386" s="28" t="str">
        <f>TRIM(PROPER('Base de datos cruda'!H386))</f>
        <v>Casual</v>
      </c>
      <c r="I386" s="28">
        <v>2.78</v>
      </c>
      <c r="J386" s="28">
        <v>8.18</v>
      </c>
      <c r="K386" s="28">
        <v>270.93</v>
      </c>
      <c r="L386" s="28">
        <f>IF('Base de datos cruda'!L386&lt;0,,'Base de datos cruda'!L386)</f>
        <v>8.09</v>
      </c>
      <c r="M386" s="28" t="str">
        <f>IF(TRIM(PROPER('Base de datos cruda'!M386))="High","Alto",IF(TRIM(PROPER('Base de datos cruda'!M386))="Medium","Medio","Bajo"))</f>
        <v>Medio</v>
      </c>
      <c r="N386" s="29">
        <v>78.9</v>
      </c>
      <c r="O386" s="32">
        <f t="shared" si="1"/>
        <v>78.9</v>
      </c>
      <c r="P386" s="33">
        <f t="shared" si="2"/>
        <v>11.44</v>
      </c>
      <c r="Q386" s="34">
        <f t="shared" si="3"/>
        <v>2.279141104</v>
      </c>
      <c r="R386" s="35" t="str">
        <f t="shared" si="4"/>
        <v>Alto</v>
      </c>
      <c r="S386" s="35" t="str">
        <f>IF(O386="","",IF(O386&gt;AVERAGE('Base de datos limpia'!$O$2:$O$8001),"Alto","Normal"))
</f>
        <v>Alto</v>
      </c>
      <c r="T386" s="35" t="str">
        <f t="shared" si="5"/>
        <v>Gamer intensivo</v>
      </c>
      <c r="U386" s="35"/>
    </row>
    <row r="387">
      <c r="A387" s="28">
        <v>386.0</v>
      </c>
      <c r="B387" s="28">
        <v>17.0</v>
      </c>
      <c r="C387" s="28" t="str">
        <f>TRIM(PROPER('Base de datos cruda'!C387))</f>
        <v>Female</v>
      </c>
      <c r="D387" s="28">
        <v>0.21</v>
      </c>
      <c r="E387" s="28">
        <v>5.81</v>
      </c>
      <c r="F387" s="28">
        <v>4.73</v>
      </c>
      <c r="G387" s="28">
        <v>90.12</v>
      </c>
      <c r="H387" s="28" t="str">
        <f>TRIM(PROPER('Base de datos cruda'!H387))</f>
        <v>Casual</v>
      </c>
      <c r="I387" s="28">
        <v>3.96</v>
      </c>
      <c r="J387" s="28">
        <v>3.98</v>
      </c>
      <c r="K387" s="28">
        <v>319.09</v>
      </c>
      <c r="L387" s="28">
        <f>IF('Base de datos cruda'!L387&lt;0,,'Base de datos cruda'!L387)</f>
        <v>3.05</v>
      </c>
      <c r="M387" s="28" t="str">
        <f>IF(TRIM(PROPER('Base de datos cruda'!M387))="High","Alto",IF(TRIM(PROPER('Base de datos cruda'!M387))="Medium","Medio","Bajo"))</f>
        <v>Medio</v>
      </c>
      <c r="N387" s="29">
        <v>82.99</v>
      </c>
      <c r="O387" s="32">
        <f t="shared" si="1"/>
        <v>82.99</v>
      </c>
      <c r="P387" s="33">
        <f t="shared" si="2"/>
        <v>4.19</v>
      </c>
      <c r="Q387" s="34">
        <f t="shared" si="3"/>
        <v>27.66666667</v>
      </c>
      <c r="R387" s="35" t="str">
        <f t="shared" si="4"/>
        <v>Alto</v>
      </c>
      <c r="S387" s="35" t="str">
        <f>IF(O387="","",IF(O387&gt;AVERAGE('Base de datos limpia'!$O$2:$O$8001),"Alto","Normal"))
</f>
        <v>Alto</v>
      </c>
      <c r="T387" s="35" t="str">
        <f t="shared" si="5"/>
        <v>Gamer moderado</v>
      </c>
      <c r="U387" s="35"/>
    </row>
    <row r="388">
      <c r="A388" s="28">
        <v>387.0</v>
      </c>
      <c r="B388" s="28">
        <v>19.0</v>
      </c>
      <c r="C388" s="28" t="str">
        <f>TRIM(PROPER('Base de datos cruda'!C388))</f>
        <v>Male</v>
      </c>
      <c r="D388" s="28">
        <v>0.46</v>
      </c>
      <c r="E388" s="28">
        <v>8.35</v>
      </c>
      <c r="F388" s="28">
        <v>6.33</v>
      </c>
      <c r="G388" s="28">
        <v>60.51</v>
      </c>
      <c r="H388" s="28" t="str">
        <f>TRIM(PROPER('Base de datos cruda'!H388))</f>
        <v>Fps</v>
      </c>
      <c r="I388" s="28">
        <v>0.32</v>
      </c>
      <c r="J388" s="28">
        <v>5.75</v>
      </c>
      <c r="K388" s="28">
        <v>333.2</v>
      </c>
      <c r="L388" s="28" t="str">
        <f>IF('Base de datos cruda'!L388&lt;0,,'Base de datos cruda'!L388)</f>
        <v/>
      </c>
      <c r="M388" s="28" t="str">
        <f>IF(TRIM(PROPER('Base de datos cruda'!M388))="High","Alto",IF(TRIM(PROPER('Base de datos cruda'!M388))="Medium","Medio","Bajo"))</f>
        <v>Medio</v>
      </c>
      <c r="N388" s="29">
        <v>88.17</v>
      </c>
      <c r="O388" s="32">
        <f t="shared" si="1"/>
        <v>88.17</v>
      </c>
      <c r="P388" s="33">
        <f t="shared" si="2"/>
        <v>6.21</v>
      </c>
      <c r="Q388" s="34">
        <f t="shared" si="3"/>
        <v>18.15217391</v>
      </c>
      <c r="R388" s="35" t="str">
        <f t="shared" si="4"/>
        <v>Alto</v>
      </c>
      <c r="S388" s="35" t="str">
        <f>IF(O388="","",IF(O388&gt;AVERAGE('Base de datos limpia'!$O$2:$O$8001),"Alto","Normal"))
</f>
        <v>Alto</v>
      </c>
      <c r="T388" s="35" t="str">
        <f t="shared" si="5"/>
        <v>Gamer intensivo</v>
      </c>
      <c r="U388" s="35"/>
    </row>
    <row r="389">
      <c r="A389" s="28">
        <v>388.0</v>
      </c>
      <c r="B389" s="28">
        <v>18.0</v>
      </c>
      <c r="C389" s="28" t="str">
        <f>TRIM(PROPER('Base de datos cruda'!C389))</f>
        <v>Female</v>
      </c>
      <c r="D389" s="28">
        <v>6.85</v>
      </c>
      <c r="E389" s="28">
        <v>5.29</v>
      </c>
      <c r="F389" s="28">
        <v>5.27</v>
      </c>
      <c r="G389" s="28">
        <v>96.57</v>
      </c>
      <c r="H389" s="28" t="str">
        <f>TRIM(PROPER('Base de datos cruda'!H389))</f>
        <v>Fps</v>
      </c>
      <c r="I389" s="28">
        <v>1.79</v>
      </c>
      <c r="J389" s="28">
        <v>8.36</v>
      </c>
      <c r="K389" s="28">
        <v>252.57</v>
      </c>
      <c r="L389" s="28">
        <f>IF('Base de datos cruda'!L389&lt;0,,'Base de datos cruda'!L389)</f>
        <v>14.18</v>
      </c>
      <c r="M389" s="28" t="str">
        <f>IF(TRIM(PROPER('Base de datos cruda'!M389))="High","Alto",IF(TRIM(PROPER('Base de datos cruda'!M389))="Medium","Medio","Bajo"))</f>
        <v>Bajo</v>
      </c>
      <c r="N389" s="29">
        <v>48.14</v>
      </c>
      <c r="O389" s="32">
        <f t="shared" si="1"/>
        <v>48.14</v>
      </c>
      <c r="P389" s="33">
        <f t="shared" si="2"/>
        <v>15.21</v>
      </c>
      <c r="Q389" s="34">
        <f t="shared" si="3"/>
        <v>0.7722627737</v>
      </c>
      <c r="R389" s="35" t="str">
        <f t="shared" si="4"/>
        <v>Bajo</v>
      </c>
      <c r="S389" s="35" t="str">
        <f>IF(O389="","",IF(O389&gt;AVERAGE('Base de datos limpia'!$O$2:$O$8001),"Alto","Normal"))
</f>
        <v>Normal</v>
      </c>
      <c r="T389" s="35" t="str">
        <f t="shared" si="5"/>
        <v>Gamer moderado</v>
      </c>
      <c r="U389" s="35"/>
    </row>
    <row r="390">
      <c r="A390" s="28">
        <v>389.0</v>
      </c>
      <c r="B390" s="28">
        <v>16.0</v>
      </c>
      <c r="C390" s="28" t="str">
        <f>TRIM(PROPER('Base de datos cruda'!C390))</f>
        <v>Female</v>
      </c>
      <c r="D390" s="28">
        <v>7.68</v>
      </c>
      <c r="E390" s="28">
        <v>8.06</v>
      </c>
      <c r="F390" s="28">
        <v>5.12</v>
      </c>
      <c r="G390" s="28">
        <v>60.74</v>
      </c>
      <c r="H390" s="28" t="str">
        <f>TRIM(PROPER('Base de datos cruda'!H390))</f>
        <v>Fps</v>
      </c>
      <c r="I390" s="28">
        <v>4.89</v>
      </c>
      <c r="J390" s="28">
        <v>12.56</v>
      </c>
      <c r="K390" s="28">
        <v>235.89</v>
      </c>
      <c r="L390" s="28">
        <f>IF('Base de datos cruda'!L390&lt;0,,'Base de datos cruda'!L390)</f>
        <v>19.4</v>
      </c>
      <c r="M390" s="28" t="str">
        <f>IF(TRIM(PROPER('Base de datos cruda'!M390))="High","Alto",IF(TRIM(PROPER('Base de datos cruda'!M390))="Medium","Medio","Bajo"))</f>
        <v>Alto</v>
      </c>
      <c r="N390" s="29">
        <v>54.7684373259089</v>
      </c>
      <c r="O390" s="32">
        <f t="shared" si="1"/>
        <v>54.76843733</v>
      </c>
      <c r="P390" s="33">
        <f t="shared" si="2"/>
        <v>20.24</v>
      </c>
      <c r="Q390" s="34">
        <f t="shared" si="3"/>
        <v>1.049479167</v>
      </c>
      <c r="R390" s="35" t="str">
        <f t="shared" si="4"/>
        <v>Medio</v>
      </c>
      <c r="S390" s="35" t="str">
        <f>IF(O390="","",IF(O390&gt;AVERAGE('Base de datos limpia'!$O$2:$O$8001),"Alto","Normal"))
</f>
        <v>Normal</v>
      </c>
      <c r="T390" s="35" t="str">
        <f t="shared" si="5"/>
        <v>Gamer intensivo</v>
      </c>
      <c r="U390" s="35"/>
    </row>
    <row r="391">
      <c r="A391" s="28">
        <v>390.0</v>
      </c>
      <c r="B391" s="28">
        <v>23.0</v>
      </c>
      <c r="C391" s="28" t="str">
        <f>TRIM(PROPER('Base de datos cruda'!C391))</f>
        <v>Female</v>
      </c>
      <c r="D391" s="28">
        <v>5.51</v>
      </c>
      <c r="E391" s="28">
        <v>9.37</v>
      </c>
      <c r="F391" s="28">
        <v>8.79</v>
      </c>
      <c r="G391" s="28">
        <v>85.24</v>
      </c>
      <c r="H391" s="28" t="str">
        <f>TRIM(PROPER('Base de datos cruda'!H391))</f>
        <v>Rpg</v>
      </c>
      <c r="I391" s="28">
        <v>1.06</v>
      </c>
      <c r="J391" s="28">
        <v>7.33</v>
      </c>
      <c r="K391" s="28">
        <v>263.39</v>
      </c>
      <c r="L391" s="28">
        <f>IF('Base de datos cruda'!L391&lt;0,,'Base de datos cruda'!L391)</f>
        <v>9.86</v>
      </c>
      <c r="M391" s="28" t="str">
        <f>IF(TRIM(PROPER('Base de datos cruda'!M391))="High","Alto",IF(TRIM(PROPER('Base de datos cruda'!M391))="Medium","Medio","Bajo"))</f>
        <v>Bajo</v>
      </c>
      <c r="N391" s="29">
        <v>90.7659170538225</v>
      </c>
      <c r="O391" s="32">
        <f t="shared" si="1"/>
        <v>90.76591705</v>
      </c>
      <c r="P391" s="33">
        <f t="shared" si="2"/>
        <v>12.84</v>
      </c>
      <c r="Q391" s="34">
        <f t="shared" si="3"/>
        <v>1.700544465</v>
      </c>
      <c r="R391" s="35" t="str">
        <f t="shared" si="4"/>
        <v>Alto</v>
      </c>
      <c r="S391" s="35" t="str">
        <f>IF(O391="","",IF(O391&gt;AVERAGE('Base de datos limpia'!$O$2:$O$8001),"Alto","Normal"))
</f>
        <v>Alto</v>
      </c>
      <c r="T391" s="35" t="str">
        <f t="shared" si="5"/>
        <v>Gamer intensivo</v>
      </c>
      <c r="U391" s="35"/>
    </row>
    <row r="392">
      <c r="A392" s="28">
        <v>391.0</v>
      </c>
      <c r="B392" s="28">
        <v>20.0</v>
      </c>
      <c r="C392" s="28" t="str">
        <f>TRIM(PROPER('Base de datos cruda'!C392))</f>
        <v>Male</v>
      </c>
      <c r="D392" s="28">
        <v>2.91</v>
      </c>
      <c r="E392" s="28">
        <v>7.59</v>
      </c>
      <c r="F392" s="28">
        <v>5.81</v>
      </c>
      <c r="G392" s="28">
        <v>84.19</v>
      </c>
      <c r="H392" s="28" t="str">
        <f>TRIM(PROPER('Base de datos cruda'!H392))</f>
        <v>Rpg</v>
      </c>
      <c r="I392" s="28">
        <v>2.66</v>
      </c>
      <c r="J392" s="28">
        <v>5.04</v>
      </c>
      <c r="K392" s="28">
        <v>309.41</v>
      </c>
      <c r="L392" s="28">
        <f>IF('Base de datos cruda'!L392&lt;0,,'Base de datos cruda'!L392)</f>
        <v>6.53</v>
      </c>
      <c r="M392" s="28" t="str">
        <f>IF(TRIM(PROPER('Base de datos cruda'!M392))="High","Alto",IF(TRIM(PROPER('Base de datos cruda'!M392))="Medium","Medio","Bajo"))</f>
        <v>Alto</v>
      </c>
      <c r="N392" s="29">
        <v>80.38</v>
      </c>
      <c r="O392" s="32">
        <f t="shared" si="1"/>
        <v>80.38</v>
      </c>
      <c r="P392" s="33">
        <f t="shared" si="2"/>
        <v>7.95</v>
      </c>
      <c r="Q392" s="34">
        <f t="shared" si="3"/>
        <v>2.608247423</v>
      </c>
      <c r="R392" s="35" t="str">
        <f t="shared" si="4"/>
        <v>Alto</v>
      </c>
      <c r="S392" s="35" t="str">
        <f>IF(O392="","",IF(O392&gt;AVERAGE('Base de datos limpia'!$O$2:$O$8001),"Alto","Normal"))
</f>
        <v>Alto</v>
      </c>
      <c r="T392" s="35" t="str">
        <f t="shared" si="5"/>
        <v>Gamer intensivo</v>
      </c>
      <c r="U392" s="35"/>
    </row>
    <row r="393">
      <c r="A393" s="28">
        <v>392.0</v>
      </c>
      <c r="B393" s="28">
        <v>19.0</v>
      </c>
      <c r="C393" s="28" t="str">
        <f>TRIM(PROPER('Base de datos cruda'!C393))</f>
        <v>Male</v>
      </c>
      <c r="D393" s="28">
        <v>7.51</v>
      </c>
      <c r="E393" s="28">
        <v>7.98</v>
      </c>
      <c r="F393" s="28">
        <v>4.23</v>
      </c>
      <c r="G393" s="28">
        <v>83.14</v>
      </c>
      <c r="H393" s="28" t="str">
        <f>TRIM(PROPER('Base de datos cruda'!H393))</f>
        <v>Rpg</v>
      </c>
      <c r="I393" s="28">
        <v>3.73</v>
      </c>
      <c r="J393" s="28">
        <v>9.41</v>
      </c>
      <c r="K393" s="28">
        <v>237.74</v>
      </c>
      <c r="L393" s="28">
        <f>IF('Base de datos cruda'!L393&lt;0,,'Base de datos cruda'!L393)</f>
        <v>13.99</v>
      </c>
      <c r="M393" s="28" t="str">
        <f>IF(TRIM(PROPER('Base de datos cruda'!M393))="High","Alto",IF(TRIM(PROPER('Base de datos cruda'!M393))="Medium","Medio","Bajo"))</f>
        <v>Alto</v>
      </c>
      <c r="N393" s="29">
        <v>53.2484964199661</v>
      </c>
      <c r="O393" s="32">
        <f t="shared" si="1"/>
        <v>53.24849642</v>
      </c>
      <c r="P393" s="33">
        <f t="shared" si="2"/>
        <v>16.92</v>
      </c>
      <c r="Q393" s="34">
        <f t="shared" si="3"/>
        <v>1.062583222</v>
      </c>
      <c r="R393" s="35" t="str">
        <f t="shared" si="4"/>
        <v>Medio</v>
      </c>
      <c r="S393" s="35" t="str">
        <f>IF(O393="","",IF(O393&gt;AVERAGE('Base de datos limpia'!$O$2:$O$8001),"Alto","Normal"))
</f>
        <v>Normal</v>
      </c>
      <c r="T393" s="35" t="str">
        <f t="shared" si="5"/>
        <v>Gamer intensivo</v>
      </c>
      <c r="U393" s="35"/>
    </row>
    <row r="394">
      <c r="A394" s="28">
        <v>393.0</v>
      </c>
      <c r="B394" s="28">
        <v>23.0</v>
      </c>
      <c r="C394" s="28" t="str">
        <f>TRIM(PROPER('Base de datos cruda'!C394))</f>
        <v>Female</v>
      </c>
      <c r="D394" s="28">
        <v>5.3</v>
      </c>
      <c r="E394" s="28">
        <v>1.6</v>
      </c>
      <c r="F394" s="28">
        <v>8.85</v>
      </c>
      <c r="G394" s="28">
        <v>78.97</v>
      </c>
      <c r="H394" s="28" t="str">
        <f>TRIM(PROPER('Base de datos cruda'!H394))</f>
        <v>Rpg</v>
      </c>
      <c r="I394" s="28">
        <v>1.95</v>
      </c>
      <c r="J394" s="28">
        <v>7.49</v>
      </c>
      <c r="K394" s="28">
        <v>249.78</v>
      </c>
      <c r="L394" s="28">
        <f>IF('Base de datos cruda'!L394&lt;0,,'Base de datos cruda'!L394)</f>
        <v>6.28</v>
      </c>
      <c r="M394" s="28" t="str">
        <f>IF(TRIM(PROPER('Base de datos cruda'!M394))="High","Alto",IF(TRIM(PROPER('Base de datos cruda'!M394))="Medium","Medio","Bajo"))</f>
        <v>Bajo</v>
      </c>
      <c r="N394" s="29">
        <v>42.07</v>
      </c>
      <c r="O394" s="32">
        <f t="shared" si="1"/>
        <v>42.07</v>
      </c>
      <c r="P394" s="33">
        <f t="shared" si="2"/>
        <v>12.79</v>
      </c>
      <c r="Q394" s="34">
        <f t="shared" si="3"/>
        <v>0.3018867925</v>
      </c>
      <c r="R394" s="35" t="str">
        <f t="shared" si="4"/>
        <v>Bajo</v>
      </c>
      <c r="S394" s="35" t="str">
        <f>IF(O394="","",IF(O394&gt;AVERAGE('Base de datos limpia'!$O$2:$O$8001),"Alto","Normal"))
</f>
        <v>Normal</v>
      </c>
      <c r="T394" s="35" t="str">
        <f t="shared" si="5"/>
        <v>Gamer casual</v>
      </c>
      <c r="U394" s="35"/>
    </row>
    <row r="395">
      <c r="A395" s="28">
        <v>394.0</v>
      </c>
      <c r="B395" s="28">
        <v>22.0</v>
      </c>
      <c r="C395" s="28" t="str">
        <f>TRIM(PROPER('Base de datos cruda'!C395))</f>
        <v>Female</v>
      </c>
      <c r="D395" s="28">
        <v>6.75</v>
      </c>
      <c r="E395" s="28">
        <v>2.84</v>
      </c>
      <c r="F395" s="28">
        <v>7.97</v>
      </c>
      <c r="G395" s="28">
        <v>94.1</v>
      </c>
      <c r="H395" s="28" t="str">
        <f>TRIM(PROPER('Base de datos cruda'!H395))</f>
        <v>Fps</v>
      </c>
      <c r="I395" s="28">
        <v>2.04</v>
      </c>
      <c r="J395" s="28">
        <v>11.41</v>
      </c>
      <c r="K395" s="28">
        <v>251.13</v>
      </c>
      <c r="L395" s="28">
        <f>IF('Base de datos cruda'!L395&lt;0,,'Base de datos cruda'!L395)</f>
        <v>14.23</v>
      </c>
      <c r="M395" s="28" t="str">
        <f>IF(TRIM(PROPER('Base de datos cruda'!M395))="High","Alto",IF(TRIM(PROPER('Base de datos cruda'!M395))="Medium","Medio","Bajo"))</f>
        <v>Bajo</v>
      </c>
      <c r="N395" s="29">
        <v>37.3</v>
      </c>
      <c r="O395" s="32">
        <f t="shared" si="1"/>
        <v>37.3</v>
      </c>
      <c r="P395" s="33">
        <f t="shared" si="2"/>
        <v>18.16</v>
      </c>
      <c r="Q395" s="34">
        <f t="shared" si="3"/>
        <v>0.4207407407</v>
      </c>
      <c r="R395" s="35" t="str">
        <f t="shared" si="4"/>
        <v>Bajo</v>
      </c>
      <c r="S395" s="35" t="str">
        <f>IF(O395="","",IF(O395&gt;AVERAGE('Base de datos limpia'!$O$2:$O$8001),"Alto","Normal"))
</f>
        <v>Normal</v>
      </c>
      <c r="T395" s="35" t="str">
        <f t="shared" si="5"/>
        <v>Gamer casual</v>
      </c>
      <c r="U395" s="35"/>
    </row>
    <row r="396">
      <c r="A396" s="28">
        <v>395.0</v>
      </c>
      <c r="B396" s="28">
        <v>17.0</v>
      </c>
      <c r="C396" s="28" t="str">
        <f>TRIM(PROPER('Base de datos cruda'!C396))</f>
        <v>Male</v>
      </c>
      <c r="D396" s="28">
        <v>6.13</v>
      </c>
      <c r="E396" s="28">
        <v>9.77</v>
      </c>
      <c r="F396" s="28">
        <v>5.27</v>
      </c>
      <c r="G396" s="28">
        <v>86.37</v>
      </c>
      <c r="H396" s="28" t="str">
        <f>TRIM(PROPER('Base de datos cruda'!H396))</f>
        <v>Casual</v>
      </c>
      <c r="I396" s="28">
        <v>0.32</v>
      </c>
      <c r="J396" s="28">
        <v>10.41</v>
      </c>
      <c r="K396" s="28">
        <v>245.7</v>
      </c>
      <c r="L396" s="28">
        <f>IF('Base de datos cruda'!L396&lt;0,,'Base de datos cruda'!L396)</f>
        <v>12.27</v>
      </c>
      <c r="M396" s="28" t="str">
        <f>IF(TRIM(PROPER('Base de datos cruda'!M396))="High","Alto",IF(TRIM(PROPER('Base de datos cruda'!M396))="Medium","Medio","Bajo"))</f>
        <v>Alto</v>
      </c>
      <c r="N396" s="29">
        <v>85.3485053331711</v>
      </c>
      <c r="O396" s="32">
        <f t="shared" si="1"/>
        <v>85.34850533</v>
      </c>
      <c r="P396" s="33">
        <f t="shared" si="2"/>
        <v>16.54</v>
      </c>
      <c r="Q396" s="34">
        <f t="shared" si="3"/>
        <v>1.593800979</v>
      </c>
      <c r="R396" s="35" t="str">
        <f t="shared" si="4"/>
        <v>Alto</v>
      </c>
      <c r="S396" s="35" t="str">
        <f>IF(O396="","",IF(O396&gt;AVERAGE('Base de datos limpia'!$O$2:$O$8001),"Alto","Normal"))
</f>
        <v>Alto</v>
      </c>
      <c r="T396" s="35" t="str">
        <f t="shared" si="5"/>
        <v>Gamer intensivo</v>
      </c>
      <c r="U396" s="35"/>
    </row>
    <row r="397">
      <c r="A397" s="28">
        <v>396.0</v>
      </c>
      <c r="B397" s="28">
        <v>16.0</v>
      </c>
      <c r="C397" s="28" t="str">
        <f>TRIM(PROPER('Base de datos cruda'!C397))</f>
        <v>Male</v>
      </c>
      <c r="D397" s="28">
        <v>3.03</v>
      </c>
      <c r="E397" s="28">
        <v>7.24</v>
      </c>
      <c r="F397" s="28">
        <v>6.04</v>
      </c>
      <c r="G397" s="28">
        <v>91.27</v>
      </c>
      <c r="H397" s="28" t="str">
        <f>TRIM(PROPER('Base de datos cruda'!H397))</f>
        <v>Fps</v>
      </c>
      <c r="I397" s="28">
        <v>0.95</v>
      </c>
      <c r="J397" s="28">
        <v>5.18</v>
      </c>
      <c r="K397" s="28">
        <v>288.53</v>
      </c>
      <c r="L397" s="28">
        <f>IF('Base de datos cruda'!L397&lt;0,,'Base de datos cruda'!L397)</f>
        <v>8.69</v>
      </c>
      <c r="M397" s="28" t="str">
        <f>IF(TRIM(PROPER('Base de datos cruda'!M397))="High","Alto",IF(TRIM(PROPER('Base de datos cruda'!M397))="Medium","Medio","Bajo"))</f>
        <v>Medio</v>
      </c>
      <c r="N397" s="29">
        <v>89.74</v>
      </c>
      <c r="O397" s="32">
        <f t="shared" si="1"/>
        <v>89.74</v>
      </c>
      <c r="P397" s="33">
        <f t="shared" si="2"/>
        <v>8.21</v>
      </c>
      <c r="Q397" s="34">
        <f t="shared" si="3"/>
        <v>2.389438944</v>
      </c>
      <c r="R397" s="35" t="str">
        <f t="shared" si="4"/>
        <v>Alto</v>
      </c>
      <c r="S397" s="35" t="str">
        <f>IF(O397="","",IF(O397&gt;AVERAGE('Base de datos limpia'!$O$2:$O$8001),"Alto","Normal"))
</f>
        <v>Alto</v>
      </c>
      <c r="T397" s="35" t="str">
        <f t="shared" si="5"/>
        <v>Gamer intensivo</v>
      </c>
      <c r="U397" s="35"/>
    </row>
    <row r="398">
      <c r="A398" s="28">
        <v>397.0</v>
      </c>
      <c r="B398" s="28">
        <v>19.0</v>
      </c>
      <c r="C398" s="28" t="str">
        <f>TRIM(PROPER('Base de datos cruda'!C398))</f>
        <v>Female</v>
      </c>
      <c r="D398" s="28">
        <v>3.83</v>
      </c>
      <c r="E398" s="28">
        <v>6.05</v>
      </c>
      <c r="F398" s="28">
        <v>8.31</v>
      </c>
      <c r="G398" s="28">
        <v>64.62</v>
      </c>
      <c r="H398" s="28" t="str">
        <f>TRIM(PROPER('Base de datos cruda'!H398))</f>
        <v>Casual</v>
      </c>
      <c r="I398" s="28">
        <v>4.4</v>
      </c>
      <c r="J398" s="28">
        <v>6.18</v>
      </c>
      <c r="K398" s="28">
        <v>275.22</v>
      </c>
      <c r="L398" s="28">
        <f>IF('Base de datos cruda'!L398&lt;0,,'Base de datos cruda'!L398)</f>
        <v>9.8</v>
      </c>
      <c r="M398" s="28" t="str">
        <f>IF(TRIM(PROPER('Base de datos cruda'!M398))="High","Alto",IF(TRIM(PROPER('Base de datos cruda'!M398))="Medium","Medio","Bajo"))</f>
        <v>Medio</v>
      </c>
      <c r="N398" s="29">
        <v>70.0</v>
      </c>
      <c r="O398" s="32">
        <f t="shared" si="1"/>
        <v>70</v>
      </c>
      <c r="P398" s="33">
        <f t="shared" si="2"/>
        <v>10.01</v>
      </c>
      <c r="Q398" s="34">
        <f t="shared" si="3"/>
        <v>1.579634465</v>
      </c>
      <c r="R398" s="35" t="str">
        <f t="shared" si="4"/>
        <v>Alto</v>
      </c>
      <c r="S398" s="35" t="str">
        <f>IF(O398="","",IF(O398&gt;AVERAGE('Base de datos limpia'!$O$2:$O$8001),"Alto","Normal"))
</f>
        <v>Alto</v>
      </c>
      <c r="T398" s="35" t="str">
        <f t="shared" si="5"/>
        <v>Gamer intensivo</v>
      </c>
      <c r="U398" s="35"/>
    </row>
    <row r="399">
      <c r="A399" s="28">
        <v>398.0</v>
      </c>
      <c r="B399" s="28">
        <v>23.0</v>
      </c>
      <c r="C399" s="28" t="str">
        <f>TRIM(PROPER('Base de datos cruda'!C399))</f>
        <v>Female</v>
      </c>
      <c r="D399" s="28">
        <v>1.49</v>
      </c>
      <c r="E399" s="28">
        <v>4.3</v>
      </c>
      <c r="F399" s="28">
        <v>5.79</v>
      </c>
      <c r="G399" s="28">
        <v>62.0</v>
      </c>
      <c r="H399" s="28" t="str">
        <f>TRIM(PROPER('Base de datos cruda'!H399))</f>
        <v>Fps</v>
      </c>
      <c r="I399" s="28">
        <v>4.09</v>
      </c>
      <c r="J399" s="28">
        <v>2.99</v>
      </c>
      <c r="K399" s="28">
        <v>295.03</v>
      </c>
      <c r="L399" s="28">
        <f>IF('Base de datos cruda'!L399&lt;0,,'Base de datos cruda'!L399)</f>
        <v>1.65</v>
      </c>
      <c r="M399" s="28" t="str">
        <f>IF(TRIM(PROPER('Base de datos cruda'!M399))="High","Alto",IF(TRIM(PROPER('Base de datos cruda'!M399))="Medium","Medio","Bajo"))</f>
        <v>Medio</v>
      </c>
      <c r="N399" s="29">
        <v>63.15</v>
      </c>
      <c r="O399" s="32">
        <f t="shared" si="1"/>
        <v>63.15</v>
      </c>
      <c r="P399" s="33">
        <f t="shared" si="2"/>
        <v>4.48</v>
      </c>
      <c r="Q399" s="34">
        <f t="shared" si="3"/>
        <v>2.88590604</v>
      </c>
      <c r="R399" s="35" t="str">
        <f t="shared" si="4"/>
        <v>Medio</v>
      </c>
      <c r="S399" s="35" t="str">
        <f>IF(O399="","",IF(O399&gt;AVERAGE('Base de datos limpia'!$O$2:$O$8001),"Alto","Normal"))
</f>
        <v>Normal</v>
      </c>
      <c r="T399" s="35" t="str">
        <f t="shared" si="5"/>
        <v>Gamer moderado</v>
      </c>
      <c r="U399" s="35"/>
    </row>
    <row r="400">
      <c r="A400" s="28">
        <v>399.0</v>
      </c>
      <c r="B400" s="28">
        <v>17.0</v>
      </c>
      <c r="C400" s="28" t="str">
        <f>TRIM(PROPER('Base de datos cruda'!C400))</f>
        <v>Female</v>
      </c>
      <c r="D400" s="28">
        <v>2.34</v>
      </c>
      <c r="E400" s="28">
        <v>1.4</v>
      </c>
      <c r="F400" s="28">
        <v>6.84</v>
      </c>
      <c r="G400" s="28">
        <v>61.14</v>
      </c>
      <c r="H400" s="28" t="str">
        <f>TRIM(PROPER('Base de datos cruda'!H400))</f>
        <v>Fps</v>
      </c>
      <c r="I400" s="28">
        <v>1.52</v>
      </c>
      <c r="J400" s="28">
        <v>5.41</v>
      </c>
      <c r="K400" s="28">
        <v>295.01</v>
      </c>
      <c r="L400" s="28">
        <f>IF('Base de datos cruda'!L400&lt;0,,'Base de datos cruda'!L400)</f>
        <v>8.8</v>
      </c>
      <c r="M400" s="28" t="str">
        <f>IF(TRIM(PROPER('Base de datos cruda'!M400))="High","Alto",IF(TRIM(PROPER('Base de datos cruda'!M400))="Medium","Medio","Bajo"))</f>
        <v>Medio</v>
      </c>
      <c r="N400" s="29">
        <v>46.88</v>
      </c>
      <c r="O400" s="32">
        <f t="shared" si="1"/>
        <v>46.88</v>
      </c>
      <c r="P400" s="33">
        <f t="shared" si="2"/>
        <v>7.75</v>
      </c>
      <c r="Q400" s="34">
        <f t="shared" si="3"/>
        <v>0.5982905983</v>
      </c>
      <c r="R400" s="35" t="str">
        <f t="shared" si="4"/>
        <v>Bajo</v>
      </c>
      <c r="S400" s="35" t="str">
        <f>IF(O400="","",IF(O400&gt;AVERAGE('Base de datos limpia'!$O$2:$O$8001),"Alto","Normal"))
</f>
        <v>Normal</v>
      </c>
      <c r="T400" s="35" t="str">
        <f t="shared" si="5"/>
        <v>Gamer casual</v>
      </c>
      <c r="U400" s="35"/>
    </row>
    <row r="401">
      <c r="A401" s="28">
        <v>400.0</v>
      </c>
      <c r="B401" s="28">
        <v>18.0</v>
      </c>
      <c r="C401" s="28" t="str">
        <f>TRIM(PROPER('Base de datos cruda'!C401))</f>
        <v>Other</v>
      </c>
      <c r="D401" s="28">
        <v>6.23</v>
      </c>
      <c r="E401" s="28">
        <v>4.32</v>
      </c>
      <c r="F401" s="28">
        <v>6.67</v>
      </c>
      <c r="G401" s="28">
        <v>65.89</v>
      </c>
      <c r="H401" s="28" t="str">
        <f>TRIM(PROPER('Base de datos cruda'!H401))</f>
        <v>Casual</v>
      </c>
      <c r="I401" s="28">
        <v>1.91</v>
      </c>
      <c r="J401" s="28">
        <v>9.12</v>
      </c>
      <c r="K401" s="28">
        <v>254.91</v>
      </c>
      <c r="L401" s="28">
        <f>IF('Base de datos cruda'!L401&lt;0,,'Base de datos cruda'!L401)</f>
        <v>15.36</v>
      </c>
      <c r="M401" s="28" t="str">
        <f>IF(TRIM(PROPER('Base de datos cruda'!M401))="High","Alto",IF(TRIM(PROPER('Base de datos cruda'!M401))="Medium","Medio","Bajo"))</f>
        <v>Bajo</v>
      </c>
      <c r="N401" s="29">
        <v>47.92</v>
      </c>
      <c r="O401" s="32">
        <f t="shared" si="1"/>
        <v>47.92</v>
      </c>
      <c r="P401" s="33">
        <f t="shared" si="2"/>
        <v>15.35</v>
      </c>
      <c r="Q401" s="34">
        <f t="shared" si="3"/>
        <v>0.6934189406</v>
      </c>
      <c r="R401" s="35" t="str">
        <f t="shared" si="4"/>
        <v>Bajo</v>
      </c>
      <c r="S401" s="35" t="str">
        <f>IF(O401="","",IF(O401&gt;AVERAGE('Base de datos limpia'!$O$2:$O$8001),"Alto","Normal"))
</f>
        <v>Normal</v>
      </c>
      <c r="T401" s="35" t="str">
        <f t="shared" si="5"/>
        <v>Gamer moderado</v>
      </c>
      <c r="U401" s="35"/>
    </row>
    <row r="402">
      <c r="A402" s="28">
        <v>401.0</v>
      </c>
      <c r="B402" s="28">
        <v>16.0</v>
      </c>
      <c r="C402" s="28" t="str">
        <f>TRIM(PROPER('Base de datos cruda'!C402))</f>
        <v>Male</v>
      </c>
      <c r="D402" s="28">
        <v>7.15</v>
      </c>
      <c r="E402" s="28">
        <v>5.49</v>
      </c>
      <c r="F402" s="28">
        <v>6.01</v>
      </c>
      <c r="G402" s="28">
        <v>86.68</v>
      </c>
      <c r="H402" s="28" t="str">
        <f>TRIM(PROPER('Base de datos cruda'!H402))</f>
        <v>Rpg</v>
      </c>
      <c r="I402" s="28">
        <v>2.2</v>
      </c>
      <c r="J402" s="28">
        <v>8.88</v>
      </c>
      <c r="K402" s="28">
        <v>241.59</v>
      </c>
      <c r="L402" s="28">
        <f>IF('Base de datos cruda'!L402&lt;0,,'Base de datos cruda'!L402)</f>
        <v>14.65</v>
      </c>
      <c r="M402" s="28" t="str">
        <f>IF(TRIM(PROPER('Base de datos cruda'!M402))="High","Alto",IF(TRIM(PROPER('Base de datos cruda'!M402))="Medium","Medio","Bajo"))</f>
        <v>Bajo</v>
      </c>
      <c r="N402" s="29">
        <v>55.52</v>
      </c>
      <c r="O402" s="32">
        <f t="shared" si="1"/>
        <v>55.52</v>
      </c>
      <c r="P402" s="33">
        <f t="shared" si="2"/>
        <v>16.03</v>
      </c>
      <c r="Q402" s="34">
        <f t="shared" si="3"/>
        <v>0.7678321678</v>
      </c>
      <c r="R402" s="35" t="str">
        <f t="shared" si="4"/>
        <v>Medio</v>
      </c>
      <c r="S402" s="35" t="str">
        <f>IF(O402="","",IF(O402&gt;AVERAGE('Base de datos limpia'!$O$2:$O$8001),"Alto","Normal"))
</f>
        <v>Normal</v>
      </c>
      <c r="T402" s="35" t="str">
        <f t="shared" si="5"/>
        <v>Gamer moderado</v>
      </c>
      <c r="U402" s="35"/>
    </row>
    <row r="403">
      <c r="A403" s="28">
        <v>402.0</v>
      </c>
      <c r="B403" s="28">
        <v>16.0</v>
      </c>
      <c r="C403" s="28" t="str">
        <f>TRIM(PROPER('Base de datos cruda'!C403))</f>
        <v>Male</v>
      </c>
      <c r="D403" s="28">
        <v>5.8</v>
      </c>
      <c r="E403" s="28">
        <v>2.9</v>
      </c>
      <c r="F403" s="28">
        <v>7.2</v>
      </c>
      <c r="G403" s="28">
        <v>79.76</v>
      </c>
      <c r="H403" s="28" t="str">
        <f>TRIM(PROPER('Base de datos cruda'!H403))</f>
        <v>Casual</v>
      </c>
      <c r="I403" s="28">
        <v>1.73</v>
      </c>
      <c r="J403" s="28">
        <v>10.97</v>
      </c>
      <c r="K403" s="28">
        <v>255.2</v>
      </c>
      <c r="L403" s="28">
        <f>IF('Base de datos cruda'!L403&lt;0,,'Base de datos cruda'!L403)</f>
        <v>14.85</v>
      </c>
      <c r="M403" s="28" t="str">
        <f>IF(TRIM(PROPER('Base de datos cruda'!M403))="High","Alto",IF(TRIM(PROPER('Base de datos cruda'!M403))="Medium","Medio","Bajo"))</f>
        <v>Bajo</v>
      </c>
      <c r="N403" s="29">
        <v>38.82</v>
      </c>
      <c r="O403" s="32">
        <f t="shared" si="1"/>
        <v>38.82</v>
      </c>
      <c r="P403" s="33">
        <f t="shared" si="2"/>
        <v>16.77</v>
      </c>
      <c r="Q403" s="34">
        <f t="shared" si="3"/>
        <v>0.5</v>
      </c>
      <c r="R403" s="35" t="str">
        <f t="shared" si="4"/>
        <v>Bajo</v>
      </c>
      <c r="S403" s="35" t="str">
        <f>IF(O403="","",IF(O403&gt;AVERAGE('Base de datos limpia'!$O$2:$O$8001),"Alto","Normal"))
</f>
        <v>Normal</v>
      </c>
      <c r="T403" s="35" t="str">
        <f t="shared" si="5"/>
        <v>Gamer casual</v>
      </c>
      <c r="U403" s="35"/>
    </row>
    <row r="404">
      <c r="A404" s="28">
        <v>403.0</v>
      </c>
      <c r="B404" s="28">
        <v>18.0</v>
      </c>
      <c r="C404" s="28" t="str">
        <f>TRIM(PROPER('Base de datos cruda'!C404))</f>
        <v>Female</v>
      </c>
      <c r="D404" s="28">
        <v>3.72</v>
      </c>
      <c r="E404" s="28">
        <v>2.56</v>
      </c>
      <c r="F404" s="28">
        <v>6.37</v>
      </c>
      <c r="G404" s="28">
        <v>90.09</v>
      </c>
      <c r="H404" s="28" t="str">
        <f>TRIM(PROPER('Base de datos cruda'!H404))</f>
        <v>Rpg</v>
      </c>
      <c r="I404" s="28">
        <v>3.27</v>
      </c>
      <c r="J404" s="28">
        <v>8.98</v>
      </c>
      <c r="K404" s="28">
        <v>273.35</v>
      </c>
      <c r="L404" s="28">
        <f>IF('Base de datos cruda'!L404&lt;0,,'Base de datos cruda'!L404)</f>
        <v>8.18</v>
      </c>
      <c r="M404" s="28" t="str">
        <f>IF(TRIM(PROPER('Base de datos cruda'!M404))="High","Alto",IF(TRIM(PROPER('Base de datos cruda'!M404))="Medium","Medio","Bajo"))</f>
        <v>Medio</v>
      </c>
      <c r="N404" s="29">
        <v>42.14</v>
      </c>
      <c r="O404" s="32">
        <f t="shared" si="1"/>
        <v>42.14</v>
      </c>
      <c r="P404" s="33">
        <f t="shared" si="2"/>
        <v>12.7</v>
      </c>
      <c r="Q404" s="34">
        <f t="shared" si="3"/>
        <v>0.688172043</v>
      </c>
      <c r="R404" s="35" t="str">
        <f t="shared" si="4"/>
        <v>Bajo</v>
      </c>
      <c r="S404" s="35" t="str">
        <f>IF(O404="","",IF(O404&gt;AVERAGE('Base de datos limpia'!$O$2:$O$8001),"Alto","Normal"))
</f>
        <v>Normal</v>
      </c>
      <c r="T404" s="35" t="str">
        <f t="shared" si="5"/>
        <v>Gamer casual</v>
      </c>
      <c r="U404" s="35"/>
    </row>
    <row r="405">
      <c r="A405" s="28">
        <v>404.0</v>
      </c>
      <c r="B405" s="28">
        <v>20.0</v>
      </c>
      <c r="C405" s="28" t="str">
        <f>TRIM(PROPER('Base de datos cruda'!C405))</f>
        <v>Female</v>
      </c>
      <c r="D405" s="28">
        <v>0.69</v>
      </c>
      <c r="E405" s="28">
        <v>5.58</v>
      </c>
      <c r="F405" s="28">
        <v>4.11</v>
      </c>
      <c r="G405" s="28">
        <v>67.67</v>
      </c>
      <c r="H405" s="28" t="str">
        <f>TRIM(PROPER('Base de datos cruda'!H405))</f>
        <v>Casual</v>
      </c>
      <c r="I405" s="28">
        <v>0.06</v>
      </c>
      <c r="J405" s="28">
        <v>2.24</v>
      </c>
      <c r="K405" s="28">
        <v>295.13</v>
      </c>
      <c r="L405" s="28" t="str">
        <f>IF('Base de datos cruda'!L405&lt;0,,'Base de datos cruda'!L405)</f>
        <v/>
      </c>
      <c r="M405" s="28" t="str">
        <f>IF(TRIM(PROPER('Base de datos cruda'!M405))="High","Alto",IF(TRIM(PROPER('Base de datos cruda'!M405))="Medium","Medio","Bajo"))</f>
        <v>Medio</v>
      </c>
      <c r="N405" s="29">
        <v>61.64</v>
      </c>
      <c r="O405" s="32">
        <f t="shared" si="1"/>
        <v>61.64</v>
      </c>
      <c r="P405" s="33">
        <f t="shared" si="2"/>
        <v>2.93</v>
      </c>
      <c r="Q405" s="34">
        <f t="shared" si="3"/>
        <v>8.086956522</v>
      </c>
      <c r="R405" s="35" t="str">
        <f t="shared" si="4"/>
        <v>Medio</v>
      </c>
      <c r="S405" s="35" t="str">
        <f>IF(O405="","",IF(O405&gt;AVERAGE('Base de datos limpia'!$O$2:$O$8001),"Alto","Normal"))
</f>
        <v>Normal</v>
      </c>
      <c r="T405" s="35" t="str">
        <f t="shared" si="5"/>
        <v>Gamer moderado</v>
      </c>
      <c r="U405" s="35"/>
    </row>
    <row r="406">
      <c r="A406" s="28">
        <v>405.0</v>
      </c>
      <c r="B406" s="28">
        <v>18.0</v>
      </c>
      <c r="C406" s="28" t="str">
        <f>TRIM(PROPER('Base de datos cruda'!C406))</f>
        <v>Male</v>
      </c>
      <c r="D406" s="28">
        <v>0.46</v>
      </c>
      <c r="E406" s="28">
        <v>6.27</v>
      </c>
      <c r="F406" s="28">
        <v>8.07</v>
      </c>
      <c r="G406" s="28">
        <v>74.68</v>
      </c>
      <c r="H406" s="28" t="str">
        <f>TRIM(PROPER('Base de datos cruda'!H406))</f>
        <v>Casual</v>
      </c>
      <c r="I406" s="28">
        <v>4.4</v>
      </c>
      <c r="J406" s="28">
        <v>2.79</v>
      </c>
      <c r="K406" s="28">
        <v>314.01</v>
      </c>
      <c r="L406" s="28">
        <f>IF('Base de datos cruda'!L406&lt;0,,'Base de datos cruda'!L406)</f>
        <v>2.27</v>
      </c>
      <c r="M406" s="28" t="str">
        <f>IF(TRIM(PROPER('Base de datos cruda'!M406))="High","Alto",IF(TRIM(PROPER('Base de datos cruda'!M406))="Medium","Medio","Bajo"))</f>
        <v>Medio</v>
      </c>
      <c r="N406" s="29">
        <v>82.77</v>
      </c>
      <c r="O406" s="32">
        <f t="shared" si="1"/>
        <v>82.77</v>
      </c>
      <c r="P406" s="33">
        <f t="shared" si="2"/>
        <v>3.25</v>
      </c>
      <c r="Q406" s="34">
        <f t="shared" si="3"/>
        <v>13.63043478</v>
      </c>
      <c r="R406" s="35" t="str">
        <f t="shared" si="4"/>
        <v>Alto</v>
      </c>
      <c r="S406" s="35" t="str">
        <f>IF(O406="","",IF(O406&gt;AVERAGE('Base de datos limpia'!$O$2:$O$8001),"Alto","Normal"))
</f>
        <v>Alto</v>
      </c>
      <c r="T406" s="35" t="str">
        <f t="shared" si="5"/>
        <v>Gamer intensivo</v>
      </c>
      <c r="U406" s="35"/>
    </row>
    <row r="407">
      <c r="A407" s="28">
        <v>406.0</v>
      </c>
      <c r="B407" s="28">
        <v>16.0</v>
      </c>
      <c r="C407" s="28" t="str">
        <f>TRIM(PROPER('Base de datos cruda'!C407))</f>
        <v>Male</v>
      </c>
      <c r="D407" s="28">
        <v>2.99</v>
      </c>
      <c r="E407" s="28">
        <v>3.16</v>
      </c>
      <c r="F407" s="28">
        <v>4.57</v>
      </c>
      <c r="G407" s="28">
        <v>95.54</v>
      </c>
      <c r="H407" s="28" t="str">
        <f>TRIM(PROPER('Base de datos cruda'!H407))</f>
        <v>Rpg</v>
      </c>
      <c r="I407" s="28">
        <v>1.5</v>
      </c>
      <c r="J407" s="28">
        <v>7.67</v>
      </c>
      <c r="K407" s="28">
        <v>289.66</v>
      </c>
      <c r="L407" s="28">
        <f>IF('Base de datos cruda'!L407&lt;0,,'Base de datos cruda'!L407)</f>
        <v>5.59</v>
      </c>
      <c r="M407" s="28" t="str">
        <f>IF(TRIM(PROPER('Base de datos cruda'!M407))="High","Alto",IF(TRIM(PROPER('Base de datos cruda'!M407))="Medium","Medio","Bajo"))</f>
        <v>Medio</v>
      </c>
      <c r="N407" s="29">
        <v>57.65</v>
      </c>
      <c r="O407" s="32">
        <f t="shared" si="1"/>
        <v>57.65</v>
      </c>
      <c r="P407" s="33">
        <f t="shared" si="2"/>
        <v>10.66</v>
      </c>
      <c r="Q407" s="34">
        <f t="shared" si="3"/>
        <v>1.056856187</v>
      </c>
      <c r="R407" s="35" t="str">
        <f t="shared" si="4"/>
        <v>Medio</v>
      </c>
      <c r="S407" s="35" t="str">
        <f>IF(O407="","",IF(O407&gt;AVERAGE('Base de datos limpia'!$O$2:$O$8001),"Alto","Normal"))
</f>
        <v>Normal</v>
      </c>
      <c r="T407" s="35" t="str">
        <f t="shared" si="5"/>
        <v>Gamer moderado</v>
      </c>
      <c r="U407" s="35"/>
    </row>
    <row r="408">
      <c r="A408" s="28">
        <v>407.0</v>
      </c>
      <c r="B408" s="28">
        <v>16.0</v>
      </c>
      <c r="C408" s="28" t="str">
        <f>TRIM(PROPER('Base de datos cruda'!C408))</f>
        <v>Female</v>
      </c>
      <c r="D408" s="28">
        <v>3.71</v>
      </c>
      <c r="E408" s="28">
        <v>6.29</v>
      </c>
      <c r="F408" s="28">
        <v>6.32</v>
      </c>
      <c r="G408" s="28">
        <v>97.43</v>
      </c>
      <c r="H408" s="28" t="str">
        <f>TRIM(PROPER('Base de datos cruda'!H408))</f>
        <v>Fps</v>
      </c>
      <c r="I408" s="28">
        <v>4.36</v>
      </c>
      <c r="J408" s="28">
        <v>9.06</v>
      </c>
      <c r="K408" s="28">
        <v>253.89</v>
      </c>
      <c r="L408" s="28">
        <f>IF('Base de datos cruda'!L408&lt;0,,'Base de datos cruda'!L408)</f>
        <v>9.64</v>
      </c>
      <c r="M408" s="28" t="str">
        <f>IF(TRIM(PROPER('Base de datos cruda'!M408))="High","Alto",IF(TRIM(PROPER('Base de datos cruda'!M408))="Medium","Medio","Bajo"))</f>
        <v>Medio</v>
      </c>
      <c r="N408" s="29">
        <v>78.44</v>
      </c>
      <c r="O408" s="32">
        <f t="shared" si="1"/>
        <v>78.44</v>
      </c>
      <c r="P408" s="33">
        <f t="shared" si="2"/>
        <v>12.77</v>
      </c>
      <c r="Q408" s="34">
        <f t="shared" si="3"/>
        <v>1.69541779</v>
      </c>
      <c r="R408" s="35" t="str">
        <f t="shared" si="4"/>
        <v>Alto</v>
      </c>
      <c r="S408" s="35" t="str">
        <f>IF(O408="","",IF(O408&gt;AVERAGE('Base de datos limpia'!$O$2:$O$8001),"Alto","Normal"))
</f>
        <v>Alto</v>
      </c>
      <c r="T408" s="35" t="str">
        <f t="shared" si="5"/>
        <v>Gamer intensivo</v>
      </c>
      <c r="U408" s="35"/>
    </row>
    <row r="409">
      <c r="A409" s="28">
        <v>408.0</v>
      </c>
      <c r="B409" s="28">
        <v>23.0</v>
      </c>
      <c r="C409" s="28" t="str">
        <f>TRIM(PROPER('Base de datos cruda'!C409))</f>
        <v>Male</v>
      </c>
      <c r="D409" s="28">
        <v>4.87</v>
      </c>
      <c r="E409" s="28">
        <v>9.1</v>
      </c>
      <c r="F409" s="28">
        <v>6.9</v>
      </c>
      <c r="G409" s="28">
        <v>96.87</v>
      </c>
      <c r="H409" s="28" t="str">
        <f>TRIM(PROPER('Base de datos cruda'!H409))</f>
        <v>Rpg</v>
      </c>
      <c r="I409" s="28">
        <v>2.27</v>
      </c>
      <c r="J409" s="28">
        <v>6.23</v>
      </c>
      <c r="K409" s="28">
        <v>260.89</v>
      </c>
      <c r="L409" s="28">
        <f>IF('Base de datos cruda'!L409&lt;0,,'Base de datos cruda'!L409)</f>
        <v>11.24</v>
      </c>
      <c r="M409" s="28" t="str">
        <f>IF(TRIM(PROPER('Base de datos cruda'!M409))="High","Alto",IF(TRIM(PROPER('Base de datos cruda'!M409))="Medium","Medio","Bajo"))</f>
        <v>Medio</v>
      </c>
      <c r="N409" s="29">
        <v>90.85</v>
      </c>
      <c r="O409" s="32">
        <f t="shared" si="1"/>
        <v>90.85</v>
      </c>
      <c r="P409" s="33">
        <f t="shared" si="2"/>
        <v>11.1</v>
      </c>
      <c r="Q409" s="34">
        <f t="shared" si="3"/>
        <v>1.868583162</v>
      </c>
      <c r="R409" s="35" t="str">
        <f t="shared" si="4"/>
        <v>Alto</v>
      </c>
      <c r="S409" s="35" t="str">
        <f>IF(O409="","",IF(O409&gt;AVERAGE('Base de datos limpia'!$O$2:$O$8001),"Alto","Normal"))
</f>
        <v>Alto</v>
      </c>
      <c r="T409" s="35" t="str">
        <f t="shared" si="5"/>
        <v>Gamer intensivo</v>
      </c>
      <c r="U409" s="35"/>
    </row>
    <row r="410">
      <c r="A410" s="28">
        <v>409.0</v>
      </c>
      <c r="B410" s="28">
        <v>17.0</v>
      </c>
      <c r="C410" s="28" t="str">
        <f>TRIM(PROPER('Base de datos cruda'!C410))</f>
        <v>Male</v>
      </c>
      <c r="D410" s="28">
        <v>0.05</v>
      </c>
      <c r="E410" s="28">
        <v>5.26</v>
      </c>
      <c r="F410" s="28">
        <v>7.53</v>
      </c>
      <c r="G410" s="28">
        <v>92.73</v>
      </c>
      <c r="H410" s="28" t="str">
        <f>TRIM(PROPER('Base de datos cruda'!H410))</f>
        <v>Casual</v>
      </c>
      <c r="I410" s="28">
        <v>3.88</v>
      </c>
      <c r="J410" s="28">
        <v>5.56</v>
      </c>
      <c r="K410" s="28">
        <v>318.45</v>
      </c>
      <c r="L410" s="28" t="str">
        <f>IF('Base de datos cruda'!L410&lt;0,,'Base de datos cruda'!L410)</f>
        <v/>
      </c>
      <c r="M410" s="28" t="str">
        <f>IF(TRIM(PROPER('Base de datos cruda'!M410))="High","Alto",IF(TRIM(PROPER('Base de datos cruda'!M410))="Medium","Medio","Bajo"))</f>
        <v>Medio</v>
      </c>
      <c r="N410" s="29">
        <v>101.012408787147</v>
      </c>
      <c r="O410" s="33" t="str">
        <f t="shared" si="1"/>
        <v/>
      </c>
      <c r="P410" s="33">
        <f t="shared" si="2"/>
        <v>5.61</v>
      </c>
      <c r="Q410" s="34">
        <f t="shared" si="3"/>
        <v>105.2</v>
      </c>
      <c r="R410" s="35" t="str">
        <f t="shared" si="4"/>
        <v>Alto</v>
      </c>
      <c r="S410" s="35" t="str">
        <f>IF(O410="","",IF(O410&gt;AVERAGE('Base de datos limpia'!$O$2:$O$8001),"Alto","Normal"))
</f>
        <v/>
      </c>
      <c r="T410" s="35" t="str">
        <f t="shared" si="5"/>
        <v>Gamer moderado</v>
      </c>
      <c r="U410" s="35"/>
    </row>
    <row r="411">
      <c r="A411" s="28">
        <v>410.0</v>
      </c>
      <c r="B411" s="28">
        <v>18.0</v>
      </c>
      <c r="C411" s="28" t="str">
        <f>TRIM(PROPER('Base de datos cruda'!C411))</f>
        <v>Female</v>
      </c>
      <c r="D411" s="28">
        <v>7.92</v>
      </c>
      <c r="E411" s="28">
        <v>8.72</v>
      </c>
      <c r="F411" s="28">
        <v>6.05</v>
      </c>
      <c r="G411" s="28">
        <v>87.53</v>
      </c>
      <c r="H411" s="28" t="str">
        <f>TRIM(PROPER('Base de datos cruda'!H411))</f>
        <v>Rpg</v>
      </c>
      <c r="I411" s="28">
        <v>4.13</v>
      </c>
      <c r="J411" s="28">
        <v>9.23</v>
      </c>
      <c r="K411" s="28">
        <v>215.81</v>
      </c>
      <c r="L411" s="28">
        <f>IF('Base de datos cruda'!L411&lt;0,,'Base de datos cruda'!L411)</f>
        <v>16.91</v>
      </c>
      <c r="M411" s="28" t="str">
        <f>IF(TRIM(PROPER('Base de datos cruda'!M411))="High","Alto",IF(TRIM(PROPER('Base de datos cruda'!M411))="Medium","Medio","Bajo"))</f>
        <v>Bajo</v>
      </c>
      <c r="N411" s="29">
        <v>77.4927549373388</v>
      </c>
      <c r="O411" s="32">
        <f t="shared" si="1"/>
        <v>77.49275494</v>
      </c>
      <c r="P411" s="33">
        <f t="shared" si="2"/>
        <v>17.15</v>
      </c>
      <c r="Q411" s="34">
        <f t="shared" si="3"/>
        <v>1.101010101</v>
      </c>
      <c r="R411" s="35" t="str">
        <f t="shared" si="4"/>
        <v>Alto</v>
      </c>
      <c r="S411" s="35" t="str">
        <f>IF(O411="","",IF(O411&gt;AVERAGE('Base de datos limpia'!$O$2:$O$8001),"Alto","Normal"))
</f>
        <v>Alto</v>
      </c>
      <c r="T411" s="35" t="str">
        <f t="shared" si="5"/>
        <v>Gamer intensivo</v>
      </c>
      <c r="U411" s="35"/>
    </row>
    <row r="412">
      <c r="A412" s="28">
        <v>411.0</v>
      </c>
      <c r="B412" s="28">
        <v>17.0</v>
      </c>
      <c r="C412" s="28" t="str">
        <f>TRIM(PROPER('Base de datos cruda'!C412))</f>
        <v>Female</v>
      </c>
      <c r="D412" s="28">
        <v>2.91</v>
      </c>
      <c r="E412" s="28">
        <v>9.35</v>
      </c>
      <c r="F412" s="28">
        <v>7.68</v>
      </c>
      <c r="G412" s="28">
        <v>96.55</v>
      </c>
      <c r="H412" s="28" t="str">
        <f>TRIM(PROPER('Base de datos cruda'!H412))</f>
        <v>Casual</v>
      </c>
      <c r="I412" s="28">
        <v>1.51</v>
      </c>
      <c r="J412" s="28">
        <v>7.08</v>
      </c>
      <c r="K412" s="28">
        <v>292.68</v>
      </c>
      <c r="L412" s="28">
        <f>IF('Base de datos cruda'!L412&lt;0,,'Base de datos cruda'!L412)</f>
        <v>9.56</v>
      </c>
      <c r="M412" s="28" t="str">
        <f>IF(TRIM(PROPER('Base de datos cruda'!M412))="High","Alto",IF(TRIM(PROPER('Base de datos cruda'!M412))="Medium","Medio","Bajo"))</f>
        <v>Medio</v>
      </c>
      <c r="N412" s="29">
        <v>100.0</v>
      </c>
      <c r="O412" s="32">
        <f t="shared" si="1"/>
        <v>100</v>
      </c>
      <c r="P412" s="33">
        <f t="shared" si="2"/>
        <v>9.99</v>
      </c>
      <c r="Q412" s="34">
        <f t="shared" si="3"/>
        <v>3.213058419</v>
      </c>
      <c r="R412" s="35" t="str">
        <f t="shared" si="4"/>
        <v>Alto</v>
      </c>
      <c r="S412" s="35" t="str">
        <f>IF(O412="","",IF(O412&gt;AVERAGE('Base de datos limpia'!$O$2:$O$8001),"Alto","Normal"))
</f>
        <v>Alto</v>
      </c>
      <c r="T412" s="35" t="str">
        <f t="shared" si="5"/>
        <v>Gamer intensivo</v>
      </c>
      <c r="U412" s="35"/>
    </row>
    <row r="413">
      <c r="A413" s="28">
        <v>412.0</v>
      </c>
      <c r="B413" s="28">
        <v>18.0</v>
      </c>
      <c r="C413" s="28" t="str">
        <f>TRIM(PROPER('Base de datos cruda'!C413))</f>
        <v>Female</v>
      </c>
      <c r="D413" s="28">
        <v>6.78</v>
      </c>
      <c r="E413" s="28">
        <v>1.83</v>
      </c>
      <c r="F413" s="28">
        <v>4.66</v>
      </c>
      <c r="G413" s="28">
        <v>88.57</v>
      </c>
      <c r="H413" s="28" t="str">
        <f>TRIM(PROPER('Base de datos cruda'!H413))</f>
        <v>Fps</v>
      </c>
      <c r="I413" s="28">
        <v>3.2</v>
      </c>
      <c r="J413" s="28">
        <v>7.89</v>
      </c>
      <c r="K413" s="28">
        <v>248.08</v>
      </c>
      <c r="L413" s="28">
        <f>IF('Base de datos cruda'!L413&lt;0,,'Base de datos cruda'!L413)</f>
        <v>9.96</v>
      </c>
      <c r="M413" s="28" t="str">
        <f>IF(TRIM(PROPER('Base de datos cruda'!M413))="High","Alto",IF(TRIM(PROPER('Base de datos cruda'!M413))="Medium","Medio","Bajo"))</f>
        <v>Bajo</v>
      </c>
      <c r="N413" s="29">
        <v>24.56</v>
      </c>
      <c r="O413" s="32">
        <f t="shared" si="1"/>
        <v>24.56</v>
      </c>
      <c r="P413" s="33">
        <f t="shared" si="2"/>
        <v>14.67</v>
      </c>
      <c r="Q413" s="34">
        <f t="shared" si="3"/>
        <v>0.2699115044</v>
      </c>
      <c r="R413" s="35" t="str">
        <f t="shared" si="4"/>
        <v>Bajo</v>
      </c>
      <c r="S413" s="35" t="str">
        <f>IF(O413="","",IF(O413&gt;AVERAGE('Base de datos limpia'!$O$2:$O$8001),"Alto","Normal"))
</f>
        <v>Normal</v>
      </c>
      <c r="T413" s="35" t="str">
        <f t="shared" si="5"/>
        <v>Gamer casual</v>
      </c>
      <c r="U413" s="35"/>
    </row>
    <row r="414">
      <c r="A414" s="28">
        <v>413.0</v>
      </c>
      <c r="B414" s="28">
        <v>22.0</v>
      </c>
      <c r="C414" s="28" t="str">
        <f>TRIM(PROPER('Base de datos cruda'!C414))</f>
        <v>Male</v>
      </c>
      <c r="D414" s="28">
        <v>4.28</v>
      </c>
      <c r="E414" s="28">
        <v>1.86</v>
      </c>
      <c r="F414" s="28">
        <v>7.27</v>
      </c>
      <c r="G414" s="28">
        <v>98.16</v>
      </c>
      <c r="H414" s="28" t="str">
        <f>TRIM(PROPER('Base de datos cruda'!H414))</f>
        <v>Casual</v>
      </c>
      <c r="I414" s="28">
        <v>3.04</v>
      </c>
      <c r="J414" s="28">
        <v>9.92</v>
      </c>
      <c r="K414" s="28">
        <v>286.78</v>
      </c>
      <c r="L414" s="28">
        <f>IF('Base de datos cruda'!L414&lt;0,,'Base de datos cruda'!L414)</f>
        <v>12.79</v>
      </c>
      <c r="M414" s="28" t="str">
        <f>IF(TRIM(PROPER('Base de datos cruda'!M414))="High","Alto",IF(TRIM(PROPER('Base de datos cruda'!M414))="Medium","Medio","Bajo"))</f>
        <v>Medio</v>
      </c>
      <c r="N414" s="29">
        <v>44.61</v>
      </c>
      <c r="O414" s="32">
        <f t="shared" si="1"/>
        <v>44.61</v>
      </c>
      <c r="P414" s="33">
        <f t="shared" si="2"/>
        <v>14.2</v>
      </c>
      <c r="Q414" s="34">
        <f t="shared" si="3"/>
        <v>0.4345794393</v>
      </c>
      <c r="R414" s="35" t="str">
        <f t="shared" si="4"/>
        <v>Bajo</v>
      </c>
      <c r="S414" s="35" t="str">
        <f>IF(O414="","",IF(O414&gt;AVERAGE('Base de datos limpia'!$O$2:$O$8001),"Alto","Normal"))
</f>
        <v>Normal</v>
      </c>
      <c r="T414" s="35" t="str">
        <f t="shared" si="5"/>
        <v>Gamer casual</v>
      </c>
      <c r="U414" s="35"/>
    </row>
    <row r="415">
      <c r="A415" s="28">
        <v>414.0</v>
      </c>
      <c r="B415" s="28">
        <v>16.0</v>
      </c>
      <c r="C415" s="28" t="str">
        <f>TRIM(PROPER('Base de datos cruda'!C415))</f>
        <v>Female</v>
      </c>
      <c r="D415" s="28">
        <v>1.04</v>
      </c>
      <c r="E415" s="28">
        <v>5.28</v>
      </c>
      <c r="F415" s="28">
        <v>8.13</v>
      </c>
      <c r="G415" s="28">
        <v>60.99</v>
      </c>
      <c r="H415" s="28" t="str">
        <f>TRIM(PROPER('Base de datos cruda'!H415))</f>
        <v>Fps</v>
      </c>
      <c r="I415" s="28">
        <v>2.38</v>
      </c>
      <c r="J415" s="28">
        <v>3.81</v>
      </c>
      <c r="K415" s="28">
        <v>307.24</v>
      </c>
      <c r="L415" s="28">
        <f>IF('Base de datos cruda'!L415&lt;0,,'Base de datos cruda'!L415)</f>
        <v>7.26</v>
      </c>
      <c r="M415" s="28" t="str">
        <f>IF(TRIM(PROPER('Base de datos cruda'!M415))="High","Alto",IF(TRIM(PROPER('Base de datos cruda'!M415))="Medium","Medio","Bajo"))</f>
        <v>Medio</v>
      </c>
      <c r="N415" s="29">
        <v>82.83</v>
      </c>
      <c r="O415" s="32">
        <f t="shared" si="1"/>
        <v>82.83</v>
      </c>
      <c r="P415" s="33">
        <f t="shared" si="2"/>
        <v>4.85</v>
      </c>
      <c r="Q415" s="34">
        <f t="shared" si="3"/>
        <v>5.076923077</v>
      </c>
      <c r="R415" s="35" t="str">
        <f t="shared" si="4"/>
        <v>Alto</v>
      </c>
      <c r="S415" s="35" t="str">
        <f>IF(O415="","",IF(O415&gt;AVERAGE('Base de datos limpia'!$O$2:$O$8001),"Alto","Normal"))
</f>
        <v>Alto</v>
      </c>
      <c r="T415" s="35" t="str">
        <f t="shared" si="5"/>
        <v>Gamer moderado</v>
      </c>
      <c r="U415" s="35"/>
    </row>
    <row r="416">
      <c r="A416" s="28">
        <v>415.0</v>
      </c>
      <c r="B416" s="28">
        <v>23.0</v>
      </c>
      <c r="C416" s="28" t="str">
        <f>TRIM(PROPER('Base de datos cruda'!C416))</f>
        <v>Female</v>
      </c>
      <c r="D416" s="28">
        <v>6.38</v>
      </c>
      <c r="E416" s="28">
        <v>6.29</v>
      </c>
      <c r="F416" s="28">
        <v>8.45</v>
      </c>
      <c r="G416" s="28">
        <v>96.87</v>
      </c>
      <c r="H416" s="28" t="str">
        <f>TRIM(PROPER('Base de datos cruda'!H416))</f>
        <v>Fps</v>
      </c>
      <c r="I416" s="28">
        <v>2.35</v>
      </c>
      <c r="J416" s="28">
        <v>10.62</v>
      </c>
      <c r="K416" s="28">
        <v>256.36</v>
      </c>
      <c r="L416" s="28">
        <f>IF('Base de datos cruda'!L416&lt;0,,'Base de datos cruda'!L416)</f>
        <v>14.37</v>
      </c>
      <c r="M416" s="28" t="str">
        <f>IF(TRIM(PROPER('Base de datos cruda'!M416))="High","Alto",IF(TRIM(PROPER('Base de datos cruda'!M416))="Medium","Medio","Bajo"))</f>
        <v>Bajo</v>
      </c>
      <c r="N416" s="29">
        <v>75.3</v>
      </c>
      <c r="O416" s="32">
        <f t="shared" si="1"/>
        <v>75.3</v>
      </c>
      <c r="P416" s="33">
        <f t="shared" si="2"/>
        <v>17</v>
      </c>
      <c r="Q416" s="34">
        <f t="shared" si="3"/>
        <v>0.9858934169</v>
      </c>
      <c r="R416" s="35" t="str">
        <f t="shared" si="4"/>
        <v>Alto</v>
      </c>
      <c r="S416" s="35" t="str">
        <f>IF(O416="","",IF(O416&gt;AVERAGE('Base de datos limpia'!$O$2:$O$8001),"Alto","Normal"))
</f>
        <v>Alto</v>
      </c>
      <c r="T416" s="35" t="str">
        <f t="shared" si="5"/>
        <v>Gamer intensivo</v>
      </c>
      <c r="U416" s="35"/>
    </row>
    <row r="417">
      <c r="A417" s="28">
        <v>416.0</v>
      </c>
      <c r="B417" s="28">
        <v>17.0</v>
      </c>
      <c r="C417" s="28" t="str">
        <f>TRIM(PROPER('Base de datos cruda'!C417))</f>
        <v>Female</v>
      </c>
      <c r="D417" s="28">
        <v>5.68</v>
      </c>
      <c r="E417" s="28">
        <v>4.83</v>
      </c>
      <c r="F417" s="28">
        <v>6.9</v>
      </c>
      <c r="G417" s="28">
        <v>82.23</v>
      </c>
      <c r="H417" s="28" t="str">
        <f>TRIM(PROPER('Base de datos cruda'!H417))</f>
        <v>Rpg</v>
      </c>
      <c r="I417" s="28">
        <v>1.53</v>
      </c>
      <c r="J417" s="28">
        <v>7.6</v>
      </c>
      <c r="K417" s="28">
        <v>243.65</v>
      </c>
      <c r="L417" s="28">
        <f>IF('Base de datos cruda'!L417&lt;0,,'Base de datos cruda'!L417)</f>
        <v>13.8</v>
      </c>
      <c r="M417" s="28" t="str">
        <f>IF(TRIM(PROPER('Base de datos cruda'!M417))="High","Alto",IF(TRIM(PROPER('Base de datos cruda'!M417))="Medium","Medio","Bajo"))</f>
        <v>Bajo</v>
      </c>
      <c r="N417" s="29">
        <v>51.43</v>
      </c>
      <c r="O417" s="32">
        <f t="shared" si="1"/>
        <v>51.43</v>
      </c>
      <c r="P417" s="33">
        <f t="shared" si="2"/>
        <v>13.28</v>
      </c>
      <c r="Q417" s="34">
        <f t="shared" si="3"/>
        <v>0.8503521127</v>
      </c>
      <c r="R417" s="35" t="str">
        <f t="shared" si="4"/>
        <v>Medio</v>
      </c>
      <c r="S417" s="35" t="str">
        <f>IF(O417="","",IF(O417&gt;AVERAGE('Base de datos limpia'!$O$2:$O$8001),"Alto","Normal"))
</f>
        <v>Normal</v>
      </c>
      <c r="T417" s="35" t="str">
        <f t="shared" si="5"/>
        <v>Gamer moderado</v>
      </c>
      <c r="U417" s="35"/>
    </row>
    <row r="418">
      <c r="A418" s="28">
        <v>417.0</v>
      </c>
      <c r="B418" s="28">
        <v>18.0</v>
      </c>
      <c r="C418" s="28" t="str">
        <f>TRIM(PROPER('Base de datos cruda'!C418))</f>
        <v>Female</v>
      </c>
      <c r="D418" s="28">
        <v>4.22</v>
      </c>
      <c r="E418" s="28">
        <v>3.94</v>
      </c>
      <c r="F418" s="28">
        <v>5.56</v>
      </c>
      <c r="G418" s="28">
        <v>64.47</v>
      </c>
      <c r="H418" s="28" t="str">
        <f>TRIM(PROPER('Base de datos cruda'!H418))</f>
        <v>Rpg</v>
      </c>
      <c r="I418" s="28">
        <v>1.55</v>
      </c>
      <c r="J418" s="28">
        <v>6.83</v>
      </c>
      <c r="K418" s="28">
        <v>265.65</v>
      </c>
      <c r="L418" s="28">
        <f>IF('Base de datos cruda'!L418&lt;0,,'Base de datos cruda'!L418)</f>
        <v>7.74</v>
      </c>
      <c r="M418" s="28" t="str">
        <f>IF(TRIM(PROPER('Base de datos cruda'!M418))="High","Alto",IF(TRIM(PROPER('Base de datos cruda'!M418))="Medium","Medio","Bajo"))</f>
        <v>Medio</v>
      </c>
      <c r="N418" s="29">
        <v>53.41</v>
      </c>
      <c r="O418" s="32">
        <f t="shared" si="1"/>
        <v>53.41</v>
      </c>
      <c r="P418" s="33">
        <f t="shared" si="2"/>
        <v>11.05</v>
      </c>
      <c r="Q418" s="34">
        <f t="shared" si="3"/>
        <v>0.9336492891</v>
      </c>
      <c r="R418" s="35" t="str">
        <f t="shared" si="4"/>
        <v>Medio</v>
      </c>
      <c r="S418" s="35" t="str">
        <f>IF(O418="","",IF(O418&gt;AVERAGE('Base de datos limpia'!$O$2:$O$8001),"Alto","Normal"))
</f>
        <v>Normal</v>
      </c>
      <c r="T418" s="35" t="str">
        <f t="shared" si="5"/>
        <v>Gamer moderado</v>
      </c>
      <c r="U418" s="35"/>
    </row>
    <row r="419">
      <c r="A419" s="28">
        <v>418.0</v>
      </c>
      <c r="B419" s="28">
        <v>24.0</v>
      </c>
      <c r="C419" s="28" t="str">
        <f>TRIM(PROPER('Base de datos cruda'!C419))</f>
        <v>Male</v>
      </c>
      <c r="D419" s="28">
        <v>4.12</v>
      </c>
      <c r="E419" s="28">
        <v>6.77</v>
      </c>
      <c r="F419" s="28">
        <v>4.82</v>
      </c>
      <c r="G419" s="28">
        <v>68.6</v>
      </c>
      <c r="H419" s="28" t="str">
        <f>TRIM(PROPER('Base de datos cruda'!H419))</f>
        <v>Fps</v>
      </c>
      <c r="I419" s="28">
        <v>2.74</v>
      </c>
      <c r="J419" s="28">
        <v>8.86</v>
      </c>
      <c r="K419" s="28">
        <v>277.35</v>
      </c>
      <c r="L419" s="28">
        <f>IF('Base de datos cruda'!L419&lt;0,,'Base de datos cruda'!L419)</f>
        <v>12.45</v>
      </c>
      <c r="M419" s="28" t="str">
        <f>IF(TRIM(PROPER('Base de datos cruda'!M419))="High","Alto",IF(TRIM(PROPER('Base de datos cruda'!M419))="Medium","Medio","Bajo"))</f>
        <v>Medio</v>
      </c>
      <c r="N419" s="29">
        <v>64.37</v>
      </c>
      <c r="O419" s="32">
        <f t="shared" si="1"/>
        <v>64.37</v>
      </c>
      <c r="P419" s="33">
        <f t="shared" si="2"/>
        <v>12.98</v>
      </c>
      <c r="Q419" s="34">
        <f t="shared" si="3"/>
        <v>1.643203883</v>
      </c>
      <c r="R419" s="35" t="str">
        <f t="shared" si="4"/>
        <v>Medio</v>
      </c>
      <c r="S419" s="35" t="str">
        <f>IF(O419="","",IF(O419&gt;AVERAGE('Base de datos limpia'!$O$2:$O$8001),"Alto","Normal"))
</f>
        <v>Normal</v>
      </c>
      <c r="T419" s="35" t="str">
        <f t="shared" si="5"/>
        <v>Gamer intensivo</v>
      </c>
      <c r="U419" s="35"/>
    </row>
    <row r="420">
      <c r="A420" s="28">
        <v>419.0</v>
      </c>
      <c r="B420" s="28">
        <v>22.0</v>
      </c>
      <c r="C420" s="28" t="str">
        <f>TRIM(PROPER('Base de datos cruda'!C420))</f>
        <v>Male</v>
      </c>
      <c r="D420" s="28">
        <v>0.7</v>
      </c>
      <c r="E420" s="28">
        <v>1.02</v>
      </c>
      <c r="F420" s="28">
        <v>5.73</v>
      </c>
      <c r="G420" s="28">
        <v>94.09</v>
      </c>
      <c r="H420" s="28" t="str">
        <f>TRIM(PROPER('Base de datos cruda'!H420))</f>
        <v>Casual</v>
      </c>
      <c r="I420" s="28">
        <v>0.16</v>
      </c>
      <c r="J420" s="28">
        <v>6.56</v>
      </c>
      <c r="K420" s="28">
        <v>305.04</v>
      </c>
      <c r="L420" s="28">
        <f>IF('Base de datos cruda'!L420&lt;0,,'Base de datos cruda'!L420)</f>
        <v>5.35</v>
      </c>
      <c r="M420" s="28" t="str">
        <f>IF(TRIM(PROPER('Base de datos cruda'!M420))="High","Alto",IF(TRIM(PROPER('Base de datos cruda'!M420))="Medium","Medio","Bajo"))</f>
        <v>Medio</v>
      </c>
      <c r="N420" s="29">
        <v>60.01</v>
      </c>
      <c r="O420" s="32">
        <f t="shared" si="1"/>
        <v>60.01</v>
      </c>
      <c r="P420" s="33">
        <f t="shared" si="2"/>
        <v>7.26</v>
      </c>
      <c r="Q420" s="34">
        <f t="shared" si="3"/>
        <v>1.457142857</v>
      </c>
      <c r="R420" s="35" t="str">
        <f t="shared" si="4"/>
        <v>Medio</v>
      </c>
      <c r="S420" s="35" t="str">
        <f>IF(O420="","",IF(O420&gt;AVERAGE('Base de datos limpia'!$O$2:$O$8001),"Alto","Normal"))
</f>
        <v>Normal</v>
      </c>
      <c r="T420" s="35" t="str">
        <f t="shared" si="5"/>
        <v>Gamer casual</v>
      </c>
      <c r="U420" s="35"/>
    </row>
    <row r="421">
      <c r="A421" s="28">
        <v>420.0</v>
      </c>
      <c r="B421" s="28">
        <v>19.0</v>
      </c>
      <c r="C421" s="28" t="str">
        <f>TRIM(PROPER('Base de datos cruda'!C421))</f>
        <v>Male</v>
      </c>
      <c r="D421" s="28">
        <v>5.25</v>
      </c>
      <c r="E421" s="28">
        <v>9.71</v>
      </c>
      <c r="F421" s="28">
        <v>6.7</v>
      </c>
      <c r="G421" s="28">
        <v>80.24</v>
      </c>
      <c r="H421" s="28" t="str">
        <f>TRIM(PROPER('Base de datos cruda'!H421))</f>
        <v>Casual</v>
      </c>
      <c r="I421" s="28">
        <v>4.67</v>
      </c>
      <c r="J421" s="28">
        <v>11.21</v>
      </c>
      <c r="K421" s="28">
        <v>255.38</v>
      </c>
      <c r="L421" s="28">
        <f>IF('Base de datos cruda'!L421&lt;0,,'Base de datos cruda'!L421)</f>
        <v>13.92</v>
      </c>
      <c r="M421" s="28" t="str">
        <f>IF(TRIM(PROPER('Base de datos cruda'!M421))="High","Alto",IF(TRIM(PROPER('Base de datos cruda'!M421))="Medium","Medio","Bajo"))</f>
        <v>Bajo</v>
      </c>
      <c r="N421" s="29">
        <v>88.1212132278758</v>
      </c>
      <c r="O421" s="32">
        <f t="shared" si="1"/>
        <v>88.12121323</v>
      </c>
      <c r="P421" s="33">
        <f t="shared" si="2"/>
        <v>16.46</v>
      </c>
      <c r="Q421" s="34">
        <f t="shared" si="3"/>
        <v>1.84952381</v>
      </c>
      <c r="R421" s="35" t="str">
        <f t="shared" si="4"/>
        <v>Alto</v>
      </c>
      <c r="S421" s="35" t="str">
        <f>IF(O421="","",IF(O421&gt;AVERAGE('Base de datos limpia'!$O$2:$O$8001),"Alto","Normal"))
</f>
        <v>Alto</v>
      </c>
      <c r="T421" s="35" t="str">
        <f t="shared" si="5"/>
        <v>Gamer intensivo</v>
      </c>
      <c r="U421" s="35"/>
    </row>
    <row r="422">
      <c r="A422" s="28">
        <v>421.0</v>
      </c>
      <c r="B422" s="28">
        <v>20.0</v>
      </c>
      <c r="C422" s="28" t="str">
        <f>TRIM(PROPER('Base de datos cruda'!C422))</f>
        <v>Male</v>
      </c>
      <c r="D422" s="28">
        <v>7.29</v>
      </c>
      <c r="E422" s="28">
        <v>3.09</v>
      </c>
      <c r="F422" s="28">
        <v>4.98</v>
      </c>
      <c r="G422" s="28">
        <v>99.31</v>
      </c>
      <c r="H422" s="28" t="str">
        <f>TRIM(PROPER('Base de datos cruda'!H422))</f>
        <v>Casual</v>
      </c>
      <c r="I422" s="28">
        <v>3.25</v>
      </c>
      <c r="J422" s="28">
        <v>12.34</v>
      </c>
      <c r="K422" s="28">
        <v>240.92</v>
      </c>
      <c r="L422" s="28">
        <f>IF('Base de datos cruda'!L422&lt;0,,'Base de datos cruda'!L422)</f>
        <v>17.43</v>
      </c>
      <c r="M422" s="28" t="str">
        <f>IF(TRIM(PROPER('Base de datos cruda'!M422))="High","Alto",IF(TRIM(PROPER('Base de datos cruda'!M422))="Medium","Medio","Bajo"))</f>
        <v>Bajo</v>
      </c>
      <c r="N422" s="29">
        <v>32.7</v>
      </c>
      <c r="O422" s="32">
        <f t="shared" si="1"/>
        <v>32.7</v>
      </c>
      <c r="P422" s="33">
        <f t="shared" si="2"/>
        <v>19.63</v>
      </c>
      <c r="Q422" s="34">
        <f t="shared" si="3"/>
        <v>0.4238683128</v>
      </c>
      <c r="R422" s="35" t="str">
        <f t="shared" si="4"/>
        <v>Bajo</v>
      </c>
      <c r="S422" s="35" t="str">
        <f>IF(O422="","",IF(O422&gt;AVERAGE('Base de datos limpia'!$O$2:$O$8001),"Alto","Normal"))
</f>
        <v>Normal</v>
      </c>
      <c r="T422" s="35" t="str">
        <f t="shared" si="5"/>
        <v>Gamer moderado</v>
      </c>
      <c r="U422" s="35"/>
    </row>
    <row r="423">
      <c r="A423" s="28">
        <v>422.0</v>
      </c>
      <c r="B423" s="28">
        <v>17.0</v>
      </c>
      <c r="C423" s="28" t="str">
        <f>TRIM(PROPER('Base de datos cruda'!C423))</f>
        <v>Female</v>
      </c>
      <c r="D423" s="28">
        <v>0.75</v>
      </c>
      <c r="E423" s="28">
        <v>9.25</v>
      </c>
      <c r="F423" s="28">
        <v>8.76</v>
      </c>
      <c r="G423" s="28">
        <v>64.7</v>
      </c>
      <c r="H423" s="28" t="str">
        <f>TRIM(PROPER('Base de datos cruda'!H423))</f>
        <v>Fps</v>
      </c>
      <c r="I423" s="28">
        <v>2.22</v>
      </c>
      <c r="J423" s="28">
        <v>5.99</v>
      </c>
      <c r="K423" s="28">
        <v>310.94</v>
      </c>
      <c r="L423" s="28">
        <f>IF('Base de datos cruda'!L423&lt;0,,'Base de datos cruda'!L423)</f>
        <v>4.91</v>
      </c>
      <c r="M423" s="28" t="str">
        <f>IF(TRIM(PROPER('Base de datos cruda'!M423))="High","Alto",IF(TRIM(PROPER('Base de datos cruda'!M423))="Medium","Medio","Bajo"))</f>
        <v>Medio</v>
      </c>
      <c r="N423" s="29">
        <v>100.0</v>
      </c>
      <c r="O423" s="32">
        <f t="shared" si="1"/>
        <v>100</v>
      </c>
      <c r="P423" s="33">
        <f t="shared" si="2"/>
        <v>6.74</v>
      </c>
      <c r="Q423" s="34">
        <f t="shared" si="3"/>
        <v>12.33333333</v>
      </c>
      <c r="R423" s="35" t="str">
        <f t="shared" si="4"/>
        <v>Alto</v>
      </c>
      <c r="S423" s="35" t="str">
        <f>IF(O423="","",IF(O423&gt;AVERAGE('Base de datos limpia'!$O$2:$O$8001),"Alto","Normal"))
</f>
        <v>Alto</v>
      </c>
      <c r="T423" s="35" t="str">
        <f t="shared" si="5"/>
        <v>Gamer intensivo</v>
      </c>
      <c r="U423" s="35"/>
    </row>
    <row r="424">
      <c r="A424" s="28">
        <v>423.0</v>
      </c>
      <c r="B424" s="28">
        <v>23.0</v>
      </c>
      <c r="C424" s="28" t="str">
        <f>TRIM(PROPER('Base de datos cruda'!C424))</f>
        <v>Female</v>
      </c>
      <c r="D424" s="28">
        <v>2.11</v>
      </c>
      <c r="E424" s="28">
        <v>1.98</v>
      </c>
      <c r="F424" s="28">
        <v>8.49</v>
      </c>
      <c r="G424" s="28">
        <v>76.5</v>
      </c>
      <c r="H424" s="28" t="str">
        <f>TRIM(PROPER('Base de datos cruda'!H424))</f>
        <v>Fps</v>
      </c>
      <c r="I424" s="28">
        <v>0.31</v>
      </c>
      <c r="J424" s="28">
        <v>7.96</v>
      </c>
      <c r="K424" s="28">
        <v>285.48</v>
      </c>
      <c r="L424" s="28">
        <f>IF('Base de datos cruda'!L424&lt;0,,'Base de datos cruda'!L424)</f>
        <v>7.02</v>
      </c>
      <c r="M424" s="28" t="str">
        <f>IF(TRIM(PROPER('Base de datos cruda'!M424))="High","Alto",IF(TRIM(PROPER('Base de datos cruda'!M424))="Medium","Medio","Bajo"))</f>
        <v>Medio</v>
      </c>
      <c r="N424" s="29">
        <v>63.81</v>
      </c>
      <c r="O424" s="32">
        <f t="shared" si="1"/>
        <v>63.81</v>
      </c>
      <c r="P424" s="33">
        <f t="shared" si="2"/>
        <v>10.07</v>
      </c>
      <c r="Q424" s="34">
        <f t="shared" si="3"/>
        <v>0.9383886256</v>
      </c>
      <c r="R424" s="35" t="str">
        <f t="shared" si="4"/>
        <v>Medio</v>
      </c>
      <c r="S424" s="35" t="str">
        <f>IF(O424="","",IF(O424&gt;AVERAGE('Base de datos limpia'!$O$2:$O$8001),"Alto","Normal"))
</f>
        <v>Normal</v>
      </c>
      <c r="T424" s="35" t="str">
        <f t="shared" si="5"/>
        <v>Gamer casual</v>
      </c>
      <c r="U424" s="35"/>
    </row>
    <row r="425">
      <c r="A425" s="28">
        <v>424.0</v>
      </c>
      <c r="B425" s="28">
        <v>19.0</v>
      </c>
      <c r="C425" s="28" t="str">
        <f>TRIM(PROPER('Base de datos cruda'!C425))</f>
        <v>Female</v>
      </c>
      <c r="D425" s="28">
        <v>7.22</v>
      </c>
      <c r="E425" s="28">
        <v>3.14</v>
      </c>
      <c r="F425" s="28">
        <v>4.16</v>
      </c>
      <c r="G425" s="28">
        <v>73.27</v>
      </c>
      <c r="H425" s="28" t="str">
        <f>TRIM(PROPER('Base de datos cruda'!H425))</f>
        <v>Rpg</v>
      </c>
      <c r="I425" s="28">
        <v>3.15</v>
      </c>
      <c r="J425" s="28">
        <v>8.42</v>
      </c>
      <c r="K425" s="28">
        <v>227.46</v>
      </c>
      <c r="L425" s="28">
        <f>IF('Base de datos cruda'!L425&lt;0,,'Base de datos cruda'!L425)</f>
        <v>13.09</v>
      </c>
      <c r="M425" s="28" t="str">
        <f>IF(TRIM(PROPER('Base de datos cruda'!M425))="High","Alto",IF(TRIM(PROPER('Base de datos cruda'!M425))="Medium","Medio","Bajo"))</f>
        <v>Bajo</v>
      </c>
      <c r="N425" s="29">
        <v>18.52</v>
      </c>
      <c r="O425" s="32">
        <f t="shared" si="1"/>
        <v>18.52</v>
      </c>
      <c r="P425" s="33">
        <f t="shared" si="2"/>
        <v>15.64</v>
      </c>
      <c r="Q425" s="34">
        <f t="shared" si="3"/>
        <v>0.4349030471</v>
      </c>
      <c r="R425" s="35" t="str">
        <f t="shared" si="4"/>
        <v>Bajo</v>
      </c>
      <c r="S425" s="35" t="str">
        <f>IF(O425="","",IF(O425&gt;AVERAGE('Base de datos limpia'!$O$2:$O$8001),"Alto","Normal"))
</f>
        <v>Normal</v>
      </c>
      <c r="T425" s="35" t="str">
        <f t="shared" si="5"/>
        <v>Gamer moderado</v>
      </c>
      <c r="U425" s="35"/>
    </row>
    <row r="426">
      <c r="A426" s="28">
        <v>425.0</v>
      </c>
      <c r="B426" s="28">
        <v>24.0</v>
      </c>
      <c r="C426" s="28" t="str">
        <f>TRIM(PROPER('Base de datos cruda'!C426))</f>
        <v>Female</v>
      </c>
      <c r="D426" s="28">
        <v>2.27</v>
      </c>
      <c r="E426" s="28">
        <v>3.11</v>
      </c>
      <c r="F426" s="28">
        <v>6.81</v>
      </c>
      <c r="G426" s="28">
        <v>80.65</v>
      </c>
      <c r="H426" s="28" t="str">
        <f>TRIM(PROPER('Base de datos cruda'!H426))</f>
        <v>Casual</v>
      </c>
      <c r="I426" s="28">
        <v>0.09</v>
      </c>
      <c r="J426" s="28">
        <v>4.12</v>
      </c>
      <c r="K426" s="28">
        <v>290.03</v>
      </c>
      <c r="L426" s="28">
        <f>IF('Base de datos cruda'!L426&lt;0,,'Base de datos cruda'!L426)</f>
        <v>5.17</v>
      </c>
      <c r="M426" s="28" t="str">
        <f>IF(TRIM(PROPER('Base de datos cruda'!M426))="High","Alto",IF(TRIM(PROPER('Base de datos cruda'!M426))="Medium","Medio","Bajo"))</f>
        <v>Medio</v>
      </c>
      <c r="N426" s="29">
        <v>69.21</v>
      </c>
      <c r="O426" s="32">
        <f t="shared" si="1"/>
        <v>69.21</v>
      </c>
      <c r="P426" s="33">
        <f t="shared" si="2"/>
        <v>6.39</v>
      </c>
      <c r="Q426" s="34">
        <f t="shared" si="3"/>
        <v>1.370044053</v>
      </c>
      <c r="R426" s="35" t="str">
        <f t="shared" si="4"/>
        <v>Medio</v>
      </c>
      <c r="S426" s="35" t="str">
        <f>IF(O426="","",IF(O426&gt;AVERAGE('Base de datos limpia'!$O$2:$O$8001),"Alto","Normal"))
</f>
        <v>Alto</v>
      </c>
      <c r="T426" s="35" t="str">
        <f t="shared" si="5"/>
        <v>Gamer moderado</v>
      </c>
      <c r="U426" s="35"/>
    </row>
    <row r="427">
      <c r="A427" s="28">
        <v>426.0</v>
      </c>
      <c r="B427" s="28">
        <v>20.0</v>
      </c>
      <c r="C427" s="28" t="str">
        <f>TRIM(PROPER('Base de datos cruda'!C427))</f>
        <v>Male</v>
      </c>
      <c r="D427" s="28">
        <v>5.23</v>
      </c>
      <c r="E427" s="28">
        <v>9.97</v>
      </c>
      <c r="F427" s="28">
        <v>7.95</v>
      </c>
      <c r="G427" s="28">
        <v>85.34</v>
      </c>
      <c r="H427" s="28" t="str">
        <f>TRIM(PROPER('Base de datos cruda'!H427))</f>
        <v>Fps</v>
      </c>
      <c r="I427" s="28">
        <v>3.4</v>
      </c>
      <c r="J427" s="28">
        <v>6.49</v>
      </c>
      <c r="K427" s="28">
        <v>263.12</v>
      </c>
      <c r="L427" s="28">
        <f>IF('Base de datos cruda'!L427&lt;0,,'Base de datos cruda'!L427)</f>
        <v>10.99</v>
      </c>
      <c r="M427" s="28" t="str">
        <f>IF(TRIM(PROPER('Base de datos cruda'!M427))="High","Alto",IF(TRIM(PROPER('Base de datos cruda'!M427))="Medium","Medio","Bajo"))</f>
        <v>Bajo</v>
      </c>
      <c r="N427" s="29">
        <v>112.169774152215</v>
      </c>
      <c r="O427" s="33" t="str">
        <f t="shared" si="1"/>
        <v/>
      </c>
      <c r="P427" s="33">
        <f t="shared" si="2"/>
        <v>11.72</v>
      </c>
      <c r="Q427" s="34">
        <f t="shared" si="3"/>
        <v>1.906309751</v>
      </c>
      <c r="R427" s="35" t="str">
        <f t="shared" si="4"/>
        <v>Alto</v>
      </c>
      <c r="S427" s="35" t="str">
        <f>IF(O427="","",IF(O427&gt;AVERAGE('Base de datos limpia'!$O$2:$O$8001),"Alto","Normal"))
</f>
        <v/>
      </c>
      <c r="T427" s="35" t="str">
        <f t="shared" si="5"/>
        <v>Gamer intensivo</v>
      </c>
      <c r="U427" s="35"/>
    </row>
    <row r="428">
      <c r="A428" s="28">
        <v>427.0</v>
      </c>
      <c r="B428" s="28">
        <v>24.0</v>
      </c>
      <c r="C428" s="28" t="str">
        <f>TRIM(PROPER('Base de datos cruda'!C428))</f>
        <v>Male</v>
      </c>
      <c r="D428" s="28">
        <v>4.28</v>
      </c>
      <c r="E428" s="28">
        <v>1.04</v>
      </c>
      <c r="F428" s="28">
        <v>5.23</v>
      </c>
      <c r="G428" s="28">
        <v>86.47</v>
      </c>
      <c r="H428" s="28" t="str">
        <f>TRIM(PROPER('Base de datos cruda'!H428))</f>
        <v>Rpg</v>
      </c>
      <c r="I428" s="28">
        <v>0.36</v>
      </c>
      <c r="J428" s="28">
        <v>7.79</v>
      </c>
      <c r="K428" s="28">
        <v>265.39</v>
      </c>
      <c r="L428" s="28">
        <f>IF('Base de datos cruda'!L428&lt;0,,'Base de datos cruda'!L428)</f>
        <v>7.97</v>
      </c>
      <c r="M428" s="28" t="str">
        <f>IF(TRIM(PROPER('Base de datos cruda'!M428))="High","Alto",IF(TRIM(PROPER('Base de datos cruda'!M428))="Medium","Medio","Bajo"))</f>
        <v>Medio</v>
      </c>
      <c r="N428" s="29">
        <v>26.56</v>
      </c>
      <c r="O428" s="32">
        <f t="shared" si="1"/>
        <v>26.56</v>
      </c>
      <c r="P428" s="33">
        <f t="shared" si="2"/>
        <v>12.07</v>
      </c>
      <c r="Q428" s="34">
        <f t="shared" si="3"/>
        <v>0.2429906542</v>
      </c>
      <c r="R428" s="35" t="str">
        <f t="shared" si="4"/>
        <v>Bajo</v>
      </c>
      <c r="S428" s="35" t="str">
        <f>IF(O428="","",IF(O428&gt;AVERAGE('Base de datos limpia'!$O$2:$O$8001),"Alto","Normal"))
</f>
        <v>Normal</v>
      </c>
      <c r="T428" s="35" t="str">
        <f t="shared" si="5"/>
        <v>Gamer casual</v>
      </c>
      <c r="U428" s="35"/>
    </row>
    <row r="429">
      <c r="A429" s="28">
        <v>428.0</v>
      </c>
      <c r="B429" s="28">
        <v>19.0</v>
      </c>
      <c r="C429" s="28" t="str">
        <f>TRIM(PROPER('Base de datos cruda'!C429))</f>
        <v>Male</v>
      </c>
      <c r="D429" s="28">
        <v>4.77</v>
      </c>
      <c r="E429" s="28">
        <v>6.76</v>
      </c>
      <c r="F429" s="28">
        <v>6.62</v>
      </c>
      <c r="G429" s="28">
        <v>60.05</v>
      </c>
      <c r="H429" s="28" t="str">
        <f>TRIM(PROPER('Base de datos cruda'!H429))</f>
        <v>Rpg</v>
      </c>
      <c r="I429" s="28">
        <v>3.28</v>
      </c>
      <c r="J429" s="28">
        <v>10.56</v>
      </c>
      <c r="K429" s="28">
        <v>238.27</v>
      </c>
      <c r="L429" s="28">
        <f>IF('Base de datos cruda'!L429&lt;0,,'Base de datos cruda'!L429)</f>
        <v>12.21</v>
      </c>
      <c r="M429" s="28" t="str">
        <f>IF(TRIM(PROPER('Base de datos cruda'!M429))="High","Alto",IF(TRIM(PROPER('Base de datos cruda'!M429))="Medium","Medio","Bajo"))</f>
        <v>Medio</v>
      </c>
      <c r="N429" s="29">
        <v>60.17</v>
      </c>
      <c r="O429" s="32">
        <f t="shared" si="1"/>
        <v>60.17</v>
      </c>
      <c r="P429" s="33">
        <f t="shared" si="2"/>
        <v>15.33</v>
      </c>
      <c r="Q429" s="34">
        <f t="shared" si="3"/>
        <v>1.417190776</v>
      </c>
      <c r="R429" s="35" t="str">
        <f t="shared" si="4"/>
        <v>Medio</v>
      </c>
      <c r="S429" s="35" t="str">
        <f>IF(O429="","",IF(O429&gt;AVERAGE('Base de datos limpia'!$O$2:$O$8001),"Alto","Normal"))
</f>
        <v>Normal</v>
      </c>
      <c r="T429" s="35" t="str">
        <f t="shared" si="5"/>
        <v>Gamer intensivo</v>
      </c>
      <c r="U429" s="35"/>
    </row>
    <row r="430">
      <c r="A430" s="28">
        <v>429.0</v>
      </c>
      <c r="B430" s="28">
        <v>20.0</v>
      </c>
      <c r="C430" s="28" t="str">
        <f>TRIM(PROPER('Base de datos cruda'!C430))</f>
        <v>Male</v>
      </c>
      <c r="D430" s="28">
        <v>3.33</v>
      </c>
      <c r="E430" s="28">
        <v>8.83</v>
      </c>
      <c r="F430" s="28">
        <v>6.03</v>
      </c>
      <c r="G430" s="28">
        <v>63.56</v>
      </c>
      <c r="H430" s="28" t="str">
        <f>TRIM(PROPER('Base de datos cruda'!H430))</f>
        <v>Casual</v>
      </c>
      <c r="I430" s="28">
        <v>2.03</v>
      </c>
      <c r="J430" s="28">
        <v>7.24</v>
      </c>
      <c r="K430" s="28">
        <v>287.9</v>
      </c>
      <c r="L430" s="28">
        <f>IF('Base de datos cruda'!L430&lt;0,,'Base de datos cruda'!L430)</f>
        <v>8.49</v>
      </c>
      <c r="M430" s="28" t="str">
        <f>IF(TRIM(PROPER('Base de datos cruda'!M430))="High","Alto",IF(TRIM(PROPER('Base de datos cruda'!M430))="Medium","Medio","Bajo"))</f>
        <v>Medio</v>
      </c>
      <c r="N430" s="29">
        <v>80.84</v>
      </c>
      <c r="O430" s="32">
        <f t="shared" si="1"/>
        <v>80.84</v>
      </c>
      <c r="P430" s="33">
        <f t="shared" si="2"/>
        <v>10.57</v>
      </c>
      <c r="Q430" s="34">
        <f t="shared" si="3"/>
        <v>2.651651652</v>
      </c>
      <c r="R430" s="35" t="str">
        <f t="shared" si="4"/>
        <v>Alto</v>
      </c>
      <c r="S430" s="35" t="str">
        <f>IF(O430="","",IF(O430&gt;AVERAGE('Base de datos limpia'!$O$2:$O$8001),"Alto","Normal"))
</f>
        <v>Alto</v>
      </c>
      <c r="T430" s="35" t="str">
        <f t="shared" si="5"/>
        <v>Gamer intensivo</v>
      </c>
      <c r="U430" s="35"/>
    </row>
    <row r="431">
      <c r="A431" s="28">
        <v>430.0</v>
      </c>
      <c r="B431" s="28">
        <v>24.0</v>
      </c>
      <c r="C431" s="28" t="str">
        <f>TRIM(PROPER('Base de datos cruda'!C431))</f>
        <v>Male</v>
      </c>
      <c r="D431" s="28">
        <v>2.4</v>
      </c>
      <c r="E431" s="28">
        <v>7.05</v>
      </c>
      <c r="F431" s="28">
        <v>4.98</v>
      </c>
      <c r="G431" s="28">
        <v>61.4</v>
      </c>
      <c r="H431" s="28" t="str">
        <f>TRIM(PROPER('Base de datos cruda'!H431))</f>
        <v>Rpg</v>
      </c>
      <c r="I431" s="28">
        <v>3.31</v>
      </c>
      <c r="J431" s="28">
        <v>6.18</v>
      </c>
      <c r="K431" s="28">
        <v>297.65</v>
      </c>
      <c r="L431" s="28">
        <f>IF('Base de datos cruda'!L431&lt;0,,'Base de datos cruda'!L431)</f>
        <v>5.65</v>
      </c>
      <c r="M431" s="28" t="str">
        <f>IF(TRIM(PROPER('Base de datos cruda'!M431))="High","Alto",IF(TRIM(PROPER('Base de datos cruda'!M431))="Medium","Medio","Bajo"))</f>
        <v>Alto</v>
      </c>
      <c r="N431" s="29">
        <v>76.66</v>
      </c>
      <c r="O431" s="32">
        <f t="shared" si="1"/>
        <v>76.66</v>
      </c>
      <c r="P431" s="33">
        <f t="shared" si="2"/>
        <v>8.58</v>
      </c>
      <c r="Q431" s="34">
        <f t="shared" si="3"/>
        <v>2.9375</v>
      </c>
      <c r="R431" s="35" t="str">
        <f t="shared" si="4"/>
        <v>Alto</v>
      </c>
      <c r="S431" s="35" t="str">
        <f>IF(O431="","",IF(O431&gt;AVERAGE('Base de datos limpia'!$O$2:$O$8001),"Alto","Normal"))
</f>
        <v>Alto</v>
      </c>
      <c r="T431" s="35" t="str">
        <f t="shared" si="5"/>
        <v>Gamer intensivo</v>
      </c>
      <c r="U431" s="35"/>
    </row>
    <row r="432">
      <c r="A432" s="28">
        <v>431.0</v>
      </c>
      <c r="B432" s="28">
        <v>23.0</v>
      </c>
      <c r="C432" s="28" t="str">
        <f>TRIM(PROPER('Base de datos cruda'!C432))</f>
        <v>Female</v>
      </c>
      <c r="D432" s="28">
        <v>0.39</v>
      </c>
      <c r="E432" s="28">
        <v>4.26</v>
      </c>
      <c r="F432" s="28">
        <v>7.07</v>
      </c>
      <c r="G432" s="28">
        <v>94.58</v>
      </c>
      <c r="H432" s="28" t="str">
        <f>TRIM(PROPER('Base de datos cruda'!H432))</f>
        <v>Rpg</v>
      </c>
      <c r="I432" s="28">
        <v>0.69</v>
      </c>
      <c r="J432" s="28">
        <v>5.52</v>
      </c>
      <c r="K432" s="28">
        <v>304.66</v>
      </c>
      <c r="L432" s="28">
        <f>IF('Base de datos cruda'!L432&lt;0,,'Base de datos cruda'!L432)</f>
        <v>4.05</v>
      </c>
      <c r="M432" s="28" t="str">
        <f>IF(TRIM(PROPER('Base de datos cruda'!M432))="High","Alto",IF(TRIM(PROPER('Base de datos cruda'!M432))="Medium","Medio","Bajo"))</f>
        <v>Medio</v>
      </c>
      <c r="N432" s="29">
        <v>79.25</v>
      </c>
      <c r="O432" s="32">
        <f t="shared" si="1"/>
        <v>79.25</v>
      </c>
      <c r="P432" s="33">
        <f t="shared" si="2"/>
        <v>5.91</v>
      </c>
      <c r="Q432" s="34">
        <f t="shared" si="3"/>
        <v>10.92307692</v>
      </c>
      <c r="R432" s="35" t="str">
        <f t="shared" si="4"/>
        <v>Alto</v>
      </c>
      <c r="S432" s="35" t="str">
        <f>IF(O432="","",IF(O432&gt;AVERAGE('Base de datos limpia'!$O$2:$O$8001),"Alto","Normal"))
</f>
        <v>Alto</v>
      </c>
      <c r="T432" s="35" t="str">
        <f t="shared" si="5"/>
        <v>Gamer moderado</v>
      </c>
      <c r="U432" s="35"/>
    </row>
    <row r="433">
      <c r="A433" s="28">
        <v>432.0</v>
      </c>
      <c r="B433" s="28">
        <v>18.0</v>
      </c>
      <c r="C433" s="28" t="str">
        <f>TRIM(PROPER('Base de datos cruda'!C433))</f>
        <v>Other</v>
      </c>
      <c r="D433" s="28">
        <v>5.95</v>
      </c>
      <c r="E433" s="28">
        <v>9.62</v>
      </c>
      <c r="F433" s="28">
        <v>8.97</v>
      </c>
      <c r="G433" s="28">
        <v>72.53</v>
      </c>
      <c r="H433" s="28" t="str">
        <f>TRIM(PROPER('Base de datos cruda'!H433))</f>
        <v>Fps</v>
      </c>
      <c r="I433" s="28">
        <v>0.59</v>
      </c>
      <c r="J433" s="28">
        <v>11.59</v>
      </c>
      <c r="K433" s="28">
        <v>237.27</v>
      </c>
      <c r="L433" s="28">
        <f>IF('Base de datos cruda'!L433&lt;0,,'Base de datos cruda'!L433)</f>
        <v>15.9</v>
      </c>
      <c r="M433" s="28" t="str">
        <f>IF(TRIM(PROPER('Base de datos cruda'!M433))="High","Alto",IF(TRIM(PROPER('Base de datos cruda'!M433))="Medium","Medio","Bajo"))</f>
        <v>Bajo</v>
      </c>
      <c r="N433" s="29">
        <v>87.0220571842218</v>
      </c>
      <c r="O433" s="32">
        <f t="shared" si="1"/>
        <v>87.02205718</v>
      </c>
      <c r="P433" s="33">
        <f t="shared" si="2"/>
        <v>17.54</v>
      </c>
      <c r="Q433" s="34">
        <f t="shared" si="3"/>
        <v>1.616806723</v>
      </c>
      <c r="R433" s="35" t="str">
        <f t="shared" si="4"/>
        <v>Alto</v>
      </c>
      <c r="S433" s="35" t="str">
        <f>IF(O433="","",IF(O433&gt;AVERAGE('Base de datos limpia'!$O$2:$O$8001),"Alto","Normal"))
</f>
        <v>Alto</v>
      </c>
      <c r="T433" s="35" t="str">
        <f t="shared" si="5"/>
        <v>Gamer intensivo</v>
      </c>
      <c r="U433" s="35"/>
    </row>
    <row r="434">
      <c r="A434" s="28">
        <v>433.0</v>
      </c>
      <c r="B434" s="28">
        <v>16.0</v>
      </c>
      <c r="C434" s="28" t="str">
        <f>TRIM(PROPER('Base de datos cruda'!C434))</f>
        <v>Male</v>
      </c>
      <c r="D434" s="28">
        <v>5.97</v>
      </c>
      <c r="E434" s="28">
        <v>9.04</v>
      </c>
      <c r="F434" s="28">
        <v>5.83</v>
      </c>
      <c r="G434" s="28">
        <v>74.68</v>
      </c>
      <c r="H434" s="28" t="str">
        <f>TRIM(PROPER('Base de datos cruda'!H434))</f>
        <v>Fps</v>
      </c>
      <c r="I434" s="28">
        <v>1.24</v>
      </c>
      <c r="J434" s="28">
        <v>10.46</v>
      </c>
      <c r="K434" s="28">
        <v>261.87</v>
      </c>
      <c r="L434" s="28">
        <f>IF('Base de datos cruda'!L434&lt;0,,'Base de datos cruda'!L434)</f>
        <v>12.86</v>
      </c>
      <c r="M434" s="28" t="str">
        <f>IF(TRIM(PROPER('Base de datos cruda'!M434))="High","Alto",IF(TRIM(PROPER('Base de datos cruda'!M434))="Medium","Medio","Bajo"))</f>
        <v>Alto</v>
      </c>
      <c r="N434" s="29">
        <v>69.7432878857068</v>
      </c>
      <c r="O434" s="32">
        <f t="shared" si="1"/>
        <v>69.74328789</v>
      </c>
      <c r="P434" s="33">
        <f t="shared" si="2"/>
        <v>16.43</v>
      </c>
      <c r="Q434" s="34">
        <f t="shared" si="3"/>
        <v>1.514237856</v>
      </c>
      <c r="R434" s="35" t="str">
        <f t="shared" si="4"/>
        <v>Medio</v>
      </c>
      <c r="S434" s="35" t="str">
        <f>IF(O434="","",IF(O434&gt;AVERAGE('Base de datos limpia'!$O$2:$O$8001),"Alto","Normal"))
</f>
        <v>Alto</v>
      </c>
      <c r="T434" s="35" t="str">
        <f t="shared" si="5"/>
        <v>Gamer intensivo</v>
      </c>
      <c r="U434" s="35"/>
    </row>
    <row r="435">
      <c r="A435" s="28">
        <v>434.0</v>
      </c>
      <c r="B435" s="28">
        <v>18.0</v>
      </c>
      <c r="C435" s="28" t="str">
        <f>TRIM(PROPER('Base de datos cruda'!C435))</f>
        <v>Male</v>
      </c>
      <c r="D435" s="28">
        <v>5.37</v>
      </c>
      <c r="E435" s="28">
        <v>4.91</v>
      </c>
      <c r="F435" s="28">
        <v>6.76</v>
      </c>
      <c r="G435" s="28">
        <v>78.01</v>
      </c>
      <c r="H435" s="28" t="str">
        <f>TRIM(PROPER('Base de datos cruda'!H435))</f>
        <v>Casual</v>
      </c>
      <c r="I435" s="28">
        <v>2.06</v>
      </c>
      <c r="J435" s="28">
        <v>10.85</v>
      </c>
      <c r="K435" s="28">
        <v>253.15</v>
      </c>
      <c r="L435" s="28">
        <f>IF('Base de datos cruda'!L435&lt;0,,'Base de datos cruda'!L435)</f>
        <v>13.78</v>
      </c>
      <c r="M435" s="28" t="str">
        <f>IF(TRIM(PROPER('Base de datos cruda'!M435))="High","Alto",IF(TRIM(PROPER('Base de datos cruda'!M435))="Medium","Medio","Bajo"))</f>
        <v>Bajo</v>
      </c>
      <c r="N435" s="29">
        <v>58.65</v>
      </c>
      <c r="O435" s="32">
        <f t="shared" si="1"/>
        <v>58.65</v>
      </c>
      <c r="P435" s="33">
        <f t="shared" si="2"/>
        <v>16.22</v>
      </c>
      <c r="Q435" s="34">
        <f t="shared" si="3"/>
        <v>0.9143389199</v>
      </c>
      <c r="R435" s="35" t="str">
        <f t="shared" si="4"/>
        <v>Medio</v>
      </c>
      <c r="S435" s="35" t="str">
        <f>IF(O435="","",IF(O435&gt;AVERAGE('Base de datos limpia'!$O$2:$O$8001),"Alto","Normal"))
</f>
        <v>Normal</v>
      </c>
      <c r="T435" s="35" t="str">
        <f t="shared" si="5"/>
        <v>Gamer moderado</v>
      </c>
      <c r="U435" s="35"/>
    </row>
    <row r="436">
      <c r="A436" s="28">
        <v>435.0</v>
      </c>
      <c r="B436" s="28">
        <v>19.0</v>
      </c>
      <c r="C436" s="28" t="str">
        <f>TRIM(PROPER('Base de datos cruda'!C436))</f>
        <v>Female</v>
      </c>
      <c r="D436" s="28">
        <v>5.15</v>
      </c>
      <c r="E436" s="28">
        <v>6.16</v>
      </c>
      <c r="F436" s="28">
        <v>5.64</v>
      </c>
      <c r="G436" s="28">
        <v>93.97</v>
      </c>
      <c r="H436" s="28" t="str">
        <f>TRIM(PROPER('Base de datos cruda'!H436))</f>
        <v>Fps</v>
      </c>
      <c r="I436" s="28">
        <v>1.27</v>
      </c>
      <c r="J436" s="28">
        <v>7.03</v>
      </c>
      <c r="K436" s="28">
        <v>265.74</v>
      </c>
      <c r="L436" s="28">
        <f>IF('Base de datos cruda'!L436&lt;0,,'Base de datos cruda'!L436)</f>
        <v>13.06</v>
      </c>
      <c r="M436" s="28" t="str">
        <f>IF(TRIM(PROPER('Base de datos cruda'!M436))="High","Alto",IF(TRIM(PROPER('Base de datos cruda'!M436))="Medium","Medio","Bajo"))</f>
        <v>Bajo</v>
      </c>
      <c r="N436" s="29">
        <v>53.97</v>
      </c>
      <c r="O436" s="32">
        <f t="shared" si="1"/>
        <v>53.97</v>
      </c>
      <c r="P436" s="33">
        <f t="shared" si="2"/>
        <v>12.18</v>
      </c>
      <c r="Q436" s="34">
        <f t="shared" si="3"/>
        <v>1.196116505</v>
      </c>
      <c r="R436" s="35" t="str">
        <f t="shared" si="4"/>
        <v>Medio</v>
      </c>
      <c r="S436" s="35" t="str">
        <f>IF(O436="","",IF(O436&gt;AVERAGE('Base de datos limpia'!$O$2:$O$8001),"Alto","Normal"))
</f>
        <v>Normal</v>
      </c>
      <c r="T436" s="35" t="str">
        <f t="shared" si="5"/>
        <v>Gamer intensivo</v>
      </c>
      <c r="U436" s="35"/>
    </row>
    <row r="437">
      <c r="A437" s="28">
        <v>436.0</v>
      </c>
      <c r="B437" s="28">
        <v>17.0</v>
      </c>
      <c r="C437" s="28" t="str">
        <f>TRIM(PROPER('Base de datos cruda'!C437))</f>
        <v>Male</v>
      </c>
      <c r="D437" s="28">
        <v>1.95</v>
      </c>
      <c r="E437" s="28">
        <v>9.71</v>
      </c>
      <c r="F437" s="28">
        <v>8.38</v>
      </c>
      <c r="G437" s="28">
        <v>60.57</v>
      </c>
      <c r="H437" s="28" t="str">
        <f>TRIM(PROPER('Base de datos cruda'!H437))</f>
        <v>Casual</v>
      </c>
      <c r="I437" s="28">
        <v>0.41</v>
      </c>
      <c r="J437" s="28">
        <v>5.47</v>
      </c>
      <c r="K437" s="28">
        <v>289.66</v>
      </c>
      <c r="L437" s="28">
        <f>IF('Base de datos cruda'!L437&lt;0,,'Base de datos cruda'!L437)</f>
        <v>3.64</v>
      </c>
      <c r="M437" s="28" t="str">
        <f>IF(TRIM(PROPER('Base de datos cruda'!M437))="High","Alto",IF(TRIM(PROPER('Base de datos cruda'!M437))="Medium","Medio","Bajo"))</f>
        <v>Medio</v>
      </c>
      <c r="N437" s="29">
        <v>100.0</v>
      </c>
      <c r="O437" s="32">
        <f t="shared" si="1"/>
        <v>100</v>
      </c>
      <c r="P437" s="33">
        <f t="shared" si="2"/>
        <v>7.42</v>
      </c>
      <c r="Q437" s="34">
        <f t="shared" si="3"/>
        <v>4.979487179</v>
      </c>
      <c r="R437" s="35" t="str">
        <f t="shared" si="4"/>
        <v>Alto</v>
      </c>
      <c r="S437" s="35" t="str">
        <f>IF(O437="","",IF(O437&gt;AVERAGE('Base de datos limpia'!$O$2:$O$8001),"Alto","Normal"))
</f>
        <v>Alto</v>
      </c>
      <c r="T437" s="35" t="str">
        <f t="shared" si="5"/>
        <v>Gamer intensivo</v>
      </c>
      <c r="U437" s="35"/>
    </row>
    <row r="438">
      <c r="A438" s="28">
        <v>437.0</v>
      </c>
      <c r="B438" s="28">
        <v>16.0</v>
      </c>
      <c r="C438" s="28" t="str">
        <f>TRIM(PROPER('Base de datos cruda'!C438))</f>
        <v>Female</v>
      </c>
      <c r="D438" s="28">
        <v>0.18</v>
      </c>
      <c r="E438" s="28">
        <v>9.84</v>
      </c>
      <c r="F438" s="28">
        <v>8.32</v>
      </c>
      <c r="G438" s="28">
        <v>64.74</v>
      </c>
      <c r="H438" s="28" t="str">
        <f>TRIM(PROPER('Base de datos cruda'!H438))</f>
        <v>Fps</v>
      </c>
      <c r="I438" s="28">
        <v>1.63</v>
      </c>
      <c r="J438" s="28">
        <v>3.0</v>
      </c>
      <c r="K438" s="28">
        <v>324.39</v>
      </c>
      <c r="L438" s="28" t="str">
        <f>IF('Base de datos cruda'!L438&lt;0,,'Base de datos cruda'!L438)</f>
        <v/>
      </c>
      <c r="M438" s="28" t="str">
        <f>IF(TRIM(PROPER('Base de datos cruda'!M438))="High","Alto",IF(TRIM(PROPER('Base de datos cruda'!M438))="Medium","Medio","Bajo"))</f>
        <v>Medio</v>
      </c>
      <c r="N438" s="29">
        <v>100.0</v>
      </c>
      <c r="O438" s="32">
        <f t="shared" si="1"/>
        <v>100</v>
      </c>
      <c r="P438" s="33">
        <f t="shared" si="2"/>
        <v>3.18</v>
      </c>
      <c r="Q438" s="34">
        <f t="shared" si="3"/>
        <v>54.66666667</v>
      </c>
      <c r="R438" s="35" t="str">
        <f t="shared" si="4"/>
        <v>Alto</v>
      </c>
      <c r="S438" s="35" t="str">
        <f>IF(O438="","",IF(O438&gt;AVERAGE('Base de datos limpia'!$O$2:$O$8001),"Alto","Normal"))
</f>
        <v>Alto</v>
      </c>
      <c r="T438" s="35" t="str">
        <f t="shared" si="5"/>
        <v>Gamer intensivo</v>
      </c>
      <c r="U438" s="35"/>
    </row>
    <row r="439">
      <c r="A439" s="28">
        <v>438.0</v>
      </c>
      <c r="B439" s="28">
        <v>22.0</v>
      </c>
      <c r="C439" s="28" t="str">
        <f>TRIM(PROPER('Base de datos cruda'!C439))</f>
        <v>Female</v>
      </c>
      <c r="D439" s="28">
        <v>6.47</v>
      </c>
      <c r="E439" s="28">
        <v>5.05</v>
      </c>
      <c r="F439" s="28">
        <v>4.89</v>
      </c>
      <c r="G439" s="28">
        <v>87.41</v>
      </c>
      <c r="H439" s="28" t="str">
        <f>TRIM(PROPER('Base de datos cruda'!H439))</f>
        <v>Rpg</v>
      </c>
      <c r="I439" s="28">
        <v>3.53</v>
      </c>
      <c r="J439" s="28">
        <v>9.13</v>
      </c>
      <c r="K439" s="28">
        <v>233.13</v>
      </c>
      <c r="L439" s="28">
        <f>IF('Base de datos cruda'!L439&lt;0,,'Base de datos cruda'!L439)</f>
        <v>12.39</v>
      </c>
      <c r="M439" s="28" t="str">
        <f>IF(TRIM(PROPER('Base de datos cruda'!M439))="High","Alto",IF(TRIM(PROPER('Base de datos cruda'!M439))="Medium","Medio","Bajo"))</f>
        <v>Bajo</v>
      </c>
      <c r="N439" s="29">
        <v>40.93</v>
      </c>
      <c r="O439" s="32">
        <f t="shared" si="1"/>
        <v>40.93</v>
      </c>
      <c r="P439" s="33">
        <f t="shared" si="2"/>
        <v>15.6</v>
      </c>
      <c r="Q439" s="34">
        <f t="shared" si="3"/>
        <v>0.7805255023</v>
      </c>
      <c r="R439" s="35" t="str">
        <f t="shared" si="4"/>
        <v>Bajo</v>
      </c>
      <c r="S439" s="35" t="str">
        <f>IF(O439="","",IF(O439&gt;AVERAGE('Base de datos limpia'!$O$2:$O$8001),"Alto","Normal"))
</f>
        <v>Normal</v>
      </c>
      <c r="T439" s="35" t="str">
        <f t="shared" si="5"/>
        <v>Gamer moderado</v>
      </c>
      <c r="U439" s="35"/>
    </row>
    <row r="440">
      <c r="A440" s="28">
        <v>439.0</v>
      </c>
      <c r="B440" s="28">
        <v>23.0</v>
      </c>
      <c r="C440" s="28" t="str">
        <f>TRIM(PROPER('Base de datos cruda'!C440))</f>
        <v>Female</v>
      </c>
      <c r="D440" s="28">
        <v>3.93</v>
      </c>
      <c r="E440" s="28">
        <v>8.63</v>
      </c>
      <c r="F440" s="28">
        <v>8.5</v>
      </c>
      <c r="G440" s="28">
        <v>98.56</v>
      </c>
      <c r="H440" s="28" t="str">
        <f>TRIM(PROPER('Base de datos cruda'!H440))</f>
        <v>Fps</v>
      </c>
      <c r="I440" s="28">
        <v>2.92</v>
      </c>
      <c r="J440" s="28">
        <v>6.0</v>
      </c>
      <c r="K440" s="28">
        <v>277.06</v>
      </c>
      <c r="L440" s="28">
        <f>IF('Base de datos cruda'!L440&lt;0,,'Base de datos cruda'!L440)</f>
        <v>9.95</v>
      </c>
      <c r="M440" s="28" t="str">
        <f>IF(TRIM(PROPER('Base de datos cruda'!M440))="High","Alto",IF(TRIM(PROPER('Base de datos cruda'!M440))="Medium","Medio","Bajo"))</f>
        <v>Medio</v>
      </c>
      <c r="N440" s="29">
        <v>93.92</v>
      </c>
      <c r="O440" s="32">
        <f t="shared" si="1"/>
        <v>93.92</v>
      </c>
      <c r="P440" s="33">
        <f t="shared" si="2"/>
        <v>9.93</v>
      </c>
      <c r="Q440" s="34">
        <f t="shared" si="3"/>
        <v>2.195928753</v>
      </c>
      <c r="R440" s="35" t="str">
        <f t="shared" si="4"/>
        <v>Alto</v>
      </c>
      <c r="S440" s="35" t="str">
        <f>IF(O440="","",IF(O440&gt;AVERAGE('Base de datos limpia'!$O$2:$O$8001),"Alto","Normal"))
</f>
        <v>Alto</v>
      </c>
      <c r="T440" s="35" t="str">
        <f t="shared" si="5"/>
        <v>Gamer intensivo</v>
      </c>
      <c r="U440" s="35"/>
    </row>
    <row r="441">
      <c r="A441" s="28">
        <v>440.0</v>
      </c>
      <c r="B441" s="28">
        <v>22.0</v>
      </c>
      <c r="C441" s="28" t="str">
        <f>TRIM(PROPER('Base de datos cruda'!C441))</f>
        <v>Male</v>
      </c>
      <c r="D441" s="28">
        <v>2.45</v>
      </c>
      <c r="E441" s="28">
        <v>3.72</v>
      </c>
      <c r="F441" s="28">
        <v>4.76</v>
      </c>
      <c r="G441" s="28">
        <v>85.71</v>
      </c>
      <c r="H441" s="28" t="str">
        <f>TRIM(PROPER('Base de datos cruda'!H441))</f>
        <v>Casual</v>
      </c>
      <c r="I441" s="28">
        <v>4.82</v>
      </c>
      <c r="J441" s="28">
        <v>7.92</v>
      </c>
      <c r="K441" s="28">
        <v>294.17</v>
      </c>
      <c r="L441" s="28">
        <f>IF('Base de datos cruda'!L441&lt;0,,'Base de datos cruda'!L441)</f>
        <v>6.72</v>
      </c>
      <c r="M441" s="28" t="str">
        <f>IF(TRIM(PROPER('Base de datos cruda'!M441))="High","Alto",IF(TRIM(PROPER('Base de datos cruda'!M441))="Medium","Medio","Bajo"))</f>
        <v>Medio</v>
      </c>
      <c r="N441" s="29">
        <v>54.81</v>
      </c>
      <c r="O441" s="32">
        <f t="shared" si="1"/>
        <v>54.81</v>
      </c>
      <c r="P441" s="33">
        <f t="shared" si="2"/>
        <v>10.37</v>
      </c>
      <c r="Q441" s="34">
        <f t="shared" si="3"/>
        <v>1.518367347</v>
      </c>
      <c r="R441" s="35" t="str">
        <f t="shared" si="4"/>
        <v>Medio</v>
      </c>
      <c r="S441" s="35" t="str">
        <f>IF(O441="","",IF(O441&gt;AVERAGE('Base de datos limpia'!$O$2:$O$8001),"Alto","Normal"))
</f>
        <v>Normal</v>
      </c>
      <c r="T441" s="35" t="str">
        <f t="shared" si="5"/>
        <v>Gamer moderado</v>
      </c>
      <c r="U441" s="35"/>
    </row>
    <row r="442">
      <c r="A442" s="28">
        <v>441.0</v>
      </c>
      <c r="B442" s="28">
        <v>20.0</v>
      </c>
      <c r="C442" s="28" t="str">
        <f>TRIM(PROPER('Base de datos cruda'!C442))</f>
        <v>Female</v>
      </c>
      <c r="D442" s="28">
        <v>0.82</v>
      </c>
      <c r="E442" s="28">
        <v>4.35</v>
      </c>
      <c r="F442" s="28">
        <v>4.48</v>
      </c>
      <c r="G442" s="28">
        <v>70.44</v>
      </c>
      <c r="H442" s="28" t="str">
        <f>TRIM(PROPER('Base de datos cruda'!H442))</f>
        <v>Casual</v>
      </c>
      <c r="I442" s="28">
        <v>2.18</v>
      </c>
      <c r="J442" s="28">
        <v>4.07</v>
      </c>
      <c r="K442" s="28">
        <v>289.51</v>
      </c>
      <c r="L442" s="28">
        <f>IF('Base de datos cruda'!L442&lt;0,,'Base de datos cruda'!L442)</f>
        <v>0.79</v>
      </c>
      <c r="M442" s="28" t="str">
        <f>IF(TRIM(PROPER('Base de datos cruda'!M442))="High","Alto",IF(TRIM(PROPER('Base de datos cruda'!M442))="Medium","Medio","Bajo"))</f>
        <v>Medio</v>
      </c>
      <c r="N442" s="29">
        <v>62.55</v>
      </c>
      <c r="O442" s="32">
        <f t="shared" si="1"/>
        <v>62.55</v>
      </c>
      <c r="P442" s="33">
        <f t="shared" si="2"/>
        <v>4.89</v>
      </c>
      <c r="Q442" s="34">
        <f t="shared" si="3"/>
        <v>5.304878049</v>
      </c>
      <c r="R442" s="35" t="str">
        <f t="shared" si="4"/>
        <v>Medio</v>
      </c>
      <c r="S442" s="35" t="str">
        <f>IF(O442="","",IF(O442&gt;AVERAGE('Base de datos limpia'!$O$2:$O$8001),"Alto","Normal"))
</f>
        <v>Normal</v>
      </c>
      <c r="T442" s="35" t="str">
        <f t="shared" si="5"/>
        <v>Gamer moderado</v>
      </c>
      <c r="U442" s="35"/>
    </row>
    <row r="443">
      <c r="A443" s="28">
        <v>442.0</v>
      </c>
      <c r="B443" s="28">
        <v>16.0</v>
      </c>
      <c r="C443" s="28" t="str">
        <f>TRIM(PROPER('Base de datos cruda'!C443))</f>
        <v>Male</v>
      </c>
      <c r="D443" s="28">
        <v>0.5</v>
      </c>
      <c r="E443" s="28">
        <v>2.48</v>
      </c>
      <c r="F443" s="28">
        <v>7.26</v>
      </c>
      <c r="G443" s="28">
        <v>80.79</v>
      </c>
      <c r="H443" s="28" t="str">
        <f>TRIM(PROPER('Base de datos cruda'!H443))</f>
        <v>Fps</v>
      </c>
      <c r="I443" s="28">
        <v>1.66</v>
      </c>
      <c r="J443" s="28">
        <v>4.15</v>
      </c>
      <c r="K443" s="28">
        <v>315.24</v>
      </c>
      <c r="L443" s="28">
        <f>IF('Base de datos cruda'!L443&lt;0,,'Base de datos cruda'!L443)</f>
        <v>5.36</v>
      </c>
      <c r="M443" s="28" t="str">
        <f>IF(TRIM(PROPER('Base de datos cruda'!M443))="High","Alto",IF(TRIM(PROPER('Base de datos cruda'!M443))="Medium","Medio","Bajo"))</f>
        <v>Medio</v>
      </c>
      <c r="N443" s="29">
        <v>66.77</v>
      </c>
      <c r="O443" s="32">
        <f t="shared" si="1"/>
        <v>66.77</v>
      </c>
      <c r="P443" s="33">
        <f t="shared" si="2"/>
        <v>4.65</v>
      </c>
      <c r="Q443" s="34">
        <f t="shared" si="3"/>
        <v>4.96</v>
      </c>
      <c r="R443" s="35" t="str">
        <f t="shared" si="4"/>
        <v>Medio</v>
      </c>
      <c r="S443" s="35" t="str">
        <f>IF(O443="","",IF(O443&gt;AVERAGE('Base de datos limpia'!$O$2:$O$8001),"Alto","Normal"))
</f>
        <v>Alto</v>
      </c>
      <c r="T443" s="35" t="str">
        <f t="shared" si="5"/>
        <v>Gamer casual</v>
      </c>
      <c r="U443" s="35"/>
    </row>
    <row r="444">
      <c r="A444" s="28">
        <v>443.0</v>
      </c>
      <c r="B444" s="28">
        <v>22.0</v>
      </c>
      <c r="C444" s="28" t="str">
        <f>TRIM(PROPER('Base de datos cruda'!C444))</f>
        <v>Female</v>
      </c>
      <c r="D444" s="28">
        <v>2.79</v>
      </c>
      <c r="E444" s="28">
        <v>2.88</v>
      </c>
      <c r="F444" s="28">
        <v>5.93</v>
      </c>
      <c r="G444" s="28">
        <v>99.0</v>
      </c>
      <c r="H444" s="28" t="str">
        <f>TRIM(PROPER('Base de datos cruda'!H444))</f>
        <v>Fps</v>
      </c>
      <c r="I444" s="28">
        <v>3.47</v>
      </c>
      <c r="J444" s="28">
        <v>5.17</v>
      </c>
      <c r="K444" s="28">
        <v>279.33</v>
      </c>
      <c r="L444" s="28">
        <f>IF('Base de datos cruda'!L444&lt;0,,'Base de datos cruda'!L444)</f>
        <v>4.41</v>
      </c>
      <c r="M444" s="28" t="str">
        <f>IF(TRIM(PROPER('Base de datos cruda'!M444))="High","Alto",IF(TRIM(PROPER('Base de datos cruda'!M444))="Medium","Medio","Bajo"))</f>
        <v>Medio</v>
      </c>
      <c r="N444" s="29">
        <v>53.65</v>
      </c>
      <c r="O444" s="32">
        <f t="shared" si="1"/>
        <v>53.65</v>
      </c>
      <c r="P444" s="33">
        <f t="shared" si="2"/>
        <v>7.96</v>
      </c>
      <c r="Q444" s="34">
        <f t="shared" si="3"/>
        <v>1.032258065</v>
      </c>
      <c r="R444" s="35" t="str">
        <f t="shared" si="4"/>
        <v>Medio</v>
      </c>
      <c r="S444" s="35" t="str">
        <f>IF(O444="","",IF(O444&gt;AVERAGE('Base de datos limpia'!$O$2:$O$8001),"Alto","Normal"))
</f>
        <v>Normal</v>
      </c>
      <c r="T444" s="35" t="str">
        <f t="shared" si="5"/>
        <v>Gamer casual</v>
      </c>
      <c r="U444" s="35"/>
    </row>
    <row r="445">
      <c r="A445" s="28">
        <v>444.0</v>
      </c>
      <c r="B445" s="28">
        <v>22.0</v>
      </c>
      <c r="C445" s="28" t="str">
        <f>TRIM(PROPER('Base de datos cruda'!C445))</f>
        <v>Male</v>
      </c>
      <c r="D445" s="28">
        <v>6.44</v>
      </c>
      <c r="E445" s="28">
        <v>6.91</v>
      </c>
      <c r="F445" s="28">
        <v>6.65</v>
      </c>
      <c r="G445" s="28">
        <v>81.12</v>
      </c>
      <c r="H445" s="28" t="str">
        <f>TRIM(PROPER('Base de datos cruda'!H445))</f>
        <v>Casual</v>
      </c>
      <c r="I445" s="28">
        <v>2.06</v>
      </c>
      <c r="J445" s="28">
        <v>12.25</v>
      </c>
      <c r="K445" s="28">
        <v>253.65</v>
      </c>
      <c r="L445" s="28">
        <f>IF('Base de datos cruda'!L445&lt;0,,'Base de datos cruda'!L445)</f>
        <v>15.44</v>
      </c>
      <c r="M445" s="28" t="str">
        <f>IF(TRIM(PROPER('Base de datos cruda'!M445))="High","Alto",IF(TRIM(PROPER('Base de datos cruda'!M445))="Medium","Medio","Bajo"))</f>
        <v>Bajo</v>
      </c>
      <c r="N445" s="29">
        <v>57.68</v>
      </c>
      <c r="O445" s="32">
        <f t="shared" si="1"/>
        <v>57.68</v>
      </c>
      <c r="P445" s="33">
        <f t="shared" si="2"/>
        <v>18.69</v>
      </c>
      <c r="Q445" s="34">
        <f t="shared" si="3"/>
        <v>1.072981366</v>
      </c>
      <c r="R445" s="35" t="str">
        <f t="shared" si="4"/>
        <v>Medio</v>
      </c>
      <c r="S445" s="35" t="str">
        <f>IF(O445="","",IF(O445&gt;AVERAGE('Base de datos limpia'!$O$2:$O$8001),"Alto","Normal"))
</f>
        <v>Normal</v>
      </c>
      <c r="T445" s="35" t="str">
        <f t="shared" si="5"/>
        <v>Gamer intensivo</v>
      </c>
      <c r="U445" s="35"/>
    </row>
    <row r="446">
      <c r="A446" s="28">
        <v>445.0</v>
      </c>
      <c r="B446" s="28">
        <v>24.0</v>
      </c>
      <c r="C446" s="28" t="str">
        <f>TRIM(PROPER('Base de datos cruda'!C446))</f>
        <v>Male</v>
      </c>
      <c r="D446" s="28">
        <v>7.35</v>
      </c>
      <c r="E446" s="28">
        <v>5.6</v>
      </c>
      <c r="F446" s="28">
        <v>7.26</v>
      </c>
      <c r="G446" s="28">
        <v>74.94</v>
      </c>
      <c r="H446" s="28" t="str">
        <f>TRIM(PROPER('Base de datos cruda'!H446))</f>
        <v>Casual</v>
      </c>
      <c r="I446" s="28">
        <v>3.09</v>
      </c>
      <c r="J446" s="28">
        <v>11.41</v>
      </c>
      <c r="K446" s="28">
        <v>234.15</v>
      </c>
      <c r="L446" s="28">
        <f>IF('Base de datos cruda'!L446&lt;0,,'Base de datos cruda'!L446)</f>
        <v>18.2</v>
      </c>
      <c r="M446" s="28" t="str">
        <f>IF(TRIM(PROPER('Base de datos cruda'!M446))="High","Alto",IF(TRIM(PROPER('Base de datos cruda'!M446))="Medium","Medio","Bajo"))</f>
        <v>Bajo</v>
      </c>
      <c r="N446" s="29">
        <v>45.79</v>
      </c>
      <c r="O446" s="32">
        <f t="shared" si="1"/>
        <v>45.79</v>
      </c>
      <c r="P446" s="33">
        <f t="shared" si="2"/>
        <v>18.76</v>
      </c>
      <c r="Q446" s="34">
        <f t="shared" si="3"/>
        <v>0.7619047619</v>
      </c>
      <c r="R446" s="35" t="str">
        <f t="shared" si="4"/>
        <v>Bajo</v>
      </c>
      <c r="S446" s="35" t="str">
        <f>IF(O446="","",IF(O446&gt;AVERAGE('Base de datos limpia'!$O$2:$O$8001),"Alto","Normal"))
</f>
        <v>Normal</v>
      </c>
      <c r="T446" s="35" t="str">
        <f t="shared" si="5"/>
        <v>Gamer moderado</v>
      </c>
      <c r="U446" s="35"/>
    </row>
    <row r="447">
      <c r="A447" s="28">
        <v>446.0</v>
      </c>
      <c r="B447" s="28">
        <v>18.0</v>
      </c>
      <c r="C447" s="28" t="str">
        <f>TRIM(PROPER('Base de datos cruda'!C447))</f>
        <v>Female</v>
      </c>
      <c r="D447" s="28">
        <v>7.17</v>
      </c>
      <c r="E447" s="28">
        <v>3.08</v>
      </c>
      <c r="F447" s="28">
        <v>4.26</v>
      </c>
      <c r="G447" s="28">
        <v>75.34</v>
      </c>
      <c r="H447" s="28" t="str">
        <f>TRIM(PROPER('Base de datos cruda'!H447))</f>
        <v>Rpg</v>
      </c>
      <c r="I447" s="28">
        <v>4.73</v>
      </c>
      <c r="J447" s="28">
        <v>8.17</v>
      </c>
      <c r="K447" s="28">
        <v>231.49</v>
      </c>
      <c r="L447" s="28">
        <f>IF('Base de datos cruda'!L447&lt;0,,'Base de datos cruda'!L447)</f>
        <v>16.18</v>
      </c>
      <c r="M447" s="28" t="str">
        <f>IF(TRIM(PROPER('Base de datos cruda'!M447))="High","Alto",IF(TRIM(PROPER('Base de datos cruda'!M447))="Medium","Medio","Bajo"))</f>
        <v>Bajo</v>
      </c>
      <c r="N447" s="29">
        <v>22.06</v>
      </c>
      <c r="O447" s="32">
        <f t="shared" si="1"/>
        <v>22.06</v>
      </c>
      <c r="P447" s="33">
        <f t="shared" si="2"/>
        <v>15.34</v>
      </c>
      <c r="Q447" s="34">
        <f t="shared" si="3"/>
        <v>0.429567643</v>
      </c>
      <c r="R447" s="35" t="str">
        <f t="shared" si="4"/>
        <v>Bajo</v>
      </c>
      <c r="S447" s="35" t="str">
        <f>IF(O447="","",IF(O447&gt;AVERAGE('Base de datos limpia'!$O$2:$O$8001),"Alto","Normal"))
</f>
        <v>Normal</v>
      </c>
      <c r="T447" s="35" t="str">
        <f t="shared" si="5"/>
        <v>Gamer moderado</v>
      </c>
      <c r="U447" s="35"/>
    </row>
    <row r="448">
      <c r="A448" s="28">
        <v>447.0</v>
      </c>
      <c r="B448" s="28">
        <v>24.0</v>
      </c>
      <c r="C448" s="28" t="str">
        <f>TRIM(PROPER('Base de datos cruda'!C448))</f>
        <v>Female</v>
      </c>
      <c r="D448" s="28">
        <v>7.36</v>
      </c>
      <c r="E448" s="28">
        <v>4.63</v>
      </c>
      <c r="F448" s="28">
        <v>5.46</v>
      </c>
      <c r="G448" s="28">
        <v>98.68</v>
      </c>
      <c r="H448" s="28" t="str">
        <f>TRIM(PROPER('Base de datos cruda'!H448))</f>
        <v>Casual</v>
      </c>
      <c r="I448" s="28">
        <v>2.5</v>
      </c>
      <c r="J448" s="28">
        <v>9.7</v>
      </c>
      <c r="K448" s="28">
        <v>246.87</v>
      </c>
      <c r="L448" s="28">
        <f>IF('Base de datos cruda'!L448&lt;0,,'Base de datos cruda'!L448)</f>
        <v>16.72</v>
      </c>
      <c r="M448" s="28" t="str">
        <f>IF(TRIM(PROPER('Base de datos cruda'!M448))="High","Alto",IF(TRIM(PROPER('Base de datos cruda'!M448))="Medium","Medio","Bajo"))</f>
        <v>Bajo</v>
      </c>
      <c r="N448" s="29">
        <v>29.08</v>
      </c>
      <c r="O448" s="32">
        <f t="shared" si="1"/>
        <v>29.08</v>
      </c>
      <c r="P448" s="33">
        <f t="shared" si="2"/>
        <v>17.06</v>
      </c>
      <c r="Q448" s="34">
        <f t="shared" si="3"/>
        <v>0.629076087</v>
      </c>
      <c r="R448" s="35" t="str">
        <f t="shared" si="4"/>
        <v>Bajo</v>
      </c>
      <c r="S448" s="35" t="str">
        <f>IF(O448="","",IF(O448&gt;AVERAGE('Base de datos limpia'!$O$2:$O$8001),"Alto","Normal"))
</f>
        <v>Normal</v>
      </c>
      <c r="T448" s="35" t="str">
        <f t="shared" si="5"/>
        <v>Gamer moderado</v>
      </c>
      <c r="U448" s="35"/>
    </row>
    <row r="449">
      <c r="A449" s="28">
        <v>448.0</v>
      </c>
      <c r="B449" s="28">
        <v>16.0</v>
      </c>
      <c r="C449" s="28" t="str">
        <f>TRIM(PROPER('Base de datos cruda'!C449))</f>
        <v>Female</v>
      </c>
      <c r="D449" s="28">
        <v>7.26</v>
      </c>
      <c r="E449" s="28">
        <v>4.36</v>
      </c>
      <c r="F449" s="28">
        <v>6.3</v>
      </c>
      <c r="G449" s="28">
        <v>88.76</v>
      </c>
      <c r="H449" s="28" t="str">
        <f>TRIM(PROPER('Base de datos cruda'!H449))</f>
        <v>Fps</v>
      </c>
      <c r="I449" s="28">
        <v>2.49</v>
      </c>
      <c r="J449" s="28">
        <v>13.26</v>
      </c>
      <c r="K449" s="28">
        <v>213.85</v>
      </c>
      <c r="L449" s="28">
        <f>IF('Base de datos cruda'!L449&lt;0,,'Base de datos cruda'!L449)</f>
        <v>16.18</v>
      </c>
      <c r="M449" s="28" t="str">
        <f>IF(TRIM(PROPER('Base de datos cruda'!M449))="High","Alto",IF(TRIM(PROPER('Base de datos cruda'!M449))="Medium","Medio","Bajo"))</f>
        <v>Bajo</v>
      </c>
      <c r="N449" s="29">
        <v>36.47</v>
      </c>
      <c r="O449" s="32">
        <f t="shared" si="1"/>
        <v>36.47</v>
      </c>
      <c r="P449" s="33">
        <f t="shared" si="2"/>
        <v>20.52</v>
      </c>
      <c r="Q449" s="34">
        <f t="shared" si="3"/>
        <v>0.6005509642</v>
      </c>
      <c r="R449" s="35" t="str">
        <f t="shared" si="4"/>
        <v>Bajo</v>
      </c>
      <c r="S449" s="35" t="str">
        <f>IF(O449="","",IF(O449&gt;AVERAGE('Base de datos limpia'!$O$2:$O$8001),"Alto","Normal"))
</f>
        <v>Normal</v>
      </c>
      <c r="T449" s="35" t="str">
        <f t="shared" si="5"/>
        <v>Gamer moderado</v>
      </c>
      <c r="U449" s="35"/>
    </row>
    <row r="450">
      <c r="A450" s="28">
        <v>449.0</v>
      </c>
      <c r="B450" s="28">
        <v>16.0</v>
      </c>
      <c r="C450" s="28" t="str">
        <f>TRIM(PROPER('Base de datos cruda'!C450))</f>
        <v>Female</v>
      </c>
      <c r="D450" s="28">
        <v>4.22</v>
      </c>
      <c r="E450" s="28">
        <v>9.89</v>
      </c>
      <c r="F450" s="28">
        <v>5.33</v>
      </c>
      <c r="G450" s="28">
        <v>87.49</v>
      </c>
      <c r="H450" s="28" t="str">
        <f>TRIM(PROPER('Base de datos cruda'!H450))</f>
        <v>Rpg</v>
      </c>
      <c r="I450" s="28">
        <v>3.88</v>
      </c>
      <c r="J450" s="28">
        <v>10.09</v>
      </c>
      <c r="K450" s="28">
        <v>288.63</v>
      </c>
      <c r="L450" s="28">
        <f>IF('Base de datos cruda'!L450&lt;0,,'Base de datos cruda'!L450)</f>
        <v>12.49</v>
      </c>
      <c r="M450" s="28" t="str">
        <f>IF(TRIM(PROPER('Base de datos cruda'!M450))="High","Alto",IF(TRIM(PROPER('Base de datos cruda'!M450))="Medium","Medio","Bajo"))</f>
        <v>Alto</v>
      </c>
      <c r="N450" s="29">
        <v>79.3</v>
      </c>
      <c r="O450" s="32">
        <f t="shared" si="1"/>
        <v>79.3</v>
      </c>
      <c r="P450" s="33">
        <f t="shared" si="2"/>
        <v>14.31</v>
      </c>
      <c r="Q450" s="34">
        <f t="shared" si="3"/>
        <v>2.343601896</v>
      </c>
      <c r="R450" s="35" t="str">
        <f t="shared" si="4"/>
        <v>Alto</v>
      </c>
      <c r="S450" s="35" t="str">
        <f>IF(O450="","",IF(O450&gt;AVERAGE('Base de datos limpia'!$O$2:$O$8001),"Alto","Normal"))
</f>
        <v>Alto</v>
      </c>
      <c r="T450" s="35" t="str">
        <f t="shared" si="5"/>
        <v>Gamer intensivo</v>
      </c>
      <c r="U450" s="35"/>
    </row>
    <row r="451">
      <c r="A451" s="28">
        <v>450.0</v>
      </c>
      <c r="B451" s="28">
        <v>19.0</v>
      </c>
      <c r="C451" s="28" t="str">
        <f>TRIM(PROPER('Base de datos cruda'!C451))</f>
        <v>Female</v>
      </c>
      <c r="D451" s="28">
        <v>1.76</v>
      </c>
      <c r="E451" s="28">
        <v>8.68</v>
      </c>
      <c r="F451" s="28">
        <v>4.24</v>
      </c>
      <c r="G451" s="28">
        <v>69.28</v>
      </c>
      <c r="H451" s="28" t="str">
        <f>TRIM(PROPER('Base de datos cruda'!H451))</f>
        <v>Casual</v>
      </c>
      <c r="I451" s="28">
        <v>3.78</v>
      </c>
      <c r="J451" s="28">
        <v>5.48</v>
      </c>
      <c r="K451" s="28">
        <v>317.63</v>
      </c>
      <c r="L451" s="28">
        <f>IF('Base de datos cruda'!L451&lt;0,,'Base de datos cruda'!L451)</f>
        <v>5.41</v>
      </c>
      <c r="M451" s="28" t="str">
        <f>IF(TRIM(PROPER('Base de datos cruda'!M451))="High","Alto",IF(TRIM(PROPER('Base de datos cruda'!M451))="Medium","Medio","Bajo"))</f>
        <v>Alto</v>
      </c>
      <c r="N451" s="29">
        <v>87.61</v>
      </c>
      <c r="O451" s="32">
        <f t="shared" si="1"/>
        <v>87.61</v>
      </c>
      <c r="P451" s="33">
        <f t="shared" si="2"/>
        <v>7.24</v>
      </c>
      <c r="Q451" s="34">
        <f t="shared" si="3"/>
        <v>4.931818182</v>
      </c>
      <c r="R451" s="35" t="str">
        <f t="shared" si="4"/>
        <v>Alto</v>
      </c>
      <c r="S451" s="35" t="str">
        <f>IF(O451="","",IF(O451&gt;AVERAGE('Base de datos limpia'!$O$2:$O$8001),"Alto","Normal"))
</f>
        <v>Alto</v>
      </c>
      <c r="T451" s="35" t="str">
        <f t="shared" si="5"/>
        <v>Gamer intensivo</v>
      </c>
      <c r="U451" s="35"/>
    </row>
    <row r="452">
      <c r="A452" s="28">
        <v>451.0</v>
      </c>
      <c r="B452" s="28">
        <v>24.0</v>
      </c>
      <c r="C452" s="28" t="str">
        <f>TRIM(PROPER('Base de datos cruda'!C452))</f>
        <v>Male</v>
      </c>
      <c r="D452" s="28">
        <v>6.38</v>
      </c>
      <c r="E452" s="28">
        <v>4.49</v>
      </c>
      <c r="F452" s="28">
        <v>4.43</v>
      </c>
      <c r="G452" s="28">
        <v>82.38</v>
      </c>
      <c r="H452" s="28" t="str">
        <f>TRIM(PROPER('Base de datos cruda'!H452))</f>
        <v>Fps</v>
      </c>
      <c r="I452" s="28">
        <v>2.58</v>
      </c>
      <c r="J452" s="28">
        <v>10.2</v>
      </c>
      <c r="K452" s="28">
        <v>239.54</v>
      </c>
      <c r="L452" s="28">
        <f>IF('Base de datos cruda'!L452&lt;0,,'Base de datos cruda'!L452)</f>
        <v>15.48</v>
      </c>
      <c r="M452" s="28" t="str">
        <f>IF(TRIM(PROPER('Base de datos cruda'!M452))="High","Alto",IF(TRIM(PROPER('Base de datos cruda'!M452))="Medium","Medio","Bajo"))</f>
        <v>Bajo</v>
      </c>
      <c r="N452" s="29">
        <v>34.99</v>
      </c>
      <c r="O452" s="32">
        <f t="shared" si="1"/>
        <v>34.99</v>
      </c>
      <c r="P452" s="33">
        <f t="shared" si="2"/>
        <v>16.58</v>
      </c>
      <c r="Q452" s="34">
        <f t="shared" si="3"/>
        <v>0.7037617555</v>
      </c>
      <c r="R452" s="35" t="str">
        <f t="shared" si="4"/>
        <v>Bajo</v>
      </c>
      <c r="S452" s="35" t="str">
        <f>IF(O452="","",IF(O452&gt;AVERAGE('Base de datos limpia'!$O$2:$O$8001),"Alto","Normal"))
</f>
        <v>Normal</v>
      </c>
      <c r="T452" s="35" t="str">
        <f t="shared" si="5"/>
        <v>Gamer moderado</v>
      </c>
      <c r="U452" s="35"/>
    </row>
    <row r="453">
      <c r="A453" s="28">
        <v>452.0</v>
      </c>
      <c r="B453" s="28">
        <v>21.0</v>
      </c>
      <c r="C453" s="28" t="str">
        <f>TRIM(PROPER('Base de datos cruda'!C453))</f>
        <v>Female</v>
      </c>
      <c r="D453" s="28">
        <v>1.71</v>
      </c>
      <c r="E453" s="28">
        <v>9.23</v>
      </c>
      <c r="F453" s="28">
        <v>8.01</v>
      </c>
      <c r="G453" s="28">
        <v>74.27</v>
      </c>
      <c r="H453" s="28" t="str">
        <f>TRIM(PROPER('Base de datos cruda'!H453))</f>
        <v>Casual</v>
      </c>
      <c r="I453" s="28">
        <v>0.32</v>
      </c>
      <c r="J453" s="28">
        <v>7.22</v>
      </c>
      <c r="K453" s="28">
        <v>308.36</v>
      </c>
      <c r="L453" s="28">
        <f>IF('Base de datos cruda'!L453&lt;0,,'Base de datos cruda'!L453)</f>
        <v>8.92</v>
      </c>
      <c r="M453" s="28" t="str">
        <f>IF(TRIM(PROPER('Base de datos cruda'!M453))="High","Alto",IF(TRIM(PROPER('Base de datos cruda'!M453))="Medium","Medio","Bajo"))</f>
        <v>Medio</v>
      </c>
      <c r="N453" s="29">
        <v>100.0</v>
      </c>
      <c r="O453" s="32">
        <f t="shared" si="1"/>
        <v>100</v>
      </c>
      <c r="P453" s="33">
        <f t="shared" si="2"/>
        <v>8.93</v>
      </c>
      <c r="Q453" s="34">
        <f t="shared" si="3"/>
        <v>5.397660819</v>
      </c>
      <c r="R453" s="35" t="str">
        <f t="shared" si="4"/>
        <v>Alto</v>
      </c>
      <c r="S453" s="35" t="str">
        <f>IF(O453="","",IF(O453&gt;AVERAGE('Base de datos limpia'!$O$2:$O$8001),"Alto","Normal"))
</f>
        <v>Alto</v>
      </c>
      <c r="T453" s="35" t="str">
        <f t="shared" si="5"/>
        <v>Gamer intensivo</v>
      </c>
      <c r="U453" s="35"/>
    </row>
    <row r="454">
      <c r="A454" s="28">
        <v>453.0</v>
      </c>
      <c r="B454" s="28">
        <v>18.0</v>
      </c>
      <c r="C454" s="28" t="str">
        <f>TRIM(PROPER('Base de datos cruda'!C454))</f>
        <v>Female</v>
      </c>
      <c r="D454" s="28">
        <v>2.14</v>
      </c>
      <c r="E454" s="28">
        <v>4.08</v>
      </c>
      <c r="F454" s="28">
        <v>8.56</v>
      </c>
      <c r="G454" s="28">
        <v>69.61</v>
      </c>
      <c r="H454" s="28" t="str">
        <f>TRIM(PROPER('Base de datos cruda'!H454))</f>
        <v>Casual</v>
      </c>
      <c r="I454" s="28">
        <v>4.9</v>
      </c>
      <c r="J454" s="28">
        <v>6.68</v>
      </c>
      <c r="K454" s="28">
        <v>299.17</v>
      </c>
      <c r="L454" s="28">
        <f>IF('Base de datos cruda'!L454&lt;0,,'Base de datos cruda'!L454)</f>
        <v>4.16</v>
      </c>
      <c r="M454" s="28" t="str">
        <f>IF(TRIM(PROPER('Base de datos cruda'!M454))="High","Alto",IF(TRIM(PROPER('Base de datos cruda'!M454))="Medium","Medio","Bajo"))</f>
        <v>Medio</v>
      </c>
      <c r="N454" s="29">
        <v>78.21</v>
      </c>
      <c r="O454" s="32">
        <f t="shared" si="1"/>
        <v>78.21</v>
      </c>
      <c r="P454" s="33">
        <f t="shared" si="2"/>
        <v>8.82</v>
      </c>
      <c r="Q454" s="34">
        <f t="shared" si="3"/>
        <v>1.906542056</v>
      </c>
      <c r="R454" s="35" t="str">
        <f t="shared" si="4"/>
        <v>Alto</v>
      </c>
      <c r="S454" s="35" t="str">
        <f>IF(O454="","",IF(O454&gt;AVERAGE('Base de datos limpia'!$O$2:$O$8001),"Alto","Normal"))
</f>
        <v>Alto</v>
      </c>
      <c r="T454" s="35" t="str">
        <f t="shared" si="5"/>
        <v>Gamer moderado</v>
      </c>
      <c r="U454" s="35"/>
    </row>
    <row r="455">
      <c r="A455" s="28">
        <v>454.0</v>
      </c>
      <c r="B455" s="28">
        <v>16.0</v>
      </c>
      <c r="C455" s="28" t="str">
        <f>TRIM(PROPER('Base de datos cruda'!C455))</f>
        <v>Female</v>
      </c>
      <c r="D455" s="28">
        <v>1.87</v>
      </c>
      <c r="E455" s="28">
        <v>7.01</v>
      </c>
      <c r="F455" s="28">
        <v>4.76</v>
      </c>
      <c r="G455" s="28">
        <v>95.82</v>
      </c>
      <c r="H455" s="28" t="str">
        <f>TRIM(PROPER('Base de datos cruda'!H455))</f>
        <v>Casual</v>
      </c>
      <c r="I455" s="28">
        <v>1.89</v>
      </c>
      <c r="J455" s="28">
        <v>7.53</v>
      </c>
      <c r="K455" s="28">
        <v>272.71</v>
      </c>
      <c r="L455" s="28">
        <f>IF('Base de datos cruda'!L455&lt;0,,'Base de datos cruda'!L455)</f>
        <v>7.34</v>
      </c>
      <c r="M455" s="28" t="str">
        <f>IF(TRIM(PROPER('Base de datos cruda'!M455))="High","Alto",IF(TRIM(PROPER('Base de datos cruda'!M455))="Medium","Medio","Bajo"))</f>
        <v>Alto</v>
      </c>
      <c r="N455" s="29">
        <v>84.62</v>
      </c>
      <c r="O455" s="32">
        <f t="shared" si="1"/>
        <v>84.62</v>
      </c>
      <c r="P455" s="33">
        <f t="shared" si="2"/>
        <v>9.4</v>
      </c>
      <c r="Q455" s="34">
        <f t="shared" si="3"/>
        <v>3.748663102</v>
      </c>
      <c r="R455" s="35" t="str">
        <f t="shared" si="4"/>
        <v>Alto</v>
      </c>
      <c r="S455" s="35" t="str">
        <f>IF(O455="","",IF(O455&gt;AVERAGE('Base de datos limpia'!$O$2:$O$8001),"Alto","Normal"))
</f>
        <v>Alto</v>
      </c>
      <c r="T455" s="35" t="str">
        <f t="shared" si="5"/>
        <v>Gamer intensivo</v>
      </c>
      <c r="U455" s="35"/>
    </row>
    <row r="456">
      <c r="A456" s="28">
        <v>455.0</v>
      </c>
      <c r="B456" s="28">
        <v>19.0</v>
      </c>
      <c r="C456" s="28" t="str">
        <f>TRIM(PROPER('Base de datos cruda'!C456))</f>
        <v>Female</v>
      </c>
      <c r="D456" s="28">
        <v>4.12</v>
      </c>
      <c r="E456" s="28">
        <v>9.7</v>
      </c>
      <c r="F456" s="28">
        <v>5.25</v>
      </c>
      <c r="G456" s="28">
        <v>75.33</v>
      </c>
      <c r="H456" s="28" t="str">
        <f>TRIM(PROPER('Base de datos cruda'!H456))</f>
        <v>Fps</v>
      </c>
      <c r="I456" s="28">
        <v>1.58</v>
      </c>
      <c r="J456" s="28">
        <v>7.52</v>
      </c>
      <c r="K456" s="28">
        <v>269.44</v>
      </c>
      <c r="L456" s="28">
        <f>IF('Base de datos cruda'!L456&lt;0,,'Base de datos cruda'!L456)</f>
        <v>10.22</v>
      </c>
      <c r="M456" s="28" t="str">
        <f>IF(TRIM(PROPER('Base de datos cruda'!M456))="High","Alto",IF(TRIM(PROPER('Base de datos cruda'!M456))="Medium","Medio","Bajo"))</f>
        <v>Alto</v>
      </c>
      <c r="N456" s="29">
        <v>86.54</v>
      </c>
      <c r="O456" s="32">
        <f t="shared" si="1"/>
        <v>86.54</v>
      </c>
      <c r="P456" s="33">
        <f t="shared" si="2"/>
        <v>11.64</v>
      </c>
      <c r="Q456" s="34">
        <f t="shared" si="3"/>
        <v>2.354368932</v>
      </c>
      <c r="R456" s="35" t="str">
        <f t="shared" si="4"/>
        <v>Alto</v>
      </c>
      <c r="S456" s="35" t="str">
        <f>IF(O456="","",IF(O456&gt;AVERAGE('Base de datos limpia'!$O$2:$O$8001),"Alto","Normal"))
</f>
        <v>Alto</v>
      </c>
      <c r="T456" s="35" t="str">
        <f t="shared" si="5"/>
        <v>Gamer intensivo</v>
      </c>
      <c r="U456" s="35"/>
    </row>
    <row r="457">
      <c r="A457" s="28">
        <v>456.0</v>
      </c>
      <c r="B457" s="28">
        <v>24.0</v>
      </c>
      <c r="C457" s="28" t="str">
        <f>TRIM(PROPER('Base de datos cruda'!C457))</f>
        <v>Male</v>
      </c>
      <c r="D457" s="28">
        <v>2.57</v>
      </c>
      <c r="E457" s="28">
        <v>4.51</v>
      </c>
      <c r="F457" s="28">
        <v>7.26</v>
      </c>
      <c r="G457" s="28">
        <v>71.31</v>
      </c>
      <c r="H457" s="28" t="str">
        <f>TRIM(PROPER('Base de datos cruda'!H457))</f>
        <v>Fps</v>
      </c>
      <c r="I457" s="28">
        <v>4.91</v>
      </c>
      <c r="J457" s="28">
        <v>8.45</v>
      </c>
      <c r="K457" s="28">
        <v>276.51</v>
      </c>
      <c r="L457" s="28">
        <f>IF('Base de datos cruda'!L457&lt;0,,'Base de datos cruda'!L457)</f>
        <v>9.97</v>
      </c>
      <c r="M457" s="28" t="str">
        <f>IF(TRIM(PROPER('Base de datos cruda'!M457))="High","Alto",IF(TRIM(PROPER('Base de datos cruda'!M457))="Medium","Medio","Bajo"))</f>
        <v>Medio</v>
      </c>
      <c r="N457" s="29">
        <v>72.53</v>
      </c>
      <c r="O457" s="32">
        <f t="shared" si="1"/>
        <v>72.53</v>
      </c>
      <c r="P457" s="33">
        <f t="shared" si="2"/>
        <v>11.02</v>
      </c>
      <c r="Q457" s="34">
        <f t="shared" si="3"/>
        <v>1.754863813</v>
      </c>
      <c r="R457" s="35" t="str">
        <f t="shared" si="4"/>
        <v>Alto</v>
      </c>
      <c r="S457" s="35" t="str">
        <f>IF(O457="","",IF(O457&gt;AVERAGE('Base de datos limpia'!$O$2:$O$8001),"Alto","Normal"))
</f>
        <v>Alto</v>
      </c>
      <c r="T457" s="35" t="str">
        <f t="shared" si="5"/>
        <v>Gamer moderado</v>
      </c>
      <c r="U457" s="35"/>
    </row>
    <row r="458">
      <c r="A458" s="28">
        <v>457.0</v>
      </c>
      <c r="B458" s="28">
        <v>18.0</v>
      </c>
      <c r="C458" s="28" t="str">
        <f>TRIM(PROPER('Base de datos cruda'!C458))</f>
        <v>Female</v>
      </c>
      <c r="D458" s="28">
        <v>1.23</v>
      </c>
      <c r="E458" s="28">
        <v>7.12</v>
      </c>
      <c r="F458" s="28">
        <v>8.77</v>
      </c>
      <c r="G458" s="28">
        <v>97.27</v>
      </c>
      <c r="H458" s="28" t="str">
        <f>TRIM(PROPER('Base de datos cruda'!H458))</f>
        <v>Rpg</v>
      </c>
      <c r="I458" s="28">
        <v>4.36</v>
      </c>
      <c r="J458" s="28">
        <v>4.93</v>
      </c>
      <c r="K458" s="28">
        <v>291.68</v>
      </c>
      <c r="L458" s="28">
        <f>IF('Base de datos cruda'!L458&lt;0,,'Base de datos cruda'!L458)</f>
        <v>7.87</v>
      </c>
      <c r="M458" s="28" t="str">
        <f>IF(TRIM(PROPER('Base de datos cruda'!M458))="High","Alto",IF(TRIM(PROPER('Base de datos cruda'!M458))="Medium","Medio","Bajo"))</f>
        <v>Medio</v>
      </c>
      <c r="N458" s="29">
        <v>107.068977842858</v>
      </c>
      <c r="O458" s="33" t="str">
        <f t="shared" si="1"/>
        <v/>
      </c>
      <c r="P458" s="33">
        <f t="shared" si="2"/>
        <v>6.16</v>
      </c>
      <c r="Q458" s="34">
        <f t="shared" si="3"/>
        <v>5.788617886</v>
      </c>
      <c r="R458" s="35" t="str">
        <f t="shared" si="4"/>
        <v>Alto</v>
      </c>
      <c r="S458" s="35" t="str">
        <f>IF(O458="","",IF(O458&gt;AVERAGE('Base de datos limpia'!$O$2:$O$8001),"Alto","Normal"))
</f>
        <v/>
      </c>
      <c r="T458" s="35" t="str">
        <f t="shared" si="5"/>
        <v>Gamer intensivo</v>
      </c>
      <c r="U458" s="35"/>
    </row>
    <row r="459">
      <c r="A459" s="28">
        <v>458.0</v>
      </c>
      <c r="B459" s="28">
        <v>24.0</v>
      </c>
      <c r="C459" s="28" t="str">
        <f>TRIM(PROPER('Base de datos cruda'!C459))</f>
        <v>Male</v>
      </c>
      <c r="D459" s="28">
        <v>3.63</v>
      </c>
      <c r="E459" s="28">
        <v>3.66</v>
      </c>
      <c r="F459" s="28">
        <v>5.5</v>
      </c>
      <c r="G459" s="28">
        <v>67.89</v>
      </c>
      <c r="H459" s="28" t="str">
        <f>TRIM(PROPER('Base de datos cruda'!H459))</f>
        <v>Fps</v>
      </c>
      <c r="I459" s="28">
        <v>1.65</v>
      </c>
      <c r="J459" s="28">
        <v>7.85</v>
      </c>
      <c r="K459" s="28">
        <v>273.58</v>
      </c>
      <c r="L459" s="28">
        <f>IF('Base de datos cruda'!L459&lt;0,,'Base de datos cruda'!L459)</f>
        <v>12.86</v>
      </c>
      <c r="M459" s="28" t="str">
        <f>IF(TRIM(PROPER('Base de datos cruda'!M459))="High","Alto",IF(TRIM(PROPER('Base de datos cruda'!M459))="Medium","Medio","Bajo"))</f>
        <v>Medio</v>
      </c>
      <c r="N459" s="29">
        <v>54.36</v>
      </c>
      <c r="O459" s="32">
        <f t="shared" si="1"/>
        <v>54.36</v>
      </c>
      <c r="P459" s="33">
        <f t="shared" si="2"/>
        <v>11.48</v>
      </c>
      <c r="Q459" s="34">
        <f t="shared" si="3"/>
        <v>1.008264463</v>
      </c>
      <c r="R459" s="35" t="str">
        <f t="shared" si="4"/>
        <v>Medio</v>
      </c>
      <c r="S459" s="35" t="str">
        <f>IF(O459="","",IF(O459&gt;AVERAGE('Base de datos limpia'!$O$2:$O$8001),"Alto","Normal"))
</f>
        <v>Normal</v>
      </c>
      <c r="T459" s="35" t="str">
        <f t="shared" si="5"/>
        <v>Gamer moderado</v>
      </c>
      <c r="U459" s="35"/>
    </row>
    <row r="460">
      <c r="A460" s="28">
        <v>459.0</v>
      </c>
      <c r="B460" s="28">
        <v>22.0</v>
      </c>
      <c r="C460" s="28" t="str">
        <f>TRIM(PROPER('Base de datos cruda'!C460))</f>
        <v>Male</v>
      </c>
      <c r="D460" s="28">
        <v>6.99</v>
      </c>
      <c r="E460" s="28">
        <v>3.4</v>
      </c>
      <c r="F460" s="28">
        <v>8.28</v>
      </c>
      <c r="G460" s="28">
        <v>89.82</v>
      </c>
      <c r="H460" s="28" t="str">
        <f>TRIM(PROPER('Base de datos cruda'!H460))</f>
        <v>Casual</v>
      </c>
      <c r="I460" s="28">
        <v>1.54</v>
      </c>
      <c r="J460" s="28">
        <v>8.4</v>
      </c>
      <c r="K460" s="28">
        <v>233.6</v>
      </c>
      <c r="L460" s="28">
        <f>IF('Base de datos cruda'!L460&lt;0,,'Base de datos cruda'!L460)</f>
        <v>16.36</v>
      </c>
      <c r="M460" s="28" t="str">
        <f>IF(TRIM(PROPER('Base de datos cruda'!M460))="High","Alto",IF(TRIM(PROPER('Base de datos cruda'!M460))="Medium","Medio","Bajo"))</f>
        <v>Bajo</v>
      </c>
      <c r="N460" s="29">
        <v>44.18</v>
      </c>
      <c r="O460" s="32">
        <f t="shared" si="1"/>
        <v>44.18</v>
      </c>
      <c r="P460" s="33">
        <f t="shared" si="2"/>
        <v>15.39</v>
      </c>
      <c r="Q460" s="34">
        <f t="shared" si="3"/>
        <v>0.4864091559</v>
      </c>
      <c r="R460" s="35" t="str">
        <f t="shared" si="4"/>
        <v>Bajo</v>
      </c>
      <c r="S460" s="35" t="str">
        <f>IF(O460="","",IF(O460&gt;AVERAGE('Base de datos limpia'!$O$2:$O$8001),"Alto","Normal"))
</f>
        <v>Normal</v>
      </c>
      <c r="T460" s="35" t="str">
        <f t="shared" si="5"/>
        <v>Gamer moderado</v>
      </c>
      <c r="U460" s="35"/>
    </row>
    <row r="461">
      <c r="A461" s="28">
        <v>460.0</v>
      </c>
      <c r="B461" s="28">
        <v>19.0</v>
      </c>
      <c r="C461" s="28" t="str">
        <f>TRIM(PROPER('Base de datos cruda'!C461))</f>
        <v>Female</v>
      </c>
      <c r="D461" s="28">
        <v>4.56</v>
      </c>
      <c r="E461" s="28">
        <v>6.17</v>
      </c>
      <c r="F461" s="28">
        <v>6.53</v>
      </c>
      <c r="G461" s="28">
        <v>86.11</v>
      </c>
      <c r="H461" s="28" t="str">
        <f>TRIM(PROPER('Base de datos cruda'!H461))</f>
        <v>Fps</v>
      </c>
      <c r="I461" s="28">
        <v>3.6</v>
      </c>
      <c r="J461" s="28">
        <v>8.62</v>
      </c>
      <c r="K461" s="28">
        <v>277.44</v>
      </c>
      <c r="L461" s="28">
        <f>IF('Base de datos cruda'!L461&lt;0,,'Base de datos cruda'!L461)</f>
        <v>9.95</v>
      </c>
      <c r="M461" s="28" t="str">
        <f>IF(TRIM(PROPER('Base de datos cruda'!M461))="High","Alto",IF(TRIM(PROPER('Base de datos cruda'!M461))="Medium","Medio","Bajo"))</f>
        <v>Medio</v>
      </c>
      <c r="N461" s="29">
        <v>68.13</v>
      </c>
      <c r="O461" s="32">
        <f t="shared" si="1"/>
        <v>68.13</v>
      </c>
      <c r="P461" s="33">
        <f t="shared" si="2"/>
        <v>13.18</v>
      </c>
      <c r="Q461" s="34">
        <f t="shared" si="3"/>
        <v>1.353070175</v>
      </c>
      <c r="R461" s="35" t="str">
        <f t="shared" si="4"/>
        <v>Medio</v>
      </c>
      <c r="S461" s="35" t="str">
        <f>IF(O461="","",IF(O461&gt;AVERAGE('Base de datos limpia'!$O$2:$O$8001),"Alto","Normal"))
</f>
        <v>Alto</v>
      </c>
      <c r="T461" s="35" t="str">
        <f t="shared" si="5"/>
        <v>Gamer intensivo</v>
      </c>
      <c r="U461" s="35"/>
    </row>
    <row r="462">
      <c r="A462" s="28">
        <v>461.0</v>
      </c>
      <c r="B462" s="28">
        <v>18.0</v>
      </c>
      <c r="C462" s="28" t="str">
        <f>TRIM(PROPER('Base de datos cruda'!C462))</f>
        <v>Male</v>
      </c>
      <c r="D462" s="28">
        <v>7.03</v>
      </c>
      <c r="E462" s="28">
        <v>9.81</v>
      </c>
      <c r="F462" s="28">
        <v>8.78</v>
      </c>
      <c r="G462" s="28">
        <v>96.82</v>
      </c>
      <c r="H462" s="28" t="str">
        <f>TRIM(PROPER('Base de datos cruda'!H462))</f>
        <v>Casual</v>
      </c>
      <c r="I462" s="28">
        <v>1.67</v>
      </c>
      <c r="J462" s="28">
        <v>11.87</v>
      </c>
      <c r="K462" s="28">
        <v>228.12</v>
      </c>
      <c r="L462" s="28">
        <f>IF('Base de datos cruda'!L462&lt;0,,'Base de datos cruda'!L462)</f>
        <v>15.64</v>
      </c>
      <c r="M462" s="28" t="str">
        <f>IF(TRIM(PROPER('Base de datos cruda'!M462))="High","Alto",IF(TRIM(PROPER('Base de datos cruda'!M462))="Medium","Medio","Bajo"))</f>
        <v>Bajo</v>
      </c>
      <c r="N462" s="29">
        <v>93.2021459674101</v>
      </c>
      <c r="O462" s="32">
        <f t="shared" si="1"/>
        <v>93.20214597</v>
      </c>
      <c r="P462" s="33">
        <f t="shared" si="2"/>
        <v>18.9</v>
      </c>
      <c r="Q462" s="34">
        <f t="shared" si="3"/>
        <v>1.39544808</v>
      </c>
      <c r="R462" s="35" t="str">
        <f t="shared" si="4"/>
        <v>Alto</v>
      </c>
      <c r="S462" s="35" t="str">
        <f>IF(O462="","",IF(O462&gt;AVERAGE('Base de datos limpia'!$O$2:$O$8001),"Alto","Normal"))
</f>
        <v>Alto</v>
      </c>
      <c r="T462" s="35" t="str">
        <f t="shared" si="5"/>
        <v>Gamer intensivo</v>
      </c>
      <c r="U462" s="35"/>
    </row>
    <row r="463">
      <c r="A463" s="28">
        <v>462.0</v>
      </c>
      <c r="B463" s="28">
        <v>20.0</v>
      </c>
      <c r="C463" s="28" t="str">
        <f>TRIM(PROPER('Base de datos cruda'!C463))</f>
        <v>Female</v>
      </c>
      <c r="D463" s="28">
        <v>1.57</v>
      </c>
      <c r="E463" s="28">
        <v>5.08</v>
      </c>
      <c r="F463" s="28">
        <v>4.68</v>
      </c>
      <c r="G463" s="28">
        <v>93.28</v>
      </c>
      <c r="H463" s="28" t="str">
        <f>TRIM(PROPER('Base de datos cruda'!H463))</f>
        <v>Fps</v>
      </c>
      <c r="I463" s="28">
        <v>1.26</v>
      </c>
      <c r="J463" s="28">
        <v>4.77</v>
      </c>
      <c r="K463" s="28">
        <v>297.21</v>
      </c>
      <c r="L463" s="28">
        <f>IF('Base de datos cruda'!L463&lt;0,,'Base de datos cruda'!L463)</f>
        <v>6.18</v>
      </c>
      <c r="M463" s="28" t="str">
        <f>IF(TRIM(PROPER('Base de datos cruda'!M463))="High","Alto",IF(TRIM(PROPER('Base de datos cruda'!M463))="Medium","Medio","Bajo"))</f>
        <v>Medio</v>
      </c>
      <c r="N463" s="29">
        <v>70.35</v>
      </c>
      <c r="O463" s="32">
        <f t="shared" si="1"/>
        <v>70.35</v>
      </c>
      <c r="P463" s="33">
        <f t="shared" si="2"/>
        <v>6.34</v>
      </c>
      <c r="Q463" s="34">
        <f t="shared" si="3"/>
        <v>3.23566879</v>
      </c>
      <c r="R463" s="35" t="str">
        <f t="shared" si="4"/>
        <v>Alto</v>
      </c>
      <c r="S463" s="35" t="str">
        <f>IF(O463="","",IF(O463&gt;AVERAGE('Base de datos limpia'!$O$2:$O$8001),"Alto","Normal"))
</f>
        <v>Alto</v>
      </c>
      <c r="T463" s="35" t="str">
        <f t="shared" si="5"/>
        <v>Gamer moderado</v>
      </c>
      <c r="U463" s="35"/>
    </row>
    <row r="464">
      <c r="A464" s="28">
        <v>463.0</v>
      </c>
      <c r="B464" s="28">
        <v>20.0</v>
      </c>
      <c r="C464" s="28" t="str">
        <f>TRIM(PROPER('Base de datos cruda'!C464))</f>
        <v>Male</v>
      </c>
      <c r="D464" s="28">
        <v>1.34</v>
      </c>
      <c r="E464" s="28">
        <v>9.44</v>
      </c>
      <c r="F464" s="28">
        <v>8.87</v>
      </c>
      <c r="G464" s="28">
        <v>88.21</v>
      </c>
      <c r="H464" s="28" t="str">
        <f>TRIM(PROPER('Base de datos cruda'!H464))</f>
        <v>Rpg</v>
      </c>
      <c r="I464" s="28">
        <v>4.9</v>
      </c>
      <c r="J464" s="28">
        <v>4.85</v>
      </c>
      <c r="K464" s="28">
        <v>317.59</v>
      </c>
      <c r="L464" s="28">
        <f>IF('Base de datos cruda'!L464&lt;0,,'Base de datos cruda'!L464)</f>
        <v>1.86</v>
      </c>
      <c r="M464" s="28" t="str">
        <f>IF(TRIM(PROPER('Base de datos cruda'!M464))="High","Alto",IF(TRIM(PROPER('Base de datos cruda'!M464))="Medium","Medio","Bajo"))</f>
        <v>Medio</v>
      </c>
      <c r="N464" s="29">
        <v>100.0</v>
      </c>
      <c r="O464" s="32">
        <f t="shared" si="1"/>
        <v>100</v>
      </c>
      <c r="P464" s="33">
        <f t="shared" si="2"/>
        <v>6.19</v>
      </c>
      <c r="Q464" s="34">
        <f t="shared" si="3"/>
        <v>7.044776119</v>
      </c>
      <c r="R464" s="35" t="str">
        <f t="shared" si="4"/>
        <v>Alto</v>
      </c>
      <c r="S464" s="35" t="str">
        <f>IF(O464="","",IF(O464&gt;AVERAGE('Base de datos limpia'!$O$2:$O$8001),"Alto","Normal"))
</f>
        <v>Alto</v>
      </c>
      <c r="T464" s="35" t="str">
        <f t="shared" si="5"/>
        <v>Gamer intensivo</v>
      </c>
      <c r="U464" s="35"/>
    </row>
    <row r="465">
      <c r="A465" s="28">
        <v>464.0</v>
      </c>
      <c r="B465" s="28">
        <v>18.0</v>
      </c>
      <c r="C465" s="28" t="str">
        <f>TRIM(PROPER('Base de datos cruda'!C465))</f>
        <v>Male</v>
      </c>
      <c r="D465" s="28">
        <v>4.6</v>
      </c>
      <c r="E465" s="28">
        <v>9.23</v>
      </c>
      <c r="F465" s="28">
        <v>6.2</v>
      </c>
      <c r="G465" s="28">
        <v>72.58</v>
      </c>
      <c r="H465" s="28" t="str">
        <f>TRIM(PROPER('Base de datos cruda'!H465))</f>
        <v>Fps</v>
      </c>
      <c r="I465" s="28">
        <v>2.83</v>
      </c>
      <c r="J465" s="28">
        <v>7.57</v>
      </c>
      <c r="K465" s="28">
        <v>262.96</v>
      </c>
      <c r="L465" s="28">
        <f>IF('Base de datos cruda'!L465&lt;0,,'Base de datos cruda'!L465)</f>
        <v>10.22</v>
      </c>
      <c r="M465" s="28" t="str">
        <f>IF(TRIM(PROPER('Base de datos cruda'!M465))="High","Alto",IF(TRIM(PROPER('Base de datos cruda'!M465))="Medium","Medio","Bajo"))</f>
        <v>Medio</v>
      </c>
      <c r="N465" s="29">
        <v>77.99</v>
      </c>
      <c r="O465" s="32">
        <f t="shared" si="1"/>
        <v>77.99</v>
      </c>
      <c r="P465" s="33">
        <f t="shared" si="2"/>
        <v>12.17</v>
      </c>
      <c r="Q465" s="34">
        <f t="shared" si="3"/>
        <v>2.006521739</v>
      </c>
      <c r="R465" s="35" t="str">
        <f t="shared" si="4"/>
        <v>Alto</v>
      </c>
      <c r="S465" s="35" t="str">
        <f>IF(O465="","",IF(O465&gt;AVERAGE('Base de datos limpia'!$O$2:$O$8001),"Alto","Normal"))
</f>
        <v>Alto</v>
      </c>
      <c r="T465" s="35" t="str">
        <f t="shared" si="5"/>
        <v>Gamer intensivo</v>
      </c>
      <c r="U465" s="35"/>
    </row>
    <row r="466">
      <c r="A466" s="28">
        <v>465.0</v>
      </c>
      <c r="B466" s="28">
        <v>24.0</v>
      </c>
      <c r="C466" s="28" t="str">
        <f>TRIM(PROPER('Base de datos cruda'!C466))</f>
        <v>Female</v>
      </c>
      <c r="D466" s="28">
        <v>3.71</v>
      </c>
      <c r="E466" s="28">
        <v>3.28</v>
      </c>
      <c r="F466" s="28">
        <v>8.76</v>
      </c>
      <c r="G466" s="28">
        <v>79.82</v>
      </c>
      <c r="H466" s="28" t="str">
        <f>TRIM(PROPER('Base de datos cruda'!H466))</f>
        <v>Fps</v>
      </c>
      <c r="I466" s="28">
        <v>3.81</v>
      </c>
      <c r="J466" s="28">
        <v>9.56</v>
      </c>
      <c r="K466" s="28">
        <v>270.35</v>
      </c>
      <c r="L466" s="28">
        <f>IF('Base de datos cruda'!L466&lt;0,,'Base de datos cruda'!L466)</f>
        <v>8.87</v>
      </c>
      <c r="M466" s="28" t="str">
        <f>IF(TRIM(PROPER('Base de datos cruda'!M466))="High","Alto",IF(TRIM(PROPER('Base de datos cruda'!M466))="Medium","Medio","Bajo"))</f>
        <v>Medio</v>
      </c>
      <c r="N466" s="29">
        <v>64.52</v>
      </c>
      <c r="O466" s="32">
        <f t="shared" si="1"/>
        <v>64.52</v>
      </c>
      <c r="P466" s="33">
        <f t="shared" si="2"/>
        <v>13.27</v>
      </c>
      <c r="Q466" s="34">
        <f t="shared" si="3"/>
        <v>0.884097035</v>
      </c>
      <c r="R466" s="35" t="str">
        <f t="shared" si="4"/>
        <v>Medio</v>
      </c>
      <c r="S466" s="35" t="str">
        <f>IF(O466="","",IF(O466&gt;AVERAGE('Base de datos limpia'!$O$2:$O$8001),"Alto","Normal"))
</f>
        <v>Normal</v>
      </c>
      <c r="T466" s="35" t="str">
        <f t="shared" si="5"/>
        <v>Gamer moderado</v>
      </c>
      <c r="U466" s="35"/>
    </row>
    <row r="467">
      <c r="A467" s="28">
        <v>466.0</v>
      </c>
      <c r="B467" s="28">
        <v>19.0</v>
      </c>
      <c r="C467" s="28" t="str">
        <f>TRIM(PROPER('Base de datos cruda'!C467))</f>
        <v>Female</v>
      </c>
      <c r="D467" s="28">
        <v>5.28</v>
      </c>
      <c r="E467" s="28">
        <v>4.62</v>
      </c>
      <c r="F467" s="28">
        <v>6.29</v>
      </c>
      <c r="G467" s="28">
        <v>97.78</v>
      </c>
      <c r="H467" s="28" t="str">
        <f>TRIM(PROPER('Base de datos cruda'!H467))</f>
        <v>Rpg</v>
      </c>
      <c r="I467" s="28">
        <v>3.57</v>
      </c>
      <c r="J467" s="28">
        <v>8.66</v>
      </c>
      <c r="K467" s="28">
        <v>265.21</v>
      </c>
      <c r="L467" s="28">
        <f>IF('Base de datos cruda'!L467&lt;0,,'Base de datos cruda'!L467)</f>
        <v>9.9</v>
      </c>
      <c r="M467" s="28" t="str">
        <f>IF(TRIM(PROPER('Base de datos cruda'!M467))="High","Alto",IF(TRIM(PROPER('Base de datos cruda'!M467))="Medium","Medio","Bajo"))</f>
        <v>Bajo</v>
      </c>
      <c r="N467" s="29">
        <v>55.92</v>
      </c>
      <c r="O467" s="32">
        <f t="shared" si="1"/>
        <v>55.92</v>
      </c>
      <c r="P467" s="33">
        <f t="shared" si="2"/>
        <v>13.94</v>
      </c>
      <c r="Q467" s="34">
        <f t="shared" si="3"/>
        <v>0.875</v>
      </c>
      <c r="R467" s="35" t="str">
        <f t="shared" si="4"/>
        <v>Medio</v>
      </c>
      <c r="S467" s="35" t="str">
        <f>IF(O467="","",IF(O467&gt;AVERAGE('Base de datos limpia'!$O$2:$O$8001),"Alto","Normal"))
</f>
        <v>Normal</v>
      </c>
      <c r="T467" s="35" t="str">
        <f t="shared" si="5"/>
        <v>Gamer moderado</v>
      </c>
      <c r="U467" s="35"/>
    </row>
    <row r="468">
      <c r="A468" s="28">
        <v>467.0</v>
      </c>
      <c r="B468" s="28">
        <v>20.0</v>
      </c>
      <c r="C468" s="28" t="str">
        <f>TRIM(PROPER('Base de datos cruda'!C468))</f>
        <v>Female</v>
      </c>
      <c r="D468" s="28">
        <v>6.36</v>
      </c>
      <c r="E468" s="28">
        <v>6.79</v>
      </c>
      <c r="F468" s="28">
        <v>6.65</v>
      </c>
      <c r="G468" s="28">
        <v>60.93</v>
      </c>
      <c r="H468" s="28" t="str">
        <f>TRIM(PROPER('Base de datos cruda'!H468))</f>
        <v>Rpg</v>
      </c>
      <c r="I468" s="28">
        <v>3.78</v>
      </c>
      <c r="J468" s="28">
        <v>7.99</v>
      </c>
      <c r="K468" s="28">
        <v>248.99</v>
      </c>
      <c r="L468" s="28">
        <f>IF('Base de datos cruda'!L468&lt;0,,'Base de datos cruda'!L468)</f>
        <v>14.03</v>
      </c>
      <c r="M468" s="28" t="str">
        <f>IF(TRIM(PROPER('Base de datos cruda'!M468))="High","Alto",IF(TRIM(PROPER('Base de datos cruda'!M468))="Medium","Medio","Bajo"))</f>
        <v>Bajo</v>
      </c>
      <c r="N468" s="29">
        <v>54.98</v>
      </c>
      <c r="O468" s="32">
        <f t="shared" si="1"/>
        <v>54.98</v>
      </c>
      <c r="P468" s="33">
        <f t="shared" si="2"/>
        <v>14.35</v>
      </c>
      <c r="Q468" s="34">
        <f t="shared" si="3"/>
        <v>1.067610063</v>
      </c>
      <c r="R468" s="35" t="str">
        <f t="shared" si="4"/>
        <v>Medio</v>
      </c>
      <c r="S468" s="35" t="str">
        <f>IF(O468="","",IF(O468&gt;AVERAGE('Base de datos limpia'!$O$2:$O$8001),"Alto","Normal"))
</f>
        <v>Normal</v>
      </c>
      <c r="T468" s="35" t="str">
        <f t="shared" si="5"/>
        <v>Gamer intensivo</v>
      </c>
      <c r="U468" s="35"/>
    </row>
    <row r="469">
      <c r="A469" s="28">
        <v>468.0</v>
      </c>
      <c r="B469" s="28">
        <v>19.0</v>
      </c>
      <c r="C469" s="28" t="str">
        <f>TRIM(PROPER('Base de datos cruda'!C469))</f>
        <v>Female</v>
      </c>
      <c r="D469" s="28">
        <v>6.01</v>
      </c>
      <c r="E469" s="28">
        <v>5.66</v>
      </c>
      <c r="F469" s="28">
        <v>8.02</v>
      </c>
      <c r="G469" s="28">
        <v>91.77</v>
      </c>
      <c r="H469" s="28" t="str">
        <f>TRIM(PROPER('Base de datos cruda'!H469))</f>
        <v>Casual</v>
      </c>
      <c r="I469" s="28">
        <v>4.52</v>
      </c>
      <c r="J469" s="28">
        <v>7.15</v>
      </c>
      <c r="K469" s="28">
        <v>248.88</v>
      </c>
      <c r="L469" s="28">
        <f>IF('Base de datos cruda'!L469&lt;0,,'Base de datos cruda'!L469)</f>
        <v>14.17</v>
      </c>
      <c r="M469" s="28" t="str">
        <f>IF(TRIM(PROPER('Base de datos cruda'!M469))="High","Alto",IF(TRIM(PROPER('Base de datos cruda'!M469))="Medium","Medio","Bajo"))</f>
        <v>Bajo</v>
      </c>
      <c r="N469" s="29">
        <v>70.06</v>
      </c>
      <c r="O469" s="32">
        <f t="shared" si="1"/>
        <v>70.06</v>
      </c>
      <c r="P469" s="33">
        <f t="shared" si="2"/>
        <v>13.16</v>
      </c>
      <c r="Q469" s="34">
        <f t="shared" si="3"/>
        <v>0.9417637271</v>
      </c>
      <c r="R469" s="35" t="str">
        <f t="shared" si="4"/>
        <v>Alto</v>
      </c>
      <c r="S469" s="35" t="str">
        <f>IF(O469="","",IF(O469&gt;AVERAGE('Base de datos limpia'!$O$2:$O$8001),"Alto","Normal"))
</f>
        <v>Alto</v>
      </c>
      <c r="T469" s="35" t="str">
        <f t="shared" si="5"/>
        <v>Gamer moderado</v>
      </c>
      <c r="U469" s="35"/>
    </row>
    <row r="470">
      <c r="A470" s="28">
        <v>469.0</v>
      </c>
      <c r="B470" s="28">
        <v>20.0</v>
      </c>
      <c r="C470" s="28" t="str">
        <f>TRIM(PROPER('Base de datos cruda'!C470))</f>
        <v>Female</v>
      </c>
      <c r="D470" s="28">
        <v>7.54</v>
      </c>
      <c r="E470" s="28">
        <v>1.86</v>
      </c>
      <c r="F470" s="28">
        <v>7.61</v>
      </c>
      <c r="G470" s="28">
        <v>70.07</v>
      </c>
      <c r="H470" s="28" t="str">
        <f>TRIM(PROPER('Base de datos cruda'!H470))</f>
        <v>Fps</v>
      </c>
      <c r="I470" s="28">
        <v>2.5</v>
      </c>
      <c r="J470" s="28">
        <v>12.4</v>
      </c>
      <c r="K470" s="28">
        <v>238.76</v>
      </c>
      <c r="L470" s="28">
        <f>IF('Base de datos cruda'!L470&lt;0,,'Base de datos cruda'!L470)</f>
        <v>18.71</v>
      </c>
      <c r="M470" s="28" t="str">
        <f>IF(TRIM(PROPER('Base de datos cruda'!M470))="High","Alto",IF(TRIM(PROPER('Base de datos cruda'!M470))="Medium","Medio","Bajo"))</f>
        <v>Bajo</v>
      </c>
      <c r="N470" s="29">
        <v>21.85</v>
      </c>
      <c r="O470" s="32">
        <f t="shared" si="1"/>
        <v>21.85</v>
      </c>
      <c r="P470" s="33">
        <f t="shared" si="2"/>
        <v>19.94</v>
      </c>
      <c r="Q470" s="34">
        <f t="shared" si="3"/>
        <v>0.2466843501</v>
      </c>
      <c r="R470" s="35" t="str">
        <f t="shared" si="4"/>
        <v>Bajo</v>
      </c>
      <c r="S470" s="35" t="str">
        <f>IF(O470="","",IF(O470&gt;AVERAGE('Base de datos limpia'!$O$2:$O$8001),"Alto","Normal"))
</f>
        <v>Normal</v>
      </c>
      <c r="T470" s="35" t="str">
        <f t="shared" si="5"/>
        <v>Gamer casual</v>
      </c>
      <c r="U470" s="35"/>
    </row>
    <row r="471">
      <c r="A471" s="28">
        <v>470.0</v>
      </c>
      <c r="B471" s="28">
        <v>22.0</v>
      </c>
      <c r="C471" s="28" t="str">
        <f>TRIM(PROPER('Base de datos cruda'!C471))</f>
        <v>Male</v>
      </c>
      <c r="D471" s="28">
        <v>3.19</v>
      </c>
      <c r="E471" s="28">
        <v>9.94</v>
      </c>
      <c r="F471" s="28">
        <v>7.1</v>
      </c>
      <c r="G471" s="28">
        <v>67.4</v>
      </c>
      <c r="H471" s="28" t="str">
        <f>TRIM(PROPER('Base de datos cruda'!H471))</f>
        <v>Fps</v>
      </c>
      <c r="I471" s="28">
        <v>3.77</v>
      </c>
      <c r="J471" s="28">
        <v>6.93</v>
      </c>
      <c r="K471" s="28">
        <v>269.24</v>
      </c>
      <c r="L471" s="28">
        <f>IF('Base de datos cruda'!L471&lt;0,,'Base de datos cruda'!L471)</f>
        <v>8.49</v>
      </c>
      <c r="M471" s="28" t="str">
        <f>IF(TRIM(PROPER('Base de datos cruda'!M471))="High","Alto",IF(TRIM(PROPER('Base de datos cruda'!M471))="Medium","Medio","Bajo"))</f>
        <v>Medio</v>
      </c>
      <c r="N471" s="29">
        <v>100.0</v>
      </c>
      <c r="O471" s="32">
        <f t="shared" si="1"/>
        <v>100</v>
      </c>
      <c r="P471" s="33">
        <f t="shared" si="2"/>
        <v>10.12</v>
      </c>
      <c r="Q471" s="34">
        <f t="shared" si="3"/>
        <v>3.115987461</v>
      </c>
      <c r="R471" s="35" t="str">
        <f t="shared" si="4"/>
        <v>Alto</v>
      </c>
      <c r="S471" s="35" t="str">
        <f>IF(O471="","",IF(O471&gt;AVERAGE('Base de datos limpia'!$O$2:$O$8001),"Alto","Normal"))
</f>
        <v>Alto</v>
      </c>
      <c r="T471" s="35" t="str">
        <f t="shared" si="5"/>
        <v>Gamer intensivo</v>
      </c>
      <c r="U471" s="35"/>
    </row>
    <row r="472">
      <c r="A472" s="28">
        <v>471.0</v>
      </c>
      <c r="B472" s="28">
        <v>24.0</v>
      </c>
      <c r="C472" s="28" t="str">
        <f>TRIM(PROPER('Base de datos cruda'!C472))</f>
        <v>Male</v>
      </c>
      <c r="D472" s="28">
        <v>1.65</v>
      </c>
      <c r="E472" s="28">
        <v>7.77</v>
      </c>
      <c r="F472" s="28">
        <v>6.08</v>
      </c>
      <c r="G472" s="28">
        <v>69.29</v>
      </c>
      <c r="H472" s="28" t="str">
        <f>TRIM(PROPER('Base de datos cruda'!H472))</f>
        <v>Casual</v>
      </c>
      <c r="I472" s="28">
        <v>3.98</v>
      </c>
      <c r="J472" s="28">
        <v>2.66</v>
      </c>
      <c r="K472" s="28">
        <v>294.38</v>
      </c>
      <c r="L472" s="28">
        <f>IF('Base de datos cruda'!L472&lt;0,,'Base de datos cruda'!L472)</f>
        <v>3.1</v>
      </c>
      <c r="M472" s="28" t="str">
        <f>IF(TRIM(PROPER('Base de datos cruda'!M472))="High","Alto",IF(TRIM(PROPER('Base de datos cruda'!M472))="Medium","Medio","Bajo"))</f>
        <v>Medio</v>
      </c>
      <c r="N472" s="29">
        <v>87.37</v>
      </c>
      <c r="O472" s="32">
        <f t="shared" si="1"/>
        <v>87.37</v>
      </c>
      <c r="P472" s="33">
        <f t="shared" si="2"/>
        <v>4.31</v>
      </c>
      <c r="Q472" s="34">
        <f t="shared" si="3"/>
        <v>4.709090909</v>
      </c>
      <c r="R472" s="35" t="str">
        <f t="shared" si="4"/>
        <v>Alto</v>
      </c>
      <c r="S472" s="35" t="str">
        <f>IF(O472="","",IF(O472&gt;AVERAGE('Base de datos limpia'!$O$2:$O$8001),"Alto","Normal"))
</f>
        <v>Alto</v>
      </c>
      <c r="T472" s="35" t="str">
        <f t="shared" si="5"/>
        <v>Gamer intensivo</v>
      </c>
      <c r="U472" s="35"/>
    </row>
    <row r="473">
      <c r="A473" s="28">
        <v>472.0</v>
      </c>
      <c r="B473" s="28">
        <v>22.0</v>
      </c>
      <c r="C473" s="28" t="str">
        <f>TRIM(PROPER('Base de datos cruda'!C473))</f>
        <v>Male</v>
      </c>
      <c r="D473" s="28">
        <v>4.41</v>
      </c>
      <c r="E473" s="28">
        <v>4.94</v>
      </c>
      <c r="F473" s="28">
        <v>7.96</v>
      </c>
      <c r="G473" s="28">
        <v>62.39</v>
      </c>
      <c r="H473" s="28" t="str">
        <f>TRIM(PROPER('Base de datos cruda'!H473))</f>
        <v>Casual</v>
      </c>
      <c r="I473" s="28">
        <v>4.73</v>
      </c>
      <c r="J473" s="28">
        <v>7.32</v>
      </c>
      <c r="K473" s="28">
        <v>287.06</v>
      </c>
      <c r="L473" s="28">
        <f>IF('Base de datos cruda'!L473&lt;0,,'Base de datos cruda'!L473)</f>
        <v>9.23</v>
      </c>
      <c r="M473" s="28" t="str">
        <f>IF(TRIM(PROPER('Base de datos cruda'!M473))="High","Alto",IF(TRIM(PROPER('Base de datos cruda'!M473))="Medium","Medio","Bajo"))</f>
        <v>Medio</v>
      </c>
      <c r="N473" s="29">
        <v>68.84</v>
      </c>
      <c r="O473" s="32">
        <f t="shared" si="1"/>
        <v>68.84</v>
      </c>
      <c r="P473" s="33">
        <f t="shared" si="2"/>
        <v>11.73</v>
      </c>
      <c r="Q473" s="34">
        <f t="shared" si="3"/>
        <v>1.120181406</v>
      </c>
      <c r="R473" s="35" t="str">
        <f t="shared" si="4"/>
        <v>Medio</v>
      </c>
      <c r="S473" s="35" t="str">
        <f>IF(O473="","",IF(O473&gt;AVERAGE('Base de datos limpia'!$O$2:$O$8001),"Alto","Normal"))
</f>
        <v>Alto</v>
      </c>
      <c r="T473" s="35" t="str">
        <f t="shared" si="5"/>
        <v>Gamer moderado</v>
      </c>
      <c r="U473" s="35"/>
    </row>
    <row r="474">
      <c r="A474" s="28">
        <v>473.0</v>
      </c>
      <c r="B474" s="28">
        <v>20.0</v>
      </c>
      <c r="C474" s="28" t="str">
        <f>TRIM(PROPER('Base de datos cruda'!C474))</f>
        <v>Female</v>
      </c>
      <c r="D474" s="28">
        <v>0.89</v>
      </c>
      <c r="E474" s="28">
        <v>6.56</v>
      </c>
      <c r="F474" s="28">
        <v>8.74</v>
      </c>
      <c r="G474" s="28">
        <v>99.68</v>
      </c>
      <c r="H474" s="28" t="str">
        <f>TRIM(PROPER('Base de datos cruda'!H474))</f>
        <v>Fps</v>
      </c>
      <c r="I474" s="28">
        <v>3.57</v>
      </c>
      <c r="J474" s="28">
        <v>6.46</v>
      </c>
      <c r="K474" s="28">
        <v>278.98</v>
      </c>
      <c r="L474" s="28">
        <f>IF('Base de datos cruda'!L474&lt;0,,'Base de datos cruda'!L474)</f>
        <v>6.31</v>
      </c>
      <c r="M474" s="28" t="str">
        <f>IF(TRIM(PROPER('Base de datos cruda'!M474))="High","Alto",IF(TRIM(PROPER('Base de datos cruda'!M474))="Medium","Medio","Bajo"))</f>
        <v>Medio</v>
      </c>
      <c r="N474" s="29">
        <v>97.48</v>
      </c>
      <c r="O474" s="32">
        <f t="shared" si="1"/>
        <v>97.48</v>
      </c>
      <c r="P474" s="33">
        <f t="shared" si="2"/>
        <v>7.35</v>
      </c>
      <c r="Q474" s="34">
        <f t="shared" si="3"/>
        <v>7.370786517</v>
      </c>
      <c r="R474" s="35" t="str">
        <f t="shared" si="4"/>
        <v>Alto</v>
      </c>
      <c r="S474" s="35" t="str">
        <f>IF(O474="","",IF(O474&gt;AVERAGE('Base de datos limpia'!$O$2:$O$8001),"Alto","Normal"))
</f>
        <v>Alto</v>
      </c>
      <c r="T474" s="35" t="str">
        <f t="shared" si="5"/>
        <v>Gamer intensivo</v>
      </c>
      <c r="U474" s="35"/>
    </row>
    <row r="475">
      <c r="A475" s="28">
        <v>474.0</v>
      </c>
      <c r="B475" s="28">
        <v>22.0</v>
      </c>
      <c r="C475" s="28" t="str">
        <f>TRIM(PROPER('Base de datos cruda'!C475))</f>
        <v>Female</v>
      </c>
      <c r="D475" s="28">
        <v>2.31</v>
      </c>
      <c r="E475" s="28">
        <v>1.79</v>
      </c>
      <c r="F475" s="28">
        <v>4.05</v>
      </c>
      <c r="G475" s="28">
        <v>94.79</v>
      </c>
      <c r="H475" s="28" t="str">
        <f>TRIM(PROPER('Base de datos cruda'!H475))</f>
        <v>Fps</v>
      </c>
      <c r="I475" s="28">
        <v>4.46</v>
      </c>
      <c r="J475" s="28">
        <v>8.05</v>
      </c>
      <c r="K475" s="28">
        <v>285.55</v>
      </c>
      <c r="L475" s="28">
        <f>IF('Base de datos cruda'!L475&lt;0,,'Base de datos cruda'!L475)</f>
        <v>6.47</v>
      </c>
      <c r="M475" s="28" t="str">
        <f>IF(TRIM(PROPER('Base de datos cruda'!M475))="High","Alto",IF(TRIM(PROPER('Base de datos cruda'!M475))="Medium","Medio","Bajo"))</f>
        <v>Medio</v>
      </c>
      <c r="N475" s="29">
        <v>42.09</v>
      </c>
      <c r="O475" s="32">
        <f t="shared" si="1"/>
        <v>42.09</v>
      </c>
      <c r="P475" s="33">
        <f t="shared" si="2"/>
        <v>10.36</v>
      </c>
      <c r="Q475" s="34">
        <f t="shared" si="3"/>
        <v>0.7748917749</v>
      </c>
      <c r="R475" s="35" t="str">
        <f t="shared" si="4"/>
        <v>Bajo</v>
      </c>
      <c r="S475" s="35" t="str">
        <f>IF(O475="","",IF(O475&gt;AVERAGE('Base de datos limpia'!$O$2:$O$8001),"Alto","Normal"))
</f>
        <v>Normal</v>
      </c>
      <c r="T475" s="35" t="str">
        <f t="shared" si="5"/>
        <v>Gamer casual</v>
      </c>
      <c r="U475" s="35"/>
    </row>
    <row r="476">
      <c r="A476" s="28">
        <v>475.0</v>
      </c>
      <c r="B476" s="28">
        <v>20.0</v>
      </c>
      <c r="C476" s="28" t="str">
        <f>TRIM(PROPER('Base de datos cruda'!C476))</f>
        <v>Male</v>
      </c>
      <c r="D476" s="28">
        <v>1.66</v>
      </c>
      <c r="E476" s="28">
        <v>5.46</v>
      </c>
      <c r="F476" s="28">
        <v>6.94</v>
      </c>
      <c r="G476" s="28">
        <v>80.84</v>
      </c>
      <c r="H476" s="28" t="str">
        <f>TRIM(PROPER('Base de datos cruda'!H476))</f>
        <v>Fps</v>
      </c>
      <c r="I476" s="28">
        <v>0.48</v>
      </c>
      <c r="J476" s="28">
        <v>2.93</v>
      </c>
      <c r="K476" s="28">
        <v>288.25</v>
      </c>
      <c r="L476" s="28">
        <f>IF('Base de datos cruda'!L476&lt;0,,'Base de datos cruda'!L476)</f>
        <v>2.87</v>
      </c>
      <c r="M476" s="28" t="str">
        <f>IF(TRIM(PROPER('Base de datos cruda'!M476))="High","Alto",IF(TRIM(PROPER('Base de datos cruda'!M476))="Medium","Medio","Bajo"))</f>
        <v>Medio</v>
      </c>
      <c r="N476" s="29">
        <v>84.12</v>
      </c>
      <c r="O476" s="32">
        <f t="shared" si="1"/>
        <v>84.12</v>
      </c>
      <c r="P476" s="33">
        <f t="shared" si="2"/>
        <v>4.59</v>
      </c>
      <c r="Q476" s="34">
        <f t="shared" si="3"/>
        <v>3.289156627</v>
      </c>
      <c r="R476" s="35" t="str">
        <f t="shared" si="4"/>
        <v>Alto</v>
      </c>
      <c r="S476" s="35" t="str">
        <f>IF(O476="","",IF(O476&gt;AVERAGE('Base de datos limpia'!$O$2:$O$8001),"Alto","Normal"))
</f>
        <v>Alto</v>
      </c>
      <c r="T476" s="35" t="str">
        <f t="shared" si="5"/>
        <v>Gamer moderado</v>
      </c>
      <c r="U476" s="35"/>
    </row>
    <row r="477">
      <c r="A477" s="28">
        <v>476.0</v>
      </c>
      <c r="B477" s="28">
        <v>18.0</v>
      </c>
      <c r="C477" s="28" t="str">
        <f>TRIM(PROPER('Base de datos cruda'!C477))</f>
        <v>Female</v>
      </c>
      <c r="D477" s="28">
        <v>3.17</v>
      </c>
      <c r="E477" s="28">
        <v>9.38</v>
      </c>
      <c r="F477" s="28">
        <v>8.33</v>
      </c>
      <c r="G477" s="28">
        <v>88.6</v>
      </c>
      <c r="H477" s="28" t="str">
        <f>TRIM(PROPER('Base de datos cruda'!H477))</f>
        <v>Fps</v>
      </c>
      <c r="I477" s="28">
        <v>0.63</v>
      </c>
      <c r="J477" s="28">
        <v>4.79</v>
      </c>
      <c r="K477" s="28">
        <v>282.67</v>
      </c>
      <c r="L477" s="28">
        <f>IF('Base de datos cruda'!L477&lt;0,,'Base de datos cruda'!L477)</f>
        <v>7.97</v>
      </c>
      <c r="M477" s="28" t="str">
        <f>IF(TRIM(PROPER('Base de datos cruda'!M477))="High","Alto",IF(TRIM(PROPER('Base de datos cruda'!M477))="Medium","Medio","Bajo"))</f>
        <v>Medio</v>
      </c>
      <c r="N477" s="29">
        <v>100.0</v>
      </c>
      <c r="O477" s="32">
        <f t="shared" si="1"/>
        <v>100</v>
      </c>
      <c r="P477" s="33">
        <f t="shared" si="2"/>
        <v>7.96</v>
      </c>
      <c r="Q477" s="34">
        <f t="shared" si="3"/>
        <v>2.958990536</v>
      </c>
      <c r="R477" s="35" t="str">
        <f t="shared" si="4"/>
        <v>Alto</v>
      </c>
      <c r="S477" s="35" t="str">
        <f>IF(O477="","",IF(O477&gt;AVERAGE('Base de datos limpia'!$O$2:$O$8001),"Alto","Normal"))
</f>
        <v>Alto</v>
      </c>
      <c r="T477" s="35" t="str">
        <f t="shared" si="5"/>
        <v>Gamer intensivo</v>
      </c>
      <c r="U477" s="35"/>
    </row>
    <row r="478">
      <c r="A478" s="28">
        <v>477.0</v>
      </c>
      <c r="B478" s="28">
        <v>22.0</v>
      </c>
      <c r="C478" s="28" t="str">
        <f>TRIM(PROPER('Base de datos cruda'!C478))</f>
        <v>Female</v>
      </c>
      <c r="D478" s="28">
        <v>0.89</v>
      </c>
      <c r="E478" s="28">
        <v>9.07</v>
      </c>
      <c r="F478" s="28">
        <v>7.27</v>
      </c>
      <c r="G478" s="28">
        <v>82.26</v>
      </c>
      <c r="H478" s="28" t="str">
        <f>TRIM(PROPER('Base de datos cruda'!H478))</f>
        <v>Fps</v>
      </c>
      <c r="I478" s="28">
        <v>0.79</v>
      </c>
      <c r="J478" s="28">
        <v>1.91</v>
      </c>
      <c r="K478" s="28">
        <v>315.37</v>
      </c>
      <c r="L478" s="28">
        <f>IF('Base de datos cruda'!L478&lt;0,,'Base de datos cruda'!L478)</f>
        <v>0.33</v>
      </c>
      <c r="M478" s="28" t="str">
        <f>IF(TRIM(PROPER('Base de datos cruda'!M478))="High","Alto",IF(TRIM(PROPER('Base de datos cruda'!M478))="Medium","Medio","Bajo"))</f>
        <v>Medio</v>
      </c>
      <c r="N478" s="29">
        <v>98.59</v>
      </c>
      <c r="O478" s="32">
        <f t="shared" si="1"/>
        <v>98.59</v>
      </c>
      <c r="P478" s="33">
        <f t="shared" si="2"/>
        <v>2.8</v>
      </c>
      <c r="Q478" s="34">
        <f t="shared" si="3"/>
        <v>10.19101124</v>
      </c>
      <c r="R478" s="35" t="str">
        <f t="shared" si="4"/>
        <v>Alto</v>
      </c>
      <c r="S478" s="35" t="str">
        <f>IF(O478="","",IF(O478&gt;AVERAGE('Base de datos limpia'!$O$2:$O$8001),"Alto","Normal"))
</f>
        <v>Alto</v>
      </c>
      <c r="T478" s="35" t="str">
        <f t="shared" si="5"/>
        <v>Gamer intensivo</v>
      </c>
      <c r="U478" s="35"/>
    </row>
    <row r="479">
      <c r="A479" s="28">
        <v>478.0</v>
      </c>
      <c r="B479" s="28">
        <v>17.0</v>
      </c>
      <c r="C479" s="28" t="str">
        <f>TRIM(PROPER('Base de datos cruda'!C479))</f>
        <v>Male</v>
      </c>
      <c r="D479" s="28">
        <v>0.25</v>
      </c>
      <c r="E479" s="28">
        <v>4.04</v>
      </c>
      <c r="F479" s="28">
        <v>8.0</v>
      </c>
      <c r="G479" s="28">
        <v>92.46</v>
      </c>
      <c r="H479" s="28" t="str">
        <f>TRIM(PROPER('Base de datos cruda'!H479))</f>
        <v>Rpg</v>
      </c>
      <c r="I479" s="28">
        <v>0.72</v>
      </c>
      <c r="J479" s="28">
        <v>5.59</v>
      </c>
      <c r="K479" s="28">
        <v>328.07</v>
      </c>
      <c r="L479" s="28">
        <f>IF('Base de datos cruda'!L479&lt;0,,'Base de datos cruda'!L479)</f>
        <v>3.34</v>
      </c>
      <c r="M479" s="28" t="str">
        <f>IF(TRIM(PROPER('Base de datos cruda'!M479))="High","Alto",IF(TRIM(PROPER('Base de datos cruda'!M479))="Medium","Medio","Bajo"))</f>
        <v>Medio</v>
      </c>
      <c r="N479" s="29">
        <v>78.09</v>
      </c>
      <c r="O479" s="32">
        <f t="shared" si="1"/>
        <v>78.09</v>
      </c>
      <c r="P479" s="33">
        <f t="shared" si="2"/>
        <v>5.84</v>
      </c>
      <c r="Q479" s="34">
        <f t="shared" si="3"/>
        <v>16.16</v>
      </c>
      <c r="R479" s="35" t="str">
        <f t="shared" si="4"/>
        <v>Alto</v>
      </c>
      <c r="S479" s="35" t="str">
        <f>IF(O479="","",IF(O479&gt;AVERAGE('Base de datos limpia'!$O$2:$O$8001),"Alto","Normal"))
</f>
        <v>Alto</v>
      </c>
      <c r="T479" s="35" t="str">
        <f t="shared" si="5"/>
        <v>Gamer moderado</v>
      </c>
      <c r="U479" s="35"/>
    </row>
    <row r="480">
      <c r="A480" s="28">
        <v>479.0</v>
      </c>
      <c r="B480" s="28">
        <v>24.0</v>
      </c>
      <c r="C480" s="28" t="str">
        <f>TRIM(PROPER('Base de datos cruda'!C480))</f>
        <v>Male</v>
      </c>
      <c r="D480" s="28">
        <v>5.25</v>
      </c>
      <c r="E480" s="28">
        <v>5.78</v>
      </c>
      <c r="F480" s="28">
        <v>8.48</v>
      </c>
      <c r="G480" s="28">
        <v>93.79</v>
      </c>
      <c r="H480" s="28" t="str">
        <f>TRIM(PROPER('Base de datos cruda'!H480))</f>
        <v>Casual</v>
      </c>
      <c r="I480" s="28">
        <v>0.44</v>
      </c>
      <c r="J480" s="28">
        <v>6.6</v>
      </c>
      <c r="K480" s="28">
        <v>252.9</v>
      </c>
      <c r="L480" s="28">
        <f>IF('Base de datos cruda'!L480&lt;0,,'Base de datos cruda'!L480)</f>
        <v>10.12</v>
      </c>
      <c r="M480" s="28" t="str">
        <f>IF(TRIM(PROPER('Base de datos cruda'!M480))="High","Alto",IF(TRIM(PROPER('Base de datos cruda'!M480))="Medium","Medio","Bajo"))</f>
        <v>Bajo</v>
      </c>
      <c r="N480" s="29">
        <v>63.6331031125571</v>
      </c>
      <c r="O480" s="32">
        <f t="shared" si="1"/>
        <v>63.63310311</v>
      </c>
      <c r="P480" s="33">
        <f t="shared" si="2"/>
        <v>11.85</v>
      </c>
      <c r="Q480" s="34">
        <f t="shared" si="3"/>
        <v>1.100952381</v>
      </c>
      <c r="R480" s="35" t="str">
        <f t="shared" si="4"/>
        <v>Medio</v>
      </c>
      <c r="S480" s="35" t="str">
        <f>IF(O480="","",IF(O480&gt;AVERAGE('Base de datos limpia'!$O$2:$O$8001),"Alto","Normal"))
</f>
        <v>Normal</v>
      </c>
      <c r="T480" s="35" t="str">
        <f t="shared" si="5"/>
        <v>Gamer moderado</v>
      </c>
      <c r="U480" s="35"/>
    </row>
    <row r="481">
      <c r="A481" s="28">
        <v>480.0</v>
      </c>
      <c r="B481" s="28">
        <v>16.0</v>
      </c>
      <c r="C481" s="28" t="str">
        <f>TRIM(PROPER('Base de datos cruda'!C481))</f>
        <v>Female</v>
      </c>
      <c r="D481" s="28">
        <v>4.88</v>
      </c>
      <c r="E481" s="28">
        <v>7.28</v>
      </c>
      <c r="F481" s="28">
        <v>7.75</v>
      </c>
      <c r="G481" s="28">
        <v>69.31</v>
      </c>
      <c r="H481" s="28" t="str">
        <f>TRIM(PROPER('Base de datos cruda'!H481))</f>
        <v>Fps</v>
      </c>
      <c r="I481" s="28">
        <v>0.61</v>
      </c>
      <c r="J481" s="28">
        <v>6.42</v>
      </c>
      <c r="K481" s="28">
        <v>252.21</v>
      </c>
      <c r="L481" s="28">
        <f>IF('Base de datos cruda'!L481&lt;0,,'Base de datos cruda'!L481)</f>
        <v>9.19</v>
      </c>
      <c r="M481" s="28" t="str">
        <f>IF(TRIM(PROPER('Base de datos cruda'!M481))="High","Alto",IF(TRIM(PROPER('Base de datos cruda'!M481))="Medium","Medio","Bajo"))</f>
        <v>Medio</v>
      </c>
      <c r="N481" s="29">
        <v>67.16</v>
      </c>
      <c r="O481" s="32">
        <f t="shared" si="1"/>
        <v>67.16</v>
      </c>
      <c r="P481" s="33">
        <f t="shared" si="2"/>
        <v>11.3</v>
      </c>
      <c r="Q481" s="34">
        <f t="shared" si="3"/>
        <v>1.491803279</v>
      </c>
      <c r="R481" s="35" t="str">
        <f t="shared" si="4"/>
        <v>Medio</v>
      </c>
      <c r="S481" s="35" t="str">
        <f>IF(O481="","",IF(O481&gt;AVERAGE('Base de datos limpia'!$O$2:$O$8001),"Alto","Normal"))
</f>
        <v>Alto</v>
      </c>
      <c r="T481" s="35" t="str">
        <f t="shared" si="5"/>
        <v>Gamer intensivo</v>
      </c>
      <c r="U481" s="35"/>
    </row>
    <row r="482">
      <c r="A482" s="28">
        <v>481.0</v>
      </c>
      <c r="B482" s="28">
        <v>21.0</v>
      </c>
      <c r="C482" s="28" t="str">
        <f>TRIM(PROPER('Base de datos cruda'!C482))</f>
        <v>Female</v>
      </c>
      <c r="D482" s="28">
        <v>5.67</v>
      </c>
      <c r="E482" s="28">
        <v>4.06</v>
      </c>
      <c r="F482" s="28">
        <v>7.59</v>
      </c>
      <c r="G482" s="28">
        <v>78.39</v>
      </c>
      <c r="H482" s="28" t="str">
        <f>TRIM(PROPER('Base de datos cruda'!H482))</f>
        <v>Casual</v>
      </c>
      <c r="I482" s="28">
        <v>4.98</v>
      </c>
      <c r="J482" s="28">
        <v>7.81</v>
      </c>
      <c r="K482" s="28">
        <v>237.45</v>
      </c>
      <c r="L482" s="28">
        <f>IF('Base de datos cruda'!L482&lt;0,,'Base de datos cruda'!L482)</f>
        <v>11.91</v>
      </c>
      <c r="M482" s="28" t="str">
        <f>IF(TRIM(PROPER('Base de datos cruda'!M482))="High","Alto",IF(TRIM(PROPER('Base de datos cruda'!M482))="Medium","Medio","Bajo"))</f>
        <v>Bajo</v>
      </c>
      <c r="N482" s="29">
        <v>47.94</v>
      </c>
      <c r="O482" s="32">
        <f t="shared" si="1"/>
        <v>47.94</v>
      </c>
      <c r="P482" s="33">
        <f t="shared" si="2"/>
        <v>13.48</v>
      </c>
      <c r="Q482" s="34">
        <f t="shared" si="3"/>
        <v>0.7160493827</v>
      </c>
      <c r="R482" s="35" t="str">
        <f t="shared" si="4"/>
        <v>Bajo</v>
      </c>
      <c r="S482" s="35" t="str">
        <f>IF(O482="","",IF(O482&gt;AVERAGE('Base de datos limpia'!$O$2:$O$8001),"Alto","Normal"))
</f>
        <v>Normal</v>
      </c>
      <c r="T482" s="35" t="str">
        <f t="shared" si="5"/>
        <v>Gamer moderado</v>
      </c>
      <c r="U482" s="35"/>
    </row>
    <row r="483">
      <c r="A483" s="28">
        <v>482.0</v>
      </c>
      <c r="B483" s="28">
        <v>22.0</v>
      </c>
      <c r="C483" s="28" t="str">
        <f>TRIM(PROPER('Base de datos cruda'!C483))</f>
        <v>Female</v>
      </c>
      <c r="D483" s="28">
        <v>5.28</v>
      </c>
      <c r="E483" s="28">
        <v>1.58</v>
      </c>
      <c r="F483" s="28">
        <v>8.82</v>
      </c>
      <c r="G483" s="28">
        <v>85.39</v>
      </c>
      <c r="H483" s="28" t="str">
        <f>TRIM(PROPER('Base de datos cruda'!H483))</f>
        <v>Rpg</v>
      </c>
      <c r="I483" s="28">
        <v>1.36</v>
      </c>
      <c r="J483" s="28">
        <v>10.87</v>
      </c>
      <c r="K483" s="28">
        <v>257.12</v>
      </c>
      <c r="L483" s="28">
        <f>IF('Base de datos cruda'!L483&lt;0,,'Base de datos cruda'!L483)</f>
        <v>14.86</v>
      </c>
      <c r="M483" s="28" t="str">
        <f>IF(TRIM(PROPER('Base de datos cruda'!M483))="High","Alto",IF(TRIM(PROPER('Base de datos cruda'!M483))="Medium","Medio","Bajo"))</f>
        <v>Bajo</v>
      </c>
      <c r="N483" s="29">
        <v>53.56</v>
      </c>
      <c r="O483" s="32">
        <f t="shared" si="1"/>
        <v>53.56</v>
      </c>
      <c r="P483" s="33">
        <f t="shared" si="2"/>
        <v>16.15</v>
      </c>
      <c r="Q483" s="34">
        <f t="shared" si="3"/>
        <v>0.2992424242</v>
      </c>
      <c r="R483" s="35" t="str">
        <f t="shared" si="4"/>
        <v>Medio</v>
      </c>
      <c r="S483" s="35" t="str">
        <f>IF(O483="","",IF(O483&gt;AVERAGE('Base de datos limpia'!$O$2:$O$8001),"Alto","Normal"))
</f>
        <v>Normal</v>
      </c>
      <c r="T483" s="35" t="str">
        <f t="shared" si="5"/>
        <v>Gamer casual</v>
      </c>
      <c r="U483" s="35"/>
    </row>
    <row r="484">
      <c r="A484" s="28">
        <v>483.0</v>
      </c>
      <c r="B484" s="28">
        <v>23.0</v>
      </c>
      <c r="C484" s="28" t="str">
        <f>TRIM(PROPER('Base de datos cruda'!C484))</f>
        <v>Male</v>
      </c>
      <c r="D484" s="28">
        <v>0.91</v>
      </c>
      <c r="E484" s="28">
        <v>5.55</v>
      </c>
      <c r="F484" s="28">
        <v>8.32</v>
      </c>
      <c r="G484" s="28">
        <v>99.14</v>
      </c>
      <c r="H484" s="28" t="str">
        <f>TRIM(PROPER('Base de datos cruda'!H484))</f>
        <v>Casual</v>
      </c>
      <c r="I484" s="28">
        <v>2.39</v>
      </c>
      <c r="J484" s="28">
        <v>5.35</v>
      </c>
      <c r="K484" s="28">
        <v>330.35</v>
      </c>
      <c r="L484" s="28">
        <f>IF('Base de datos cruda'!L484&lt;0,,'Base de datos cruda'!L484)</f>
        <v>4.39</v>
      </c>
      <c r="M484" s="28" t="str">
        <f>IF(TRIM(PROPER('Base de datos cruda'!M484))="High","Alto",IF(TRIM(PROPER('Base de datos cruda'!M484))="Medium","Medio","Bajo"))</f>
        <v>Medio</v>
      </c>
      <c r="N484" s="29">
        <v>98.15</v>
      </c>
      <c r="O484" s="32">
        <f t="shared" si="1"/>
        <v>98.15</v>
      </c>
      <c r="P484" s="33">
        <f t="shared" si="2"/>
        <v>6.26</v>
      </c>
      <c r="Q484" s="34">
        <f t="shared" si="3"/>
        <v>6.098901099</v>
      </c>
      <c r="R484" s="35" t="str">
        <f t="shared" si="4"/>
        <v>Alto</v>
      </c>
      <c r="S484" s="35" t="str">
        <f>IF(O484="","",IF(O484&gt;AVERAGE('Base de datos limpia'!$O$2:$O$8001),"Alto","Normal"))
</f>
        <v>Alto</v>
      </c>
      <c r="T484" s="35" t="str">
        <f t="shared" si="5"/>
        <v>Gamer moderado</v>
      </c>
      <c r="U484" s="35"/>
    </row>
    <row r="485">
      <c r="A485" s="28">
        <v>484.0</v>
      </c>
      <c r="B485" s="28">
        <v>24.0</v>
      </c>
      <c r="C485" s="28" t="str">
        <f>TRIM(PROPER('Base de datos cruda'!C485))</f>
        <v>Other</v>
      </c>
      <c r="D485" s="28">
        <v>2.33</v>
      </c>
      <c r="E485" s="28">
        <v>6.41</v>
      </c>
      <c r="F485" s="28">
        <v>8.08</v>
      </c>
      <c r="G485" s="28">
        <v>87.31</v>
      </c>
      <c r="H485" s="28" t="str">
        <f>TRIM(PROPER('Base de datos cruda'!H485))</f>
        <v>Casual</v>
      </c>
      <c r="I485" s="28">
        <v>4.11</v>
      </c>
      <c r="J485" s="28">
        <v>6.41</v>
      </c>
      <c r="K485" s="28">
        <v>286.16</v>
      </c>
      <c r="L485" s="28">
        <f>IF('Base de datos cruda'!L485&lt;0,,'Base de datos cruda'!L485)</f>
        <v>7.29</v>
      </c>
      <c r="M485" s="28" t="str">
        <f>IF(TRIM(PROPER('Base de datos cruda'!M485))="High","Alto",IF(TRIM(PROPER('Base de datos cruda'!M485))="Medium","Medio","Bajo"))</f>
        <v>Medio</v>
      </c>
      <c r="N485" s="29">
        <v>91.48</v>
      </c>
      <c r="O485" s="32">
        <f t="shared" si="1"/>
        <v>91.48</v>
      </c>
      <c r="P485" s="33">
        <f t="shared" si="2"/>
        <v>8.74</v>
      </c>
      <c r="Q485" s="34">
        <f t="shared" si="3"/>
        <v>2.751072961</v>
      </c>
      <c r="R485" s="35" t="str">
        <f t="shared" si="4"/>
        <v>Alto</v>
      </c>
      <c r="S485" s="35" t="str">
        <f>IF(O485="","",IF(O485&gt;AVERAGE('Base de datos limpia'!$O$2:$O$8001),"Alto","Normal"))
</f>
        <v>Alto</v>
      </c>
      <c r="T485" s="35" t="str">
        <f t="shared" si="5"/>
        <v>Gamer intensivo</v>
      </c>
      <c r="U485" s="35"/>
    </row>
    <row r="486">
      <c r="A486" s="28">
        <v>485.0</v>
      </c>
      <c r="B486" s="28">
        <v>17.0</v>
      </c>
      <c r="C486" s="28" t="str">
        <f>TRIM(PROPER('Base de datos cruda'!C486))</f>
        <v>Male</v>
      </c>
      <c r="D486" s="28">
        <v>1.04</v>
      </c>
      <c r="E486" s="28">
        <v>1.05</v>
      </c>
      <c r="F486" s="28">
        <v>4.43</v>
      </c>
      <c r="G486" s="28">
        <v>95.91</v>
      </c>
      <c r="H486" s="28" t="str">
        <f>TRIM(PROPER('Base de datos cruda'!H486))</f>
        <v>Casual</v>
      </c>
      <c r="I486" s="28">
        <v>0.59</v>
      </c>
      <c r="J486" s="28">
        <v>5.96</v>
      </c>
      <c r="K486" s="28">
        <v>306.8</v>
      </c>
      <c r="L486" s="28">
        <f>IF('Base de datos cruda'!L486&lt;0,,'Base de datos cruda'!L486)</f>
        <v>6.06</v>
      </c>
      <c r="M486" s="28" t="str">
        <f>IF(TRIM(PROPER('Base de datos cruda'!M486))="High","Alto",IF(TRIM(PROPER('Base de datos cruda'!M486))="Medium","Medio","Bajo"))</f>
        <v>Medio</v>
      </c>
      <c r="N486" s="29">
        <v>66.5</v>
      </c>
      <c r="O486" s="32">
        <f t="shared" si="1"/>
        <v>66.5</v>
      </c>
      <c r="P486" s="33">
        <f t="shared" si="2"/>
        <v>7</v>
      </c>
      <c r="Q486" s="34">
        <f t="shared" si="3"/>
        <v>1.009615385</v>
      </c>
      <c r="R486" s="35" t="str">
        <f t="shared" si="4"/>
        <v>Medio</v>
      </c>
      <c r="S486" s="35" t="str">
        <f>IF(O486="","",IF(O486&gt;AVERAGE('Base de datos limpia'!$O$2:$O$8001),"Alto","Normal"))
</f>
        <v>Alto</v>
      </c>
      <c r="T486" s="35" t="str">
        <f t="shared" si="5"/>
        <v>Gamer casual</v>
      </c>
      <c r="U486" s="35"/>
    </row>
    <row r="487">
      <c r="A487" s="28">
        <v>486.0</v>
      </c>
      <c r="B487" s="28">
        <v>17.0</v>
      </c>
      <c r="C487" s="28" t="str">
        <f>TRIM(PROPER('Base de datos cruda'!C487))</f>
        <v>Male</v>
      </c>
      <c r="D487" s="28">
        <v>6.74</v>
      </c>
      <c r="E487" s="28">
        <v>1.86</v>
      </c>
      <c r="F487" s="28">
        <v>5.2</v>
      </c>
      <c r="G487" s="28">
        <v>93.84</v>
      </c>
      <c r="H487" s="28" t="str">
        <f>TRIM(PROPER('Base de datos cruda'!H487))</f>
        <v>Rpg</v>
      </c>
      <c r="I487" s="28">
        <v>1.59</v>
      </c>
      <c r="J487" s="28">
        <v>11.21</v>
      </c>
      <c r="K487" s="28">
        <v>240.48</v>
      </c>
      <c r="L487" s="28">
        <f>IF('Base de datos cruda'!L487&lt;0,,'Base de datos cruda'!L487)</f>
        <v>16.96</v>
      </c>
      <c r="M487" s="28" t="str">
        <f>IF(TRIM(PROPER('Base de datos cruda'!M487))="High","Alto",IF(TRIM(PROPER('Base de datos cruda'!M487))="Medium","Medio","Bajo"))</f>
        <v>Bajo</v>
      </c>
      <c r="N487" s="29">
        <v>16.15</v>
      </c>
      <c r="O487" s="32">
        <f t="shared" si="1"/>
        <v>16.15</v>
      </c>
      <c r="P487" s="33">
        <f t="shared" si="2"/>
        <v>17.95</v>
      </c>
      <c r="Q487" s="34">
        <f t="shared" si="3"/>
        <v>0.2759643917</v>
      </c>
      <c r="R487" s="35" t="str">
        <f t="shared" si="4"/>
        <v>Bajo</v>
      </c>
      <c r="S487" s="35" t="str">
        <f>IF(O487="","",IF(O487&gt;AVERAGE('Base de datos limpia'!$O$2:$O$8001),"Alto","Normal"))
</f>
        <v>Normal</v>
      </c>
      <c r="T487" s="35" t="str">
        <f t="shared" si="5"/>
        <v>Gamer casual</v>
      </c>
      <c r="U487" s="35"/>
    </row>
    <row r="488">
      <c r="A488" s="28">
        <v>487.0</v>
      </c>
      <c r="B488" s="28">
        <v>20.0</v>
      </c>
      <c r="C488" s="28" t="str">
        <f>TRIM(PROPER('Base de datos cruda'!C488))</f>
        <v>Other</v>
      </c>
      <c r="D488" s="28">
        <v>5.98</v>
      </c>
      <c r="E488" s="28">
        <v>2.87</v>
      </c>
      <c r="F488" s="28">
        <v>6.78</v>
      </c>
      <c r="G488" s="28">
        <v>83.28</v>
      </c>
      <c r="H488" s="28" t="str">
        <f>TRIM(PROPER('Base de datos cruda'!H488))</f>
        <v>Casual</v>
      </c>
      <c r="I488" s="28">
        <v>0.8</v>
      </c>
      <c r="J488" s="28">
        <v>10.71</v>
      </c>
      <c r="K488" s="28">
        <v>244.01</v>
      </c>
      <c r="L488" s="28">
        <f>IF('Base de datos cruda'!L488&lt;0,,'Base de datos cruda'!L488)</f>
        <v>13.97</v>
      </c>
      <c r="M488" s="28" t="str">
        <f>IF(TRIM(PROPER('Base de datos cruda'!M488))="High","Alto",IF(TRIM(PROPER('Base de datos cruda'!M488))="Medium","Medio","Bajo"))</f>
        <v>Bajo</v>
      </c>
      <c r="N488" s="29">
        <v>39.74</v>
      </c>
      <c r="O488" s="32">
        <f t="shared" si="1"/>
        <v>39.74</v>
      </c>
      <c r="P488" s="33">
        <f t="shared" si="2"/>
        <v>16.69</v>
      </c>
      <c r="Q488" s="34">
        <f t="shared" si="3"/>
        <v>0.4799331104</v>
      </c>
      <c r="R488" s="35" t="str">
        <f t="shared" si="4"/>
        <v>Bajo</v>
      </c>
      <c r="S488" s="35" t="str">
        <f>IF(O488="","",IF(O488&gt;AVERAGE('Base de datos limpia'!$O$2:$O$8001),"Alto","Normal"))
</f>
        <v>Normal</v>
      </c>
      <c r="T488" s="35" t="str">
        <f t="shared" si="5"/>
        <v>Gamer casual</v>
      </c>
      <c r="U488" s="35"/>
    </row>
    <row r="489">
      <c r="A489" s="28">
        <v>488.0</v>
      </c>
      <c r="B489" s="28">
        <v>20.0</v>
      </c>
      <c r="C489" s="28" t="str">
        <f>TRIM(PROPER('Base de datos cruda'!C489))</f>
        <v>Male</v>
      </c>
      <c r="D489" s="28">
        <v>1.61</v>
      </c>
      <c r="E489" s="28">
        <v>4.13</v>
      </c>
      <c r="F489" s="28">
        <v>7.55</v>
      </c>
      <c r="G489" s="28">
        <v>95.75</v>
      </c>
      <c r="H489" s="28" t="str">
        <f>TRIM(PROPER('Base de datos cruda'!H489))</f>
        <v>Fps</v>
      </c>
      <c r="I489" s="28">
        <v>0.31</v>
      </c>
      <c r="J489" s="28">
        <v>2.98</v>
      </c>
      <c r="K489" s="28">
        <v>314.91</v>
      </c>
      <c r="L489" s="28">
        <f>IF('Base de datos cruda'!L489&lt;0,,'Base de datos cruda'!L489)</f>
        <v>5.02</v>
      </c>
      <c r="M489" s="28" t="str">
        <f>IF(TRIM(PROPER('Base de datos cruda'!M489))="High","Alto",IF(TRIM(PROPER('Base de datos cruda'!M489))="Medium","Medio","Bajo"))</f>
        <v>Medio</v>
      </c>
      <c r="N489" s="29">
        <v>94.8</v>
      </c>
      <c r="O489" s="32">
        <f t="shared" si="1"/>
        <v>94.8</v>
      </c>
      <c r="P489" s="33">
        <f t="shared" si="2"/>
        <v>4.59</v>
      </c>
      <c r="Q489" s="34">
        <f t="shared" si="3"/>
        <v>2.565217391</v>
      </c>
      <c r="R489" s="35" t="str">
        <f t="shared" si="4"/>
        <v>Alto</v>
      </c>
      <c r="S489" s="35" t="str">
        <f>IF(O489="","",IF(O489&gt;AVERAGE('Base de datos limpia'!$O$2:$O$8001),"Alto","Normal"))
</f>
        <v>Alto</v>
      </c>
      <c r="T489" s="35" t="str">
        <f t="shared" si="5"/>
        <v>Gamer moderado</v>
      </c>
      <c r="U489" s="35"/>
    </row>
    <row r="490">
      <c r="A490" s="28">
        <v>489.0</v>
      </c>
      <c r="B490" s="28">
        <v>21.0</v>
      </c>
      <c r="C490" s="28" t="str">
        <f>TRIM(PROPER('Base de datos cruda'!C490))</f>
        <v>Female</v>
      </c>
      <c r="D490" s="28">
        <v>2.73</v>
      </c>
      <c r="E490" s="28">
        <v>5.87</v>
      </c>
      <c r="F490" s="28">
        <v>5.52</v>
      </c>
      <c r="G490" s="28">
        <v>75.1</v>
      </c>
      <c r="H490" s="28" t="str">
        <f>TRIM(PROPER('Base de datos cruda'!H490))</f>
        <v>Fps</v>
      </c>
      <c r="I490" s="28">
        <v>4.8</v>
      </c>
      <c r="J490" s="28">
        <v>6.68</v>
      </c>
      <c r="K490" s="28">
        <v>299.33</v>
      </c>
      <c r="L490" s="28">
        <f>IF('Base de datos cruda'!L490&lt;0,,'Base de datos cruda'!L490)</f>
        <v>7.1</v>
      </c>
      <c r="M490" s="28" t="str">
        <f>IF(TRIM(PROPER('Base de datos cruda'!M490))="High","Alto",IF(TRIM(PROPER('Base de datos cruda'!M490))="Medium","Medio","Bajo"))</f>
        <v>Medio</v>
      </c>
      <c r="N490" s="29">
        <v>68.27</v>
      </c>
      <c r="O490" s="32">
        <f t="shared" si="1"/>
        <v>68.27</v>
      </c>
      <c r="P490" s="33">
        <f t="shared" si="2"/>
        <v>9.41</v>
      </c>
      <c r="Q490" s="34">
        <f t="shared" si="3"/>
        <v>2.15018315</v>
      </c>
      <c r="R490" s="35" t="str">
        <f t="shared" si="4"/>
        <v>Medio</v>
      </c>
      <c r="S490" s="35" t="str">
        <f>IF(O490="","",IF(O490&gt;AVERAGE('Base de datos limpia'!$O$2:$O$8001),"Alto","Normal"))
</f>
        <v>Alto</v>
      </c>
      <c r="T490" s="35" t="str">
        <f t="shared" si="5"/>
        <v>Gamer moderado</v>
      </c>
      <c r="U490" s="35"/>
    </row>
    <row r="491">
      <c r="A491" s="28">
        <v>490.0</v>
      </c>
      <c r="B491" s="28">
        <v>18.0</v>
      </c>
      <c r="C491" s="28" t="str">
        <f>TRIM(PROPER('Base de datos cruda'!C491))</f>
        <v>Male</v>
      </c>
      <c r="D491" s="28">
        <v>7.73</v>
      </c>
      <c r="E491" s="28">
        <v>3.64</v>
      </c>
      <c r="F491" s="28">
        <v>4.47</v>
      </c>
      <c r="G491" s="28">
        <v>75.17</v>
      </c>
      <c r="H491" s="28" t="str">
        <f>TRIM(PROPER('Base de datos cruda'!H491))</f>
        <v>Casual</v>
      </c>
      <c r="I491" s="28">
        <v>4.29</v>
      </c>
      <c r="J491" s="28">
        <v>12.5</v>
      </c>
      <c r="K491" s="28">
        <v>235.42</v>
      </c>
      <c r="L491" s="28">
        <f>IF('Base de datos cruda'!L491&lt;0,,'Base de datos cruda'!L491)</f>
        <v>18.72</v>
      </c>
      <c r="M491" s="28" t="str">
        <f>IF(TRIM(PROPER('Base de datos cruda'!M491))="High","Alto",IF(TRIM(PROPER('Base de datos cruda'!M491))="Medium","Medio","Bajo"))</f>
        <v>Bajo</v>
      </c>
      <c r="N491" s="29">
        <v>15.15</v>
      </c>
      <c r="O491" s="32">
        <f t="shared" si="1"/>
        <v>15.15</v>
      </c>
      <c r="P491" s="33">
        <f t="shared" si="2"/>
        <v>20.23</v>
      </c>
      <c r="Q491" s="34">
        <f t="shared" si="3"/>
        <v>0.4708926261</v>
      </c>
      <c r="R491" s="35" t="str">
        <f t="shared" si="4"/>
        <v>Bajo</v>
      </c>
      <c r="S491" s="35" t="str">
        <f>IF(O491="","",IF(O491&gt;AVERAGE('Base de datos limpia'!$O$2:$O$8001),"Alto","Normal"))
</f>
        <v>Normal</v>
      </c>
      <c r="T491" s="35" t="str">
        <f t="shared" si="5"/>
        <v>Gamer moderado</v>
      </c>
      <c r="U491" s="35"/>
    </row>
    <row r="492">
      <c r="A492" s="28">
        <v>491.0</v>
      </c>
      <c r="B492" s="28">
        <v>23.0</v>
      </c>
      <c r="C492" s="28" t="str">
        <f>TRIM(PROPER('Base de datos cruda'!C492))</f>
        <v>Female</v>
      </c>
      <c r="D492" s="28">
        <v>4.75</v>
      </c>
      <c r="E492" s="28">
        <v>3.49</v>
      </c>
      <c r="F492" s="28">
        <v>5.56</v>
      </c>
      <c r="G492" s="28">
        <v>91.24</v>
      </c>
      <c r="H492" s="28" t="str">
        <f>TRIM(PROPER('Base de datos cruda'!H492))</f>
        <v>Casual</v>
      </c>
      <c r="I492" s="28">
        <v>4.4</v>
      </c>
      <c r="J492" s="28">
        <v>8.58</v>
      </c>
      <c r="K492" s="28">
        <v>272.61</v>
      </c>
      <c r="L492" s="28">
        <f>IF('Base de datos cruda'!L492&lt;0,,'Base de datos cruda'!L492)</f>
        <v>13.5</v>
      </c>
      <c r="M492" s="28" t="str">
        <f>IF(TRIM(PROPER('Base de datos cruda'!M492))="High","Alto",IF(TRIM(PROPER('Base de datos cruda'!M492))="Medium","Medio","Bajo"))</f>
        <v>Medio</v>
      </c>
      <c r="N492" s="29">
        <v>53.93</v>
      </c>
      <c r="O492" s="32">
        <f t="shared" si="1"/>
        <v>53.93</v>
      </c>
      <c r="P492" s="33">
        <f t="shared" si="2"/>
        <v>13.33</v>
      </c>
      <c r="Q492" s="34">
        <f t="shared" si="3"/>
        <v>0.7347368421</v>
      </c>
      <c r="R492" s="35" t="str">
        <f t="shared" si="4"/>
        <v>Medio</v>
      </c>
      <c r="S492" s="35" t="str">
        <f>IF(O492="","",IF(O492&gt;AVERAGE('Base de datos limpia'!$O$2:$O$8001),"Alto","Normal"))
</f>
        <v>Normal</v>
      </c>
      <c r="T492" s="35" t="str">
        <f t="shared" si="5"/>
        <v>Gamer moderado</v>
      </c>
      <c r="U492" s="35"/>
    </row>
    <row r="493">
      <c r="A493" s="28">
        <v>492.0</v>
      </c>
      <c r="B493" s="28">
        <v>16.0</v>
      </c>
      <c r="C493" s="28" t="str">
        <f>TRIM(PROPER('Base de datos cruda'!C493))</f>
        <v>Female</v>
      </c>
      <c r="D493" s="28">
        <v>6.41</v>
      </c>
      <c r="E493" s="28">
        <v>8.82</v>
      </c>
      <c r="F493" s="28">
        <v>7.86</v>
      </c>
      <c r="G493" s="28">
        <v>65.38</v>
      </c>
      <c r="H493" s="28" t="str">
        <f>TRIM(PROPER('Base de datos cruda'!H493))</f>
        <v>Fps</v>
      </c>
      <c r="I493" s="28">
        <v>4.34</v>
      </c>
      <c r="J493" s="28">
        <v>7.47</v>
      </c>
      <c r="K493" s="28">
        <v>236.23</v>
      </c>
      <c r="L493" s="28">
        <f>IF('Base de datos cruda'!L493&lt;0,,'Base de datos cruda'!L493)</f>
        <v>14.39</v>
      </c>
      <c r="M493" s="28" t="str">
        <f>IF(TRIM(PROPER('Base de datos cruda'!M493))="High","Alto",IF(TRIM(PROPER('Base de datos cruda'!M493))="Medium","Medio","Bajo"))</f>
        <v>Bajo</v>
      </c>
      <c r="N493" s="29">
        <v>79.1544355176166</v>
      </c>
      <c r="O493" s="32">
        <f t="shared" si="1"/>
        <v>79.15443552</v>
      </c>
      <c r="P493" s="33">
        <f t="shared" si="2"/>
        <v>13.88</v>
      </c>
      <c r="Q493" s="34">
        <f t="shared" si="3"/>
        <v>1.375975039</v>
      </c>
      <c r="R493" s="35" t="str">
        <f t="shared" si="4"/>
        <v>Alto</v>
      </c>
      <c r="S493" s="35" t="str">
        <f>IF(O493="","",IF(O493&gt;AVERAGE('Base de datos limpia'!$O$2:$O$8001),"Alto","Normal"))
</f>
        <v>Alto</v>
      </c>
      <c r="T493" s="35" t="str">
        <f t="shared" si="5"/>
        <v>Gamer intensivo</v>
      </c>
      <c r="U493" s="35"/>
    </row>
    <row r="494">
      <c r="A494" s="28">
        <v>493.0</v>
      </c>
      <c r="B494" s="28">
        <v>21.0</v>
      </c>
      <c r="C494" s="28" t="str">
        <f>TRIM(PROPER('Base de datos cruda'!C494))</f>
        <v>Male</v>
      </c>
      <c r="D494" s="28">
        <v>2.12</v>
      </c>
      <c r="E494" s="28">
        <v>2.31</v>
      </c>
      <c r="F494" s="28">
        <v>8.39</v>
      </c>
      <c r="G494" s="28">
        <v>72.23</v>
      </c>
      <c r="H494" s="28" t="str">
        <f>TRIM(PROPER('Base de datos cruda'!H494))</f>
        <v>Casual</v>
      </c>
      <c r="I494" s="28">
        <v>0.77</v>
      </c>
      <c r="J494" s="28">
        <v>4.18</v>
      </c>
      <c r="K494" s="28">
        <v>283.08</v>
      </c>
      <c r="L494" s="28">
        <f>IF('Base de datos cruda'!L494&lt;0,,'Base de datos cruda'!L494)</f>
        <v>2.78</v>
      </c>
      <c r="M494" s="28" t="str">
        <f>IF(TRIM(PROPER('Base de datos cruda'!M494))="High","Alto",IF(TRIM(PROPER('Base de datos cruda'!M494))="Medium","Medio","Bajo"))</f>
        <v>Medio</v>
      </c>
      <c r="N494" s="29">
        <v>69.21</v>
      </c>
      <c r="O494" s="32">
        <f t="shared" si="1"/>
        <v>69.21</v>
      </c>
      <c r="P494" s="33">
        <f t="shared" si="2"/>
        <v>6.3</v>
      </c>
      <c r="Q494" s="34">
        <f t="shared" si="3"/>
        <v>1.089622642</v>
      </c>
      <c r="R494" s="35" t="str">
        <f t="shared" si="4"/>
        <v>Medio</v>
      </c>
      <c r="S494" s="35" t="str">
        <f>IF(O494="","",IF(O494&gt;AVERAGE('Base de datos limpia'!$O$2:$O$8001),"Alto","Normal"))
</f>
        <v>Alto</v>
      </c>
      <c r="T494" s="35" t="str">
        <f t="shared" si="5"/>
        <v>Gamer casual</v>
      </c>
      <c r="U494" s="35"/>
    </row>
    <row r="495">
      <c r="A495" s="28">
        <v>494.0</v>
      </c>
      <c r="B495" s="28">
        <v>19.0</v>
      </c>
      <c r="C495" s="28" t="str">
        <f>TRIM(PROPER('Base de datos cruda'!C495))</f>
        <v>Female</v>
      </c>
      <c r="D495" s="28">
        <v>1.68</v>
      </c>
      <c r="E495" s="28">
        <v>5.46</v>
      </c>
      <c r="F495" s="28">
        <v>8.56</v>
      </c>
      <c r="G495" s="28">
        <v>84.34</v>
      </c>
      <c r="H495" s="28" t="str">
        <f>TRIM(PROPER('Base de datos cruda'!H495))</f>
        <v>Fps</v>
      </c>
      <c r="I495" s="28">
        <v>3.92</v>
      </c>
      <c r="J495" s="28">
        <v>7.49</v>
      </c>
      <c r="K495" s="28">
        <v>293.07</v>
      </c>
      <c r="L495" s="28">
        <f>IF('Base de datos cruda'!L495&lt;0,,'Base de datos cruda'!L495)</f>
        <v>5.27</v>
      </c>
      <c r="M495" s="28" t="str">
        <f>IF(TRIM(PROPER('Base de datos cruda'!M495))="High","Alto",IF(TRIM(PROPER('Base de datos cruda'!M495))="Medium","Medio","Bajo"))</f>
        <v>Medio</v>
      </c>
      <c r="N495" s="29">
        <v>97.1</v>
      </c>
      <c r="O495" s="32">
        <f t="shared" si="1"/>
        <v>97.1</v>
      </c>
      <c r="P495" s="33">
        <f t="shared" si="2"/>
        <v>9.17</v>
      </c>
      <c r="Q495" s="34">
        <f t="shared" si="3"/>
        <v>3.25</v>
      </c>
      <c r="R495" s="35" t="str">
        <f t="shared" si="4"/>
        <v>Alto</v>
      </c>
      <c r="S495" s="35" t="str">
        <f>IF(O495="","",IF(O495&gt;AVERAGE('Base de datos limpia'!$O$2:$O$8001),"Alto","Normal"))
</f>
        <v>Alto</v>
      </c>
      <c r="T495" s="35" t="str">
        <f t="shared" si="5"/>
        <v>Gamer moderado</v>
      </c>
      <c r="U495" s="35"/>
    </row>
    <row r="496">
      <c r="A496" s="28">
        <v>495.0</v>
      </c>
      <c r="B496" s="28">
        <v>16.0</v>
      </c>
      <c r="C496" s="28" t="str">
        <f>TRIM(PROPER('Base de datos cruda'!C496))</f>
        <v>Male</v>
      </c>
      <c r="D496" s="28">
        <v>6.27</v>
      </c>
      <c r="E496" s="28">
        <v>9.58</v>
      </c>
      <c r="F496" s="28">
        <v>5.89</v>
      </c>
      <c r="G496" s="28">
        <v>76.8</v>
      </c>
      <c r="H496" s="28" t="str">
        <f>TRIM(PROPER('Base de datos cruda'!H496))</f>
        <v>Fps</v>
      </c>
      <c r="I496" s="28">
        <v>3.64</v>
      </c>
      <c r="J496" s="28">
        <v>10.79</v>
      </c>
      <c r="K496" s="28">
        <v>247.56</v>
      </c>
      <c r="L496" s="28">
        <f>IF('Base de datos cruda'!L496&lt;0,,'Base de datos cruda'!L496)</f>
        <v>16.1</v>
      </c>
      <c r="M496" s="28" t="str">
        <f>IF(TRIM(PROPER('Base de datos cruda'!M496))="High","Alto",IF(TRIM(PROPER('Base de datos cruda'!M496))="Medium","Medio","Bajo"))</f>
        <v>Alto</v>
      </c>
      <c r="N496" s="29">
        <v>84.2048807656223</v>
      </c>
      <c r="O496" s="32">
        <f t="shared" si="1"/>
        <v>84.20488077</v>
      </c>
      <c r="P496" s="33">
        <f t="shared" si="2"/>
        <v>17.06</v>
      </c>
      <c r="Q496" s="34">
        <f t="shared" si="3"/>
        <v>1.527910686</v>
      </c>
      <c r="R496" s="35" t="str">
        <f t="shared" si="4"/>
        <v>Alto</v>
      </c>
      <c r="S496" s="35" t="str">
        <f>IF(O496="","",IF(O496&gt;AVERAGE('Base de datos limpia'!$O$2:$O$8001),"Alto","Normal"))
</f>
        <v>Alto</v>
      </c>
      <c r="T496" s="35" t="str">
        <f t="shared" si="5"/>
        <v>Gamer intensivo</v>
      </c>
      <c r="U496" s="35"/>
    </row>
    <row r="497">
      <c r="A497" s="28">
        <v>496.0</v>
      </c>
      <c r="B497" s="28">
        <v>22.0</v>
      </c>
      <c r="C497" s="28" t="str">
        <f>TRIM(PROPER('Base de datos cruda'!C497))</f>
        <v>Female</v>
      </c>
      <c r="D497" s="28">
        <v>5.49</v>
      </c>
      <c r="E497" s="28">
        <v>6.63</v>
      </c>
      <c r="F497" s="28">
        <v>5.86</v>
      </c>
      <c r="G497" s="28">
        <v>97.63</v>
      </c>
      <c r="H497" s="28" t="str">
        <f>TRIM(PROPER('Base de datos cruda'!H497))</f>
        <v>Rpg</v>
      </c>
      <c r="I497" s="28">
        <v>4.63</v>
      </c>
      <c r="J497" s="28">
        <v>9.93</v>
      </c>
      <c r="K497" s="28">
        <v>250.87</v>
      </c>
      <c r="L497" s="28">
        <f>IF('Base de datos cruda'!L497&lt;0,,'Base de datos cruda'!L497)</f>
        <v>8.89</v>
      </c>
      <c r="M497" s="28" t="str">
        <f>IF(TRIM(PROPER('Base de datos cruda'!M497))="High","Alto",IF(TRIM(PROPER('Base de datos cruda'!M497))="Medium","Medio","Bajo"))</f>
        <v>Bajo</v>
      </c>
      <c r="N497" s="29">
        <v>71.68</v>
      </c>
      <c r="O497" s="32">
        <f t="shared" si="1"/>
        <v>71.68</v>
      </c>
      <c r="P497" s="33">
        <f t="shared" si="2"/>
        <v>15.42</v>
      </c>
      <c r="Q497" s="34">
        <f t="shared" si="3"/>
        <v>1.207650273</v>
      </c>
      <c r="R497" s="35" t="str">
        <f t="shared" si="4"/>
        <v>Alto</v>
      </c>
      <c r="S497" s="35" t="str">
        <f>IF(O497="","",IF(O497&gt;AVERAGE('Base de datos limpia'!$O$2:$O$8001),"Alto","Normal"))
</f>
        <v>Alto</v>
      </c>
      <c r="T497" s="35" t="str">
        <f t="shared" si="5"/>
        <v>Gamer intensivo</v>
      </c>
      <c r="U497" s="35"/>
    </row>
    <row r="498">
      <c r="A498" s="28">
        <v>497.0</v>
      </c>
      <c r="B498" s="28">
        <v>24.0</v>
      </c>
      <c r="C498" s="28" t="str">
        <f>TRIM(PROPER('Base de datos cruda'!C498))</f>
        <v>Male</v>
      </c>
      <c r="D498" s="28">
        <v>5.45</v>
      </c>
      <c r="E498" s="28">
        <v>7.45</v>
      </c>
      <c r="F498" s="28">
        <v>6.03</v>
      </c>
      <c r="G498" s="28">
        <v>98.34</v>
      </c>
      <c r="H498" s="28" t="str">
        <f>TRIM(PROPER('Base de datos cruda'!H498))</f>
        <v>Rpg</v>
      </c>
      <c r="I498" s="28">
        <v>1.1</v>
      </c>
      <c r="J498" s="28">
        <v>9.75</v>
      </c>
      <c r="K498" s="28">
        <v>260.29</v>
      </c>
      <c r="L498" s="28">
        <f>IF('Base de datos cruda'!L498&lt;0,,'Base de datos cruda'!L498)</f>
        <v>13.7</v>
      </c>
      <c r="M498" s="28" t="str">
        <f>IF(TRIM(PROPER('Base de datos cruda'!M498))="High","Alto",IF(TRIM(PROPER('Base de datos cruda'!M498))="Medium","Medio","Bajo"))</f>
        <v>Bajo</v>
      </c>
      <c r="N498" s="29">
        <v>82.2905747090448</v>
      </c>
      <c r="O498" s="32">
        <f t="shared" si="1"/>
        <v>82.29057471</v>
      </c>
      <c r="P498" s="33">
        <f t="shared" si="2"/>
        <v>15.2</v>
      </c>
      <c r="Q498" s="34">
        <f t="shared" si="3"/>
        <v>1.366972477</v>
      </c>
      <c r="R498" s="35" t="str">
        <f t="shared" si="4"/>
        <v>Alto</v>
      </c>
      <c r="S498" s="35" t="str">
        <f>IF(O498="","",IF(O498&gt;AVERAGE('Base de datos limpia'!$O$2:$O$8001),"Alto","Normal"))
</f>
        <v>Alto</v>
      </c>
      <c r="T498" s="35" t="str">
        <f t="shared" si="5"/>
        <v>Gamer intensivo</v>
      </c>
      <c r="U498" s="35"/>
    </row>
    <row r="499">
      <c r="A499" s="28">
        <v>498.0</v>
      </c>
      <c r="B499" s="28">
        <v>19.0</v>
      </c>
      <c r="C499" s="28" t="str">
        <f>TRIM(PROPER('Base de datos cruda'!C499))</f>
        <v>Male</v>
      </c>
      <c r="D499" s="28">
        <v>4.42</v>
      </c>
      <c r="E499" s="28">
        <v>4.88</v>
      </c>
      <c r="F499" s="28">
        <v>5.88</v>
      </c>
      <c r="G499" s="28">
        <v>80.1</v>
      </c>
      <c r="H499" s="28" t="str">
        <f>TRIM(PROPER('Base de datos cruda'!H499))</f>
        <v>Rpg</v>
      </c>
      <c r="I499" s="28">
        <v>2.07</v>
      </c>
      <c r="J499" s="28">
        <v>6.06</v>
      </c>
      <c r="K499" s="28">
        <v>268.04</v>
      </c>
      <c r="L499" s="28">
        <f>IF('Base de datos cruda'!L499&lt;0,,'Base de datos cruda'!L499)</f>
        <v>10.19</v>
      </c>
      <c r="M499" s="28" t="str">
        <f>IF(TRIM(PROPER('Base de datos cruda'!M499))="High","Alto",IF(TRIM(PROPER('Base de datos cruda'!M499))="Medium","Medio","Bajo"))</f>
        <v>Medio</v>
      </c>
      <c r="N499" s="29">
        <v>58.91</v>
      </c>
      <c r="O499" s="32">
        <f t="shared" si="1"/>
        <v>58.91</v>
      </c>
      <c r="P499" s="33">
        <f t="shared" si="2"/>
        <v>10.48</v>
      </c>
      <c r="Q499" s="34">
        <f t="shared" si="3"/>
        <v>1.104072398</v>
      </c>
      <c r="R499" s="35" t="str">
        <f t="shared" si="4"/>
        <v>Medio</v>
      </c>
      <c r="S499" s="35" t="str">
        <f>IF(O499="","",IF(O499&gt;AVERAGE('Base de datos limpia'!$O$2:$O$8001),"Alto","Normal"))
</f>
        <v>Normal</v>
      </c>
      <c r="T499" s="35" t="str">
        <f t="shared" si="5"/>
        <v>Gamer moderado</v>
      </c>
      <c r="U499" s="35"/>
    </row>
    <row r="500">
      <c r="A500" s="28">
        <v>499.0</v>
      </c>
      <c r="B500" s="28">
        <v>19.0</v>
      </c>
      <c r="C500" s="28" t="str">
        <f>TRIM(PROPER('Base de datos cruda'!C500))</f>
        <v>Male</v>
      </c>
      <c r="D500" s="28">
        <v>4.51</v>
      </c>
      <c r="E500" s="28">
        <v>1.18</v>
      </c>
      <c r="F500" s="28">
        <v>7.33</v>
      </c>
      <c r="G500" s="28">
        <v>81.56</v>
      </c>
      <c r="H500" s="28" t="str">
        <f>TRIM(PROPER('Base de datos cruda'!H500))</f>
        <v>Fps</v>
      </c>
      <c r="I500" s="28">
        <v>1.47</v>
      </c>
      <c r="J500" s="28">
        <v>5.53</v>
      </c>
      <c r="K500" s="28">
        <v>252.49</v>
      </c>
      <c r="L500" s="28">
        <f>IF('Base de datos cruda'!L500&lt;0,,'Base de datos cruda'!L500)</f>
        <v>14.98</v>
      </c>
      <c r="M500" s="28" t="str">
        <f>IF(TRIM(PROPER('Base de datos cruda'!M500))="High","Alto",IF(TRIM(PROPER('Base de datos cruda'!M500))="Medium","Medio","Bajo"))</f>
        <v>Medio</v>
      </c>
      <c r="N500" s="29">
        <v>44.64</v>
      </c>
      <c r="O500" s="32">
        <f t="shared" si="1"/>
        <v>44.64</v>
      </c>
      <c r="P500" s="33">
        <f t="shared" si="2"/>
        <v>10.04</v>
      </c>
      <c r="Q500" s="34">
        <f t="shared" si="3"/>
        <v>0.2616407982</v>
      </c>
      <c r="R500" s="35" t="str">
        <f t="shared" si="4"/>
        <v>Bajo</v>
      </c>
      <c r="S500" s="35" t="str">
        <f>IF(O500="","",IF(O500&gt;AVERAGE('Base de datos limpia'!$O$2:$O$8001),"Alto","Normal"))
</f>
        <v>Normal</v>
      </c>
      <c r="T500" s="35" t="str">
        <f t="shared" si="5"/>
        <v>Gamer casual</v>
      </c>
      <c r="U500" s="35"/>
    </row>
    <row r="501">
      <c r="A501" s="28">
        <v>500.0</v>
      </c>
      <c r="B501" s="28">
        <v>21.0</v>
      </c>
      <c r="C501" s="28" t="str">
        <f>TRIM(PROPER('Base de datos cruda'!C501))</f>
        <v>Male</v>
      </c>
      <c r="D501" s="28">
        <v>5.89</v>
      </c>
      <c r="E501" s="28">
        <v>6.82</v>
      </c>
      <c r="F501" s="28">
        <v>5.79</v>
      </c>
      <c r="G501" s="28">
        <v>88.99</v>
      </c>
      <c r="H501" s="28" t="str">
        <f>TRIM(PROPER('Base de datos cruda'!H501))</f>
        <v>Casual</v>
      </c>
      <c r="I501" s="28">
        <v>1.29</v>
      </c>
      <c r="J501" s="28">
        <v>9.09</v>
      </c>
      <c r="K501" s="28">
        <v>261.73</v>
      </c>
      <c r="L501" s="28">
        <f>IF('Base de datos cruda'!L501&lt;0,,'Base de datos cruda'!L501)</f>
        <v>14.24</v>
      </c>
      <c r="M501" s="28" t="str">
        <f>IF(TRIM(PROPER('Base de datos cruda'!M501))="High","Alto",IF(TRIM(PROPER('Base de datos cruda'!M501))="Medium","Medio","Bajo"))</f>
        <v>Bajo</v>
      </c>
      <c r="N501" s="29">
        <v>60.24</v>
      </c>
      <c r="O501" s="32">
        <f t="shared" si="1"/>
        <v>60.24</v>
      </c>
      <c r="P501" s="33">
        <f t="shared" si="2"/>
        <v>14.98</v>
      </c>
      <c r="Q501" s="34">
        <f t="shared" si="3"/>
        <v>1.157894737</v>
      </c>
      <c r="R501" s="35" t="str">
        <f t="shared" si="4"/>
        <v>Medio</v>
      </c>
      <c r="S501" s="35" t="str">
        <f>IF(O501="","",IF(O501&gt;AVERAGE('Base de datos limpia'!$O$2:$O$8001),"Alto","Normal"))
</f>
        <v>Normal</v>
      </c>
      <c r="T501" s="35" t="str">
        <f t="shared" si="5"/>
        <v>Gamer intensivo</v>
      </c>
      <c r="U501" s="35"/>
    </row>
    <row r="502">
      <c r="A502" s="28">
        <v>501.0</v>
      </c>
      <c r="B502" s="28">
        <v>18.0</v>
      </c>
      <c r="C502" s="28" t="str">
        <f>TRIM(PROPER('Base de datos cruda'!C502))</f>
        <v>Female</v>
      </c>
      <c r="D502" s="28">
        <v>2.16</v>
      </c>
      <c r="E502" s="28">
        <v>6.69</v>
      </c>
      <c r="F502" s="28">
        <v>4.1</v>
      </c>
      <c r="G502" s="28">
        <v>78.29</v>
      </c>
      <c r="H502" s="28" t="str">
        <f>TRIM(PROPER('Base de datos cruda'!H502))</f>
        <v>Casual</v>
      </c>
      <c r="I502" s="28">
        <v>3.26</v>
      </c>
      <c r="J502" s="28">
        <v>5.38</v>
      </c>
      <c r="K502" s="28">
        <v>288.97</v>
      </c>
      <c r="L502" s="28">
        <f>IF('Base de datos cruda'!L502&lt;0,,'Base de datos cruda'!L502)</f>
        <v>5.71</v>
      </c>
      <c r="M502" s="28" t="str">
        <f>IF(TRIM(PROPER('Base de datos cruda'!M502))="High","Alto",IF(TRIM(PROPER('Base de datos cruda'!M502))="Medium","Medio","Bajo"))</f>
        <v>Medio</v>
      </c>
      <c r="N502" s="29">
        <v>81.23</v>
      </c>
      <c r="O502" s="32">
        <f t="shared" si="1"/>
        <v>81.23</v>
      </c>
      <c r="P502" s="33">
        <f t="shared" si="2"/>
        <v>7.54</v>
      </c>
      <c r="Q502" s="34">
        <f t="shared" si="3"/>
        <v>3.097222222</v>
      </c>
      <c r="R502" s="35" t="str">
        <f t="shared" si="4"/>
        <v>Alto</v>
      </c>
      <c r="S502" s="35" t="str">
        <f>IF(O502="","",IF(O502&gt;AVERAGE('Base de datos limpia'!$O$2:$O$8001),"Alto","Normal"))
</f>
        <v>Alto</v>
      </c>
      <c r="T502" s="35" t="str">
        <f t="shared" si="5"/>
        <v>Gamer intensivo</v>
      </c>
      <c r="U502" s="35"/>
    </row>
    <row r="503">
      <c r="A503" s="28">
        <v>502.0</v>
      </c>
      <c r="B503" s="28">
        <v>21.0</v>
      </c>
      <c r="C503" s="28" t="str">
        <f>TRIM(PROPER('Base de datos cruda'!C503))</f>
        <v>Male</v>
      </c>
      <c r="D503" s="28">
        <v>2.82</v>
      </c>
      <c r="E503" s="28">
        <v>1.99</v>
      </c>
      <c r="F503" s="28">
        <v>6.2</v>
      </c>
      <c r="G503" s="28">
        <v>67.6</v>
      </c>
      <c r="H503" s="28" t="str">
        <f>TRIM(PROPER('Base de datos cruda'!H503))</f>
        <v>Fps</v>
      </c>
      <c r="I503" s="28">
        <v>0.82</v>
      </c>
      <c r="J503" s="28">
        <v>7.88</v>
      </c>
      <c r="K503" s="28">
        <v>294.02</v>
      </c>
      <c r="L503" s="28">
        <f>IF('Base de datos cruda'!L503&lt;0,,'Base de datos cruda'!L503)</f>
        <v>10.5</v>
      </c>
      <c r="M503" s="28" t="str">
        <f>IF(TRIM(PROPER('Base de datos cruda'!M503))="High","Alto",IF(TRIM(PROPER('Base de datos cruda'!M503))="Medium","Medio","Bajo"))</f>
        <v>Medio</v>
      </c>
      <c r="N503" s="29">
        <v>47.9</v>
      </c>
      <c r="O503" s="32">
        <f t="shared" si="1"/>
        <v>47.9</v>
      </c>
      <c r="P503" s="33">
        <f t="shared" si="2"/>
        <v>10.7</v>
      </c>
      <c r="Q503" s="34">
        <f t="shared" si="3"/>
        <v>0.7056737589</v>
      </c>
      <c r="R503" s="35" t="str">
        <f t="shared" si="4"/>
        <v>Bajo</v>
      </c>
      <c r="S503" s="35" t="str">
        <f>IF(O503="","",IF(O503&gt;AVERAGE('Base de datos limpia'!$O$2:$O$8001),"Alto","Normal"))
</f>
        <v>Normal</v>
      </c>
      <c r="T503" s="35" t="str">
        <f t="shared" si="5"/>
        <v>Gamer casual</v>
      </c>
      <c r="U503" s="35"/>
    </row>
    <row r="504">
      <c r="A504" s="28">
        <v>503.0</v>
      </c>
      <c r="B504" s="28">
        <v>22.0</v>
      </c>
      <c r="C504" s="28" t="str">
        <f>TRIM(PROPER('Base de datos cruda'!C504))</f>
        <v>Male</v>
      </c>
      <c r="D504" s="28">
        <v>6.97</v>
      </c>
      <c r="E504" s="28">
        <v>5.16</v>
      </c>
      <c r="F504" s="28">
        <v>5.12</v>
      </c>
      <c r="G504" s="28">
        <v>89.88</v>
      </c>
      <c r="H504" s="28" t="str">
        <f>TRIM(PROPER('Base de datos cruda'!H504))</f>
        <v>Fps</v>
      </c>
      <c r="I504" s="28">
        <v>2.32</v>
      </c>
      <c r="J504" s="28">
        <v>8.88</v>
      </c>
      <c r="K504" s="28">
        <v>227.88</v>
      </c>
      <c r="L504" s="28">
        <f>IF('Base de datos cruda'!L504&lt;0,,'Base de datos cruda'!L504)</f>
        <v>14.21</v>
      </c>
      <c r="M504" s="28" t="str">
        <f>IF(TRIM(PROPER('Base de datos cruda'!M504))="High","Alto",IF(TRIM(PROPER('Base de datos cruda'!M504))="Medium","Medio","Bajo"))</f>
        <v>Bajo</v>
      </c>
      <c r="N504" s="29">
        <v>43.05</v>
      </c>
      <c r="O504" s="32">
        <f t="shared" si="1"/>
        <v>43.05</v>
      </c>
      <c r="P504" s="33">
        <f t="shared" si="2"/>
        <v>15.85</v>
      </c>
      <c r="Q504" s="34">
        <f t="shared" si="3"/>
        <v>0.7403156385</v>
      </c>
      <c r="R504" s="35" t="str">
        <f t="shared" si="4"/>
        <v>Bajo</v>
      </c>
      <c r="S504" s="35" t="str">
        <f>IF(O504="","",IF(O504&gt;AVERAGE('Base de datos limpia'!$O$2:$O$8001),"Alto","Normal"))
</f>
        <v>Normal</v>
      </c>
      <c r="T504" s="35" t="str">
        <f t="shared" si="5"/>
        <v>Gamer moderado</v>
      </c>
      <c r="U504" s="35"/>
    </row>
    <row r="505">
      <c r="A505" s="28">
        <v>504.0</v>
      </c>
      <c r="B505" s="28">
        <v>18.0</v>
      </c>
      <c r="C505" s="28" t="str">
        <f>TRIM(PROPER('Base de datos cruda'!C505))</f>
        <v>Male</v>
      </c>
      <c r="D505" s="28">
        <v>2.47</v>
      </c>
      <c r="E505" s="28">
        <v>9.24</v>
      </c>
      <c r="F505" s="28">
        <v>4.14</v>
      </c>
      <c r="G505" s="28">
        <v>89.51</v>
      </c>
      <c r="H505" s="28" t="str">
        <f>TRIM(PROPER('Base de datos cruda'!H505))</f>
        <v>Fps</v>
      </c>
      <c r="I505" s="28">
        <v>3.23</v>
      </c>
      <c r="J505" s="28">
        <v>4.85</v>
      </c>
      <c r="K505" s="28">
        <v>281.55</v>
      </c>
      <c r="L505" s="28">
        <f>IF('Base de datos cruda'!L505&lt;0,,'Base de datos cruda'!L505)</f>
        <v>6.21</v>
      </c>
      <c r="M505" s="28" t="str">
        <f>IF(TRIM(PROPER('Base de datos cruda'!M505))="High","Alto",IF(TRIM(PROPER('Base de datos cruda'!M505))="Medium","Medio","Bajo"))</f>
        <v>Alto</v>
      </c>
      <c r="N505" s="29">
        <v>84.51</v>
      </c>
      <c r="O505" s="32">
        <f t="shared" si="1"/>
        <v>84.51</v>
      </c>
      <c r="P505" s="33">
        <f t="shared" si="2"/>
        <v>7.32</v>
      </c>
      <c r="Q505" s="34">
        <f t="shared" si="3"/>
        <v>3.740890688</v>
      </c>
      <c r="R505" s="35" t="str">
        <f t="shared" si="4"/>
        <v>Alto</v>
      </c>
      <c r="S505" s="35" t="str">
        <f>IF(O505="","",IF(O505&gt;AVERAGE('Base de datos limpia'!$O$2:$O$8001),"Alto","Normal"))
</f>
        <v>Alto</v>
      </c>
      <c r="T505" s="35" t="str">
        <f t="shared" si="5"/>
        <v>Gamer intensivo</v>
      </c>
      <c r="U505" s="35"/>
    </row>
    <row r="506">
      <c r="A506" s="28">
        <v>505.0</v>
      </c>
      <c r="B506" s="28">
        <v>22.0</v>
      </c>
      <c r="C506" s="28" t="str">
        <f>TRIM(PROPER('Base de datos cruda'!C506))</f>
        <v>Male</v>
      </c>
      <c r="D506" s="28">
        <v>4.37</v>
      </c>
      <c r="E506" s="28">
        <v>2.85</v>
      </c>
      <c r="F506" s="28">
        <v>6.35</v>
      </c>
      <c r="G506" s="28">
        <v>69.8</v>
      </c>
      <c r="H506" s="28" t="str">
        <f>TRIM(PROPER('Base de datos cruda'!H506))</f>
        <v>Casual</v>
      </c>
      <c r="I506" s="28">
        <v>0.65</v>
      </c>
      <c r="J506" s="28">
        <v>5.76</v>
      </c>
      <c r="K506" s="28">
        <v>258.27</v>
      </c>
      <c r="L506" s="28">
        <f>IF('Base de datos cruda'!L506&lt;0,,'Base de datos cruda'!L506)</f>
        <v>9.61</v>
      </c>
      <c r="M506" s="28" t="str">
        <f>IF(TRIM(PROPER('Base de datos cruda'!M506))="High","Alto",IF(TRIM(PROPER('Base de datos cruda'!M506))="Medium","Medio","Bajo"))</f>
        <v>Medio</v>
      </c>
      <c r="N506" s="29">
        <v>41.95</v>
      </c>
      <c r="O506" s="32">
        <f t="shared" si="1"/>
        <v>41.95</v>
      </c>
      <c r="P506" s="33">
        <f t="shared" si="2"/>
        <v>10.13</v>
      </c>
      <c r="Q506" s="34">
        <f t="shared" si="3"/>
        <v>0.652173913</v>
      </c>
      <c r="R506" s="35" t="str">
        <f t="shared" si="4"/>
        <v>Bajo</v>
      </c>
      <c r="S506" s="35" t="str">
        <f>IF(O506="","",IF(O506&gt;AVERAGE('Base de datos limpia'!$O$2:$O$8001),"Alto","Normal"))
</f>
        <v>Normal</v>
      </c>
      <c r="T506" s="35" t="str">
        <f t="shared" si="5"/>
        <v>Gamer casual</v>
      </c>
      <c r="U506" s="35"/>
    </row>
    <row r="507">
      <c r="A507" s="28">
        <v>506.0</v>
      </c>
      <c r="B507" s="28">
        <v>18.0</v>
      </c>
      <c r="C507" s="28" t="str">
        <f>TRIM(PROPER('Base de datos cruda'!C507))</f>
        <v>Female</v>
      </c>
      <c r="D507" s="28">
        <v>5.62</v>
      </c>
      <c r="E507" s="28">
        <v>5.15</v>
      </c>
      <c r="F507" s="28">
        <v>5.03</v>
      </c>
      <c r="G507" s="28">
        <v>93.32</v>
      </c>
      <c r="H507" s="28" t="str">
        <f>TRIM(PROPER('Base de datos cruda'!H507))</f>
        <v>Casual</v>
      </c>
      <c r="I507" s="28">
        <v>1.28</v>
      </c>
      <c r="J507" s="28">
        <v>8.62</v>
      </c>
      <c r="K507" s="28">
        <v>238.24</v>
      </c>
      <c r="L507" s="28">
        <f>IF('Base de datos cruda'!L507&lt;0,,'Base de datos cruda'!L507)</f>
        <v>13.94</v>
      </c>
      <c r="M507" s="28" t="str">
        <f>IF(TRIM(PROPER('Base de datos cruda'!M507))="High","Alto",IF(TRIM(PROPER('Base de datos cruda'!M507))="Medium","Medio","Bajo"))</f>
        <v>Bajo</v>
      </c>
      <c r="N507" s="29">
        <v>53.18</v>
      </c>
      <c r="O507" s="32">
        <f t="shared" si="1"/>
        <v>53.18</v>
      </c>
      <c r="P507" s="33">
        <f t="shared" si="2"/>
        <v>14.24</v>
      </c>
      <c r="Q507" s="34">
        <f t="shared" si="3"/>
        <v>0.9163701068</v>
      </c>
      <c r="R507" s="35" t="str">
        <f t="shared" si="4"/>
        <v>Medio</v>
      </c>
      <c r="S507" s="35" t="str">
        <f>IF(O507="","",IF(O507&gt;AVERAGE('Base de datos limpia'!$O$2:$O$8001),"Alto","Normal"))
</f>
        <v>Normal</v>
      </c>
      <c r="T507" s="35" t="str">
        <f t="shared" si="5"/>
        <v>Gamer moderado</v>
      </c>
      <c r="U507" s="35"/>
    </row>
    <row r="508">
      <c r="A508" s="28">
        <v>507.0</v>
      </c>
      <c r="B508" s="28">
        <v>17.0</v>
      </c>
      <c r="C508" s="28" t="str">
        <f>TRIM(PROPER('Base de datos cruda'!C508))</f>
        <v>Other</v>
      </c>
      <c r="D508" s="28">
        <v>8.0</v>
      </c>
      <c r="E508" s="28">
        <v>5.15</v>
      </c>
      <c r="F508" s="28">
        <v>6.26</v>
      </c>
      <c r="G508" s="28">
        <v>84.55</v>
      </c>
      <c r="H508" s="28" t="str">
        <f>TRIM(PROPER('Base de datos cruda'!H508))</f>
        <v>Rpg</v>
      </c>
      <c r="I508" s="28">
        <v>4.84</v>
      </c>
      <c r="J508" s="28">
        <v>10.28</v>
      </c>
      <c r="K508" s="28">
        <v>209.92</v>
      </c>
      <c r="L508" s="28">
        <f>IF('Base de datos cruda'!L508&lt;0,,'Base de datos cruda'!L508)</f>
        <v>15.29</v>
      </c>
      <c r="M508" s="28" t="str">
        <f>IF(TRIM(PROPER('Base de datos cruda'!M508))="High","Alto",IF(TRIM(PROPER('Base de datos cruda'!M508))="Medium","Medio","Bajo"))</f>
        <v>Bajo</v>
      </c>
      <c r="N508" s="29">
        <v>40.39</v>
      </c>
      <c r="O508" s="32">
        <f t="shared" si="1"/>
        <v>40.39</v>
      </c>
      <c r="P508" s="33">
        <f t="shared" si="2"/>
        <v>18.28</v>
      </c>
      <c r="Q508" s="34">
        <f t="shared" si="3"/>
        <v>0.64375</v>
      </c>
      <c r="R508" s="35" t="str">
        <f t="shared" si="4"/>
        <v>Bajo</v>
      </c>
      <c r="S508" s="35" t="str">
        <f>IF(O508="","",IF(O508&gt;AVERAGE('Base de datos limpia'!$O$2:$O$8001),"Alto","Normal"))
</f>
        <v>Normal</v>
      </c>
      <c r="T508" s="35" t="str">
        <f t="shared" si="5"/>
        <v>Gamer moderado</v>
      </c>
      <c r="U508" s="35"/>
    </row>
    <row r="509">
      <c r="A509" s="28">
        <v>508.0</v>
      </c>
      <c r="B509" s="28">
        <v>19.0</v>
      </c>
      <c r="C509" s="28" t="str">
        <f>TRIM(PROPER('Base de datos cruda'!C509))</f>
        <v>Male</v>
      </c>
      <c r="D509" s="28">
        <v>3.48</v>
      </c>
      <c r="E509" s="28">
        <v>8.3</v>
      </c>
      <c r="F509" s="28">
        <v>5.39</v>
      </c>
      <c r="G509" s="28">
        <v>69.45</v>
      </c>
      <c r="H509" s="28" t="str">
        <f>TRIM(PROPER('Base de datos cruda'!H509))</f>
        <v>Casual</v>
      </c>
      <c r="I509" s="28">
        <v>3.98</v>
      </c>
      <c r="J509" s="28">
        <v>5.79</v>
      </c>
      <c r="K509" s="28">
        <v>282.05</v>
      </c>
      <c r="L509" s="28">
        <f>IF('Base de datos cruda'!L509&lt;0,,'Base de datos cruda'!L509)</f>
        <v>9.78</v>
      </c>
      <c r="M509" s="28" t="str">
        <f>IF(TRIM(PROPER('Base de datos cruda'!M509))="High","Alto",IF(TRIM(PROPER('Base de datos cruda'!M509))="Medium","Medio","Bajo"))</f>
        <v>Alto</v>
      </c>
      <c r="N509" s="29">
        <v>86.28</v>
      </c>
      <c r="O509" s="32">
        <f t="shared" si="1"/>
        <v>86.28</v>
      </c>
      <c r="P509" s="33">
        <f t="shared" si="2"/>
        <v>9.27</v>
      </c>
      <c r="Q509" s="34">
        <f t="shared" si="3"/>
        <v>2.385057471</v>
      </c>
      <c r="R509" s="35" t="str">
        <f t="shared" si="4"/>
        <v>Alto</v>
      </c>
      <c r="S509" s="35" t="str">
        <f>IF(O509="","",IF(O509&gt;AVERAGE('Base de datos limpia'!$O$2:$O$8001),"Alto","Normal"))
</f>
        <v>Alto</v>
      </c>
      <c r="T509" s="35" t="str">
        <f t="shared" si="5"/>
        <v>Gamer intensivo</v>
      </c>
      <c r="U509" s="35"/>
    </row>
    <row r="510">
      <c r="A510" s="28">
        <v>509.0</v>
      </c>
      <c r="B510" s="28">
        <v>23.0</v>
      </c>
      <c r="C510" s="28" t="str">
        <f>TRIM(PROPER('Base de datos cruda'!C510))</f>
        <v>Female</v>
      </c>
      <c r="D510" s="28">
        <v>3.42</v>
      </c>
      <c r="E510" s="28">
        <v>8.42</v>
      </c>
      <c r="F510" s="28">
        <v>7.02</v>
      </c>
      <c r="G510" s="28">
        <v>86.08</v>
      </c>
      <c r="H510" s="28" t="str">
        <f>TRIM(PROPER('Base de datos cruda'!H510))</f>
        <v>Casual</v>
      </c>
      <c r="I510" s="28">
        <v>3.38</v>
      </c>
      <c r="J510" s="28">
        <v>5.69</v>
      </c>
      <c r="K510" s="28">
        <v>269.68</v>
      </c>
      <c r="L510" s="28">
        <f>IF('Base de datos cruda'!L510&lt;0,,'Base de datos cruda'!L510)</f>
        <v>6.92</v>
      </c>
      <c r="M510" s="28" t="str">
        <f>IF(TRIM(PROPER('Base de datos cruda'!M510))="High","Alto",IF(TRIM(PROPER('Base de datos cruda'!M510))="Medium","Medio","Bajo"))</f>
        <v>Medio</v>
      </c>
      <c r="N510" s="29">
        <v>86.47</v>
      </c>
      <c r="O510" s="32">
        <f t="shared" si="1"/>
        <v>86.47</v>
      </c>
      <c r="P510" s="33">
        <f t="shared" si="2"/>
        <v>9.11</v>
      </c>
      <c r="Q510" s="34">
        <f t="shared" si="3"/>
        <v>2.461988304</v>
      </c>
      <c r="R510" s="35" t="str">
        <f t="shared" si="4"/>
        <v>Alto</v>
      </c>
      <c r="S510" s="35" t="str">
        <f>IF(O510="","",IF(O510&gt;AVERAGE('Base de datos limpia'!$O$2:$O$8001),"Alto","Normal"))
</f>
        <v>Alto</v>
      </c>
      <c r="T510" s="35" t="str">
        <f t="shared" si="5"/>
        <v>Gamer intensivo</v>
      </c>
      <c r="U510" s="35"/>
    </row>
    <row r="511">
      <c r="A511" s="28">
        <v>510.0</v>
      </c>
      <c r="B511" s="28">
        <v>24.0</v>
      </c>
      <c r="C511" s="28" t="str">
        <f>TRIM(PROPER('Base de datos cruda'!C511))</f>
        <v>Female</v>
      </c>
      <c r="D511" s="28">
        <v>6.74</v>
      </c>
      <c r="E511" s="28">
        <v>7.83</v>
      </c>
      <c r="F511" s="28">
        <v>8.95</v>
      </c>
      <c r="G511" s="28">
        <v>69.34</v>
      </c>
      <c r="H511" s="28" t="str">
        <f>TRIM(PROPER('Base de datos cruda'!H511))</f>
        <v>Rpg</v>
      </c>
      <c r="I511" s="28">
        <v>4.28</v>
      </c>
      <c r="J511" s="28">
        <v>8.9</v>
      </c>
      <c r="K511" s="28">
        <v>242.58</v>
      </c>
      <c r="L511" s="28">
        <f>IF('Base de datos cruda'!L511&lt;0,,'Base de datos cruda'!L511)</f>
        <v>18.68</v>
      </c>
      <c r="M511" s="28" t="str">
        <f>IF(TRIM(PROPER('Base de datos cruda'!M511))="High","Alto",IF(TRIM(PROPER('Base de datos cruda'!M511))="Medium","Medio","Bajo"))</f>
        <v>Bajo</v>
      </c>
      <c r="N511" s="29">
        <v>78.0536800088129</v>
      </c>
      <c r="O511" s="32">
        <f t="shared" si="1"/>
        <v>78.05368001</v>
      </c>
      <c r="P511" s="33">
        <f t="shared" si="2"/>
        <v>15.64</v>
      </c>
      <c r="Q511" s="34">
        <f t="shared" si="3"/>
        <v>1.161721068</v>
      </c>
      <c r="R511" s="35" t="str">
        <f t="shared" si="4"/>
        <v>Alto</v>
      </c>
      <c r="S511" s="35" t="str">
        <f>IF(O511="","",IF(O511&gt;AVERAGE('Base de datos limpia'!$O$2:$O$8001),"Alto","Normal"))
</f>
        <v>Alto</v>
      </c>
      <c r="T511" s="35" t="str">
        <f t="shared" si="5"/>
        <v>Gamer intensivo</v>
      </c>
      <c r="U511" s="35"/>
    </row>
    <row r="512">
      <c r="A512" s="28">
        <v>511.0</v>
      </c>
      <c r="B512" s="28">
        <v>22.0</v>
      </c>
      <c r="C512" s="28" t="str">
        <f>TRIM(PROPER('Base de datos cruda'!C512))</f>
        <v>Male</v>
      </c>
      <c r="D512" s="28">
        <v>6.44</v>
      </c>
      <c r="E512" s="28">
        <v>4.29</v>
      </c>
      <c r="F512" s="28">
        <v>6.74</v>
      </c>
      <c r="G512" s="28">
        <v>70.61</v>
      </c>
      <c r="H512" s="28" t="str">
        <f>TRIM(PROPER('Base de datos cruda'!H512))</f>
        <v>Fps</v>
      </c>
      <c r="I512" s="28">
        <v>0.07</v>
      </c>
      <c r="J512" s="28">
        <v>9.04</v>
      </c>
      <c r="K512" s="28">
        <v>243.74</v>
      </c>
      <c r="L512" s="28">
        <f>IF('Base de datos cruda'!L512&lt;0,,'Base de datos cruda'!L512)</f>
        <v>11.15</v>
      </c>
      <c r="M512" s="28" t="str">
        <f>IF(TRIM(PROPER('Base de datos cruda'!M512))="High","Alto",IF(TRIM(PROPER('Base de datos cruda'!M512))="Medium","Medio","Bajo"))</f>
        <v>Bajo</v>
      </c>
      <c r="N512" s="29">
        <v>35.05</v>
      </c>
      <c r="O512" s="32">
        <f t="shared" si="1"/>
        <v>35.05</v>
      </c>
      <c r="P512" s="33">
        <f t="shared" si="2"/>
        <v>15.48</v>
      </c>
      <c r="Q512" s="34">
        <f t="shared" si="3"/>
        <v>0.6661490683</v>
      </c>
      <c r="R512" s="35" t="str">
        <f t="shared" si="4"/>
        <v>Bajo</v>
      </c>
      <c r="S512" s="35" t="str">
        <f>IF(O512="","",IF(O512&gt;AVERAGE('Base de datos limpia'!$O$2:$O$8001),"Alto","Normal"))
</f>
        <v>Normal</v>
      </c>
      <c r="T512" s="35" t="str">
        <f t="shared" si="5"/>
        <v>Gamer moderado</v>
      </c>
      <c r="U512" s="35"/>
    </row>
    <row r="513">
      <c r="A513" s="28">
        <v>512.0</v>
      </c>
      <c r="B513" s="28">
        <v>16.0</v>
      </c>
      <c r="C513" s="28" t="str">
        <f>TRIM(PROPER('Base de datos cruda'!C513))</f>
        <v>Female</v>
      </c>
      <c r="D513" s="28">
        <v>5.85</v>
      </c>
      <c r="E513" s="28">
        <v>1.65</v>
      </c>
      <c r="F513" s="28">
        <v>7.23</v>
      </c>
      <c r="G513" s="28">
        <v>93.92</v>
      </c>
      <c r="H513" s="28" t="str">
        <f>TRIM(PROPER('Base de datos cruda'!H513))</f>
        <v>Fps</v>
      </c>
      <c r="I513" s="28">
        <v>0.03</v>
      </c>
      <c r="J513" s="28">
        <v>9.53</v>
      </c>
      <c r="K513" s="28">
        <v>258.6</v>
      </c>
      <c r="L513" s="28">
        <f>IF('Base de datos cruda'!L513&lt;0,,'Base de datos cruda'!L513)</f>
        <v>12.03</v>
      </c>
      <c r="M513" s="28" t="str">
        <f>IF(TRIM(PROPER('Base de datos cruda'!M513))="High","Alto",IF(TRIM(PROPER('Base de datos cruda'!M513))="Medium","Medio","Bajo"))</f>
        <v>Bajo</v>
      </c>
      <c r="N513" s="29">
        <v>41.17</v>
      </c>
      <c r="O513" s="32">
        <f t="shared" si="1"/>
        <v>41.17</v>
      </c>
      <c r="P513" s="33">
        <f t="shared" si="2"/>
        <v>15.38</v>
      </c>
      <c r="Q513" s="34">
        <f t="shared" si="3"/>
        <v>0.2820512821</v>
      </c>
      <c r="R513" s="35" t="str">
        <f t="shared" si="4"/>
        <v>Bajo</v>
      </c>
      <c r="S513" s="35" t="str">
        <f>IF(O513="","",IF(O513&gt;AVERAGE('Base de datos limpia'!$O$2:$O$8001),"Alto","Normal"))
</f>
        <v>Normal</v>
      </c>
      <c r="T513" s="35" t="str">
        <f t="shared" si="5"/>
        <v>Gamer casual</v>
      </c>
      <c r="U513" s="35"/>
    </row>
    <row r="514">
      <c r="A514" s="28">
        <v>513.0</v>
      </c>
      <c r="B514" s="28">
        <v>18.0</v>
      </c>
      <c r="C514" s="28" t="str">
        <f>TRIM(PROPER('Base de datos cruda'!C514))</f>
        <v>Female</v>
      </c>
      <c r="D514" s="28">
        <v>3.71</v>
      </c>
      <c r="E514" s="28">
        <v>4.15</v>
      </c>
      <c r="F514" s="28">
        <v>8.6</v>
      </c>
      <c r="G514" s="28">
        <v>97.18</v>
      </c>
      <c r="H514" s="28" t="str">
        <f>TRIM(PROPER('Base de datos cruda'!H514))</f>
        <v>Fps</v>
      </c>
      <c r="I514" s="28">
        <v>0.77</v>
      </c>
      <c r="J514" s="28">
        <v>6.9</v>
      </c>
      <c r="K514" s="28">
        <v>265.3</v>
      </c>
      <c r="L514" s="28">
        <f>IF('Base de datos cruda'!L514&lt;0,,'Base de datos cruda'!L514)</f>
        <v>4.96</v>
      </c>
      <c r="M514" s="28" t="str">
        <f>IF(TRIM(PROPER('Base de datos cruda'!M514))="High","Alto",IF(TRIM(PROPER('Base de datos cruda'!M514))="Medium","Medio","Bajo"))</f>
        <v>Medio</v>
      </c>
      <c r="N514" s="29">
        <v>88.4649354059533</v>
      </c>
      <c r="O514" s="32">
        <f t="shared" si="1"/>
        <v>88.46493541</v>
      </c>
      <c r="P514" s="33">
        <f t="shared" si="2"/>
        <v>10.61</v>
      </c>
      <c r="Q514" s="34">
        <f t="shared" si="3"/>
        <v>1.118598383</v>
      </c>
      <c r="R514" s="35" t="str">
        <f t="shared" si="4"/>
        <v>Alto</v>
      </c>
      <c r="S514" s="35" t="str">
        <f>IF(O514="","",IF(O514&gt;AVERAGE('Base de datos limpia'!$O$2:$O$8001),"Alto","Normal"))
</f>
        <v>Alto</v>
      </c>
      <c r="T514" s="35" t="str">
        <f t="shared" si="5"/>
        <v>Gamer moderado</v>
      </c>
      <c r="U514" s="35"/>
    </row>
    <row r="515">
      <c r="A515" s="28">
        <v>514.0</v>
      </c>
      <c r="B515" s="28">
        <v>24.0</v>
      </c>
      <c r="C515" s="28" t="str">
        <f>TRIM(PROPER('Base de datos cruda'!C515))</f>
        <v>Female</v>
      </c>
      <c r="D515" s="28">
        <v>2.59</v>
      </c>
      <c r="E515" s="28">
        <v>7.12</v>
      </c>
      <c r="F515" s="28">
        <v>5.87</v>
      </c>
      <c r="G515" s="28">
        <v>70.28</v>
      </c>
      <c r="H515" s="28" t="str">
        <f>TRIM(PROPER('Base de datos cruda'!H515))</f>
        <v>Rpg</v>
      </c>
      <c r="I515" s="28">
        <v>2.48</v>
      </c>
      <c r="J515" s="28">
        <v>3.91</v>
      </c>
      <c r="K515" s="28">
        <v>299.53</v>
      </c>
      <c r="L515" s="28">
        <f>IF('Base de datos cruda'!L515&lt;0,,'Base de datos cruda'!L515)</f>
        <v>11.77</v>
      </c>
      <c r="M515" s="28" t="str">
        <f>IF(TRIM(PROPER('Base de datos cruda'!M515))="High","Alto",IF(TRIM(PROPER('Base de datos cruda'!M515))="Medium","Medio","Bajo"))</f>
        <v>Alto</v>
      </c>
      <c r="N515" s="29">
        <v>78.16</v>
      </c>
      <c r="O515" s="32">
        <f t="shared" si="1"/>
        <v>78.16</v>
      </c>
      <c r="P515" s="33">
        <f t="shared" si="2"/>
        <v>6.5</v>
      </c>
      <c r="Q515" s="34">
        <f t="shared" si="3"/>
        <v>2.749034749</v>
      </c>
      <c r="R515" s="35" t="str">
        <f t="shared" si="4"/>
        <v>Alto</v>
      </c>
      <c r="S515" s="35" t="str">
        <f>IF(O515="","",IF(O515&gt;AVERAGE('Base de datos limpia'!$O$2:$O$8001),"Alto","Normal"))
</f>
        <v>Alto</v>
      </c>
      <c r="T515" s="35" t="str">
        <f t="shared" si="5"/>
        <v>Gamer intensivo</v>
      </c>
      <c r="U515" s="35"/>
    </row>
    <row r="516">
      <c r="A516" s="28">
        <v>515.0</v>
      </c>
      <c r="B516" s="28">
        <v>16.0</v>
      </c>
      <c r="C516" s="28" t="str">
        <f>TRIM(PROPER('Base de datos cruda'!C516))</f>
        <v>Female</v>
      </c>
      <c r="D516" s="28">
        <v>4.87</v>
      </c>
      <c r="E516" s="28">
        <v>7.32</v>
      </c>
      <c r="F516" s="28">
        <v>4.83</v>
      </c>
      <c r="G516" s="28">
        <v>97.12</v>
      </c>
      <c r="H516" s="28" t="str">
        <f>TRIM(PROPER('Base de datos cruda'!H516))</f>
        <v>Fps</v>
      </c>
      <c r="I516" s="28">
        <v>2.85</v>
      </c>
      <c r="J516" s="28">
        <v>8.0</v>
      </c>
      <c r="K516" s="28">
        <v>252.5</v>
      </c>
      <c r="L516" s="28">
        <f>IF('Base de datos cruda'!L516&lt;0,,'Base de datos cruda'!L516)</f>
        <v>8.85</v>
      </c>
      <c r="M516" s="28" t="str">
        <f>IF(TRIM(PROPER('Base de datos cruda'!M516))="High","Alto",IF(TRIM(PROPER('Base de datos cruda'!M516))="Medium","Medio","Bajo"))</f>
        <v>Alto</v>
      </c>
      <c r="N516" s="29">
        <v>71.17</v>
      </c>
      <c r="O516" s="32">
        <f t="shared" si="1"/>
        <v>71.17</v>
      </c>
      <c r="P516" s="33">
        <f t="shared" si="2"/>
        <v>12.87</v>
      </c>
      <c r="Q516" s="34">
        <f t="shared" si="3"/>
        <v>1.503080082</v>
      </c>
      <c r="R516" s="35" t="str">
        <f t="shared" si="4"/>
        <v>Alto</v>
      </c>
      <c r="S516" s="35" t="str">
        <f>IF(O516="","",IF(O516&gt;AVERAGE('Base de datos limpia'!$O$2:$O$8001),"Alto","Normal"))
</f>
        <v>Alto</v>
      </c>
      <c r="T516" s="35" t="str">
        <f t="shared" si="5"/>
        <v>Gamer intensivo</v>
      </c>
      <c r="U516" s="35"/>
    </row>
    <row r="517">
      <c r="A517" s="28">
        <v>516.0</v>
      </c>
      <c r="B517" s="28">
        <v>24.0</v>
      </c>
      <c r="C517" s="28" t="str">
        <f>TRIM(PROPER('Base de datos cruda'!C517))</f>
        <v>Male</v>
      </c>
      <c r="D517" s="28">
        <v>7.01</v>
      </c>
      <c r="E517" s="28">
        <v>9.69</v>
      </c>
      <c r="F517" s="28">
        <v>5.41</v>
      </c>
      <c r="G517" s="28">
        <v>69.55</v>
      </c>
      <c r="H517" s="28" t="str">
        <f>TRIM(PROPER('Base de datos cruda'!H517))</f>
        <v>Fps</v>
      </c>
      <c r="I517" s="28">
        <v>0.57</v>
      </c>
      <c r="J517" s="28">
        <v>12.24</v>
      </c>
      <c r="K517" s="28">
        <v>208.46</v>
      </c>
      <c r="L517" s="28">
        <f>IF('Base de datos cruda'!L517&lt;0,,'Base de datos cruda'!L517)</f>
        <v>18.16</v>
      </c>
      <c r="M517" s="28" t="str">
        <f>IF(TRIM(PROPER('Base de datos cruda'!M517))="High","Alto",IF(TRIM(PROPER('Base de datos cruda'!M517))="Medium","Medio","Bajo"))</f>
        <v>Alto</v>
      </c>
      <c r="N517" s="29">
        <v>75.1256622346253</v>
      </c>
      <c r="O517" s="32">
        <f t="shared" si="1"/>
        <v>75.12566223</v>
      </c>
      <c r="P517" s="33">
        <f t="shared" si="2"/>
        <v>19.25</v>
      </c>
      <c r="Q517" s="34">
        <f t="shared" si="3"/>
        <v>1.382310984</v>
      </c>
      <c r="R517" s="35" t="str">
        <f t="shared" si="4"/>
        <v>Alto</v>
      </c>
      <c r="S517" s="35" t="str">
        <f>IF(O517="","",IF(O517&gt;AVERAGE('Base de datos limpia'!$O$2:$O$8001),"Alto","Normal"))
</f>
        <v>Alto</v>
      </c>
      <c r="T517" s="35" t="str">
        <f t="shared" si="5"/>
        <v>Gamer intensivo</v>
      </c>
      <c r="U517" s="35"/>
    </row>
    <row r="518">
      <c r="A518" s="28">
        <v>517.0</v>
      </c>
      <c r="B518" s="28">
        <v>23.0</v>
      </c>
      <c r="C518" s="28" t="str">
        <f>TRIM(PROPER('Base de datos cruda'!C518))</f>
        <v>Female</v>
      </c>
      <c r="D518" s="28">
        <v>7.07</v>
      </c>
      <c r="E518" s="28">
        <v>5.08</v>
      </c>
      <c r="F518" s="28">
        <v>6.01</v>
      </c>
      <c r="G518" s="28">
        <v>64.69</v>
      </c>
      <c r="H518" s="28" t="str">
        <f>TRIM(PROPER('Base de datos cruda'!H518))</f>
        <v>Fps</v>
      </c>
      <c r="I518" s="28">
        <v>0.36</v>
      </c>
      <c r="J518" s="28">
        <v>8.57</v>
      </c>
      <c r="K518" s="28">
        <v>237.06</v>
      </c>
      <c r="L518" s="28">
        <f>IF('Base de datos cruda'!L518&lt;0,,'Base de datos cruda'!L518)</f>
        <v>16.34</v>
      </c>
      <c r="M518" s="28" t="str">
        <f>IF(TRIM(PROPER('Base de datos cruda'!M518))="High","Alto",IF(TRIM(PROPER('Base de datos cruda'!M518))="Medium","Medio","Bajo"))</f>
        <v>Bajo</v>
      </c>
      <c r="N518" s="29">
        <v>33.98</v>
      </c>
      <c r="O518" s="32">
        <f t="shared" si="1"/>
        <v>33.98</v>
      </c>
      <c r="P518" s="33">
        <f t="shared" si="2"/>
        <v>15.64</v>
      </c>
      <c r="Q518" s="34">
        <f t="shared" si="3"/>
        <v>0.7185289958</v>
      </c>
      <c r="R518" s="35" t="str">
        <f t="shared" si="4"/>
        <v>Bajo</v>
      </c>
      <c r="S518" s="35" t="str">
        <f>IF(O518="","",IF(O518&gt;AVERAGE('Base de datos limpia'!$O$2:$O$8001),"Alto","Normal"))
</f>
        <v>Normal</v>
      </c>
      <c r="T518" s="35" t="str">
        <f t="shared" si="5"/>
        <v>Gamer moderado</v>
      </c>
      <c r="U518" s="35"/>
    </row>
    <row r="519">
      <c r="A519" s="28">
        <v>518.0</v>
      </c>
      <c r="B519" s="28">
        <v>16.0</v>
      </c>
      <c r="C519" s="28" t="str">
        <f>TRIM(PROPER('Base de datos cruda'!C519))</f>
        <v>Female</v>
      </c>
      <c r="D519" s="28">
        <v>0.87</v>
      </c>
      <c r="E519" s="28">
        <v>6.69</v>
      </c>
      <c r="F519" s="28">
        <v>7.23</v>
      </c>
      <c r="G519" s="28">
        <v>62.33</v>
      </c>
      <c r="H519" s="28" t="str">
        <f>TRIM(PROPER('Base de datos cruda'!H519))</f>
        <v>Rpg</v>
      </c>
      <c r="I519" s="28">
        <v>4.14</v>
      </c>
      <c r="J519" s="28">
        <v>6.59</v>
      </c>
      <c r="K519" s="28">
        <v>300.81</v>
      </c>
      <c r="L519" s="28">
        <f>IF('Base de datos cruda'!L519&lt;0,,'Base de datos cruda'!L519)</f>
        <v>2.79</v>
      </c>
      <c r="M519" s="28" t="str">
        <f>IF(TRIM(PROPER('Base de datos cruda'!M519))="High","Alto",IF(TRIM(PROPER('Base de datos cruda'!M519))="Medium","Medio","Bajo"))</f>
        <v>Medio</v>
      </c>
      <c r="N519" s="29">
        <v>80.03</v>
      </c>
      <c r="O519" s="32">
        <f t="shared" si="1"/>
        <v>80.03</v>
      </c>
      <c r="P519" s="33">
        <f t="shared" si="2"/>
        <v>7.46</v>
      </c>
      <c r="Q519" s="34">
        <f t="shared" si="3"/>
        <v>7.689655172</v>
      </c>
      <c r="R519" s="35" t="str">
        <f t="shared" si="4"/>
        <v>Alto</v>
      </c>
      <c r="S519" s="35" t="str">
        <f>IF(O519="","",IF(O519&gt;AVERAGE('Base de datos limpia'!$O$2:$O$8001),"Alto","Normal"))
</f>
        <v>Alto</v>
      </c>
      <c r="T519" s="35" t="str">
        <f t="shared" si="5"/>
        <v>Gamer intensivo</v>
      </c>
      <c r="U519" s="35"/>
    </row>
    <row r="520">
      <c r="A520" s="28">
        <v>519.0</v>
      </c>
      <c r="B520" s="28">
        <v>21.0</v>
      </c>
      <c r="C520" s="28" t="str">
        <f>TRIM(PROPER('Base de datos cruda'!C520))</f>
        <v>Female</v>
      </c>
      <c r="D520" s="28">
        <v>3.43</v>
      </c>
      <c r="E520" s="28">
        <v>5.85</v>
      </c>
      <c r="F520" s="28">
        <v>4.02</v>
      </c>
      <c r="G520" s="28">
        <v>69.68</v>
      </c>
      <c r="H520" s="28" t="str">
        <f>TRIM(PROPER('Base de datos cruda'!H520))</f>
        <v>Casual</v>
      </c>
      <c r="I520" s="28">
        <v>2.32</v>
      </c>
      <c r="J520" s="28">
        <v>5.97</v>
      </c>
      <c r="K520" s="28">
        <v>293.84</v>
      </c>
      <c r="L520" s="28">
        <f>IF('Base de datos cruda'!L520&lt;0,,'Base de datos cruda'!L520)</f>
        <v>9.68</v>
      </c>
      <c r="M520" s="28" t="str">
        <f>IF(TRIM(PROPER('Base de datos cruda'!M520))="High","Alto",IF(TRIM(PROPER('Base de datos cruda'!M520))="Medium","Medio","Bajo"))</f>
        <v>Medio</v>
      </c>
      <c r="N520" s="29">
        <v>64.68</v>
      </c>
      <c r="O520" s="32">
        <f t="shared" si="1"/>
        <v>64.68</v>
      </c>
      <c r="P520" s="33">
        <f t="shared" si="2"/>
        <v>9.4</v>
      </c>
      <c r="Q520" s="34">
        <f t="shared" si="3"/>
        <v>1.705539359</v>
      </c>
      <c r="R520" s="35" t="str">
        <f t="shared" si="4"/>
        <v>Medio</v>
      </c>
      <c r="S520" s="35" t="str">
        <f>IF(O520="","",IF(O520&gt;AVERAGE('Base de datos limpia'!$O$2:$O$8001),"Alto","Normal"))
</f>
        <v>Normal</v>
      </c>
      <c r="T520" s="35" t="str">
        <f t="shared" si="5"/>
        <v>Gamer moderado</v>
      </c>
      <c r="U520" s="35"/>
    </row>
    <row r="521">
      <c r="A521" s="28">
        <v>520.0</v>
      </c>
      <c r="B521" s="28">
        <v>20.0</v>
      </c>
      <c r="C521" s="28" t="str">
        <f>TRIM(PROPER('Base de datos cruda'!C521))</f>
        <v>Female</v>
      </c>
      <c r="D521" s="28">
        <v>3.72</v>
      </c>
      <c r="E521" s="28">
        <v>2.36</v>
      </c>
      <c r="F521" s="28">
        <v>8.27</v>
      </c>
      <c r="G521" s="28">
        <v>75.41</v>
      </c>
      <c r="H521" s="28" t="str">
        <f>TRIM(PROPER('Base de datos cruda'!H521))</f>
        <v>Casual</v>
      </c>
      <c r="I521" s="28">
        <v>4.96</v>
      </c>
      <c r="J521" s="28">
        <v>4.79</v>
      </c>
      <c r="K521" s="28">
        <v>278.37</v>
      </c>
      <c r="L521" s="28">
        <f>IF('Base de datos cruda'!L521&lt;0,,'Base de datos cruda'!L521)</f>
        <v>5.84</v>
      </c>
      <c r="M521" s="28" t="str">
        <f>IF(TRIM(PROPER('Base de datos cruda'!M521))="High","Alto",IF(TRIM(PROPER('Base de datos cruda'!M521))="Medium","Medio","Bajo"))</f>
        <v>Medio</v>
      </c>
      <c r="N521" s="29">
        <v>63.0735481153149</v>
      </c>
      <c r="O521" s="32">
        <f t="shared" si="1"/>
        <v>63.07354812</v>
      </c>
      <c r="P521" s="33">
        <f t="shared" si="2"/>
        <v>8.51</v>
      </c>
      <c r="Q521" s="34">
        <f t="shared" si="3"/>
        <v>0.6344086022</v>
      </c>
      <c r="R521" s="35" t="str">
        <f t="shared" si="4"/>
        <v>Medio</v>
      </c>
      <c r="S521" s="35" t="str">
        <f>IF(O521="","",IF(O521&gt;AVERAGE('Base de datos limpia'!$O$2:$O$8001),"Alto","Normal"))
</f>
        <v>Normal</v>
      </c>
      <c r="T521" s="35" t="str">
        <f t="shared" si="5"/>
        <v>Gamer casual</v>
      </c>
      <c r="U521" s="35"/>
    </row>
    <row r="522">
      <c r="A522" s="28">
        <v>521.0</v>
      </c>
      <c r="B522" s="28">
        <v>21.0</v>
      </c>
      <c r="C522" s="28" t="str">
        <f>TRIM(PROPER('Base de datos cruda'!C522))</f>
        <v>Male</v>
      </c>
      <c r="D522" s="28">
        <v>7.82</v>
      </c>
      <c r="E522" s="28">
        <v>5.15</v>
      </c>
      <c r="F522" s="28">
        <v>4.38</v>
      </c>
      <c r="G522" s="28">
        <v>97.1</v>
      </c>
      <c r="H522" s="28" t="str">
        <f>TRIM(PROPER('Base de datos cruda'!H522))</f>
        <v>Casual</v>
      </c>
      <c r="I522" s="28">
        <v>1.15</v>
      </c>
      <c r="J522" s="28">
        <v>10.09</v>
      </c>
      <c r="K522" s="28">
        <v>225.31</v>
      </c>
      <c r="L522" s="28">
        <f>IF('Base de datos cruda'!L522&lt;0,,'Base de datos cruda'!L522)</f>
        <v>15.15</v>
      </c>
      <c r="M522" s="28" t="str">
        <f>IF(TRIM(PROPER('Base de datos cruda'!M522))="High","Alto",IF(TRIM(PROPER('Base de datos cruda'!M522))="Medium","Medio","Bajo"))</f>
        <v>Bajo</v>
      </c>
      <c r="N522" s="29">
        <v>31.07</v>
      </c>
      <c r="O522" s="32">
        <f t="shared" si="1"/>
        <v>31.07</v>
      </c>
      <c r="P522" s="33">
        <f t="shared" si="2"/>
        <v>17.91</v>
      </c>
      <c r="Q522" s="34">
        <f t="shared" si="3"/>
        <v>0.6585677749</v>
      </c>
      <c r="R522" s="35" t="str">
        <f t="shared" si="4"/>
        <v>Bajo</v>
      </c>
      <c r="S522" s="35" t="str">
        <f>IF(O522="","",IF(O522&gt;AVERAGE('Base de datos limpia'!$O$2:$O$8001),"Alto","Normal"))
</f>
        <v>Normal</v>
      </c>
      <c r="T522" s="35" t="str">
        <f t="shared" si="5"/>
        <v>Gamer moderado</v>
      </c>
      <c r="U522" s="35"/>
    </row>
    <row r="523">
      <c r="A523" s="28">
        <v>522.0</v>
      </c>
      <c r="B523" s="28">
        <v>20.0</v>
      </c>
      <c r="C523" s="28" t="str">
        <f>TRIM(PROPER('Base de datos cruda'!C523))</f>
        <v>Other</v>
      </c>
      <c r="D523" s="28">
        <v>5.42</v>
      </c>
      <c r="E523" s="28">
        <v>5.9</v>
      </c>
      <c r="F523" s="28">
        <v>8.5</v>
      </c>
      <c r="G523" s="28">
        <v>69.69</v>
      </c>
      <c r="H523" s="28" t="str">
        <f>TRIM(PROPER('Base de datos cruda'!H523))</f>
        <v>Casual</v>
      </c>
      <c r="I523" s="28">
        <v>3.24</v>
      </c>
      <c r="J523" s="28">
        <v>6.77</v>
      </c>
      <c r="K523" s="28">
        <v>256.98</v>
      </c>
      <c r="L523" s="28">
        <f>IF('Base de datos cruda'!L523&lt;0,,'Base de datos cruda'!L523)</f>
        <v>8.39</v>
      </c>
      <c r="M523" s="28" t="str">
        <f>IF(TRIM(PROPER('Base de datos cruda'!M523))="High","Alto",IF(TRIM(PROPER('Base de datos cruda'!M523))="Medium","Medio","Bajo"))</f>
        <v>Bajo</v>
      </c>
      <c r="N523" s="29">
        <v>80.1</v>
      </c>
      <c r="O523" s="32">
        <f t="shared" si="1"/>
        <v>80.1</v>
      </c>
      <c r="P523" s="33">
        <f t="shared" si="2"/>
        <v>12.19</v>
      </c>
      <c r="Q523" s="34">
        <f t="shared" si="3"/>
        <v>1.088560886</v>
      </c>
      <c r="R523" s="35" t="str">
        <f t="shared" si="4"/>
        <v>Alto</v>
      </c>
      <c r="S523" s="35" t="str">
        <f>IF(O523="","",IF(O523&gt;AVERAGE('Base de datos limpia'!$O$2:$O$8001),"Alto","Normal"))
</f>
        <v>Alto</v>
      </c>
      <c r="T523" s="35" t="str">
        <f t="shared" si="5"/>
        <v>Gamer moderado</v>
      </c>
      <c r="U523" s="35"/>
    </row>
    <row r="524">
      <c r="A524" s="28">
        <v>523.0</v>
      </c>
      <c r="B524" s="28">
        <v>21.0</v>
      </c>
      <c r="C524" s="28" t="str">
        <f>TRIM(PROPER('Base de datos cruda'!C524))</f>
        <v>Female</v>
      </c>
      <c r="D524" s="28">
        <v>3.26</v>
      </c>
      <c r="E524" s="28">
        <v>9.56</v>
      </c>
      <c r="F524" s="28">
        <v>8.75</v>
      </c>
      <c r="G524" s="28">
        <v>74.62</v>
      </c>
      <c r="H524" s="28" t="str">
        <f>TRIM(PROPER('Base de datos cruda'!H524))</f>
        <v>Rpg</v>
      </c>
      <c r="I524" s="28">
        <v>4.02</v>
      </c>
      <c r="J524" s="28">
        <v>7.09</v>
      </c>
      <c r="K524" s="28">
        <v>275.91</v>
      </c>
      <c r="L524" s="28">
        <f>IF('Base de datos cruda'!L524&lt;0,,'Base de datos cruda'!L524)</f>
        <v>9.77</v>
      </c>
      <c r="M524" s="28" t="str">
        <f>IF(TRIM(PROPER('Base de datos cruda'!M524))="High","Alto",IF(TRIM(PROPER('Base de datos cruda'!M524))="Medium","Medio","Bajo"))</f>
        <v>Medio</v>
      </c>
      <c r="N524" s="29">
        <v>100.0</v>
      </c>
      <c r="O524" s="32">
        <f t="shared" si="1"/>
        <v>100</v>
      </c>
      <c r="P524" s="33">
        <f t="shared" si="2"/>
        <v>10.35</v>
      </c>
      <c r="Q524" s="34">
        <f t="shared" si="3"/>
        <v>2.932515337</v>
      </c>
      <c r="R524" s="35" t="str">
        <f t="shared" si="4"/>
        <v>Alto</v>
      </c>
      <c r="S524" s="35" t="str">
        <f>IF(O524="","",IF(O524&gt;AVERAGE('Base de datos limpia'!$O$2:$O$8001),"Alto","Normal"))
</f>
        <v>Alto</v>
      </c>
      <c r="T524" s="35" t="str">
        <f t="shared" si="5"/>
        <v>Gamer intensivo</v>
      </c>
      <c r="U524" s="35"/>
    </row>
    <row r="525">
      <c r="A525" s="28">
        <v>524.0</v>
      </c>
      <c r="B525" s="28">
        <v>20.0</v>
      </c>
      <c r="C525" s="28" t="str">
        <f>TRIM(PROPER('Base de datos cruda'!C525))</f>
        <v>Male</v>
      </c>
      <c r="D525" s="28">
        <v>0.21</v>
      </c>
      <c r="E525" s="28">
        <v>4.3</v>
      </c>
      <c r="F525" s="28">
        <v>8.95</v>
      </c>
      <c r="G525" s="28">
        <v>89.37</v>
      </c>
      <c r="H525" s="28" t="str">
        <f>TRIM(PROPER('Base de datos cruda'!H525))</f>
        <v>Fps</v>
      </c>
      <c r="I525" s="28">
        <v>4.36</v>
      </c>
      <c r="J525" s="28">
        <v>2.79</v>
      </c>
      <c r="K525" s="28">
        <v>334.32</v>
      </c>
      <c r="L525" s="28" t="str">
        <f>IF('Base de datos cruda'!L525&lt;0,,'Base de datos cruda'!L525)</f>
        <v/>
      </c>
      <c r="M525" s="28" t="str">
        <f>IF(TRIM(PROPER('Base de datos cruda'!M525))="High","Alto",IF(TRIM(PROPER('Base de datos cruda'!M525))="Medium","Medio","Bajo"))</f>
        <v>Medio</v>
      </c>
      <c r="N525" s="29">
        <v>79.66</v>
      </c>
      <c r="O525" s="32">
        <f t="shared" si="1"/>
        <v>79.66</v>
      </c>
      <c r="P525" s="33">
        <f t="shared" si="2"/>
        <v>3</v>
      </c>
      <c r="Q525" s="34">
        <f t="shared" si="3"/>
        <v>20.47619048</v>
      </c>
      <c r="R525" s="35" t="str">
        <f t="shared" si="4"/>
        <v>Alto</v>
      </c>
      <c r="S525" s="35" t="str">
        <f>IF(O525="","",IF(O525&gt;AVERAGE('Base de datos limpia'!$O$2:$O$8001),"Alto","Normal"))
</f>
        <v>Alto</v>
      </c>
      <c r="T525" s="35" t="str">
        <f t="shared" si="5"/>
        <v>Gamer moderado</v>
      </c>
      <c r="U525" s="35"/>
    </row>
    <row r="526">
      <c r="A526" s="28">
        <v>525.0</v>
      </c>
      <c r="B526" s="28">
        <v>20.0</v>
      </c>
      <c r="C526" s="28" t="str">
        <f>TRIM(PROPER('Base de datos cruda'!C526))</f>
        <v>Male</v>
      </c>
      <c r="D526" s="28">
        <v>4.52</v>
      </c>
      <c r="E526" s="28">
        <v>9.82</v>
      </c>
      <c r="F526" s="28">
        <v>8.05</v>
      </c>
      <c r="G526" s="28">
        <v>72.08</v>
      </c>
      <c r="H526" s="28" t="str">
        <f>TRIM(PROPER('Base de datos cruda'!H526))</f>
        <v>Fps</v>
      </c>
      <c r="I526" s="28">
        <v>1.53</v>
      </c>
      <c r="J526" s="28">
        <v>9.55</v>
      </c>
      <c r="K526" s="28">
        <v>260.28</v>
      </c>
      <c r="L526" s="28">
        <f>IF('Base de datos cruda'!L526&lt;0,,'Base de datos cruda'!L526)</f>
        <v>12.34</v>
      </c>
      <c r="M526" s="28" t="str">
        <f>IF(TRIM(PROPER('Base de datos cruda'!M526))="High","Alto",IF(TRIM(PROPER('Base de datos cruda'!M526))="Medium","Medio","Bajo"))</f>
        <v>Medio</v>
      </c>
      <c r="N526" s="29">
        <v>96.8</v>
      </c>
      <c r="O526" s="32">
        <f t="shared" si="1"/>
        <v>96.8</v>
      </c>
      <c r="P526" s="33">
        <f t="shared" si="2"/>
        <v>14.07</v>
      </c>
      <c r="Q526" s="34">
        <f t="shared" si="3"/>
        <v>2.172566372</v>
      </c>
      <c r="R526" s="35" t="str">
        <f t="shared" si="4"/>
        <v>Alto</v>
      </c>
      <c r="S526" s="35" t="str">
        <f>IF(O526="","",IF(O526&gt;AVERAGE('Base de datos limpia'!$O$2:$O$8001),"Alto","Normal"))
</f>
        <v>Alto</v>
      </c>
      <c r="T526" s="35" t="str">
        <f t="shared" si="5"/>
        <v>Gamer intensivo</v>
      </c>
      <c r="U526" s="35"/>
    </row>
    <row r="527">
      <c r="A527" s="28">
        <v>526.0</v>
      </c>
      <c r="B527" s="28">
        <v>19.0</v>
      </c>
      <c r="C527" s="28" t="str">
        <f>TRIM(PROPER('Base de datos cruda'!C527))</f>
        <v>Female</v>
      </c>
      <c r="D527" s="28">
        <v>0.77</v>
      </c>
      <c r="E527" s="28">
        <v>5.88</v>
      </c>
      <c r="F527" s="28">
        <v>4.71</v>
      </c>
      <c r="G527" s="28">
        <v>87.37</v>
      </c>
      <c r="H527" s="28" t="str">
        <f>TRIM(PROPER('Base de datos cruda'!H527))</f>
        <v>Fps</v>
      </c>
      <c r="I527" s="28">
        <v>0.97</v>
      </c>
      <c r="J527" s="28">
        <v>5.43</v>
      </c>
      <c r="K527" s="28">
        <v>315.39</v>
      </c>
      <c r="L527" s="28">
        <f>IF('Base de datos cruda'!L527&lt;0,,'Base de datos cruda'!L527)</f>
        <v>3.62</v>
      </c>
      <c r="M527" s="28" t="str">
        <f>IF(TRIM(PROPER('Base de datos cruda'!M527))="High","Alto",IF(TRIM(PROPER('Base de datos cruda'!M527))="Medium","Medio","Bajo"))</f>
        <v>Medio</v>
      </c>
      <c r="N527" s="29">
        <v>69.77</v>
      </c>
      <c r="O527" s="32">
        <f t="shared" si="1"/>
        <v>69.77</v>
      </c>
      <c r="P527" s="33">
        <f t="shared" si="2"/>
        <v>6.2</v>
      </c>
      <c r="Q527" s="34">
        <f t="shared" si="3"/>
        <v>7.636363636</v>
      </c>
      <c r="R527" s="35" t="str">
        <f t="shared" si="4"/>
        <v>Medio</v>
      </c>
      <c r="S527" s="35" t="str">
        <f>IF(O527="","",IF(O527&gt;AVERAGE('Base de datos limpia'!$O$2:$O$8001),"Alto","Normal"))
</f>
        <v>Alto</v>
      </c>
      <c r="T527" s="35" t="str">
        <f t="shared" si="5"/>
        <v>Gamer moderado</v>
      </c>
      <c r="U527" s="35"/>
    </row>
    <row r="528">
      <c r="A528" s="28">
        <v>527.0</v>
      </c>
      <c r="B528" s="28">
        <v>18.0</v>
      </c>
      <c r="C528" s="28" t="str">
        <f>TRIM(PROPER('Base de datos cruda'!C528))</f>
        <v>Male</v>
      </c>
      <c r="D528" s="28">
        <v>6.68</v>
      </c>
      <c r="E528" s="28">
        <v>3.18</v>
      </c>
      <c r="F528" s="28">
        <v>7.53</v>
      </c>
      <c r="G528" s="28">
        <v>77.28</v>
      </c>
      <c r="H528" s="28" t="str">
        <f>TRIM(PROPER('Base de datos cruda'!H528))</f>
        <v>Rpg</v>
      </c>
      <c r="I528" s="28">
        <v>1.13</v>
      </c>
      <c r="J528" s="28">
        <v>10.02</v>
      </c>
      <c r="K528" s="28">
        <v>231.65</v>
      </c>
      <c r="L528" s="28">
        <f>IF('Base de datos cruda'!L528&lt;0,,'Base de datos cruda'!L528)</f>
        <v>18.52</v>
      </c>
      <c r="M528" s="28" t="str">
        <f>IF(TRIM(PROPER('Base de datos cruda'!M528))="High","Alto",IF(TRIM(PROPER('Base de datos cruda'!M528))="Medium","Medio","Bajo"))</f>
        <v>Bajo</v>
      </c>
      <c r="N528" s="29">
        <v>40.18</v>
      </c>
      <c r="O528" s="32">
        <f t="shared" si="1"/>
        <v>40.18</v>
      </c>
      <c r="P528" s="33">
        <f t="shared" si="2"/>
        <v>16.7</v>
      </c>
      <c r="Q528" s="34">
        <f t="shared" si="3"/>
        <v>0.4760479042</v>
      </c>
      <c r="R528" s="35" t="str">
        <f t="shared" si="4"/>
        <v>Bajo</v>
      </c>
      <c r="S528" s="35" t="str">
        <f>IF(O528="","",IF(O528&gt;AVERAGE('Base de datos limpia'!$O$2:$O$8001),"Alto","Normal"))
</f>
        <v>Normal</v>
      </c>
      <c r="T528" s="35" t="str">
        <f t="shared" si="5"/>
        <v>Gamer moderado</v>
      </c>
      <c r="U528" s="35"/>
    </row>
    <row r="529">
      <c r="A529" s="28">
        <v>528.0</v>
      </c>
      <c r="B529" s="28">
        <v>18.0</v>
      </c>
      <c r="C529" s="28" t="str">
        <f>TRIM(PROPER('Base de datos cruda'!C529))</f>
        <v>Male</v>
      </c>
      <c r="D529" s="28">
        <v>6.02</v>
      </c>
      <c r="E529" s="28">
        <v>2.72</v>
      </c>
      <c r="F529" s="28">
        <v>5.02</v>
      </c>
      <c r="G529" s="28">
        <v>67.86</v>
      </c>
      <c r="H529" s="28" t="str">
        <f>TRIM(PROPER('Base de datos cruda'!H529))</f>
        <v>Fps</v>
      </c>
      <c r="I529" s="28">
        <v>3.33</v>
      </c>
      <c r="J529" s="28">
        <v>9.82</v>
      </c>
      <c r="K529" s="28">
        <v>247.78</v>
      </c>
      <c r="L529" s="28">
        <f>IF('Base de datos cruda'!L529&lt;0,,'Base de datos cruda'!L529)</f>
        <v>14.01</v>
      </c>
      <c r="M529" s="28" t="str">
        <f>IF(TRIM(PROPER('Base de datos cruda'!M529))="High","Alto",IF(TRIM(PROPER('Base de datos cruda'!M529))="Medium","Medio","Bajo"))</f>
        <v>Bajo</v>
      </c>
      <c r="N529" s="29">
        <v>29.41</v>
      </c>
      <c r="O529" s="32">
        <f t="shared" si="1"/>
        <v>29.41</v>
      </c>
      <c r="P529" s="33">
        <f t="shared" si="2"/>
        <v>15.84</v>
      </c>
      <c r="Q529" s="34">
        <f t="shared" si="3"/>
        <v>0.4518272425</v>
      </c>
      <c r="R529" s="35" t="str">
        <f t="shared" si="4"/>
        <v>Bajo</v>
      </c>
      <c r="S529" s="35" t="str">
        <f>IF(O529="","",IF(O529&gt;AVERAGE('Base de datos limpia'!$O$2:$O$8001),"Alto","Normal"))
</f>
        <v>Normal</v>
      </c>
      <c r="T529" s="35" t="str">
        <f t="shared" si="5"/>
        <v>Gamer casual</v>
      </c>
      <c r="U529" s="35"/>
    </row>
    <row r="530">
      <c r="A530" s="28">
        <v>529.0</v>
      </c>
      <c r="B530" s="28">
        <v>19.0</v>
      </c>
      <c r="C530" s="28" t="str">
        <f>TRIM(PROPER('Base de datos cruda'!C530))</f>
        <v>Male</v>
      </c>
      <c r="D530" s="28">
        <v>3.68</v>
      </c>
      <c r="E530" s="28">
        <v>2.28</v>
      </c>
      <c r="F530" s="28">
        <v>8.49</v>
      </c>
      <c r="G530" s="28">
        <v>89.36</v>
      </c>
      <c r="H530" s="28" t="str">
        <f>TRIM(PROPER('Base de datos cruda'!H530))</f>
        <v>Casual</v>
      </c>
      <c r="I530" s="28">
        <v>2.61</v>
      </c>
      <c r="J530" s="28">
        <v>7.72</v>
      </c>
      <c r="K530" s="28">
        <v>263.47</v>
      </c>
      <c r="L530" s="28">
        <f>IF('Base de datos cruda'!L530&lt;0,,'Base de datos cruda'!L530)</f>
        <v>11.08</v>
      </c>
      <c r="M530" s="28" t="str">
        <f>IF(TRIM(PROPER('Base de datos cruda'!M530))="High","Alto",IF(TRIM(PROPER('Base de datos cruda'!M530))="Medium","Medio","Bajo"))</f>
        <v>Medio</v>
      </c>
      <c r="N530" s="29">
        <v>67.23</v>
      </c>
      <c r="O530" s="32">
        <f t="shared" si="1"/>
        <v>67.23</v>
      </c>
      <c r="P530" s="33">
        <f t="shared" si="2"/>
        <v>11.4</v>
      </c>
      <c r="Q530" s="34">
        <f t="shared" si="3"/>
        <v>0.6195652174</v>
      </c>
      <c r="R530" s="35" t="str">
        <f t="shared" si="4"/>
        <v>Medio</v>
      </c>
      <c r="S530" s="35" t="str">
        <f>IF(O530="","",IF(O530&gt;AVERAGE('Base de datos limpia'!$O$2:$O$8001),"Alto","Normal"))
</f>
        <v>Alto</v>
      </c>
      <c r="T530" s="35" t="str">
        <f t="shared" si="5"/>
        <v>Gamer casual</v>
      </c>
      <c r="U530" s="35"/>
    </row>
    <row r="531">
      <c r="A531" s="28">
        <v>530.0</v>
      </c>
      <c r="B531" s="28">
        <v>24.0</v>
      </c>
      <c r="C531" s="28" t="str">
        <f>TRIM(PROPER('Base de datos cruda'!C531))</f>
        <v>Male</v>
      </c>
      <c r="D531" s="28">
        <v>3.43</v>
      </c>
      <c r="E531" s="28">
        <v>5.08</v>
      </c>
      <c r="F531" s="28">
        <v>5.58</v>
      </c>
      <c r="G531" s="28">
        <v>61.08</v>
      </c>
      <c r="H531" s="28" t="str">
        <f>TRIM(PROPER('Base de datos cruda'!H531))</f>
        <v>Fps</v>
      </c>
      <c r="I531" s="28">
        <v>2.99</v>
      </c>
      <c r="J531" s="28">
        <v>5.78</v>
      </c>
      <c r="K531" s="28">
        <v>281.13</v>
      </c>
      <c r="L531" s="28">
        <f>IF('Base de datos cruda'!L531&lt;0,,'Base de datos cruda'!L531)</f>
        <v>9.06</v>
      </c>
      <c r="M531" s="28" t="str">
        <f>IF(TRIM(PROPER('Base de datos cruda'!M531))="High","Alto",IF(TRIM(PROPER('Base de datos cruda'!M531))="Medium","Medio","Bajo"))</f>
        <v>Medio</v>
      </c>
      <c r="N531" s="29">
        <v>53.41</v>
      </c>
      <c r="O531" s="32">
        <f t="shared" si="1"/>
        <v>53.41</v>
      </c>
      <c r="P531" s="33">
        <f t="shared" si="2"/>
        <v>9.21</v>
      </c>
      <c r="Q531" s="34">
        <f t="shared" si="3"/>
        <v>1.481049563</v>
      </c>
      <c r="R531" s="35" t="str">
        <f t="shared" si="4"/>
        <v>Medio</v>
      </c>
      <c r="S531" s="35" t="str">
        <f>IF(O531="","",IF(O531&gt;AVERAGE('Base de datos limpia'!$O$2:$O$8001),"Alto","Normal"))
</f>
        <v>Normal</v>
      </c>
      <c r="T531" s="35" t="str">
        <f t="shared" si="5"/>
        <v>Gamer moderado</v>
      </c>
      <c r="U531" s="35"/>
    </row>
    <row r="532">
      <c r="A532" s="28">
        <v>531.0</v>
      </c>
      <c r="B532" s="28">
        <v>17.0</v>
      </c>
      <c r="C532" s="28" t="str">
        <f>TRIM(PROPER('Base de datos cruda'!C532))</f>
        <v>Male</v>
      </c>
      <c r="D532" s="28">
        <v>7.18</v>
      </c>
      <c r="E532" s="28">
        <v>1.2</v>
      </c>
      <c r="F532" s="28">
        <v>5.63</v>
      </c>
      <c r="G532" s="28">
        <v>71.69</v>
      </c>
      <c r="H532" s="28" t="str">
        <f>TRIM(PROPER('Base de datos cruda'!H532))</f>
        <v>Fps</v>
      </c>
      <c r="I532" s="28">
        <v>0.1</v>
      </c>
      <c r="J532" s="28">
        <v>8.88</v>
      </c>
      <c r="K532" s="28">
        <v>234.49</v>
      </c>
      <c r="L532" s="28">
        <f>IF('Base de datos cruda'!L532&lt;0,,'Base de datos cruda'!L532)</f>
        <v>15</v>
      </c>
      <c r="M532" s="28" t="str">
        <f>IF(TRIM(PROPER('Base de datos cruda'!M532))="High","Alto",IF(TRIM(PROPER('Base de datos cruda'!M532))="Medium","Medio","Bajo"))</f>
        <v>Bajo</v>
      </c>
      <c r="N532" s="29">
        <v>11.28</v>
      </c>
      <c r="O532" s="32">
        <f t="shared" si="1"/>
        <v>11.28</v>
      </c>
      <c r="P532" s="33">
        <f t="shared" si="2"/>
        <v>16.06</v>
      </c>
      <c r="Q532" s="34">
        <f t="shared" si="3"/>
        <v>0.1671309192</v>
      </c>
      <c r="R532" s="35" t="str">
        <f t="shared" si="4"/>
        <v>Bajo</v>
      </c>
      <c r="S532" s="35" t="str">
        <f>IF(O532="","",IF(O532&gt;AVERAGE('Base de datos limpia'!$O$2:$O$8001),"Alto","Normal"))
</f>
        <v>Normal</v>
      </c>
      <c r="T532" s="35" t="str">
        <f t="shared" si="5"/>
        <v>Gamer casual</v>
      </c>
      <c r="U532" s="35"/>
    </row>
    <row r="533">
      <c r="A533" s="28">
        <v>532.0</v>
      </c>
      <c r="B533" s="28">
        <v>24.0</v>
      </c>
      <c r="C533" s="28" t="str">
        <f>TRIM(PROPER('Base de datos cruda'!C533))</f>
        <v>Male</v>
      </c>
      <c r="D533" s="28">
        <v>2.31</v>
      </c>
      <c r="E533" s="28">
        <v>5.01</v>
      </c>
      <c r="F533" s="28">
        <v>8.59</v>
      </c>
      <c r="G533" s="28">
        <v>74.25</v>
      </c>
      <c r="H533" s="28" t="str">
        <f>TRIM(PROPER('Base de datos cruda'!H533))</f>
        <v>Casual</v>
      </c>
      <c r="I533" s="28">
        <v>1.95</v>
      </c>
      <c r="J533" s="28">
        <v>5.19</v>
      </c>
      <c r="K533" s="28">
        <v>297.77</v>
      </c>
      <c r="L533" s="28">
        <f>IF('Base de datos cruda'!L533&lt;0,,'Base de datos cruda'!L533)</f>
        <v>8.29</v>
      </c>
      <c r="M533" s="28" t="str">
        <f>IF(TRIM(PROPER('Base de datos cruda'!M533))="High","Alto",IF(TRIM(PROPER('Base de datos cruda'!M533))="Medium","Medio","Bajo"))</f>
        <v>Medio</v>
      </c>
      <c r="N533" s="29">
        <v>79.33</v>
      </c>
      <c r="O533" s="32">
        <f t="shared" si="1"/>
        <v>79.33</v>
      </c>
      <c r="P533" s="33">
        <f t="shared" si="2"/>
        <v>7.5</v>
      </c>
      <c r="Q533" s="34">
        <f t="shared" si="3"/>
        <v>2.168831169</v>
      </c>
      <c r="R533" s="35" t="str">
        <f t="shared" si="4"/>
        <v>Alto</v>
      </c>
      <c r="S533" s="35" t="str">
        <f>IF(O533="","",IF(O533&gt;AVERAGE('Base de datos limpia'!$O$2:$O$8001),"Alto","Normal"))
</f>
        <v>Alto</v>
      </c>
      <c r="T533" s="35" t="str">
        <f t="shared" si="5"/>
        <v>Gamer moderado</v>
      </c>
      <c r="U533" s="35"/>
    </row>
    <row r="534">
      <c r="A534" s="28">
        <v>533.0</v>
      </c>
      <c r="B534" s="28">
        <v>16.0</v>
      </c>
      <c r="C534" s="28" t="str">
        <f>TRIM(PROPER('Base de datos cruda'!C534))</f>
        <v>Male</v>
      </c>
      <c r="D534" s="28">
        <v>1.99</v>
      </c>
      <c r="E534" s="28">
        <v>9.9</v>
      </c>
      <c r="F534" s="28">
        <v>4.07</v>
      </c>
      <c r="G534" s="28">
        <v>78.33</v>
      </c>
      <c r="H534" s="28" t="str">
        <f>TRIM(PROPER('Base de datos cruda'!H534))</f>
        <v>Fps</v>
      </c>
      <c r="I534" s="28">
        <v>1.55</v>
      </c>
      <c r="J534" s="28">
        <v>3.46</v>
      </c>
      <c r="K534" s="28">
        <v>300.8</v>
      </c>
      <c r="L534" s="28">
        <f>IF('Base de datos cruda'!L534&lt;0,,'Base de datos cruda'!L534)</f>
        <v>5.47</v>
      </c>
      <c r="M534" s="28" t="str">
        <f>IF(TRIM(PROPER('Base de datos cruda'!M534))="High","Alto",IF(TRIM(PROPER('Base de datos cruda'!M534))="Medium","Medio","Bajo"))</f>
        <v>Alto</v>
      </c>
      <c r="N534" s="29">
        <v>100.0</v>
      </c>
      <c r="O534" s="32">
        <f t="shared" si="1"/>
        <v>100</v>
      </c>
      <c r="P534" s="33">
        <f t="shared" si="2"/>
        <v>5.45</v>
      </c>
      <c r="Q534" s="34">
        <f t="shared" si="3"/>
        <v>4.974874372</v>
      </c>
      <c r="R534" s="35" t="str">
        <f t="shared" si="4"/>
        <v>Alto</v>
      </c>
      <c r="S534" s="35" t="str">
        <f>IF(O534="","",IF(O534&gt;AVERAGE('Base de datos limpia'!$O$2:$O$8001),"Alto","Normal"))
</f>
        <v>Alto</v>
      </c>
      <c r="T534" s="35" t="str">
        <f t="shared" si="5"/>
        <v>Gamer intensivo</v>
      </c>
      <c r="U534" s="35"/>
    </row>
    <row r="535">
      <c r="A535" s="28">
        <v>534.0</v>
      </c>
      <c r="B535" s="28">
        <v>16.0</v>
      </c>
      <c r="C535" s="28" t="str">
        <f>TRIM(PROPER('Base de datos cruda'!C535))</f>
        <v>Female</v>
      </c>
      <c r="D535" s="28">
        <v>7.51</v>
      </c>
      <c r="E535" s="28">
        <v>7.03</v>
      </c>
      <c r="F535" s="28">
        <v>4.97</v>
      </c>
      <c r="G535" s="28">
        <v>87.19</v>
      </c>
      <c r="H535" s="28" t="str">
        <f>TRIM(PROPER('Base de datos cruda'!H535))</f>
        <v>Rpg</v>
      </c>
      <c r="I535" s="28">
        <v>4.32</v>
      </c>
      <c r="J535" s="28">
        <v>10.08</v>
      </c>
      <c r="K535" s="28">
        <v>230.17</v>
      </c>
      <c r="L535" s="28">
        <f>IF('Base de datos cruda'!L535&lt;0,,'Base de datos cruda'!L535)</f>
        <v>18.1</v>
      </c>
      <c r="M535" s="28" t="str">
        <f>IF(TRIM(PROPER('Base de datos cruda'!M535))="High","Alto",IF(TRIM(PROPER('Base de datos cruda'!M535))="Medium","Medio","Bajo"))</f>
        <v>Alto</v>
      </c>
      <c r="N535" s="29">
        <v>55.615772473063</v>
      </c>
      <c r="O535" s="32">
        <f t="shared" si="1"/>
        <v>55.61577247</v>
      </c>
      <c r="P535" s="33">
        <f t="shared" si="2"/>
        <v>17.59</v>
      </c>
      <c r="Q535" s="34">
        <f t="shared" si="3"/>
        <v>0.9360852197</v>
      </c>
      <c r="R535" s="35" t="str">
        <f t="shared" si="4"/>
        <v>Medio</v>
      </c>
      <c r="S535" s="35" t="str">
        <f>IF(O535="","",IF(O535&gt;AVERAGE('Base de datos limpia'!$O$2:$O$8001),"Alto","Normal"))
</f>
        <v>Normal</v>
      </c>
      <c r="T535" s="35" t="str">
        <f t="shared" si="5"/>
        <v>Gamer intensivo</v>
      </c>
      <c r="U535" s="35"/>
    </row>
    <row r="536">
      <c r="A536" s="28">
        <v>535.0</v>
      </c>
      <c r="B536" s="28">
        <v>20.0</v>
      </c>
      <c r="C536" s="28" t="str">
        <f>TRIM(PROPER('Base de datos cruda'!C536))</f>
        <v>Female</v>
      </c>
      <c r="D536" s="28">
        <v>6.47</v>
      </c>
      <c r="E536" s="28">
        <v>7.84</v>
      </c>
      <c r="F536" s="28">
        <v>6.11</v>
      </c>
      <c r="G536" s="28">
        <v>78.38</v>
      </c>
      <c r="H536" s="28" t="str">
        <f>TRIM(PROPER('Base de datos cruda'!H536))</f>
        <v>Fps</v>
      </c>
      <c r="I536" s="28">
        <v>3.88</v>
      </c>
      <c r="J536" s="28">
        <v>10.23</v>
      </c>
      <c r="K536" s="28">
        <v>262.75</v>
      </c>
      <c r="L536" s="28">
        <f>IF('Base de datos cruda'!L536&lt;0,,'Base de datos cruda'!L536)</f>
        <v>12.96</v>
      </c>
      <c r="M536" s="28" t="str">
        <f>IF(TRIM(PROPER('Base de datos cruda'!M536))="High","Alto",IF(TRIM(PROPER('Base de datos cruda'!M536))="Medium","Medio","Bajo"))</f>
        <v>Bajo</v>
      </c>
      <c r="N536" s="29">
        <v>71.526740687114</v>
      </c>
      <c r="O536" s="32">
        <f t="shared" si="1"/>
        <v>71.52674069</v>
      </c>
      <c r="P536" s="33">
        <f t="shared" si="2"/>
        <v>16.7</v>
      </c>
      <c r="Q536" s="34">
        <f t="shared" si="3"/>
        <v>1.211746522</v>
      </c>
      <c r="R536" s="35" t="str">
        <f t="shared" si="4"/>
        <v>Alto</v>
      </c>
      <c r="S536" s="35" t="str">
        <f>IF(O536="","",IF(O536&gt;AVERAGE('Base de datos limpia'!$O$2:$O$8001),"Alto","Normal"))
</f>
        <v>Alto</v>
      </c>
      <c r="T536" s="35" t="str">
        <f t="shared" si="5"/>
        <v>Gamer intensivo</v>
      </c>
      <c r="U536" s="35"/>
    </row>
    <row r="537">
      <c r="A537" s="28">
        <v>536.0</v>
      </c>
      <c r="B537" s="28">
        <v>21.0</v>
      </c>
      <c r="C537" s="28" t="str">
        <f>TRIM(PROPER('Base de datos cruda'!C537))</f>
        <v>Male</v>
      </c>
      <c r="D537" s="28">
        <v>6.57</v>
      </c>
      <c r="E537" s="28">
        <v>2.07</v>
      </c>
      <c r="F537" s="28">
        <v>7.5</v>
      </c>
      <c r="G537" s="28">
        <v>83.77</v>
      </c>
      <c r="H537" s="28" t="str">
        <f>TRIM(PROPER('Base de datos cruda'!H537))</f>
        <v>Fps</v>
      </c>
      <c r="I537" s="28">
        <v>2.15</v>
      </c>
      <c r="J537" s="28">
        <v>10.27</v>
      </c>
      <c r="K537" s="28">
        <v>240.98</v>
      </c>
      <c r="L537" s="28">
        <f>IF('Base de datos cruda'!L537&lt;0,,'Base de datos cruda'!L537)</f>
        <v>16.05</v>
      </c>
      <c r="M537" s="28" t="str">
        <f>IF(TRIM(PROPER('Base de datos cruda'!M537))="High","Alto",IF(TRIM(PROPER('Base de datos cruda'!M537))="Medium","Medio","Bajo"))</f>
        <v>Bajo</v>
      </c>
      <c r="N537" s="29">
        <v>39.96</v>
      </c>
      <c r="O537" s="32">
        <f t="shared" si="1"/>
        <v>39.96</v>
      </c>
      <c r="P537" s="33">
        <f t="shared" si="2"/>
        <v>16.84</v>
      </c>
      <c r="Q537" s="34">
        <f t="shared" si="3"/>
        <v>0.3150684932</v>
      </c>
      <c r="R537" s="35" t="str">
        <f t="shared" si="4"/>
        <v>Bajo</v>
      </c>
      <c r="S537" s="35" t="str">
        <f>IF(O537="","",IF(O537&gt;AVERAGE('Base de datos limpia'!$O$2:$O$8001),"Alto","Normal"))
</f>
        <v>Normal</v>
      </c>
      <c r="T537" s="35" t="str">
        <f t="shared" si="5"/>
        <v>Gamer casual</v>
      </c>
      <c r="U537" s="35"/>
    </row>
    <row r="538">
      <c r="A538" s="28">
        <v>537.0</v>
      </c>
      <c r="B538" s="28">
        <v>21.0</v>
      </c>
      <c r="C538" s="28" t="str">
        <f>TRIM(PROPER('Base de datos cruda'!C538))</f>
        <v>Male</v>
      </c>
      <c r="D538" s="28">
        <v>1.56</v>
      </c>
      <c r="E538" s="28">
        <v>5.26</v>
      </c>
      <c r="F538" s="28">
        <v>7.24</v>
      </c>
      <c r="G538" s="28">
        <v>83.83</v>
      </c>
      <c r="H538" s="28" t="str">
        <f>TRIM(PROPER('Base de datos cruda'!H538))</f>
        <v>Rpg</v>
      </c>
      <c r="I538" s="28">
        <v>3.15</v>
      </c>
      <c r="J538" s="28">
        <v>3.16</v>
      </c>
      <c r="K538" s="28">
        <v>301.67</v>
      </c>
      <c r="L538" s="28">
        <f>IF('Base de datos cruda'!L538&lt;0,,'Base de datos cruda'!L538)</f>
        <v>5.52</v>
      </c>
      <c r="M538" s="28" t="str">
        <f>IF(TRIM(PROPER('Base de datos cruda'!M538))="High","Alto",IF(TRIM(PROPER('Base de datos cruda'!M538))="Medium","Medio","Bajo"))</f>
        <v>Medio</v>
      </c>
      <c r="N538" s="29">
        <v>85.66</v>
      </c>
      <c r="O538" s="32">
        <f t="shared" si="1"/>
        <v>85.66</v>
      </c>
      <c r="P538" s="33">
        <f t="shared" si="2"/>
        <v>4.72</v>
      </c>
      <c r="Q538" s="34">
        <f t="shared" si="3"/>
        <v>3.371794872</v>
      </c>
      <c r="R538" s="35" t="str">
        <f t="shared" si="4"/>
        <v>Alto</v>
      </c>
      <c r="S538" s="35" t="str">
        <f>IF(O538="","",IF(O538&gt;AVERAGE('Base de datos limpia'!$O$2:$O$8001),"Alto","Normal"))
</f>
        <v>Alto</v>
      </c>
      <c r="T538" s="35" t="str">
        <f t="shared" si="5"/>
        <v>Gamer moderado</v>
      </c>
      <c r="U538" s="35"/>
    </row>
    <row r="539">
      <c r="A539" s="28">
        <v>538.0</v>
      </c>
      <c r="B539" s="28">
        <v>18.0</v>
      </c>
      <c r="C539" s="28" t="str">
        <f>TRIM(PROPER('Base de datos cruda'!C539))</f>
        <v>Female</v>
      </c>
      <c r="D539" s="28">
        <v>1.15</v>
      </c>
      <c r="E539" s="28">
        <v>3.58</v>
      </c>
      <c r="F539" s="28">
        <v>7.35</v>
      </c>
      <c r="G539" s="28">
        <v>74.93</v>
      </c>
      <c r="H539" s="28" t="str">
        <f>TRIM(PROPER('Base de datos cruda'!H539))</f>
        <v>Rpg</v>
      </c>
      <c r="I539" s="28">
        <v>0.24</v>
      </c>
      <c r="J539" s="28">
        <v>2.19</v>
      </c>
      <c r="K539" s="28">
        <v>305.35</v>
      </c>
      <c r="L539" s="28">
        <f>IF('Base de datos cruda'!L539&lt;0,,'Base de datos cruda'!L539)</f>
        <v>0.64</v>
      </c>
      <c r="M539" s="28" t="str">
        <f>IF(TRIM(PROPER('Base de datos cruda'!M539))="High","Alto",IF(TRIM(PROPER('Base de datos cruda'!M539))="Medium","Medio","Bajo"))</f>
        <v>Medio</v>
      </c>
      <c r="N539" s="29">
        <v>83.21</v>
      </c>
      <c r="O539" s="32">
        <f t="shared" si="1"/>
        <v>83.21</v>
      </c>
      <c r="P539" s="33">
        <f t="shared" si="2"/>
        <v>3.34</v>
      </c>
      <c r="Q539" s="34">
        <f t="shared" si="3"/>
        <v>3.113043478</v>
      </c>
      <c r="R539" s="35" t="str">
        <f t="shared" si="4"/>
        <v>Alto</v>
      </c>
      <c r="S539" s="35" t="str">
        <f>IF(O539="","",IF(O539&gt;AVERAGE('Base de datos limpia'!$O$2:$O$8001),"Alto","Normal"))
</f>
        <v>Alto</v>
      </c>
      <c r="T539" s="35" t="str">
        <f t="shared" si="5"/>
        <v>Gamer moderado</v>
      </c>
      <c r="U539" s="35"/>
    </row>
    <row r="540">
      <c r="A540" s="28">
        <v>539.0</v>
      </c>
      <c r="B540" s="28">
        <v>22.0</v>
      </c>
      <c r="C540" s="28" t="str">
        <f>TRIM(PROPER('Base de datos cruda'!C540))</f>
        <v>Male</v>
      </c>
      <c r="D540" s="28">
        <v>0.21</v>
      </c>
      <c r="E540" s="28">
        <v>9.05</v>
      </c>
      <c r="F540" s="28">
        <v>8.4</v>
      </c>
      <c r="G540" s="28">
        <v>97.36</v>
      </c>
      <c r="H540" s="28" t="str">
        <f>TRIM(PROPER('Base de datos cruda'!H540))</f>
        <v>Fps</v>
      </c>
      <c r="I540" s="28">
        <v>3.19</v>
      </c>
      <c r="J540" s="28">
        <v>1.65</v>
      </c>
      <c r="K540" s="28">
        <v>319.51</v>
      </c>
      <c r="L540" s="28">
        <f>IF('Base de datos cruda'!L540&lt;0,,'Base de datos cruda'!L540)</f>
        <v>0.99</v>
      </c>
      <c r="M540" s="28" t="str">
        <f>IF(TRIM(PROPER('Base de datos cruda'!M540))="High","Alto",IF(TRIM(PROPER('Base de datos cruda'!M540))="Medium","Medio","Bajo"))</f>
        <v>Medio</v>
      </c>
      <c r="N540" s="29">
        <v>100.0</v>
      </c>
      <c r="O540" s="32">
        <f t="shared" si="1"/>
        <v>100</v>
      </c>
      <c r="P540" s="33">
        <f t="shared" si="2"/>
        <v>1.86</v>
      </c>
      <c r="Q540" s="34">
        <f t="shared" si="3"/>
        <v>43.0952381</v>
      </c>
      <c r="R540" s="35" t="str">
        <f t="shared" si="4"/>
        <v>Alto</v>
      </c>
      <c r="S540" s="35" t="str">
        <f>IF(O540="","",IF(O540&gt;AVERAGE('Base de datos limpia'!$O$2:$O$8001),"Alto","Normal"))
</f>
        <v>Alto</v>
      </c>
      <c r="T540" s="35" t="str">
        <f t="shared" si="5"/>
        <v>Gamer intensivo</v>
      </c>
      <c r="U540" s="35"/>
    </row>
    <row r="541">
      <c r="A541" s="28">
        <v>540.0</v>
      </c>
      <c r="B541" s="28">
        <v>24.0</v>
      </c>
      <c r="C541" s="28" t="str">
        <f>TRIM(PROPER('Base de datos cruda'!C541))</f>
        <v>Male</v>
      </c>
      <c r="D541" s="28">
        <v>1.9</v>
      </c>
      <c r="E541" s="28">
        <v>2.63</v>
      </c>
      <c r="F541" s="28">
        <v>4.61</v>
      </c>
      <c r="G541" s="28">
        <v>98.23</v>
      </c>
      <c r="H541" s="28" t="str">
        <f>TRIM(PROPER('Base de datos cruda'!H541))</f>
        <v>Casual</v>
      </c>
      <c r="I541" s="28">
        <v>0.49</v>
      </c>
      <c r="J541" s="28">
        <v>3.08</v>
      </c>
      <c r="K541" s="28">
        <v>294.34</v>
      </c>
      <c r="L541" s="28">
        <f>IF('Base de datos cruda'!L541&lt;0,,'Base de datos cruda'!L541)</f>
        <v>0.91</v>
      </c>
      <c r="M541" s="28" t="str">
        <f>IF(TRIM(PROPER('Base de datos cruda'!M541))="High","Alto",IF(TRIM(PROPER('Base de datos cruda'!M541))="Medium","Medio","Bajo"))</f>
        <v>Medio</v>
      </c>
      <c r="N541" s="29">
        <v>67.93</v>
      </c>
      <c r="O541" s="32">
        <f t="shared" si="1"/>
        <v>67.93</v>
      </c>
      <c r="P541" s="33">
        <f t="shared" si="2"/>
        <v>4.98</v>
      </c>
      <c r="Q541" s="34">
        <f t="shared" si="3"/>
        <v>1.384210526</v>
      </c>
      <c r="R541" s="35" t="str">
        <f t="shared" si="4"/>
        <v>Medio</v>
      </c>
      <c r="S541" s="35" t="str">
        <f>IF(O541="","",IF(O541&gt;AVERAGE('Base de datos limpia'!$O$2:$O$8001),"Alto","Normal"))
</f>
        <v>Alto</v>
      </c>
      <c r="T541" s="35" t="str">
        <f t="shared" si="5"/>
        <v>Gamer casual</v>
      </c>
      <c r="U541" s="35"/>
    </row>
    <row r="542">
      <c r="A542" s="28">
        <v>541.0</v>
      </c>
      <c r="B542" s="28">
        <v>23.0</v>
      </c>
      <c r="C542" s="28" t="str">
        <f>TRIM(PROPER('Base de datos cruda'!C542))</f>
        <v>Male</v>
      </c>
      <c r="D542" s="28">
        <v>6.19</v>
      </c>
      <c r="E542" s="28">
        <v>5.13</v>
      </c>
      <c r="F542" s="28">
        <v>6.61</v>
      </c>
      <c r="G542" s="28">
        <v>83.27</v>
      </c>
      <c r="H542" s="28" t="str">
        <f>TRIM(PROPER('Base de datos cruda'!H542))</f>
        <v>Casual</v>
      </c>
      <c r="I542" s="28">
        <v>3.57</v>
      </c>
      <c r="J542" s="28">
        <v>9.19</v>
      </c>
      <c r="K542" s="28">
        <v>242.04</v>
      </c>
      <c r="L542" s="28">
        <f>IF('Base de datos cruda'!L542&lt;0,,'Base de datos cruda'!L542)</f>
        <v>10.71</v>
      </c>
      <c r="M542" s="28" t="str">
        <f>IF(TRIM(PROPER('Base de datos cruda'!M542))="High","Alto",IF(TRIM(PROPER('Base de datos cruda'!M542))="Medium","Medio","Bajo"))</f>
        <v>Bajo</v>
      </c>
      <c r="N542" s="29">
        <v>48.92</v>
      </c>
      <c r="O542" s="32">
        <f t="shared" si="1"/>
        <v>48.92</v>
      </c>
      <c r="P542" s="33">
        <f t="shared" si="2"/>
        <v>15.38</v>
      </c>
      <c r="Q542" s="34">
        <f t="shared" si="3"/>
        <v>0.8287560582</v>
      </c>
      <c r="R542" s="35" t="str">
        <f t="shared" si="4"/>
        <v>Bajo</v>
      </c>
      <c r="S542" s="35" t="str">
        <f>IF(O542="","",IF(O542&gt;AVERAGE('Base de datos limpia'!$O$2:$O$8001),"Alto","Normal"))
</f>
        <v>Normal</v>
      </c>
      <c r="T542" s="35" t="str">
        <f t="shared" si="5"/>
        <v>Gamer moderado</v>
      </c>
      <c r="U542" s="35"/>
    </row>
    <row r="543">
      <c r="A543" s="28">
        <v>542.0</v>
      </c>
      <c r="B543" s="28">
        <v>21.0</v>
      </c>
      <c r="C543" s="28" t="str">
        <f>TRIM(PROPER('Base de datos cruda'!C543))</f>
        <v>Female</v>
      </c>
      <c r="D543" s="28">
        <v>1.92</v>
      </c>
      <c r="E543" s="28">
        <v>6.29</v>
      </c>
      <c r="F543" s="28">
        <v>7.63</v>
      </c>
      <c r="G543" s="28">
        <v>62.87</v>
      </c>
      <c r="H543" s="28" t="str">
        <f>TRIM(PROPER('Base de datos cruda'!H543))</f>
        <v>Fps</v>
      </c>
      <c r="I543" s="28">
        <v>2.87</v>
      </c>
      <c r="J543" s="28">
        <v>4.87</v>
      </c>
      <c r="K543" s="28">
        <v>304.48</v>
      </c>
      <c r="L543" s="28">
        <f>IF('Base de datos cruda'!L543&lt;0,,'Base de datos cruda'!L543)</f>
        <v>5.2</v>
      </c>
      <c r="M543" s="28" t="str">
        <f>IF(TRIM(PROPER('Base de datos cruda'!M543))="High","Alto",IF(TRIM(PROPER('Base de datos cruda'!M543))="Medium","Medio","Bajo"))</f>
        <v>Medio</v>
      </c>
      <c r="N543" s="29">
        <v>89.78</v>
      </c>
      <c r="O543" s="32">
        <f t="shared" si="1"/>
        <v>89.78</v>
      </c>
      <c r="P543" s="33">
        <f t="shared" si="2"/>
        <v>6.79</v>
      </c>
      <c r="Q543" s="34">
        <f t="shared" si="3"/>
        <v>3.276041667</v>
      </c>
      <c r="R543" s="35" t="str">
        <f t="shared" si="4"/>
        <v>Alto</v>
      </c>
      <c r="S543" s="35" t="str">
        <f>IF(O543="","",IF(O543&gt;AVERAGE('Base de datos limpia'!$O$2:$O$8001),"Alto","Normal"))
</f>
        <v>Alto</v>
      </c>
      <c r="T543" s="35" t="str">
        <f t="shared" si="5"/>
        <v>Gamer intensivo</v>
      </c>
      <c r="U543" s="35"/>
    </row>
    <row r="544">
      <c r="A544" s="28">
        <v>543.0</v>
      </c>
      <c r="B544" s="28">
        <v>23.0</v>
      </c>
      <c r="C544" s="28" t="str">
        <f>TRIM(PROPER('Base de datos cruda'!C544))</f>
        <v>Female</v>
      </c>
      <c r="D544" s="28">
        <v>5.83</v>
      </c>
      <c r="E544" s="28">
        <v>5.63</v>
      </c>
      <c r="F544" s="28">
        <v>7.18</v>
      </c>
      <c r="G544" s="28">
        <v>79.65</v>
      </c>
      <c r="H544" s="28" t="str">
        <f>TRIM(PROPER('Base de datos cruda'!H544))</f>
        <v>Fps</v>
      </c>
      <c r="I544" s="28">
        <v>1.5</v>
      </c>
      <c r="J544" s="28">
        <v>8.04</v>
      </c>
      <c r="K544" s="28">
        <v>249.56</v>
      </c>
      <c r="L544" s="28">
        <f>IF('Base de datos cruda'!L544&lt;0,,'Base de datos cruda'!L544)</f>
        <v>16.37</v>
      </c>
      <c r="M544" s="28" t="str">
        <f>IF(TRIM(PROPER('Base de datos cruda'!M544))="High","Alto",IF(TRIM(PROPER('Base de datos cruda'!M544))="Medium","Medio","Bajo"))</f>
        <v>Bajo</v>
      </c>
      <c r="N544" s="29">
        <v>64.03</v>
      </c>
      <c r="O544" s="32">
        <f t="shared" si="1"/>
        <v>64.03</v>
      </c>
      <c r="P544" s="33">
        <f t="shared" si="2"/>
        <v>13.87</v>
      </c>
      <c r="Q544" s="34">
        <f t="shared" si="3"/>
        <v>0.9656946827</v>
      </c>
      <c r="R544" s="35" t="str">
        <f t="shared" si="4"/>
        <v>Medio</v>
      </c>
      <c r="S544" s="35" t="str">
        <f>IF(O544="","",IF(O544&gt;AVERAGE('Base de datos limpia'!$O$2:$O$8001),"Alto","Normal"))
</f>
        <v>Normal</v>
      </c>
      <c r="T544" s="35" t="str">
        <f t="shared" si="5"/>
        <v>Gamer moderado</v>
      </c>
      <c r="U544" s="35"/>
    </row>
    <row r="545">
      <c r="A545" s="28">
        <v>544.0</v>
      </c>
      <c r="B545" s="28">
        <v>20.0</v>
      </c>
      <c r="C545" s="28" t="str">
        <f>TRIM(PROPER('Base de datos cruda'!C545))</f>
        <v>Female</v>
      </c>
      <c r="D545" s="28">
        <v>2.02</v>
      </c>
      <c r="E545" s="28">
        <v>8.47</v>
      </c>
      <c r="F545" s="28">
        <v>6.24</v>
      </c>
      <c r="G545" s="28">
        <v>67.38</v>
      </c>
      <c r="H545" s="28" t="str">
        <f>TRIM(PROPER('Base de datos cruda'!H545))</f>
        <v>Casual</v>
      </c>
      <c r="I545" s="28">
        <v>1.85</v>
      </c>
      <c r="J545" s="28">
        <v>4.1</v>
      </c>
      <c r="K545" s="28">
        <v>306.3</v>
      </c>
      <c r="L545" s="28">
        <f>IF('Base de datos cruda'!L545&lt;0,,'Base de datos cruda'!L545)</f>
        <v>8.84</v>
      </c>
      <c r="M545" s="28" t="str">
        <f>IF(TRIM(PROPER('Base de datos cruda'!M545))="High","Alto",IF(TRIM(PROPER('Base de datos cruda'!M545))="Medium","Medio","Bajo"))</f>
        <v>Medio</v>
      </c>
      <c r="N545" s="29">
        <v>84.84</v>
      </c>
      <c r="O545" s="32">
        <f t="shared" si="1"/>
        <v>84.84</v>
      </c>
      <c r="P545" s="33">
        <f t="shared" si="2"/>
        <v>6.12</v>
      </c>
      <c r="Q545" s="34">
        <f t="shared" si="3"/>
        <v>4.193069307</v>
      </c>
      <c r="R545" s="35" t="str">
        <f t="shared" si="4"/>
        <v>Alto</v>
      </c>
      <c r="S545" s="35" t="str">
        <f>IF(O545="","",IF(O545&gt;AVERAGE('Base de datos limpia'!$O$2:$O$8001),"Alto","Normal"))
</f>
        <v>Alto</v>
      </c>
      <c r="T545" s="35" t="str">
        <f t="shared" si="5"/>
        <v>Gamer intensivo</v>
      </c>
      <c r="U545" s="35"/>
    </row>
    <row r="546">
      <c r="A546" s="28">
        <v>545.0</v>
      </c>
      <c r="B546" s="28">
        <v>23.0</v>
      </c>
      <c r="C546" s="28" t="str">
        <f>TRIM(PROPER('Base de datos cruda'!C546))</f>
        <v>Female</v>
      </c>
      <c r="D546" s="28">
        <v>3.16</v>
      </c>
      <c r="E546" s="28">
        <v>3.08</v>
      </c>
      <c r="F546" s="28">
        <v>4.09</v>
      </c>
      <c r="G546" s="28">
        <v>79.33</v>
      </c>
      <c r="H546" s="28" t="str">
        <f>TRIM(PROPER('Base de datos cruda'!H546))</f>
        <v>Casual</v>
      </c>
      <c r="I546" s="28">
        <v>0.45</v>
      </c>
      <c r="J546" s="28">
        <v>6.14</v>
      </c>
      <c r="K546" s="28">
        <v>263.14</v>
      </c>
      <c r="L546" s="28">
        <f>IF('Base de datos cruda'!L546&lt;0,,'Base de datos cruda'!L546)</f>
        <v>7.2</v>
      </c>
      <c r="M546" s="28" t="str">
        <f>IF(TRIM(PROPER('Base de datos cruda'!M546))="High","Alto",IF(TRIM(PROPER('Base de datos cruda'!M546))="Medium","Medio","Bajo"))</f>
        <v>Medio</v>
      </c>
      <c r="N546" s="29">
        <v>52.13</v>
      </c>
      <c r="O546" s="32">
        <f t="shared" si="1"/>
        <v>52.13</v>
      </c>
      <c r="P546" s="33">
        <f t="shared" si="2"/>
        <v>9.3</v>
      </c>
      <c r="Q546" s="34">
        <f t="shared" si="3"/>
        <v>0.9746835443</v>
      </c>
      <c r="R546" s="35" t="str">
        <f t="shared" si="4"/>
        <v>Medio</v>
      </c>
      <c r="S546" s="35" t="str">
        <f>IF(O546="","",IF(O546&gt;AVERAGE('Base de datos limpia'!$O$2:$O$8001),"Alto","Normal"))
</f>
        <v>Normal</v>
      </c>
      <c r="T546" s="35" t="str">
        <f t="shared" si="5"/>
        <v>Gamer moderado</v>
      </c>
      <c r="U546" s="35"/>
    </row>
    <row r="547">
      <c r="A547" s="28">
        <v>546.0</v>
      </c>
      <c r="B547" s="28">
        <v>19.0</v>
      </c>
      <c r="C547" s="28" t="str">
        <f>TRIM(PROPER('Base de datos cruda'!C547))</f>
        <v>Female</v>
      </c>
      <c r="D547" s="28">
        <v>7.87</v>
      </c>
      <c r="E547" s="28">
        <v>4.4</v>
      </c>
      <c r="F547" s="28">
        <v>4.3</v>
      </c>
      <c r="G547" s="28">
        <v>67.54</v>
      </c>
      <c r="H547" s="28" t="str">
        <f>TRIM(PROPER('Base de datos cruda'!H547))</f>
        <v>Fps</v>
      </c>
      <c r="I547" s="28">
        <v>1.61</v>
      </c>
      <c r="J547" s="28">
        <v>9.3</v>
      </c>
      <c r="K547" s="28">
        <v>240.79</v>
      </c>
      <c r="L547" s="28">
        <f>IF('Base de datos cruda'!L547&lt;0,,'Base de datos cruda'!L547)</f>
        <v>14.55</v>
      </c>
      <c r="M547" s="28" t="str">
        <f>IF(TRIM(PROPER('Base de datos cruda'!M547))="High","Alto",IF(TRIM(PROPER('Base de datos cruda'!M547))="Medium","Medio","Bajo"))</f>
        <v>Bajo</v>
      </c>
      <c r="N547" s="29">
        <v>27.4856767375559</v>
      </c>
      <c r="O547" s="32">
        <f t="shared" si="1"/>
        <v>27.48567674</v>
      </c>
      <c r="P547" s="33">
        <f t="shared" si="2"/>
        <v>17.17</v>
      </c>
      <c r="Q547" s="34">
        <f t="shared" si="3"/>
        <v>0.5590851334</v>
      </c>
      <c r="R547" s="35" t="str">
        <f t="shared" si="4"/>
        <v>Bajo</v>
      </c>
      <c r="S547" s="35" t="str">
        <f>IF(O547="","",IF(O547&gt;AVERAGE('Base de datos limpia'!$O$2:$O$8001),"Alto","Normal"))
</f>
        <v>Normal</v>
      </c>
      <c r="T547" s="35" t="str">
        <f t="shared" si="5"/>
        <v>Gamer moderado</v>
      </c>
      <c r="U547" s="35"/>
    </row>
    <row r="548">
      <c r="A548" s="28">
        <v>547.0</v>
      </c>
      <c r="B548" s="28">
        <v>23.0</v>
      </c>
      <c r="C548" s="28" t="str">
        <f>TRIM(PROPER('Base de datos cruda'!C548))</f>
        <v>Male</v>
      </c>
      <c r="D548" s="28">
        <v>1.96</v>
      </c>
      <c r="E548" s="28">
        <v>8.13</v>
      </c>
      <c r="F548" s="28">
        <v>4.59</v>
      </c>
      <c r="G548" s="28">
        <v>88.15</v>
      </c>
      <c r="H548" s="28" t="str">
        <f>TRIM(PROPER('Base de datos cruda'!H548))</f>
        <v>Fps</v>
      </c>
      <c r="I548" s="28">
        <v>4.83</v>
      </c>
      <c r="J548" s="28">
        <v>4.03</v>
      </c>
      <c r="K548" s="28">
        <v>305.43</v>
      </c>
      <c r="L548" s="28">
        <f>IF('Base de datos cruda'!L548&lt;0,,'Base de datos cruda'!L548)</f>
        <v>6.81</v>
      </c>
      <c r="M548" s="28" t="str">
        <f>IF(TRIM(PROPER('Base de datos cruda'!M548))="High","Alto",IF(TRIM(PROPER('Base de datos cruda'!M548))="Medium","Medio","Bajo"))</f>
        <v>Alto</v>
      </c>
      <c r="N548" s="29">
        <v>100.0</v>
      </c>
      <c r="O548" s="32">
        <f t="shared" si="1"/>
        <v>100</v>
      </c>
      <c r="P548" s="33">
        <f t="shared" si="2"/>
        <v>5.99</v>
      </c>
      <c r="Q548" s="34">
        <f t="shared" si="3"/>
        <v>4.147959184</v>
      </c>
      <c r="R548" s="35" t="str">
        <f t="shared" si="4"/>
        <v>Alto</v>
      </c>
      <c r="S548" s="35" t="str">
        <f>IF(O548="","",IF(O548&gt;AVERAGE('Base de datos limpia'!$O$2:$O$8001),"Alto","Normal"))
</f>
        <v>Alto</v>
      </c>
      <c r="T548" s="35" t="str">
        <f t="shared" si="5"/>
        <v>Gamer intensivo</v>
      </c>
      <c r="U548" s="35"/>
    </row>
    <row r="549">
      <c r="A549" s="28">
        <v>548.0</v>
      </c>
      <c r="B549" s="28">
        <v>17.0</v>
      </c>
      <c r="C549" s="28" t="str">
        <f>TRIM(PROPER('Base de datos cruda'!C549))</f>
        <v>Female</v>
      </c>
      <c r="D549" s="28">
        <v>3.01</v>
      </c>
      <c r="E549" s="28">
        <v>5.75</v>
      </c>
      <c r="F549" s="28">
        <v>5.72</v>
      </c>
      <c r="G549" s="28">
        <v>63.22</v>
      </c>
      <c r="H549" s="28" t="str">
        <f>TRIM(PROPER('Base de datos cruda'!H549))</f>
        <v>Fps</v>
      </c>
      <c r="I549" s="28">
        <v>2.43</v>
      </c>
      <c r="J549" s="28">
        <v>6.04</v>
      </c>
      <c r="K549" s="28">
        <v>283.37</v>
      </c>
      <c r="L549" s="28">
        <f>IF('Base de datos cruda'!L549&lt;0,,'Base de datos cruda'!L549)</f>
        <v>3.53</v>
      </c>
      <c r="M549" s="28" t="str">
        <f>IF(TRIM(PROPER('Base de datos cruda'!M549))="High","Alto",IF(TRIM(PROPER('Base de datos cruda'!M549))="Medium","Medio","Bajo"))</f>
        <v>Medio</v>
      </c>
      <c r="N549" s="29">
        <v>64.58</v>
      </c>
      <c r="O549" s="32">
        <f t="shared" si="1"/>
        <v>64.58</v>
      </c>
      <c r="P549" s="33">
        <f t="shared" si="2"/>
        <v>9.05</v>
      </c>
      <c r="Q549" s="34">
        <f t="shared" si="3"/>
        <v>1.910299003</v>
      </c>
      <c r="R549" s="35" t="str">
        <f t="shared" si="4"/>
        <v>Medio</v>
      </c>
      <c r="S549" s="35" t="str">
        <f>IF(O549="","",IF(O549&gt;AVERAGE('Base de datos limpia'!$O$2:$O$8001),"Alto","Normal"))
</f>
        <v>Normal</v>
      </c>
      <c r="T549" s="35" t="str">
        <f t="shared" si="5"/>
        <v>Gamer moderado</v>
      </c>
      <c r="U549" s="35"/>
    </row>
    <row r="550">
      <c r="A550" s="28">
        <v>549.0</v>
      </c>
      <c r="B550" s="28">
        <v>20.0</v>
      </c>
      <c r="C550" s="28" t="str">
        <f>TRIM(PROPER('Base de datos cruda'!C550))</f>
        <v>Male</v>
      </c>
      <c r="D550" s="28">
        <v>2.41</v>
      </c>
      <c r="E550" s="28">
        <v>4.62</v>
      </c>
      <c r="F550" s="28">
        <v>4.59</v>
      </c>
      <c r="G550" s="28">
        <v>98.13</v>
      </c>
      <c r="H550" s="28" t="str">
        <f>TRIM(PROPER('Base de datos cruda'!H550))</f>
        <v>Fps</v>
      </c>
      <c r="I550" s="28">
        <v>2.37</v>
      </c>
      <c r="J550" s="28">
        <v>3.88</v>
      </c>
      <c r="K550" s="28">
        <v>290.3</v>
      </c>
      <c r="L550" s="28">
        <f>IF('Base de datos cruda'!L550&lt;0,,'Base de datos cruda'!L550)</f>
        <v>4.75</v>
      </c>
      <c r="M550" s="28" t="str">
        <f>IF(TRIM(PROPER('Base de datos cruda'!M550))="High","Alto",IF(TRIM(PROPER('Base de datos cruda'!M550))="Medium","Medio","Bajo"))</f>
        <v>Medio</v>
      </c>
      <c r="N550" s="29">
        <v>69.5</v>
      </c>
      <c r="O550" s="32">
        <f t="shared" si="1"/>
        <v>69.5</v>
      </c>
      <c r="P550" s="33">
        <f t="shared" si="2"/>
        <v>6.29</v>
      </c>
      <c r="Q550" s="34">
        <f t="shared" si="3"/>
        <v>1.917012448</v>
      </c>
      <c r="R550" s="35" t="str">
        <f t="shared" si="4"/>
        <v>Medio</v>
      </c>
      <c r="S550" s="35" t="str">
        <f>IF(O550="","",IF(O550&gt;AVERAGE('Base de datos limpia'!$O$2:$O$8001),"Alto","Normal"))
</f>
        <v>Alto</v>
      </c>
      <c r="T550" s="35" t="str">
        <f t="shared" si="5"/>
        <v>Gamer moderado</v>
      </c>
      <c r="U550" s="35"/>
    </row>
    <row r="551">
      <c r="A551" s="28">
        <v>550.0</v>
      </c>
      <c r="B551" s="28">
        <v>24.0</v>
      </c>
      <c r="C551" s="28" t="str">
        <f>TRIM(PROPER('Base de datos cruda'!C551))</f>
        <v>Female</v>
      </c>
      <c r="D551" s="28">
        <v>0.88</v>
      </c>
      <c r="E551" s="28">
        <v>1.26</v>
      </c>
      <c r="F551" s="28">
        <v>6.13</v>
      </c>
      <c r="G551" s="28">
        <v>67.82</v>
      </c>
      <c r="H551" s="28" t="str">
        <f>TRIM(PROPER('Base de datos cruda'!H551))</f>
        <v>Fps</v>
      </c>
      <c r="I551" s="28">
        <v>3.15</v>
      </c>
      <c r="J551" s="28">
        <v>6.08</v>
      </c>
      <c r="K551" s="28">
        <v>315.85</v>
      </c>
      <c r="L551" s="28">
        <f>IF('Base de datos cruda'!L551&lt;0,,'Base de datos cruda'!L551)</f>
        <v>2.86</v>
      </c>
      <c r="M551" s="28" t="str">
        <f>IF(TRIM(PROPER('Base de datos cruda'!M551))="High","Alto",IF(TRIM(PROPER('Base de datos cruda'!M551))="Medium","Medio","Bajo"))</f>
        <v>Medio</v>
      </c>
      <c r="N551" s="29">
        <v>49.99</v>
      </c>
      <c r="O551" s="32">
        <f t="shared" si="1"/>
        <v>49.99</v>
      </c>
      <c r="P551" s="33">
        <f t="shared" si="2"/>
        <v>6.96</v>
      </c>
      <c r="Q551" s="34">
        <f t="shared" si="3"/>
        <v>1.431818182</v>
      </c>
      <c r="R551" s="35" t="str">
        <f t="shared" si="4"/>
        <v>Bajo</v>
      </c>
      <c r="S551" s="35" t="str">
        <f>IF(O551="","",IF(O551&gt;AVERAGE('Base de datos limpia'!$O$2:$O$8001),"Alto","Normal"))
</f>
        <v>Normal</v>
      </c>
      <c r="T551" s="35" t="str">
        <f t="shared" si="5"/>
        <v>Gamer casual</v>
      </c>
      <c r="U551" s="35"/>
    </row>
    <row r="552">
      <c r="A552" s="28">
        <v>551.0</v>
      </c>
      <c r="B552" s="28">
        <v>19.0</v>
      </c>
      <c r="C552" s="28" t="str">
        <f>TRIM(PROPER('Base de datos cruda'!C552))</f>
        <v>Female</v>
      </c>
      <c r="D552" s="28">
        <v>3.92</v>
      </c>
      <c r="E552" s="28">
        <v>7.78</v>
      </c>
      <c r="F552" s="28">
        <v>4.89</v>
      </c>
      <c r="G552" s="28">
        <v>86.43</v>
      </c>
      <c r="H552" s="28" t="str">
        <f>TRIM(PROPER('Base de datos cruda'!H552))</f>
        <v>Casual</v>
      </c>
      <c r="I552" s="28">
        <v>2.42</v>
      </c>
      <c r="J552" s="28">
        <v>8.3</v>
      </c>
      <c r="K552" s="28">
        <v>262.7</v>
      </c>
      <c r="L552" s="28">
        <f>IF('Base de datos cruda'!L552&lt;0,,'Base de datos cruda'!L552)</f>
        <v>9.86</v>
      </c>
      <c r="M552" s="28" t="str">
        <f>IF(TRIM(PROPER('Base de datos cruda'!M552))="High","Alto",IF(TRIM(PROPER('Base de datos cruda'!M552))="Medium","Medio","Bajo"))</f>
        <v>Alto</v>
      </c>
      <c r="N552" s="29">
        <v>87.8451086930511</v>
      </c>
      <c r="O552" s="32">
        <f t="shared" si="1"/>
        <v>87.84510869</v>
      </c>
      <c r="P552" s="33">
        <f t="shared" si="2"/>
        <v>12.22</v>
      </c>
      <c r="Q552" s="34">
        <f t="shared" si="3"/>
        <v>1.984693878</v>
      </c>
      <c r="R552" s="35" t="str">
        <f t="shared" si="4"/>
        <v>Alto</v>
      </c>
      <c r="S552" s="35" t="str">
        <f>IF(O552="","",IF(O552&gt;AVERAGE('Base de datos limpia'!$O$2:$O$8001),"Alto","Normal"))
</f>
        <v>Alto</v>
      </c>
      <c r="T552" s="35" t="str">
        <f t="shared" si="5"/>
        <v>Gamer intensivo</v>
      </c>
      <c r="U552" s="35"/>
    </row>
    <row r="553">
      <c r="A553" s="28">
        <v>552.0</v>
      </c>
      <c r="B553" s="28">
        <v>21.0</v>
      </c>
      <c r="C553" s="28" t="str">
        <f>TRIM(PROPER('Base de datos cruda'!C553))</f>
        <v>Female</v>
      </c>
      <c r="D553" s="28">
        <v>3.03</v>
      </c>
      <c r="E553" s="28">
        <v>9.75</v>
      </c>
      <c r="F553" s="28">
        <v>7.9</v>
      </c>
      <c r="G553" s="28">
        <v>96.68</v>
      </c>
      <c r="H553" s="28" t="str">
        <f>TRIM(PROPER('Base de datos cruda'!H553))</f>
        <v>Casual</v>
      </c>
      <c r="I553" s="28">
        <v>1.78</v>
      </c>
      <c r="J553" s="28">
        <v>5.95</v>
      </c>
      <c r="K553" s="28">
        <v>284.02</v>
      </c>
      <c r="L553" s="28">
        <f>IF('Base de datos cruda'!L553&lt;0,,'Base de datos cruda'!L553)</f>
        <v>10.27</v>
      </c>
      <c r="M553" s="28" t="str">
        <f>IF(TRIM(PROPER('Base de datos cruda'!M553))="High","Alto",IF(TRIM(PROPER('Base de datos cruda'!M553))="Medium","Medio","Bajo"))</f>
        <v>Medio</v>
      </c>
      <c r="N553" s="29">
        <v>97.64</v>
      </c>
      <c r="O553" s="32">
        <f t="shared" si="1"/>
        <v>97.64</v>
      </c>
      <c r="P553" s="33">
        <f t="shared" si="2"/>
        <v>8.98</v>
      </c>
      <c r="Q553" s="34">
        <f t="shared" si="3"/>
        <v>3.217821782</v>
      </c>
      <c r="R553" s="35" t="str">
        <f t="shared" si="4"/>
        <v>Alto</v>
      </c>
      <c r="S553" s="35" t="str">
        <f>IF(O553="","",IF(O553&gt;AVERAGE('Base de datos limpia'!$O$2:$O$8001),"Alto","Normal"))
</f>
        <v>Alto</v>
      </c>
      <c r="T553" s="35" t="str">
        <f t="shared" si="5"/>
        <v>Gamer intensivo</v>
      </c>
      <c r="U553" s="35"/>
    </row>
    <row r="554">
      <c r="A554" s="28">
        <v>553.0</v>
      </c>
      <c r="B554" s="28">
        <v>16.0</v>
      </c>
      <c r="C554" s="28" t="str">
        <f>TRIM(PROPER('Base de datos cruda'!C554))</f>
        <v>Male</v>
      </c>
      <c r="D554" s="28">
        <v>5.56</v>
      </c>
      <c r="E554" s="28">
        <v>6.58</v>
      </c>
      <c r="F554" s="28">
        <v>8.36</v>
      </c>
      <c r="G554" s="28">
        <v>69.92</v>
      </c>
      <c r="H554" s="28" t="str">
        <f>TRIM(PROPER('Base de datos cruda'!H554))</f>
        <v>Casual</v>
      </c>
      <c r="I554" s="28">
        <v>0.7</v>
      </c>
      <c r="J554" s="28">
        <v>7.31</v>
      </c>
      <c r="K554" s="28">
        <v>254.83</v>
      </c>
      <c r="L554" s="28">
        <f>IF('Base de datos cruda'!L554&lt;0,,'Base de datos cruda'!L554)</f>
        <v>6.82</v>
      </c>
      <c r="M554" s="28" t="str">
        <f>IF(TRIM(PROPER('Base de datos cruda'!M554))="High","Alto",IF(TRIM(PROPER('Base de datos cruda'!M554))="Medium","Medio","Bajo"))</f>
        <v>Bajo</v>
      </c>
      <c r="N554" s="29">
        <v>60.62</v>
      </c>
      <c r="O554" s="32">
        <f t="shared" si="1"/>
        <v>60.62</v>
      </c>
      <c r="P554" s="33">
        <f t="shared" si="2"/>
        <v>12.87</v>
      </c>
      <c r="Q554" s="34">
        <f t="shared" si="3"/>
        <v>1.183453237</v>
      </c>
      <c r="R554" s="35" t="str">
        <f t="shared" si="4"/>
        <v>Medio</v>
      </c>
      <c r="S554" s="35" t="str">
        <f>IF(O554="","",IF(O554&gt;AVERAGE('Base de datos limpia'!$O$2:$O$8001),"Alto","Normal"))
</f>
        <v>Normal</v>
      </c>
      <c r="T554" s="35" t="str">
        <f t="shared" si="5"/>
        <v>Gamer intensivo</v>
      </c>
      <c r="U554" s="35"/>
    </row>
    <row r="555">
      <c r="A555" s="28">
        <v>554.0</v>
      </c>
      <c r="B555" s="28">
        <v>24.0</v>
      </c>
      <c r="C555" s="28" t="str">
        <f>TRIM(PROPER('Base de datos cruda'!C555))</f>
        <v>Male</v>
      </c>
      <c r="D555" s="28">
        <v>6.54</v>
      </c>
      <c r="E555" s="28">
        <v>8.71</v>
      </c>
      <c r="F555" s="28">
        <v>5.95</v>
      </c>
      <c r="G555" s="28">
        <v>97.37</v>
      </c>
      <c r="H555" s="28" t="str">
        <f>TRIM(PROPER('Base de datos cruda'!H555))</f>
        <v>Fps</v>
      </c>
      <c r="I555" s="28">
        <v>3.15</v>
      </c>
      <c r="J555" s="28">
        <v>8.51</v>
      </c>
      <c r="K555" s="28">
        <v>221.08</v>
      </c>
      <c r="L555" s="28">
        <f>IF('Base de datos cruda'!L555&lt;0,,'Base de datos cruda'!L555)</f>
        <v>14.69</v>
      </c>
      <c r="M555" s="28" t="str">
        <f>IF(TRIM(PROPER('Base de datos cruda'!M555))="High","Alto",IF(TRIM(PROPER('Base de datos cruda'!M555))="Medium","Medio","Bajo"))</f>
        <v>Alto</v>
      </c>
      <c r="N555" s="29">
        <v>83.7361733009448</v>
      </c>
      <c r="O555" s="32">
        <f t="shared" si="1"/>
        <v>83.7361733</v>
      </c>
      <c r="P555" s="33">
        <f t="shared" si="2"/>
        <v>15.05</v>
      </c>
      <c r="Q555" s="34">
        <f t="shared" si="3"/>
        <v>1.331804281</v>
      </c>
      <c r="R555" s="35" t="str">
        <f t="shared" si="4"/>
        <v>Alto</v>
      </c>
      <c r="S555" s="35" t="str">
        <f>IF(O555="","",IF(O555&gt;AVERAGE('Base de datos limpia'!$O$2:$O$8001),"Alto","Normal"))
</f>
        <v>Alto</v>
      </c>
      <c r="T555" s="35" t="str">
        <f t="shared" si="5"/>
        <v>Gamer intensivo</v>
      </c>
      <c r="U555" s="35"/>
    </row>
    <row r="556">
      <c r="A556" s="28">
        <v>555.0</v>
      </c>
      <c r="B556" s="28">
        <v>16.0</v>
      </c>
      <c r="C556" s="28" t="str">
        <f>TRIM(PROPER('Base de datos cruda'!C556))</f>
        <v>Female</v>
      </c>
      <c r="D556" s="28">
        <v>4.35</v>
      </c>
      <c r="E556" s="28">
        <v>5.65</v>
      </c>
      <c r="F556" s="28">
        <v>6.56</v>
      </c>
      <c r="G556" s="28">
        <v>75.55</v>
      </c>
      <c r="H556" s="28" t="str">
        <f>TRIM(PROPER('Base de datos cruda'!H556))</f>
        <v>Fps</v>
      </c>
      <c r="I556" s="28">
        <v>3.74</v>
      </c>
      <c r="J556" s="28">
        <v>5.95</v>
      </c>
      <c r="K556" s="28">
        <v>271.28</v>
      </c>
      <c r="L556" s="28">
        <f>IF('Base de datos cruda'!L556&lt;0,,'Base de datos cruda'!L556)</f>
        <v>10.19</v>
      </c>
      <c r="M556" s="28" t="str">
        <f>IF(TRIM(PROPER('Base de datos cruda'!M556))="High","Alto",IF(TRIM(PROPER('Base de datos cruda'!M556))="Medium","Medio","Bajo"))</f>
        <v>Medio</v>
      </c>
      <c r="N556" s="29">
        <v>64.79</v>
      </c>
      <c r="O556" s="32">
        <f t="shared" si="1"/>
        <v>64.79</v>
      </c>
      <c r="P556" s="33">
        <f t="shared" si="2"/>
        <v>10.3</v>
      </c>
      <c r="Q556" s="34">
        <f t="shared" si="3"/>
        <v>1.298850575</v>
      </c>
      <c r="R556" s="35" t="str">
        <f t="shared" si="4"/>
        <v>Medio</v>
      </c>
      <c r="S556" s="35" t="str">
        <f>IF(O556="","",IF(O556&gt;AVERAGE('Base de datos limpia'!$O$2:$O$8001),"Alto","Normal"))
</f>
        <v>Normal</v>
      </c>
      <c r="T556" s="35" t="str">
        <f t="shared" si="5"/>
        <v>Gamer moderado</v>
      </c>
      <c r="U556" s="35"/>
    </row>
    <row r="557">
      <c r="A557" s="28">
        <v>556.0</v>
      </c>
      <c r="B557" s="28">
        <v>20.0</v>
      </c>
      <c r="C557" s="28" t="str">
        <f>TRIM(PROPER('Base de datos cruda'!C557))</f>
        <v>Female</v>
      </c>
      <c r="D557" s="28">
        <v>0.26</v>
      </c>
      <c r="E557" s="28">
        <v>3.09</v>
      </c>
      <c r="F557" s="28">
        <v>8.77</v>
      </c>
      <c r="G557" s="28">
        <v>98.42</v>
      </c>
      <c r="H557" s="28" t="str">
        <f>TRIM(PROPER('Base de datos cruda'!H557))</f>
        <v>Fps</v>
      </c>
      <c r="I557" s="28">
        <v>4.62</v>
      </c>
      <c r="J557" s="28">
        <v>2.06</v>
      </c>
      <c r="K557" s="28">
        <v>303.36</v>
      </c>
      <c r="L557" s="28">
        <f>IF('Base de datos cruda'!L557&lt;0,,'Base de datos cruda'!L557)</f>
        <v>1.3</v>
      </c>
      <c r="M557" s="28" t="str">
        <f>IF(TRIM(PROPER('Base de datos cruda'!M557))="High","Alto",IF(TRIM(PROPER('Base de datos cruda'!M557))="Medium","Medio","Bajo"))</f>
        <v>Medio</v>
      </c>
      <c r="N557" s="29">
        <v>72.86</v>
      </c>
      <c r="O557" s="32">
        <f t="shared" si="1"/>
        <v>72.86</v>
      </c>
      <c r="P557" s="33">
        <f t="shared" si="2"/>
        <v>2.32</v>
      </c>
      <c r="Q557" s="34">
        <f t="shared" si="3"/>
        <v>11.88461538</v>
      </c>
      <c r="R557" s="35" t="str">
        <f t="shared" si="4"/>
        <v>Alto</v>
      </c>
      <c r="S557" s="35" t="str">
        <f>IF(O557="","",IF(O557&gt;AVERAGE('Base de datos limpia'!$O$2:$O$8001),"Alto","Normal"))
</f>
        <v>Alto</v>
      </c>
      <c r="T557" s="35" t="str">
        <f t="shared" si="5"/>
        <v>Gamer moderado</v>
      </c>
      <c r="U557" s="35"/>
    </row>
    <row r="558">
      <c r="A558" s="28">
        <v>557.0</v>
      </c>
      <c r="B558" s="28">
        <v>19.0</v>
      </c>
      <c r="C558" s="28" t="str">
        <f>TRIM(PROPER('Base de datos cruda'!C558))</f>
        <v>Female</v>
      </c>
      <c r="D558" s="28">
        <v>4.95</v>
      </c>
      <c r="E558" s="28">
        <v>1.13</v>
      </c>
      <c r="F558" s="28">
        <v>6.68</v>
      </c>
      <c r="G558" s="28">
        <v>98.85</v>
      </c>
      <c r="H558" s="28" t="str">
        <f>TRIM(PROPER('Base de datos cruda'!H558))</f>
        <v>Rpg</v>
      </c>
      <c r="I558" s="28">
        <v>0.02</v>
      </c>
      <c r="J558" s="28">
        <v>8.06</v>
      </c>
      <c r="K558" s="28">
        <v>271.43</v>
      </c>
      <c r="L558" s="28">
        <f>IF('Base de datos cruda'!L558&lt;0,,'Base de datos cruda'!L558)</f>
        <v>12.04</v>
      </c>
      <c r="M558" s="28" t="str">
        <f>IF(TRIM(PROPER('Base de datos cruda'!M558))="High","Alto",IF(TRIM(PROPER('Base de datos cruda'!M558))="Medium","Medio","Bajo"))</f>
        <v>Medio</v>
      </c>
      <c r="N558" s="29">
        <v>37.96</v>
      </c>
      <c r="O558" s="32">
        <f t="shared" si="1"/>
        <v>37.96</v>
      </c>
      <c r="P558" s="33">
        <f t="shared" si="2"/>
        <v>13.01</v>
      </c>
      <c r="Q558" s="34">
        <f t="shared" si="3"/>
        <v>0.2282828283</v>
      </c>
      <c r="R558" s="35" t="str">
        <f t="shared" si="4"/>
        <v>Bajo</v>
      </c>
      <c r="S558" s="35" t="str">
        <f>IF(O558="","",IF(O558&gt;AVERAGE('Base de datos limpia'!$O$2:$O$8001),"Alto","Normal"))
</f>
        <v>Normal</v>
      </c>
      <c r="T558" s="35" t="str">
        <f t="shared" si="5"/>
        <v>Gamer casual</v>
      </c>
      <c r="U558" s="35"/>
    </row>
    <row r="559">
      <c r="A559" s="28">
        <v>558.0</v>
      </c>
      <c r="B559" s="28">
        <v>18.0</v>
      </c>
      <c r="C559" s="28" t="str">
        <f>TRIM(PROPER('Base de datos cruda'!C559))</f>
        <v>Male</v>
      </c>
      <c r="D559" s="28">
        <v>0.44</v>
      </c>
      <c r="E559" s="28">
        <v>6.88</v>
      </c>
      <c r="F559" s="28">
        <v>8.98</v>
      </c>
      <c r="G559" s="28">
        <v>67.52</v>
      </c>
      <c r="H559" s="28" t="str">
        <f>TRIM(PROPER('Base de datos cruda'!H559))</f>
        <v>Fps</v>
      </c>
      <c r="I559" s="28">
        <v>0.33</v>
      </c>
      <c r="J559" s="28">
        <v>2.67</v>
      </c>
      <c r="K559" s="28">
        <v>328.1</v>
      </c>
      <c r="L559" s="28">
        <f>IF('Base de datos cruda'!L559&lt;0,,'Base de datos cruda'!L559)</f>
        <v>3.02</v>
      </c>
      <c r="M559" s="28" t="str">
        <f>IF(TRIM(PROPER('Base de datos cruda'!M559))="High","Alto",IF(TRIM(PROPER('Base de datos cruda'!M559))="Medium","Medio","Bajo"))</f>
        <v>Medio</v>
      </c>
      <c r="N559" s="29">
        <v>94.91</v>
      </c>
      <c r="O559" s="32">
        <f t="shared" si="1"/>
        <v>94.91</v>
      </c>
      <c r="P559" s="33">
        <f t="shared" si="2"/>
        <v>3.11</v>
      </c>
      <c r="Q559" s="34">
        <f t="shared" si="3"/>
        <v>15.63636364</v>
      </c>
      <c r="R559" s="35" t="str">
        <f t="shared" si="4"/>
        <v>Alto</v>
      </c>
      <c r="S559" s="35" t="str">
        <f>IF(O559="","",IF(O559&gt;AVERAGE('Base de datos limpia'!$O$2:$O$8001),"Alto","Normal"))
</f>
        <v>Alto</v>
      </c>
      <c r="T559" s="35" t="str">
        <f t="shared" si="5"/>
        <v>Gamer intensivo</v>
      </c>
      <c r="U559" s="35"/>
    </row>
    <row r="560">
      <c r="A560" s="28">
        <v>559.0</v>
      </c>
      <c r="B560" s="28">
        <v>21.0</v>
      </c>
      <c r="C560" s="28" t="str">
        <f>TRIM(PROPER('Base de datos cruda'!C560))</f>
        <v>Female</v>
      </c>
      <c r="D560" s="28">
        <v>4.93</v>
      </c>
      <c r="E560" s="28">
        <v>5.44</v>
      </c>
      <c r="F560" s="28">
        <v>4.71</v>
      </c>
      <c r="G560" s="28">
        <v>93.24</v>
      </c>
      <c r="H560" s="28" t="str">
        <f>TRIM(PROPER('Base de datos cruda'!H560))</f>
        <v>Fps</v>
      </c>
      <c r="I560" s="28">
        <v>4.5</v>
      </c>
      <c r="J560" s="28">
        <v>10.35</v>
      </c>
      <c r="K560" s="28">
        <v>275.95</v>
      </c>
      <c r="L560" s="28">
        <f>IF('Base de datos cruda'!L560&lt;0,,'Base de datos cruda'!L560)</f>
        <v>12.89</v>
      </c>
      <c r="M560" s="28" t="str">
        <f>IF(TRIM(PROPER('Base de datos cruda'!M560))="High","Alto",IF(TRIM(PROPER('Base de datos cruda'!M560))="Medium","Medio","Bajo"))</f>
        <v>Medio</v>
      </c>
      <c r="N560" s="29">
        <v>55.13</v>
      </c>
      <c r="O560" s="32">
        <f t="shared" si="1"/>
        <v>55.13</v>
      </c>
      <c r="P560" s="33">
        <f t="shared" si="2"/>
        <v>15.28</v>
      </c>
      <c r="Q560" s="34">
        <f t="shared" si="3"/>
        <v>1.103448276</v>
      </c>
      <c r="R560" s="35" t="str">
        <f t="shared" si="4"/>
        <v>Medio</v>
      </c>
      <c r="S560" s="35" t="str">
        <f>IF(O560="","",IF(O560&gt;AVERAGE('Base de datos limpia'!$O$2:$O$8001),"Alto","Normal"))
</f>
        <v>Normal</v>
      </c>
      <c r="T560" s="35" t="str">
        <f t="shared" si="5"/>
        <v>Gamer moderado</v>
      </c>
      <c r="U560" s="35"/>
    </row>
    <row r="561">
      <c r="A561" s="28">
        <v>560.0</v>
      </c>
      <c r="B561" s="28">
        <v>17.0</v>
      </c>
      <c r="C561" s="28" t="str">
        <f>TRIM(PROPER('Base de datos cruda'!C561))</f>
        <v>Female</v>
      </c>
      <c r="D561" s="28">
        <v>5.48</v>
      </c>
      <c r="E561" s="28">
        <v>8.04</v>
      </c>
      <c r="F561" s="28">
        <v>8.31</v>
      </c>
      <c r="G561" s="28">
        <v>67.74</v>
      </c>
      <c r="H561" s="28" t="str">
        <f>TRIM(PROPER('Base de datos cruda'!H561))</f>
        <v>Fps</v>
      </c>
      <c r="I561" s="28">
        <v>3.16</v>
      </c>
      <c r="J561" s="28">
        <v>11.28</v>
      </c>
      <c r="K561" s="28">
        <v>251.02</v>
      </c>
      <c r="L561" s="28">
        <f>IF('Base de datos cruda'!L561&lt;0,,'Base de datos cruda'!L561)</f>
        <v>9.79</v>
      </c>
      <c r="M561" s="28" t="str">
        <f>IF(TRIM(PROPER('Base de datos cruda'!M561))="High","Alto",IF(TRIM(PROPER('Base de datos cruda'!M561))="Medium","Medio","Bajo"))</f>
        <v>Bajo</v>
      </c>
      <c r="N561" s="29">
        <v>95.0002909165001</v>
      </c>
      <c r="O561" s="32">
        <f t="shared" si="1"/>
        <v>95.00029092</v>
      </c>
      <c r="P561" s="33">
        <f t="shared" si="2"/>
        <v>16.76</v>
      </c>
      <c r="Q561" s="34">
        <f t="shared" si="3"/>
        <v>1.467153285</v>
      </c>
      <c r="R561" s="35" t="str">
        <f t="shared" si="4"/>
        <v>Alto</v>
      </c>
      <c r="S561" s="35" t="str">
        <f>IF(O561="","",IF(O561&gt;AVERAGE('Base de datos limpia'!$O$2:$O$8001),"Alto","Normal"))
</f>
        <v>Alto</v>
      </c>
      <c r="T561" s="35" t="str">
        <f t="shared" si="5"/>
        <v>Gamer intensivo</v>
      </c>
      <c r="U561" s="35"/>
    </row>
    <row r="562">
      <c r="A562" s="28">
        <v>561.0</v>
      </c>
      <c r="B562" s="28">
        <v>18.0</v>
      </c>
      <c r="C562" s="28" t="str">
        <f>TRIM(PROPER('Base de datos cruda'!C562))</f>
        <v>Female</v>
      </c>
      <c r="D562" s="28">
        <v>1.58</v>
      </c>
      <c r="E562" s="28">
        <v>7.25</v>
      </c>
      <c r="F562" s="28">
        <v>6.49</v>
      </c>
      <c r="G562" s="28">
        <v>69.06</v>
      </c>
      <c r="H562" s="28" t="str">
        <f>TRIM(PROPER('Base de datos cruda'!H562))</f>
        <v>Casual</v>
      </c>
      <c r="I562" s="28">
        <v>4.79</v>
      </c>
      <c r="J562" s="28">
        <v>6.04</v>
      </c>
      <c r="K562" s="28">
        <v>297.68</v>
      </c>
      <c r="L562" s="28">
        <f>IF('Base de datos cruda'!L562&lt;0,,'Base de datos cruda'!L562)</f>
        <v>3.61</v>
      </c>
      <c r="M562" s="28" t="str">
        <f>IF(TRIM(PROPER('Base de datos cruda'!M562))="High","Alto",IF(TRIM(PROPER('Base de datos cruda'!M562))="Medium","Medio","Bajo"))</f>
        <v>Medio</v>
      </c>
      <c r="N562" s="29">
        <v>97.49</v>
      </c>
      <c r="O562" s="32">
        <f t="shared" si="1"/>
        <v>97.49</v>
      </c>
      <c r="P562" s="33">
        <f t="shared" si="2"/>
        <v>7.62</v>
      </c>
      <c r="Q562" s="34">
        <f t="shared" si="3"/>
        <v>4.588607595</v>
      </c>
      <c r="R562" s="35" t="str">
        <f t="shared" si="4"/>
        <v>Alto</v>
      </c>
      <c r="S562" s="35" t="str">
        <f>IF(O562="","",IF(O562&gt;AVERAGE('Base de datos limpia'!$O$2:$O$8001),"Alto","Normal"))
</f>
        <v>Alto</v>
      </c>
      <c r="T562" s="35" t="str">
        <f t="shared" si="5"/>
        <v>Gamer intensivo</v>
      </c>
      <c r="U562" s="35"/>
    </row>
    <row r="563">
      <c r="A563" s="28">
        <v>562.0</v>
      </c>
      <c r="B563" s="28">
        <v>20.0</v>
      </c>
      <c r="C563" s="28" t="str">
        <f>TRIM(PROPER('Base de datos cruda'!C563))</f>
        <v>Female</v>
      </c>
      <c r="D563" s="28">
        <v>6.55</v>
      </c>
      <c r="E563" s="28">
        <v>9.89</v>
      </c>
      <c r="F563" s="28">
        <v>4.11</v>
      </c>
      <c r="G563" s="28">
        <v>63.37</v>
      </c>
      <c r="H563" s="28" t="str">
        <f>TRIM(PROPER('Base de datos cruda'!H563))</f>
        <v>Rpg</v>
      </c>
      <c r="I563" s="28">
        <v>2.15</v>
      </c>
      <c r="J563" s="28">
        <v>11.59</v>
      </c>
      <c r="K563" s="28">
        <v>221.64</v>
      </c>
      <c r="L563" s="28">
        <f>IF('Base de datos cruda'!L563&lt;0,,'Base de datos cruda'!L563)</f>
        <v>18.82</v>
      </c>
      <c r="M563" s="28" t="str">
        <f>IF(TRIM(PROPER('Base de datos cruda'!M563))="High","Alto",IF(TRIM(PROPER('Base de datos cruda'!M563))="Medium","Medio","Bajo"))</f>
        <v>Alto</v>
      </c>
      <c r="N563" s="29">
        <v>59.6702346254053</v>
      </c>
      <c r="O563" s="32">
        <f t="shared" si="1"/>
        <v>59.67023463</v>
      </c>
      <c r="P563" s="33">
        <f t="shared" si="2"/>
        <v>18.14</v>
      </c>
      <c r="Q563" s="34">
        <f t="shared" si="3"/>
        <v>1.509923664</v>
      </c>
      <c r="R563" s="35" t="str">
        <f t="shared" si="4"/>
        <v>Medio</v>
      </c>
      <c r="S563" s="35" t="str">
        <f>IF(O563="","",IF(O563&gt;AVERAGE('Base de datos limpia'!$O$2:$O$8001),"Alto","Normal"))
</f>
        <v>Normal</v>
      </c>
      <c r="T563" s="35" t="str">
        <f t="shared" si="5"/>
        <v>Gamer intensivo</v>
      </c>
      <c r="U563" s="35"/>
    </row>
    <row r="564">
      <c r="A564" s="28">
        <v>563.0</v>
      </c>
      <c r="B564" s="28">
        <v>24.0</v>
      </c>
      <c r="C564" s="28" t="str">
        <f>TRIM(PROPER('Base de datos cruda'!C564))</f>
        <v>Female</v>
      </c>
      <c r="D564" s="28">
        <v>7.29</v>
      </c>
      <c r="E564" s="28">
        <v>5.59</v>
      </c>
      <c r="F564" s="28">
        <v>8.86</v>
      </c>
      <c r="G564" s="28">
        <v>66.26</v>
      </c>
      <c r="H564" s="28" t="str">
        <f>TRIM(PROPER('Base de datos cruda'!H564))</f>
        <v>Fps</v>
      </c>
      <c r="I564" s="28">
        <v>2.08</v>
      </c>
      <c r="J564" s="28">
        <v>9.57</v>
      </c>
      <c r="K564" s="28">
        <v>239.32</v>
      </c>
      <c r="L564" s="28">
        <f>IF('Base de datos cruda'!L564&lt;0,,'Base de datos cruda'!L564)</f>
        <v>13.39</v>
      </c>
      <c r="M564" s="28" t="str">
        <f>IF(TRIM(PROPER('Base de datos cruda'!M564))="High","Alto",IF(TRIM(PROPER('Base de datos cruda'!M564))="Medium","Medio","Bajo"))</f>
        <v>Bajo</v>
      </c>
      <c r="N564" s="29">
        <v>56.7101753101832</v>
      </c>
      <c r="O564" s="32">
        <f t="shared" si="1"/>
        <v>56.71017531</v>
      </c>
      <c r="P564" s="33">
        <f t="shared" si="2"/>
        <v>16.86</v>
      </c>
      <c r="Q564" s="34">
        <f t="shared" si="3"/>
        <v>0.7668038409</v>
      </c>
      <c r="R564" s="35" t="str">
        <f t="shared" si="4"/>
        <v>Medio</v>
      </c>
      <c r="S564" s="35" t="str">
        <f>IF(O564="","",IF(O564&gt;AVERAGE('Base de datos limpia'!$O$2:$O$8001),"Alto","Normal"))
</f>
        <v>Normal</v>
      </c>
      <c r="T564" s="35" t="str">
        <f t="shared" si="5"/>
        <v>Gamer moderado</v>
      </c>
      <c r="U564" s="35"/>
    </row>
    <row r="565">
      <c r="A565" s="28">
        <v>564.0</v>
      </c>
      <c r="B565" s="28">
        <v>17.0</v>
      </c>
      <c r="C565" s="28" t="str">
        <f>TRIM(PROPER('Base de datos cruda'!C565))</f>
        <v>Female</v>
      </c>
      <c r="D565" s="28">
        <v>6.5</v>
      </c>
      <c r="E565" s="28">
        <v>4.84</v>
      </c>
      <c r="F565" s="28">
        <v>8.83</v>
      </c>
      <c r="G565" s="28">
        <v>85.29</v>
      </c>
      <c r="H565" s="28" t="str">
        <f>TRIM(PROPER('Base de datos cruda'!H565))</f>
        <v>Casual</v>
      </c>
      <c r="I565" s="28">
        <v>1.72</v>
      </c>
      <c r="J565" s="28">
        <v>10.83</v>
      </c>
      <c r="K565" s="28">
        <v>226.91</v>
      </c>
      <c r="L565" s="28">
        <f>IF('Base de datos cruda'!L565&lt;0,,'Base de datos cruda'!L565)</f>
        <v>15.33</v>
      </c>
      <c r="M565" s="28" t="str">
        <f>IF(TRIM(PROPER('Base de datos cruda'!M565))="High","Alto",IF(TRIM(PROPER('Base de datos cruda'!M565))="Medium","Medio","Bajo"))</f>
        <v>Bajo</v>
      </c>
      <c r="N565" s="29">
        <v>57.37</v>
      </c>
      <c r="O565" s="32">
        <f t="shared" si="1"/>
        <v>57.37</v>
      </c>
      <c r="P565" s="33">
        <f t="shared" si="2"/>
        <v>17.33</v>
      </c>
      <c r="Q565" s="34">
        <f t="shared" si="3"/>
        <v>0.7446153846</v>
      </c>
      <c r="R565" s="35" t="str">
        <f t="shared" si="4"/>
        <v>Medio</v>
      </c>
      <c r="S565" s="35" t="str">
        <f>IF(O565="","",IF(O565&gt;AVERAGE('Base de datos limpia'!$O$2:$O$8001),"Alto","Normal"))
</f>
        <v>Normal</v>
      </c>
      <c r="T565" s="35" t="str">
        <f t="shared" si="5"/>
        <v>Gamer moderado</v>
      </c>
      <c r="U565" s="35"/>
    </row>
    <row r="566">
      <c r="A566" s="28">
        <v>565.0</v>
      </c>
      <c r="B566" s="28">
        <v>23.0</v>
      </c>
      <c r="C566" s="28" t="str">
        <f>TRIM(PROPER('Base de datos cruda'!C566))</f>
        <v>Female</v>
      </c>
      <c r="D566" s="28">
        <v>2.44</v>
      </c>
      <c r="E566" s="28">
        <v>3.58</v>
      </c>
      <c r="F566" s="28">
        <v>5.92</v>
      </c>
      <c r="G566" s="28">
        <v>77.97</v>
      </c>
      <c r="H566" s="28" t="str">
        <f>TRIM(PROPER('Base de datos cruda'!H566))</f>
        <v>Casual</v>
      </c>
      <c r="I566" s="28">
        <v>0.71</v>
      </c>
      <c r="J566" s="28">
        <v>3.73</v>
      </c>
      <c r="K566" s="28">
        <v>276.23</v>
      </c>
      <c r="L566" s="28">
        <f>IF('Base de datos cruda'!L566&lt;0,,'Base de datos cruda'!L566)</f>
        <v>4.08</v>
      </c>
      <c r="M566" s="28" t="str">
        <f>IF(TRIM(PROPER('Base de datos cruda'!M566))="High","Alto",IF(TRIM(PROPER('Base de datos cruda'!M566))="Medium","Medio","Bajo"))</f>
        <v>Medio</v>
      </c>
      <c r="N566" s="29">
        <v>53.52</v>
      </c>
      <c r="O566" s="32">
        <f t="shared" si="1"/>
        <v>53.52</v>
      </c>
      <c r="P566" s="33">
        <f t="shared" si="2"/>
        <v>6.17</v>
      </c>
      <c r="Q566" s="34">
        <f t="shared" si="3"/>
        <v>1.467213115</v>
      </c>
      <c r="R566" s="35" t="str">
        <f t="shared" si="4"/>
        <v>Medio</v>
      </c>
      <c r="S566" s="35" t="str">
        <f>IF(O566="","",IF(O566&gt;AVERAGE('Base de datos limpia'!$O$2:$O$8001),"Alto","Normal"))
</f>
        <v>Normal</v>
      </c>
      <c r="T566" s="35" t="str">
        <f t="shared" si="5"/>
        <v>Gamer moderado</v>
      </c>
      <c r="U566" s="35"/>
    </row>
    <row r="567">
      <c r="A567" s="28">
        <v>566.0</v>
      </c>
      <c r="B567" s="28">
        <v>17.0</v>
      </c>
      <c r="C567" s="28" t="str">
        <f>TRIM(PROPER('Base de datos cruda'!C567))</f>
        <v>Other</v>
      </c>
      <c r="D567" s="28">
        <v>4.69</v>
      </c>
      <c r="E567" s="28">
        <v>5.29</v>
      </c>
      <c r="F567" s="28">
        <v>8.77</v>
      </c>
      <c r="G567" s="28">
        <v>91.64</v>
      </c>
      <c r="H567" s="28" t="str">
        <f>TRIM(PROPER('Base de datos cruda'!H567))</f>
        <v>Fps</v>
      </c>
      <c r="I567" s="28">
        <v>1.89</v>
      </c>
      <c r="J567" s="28">
        <v>10.49</v>
      </c>
      <c r="K567" s="28">
        <v>260.68</v>
      </c>
      <c r="L567" s="28">
        <f>IF('Base de datos cruda'!L567&lt;0,,'Base de datos cruda'!L567)</f>
        <v>13.47</v>
      </c>
      <c r="M567" s="28" t="str">
        <f>IF(TRIM(PROPER('Base de datos cruda'!M567))="High","Alto",IF(TRIM(PROPER('Base de datos cruda'!M567))="Medium","Medio","Bajo"))</f>
        <v>Medio</v>
      </c>
      <c r="N567" s="29">
        <v>80.26</v>
      </c>
      <c r="O567" s="32">
        <f t="shared" si="1"/>
        <v>80.26</v>
      </c>
      <c r="P567" s="33">
        <f t="shared" si="2"/>
        <v>15.18</v>
      </c>
      <c r="Q567" s="34">
        <f t="shared" si="3"/>
        <v>1.12793177</v>
      </c>
      <c r="R567" s="35" t="str">
        <f t="shared" si="4"/>
        <v>Alto</v>
      </c>
      <c r="S567" s="35" t="str">
        <f>IF(O567="","",IF(O567&gt;AVERAGE('Base de datos limpia'!$O$2:$O$8001),"Alto","Normal"))
</f>
        <v>Alto</v>
      </c>
      <c r="T567" s="35" t="str">
        <f t="shared" si="5"/>
        <v>Gamer moderado</v>
      </c>
      <c r="U567" s="35"/>
    </row>
    <row r="568">
      <c r="A568" s="28">
        <v>567.0</v>
      </c>
      <c r="B568" s="28">
        <v>20.0</v>
      </c>
      <c r="C568" s="28" t="str">
        <f>TRIM(PROPER('Base de datos cruda'!C568))</f>
        <v>Male</v>
      </c>
      <c r="D568" s="28">
        <v>7.32</v>
      </c>
      <c r="E568" s="28">
        <v>8.86</v>
      </c>
      <c r="F568" s="28">
        <v>4.71</v>
      </c>
      <c r="G568" s="28">
        <v>73.28</v>
      </c>
      <c r="H568" s="28" t="str">
        <f>TRIM(PROPER('Base de datos cruda'!H568))</f>
        <v>Fps</v>
      </c>
      <c r="I568" s="28">
        <v>0.07</v>
      </c>
      <c r="J568" s="28">
        <v>11.67</v>
      </c>
      <c r="K568" s="28">
        <v>221.1</v>
      </c>
      <c r="L568" s="28">
        <f>IF('Base de datos cruda'!L568&lt;0,,'Base de datos cruda'!L568)</f>
        <v>16.41</v>
      </c>
      <c r="M568" s="28" t="str">
        <f>IF(TRIM(PROPER('Base de datos cruda'!M568))="High","Alto",IF(TRIM(PROPER('Base de datos cruda'!M568))="Medium","Medio","Bajo"))</f>
        <v>Alto</v>
      </c>
      <c r="N568" s="29">
        <v>69.9715172799615</v>
      </c>
      <c r="O568" s="32">
        <f t="shared" si="1"/>
        <v>69.97151728</v>
      </c>
      <c r="P568" s="33">
        <f t="shared" si="2"/>
        <v>18.99</v>
      </c>
      <c r="Q568" s="34">
        <f t="shared" si="3"/>
        <v>1.210382514</v>
      </c>
      <c r="R568" s="35" t="str">
        <f t="shared" si="4"/>
        <v>Medio</v>
      </c>
      <c r="S568" s="35" t="str">
        <f>IF(O568="","",IF(O568&gt;AVERAGE('Base de datos limpia'!$O$2:$O$8001),"Alto","Normal"))
</f>
        <v>Alto</v>
      </c>
      <c r="T568" s="35" t="str">
        <f t="shared" si="5"/>
        <v>Gamer intensivo</v>
      </c>
      <c r="U568" s="35"/>
    </row>
    <row r="569">
      <c r="A569" s="28">
        <v>568.0</v>
      </c>
      <c r="B569" s="28">
        <v>22.0</v>
      </c>
      <c r="C569" s="28" t="str">
        <f>TRIM(PROPER('Base de datos cruda'!C569))</f>
        <v>Male</v>
      </c>
      <c r="D569" s="28">
        <v>2.57</v>
      </c>
      <c r="E569" s="28">
        <v>1.38</v>
      </c>
      <c r="F569" s="28">
        <v>7.4</v>
      </c>
      <c r="G569" s="28">
        <v>98.74</v>
      </c>
      <c r="H569" s="28" t="str">
        <f>TRIM(PROPER('Base de datos cruda'!H569))</f>
        <v>Casual</v>
      </c>
      <c r="I569" s="28">
        <v>2.55</v>
      </c>
      <c r="J569" s="28">
        <v>5.15</v>
      </c>
      <c r="K569" s="28">
        <v>279.54</v>
      </c>
      <c r="L569" s="28">
        <f>IF('Base de datos cruda'!L569&lt;0,,'Base de datos cruda'!L569)</f>
        <v>7.74</v>
      </c>
      <c r="M569" s="28" t="str">
        <f>IF(TRIM(PROPER('Base de datos cruda'!M569))="High","Alto",IF(TRIM(PROPER('Base de datos cruda'!M569))="Medium","Medio","Bajo"))</f>
        <v>Medio</v>
      </c>
      <c r="N569" s="29">
        <v>63.51</v>
      </c>
      <c r="O569" s="32">
        <f t="shared" si="1"/>
        <v>63.51</v>
      </c>
      <c r="P569" s="33">
        <f t="shared" si="2"/>
        <v>7.72</v>
      </c>
      <c r="Q569" s="34">
        <f t="shared" si="3"/>
        <v>0.5369649805</v>
      </c>
      <c r="R569" s="35" t="str">
        <f t="shared" si="4"/>
        <v>Medio</v>
      </c>
      <c r="S569" s="35" t="str">
        <f>IF(O569="","",IF(O569&gt;AVERAGE('Base de datos limpia'!$O$2:$O$8001),"Alto","Normal"))
</f>
        <v>Normal</v>
      </c>
      <c r="T569" s="35" t="str">
        <f t="shared" si="5"/>
        <v>Gamer casual</v>
      </c>
      <c r="U569" s="35"/>
    </row>
    <row r="570">
      <c r="A570" s="28">
        <v>569.0</v>
      </c>
      <c r="B570" s="28">
        <v>23.0</v>
      </c>
      <c r="C570" s="28" t="str">
        <f>TRIM(PROPER('Base de datos cruda'!C570))</f>
        <v>Female</v>
      </c>
      <c r="D570" s="28">
        <v>6.56</v>
      </c>
      <c r="E570" s="28">
        <v>9.8</v>
      </c>
      <c r="F570" s="28">
        <v>4.96</v>
      </c>
      <c r="G570" s="28">
        <v>61.99</v>
      </c>
      <c r="H570" s="28" t="str">
        <f>TRIM(PROPER('Base de datos cruda'!H570))</f>
        <v>Fps</v>
      </c>
      <c r="I570" s="28">
        <v>4.24</v>
      </c>
      <c r="J570" s="28">
        <v>11.43</v>
      </c>
      <c r="K570" s="28">
        <v>241.75</v>
      </c>
      <c r="L570" s="28">
        <f>IF('Base de datos cruda'!L570&lt;0,,'Base de datos cruda'!L570)</f>
        <v>16.32</v>
      </c>
      <c r="M570" s="28" t="str">
        <f>IF(TRIM(PROPER('Base de datos cruda'!M570))="High","Alto",IF(TRIM(PROPER('Base de datos cruda'!M570))="Medium","Medio","Bajo"))</f>
        <v>Alto</v>
      </c>
      <c r="N570" s="29">
        <v>67.1466039956113</v>
      </c>
      <c r="O570" s="32">
        <f t="shared" si="1"/>
        <v>67.146604</v>
      </c>
      <c r="P570" s="33">
        <f t="shared" si="2"/>
        <v>17.99</v>
      </c>
      <c r="Q570" s="34">
        <f t="shared" si="3"/>
        <v>1.493902439</v>
      </c>
      <c r="R570" s="35" t="str">
        <f t="shared" si="4"/>
        <v>Medio</v>
      </c>
      <c r="S570" s="35" t="str">
        <f>IF(O570="","",IF(O570&gt;AVERAGE('Base de datos limpia'!$O$2:$O$8001),"Alto","Normal"))
</f>
        <v>Alto</v>
      </c>
      <c r="T570" s="35" t="str">
        <f t="shared" si="5"/>
        <v>Gamer intensivo</v>
      </c>
      <c r="U570" s="35"/>
    </row>
    <row r="571">
      <c r="A571" s="28">
        <v>570.0</v>
      </c>
      <c r="B571" s="28">
        <v>16.0</v>
      </c>
      <c r="C571" s="28" t="str">
        <f>TRIM(PROPER('Base de datos cruda'!C571))</f>
        <v>Female</v>
      </c>
      <c r="D571" s="28">
        <v>0.08</v>
      </c>
      <c r="E571" s="28">
        <v>9.94</v>
      </c>
      <c r="F571" s="28">
        <v>5.23</v>
      </c>
      <c r="G571" s="28">
        <v>62.52</v>
      </c>
      <c r="H571" s="28" t="str">
        <f>TRIM(PROPER('Base de datos cruda'!H571))</f>
        <v>Casual</v>
      </c>
      <c r="I571" s="28">
        <v>1.61</v>
      </c>
      <c r="J571" s="28">
        <v>1.16</v>
      </c>
      <c r="K571" s="28">
        <v>327.85</v>
      </c>
      <c r="L571" s="28" t="str">
        <f>IF('Base de datos cruda'!L571&lt;0,,'Base de datos cruda'!L571)</f>
        <v/>
      </c>
      <c r="M571" s="28" t="str">
        <f>IF(TRIM(PROPER('Base de datos cruda'!M571))="High","Alto",IF(TRIM(PROPER('Base de datos cruda'!M571))="Medium","Medio","Bajo"))</f>
        <v>Alto</v>
      </c>
      <c r="N571" s="29">
        <v>95.38</v>
      </c>
      <c r="O571" s="32">
        <f t="shared" si="1"/>
        <v>95.38</v>
      </c>
      <c r="P571" s="33">
        <f t="shared" si="2"/>
        <v>1.24</v>
      </c>
      <c r="Q571" s="34">
        <f t="shared" si="3"/>
        <v>124.25</v>
      </c>
      <c r="R571" s="35" t="str">
        <f t="shared" si="4"/>
        <v>Alto</v>
      </c>
      <c r="S571" s="35" t="str">
        <f>IF(O571="","",IF(O571&gt;AVERAGE('Base de datos limpia'!$O$2:$O$8001),"Alto","Normal"))
</f>
        <v>Alto</v>
      </c>
      <c r="T571" s="35" t="str">
        <f t="shared" si="5"/>
        <v>Gamer intensivo</v>
      </c>
      <c r="U571" s="35"/>
    </row>
    <row r="572">
      <c r="A572" s="28">
        <v>571.0</v>
      </c>
      <c r="B572" s="28">
        <v>21.0</v>
      </c>
      <c r="C572" s="28" t="str">
        <f>TRIM(PROPER('Base de datos cruda'!C572))</f>
        <v>Female</v>
      </c>
      <c r="D572" s="28">
        <v>0.03</v>
      </c>
      <c r="E572" s="28">
        <v>6.38</v>
      </c>
      <c r="F572" s="28">
        <v>7.9</v>
      </c>
      <c r="G572" s="28">
        <v>88.05</v>
      </c>
      <c r="H572" s="28" t="str">
        <f>TRIM(PROPER('Base de datos cruda'!H572))</f>
        <v>Fps</v>
      </c>
      <c r="I572" s="28">
        <v>0.47</v>
      </c>
      <c r="J572" s="28">
        <v>2.91</v>
      </c>
      <c r="K572" s="28">
        <v>325.03</v>
      </c>
      <c r="L572" s="28" t="str">
        <f>IF('Base de datos cruda'!L572&lt;0,,'Base de datos cruda'!L572)</f>
        <v/>
      </c>
      <c r="M572" s="28" t="str">
        <f>IF(TRIM(PROPER('Base de datos cruda'!M572))="High","Alto",IF(TRIM(PROPER('Base de datos cruda'!M572))="Medium","Medio","Bajo"))</f>
        <v>Medio</v>
      </c>
      <c r="N572" s="29">
        <v>93.44</v>
      </c>
      <c r="O572" s="32">
        <f t="shared" si="1"/>
        <v>93.44</v>
      </c>
      <c r="P572" s="33">
        <f t="shared" si="2"/>
        <v>2.94</v>
      </c>
      <c r="Q572" s="34">
        <f t="shared" si="3"/>
        <v>212.6666667</v>
      </c>
      <c r="R572" s="35" t="str">
        <f t="shared" si="4"/>
        <v>Alto</v>
      </c>
      <c r="S572" s="35" t="str">
        <f>IF(O572="","",IF(O572&gt;AVERAGE('Base de datos limpia'!$O$2:$O$8001),"Alto","Normal"))
</f>
        <v>Alto</v>
      </c>
      <c r="T572" s="35" t="str">
        <f t="shared" si="5"/>
        <v>Gamer intensivo</v>
      </c>
      <c r="U572" s="35"/>
    </row>
    <row r="573">
      <c r="A573" s="28">
        <v>572.0</v>
      </c>
      <c r="B573" s="28">
        <v>16.0</v>
      </c>
      <c r="C573" s="28" t="str">
        <f>TRIM(PROPER('Base de datos cruda'!C573))</f>
        <v>Female</v>
      </c>
      <c r="D573" s="28">
        <v>6.08</v>
      </c>
      <c r="E573" s="28">
        <v>3.98</v>
      </c>
      <c r="F573" s="28">
        <v>5.89</v>
      </c>
      <c r="G573" s="28">
        <v>95.5</v>
      </c>
      <c r="H573" s="28" t="str">
        <f>TRIM(PROPER('Base de datos cruda'!H573))</f>
        <v>Rpg</v>
      </c>
      <c r="I573" s="28">
        <v>4.87</v>
      </c>
      <c r="J573" s="28">
        <v>11.56</v>
      </c>
      <c r="K573" s="28">
        <v>248.93</v>
      </c>
      <c r="L573" s="28">
        <f>IF('Base de datos cruda'!L573&lt;0,,'Base de datos cruda'!L573)</f>
        <v>13.17</v>
      </c>
      <c r="M573" s="28" t="str">
        <f>IF(TRIM(PROPER('Base de datos cruda'!M573))="High","Alto",IF(TRIM(PROPER('Base de datos cruda'!M573))="Medium","Medio","Bajo"))</f>
        <v>Bajo</v>
      </c>
      <c r="N573" s="29">
        <v>45.56</v>
      </c>
      <c r="O573" s="32">
        <f t="shared" si="1"/>
        <v>45.56</v>
      </c>
      <c r="P573" s="33">
        <f t="shared" si="2"/>
        <v>17.64</v>
      </c>
      <c r="Q573" s="34">
        <f t="shared" si="3"/>
        <v>0.6546052632</v>
      </c>
      <c r="R573" s="35" t="str">
        <f t="shared" si="4"/>
        <v>Bajo</v>
      </c>
      <c r="S573" s="35" t="str">
        <f>IF(O573="","",IF(O573&gt;AVERAGE('Base de datos limpia'!$O$2:$O$8001),"Alto","Normal"))
</f>
        <v>Normal</v>
      </c>
      <c r="T573" s="35" t="str">
        <f t="shared" si="5"/>
        <v>Gamer moderado</v>
      </c>
      <c r="U573" s="35"/>
    </row>
    <row r="574">
      <c r="A574" s="28">
        <v>573.0</v>
      </c>
      <c r="B574" s="28">
        <v>17.0</v>
      </c>
      <c r="C574" s="28" t="str">
        <f>TRIM(PROPER('Base de datos cruda'!C574))</f>
        <v>Male</v>
      </c>
      <c r="D574" s="28">
        <v>6.09</v>
      </c>
      <c r="E574" s="28">
        <v>3.01</v>
      </c>
      <c r="F574" s="28">
        <v>4.04</v>
      </c>
      <c r="G574" s="28">
        <v>91.82</v>
      </c>
      <c r="H574" s="28" t="str">
        <f>TRIM(PROPER('Base de datos cruda'!H574))</f>
        <v>Fps</v>
      </c>
      <c r="I574" s="28">
        <v>0.64</v>
      </c>
      <c r="J574" s="28">
        <v>8.41</v>
      </c>
      <c r="K574" s="28">
        <v>258.39</v>
      </c>
      <c r="L574" s="28">
        <f>IF('Base de datos cruda'!L574&lt;0,,'Base de datos cruda'!L574)</f>
        <v>10.93</v>
      </c>
      <c r="M574" s="28" t="str">
        <f>IF(TRIM(PROPER('Base de datos cruda'!M574))="High","Alto",IF(TRIM(PROPER('Base de datos cruda'!M574))="Medium","Medio","Bajo"))</f>
        <v>Bajo</v>
      </c>
      <c r="N574" s="29">
        <v>29.58</v>
      </c>
      <c r="O574" s="32">
        <f t="shared" si="1"/>
        <v>29.58</v>
      </c>
      <c r="P574" s="33">
        <f t="shared" si="2"/>
        <v>14.5</v>
      </c>
      <c r="Q574" s="34">
        <f t="shared" si="3"/>
        <v>0.4942528736</v>
      </c>
      <c r="R574" s="35" t="str">
        <f t="shared" si="4"/>
        <v>Bajo</v>
      </c>
      <c r="S574" s="35" t="str">
        <f>IF(O574="","",IF(O574&gt;AVERAGE('Base de datos limpia'!$O$2:$O$8001),"Alto","Normal"))
</f>
        <v>Normal</v>
      </c>
      <c r="T574" s="35" t="str">
        <f t="shared" si="5"/>
        <v>Gamer moderado</v>
      </c>
      <c r="U574" s="35"/>
    </row>
    <row r="575">
      <c r="A575" s="28">
        <v>574.0</v>
      </c>
      <c r="B575" s="28">
        <v>16.0</v>
      </c>
      <c r="C575" s="28" t="str">
        <f>TRIM(PROPER('Base de datos cruda'!C575))</f>
        <v>Female</v>
      </c>
      <c r="D575" s="28">
        <v>6.31</v>
      </c>
      <c r="E575" s="28">
        <v>3.49</v>
      </c>
      <c r="F575" s="28">
        <v>6.07</v>
      </c>
      <c r="G575" s="28">
        <v>79.59</v>
      </c>
      <c r="H575" s="28" t="str">
        <f>TRIM(PROPER('Base de datos cruda'!H575))</f>
        <v>Rpg</v>
      </c>
      <c r="I575" s="28">
        <v>2.64</v>
      </c>
      <c r="J575" s="28">
        <v>10.65</v>
      </c>
      <c r="K575" s="28">
        <v>245.56</v>
      </c>
      <c r="L575" s="28">
        <f>IF('Base de datos cruda'!L575&lt;0,,'Base de datos cruda'!L575)</f>
        <v>12.36</v>
      </c>
      <c r="M575" s="28" t="str">
        <f>IF(TRIM(PROPER('Base de datos cruda'!M575))="High","Alto",IF(TRIM(PROPER('Base de datos cruda'!M575))="Medium","Medio","Bajo"))</f>
        <v>Bajo</v>
      </c>
      <c r="N575" s="29">
        <v>41.92</v>
      </c>
      <c r="O575" s="32">
        <f t="shared" si="1"/>
        <v>41.92</v>
      </c>
      <c r="P575" s="33">
        <f t="shared" si="2"/>
        <v>16.96</v>
      </c>
      <c r="Q575" s="34">
        <f t="shared" si="3"/>
        <v>0.5530903328</v>
      </c>
      <c r="R575" s="35" t="str">
        <f t="shared" si="4"/>
        <v>Bajo</v>
      </c>
      <c r="S575" s="35" t="str">
        <f>IF(O575="","",IF(O575&gt;AVERAGE('Base de datos limpia'!$O$2:$O$8001),"Alto","Normal"))
</f>
        <v>Normal</v>
      </c>
      <c r="T575" s="35" t="str">
        <f t="shared" si="5"/>
        <v>Gamer moderado</v>
      </c>
      <c r="U575" s="35"/>
    </row>
    <row r="576">
      <c r="A576" s="28">
        <v>575.0</v>
      </c>
      <c r="B576" s="28">
        <v>20.0</v>
      </c>
      <c r="C576" s="28" t="str">
        <f>TRIM(PROPER('Base de datos cruda'!C576))</f>
        <v>Female</v>
      </c>
      <c r="D576" s="28">
        <v>7.44</v>
      </c>
      <c r="E576" s="28">
        <v>1.45</v>
      </c>
      <c r="F576" s="28">
        <v>5.14</v>
      </c>
      <c r="G576" s="28">
        <v>70.79</v>
      </c>
      <c r="H576" s="28" t="str">
        <f>TRIM(PROPER('Base de datos cruda'!H576))</f>
        <v>Casual</v>
      </c>
      <c r="I576" s="28">
        <v>4.05</v>
      </c>
      <c r="J576" s="28">
        <v>10.24</v>
      </c>
      <c r="K576" s="28">
        <v>225.45</v>
      </c>
      <c r="L576" s="28">
        <f>IF('Base de datos cruda'!L576&lt;0,,'Base de datos cruda'!L576)</f>
        <v>17.29</v>
      </c>
      <c r="M576" s="28" t="str">
        <f>IF(TRIM(PROPER('Base de datos cruda'!M576))="High","Alto",IF(TRIM(PROPER('Base de datos cruda'!M576))="Medium","Medio","Bajo"))</f>
        <v>Bajo</v>
      </c>
      <c r="N576" s="29">
        <v>23.24</v>
      </c>
      <c r="O576" s="32">
        <f t="shared" si="1"/>
        <v>23.24</v>
      </c>
      <c r="P576" s="33">
        <f t="shared" si="2"/>
        <v>17.68</v>
      </c>
      <c r="Q576" s="34">
        <f t="shared" si="3"/>
        <v>0.1948924731</v>
      </c>
      <c r="R576" s="35" t="str">
        <f t="shared" si="4"/>
        <v>Bajo</v>
      </c>
      <c r="S576" s="35" t="str">
        <f>IF(O576="","",IF(O576&gt;AVERAGE('Base de datos limpia'!$O$2:$O$8001),"Alto","Normal"))
</f>
        <v>Normal</v>
      </c>
      <c r="T576" s="35" t="str">
        <f t="shared" si="5"/>
        <v>Gamer casual</v>
      </c>
      <c r="U576" s="35"/>
    </row>
    <row r="577">
      <c r="A577" s="28">
        <v>576.0</v>
      </c>
      <c r="B577" s="28">
        <v>24.0</v>
      </c>
      <c r="C577" s="28" t="str">
        <f>TRIM(PROPER('Base de datos cruda'!C577))</f>
        <v>Male</v>
      </c>
      <c r="D577" s="28">
        <v>0.94</v>
      </c>
      <c r="E577" s="28">
        <v>5.28</v>
      </c>
      <c r="F577" s="28">
        <v>7.42</v>
      </c>
      <c r="G577" s="28">
        <v>60.54</v>
      </c>
      <c r="H577" s="28" t="str">
        <f>TRIM(PROPER('Base de datos cruda'!H577))</f>
        <v>Rpg</v>
      </c>
      <c r="I577" s="28">
        <v>1.26</v>
      </c>
      <c r="J577" s="28">
        <v>3.9</v>
      </c>
      <c r="K577" s="28">
        <v>301.02</v>
      </c>
      <c r="L577" s="28">
        <f>IF('Base de datos cruda'!L577&lt;0,,'Base de datos cruda'!L577)</f>
        <v>7.41</v>
      </c>
      <c r="M577" s="28" t="str">
        <f>IF(TRIM(PROPER('Base de datos cruda'!M577))="High","Alto",IF(TRIM(PROPER('Base de datos cruda'!M577))="Medium","Medio","Bajo"))</f>
        <v>Medio</v>
      </c>
      <c r="N577" s="29">
        <v>80.61</v>
      </c>
      <c r="O577" s="32">
        <f t="shared" si="1"/>
        <v>80.61</v>
      </c>
      <c r="P577" s="33">
        <f t="shared" si="2"/>
        <v>4.84</v>
      </c>
      <c r="Q577" s="34">
        <f t="shared" si="3"/>
        <v>5.617021277</v>
      </c>
      <c r="R577" s="35" t="str">
        <f t="shared" si="4"/>
        <v>Alto</v>
      </c>
      <c r="S577" s="35" t="str">
        <f>IF(O577="","",IF(O577&gt;AVERAGE('Base de datos limpia'!$O$2:$O$8001),"Alto","Normal"))
</f>
        <v>Alto</v>
      </c>
      <c r="T577" s="35" t="str">
        <f t="shared" si="5"/>
        <v>Gamer moderado</v>
      </c>
      <c r="U577" s="35"/>
    </row>
    <row r="578">
      <c r="A578" s="28">
        <v>577.0</v>
      </c>
      <c r="B578" s="28">
        <v>21.0</v>
      </c>
      <c r="C578" s="28" t="str">
        <f>TRIM(PROPER('Base de datos cruda'!C578))</f>
        <v>Male</v>
      </c>
      <c r="D578" s="28">
        <v>1.86</v>
      </c>
      <c r="E578" s="28">
        <v>1.52</v>
      </c>
      <c r="F578" s="28">
        <v>4.97</v>
      </c>
      <c r="G578" s="28">
        <v>80.38</v>
      </c>
      <c r="H578" s="28" t="str">
        <f>TRIM(PROPER('Base de datos cruda'!H578))</f>
        <v>Fps</v>
      </c>
      <c r="I578" s="28">
        <v>4.21</v>
      </c>
      <c r="J578" s="28">
        <v>6.59</v>
      </c>
      <c r="K578" s="28">
        <v>303.2</v>
      </c>
      <c r="L578" s="28">
        <f>IF('Base de datos cruda'!L578&lt;0,,'Base de datos cruda'!L578)</f>
        <v>1.15</v>
      </c>
      <c r="M578" s="28" t="str">
        <f>IF(TRIM(PROPER('Base de datos cruda'!M578))="High","Alto",IF(TRIM(PROPER('Base de datos cruda'!M578))="Medium","Medio","Bajo"))</f>
        <v>Medio</v>
      </c>
      <c r="N578" s="29">
        <v>43.3</v>
      </c>
      <c r="O578" s="32">
        <f t="shared" si="1"/>
        <v>43.3</v>
      </c>
      <c r="P578" s="33">
        <f t="shared" si="2"/>
        <v>8.45</v>
      </c>
      <c r="Q578" s="34">
        <f t="shared" si="3"/>
        <v>0.8172043011</v>
      </c>
      <c r="R578" s="35" t="str">
        <f t="shared" si="4"/>
        <v>Bajo</v>
      </c>
      <c r="S578" s="35" t="str">
        <f>IF(O578="","",IF(O578&gt;AVERAGE('Base de datos limpia'!$O$2:$O$8001),"Alto","Normal"))
</f>
        <v>Normal</v>
      </c>
      <c r="T578" s="35" t="str">
        <f t="shared" si="5"/>
        <v>Gamer casual</v>
      </c>
      <c r="U578" s="35"/>
    </row>
    <row r="579">
      <c r="A579" s="28">
        <v>578.0</v>
      </c>
      <c r="B579" s="28">
        <v>16.0</v>
      </c>
      <c r="C579" s="28" t="str">
        <f>TRIM(PROPER('Base de datos cruda'!C579))</f>
        <v>Female</v>
      </c>
      <c r="D579" s="28">
        <v>7.23</v>
      </c>
      <c r="E579" s="28">
        <v>7.47</v>
      </c>
      <c r="F579" s="28">
        <v>8.21</v>
      </c>
      <c r="G579" s="28">
        <v>79.03</v>
      </c>
      <c r="H579" s="28" t="str">
        <f>TRIM(PROPER('Base de datos cruda'!H579))</f>
        <v>Fps</v>
      </c>
      <c r="I579" s="28">
        <v>2.79</v>
      </c>
      <c r="J579" s="28">
        <v>12.78</v>
      </c>
      <c r="K579" s="28">
        <v>222.23</v>
      </c>
      <c r="L579" s="28">
        <f>IF('Base de datos cruda'!L579&lt;0,,'Base de datos cruda'!L579)</f>
        <v>14.22</v>
      </c>
      <c r="M579" s="28" t="str">
        <f>IF(TRIM(PROPER('Base de datos cruda'!M579))="High","Alto",IF(TRIM(PROPER('Base de datos cruda'!M579))="Medium","Medio","Bajo"))</f>
        <v>Bajo</v>
      </c>
      <c r="N579" s="29">
        <v>75.1271268204201</v>
      </c>
      <c r="O579" s="32">
        <f t="shared" si="1"/>
        <v>75.12712682</v>
      </c>
      <c r="P579" s="33">
        <f t="shared" si="2"/>
        <v>20.01</v>
      </c>
      <c r="Q579" s="34">
        <f t="shared" si="3"/>
        <v>1.033195021</v>
      </c>
      <c r="R579" s="35" t="str">
        <f t="shared" si="4"/>
        <v>Alto</v>
      </c>
      <c r="S579" s="35" t="str">
        <f>IF(O579="","",IF(O579&gt;AVERAGE('Base de datos limpia'!$O$2:$O$8001),"Alto","Normal"))
</f>
        <v>Alto</v>
      </c>
      <c r="T579" s="35" t="str">
        <f t="shared" si="5"/>
        <v>Gamer intensivo</v>
      </c>
      <c r="U579" s="35"/>
    </row>
    <row r="580">
      <c r="A580" s="28">
        <v>579.0</v>
      </c>
      <c r="B580" s="28">
        <v>16.0</v>
      </c>
      <c r="C580" s="28" t="str">
        <f>TRIM(PROPER('Base de datos cruda'!C580))</f>
        <v>Male</v>
      </c>
      <c r="D580" s="28">
        <v>1.42</v>
      </c>
      <c r="E580" s="28">
        <v>4.35</v>
      </c>
      <c r="F580" s="28">
        <v>5.34</v>
      </c>
      <c r="G580" s="28">
        <v>73.77</v>
      </c>
      <c r="H580" s="28" t="str">
        <f>TRIM(PROPER('Base de datos cruda'!H580))</f>
        <v>Casual</v>
      </c>
      <c r="I580" s="28">
        <v>1.66</v>
      </c>
      <c r="J580" s="28">
        <v>3.25</v>
      </c>
      <c r="K580" s="28">
        <v>306.45</v>
      </c>
      <c r="L580" s="28">
        <f>IF('Base de datos cruda'!L580&lt;0,,'Base de datos cruda'!L580)</f>
        <v>4.22</v>
      </c>
      <c r="M580" s="28" t="str">
        <f>IF(TRIM(PROPER('Base de datos cruda'!M580))="High","Alto",IF(TRIM(PROPER('Base de datos cruda'!M580))="Medium","Medio","Bajo"))</f>
        <v>Medio</v>
      </c>
      <c r="N580" s="29">
        <v>65.27</v>
      </c>
      <c r="O580" s="32">
        <f t="shared" si="1"/>
        <v>65.27</v>
      </c>
      <c r="P580" s="33">
        <f t="shared" si="2"/>
        <v>4.67</v>
      </c>
      <c r="Q580" s="34">
        <f t="shared" si="3"/>
        <v>3.063380282</v>
      </c>
      <c r="R580" s="35" t="str">
        <f t="shared" si="4"/>
        <v>Medio</v>
      </c>
      <c r="S580" s="35" t="str">
        <f>IF(O580="","",IF(O580&gt;AVERAGE('Base de datos limpia'!$O$2:$O$8001),"Alto","Normal"))
</f>
        <v>Normal</v>
      </c>
      <c r="T580" s="35" t="str">
        <f t="shared" si="5"/>
        <v>Gamer moderado</v>
      </c>
      <c r="U580" s="35"/>
    </row>
    <row r="581">
      <c r="A581" s="28">
        <v>580.0</v>
      </c>
      <c r="B581" s="28">
        <v>17.0</v>
      </c>
      <c r="C581" s="28" t="str">
        <f>TRIM(PROPER('Base de datos cruda'!C581))</f>
        <v>Female</v>
      </c>
      <c r="D581" s="28">
        <v>5.46</v>
      </c>
      <c r="E581" s="28">
        <v>2.79</v>
      </c>
      <c r="F581" s="28">
        <v>5.97</v>
      </c>
      <c r="G581" s="28">
        <v>83.12</v>
      </c>
      <c r="H581" s="28" t="str">
        <f>TRIM(PROPER('Base de datos cruda'!H581))</f>
        <v>Casual</v>
      </c>
      <c r="I581" s="28">
        <v>4.33</v>
      </c>
      <c r="J581" s="28">
        <v>7.84</v>
      </c>
      <c r="K581" s="28">
        <v>250.2</v>
      </c>
      <c r="L581" s="28">
        <f>IF('Base de datos cruda'!L581&lt;0,,'Base de datos cruda'!L581)</f>
        <v>11.6</v>
      </c>
      <c r="M581" s="28" t="str">
        <f>IF(TRIM(PROPER('Base de datos cruda'!M581))="High","Alto",IF(TRIM(PROPER('Base de datos cruda'!M581))="Medium","Medio","Bajo"))</f>
        <v>Bajo</v>
      </c>
      <c r="N581" s="29">
        <v>47.2699147231356</v>
      </c>
      <c r="O581" s="32">
        <f t="shared" si="1"/>
        <v>47.26991472</v>
      </c>
      <c r="P581" s="33">
        <f t="shared" si="2"/>
        <v>13.3</v>
      </c>
      <c r="Q581" s="34">
        <f t="shared" si="3"/>
        <v>0.510989011</v>
      </c>
      <c r="R581" s="35" t="str">
        <f t="shared" si="4"/>
        <v>Bajo</v>
      </c>
      <c r="S581" s="35" t="str">
        <f>IF(O581="","",IF(O581&gt;AVERAGE('Base de datos limpia'!$O$2:$O$8001),"Alto","Normal"))
</f>
        <v>Normal</v>
      </c>
      <c r="T581" s="35" t="str">
        <f t="shared" si="5"/>
        <v>Gamer casual</v>
      </c>
      <c r="U581" s="35"/>
    </row>
    <row r="582">
      <c r="A582" s="28">
        <v>581.0</v>
      </c>
      <c r="B582" s="28">
        <v>24.0</v>
      </c>
      <c r="C582" s="28" t="str">
        <f>TRIM(PROPER('Base de datos cruda'!C582))</f>
        <v>Male</v>
      </c>
      <c r="D582" s="28">
        <v>4.24</v>
      </c>
      <c r="E582" s="28">
        <v>5.9</v>
      </c>
      <c r="F582" s="28">
        <v>5.49</v>
      </c>
      <c r="G582" s="28">
        <v>89.15</v>
      </c>
      <c r="H582" s="28" t="str">
        <f>TRIM(PROPER('Base de datos cruda'!H582))</f>
        <v>Fps</v>
      </c>
      <c r="I582" s="28">
        <v>3.11</v>
      </c>
      <c r="J582" s="28">
        <v>7.68</v>
      </c>
      <c r="K582" s="28">
        <v>260.74</v>
      </c>
      <c r="L582" s="28">
        <f>IF('Base de datos cruda'!L582&lt;0,,'Base de datos cruda'!L582)</f>
        <v>11.11</v>
      </c>
      <c r="M582" s="28" t="str">
        <f>IF(TRIM(PROPER('Base de datos cruda'!M582))="High","Alto",IF(TRIM(PROPER('Base de datos cruda'!M582))="Medium","Medio","Bajo"))</f>
        <v>Medio</v>
      </c>
      <c r="N582" s="29">
        <v>66.47</v>
      </c>
      <c r="O582" s="32">
        <f t="shared" si="1"/>
        <v>66.47</v>
      </c>
      <c r="P582" s="33">
        <f t="shared" si="2"/>
        <v>11.92</v>
      </c>
      <c r="Q582" s="34">
        <f t="shared" si="3"/>
        <v>1.391509434</v>
      </c>
      <c r="R582" s="35" t="str">
        <f t="shared" si="4"/>
        <v>Medio</v>
      </c>
      <c r="S582" s="35" t="str">
        <f>IF(O582="","",IF(O582&gt;AVERAGE('Base de datos limpia'!$O$2:$O$8001),"Alto","Normal"))
</f>
        <v>Alto</v>
      </c>
      <c r="T582" s="35" t="str">
        <f t="shared" si="5"/>
        <v>Gamer moderado</v>
      </c>
      <c r="U582" s="35"/>
    </row>
    <row r="583">
      <c r="A583" s="28">
        <v>582.0</v>
      </c>
      <c r="B583" s="28">
        <v>18.0</v>
      </c>
      <c r="C583" s="28" t="str">
        <f>TRIM(PROPER('Base de datos cruda'!C583))</f>
        <v>Female</v>
      </c>
      <c r="D583" s="28">
        <v>0.67</v>
      </c>
      <c r="E583" s="28">
        <v>9.76</v>
      </c>
      <c r="F583" s="28">
        <v>7.22</v>
      </c>
      <c r="G583" s="28">
        <v>88.04</v>
      </c>
      <c r="H583" s="28" t="str">
        <f>TRIM(PROPER('Base de datos cruda'!H583))</f>
        <v>Casual</v>
      </c>
      <c r="I583" s="28">
        <v>3.08</v>
      </c>
      <c r="J583" s="28">
        <v>4.74</v>
      </c>
      <c r="K583" s="28">
        <v>303.41</v>
      </c>
      <c r="L583" s="28">
        <f>IF('Base de datos cruda'!L583&lt;0,,'Base de datos cruda'!L583)</f>
        <v>3.28</v>
      </c>
      <c r="M583" s="28" t="str">
        <f>IF(TRIM(PROPER('Base de datos cruda'!M583))="High","Alto",IF(TRIM(PROPER('Base de datos cruda'!M583))="Medium","Medio","Bajo"))</f>
        <v>Medio</v>
      </c>
      <c r="N583" s="29">
        <v>100.0</v>
      </c>
      <c r="O583" s="32">
        <f t="shared" si="1"/>
        <v>100</v>
      </c>
      <c r="P583" s="33">
        <f t="shared" si="2"/>
        <v>5.41</v>
      </c>
      <c r="Q583" s="34">
        <f t="shared" si="3"/>
        <v>14.56716418</v>
      </c>
      <c r="R583" s="35" t="str">
        <f t="shared" si="4"/>
        <v>Alto</v>
      </c>
      <c r="S583" s="35" t="str">
        <f>IF(O583="","",IF(O583&gt;AVERAGE('Base de datos limpia'!$O$2:$O$8001),"Alto","Normal"))
</f>
        <v>Alto</v>
      </c>
      <c r="T583" s="35" t="str">
        <f t="shared" si="5"/>
        <v>Gamer intensivo</v>
      </c>
      <c r="U583" s="35"/>
    </row>
    <row r="584">
      <c r="A584" s="28">
        <v>583.0</v>
      </c>
      <c r="B584" s="28">
        <v>16.0</v>
      </c>
      <c r="C584" s="28" t="str">
        <f>TRIM(PROPER('Base de datos cruda'!C584))</f>
        <v>Female</v>
      </c>
      <c r="D584" s="28">
        <v>2.28</v>
      </c>
      <c r="E584" s="28">
        <v>7.26</v>
      </c>
      <c r="F584" s="28">
        <v>4.51</v>
      </c>
      <c r="G584" s="28">
        <v>70.53</v>
      </c>
      <c r="H584" s="28" t="str">
        <f>TRIM(PROPER('Base de datos cruda'!H584))</f>
        <v>Rpg</v>
      </c>
      <c r="I584" s="28">
        <v>2.52</v>
      </c>
      <c r="J584" s="28">
        <v>5.62</v>
      </c>
      <c r="K584" s="28">
        <v>302.29</v>
      </c>
      <c r="L584" s="28">
        <f>IF('Base de datos cruda'!L584&lt;0,,'Base de datos cruda'!L584)</f>
        <v>8.87</v>
      </c>
      <c r="M584" s="28" t="str">
        <f>IF(TRIM(PROPER('Base de datos cruda'!M584))="High","Alto",IF(TRIM(PROPER('Base de datos cruda'!M584))="Medium","Medio","Bajo"))</f>
        <v>Alto</v>
      </c>
      <c r="N584" s="29">
        <v>70.7</v>
      </c>
      <c r="O584" s="32">
        <f t="shared" si="1"/>
        <v>70.7</v>
      </c>
      <c r="P584" s="33">
        <f t="shared" si="2"/>
        <v>7.9</v>
      </c>
      <c r="Q584" s="34">
        <f t="shared" si="3"/>
        <v>3.184210526</v>
      </c>
      <c r="R584" s="35" t="str">
        <f t="shared" si="4"/>
        <v>Alto</v>
      </c>
      <c r="S584" s="35" t="str">
        <f>IF(O584="","",IF(O584&gt;AVERAGE('Base de datos limpia'!$O$2:$O$8001),"Alto","Normal"))
</f>
        <v>Alto</v>
      </c>
      <c r="T584" s="35" t="str">
        <f t="shared" si="5"/>
        <v>Gamer intensivo</v>
      </c>
      <c r="U584" s="35"/>
    </row>
    <row r="585">
      <c r="A585" s="28">
        <v>584.0</v>
      </c>
      <c r="B585" s="28">
        <v>20.0</v>
      </c>
      <c r="C585" s="28" t="str">
        <f>TRIM(PROPER('Base de datos cruda'!C585))</f>
        <v>Female</v>
      </c>
      <c r="D585" s="28">
        <v>4.16</v>
      </c>
      <c r="E585" s="28">
        <v>5.43</v>
      </c>
      <c r="F585" s="28">
        <v>6.39</v>
      </c>
      <c r="G585" s="28">
        <v>83.41</v>
      </c>
      <c r="H585" s="28" t="str">
        <f>TRIM(PROPER('Base de datos cruda'!H585))</f>
        <v>Fps</v>
      </c>
      <c r="I585" s="28">
        <v>1.37</v>
      </c>
      <c r="J585" s="28">
        <v>9.19</v>
      </c>
      <c r="K585" s="28">
        <v>261.5</v>
      </c>
      <c r="L585" s="28">
        <f>IF('Base de datos cruda'!L585&lt;0,,'Base de datos cruda'!L585)</f>
        <v>11.98</v>
      </c>
      <c r="M585" s="28" t="str">
        <f>IF(TRIM(PROPER('Base de datos cruda'!M585))="High","Alto",IF(TRIM(PROPER('Base de datos cruda'!M585))="Medium","Medio","Bajo"))</f>
        <v>Medio</v>
      </c>
      <c r="N585" s="29">
        <v>68.8</v>
      </c>
      <c r="O585" s="32">
        <f t="shared" si="1"/>
        <v>68.8</v>
      </c>
      <c r="P585" s="33">
        <f t="shared" si="2"/>
        <v>13.35</v>
      </c>
      <c r="Q585" s="34">
        <f t="shared" si="3"/>
        <v>1.305288462</v>
      </c>
      <c r="R585" s="35" t="str">
        <f t="shared" si="4"/>
        <v>Medio</v>
      </c>
      <c r="S585" s="35" t="str">
        <f>IF(O585="","",IF(O585&gt;AVERAGE('Base de datos limpia'!$O$2:$O$8001),"Alto","Normal"))
</f>
        <v>Alto</v>
      </c>
      <c r="T585" s="35" t="str">
        <f t="shared" si="5"/>
        <v>Gamer moderado</v>
      </c>
      <c r="U585" s="35"/>
    </row>
    <row r="586">
      <c r="A586" s="28">
        <v>585.0</v>
      </c>
      <c r="B586" s="28">
        <v>22.0</v>
      </c>
      <c r="C586" s="28" t="str">
        <f>TRIM(PROPER('Base de datos cruda'!C586))</f>
        <v>Male</v>
      </c>
      <c r="D586" s="28">
        <v>6.82</v>
      </c>
      <c r="E586" s="28">
        <v>7.99</v>
      </c>
      <c r="F586" s="28">
        <v>5.67</v>
      </c>
      <c r="G586" s="28">
        <v>65.95</v>
      </c>
      <c r="H586" s="28" t="str">
        <f>TRIM(PROPER('Base de datos cruda'!H586))</f>
        <v>Rpg</v>
      </c>
      <c r="I586" s="28">
        <v>1.52</v>
      </c>
      <c r="J586" s="28">
        <v>11.66</v>
      </c>
      <c r="K586" s="28">
        <v>235.37</v>
      </c>
      <c r="L586" s="28">
        <f>IF('Base de datos cruda'!L586&lt;0,,'Base de datos cruda'!L586)</f>
        <v>17.81</v>
      </c>
      <c r="M586" s="28" t="str">
        <f>IF(TRIM(PROPER('Base de datos cruda'!M586))="High","Alto",IF(TRIM(PROPER('Base de datos cruda'!M586))="Medium","Medio","Bajo"))</f>
        <v>Alto</v>
      </c>
      <c r="N586" s="29">
        <v>54.4822006066954</v>
      </c>
      <c r="O586" s="32">
        <f t="shared" si="1"/>
        <v>54.48220061</v>
      </c>
      <c r="P586" s="33">
        <f t="shared" si="2"/>
        <v>18.48</v>
      </c>
      <c r="Q586" s="34">
        <f t="shared" si="3"/>
        <v>1.171554252</v>
      </c>
      <c r="R586" s="35" t="str">
        <f t="shared" si="4"/>
        <v>Medio</v>
      </c>
      <c r="S586" s="35" t="str">
        <f>IF(O586="","",IF(O586&gt;AVERAGE('Base de datos limpia'!$O$2:$O$8001),"Alto","Normal"))
</f>
        <v>Normal</v>
      </c>
      <c r="T586" s="35" t="str">
        <f t="shared" si="5"/>
        <v>Gamer intensivo</v>
      </c>
      <c r="U586" s="35"/>
    </row>
    <row r="587">
      <c r="A587" s="28">
        <v>586.0</v>
      </c>
      <c r="B587" s="28">
        <v>21.0</v>
      </c>
      <c r="C587" s="28" t="str">
        <f>TRIM(PROPER('Base de datos cruda'!C587))</f>
        <v>Female</v>
      </c>
      <c r="D587" s="28">
        <v>5.66</v>
      </c>
      <c r="E587" s="28">
        <v>7.64</v>
      </c>
      <c r="F587" s="28">
        <v>8.42</v>
      </c>
      <c r="G587" s="28">
        <v>64.86</v>
      </c>
      <c r="H587" s="28" t="str">
        <f>TRIM(PROPER('Base de datos cruda'!H587))</f>
        <v>Rpg</v>
      </c>
      <c r="I587" s="28">
        <v>0.44</v>
      </c>
      <c r="J587" s="28">
        <v>8.69</v>
      </c>
      <c r="K587" s="28">
        <v>247.39</v>
      </c>
      <c r="L587" s="28">
        <f>IF('Base de datos cruda'!L587&lt;0,,'Base de datos cruda'!L587)</f>
        <v>14.87</v>
      </c>
      <c r="M587" s="28" t="str">
        <f>IF(TRIM(PROPER('Base de datos cruda'!M587))="High","Alto",IF(TRIM(PROPER('Base de datos cruda'!M587))="Medium","Medio","Bajo"))</f>
        <v>Bajo</v>
      </c>
      <c r="N587" s="29">
        <v>80.7109176929912</v>
      </c>
      <c r="O587" s="32">
        <f t="shared" si="1"/>
        <v>80.71091769</v>
      </c>
      <c r="P587" s="33">
        <f t="shared" si="2"/>
        <v>14.35</v>
      </c>
      <c r="Q587" s="34">
        <f t="shared" si="3"/>
        <v>1.349823322</v>
      </c>
      <c r="R587" s="35" t="str">
        <f t="shared" si="4"/>
        <v>Alto</v>
      </c>
      <c r="S587" s="35" t="str">
        <f>IF(O587="","",IF(O587&gt;AVERAGE('Base de datos limpia'!$O$2:$O$8001),"Alto","Normal"))
</f>
        <v>Alto</v>
      </c>
      <c r="T587" s="35" t="str">
        <f t="shared" si="5"/>
        <v>Gamer intensivo</v>
      </c>
      <c r="U587" s="35"/>
    </row>
    <row r="588">
      <c r="A588" s="28">
        <v>587.0</v>
      </c>
      <c r="B588" s="28">
        <v>16.0</v>
      </c>
      <c r="C588" s="28" t="str">
        <f>TRIM(PROPER('Base de datos cruda'!C588))</f>
        <v>Male</v>
      </c>
      <c r="D588" s="28">
        <v>4.98</v>
      </c>
      <c r="E588" s="28">
        <v>9.03</v>
      </c>
      <c r="F588" s="28">
        <v>4.37</v>
      </c>
      <c r="G588" s="28">
        <v>91.43</v>
      </c>
      <c r="H588" s="28" t="str">
        <f>TRIM(PROPER('Base de datos cruda'!H588))</f>
        <v>Casual</v>
      </c>
      <c r="I588" s="28">
        <v>1.22</v>
      </c>
      <c r="J588" s="28">
        <v>6.18</v>
      </c>
      <c r="K588" s="28">
        <v>270.83</v>
      </c>
      <c r="L588" s="28">
        <f>IF('Base de datos cruda'!L588&lt;0,,'Base de datos cruda'!L588)</f>
        <v>8.17</v>
      </c>
      <c r="M588" s="28" t="str">
        <f>IF(TRIM(PROPER('Base de datos cruda'!M588))="High","Alto",IF(TRIM(PROPER('Base de datos cruda'!M588))="Medium","Medio","Bajo"))</f>
        <v>Alto</v>
      </c>
      <c r="N588" s="29">
        <v>72.35</v>
      </c>
      <c r="O588" s="32">
        <f t="shared" si="1"/>
        <v>72.35</v>
      </c>
      <c r="P588" s="33">
        <f t="shared" si="2"/>
        <v>11.16</v>
      </c>
      <c r="Q588" s="34">
        <f t="shared" si="3"/>
        <v>1.813253012</v>
      </c>
      <c r="R588" s="35" t="str">
        <f t="shared" si="4"/>
        <v>Alto</v>
      </c>
      <c r="S588" s="35" t="str">
        <f>IF(O588="","",IF(O588&gt;AVERAGE('Base de datos limpia'!$O$2:$O$8001),"Alto","Normal"))
</f>
        <v>Alto</v>
      </c>
      <c r="T588" s="35" t="str">
        <f t="shared" si="5"/>
        <v>Gamer intensivo</v>
      </c>
      <c r="U588" s="35"/>
    </row>
    <row r="589">
      <c r="A589" s="28">
        <v>588.0</v>
      </c>
      <c r="B589" s="28">
        <v>20.0</v>
      </c>
      <c r="C589" s="28" t="str">
        <f>TRIM(PROPER('Base de datos cruda'!C589))</f>
        <v>Male</v>
      </c>
      <c r="D589" s="28">
        <v>3.97</v>
      </c>
      <c r="E589" s="28">
        <v>2.84</v>
      </c>
      <c r="F589" s="28">
        <v>8.15</v>
      </c>
      <c r="G589" s="28">
        <v>87.75</v>
      </c>
      <c r="H589" s="28" t="str">
        <f>TRIM(PROPER('Base de datos cruda'!H589))</f>
        <v>Fps</v>
      </c>
      <c r="I589" s="28">
        <v>1.39</v>
      </c>
      <c r="J589" s="28">
        <v>5.94</v>
      </c>
      <c r="K589" s="28">
        <v>287.74</v>
      </c>
      <c r="L589" s="28">
        <f>IF('Base de datos cruda'!L589&lt;0,,'Base de datos cruda'!L589)</f>
        <v>10.1</v>
      </c>
      <c r="M589" s="28" t="str">
        <f>IF(TRIM(PROPER('Base de datos cruda'!M589))="High","Alto",IF(TRIM(PROPER('Base de datos cruda'!M589))="Medium","Medio","Bajo"))</f>
        <v>Medio</v>
      </c>
      <c r="N589" s="29">
        <v>61.54</v>
      </c>
      <c r="O589" s="32">
        <f t="shared" si="1"/>
        <v>61.54</v>
      </c>
      <c r="P589" s="33">
        <f t="shared" si="2"/>
        <v>9.91</v>
      </c>
      <c r="Q589" s="34">
        <f t="shared" si="3"/>
        <v>0.7153652393</v>
      </c>
      <c r="R589" s="35" t="str">
        <f t="shared" si="4"/>
        <v>Medio</v>
      </c>
      <c r="S589" s="35" t="str">
        <f>IF(O589="","",IF(O589&gt;AVERAGE('Base de datos limpia'!$O$2:$O$8001),"Alto","Normal"))
</f>
        <v>Normal</v>
      </c>
      <c r="T589" s="35" t="str">
        <f t="shared" si="5"/>
        <v>Gamer casual</v>
      </c>
      <c r="U589" s="35"/>
    </row>
    <row r="590">
      <c r="A590" s="28">
        <v>589.0</v>
      </c>
      <c r="B590" s="28">
        <v>20.0</v>
      </c>
      <c r="C590" s="28" t="str">
        <f>TRIM(PROPER('Base de datos cruda'!C590))</f>
        <v>Other</v>
      </c>
      <c r="D590" s="28">
        <v>2.39</v>
      </c>
      <c r="E590" s="28">
        <v>8.73</v>
      </c>
      <c r="F590" s="28">
        <v>4.84</v>
      </c>
      <c r="G590" s="28">
        <v>90.72</v>
      </c>
      <c r="H590" s="28" t="str">
        <f>TRIM(PROPER('Base de datos cruda'!H590))</f>
        <v>Casual</v>
      </c>
      <c r="I590" s="28">
        <v>0.29</v>
      </c>
      <c r="J590" s="28">
        <v>5.82</v>
      </c>
      <c r="K590" s="28">
        <v>300.41</v>
      </c>
      <c r="L590" s="28">
        <f>IF('Base de datos cruda'!L590&lt;0,,'Base de datos cruda'!L590)</f>
        <v>7.78</v>
      </c>
      <c r="M590" s="28" t="str">
        <f>IF(TRIM(PROPER('Base de datos cruda'!M590))="High","Alto",IF(TRIM(PROPER('Base de datos cruda'!M590))="Medium","Medio","Bajo"))</f>
        <v>Alto</v>
      </c>
      <c r="N590" s="29">
        <v>93.3485808810223</v>
      </c>
      <c r="O590" s="32">
        <f t="shared" si="1"/>
        <v>93.34858088</v>
      </c>
      <c r="P590" s="33">
        <f t="shared" si="2"/>
        <v>8.21</v>
      </c>
      <c r="Q590" s="34">
        <f t="shared" si="3"/>
        <v>3.652719665</v>
      </c>
      <c r="R590" s="35" t="str">
        <f t="shared" si="4"/>
        <v>Alto</v>
      </c>
      <c r="S590" s="35" t="str">
        <f>IF(O590="","",IF(O590&gt;AVERAGE('Base de datos limpia'!$O$2:$O$8001),"Alto","Normal"))
</f>
        <v>Alto</v>
      </c>
      <c r="T590" s="35" t="str">
        <f t="shared" si="5"/>
        <v>Gamer intensivo</v>
      </c>
      <c r="U590" s="35"/>
    </row>
    <row r="591">
      <c r="A591" s="28">
        <v>590.0</v>
      </c>
      <c r="B591" s="28">
        <v>21.0</v>
      </c>
      <c r="C591" s="28" t="str">
        <f>TRIM(PROPER('Base de datos cruda'!C591))</f>
        <v>Female</v>
      </c>
      <c r="D591" s="28">
        <v>0.95</v>
      </c>
      <c r="E591" s="28">
        <v>3.71</v>
      </c>
      <c r="F591" s="28">
        <v>4.44</v>
      </c>
      <c r="G591" s="28">
        <v>66.1</v>
      </c>
      <c r="H591" s="28" t="str">
        <f>TRIM(PROPER('Base de datos cruda'!H591))</f>
        <v>Casual</v>
      </c>
      <c r="I591" s="28">
        <v>0.55</v>
      </c>
      <c r="J591" s="28">
        <v>6.59</v>
      </c>
      <c r="K591" s="28">
        <v>304.84</v>
      </c>
      <c r="L591" s="28">
        <f>IF('Base de datos cruda'!L591&lt;0,,'Base de datos cruda'!L591)</f>
        <v>4.04</v>
      </c>
      <c r="M591" s="28" t="str">
        <f>IF(TRIM(PROPER('Base de datos cruda'!M591))="High","Alto",IF(TRIM(PROPER('Base de datos cruda'!M591))="Medium","Medio","Bajo"))</f>
        <v>Medio</v>
      </c>
      <c r="N591" s="29">
        <v>59.16</v>
      </c>
      <c r="O591" s="32">
        <f t="shared" si="1"/>
        <v>59.16</v>
      </c>
      <c r="P591" s="33">
        <f t="shared" si="2"/>
        <v>7.54</v>
      </c>
      <c r="Q591" s="34">
        <f t="shared" si="3"/>
        <v>3.905263158</v>
      </c>
      <c r="R591" s="35" t="str">
        <f t="shared" si="4"/>
        <v>Medio</v>
      </c>
      <c r="S591" s="35" t="str">
        <f>IF(O591="","",IF(O591&gt;AVERAGE('Base de datos limpia'!$O$2:$O$8001),"Alto","Normal"))
</f>
        <v>Normal</v>
      </c>
      <c r="T591" s="35" t="str">
        <f t="shared" si="5"/>
        <v>Gamer moderado</v>
      </c>
      <c r="U591" s="35"/>
    </row>
    <row r="592">
      <c r="A592" s="28">
        <v>591.0</v>
      </c>
      <c r="B592" s="28">
        <v>18.0</v>
      </c>
      <c r="C592" s="28" t="str">
        <f>TRIM(PROPER('Base de datos cruda'!C592))</f>
        <v>Female</v>
      </c>
      <c r="D592" s="28">
        <v>3.27</v>
      </c>
      <c r="E592" s="28">
        <v>9.47</v>
      </c>
      <c r="F592" s="28">
        <v>5.01</v>
      </c>
      <c r="G592" s="28">
        <v>96.58</v>
      </c>
      <c r="H592" s="28" t="str">
        <f>TRIM(PROPER('Base de datos cruda'!H592))</f>
        <v>Rpg</v>
      </c>
      <c r="I592" s="28">
        <v>1.35</v>
      </c>
      <c r="J592" s="28">
        <v>7.11</v>
      </c>
      <c r="K592" s="28">
        <v>284.18</v>
      </c>
      <c r="L592" s="28">
        <f>IF('Base de datos cruda'!L592&lt;0,,'Base de datos cruda'!L592)</f>
        <v>7.76</v>
      </c>
      <c r="M592" s="28" t="str">
        <f>IF(TRIM(PROPER('Base de datos cruda'!M592))="High","Alto",IF(TRIM(PROPER('Base de datos cruda'!M592))="Medium","Medio","Bajo"))</f>
        <v>Alto</v>
      </c>
      <c r="N592" s="29">
        <v>100.0</v>
      </c>
      <c r="O592" s="32">
        <f t="shared" si="1"/>
        <v>100</v>
      </c>
      <c r="P592" s="33">
        <f t="shared" si="2"/>
        <v>10.38</v>
      </c>
      <c r="Q592" s="34">
        <f t="shared" si="3"/>
        <v>2.896024465</v>
      </c>
      <c r="R592" s="35" t="str">
        <f t="shared" si="4"/>
        <v>Alto</v>
      </c>
      <c r="S592" s="35" t="str">
        <f>IF(O592="","",IF(O592&gt;AVERAGE('Base de datos limpia'!$O$2:$O$8001),"Alto","Normal"))
</f>
        <v>Alto</v>
      </c>
      <c r="T592" s="35" t="str">
        <f t="shared" si="5"/>
        <v>Gamer intensivo</v>
      </c>
      <c r="U592" s="35"/>
    </row>
    <row r="593">
      <c r="A593" s="28">
        <v>592.0</v>
      </c>
      <c r="B593" s="28">
        <v>20.0</v>
      </c>
      <c r="C593" s="28" t="str">
        <f>TRIM(PROPER('Base de datos cruda'!C593))</f>
        <v>Male</v>
      </c>
      <c r="D593" s="28">
        <v>0.23</v>
      </c>
      <c r="E593" s="28">
        <v>3.53</v>
      </c>
      <c r="F593" s="28">
        <v>4.51</v>
      </c>
      <c r="G593" s="28">
        <v>65.32</v>
      </c>
      <c r="H593" s="28" t="str">
        <f>TRIM(PROPER('Base de datos cruda'!H593))</f>
        <v>Fps</v>
      </c>
      <c r="I593" s="28">
        <v>3.39</v>
      </c>
      <c r="J593" s="28">
        <v>3.88</v>
      </c>
      <c r="K593" s="28">
        <v>308.14</v>
      </c>
      <c r="L593" s="28">
        <f>IF('Base de datos cruda'!L593&lt;0,,'Base de datos cruda'!L593)</f>
        <v>1.64</v>
      </c>
      <c r="M593" s="28" t="str">
        <f>IF(TRIM(PROPER('Base de datos cruda'!M593))="High","Alto",IF(TRIM(PROPER('Base de datos cruda'!M593))="Medium","Medio","Bajo"))</f>
        <v>Medio</v>
      </c>
      <c r="N593" s="29">
        <v>63.5012646404579</v>
      </c>
      <c r="O593" s="32">
        <f t="shared" si="1"/>
        <v>63.50126464</v>
      </c>
      <c r="P593" s="33">
        <f t="shared" si="2"/>
        <v>4.11</v>
      </c>
      <c r="Q593" s="34">
        <f t="shared" si="3"/>
        <v>15.34782609</v>
      </c>
      <c r="R593" s="35" t="str">
        <f t="shared" si="4"/>
        <v>Medio</v>
      </c>
      <c r="S593" s="35" t="str">
        <f>IF(O593="","",IF(O593&gt;AVERAGE('Base de datos limpia'!$O$2:$O$8001),"Alto","Normal"))
</f>
        <v>Normal</v>
      </c>
      <c r="T593" s="35" t="str">
        <f t="shared" si="5"/>
        <v>Gamer moderado</v>
      </c>
      <c r="U593" s="35"/>
    </row>
    <row r="594">
      <c r="A594" s="28">
        <v>593.0</v>
      </c>
      <c r="B594" s="28">
        <v>22.0</v>
      </c>
      <c r="C594" s="28" t="str">
        <f>TRIM(PROPER('Base de datos cruda'!C594))</f>
        <v>Male</v>
      </c>
      <c r="D594" s="28">
        <v>1.69</v>
      </c>
      <c r="E594" s="28">
        <v>9.34</v>
      </c>
      <c r="F594" s="28">
        <v>6.6</v>
      </c>
      <c r="G594" s="28">
        <v>94.8</v>
      </c>
      <c r="H594" s="28" t="str">
        <f>TRIM(PROPER('Base de datos cruda'!H594))</f>
        <v>Casual</v>
      </c>
      <c r="I594" s="28">
        <v>0.92</v>
      </c>
      <c r="J594" s="28">
        <v>6.31</v>
      </c>
      <c r="K594" s="28">
        <v>301.82</v>
      </c>
      <c r="L594" s="28">
        <f>IF('Base de datos cruda'!L594&lt;0,,'Base de datos cruda'!L594)</f>
        <v>3.93</v>
      </c>
      <c r="M594" s="28" t="str">
        <f>IF(TRIM(PROPER('Base de datos cruda'!M594))="High","Alto",IF(TRIM(PROPER('Base de datos cruda'!M594))="Medium","Medio","Bajo"))</f>
        <v>Medio</v>
      </c>
      <c r="N594" s="29">
        <v>100.0</v>
      </c>
      <c r="O594" s="32">
        <f t="shared" si="1"/>
        <v>100</v>
      </c>
      <c r="P594" s="33">
        <f t="shared" si="2"/>
        <v>8</v>
      </c>
      <c r="Q594" s="34">
        <f t="shared" si="3"/>
        <v>5.526627219</v>
      </c>
      <c r="R594" s="35" t="str">
        <f t="shared" si="4"/>
        <v>Alto</v>
      </c>
      <c r="S594" s="35" t="str">
        <f>IF(O594="","",IF(O594&gt;AVERAGE('Base de datos limpia'!$O$2:$O$8001),"Alto","Normal"))
</f>
        <v>Alto</v>
      </c>
      <c r="T594" s="35" t="str">
        <f t="shared" si="5"/>
        <v>Gamer intensivo</v>
      </c>
      <c r="U594" s="35"/>
    </row>
    <row r="595">
      <c r="A595" s="28">
        <v>594.0</v>
      </c>
      <c r="B595" s="28">
        <v>20.0</v>
      </c>
      <c r="C595" s="28" t="str">
        <f>TRIM(PROPER('Base de datos cruda'!C595))</f>
        <v>Male</v>
      </c>
      <c r="D595" s="28">
        <v>3.46</v>
      </c>
      <c r="E595" s="28">
        <v>9.67</v>
      </c>
      <c r="F595" s="28">
        <v>8.94</v>
      </c>
      <c r="G595" s="28">
        <v>74.1</v>
      </c>
      <c r="H595" s="28" t="str">
        <f>TRIM(PROPER('Base de datos cruda'!H595))</f>
        <v>Rpg</v>
      </c>
      <c r="I595" s="28">
        <v>2.61</v>
      </c>
      <c r="J595" s="28">
        <v>5.22</v>
      </c>
      <c r="K595" s="28">
        <v>260.91</v>
      </c>
      <c r="L595" s="28">
        <f>IF('Base de datos cruda'!L595&lt;0,,'Base de datos cruda'!L595)</f>
        <v>5.04</v>
      </c>
      <c r="M595" s="28" t="str">
        <f>IF(TRIM(PROPER('Base de datos cruda'!M595))="High","Alto",IF(TRIM(PROPER('Base de datos cruda'!M595))="Medium","Medio","Bajo"))</f>
        <v>Medio</v>
      </c>
      <c r="N595" s="29">
        <v>100.0</v>
      </c>
      <c r="O595" s="32">
        <f t="shared" si="1"/>
        <v>100</v>
      </c>
      <c r="P595" s="33">
        <f t="shared" si="2"/>
        <v>8.68</v>
      </c>
      <c r="Q595" s="34">
        <f t="shared" si="3"/>
        <v>2.794797688</v>
      </c>
      <c r="R595" s="35" t="str">
        <f t="shared" si="4"/>
        <v>Alto</v>
      </c>
      <c r="S595" s="35" t="str">
        <f>IF(O595="","",IF(O595&gt;AVERAGE('Base de datos limpia'!$O$2:$O$8001),"Alto","Normal"))
</f>
        <v>Alto</v>
      </c>
      <c r="T595" s="35" t="str">
        <f t="shared" si="5"/>
        <v>Gamer intensivo</v>
      </c>
      <c r="U595" s="35"/>
    </row>
    <row r="596">
      <c r="A596" s="28">
        <v>595.0</v>
      </c>
      <c r="B596" s="28">
        <v>20.0</v>
      </c>
      <c r="C596" s="28" t="str">
        <f>TRIM(PROPER('Base de datos cruda'!C596))</f>
        <v>Female</v>
      </c>
      <c r="D596" s="28">
        <v>3.35</v>
      </c>
      <c r="E596" s="28">
        <v>2.31</v>
      </c>
      <c r="F596" s="28">
        <v>4.17</v>
      </c>
      <c r="G596" s="28">
        <v>64.22</v>
      </c>
      <c r="H596" s="28" t="str">
        <f>TRIM(PROPER('Base de datos cruda'!H596))</f>
        <v>Casual</v>
      </c>
      <c r="I596" s="28">
        <v>2.54</v>
      </c>
      <c r="J596" s="28">
        <v>5.08</v>
      </c>
      <c r="K596" s="28">
        <v>282.15</v>
      </c>
      <c r="L596" s="28">
        <f>IF('Base de datos cruda'!L596&lt;0,,'Base de datos cruda'!L596)</f>
        <v>11.86</v>
      </c>
      <c r="M596" s="28" t="str">
        <f>IF(TRIM(PROPER('Base de datos cruda'!M596))="High","Alto",IF(TRIM(PROPER('Base de datos cruda'!M596))="Medium","Medio","Bajo"))</f>
        <v>Medio</v>
      </c>
      <c r="N596" s="29">
        <v>38.6</v>
      </c>
      <c r="O596" s="32">
        <f t="shared" si="1"/>
        <v>38.6</v>
      </c>
      <c r="P596" s="33">
        <f t="shared" si="2"/>
        <v>8.43</v>
      </c>
      <c r="Q596" s="34">
        <f t="shared" si="3"/>
        <v>0.6895522388</v>
      </c>
      <c r="R596" s="35" t="str">
        <f t="shared" si="4"/>
        <v>Bajo</v>
      </c>
      <c r="S596" s="35" t="str">
        <f>IF(O596="","",IF(O596&gt;AVERAGE('Base de datos limpia'!$O$2:$O$8001),"Alto","Normal"))
</f>
        <v>Normal</v>
      </c>
      <c r="T596" s="35" t="str">
        <f t="shared" si="5"/>
        <v>Gamer casual</v>
      </c>
      <c r="U596" s="35"/>
    </row>
    <row r="597">
      <c r="A597" s="28">
        <v>596.0</v>
      </c>
      <c r="B597" s="28">
        <v>20.0</v>
      </c>
      <c r="C597" s="28" t="str">
        <f>TRIM(PROPER('Base de datos cruda'!C597))</f>
        <v>Female</v>
      </c>
      <c r="D597" s="28">
        <v>0.35</v>
      </c>
      <c r="E597" s="28">
        <v>9.77</v>
      </c>
      <c r="F597" s="28">
        <v>6.31</v>
      </c>
      <c r="G597" s="28">
        <v>71.47</v>
      </c>
      <c r="H597" s="28" t="str">
        <f>TRIM(PROPER('Base de datos cruda'!H597))</f>
        <v>Fps</v>
      </c>
      <c r="I597" s="28">
        <v>4.17</v>
      </c>
      <c r="J597" s="28">
        <v>3.08</v>
      </c>
      <c r="K597" s="28">
        <v>315.25</v>
      </c>
      <c r="L597" s="28">
        <f>IF('Base de datos cruda'!L597&lt;0,,'Base de datos cruda'!L597)</f>
        <v>4.23</v>
      </c>
      <c r="M597" s="28" t="str">
        <f>IF(TRIM(PROPER('Base de datos cruda'!M597))="High","Alto",IF(TRIM(PROPER('Base de datos cruda'!M597))="Medium","Medio","Bajo"))</f>
        <v>Medio</v>
      </c>
      <c r="N597" s="29">
        <v>97.98</v>
      </c>
      <c r="O597" s="32">
        <f t="shared" si="1"/>
        <v>97.98</v>
      </c>
      <c r="P597" s="33">
        <f t="shared" si="2"/>
        <v>3.43</v>
      </c>
      <c r="Q597" s="34">
        <f t="shared" si="3"/>
        <v>27.91428571</v>
      </c>
      <c r="R597" s="35" t="str">
        <f t="shared" si="4"/>
        <v>Alto</v>
      </c>
      <c r="S597" s="35" t="str">
        <f>IF(O597="","",IF(O597&gt;AVERAGE('Base de datos limpia'!$O$2:$O$8001),"Alto","Normal"))
</f>
        <v>Alto</v>
      </c>
      <c r="T597" s="35" t="str">
        <f t="shared" si="5"/>
        <v>Gamer intensivo</v>
      </c>
      <c r="U597" s="35"/>
    </row>
    <row r="598">
      <c r="A598" s="28">
        <v>597.0</v>
      </c>
      <c r="B598" s="28">
        <v>18.0</v>
      </c>
      <c r="C598" s="28" t="str">
        <f>TRIM(PROPER('Base de datos cruda'!C598))</f>
        <v>Female</v>
      </c>
      <c r="D598" s="28">
        <v>4.71</v>
      </c>
      <c r="E598" s="28">
        <v>1.77</v>
      </c>
      <c r="F598" s="28">
        <v>5.93</v>
      </c>
      <c r="G598" s="28">
        <v>67.26</v>
      </c>
      <c r="H598" s="28" t="str">
        <f>TRIM(PROPER('Base de datos cruda'!H598))</f>
        <v>Casual</v>
      </c>
      <c r="I598" s="28">
        <v>3.05</v>
      </c>
      <c r="J598" s="28">
        <v>10.68</v>
      </c>
      <c r="K598" s="28">
        <v>267.89</v>
      </c>
      <c r="L598" s="28">
        <f>IF('Base de datos cruda'!L598&lt;0,,'Base de datos cruda'!L598)</f>
        <v>12.46</v>
      </c>
      <c r="M598" s="28" t="str">
        <f>IF(TRIM(PROPER('Base de datos cruda'!M598))="High","Alto",IF(TRIM(PROPER('Base de datos cruda'!M598))="Medium","Medio","Bajo"))</f>
        <v>Medio</v>
      </c>
      <c r="N598" s="29">
        <v>39.61</v>
      </c>
      <c r="O598" s="32">
        <f t="shared" si="1"/>
        <v>39.61</v>
      </c>
      <c r="P598" s="33">
        <f t="shared" si="2"/>
        <v>15.39</v>
      </c>
      <c r="Q598" s="34">
        <f t="shared" si="3"/>
        <v>0.3757961783</v>
      </c>
      <c r="R598" s="35" t="str">
        <f t="shared" si="4"/>
        <v>Bajo</v>
      </c>
      <c r="S598" s="35" t="str">
        <f>IF(O598="","",IF(O598&gt;AVERAGE('Base de datos limpia'!$O$2:$O$8001),"Alto","Normal"))
</f>
        <v>Normal</v>
      </c>
      <c r="T598" s="35" t="str">
        <f t="shared" si="5"/>
        <v>Gamer casual</v>
      </c>
      <c r="U598" s="35"/>
    </row>
    <row r="599">
      <c r="A599" s="28">
        <v>598.0</v>
      </c>
      <c r="B599" s="28">
        <v>16.0</v>
      </c>
      <c r="C599" s="28" t="str">
        <f>TRIM(PROPER('Base de datos cruda'!C599))</f>
        <v>Female</v>
      </c>
      <c r="D599" s="28">
        <v>4.4</v>
      </c>
      <c r="E599" s="28">
        <v>2.97</v>
      </c>
      <c r="F599" s="28">
        <v>5.7</v>
      </c>
      <c r="G599" s="28">
        <v>79.63</v>
      </c>
      <c r="H599" s="28" t="str">
        <f>TRIM(PROPER('Base de datos cruda'!H599))</f>
        <v>Casual</v>
      </c>
      <c r="I599" s="28">
        <v>4.58</v>
      </c>
      <c r="J599" s="28">
        <v>9.78</v>
      </c>
      <c r="K599" s="28">
        <v>267.08</v>
      </c>
      <c r="L599" s="28">
        <f>IF('Base de datos cruda'!L599&lt;0,,'Base de datos cruda'!L599)</f>
        <v>8.56</v>
      </c>
      <c r="M599" s="28" t="str">
        <f>IF(TRIM(PROPER('Base de datos cruda'!M599))="High","Alto",IF(TRIM(PROPER('Base de datos cruda'!M599))="Medium","Medio","Bajo"))</f>
        <v>Medio</v>
      </c>
      <c r="N599" s="29">
        <v>50.09</v>
      </c>
      <c r="O599" s="32">
        <f t="shared" si="1"/>
        <v>50.09</v>
      </c>
      <c r="P599" s="33">
        <f t="shared" si="2"/>
        <v>14.18</v>
      </c>
      <c r="Q599" s="34">
        <f t="shared" si="3"/>
        <v>0.675</v>
      </c>
      <c r="R599" s="35" t="str">
        <f t="shared" si="4"/>
        <v>Medio</v>
      </c>
      <c r="S599" s="35" t="str">
        <f>IF(O599="","",IF(O599&gt;AVERAGE('Base de datos limpia'!$O$2:$O$8001),"Alto","Normal"))
</f>
        <v>Normal</v>
      </c>
      <c r="T599" s="35" t="str">
        <f t="shared" si="5"/>
        <v>Gamer casual</v>
      </c>
      <c r="U599" s="35"/>
    </row>
    <row r="600">
      <c r="A600" s="28">
        <v>599.0</v>
      </c>
      <c r="B600" s="28">
        <v>20.0</v>
      </c>
      <c r="C600" s="28" t="str">
        <f>TRIM(PROPER('Base de datos cruda'!C600))</f>
        <v>Male</v>
      </c>
      <c r="D600" s="28">
        <v>0.62</v>
      </c>
      <c r="E600" s="28">
        <v>5.0</v>
      </c>
      <c r="F600" s="28">
        <v>5.66</v>
      </c>
      <c r="G600" s="28">
        <v>97.99</v>
      </c>
      <c r="H600" s="28" t="str">
        <f>TRIM(PROPER('Base de datos cruda'!H600))</f>
        <v>Casual</v>
      </c>
      <c r="I600" s="28">
        <v>3.14</v>
      </c>
      <c r="J600" s="28">
        <v>5.02</v>
      </c>
      <c r="K600" s="28">
        <v>320.91</v>
      </c>
      <c r="L600" s="28">
        <f>IF('Base de datos cruda'!L600&lt;0,,'Base de datos cruda'!L600)</f>
        <v>4.53</v>
      </c>
      <c r="M600" s="28" t="str">
        <f>IF(TRIM(PROPER('Base de datos cruda'!M600))="High","Alto",IF(TRIM(PROPER('Base de datos cruda'!M600))="Medium","Medio","Bajo"))</f>
        <v>Medio</v>
      </c>
      <c r="N600" s="29">
        <v>87.47</v>
      </c>
      <c r="O600" s="32">
        <f t="shared" si="1"/>
        <v>87.47</v>
      </c>
      <c r="P600" s="33">
        <f t="shared" si="2"/>
        <v>5.64</v>
      </c>
      <c r="Q600" s="34">
        <f t="shared" si="3"/>
        <v>8.064516129</v>
      </c>
      <c r="R600" s="35" t="str">
        <f t="shared" si="4"/>
        <v>Alto</v>
      </c>
      <c r="S600" s="35" t="str">
        <f>IF(O600="","",IF(O600&gt;AVERAGE('Base de datos limpia'!$O$2:$O$8001),"Alto","Normal"))
</f>
        <v>Alto</v>
      </c>
      <c r="T600" s="35" t="str">
        <f t="shared" si="5"/>
        <v>Gamer moderado</v>
      </c>
      <c r="U600" s="35"/>
    </row>
    <row r="601">
      <c r="A601" s="28">
        <v>600.0</v>
      </c>
      <c r="B601" s="28">
        <v>24.0</v>
      </c>
      <c r="C601" s="28" t="str">
        <f>TRIM(PROPER('Base de datos cruda'!C601))</f>
        <v>Male</v>
      </c>
      <c r="D601" s="28">
        <v>7.55</v>
      </c>
      <c r="E601" s="28">
        <v>9.94</v>
      </c>
      <c r="F601" s="28">
        <v>8.48</v>
      </c>
      <c r="G601" s="28">
        <v>73.11</v>
      </c>
      <c r="H601" s="28" t="str">
        <f>TRIM(PROPER('Base de datos cruda'!H601))</f>
        <v>Fps</v>
      </c>
      <c r="I601" s="28">
        <v>0.13</v>
      </c>
      <c r="J601" s="28">
        <v>10.51</v>
      </c>
      <c r="K601" s="28">
        <v>221.77</v>
      </c>
      <c r="L601" s="28">
        <f>IF('Base de datos cruda'!L601&lt;0,,'Base de datos cruda'!L601)</f>
        <v>15.85</v>
      </c>
      <c r="M601" s="28" t="str">
        <f>IF(TRIM(PROPER('Base de datos cruda'!M601))="High","Alto",IF(TRIM(PROPER('Base de datos cruda'!M601))="Medium","Medio","Bajo"))</f>
        <v>Bajo</v>
      </c>
      <c r="N601" s="29">
        <v>92.5246279711659</v>
      </c>
      <c r="O601" s="32">
        <f t="shared" si="1"/>
        <v>92.52462797</v>
      </c>
      <c r="P601" s="33">
        <f t="shared" si="2"/>
        <v>18.06</v>
      </c>
      <c r="Q601" s="34">
        <f t="shared" si="3"/>
        <v>1.316556291</v>
      </c>
      <c r="R601" s="35" t="str">
        <f t="shared" si="4"/>
        <v>Alto</v>
      </c>
      <c r="S601" s="35" t="str">
        <f>IF(O601="","",IF(O601&gt;AVERAGE('Base de datos limpia'!$O$2:$O$8001),"Alto","Normal"))
</f>
        <v>Alto</v>
      </c>
      <c r="T601" s="35" t="str">
        <f t="shared" si="5"/>
        <v>Gamer intensivo</v>
      </c>
      <c r="U601" s="35"/>
    </row>
    <row r="602">
      <c r="A602" s="28">
        <v>601.0</v>
      </c>
      <c r="B602" s="28">
        <v>16.0</v>
      </c>
      <c r="C602" s="28" t="str">
        <f>TRIM(PROPER('Base de datos cruda'!C602))</f>
        <v>Male</v>
      </c>
      <c r="D602" s="28">
        <v>0.8</v>
      </c>
      <c r="E602" s="28">
        <v>5.4</v>
      </c>
      <c r="F602" s="28">
        <v>4.09</v>
      </c>
      <c r="G602" s="28">
        <v>84.48</v>
      </c>
      <c r="H602" s="28" t="str">
        <f>TRIM(PROPER('Base de datos cruda'!H602))</f>
        <v>Rpg</v>
      </c>
      <c r="I602" s="28">
        <v>1.91</v>
      </c>
      <c r="J602" s="28">
        <v>4.57</v>
      </c>
      <c r="K602" s="28">
        <v>317.96</v>
      </c>
      <c r="L602" s="28">
        <f>IF('Base de datos cruda'!L602&lt;0,,'Base de datos cruda'!L602)</f>
        <v>3.17</v>
      </c>
      <c r="M602" s="28" t="str">
        <f>IF(TRIM(PROPER('Base de datos cruda'!M602))="High","Alto",IF(TRIM(PROPER('Base de datos cruda'!M602))="Medium","Medio","Bajo"))</f>
        <v>Medio</v>
      </c>
      <c r="N602" s="29">
        <v>82.11</v>
      </c>
      <c r="O602" s="32">
        <f t="shared" si="1"/>
        <v>82.11</v>
      </c>
      <c r="P602" s="33">
        <f t="shared" si="2"/>
        <v>5.37</v>
      </c>
      <c r="Q602" s="34">
        <f t="shared" si="3"/>
        <v>6.75</v>
      </c>
      <c r="R602" s="35" t="str">
        <f t="shared" si="4"/>
        <v>Alto</v>
      </c>
      <c r="S602" s="35" t="str">
        <f>IF(O602="","",IF(O602&gt;AVERAGE('Base de datos limpia'!$O$2:$O$8001),"Alto","Normal"))
</f>
        <v>Alto</v>
      </c>
      <c r="T602" s="35" t="str">
        <f t="shared" si="5"/>
        <v>Gamer moderado</v>
      </c>
      <c r="U602" s="35"/>
    </row>
    <row r="603">
      <c r="A603" s="28">
        <v>602.0</v>
      </c>
      <c r="B603" s="28">
        <v>18.0</v>
      </c>
      <c r="C603" s="28" t="str">
        <f>TRIM(PROPER('Base de datos cruda'!C603))</f>
        <v>Male</v>
      </c>
      <c r="D603" s="28">
        <v>6.84</v>
      </c>
      <c r="E603" s="28">
        <v>5.95</v>
      </c>
      <c r="F603" s="28">
        <v>7.87</v>
      </c>
      <c r="G603" s="28">
        <v>95.67</v>
      </c>
      <c r="H603" s="28" t="str">
        <f>TRIM(PROPER('Base de datos cruda'!H603))</f>
        <v>Fps</v>
      </c>
      <c r="I603" s="28">
        <v>3.5</v>
      </c>
      <c r="J603" s="28">
        <v>9.36</v>
      </c>
      <c r="K603" s="28">
        <v>242.64</v>
      </c>
      <c r="L603" s="28">
        <f>IF('Base de datos cruda'!L603&lt;0,,'Base de datos cruda'!L603)</f>
        <v>19.44</v>
      </c>
      <c r="M603" s="28" t="str">
        <f>IF(TRIM(PROPER('Base de datos cruda'!M603))="High","Alto",IF(TRIM(PROPER('Base de datos cruda'!M603))="Medium","Medio","Bajo"))</f>
        <v>Bajo</v>
      </c>
      <c r="N603" s="29">
        <v>50.74</v>
      </c>
      <c r="O603" s="32">
        <f t="shared" si="1"/>
        <v>50.74</v>
      </c>
      <c r="P603" s="33">
        <f t="shared" si="2"/>
        <v>16.2</v>
      </c>
      <c r="Q603" s="34">
        <f t="shared" si="3"/>
        <v>0.8698830409</v>
      </c>
      <c r="R603" s="35" t="str">
        <f t="shared" si="4"/>
        <v>Medio</v>
      </c>
      <c r="S603" s="35" t="str">
        <f>IF(O603="","",IF(O603&gt;AVERAGE('Base de datos limpia'!$O$2:$O$8001),"Alto","Normal"))
</f>
        <v>Normal</v>
      </c>
      <c r="T603" s="35" t="str">
        <f t="shared" si="5"/>
        <v>Gamer moderado</v>
      </c>
      <c r="U603" s="35"/>
    </row>
    <row r="604">
      <c r="A604" s="28">
        <v>603.0</v>
      </c>
      <c r="B604" s="28">
        <v>19.0</v>
      </c>
      <c r="C604" s="28" t="str">
        <f>TRIM(PROPER('Base de datos cruda'!C604))</f>
        <v>Male</v>
      </c>
      <c r="D604" s="28">
        <v>0.0</v>
      </c>
      <c r="E604" s="28">
        <v>7.25</v>
      </c>
      <c r="F604" s="28">
        <v>5.26</v>
      </c>
      <c r="G604" s="28">
        <v>85.2</v>
      </c>
      <c r="H604" s="28" t="str">
        <f>TRIM(PROPER('Base de datos cruda'!H604))</f>
        <v>Fps</v>
      </c>
      <c r="I604" s="28">
        <v>2.38</v>
      </c>
      <c r="J604" s="28">
        <v>4.37</v>
      </c>
      <c r="K604" s="28">
        <v>330.89</v>
      </c>
      <c r="L604" s="28">
        <f>IF('Base de datos cruda'!L604&lt;0,,'Base de datos cruda'!L604)</f>
        <v>5.98</v>
      </c>
      <c r="M604" s="28" t="str">
        <f>IF(TRIM(PROPER('Base de datos cruda'!M604))="High","Alto",IF(TRIM(PROPER('Base de datos cruda'!M604))="Medium","Medio","Bajo"))</f>
        <v>Alto</v>
      </c>
      <c r="N604" s="29">
        <v>97.72</v>
      </c>
      <c r="O604" s="32">
        <f t="shared" si="1"/>
        <v>97.72</v>
      </c>
      <c r="P604" s="33">
        <f t="shared" si="2"/>
        <v>4.37</v>
      </c>
      <c r="Q604" s="34" t="str">
        <f t="shared" si="3"/>
        <v>Sin ratio</v>
      </c>
      <c r="R604" s="35" t="str">
        <f t="shared" si="4"/>
        <v>Alto</v>
      </c>
      <c r="S604" s="35" t="str">
        <f>IF(O604="","",IF(O604&gt;AVERAGE('Base de datos limpia'!$O$2:$O$8001),"Alto","Normal"))
</f>
        <v>Alto</v>
      </c>
      <c r="T604" s="35" t="str">
        <f t="shared" si="5"/>
        <v>Gamer intensivo</v>
      </c>
      <c r="U604" s="35"/>
    </row>
    <row r="605">
      <c r="A605" s="28">
        <v>604.0</v>
      </c>
      <c r="B605" s="28">
        <v>16.0</v>
      </c>
      <c r="C605" s="28" t="str">
        <f>TRIM(PROPER('Base de datos cruda'!C605))</f>
        <v>Female</v>
      </c>
      <c r="D605" s="28">
        <v>7.06</v>
      </c>
      <c r="E605" s="28">
        <v>9.71</v>
      </c>
      <c r="F605" s="28">
        <v>5.92</v>
      </c>
      <c r="G605" s="28">
        <v>74.49</v>
      </c>
      <c r="H605" s="28" t="str">
        <f>TRIM(PROPER('Base de datos cruda'!H605))</f>
        <v>Fps</v>
      </c>
      <c r="I605" s="28">
        <v>2.1</v>
      </c>
      <c r="J605" s="28">
        <v>10.15</v>
      </c>
      <c r="K605" s="28">
        <v>246.85</v>
      </c>
      <c r="L605" s="28">
        <f>IF('Base de datos cruda'!L605&lt;0,,'Base de datos cruda'!L605)</f>
        <v>10.93</v>
      </c>
      <c r="M605" s="28" t="str">
        <f>IF(TRIM(PROPER('Base de datos cruda'!M605))="High","Alto",IF(TRIM(PROPER('Base de datos cruda'!M605))="Medium","Medio","Bajo"))</f>
        <v>Alto</v>
      </c>
      <c r="N605" s="29">
        <v>72.9728991725786</v>
      </c>
      <c r="O605" s="32">
        <f t="shared" si="1"/>
        <v>72.97289917</v>
      </c>
      <c r="P605" s="33">
        <f t="shared" si="2"/>
        <v>17.21</v>
      </c>
      <c r="Q605" s="34">
        <f t="shared" si="3"/>
        <v>1.375354108</v>
      </c>
      <c r="R605" s="35" t="str">
        <f t="shared" si="4"/>
        <v>Alto</v>
      </c>
      <c r="S605" s="35" t="str">
        <f>IF(O605="","",IF(O605&gt;AVERAGE('Base de datos limpia'!$O$2:$O$8001),"Alto","Normal"))
</f>
        <v>Alto</v>
      </c>
      <c r="T605" s="35" t="str">
        <f t="shared" si="5"/>
        <v>Gamer intensivo</v>
      </c>
      <c r="U605" s="35"/>
    </row>
    <row r="606">
      <c r="A606" s="28">
        <v>605.0</v>
      </c>
      <c r="B606" s="28">
        <v>16.0</v>
      </c>
      <c r="C606" s="28" t="str">
        <f>TRIM(PROPER('Base de datos cruda'!C606))</f>
        <v>Male</v>
      </c>
      <c r="D606" s="28">
        <v>0.16</v>
      </c>
      <c r="E606" s="28">
        <v>8.05</v>
      </c>
      <c r="F606" s="28">
        <v>6.1</v>
      </c>
      <c r="G606" s="28">
        <v>99.63</v>
      </c>
      <c r="H606" s="28" t="str">
        <f>TRIM(PROPER('Base de datos cruda'!H606))</f>
        <v>Casual</v>
      </c>
      <c r="I606" s="28">
        <v>3.36</v>
      </c>
      <c r="J606" s="28">
        <v>1.76</v>
      </c>
      <c r="K606" s="28">
        <v>308.56</v>
      </c>
      <c r="L606" s="28">
        <f>IF('Base de datos cruda'!L606&lt;0,,'Base de datos cruda'!L606)</f>
        <v>1.85</v>
      </c>
      <c r="M606" s="28" t="str">
        <f>IF(TRIM(PROPER('Base de datos cruda'!M606))="High","Alto",IF(TRIM(PROPER('Base de datos cruda'!M606))="Medium","Medio","Bajo"))</f>
        <v>Medio</v>
      </c>
      <c r="N606" s="29">
        <v>99.74</v>
      </c>
      <c r="O606" s="32">
        <f t="shared" si="1"/>
        <v>99.74</v>
      </c>
      <c r="P606" s="33">
        <f t="shared" si="2"/>
        <v>1.92</v>
      </c>
      <c r="Q606" s="34">
        <f t="shared" si="3"/>
        <v>50.3125</v>
      </c>
      <c r="R606" s="35" t="str">
        <f t="shared" si="4"/>
        <v>Alto</v>
      </c>
      <c r="S606" s="35" t="str">
        <f>IF(O606="","",IF(O606&gt;AVERAGE('Base de datos limpia'!$O$2:$O$8001),"Alto","Normal"))
</f>
        <v>Alto</v>
      </c>
      <c r="T606" s="35" t="str">
        <f t="shared" si="5"/>
        <v>Gamer intensivo</v>
      </c>
      <c r="U606" s="35"/>
    </row>
    <row r="607">
      <c r="A607" s="28">
        <v>606.0</v>
      </c>
      <c r="B607" s="28">
        <v>23.0</v>
      </c>
      <c r="C607" s="28" t="str">
        <f>TRIM(PROPER('Base de datos cruda'!C607))</f>
        <v>Female</v>
      </c>
      <c r="D607" s="28">
        <v>6.06</v>
      </c>
      <c r="E607" s="28">
        <v>3.02</v>
      </c>
      <c r="F607" s="28">
        <v>5.52</v>
      </c>
      <c r="G607" s="28">
        <v>67.5</v>
      </c>
      <c r="H607" s="28" t="str">
        <f>TRIM(PROPER('Base de datos cruda'!H607))</f>
        <v>Rpg</v>
      </c>
      <c r="I607" s="28">
        <v>1.43</v>
      </c>
      <c r="J607" s="28">
        <v>8.14</v>
      </c>
      <c r="K607" s="28">
        <v>252.45</v>
      </c>
      <c r="L607" s="28">
        <f>IF('Base de datos cruda'!L607&lt;0,,'Base de datos cruda'!L607)</f>
        <v>13.49</v>
      </c>
      <c r="M607" s="28" t="str">
        <f>IF(TRIM(PROPER('Base de datos cruda'!M607))="High","Alto",IF(TRIM(PROPER('Base de datos cruda'!M607))="Medium","Medio","Bajo"))</f>
        <v>Bajo</v>
      </c>
      <c r="N607" s="29">
        <v>27.04</v>
      </c>
      <c r="O607" s="32">
        <f t="shared" si="1"/>
        <v>27.04</v>
      </c>
      <c r="P607" s="33">
        <f t="shared" si="2"/>
        <v>14.2</v>
      </c>
      <c r="Q607" s="34">
        <f t="shared" si="3"/>
        <v>0.498349835</v>
      </c>
      <c r="R607" s="35" t="str">
        <f t="shared" si="4"/>
        <v>Bajo</v>
      </c>
      <c r="S607" s="35" t="str">
        <f>IF(O607="","",IF(O607&gt;AVERAGE('Base de datos limpia'!$O$2:$O$8001),"Alto","Normal"))
</f>
        <v>Normal</v>
      </c>
      <c r="T607" s="35" t="str">
        <f t="shared" si="5"/>
        <v>Gamer moderado</v>
      </c>
      <c r="U607" s="35"/>
    </row>
    <row r="608">
      <c r="A608" s="28">
        <v>607.0</v>
      </c>
      <c r="B608" s="28">
        <v>17.0</v>
      </c>
      <c r="C608" s="28" t="str">
        <f>TRIM(PROPER('Base de datos cruda'!C608))</f>
        <v>Male</v>
      </c>
      <c r="D608" s="28">
        <v>2.89</v>
      </c>
      <c r="E608" s="28">
        <v>3.73</v>
      </c>
      <c r="F608" s="28">
        <v>4.47</v>
      </c>
      <c r="G608" s="28">
        <v>80.93</v>
      </c>
      <c r="H608" s="28" t="str">
        <f>TRIM(PROPER('Base de datos cruda'!H608))</f>
        <v>Fps</v>
      </c>
      <c r="I608" s="28">
        <v>4.54</v>
      </c>
      <c r="J608" s="28">
        <v>6.93</v>
      </c>
      <c r="K608" s="28">
        <v>273.66</v>
      </c>
      <c r="L608" s="28">
        <f>IF('Base de datos cruda'!L608&lt;0,,'Base de datos cruda'!L608)</f>
        <v>8.51</v>
      </c>
      <c r="M608" s="28" t="str">
        <f>IF(TRIM(PROPER('Base de datos cruda'!M608))="High","Alto",IF(TRIM(PROPER('Base de datos cruda'!M608))="Medium","Medio","Bajo"))</f>
        <v>Medio</v>
      </c>
      <c r="N608" s="29">
        <v>66.5305245331042</v>
      </c>
      <c r="O608" s="32">
        <f t="shared" si="1"/>
        <v>66.53052453</v>
      </c>
      <c r="P608" s="33">
        <f t="shared" si="2"/>
        <v>9.82</v>
      </c>
      <c r="Q608" s="34">
        <f t="shared" si="3"/>
        <v>1.290657439</v>
      </c>
      <c r="R608" s="35" t="str">
        <f t="shared" si="4"/>
        <v>Medio</v>
      </c>
      <c r="S608" s="35" t="str">
        <f>IF(O608="","",IF(O608&gt;AVERAGE('Base de datos limpia'!$O$2:$O$8001),"Alto","Normal"))
</f>
        <v>Alto</v>
      </c>
      <c r="T608" s="35" t="str">
        <f t="shared" si="5"/>
        <v>Gamer moderado</v>
      </c>
      <c r="U608" s="35"/>
    </row>
    <row r="609">
      <c r="A609" s="28">
        <v>608.0</v>
      </c>
      <c r="B609" s="28">
        <v>23.0</v>
      </c>
      <c r="C609" s="28" t="str">
        <f>TRIM(PROPER('Base de datos cruda'!C609))</f>
        <v>Other</v>
      </c>
      <c r="D609" s="28">
        <v>5.91</v>
      </c>
      <c r="E609" s="28">
        <v>1.88</v>
      </c>
      <c r="F609" s="28">
        <v>4.57</v>
      </c>
      <c r="G609" s="28">
        <v>91.87</v>
      </c>
      <c r="H609" s="28" t="str">
        <f>TRIM(PROPER('Base de datos cruda'!H609))</f>
        <v>Casual</v>
      </c>
      <c r="I609" s="28">
        <v>2.07</v>
      </c>
      <c r="J609" s="28">
        <v>10.38</v>
      </c>
      <c r="K609" s="28">
        <v>260.68</v>
      </c>
      <c r="L609" s="28">
        <f>IF('Base de datos cruda'!L609&lt;0,,'Base de datos cruda'!L609)</f>
        <v>12.94</v>
      </c>
      <c r="M609" s="28" t="str">
        <f>IF(TRIM(PROPER('Base de datos cruda'!M609))="High","Alto",IF(TRIM(PROPER('Base de datos cruda'!M609))="Medium","Medio","Bajo"))</f>
        <v>Bajo</v>
      </c>
      <c r="N609" s="29">
        <v>32.39</v>
      </c>
      <c r="O609" s="32">
        <f t="shared" si="1"/>
        <v>32.39</v>
      </c>
      <c r="P609" s="33">
        <f t="shared" si="2"/>
        <v>16.29</v>
      </c>
      <c r="Q609" s="34">
        <f t="shared" si="3"/>
        <v>0.3181049069</v>
      </c>
      <c r="R609" s="35" t="str">
        <f t="shared" si="4"/>
        <v>Bajo</v>
      </c>
      <c r="S609" s="35" t="str">
        <f>IF(O609="","",IF(O609&gt;AVERAGE('Base de datos limpia'!$O$2:$O$8001),"Alto","Normal"))
</f>
        <v>Normal</v>
      </c>
      <c r="T609" s="35" t="str">
        <f t="shared" si="5"/>
        <v>Gamer casual</v>
      </c>
      <c r="U609" s="35"/>
    </row>
    <row r="610">
      <c r="A610" s="28">
        <v>609.0</v>
      </c>
      <c r="B610" s="28">
        <v>22.0</v>
      </c>
      <c r="C610" s="28" t="str">
        <f>TRIM(PROPER('Base de datos cruda'!C610))</f>
        <v>Female</v>
      </c>
      <c r="D610" s="28">
        <v>3.21</v>
      </c>
      <c r="E610" s="28">
        <v>6.8</v>
      </c>
      <c r="F610" s="28">
        <v>5.49</v>
      </c>
      <c r="G610" s="28">
        <v>60.03</v>
      </c>
      <c r="H610" s="28" t="str">
        <f>TRIM(PROPER('Base de datos cruda'!H610))</f>
        <v>Casual</v>
      </c>
      <c r="I610" s="28">
        <v>3.16</v>
      </c>
      <c r="J610" s="28">
        <v>4.69</v>
      </c>
      <c r="K610" s="28">
        <v>272.95</v>
      </c>
      <c r="L610" s="28">
        <f>IF('Base de datos cruda'!L610&lt;0,,'Base de datos cruda'!L610)</f>
        <v>7.17</v>
      </c>
      <c r="M610" s="28" t="str">
        <f>IF(TRIM(PROPER('Base de datos cruda'!M610))="High","Alto",IF(TRIM(PROPER('Base de datos cruda'!M610))="Medium","Medio","Bajo"))</f>
        <v>Medio</v>
      </c>
      <c r="N610" s="29">
        <v>72.9988080102105</v>
      </c>
      <c r="O610" s="32">
        <f t="shared" si="1"/>
        <v>72.99880801</v>
      </c>
      <c r="P610" s="33">
        <f t="shared" si="2"/>
        <v>7.9</v>
      </c>
      <c r="Q610" s="34">
        <f t="shared" si="3"/>
        <v>2.118380062</v>
      </c>
      <c r="R610" s="35" t="str">
        <f t="shared" si="4"/>
        <v>Alto</v>
      </c>
      <c r="S610" s="35" t="str">
        <f>IF(O610="","",IF(O610&gt;AVERAGE('Base de datos limpia'!$O$2:$O$8001),"Alto","Normal"))
</f>
        <v>Alto</v>
      </c>
      <c r="T610" s="35" t="str">
        <f t="shared" si="5"/>
        <v>Gamer intensivo</v>
      </c>
      <c r="U610" s="35"/>
    </row>
    <row r="611">
      <c r="A611" s="28">
        <v>610.0</v>
      </c>
      <c r="B611" s="28">
        <v>17.0</v>
      </c>
      <c r="C611" s="28" t="str">
        <f>TRIM(PROPER('Base de datos cruda'!C611))</f>
        <v>Female</v>
      </c>
      <c r="D611" s="28">
        <v>0.57</v>
      </c>
      <c r="E611" s="28">
        <v>2.63</v>
      </c>
      <c r="F611" s="28">
        <v>8.11</v>
      </c>
      <c r="G611" s="28">
        <v>88.08</v>
      </c>
      <c r="H611" s="28" t="str">
        <f>TRIM(PROPER('Base de datos cruda'!H611))</f>
        <v>Casual</v>
      </c>
      <c r="I611" s="28">
        <v>4.91</v>
      </c>
      <c r="J611" s="28">
        <v>5.61</v>
      </c>
      <c r="K611" s="28">
        <v>309.36</v>
      </c>
      <c r="L611" s="28">
        <f>IF('Base de datos cruda'!L611&lt;0,,'Base de datos cruda'!L611)</f>
        <v>1.47</v>
      </c>
      <c r="M611" s="28" t="str">
        <f>IF(TRIM(PROPER('Base de datos cruda'!M611))="High","Alto",IF(TRIM(PROPER('Base de datos cruda'!M611))="Medium","Medio","Bajo"))</f>
        <v>Medio</v>
      </c>
      <c r="N611" s="29">
        <v>75.15</v>
      </c>
      <c r="O611" s="32">
        <f t="shared" si="1"/>
        <v>75.15</v>
      </c>
      <c r="P611" s="33">
        <f t="shared" si="2"/>
        <v>6.18</v>
      </c>
      <c r="Q611" s="34">
        <f t="shared" si="3"/>
        <v>4.614035088</v>
      </c>
      <c r="R611" s="35" t="str">
        <f t="shared" si="4"/>
        <v>Alto</v>
      </c>
      <c r="S611" s="35" t="str">
        <f>IF(O611="","",IF(O611&gt;AVERAGE('Base de datos limpia'!$O$2:$O$8001),"Alto","Normal"))
</f>
        <v>Alto</v>
      </c>
      <c r="T611" s="35" t="str">
        <f t="shared" si="5"/>
        <v>Gamer casual</v>
      </c>
      <c r="U611" s="35"/>
    </row>
    <row r="612">
      <c r="A612" s="28">
        <v>611.0</v>
      </c>
      <c r="B612" s="28">
        <v>21.0</v>
      </c>
      <c r="C612" s="28" t="str">
        <f>TRIM(PROPER('Base de datos cruda'!C612))</f>
        <v>Male</v>
      </c>
      <c r="D612" s="28">
        <v>6.14</v>
      </c>
      <c r="E612" s="28">
        <v>3.32</v>
      </c>
      <c r="F612" s="28">
        <v>4.67</v>
      </c>
      <c r="G612" s="28">
        <v>70.66</v>
      </c>
      <c r="H612" s="28" t="str">
        <f>TRIM(PROPER('Base de datos cruda'!H612))</f>
        <v>Casual</v>
      </c>
      <c r="I612" s="28">
        <v>3.93</v>
      </c>
      <c r="J612" s="28">
        <v>11.26</v>
      </c>
      <c r="K612" s="28">
        <v>248.5</v>
      </c>
      <c r="L612" s="28">
        <f>IF('Base de datos cruda'!L612&lt;0,,'Base de datos cruda'!L612)</f>
        <v>16.92</v>
      </c>
      <c r="M612" s="28" t="str">
        <f>IF(TRIM(PROPER('Base de datos cruda'!M612))="High","Alto",IF(TRIM(PROPER('Base de datos cruda'!M612))="Medium","Medio","Bajo"))</f>
        <v>Bajo</v>
      </c>
      <c r="N612" s="29">
        <v>43.19</v>
      </c>
      <c r="O612" s="32">
        <f t="shared" si="1"/>
        <v>43.19</v>
      </c>
      <c r="P612" s="33">
        <f t="shared" si="2"/>
        <v>17.4</v>
      </c>
      <c r="Q612" s="34">
        <f t="shared" si="3"/>
        <v>0.5407166124</v>
      </c>
      <c r="R612" s="35" t="str">
        <f t="shared" si="4"/>
        <v>Bajo</v>
      </c>
      <c r="S612" s="35" t="str">
        <f>IF(O612="","",IF(O612&gt;AVERAGE('Base de datos limpia'!$O$2:$O$8001),"Alto","Normal"))
</f>
        <v>Normal</v>
      </c>
      <c r="T612" s="35" t="str">
        <f t="shared" si="5"/>
        <v>Gamer moderado</v>
      </c>
      <c r="U612" s="35"/>
    </row>
    <row r="613">
      <c r="A613" s="28">
        <v>612.0</v>
      </c>
      <c r="B613" s="28">
        <v>21.0</v>
      </c>
      <c r="C613" s="28" t="str">
        <f>TRIM(PROPER('Base de datos cruda'!C613))</f>
        <v>Female</v>
      </c>
      <c r="D613" s="28">
        <v>0.57</v>
      </c>
      <c r="E613" s="28">
        <v>8.99</v>
      </c>
      <c r="F613" s="28">
        <v>7.71</v>
      </c>
      <c r="G613" s="28">
        <v>66.79</v>
      </c>
      <c r="H613" s="28" t="str">
        <f>TRIM(PROPER('Base de datos cruda'!H613))</f>
        <v>Casual</v>
      </c>
      <c r="I613" s="28">
        <v>2.66</v>
      </c>
      <c r="J613" s="28">
        <v>5.19</v>
      </c>
      <c r="K613" s="28">
        <v>320.54</v>
      </c>
      <c r="L613" s="28">
        <f>IF('Base de datos cruda'!L613&lt;0,,'Base de datos cruda'!L613)</f>
        <v>5.46</v>
      </c>
      <c r="M613" s="28" t="str">
        <f>IF(TRIM(PROPER('Base de datos cruda'!M613))="High","Alto",IF(TRIM(PROPER('Base de datos cruda'!M613))="Medium","Medio","Bajo"))</f>
        <v>Medio</v>
      </c>
      <c r="N613" s="29">
        <v>100.0</v>
      </c>
      <c r="O613" s="32">
        <f t="shared" si="1"/>
        <v>100</v>
      </c>
      <c r="P613" s="33">
        <f t="shared" si="2"/>
        <v>5.76</v>
      </c>
      <c r="Q613" s="34">
        <f t="shared" si="3"/>
        <v>15.77192982</v>
      </c>
      <c r="R613" s="35" t="str">
        <f t="shared" si="4"/>
        <v>Alto</v>
      </c>
      <c r="S613" s="35" t="str">
        <f>IF(O613="","",IF(O613&gt;AVERAGE('Base de datos limpia'!$O$2:$O$8001),"Alto","Normal"))
</f>
        <v>Alto</v>
      </c>
      <c r="T613" s="35" t="str">
        <f t="shared" si="5"/>
        <v>Gamer intensivo</v>
      </c>
      <c r="U613" s="35"/>
    </row>
    <row r="614">
      <c r="A614" s="28">
        <v>613.0</v>
      </c>
      <c r="B614" s="28">
        <v>18.0</v>
      </c>
      <c r="C614" s="28" t="str">
        <f>TRIM(PROPER('Base de datos cruda'!C614))</f>
        <v>Female</v>
      </c>
      <c r="D614" s="28">
        <v>7.38</v>
      </c>
      <c r="E614" s="28">
        <v>3.94</v>
      </c>
      <c r="F614" s="28">
        <v>5.44</v>
      </c>
      <c r="G614" s="28">
        <v>70.97</v>
      </c>
      <c r="H614" s="28" t="str">
        <f>TRIM(PROPER('Base de datos cruda'!H614))</f>
        <v>Fps</v>
      </c>
      <c r="I614" s="28">
        <v>4.3</v>
      </c>
      <c r="J614" s="28">
        <v>11.8</v>
      </c>
      <c r="K614" s="28">
        <v>235.15</v>
      </c>
      <c r="L614" s="28">
        <f>IF('Base de datos cruda'!L614&lt;0,,'Base de datos cruda'!L614)</f>
        <v>20.25</v>
      </c>
      <c r="M614" s="28" t="str">
        <f>IF(TRIM(PROPER('Base de datos cruda'!M614))="High","Alto",IF(TRIM(PROPER('Base de datos cruda'!M614))="Medium","Medio","Bajo"))</f>
        <v>Bajo</v>
      </c>
      <c r="N614" s="29">
        <v>24.62</v>
      </c>
      <c r="O614" s="32">
        <f t="shared" si="1"/>
        <v>24.62</v>
      </c>
      <c r="P614" s="33">
        <f t="shared" si="2"/>
        <v>19.18</v>
      </c>
      <c r="Q614" s="34">
        <f t="shared" si="3"/>
        <v>0.5338753388</v>
      </c>
      <c r="R614" s="35" t="str">
        <f t="shared" si="4"/>
        <v>Bajo</v>
      </c>
      <c r="S614" s="35" t="str">
        <f>IF(O614="","",IF(O614&gt;AVERAGE('Base de datos limpia'!$O$2:$O$8001),"Alto","Normal"))
</f>
        <v>Normal</v>
      </c>
      <c r="T614" s="35" t="str">
        <f t="shared" si="5"/>
        <v>Gamer moderado</v>
      </c>
      <c r="U614" s="35"/>
    </row>
    <row r="615">
      <c r="A615" s="28">
        <v>614.0</v>
      </c>
      <c r="B615" s="28">
        <v>17.0</v>
      </c>
      <c r="C615" s="28" t="str">
        <f>TRIM(PROPER('Base de datos cruda'!C615))</f>
        <v>Male</v>
      </c>
      <c r="D615" s="28">
        <v>0.41</v>
      </c>
      <c r="E615" s="28">
        <v>6.1</v>
      </c>
      <c r="F615" s="28">
        <v>8.42</v>
      </c>
      <c r="G615" s="28">
        <v>98.67</v>
      </c>
      <c r="H615" s="28" t="str">
        <f>TRIM(PROPER('Base de datos cruda'!H615))</f>
        <v>Casual</v>
      </c>
      <c r="I615" s="28">
        <v>2.8</v>
      </c>
      <c r="J615" s="28">
        <v>2.57</v>
      </c>
      <c r="K615" s="28">
        <v>322.74</v>
      </c>
      <c r="L615" s="28">
        <f>IF('Base de datos cruda'!L615&lt;0,,'Base de datos cruda'!L615)</f>
        <v>0.35</v>
      </c>
      <c r="M615" s="28" t="str">
        <f>IF(TRIM(PROPER('Base de datos cruda'!M615))="High","Alto",IF(TRIM(PROPER('Base de datos cruda'!M615))="Medium","Medio","Bajo"))</f>
        <v>Medio</v>
      </c>
      <c r="N615" s="29">
        <v>100.0</v>
      </c>
      <c r="O615" s="32">
        <f t="shared" si="1"/>
        <v>100</v>
      </c>
      <c r="P615" s="33">
        <f t="shared" si="2"/>
        <v>2.98</v>
      </c>
      <c r="Q615" s="34">
        <f t="shared" si="3"/>
        <v>14.87804878</v>
      </c>
      <c r="R615" s="35" t="str">
        <f t="shared" si="4"/>
        <v>Alto</v>
      </c>
      <c r="S615" s="35" t="str">
        <f>IF(O615="","",IF(O615&gt;AVERAGE('Base de datos limpia'!$O$2:$O$8001),"Alto","Normal"))
</f>
        <v>Alto</v>
      </c>
      <c r="T615" s="35" t="str">
        <f t="shared" si="5"/>
        <v>Gamer intensivo</v>
      </c>
      <c r="U615" s="35"/>
    </row>
    <row r="616">
      <c r="A616" s="28">
        <v>615.0</v>
      </c>
      <c r="B616" s="28">
        <v>16.0</v>
      </c>
      <c r="C616" s="28" t="str">
        <f>TRIM(PROPER('Base de datos cruda'!C616))</f>
        <v>Male</v>
      </c>
      <c r="D616" s="28">
        <v>3.83</v>
      </c>
      <c r="E616" s="28">
        <v>4.58</v>
      </c>
      <c r="F616" s="28">
        <v>6.14</v>
      </c>
      <c r="G616" s="28">
        <v>95.68</v>
      </c>
      <c r="H616" s="28" t="str">
        <f>TRIM(PROPER('Base de datos cruda'!H616))</f>
        <v>Fps</v>
      </c>
      <c r="I616" s="28">
        <v>2.21</v>
      </c>
      <c r="J616" s="28">
        <v>9.43</v>
      </c>
      <c r="K616" s="28">
        <v>274.16</v>
      </c>
      <c r="L616" s="28">
        <f>IF('Base de datos cruda'!L616&lt;0,,'Base de datos cruda'!L616)</f>
        <v>11</v>
      </c>
      <c r="M616" s="28" t="str">
        <f>IF(TRIM(PROPER('Base de datos cruda'!M616))="High","Alto",IF(TRIM(PROPER('Base de datos cruda'!M616))="Medium","Medio","Bajo"))</f>
        <v>Medio</v>
      </c>
      <c r="N616" s="29">
        <v>57.88</v>
      </c>
      <c r="O616" s="32">
        <f t="shared" si="1"/>
        <v>57.88</v>
      </c>
      <c r="P616" s="33">
        <f t="shared" si="2"/>
        <v>13.26</v>
      </c>
      <c r="Q616" s="34">
        <f t="shared" si="3"/>
        <v>1.195822454</v>
      </c>
      <c r="R616" s="35" t="str">
        <f t="shared" si="4"/>
        <v>Medio</v>
      </c>
      <c r="S616" s="35" t="str">
        <f>IF(O616="","",IF(O616&gt;AVERAGE('Base de datos limpia'!$O$2:$O$8001),"Alto","Normal"))
</f>
        <v>Normal</v>
      </c>
      <c r="T616" s="35" t="str">
        <f t="shared" si="5"/>
        <v>Gamer moderado</v>
      </c>
      <c r="U616" s="35"/>
    </row>
    <row r="617">
      <c r="A617" s="28">
        <v>616.0</v>
      </c>
      <c r="B617" s="28">
        <v>21.0</v>
      </c>
      <c r="C617" s="28" t="str">
        <f>TRIM(PROPER('Base de datos cruda'!C617))</f>
        <v>Male</v>
      </c>
      <c r="D617" s="28">
        <v>5.78</v>
      </c>
      <c r="E617" s="28">
        <v>1.67</v>
      </c>
      <c r="F617" s="28">
        <v>4.86</v>
      </c>
      <c r="G617" s="28">
        <v>68.55</v>
      </c>
      <c r="H617" s="28" t="str">
        <f>TRIM(PROPER('Base de datos cruda'!H617))</f>
        <v>Rpg</v>
      </c>
      <c r="I617" s="28">
        <v>4.37</v>
      </c>
      <c r="J617" s="28">
        <v>8.12</v>
      </c>
      <c r="K617" s="28">
        <v>253.08</v>
      </c>
      <c r="L617" s="28">
        <f>IF('Base de datos cruda'!L617&lt;0,,'Base de datos cruda'!L617)</f>
        <v>16.82</v>
      </c>
      <c r="M617" s="28" t="str">
        <f>IF(TRIM(PROPER('Base de datos cruda'!M617))="High","Alto",IF(TRIM(PROPER('Base de datos cruda'!M617))="Medium","Medio","Bajo"))</f>
        <v>Bajo</v>
      </c>
      <c r="N617" s="29">
        <v>23.46</v>
      </c>
      <c r="O617" s="32">
        <f t="shared" si="1"/>
        <v>23.46</v>
      </c>
      <c r="P617" s="33">
        <f t="shared" si="2"/>
        <v>13.9</v>
      </c>
      <c r="Q617" s="34">
        <f t="shared" si="3"/>
        <v>0.2889273356</v>
      </c>
      <c r="R617" s="35" t="str">
        <f t="shared" si="4"/>
        <v>Bajo</v>
      </c>
      <c r="S617" s="35" t="str">
        <f>IF(O617="","",IF(O617&gt;AVERAGE('Base de datos limpia'!$O$2:$O$8001),"Alto","Normal"))
</f>
        <v>Normal</v>
      </c>
      <c r="T617" s="35" t="str">
        <f t="shared" si="5"/>
        <v>Gamer casual</v>
      </c>
      <c r="U617" s="35"/>
    </row>
    <row r="618">
      <c r="A618" s="28">
        <v>617.0</v>
      </c>
      <c r="B618" s="28">
        <v>20.0</v>
      </c>
      <c r="C618" s="28" t="str">
        <f>TRIM(PROPER('Base de datos cruda'!C618))</f>
        <v>Female</v>
      </c>
      <c r="D618" s="28">
        <v>3.15</v>
      </c>
      <c r="E618" s="28">
        <v>4.27</v>
      </c>
      <c r="F618" s="28">
        <v>8.93</v>
      </c>
      <c r="G618" s="28">
        <v>64.68</v>
      </c>
      <c r="H618" s="28" t="str">
        <f>TRIM(PROPER('Base de datos cruda'!H618))</f>
        <v>Casual</v>
      </c>
      <c r="I618" s="28">
        <v>0.14</v>
      </c>
      <c r="J618" s="28">
        <v>5.06</v>
      </c>
      <c r="K618" s="28">
        <v>264.53</v>
      </c>
      <c r="L618" s="28">
        <f>IF('Base de datos cruda'!L618&lt;0,,'Base de datos cruda'!L618)</f>
        <v>5.9</v>
      </c>
      <c r="M618" s="28" t="str">
        <f>IF(TRIM(PROPER('Base de datos cruda'!M618))="High","Alto",IF(TRIM(PROPER('Base de datos cruda'!M618))="Medium","Medio","Bajo"))</f>
        <v>Medio</v>
      </c>
      <c r="N618" s="29">
        <v>57.49</v>
      </c>
      <c r="O618" s="32">
        <f t="shared" si="1"/>
        <v>57.49</v>
      </c>
      <c r="P618" s="33">
        <f t="shared" si="2"/>
        <v>8.21</v>
      </c>
      <c r="Q618" s="34">
        <f t="shared" si="3"/>
        <v>1.355555556</v>
      </c>
      <c r="R618" s="35" t="str">
        <f t="shared" si="4"/>
        <v>Medio</v>
      </c>
      <c r="S618" s="35" t="str">
        <f>IF(O618="","",IF(O618&gt;AVERAGE('Base de datos limpia'!$O$2:$O$8001),"Alto","Normal"))
</f>
        <v>Normal</v>
      </c>
      <c r="T618" s="35" t="str">
        <f t="shared" si="5"/>
        <v>Gamer moderado</v>
      </c>
      <c r="U618" s="35"/>
    </row>
    <row r="619">
      <c r="A619" s="28">
        <v>618.0</v>
      </c>
      <c r="B619" s="28">
        <v>24.0</v>
      </c>
      <c r="C619" s="28" t="str">
        <f>TRIM(PROPER('Base de datos cruda'!C619))</f>
        <v>Female</v>
      </c>
      <c r="D619" s="28">
        <v>1.74</v>
      </c>
      <c r="E619" s="28">
        <v>4.67</v>
      </c>
      <c r="F619" s="28">
        <v>4.88</v>
      </c>
      <c r="G619" s="28">
        <v>74.57</v>
      </c>
      <c r="H619" s="28" t="str">
        <f>TRIM(PROPER('Base de datos cruda'!H619))</f>
        <v>Fps</v>
      </c>
      <c r="I619" s="28">
        <v>2.04</v>
      </c>
      <c r="J619" s="28">
        <v>5.93</v>
      </c>
      <c r="K619" s="28">
        <v>309.38</v>
      </c>
      <c r="L619" s="28">
        <f>IF('Base de datos cruda'!L619&lt;0,,'Base de datos cruda'!L619)</f>
        <v>3.56</v>
      </c>
      <c r="M619" s="28" t="str">
        <f>IF(TRIM(PROPER('Base de datos cruda'!M619))="High","Alto",IF(TRIM(PROPER('Base de datos cruda'!M619))="Medium","Medio","Bajo"))</f>
        <v>Medio</v>
      </c>
      <c r="N619" s="29">
        <v>63.42</v>
      </c>
      <c r="O619" s="32">
        <f t="shared" si="1"/>
        <v>63.42</v>
      </c>
      <c r="P619" s="33">
        <f t="shared" si="2"/>
        <v>7.67</v>
      </c>
      <c r="Q619" s="34">
        <f t="shared" si="3"/>
        <v>2.683908046</v>
      </c>
      <c r="R619" s="35" t="str">
        <f t="shared" si="4"/>
        <v>Medio</v>
      </c>
      <c r="S619" s="35" t="str">
        <f>IF(O619="","",IF(O619&gt;AVERAGE('Base de datos limpia'!$O$2:$O$8001),"Alto","Normal"))
</f>
        <v>Normal</v>
      </c>
      <c r="T619" s="35" t="str">
        <f t="shared" si="5"/>
        <v>Gamer moderado</v>
      </c>
      <c r="U619" s="35"/>
    </row>
    <row r="620">
      <c r="A620" s="28">
        <v>619.0</v>
      </c>
      <c r="B620" s="28">
        <v>16.0</v>
      </c>
      <c r="C620" s="28" t="str">
        <f>TRIM(PROPER('Base de datos cruda'!C620))</f>
        <v>Female</v>
      </c>
      <c r="D620" s="28">
        <v>6.07</v>
      </c>
      <c r="E620" s="28">
        <v>9.06</v>
      </c>
      <c r="F620" s="28">
        <v>6.84</v>
      </c>
      <c r="G620" s="28">
        <v>83.69</v>
      </c>
      <c r="H620" s="28" t="str">
        <f>TRIM(PROPER('Base de datos cruda'!H620))</f>
        <v>Rpg</v>
      </c>
      <c r="I620" s="28">
        <v>1.71</v>
      </c>
      <c r="J620" s="28">
        <v>8.89</v>
      </c>
      <c r="K620" s="28">
        <v>244.25</v>
      </c>
      <c r="L620" s="28">
        <f>IF('Base de datos cruda'!L620&lt;0,,'Base de datos cruda'!L620)</f>
        <v>14.15</v>
      </c>
      <c r="M620" s="28" t="str">
        <f>IF(TRIM(PROPER('Base de datos cruda'!M620))="High","Alto",IF(TRIM(PROPER('Base de datos cruda'!M620))="Medium","Medio","Bajo"))</f>
        <v>Bajo</v>
      </c>
      <c r="N620" s="29">
        <v>84.1760292635079</v>
      </c>
      <c r="O620" s="32">
        <f t="shared" si="1"/>
        <v>84.17602926</v>
      </c>
      <c r="P620" s="33">
        <f t="shared" si="2"/>
        <v>14.96</v>
      </c>
      <c r="Q620" s="34">
        <f t="shared" si="3"/>
        <v>1.492586491</v>
      </c>
      <c r="R620" s="35" t="str">
        <f t="shared" si="4"/>
        <v>Alto</v>
      </c>
      <c r="S620" s="35" t="str">
        <f>IF(O620="","",IF(O620&gt;AVERAGE('Base de datos limpia'!$O$2:$O$8001),"Alto","Normal"))
</f>
        <v>Alto</v>
      </c>
      <c r="T620" s="35" t="str">
        <f t="shared" si="5"/>
        <v>Gamer intensivo</v>
      </c>
      <c r="U620" s="35"/>
    </row>
    <row r="621">
      <c r="A621" s="28">
        <v>620.0</v>
      </c>
      <c r="B621" s="28">
        <v>22.0</v>
      </c>
      <c r="C621" s="28" t="str">
        <f>TRIM(PROPER('Base de datos cruda'!C621))</f>
        <v>Male</v>
      </c>
      <c r="D621" s="28">
        <v>6.27</v>
      </c>
      <c r="E621" s="28">
        <v>3.92</v>
      </c>
      <c r="F621" s="28">
        <v>6.85</v>
      </c>
      <c r="G621" s="28">
        <v>94.69</v>
      </c>
      <c r="H621" s="28" t="str">
        <f>TRIM(PROPER('Base de datos cruda'!H621))</f>
        <v>Fps</v>
      </c>
      <c r="I621" s="28">
        <v>3.57</v>
      </c>
      <c r="J621" s="28">
        <v>11.94</v>
      </c>
      <c r="K621" s="28">
        <v>240.46</v>
      </c>
      <c r="L621" s="28">
        <f>IF('Base de datos cruda'!L621&lt;0,,'Base de datos cruda'!L621)</f>
        <v>17.71</v>
      </c>
      <c r="M621" s="28" t="str">
        <f>IF(TRIM(PROPER('Base de datos cruda'!M621))="High","Alto",IF(TRIM(PROPER('Base de datos cruda'!M621))="Medium","Medio","Bajo"))</f>
        <v>Bajo</v>
      </c>
      <c r="N621" s="29">
        <v>43.54</v>
      </c>
      <c r="O621" s="32">
        <f t="shared" si="1"/>
        <v>43.54</v>
      </c>
      <c r="P621" s="33">
        <f t="shared" si="2"/>
        <v>18.21</v>
      </c>
      <c r="Q621" s="34">
        <f t="shared" si="3"/>
        <v>0.625199362</v>
      </c>
      <c r="R621" s="35" t="str">
        <f t="shared" si="4"/>
        <v>Bajo</v>
      </c>
      <c r="S621" s="35" t="str">
        <f>IF(O621="","",IF(O621&gt;AVERAGE('Base de datos limpia'!$O$2:$O$8001),"Alto","Normal"))
</f>
        <v>Normal</v>
      </c>
      <c r="T621" s="35" t="str">
        <f t="shared" si="5"/>
        <v>Gamer moderado</v>
      </c>
      <c r="U621" s="35"/>
    </row>
    <row r="622">
      <c r="A622" s="28">
        <v>621.0</v>
      </c>
      <c r="B622" s="28">
        <v>20.0</v>
      </c>
      <c r="C622" s="28" t="str">
        <f>TRIM(PROPER('Base de datos cruda'!C622))</f>
        <v>Male</v>
      </c>
      <c r="D622" s="28">
        <v>7.38</v>
      </c>
      <c r="E622" s="28">
        <v>4.41</v>
      </c>
      <c r="F622" s="28">
        <v>5.86</v>
      </c>
      <c r="G622" s="28">
        <v>98.64</v>
      </c>
      <c r="H622" s="28" t="str">
        <f>TRIM(PROPER('Base de datos cruda'!H622))</f>
        <v>Fps</v>
      </c>
      <c r="I622" s="28">
        <v>0.06</v>
      </c>
      <c r="J622" s="28">
        <v>10.68</v>
      </c>
      <c r="K622" s="28">
        <v>250.81</v>
      </c>
      <c r="L622" s="28">
        <f>IF('Base de datos cruda'!L622&lt;0,,'Base de datos cruda'!L622)</f>
        <v>15.08</v>
      </c>
      <c r="M622" s="28" t="str">
        <f>IF(TRIM(PROPER('Base de datos cruda'!M622))="High","Alto",IF(TRIM(PROPER('Base de datos cruda'!M622))="Medium","Medio","Bajo"))</f>
        <v>Bajo</v>
      </c>
      <c r="N622" s="29">
        <v>33.16</v>
      </c>
      <c r="O622" s="32">
        <f t="shared" si="1"/>
        <v>33.16</v>
      </c>
      <c r="P622" s="33">
        <f t="shared" si="2"/>
        <v>18.06</v>
      </c>
      <c r="Q622" s="34">
        <f t="shared" si="3"/>
        <v>0.5975609756</v>
      </c>
      <c r="R622" s="35" t="str">
        <f t="shared" si="4"/>
        <v>Bajo</v>
      </c>
      <c r="S622" s="35" t="str">
        <f>IF(O622="","",IF(O622&gt;AVERAGE('Base de datos limpia'!$O$2:$O$8001),"Alto","Normal"))
</f>
        <v>Normal</v>
      </c>
      <c r="T622" s="35" t="str">
        <f t="shared" si="5"/>
        <v>Gamer moderado</v>
      </c>
      <c r="U622" s="35"/>
    </row>
    <row r="623">
      <c r="A623" s="28">
        <v>622.0</v>
      </c>
      <c r="B623" s="28">
        <v>20.0</v>
      </c>
      <c r="C623" s="28" t="str">
        <f>TRIM(PROPER('Base de datos cruda'!C623))</f>
        <v>Female</v>
      </c>
      <c r="D623" s="28">
        <v>3.01</v>
      </c>
      <c r="E623" s="28">
        <v>8.05</v>
      </c>
      <c r="F623" s="28">
        <v>8.76</v>
      </c>
      <c r="G623" s="28">
        <v>90.05</v>
      </c>
      <c r="H623" s="28" t="str">
        <f>TRIM(PROPER('Base de datos cruda'!H623))</f>
        <v>Fps</v>
      </c>
      <c r="I623" s="28">
        <v>3.3</v>
      </c>
      <c r="J623" s="28">
        <v>4.83</v>
      </c>
      <c r="K623" s="28">
        <v>256.79</v>
      </c>
      <c r="L623" s="28">
        <f>IF('Base de datos cruda'!L623&lt;0,,'Base de datos cruda'!L623)</f>
        <v>10.8</v>
      </c>
      <c r="M623" s="28" t="str">
        <f>IF(TRIM(PROPER('Base de datos cruda'!M623))="High","Alto",IF(TRIM(PROPER('Base de datos cruda'!M623))="Medium","Medio","Bajo"))</f>
        <v>Medio</v>
      </c>
      <c r="N623" s="29">
        <v>100.0</v>
      </c>
      <c r="O623" s="32">
        <f t="shared" si="1"/>
        <v>100</v>
      </c>
      <c r="P623" s="33">
        <f t="shared" si="2"/>
        <v>7.84</v>
      </c>
      <c r="Q623" s="34">
        <f t="shared" si="3"/>
        <v>2.674418605</v>
      </c>
      <c r="R623" s="35" t="str">
        <f t="shared" si="4"/>
        <v>Alto</v>
      </c>
      <c r="S623" s="35" t="str">
        <f>IF(O623="","",IF(O623&gt;AVERAGE('Base de datos limpia'!$O$2:$O$8001),"Alto","Normal"))
</f>
        <v>Alto</v>
      </c>
      <c r="T623" s="35" t="str">
        <f t="shared" si="5"/>
        <v>Gamer intensivo</v>
      </c>
      <c r="U623" s="35"/>
    </row>
    <row r="624">
      <c r="A624" s="28">
        <v>623.0</v>
      </c>
      <c r="B624" s="28">
        <v>17.0</v>
      </c>
      <c r="C624" s="28" t="str">
        <f>TRIM(PROPER('Base de datos cruda'!C624))</f>
        <v>Male</v>
      </c>
      <c r="D624" s="28">
        <v>4.05</v>
      </c>
      <c r="E624" s="28">
        <v>7.83</v>
      </c>
      <c r="F624" s="28">
        <v>8.22</v>
      </c>
      <c r="G624" s="28">
        <v>83.96</v>
      </c>
      <c r="H624" s="28" t="str">
        <f>TRIM(PROPER('Base de datos cruda'!H624))</f>
        <v>Casual</v>
      </c>
      <c r="I624" s="28">
        <v>1.73</v>
      </c>
      <c r="J624" s="28">
        <v>9.84</v>
      </c>
      <c r="K624" s="28">
        <v>272.35</v>
      </c>
      <c r="L624" s="28">
        <f>IF('Base de datos cruda'!L624&lt;0,,'Base de datos cruda'!L624)</f>
        <v>9.16</v>
      </c>
      <c r="M624" s="28" t="str">
        <f>IF(TRIM(PROPER('Base de datos cruda'!M624))="High","Alto",IF(TRIM(PROPER('Base de datos cruda'!M624))="Medium","Medio","Bajo"))</f>
        <v>Medio</v>
      </c>
      <c r="N624" s="29">
        <v>95.75</v>
      </c>
      <c r="O624" s="32">
        <f t="shared" si="1"/>
        <v>95.75</v>
      </c>
      <c r="P624" s="33">
        <f t="shared" si="2"/>
        <v>13.89</v>
      </c>
      <c r="Q624" s="34">
        <f t="shared" si="3"/>
        <v>1.933333333</v>
      </c>
      <c r="R624" s="35" t="str">
        <f t="shared" si="4"/>
        <v>Alto</v>
      </c>
      <c r="S624" s="35" t="str">
        <f>IF(O624="","",IF(O624&gt;AVERAGE('Base de datos limpia'!$O$2:$O$8001),"Alto","Normal"))
</f>
        <v>Alto</v>
      </c>
      <c r="T624" s="35" t="str">
        <f t="shared" si="5"/>
        <v>Gamer intensivo</v>
      </c>
      <c r="U624" s="35"/>
    </row>
    <row r="625">
      <c r="A625" s="28">
        <v>624.0</v>
      </c>
      <c r="B625" s="28">
        <v>18.0</v>
      </c>
      <c r="C625" s="28" t="str">
        <f>TRIM(PROPER('Base de datos cruda'!C625))</f>
        <v>Female</v>
      </c>
      <c r="D625" s="28">
        <v>2.91</v>
      </c>
      <c r="E625" s="28">
        <v>8.18</v>
      </c>
      <c r="F625" s="28">
        <v>8.15</v>
      </c>
      <c r="G625" s="28">
        <v>65.69</v>
      </c>
      <c r="H625" s="28" t="str">
        <f>TRIM(PROPER('Base de datos cruda'!H625))</f>
        <v>Fps</v>
      </c>
      <c r="I625" s="28">
        <v>0.49</v>
      </c>
      <c r="J625" s="28">
        <v>6.49</v>
      </c>
      <c r="K625" s="28">
        <v>262.68</v>
      </c>
      <c r="L625" s="28">
        <f>IF('Base de datos cruda'!L625&lt;0,,'Base de datos cruda'!L625)</f>
        <v>8.93</v>
      </c>
      <c r="M625" s="28" t="str">
        <f>IF(TRIM(PROPER('Base de datos cruda'!M625))="High","Alto",IF(TRIM(PROPER('Base de datos cruda'!M625))="Medium","Medio","Bajo"))</f>
        <v>Medio</v>
      </c>
      <c r="N625" s="29">
        <v>100.0</v>
      </c>
      <c r="O625" s="32">
        <f t="shared" si="1"/>
        <v>100</v>
      </c>
      <c r="P625" s="33">
        <f t="shared" si="2"/>
        <v>9.4</v>
      </c>
      <c r="Q625" s="34">
        <f t="shared" si="3"/>
        <v>2.810996564</v>
      </c>
      <c r="R625" s="35" t="str">
        <f t="shared" si="4"/>
        <v>Alto</v>
      </c>
      <c r="S625" s="35" t="str">
        <f>IF(O625="","",IF(O625&gt;AVERAGE('Base de datos limpia'!$O$2:$O$8001),"Alto","Normal"))
</f>
        <v>Alto</v>
      </c>
      <c r="T625" s="35" t="str">
        <f t="shared" si="5"/>
        <v>Gamer intensivo</v>
      </c>
      <c r="U625" s="35"/>
    </row>
    <row r="626">
      <c r="A626" s="28">
        <v>625.0</v>
      </c>
      <c r="B626" s="28">
        <v>22.0</v>
      </c>
      <c r="C626" s="28" t="str">
        <f>TRIM(PROPER('Base de datos cruda'!C626))</f>
        <v>Female</v>
      </c>
      <c r="D626" s="28">
        <v>2.06</v>
      </c>
      <c r="E626" s="28">
        <v>9.58</v>
      </c>
      <c r="F626" s="28">
        <v>8.87</v>
      </c>
      <c r="G626" s="28">
        <v>62.96</v>
      </c>
      <c r="H626" s="28" t="str">
        <f>TRIM(PROPER('Base de datos cruda'!H626))</f>
        <v>Casual</v>
      </c>
      <c r="I626" s="28">
        <v>4.9</v>
      </c>
      <c r="J626" s="28">
        <v>5.65</v>
      </c>
      <c r="K626" s="28">
        <v>298.68</v>
      </c>
      <c r="L626" s="28">
        <f>IF('Base de datos cruda'!L626&lt;0,,'Base de datos cruda'!L626)</f>
        <v>4.56</v>
      </c>
      <c r="M626" s="28" t="str">
        <f>IF(TRIM(PROPER('Base de datos cruda'!M626))="High","Alto",IF(TRIM(PROPER('Base de datos cruda'!M626))="Medium","Medio","Bajo"))</f>
        <v>Medio</v>
      </c>
      <c r="N626" s="29">
        <v>100.0</v>
      </c>
      <c r="O626" s="32">
        <f t="shared" si="1"/>
        <v>100</v>
      </c>
      <c r="P626" s="33">
        <f t="shared" si="2"/>
        <v>7.71</v>
      </c>
      <c r="Q626" s="34">
        <f t="shared" si="3"/>
        <v>4.650485437</v>
      </c>
      <c r="R626" s="35" t="str">
        <f t="shared" si="4"/>
        <v>Alto</v>
      </c>
      <c r="S626" s="35" t="str">
        <f>IF(O626="","",IF(O626&gt;AVERAGE('Base de datos limpia'!$O$2:$O$8001),"Alto","Normal"))
</f>
        <v>Alto</v>
      </c>
      <c r="T626" s="35" t="str">
        <f t="shared" si="5"/>
        <v>Gamer intensivo</v>
      </c>
      <c r="U626" s="35"/>
    </row>
    <row r="627">
      <c r="A627" s="28">
        <v>626.0</v>
      </c>
      <c r="B627" s="28">
        <v>21.0</v>
      </c>
      <c r="C627" s="28" t="str">
        <f>TRIM(PROPER('Base de datos cruda'!C627))</f>
        <v>Male</v>
      </c>
      <c r="D627" s="28">
        <v>6.01</v>
      </c>
      <c r="E627" s="28">
        <v>8.16</v>
      </c>
      <c r="F627" s="28">
        <v>6.29</v>
      </c>
      <c r="G627" s="28">
        <v>83.84</v>
      </c>
      <c r="H627" s="28" t="str">
        <f>TRIM(PROPER('Base de datos cruda'!H627))</f>
        <v>Rpg</v>
      </c>
      <c r="I627" s="28">
        <v>1.06</v>
      </c>
      <c r="J627" s="28">
        <v>8.94</v>
      </c>
      <c r="K627" s="28">
        <v>240.89</v>
      </c>
      <c r="L627" s="28">
        <f>IF('Base de datos cruda'!L627&lt;0,,'Base de datos cruda'!L627)</f>
        <v>12.55</v>
      </c>
      <c r="M627" s="28" t="str">
        <f>IF(TRIM(PROPER('Base de datos cruda'!M627))="High","Alto",IF(TRIM(PROPER('Base de datos cruda'!M627))="Medium","Medio","Bajo"))</f>
        <v>Bajo</v>
      </c>
      <c r="N627" s="29">
        <v>84.8560576301674</v>
      </c>
      <c r="O627" s="32">
        <f t="shared" si="1"/>
        <v>84.85605763</v>
      </c>
      <c r="P627" s="33">
        <f t="shared" si="2"/>
        <v>14.95</v>
      </c>
      <c r="Q627" s="34">
        <f t="shared" si="3"/>
        <v>1.357737105</v>
      </c>
      <c r="R627" s="35" t="str">
        <f t="shared" si="4"/>
        <v>Alto</v>
      </c>
      <c r="S627" s="35" t="str">
        <f>IF(O627="","",IF(O627&gt;AVERAGE('Base de datos limpia'!$O$2:$O$8001),"Alto","Normal"))
</f>
        <v>Alto</v>
      </c>
      <c r="T627" s="35" t="str">
        <f t="shared" si="5"/>
        <v>Gamer intensivo</v>
      </c>
      <c r="U627" s="35"/>
    </row>
    <row r="628">
      <c r="A628" s="28">
        <v>627.0</v>
      </c>
      <c r="B628" s="28">
        <v>17.0</v>
      </c>
      <c r="C628" s="28" t="str">
        <f>TRIM(PROPER('Base de datos cruda'!C628))</f>
        <v>Female</v>
      </c>
      <c r="D628" s="28">
        <v>2.72</v>
      </c>
      <c r="E628" s="28">
        <v>4.67</v>
      </c>
      <c r="F628" s="28">
        <v>4.49</v>
      </c>
      <c r="G628" s="28">
        <v>81.56</v>
      </c>
      <c r="H628" s="28" t="str">
        <f>TRIM(PROPER('Base de datos cruda'!H628))</f>
        <v>Rpg</v>
      </c>
      <c r="I628" s="28">
        <v>1.75</v>
      </c>
      <c r="J628" s="28">
        <v>7.9</v>
      </c>
      <c r="K628" s="28">
        <v>258.02</v>
      </c>
      <c r="L628" s="28">
        <f>IF('Base de datos cruda'!L628&lt;0,,'Base de datos cruda'!L628)</f>
        <v>9.68</v>
      </c>
      <c r="M628" s="28" t="str">
        <f>IF(TRIM(PROPER('Base de datos cruda'!M628))="High","Alto",IF(TRIM(PROPER('Base de datos cruda'!M628))="Medium","Medio","Bajo"))</f>
        <v>Medio</v>
      </c>
      <c r="N628" s="29">
        <v>67.52</v>
      </c>
      <c r="O628" s="32">
        <f t="shared" si="1"/>
        <v>67.52</v>
      </c>
      <c r="P628" s="33">
        <f t="shared" si="2"/>
        <v>10.62</v>
      </c>
      <c r="Q628" s="34">
        <f t="shared" si="3"/>
        <v>1.716911765</v>
      </c>
      <c r="R628" s="35" t="str">
        <f t="shared" si="4"/>
        <v>Medio</v>
      </c>
      <c r="S628" s="35" t="str">
        <f>IF(O628="","",IF(O628&gt;AVERAGE('Base de datos limpia'!$O$2:$O$8001),"Alto","Normal"))
</f>
        <v>Alto</v>
      </c>
      <c r="T628" s="35" t="str">
        <f t="shared" si="5"/>
        <v>Gamer moderado</v>
      </c>
      <c r="U628" s="35"/>
    </row>
    <row r="629">
      <c r="A629" s="28">
        <v>628.0</v>
      </c>
      <c r="B629" s="28">
        <v>21.0</v>
      </c>
      <c r="C629" s="28" t="str">
        <f>TRIM(PROPER('Base de datos cruda'!C629))</f>
        <v>Male</v>
      </c>
      <c r="D629" s="28">
        <v>3.43</v>
      </c>
      <c r="E629" s="28">
        <v>8.39</v>
      </c>
      <c r="F629" s="28">
        <v>7.83</v>
      </c>
      <c r="G629" s="28">
        <v>93.84</v>
      </c>
      <c r="H629" s="28" t="str">
        <f>TRIM(PROPER('Base de datos cruda'!H629))</f>
        <v>Casual</v>
      </c>
      <c r="I629" s="28">
        <v>1.04</v>
      </c>
      <c r="J629" s="28">
        <v>5.87</v>
      </c>
      <c r="K629" s="28">
        <v>289.73</v>
      </c>
      <c r="L629" s="28">
        <f>IF('Base de datos cruda'!L629&lt;0,,'Base de datos cruda'!L629)</f>
        <v>7.66</v>
      </c>
      <c r="M629" s="28" t="str">
        <f>IF(TRIM(PROPER('Base de datos cruda'!M629))="High","Alto",IF(TRIM(PROPER('Base de datos cruda'!M629))="Medium","Medio","Bajo"))</f>
        <v>Medio</v>
      </c>
      <c r="N629" s="29">
        <v>97.71</v>
      </c>
      <c r="O629" s="32">
        <f t="shared" si="1"/>
        <v>97.71</v>
      </c>
      <c r="P629" s="33">
        <f t="shared" si="2"/>
        <v>9.3</v>
      </c>
      <c r="Q629" s="34">
        <f t="shared" si="3"/>
        <v>2.44606414</v>
      </c>
      <c r="R629" s="35" t="str">
        <f t="shared" si="4"/>
        <v>Alto</v>
      </c>
      <c r="S629" s="35" t="str">
        <f>IF(O629="","",IF(O629&gt;AVERAGE('Base de datos limpia'!$O$2:$O$8001),"Alto","Normal"))
</f>
        <v>Alto</v>
      </c>
      <c r="T629" s="35" t="str">
        <f t="shared" si="5"/>
        <v>Gamer intensivo</v>
      </c>
      <c r="U629" s="35"/>
    </row>
    <row r="630">
      <c r="A630" s="28">
        <v>629.0</v>
      </c>
      <c r="B630" s="28">
        <v>17.0</v>
      </c>
      <c r="C630" s="28" t="str">
        <f>TRIM(PROPER('Base de datos cruda'!C630))</f>
        <v>Female</v>
      </c>
      <c r="D630" s="28">
        <v>3.23</v>
      </c>
      <c r="E630" s="28">
        <v>5.58</v>
      </c>
      <c r="F630" s="28">
        <v>5.9</v>
      </c>
      <c r="G630" s="28">
        <v>72.9</v>
      </c>
      <c r="H630" s="28" t="str">
        <f>TRIM(PROPER('Base de datos cruda'!H630))</f>
        <v>Rpg</v>
      </c>
      <c r="I630" s="28">
        <v>3.31</v>
      </c>
      <c r="J630" s="28">
        <v>4.3</v>
      </c>
      <c r="K630" s="28">
        <v>268.34</v>
      </c>
      <c r="L630" s="28">
        <f>IF('Base de datos cruda'!L630&lt;0,,'Base de datos cruda'!L630)</f>
        <v>3.96</v>
      </c>
      <c r="M630" s="28" t="str">
        <f>IF(TRIM(PROPER('Base de datos cruda'!M630))="High","Alto",IF(TRIM(PROPER('Base de datos cruda'!M630))="Medium","Medio","Bajo"))</f>
        <v>Medio</v>
      </c>
      <c r="N630" s="29">
        <v>70.88</v>
      </c>
      <c r="O630" s="32">
        <f t="shared" si="1"/>
        <v>70.88</v>
      </c>
      <c r="P630" s="33">
        <f t="shared" si="2"/>
        <v>7.53</v>
      </c>
      <c r="Q630" s="34">
        <f t="shared" si="3"/>
        <v>1.72755418</v>
      </c>
      <c r="R630" s="35" t="str">
        <f t="shared" si="4"/>
        <v>Alto</v>
      </c>
      <c r="S630" s="35" t="str">
        <f>IF(O630="","",IF(O630&gt;AVERAGE('Base de datos limpia'!$O$2:$O$8001),"Alto","Normal"))
</f>
        <v>Alto</v>
      </c>
      <c r="T630" s="35" t="str">
        <f t="shared" si="5"/>
        <v>Gamer moderado</v>
      </c>
      <c r="U630" s="35"/>
    </row>
    <row r="631">
      <c r="A631" s="28">
        <v>630.0</v>
      </c>
      <c r="B631" s="28">
        <v>17.0</v>
      </c>
      <c r="C631" s="28" t="str">
        <f>TRIM(PROPER('Base de datos cruda'!C631))</f>
        <v>Male</v>
      </c>
      <c r="D631" s="28">
        <v>5.7</v>
      </c>
      <c r="E631" s="28">
        <v>3.5</v>
      </c>
      <c r="F631" s="28">
        <v>4.95</v>
      </c>
      <c r="G631" s="28">
        <v>61.59</v>
      </c>
      <c r="H631" s="28" t="str">
        <f>TRIM(PROPER('Base de datos cruda'!H631))</f>
        <v>Fps</v>
      </c>
      <c r="I631" s="28">
        <v>3.91</v>
      </c>
      <c r="J631" s="28">
        <v>9.19</v>
      </c>
      <c r="K631" s="28">
        <v>261.09</v>
      </c>
      <c r="L631" s="28">
        <f>IF('Base de datos cruda'!L631&lt;0,,'Base de datos cruda'!L631)</f>
        <v>11.55</v>
      </c>
      <c r="M631" s="28" t="str">
        <f>IF(TRIM(PROPER('Base de datos cruda'!M631))="High","Alto",IF(TRIM(PROPER('Base de datos cruda'!M631))="Medium","Medio","Bajo"))</f>
        <v>Bajo</v>
      </c>
      <c r="N631" s="29">
        <v>34.36</v>
      </c>
      <c r="O631" s="32">
        <f t="shared" si="1"/>
        <v>34.36</v>
      </c>
      <c r="P631" s="33">
        <f t="shared" si="2"/>
        <v>14.89</v>
      </c>
      <c r="Q631" s="34">
        <f t="shared" si="3"/>
        <v>0.6140350877</v>
      </c>
      <c r="R631" s="35" t="str">
        <f t="shared" si="4"/>
        <v>Bajo</v>
      </c>
      <c r="S631" s="35" t="str">
        <f>IF(O631="","",IF(O631&gt;AVERAGE('Base de datos limpia'!$O$2:$O$8001),"Alto","Normal"))
</f>
        <v>Normal</v>
      </c>
      <c r="T631" s="35" t="str">
        <f t="shared" si="5"/>
        <v>Gamer moderado</v>
      </c>
      <c r="U631" s="35"/>
    </row>
    <row r="632">
      <c r="A632" s="28">
        <v>631.0</v>
      </c>
      <c r="B632" s="28">
        <v>17.0</v>
      </c>
      <c r="C632" s="28" t="str">
        <f>TRIM(PROPER('Base de datos cruda'!C632))</f>
        <v>Female</v>
      </c>
      <c r="D632" s="28">
        <v>7.34</v>
      </c>
      <c r="E632" s="28">
        <v>3.73</v>
      </c>
      <c r="F632" s="28">
        <v>6.42</v>
      </c>
      <c r="G632" s="28">
        <v>76.95</v>
      </c>
      <c r="H632" s="28" t="str">
        <f>TRIM(PROPER('Base de datos cruda'!H632))</f>
        <v>Fps</v>
      </c>
      <c r="I632" s="28">
        <v>4.3</v>
      </c>
      <c r="J632" s="28">
        <v>12.97</v>
      </c>
      <c r="K632" s="28">
        <v>222.17</v>
      </c>
      <c r="L632" s="28">
        <f>IF('Base de datos cruda'!L632&lt;0,,'Base de datos cruda'!L632)</f>
        <v>18.94</v>
      </c>
      <c r="M632" s="28" t="str">
        <f>IF(TRIM(PROPER('Base de datos cruda'!M632))="High","Alto",IF(TRIM(PROPER('Base de datos cruda'!M632))="Medium","Medio","Bajo"))</f>
        <v>Bajo</v>
      </c>
      <c r="N632" s="29">
        <v>33.67</v>
      </c>
      <c r="O632" s="32">
        <f t="shared" si="1"/>
        <v>33.67</v>
      </c>
      <c r="P632" s="33">
        <f t="shared" si="2"/>
        <v>20.31</v>
      </c>
      <c r="Q632" s="34">
        <f t="shared" si="3"/>
        <v>0.5081743869</v>
      </c>
      <c r="R632" s="35" t="str">
        <f t="shared" si="4"/>
        <v>Bajo</v>
      </c>
      <c r="S632" s="35" t="str">
        <f>IF(O632="","",IF(O632&gt;AVERAGE('Base de datos limpia'!$O$2:$O$8001),"Alto","Normal"))
</f>
        <v>Normal</v>
      </c>
      <c r="T632" s="35" t="str">
        <f t="shared" si="5"/>
        <v>Gamer moderado</v>
      </c>
      <c r="U632" s="35"/>
    </row>
    <row r="633">
      <c r="A633" s="28">
        <v>632.0</v>
      </c>
      <c r="B633" s="28">
        <v>18.0</v>
      </c>
      <c r="C633" s="28" t="str">
        <f>TRIM(PROPER('Base de datos cruda'!C633))</f>
        <v>Male</v>
      </c>
      <c r="D633" s="28">
        <v>5.33</v>
      </c>
      <c r="E633" s="28">
        <v>3.01</v>
      </c>
      <c r="F633" s="28">
        <v>8.63</v>
      </c>
      <c r="G633" s="28">
        <v>98.77</v>
      </c>
      <c r="H633" s="28" t="str">
        <f>TRIM(PROPER('Base de datos cruda'!H633))</f>
        <v>Rpg</v>
      </c>
      <c r="I633" s="28">
        <v>1.55</v>
      </c>
      <c r="J633" s="28">
        <v>7.7</v>
      </c>
      <c r="K633" s="28">
        <v>251.4</v>
      </c>
      <c r="L633" s="28">
        <f>IF('Base de datos cruda'!L633&lt;0,,'Base de datos cruda'!L633)</f>
        <v>12.64</v>
      </c>
      <c r="M633" s="28" t="str">
        <f>IF(TRIM(PROPER('Base de datos cruda'!M633))="High","Alto",IF(TRIM(PROPER('Base de datos cruda'!M633))="Medium","Medio","Bajo"))</f>
        <v>Bajo</v>
      </c>
      <c r="N633" s="29">
        <v>53.92</v>
      </c>
      <c r="O633" s="32">
        <f t="shared" si="1"/>
        <v>53.92</v>
      </c>
      <c r="P633" s="33">
        <f t="shared" si="2"/>
        <v>13.03</v>
      </c>
      <c r="Q633" s="34">
        <f t="shared" si="3"/>
        <v>0.564727955</v>
      </c>
      <c r="R633" s="35" t="str">
        <f t="shared" si="4"/>
        <v>Medio</v>
      </c>
      <c r="S633" s="35" t="str">
        <f>IF(O633="","",IF(O633&gt;AVERAGE('Base de datos limpia'!$O$2:$O$8001),"Alto","Normal"))
</f>
        <v>Normal</v>
      </c>
      <c r="T633" s="35" t="str">
        <f t="shared" si="5"/>
        <v>Gamer moderado</v>
      </c>
      <c r="U633" s="35"/>
    </row>
    <row r="634">
      <c r="A634" s="28">
        <v>633.0</v>
      </c>
      <c r="B634" s="28">
        <v>17.0</v>
      </c>
      <c r="C634" s="28" t="str">
        <f>TRIM(PROPER('Base de datos cruda'!C634))</f>
        <v>Male</v>
      </c>
      <c r="D634" s="28">
        <v>3.77</v>
      </c>
      <c r="E634" s="28">
        <v>2.3</v>
      </c>
      <c r="F634" s="28">
        <v>4.86</v>
      </c>
      <c r="G634" s="28">
        <v>91.82</v>
      </c>
      <c r="H634" s="28" t="str">
        <f>TRIM(PROPER('Base de datos cruda'!H634))</f>
        <v>Rpg</v>
      </c>
      <c r="I634" s="28">
        <v>2.62</v>
      </c>
      <c r="J634" s="28">
        <v>6.1</v>
      </c>
      <c r="K634" s="28">
        <v>251.92</v>
      </c>
      <c r="L634" s="28">
        <f>IF('Base de datos cruda'!L634&lt;0,,'Base de datos cruda'!L634)</f>
        <v>10.16</v>
      </c>
      <c r="M634" s="28" t="str">
        <f>IF(TRIM(PROPER('Base de datos cruda'!M634))="High","Alto",IF(TRIM(PROPER('Base de datos cruda'!M634))="Medium","Medio","Bajo"))</f>
        <v>Medio</v>
      </c>
      <c r="N634" s="29">
        <v>42.770674765363</v>
      </c>
      <c r="O634" s="32">
        <f t="shared" si="1"/>
        <v>42.77067477</v>
      </c>
      <c r="P634" s="33">
        <f t="shared" si="2"/>
        <v>9.87</v>
      </c>
      <c r="Q634" s="34">
        <f t="shared" si="3"/>
        <v>0.6100795756</v>
      </c>
      <c r="R634" s="35" t="str">
        <f t="shared" si="4"/>
        <v>Bajo</v>
      </c>
      <c r="S634" s="35" t="str">
        <f>IF(O634="","",IF(O634&gt;AVERAGE('Base de datos limpia'!$O$2:$O$8001),"Alto","Normal"))
</f>
        <v>Normal</v>
      </c>
      <c r="T634" s="35" t="str">
        <f t="shared" si="5"/>
        <v>Gamer casual</v>
      </c>
      <c r="U634" s="35"/>
    </row>
    <row r="635">
      <c r="A635" s="28">
        <v>634.0</v>
      </c>
      <c r="B635" s="28">
        <v>19.0</v>
      </c>
      <c r="C635" s="28" t="str">
        <f>TRIM(PROPER('Base de datos cruda'!C635))</f>
        <v>Female</v>
      </c>
      <c r="D635" s="28">
        <v>6.23</v>
      </c>
      <c r="E635" s="28">
        <v>2.66</v>
      </c>
      <c r="F635" s="28">
        <v>8.24</v>
      </c>
      <c r="G635" s="28">
        <v>61.35</v>
      </c>
      <c r="H635" s="28" t="str">
        <f>TRIM(PROPER('Base de datos cruda'!H635))</f>
        <v>Fps</v>
      </c>
      <c r="I635" s="28">
        <v>3.32</v>
      </c>
      <c r="J635" s="28">
        <v>10.92</v>
      </c>
      <c r="K635" s="28">
        <v>249.49</v>
      </c>
      <c r="L635" s="28">
        <f>IF('Base de datos cruda'!L635&lt;0,,'Base de datos cruda'!L635)</f>
        <v>13.6</v>
      </c>
      <c r="M635" s="28" t="str">
        <f>IF(TRIM(PROPER('Base de datos cruda'!M635))="High","Alto",IF(TRIM(PROPER('Base de datos cruda'!M635))="Medium","Medio","Bajo"))</f>
        <v>Bajo</v>
      </c>
      <c r="N635" s="29">
        <v>43.9768365742222</v>
      </c>
      <c r="O635" s="32">
        <f t="shared" si="1"/>
        <v>43.97683657</v>
      </c>
      <c r="P635" s="33">
        <f t="shared" si="2"/>
        <v>17.15</v>
      </c>
      <c r="Q635" s="34">
        <f t="shared" si="3"/>
        <v>0.4269662921</v>
      </c>
      <c r="R635" s="35" t="str">
        <f t="shared" si="4"/>
        <v>Bajo</v>
      </c>
      <c r="S635" s="35" t="str">
        <f>IF(O635="","",IF(O635&gt;AVERAGE('Base de datos limpia'!$O$2:$O$8001),"Alto","Normal"))
</f>
        <v>Normal</v>
      </c>
      <c r="T635" s="35" t="str">
        <f t="shared" si="5"/>
        <v>Gamer casual</v>
      </c>
      <c r="U635" s="35"/>
    </row>
    <row r="636">
      <c r="A636" s="28">
        <v>635.0</v>
      </c>
      <c r="B636" s="28">
        <v>24.0</v>
      </c>
      <c r="C636" s="28" t="str">
        <f>TRIM(PROPER('Base de datos cruda'!C636))</f>
        <v>Male</v>
      </c>
      <c r="D636" s="28">
        <v>5.13</v>
      </c>
      <c r="E636" s="28">
        <v>1.57</v>
      </c>
      <c r="F636" s="28">
        <v>6.09</v>
      </c>
      <c r="G636" s="28">
        <v>94.99</v>
      </c>
      <c r="H636" s="28" t="str">
        <f>TRIM(PROPER('Base de datos cruda'!H636))</f>
        <v>Rpg</v>
      </c>
      <c r="I636" s="28">
        <v>3.15</v>
      </c>
      <c r="J636" s="28">
        <v>10.01</v>
      </c>
      <c r="K636" s="28">
        <v>252.7</v>
      </c>
      <c r="L636" s="28">
        <f>IF('Base de datos cruda'!L636&lt;0,,'Base de datos cruda'!L636)</f>
        <v>10.58</v>
      </c>
      <c r="M636" s="28" t="str">
        <f>IF(TRIM(PROPER('Base de datos cruda'!M636))="High","Alto",IF(TRIM(PROPER('Base de datos cruda'!M636))="Medium","Medio","Bajo"))</f>
        <v>Bajo</v>
      </c>
      <c r="N636" s="29">
        <v>35.2</v>
      </c>
      <c r="O636" s="32">
        <f t="shared" si="1"/>
        <v>35.2</v>
      </c>
      <c r="P636" s="33">
        <f t="shared" si="2"/>
        <v>15.14</v>
      </c>
      <c r="Q636" s="34">
        <f t="shared" si="3"/>
        <v>0.306042885</v>
      </c>
      <c r="R636" s="35" t="str">
        <f t="shared" si="4"/>
        <v>Bajo</v>
      </c>
      <c r="S636" s="35" t="str">
        <f>IF(O636="","",IF(O636&gt;AVERAGE('Base de datos limpia'!$O$2:$O$8001),"Alto","Normal"))
</f>
        <v>Normal</v>
      </c>
      <c r="T636" s="35" t="str">
        <f t="shared" si="5"/>
        <v>Gamer casual</v>
      </c>
      <c r="U636" s="35"/>
    </row>
    <row r="637">
      <c r="A637" s="28">
        <v>636.0</v>
      </c>
      <c r="B637" s="28">
        <v>21.0</v>
      </c>
      <c r="C637" s="28" t="str">
        <f>TRIM(PROPER('Base de datos cruda'!C637))</f>
        <v>Female</v>
      </c>
      <c r="D637" s="28">
        <v>0.48</v>
      </c>
      <c r="E637" s="28">
        <v>9.0</v>
      </c>
      <c r="F637" s="28">
        <v>4.68</v>
      </c>
      <c r="G637" s="28">
        <v>78.87</v>
      </c>
      <c r="H637" s="28" t="str">
        <f>TRIM(PROPER('Base de datos cruda'!H637))</f>
        <v>Rpg</v>
      </c>
      <c r="I637" s="28">
        <v>3.58</v>
      </c>
      <c r="J637" s="28">
        <v>3.66</v>
      </c>
      <c r="K637" s="28">
        <v>310.57</v>
      </c>
      <c r="L637" s="28">
        <f>IF('Base de datos cruda'!L637&lt;0,,'Base de datos cruda'!L637)</f>
        <v>0.91</v>
      </c>
      <c r="M637" s="28" t="str">
        <f>IF(TRIM(PROPER('Base de datos cruda'!M637))="High","Alto",IF(TRIM(PROPER('Base de datos cruda'!M637))="Medium","Medio","Bajo"))</f>
        <v>Alto</v>
      </c>
      <c r="N637" s="29">
        <v>94.33</v>
      </c>
      <c r="O637" s="32">
        <f t="shared" si="1"/>
        <v>94.33</v>
      </c>
      <c r="P637" s="33">
        <f t="shared" si="2"/>
        <v>4.14</v>
      </c>
      <c r="Q637" s="34">
        <f t="shared" si="3"/>
        <v>18.75</v>
      </c>
      <c r="R637" s="35" t="str">
        <f t="shared" si="4"/>
        <v>Alto</v>
      </c>
      <c r="S637" s="35" t="str">
        <f>IF(O637="","",IF(O637&gt;AVERAGE('Base de datos limpia'!$O$2:$O$8001),"Alto","Normal"))
</f>
        <v>Alto</v>
      </c>
      <c r="T637" s="35" t="str">
        <f t="shared" si="5"/>
        <v>Gamer intensivo</v>
      </c>
      <c r="U637" s="35"/>
    </row>
    <row r="638">
      <c r="A638" s="28">
        <v>637.0</v>
      </c>
      <c r="B638" s="28">
        <v>16.0</v>
      </c>
      <c r="C638" s="28" t="str">
        <f>TRIM(PROPER('Base de datos cruda'!C638))</f>
        <v>Male</v>
      </c>
      <c r="D638" s="28">
        <v>0.77</v>
      </c>
      <c r="E638" s="28">
        <v>9.38</v>
      </c>
      <c r="F638" s="28">
        <v>8.24</v>
      </c>
      <c r="G638" s="28">
        <v>74.59</v>
      </c>
      <c r="H638" s="28" t="str">
        <f>TRIM(PROPER('Base de datos cruda'!H638))</f>
        <v>Casual</v>
      </c>
      <c r="I638" s="28">
        <v>3.85</v>
      </c>
      <c r="J638" s="28">
        <v>5.94</v>
      </c>
      <c r="K638" s="28">
        <v>309.81</v>
      </c>
      <c r="L638" s="28">
        <f>IF('Base de datos cruda'!L638&lt;0,,'Base de datos cruda'!L638)</f>
        <v>2.62</v>
      </c>
      <c r="M638" s="28" t="str">
        <f>IF(TRIM(PROPER('Base de datos cruda'!M638))="High","Alto",IF(TRIM(PROPER('Base de datos cruda'!M638))="Medium","Medio","Bajo"))</f>
        <v>Medio</v>
      </c>
      <c r="N638" s="29">
        <v>100.0</v>
      </c>
      <c r="O638" s="32">
        <f t="shared" si="1"/>
        <v>100</v>
      </c>
      <c r="P638" s="33">
        <f t="shared" si="2"/>
        <v>6.71</v>
      </c>
      <c r="Q638" s="34">
        <f t="shared" si="3"/>
        <v>12.18181818</v>
      </c>
      <c r="R638" s="35" t="str">
        <f t="shared" si="4"/>
        <v>Alto</v>
      </c>
      <c r="S638" s="35" t="str">
        <f>IF(O638="","",IF(O638&gt;AVERAGE('Base de datos limpia'!$O$2:$O$8001),"Alto","Normal"))
</f>
        <v>Alto</v>
      </c>
      <c r="T638" s="35" t="str">
        <f t="shared" si="5"/>
        <v>Gamer intensivo</v>
      </c>
      <c r="U638" s="35"/>
    </row>
    <row r="639">
      <c r="A639" s="28">
        <v>638.0</v>
      </c>
      <c r="B639" s="28">
        <v>23.0</v>
      </c>
      <c r="C639" s="28" t="str">
        <f>TRIM(PROPER('Base de datos cruda'!C639))</f>
        <v>Female</v>
      </c>
      <c r="D639" s="28">
        <v>0.3</v>
      </c>
      <c r="E639" s="28">
        <v>6.28</v>
      </c>
      <c r="F639" s="28">
        <v>8.85</v>
      </c>
      <c r="G639" s="28">
        <v>73.87</v>
      </c>
      <c r="H639" s="28" t="str">
        <f>TRIM(PROPER('Base de datos cruda'!H639))</f>
        <v>Rpg</v>
      </c>
      <c r="I639" s="28">
        <v>0.49</v>
      </c>
      <c r="J639" s="28">
        <v>2.16</v>
      </c>
      <c r="K639" s="28">
        <v>299.92</v>
      </c>
      <c r="L639" s="28">
        <f>IF('Base de datos cruda'!L639&lt;0,,'Base de datos cruda'!L639)</f>
        <v>1.44</v>
      </c>
      <c r="M639" s="28" t="str">
        <f>IF(TRIM(PROPER('Base de datos cruda'!M639))="High","Alto",IF(TRIM(PROPER('Base de datos cruda'!M639))="Medium","Medio","Bajo"))</f>
        <v>Medio</v>
      </c>
      <c r="N639" s="29">
        <v>100.0</v>
      </c>
      <c r="O639" s="32">
        <f t="shared" si="1"/>
        <v>100</v>
      </c>
      <c r="P639" s="33">
        <f t="shared" si="2"/>
        <v>2.46</v>
      </c>
      <c r="Q639" s="34">
        <f t="shared" si="3"/>
        <v>20.93333333</v>
      </c>
      <c r="R639" s="35" t="str">
        <f t="shared" si="4"/>
        <v>Alto</v>
      </c>
      <c r="S639" s="35" t="str">
        <f>IF(O639="","",IF(O639&gt;AVERAGE('Base de datos limpia'!$O$2:$O$8001),"Alto","Normal"))
</f>
        <v>Alto</v>
      </c>
      <c r="T639" s="35" t="str">
        <f t="shared" si="5"/>
        <v>Gamer intensivo</v>
      </c>
      <c r="U639" s="35"/>
    </row>
    <row r="640">
      <c r="A640" s="28">
        <v>639.0</v>
      </c>
      <c r="B640" s="28">
        <v>22.0</v>
      </c>
      <c r="C640" s="28" t="str">
        <f>TRIM(PROPER('Base de datos cruda'!C640))</f>
        <v>Male</v>
      </c>
      <c r="D640" s="28">
        <v>3.65</v>
      </c>
      <c r="E640" s="28">
        <v>8.56</v>
      </c>
      <c r="F640" s="28">
        <v>5.46</v>
      </c>
      <c r="G640" s="28">
        <v>83.81</v>
      </c>
      <c r="H640" s="28" t="str">
        <f>TRIM(PROPER('Base de datos cruda'!H640))</f>
        <v>Casual</v>
      </c>
      <c r="I640" s="28">
        <v>0.84</v>
      </c>
      <c r="J640" s="28">
        <v>6.49</v>
      </c>
      <c r="K640" s="28">
        <v>283.11</v>
      </c>
      <c r="L640" s="28">
        <f>IF('Base de datos cruda'!L640&lt;0,,'Base de datos cruda'!L640)</f>
        <v>6.35</v>
      </c>
      <c r="M640" s="28" t="str">
        <f>IF(TRIM(PROPER('Base de datos cruda'!M640))="High","Alto",IF(TRIM(PROPER('Base de datos cruda'!M640))="Medium","Medio","Bajo"))</f>
        <v>Alto</v>
      </c>
      <c r="N640" s="29">
        <v>85.15</v>
      </c>
      <c r="O640" s="32">
        <f t="shared" si="1"/>
        <v>85.15</v>
      </c>
      <c r="P640" s="33">
        <f t="shared" si="2"/>
        <v>10.14</v>
      </c>
      <c r="Q640" s="34">
        <f t="shared" si="3"/>
        <v>2.345205479</v>
      </c>
      <c r="R640" s="35" t="str">
        <f t="shared" si="4"/>
        <v>Alto</v>
      </c>
      <c r="S640" s="35" t="str">
        <f>IF(O640="","",IF(O640&gt;AVERAGE('Base de datos limpia'!$O$2:$O$8001),"Alto","Normal"))
</f>
        <v>Alto</v>
      </c>
      <c r="T640" s="35" t="str">
        <f t="shared" si="5"/>
        <v>Gamer intensivo</v>
      </c>
      <c r="U640" s="35"/>
    </row>
    <row r="641">
      <c r="A641" s="28">
        <v>640.0</v>
      </c>
      <c r="B641" s="28">
        <v>18.0</v>
      </c>
      <c r="C641" s="28" t="str">
        <f>TRIM(PROPER('Base de datos cruda'!C641))</f>
        <v>Female</v>
      </c>
      <c r="D641" s="28">
        <v>6.61</v>
      </c>
      <c r="E641" s="28">
        <v>2.65</v>
      </c>
      <c r="F641" s="28">
        <v>5.52</v>
      </c>
      <c r="G641" s="28">
        <v>81.22</v>
      </c>
      <c r="H641" s="28" t="str">
        <f>TRIM(PROPER('Base de datos cruda'!H641))</f>
        <v>Rpg</v>
      </c>
      <c r="I641" s="28">
        <v>3.67</v>
      </c>
      <c r="J641" s="28">
        <v>9.63</v>
      </c>
      <c r="K641" s="28">
        <v>235.04</v>
      </c>
      <c r="L641" s="28">
        <f>IF('Base de datos cruda'!L641&lt;0,,'Base de datos cruda'!L641)</f>
        <v>16.86</v>
      </c>
      <c r="M641" s="28" t="str">
        <f>IF(TRIM(PROPER('Base de datos cruda'!M641))="High","Alto",IF(TRIM(PROPER('Base de datos cruda'!M641))="Medium","Medio","Bajo"))</f>
        <v>Bajo</v>
      </c>
      <c r="N641" s="29">
        <v>29.537818650966</v>
      </c>
      <c r="O641" s="32">
        <f t="shared" si="1"/>
        <v>29.53781865</v>
      </c>
      <c r="P641" s="33">
        <f t="shared" si="2"/>
        <v>16.24</v>
      </c>
      <c r="Q641" s="34">
        <f t="shared" si="3"/>
        <v>0.4009077156</v>
      </c>
      <c r="R641" s="35" t="str">
        <f t="shared" si="4"/>
        <v>Bajo</v>
      </c>
      <c r="S641" s="35" t="str">
        <f>IF(O641="","",IF(O641&gt;AVERAGE('Base de datos limpia'!$O$2:$O$8001),"Alto","Normal"))
</f>
        <v>Normal</v>
      </c>
      <c r="T641" s="35" t="str">
        <f t="shared" si="5"/>
        <v>Gamer casual</v>
      </c>
      <c r="U641" s="35"/>
    </row>
    <row r="642">
      <c r="A642" s="28">
        <v>641.0</v>
      </c>
      <c r="B642" s="28">
        <v>16.0</v>
      </c>
      <c r="C642" s="28" t="str">
        <f>TRIM(PROPER('Base de datos cruda'!C642))</f>
        <v>Male</v>
      </c>
      <c r="D642" s="28">
        <v>2.5</v>
      </c>
      <c r="E642" s="28">
        <v>9.12</v>
      </c>
      <c r="F642" s="28">
        <v>5.95</v>
      </c>
      <c r="G642" s="28">
        <v>86.27</v>
      </c>
      <c r="H642" s="28" t="str">
        <f>TRIM(PROPER('Base de datos cruda'!H642))</f>
        <v>Casual</v>
      </c>
      <c r="I642" s="28">
        <v>2.38</v>
      </c>
      <c r="J642" s="28">
        <v>5.06</v>
      </c>
      <c r="K642" s="28">
        <v>312.95</v>
      </c>
      <c r="L642" s="28">
        <f>IF('Base de datos cruda'!L642&lt;0,,'Base de datos cruda'!L642)</f>
        <v>7.31</v>
      </c>
      <c r="M642" s="28" t="str">
        <f>IF(TRIM(PROPER('Base de datos cruda'!M642))="High","Alto",IF(TRIM(PROPER('Base de datos cruda'!M642))="Medium","Medio","Bajo"))</f>
        <v>Alto</v>
      </c>
      <c r="N642" s="29">
        <v>94.55</v>
      </c>
      <c r="O642" s="32">
        <f t="shared" si="1"/>
        <v>94.55</v>
      </c>
      <c r="P642" s="33">
        <f t="shared" si="2"/>
        <v>7.56</v>
      </c>
      <c r="Q642" s="34">
        <f t="shared" si="3"/>
        <v>3.648</v>
      </c>
      <c r="R642" s="35" t="str">
        <f t="shared" si="4"/>
        <v>Alto</v>
      </c>
      <c r="S642" s="35" t="str">
        <f>IF(O642="","",IF(O642&gt;AVERAGE('Base de datos limpia'!$O$2:$O$8001),"Alto","Normal"))
</f>
        <v>Alto</v>
      </c>
      <c r="T642" s="35" t="str">
        <f t="shared" si="5"/>
        <v>Gamer intensivo</v>
      </c>
      <c r="U642" s="35"/>
    </row>
    <row r="643">
      <c r="A643" s="28">
        <v>642.0</v>
      </c>
      <c r="B643" s="28">
        <v>20.0</v>
      </c>
      <c r="C643" s="28" t="str">
        <f>TRIM(PROPER('Base de datos cruda'!C643))</f>
        <v>Male</v>
      </c>
      <c r="D643" s="28">
        <v>3.07</v>
      </c>
      <c r="E643" s="28">
        <v>5.56</v>
      </c>
      <c r="F643" s="28">
        <v>8.07</v>
      </c>
      <c r="G643" s="28">
        <v>82.95</v>
      </c>
      <c r="H643" s="28" t="str">
        <f>TRIM(PROPER('Base de datos cruda'!H643))</f>
        <v>Rpg</v>
      </c>
      <c r="I643" s="28">
        <v>2.14</v>
      </c>
      <c r="J643" s="28">
        <v>5.16</v>
      </c>
      <c r="K643" s="28">
        <v>278.36</v>
      </c>
      <c r="L643" s="28">
        <f>IF('Base de datos cruda'!L643&lt;0,,'Base de datos cruda'!L643)</f>
        <v>5.46</v>
      </c>
      <c r="M643" s="28" t="str">
        <f>IF(TRIM(PROPER('Base de datos cruda'!M643))="High","Alto",IF(TRIM(PROPER('Base de datos cruda'!M643))="Medium","Medio","Bajo"))</f>
        <v>Medio</v>
      </c>
      <c r="N643" s="29">
        <v>75.9</v>
      </c>
      <c r="O643" s="32">
        <f t="shared" si="1"/>
        <v>75.9</v>
      </c>
      <c r="P643" s="33">
        <f t="shared" si="2"/>
        <v>8.23</v>
      </c>
      <c r="Q643" s="34">
        <f t="shared" si="3"/>
        <v>1.811074919</v>
      </c>
      <c r="R643" s="35" t="str">
        <f t="shared" si="4"/>
        <v>Alto</v>
      </c>
      <c r="S643" s="35" t="str">
        <f>IF(O643="","",IF(O643&gt;AVERAGE('Base de datos limpia'!$O$2:$O$8001),"Alto","Normal"))
</f>
        <v>Alto</v>
      </c>
      <c r="T643" s="35" t="str">
        <f t="shared" si="5"/>
        <v>Gamer moderado</v>
      </c>
      <c r="U643" s="35"/>
    </row>
    <row r="644">
      <c r="A644" s="28">
        <v>643.0</v>
      </c>
      <c r="B644" s="28">
        <v>19.0</v>
      </c>
      <c r="C644" s="28" t="str">
        <f>TRIM(PROPER('Base de datos cruda'!C644))</f>
        <v>Male</v>
      </c>
      <c r="D644" s="28">
        <v>7.28</v>
      </c>
      <c r="E644" s="28">
        <v>1.6</v>
      </c>
      <c r="F644" s="28">
        <v>4.05</v>
      </c>
      <c r="G644" s="28">
        <v>65.76</v>
      </c>
      <c r="H644" s="28" t="str">
        <f>TRIM(PROPER('Base de datos cruda'!H644))</f>
        <v>Rpg</v>
      </c>
      <c r="I644" s="28">
        <v>2.28</v>
      </c>
      <c r="J644" s="28">
        <v>9.97</v>
      </c>
      <c r="K644" s="28">
        <v>228.74</v>
      </c>
      <c r="L644" s="28">
        <f>IF('Base de datos cruda'!L644&lt;0,,'Base de datos cruda'!L644)</f>
        <v>15.51</v>
      </c>
      <c r="M644" s="28" t="str">
        <f>IF(TRIM(PROPER('Base de datos cruda'!M644))="High","Alto",IF(TRIM(PROPER('Base de datos cruda'!M644))="Medium","Medio","Bajo"))</f>
        <v>Bajo</v>
      </c>
      <c r="N644" s="29">
        <v>6.86</v>
      </c>
      <c r="O644" s="32">
        <f t="shared" si="1"/>
        <v>6.86</v>
      </c>
      <c r="P644" s="33">
        <f t="shared" si="2"/>
        <v>17.25</v>
      </c>
      <c r="Q644" s="34">
        <f t="shared" si="3"/>
        <v>0.2197802198</v>
      </c>
      <c r="R644" s="35" t="str">
        <f t="shared" si="4"/>
        <v>Bajo</v>
      </c>
      <c r="S644" s="35" t="str">
        <f>IF(O644="","",IF(O644&gt;AVERAGE('Base de datos limpia'!$O$2:$O$8001),"Alto","Normal"))
</f>
        <v>Normal</v>
      </c>
      <c r="T644" s="35" t="str">
        <f t="shared" si="5"/>
        <v>Gamer casual</v>
      </c>
      <c r="U644" s="35"/>
    </row>
    <row r="645">
      <c r="A645" s="28">
        <v>644.0</v>
      </c>
      <c r="B645" s="28">
        <v>23.0</v>
      </c>
      <c r="C645" s="28" t="str">
        <f>TRIM(PROPER('Base de datos cruda'!C645))</f>
        <v>Female</v>
      </c>
      <c r="D645" s="28">
        <v>6.7</v>
      </c>
      <c r="E645" s="28">
        <v>2.27</v>
      </c>
      <c r="F645" s="28">
        <v>5.12</v>
      </c>
      <c r="G645" s="28">
        <v>70.29</v>
      </c>
      <c r="H645" s="28" t="str">
        <f>TRIM(PROPER('Base de datos cruda'!H645))</f>
        <v>Fps</v>
      </c>
      <c r="I645" s="28">
        <v>1.86</v>
      </c>
      <c r="J645" s="28">
        <v>7.79</v>
      </c>
      <c r="K645" s="28">
        <v>226.03</v>
      </c>
      <c r="L645" s="28">
        <f>IF('Base de datos cruda'!L645&lt;0,,'Base de datos cruda'!L645)</f>
        <v>12.17</v>
      </c>
      <c r="M645" s="28" t="str">
        <f>IF(TRIM(PROPER('Base de datos cruda'!M645))="High","Alto",IF(TRIM(PROPER('Base de datos cruda'!M645))="Medium","Medio","Bajo"))</f>
        <v>Bajo</v>
      </c>
      <c r="N645" s="29">
        <v>18.17</v>
      </c>
      <c r="O645" s="32">
        <f t="shared" si="1"/>
        <v>18.17</v>
      </c>
      <c r="P645" s="33">
        <f t="shared" si="2"/>
        <v>14.49</v>
      </c>
      <c r="Q645" s="34">
        <f t="shared" si="3"/>
        <v>0.3388059701</v>
      </c>
      <c r="R645" s="35" t="str">
        <f t="shared" si="4"/>
        <v>Bajo</v>
      </c>
      <c r="S645" s="35" t="str">
        <f>IF(O645="","",IF(O645&gt;AVERAGE('Base de datos limpia'!$O$2:$O$8001),"Alto","Normal"))
</f>
        <v>Normal</v>
      </c>
      <c r="T645" s="35" t="str">
        <f t="shared" si="5"/>
        <v>Gamer casual</v>
      </c>
      <c r="U645" s="35"/>
    </row>
    <row r="646">
      <c r="A646" s="28">
        <v>645.0</v>
      </c>
      <c r="B646" s="28">
        <v>16.0</v>
      </c>
      <c r="C646" s="28" t="str">
        <f>TRIM(PROPER('Base de datos cruda'!C646))</f>
        <v>Male</v>
      </c>
      <c r="D646" s="28">
        <v>5.32</v>
      </c>
      <c r="E646" s="28">
        <v>3.78</v>
      </c>
      <c r="F646" s="28">
        <v>7.53</v>
      </c>
      <c r="G646" s="28">
        <v>93.64</v>
      </c>
      <c r="H646" s="28" t="str">
        <f>TRIM(PROPER('Base de datos cruda'!H646))</f>
        <v>Rpg</v>
      </c>
      <c r="I646" s="28">
        <v>2.96</v>
      </c>
      <c r="J646" s="28">
        <v>9.84</v>
      </c>
      <c r="K646" s="28">
        <v>240.02</v>
      </c>
      <c r="L646" s="28">
        <f>IF('Base de datos cruda'!L646&lt;0,,'Base de datos cruda'!L646)</f>
        <v>12.6</v>
      </c>
      <c r="M646" s="28" t="str">
        <f>IF(TRIM(PROPER('Base de datos cruda'!M646))="High","Alto",IF(TRIM(PROPER('Base de datos cruda'!M646))="Medium","Medio","Bajo"))</f>
        <v>Bajo</v>
      </c>
      <c r="N646" s="29">
        <v>60.86</v>
      </c>
      <c r="O646" s="32">
        <f t="shared" si="1"/>
        <v>60.86</v>
      </c>
      <c r="P646" s="33">
        <f t="shared" si="2"/>
        <v>15.16</v>
      </c>
      <c r="Q646" s="34">
        <f t="shared" si="3"/>
        <v>0.7105263158</v>
      </c>
      <c r="R646" s="35" t="str">
        <f t="shared" si="4"/>
        <v>Medio</v>
      </c>
      <c r="S646" s="35" t="str">
        <f>IF(O646="","",IF(O646&gt;AVERAGE('Base de datos limpia'!$O$2:$O$8001),"Alto","Normal"))
</f>
        <v>Normal</v>
      </c>
      <c r="T646" s="35" t="str">
        <f t="shared" si="5"/>
        <v>Gamer moderado</v>
      </c>
      <c r="U646" s="35"/>
    </row>
    <row r="647">
      <c r="A647" s="28">
        <v>646.0</v>
      </c>
      <c r="B647" s="28">
        <v>16.0</v>
      </c>
      <c r="C647" s="28" t="str">
        <f>TRIM(PROPER('Base de datos cruda'!C647))</f>
        <v>Female</v>
      </c>
      <c r="D647" s="28">
        <v>2.13</v>
      </c>
      <c r="E647" s="28">
        <v>1.39</v>
      </c>
      <c r="F647" s="28">
        <v>6.03</v>
      </c>
      <c r="G647" s="28">
        <v>86.53</v>
      </c>
      <c r="H647" s="28" t="str">
        <f>TRIM(PROPER('Base de datos cruda'!H647))</f>
        <v>Casual</v>
      </c>
      <c r="I647" s="28">
        <v>1.62</v>
      </c>
      <c r="J647" s="28">
        <v>6.55</v>
      </c>
      <c r="K647" s="28">
        <v>303.22</v>
      </c>
      <c r="L647" s="28">
        <f>IF('Base de datos cruda'!L647&lt;0,,'Base de datos cruda'!L647)</f>
        <v>4.8</v>
      </c>
      <c r="M647" s="28" t="str">
        <f>IF(TRIM(PROPER('Base de datos cruda'!M647))="High","Alto",IF(TRIM(PROPER('Base de datos cruda'!M647))="Medium","Medio","Bajo"))</f>
        <v>Medio</v>
      </c>
      <c r="N647" s="29">
        <v>47.96</v>
      </c>
      <c r="O647" s="32">
        <f t="shared" si="1"/>
        <v>47.96</v>
      </c>
      <c r="P647" s="33">
        <f t="shared" si="2"/>
        <v>8.68</v>
      </c>
      <c r="Q647" s="34">
        <f t="shared" si="3"/>
        <v>0.6525821596</v>
      </c>
      <c r="R647" s="35" t="str">
        <f t="shared" si="4"/>
        <v>Bajo</v>
      </c>
      <c r="S647" s="35" t="str">
        <f>IF(O647="","",IF(O647&gt;AVERAGE('Base de datos limpia'!$O$2:$O$8001),"Alto","Normal"))
</f>
        <v>Normal</v>
      </c>
      <c r="T647" s="35" t="str">
        <f t="shared" si="5"/>
        <v>Gamer casual</v>
      </c>
      <c r="U647" s="35"/>
    </row>
    <row r="648">
      <c r="A648" s="28">
        <v>647.0</v>
      </c>
      <c r="B648" s="28">
        <v>19.0</v>
      </c>
      <c r="C648" s="28" t="str">
        <f>TRIM(PROPER('Base de datos cruda'!C648))</f>
        <v>Female</v>
      </c>
      <c r="D648" s="28">
        <v>0.94</v>
      </c>
      <c r="E648" s="28">
        <v>3.78</v>
      </c>
      <c r="F648" s="28">
        <v>5.65</v>
      </c>
      <c r="G648" s="28">
        <v>77.94</v>
      </c>
      <c r="H648" s="28" t="str">
        <f>TRIM(PROPER('Base de datos cruda'!H648))</f>
        <v>Fps</v>
      </c>
      <c r="I648" s="28">
        <v>3.18</v>
      </c>
      <c r="J648" s="28">
        <v>4.19</v>
      </c>
      <c r="K648" s="28">
        <v>319.33</v>
      </c>
      <c r="L648" s="28">
        <f>IF('Base de datos cruda'!L648&lt;0,,'Base de datos cruda'!L648)</f>
        <v>7.79</v>
      </c>
      <c r="M648" s="28" t="str">
        <f>IF(TRIM(PROPER('Base de datos cruda'!M648))="High","Alto",IF(TRIM(PROPER('Base de datos cruda'!M648))="Medium","Medio","Bajo"))</f>
        <v>Medio</v>
      </c>
      <c r="N648" s="29">
        <v>77.76</v>
      </c>
      <c r="O648" s="32">
        <f t="shared" si="1"/>
        <v>77.76</v>
      </c>
      <c r="P648" s="33">
        <f t="shared" si="2"/>
        <v>5.13</v>
      </c>
      <c r="Q648" s="34">
        <f t="shared" si="3"/>
        <v>4.021276596</v>
      </c>
      <c r="R648" s="35" t="str">
        <f t="shared" si="4"/>
        <v>Alto</v>
      </c>
      <c r="S648" s="35" t="str">
        <f>IF(O648="","",IF(O648&gt;AVERAGE('Base de datos limpia'!$O$2:$O$8001),"Alto","Normal"))
</f>
        <v>Alto</v>
      </c>
      <c r="T648" s="35" t="str">
        <f t="shared" si="5"/>
        <v>Gamer moderado</v>
      </c>
      <c r="U648" s="35"/>
    </row>
    <row r="649">
      <c r="A649" s="28">
        <v>648.0</v>
      </c>
      <c r="B649" s="28">
        <v>23.0</v>
      </c>
      <c r="C649" s="28" t="str">
        <f>TRIM(PROPER('Base de datos cruda'!C649))</f>
        <v>Male</v>
      </c>
      <c r="D649" s="28">
        <v>0.13</v>
      </c>
      <c r="E649" s="28">
        <v>1.54</v>
      </c>
      <c r="F649" s="28">
        <v>8.36</v>
      </c>
      <c r="G649" s="28">
        <v>67.3</v>
      </c>
      <c r="H649" s="28" t="str">
        <f>TRIM(PROPER('Base de datos cruda'!H649))</f>
        <v>Fps</v>
      </c>
      <c r="I649" s="28">
        <v>1.01</v>
      </c>
      <c r="J649" s="28">
        <v>2.74</v>
      </c>
      <c r="K649" s="28">
        <v>312.79</v>
      </c>
      <c r="L649" s="28" t="str">
        <f>IF('Base de datos cruda'!L649&lt;0,,'Base de datos cruda'!L649)</f>
        <v/>
      </c>
      <c r="M649" s="28" t="str">
        <f>IF(TRIM(PROPER('Base de datos cruda'!M649))="High","Alto",IF(TRIM(PROPER('Base de datos cruda'!M649))="Medium","Medio","Bajo"))</f>
        <v>Medio</v>
      </c>
      <c r="N649" s="29">
        <v>55.41</v>
      </c>
      <c r="O649" s="32">
        <f t="shared" si="1"/>
        <v>55.41</v>
      </c>
      <c r="P649" s="33">
        <f t="shared" si="2"/>
        <v>2.87</v>
      </c>
      <c r="Q649" s="34">
        <f t="shared" si="3"/>
        <v>11.84615385</v>
      </c>
      <c r="R649" s="35" t="str">
        <f t="shared" si="4"/>
        <v>Medio</v>
      </c>
      <c r="S649" s="35" t="str">
        <f>IF(O649="","",IF(O649&gt;AVERAGE('Base de datos limpia'!$O$2:$O$8001),"Alto","Normal"))
</f>
        <v>Normal</v>
      </c>
      <c r="T649" s="35" t="str">
        <f t="shared" si="5"/>
        <v>Gamer casual</v>
      </c>
      <c r="U649" s="35"/>
    </row>
    <row r="650">
      <c r="A650" s="28">
        <v>649.0</v>
      </c>
      <c r="B650" s="28">
        <v>20.0</v>
      </c>
      <c r="C650" s="28" t="str">
        <f>TRIM(PROPER('Base de datos cruda'!C650))</f>
        <v>Female</v>
      </c>
      <c r="D650" s="28">
        <v>0.86</v>
      </c>
      <c r="E650" s="28">
        <v>3.12</v>
      </c>
      <c r="F650" s="28">
        <v>8.59</v>
      </c>
      <c r="G650" s="28">
        <v>60.31</v>
      </c>
      <c r="H650" s="28" t="str">
        <f>TRIM(PROPER('Base de datos cruda'!H650))</f>
        <v>Casual</v>
      </c>
      <c r="I650" s="28">
        <v>3.79</v>
      </c>
      <c r="J650" s="28">
        <v>4.03</v>
      </c>
      <c r="K650" s="28">
        <v>310.89</v>
      </c>
      <c r="L650" s="28">
        <f>IF('Base de datos cruda'!L650&lt;0,,'Base de datos cruda'!L650)</f>
        <v>0.77</v>
      </c>
      <c r="M650" s="28" t="str">
        <f>IF(TRIM(PROPER('Base de datos cruda'!M650))="High","Alto",IF(TRIM(PROPER('Base de datos cruda'!M650))="Medium","Medio","Bajo"))</f>
        <v>Medio</v>
      </c>
      <c r="N650" s="29">
        <v>71.11</v>
      </c>
      <c r="O650" s="32">
        <f t="shared" si="1"/>
        <v>71.11</v>
      </c>
      <c r="P650" s="33">
        <f t="shared" si="2"/>
        <v>4.89</v>
      </c>
      <c r="Q650" s="34">
        <f t="shared" si="3"/>
        <v>3.627906977</v>
      </c>
      <c r="R650" s="35" t="str">
        <f t="shared" si="4"/>
        <v>Alto</v>
      </c>
      <c r="S650" s="35" t="str">
        <f>IF(O650="","",IF(O650&gt;AVERAGE('Base de datos limpia'!$O$2:$O$8001),"Alto","Normal"))
</f>
        <v>Alto</v>
      </c>
      <c r="T650" s="35" t="str">
        <f t="shared" si="5"/>
        <v>Gamer moderado</v>
      </c>
      <c r="U650" s="35"/>
    </row>
    <row r="651">
      <c r="A651" s="28">
        <v>650.0</v>
      </c>
      <c r="B651" s="28">
        <v>17.0</v>
      </c>
      <c r="C651" s="28" t="str">
        <f>TRIM(PROPER('Base de datos cruda'!C651))</f>
        <v>Male</v>
      </c>
      <c r="D651" s="28">
        <v>2.34</v>
      </c>
      <c r="E651" s="28">
        <v>3.39</v>
      </c>
      <c r="F651" s="28">
        <v>8.74</v>
      </c>
      <c r="G651" s="28">
        <v>72.48</v>
      </c>
      <c r="H651" s="28" t="str">
        <f>TRIM(PROPER('Base de datos cruda'!H651))</f>
        <v>Rpg</v>
      </c>
      <c r="I651" s="28">
        <v>3.91</v>
      </c>
      <c r="J651" s="28">
        <v>8.02</v>
      </c>
      <c r="K651" s="28">
        <v>304.34</v>
      </c>
      <c r="L651" s="28">
        <f>IF('Base de datos cruda'!L651&lt;0,,'Base de datos cruda'!L651)</f>
        <v>7.04</v>
      </c>
      <c r="M651" s="28" t="str">
        <f>IF(TRIM(PROPER('Base de datos cruda'!M651))="High","Alto",IF(TRIM(PROPER('Base de datos cruda'!M651))="Medium","Medio","Bajo"))</f>
        <v>Medio</v>
      </c>
      <c r="N651" s="29">
        <v>61.83</v>
      </c>
      <c r="O651" s="32">
        <f t="shared" si="1"/>
        <v>61.83</v>
      </c>
      <c r="P651" s="33">
        <f t="shared" si="2"/>
        <v>10.36</v>
      </c>
      <c r="Q651" s="34">
        <f t="shared" si="3"/>
        <v>1.448717949</v>
      </c>
      <c r="R651" s="35" t="str">
        <f t="shared" si="4"/>
        <v>Medio</v>
      </c>
      <c r="S651" s="35" t="str">
        <f>IF(O651="","",IF(O651&gt;AVERAGE('Base de datos limpia'!$O$2:$O$8001),"Alto","Normal"))
</f>
        <v>Normal</v>
      </c>
      <c r="T651" s="35" t="str">
        <f t="shared" si="5"/>
        <v>Gamer moderado</v>
      </c>
      <c r="U651" s="35"/>
    </row>
    <row r="652">
      <c r="A652" s="28">
        <v>651.0</v>
      </c>
      <c r="B652" s="28">
        <v>21.0</v>
      </c>
      <c r="C652" s="28" t="str">
        <f>TRIM(PROPER('Base de datos cruda'!C652))</f>
        <v>Male</v>
      </c>
      <c r="D652" s="28">
        <v>4.41</v>
      </c>
      <c r="E652" s="28">
        <v>9.95</v>
      </c>
      <c r="F652" s="28">
        <v>5.36</v>
      </c>
      <c r="G652" s="28">
        <v>62.19</v>
      </c>
      <c r="H652" s="28" t="str">
        <f>TRIM(PROPER('Base de datos cruda'!H652))</f>
        <v>Fps</v>
      </c>
      <c r="I652" s="28">
        <v>2.89</v>
      </c>
      <c r="J652" s="28">
        <v>8.43</v>
      </c>
      <c r="K652" s="28">
        <v>269.97</v>
      </c>
      <c r="L652" s="28">
        <f>IF('Base de datos cruda'!L652&lt;0,,'Base de datos cruda'!L652)</f>
        <v>11.02</v>
      </c>
      <c r="M652" s="28" t="str">
        <f>IF(TRIM(PROPER('Base de datos cruda'!M652))="High","Alto",IF(TRIM(PROPER('Base de datos cruda'!M652))="Medium","Medio","Bajo"))</f>
        <v>Alto</v>
      </c>
      <c r="N652" s="29">
        <v>86.51</v>
      </c>
      <c r="O652" s="32">
        <f t="shared" si="1"/>
        <v>86.51</v>
      </c>
      <c r="P652" s="33">
        <f t="shared" si="2"/>
        <v>12.84</v>
      </c>
      <c r="Q652" s="34">
        <f t="shared" si="3"/>
        <v>2.256235828</v>
      </c>
      <c r="R652" s="35" t="str">
        <f t="shared" si="4"/>
        <v>Alto</v>
      </c>
      <c r="S652" s="35" t="str">
        <f>IF(O652="","",IF(O652&gt;AVERAGE('Base de datos limpia'!$O$2:$O$8001),"Alto","Normal"))
</f>
        <v>Alto</v>
      </c>
      <c r="T652" s="35" t="str">
        <f t="shared" si="5"/>
        <v>Gamer intensivo</v>
      </c>
      <c r="U652" s="35"/>
    </row>
    <row r="653">
      <c r="A653" s="28">
        <v>652.0</v>
      </c>
      <c r="B653" s="28">
        <v>20.0</v>
      </c>
      <c r="C653" s="28" t="str">
        <f>TRIM(PROPER('Base de datos cruda'!C653))</f>
        <v>Female</v>
      </c>
      <c r="D653" s="28">
        <v>0.51</v>
      </c>
      <c r="E653" s="28">
        <v>3.12</v>
      </c>
      <c r="F653" s="28">
        <v>8.56</v>
      </c>
      <c r="G653" s="28">
        <v>79.29</v>
      </c>
      <c r="H653" s="28" t="str">
        <f>TRIM(PROPER('Base de datos cruda'!H653))</f>
        <v>Rpg</v>
      </c>
      <c r="I653" s="28">
        <v>1.85</v>
      </c>
      <c r="J653" s="28">
        <v>5.17</v>
      </c>
      <c r="K653" s="28">
        <v>318.73</v>
      </c>
      <c r="L653" s="28">
        <f>IF('Base de datos cruda'!L653&lt;0,,'Base de datos cruda'!L653)</f>
        <v>3.55</v>
      </c>
      <c r="M653" s="28" t="str">
        <f>IF(TRIM(PROPER('Base de datos cruda'!M653))="High","Alto",IF(TRIM(PROPER('Base de datos cruda'!M653))="Medium","Medio","Bajo"))</f>
        <v>Medio</v>
      </c>
      <c r="N653" s="29">
        <v>76.25</v>
      </c>
      <c r="O653" s="32">
        <f t="shared" si="1"/>
        <v>76.25</v>
      </c>
      <c r="P653" s="33">
        <f t="shared" si="2"/>
        <v>5.68</v>
      </c>
      <c r="Q653" s="34">
        <f t="shared" si="3"/>
        <v>6.117647059</v>
      </c>
      <c r="R653" s="35" t="str">
        <f t="shared" si="4"/>
        <v>Alto</v>
      </c>
      <c r="S653" s="35" t="str">
        <f>IF(O653="","",IF(O653&gt;AVERAGE('Base de datos limpia'!$O$2:$O$8001),"Alto","Normal"))
</f>
        <v>Alto</v>
      </c>
      <c r="T653" s="35" t="str">
        <f t="shared" si="5"/>
        <v>Gamer moderado</v>
      </c>
      <c r="U653" s="35"/>
    </row>
    <row r="654">
      <c r="A654" s="28">
        <v>653.0</v>
      </c>
      <c r="B654" s="28">
        <v>17.0</v>
      </c>
      <c r="C654" s="28" t="str">
        <f>TRIM(PROPER('Base de datos cruda'!C654))</f>
        <v>Female</v>
      </c>
      <c r="D654" s="28">
        <v>1.09</v>
      </c>
      <c r="E654" s="28">
        <v>3.15</v>
      </c>
      <c r="F654" s="28">
        <v>7.68</v>
      </c>
      <c r="G654" s="28">
        <v>92.87</v>
      </c>
      <c r="H654" s="28" t="str">
        <f>TRIM(PROPER('Base de datos cruda'!H654))</f>
        <v>Rpg</v>
      </c>
      <c r="I654" s="28">
        <v>0.07</v>
      </c>
      <c r="J654" s="28">
        <v>3.24</v>
      </c>
      <c r="K654" s="28">
        <v>307.79</v>
      </c>
      <c r="L654" s="28">
        <f>IF('Base de datos cruda'!L654&lt;0,,'Base de datos cruda'!L654)</f>
        <v>5.09</v>
      </c>
      <c r="M654" s="28" t="str">
        <f>IF(TRIM(PROPER('Base de datos cruda'!M654))="High","Alto",IF(TRIM(PROPER('Base de datos cruda'!M654))="Medium","Medio","Bajo"))</f>
        <v>Medio</v>
      </c>
      <c r="N654" s="29">
        <v>81.23</v>
      </c>
      <c r="O654" s="32">
        <f t="shared" si="1"/>
        <v>81.23</v>
      </c>
      <c r="P654" s="33">
        <f t="shared" si="2"/>
        <v>4.33</v>
      </c>
      <c r="Q654" s="34">
        <f t="shared" si="3"/>
        <v>2.889908257</v>
      </c>
      <c r="R654" s="35" t="str">
        <f t="shared" si="4"/>
        <v>Alto</v>
      </c>
      <c r="S654" s="35" t="str">
        <f>IF(O654="","",IF(O654&gt;AVERAGE('Base de datos limpia'!$O$2:$O$8001),"Alto","Normal"))
</f>
        <v>Alto</v>
      </c>
      <c r="T654" s="35" t="str">
        <f t="shared" si="5"/>
        <v>Gamer moderado</v>
      </c>
      <c r="U654" s="35"/>
    </row>
    <row r="655">
      <c r="A655" s="28">
        <v>654.0</v>
      </c>
      <c r="B655" s="28">
        <v>18.0</v>
      </c>
      <c r="C655" s="28" t="str">
        <f>TRIM(PROPER('Base de datos cruda'!C655))</f>
        <v>Female</v>
      </c>
      <c r="D655" s="28">
        <v>1.45</v>
      </c>
      <c r="E655" s="28">
        <v>7.18</v>
      </c>
      <c r="F655" s="28">
        <v>4.77</v>
      </c>
      <c r="G655" s="28">
        <v>71.42</v>
      </c>
      <c r="H655" s="28" t="str">
        <f>TRIM(PROPER('Base de datos cruda'!H655))</f>
        <v>Rpg</v>
      </c>
      <c r="I655" s="28">
        <v>0.61</v>
      </c>
      <c r="J655" s="28">
        <v>2.92</v>
      </c>
      <c r="K655" s="28">
        <v>296.07</v>
      </c>
      <c r="L655" s="28">
        <f>IF('Base de datos cruda'!L655&lt;0,,'Base de datos cruda'!L655)</f>
        <v>4.52</v>
      </c>
      <c r="M655" s="28" t="str">
        <f>IF(TRIM(PROPER('Base de datos cruda'!M655))="High","Alto",IF(TRIM(PROPER('Base de datos cruda'!M655))="Medium","Medio","Bajo"))</f>
        <v>Alto</v>
      </c>
      <c r="N655" s="29">
        <v>80.61</v>
      </c>
      <c r="O655" s="32">
        <f t="shared" si="1"/>
        <v>80.61</v>
      </c>
      <c r="P655" s="33">
        <f t="shared" si="2"/>
        <v>4.37</v>
      </c>
      <c r="Q655" s="34">
        <f t="shared" si="3"/>
        <v>4.951724138</v>
      </c>
      <c r="R655" s="35" t="str">
        <f t="shared" si="4"/>
        <v>Alto</v>
      </c>
      <c r="S655" s="35" t="str">
        <f>IF(O655="","",IF(O655&gt;AVERAGE('Base de datos limpia'!$O$2:$O$8001),"Alto","Normal"))
</f>
        <v>Alto</v>
      </c>
      <c r="T655" s="35" t="str">
        <f t="shared" si="5"/>
        <v>Gamer intensivo</v>
      </c>
      <c r="U655" s="35"/>
    </row>
    <row r="656">
      <c r="A656" s="28">
        <v>655.0</v>
      </c>
      <c r="B656" s="28">
        <v>24.0</v>
      </c>
      <c r="C656" s="28" t="str">
        <f>TRIM(PROPER('Base de datos cruda'!C656))</f>
        <v>Male</v>
      </c>
      <c r="D656" s="28">
        <v>5.06</v>
      </c>
      <c r="E656" s="28">
        <v>8.73</v>
      </c>
      <c r="F656" s="28">
        <v>7.05</v>
      </c>
      <c r="G656" s="28">
        <v>93.91</v>
      </c>
      <c r="H656" s="28" t="str">
        <f>TRIM(PROPER('Base de datos cruda'!H656))</f>
        <v>Casual</v>
      </c>
      <c r="I656" s="28">
        <v>0.4</v>
      </c>
      <c r="J656" s="28">
        <v>6.48</v>
      </c>
      <c r="K656" s="28">
        <v>263.13</v>
      </c>
      <c r="L656" s="28">
        <f>IF('Base de datos cruda'!L656&lt;0,,'Base de datos cruda'!L656)</f>
        <v>8.99</v>
      </c>
      <c r="M656" s="28" t="str">
        <f>IF(TRIM(PROPER('Base de datos cruda'!M656))="High","Alto",IF(TRIM(PROPER('Base de datos cruda'!M656))="Medium","Medio","Bajo"))</f>
        <v>Bajo</v>
      </c>
      <c r="N656" s="29">
        <v>101.040930682348</v>
      </c>
      <c r="O656" s="33" t="str">
        <f t="shared" si="1"/>
        <v/>
      </c>
      <c r="P656" s="33">
        <f t="shared" si="2"/>
        <v>11.54</v>
      </c>
      <c r="Q656" s="34">
        <f t="shared" si="3"/>
        <v>1.725296443</v>
      </c>
      <c r="R656" s="35" t="str">
        <f t="shared" si="4"/>
        <v>Alto</v>
      </c>
      <c r="S656" s="35" t="str">
        <f>IF(O656="","",IF(O656&gt;AVERAGE('Base de datos limpia'!$O$2:$O$8001),"Alto","Normal"))
</f>
        <v/>
      </c>
      <c r="T656" s="35" t="str">
        <f t="shared" si="5"/>
        <v>Gamer intensivo</v>
      </c>
      <c r="U656" s="35"/>
    </row>
    <row r="657">
      <c r="A657" s="28">
        <v>656.0</v>
      </c>
      <c r="B657" s="28">
        <v>22.0</v>
      </c>
      <c r="C657" s="28" t="str">
        <f>TRIM(PROPER('Base de datos cruda'!C657))</f>
        <v>Male</v>
      </c>
      <c r="D657" s="28">
        <v>4.93</v>
      </c>
      <c r="E657" s="28">
        <v>4.48</v>
      </c>
      <c r="F657" s="28">
        <v>4.13</v>
      </c>
      <c r="G657" s="28">
        <v>88.18</v>
      </c>
      <c r="H657" s="28" t="str">
        <f>TRIM(PROPER('Base de datos cruda'!H657))</f>
        <v>Fps</v>
      </c>
      <c r="I657" s="28">
        <v>0.05</v>
      </c>
      <c r="J657" s="28">
        <v>8.29</v>
      </c>
      <c r="K657" s="28">
        <v>279.49</v>
      </c>
      <c r="L657" s="28">
        <f>IF('Base de datos cruda'!L657&lt;0,,'Base de datos cruda'!L657)</f>
        <v>13.66</v>
      </c>
      <c r="M657" s="28" t="str">
        <f>IF(TRIM(PROPER('Base de datos cruda'!M657))="High","Alto",IF(TRIM(PROPER('Base de datos cruda'!M657))="Medium","Medio","Bajo"))</f>
        <v>Medio</v>
      </c>
      <c r="N657" s="29">
        <v>51.18</v>
      </c>
      <c r="O657" s="32">
        <f t="shared" si="1"/>
        <v>51.18</v>
      </c>
      <c r="P657" s="33">
        <f t="shared" si="2"/>
        <v>13.22</v>
      </c>
      <c r="Q657" s="34">
        <f t="shared" si="3"/>
        <v>0.9087221095</v>
      </c>
      <c r="R657" s="35" t="str">
        <f t="shared" si="4"/>
        <v>Medio</v>
      </c>
      <c r="S657" s="35" t="str">
        <f>IF(O657="","",IF(O657&gt;AVERAGE('Base de datos limpia'!$O$2:$O$8001),"Alto","Normal"))
</f>
        <v>Normal</v>
      </c>
      <c r="T657" s="35" t="str">
        <f t="shared" si="5"/>
        <v>Gamer moderado</v>
      </c>
      <c r="U657" s="35"/>
    </row>
    <row r="658">
      <c r="A658" s="28">
        <v>657.0</v>
      </c>
      <c r="B658" s="28">
        <v>22.0</v>
      </c>
      <c r="C658" s="28" t="str">
        <f>TRIM(PROPER('Base de datos cruda'!C658))</f>
        <v>Male</v>
      </c>
      <c r="D658" s="28">
        <v>4.41</v>
      </c>
      <c r="E658" s="28">
        <v>8.88</v>
      </c>
      <c r="F658" s="28">
        <v>7.54</v>
      </c>
      <c r="G658" s="28">
        <v>65.01</v>
      </c>
      <c r="H658" s="28" t="str">
        <f>TRIM(PROPER('Base de datos cruda'!H658))</f>
        <v>Rpg</v>
      </c>
      <c r="I658" s="28">
        <v>3.61</v>
      </c>
      <c r="J658" s="28">
        <v>8.99</v>
      </c>
      <c r="K658" s="28">
        <v>261.88</v>
      </c>
      <c r="L658" s="28">
        <f>IF('Base de datos cruda'!L658&lt;0,,'Base de datos cruda'!L658)</f>
        <v>12.37</v>
      </c>
      <c r="M658" s="28" t="str">
        <f>IF(TRIM(PROPER('Base de datos cruda'!M658))="High","Alto",IF(TRIM(PROPER('Base de datos cruda'!M658))="Medium","Medio","Bajo"))</f>
        <v>Medio</v>
      </c>
      <c r="N658" s="29">
        <v>89.30741638792</v>
      </c>
      <c r="O658" s="32">
        <f t="shared" si="1"/>
        <v>89.30741639</v>
      </c>
      <c r="P658" s="33">
        <f t="shared" si="2"/>
        <v>13.4</v>
      </c>
      <c r="Q658" s="34">
        <f t="shared" si="3"/>
        <v>2.013605442</v>
      </c>
      <c r="R658" s="35" t="str">
        <f t="shared" si="4"/>
        <v>Alto</v>
      </c>
      <c r="S658" s="35" t="str">
        <f>IF(O658="","",IF(O658&gt;AVERAGE('Base de datos limpia'!$O$2:$O$8001),"Alto","Normal"))
</f>
        <v>Alto</v>
      </c>
      <c r="T658" s="35" t="str">
        <f t="shared" si="5"/>
        <v>Gamer intensivo</v>
      </c>
      <c r="U658" s="35"/>
    </row>
    <row r="659">
      <c r="A659" s="28">
        <v>658.0</v>
      </c>
      <c r="B659" s="28">
        <v>21.0</v>
      </c>
      <c r="C659" s="28" t="str">
        <f>TRIM(PROPER('Base de datos cruda'!C659))</f>
        <v>Female</v>
      </c>
      <c r="D659" s="28">
        <v>2.0</v>
      </c>
      <c r="E659" s="28">
        <v>4.06</v>
      </c>
      <c r="F659" s="28">
        <v>7.67</v>
      </c>
      <c r="G659" s="28">
        <v>85.78</v>
      </c>
      <c r="H659" s="28" t="str">
        <f>TRIM(PROPER('Base de datos cruda'!H659))</f>
        <v>Casual</v>
      </c>
      <c r="I659" s="28">
        <v>4.78</v>
      </c>
      <c r="J659" s="28">
        <v>6.87</v>
      </c>
      <c r="K659" s="28">
        <v>304.67</v>
      </c>
      <c r="L659" s="28">
        <f>IF('Base de datos cruda'!L659&lt;0,,'Base de datos cruda'!L659)</f>
        <v>9.21</v>
      </c>
      <c r="M659" s="28" t="str">
        <f>IF(TRIM(PROPER('Base de datos cruda'!M659))="High","Alto",IF(TRIM(PROPER('Base de datos cruda'!M659))="Medium","Medio","Bajo"))</f>
        <v>Medio</v>
      </c>
      <c r="N659" s="29">
        <v>80.03</v>
      </c>
      <c r="O659" s="32">
        <f t="shared" si="1"/>
        <v>80.03</v>
      </c>
      <c r="P659" s="33">
        <f t="shared" si="2"/>
        <v>8.87</v>
      </c>
      <c r="Q659" s="34">
        <f t="shared" si="3"/>
        <v>2.03</v>
      </c>
      <c r="R659" s="35" t="str">
        <f t="shared" si="4"/>
        <v>Alto</v>
      </c>
      <c r="S659" s="35" t="str">
        <f>IF(O659="","",IF(O659&gt;AVERAGE('Base de datos limpia'!$O$2:$O$8001),"Alto","Normal"))
</f>
        <v>Alto</v>
      </c>
      <c r="T659" s="35" t="str">
        <f t="shared" si="5"/>
        <v>Gamer moderado</v>
      </c>
      <c r="U659" s="35"/>
    </row>
    <row r="660">
      <c r="A660" s="28">
        <v>659.0</v>
      </c>
      <c r="B660" s="28">
        <v>23.0</v>
      </c>
      <c r="C660" s="28" t="str">
        <f>TRIM(PROPER('Base de datos cruda'!C660))</f>
        <v>Female</v>
      </c>
      <c r="D660" s="28">
        <v>2.97</v>
      </c>
      <c r="E660" s="28">
        <v>2.77</v>
      </c>
      <c r="F660" s="28">
        <v>7.95</v>
      </c>
      <c r="G660" s="28">
        <v>66.07</v>
      </c>
      <c r="H660" s="28" t="str">
        <f>TRIM(PROPER('Base de datos cruda'!H660))</f>
        <v>Casual</v>
      </c>
      <c r="I660" s="28">
        <v>0.06</v>
      </c>
      <c r="J660" s="28">
        <v>7.57</v>
      </c>
      <c r="K660" s="28">
        <v>286.17</v>
      </c>
      <c r="L660" s="28">
        <f>IF('Base de datos cruda'!L660&lt;0,,'Base de datos cruda'!L660)</f>
        <v>8.34</v>
      </c>
      <c r="M660" s="28" t="str">
        <f>IF(TRIM(PROPER('Base de datos cruda'!M660))="High","Alto",IF(TRIM(PROPER('Base de datos cruda'!M660))="Medium","Medio","Bajo"))</f>
        <v>Medio</v>
      </c>
      <c r="N660" s="29">
        <v>53.55</v>
      </c>
      <c r="O660" s="32">
        <f t="shared" si="1"/>
        <v>53.55</v>
      </c>
      <c r="P660" s="33">
        <f t="shared" si="2"/>
        <v>10.54</v>
      </c>
      <c r="Q660" s="34">
        <f t="shared" si="3"/>
        <v>0.9326599327</v>
      </c>
      <c r="R660" s="35" t="str">
        <f t="shared" si="4"/>
        <v>Medio</v>
      </c>
      <c r="S660" s="35" t="str">
        <f>IF(O660="","",IF(O660&gt;AVERAGE('Base de datos limpia'!$O$2:$O$8001),"Alto","Normal"))
</f>
        <v>Normal</v>
      </c>
      <c r="T660" s="35" t="str">
        <f t="shared" si="5"/>
        <v>Gamer casual</v>
      </c>
      <c r="U660" s="35"/>
    </row>
    <row r="661">
      <c r="A661" s="28">
        <v>660.0</v>
      </c>
      <c r="B661" s="28">
        <v>19.0</v>
      </c>
      <c r="C661" s="28" t="str">
        <f>TRIM(PROPER('Base de datos cruda'!C661))</f>
        <v>Female</v>
      </c>
      <c r="D661" s="28">
        <v>0.77</v>
      </c>
      <c r="E661" s="28">
        <v>3.97</v>
      </c>
      <c r="F661" s="28">
        <v>4.86</v>
      </c>
      <c r="G661" s="28">
        <v>86.19</v>
      </c>
      <c r="H661" s="28" t="str">
        <f>TRIM(PROPER('Base de datos cruda'!H661))</f>
        <v>Fps</v>
      </c>
      <c r="I661" s="28">
        <v>0.56</v>
      </c>
      <c r="J661" s="28">
        <v>6.33</v>
      </c>
      <c r="K661" s="28">
        <v>304.86</v>
      </c>
      <c r="L661" s="28">
        <f>IF('Base de datos cruda'!L661&lt;0,,'Base de datos cruda'!L661)</f>
        <v>6.5</v>
      </c>
      <c r="M661" s="28" t="str">
        <f>IF(TRIM(PROPER('Base de datos cruda'!M661))="High","Alto",IF(TRIM(PROPER('Base de datos cruda'!M661))="Medium","Medio","Bajo"))</f>
        <v>Medio</v>
      </c>
      <c r="N661" s="29">
        <v>62.92</v>
      </c>
      <c r="O661" s="32">
        <f t="shared" si="1"/>
        <v>62.92</v>
      </c>
      <c r="P661" s="33">
        <f t="shared" si="2"/>
        <v>7.1</v>
      </c>
      <c r="Q661" s="34">
        <f t="shared" si="3"/>
        <v>5.155844156</v>
      </c>
      <c r="R661" s="35" t="str">
        <f t="shared" si="4"/>
        <v>Medio</v>
      </c>
      <c r="S661" s="35" t="str">
        <f>IF(O661="","",IF(O661&gt;AVERAGE('Base de datos limpia'!$O$2:$O$8001),"Alto","Normal"))
</f>
        <v>Normal</v>
      </c>
      <c r="T661" s="35" t="str">
        <f t="shared" si="5"/>
        <v>Gamer moderado</v>
      </c>
      <c r="U661" s="35"/>
    </row>
    <row r="662">
      <c r="A662" s="28">
        <v>661.0</v>
      </c>
      <c r="B662" s="28">
        <v>23.0</v>
      </c>
      <c r="C662" s="28" t="str">
        <f>TRIM(PROPER('Base de datos cruda'!C662))</f>
        <v>Male</v>
      </c>
      <c r="D662" s="28">
        <v>1.81</v>
      </c>
      <c r="E662" s="28">
        <v>6.48</v>
      </c>
      <c r="F662" s="28">
        <v>7.14</v>
      </c>
      <c r="G662" s="28">
        <v>65.71</v>
      </c>
      <c r="H662" s="28" t="str">
        <f>TRIM(PROPER('Base de datos cruda'!H662))</f>
        <v>Fps</v>
      </c>
      <c r="I662" s="28">
        <v>4.3</v>
      </c>
      <c r="J662" s="28">
        <v>3.07</v>
      </c>
      <c r="K662" s="28">
        <v>307.23</v>
      </c>
      <c r="L662" s="28" t="str">
        <f>IF('Base de datos cruda'!L662&lt;0,,'Base de datos cruda'!L662)</f>
        <v/>
      </c>
      <c r="M662" s="28" t="str">
        <f>IF(TRIM(PROPER('Base de datos cruda'!M662))="High","Alto",IF(TRIM(PROPER('Base de datos cruda'!M662))="Medium","Medio","Bajo"))</f>
        <v>Medio</v>
      </c>
      <c r="N662" s="29">
        <v>84.21</v>
      </c>
      <c r="O662" s="32">
        <f t="shared" si="1"/>
        <v>84.21</v>
      </c>
      <c r="P662" s="33">
        <f t="shared" si="2"/>
        <v>4.88</v>
      </c>
      <c r="Q662" s="34">
        <f t="shared" si="3"/>
        <v>3.580110497</v>
      </c>
      <c r="R662" s="35" t="str">
        <f t="shared" si="4"/>
        <v>Alto</v>
      </c>
      <c r="S662" s="35" t="str">
        <f>IF(O662="","",IF(O662&gt;AVERAGE('Base de datos limpia'!$O$2:$O$8001),"Alto","Normal"))
</f>
        <v>Alto</v>
      </c>
      <c r="T662" s="35" t="str">
        <f t="shared" si="5"/>
        <v>Gamer intensivo</v>
      </c>
      <c r="U662" s="35"/>
    </row>
    <row r="663">
      <c r="A663" s="28">
        <v>662.0</v>
      </c>
      <c r="B663" s="28">
        <v>19.0</v>
      </c>
      <c r="C663" s="28" t="str">
        <f>TRIM(PROPER('Base de datos cruda'!C663))</f>
        <v>Male</v>
      </c>
      <c r="D663" s="28">
        <v>7.18</v>
      </c>
      <c r="E663" s="28">
        <v>4.3</v>
      </c>
      <c r="F663" s="28">
        <v>4.89</v>
      </c>
      <c r="G663" s="28">
        <v>75.7</v>
      </c>
      <c r="H663" s="28" t="str">
        <f>TRIM(PROPER('Base de datos cruda'!H663))</f>
        <v>Rpg</v>
      </c>
      <c r="I663" s="28">
        <v>3.44</v>
      </c>
      <c r="J663" s="28">
        <v>12.46</v>
      </c>
      <c r="K663" s="28">
        <v>241.63</v>
      </c>
      <c r="L663" s="28">
        <f>IF('Base de datos cruda'!L663&lt;0,,'Base de datos cruda'!L663)</f>
        <v>16.03</v>
      </c>
      <c r="M663" s="28" t="str">
        <f>IF(TRIM(PROPER('Base de datos cruda'!M663))="High","Alto",IF(TRIM(PROPER('Base de datos cruda'!M663))="Medium","Medio","Bajo"))</f>
        <v>Bajo</v>
      </c>
      <c r="N663" s="29">
        <v>28.22</v>
      </c>
      <c r="O663" s="32">
        <f t="shared" si="1"/>
        <v>28.22</v>
      </c>
      <c r="P663" s="33">
        <f t="shared" si="2"/>
        <v>19.64</v>
      </c>
      <c r="Q663" s="34">
        <f t="shared" si="3"/>
        <v>0.5988857939</v>
      </c>
      <c r="R663" s="35" t="str">
        <f t="shared" si="4"/>
        <v>Bajo</v>
      </c>
      <c r="S663" s="35" t="str">
        <f>IF(O663="","",IF(O663&gt;AVERAGE('Base de datos limpia'!$O$2:$O$8001),"Alto","Normal"))
</f>
        <v>Normal</v>
      </c>
      <c r="T663" s="35" t="str">
        <f t="shared" si="5"/>
        <v>Gamer moderado</v>
      </c>
      <c r="U663" s="35"/>
    </row>
    <row r="664">
      <c r="A664" s="28">
        <v>663.0</v>
      </c>
      <c r="B664" s="28">
        <v>23.0</v>
      </c>
      <c r="C664" s="28" t="str">
        <f>TRIM(PROPER('Base de datos cruda'!C664))</f>
        <v>Male</v>
      </c>
      <c r="D664" s="28">
        <v>7.84</v>
      </c>
      <c r="E664" s="28">
        <v>7.06</v>
      </c>
      <c r="F664" s="28">
        <v>8.73</v>
      </c>
      <c r="G664" s="28">
        <v>82.66</v>
      </c>
      <c r="H664" s="28" t="str">
        <f>TRIM(PROPER('Base de datos cruda'!H664))</f>
        <v>Casual</v>
      </c>
      <c r="I664" s="28">
        <v>2.02</v>
      </c>
      <c r="J664" s="28">
        <v>12.14</v>
      </c>
      <c r="K664" s="28">
        <v>231.72</v>
      </c>
      <c r="L664" s="28">
        <f>IF('Base de datos cruda'!L664&lt;0,,'Base de datos cruda'!L664)</f>
        <v>16</v>
      </c>
      <c r="M664" s="28" t="str">
        <f>IF(TRIM(PROPER('Base de datos cruda'!M664))="High","Alto",IF(TRIM(PROPER('Base de datos cruda'!M664))="Medium","Medio","Bajo"))</f>
        <v>Bajo</v>
      </c>
      <c r="N664" s="29">
        <v>80.6828764357898</v>
      </c>
      <c r="O664" s="32">
        <f t="shared" si="1"/>
        <v>80.68287644</v>
      </c>
      <c r="P664" s="33">
        <f t="shared" si="2"/>
        <v>19.98</v>
      </c>
      <c r="Q664" s="34">
        <f t="shared" si="3"/>
        <v>0.9005102041</v>
      </c>
      <c r="R664" s="35" t="str">
        <f t="shared" si="4"/>
        <v>Alto</v>
      </c>
      <c r="S664" s="35" t="str">
        <f>IF(O664="","",IF(O664&gt;AVERAGE('Base de datos limpia'!$O$2:$O$8001),"Alto","Normal"))
</f>
        <v>Alto</v>
      </c>
      <c r="T664" s="35" t="str">
        <f t="shared" si="5"/>
        <v>Gamer intensivo</v>
      </c>
      <c r="U664" s="35"/>
    </row>
    <row r="665">
      <c r="A665" s="28">
        <v>664.0</v>
      </c>
      <c r="B665" s="28">
        <v>24.0</v>
      </c>
      <c r="C665" s="28" t="str">
        <f>TRIM(PROPER('Base de datos cruda'!C665))</f>
        <v>Male</v>
      </c>
      <c r="D665" s="28">
        <v>5.18</v>
      </c>
      <c r="E665" s="28">
        <v>3.13</v>
      </c>
      <c r="F665" s="28">
        <v>7.38</v>
      </c>
      <c r="G665" s="28">
        <v>62.01</v>
      </c>
      <c r="H665" s="28" t="str">
        <f>TRIM(PROPER('Base de datos cruda'!H665))</f>
        <v>Casual</v>
      </c>
      <c r="I665" s="28">
        <v>4.96</v>
      </c>
      <c r="J665" s="28">
        <v>7.06</v>
      </c>
      <c r="K665" s="28">
        <v>275.33</v>
      </c>
      <c r="L665" s="28">
        <f>IF('Base de datos cruda'!L665&lt;0,,'Base de datos cruda'!L665)</f>
        <v>12.7</v>
      </c>
      <c r="M665" s="28" t="str">
        <f>IF(TRIM(PROPER('Base de datos cruda'!M665))="High","Alto",IF(TRIM(PROPER('Base de datos cruda'!M665))="Medium","Medio","Bajo"))</f>
        <v>Bajo</v>
      </c>
      <c r="N665" s="29">
        <v>43.1</v>
      </c>
      <c r="O665" s="32">
        <f t="shared" si="1"/>
        <v>43.1</v>
      </c>
      <c r="P665" s="33">
        <f t="shared" si="2"/>
        <v>12.24</v>
      </c>
      <c r="Q665" s="34">
        <f t="shared" si="3"/>
        <v>0.6042471042</v>
      </c>
      <c r="R665" s="35" t="str">
        <f t="shared" si="4"/>
        <v>Bajo</v>
      </c>
      <c r="S665" s="35" t="str">
        <f>IF(O665="","",IF(O665&gt;AVERAGE('Base de datos limpia'!$O$2:$O$8001),"Alto","Normal"))
</f>
        <v>Normal</v>
      </c>
      <c r="T665" s="35" t="str">
        <f t="shared" si="5"/>
        <v>Gamer moderado</v>
      </c>
      <c r="U665" s="35"/>
    </row>
    <row r="666">
      <c r="A666" s="28">
        <v>665.0</v>
      </c>
      <c r="B666" s="28">
        <v>18.0</v>
      </c>
      <c r="C666" s="28" t="str">
        <f>TRIM(PROPER('Base de datos cruda'!C666))</f>
        <v>Male</v>
      </c>
      <c r="D666" s="28">
        <v>7.33</v>
      </c>
      <c r="E666" s="28">
        <v>7.31</v>
      </c>
      <c r="F666" s="28">
        <v>4.48</v>
      </c>
      <c r="G666" s="28">
        <v>66.13</v>
      </c>
      <c r="H666" s="28" t="str">
        <f>TRIM(PROPER('Base de datos cruda'!H666))</f>
        <v>Rpg</v>
      </c>
      <c r="I666" s="28">
        <v>2.87</v>
      </c>
      <c r="J666" s="28">
        <v>11.74</v>
      </c>
      <c r="K666" s="28">
        <v>250.4</v>
      </c>
      <c r="L666" s="28">
        <f>IF('Base de datos cruda'!L666&lt;0,,'Base de datos cruda'!L666)</f>
        <v>15.39</v>
      </c>
      <c r="M666" s="28" t="str">
        <f>IF(TRIM(PROPER('Base de datos cruda'!M666))="High","Alto",IF(TRIM(PROPER('Base de datos cruda'!M666))="Medium","Medio","Bajo"))</f>
        <v>Alto</v>
      </c>
      <c r="N666" s="29">
        <v>44.4103178551797</v>
      </c>
      <c r="O666" s="32">
        <f t="shared" si="1"/>
        <v>44.41031786</v>
      </c>
      <c r="P666" s="33">
        <f t="shared" si="2"/>
        <v>19.07</v>
      </c>
      <c r="Q666" s="34">
        <f t="shared" si="3"/>
        <v>0.997271487</v>
      </c>
      <c r="R666" s="35" t="str">
        <f t="shared" si="4"/>
        <v>Bajo</v>
      </c>
      <c r="S666" s="35" t="str">
        <f>IF(O666="","",IF(O666&gt;AVERAGE('Base de datos limpia'!$O$2:$O$8001),"Alto","Normal"))
</f>
        <v>Normal</v>
      </c>
      <c r="T666" s="35" t="str">
        <f t="shared" si="5"/>
        <v>Gamer intensivo</v>
      </c>
      <c r="U666" s="35"/>
    </row>
    <row r="667">
      <c r="A667" s="28">
        <v>666.0</v>
      </c>
      <c r="B667" s="28">
        <v>18.0</v>
      </c>
      <c r="C667" s="28" t="str">
        <f>TRIM(PROPER('Base de datos cruda'!C667))</f>
        <v>Female</v>
      </c>
      <c r="D667" s="28">
        <v>5.14</v>
      </c>
      <c r="E667" s="28">
        <v>4.13</v>
      </c>
      <c r="F667" s="28">
        <v>4.94</v>
      </c>
      <c r="G667" s="28">
        <v>72.82</v>
      </c>
      <c r="H667" s="28" t="str">
        <f>TRIM(PROPER('Base de datos cruda'!H667))</f>
        <v>Casual</v>
      </c>
      <c r="I667" s="28">
        <v>3.35</v>
      </c>
      <c r="J667" s="28">
        <v>8.7</v>
      </c>
      <c r="K667" s="28">
        <v>258.86</v>
      </c>
      <c r="L667" s="28">
        <f>IF('Base de datos cruda'!L667&lt;0,,'Base de datos cruda'!L667)</f>
        <v>14.01</v>
      </c>
      <c r="M667" s="28" t="str">
        <f>IF(TRIM(PROPER('Base de datos cruda'!M667))="High","Alto",IF(TRIM(PROPER('Base de datos cruda'!M667))="Medium","Medio","Bajo"))</f>
        <v>Bajo</v>
      </c>
      <c r="N667" s="29">
        <v>46.87</v>
      </c>
      <c r="O667" s="32">
        <f t="shared" si="1"/>
        <v>46.87</v>
      </c>
      <c r="P667" s="33">
        <f t="shared" si="2"/>
        <v>13.84</v>
      </c>
      <c r="Q667" s="34">
        <f t="shared" si="3"/>
        <v>0.8035019455</v>
      </c>
      <c r="R667" s="35" t="str">
        <f t="shared" si="4"/>
        <v>Bajo</v>
      </c>
      <c r="S667" s="35" t="str">
        <f>IF(O667="","",IF(O667&gt;AVERAGE('Base de datos limpia'!$O$2:$O$8001),"Alto","Normal"))
</f>
        <v>Normal</v>
      </c>
      <c r="T667" s="35" t="str">
        <f t="shared" si="5"/>
        <v>Gamer moderado</v>
      </c>
      <c r="U667" s="35"/>
    </row>
    <row r="668">
      <c r="A668" s="28">
        <v>667.0</v>
      </c>
      <c r="B668" s="28">
        <v>17.0</v>
      </c>
      <c r="C668" s="28" t="str">
        <f>TRIM(PROPER('Base de datos cruda'!C668))</f>
        <v>Female</v>
      </c>
      <c r="D668" s="28">
        <v>0.27</v>
      </c>
      <c r="E668" s="28">
        <v>5.1</v>
      </c>
      <c r="F668" s="28">
        <v>7.32</v>
      </c>
      <c r="G668" s="28">
        <v>78.49</v>
      </c>
      <c r="H668" s="28" t="str">
        <f>TRIM(PROPER('Base de datos cruda'!H668))</f>
        <v>Rpg</v>
      </c>
      <c r="I668" s="28">
        <v>3.27</v>
      </c>
      <c r="J668" s="28">
        <v>3.07</v>
      </c>
      <c r="K668" s="28">
        <v>315.7</v>
      </c>
      <c r="L668" s="28">
        <f>IF('Base de datos cruda'!L668&lt;0,,'Base de datos cruda'!L668)</f>
        <v>3.51</v>
      </c>
      <c r="M668" s="28" t="str">
        <f>IF(TRIM(PROPER('Base de datos cruda'!M668))="High","Alto",IF(TRIM(PROPER('Base de datos cruda'!M668))="Medium","Medio","Bajo"))</f>
        <v>Medio</v>
      </c>
      <c r="N668" s="29">
        <v>88.59</v>
      </c>
      <c r="O668" s="32">
        <f t="shared" si="1"/>
        <v>88.59</v>
      </c>
      <c r="P668" s="33">
        <f t="shared" si="2"/>
        <v>3.34</v>
      </c>
      <c r="Q668" s="34">
        <f t="shared" si="3"/>
        <v>18.88888889</v>
      </c>
      <c r="R668" s="35" t="str">
        <f t="shared" si="4"/>
        <v>Alto</v>
      </c>
      <c r="S668" s="35" t="str">
        <f>IF(O668="","",IF(O668&gt;AVERAGE('Base de datos limpia'!$O$2:$O$8001),"Alto","Normal"))
</f>
        <v>Alto</v>
      </c>
      <c r="T668" s="35" t="str">
        <f t="shared" si="5"/>
        <v>Gamer moderado</v>
      </c>
      <c r="U668" s="35"/>
    </row>
    <row r="669">
      <c r="A669" s="28">
        <v>668.0</v>
      </c>
      <c r="B669" s="28">
        <v>18.0</v>
      </c>
      <c r="C669" s="28" t="str">
        <f>TRIM(PROPER('Base de datos cruda'!C669))</f>
        <v>Female</v>
      </c>
      <c r="D669" s="28">
        <v>7.97</v>
      </c>
      <c r="E669" s="28">
        <v>6.02</v>
      </c>
      <c r="F669" s="28">
        <v>6.38</v>
      </c>
      <c r="G669" s="28">
        <v>94.34</v>
      </c>
      <c r="H669" s="28" t="str">
        <f>TRIM(PROPER('Base de datos cruda'!H669))</f>
        <v>Casual</v>
      </c>
      <c r="I669" s="28">
        <v>1.11</v>
      </c>
      <c r="J669" s="28">
        <v>10.21</v>
      </c>
      <c r="K669" s="28">
        <v>210.09</v>
      </c>
      <c r="L669" s="28">
        <f>IF('Base de datos cruda'!L669&lt;0,,'Base de datos cruda'!L669)</f>
        <v>15.85</v>
      </c>
      <c r="M669" s="28" t="str">
        <f>IF(TRIM(PROPER('Base de datos cruda'!M669))="High","Alto",IF(TRIM(PROPER('Base de datos cruda'!M669))="Medium","Medio","Bajo"))</f>
        <v>Bajo</v>
      </c>
      <c r="N669" s="29">
        <v>49.51</v>
      </c>
      <c r="O669" s="32">
        <f t="shared" si="1"/>
        <v>49.51</v>
      </c>
      <c r="P669" s="33">
        <f t="shared" si="2"/>
        <v>18.18</v>
      </c>
      <c r="Q669" s="34">
        <f t="shared" si="3"/>
        <v>0.7553324969</v>
      </c>
      <c r="R669" s="35" t="str">
        <f t="shared" si="4"/>
        <v>Bajo</v>
      </c>
      <c r="S669" s="35" t="str">
        <f>IF(O669="","",IF(O669&gt;AVERAGE('Base de datos limpia'!$O$2:$O$8001),"Alto","Normal"))
</f>
        <v>Normal</v>
      </c>
      <c r="T669" s="35" t="str">
        <f t="shared" si="5"/>
        <v>Gamer intensivo</v>
      </c>
      <c r="U669" s="35"/>
    </row>
    <row r="670">
      <c r="A670" s="28">
        <v>669.0</v>
      </c>
      <c r="B670" s="28">
        <v>18.0</v>
      </c>
      <c r="C670" s="28" t="str">
        <f>TRIM(PROPER('Base de datos cruda'!C670))</f>
        <v>Male</v>
      </c>
      <c r="D670" s="28">
        <v>0.79</v>
      </c>
      <c r="E670" s="28">
        <v>7.18</v>
      </c>
      <c r="F670" s="28">
        <v>7.68</v>
      </c>
      <c r="G670" s="28">
        <v>67.49</v>
      </c>
      <c r="H670" s="28" t="str">
        <f>TRIM(PROPER('Base de datos cruda'!H670))</f>
        <v>Casual</v>
      </c>
      <c r="I670" s="28">
        <v>2.44</v>
      </c>
      <c r="J670" s="28">
        <v>4.11</v>
      </c>
      <c r="K670" s="28">
        <v>325.85</v>
      </c>
      <c r="L670" s="28">
        <f>IF('Base de datos cruda'!L670&lt;0,,'Base de datos cruda'!L670)</f>
        <v>3.72</v>
      </c>
      <c r="M670" s="28" t="str">
        <f>IF(TRIM(PROPER('Base de datos cruda'!M670))="High","Alto",IF(TRIM(PROPER('Base de datos cruda'!M670))="Medium","Medio","Bajo"))</f>
        <v>Medio</v>
      </c>
      <c r="N670" s="29">
        <v>96.17</v>
      </c>
      <c r="O670" s="32">
        <f t="shared" si="1"/>
        <v>96.17</v>
      </c>
      <c r="P670" s="33">
        <f t="shared" si="2"/>
        <v>4.9</v>
      </c>
      <c r="Q670" s="34">
        <f t="shared" si="3"/>
        <v>9.088607595</v>
      </c>
      <c r="R670" s="35" t="str">
        <f t="shared" si="4"/>
        <v>Alto</v>
      </c>
      <c r="S670" s="35" t="str">
        <f>IF(O670="","",IF(O670&gt;AVERAGE('Base de datos limpia'!$O$2:$O$8001),"Alto","Normal"))
</f>
        <v>Alto</v>
      </c>
      <c r="T670" s="35" t="str">
        <f t="shared" si="5"/>
        <v>Gamer intensivo</v>
      </c>
      <c r="U670" s="35"/>
    </row>
    <row r="671">
      <c r="A671" s="28">
        <v>670.0</v>
      </c>
      <c r="B671" s="28">
        <v>20.0</v>
      </c>
      <c r="C671" s="28" t="str">
        <f>TRIM(PROPER('Base de datos cruda'!C671))</f>
        <v>Male</v>
      </c>
      <c r="D671" s="28">
        <v>5.46</v>
      </c>
      <c r="E671" s="28">
        <v>3.15</v>
      </c>
      <c r="F671" s="28">
        <v>5.4</v>
      </c>
      <c r="G671" s="28">
        <v>73.9</v>
      </c>
      <c r="H671" s="28" t="str">
        <f>TRIM(PROPER('Base de datos cruda'!H671))</f>
        <v>Casual</v>
      </c>
      <c r="I671" s="28">
        <v>1.08</v>
      </c>
      <c r="J671" s="28">
        <v>7.66</v>
      </c>
      <c r="K671" s="28">
        <v>253.75</v>
      </c>
      <c r="L671" s="28">
        <f>IF('Base de datos cruda'!L671&lt;0,,'Base de datos cruda'!L671)</f>
        <v>11.59</v>
      </c>
      <c r="M671" s="28" t="str">
        <f>IF(TRIM(PROPER('Base de datos cruda'!M671))="High","Alto",IF(TRIM(PROPER('Base de datos cruda'!M671))="Medium","Medio","Bajo"))</f>
        <v>Bajo</v>
      </c>
      <c r="N671" s="29">
        <v>24.64</v>
      </c>
      <c r="O671" s="32">
        <f t="shared" si="1"/>
        <v>24.64</v>
      </c>
      <c r="P671" s="33">
        <f t="shared" si="2"/>
        <v>13.12</v>
      </c>
      <c r="Q671" s="34">
        <f t="shared" si="3"/>
        <v>0.5769230769</v>
      </c>
      <c r="R671" s="35" t="str">
        <f t="shared" si="4"/>
        <v>Bajo</v>
      </c>
      <c r="S671" s="35" t="str">
        <f>IF(O671="","",IF(O671&gt;AVERAGE('Base de datos limpia'!$O$2:$O$8001),"Alto","Normal"))
</f>
        <v>Normal</v>
      </c>
      <c r="T671" s="35" t="str">
        <f t="shared" si="5"/>
        <v>Gamer moderado</v>
      </c>
      <c r="U671" s="35"/>
    </row>
    <row r="672">
      <c r="A672" s="28">
        <v>671.0</v>
      </c>
      <c r="B672" s="28">
        <v>20.0</v>
      </c>
      <c r="C672" s="28" t="str">
        <f>TRIM(PROPER('Base de datos cruda'!C672))</f>
        <v>Female</v>
      </c>
      <c r="D672" s="28">
        <v>2.02</v>
      </c>
      <c r="E672" s="28">
        <v>8.52</v>
      </c>
      <c r="F672" s="28">
        <v>7.29</v>
      </c>
      <c r="G672" s="28">
        <v>79.03</v>
      </c>
      <c r="H672" s="28" t="str">
        <f>TRIM(PROPER('Base de datos cruda'!H672))</f>
        <v>Casual</v>
      </c>
      <c r="I672" s="28">
        <v>2.55</v>
      </c>
      <c r="J672" s="28">
        <v>3.43</v>
      </c>
      <c r="K672" s="28">
        <v>289.67</v>
      </c>
      <c r="L672" s="28">
        <f>IF('Base de datos cruda'!L672&lt;0,,'Base de datos cruda'!L672)</f>
        <v>4.98</v>
      </c>
      <c r="M672" s="28" t="str">
        <f>IF(TRIM(PROPER('Base de datos cruda'!M672))="High","Alto",IF(TRIM(PROPER('Base de datos cruda'!M672))="Medium","Medio","Bajo"))</f>
        <v>Medio</v>
      </c>
      <c r="N672" s="29">
        <v>93.25</v>
      </c>
      <c r="O672" s="32">
        <f t="shared" si="1"/>
        <v>93.25</v>
      </c>
      <c r="P672" s="33">
        <f t="shared" si="2"/>
        <v>5.45</v>
      </c>
      <c r="Q672" s="34">
        <f t="shared" si="3"/>
        <v>4.217821782</v>
      </c>
      <c r="R672" s="35" t="str">
        <f t="shared" si="4"/>
        <v>Alto</v>
      </c>
      <c r="S672" s="35" t="str">
        <f>IF(O672="","",IF(O672&gt;AVERAGE('Base de datos limpia'!$O$2:$O$8001),"Alto","Normal"))
</f>
        <v>Alto</v>
      </c>
      <c r="T672" s="35" t="str">
        <f t="shared" si="5"/>
        <v>Gamer intensivo</v>
      </c>
      <c r="U672" s="35"/>
    </row>
    <row r="673">
      <c r="A673" s="28">
        <v>672.0</v>
      </c>
      <c r="B673" s="28">
        <v>17.0</v>
      </c>
      <c r="C673" s="28" t="str">
        <f>TRIM(PROPER('Base de datos cruda'!C673))</f>
        <v>Male</v>
      </c>
      <c r="D673" s="28">
        <v>3.14</v>
      </c>
      <c r="E673" s="28">
        <v>7.5</v>
      </c>
      <c r="F673" s="28">
        <v>4.88</v>
      </c>
      <c r="G673" s="28">
        <v>71.83</v>
      </c>
      <c r="H673" s="28" t="str">
        <f>TRIM(PROPER('Base de datos cruda'!H673))</f>
        <v>Rpg</v>
      </c>
      <c r="I673" s="28">
        <v>0.15</v>
      </c>
      <c r="J673" s="28">
        <v>8.37</v>
      </c>
      <c r="K673" s="28">
        <v>272.99</v>
      </c>
      <c r="L673" s="28">
        <f>IF('Base de datos cruda'!L673&lt;0,,'Base de datos cruda'!L673)</f>
        <v>10.39</v>
      </c>
      <c r="M673" s="28" t="str">
        <f>IF(TRIM(PROPER('Base de datos cruda'!M673))="High","Alto",IF(TRIM(PROPER('Base de datos cruda'!M673))="Medium","Medio","Bajo"))</f>
        <v>Alto</v>
      </c>
      <c r="N673" s="29">
        <v>76.8853455089655</v>
      </c>
      <c r="O673" s="32">
        <f t="shared" si="1"/>
        <v>76.88534551</v>
      </c>
      <c r="P673" s="33">
        <f t="shared" si="2"/>
        <v>11.51</v>
      </c>
      <c r="Q673" s="34">
        <f t="shared" si="3"/>
        <v>2.388535032</v>
      </c>
      <c r="R673" s="35" t="str">
        <f t="shared" si="4"/>
        <v>Alto</v>
      </c>
      <c r="S673" s="35" t="str">
        <f>IF(O673="","",IF(O673&gt;AVERAGE('Base de datos limpia'!$O$2:$O$8001),"Alto","Normal"))
</f>
        <v>Alto</v>
      </c>
      <c r="T673" s="35" t="str">
        <f t="shared" si="5"/>
        <v>Gamer intensivo</v>
      </c>
      <c r="U673" s="35"/>
    </row>
    <row r="674">
      <c r="A674" s="28">
        <v>673.0</v>
      </c>
      <c r="B674" s="28">
        <v>21.0</v>
      </c>
      <c r="C674" s="28" t="str">
        <f>TRIM(PROPER('Base de datos cruda'!C674))</f>
        <v>Female</v>
      </c>
      <c r="D674" s="28">
        <v>5.17</v>
      </c>
      <c r="E674" s="28">
        <v>3.11</v>
      </c>
      <c r="F674" s="28">
        <v>6.72</v>
      </c>
      <c r="G674" s="28">
        <v>85.03</v>
      </c>
      <c r="H674" s="28" t="str">
        <f>TRIM(PROPER('Base de datos cruda'!H674))</f>
        <v>Fps</v>
      </c>
      <c r="I674" s="28">
        <v>1.91</v>
      </c>
      <c r="J674" s="28">
        <v>9.13</v>
      </c>
      <c r="K674" s="28">
        <v>248.55</v>
      </c>
      <c r="L674" s="28">
        <f>IF('Base de datos cruda'!L674&lt;0,,'Base de datos cruda'!L674)</f>
        <v>11.67</v>
      </c>
      <c r="M674" s="28" t="str">
        <f>IF(TRIM(PROPER('Base de datos cruda'!M674))="High","Alto",IF(TRIM(PROPER('Base de datos cruda'!M674))="Medium","Medio","Bajo"))</f>
        <v>Bajo</v>
      </c>
      <c r="N674" s="29">
        <v>38.68</v>
      </c>
      <c r="O674" s="32">
        <f t="shared" si="1"/>
        <v>38.68</v>
      </c>
      <c r="P674" s="33">
        <f t="shared" si="2"/>
        <v>14.3</v>
      </c>
      <c r="Q674" s="34">
        <f t="shared" si="3"/>
        <v>0.6015473888</v>
      </c>
      <c r="R674" s="35" t="str">
        <f t="shared" si="4"/>
        <v>Bajo</v>
      </c>
      <c r="S674" s="35" t="str">
        <f>IF(O674="","",IF(O674&gt;AVERAGE('Base de datos limpia'!$O$2:$O$8001),"Alto","Normal"))
</f>
        <v>Normal</v>
      </c>
      <c r="T674" s="35" t="str">
        <f t="shared" si="5"/>
        <v>Gamer moderado</v>
      </c>
      <c r="U674" s="35"/>
    </row>
    <row r="675">
      <c r="A675" s="28">
        <v>674.0</v>
      </c>
      <c r="B675" s="28">
        <v>20.0</v>
      </c>
      <c r="C675" s="28" t="str">
        <f>TRIM(PROPER('Base de datos cruda'!C675))</f>
        <v>Female</v>
      </c>
      <c r="D675" s="28">
        <v>3.49</v>
      </c>
      <c r="E675" s="28">
        <v>9.77</v>
      </c>
      <c r="F675" s="28">
        <v>8.79</v>
      </c>
      <c r="G675" s="28">
        <v>70.26</v>
      </c>
      <c r="H675" s="28" t="str">
        <f>TRIM(PROPER('Base de datos cruda'!H675))</f>
        <v>Rpg</v>
      </c>
      <c r="I675" s="28">
        <v>1.86</v>
      </c>
      <c r="J675" s="28">
        <v>6.31</v>
      </c>
      <c r="K675" s="28">
        <v>295.71</v>
      </c>
      <c r="L675" s="28">
        <f>IF('Base de datos cruda'!L675&lt;0,,'Base de datos cruda'!L675)</f>
        <v>5.08</v>
      </c>
      <c r="M675" s="28" t="str">
        <f>IF(TRIM(PROPER('Base de datos cruda'!M675))="High","Alto",IF(TRIM(PROPER('Base de datos cruda'!M675))="Medium","Medio","Bajo"))</f>
        <v>Medio</v>
      </c>
      <c r="N675" s="29">
        <v>100.0</v>
      </c>
      <c r="O675" s="32">
        <f t="shared" si="1"/>
        <v>100</v>
      </c>
      <c r="P675" s="33">
        <f t="shared" si="2"/>
        <v>9.8</v>
      </c>
      <c r="Q675" s="34">
        <f t="shared" si="3"/>
        <v>2.799426934</v>
      </c>
      <c r="R675" s="35" t="str">
        <f t="shared" si="4"/>
        <v>Alto</v>
      </c>
      <c r="S675" s="35" t="str">
        <f>IF(O675="","",IF(O675&gt;AVERAGE('Base de datos limpia'!$O$2:$O$8001),"Alto","Normal"))
</f>
        <v>Alto</v>
      </c>
      <c r="T675" s="35" t="str">
        <f t="shared" si="5"/>
        <v>Gamer intensivo</v>
      </c>
      <c r="U675" s="35"/>
    </row>
    <row r="676">
      <c r="A676" s="28">
        <v>675.0</v>
      </c>
      <c r="B676" s="28">
        <v>21.0</v>
      </c>
      <c r="C676" s="28" t="str">
        <f>TRIM(PROPER('Base de datos cruda'!C676))</f>
        <v>Male</v>
      </c>
      <c r="D676" s="28">
        <v>2.0</v>
      </c>
      <c r="E676" s="28">
        <v>6.98</v>
      </c>
      <c r="F676" s="28">
        <v>7.14</v>
      </c>
      <c r="G676" s="28">
        <v>90.89</v>
      </c>
      <c r="H676" s="28" t="str">
        <f>TRIM(PROPER('Base de datos cruda'!H676))</f>
        <v>Casual</v>
      </c>
      <c r="I676" s="28">
        <v>1.46</v>
      </c>
      <c r="J676" s="28">
        <v>5.23</v>
      </c>
      <c r="K676" s="28">
        <v>304.98</v>
      </c>
      <c r="L676" s="28">
        <f>IF('Base de datos cruda'!L676&lt;0,,'Base de datos cruda'!L676)</f>
        <v>6.81</v>
      </c>
      <c r="M676" s="28" t="str">
        <f>IF(TRIM(PROPER('Base de datos cruda'!M676))="High","Alto",IF(TRIM(PROPER('Base de datos cruda'!M676))="Medium","Medio","Bajo"))</f>
        <v>Medio</v>
      </c>
      <c r="N676" s="29">
        <v>100.0</v>
      </c>
      <c r="O676" s="32">
        <f t="shared" si="1"/>
        <v>100</v>
      </c>
      <c r="P676" s="33">
        <f t="shared" si="2"/>
        <v>7.23</v>
      </c>
      <c r="Q676" s="34">
        <f t="shared" si="3"/>
        <v>3.49</v>
      </c>
      <c r="R676" s="35" t="str">
        <f t="shared" si="4"/>
        <v>Alto</v>
      </c>
      <c r="S676" s="35" t="str">
        <f>IF(O676="","",IF(O676&gt;AVERAGE('Base de datos limpia'!$O$2:$O$8001),"Alto","Normal"))
</f>
        <v>Alto</v>
      </c>
      <c r="T676" s="35" t="str">
        <f t="shared" si="5"/>
        <v>Gamer intensivo</v>
      </c>
      <c r="U676" s="35"/>
    </row>
    <row r="677">
      <c r="A677" s="28">
        <v>676.0</v>
      </c>
      <c r="B677" s="28">
        <v>16.0</v>
      </c>
      <c r="C677" s="28" t="str">
        <f>TRIM(PROPER('Base de datos cruda'!C677))</f>
        <v>Female</v>
      </c>
      <c r="D677" s="28">
        <v>2.68</v>
      </c>
      <c r="E677" s="28">
        <v>5.07</v>
      </c>
      <c r="F677" s="28">
        <v>4.25</v>
      </c>
      <c r="G677" s="28">
        <v>80.21</v>
      </c>
      <c r="H677" s="28" t="str">
        <f>TRIM(PROPER('Base de datos cruda'!H677))</f>
        <v>Casual</v>
      </c>
      <c r="I677" s="28">
        <v>0.4</v>
      </c>
      <c r="J677" s="28">
        <v>8.0</v>
      </c>
      <c r="K677" s="28">
        <v>272.96</v>
      </c>
      <c r="L677" s="28">
        <f>IF('Base de datos cruda'!L677&lt;0,,'Base de datos cruda'!L677)</f>
        <v>10.16</v>
      </c>
      <c r="M677" s="28" t="str">
        <f>IF(TRIM(PROPER('Base de datos cruda'!M677))="High","Alto",IF(TRIM(PROPER('Base de datos cruda'!M677))="Medium","Medio","Bajo"))</f>
        <v>Medio</v>
      </c>
      <c r="N677" s="29">
        <v>70.1010993251452</v>
      </c>
      <c r="O677" s="32">
        <f t="shared" si="1"/>
        <v>70.10109933</v>
      </c>
      <c r="P677" s="33">
        <f t="shared" si="2"/>
        <v>10.68</v>
      </c>
      <c r="Q677" s="34">
        <f t="shared" si="3"/>
        <v>1.891791045</v>
      </c>
      <c r="R677" s="35" t="str">
        <f t="shared" si="4"/>
        <v>Alto</v>
      </c>
      <c r="S677" s="35" t="str">
        <f>IF(O677="","",IF(O677&gt;AVERAGE('Base de datos limpia'!$O$2:$O$8001),"Alto","Normal"))
</f>
        <v>Alto</v>
      </c>
      <c r="T677" s="35" t="str">
        <f t="shared" si="5"/>
        <v>Gamer moderado</v>
      </c>
      <c r="U677" s="35"/>
    </row>
    <row r="678">
      <c r="A678" s="28">
        <v>677.0</v>
      </c>
      <c r="B678" s="28">
        <v>20.0</v>
      </c>
      <c r="C678" s="28" t="str">
        <f>TRIM(PROPER('Base de datos cruda'!C678))</f>
        <v>Male</v>
      </c>
      <c r="D678" s="28">
        <v>2.73</v>
      </c>
      <c r="E678" s="28">
        <v>2.42</v>
      </c>
      <c r="F678" s="28">
        <v>8.94</v>
      </c>
      <c r="G678" s="28">
        <v>63.45</v>
      </c>
      <c r="H678" s="28" t="str">
        <f>TRIM(PROPER('Base de datos cruda'!H678))</f>
        <v>Fps</v>
      </c>
      <c r="I678" s="28">
        <v>3.85</v>
      </c>
      <c r="J678" s="28">
        <v>5.33</v>
      </c>
      <c r="K678" s="28">
        <v>272.76</v>
      </c>
      <c r="L678" s="28">
        <f>IF('Base de datos cruda'!L678&lt;0,,'Base de datos cruda'!L678)</f>
        <v>3.36</v>
      </c>
      <c r="M678" s="28" t="str">
        <f>IF(TRIM(PROPER('Base de datos cruda'!M678))="High","Alto",IF(TRIM(PROPER('Base de datos cruda'!M678))="Medium","Medio","Bajo"))</f>
        <v>Medio</v>
      </c>
      <c r="N678" s="29">
        <v>68.1304069211331</v>
      </c>
      <c r="O678" s="32">
        <f t="shared" si="1"/>
        <v>68.13040692</v>
      </c>
      <c r="P678" s="33">
        <f t="shared" si="2"/>
        <v>8.06</v>
      </c>
      <c r="Q678" s="34">
        <f t="shared" si="3"/>
        <v>0.8864468864</v>
      </c>
      <c r="R678" s="35" t="str">
        <f t="shared" si="4"/>
        <v>Medio</v>
      </c>
      <c r="S678" s="35" t="str">
        <f>IF(O678="","",IF(O678&gt;AVERAGE('Base de datos limpia'!$O$2:$O$8001),"Alto","Normal"))
</f>
        <v>Alto</v>
      </c>
      <c r="T678" s="35" t="str">
        <f t="shared" si="5"/>
        <v>Gamer casual</v>
      </c>
      <c r="U678" s="35"/>
    </row>
    <row r="679">
      <c r="A679" s="28">
        <v>678.0</v>
      </c>
      <c r="B679" s="28">
        <v>24.0</v>
      </c>
      <c r="C679" s="28" t="str">
        <f>TRIM(PROPER('Base de datos cruda'!C679))</f>
        <v>Female</v>
      </c>
      <c r="D679" s="28">
        <v>7.67</v>
      </c>
      <c r="E679" s="28">
        <v>5.8</v>
      </c>
      <c r="F679" s="28">
        <v>4.78</v>
      </c>
      <c r="G679" s="28">
        <v>85.08</v>
      </c>
      <c r="H679" s="28" t="str">
        <f>TRIM(PROPER('Base de datos cruda'!H679))</f>
        <v>Fps</v>
      </c>
      <c r="I679" s="28">
        <v>2.1</v>
      </c>
      <c r="J679" s="28">
        <v>10.57</v>
      </c>
      <c r="K679" s="28">
        <v>229.18</v>
      </c>
      <c r="L679" s="28">
        <f>IF('Base de datos cruda'!L679&lt;0,,'Base de datos cruda'!L679)</f>
        <v>16.72</v>
      </c>
      <c r="M679" s="28" t="str">
        <f>IF(TRIM(PROPER('Base de datos cruda'!M679))="High","Alto",IF(TRIM(PROPER('Base de datos cruda'!M679))="Medium","Medio","Bajo"))</f>
        <v>Bajo</v>
      </c>
      <c r="N679" s="29">
        <v>35.16</v>
      </c>
      <c r="O679" s="32">
        <f t="shared" si="1"/>
        <v>35.16</v>
      </c>
      <c r="P679" s="33">
        <f t="shared" si="2"/>
        <v>18.24</v>
      </c>
      <c r="Q679" s="34">
        <f t="shared" si="3"/>
        <v>0.7561929596</v>
      </c>
      <c r="R679" s="35" t="str">
        <f t="shared" si="4"/>
        <v>Bajo</v>
      </c>
      <c r="S679" s="35" t="str">
        <f>IF(O679="","",IF(O679&gt;AVERAGE('Base de datos limpia'!$O$2:$O$8001),"Alto","Normal"))
</f>
        <v>Normal</v>
      </c>
      <c r="T679" s="35" t="str">
        <f t="shared" si="5"/>
        <v>Gamer moderado</v>
      </c>
      <c r="U679" s="35"/>
    </row>
    <row r="680">
      <c r="A680" s="28">
        <v>679.0</v>
      </c>
      <c r="B680" s="28">
        <v>17.0</v>
      </c>
      <c r="C680" s="28" t="str">
        <f>TRIM(PROPER('Base de datos cruda'!C680))</f>
        <v>Female</v>
      </c>
      <c r="D680" s="28">
        <v>6.39</v>
      </c>
      <c r="E680" s="28">
        <v>2.48</v>
      </c>
      <c r="F680" s="28">
        <v>7.59</v>
      </c>
      <c r="G680" s="28">
        <v>82.77</v>
      </c>
      <c r="H680" s="28" t="str">
        <f>TRIM(PROPER('Base de datos cruda'!H680))</f>
        <v>Rpg</v>
      </c>
      <c r="I680" s="28">
        <v>4.07</v>
      </c>
      <c r="J680" s="28">
        <v>11.22</v>
      </c>
      <c r="K680" s="28">
        <v>233.16</v>
      </c>
      <c r="L680" s="28">
        <f>IF('Base de datos cruda'!L680&lt;0,,'Base de datos cruda'!L680)</f>
        <v>13.33</v>
      </c>
      <c r="M680" s="28" t="str">
        <f>IF(TRIM(PROPER('Base de datos cruda'!M680))="High","Alto",IF(TRIM(PROPER('Base de datos cruda'!M680))="Medium","Medio","Bajo"))</f>
        <v>Bajo</v>
      </c>
      <c r="N680" s="29">
        <v>43.61</v>
      </c>
      <c r="O680" s="32">
        <f t="shared" si="1"/>
        <v>43.61</v>
      </c>
      <c r="P680" s="33">
        <f t="shared" si="2"/>
        <v>17.61</v>
      </c>
      <c r="Q680" s="34">
        <f t="shared" si="3"/>
        <v>0.3881064163</v>
      </c>
      <c r="R680" s="35" t="str">
        <f t="shared" si="4"/>
        <v>Bajo</v>
      </c>
      <c r="S680" s="35" t="str">
        <f>IF(O680="","",IF(O680&gt;AVERAGE('Base de datos limpia'!$O$2:$O$8001),"Alto","Normal"))
</f>
        <v>Normal</v>
      </c>
      <c r="T680" s="35" t="str">
        <f t="shared" si="5"/>
        <v>Gamer casual</v>
      </c>
      <c r="U680" s="35"/>
    </row>
    <row r="681">
      <c r="A681" s="28">
        <v>680.0</v>
      </c>
      <c r="B681" s="28">
        <v>16.0</v>
      </c>
      <c r="C681" s="28" t="str">
        <f>TRIM(PROPER('Base de datos cruda'!C681))</f>
        <v>Male</v>
      </c>
      <c r="D681" s="28">
        <v>3.67</v>
      </c>
      <c r="E681" s="28">
        <v>4.87</v>
      </c>
      <c r="F681" s="28">
        <v>6.66</v>
      </c>
      <c r="G681" s="28">
        <v>73.54</v>
      </c>
      <c r="H681" s="28" t="str">
        <f>TRIM(PROPER('Base de datos cruda'!H681))</f>
        <v>Rpg</v>
      </c>
      <c r="I681" s="28">
        <v>4.18</v>
      </c>
      <c r="J681" s="28">
        <v>5.67</v>
      </c>
      <c r="K681" s="28">
        <v>273.44</v>
      </c>
      <c r="L681" s="28">
        <f>IF('Base de datos cruda'!L681&lt;0,,'Base de datos cruda'!L681)</f>
        <v>10.59</v>
      </c>
      <c r="M681" s="28" t="str">
        <f>IF(TRIM(PROPER('Base de datos cruda'!M681))="High","Alto",IF(TRIM(PROPER('Base de datos cruda'!M681))="Medium","Medio","Bajo"))</f>
        <v>Medio</v>
      </c>
      <c r="N681" s="29">
        <v>71.0417935062919</v>
      </c>
      <c r="O681" s="32">
        <f t="shared" si="1"/>
        <v>71.04179351</v>
      </c>
      <c r="P681" s="33">
        <f t="shared" si="2"/>
        <v>9.34</v>
      </c>
      <c r="Q681" s="34">
        <f t="shared" si="3"/>
        <v>1.326975477</v>
      </c>
      <c r="R681" s="35" t="str">
        <f t="shared" si="4"/>
        <v>Alto</v>
      </c>
      <c r="S681" s="35" t="str">
        <f>IF(O681="","",IF(O681&gt;AVERAGE('Base de datos limpia'!$O$2:$O$8001),"Alto","Normal"))
</f>
        <v>Alto</v>
      </c>
      <c r="T681" s="35" t="str">
        <f t="shared" si="5"/>
        <v>Gamer moderado</v>
      </c>
      <c r="U681" s="35"/>
    </row>
    <row r="682">
      <c r="A682" s="28">
        <v>681.0</v>
      </c>
      <c r="B682" s="28">
        <v>24.0</v>
      </c>
      <c r="C682" s="28" t="str">
        <f>TRIM(PROPER('Base de datos cruda'!C682))</f>
        <v>Male</v>
      </c>
      <c r="D682" s="28">
        <v>1.6</v>
      </c>
      <c r="E682" s="28">
        <v>4.68</v>
      </c>
      <c r="F682" s="28">
        <v>5.47</v>
      </c>
      <c r="G682" s="28">
        <v>60.45</v>
      </c>
      <c r="H682" s="28" t="str">
        <f>TRIM(PROPER('Base de datos cruda'!H682))</f>
        <v>Fps</v>
      </c>
      <c r="I682" s="28">
        <v>1.07</v>
      </c>
      <c r="J682" s="28">
        <v>5.9</v>
      </c>
      <c r="K682" s="28">
        <v>316.33</v>
      </c>
      <c r="L682" s="28">
        <f>IF('Base de datos cruda'!L682&lt;0,,'Base de datos cruda'!L682)</f>
        <v>7.71</v>
      </c>
      <c r="M682" s="28" t="str">
        <f>IF(TRIM(PROPER('Base de datos cruda'!M682))="High","Alto",IF(TRIM(PROPER('Base de datos cruda'!M682))="Medium","Medio","Bajo"))</f>
        <v>Medio</v>
      </c>
      <c r="N682" s="29">
        <v>66.44</v>
      </c>
      <c r="O682" s="32">
        <f t="shared" si="1"/>
        <v>66.44</v>
      </c>
      <c r="P682" s="33">
        <f t="shared" si="2"/>
        <v>7.5</v>
      </c>
      <c r="Q682" s="34">
        <f t="shared" si="3"/>
        <v>2.925</v>
      </c>
      <c r="R682" s="35" t="str">
        <f t="shared" si="4"/>
        <v>Medio</v>
      </c>
      <c r="S682" s="35" t="str">
        <f>IF(O682="","",IF(O682&gt;AVERAGE('Base de datos limpia'!$O$2:$O$8001),"Alto","Normal"))
</f>
        <v>Alto</v>
      </c>
      <c r="T682" s="35" t="str">
        <f t="shared" si="5"/>
        <v>Gamer moderado</v>
      </c>
      <c r="U682" s="35"/>
    </row>
    <row r="683">
      <c r="A683" s="28">
        <v>682.0</v>
      </c>
      <c r="B683" s="28">
        <v>24.0</v>
      </c>
      <c r="C683" s="28" t="str">
        <f>TRIM(PROPER('Base de datos cruda'!C683))</f>
        <v>Female</v>
      </c>
      <c r="D683" s="28">
        <v>6.49</v>
      </c>
      <c r="E683" s="28">
        <v>7.48</v>
      </c>
      <c r="F683" s="28">
        <v>4.89</v>
      </c>
      <c r="G683" s="28">
        <v>68.03</v>
      </c>
      <c r="H683" s="28" t="str">
        <f>TRIM(PROPER('Base de datos cruda'!H683))</f>
        <v>Casual</v>
      </c>
      <c r="I683" s="28">
        <v>2.11</v>
      </c>
      <c r="J683" s="28">
        <v>9.66</v>
      </c>
      <c r="K683" s="28">
        <v>252.81</v>
      </c>
      <c r="L683" s="28">
        <f>IF('Base de datos cruda'!L683&lt;0,,'Base de datos cruda'!L683)</f>
        <v>12.95</v>
      </c>
      <c r="M683" s="28" t="str">
        <f>IF(TRIM(PROPER('Base de datos cruda'!M683))="High","Alto",IF(TRIM(PROPER('Base de datos cruda'!M683))="Medium","Medio","Bajo"))</f>
        <v>Alto</v>
      </c>
      <c r="N683" s="29">
        <v>62.3801135383722</v>
      </c>
      <c r="O683" s="32">
        <f t="shared" si="1"/>
        <v>62.38011354</v>
      </c>
      <c r="P683" s="33">
        <f t="shared" si="2"/>
        <v>16.15</v>
      </c>
      <c r="Q683" s="34">
        <f t="shared" si="3"/>
        <v>1.152542373</v>
      </c>
      <c r="R683" s="35" t="str">
        <f t="shared" si="4"/>
        <v>Medio</v>
      </c>
      <c r="S683" s="35" t="str">
        <f>IF(O683="","",IF(O683&gt;AVERAGE('Base de datos limpia'!$O$2:$O$8001),"Alto","Normal"))
</f>
        <v>Normal</v>
      </c>
      <c r="T683" s="35" t="str">
        <f t="shared" si="5"/>
        <v>Gamer intensivo</v>
      </c>
      <c r="U683" s="35"/>
    </row>
    <row r="684">
      <c r="A684" s="28">
        <v>683.0</v>
      </c>
      <c r="B684" s="28">
        <v>24.0</v>
      </c>
      <c r="C684" s="28" t="str">
        <f>TRIM(PROPER('Base de datos cruda'!C684))</f>
        <v>Female</v>
      </c>
      <c r="D684" s="28">
        <v>1.26</v>
      </c>
      <c r="E684" s="28">
        <v>2.73</v>
      </c>
      <c r="F684" s="28">
        <v>4.89</v>
      </c>
      <c r="G684" s="28">
        <v>76.23</v>
      </c>
      <c r="H684" s="28" t="str">
        <f>TRIM(PROPER('Base de datos cruda'!H684))</f>
        <v>Fps</v>
      </c>
      <c r="I684" s="28">
        <v>3.6</v>
      </c>
      <c r="J684" s="28">
        <v>4.76</v>
      </c>
      <c r="K684" s="28">
        <v>287.77</v>
      </c>
      <c r="L684" s="28">
        <f>IF('Base de datos cruda'!L684&lt;0,,'Base de datos cruda'!L684)</f>
        <v>1.64</v>
      </c>
      <c r="M684" s="28" t="str">
        <f>IF(TRIM(PROPER('Base de datos cruda'!M684))="High","Alto",IF(TRIM(PROPER('Base de datos cruda'!M684))="Medium","Medio","Bajo"))</f>
        <v>Medio</v>
      </c>
      <c r="N684" s="29">
        <v>60.07</v>
      </c>
      <c r="O684" s="32">
        <f t="shared" si="1"/>
        <v>60.07</v>
      </c>
      <c r="P684" s="33">
        <f t="shared" si="2"/>
        <v>6.02</v>
      </c>
      <c r="Q684" s="34">
        <f t="shared" si="3"/>
        <v>2.166666667</v>
      </c>
      <c r="R684" s="35" t="str">
        <f t="shared" si="4"/>
        <v>Medio</v>
      </c>
      <c r="S684" s="35" t="str">
        <f>IF(O684="","",IF(O684&gt;AVERAGE('Base de datos limpia'!$O$2:$O$8001),"Alto","Normal"))
</f>
        <v>Normal</v>
      </c>
      <c r="T684" s="35" t="str">
        <f t="shared" si="5"/>
        <v>Gamer casual</v>
      </c>
      <c r="U684" s="35"/>
    </row>
    <row r="685">
      <c r="A685" s="28">
        <v>684.0</v>
      </c>
      <c r="B685" s="28">
        <v>21.0</v>
      </c>
      <c r="C685" s="28" t="str">
        <f>TRIM(PROPER('Base de datos cruda'!C685))</f>
        <v>Male</v>
      </c>
      <c r="D685" s="28">
        <v>1.68</v>
      </c>
      <c r="E685" s="28">
        <v>8.4</v>
      </c>
      <c r="F685" s="28">
        <v>8.29</v>
      </c>
      <c r="G685" s="28">
        <v>68.0</v>
      </c>
      <c r="H685" s="28" t="str">
        <f>TRIM(PROPER('Base de datos cruda'!H685))</f>
        <v>Rpg</v>
      </c>
      <c r="I685" s="28">
        <v>2.5</v>
      </c>
      <c r="J685" s="28">
        <v>6.61</v>
      </c>
      <c r="K685" s="28">
        <v>289.73</v>
      </c>
      <c r="L685" s="28">
        <f>IF('Base de datos cruda'!L685&lt;0,,'Base de datos cruda'!L685)</f>
        <v>6.31</v>
      </c>
      <c r="M685" s="28" t="str">
        <f>IF(TRIM(PROPER('Base de datos cruda'!M685))="High","Alto",IF(TRIM(PROPER('Base de datos cruda'!M685))="Medium","Medio","Bajo"))</f>
        <v>Medio</v>
      </c>
      <c r="N685" s="29">
        <v>100.0</v>
      </c>
      <c r="O685" s="32">
        <f t="shared" si="1"/>
        <v>100</v>
      </c>
      <c r="P685" s="33">
        <f t="shared" si="2"/>
        <v>8.29</v>
      </c>
      <c r="Q685" s="34">
        <f t="shared" si="3"/>
        <v>5</v>
      </c>
      <c r="R685" s="35" t="str">
        <f t="shared" si="4"/>
        <v>Alto</v>
      </c>
      <c r="S685" s="35" t="str">
        <f>IF(O685="","",IF(O685&gt;AVERAGE('Base de datos limpia'!$O$2:$O$8001),"Alto","Normal"))
</f>
        <v>Alto</v>
      </c>
      <c r="T685" s="35" t="str">
        <f t="shared" si="5"/>
        <v>Gamer intensivo</v>
      </c>
      <c r="U685" s="35"/>
    </row>
    <row r="686">
      <c r="A686" s="28">
        <v>685.0</v>
      </c>
      <c r="B686" s="28">
        <v>23.0</v>
      </c>
      <c r="C686" s="28" t="str">
        <f>TRIM(PROPER('Base de datos cruda'!C686))</f>
        <v>Female</v>
      </c>
      <c r="D686" s="28">
        <v>2.93</v>
      </c>
      <c r="E686" s="28">
        <v>3.94</v>
      </c>
      <c r="F686" s="28">
        <v>8.36</v>
      </c>
      <c r="G686" s="28">
        <v>83.1</v>
      </c>
      <c r="H686" s="28" t="str">
        <f>TRIM(PROPER('Base de datos cruda'!H686))</f>
        <v>Fps</v>
      </c>
      <c r="I686" s="28">
        <v>4.28</v>
      </c>
      <c r="J686" s="28">
        <v>8.9</v>
      </c>
      <c r="K686" s="28">
        <v>287.3</v>
      </c>
      <c r="L686" s="28">
        <f>IF('Base de datos cruda'!L686&lt;0,,'Base de datos cruda'!L686)</f>
        <v>6.63</v>
      </c>
      <c r="M686" s="28" t="str">
        <f>IF(TRIM(PROPER('Base de datos cruda'!M686))="High","Alto",IF(TRIM(PROPER('Base de datos cruda'!M686))="Medium","Medio","Bajo"))</f>
        <v>Medio</v>
      </c>
      <c r="N686" s="29">
        <v>75.45</v>
      </c>
      <c r="O686" s="32">
        <f t="shared" si="1"/>
        <v>75.45</v>
      </c>
      <c r="P686" s="33">
        <f t="shared" si="2"/>
        <v>11.83</v>
      </c>
      <c r="Q686" s="34">
        <f t="shared" si="3"/>
        <v>1.344709898</v>
      </c>
      <c r="R686" s="35" t="str">
        <f t="shared" si="4"/>
        <v>Alto</v>
      </c>
      <c r="S686" s="35" t="str">
        <f>IF(O686="","",IF(O686&gt;AVERAGE('Base de datos limpia'!$O$2:$O$8001),"Alto","Normal"))
</f>
        <v>Alto</v>
      </c>
      <c r="T686" s="35" t="str">
        <f t="shared" si="5"/>
        <v>Gamer moderado</v>
      </c>
      <c r="U686" s="35"/>
    </row>
    <row r="687">
      <c r="A687" s="28">
        <v>686.0</v>
      </c>
      <c r="B687" s="28">
        <v>16.0</v>
      </c>
      <c r="C687" s="28" t="str">
        <f>TRIM(PROPER('Base de datos cruda'!C687))</f>
        <v>Male</v>
      </c>
      <c r="D687" s="28">
        <v>7.04</v>
      </c>
      <c r="E687" s="28">
        <v>5.0</v>
      </c>
      <c r="F687" s="28">
        <v>6.33</v>
      </c>
      <c r="G687" s="28">
        <v>88.49</v>
      </c>
      <c r="H687" s="28" t="str">
        <f>TRIM(PROPER('Base de datos cruda'!H687))</f>
        <v>Casual</v>
      </c>
      <c r="I687" s="28">
        <v>2.86</v>
      </c>
      <c r="J687" s="28">
        <v>12.2</v>
      </c>
      <c r="K687" s="28">
        <v>246.82</v>
      </c>
      <c r="L687" s="28">
        <f>IF('Base de datos cruda'!L687&lt;0,,'Base de datos cruda'!L687)</f>
        <v>18.38</v>
      </c>
      <c r="M687" s="28" t="str">
        <f>IF(TRIM(PROPER('Base de datos cruda'!M687))="High","Alto",IF(TRIM(PROPER('Base de datos cruda'!M687))="Medium","Medio","Bajo"))</f>
        <v>Bajo</v>
      </c>
      <c r="N687" s="29">
        <v>63.31</v>
      </c>
      <c r="O687" s="32">
        <f t="shared" si="1"/>
        <v>63.31</v>
      </c>
      <c r="P687" s="33">
        <f t="shared" si="2"/>
        <v>19.24</v>
      </c>
      <c r="Q687" s="34">
        <f t="shared" si="3"/>
        <v>0.7102272727</v>
      </c>
      <c r="R687" s="35" t="str">
        <f t="shared" si="4"/>
        <v>Medio</v>
      </c>
      <c r="S687" s="35" t="str">
        <f>IF(O687="","",IF(O687&gt;AVERAGE('Base de datos limpia'!$O$2:$O$8001),"Alto","Normal"))
</f>
        <v>Normal</v>
      </c>
      <c r="T687" s="35" t="str">
        <f t="shared" si="5"/>
        <v>Gamer moderado</v>
      </c>
      <c r="U687" s="35"/>
    </row>
    <row r="688">
      <c r="A688" s="28">
        <v>687.0</v>
      </c>
      <c r="B688" s="28">
        <v>19.0</v>
      </c>
      <c r="C688" s="28" t="str">
        <f>TRIM(PROPER('Base de datos cruda'!C688))</f>
        <v>Male</v>
      </c>
      <c r="D688" s="28">
        <v>1.05</v>
      </c>
      <c r="E688" s="28">
        <v>7.95</v>
      </c>
      <c r="F688" s="28">
        <v>4.52</v>
      </c>
      <c r="G688" s="28">
        <v>94.24</v>
      </c>
      <c r="H688" s="28" t="str">
        <f>TRIM(PROPER('Base de datos cruda'!H688))</f>
        <v>Casual</v>
      </c>
      <c r="I688" s="28">
        <v>3.15</v>
      </c>
      <c r="J688" s="28">
        <v>2.85</v>
      </c>
      <c r="K688" s="28">
        <v>299.18</v>
      </c>
      <c r="L688" s="28">
        <f>IF('Base de datos cruda'!L688&lt;0,,'Base de datos cruda'!L688)</f>
        <v>2.74</v>
      </c>
      <c r="M688" s="28" t="str">
        <f>IF(TRIM(PROPER('Base de datos cruda'!M688))="High","Alto",IF(TRIM(PROPER('Base de datos cruda'!M688))="Medium","Medio","Bajo"))</f>
        <v>Alto</v>
      </c>
      <c r="N688" s="29">
        <v>100.0</v>
      </c>
      <c r="O688" s="32">
        <f t="shared" si="1"/>
        <v>100</v>
      </c>
      <c r="P688" s="33">
        <f t="shared" si="2"/>
        <v>3.9</v>
      </c>
      <c r="Q688" s="34">
        <f t="shared" si="3"/>
        <v>7.571428571</v>
      </c>
      <c r="R688" s="35" t="str">
        <f t="shared" si="4"/>
        <v>Alto</v>
      </c>
      <c r="S688" s="35" t="str">
        <f>IF(O688="","",IF(O688&gt;AVERAGE('Base de datos limpia'!$O$2:$O$8001),"Alto","Normal"))
</f>
        <v>Alto</v>
      </c>
      <c r="T688" s="35" t="str">
        <f t="shared" si="5"/>
        <v>Gamer intensivo</v>
      </c>
      <c r="U688" s="35"/>
    </row>
    <row r="689">
      <c r="A689" s="28">
        <v>688.0</v>
      </c>
      <c r="B689" s="28">
        <v>16.0</v>
      </c>
      <c r="C689" s="28" t="str">
        <f>TRIM(PROPER('Base de datos cruda'!C689))</f>
        <v>Male</v>
      </c>
      <c r="D689" s="28">
        <v>0.98</v>
      </c>
      <c r="E689" s="28">
        <v>6.63</v>
      </c>
      <c r="F689" s="28">
        <v>8.42</v>
      </c>
      <c r="G689" s="28">
        <v>85.88</v>
      </c>
      <c r="H689" s="28" t="str">
        <f>TRIM(PROPER('Base de datos cruda'!H689))</f>
        <v>Fps</v>
      </c>
      <c r="I689" s="28">
        <v>3.94</v>
      </c>
      <c r="J689" s="28">
        <v>3.1</v>
      </c>
      <c r="K689" s="28">
        <v>311.93</v>
      </c>
      <c r="L689" s="28">
        <f>IF('Base de datos cruda'!L689&lt;0,,'Base de datos cruda'!L689)</f>
        <v>6.23</v>
      </c>
      <c r="M689" s="28" t="str">
        <f>IF(TRIM(PROPER('Base de datos cruda'!M689))="High","Alto",IF(TRIM(PROPER('Base de datos cruda'!M689))="Medium","Medio","Bajo"))</f>
        <v>Medio</v>
      </c>
      <c r="N689" s="29">
        <v>98.03</v>
      </c>
      <c r="O689" s="32">
        <f t="shared" si="1"/>
        <v>98.03</v>
      </c>
      <c r="P689" s="33">
        <f t="shared" si="2"/>
        <v>4.08</v>
      </c>
      <c r="Q689" s="34">
        <f t="shared" si="3"/>
        <v>6.765306122</v>
      </c>
      <c r="R689" s="35" t="str">
        <f t="shared" si="4"/>
        <v>Alto</v>
      </c>
      <c r="S689" s="35" t="str">
        <f>IF(O689="","",IF(O689&gt;AVERAGE('Base de datos limpia'!$O$2:$O$8001),"Alto","Normal"))
</f>
        <v>Alto</v>
      </c>
      <c r="T689" s="35" t="str">
        <f t="shared" si="5"/>
        <v>Gamer intensivo</v>
      </c>
      <c r="U689" s="35"/>
    </row>
    <row r="690">
      <c r="A690" s="28">
        <v>689.0</v>
      </c>
      <c r="B690" s="28">
        <v>23.0</v>
      </c>
      <c r="C690" s="28" t="str">
        <f>TRIM(PROPER('Base de datos cruda'!C690))</f>
        <v>Male</v>
      </c>
      <c r="D690" s="28">
        <v>3.95</v>
      </c>
      <c r="E690" s="28">
        <v>3.77</v>
      </c>
      <c r="F690" s="28">
        <v>6.44</v>
      </c>
      <c r="G690" s="28">
        <v>87.56</v>
      </c>
      <c r="H690" s="28" t="str">
        <f>TRIM(PROPER('Base de datos cruda'!H690))</f>
        <v>Rpg</v>
      </c>
      <c r="I690" s="28">
        <v>0.61</v>
      </c>
      <c r="J690" s="28">
        <v>7.0</v>
      </c>
      <c r="K690" s="28">
        <v>268.05</v>
      </c>
      <c r="L690" s="28">
        <f>IF('Base de datos cruda'!L690&lt;0,,'Base de datos cruda'!L690)</f>
        <v>12.72</v>
      </c>
      <c r="M690" s="28" t="str">
        <f>IF(TRIM(PROPER('Base de datos cruda'!M690))="High","Alto",IF(TRIM(PROPER('Base de datos cruda'!M690))="Medium","Medio","Bajo"))</f>
        <v>Medio</v>
      </c>
      <c r="N690" s="29">
        <v>54.25</v>
      </c>
      <c r="O690" s="32">
        <f t="shared" si="1"/>
        <v>54.25</v>
      </c>
      <c r="P690" s="33">
        <f t="shared" si="2"/>
        <v>10.95</v>
      </c>
      <c r="Q690" s="34">
        <f t="shared" si="3"/>
        <v>0.9544303797</v>
      </c>
      <c r="R690" s="35" t="str">
        <f t="shared" si="4"/>
        <v>Medio</v>
      </c>
      <c r="S690" s="35" t="str">
        <f>IF(O690="","",IF(O690&gt;AVERAGE('Base de datos limpia'!$O$2:$O$8001),"Alto","Normal"))
</f>
        <v>Normal</v>
      </c>
      <c r="T690" s="35" t="str">
        <f t="shared" si="5"/>
        <v>Gamer moderado</v>
      </c>
      <c r="U690" s="35"/>
    </row>
    <row r="691">
      <c r="A691" s="28">
        <v>690.0</v>
      </c>
      <c r="B691" s="28">
        <v>16.0</v>
      </c>
      <c r="C691" s="28" t="str">
        <f>TRIM(PROPER('Base de datos cruda'!C691))</f>
        <v>Male</v>
      </c>
      <c r="D691" s="28">
        <v>2.21</v>
      </c>
      <c r="E691" s="28">
        <v>4.48</v>
      </c>
      <c r="F691" s="28">
        <v>6.19</v>
      </c>
      <c r="G691" s="28">
        <v>84.34</v>
      </c>
      <c r="H691" s="28" t="str">
        <f>TRIM(PROPER('Base de datos cruda'!H691))</f>
        <v>Fps</v>
      </c>
      <c r="I691" s="28">
        <v>2.92</v>
      </c>
      <c r="J691" s="28">
        <v>6.81</v>
      </c>
      <c r="K691" s="28">
        <v>311.0</v>
      </c>
      <c r="L691" s="28">
        <f>IF('Base de datos cruda'!L691&lt;0,,'Base de datos cruda'!L691)</f>
        <v>9.82</v>
      </c>
      <c r="M691" s="28" t="str">
        <f>IF(TRIM(PROPER('Base de datos cruda'!M691))="High","Alto",IF(TRIM(PROPER('Base de datos cruda'!M691))="Medium","Medio","Bajo"))</f>
        <v>Medio</v>
      </c>
      <c r="N691" s="29">
        <v>59.1</v>
      </c>
      <c r="O691" s="32">
        <f t="shared" si="1"/>
        <v>59.1</v>
      </c>
      <c r="P691" s="33">
        <f t="shared" si="2"/>
        <v>9.02</v>
      </c>
      <c r="Q691" s="34">
        <f t="shared" si="3"/>
        <v>2.027149321</v>
      </c>
      <c r="R691" s="35" t="str">
        <f t="shared" si="4"/>
        <v>Medio</v>
      </c>
      <c r="S691" s="35" t="str">
        <f>IF(O691="","",IF(O691&gt;AVERAGE('Base de datos limpia'!$O$2:$O$8001),"Alto","Normal"))
</f>
        <v>Normal</v>
      </c>
      <c r="T691" s="35" t="str">
        <f t="shared" si="5"/>
        <v>Gamer moderado</v>
      </c>
      <c r="U691" s="35"/>
    </row>
    <row r="692">
      <c r="A692" s="28">
        <v>691.0</v>
      </c>
      <c r="B692" s="28">
        <v>18.0</v>
      </c>
      <c r="C692" s="28" t="str">
        <f>TRIM(PROPER('Base de datos cruda'!C692))</f>
        <v>Other</v>
      </c>
      <c r="D692" s="28">
        <v>4.55</v>
      </c>
      <c r="E692" s="28">
        <v>3.75</v>
      </c>
      <c r="F692" s="28">
        <v>6.04</v>
      </c>
      <c r="G692" s="28">
        <v>99.42</v>
      </c>
      <c r="H692" s="28" t="str">
        <f>TRIM(PROPER('Base de datos cruda'!H692))</f>
        <v>Casual</v>
      </c>
      <c r="I692" s="28">
        <v>0.43</v>
      </c>
      <c r="J692" s="28">
        <v>8.1</v>
      </c>
      <c r="K692" s="28">
        <v>271.62</v>
      </c>
      <c r="L692" s="28">
        <f>IF('Base de datos cruda'!L692&lt;0,,'Base de datos cruda'!L692)</f>
        <v>11.68</v>
      </c>
      <c r="M692" s="28" t="str">
        <f>IF(TRIM(PROPER('Base de datos cruda'!M692))="High","Alto",IF(TRIM(PROPER('Base de datos cruda'!M692))="Medium","Medio","Bajo"))</f>
        <v>Medio</v>
      </c>
      <c r="N692" s="29">
        <v>63.5</v>
      </c>
      <c r="O692" s="32">
        <f t="shared" si="1"/>
        <v>63.5</v>
      </c>
      <c r="P692" s="33">
        <f t="shared" si="2"/>
        <v>12.65</v>
      </c>
      <c r="Q692" s="34">
        <f t="shared" si="3"/>
        <v>0.8241758242</v>
      </c>
      <c r="R692" s="35" t="str">
        <f t="shared" si="4"/>
        <v>Medio</v>
      </c>
      <c r="S692" s="35" t="str">
        <f>IF(O692="","",IF(O692&gt;AVERAGE('Base de datos limpia'!$O$2:$O$8001),"Alto","Normal"))
</f>
        <v>Normal</v>
      </c>
      <c r="T692" s="35" t="str">
        <f t="shared" si="5"/>
        <v>Gamer moderado</v>
      </c>
      <c r="U692" s="35"/>
    </row>
    <row r="693">
      <c r="A693" s="28">
        <v>692.0</v>
      </c>
      <c r="B693" s="28">
        <v>19.0</v>
      </c>
      <c r="C693" s="28" t="str">
        <f>TRIM(PROPER('Base de datos cruda'!C693))</f>
        <v>Male</v>
      </c>
      <c r="D693" s="28">
        <v>3.61</v>
      </c>
      <c r="E693" s="28">
        <v>6.35</v>
      </c>
      <c r="F693" s="28">
        <v>5.83</v>
      </c>
      <c r="G693" s="28">
        <v>70.44</v>
      </c>
      <c r="H693" s="28" t="str">
        <f>TRIM(PROPER('Base de datos cruda'!H693))</f>
        <v>Casual</v>
      </c>
      <c r="I693" s="28">
        <v>1.3</v>
      </c>
      <c r="J693" s="28">
        <v>9.12</v>
      </c>
      <c r="K693" s="28">
        <v>274.75</v>
      </c>
      <c r="L693" s="28">
        <f>IF('Base de datos cruda'!L693&lt;0,,'Base de datos cruda'!L693)</f>
        <v>8.08</v>
      </c>
      <c r="M693" s="28" t="str">
        <f>IF(TRIM(PROPER('Base de datos cruda'!M693))="High","Alto",IF(TRIM(PROPER('Base de datos cruda'!M693))="Medium","Medio","Bajo"))</f>
        <v>Medio</v>
      </c>
      <c r="N693" s="29">
        <v>74.43</v>
      </c>
      <c r="O693" s="32">
        <f t="shared" si="1"/>
        <v>74.43</v>
      </c>
      <c r="P693" s="33">
        <f t="shared" si="2"/>
        <v>12.73</v>
      </c>
      <c r="Q693" s="34">
        <f t="shared" si="3"/>
        <v>1.75900277</v>
      </c>
      <c r="R693" s="35" t="str">
        <f t="shared" si="4"/>
        <v>Alto</v>
      </c>
      <c r="S693" s="35" t="str">
        <f>IF(O693="","",IF(O693&gt;AVERAGE('Base de datos limpia'!$O$2:$O$8001),"Alto","Normal"))
</f>
        <v>Alto</v>
      </c>
      <c r="T693" s="35" t="str">
        <f t="shared" si="5"/>
        <v>Gamer intensivo</v>
      </c>
      <c r="U693" s="35"/>
    </row>
    <row r="694">
      <c r="A694" s="28">
        <v>693.0</v>
      </c>
      <c r="B694" s="28">
        <v>23.0</v>
      </c>
      <c r="C694" s="28" t="str">
        <f>TRIM(PROPER('Base de datos cruda'!C694))</f>
        <v>Male</v>
      </c>
      <c r="D694" s="28">
        <v>3.48</v>
      </c>
      <c r="E694" s="28">
        <v>3.99</v>
      </c>
      <c r="F694" s="28">
        <v>6.63</v>
      </c>
      <c r="G694" s="28">
        <v>70.65</v>
      </c>
      <c r="H694" s="28" t="str">
        <f>TRIM(PROPER('Base de datos cruda'!H694))</f>
        <v>Casual</v>
      </c>
      <c r="I694" s="28">
        <v>1.06</v>
      </c>
      <c r="J694" s="28">
        <v>4.72</v>
      </c>
      <c r="K694" s="28">
        <v>263.29</v>
      </c>
      <c r="L694" s="28">
        <f>IF('Base de datos cruda'!L694&lt;0,,'Base de datos cruda'!L694)</f>
        <v>4.61</v>
      </c>
      <c r="M694" s="28" t="str">
        <f>IF(TRIM(PROPER('Base de datos cruda'!M694))="High","Alto",IF(TRIM(PROPER('Base de datos cruda'!M694))="Medium","Medio","Bajo"))</f>
        <v>Medio</v>
      </c>
      <c r="N694" s="29">
        <v>55.53</v>
      </c>
      <c r="O694" s="32">
        <f t="shared" si="1"/>
        <v>55.53</v>
      </c>
      <c r="P694" s="33">
        <f t="shared" si="2"/>
        <v>8.2</v>
      </c>
      <c r="Q694" s="34">
        <f t="shared" si="3"/>
        <v>1.146551724</v>
      </c>
      <c r="R694" s="35" t="str">
        <f t="shared" si="4"/>
        <v>Medio</v>
      </c>
      <c r="S694" s="35" t="str">
        <f>IF(O694="","",IF(O694&gt;AVERAGE('Base de datos limpia'!$O$2:$O$8001),"Alto","Normal"))
</f>
        <v>Normal</v>
      </c>
      <c r="T694" s="35" t="str">
        <f t="shared" si="5"/>
        <v>Gamer moderado</v>
      </c>
      <c r="U694" s="35"/>
    </row>
    <row r="695">
      <c r="A695" s="28">
        <v>694.0</v>
      </c>
      <c r="B695" s="28">
        <v>21.0</v>
      </c>
      <c r="C695" s="28" t="str">
        <f>TRIM(PROPER('Base de datos cruda'!C695))</f>
        <v>Male</v>
      </c>
      <c r="D695" s="28">
        <v>0.9</v>
      </c>
      <c r="E695" s="28">
        <v>7.53</v>
      </c>
      <c r="F695" s="28">
        <v>7.02</v>
      </c>
      <c r="G695" s="28">
        <v>65.05</v>
      </c>
      <c r="H695" s="28" t="str">
        <f>TRIM(PROPER('Base de datos cruda'!H695))</f>
        <v>Fps</v>
      </c>
      <c r="I695" s="28">
        <v>2.84</v>
      </c>
      <c r="J695" s="28">
        <v>3.19</v>
      </c>
      <c r="K695" s="28">
        <v>298.59</v>
      </c>
      <c r="L695" s="28">
        <f>IF('Base de datos cruda'!L695&lt;0,,'Base de datos cruda'!L695)</f>
        <v>4.13</v>
      </c>
      <c r="M695" s="28" t="str">
        <f>IF(TRIM(PROPER('Base de datos cruda'!M695))="High","Alto",IF(TRIM(PROPER('Base de datos cruda'!M695))="Medium","Medio","Bajo"))</f>
        <v>Medio</v>
      </c>
      <c r="N695" s="29">
        <v>90.63</v>
      </c>
      <c r="O695" s="32">
        <f t="shared" si="1"/>
        <v>90.63</v>
      </c>
      <c r="P695" s="33">
        <f t="shared" si="2"/>
        <v>4.09</v>
      </c>
      <c r="Q695" s="34">
        <f t="shared" si="3"/>
        <v>8.366666667</v>
      </c>
      <c r="R695" s="35" t="str">
        <f t="shared" si="4"/>
        <v>Alto</v>
      </c>
      <c r="S695" s="35" t="str">
        <f>IF(O695="","",IF(O695&gt;AVERAGE('Base de datos limpia'!$O$2:$O$8001),"Alto","Normal"))
</f>
        <v>Alto</v>
      </c>
      <c r="T695" s="35" t="str">
        <f t="shared" si="5"/>
        <v>Gamer intensivo</v>
      </c>
      <c r="U695" s="35"/>
    </row>
    <row r="696">
      <c r="A696" s="28">
        <v>695.0</v>
      </c>
      <c r="B696" s="28">
        <v>22.0</v>
      </c>
      <c r="C696" s="28" t="str">
        <f>TRIM(PROPER('Base de datos cruda'!C696))</f>
        <v>Female</v>
      </c>
      <c r="D696" s="28">
        <v>1.13</v>
      </c>
      <c r="E696" s="28">
        <v>6.22</v>
      </c>
      <c r="F696" s="28">
        <v>6.33</v>
      </c>
      <c r="G696" s="28">
        <v>79.43</v>
      </c>
      <c r="H696" s="28" t="str">
        <f>TRIM(PROPER('Base de datos cruda'!H696))</f>
        <v>Fps</v>
      </c>
      <c r="I696" s="28">
        <v>4.22</v>
      </c>
      <c r="J696" s="28">
        <v>3.23</v>
      </c>
      <c r="K696" s="28">
        <v>281.19</v>
      </c>
      <c r="L696" s="28">
        <f>IF('Base de datos cruda'!L696&lt;0,,'Base de datos cruda'!L696)</f>
        <v>4.65</v>
      </c>
      <c r="M696" s="28" t="str">
        <f>IF(TRIM(PROPER('Base de datos cruda'!M696))="High","Alto",IF(TRIM(PROPER('Base de datos cruda'!M696))="Medium","Medio","Bajo"))</f>
        <v>Medio</v>
      </c>
      <c r="N696" s="29">
        <v>90.11</v>
      </c>
      <c r="O696" s="32">
        <f t="shared" si="1"/>
        <v>90.11</v>
      </c>
      <c r="P696" s="33">
        <f t="shared" si="2"/>
        <v>4.36</v>
      </c>
      <c r="Q696" s="34">
        <f t="shared" si="3"/>
        <v>5.504424779</v>
      </c>
      <c r="R696" s="35" t="str">
        <f t="shared" si="4"/>
        <v>Alto</v>
      </c>
      <c r="S696" s="35" t="str">
        <f>IF(O696="","",IF(O696&gt;AVERAGE('Base de datos limpia'!$O$2:$O$8001),"Alto","Normal"))
</f>
        <v>Alto</v>
      </c>
      <c r="T696" s="35" t="str">
        <f t="shared" si="5"/>
        <v>Gamer intensivo</v>
      </c>
      <c r="U696" s="35"/>
    </row>
    <row r="697">
      <c r="A697" s="28">
        <v>696.0</v>
      </c>
      <c r="B697" s="28">
        <v>23.0</v>
      </c>
      <c r="C697" s="28" t="str">
        <f>TRIM(PROPER('Base de datos cruda'!C697))</f>
        <v>Female</v>
      </c>
      <c r="D697" s="28">
        <v>6.57</v>
      </c>
      <c r="E697" s="28">
        <v>2.31</v>
      </c>
      <c r="F697" s="28">
        <v>8.48</v>
      </c>
      <c r="G697" s="28">
        <v>63.85</v>
      </c>
      <c r="H697" s="28" t="str">
        <f>TRIM(PROPER('Base de datos cruda'!H697))</f>
        <v>Rpg</v>
      </c>
      <c r="I697" s="28">
        <v>0.66</v>
      </c>
      <c r="J697" s="28">
        <v>11.29</v>
      </c>
      <c r="K697" s="28">
        <v>243.88</v>
      </c>
      <c r="L697" s="28">
        <f>IF('Base de datos cruda'!L697&lt;0,,'Base de datos cruda'!L697)</f>
        <v>16.02</v>
      </c>
      <c r="M697" s="28" t="str">
        <f>IF(TRIM(PROPER('Base de datos cruda'!M697))="High","Alto",IF(TRIM(PROPER('Base de datos cruda'!M697))="Medium","Medio","Bajo"))</f>
        <v>Bajo</v>
      </c>
      <c r="N697" s="29">
        <v>36.22</v>
      </c>
      <c r="O697" s="32">
        <f t="shared" si="1"/>
        <v>36.22</v>
      </c>
      <c r="P697" s="33">
        <f t="shared" si="2"/>
        <v>17.86</v>
      </c>
      <c r="Q697" s="34">
        <f t="shared" si="3"/>
        <v>0.3515981735</v>
      </c>
      <c r="R697" s="35" t="str">
        <f t="shared" si="4"/>
        <v>Bajo</v>
      </c>
      <c r="S697" s="35" t="str">
        <f>IF(O697="","",IF(O697&gt;AVERAGE('Base de datos limpia'!$O$2:$O$8001),"Alto","Normal"))
</f>
        <v>Normal</v>
      </c>
      <c r="T697" s="35" t="str">
        <f t="shared" si="5"/>
        <v>Gamer casual</v>
      </c>
      <c r="U697" s="35"/>
    </row>
    <row r="698">
      <c r="A698" s="28">
        <v>697.0</v>
      </c>
      <c r="B698" s="28">
        <v>17.0</v>
      </c>
      <c r="C698" s="28" t="str">
        <f>TRIM(PROPER('Base de datos cruda'!C698))</f>
        <v>Male</v>
      </c>
      <c r="D698" s="28">
        <v>7.09</v>
      </c>
      <c r="E698" s="28">
        <v>3.79</v>
      </c>
      <c r="F698" s="28">
        <v>5.59</v>
      </c>
      <c r="G698" s="28">
        <v>70.81</v>
      </c>
      <c r="H698" s="28" t="str">
        <f>TRIM(PROPER('Base de datos cruda'!H698))</f>
        <v>Fps</v>
      </c>
      <c r="I698" s="28">
        <v>3.84</v>
      </c>
      <c r="J698" s="28">
        <v>10.41</v>
      </c>
      <c r="K698" s="28">
        <v>241.58</v>
      </c>
      <c r="L698" s="28">
        <f>IF('Base de datos cruda'!L698&lt;0,,'Base de datos cruda'!L698)</f>
        <v>13.18</v>
      </c>
      <c r="M698" s="28" t="str">
        <f>IF(TRIM(PROPER('Base de datos cruda'!M698))="High","Alto",IF(TRIM(PROPER('Base de datos cruda'!M698))="Medium","Medio","Bajo"))</f>
        <v>Bajo</v>
      </c>
      <c r="N698" s="29">
        <v>44.9647542360002</v>
      </c>
      <c r="O698" s="32">
        <f t="shared" si="1"/>
        <v>44.96475424</v>
      </c>
      <c r="P698" s="33">
        <f t="shared" si="2"/>
        <v>17.5</v>
      </c>
      <c r="Q698" s="34">
        <f t="shared" si="3"/>
        <v>0.5345557123</v>
      </c>
      <c r="R698" s="35" t="str">
        <f t="shared" si="4"/>
        <v>Bajo</v>
      </c>
      <c r="S698" s="35" t="str">
        <f>IF(O698="","",IF(O698&gt;AVERAGE('Base de datos limpia'!$O$2:$O$8001),"Alto","Normal"))
</f>
        <v>Normal</v>
      </c>
      <c r="T698" s="35" t="str">
        <f t="shared" si="5"/>
        <v>Gamer moderado</v>
      </c>
      <c r="U698" s="35"/>
    </row>
    <row r="699">
      <c r="A699" s="28">
        <v>698.0</v>
      </c>
      <c r="B699" s="28">
        <v>23.0</v>
      </c>
      <c r="C699" s="28" t="str">
        <f>TRIM(PROPER('Base de datos cruda'!C699))</f>
        <v>Male</v>
      </c>
      <c r="D699" s="28">
        <v>1.88</v>
      </c>
      <c r="E699" s="28">
        <v>2.99</v>
      </c>
      <c r="F699" s="28">
        <v>6.89</v>
      </c>
      <c r="G699" s="28">
        <v>79.31</v>
      </c>
      <c r="H699" s="28" t="str">
        <f>TRIM(PROPER('Base de datos cruda'!H699))</f>
        <v>Casual</v>
      </c>
      <c r="I699" s="28">
        <v>0.72</v>
      </c>
      <c r="J699" s="28">
        <v>2.96</v>
      </c>
      <c r="K699" s="28">
        <v>304.6</v>
      </c>
      <c r="L699" s="28">
        <f>IF('Base de datos cruda'!L699&lt;0,,'Base de datos cruda'!L699)</f>
        <v>2.7</v>
      </c>
      <c r="M699" s="28" t="str">
        <f>IF(TRIM(PROPER('Base de datos cruda'!M699))="High","Alto",IF(TRIM(PROPER('Base de datos cruda'!M699))="Medium","Medio","Bajo"))</f>
        <v>Medio</v>
      </c>
      <c r="N699" s="29">
        <v>62.62</v>
      </c>
      <c r="O699" s="32">
        <f t="shared" si="1"/>
        <v>62.62</v>
      </c>
      <c r="P699" s="33">
        <f t="shared" si="2"/>
        <v>4.84</v>
      </c>
      <c r="Q699" s="34">
        <f t="shared" si="3"/>
        <v>1.590425532</v>
      </c>
      <c r="R699" s="35" t="str">
        <f t="shared" si="4"/>
        <v>Medio</v>
      </c>
      <c r="S699" s="35" t="str">
        <f>IF(O699="","",IF(O699&gt;AVERAGE('Base de datos limpia'!$O$2:$O$8001),"Alto","Normal"))
</f>
        <v>Normal</v>
      </c>
      <c r="T699" s="35" t="str">
        <f t="shared" si="5"/>
        <v>Gamer casual</v>
      </c>
      <c r="U699" s="35"/>
    </row>
    <row r="700">
      <c r="A700" s="28">
        <v>699.0</v>
      </c>
      <c r="B700" s="28">
        <v>18.0</v>
      </c>
      <c r="C700" s="28" t="str">
        <f>TRIM(PROPER('Base de datos cruda'!C700))</f>
        <v>Male</v>
      </c>
      <c r="D700" s="28">
        <v>0.91</v>
      </c>
      <c r="E700" s="28">
        <v>4.51</v>
      </c>
      <c r="F700" s="28">
        <v>5.5</v>
      </c>
      <c r="G700" s="28">
        <v>98.3</v>
      </c>
      <c r="H700" s="28" t="str">
        <f>TRIM(PROPER('Base de datos cruda'!H700))</f>
        <v>Rpg</v>
      </c>
      <c r="I700" s="28">
        <v>0.95</v>
      </c>
      <c r="J700" s="28">
        <v>5.78</v>
      </c>
      <c r="K700" s="28">
        <v>302.94</v>
      </c>
      <c r="L700" s="28">
        <f>IF('Base de datos cruda'!L700&lt;0,,'Base de datos cruda'!L700)</f>
        <v>4.42</v>
      </c>
      <c r="M700" s="28" t="str">
        <f>IF(TRIM(PROPER('Base de datos cruda'!M700))="High","Alto",IF(TRIM(PROPER('Base de datos cruda'!M700))="Medium","Medio","Bajo"))</f>
        <v>Medio</v>
      </c>
      <c r="N700" s="29">
        <v>80.18</v>
      </c>
      <c r="O700" s="32">
        <f t="shared" si="1"/>
        <v>80.18</v>
      </c>
      <c r="P700" s="33">
        <f t="shared" si="2"/>
        <v>6.69</v>
      </c>
      <c r="Q700" s="34">
        <f t="shared" si="3"/>
        <v>4.956043956</v>
      </c>
      <c r="R700" s="35" t="str">
        <f t="shared" si="4"/>
        <v>Alto</v>
      </c>
      <c r="S700" s="35" t="str">
        <f>IF(O700="","",IF(O700&gt;AVERAGE('Base de datos limpia'!$O$2:$O$8001),"Alto","Normal"))
</f>
        <v>Alto</v>
      </c>
      <c r="T700" s="35" t="str">
        <f t="shared" si="5"/>
        <v>Gamer moderado</v>
      </c>
      <c r="U700" s="35"/>
    </row>
    <row r="701">
      <c r="A701" s="28">
        <v>700.0</v>
      </c>
      <c r="B701" s="28">
        <v>22.0</v>
      </c>
      <c r="C701" s="28" t="str">
        <f>TRIM(PROPER('Base de datos cruda'!C701))</f>
        <v>Male</v>
      </c>
      <c r="D701" s="28">
        <v>0.43</v>
      </c>
      <c r="E701" s="28">
        <v>5.64</v>
      </c>
      <c r="F701" s="28">
        <v>7.77</v>
      </c>
      <c r="G701" s="28">
        <v>98.55</v>
      </c>
      <c r="H701" s="28" t="str">
        <f>TRIM(PROPER('Base de datos cruda'!H701))</f>
        <v>Fps</v>
      </c>
      <c r="I701" s="28">
        <v>4.58</v>
      </c>
      <c r="J701" s="28">
        <v>3.24</v>
      </c>
      <c r="K701" s="28">
        <v>327.64</v>
      </c>
      <c r="L701" s="28">
        <f>IF('Base de datos cruda'!L701&lt;0,,'Base de datos cruda'!L701)</f>
        <v>1.04</v>
      </c>
      <c r="M701" s="28" t="str">
        <f>IF(TRIM(PROPER('Base de datos cruda'!M701))="High","Alto",IF(TRIM(PROPER('Base de datos cruda'!M701))="Medium","Medio","Bajo"))</f>
        <v>Medio</v>
      </c>
      <c r="N701" s="29">
        <v>95.02</v>
      </c>
      <c r="O701" s="32">
        <f t="shared" si="1"/>
        <v>95.02</v>
      </c>
      <c r="P701" s="33">
        <f t="shared" si="2"/>
        <v>3.67</v>
      </c>
      <c r="Q701" s="34">
        <f t="shared" si="3"/>
        <v>13.11627907</v>
      </c>
      <c r="R701" s="35" t="str">
        <f t="shared" si="4"/>
        <v>Alto</v>
      </c>
      <c r="S701" s="35" t="str">
        <f>IF(O701="","",IF(O701&gt;AVERAGE('Base de datos limpia'!$O$2:$O$8001),"Alto","Normal"))
</f>
        <v>Alto</v>
      </c>
      <c r="T701" s="35" t="str">
        <f t="shared" si="5"/>
        <v>Gamer moderado</v>
      </c>
      <c r="U701" s="35"/>
    </row>
    <row r="702">
      <c r="A702" s="28">
        <v>701.0</v>
      </c>
      <c r="B702" s="28">
        <v>18.0</v>
      </c>
      <c r="C702" s="28" t="str">
        <f>TRIM(PROPER('Base de datos cruda'!C702))</f>
        <v>Male</v>
      </c>
      <c r="D702" s="28">
        <v>4.87</v>
      </c>
      <c r="E702" s="28">
        <v>5.56</v>
      </c>
      <c r="F702" s="28">
        <v>4.51</v>
      </c>
      <c r="G702" s="28">
        <v>89.75</v>
      </c>
      <c r="H702" s="28" t="str">
        <f>TRIM(PROPER('Base de datos cruda'!H702))</f>
        <v>Fps</v>
      </c>
      <c r="I702" s="28">
        <v>0.05</v>
      </c>
      <c r="J702" s="28">
        <v>7.17</v>
      </c>
      <c r="K702" s="28">
        <v>277.4</v>
      </c>
      <c r="L702" s="28">
        <f>IF('Base de datos cruda'!L702&lt;0,,'Base de datos cruda'!L702)</f>
        <v>9.34</v>
      </c>
      <c r="M702" s="28" t="str">
        <f>IF(TRIM(PROPER('Base de datos cruda'!M702))="High","Alto",IF(TRIM(PROPER('Base de datos cruda'!M702))="Medium","Medio","Bajo"))</f>
        <v>Medio</v>
      </c>
      <c r="N702" s="29">
        <v>54.28</v>
      </c>
      <c r="O702" s="32">
        <f t="shared" si="1"/>
        <v>54.28</v>
      </c>
      <c r="P702" s="33">
        <f t="shared" si="2"/>
        <v>12.04</v>
      </c>
      <c r="Q702" s="34">
        <f t="shared" si="3"/>
        <v>1.141683778</v>
      </c>
      <c r="R702" s="35" t="str">
        <f t="shared" si="4"/>
        <v>Medio</v>
      </c>
      <c r="S702" s="35" t="str">
        <f>IF(O702="","",IF(O702&gt;AVERAGE('Base de datos limpia'!$O$2:$O$8001),"Alto","Normal"))
</f>
        <v>Normal</v>
      </c>
      <c r="T702" s="35" t="str">
        <f t="shared" si="5"/>
        <v>Gamer moderado</v>
      </c>
      <c r="U702" s="35"/>
    </row>
    <row r="703">
      <c r="A703" s="28">
        <v>702.0</v>
      </c>
      <c r="B703" s="28">
        <v>22.0</v>
      </c>
      <c r="C703" s="28" t="str">
        <f>TRIM(PROPER('Base de datos cruda'!C703))</f>
        <v>Male</v>
      </c>
      <c r="D703" s="28">
        <v>5.72</v>
      </c>
      <c r="E703" s="28">
        <v>7.79</v>
      </c>
      <c r="F703" s="28">
        <v>4.94</v>
      </c>
      <c r="G703" s="28">
        <v>75.57</v>
      </c>
      <c r="H703" s="28" t="str">
        <f>TRIM(PROPER('Base de datos cruda'!H703))</f>
        <v>Casual</v>
      </c>
      <c r="I703" s="28">
        <v>0.99</v>
      </c>
      <c r="J703" s="28">
        <v>7.63</v>
      </c>
      <c r="K703" s="28">
        <v>244.71</v>
      </c>
      <c r="L703" s="28">
        <f>IF('Base de datos cruda'!L703&lt;0,,'Base de datos cruda'!L703)</f>
        <v>10.46</v>
      </c>
      <c r="M703" s="28" t="str">
        <f>IF(TRIM(PROPER('Base de datos cruda'!M703))="High","Alto",IF(TRIM(PROPER('Base de datos cruda'!M703))="Medium","Medio","Bajo"))</f>
        <v>Alto</v>
      </c>
      <c r="N703" s="29">
        <v>76.3807145388567</v>
      </c>
      <c r="O703" s="32">
        <f t="shared" si="1"/>
        <v>76.38071454</v>
      </c>
      <c r="P703" s="33">
        <f t="shared" si="2"/>
        <v>13.35</v>
      </c>
      <c r="Q703" s="34">
        <f t="shared" si="3"/>
        <v>1.361888112</v>
      </c>
      <c r="R703" s="35" t="str">
        <f t="shared" si="4"/>
        <v>Alto</v>
      </c>
      <c r="S703" s="35" t="str">
        <f>IF(O703="","",IF(O703&gt;AVERAGE('Base de datos limpia'!$O$2:$O$8001),"Alto","Normal"))
</f>
        <v>Alto</v>
      </c>
      <c r="T703" s="35" t="str">
        <f t="shared" si="5"/>
        <v>Gamer intensivo</v>
      </c>
      <c r="U703" s="35"/>
    </row>
    <row r="704">
      <c r="A704" s="28">
        <v>703.0</v>
      </c>
      <c r="B704" s="28">
        <v>17.0</v>
      </c>
      <c r="C704" s="28" t="str">
        <f>TRIM(PROPER('Base de datos cruda'!C704))</f>
        <v>Male</v>
      </c>
      <c r="D704" s="28">
        <v>2.98</v>
      </c>
      <c r="E704" s="28">
        <v>2.7</v>
      </c>
      <c r="F704" s="28">
        <v>8.01</v>
      </c>
      <c r="G704" s="28">
        <v>94.61</v>
      </c>
      <c r="H704" s="28" t="str">
        <f>TRIM(PROPER('Base de datos cruda'!H704))</f>
        <v>Casual</v>
      </c>
      <c r="I704" s="28">
        <v>1.08</v>
      </c>
      <c r="J704" s="28">
        <v>8.71</v>
      </c>
      <c r="K704" s="28">
        <v>296.06</v>
      </c>
      <c r="L704" s="28">
        <f>IF('Base de datos cruda'!L704&lt;0,,'Base de datos cruda'!L704)</f>
        <v>8.55</v>
      </c>
      <c r="M704" s="28" t="str">
        <f>IF(TRIM(PROPER('Base de datos cruda'!M704))="High","Alto",IF(TRIM(PROPER('Base de datos cruda'!M704))="Medium","Medio","Bajo"))</f>
        <v>Medio</v>
      </c>
      <c r="N704" s="29">
        <v>65.78</v>
      </c>
      <c r="O704" s="32">
        <f t="shared" si="1"/>
        <v>65.78</v>
      </c>
      <c r="P704" s="33">
        <f t="shared" si="2"/>
        <v>11.69</v>
      </c>
      <c r="Q704" s="34">
        <f t="shared" si="3"/>
        <v>0.9060402685</v>
      </c>
      <c r="R704" s="35" t="str">
        <f t="shared" si="4"/>
        <v>Medio</v>
      </c>
      <c r="S704" s="35" t="str">
        <f>IF(O704="","",IF(O704&gt;AVERAGE('Base de datos limpia'!$O$2:$O$8001),"Alto","Normal"))
</f>
        <v>Alto</v>
      </c>
      <c r="T704" s="35" t="str">
        <f t="shared" si="5"/>
        <v>Gamer casual</v>
      </c>
      <c r="U704" s="35"/>
    </row>
    <row r="705">
      <c r="A705" s="28">
        <v>704.0</v>
      </c>
      <c r="B705" s="28">
        <v>21.0</v>
      </c>
      <c r="C705" s="28" t="str">
        <f>TRIM(PROPER('Base de datos cruda'!C705))</f>
        <v>Female</v>
      </c>
      <c r="D705" s="28">
        <v>5.44</v>
      </c>
      <c r="E705" s="28">
        <v>9.52</v>
      </c>
      <c r="F705" s="28">
        <v>4.92</v>
      </c>
      <c r="G705" s="28">
        <v>95.02</v>
      </c>
      <c r="H705" s="28" t="str">
        <f>TRIM(PROPER('Base de datos cruda'!H705))</f>
        <v>Fps</v>
      </c>
      <c r="I705" s="28">
        <v>1.41</v>
      </c>
      <c r="J705" s="28">
        <v>11.15</v>
      </c>
      <c r="K705" s="28">
        <v>256.12</v>
      </c>
      <c r="L705" s="28">
        <f>IF('Base de datos cruda'!L705&lt;0,,'Base de datos cruda'!L705)</f>
        <v>13.32</v>
      </c>
      <c r="M705" s="28" t="str">
        <f>IF(TRIM(PROPER('Base de datos cruda'!M705))="High","Alto",IF(TRIM(PROPER('Base de datos cruda'!M705))="Medium","Medio","Bajo"))</f>
        <v>Alto</v>
      </c>
      <c r="N705" s="29">
        <v>90.4262509121958</v>
      </c>
      <c r="O705" s="32">
        <f t="shared" si="1"/>
        <v>90.42625091</v>
      </c>
      <c r="P705" s="33">
        <f t="shared" si="2"/>
        <v>16.59</v>
      </c>
      <c r="Q705" s="34">
        <f t="shared" si="3"/>
        <v>1.75</v>
      </c>
      <c r="R705" s="35" t="str">
        <f t="shared" si="4"/>
        <v>Alto</v>
      </c>
      <c r="S705" s="35" t="str">
        <f>IF(O705="","",IF(O705&gt;AVERAGE('Base de datos limpia'!$O$2:$O$8001),"Alto","Normal"))
</f>
        <v>Alto</v>
      </c>
      <c r="T705" s="35" t="str">
        <f t="shared" si="5"/>
        <v>Gamer intensivo</v>
      </c>
      <c r="U705" s="35"/>
    </row>
    <row r="706">
      <c r="A706" s="28">
        <v>705.0</v>
      </c>
      <c r="B706" s="28">
        <v>18.0</v>
      </c>
      <c r="C706" s="28" t="str">
        <f>TRIM(PROPER('Base de datos cruda'!C706))</f>
        <v>Male</v>
      </c>
      <c r="D706" s="28">
        <v>5.7</v>
      </c>
      <c r="E706" s="28">
        <v>4.09</v>
      </c>
      <c r="F706" s="28">
        <v>7.13</v>
      </c>
      <c r="G706" s="28">
        <v>96.41</v>
      </c>
      <c r="H706" s="28" t="str">
        <f>TRIM(PROPER('Base de datos cruda'!H706))</f>
        <v>Fps</v>
      </c>
      <c r="I706" s="28">
        <v>1.82</v>
      </c>
      <c r="J706" s="28">
        <v>7.08</v>
      </c>
      <c r="K706" s="28">
        <v>246.33</v>
      </c>
      <c r="L706" s="28">
        <f>IF('Base de datos cruda'!L706&lt;0,,'Base de datos cruda'!L706)</f>
        <v>10.44</v>
      </c>
      <c r="M706" s="28" t="str">
        <f>IF(TRIM(PROPER('Base de datos cruda'!M706))="High","Alto",IF(TRIM(PROPER('Base de datos cruda'!M706))="Medium","Medio","Bajo"))</f>
        <v>Bajo</v>
      </c>
      <c r="N706" s="29">
        <v>56.33</v>
      </c>
      <c r="O706" s="32">
        <f t="shared" si="1"/>
        <v>56.33</v>
      </c>
      <c r="P706" s="33">
        <f t="shared" si="2"/>
        <v>12.78</v>
      </c>
      <c r="Q706" s="34">
        <f t="shared" si="3"/>
        <v>0.7175438596</v>
      </c>
      <c r="R706" s="35" t="str">
        <f t="shared" si="4"/>
        <v>Medio</v>
      </c>
      <c r="S706" s="35" t="str">
        <f>IF(O706="","",IF(O706&gt;AVERAGE('Base de datos limpia'!$O$2:$O$8001),"Alto","Normal"))
</f>
        <v>Normal</v>
      </c>
      <c r="T706" s="35" t="str">
        <f t="shared" si="5"/>
        <v>Gamer moderado</v>
      </c>
      <c r="U706" s="35"/>
    </row>
    <row r="707">
      <c r="A707" s="28">
        <v>706.0</v>
      </c>
      <c r="B707" s="28">
        <v>18.0</v>
      </c>
      <c r="C707" s="28" t="str">
        <f>TRIM(PROPER('Base de datos cruda'!C707))</f>
        <v>Female</v>
      </c>
      <c r="D707" s="28">
        <v>7.48</v>
      </c>
      <c r="E707" s="28">
        <v>3.7</v>
      </c>
      <c r="F707" s="28">
        <v>8.85</v>
      </c>
      <c r="G707" s="28">
        <v>85.6</v>
      </c>
      <c r="H707" s="28" t="str">
        <f>TRIM(PROPER('Base de datos cruda'!H707))</f>
        <v>Fps</v>
      </c>
      <c r="I707" s="28">
        <v>0.52</v>
      </c>
      <c r="J707" s="28">
        <v>9.64</v>
      </c>
      <c r="K707" s="28">
        <v>242.55</v>
      </c>
      <c r="L707" s="28">
        <f>IF('Base de datos cruda'!L707&lt;0,,'Base de datos cruda'!L707)</f>
        <v>16.06</v>
      </c>
      <c r="M707" s="28" t="str">
        <f>IF(TRIM(PROPER('Base de datos cruda'!M707))="High","Alto",IF(TRIM(PROPER('Base de datos cruda'!M707))="Medium","Medio","Bajo"))</f>
        <v>Bajo</v>
      </c>
      <c r="N707" s="29">
        <v>40.08</v>
      </c>
      <c r="O707" s="32">
        <f t="shared" si="1"/>
        <v>40.08</v>
      </c>
      <c r="P707" s="33">
        <f t="shared" si="2"/>
        <v>17.12</v>
      </c>
      <c r="Q707" s="34">
        <f t="shared" si="3"/>
        <v>0.4946524064</v>
      </c>
      <c r="R707" s="35" t="str">
        <f t="shared" si="4"/>
        <v>Bajo</v>
      </c>
      <c r="S707" s="35" t="str">
        <f>IF(O707="","",IF(O707&gt;AVERAGE('Base de datos limpia'!$O$2:$O$8001),"Alto","Normal"))
</f>
        <v>Normal</v>
      </c>
      <c r="T707" s="35" t="str">
        <f t="shared" si="5"/>
        <v>Gamer moderado</v>
      </c>
      <c r="U707" s="35"/>
    </row>
    <row r="708">
      <c r="A708" s="28">
        <v>707.0</v>
      </c>
      <c r="B708" s="28">
        <v>24.0</v>
      </c>
      <c r="C708" s="28" t="str">
        <f>TRIM(PROPER('Base de datos cruda'!C708))</f>
        <v>Female</v>
      </c>
      <c r="D708" s="28">
        <v>0.52</v>
      </c>
      <c r="E708" s="28">
        <v>7.17</v>
      </c>
      <c r="F708" s="28">
        <v>6.61</v>
      </c>
      <c r="G708" s="28">
        <v>68.07</v>
      </c>
      <c r="H708" s="28" t="str">
        <f>TRIM(PROPER('Base de datos cruda'!H708))</f>
        <v>Fps</v>
      </c>
      <c r="I708" s="28">
        <v>2.34</v>
      </c>
      <c r="J708" s="28">
        <v>4.75</v>
      </c>
      <c r="K708" s="28">
        <v>301.69</v>
      </c>
      <c r="L708" s="28">
        <f>IF('Base de datos cruda'!L708&lt;0,,'Base de datos cruda'!L708)</f>
        <v>3.65</v>
      </c>
      <c r="M708" s="28" t="str">
        <f>IF(TRIM(PROPER('Base de datos cruda'!M708))="High","Alto",IF(TRIM(PROPER('Base de datos cruda'!M708))="Medium","Medio","Bajo"))</f>
        <v>Medio</v>
      </c>
      <c r="N708" s="29">
        <v>92.4</v>
      </c>
      <c r="O708" s="32">
        <f t="shared" si="1"/>
        <v>92.4</v>
      </c>
      <c r="P708" s="33">
        <f t="shared" si="2"/>
        <v>5.27</v>
      </c>
      <c r="Q708" s="34">
        <f t="shared" si="3"/>
        <v>13.78846154</v>
      </c>
      <c r="R708" s="35" t="str">
        <f t="shared" si="4"/>
        <v>Alto</v>
      </c>
      <c r="S708" s="35" t="str">
        <f>IF(O708="","",IF(O708&gt;AVERAGE('Base de datos limpia'!$O$2:$O$8001),"Alto","Normal"))
</f>
        <v>Alto</v>
      </c>
      <c r="T708" s="35" t="str">
        <f t="shared" si="5"/>
        <v>Gamer intensivo</v>
      </c>
      <c r="U708" s="35"/>
    </row>
    <row r="709">
      <c r="A709" s="28">
        <v>708.0</v>
      </c>
      <c r="B709" s="28">
        <v>22.0</v>
      </c>
      <c r="C709" s="28" t="str">
        <f>TRIM(PROPER('Base de datos cruda'!C709))</f>
        <v>Female</v>
      </c>
      <c r="D709" s="28">
        <v>1.54</v>
      </c>
      <c r="E709" s="28">
        <v>8.25</v>
      </c>
      <c r="F709" s="28">
        <v>4.94</v>
      </c>
      <c r="G709" s="28">
        <v>63.64</v>
      </c>
      <c r="H709" s="28" t="str">
        <f>TRIM(PROPER('Base de datos cruda'!H709))</f>
        <v>Casual</v>
      </c>
      <c r="I709" s="28">
        <v>2.0</v>
      </c>
      <c r="J709" s="28">
        <v>5.89</v>
      </c>
      <c r="K709" s="28">
        <v>286.67</v>
      </c>
      <c r="L709" s="28">
        <f>IF('Base de datos cruda'!L709&lt;0,,'Base de datos cruda'!L709)</f>
        <v>5.96</v>
      </c>
      <c r="M709" s="28" t="str">
        <f>IF(TRIM(PROPER('Base de datos cruda'!M709))="High","Alto",IF(TRIM(PROPER('Base de datos cruda'!M709))="Medium","Medio","Bajo"))</f>
        <v>Alto</v>
      </c>
      <c r="N709" s="29">
        <v>97.3675588151232</v>
      </c>
      <c r="O709" s="32">
        <f t="shared" si="1"/>
        <v>97.36755882</v>
      </c>
      <c r="P709" s="33">
        <f t="shared" si="2"/>
        <v>7.43</v>
      </c>
      <c r="Q709" s="34">
        <f t="shared" si="3"/>
        <v>5.357142857</v>
      </c>
      <c r="R709" s="35" t="str">
        <f t="shared" si="4"/>
        <v>Alto</v>
      </c>
      <c r="S709" s="35" t="str">
        <f>IF(O709="","",IF(O709&gt;AVERAGE('Base de datos limpia'!$O$2:$O$8001),"Alto","Normal"))
</f>
        <v>Alto</v>
      </c>
      <c r="T709" s="35" t="str">
        <f t="shared" si="5"/>
        <v>Gamer intensivo</v>
      </c>
      <c r="U709" s="35"/>
    </row>
    <row r="710">
      <c r="A710" s="28">
        <v>709.0</v>
      </c>
      <c r="B710" s="28">
        <v>20.0</v>
      </c>
      <c r="C710" s="28" t="str">
        <f>TRIM(PROPER('Base de datos cruda'!C710))</f>
        <v>Male</v>
      </c>
      <c r="D710" s="28">
        <v>0.55</v>
      </c>
      <c r="E710" s="28">
        <v>4.41</v>
      </c>
      <c r="F710" s="28">
        <v>5.6</v>
      </c>
      <c r="G710" s="28">
        <v>96.59</v>
      </c>
      <c r="H710" s="28" t="str">
        <f>TRIM(PROPER('Base de datos cruda'!H710))</f>
        <v>Casual</v>
      </c>
      <c r="I710" s="28">
        <v>3.12</v>
      </c>
      <c r="J710" s="28">
        <v>3.64</v>
      </c>
      <c r="K710" s="28">
        <v>309.44</v>
      </c>
      <c r="L710" s="28">
        <f>IF('Base de datos cruda'!L710&lt;0,,'Base de datos cruda'!L710)</f>
        <v>0.73</v>
      </c>
      <c r="M710" s="28" t="str">
        <f>IF(TRIM(PROPER('Base de datos cruda'!M710))="High","Alto",IF(TRIM(PROPER('Base de datos cruda'!M710))="Medium","Medio","Bajo"))</f>
        <v>Medio</v>
      </c>
      <c r="N710" s="29">
        <v>85.47</v>
      </c>
      <c r="O710" s="32">
        <f t="shared" si="1"/>
        <v>85.47</v>
      </c>
      <c r="P710" s="33">
        <f t="shared" si="2"/>
        <v>4.19</v>
      </c>
      <c r="Q710" s="34">
        <f t="shared" si="3"/>
        <v>8.018181818</v>
      </c>
      <c r="R710" s="35" t="str">
        <f t="shared" si="4"/>
        <v>Alto</v>
      </c>
      <c r="S710" s="35" t="str">
        <f>IF(O710="","",IF(O710&gt;AVERAGE('Base de datos limpia'!$O$2:$O$8001),"Alto","Normal"))
</f>
        <v>Alto</v>
      </c>
      <c r="T710" s="35" t="str">
        <f t="shared" si="5"/>
        <v>Gamer moderado</v>
      </c>
      <c r="U710" s="35"/>
    </row>
    <row r="711">
      <c r="A711" s="28">
        <v>710.0</v>
      </c>
      <c r="B711" s="28">
        <v>22.0</v>
      </c>
      <c r="C711" s="28" t="str">
        <f>TRIM(PROPER('Base de datos cruda'!C711))</f>
        <v>Male</v>
      </c>
      <c r="D711" s="28">
        <v>6.94</v>
      </c>
      <c r="E711" s="28">
        <v>7.72</v>
      </c>
      <c r="F711" s="28">
        <v>8.12</v>
      </c>
      <c r="G711" s="28">
        <v>62.22</v>
      </c>
      <c r="H711" s="28" t="str">
        <f>TRIM(PROPER('Base de datos cruda'!H711))</f>
        <v>Casual</v>
      </c>
      <c r="I711" s="28">
        <v>4.34</v>
      </c>
      <c r="J711" s="28">
        <v>10.78</v>
      </c>
      <c r="K711" s="28">
        <v>234.43</v>
      </c>
      <c r="L711" s="28">
        <f>IF('Base de datos cruda'!L711&lt;0,,'Base de datos cruda'!L711)</f>
        <v>15.19</v>
      </c>
      <c r="M711" s="28" t="str">
        <f>IF(TRIM(PROPER('Base de datos cruda'!M711))="High","Alto",IF(TRIM(PROPER('Base de datos cruda'!M711))="Medium","Medio","Bajo"))</f>
        <v>Bajo</v>
      </c>
      <c r="N711" s="29">
        <v>70.2493488065286</v>
      </c>
      <c r="O711" s="32">
        <f t="shared" si="1"/>
        <v>70.24934881</v>
      </c>
      <c r="P711" s="33">
        <f t="shared" si="2"/>
        <v>17.72</v>
      </c>
      <c r="Q711" s="34">
        <f t="shared" si="3"/>
        <v>1.112391931</v>
      </c>
      <c r="R711" s="35" t="str">
        <f t="shared" si="4"/>
        <v>Alto</v>
      </c>
      <c r="S711" s="35" t="str">
        <f>IF(O711="","",IF(O711&gt;AVERAGE('Base de datos limpia'!$O$2:$O$8001),"Alto","Normal"))
</f>
        <v>Alto</v>
      </c>
      <c r="T711" s="35" t="str">
        <f t="shared" si="5"/>
        <v>Gamer intensivo</v>
      </c>
      <c r="U711" s="35"/>
    </row>
    <row r="712">
      <c r="A712" s="28">
        <v>711.0</v>
      </c>
      <c r="B712" s="28">
        <v>24.0</v>
      </c>
      <c r="C712" s="28" t="str">
        <f>TRIM(PROPER('Base de datos cruda'!C712))</f>
        <v>Male</v>
      </c>
      <c r="D712" s="28">
        <v>6.34</v>
      </c>
      <c r="E712" s="28">
        <v>8.95</v>
      </c>
      <c r="F712" s="28">
        <v>5.76</v>
      </c>
      <c r="G712" s="28">
        <v>71.84</v>
      </c>
      <c r="H712" s="28" t="str">
        <f>TRIM(PROPER('Base de datos cruda'!H712))</f>
        <v>Casual</v>
      </c>
      <c r="I712" s="28">
        <v>1.49</v>
      </c>
      <c r="J712" s="28">
        <v>10.85</v>
      </c>
      <c r="K712" s="28">
        <v>227.49</v>
      </c>
      <c r="L712" s="28">
        <f>IF('Base de datos cruda'!L712&lt;0,,'Base de datos cruda'!L712)</f>
        <v>14.97</v>
      </c>
      <c r="M712" s="28" t="str">
        <f>IF(TRIM(PROPER('Base de datos cruda'!M712))="High","Alto",IF(TRIM(PROPER('Base de datos cruda'!M712))="Medium","Medio","Bajo"))</f>
        <v>Alto</v>
      </c>
      <c r="N712" s="29">
        <v>73.0530524188838</v>
      </c>
      <c r="O712" s="32">
        <f t="shared" si="1"/>
        <v>73.05305242</v>
      </c>
      <c r="P712" s="33">
        <f t="shared" si="2"/>
        <v>17.19</v>
      </c>
      <c r="Q712" s="34">
        <f t="shared" si="3"/>
        <v>1.411671924</v>
      </c>
      <c r="R712" s="35" t="str">
        <f t="shared" si="4"/>
        <v>Alto</v>
      </c>
      <c r="S712" s="35" t="str">
        <f>IF(O712="","",IF(O712&gt;AVERAGE('Base de datos limpia'!$O$2:$O$8001),"Alto","Normal"))
</f>
        <v>Alto</v>
      </c>
      <c r="T712" s="35" t="str">
        <f t="shared" si="5"/>
        <v>Gamer intensivo</v>
      </c>
      <c r="U712" s="35"/>
    </row>
    <row r="713">
      <c r="A713" s="28">
        <v>712.0</v>
      </c>
      <c r="B713" s="28">
        <v>16.0</v>
      </c>
      <c r="C713" s="28" t="str">
        <f>TRIM(PROPER('Base de datos cruda'!C713))</f>
        <v>Female</v>
      </c>
      <c r="D713" s="28">
        <v>4.6</v>
      </c>
      <c r="E713" s="28">
        <v>7.9</v>
      </c>
      <c r="F713" s="28">
        <v>7.62</v>
      </c>
      <c r="G713" s="28">
        <v>79.48</v>
      </c>
      <c r="H713" s="28" t="str">
        <f>TRIM(PROPER('Base de datos cruda'!H713))</f>
        <v>Casual</v>
      </c>
      <c r="I713" s="28">
        <v>2.73</v>
      </c>
      <c r="J713" s="28">
        <v>10.35</v>
      </c>
      <c r="K713" s="28">
        <v>269.71</v>
      </c>
      <c r="L713" s="28">
        <f>IF('Base de datos cruda'!L713&lt;0,,'Base de datos cruda'!L713)</f>
        <v>12.33</v>
      </c>
      <c r="M713" s="28" t="str">
        <f>IF(TRIM(PROPER('Base de datos cruda'!M713))="High","Alto",IF(TRIM(PROPER('Base de datos cruda'!M713))="Medium","Medio","Bajo"))</f>
        <v>Medio</v>
      </c>
      <c r="N713" s="29">
        <v>83.54</v>
      </c>
      <c r="O713" s="32">
        <f t="shared" si="1"/>
        <v>83.54</v>
      </c>
      <c r="P713" s="33">
        <f t="shared" si="2"/>
        <v>14.95</v>
      </c>
      <c r="Q713" s="34">
        <f t="shared" si="3"/>
        <v>1.717391304</v>
      </c>
      <c r="R713" s="35" t="str">
        <f t="shared" si="4"/>
        <v>Alto</v>
      </c>
      <c r="S713" s="35" t="str">
        <f>IF(O713="","",IF(O713&gt;AVERAGE('Base de datos limpia'!$O$2:$O$8001),"Alto","Normal"))
</f>
        <v>Alto</v>
      </c>
      <c r="T713" s="35" t="str">
        <f t="shared" si="5"/>
        <v>Gamer intensivo</v>
      </c>
      <c r="U713" s="35"/>
    </row>
    <row r="714">
      <c r="A714" s="28">
        <v>713.0</v>
      </c>
      <c r="B714" s="28">
        <v>22.0</v>
      </c>
      <c r="C714" s="28" t="str">
        <f>TRIM(PROPER('Base de datos cruda'!C714))</f>
        <v>Male</v>
      </c>
      <c r="D714" s="28">
        <v>0.67</v>
      </c>
      <c r="E714" s="28">
        <v>1.31</v>
      </c>
      <c r="F714" s="28">
        <v>7.89</v>
      </c>
      <c r="G714" s="28">
        <v>60.88</v>
      </c>
      <c r="H714" s="28" t="str">
        <f>TRIM(PROPER('Base de datos cruda'!H714))</f>
        <v>Rpg</v>
      </c>
      <c r="I714" s="28">
        <v>1.86</v>
      </c>
      <c r="J714" s="28">
        <v>5.3</v>
      </c>
      <c r="K714" s="28">
        <v>304.15</v>
      </c>
      <c r="L714" s="28">
        <f>IF('Base de datos cruda'!L714&lt;0,,'Base de datos cruda'!L714)</f>
        <v>0.99</v>
      </c>
      <c r="M714" s="28" t="str">
        <f>IF(TRIM(PROPER('Base de datos cruda'!M714))="High","Alto",IF(TRIM(PROPER('Base de datos cruda'!M714))="Medium","Medio","Bajo"))</f>
        <v>Medio</v>
      </c>
      <c r="N714" s="29">
        <v>61.53</v>
      </c>
      <c r="O714" s="32">
        <f t="shared" si="1"/>
        <v>61.53</v>
      </c>
      <c r="P714" s="33">
        <f t="shared" si="2"/>
        <v>5.97</v>
      </c>
      <c r="Q714" s="34">
        <f t="shared" si="3"/>
        <v>1.955223881</v>
      </c>
      <c r="R714" s="35" t="str">
        <f t="shared" si="4"/>
        <v>Medio</v>
      </c>
      <c r="S714" s="35" t="str">
        <f>IF(O714="","",IF(O714&gt;AVERAGE('Base de datos limpia'!$O$2:$O$8001),"Alto","Normal"))
</f>
        <v>Normal</v>
      </c>
      <c r="T714" s="35" t="str">
        <f t="shared" si="5"/>
        <v>Gamer casual</v>
      </c>
      <c r="U714" s="35"/>
    </row>
    <row r="715">
      <c r="A715" s="28">
        <v>714.0</v>
      </c>
      <c r="B715" s="28">
        <v>21.0</v>
      </c>
      <c r="C715" s="28" t="str">
        <f>TRIM(PROPER('Base de datos cruda'!C715))</f>
        <v>Female</v>
      </c>
      <c r="D715" s="28">
        <v>2.19</v>
      </c>
      <c r="E715" s="28">
        <v>8.45</v>
      </c>
      <c r="F715" s="28">
        <v>6.51</v>
      </c>
      <c r="G715" s="28">
        <v>96.28</v>
      </c>
      <c r="H715" s="28" t="str">
        <f>TRIM(PROPER('Base de datos cruda'!H715))</f>
        <v>Casual</v>
      </c>
      <c r="I715" s="28">
        <v>0.2</v>
      </c>
      <c r="J715" s="28">
        <v>3.74</v>
      </c>
      <c r="K715" s="28">
        <v>280.63</v>
      </c>
      <c r="L715" s="28">
        <f>IF('Base de datos cruda'!L715&lt;0,,'Base de datos cruda'!L715)</f>
        <v>4.47</v>
      </c>
      <c r="M715" s="28" t="str">
        <f>IF(TRIM(PROPER('Base de datos cruda'!M715))="High","Alto",IF(TRIM(PROPER('Base de datos cruda'!M715))="Medium","Medio","Bajo"))</f>
        <v>Medio</v>
      </c>
      <c r="N715" s="29">
        <v>91.27</v>
      </c>
      <c r="O715" s="32">
        <f t="shared" si="1"/>
        <v>91.27</v>
      </c>
      <c r="P715" s="33">
        <f t="shared" si="2"/>
        <v>5.93</v>
      </c>
      <c r="Q715" s="34">
        <f t="shared" si="3"/>
        <v>3.858447489</v>
      </c>
      <c r="R715" s="35" t="str">
        <f t="shared" si="4"/>
        <v>Alto</v>
      </c>
      <c r="S715" s="35" t="str">
        <f>IF(O715="","",IF(O715&gt;AVERAGE('Base de datos limpia'!$O$2:$O$8001),"Alto","Normal"))
</f>
        <v>Alto</v>
      </c>
      <c r="T715" s="35" t="str">
        <f t="shared" si="5"/>
        <v>Gamer intensivo</v>
      </c>
      <c r="U715" s="35"/>
    </row>
    <row r="716">
      <c r="A716" s="28">
        <v>715.0</v>
      </c>
      <c r="B716" s="28">
        <v>24.0</v>
      </c>
      <c r="C716" s="28" t="str">
        <f>TRIM(PROPER('Base de datos cruda'!C716))</f>
        <v>Female</v>
      </c>
      <c r="D716" s="28">
        <v>2.38</v>
      </c>
      <c r="E716" s="28">
        <v>7.97</v>
      </c>
      <c r="F716" s="28">
        <v>7.92</v>
      </c>
      <c r="G716" s="28">
        <v>71.48</v>
      </c>
      <c r="H716" s="28" t="str">
        <f>TRIM(PROPER('Base de datos cruda'!H716))</f>
        <v>Rpg</v>
      </c>
      <c r="I716" s="28">
        <v>4.11</v>
      </c>
      <c r="J716" s="28">
        <v>6.97</v>
      </c>
      <c r="K716" s="28">
        <v>297.94</v>
      </c>
      <c r="L716" s="28">
        <f>IF('Base de datos cruda'!L716&lt;0,,'Base de datos cruda'!L716)</f>
        <v>8.24</v>
      </c>
      <c r="M716" s="28" t="str">
        <f>IF(TRIM(PROPER('Base de datos cruda'!M716))="High","Alto",IF(TRIM(PROPER('Base de datos cruda'!M716))="Medium","Medio","Bajo"))</f>
        <v>Medio</v>
      </c>
      <c r="N716" s="29">
        <v>99.94</v>
      </c>
      <c r="O716" s="32">
        <f t="shared" si="1"/>
        <v>99.94</v>
      </c>
      <c r="P716" s="33">
        <f t="shared" si="2"/>
        <v>9.35</v>
      </c>
      <c r="Q716" s="34">
        <f t="shared" si="3"/>
        <v>3.348739496</v>
      </c>
      <c r="R716" s="35" t="str">
        <f t="shared" si="4"/>
        <v>Alto</v>
      </c>
      <c r="S716" s="35" t="str">
        <f>IF(O716="","",IF(O716&gt;AVERAGE('Base de datos limpia'!$O$2:$O$8001),"Alto","Normal"))
</f>
        <v>Alto</v>
      </c>
      <c r="T716" s="35" t="str">
        <f t="shared" si="5"/>
        <v>Gamer intensivo</v>
      </c>
      <c r="U716" s="35"/>
    </row>
    <row r="717">
      <c r="A717" s="28">
        <v>716.0</v>
      </c>
      <c r="B717" s="28">
        <v>16.0</v>
      </c>
      <c r="C717" s="28" t="str">
        <f>TRIM(PROPER('Base de datos cruda'!C717))</f>
        <v>Male</v>
      </c>
      <c r="D717" s="28">
        <v>4.49</v>
      </c>
      <c r="E717" s="28">
        <v>7.02</v>
      </c>
      <c r="F717" s="28">
        <v>5.58</v>
      </c>
      <c r="G717" s="28">
        <v>61.14</v>
      </c>
      <c r="H717" s="28" t="str">
        <f>TRIM(PROPER('Base de datos cruda'!H717))</f>
        <v>Fps</v>
      </c>
      <c r="I717" s="28">
        <v>3.17</v>
      </c>
      <c r="J717" s="28">
        <v>5.83</v>
      </c>
      <c r="K717" s="28">
        <v>261.83</v>
      </c>
      <c r="L717" s="28">
        <f>IF('Base de datos cruda'!L717&lt;0,,'Base de datos cruda'!L717)</f>
        <v>8.46</v>
      </c>
      <c r="M717" s="28" t="str">
        <f>IF(TRIM(PROPER('Base de datos cruda'!M717))="High","Alto",IF(TRIM(PROPER('Base de datos cruda'!M717))="Medium","Medio","Bajo"))</f>
        <v>Alto</v>
      </c>
      <c r="N717" s="29">
        <v>65.46</v>
      </c>
      <c r="O717" s="32">
        <f t="shared" si="1"/>
        <v>65.46</v>
      </c>
      <c r="P717" s="33">
        <f t="shared" si="2"/>
        <v>10.32</v>
      </c>
      <c r="Q717" s="34">
        <f t="shared" si="3"/>
        <v>1.563474388</v>
      </c>
      <c r="R717" s="35" t="str">
        <f t="shared" si="4"/>
        <v>Medio</v>
      </c>
      <c r="S717" s="35" t="str">
        <f>IF(O717="","",IF(O717&gt;AVERAGE('Base de datos limpia'!$O$2:$O$8001),"Alto","Normal"))
</f>
        <v>Normal</v>
      </c>
      <c r="T717" s="35" t="str">
        <f t="shared" si="5"/>
        <v>Gamer intensivo</v>
      </c>
      <c r="U717" s="35"/>
    </row>
    <row r="718">
      <c r="A718" s="28">
        <v>717.0</v>
      </c>
      <c r="B718" s="28">
        <v>19.0</v>
      </c>
      <c r="C718" s="28" t="str">
        <f>TRIM(PROPER('Base de datos cruda'!C718))</f>
        <v>Female</v>
      </c>
      <c r="D718" s="28">
        <v>2.06</v>
      </c>
      <c r="E718" s="28">
        <v>7.84</v>
      </c>
      <c r="F718" s="28">
        <v>6.58</v>
      </c>
      <c r="G718" s="28">
        <v>99.74</v>
      </c>
      <c r="H718" s="28" t="str">
        <f>TRIM(PROPER('Base de datos cruda'!H718))</f>
        <v>Rpg</v>
      </c>
      <c r="I718" s="28">
        <v>0.01</v>
      </c>
      <c r="J718" s="28">
        <v>5.57</v>
      </c>
      <c r="K718" s="28">
        <v>305.86</v>
      </c>
      <c r="L718" s="28">
        <f>IF('Base de datos cruda'!L718&lt;0,,'Base de datos cruda'!L718)</f>
        <v>6.59</v>
      </c>
      <c r="M718" s="28" t="str">
        <f>IF(TRIM(PROPER('Base de datos cruda'!M718))="High","Alto",IF(TRIM(PROPER('Base de datos cruda'!M718))="Medium","Medio","Bajo"))</f>
        <v>Medio</v>
      </c>
      <c r="N718" s="29">
        <v>97.22</v>
      </c>
      <c r="O718" s="32">
        <f t="shared" si="1"/>
        <v>97.22</v>
      </c>
      <c r="P718" s="33">
        <f t="shared" si="2"/>
        <v>7.63</v>
      </c>
      <c r="Q718" s="34">
        <f t="shared" si="3"/>
        <v>3.805825243</v>
      </c>
      <c r="R718" s="35" t="str">
        <f t="shared" si="4"/>
        <v>Alto</v>
      </c>
      <c r="S718" s="35" t="str">
        <f>IF(O718="","",IF(O718&gt;AVERAGE('Base de datos limpia'!$O$2:$O$8001),"Alto","Normal"))
</f>
        <v>Alto</v>
      </c>
      <c r="T718" s="35" t="str">
        <f t="shared" si="5"/>
        <v>Gamer intensivo</v>
      </c>
      <c r="U718" s="35"/>
    </row>
    <row r="719">
      <c r="A719" s="28">
        <v>718.0</v>
      </c>
      <c r="B719" s="28">
        <v>24.0</v>
      </c>
      <c r="C719" s="28" t="str">
        <f>TRIM(PROPER('Base de datos cruda'!C719))</f>
        <v>Male</v>
      </c>
      <c r="D719" s="28">
        <v>0.58</v>
      </c>
      <c r="E719" s="28">
        <v>9.81</v>
      </c>
      <c r="F719" s="28">
        <v>7.43</v>
      </c>
      <c r="G719" s="28">
        <v>72.46</v>
      </c>
      <c r="H719" s="28" t="str">
        <f>TRIM(PROPER('Base de datos cruda'!H719))</f>
        <v>Rpg</v>
      </c>
      <c r="I719" s="28">
        <v>1.25</v>
      </c>
      <c r="J719" s="28">
        <v>4.21</v>
      </c>
      <c r="K719" s="28">
        <v>317.63</v>
      </c>
      <c r="L719" s="28">
        <f>IF('Base de datos cruda'!L719&lt;0,,'Base de datos cruda'!L719)</f>
        <v>3</v>
      </c>
      <c r="M719" s="28" t="str">
        <f>IF(TRIM(PROPER('Base de datos cruda'!M719))="High","Alto",IF(TRIM(PROPER('Base de datos cruda'!M719))="Medium","Medio","Bajo"))</f>
        <v>Medio</v>
      </c>
      <c r="N719" s="29">
        <v>109.305715502634</v>
      </c>
      <c r="O719" s="33" t="str">
        <f t="shared" si="1"/>
        <v/>
      </c>
      <c r="P719" s="33">
        <f t="shared" si="2"/>
        <v>4.79</v>
      </c>
      <c r="Q719" s="34">
        <f t="shared" si="3"/>
        <v>16.9137931</v>
      </c>
      <c r="R719" s="35" t="str">
        <f t="shared" si="4"/>
        <v>Alto</v>
      </c>
      <c r="S719" s="35" t="str">
        <f>IF(O719="","",IF(O719&gt;AVERAGE('Base de datos limpia'!$O$2:$O$8001),"Alto","Normal"))
</f>
        <v/>
      </c>
      <c r="T719" s="35" t="str">
        <f t="shared" si="5"/>
        <v>Gamer intensivo</v>
      </c>
      <c r="U719" s="35"/>
    </row>
    <row r="720">
      <c r="A720" s="28">
        <v>719.0</v>
      </c>
      <c r="B720" s="28">
        <v>19.0</v>
      </c>
      <c r="C720" s="28" t="str">
        <f>TRIM(PROPER('Base de datos cruda'!C720))</f>
        <v>Male</v>
      </c>
      <c r="D720" s="28">
        <v>5.85</v>
      </c>
      <c r="E720" s="28">
        <v>4.88</v>
      </c>
      <c r="F720" s="28">
        <v>4.84</v>
      </c>
      <c r="G720" s="28">
        <v>95.07</v>
      </c>
      <c r="H720" s="28" t="str">
        <f>TRIM(PROPER('Base de datos cruda'!H720))</f>
        <v>Casual</v>
      </c>
      <c r="I720" s="28">
        <v>1.54</v>
      </c>
      <c r="J720" s="28">
        <v>10.74</v>
      </c>
      <c r="K720" s="28">
        <v>247.82</v>
      </c>
      <c r="L720" s="28">
        <f>IF('Base de datos cruda'!L720&lt;0,,'Base de datos cruda'!L720)</f>
        <v>13.23</v>
      </c>
      <c r="M720" s="28" t="str">
        <f>IF(TRIM(PROPER('Base de datos cruda'!M720))="High","Alto",IF(TRIM(PROPER('Base de datos cruda'!M720))="Medium","Medio","Bajo"))</f>
        <v>Bajo</v>
      </c>
      <c r="N720" s="29">
        <v>50.6</v>
      </c>
      <c r="O720" s="32">
        <f t="shared" si="1"/>
        <v>50.6</v>
      </c>
      <c r="P720" s="33">
        <f t="shared" si="2"/>
        <v>16.59</v>
      </c>
      <c r="Q720" s="34">
        <f t="shared" si="3"/>
        <v>0.8341880342</v>
      </c>
      <c r="R720" s="35" t="str">
        <f t="shared" si="4"/>
        <v>Medio</v>
      </c>
      <c r="S720" s="35" t="str">
        <f>IF(O720="","",IF(O720&gt;AVERAGE('Base de datos limpia'!$O$2:$O$8001),"Alto","Normal"))
</f>
        <v>Normal</v>
      </c>
      <c r="T720" s="35" t="str">
        <f t="shared" si="5"/>
        <v>Gamer moderado</v>
      </c>
      <c r="U720" s="35"/>
    </row>
    <row r="721">
      <c r="A721" s="28">
        <v>720.0</v>
      </c>
      <c r="B721" s="28">
        <v>18.0</v>
      </c>
      <c r="C721" s="28" t="str">
        <f>TRIM(PROPER('Base de datos cruda'!C721))</f>
        <v>Male</v>
      </c>
      <c r="D721" s="28">
        <v>2.39</v>
      </c>
      <c r="E721" s="28">
        <v>1.61</v>
      </c>
      <c r="F721" s="28">
        <v>5.37</v>
      </c>
      <c r="G721" s="28">
        <v>78.14</v>
      </c>
      <c r="H721" s="28" t="str">
        <f>TRIM(PROPER('Base de datos cruda'!H721))</f>
        <v>Rpg</v>
      </c>
      <c r="I721" s="28">
        <v>4.06</v>
      </c>
      <c r="J721" s="28">
        <v>3.45</v>
      </c>
      <c r="K721" s="28">
        <v>302.3</v>
      </c>
      <c r="L721" s="28">
        <f>IF('Base de datos cruda'!L721&lt;0,,'Base de datos cruda'!L721)</f>
        <v>7.83</v>
      </c>
      <c r="M721" s="28" t="str">
        <f>IF(TRIM(PROPER('Base de datos cruda'!M721))="High","Alto",IF(TRIM(PROPER('Base de datos cruda'!M721))="Medium","Medio","Bajo"))</f>
        <v>Medio</v>
      </c>
      <c r="N721" s="29">
        <v>42.77</v>
      </c>
      <c r="O721" s="32">
        <f t="shared" si="1"/>
        <v>42.77</v>
      </c>
      <c r="P721" s="33">
        <f t="shared" si="2"/>
        <v>5.84</v>
      </c>
      <c r="Q721" s="34">
        <f t="shared" si="3"/>
        <v>0.6736401674</v>
      </c>
      <c r="R721" s="35" t="str">
        <f t="shared" si="4"/>
        <v>Bajo</v>
      </c>
      <c r="S721" s="35" t="str">
        <f>IF(O721="","",IF(O721&gt;AVERAGE('Base de datos limpia'!$O$2:$O$8001),"Alto","Normal"))
</f>
        <v>Normal</v>
      </c>
      <c r="T721" s="35" t="str">
        <f t="shared" si="5"/>
        <v>Gamer casual</v>
      </c>
      <c r="U721" s="35"/>
    </row>
    <row r="722">
      <c r="A722" s="28">
        <v>721.0</v>
      </c>
      <c r="B722" s="28">
        <v>24.0</v>
      </c>
      <c r="C722" s="28" t="str">
        <f>TRIM(PROPER('Base de datos cruda'!C722))</f>
        <v>Male</v>
      </c>
      <c r="D722" s="28">
        <v>3.62</v>
      </c>
      <c r="E722" s="28">
        <v>5.15</v>
      </c>
      <c r="F722" s="28">
        <v>7.26</v>
      </c>
      <c r="G722" s="28">
        <v>86.53</v>
      </c>
      <c r="H722" s="28" t="str">
        <f>TRIM(PROPER('Base de datos cruda'!H722))</f>
        <v>Fps</v>
      </c>
      <c r="I722" s="28">
        <v>3.8</v>
      </c>
      <c r="J722" s="28">
        <v>8.99</v>
      </c>
      <c r="K722" s="28">
        <v>280.76</v>
      </c>
      <c r="L722" s="28">
        <f>IF('Base de datos cruda'!L722&lt;0,,'Base de datos cruda'!L722)</f>
        <v>9.32</v>
      </c>
      <c r="M722" s="28" t="str">
        <f>IF(TRIM(PROPER('Base de datos cruda'!M722))="High","Alto",IF(TRIM(PROPER('Base de datos cruda'!M722))="Medium","Medio","Bajo"))</f>
        <v>Medio</v>
      </c>
      <c r="N722" s="29">
        <v>62.18</v>
      </c>
      <c r="O722" s="32">
        <f t="shared" si="1"/>
        <v>62.18</v>
      </c>
      <c r="P722" s="33">
        <f t="shared" si="2"/>
        <v>12.61</v>
      </c>
      <c r="Q722" s="34">
        <f t="shared" si="3"/>
        <v>1.422651934</v>
      </c>
      <c r="R722" s="35" t="str">
        <f t="shared" si="4"/>
        <v>Medio</v>
      </c>
      <c r="S722" s="35" t="str">
        <f>IF(O722="","",IF(O722&gt;AVERAGE('Base de datos limpia'!$O$2:$O$8001),"Alto","Normal"))
</f>
        <v>Normal</v>
      </c>
      <c r="T722" s="35" t="str">
        <f t="shared" si="5"/>
        <v>Gamer moderado</v>
      </c>
      <c r="U722" s="35"/>
    </row>
    <row r="723">
      <c r="A723" s="28">
        <v>722.0</v>
      </c>
      <c r="B723" s="28">
        <v>17.0</v>
      </c>
      <c r="C723" s="28" t="str">
        <f>TRIM(PROPER('Base de datos cruda'!C723))</f>
        <v>Female</v>
      </c>
      <c r="D723" s="28">
        <v>1.02</v>
      </c>
      <c r="E723" s="28">
        <v>1.42</v>
      </c>
      <c r="F723" s="28">
        <v>7.28</v>
      </c>
      <c r="G723" s="28">
        <v>69.64</v>
      </c>
      <c r="H723" s="28" t="str">
        <f>TRIM(PROPER('Base de datos cruda'!H723))</f>
        <v>Fps</v>
      </c>
      <c r="I723" s="28">
        <v>1.98</v>
      </c>
      <c r="J723" s="28">
        <v>5.34</v>
      </c>
      <c r="K723" s="28">
        <v>307.56</v>
      </c>
      <c r="L723" s="28">
        <f>IF('Base de datos cruda'!L723&lt;0,,'Base de datos cruda'!L723)</f>
        <v>3.78</v>
      </c>
      <c r="M723" s="28" t="str">
        <f>IF(TRIM(PROPER('Base de datos cruda'!M723))="High","Alto",IF(TRIM(PROPER('Base de datos cruda'!M723))="Medium","Medio","Bajo"))</f>
        <v>Medio</v>
      </c>
      <c r="N723" s="29">
        <v>65.8036139851669</v>
      </c>
      <c r="O723" s="32">
        <f t="shared" si="1"/>
        <v>65.80361399</v>
      </c>
      <c r="P723" s="33">
        <f t="shared" si="2"/>
        <v>6.36</v>
      </c>
      <c r="Q723" s="34">
        <f t="shared" si="3"/>
        <v>1.392156863</v>
      </c>
      <c r="R723" s="35" t="str">
        <f t="shared" si="4"/>
        <v>Medio</v>
      </c>
      <c r="S723" s="35" t="str">
        <f>IF(O723="","",IF(O723&gt;AVERAGE('Base de datos limpia'!$O$2:$O$8001),"Alto","Normal"))
</f>
        <v>Alto</v>
      </c>
      <c r="T723" s="35" t="str">
        <f t="shared" si="5"/>
        <v>Gamer casual</v>
      </c>
      <c r="U723" s="35"/>
    </row>
    <row r="724">
      <c r="A724" s="28">
        <v>723.0</v>
      </c>
      <c r="B724" s="28">
        <v>19.0</v>
      </c>
      <c r="C724" s="28" t="str">
        <f>TRIM(PROPER('Base de datos cruda'!C724))</f>
        <v>Male</v>
      </c>
      <c r="D724" s="28">
        <v>6.42</v>
      </c>
      <c r="E724" s="28">
        <v>3.65</v>
      </c>
      <c r="F724" s="28">
        <v>6.47</v>
      </c>
      <c r="G724" s="28">
        <v>80.12</v>
      </c>
      <c r="H724" s="28" t="str">
        <f>TRIM(PROPER('Base de datos cruda'!H724))</f>
        <v>Casual</v>
      </c>
      <c r="I724" s="28">
        <v>0.79</v>
      </c>
      <c r="J724" s="28">
        <v>7.58</v>
      </c>
      <c r="K724" s="28">
        <v>248.08</v>
      </c>
      <c r="L724" s="28">
        <f>IF('Base de datos cruda'!L724&lt;0,,'Base de datos cruda'!L724)</f>
        <v>12.45</v>
      </c>
      <c r="M724" s="28" t="str">
        <f>IF(TRIM(PROPER('Base de datos cruda'!M724))="High","Alto",IF(TRIM(PROPER('Base de datos cruda'!M724))="Medium","Medio","Bajo"))</f>
        <v>Bajo</v>
      </c>
      <c r="N724" s="29">
        <v>37.92</v>
      </c>
      <c r="O724" s="32">
        <f t="shared" si="1"/>
        <v>37.92</v>
      </c>
      <c r="P724" s="33">
        <f t="shared" si="2"/>
        <v>14</v>
      </c>
      <c r="Q724" s="34">
        <f t="shared" si="3"/>
        <v>0.5685358255</v>
      </c>
      <c r="R724" s="35" t="str">
        <f t="shared" si="4"/>
        <v>Bajo</v>
      </c>
      <c r="S724" s="35" t="str">
        <f>IF(O724="","",IF(O724&gt;AVERAGE('Base de datos limpia'!$O$2:$O$8001),"Alto","Normal"))
</f>
        <v>Normal</v>
      </c>
      <c r="T724" s="35" t="str">
        <f t="shared" si="5"/>
        <v>Gamer moderado</v>
      </c>
      <c r="U724" s="35"/>
    </row>
    <row r="725">
      <c r="A725" s="28">
        <v>724.0</v>
      </c>
      <c r="B725" s="28">
        <v>21.0</v>
      </c>
      <c r="C725" s="28" t="str">
        <f>TRIM(PROPER('Base de datos cruda'!C725))</f>
        <v>Male</v>
      </c>
      <c r="D725" s="28">
        <v>4.52</v>
      </c>
      <c r="E725" s="28">
        <v>6.28</v>
      </c>
      <c r="F725" s="28">
        <v>7.98</v>
      </c>
      <c r="G725" s="28">
        <v>70.31</v>
      </c>
      <c r="H725" s="28" t="str">
        <f>TRIM(PROPER('Base de datos cruda'!H725))</f>
        <v>Casual</v>
      </c>
      <c r="I725" s="28">
        <v>1.93</v>
      </c>
      <c r="J725" s="28">
        <v>6.32</v>
      </c>
      <c r="K725" s="28">
        <v>271.2</v>
      </c>
      <c r="L725" s="28">
        <f>IF('Base de datos cruda'!L725&lt;0,,'Base de datos cruda'!L725)</f>
        <v>12.9</v>
      </c>
      <c r="M725" s="28" t="str">
        <f>IF(TRIM(PROPER('Base de datos cruda'!M725))="High","Alto",IF(TRIM(PROPER('Base de datos cruda'!M725))="Medium","Medio","Bajo"))</f>
        <v>Medio</v>
      </c>
      <c r="N725" s="29">
        <v>74.54</v>
      </c>
      <c r="O725" s="32">
        <f t="shared" si="1"/>
        <v>74.54</v>
      </c>
      <c r="P725" s="33">
        <f t="shared" si="2"/>
        <v>10.84</v>
      </c>
      <c r="Q725" s="34">
        <f t="shared" si="3"/>
        <v>1.389380531</v>
      </c>
      <c r="R725" s="35" t="str">
        <f t="shared" si="4"/>
        <v>Alto</v>
      </c>
      <c r="S725" s="35" t="str">
        <f>IF(O725="","",IF(O725&gt;AVERAGE('Base de datos limpia'!$O$2:$O$8001),"Alto","Normal"))
</f>
        <v>Alto</v>
      </c>
      <c r="T725" s="35" t="str">
        <f t="shared" si="5"/>
        <v>Gamer intensivo</v>
      </c>
      <c r="U725" s="35"/>
    </row>
    <row r="726">
      <c r="A726" s="28">
        <v>725.0</v>
      </c>
      <c r="B726" s="28">
        <v>17.0</v>
      </c>
      <c r="C726" s="28" t="str">
        <f>TRIM(PROPER('Base de datos cruda'!C726))</f>
        <v>Female</v>
      </c>
      <c r="D726" s="28">
        <v>7.21</v>
      </c>
      <c r="E726" s="28">
        <v>3.79</v>
      </c>
      <c r="F726" s="28">
        <v>6.41</v>
      </c>
      <c r="G726" s="28">
        <v>98.04</v>
      </c>
      <c r="H726" s="28" t="str">
        <f>TRIM(PROPER('Base de datos cruda'!H726))</f>
        <v>Casual</v>
      </c>
      <c r="I726" s="28">
        <v>4.05</v>
      </c>
      <c r="J726" s="28">
        <v>8.41</v>
      </c>
      <c r="K726" s="28">
        <v>222.54</v>
      </c>
      <c r="L726" s="28">
        <f>IF('Base de datos cruda'!L726&lt;0,,'Base de datos cruda'!L726)</f>
        <v>17.8</v>
      </c>
      <c r="M726" s="28" t="str">
        <f>IF(TRIM(PROPER('Base de datos cruda'!M726))="High","Alto",IF(TRIM(PROPER('Base de datos cruda'!M726))="Medium","Medio","Bajo"))</f>
        <v>Bajo</v>
      </c>
      <c r="N726" s="29">
        <v>37.98</v>
      </c>
      <c r="O726" s="32">
        <f t="shared" si="1"/>
        <v>37.98</v>
      </c>
      <c r="P726" s="33">
        <f t="shared" si="2"/>
        <v>15.62</v>
      </c>
      <c r="Q726" s="34">
        <f t="shared" si="3"/>
        <v>0.5256588072</v>
      </c>
      <c r="R726" s="35" t="str">
        <f t="shared" si="4"/>
        <v>Bajo</v>
      </c>
      <c r="S726" s="35" t="str">
        <f>IF(O726="","",IF(O726&gt;AVERAGE('Base de datos limpia'!$O$2:$O$8001),"Alto","Normal"))
</f>
        <v>Normal</v>
      </c>
      <c r="T726" s="35" t="str">
        <f t="shared" si="5"/>
        <v>Gamer moderado</v>
      </c>
      <c r="U726" s="35"/>
    </row>
    <row r="727">
      <c r="A727" s="28">
        <v>726.0</v>
      </c>
      <c r="B727" s="28">
        <v>23.0</v>
      </c>
      <c r="C727" s="28" t="str">
        <f>TRIM(PROPER('Base de datos cruda'!C727))</f>
        <v>Female</v>
      </c>
      <c r="D727" s="28">
        <v>3.96</v>
      </c>
      <c r="E727" s="28">
        <v>7.17</v>
      </c>
      <c r="F727" s="28">
        <v>8.41</v>
      </c>
      <c r="G727" s="28">
        <v>62.44</v>
      </c>
      <c r="H727" s="28" t="str">
        <f>TRIM(PROPER('Base de datos cruda'!H727))</f>
        <v>Fps</v>
      </c>
      <c r="I727" s="28">
        <v>2.26</v>
      </c>
      <c r="J727" s="28">
        <v>8.79</v>
      </c>
      <c r="K727" s="28">
        <v>296.06</v>
      </c>
      <c r="L727" s="28">
        <f>IF('Base de datos cruda'!L727&lt;0,,'Base de datos cruda'!L727)</f>
        <v>12.63</v>
      </c>
      <c r="M727" s="28" t="str">
        <f>IF(TRIM(PROPER('Base de datos cruda'!M727))="High","Alto",IF(TRIM(PROPER('Base de datos cruda'!M727))="Medium","Medio","Bajo"))</f>
        <v>Medio</v>
      </c>
      <c r="N727" s="29">
        <v>73.91</v>
      </c>
      <c r="O727" s="32">
        <f t="shared" si="1"/>
        <v>73.91</v>
      </c>
      <c r="P727" s="33">
        <f t="shared" si="2"/>
        <v>12.75</v>
      </c>
      <c r="Q727" s="34">
        <f t="shared" si="3"/>
        <v>1.810606061</v>
      </c>
      <c r="R727" s="35" t="str">
        <f t="shared" si="4"/>
        <v>Alto</v>
      </c>
      <c r="S727" s="35" t="str">
        <f>IF(O727="","",IF(O727&gt;AVERAGE('Base de datos limpia'!$O$2:$O$8001),"Alto","Normal"))
</f>
        <v>Alto</v>
      </c>
      <c r="T727" s="35" t="str">
        <f t="shared" si="5"/>
        <v>Gamer intensivo</v>
      </c>
      <c r="U727" s="35"/>
    </row>
    <row r="728">
      <c r="A728" s="28">
        <v>727.0</v>
      </c>
      <c r="B728" s="28">
        <v>23.0</v>
      </c>
      <c r="C728" s="28" t="str">
        <f>TRIM(PROPER('Base de datos cruda'!C728))</f>
        <v>Male</v>
      </c>
      <c r="D728" s="28">
        <v>7.53</v>
      </c>
      <c r="E728" s="28">
        <v>8.4</v>
      </c>
      <c r="F728" s="28">
        <v>7.68</v>
      </c>
      <c r="G728" s="28">
        <v>70.99</v>
      </c>
      <c r="H728" s="28" t="str">
        <f>TRIM(PROPER('Base de datos cruda'!H728))</f>
        <v>Fps</v>
      </c>
      <c r="I728" s="28">
        <v>0.58</v>
      </c>
      <c r="J728" s="28">
        <v>9.38</v>
      </c>
      <c r="K728" s="28">
        <v>230.32</v>
      </c>
      <c r="L728" s="28">
        <f>IF('Base de datos cruda'!L728&lt;0,,'Base de datos cruda'!L728)</f>
        <v>17.72</v>
      </c>
      <c r="M728" s="28" t="str">
        <f>IF(TRIM(PROPER('Base de datos cruda'!M728))="High","Alto",IF(TRIM(PROPER('Base de datos cruda'!M728))="Medium","Medio","Bajo"))</f>
        <v>Bajo</v>
      </c>
      <c r="N728" s="29">
        <v>63.989638092387</v>
      </c>
      <c r="O728" s="32">
        <f t="shared" si="1"/>
        <v>63.98963809</v>
      </c>
      <c r="P728" s="33">
        <f t="shared" si="2"/>
        <v>16.91</v>
      </c>
      <c r="Q728" s="34">
        <f t="shared" si="3"/>
        <v>1.115537849</v>
      </c>
      <c r="R728" s="35" t="str">
        <f t="shared" si="4"/>
        <v>Medio</v>
      </c>
      <c r="S728" s="35" t="str">
        <f>IF(O728="","",IF(O728&gt;AVERAGE('Base de datos limpia'!$O$2:$O$8001),"Alto","Normal"))
</f>
        <v>Normal</v>
      </c>
      <c r="T728" s="35" t="str">
        <f t="shared" si="5"/>
        <v>Gamer intensivo</v>
      </c>
      <c r="U728" s="35"/>
    </row>
    <row r="729">
      <c r="A729" s="28">
        <v>728.0</v>
      </c>
      <c r="B729" s="28">
        <v>16.0</v>
      </c>
      <c r="C729" s="28" t="str">
        <f>TRIM(PROPER('Base de datos cruda'!C729))</f>
        <v>Female</v>
      </c>
      <c r="D729" s="28">
        <v>7.13</v>
      </c>
      <c r="E729" s="28">
        <v>4.78</v>
      </c>
      <c r="F729" s="28">
        <v>5.57</v>
      </c>
      <c r="G729" s="28">
        <v>95.72</v>
      </c>
      <c r="H729" s="28" t="str">
        <f>TRIM(PROPER('Base de datos cruda'!H729))</f>
        <v>Rpg</v>
      </c>
      <c r="I729" s="28">
        <v>0.19</v>
      </c>
      <c r="J729" s="28">
        <v>8.36</v>
      </c>
      <c r="K729" s="28">
        <v>235.32</v>
      </c>
      <c r="L729" s="28">
        <f>IF('Base de datos cruda'!L729&lt;0,,'Base de datos cruda'!L729)</f>
        <v>13.11</v>
      </c>
      <c r="M729" s="28" t="str">
        <f>IF(TRIM(PROPER('Base de datos cruda'!M729))="High","Alto",IF(TRIM(PROPER('Base de datos cruda'!M729))="Medium","Medio","Bajo"))</f>
        <v>Bajo</v>
      </c>
      <c r="N729" s="29">
        <v>41.7</v>
      </c>
      <c r="O729" s="32">
        <f t="shared" si="1"/>
        <v>41.7</v>
      </c>
      <c r="P729" s="33">
        <f t="shared" si="2"/>
        <v>15.49</v>
      </c>
      <c r="Q729" s="34">
        <f t="shared" si="3"/>
        <v>0.6704067321</v>
      </c>
      <c r="R729" s="35" t="str">
        <f t="shared" si="4"/>
        <v>Bajo</v>
      </c>
      <c r="S729" s="35" t="str">
        <f>IF(O729="","",IF(O729&gt;AVERAGE('Base de datos limpia'!$O$2:$O$8001),"Alto","Normal"))
</f>
        <v>Normal</v>
      </c>
      <c r="T729" s="35" t="str">
        <f t="shared" si="5"/>
        <v>Gamer moderado</v>
      </c>
      <c r="U729" s="35"/>
    </row>
    <row r="730">
      <c r="A730" s="28">
        <v>729.0</v>
      </c>
      <c r="B730" s="28">
        <v>18.0</v>
      </c>
      <c r="C730" s="28" t="str">
        <f>TRIM(PROPER('Base de datos cruda'!C730))</f>
        <v>Female</v>
      </c>
      <c r="D730" s="28">
        <v>4.61</v>
      </c>
      <c r="E730" s="28">
        <v>9.1</v>
      </c>
      <c r="F730" s="28">
        <v>5.98</v>
      </c>
      <c r="G730" s="28">
        <v>79.2</v>
      </c>
      <c r="H730" s="28" t="str">
        <f>TRIM(PROPER('Base de datos cruda'!H730))</f>
        <v>Casual</v>
      </c>
      <c r="I730" s="28">
        <v>1.67</v>
      </c>
      <c r="J730" s="28">
        <v>6.3</v>
      </c>
      <c r="K730" s="28">
        <v>247.11</v>
      </c>
      <c r="L730" s="28">
        <f>IF('Base de datos cruda'!L730&lt;0,,'Base de datos cruda'!L730)</f>
        <v>9.17</v>
      </c>
      <c r="M730" s="28" t="str">
        <f>IF(TRIM(PROPER('Base de datos cruda'!M730))="High","Alto",IF(TRIM(PROPER('Base de datos cruda'!M730))="Medium","Medio","Bajo"))</f>
        <v>Alto</v>
      </c>
      <c r="N730" s="29">
        <v>85.71</v>
      </c>
      <c r="O730" s="32">
        <f t="shared" si="1"/>
        <v>85.71</v>
      </c>
      <c r="P730" s="33">
        <f t="shared" si="2"/>
        <v>10.91</v>
      </c>
      <c r="Q730" s="34">
        <f t="shared" si="3"/>
        <v>1.973969631</v>
      </c>
      <c r="R730" s="35" t="str">
        <f t="shared" si="4"/>
        <v>Alto</v>
      </c>
      <c r="S730" s="35" t="str">
        <f>IF(O730="","",IF(O730&gt;AVERAGE('Base de datos limpia'!$O$2:$O$8001),"Alto","Normal"))
</f>
        <v>Alto</v>
      </c>
      <c r="T730" s="35" t="str">
        <f t="shared" si="5"/>
        <v>Gamer intensivo</v>
      </c>
      <c r="U730" s="35"/>
    </row>
    <row r="731">
      <c r="A731" s="28">
        <v>730.0</v>
      </c>
      <c r="B731" s="28">
        <v>24.0</v>
      </c>
      <c r="C731" s="28" t="str">
        <f>TRIM(PROPER('Base de datos cruda'!C731))</f>
        <v>Male</v>
      </c>
      <c r="D731" s="28">
        <v>7.47</v>
      </c>
      <c r="E731" s="28">
        <v>1.72</v>
      </c>
      <c r="F731" s="28">
        <v>7.34</v>
      </c>
      <c r="G731" s="28">
        <v>84.0</v>
      </c>
      <c r="H731" s="28" t="str">
        <f>TRIM(PROPER('Base de datos cruda'!H731))</f>
        <v>Casual</v>
      </c>
      <c r="I731" s="28">
        <v>0.74</v>
      </c>
      <c r="J731" s="28">
        <v>11.27</v>
      </c>
      <c r="K731" s="28">
        <v>231.65</v>
      </c>
      <c r="L731" s="28">
        <f>IF('Base de datos cruda'!L731&lt;0,,'Base de datos cruda'!L731)</f>
        <v>15.3</v>
      </c>
      <c r="M731" s="28" t="str">
        <f>IF(TRIM(PROPER('Base de datos cruda'!M731))="High","Alto",IF(TRIM(PROPER('Base de datos cruda'!M731))="Medium","Medio","Bajo"))</f>
        <v>Bajo</v>
      </c>
      <c r="N731" s="29">
        <v>28.11</v>
      </c>
      <c r="O731" s="32">
        <f t="shared" si="1"/>
        <v>28.11</v>
      </c>
      <c r="P731" s="33">
        <f t="shared" si="2"/>
        <v>18.74</v>
      </c>
      <c r="Q731" s="34">
        <f t="shared" si="3"/>
        <v>0.2302543507</v>
      </c>
      <c r="R731" s="35" t="str">
        <f t="shared" si="4"/>
        <v>Bajo</v>
      </c>
      <c r="S731" s="35" t="str">
        <f>IF(O731="","",IF(O731&gt;AVERAGE('Base de datos limpia'!$O$2:$O$8001),"Alto","Normal"))
</f>
        <v>Normal</v>
      </c>
      <c r="T731" s="35" t="str">
        <f t="shared" si="5"/>
        <v>Gamer casual</v>
      </c>
      <c r="U731" s="35"/>
    </row>
    <row r="732">
      <c r="A732" s="28">
        <v>731.0</v>
      </c>
      <c r="B732" s="28">
        <v>20.0</v>
      </c>
      <c r="C732" s="28" t="str">
        <f>TRIM(PROPER('Base de datos cruda'!C732))</f>
        <v>Male</v>
      </c>
      <c r="D732" s="28">
        <v>2.58</v>
      </c>
      <c r="E732" s="28">
        <v>8.56</v>
      </c>
      <c r="F732" s="28">
        <v>8.47</v>
      </c>
      <c r="G732" s="28">
        <v>86.07</v>
      </c>
      <c r="H732" s="28" t="str">
        <f>TRIM(PROPER('Base de datos cruda'!H732))</f>
        <v>Casual</v>
      </c>
      <c r="I732" s="28">
        <v>3.73</v>
      </c>
      <c r="J732" s="28">
        <v>6.06</v>
      </c>
      <c r="K732" s="28">
        <v>290.76</v>
      </c>
      <c r="L732" s="28">
        <f>IF('Base de datos cruda'!L732&lt;0,,'Base de datos cruda'!L732)</f>
        <v>8.96</v>
      </c>
      <c r="M732" s="28" t="str">
        <f>IF(TRIM(PROPER('Base de datos cruda'!M732))="High","Alto",IF(TRIM(PROPER('Base de datos cruda'!M732))="Medium","Medio","Bajo"))</f>
        <v>Medio</v>
      </c>
      <c r="N732" s="29">
        <v>95.96</v>
      </c>
      <c r="O732" s="32">
        <f t="shared" si="1"/>
        <v>95.96</v>
      </c>
      <c r="P732" s="33">
        <f t="shared" si="2"/>
        <v>8.64</v>
      </c>
      <c r="Q732" s="34">
        <f t="shared" si="3"/>
        <v>3.317829457</v>
      </c>
      <c r="R732" s="35" t="str">
        <f t="shared" si="4"/>
        <v>Alto</v>
      </c>
      <c r="S732" s="35" t="str">
        <f>IF(O732="","",IF(O732&gt;AVERAGE('Base de datos limpia'!$O$2:$O$8001),"Alto","Normal"))
</f>
        <v>Alto</v>
      </c>
      <c r="T732" s="35" t="str">
        <f t="shared" si="5"/>
        <v>Gamer intensivo</v>
      </c>
      <c r="U732" s="35"/>
    </row>
    <row r="733">
      <c r="A733" s="28">
        <v>732.0</v>
      </c>
      <c r="B733" s="28">
        <v>21.0</v>
      </c>
      <c r="C733" s="28" t="str">
        <f>TRIM(PROPER('Base de datos cruda'!C733))</f>
        <v>Male</v>
      </c>
      <c r="D733" s="28">
        <v>2.93</v>
      </c>
      <c r="E733" s="28">
        <v>8.46</v>
      </c>
      <c r="F733" s="28">
        <v>4.89</v>
      </c>
      <c r="G733" s="28">
        <v>62.84</v>
      </c>
      <c r="H733" s="28" t="str">
        <f>TRIM(PROPER('Base de datos cruda'!H733))</f>
        <v>Rpg</v>
      </c>
      <c r="I733" s="28">
        <v>1.39</v>
      </c>
      <c r="J733" s="28">
        <v>5.16</v>
      </c>
      <c r="K733" s="28">
        <v>273.34</v>
      </c>
      <c r="L733" s="28">
        <f>IF('Base de datos cruda'!L733&lt;0,,'Base de datos cruda'!L733)</f>
        <v>11.65</v>
      </c>
      <c r="M733" s="28" t="str">
        <f>IF(TRIM(PROPER('Base de datos cruda'!M733))="High","Alto",IF(TRIM(PROPER('Base de datos cruda'!M733))="Medium","Medio","Bajo"))</f>
        <v>Alto</v>
      </c>
      <c r="N733" s="29">
        <v>86.3925211678864</v>
      </c>
      <c r="O733" s="32">
        <f t="shared" si="1"/>
        <v>86.39252117</v>
      </c>
      <c r="P733" s="33">
        <f t="shared" si="2"/>
        <v>8.09</v>
      </c>
      <c r="Q733" s="34">
        <f t="shared" si="3"/>
        <v>2.887372014</v>
      </c>
      <c r="R733" s="35" t="str">
        <f t="shared" si="4"/>
        <v>Alto</v>
      </c>
      <c r="S733" s="35" t="str">
        <f>IF(O733="","",IF(O733&gt;AVERAGE('Base de datos limpia'!$O$2:$O$8001),"Alto","Normal"))
</f>
        <v>Alto</v>
      </c>
      <c r="T733" s="35" t="str">
        <f t="shared" si="5"/>
        <v>Gamer intensivo</v>
      </c>
      <c r="U733" s="35"/>
    </row>
    <row r="734">
      <c r="A734" s="28">
        <v>733.0</v>
      </c>
      <c r="B734" s="28">
        <v>19.0</v>
      </c>
      <c r="C734" s="28" t="str">
        <f>TRIM(PROPER('Base de datos cruda'!C734))</f>
        <v>Female</v>
      </c>
      <c r="D734" s="28">
        <v>0.36</v>
      </c>
      <c r="E734" s="28">
        <v>3.9</v>
      </c>
      <c r="F734" s="28">
        <v>6.57</v>
      </c>
      <c r="G734" s="28">
        <v>60.71</v>
      </c>
      <c r="H734" s="28" t="str">
        <f>TRIM(PROPER('Base de datos cruda'!H734))</f>
        <v>Casual</v>
      </c>
      <c r="I734" s="28">
        <v>4.39</v>
      </c>
      <c r="J734" s="28">
        <v>6.07</v>
      </c>
      <c r="K734" s="28">
        <v>305.28</v>
      </c>
      <c r="L734" s="28">
        <f>IF('Base de datos cruda'!L734&lt;0,,'Base de datos cruda'!L734)</f>
        <v>4.93</v>
      </c>
      <c r="M734" s="28" t="str">
        <f>IF(TRIM(PROPER('Base de datos cruda'!M734))="High","Alto",IF(TRIM(PROPER('Base de datos cruda'!M734))="Medium","Medio","Bajo"))</f>
        <v>Medio</v>
      </c>
      <c r="N734" s="29">
        <v>71.33</v>
      </c>
      <c r="O734" s="32">
        <f t="shared" si="1"/>
        <v>71.33</v>
      </c>
      <c r="P734" s="33">
        <f t="shared" si="2"/>
        <v>6.43</v>
      </c>
      <c r="Q734" s="34">
        <f t="shared" si="3"/>
        <v>10.83333333</v>
      </c>
      <c r="R734" s="35" t="str">
        <f t="shared" si="4"/>
        <v>Alto</v>
      </c>
      <c r="S734" s="35" t="str">
        <f>IF(O734="","",IF(O734&gt;AVERAGE('Base de datos limpia'!$O$2:$O$8001),"Alto","Normal"))
</f>
        <v>Alto</v>
      </c>
      <c r="T734" s="35" t="str">
        <f t="shared" si="5"/>
        <v>Gamer moderado</v>
      </c>
      <c r="U734" s="35"/>
    </row>
    <row r="735">
      <c r="A735" s="28">
        <v>734.0</v>
      </c>
      <c r="B735" s="28">
        <v>17.0</v>
      </c>
      <c r="C735" s="28" t="str">
        <f>TRIM(PROPER('Base de datos cruda'!C735))</f>
        <v>Female</v>
      </c>
      <c r="D735" s="28">
        <v>4.71</v>
      </c>
      <c r="E735" s="28">
        <v>3.69</v>
      </c>
      <c r="F735" s="28">
        <v>4.59</v>
      </c>
      <c r="G735" s="28">
        <v>97.51</v>
      </c>
      <c r="H735" s="28" t="str">
        <f>TRIM(PROPER('Base de datos cruda'!H735))</f>
        <v>Fps</v>
      </c>
      <c r="I735" s="28">
        <v>3.09</v>
      </c>
      <c r="J735" s="28">
        <v>9.98</v>
      </c>
      <c r="K735" s="28">
        <v>254.49</v>
      </c>
      <c r="L735" s="28">
        <f>IF('Base de datos cruda'!L735&lt;0,,'Base de datos cruda'!L735)</f>
        <v>15.41</v>
      </c>
      <c r="M735" s="28" t="str">
        <f>IF(TRIM(PROPER('Base de datos cruda'!M735))="High","Alto",IF(TRIM(PROPER('Base de datos cruda'!M735))="Medium","Medio","Bajo"))</f>
        <v>Medio</v>
      </c>
      <c r="N735" s="29">
        <v>44.94</v>
      </c>
      <c r="O735" s="32">
        <f t="shared" si="1"/>
        <v>44.94</v>
      </c>
      <c r="P735" s="33">
        <f t="shared" si="2"/>
        <v>14.69</v>
      </c>
      <c r="Q735" s="34">
        <f t="shared" si="3"/>
        <v>0.7834394904</v>
      </c>
      <c r="R735" s="35" t="str">
        <f t="shared" si="4"/>
        <v>Bajo</v>
      </c>
      <c r="S735" s="35" t="str">
        <f>IF(O735="","",IF(O735&gt;AVERAGE('Base de datos limpia'!$O$2:$O$8001),"Alto","Normal"))
</f>
        <v>Normal</v>
      </c>
      <c r="T735" s="35" t="str">
        <f t="shared" si="5"/>
        <v>Gamer moderado</v>
      </c>
      <c r="U735" s="35"/>
    </row>
    <row r="736">
      <c r="A736" s="28">
        <v>735.0</v>
      </c>
      <c r="B736" s="28">
        <v>23.0</v>
      </c>
      <c r="C736" s="28" t="str">
        <f>TRIM(PROPER('Base de datos cruda'!C736))</f>
        <v>Female</v>
      </c>
      <c r="D736" s="28">
        <v>5.78</v>
      </c>
      <c r="E736" s="28">
        <v>3.75</v>
      </c>
      <c r="F736" s="28">
        <v>5.4</v>
      </c>
      <c r="G736" s="28">
        <v>70.86</v>
      </c>
      <c r="H736" s="28" t="str">
        <f>TRIM(PROPER('Base de datos cruda'!H736))</f>
        <v>Fps</v>
      </c>
      <c r="I736" s="28">
        <v>1.97</v>
      </c>
      <c r="J736" s="28">
        <v>8.35</v>
      </c>
      <c r="K736" s="28">
        <v>247.69</v>
      </c>
      <c r="L736" s="28">
        <f>IF('Base de datos cruda'!L736&lt;0,,'Base de datos cruda'!L736)</f>
        <v>13.76</v>
      </c>
      <c r="M736" s="28" t="str">
        <f>IF(TRIM(PROPER('Base de datos cruda'!M736))="High","Alto",IF(TRIM(PROPER('Base de datos cruda'!M736))="Medium","Medio","Bajo"))</f>
        <v>Bajo</v>
      </c>
      <c r="N736" s="29">
        <v>46.57</v>
      </c>
      <c r="O736" s="32">
        <f t="shared" si="1"/>
        <v>46.57</v>
      </c>
      <c r="P736" s="33">
        <f t="shared" si="2"/>
        <v>14.13</v>
      </c>
      <c r="Q736" s="34">
        <f t="shared" si="3"/>
        <v>0.6487889273</v>
      </c>
      <c r="R736" s="35" t="str">
        <f t="shared" si="4"/>
        <v>Bajo</v>
      </c>
      <c r="S736" s="35" t="str">
        <f>IF(O736="","",IF(O736&gt;AVERAGE('Base de datos limpia'!$O$2:$O$8001),"Alto","Normal"))
</f>
        <v>Normal</v>
      </c>
      <c r="T736" s="35" t="str">
        <f t="shared" si="5"/>
        <v>Gamer moderado</v>
      </c>
      <c r="U736" s="35"/>
    </row>
    <row r="737">
      <c r="A737" s="28">
        <v>736.0</v>
      </c>
      <c r="B737" s="28">
        <v>21.0</v>
      </c>
      <c r="C737" s="28" t="str">
        <f>TRIM(PROPER('Base de datos cruda'!C737))</f>
        <v>Female</v>
      </c>
      <c r="D737" s="28">
        <v>6.19</v>
      </c>
      <c r="E737" s="28">
        <v>8.3</v>
      </c>
      <c r="F737" s="28">
        <v>7.43</v>
      </c>
      <c r="G737" s="28">
        <v>75.21</v>
      </c>
      <c r="H737" s="28" t="str">
        <f>TRIM(PROPER('Base de datos cruda'!H737))</f>
        <v>Casual</v>
      </c>
      <c r="I737" s="28">
        <v>3.05</v>
      </c>
      <c r="J737" s="28">
        <v>9.56</v>
      </c>
      <c r="K737" s="28">
        <v>247.85</v>
      </c>
      <c r="L737" s="28">
        <f>IF('Base de datos cruda'!L737&lt;0,,'Base de datos cruda'!L737)</f>
        <v>14.7</v>
      </c>
      <c r="M737" s="28" t="str">
        <f>IF(TRIM(PROPER('Base de datos cruda'!M737))="High","Alto",IF(TRIM(PROPER('Base de datos cruda'!M737))="Medium","Medio","Bajo"))</f>
        <v>Bajo</v>
      </c>
      <c r="N737" s="29">
        <v>73.9204818602383</v>
      </c>
      <c r="O737" s="32">
        <f t="shared" si="1"/>
        <v>73.92048186</v>
      </c>
      <c r="P737" s="33">
        <f t="shared" si="2"/>
        <v>15.75</v>
      </c>
      <c r="Q737" s="34">
        <f t="shared" si="3"/>
        <v>1.340872375</v>
      </c>
      <c r="R737" s="35" t="str">
        <f t="shared" si="4"/>
        <v>Alto</v>
      </c>
      <c r="S737" s="35" t="str">
        <f>IF(O737="","",IF(O737&gt;AVERAGE('Base de datos limpia'!$O$2:$O$8001),"Alto","Normal"))
</f>
        <v>Alto</v>
      </c>
      <c r="T737" s="35" t="str">
        <f t="shared" si="5"/>
        <v>Gamer intensivo</v>
      </c>
      <c r="U737" s="35"/>
    </row>
    <row r="738">
      <c r="A738" s="28">
        <v>737.0</v>
      </c>
      <c r="B738" s="28">
        <v>20.0</v>
      </c>
      <c r="C738" s="28" t="str">
        <f>TRIM(PROPER('Base de datos cruda'!C738))</f>
        <v>Male</v>
      </c>
      <c r="D738" s="28">
        <v>1.2</v>
      </c>
      <c r="E738" s="28">
        <v>8.48</v>
      </c>
      <c r="F738" s="28">
        <v>4.39</v>
      </c>
      <c r="G738" s="28">
        <v>87.28</v>
      </c>
      <c r="H738" s="28" t="str">
        <f>TRIM(PROPER('Base de datos cruda'!H738))</f>
        <v>Fps</v>
      </c>
      <c r="I738" s="28">
        <v>1.48</v>
      </c>
      <c r="J738" s="28">
        <v>4.78</v>
      </c>
      <c r="K738" s="28">
        <v>303.37</v>
      </c>
      <c r="L738" s="28">
        <f>IF('Base de datos cruda'!L738&lt;0,,'Base de datos cruda'!L738)</f>
        <v>3.03</v>
      </c>
      <c r="M738" s="28" t="str">
        <f>IF(TRIM(PROPER('Base de datos cruda'!M738))="High","Alto",IF(TRIM(PROPER('Base de datos cruda'!M738))="Medium","Medio","Bajo"))</f>
        <v>Alto</v>
      </c>
      <c r="N738" s="29">
        <v>100.0</v>
      </c>
      <c r="O738" s="32">
        <f t="shared" si="1"/>
        <v>100</v>
      </c>
      <c r="P738" s="33">
        <f t="shared" si="2"/>
        <v>5.98</v>
      </c>
      <c r="Q738" s="34">
        <f t="shared" si="3"/>
        <v>7.066666667</v>
      </c>
      <c r="R738" s="35" t="str">
        <f t="shared" si="4"/>
        <v>Alto</v>
      </c>
      <c r="S738" s="35" t="str">
        <f>IF(O738="","",IF(O738&gt;AVERAGE('Base de datos limpia'!$O$2:$O$8001),"Alto","Normal"))
</f>
        <v>Alto</v>
      </c>
      <c r="T738" s="35" t="str">
        <f t="shared" si="5"/>
        <v>Gamer intensivo</v>
      </c>
      <c r="U738" s="35"/>
    </row>
    <row r="739">
      <c r="A739" s="28">
        <v>738.0</v>
      </c>
      <c r="B739" s="28">
        <v>24.0</v>
      </c>
      <c r="C739" s="28" t="str">
        <f>TRIM(PROPER('Base de datos cruda'!C739))</f>
        <v>Male</v>
      </c>
      <c r="D739" s="28">
        <v>3.55</v>
      </c>
      <c r="E739" s="28">
        <v>3.97</v>
      </c>
      <c r="F739" s="28">
        <v>7.31</v>
      </c>
      <c r="G739" s="28">
        <v>69.45</v>
      </c>
      <c r="H739" s="28" t="str">
        <f>TRIM(PROPER('Base de datos cruda'!H739))</f>
        <v>Casual</v>
      </c>
      <c r="I739" s="28">
        <v>0.71</v>
      </c>
      <c r="J739" s="28">
        <v>8.33</v>
      </c>
      <c r="K739" s="28">
        <v>280.43</v>
      </c>
      <c r="L739" s="28">
        <f>IF('Base de datos cruda'!L739&lt;0,,'Base de datos cruda'!L739)</f>
        <v>10.72</v>
      </c>
      <c r="M739" s="28" t="str">
        <f>IF(TRIM(PROPER('Base de datos cruda'!M739))="High","Alto",IF(TRIM(PROPER('Base de datos cruda'!M739))="Medium","Medio","Bajo"))</f>
        <v>Medio</v>
      </c>
      <c r="N739" s="29">
        <v>63.97</v>
      </c>
      <c r="O739" s="32">
        <f t="shared" si="1"/>
        <v>63.97</v>
      </c>
      <c r="P739" s="33">
        <f t="shared" si="2"/>
        <v>11.88</v>
      </c>
      <c r="Q739" s="34">
        <f t="shared" si="3"/>
        <v>1.118309859</v>
      </c>
      <c r="R739" s="35" t="str">
        <f t="shared" si="4"/>
        <v>Medio</v>
      </c>
      <c r="S739" s="35" t="str">
        <f>IF(O739="","",IF(O739&gt;AVERAGE('Base de datos limpia'!$O$2:$O$8001),"Alto","Normal"))
</f>
        <v>Normal</v>
      </c>
      <c r="T739" s="35" t="str">
        <f t="shared" si="5"/>
        <v>Gamer moderado</v>
      </c>
      <c r="U739" s="35"/>
    </row>
    <row r="740">
      <c r="A740" s="28">
        <v>739.0</v>
      </c>
      <c r="B740" s="28">
        <v>16.0</v>
      </c>
      <c r="C740" s="28" t="str">
        <f>TRIM(PROPER('Base de datos cruda'!C740))</f>
        <v>Male</v>
      </c>
      <c r="D740" s="28">
        <v>1.41</v>
      </c>
      <c r="E740" s="28">
        <v>6.33</v>
      </c>
      <c r="F740" s="28">
        <v>8.5</v>
      </c>
      <c r="G740" s="28">
        <v>89.32</v>
      </c>
      <c r="H740" s="28" t="str">
        <f>TRIM(PROPER('Base de datos cruda'!H740))</f>
        <v>Rpg</v>
      </c>
      <c r="I740" s="28">
        <v>4.82</v>
      </c>
      <c r="J740" s="28">
        <v>4.55</v>
      </c>
      <c r="K740" s="28">
        <v>309.83</v>
      </c>
      <c r="L740" s="28">
        <f>IF('Base de datos cruda'!L740&lt;0,,'Base de datos cruda'!L740)</f>
        <v>6.22</v>
      </c>
      <c r="M740" s="28" t="str">
        <f>IF(TRIM(PROPER('Base de datos cruda'!M740))="High","Alto",IF(TRIM(PROPER('Base de datos cruda'!M740))="Medium","Medio","Bajo"))</f>
        <v>Medio</v>
      </c>
      <c r="N740" s="29">
        <v>96.99</v>
      </c>
      <c r="O740" s="32">
        <f t="shared" si="1"/>
        <v>96.99</v>
      </c>
      <c r="P740" s="33">
        <f t="shared" si="2"/>
        <v>5.96</v>
      </c>
      <c r="Q740" s="34">
        <f t="shared" si="3"/>
        <v>4.489361702</v>
      </c>
      <c r="R740" s="35" t="str">
        <f t="shared" si="4"/>
        <v>Alto</v>
      </c>
      <c r="S740" s="35" t="str">
        <f>IF(O740="","",IF(O740&gt;AVERAGE('Base de datos limpia'!$O$2:$O$8001),"Alto","Normal"))
</f>
        <v>Alto</v>
      </c>
      <c r="T740" s="35" t="str">
        <f t="shared" si="5"/>
        <v>Gamer intensivo</v>
      </c>
      <c r="U740" s="35"/>
    </row>
    <row r="741">
      <c r="A741" s="28">
        <v>740.0</v>
      </c>
      <c r="B741" s="28">
        <v>20.0</v>
      </c>
      <c r="C741" s="28" t="str">
        <f>TRIM(PROPER('Base de datos cruda'!C741))</f>
        <v>Female</v>
      </c>
      <c r="D741" s="28">
        <v>5.3</v>
      </c>
      <c r="E741" s="28">
        <v>2.25</v>
      </c>
      <c r="F741" s="28">
        <v>8.85</v>
      </c>
      <c r="G741" s="28">
        <v>78.33</v>
      </c>
      <c r="H741" s="28" t="str">
        <f>TRIM(PROPER('Base de datos cruda'!H741))</f>
        <v>Fps</v>
      </c>
      <c r="I741" s="28">
        <v>2.82</v>
      </c>
      <c r="J741" s="28">
        <v>9.03</v>
      </c>
      <c r="K741" s="28">
        <v>261.83</v>
      </c>
      <c r="L741" s="28">
        <f>IF('Base de datos cruda'!L741&lt;0,,'Base de datos cruda'!L741)</f>
        <v>14.57</v>
      </c>
      <c r="M741" s="28" t="str">
        <f>IF(TRIM(PROPER('Base de datos cruda'!M741))="High","Alto",IF(TRIM(PROPER('Base de datos cruda'!M741))="Medium","Medio","Bajo"))</f>
        <v>Bajo</v>
      </c>
      <c r="N741" s="29">
        <v>48.08</v>
      </c>
      <c r="O741" s="32">
        <f t="shared" si="1"/>
        <v>48.08</v>
      </c>
      <c r="P741" s="33">
        <f t="shared" si="2"/>
        <v>14.33</v>
      </c>
      <c r="Q741" s="34">
        <f t="shared" si="3"/>
        <v>0.4245283019</v>
      </c>
      <c r="R741" s="35" t="str">
        <f t="shared" si="4"/>
        <v>Bajo</v>
      </c>
      <c r="S741" s="35" t="str">
        <f>IF(O741="","",IF(O741&gt;AVERAGE('Base de datos limpia'!$O$2:$O$8001),"Alto","Normal"))
</f>
        <v>Normal</v>
      </c>
      <c r="T741" s="35" t="str">
        <f t="shared" si="5"/>
        <v>Gamer casual</v>
      </c>
      <c r="U741" s="35"/>
    </row>
    <row r="742">
      <c r="A742" s="28">
        <v>741.0</v>
      </c>
      <c r="B742" s="28">
        <v>21.0</v>
      </c>
      <c r="C742" s="28" t="str">
        <f>TRIM(PROPER('Base de datos cruda'!C742))</f>
        <v>Female</v>
      </c>
      <c r="D742" s="28">
        <v>1.26</v>
      </c>
      <c r="E742" s="28">
        <v>5.22</v>
      </c>
      <c r="F742" s="28">
        <v>5.08</v>
      </c>
      <c r="G742" s="28">
        <v>94.26</v>
      </c>
      <c r="H742" s="28" t="str">
        <f>TRIM(PROPER('Base de datos cruda'!H742))</f>
        <v>Fps</v>
      </c>
      <c r="I742" s="28">
        <v>0.04</v>
      </c>
      <c r="J742" s="28">
        <v>4.32</v>
      </c>
      <c r="K742" s="28">
        <v>308.52</v>
      </c>
      <c r="L742" s="28">
        <f>IF('Base de datos cruda'!L742&lt;0,,'Base de datos cruda'!L742)</f>
        <v>4.26</v>
      </c>
      <c r="M742" s="28" t="str">
        <f>IF(TRIM(PROPER('Base de datos cruda'!M742))="High","Alto",IF(TRIM(PROPER('Base de datos cruda'!M742))="Medium","Medio","Bajo"))</f>
        <v>Medio</v>
      </c>
      <c r="N742" s="29">
        <v>94.8718646989146</v>
      </c>
      <c r="O742" s="32">
        <f t="shared" si="1"/>
        <v>94.8718647</v>
      </c>
      <c r="P742" s="33">
        <f t="shared" si="2"/>
        <v>5.58</v>
      </c>
      <c r="Q742" s="34">
        <f t="shared" si="3"/>
        <v>4.142857143</v>
      </c>
      <c r="R742" s="35" t="str">
        <f t="shared" si="4"/>
        <v>Alto</v>
      </c>
      <c r="S742" s="35" t="str">
        <f>IF(O742="","",IF(O742&gt;AVERAGE('Base de datos limpia'!$O$2:$O$8001),"Alto","Normal"))
</f>
        <v>Alto</v>
      </c>
      <c r="T742" s="35" t="str">
        <f t="shared" si="5"/>
        <v>Gamer moderado</v>
      </c>
      <c r="U742" s="35"/>
    </row>
    <row r="743">
      <c r="A743" s="28">
        <v>742.0</v>
      </c>
      <c r="B743" s="28">
        <v>20.0</v>
      </c>
      <c r="C743" s="28" t="str">
        <f>TRIM(PROPER('Base de datos cruda'!C743))</f>
        <v>Male</v>
      </c>
      <c r="D743" s="28">
        <v>7.23</v>
      </c>
      <c r="E743" s="28">
        <v>9.99</v>
      </c>
      <c r="F743" s="28">
        <v>7.74</v>
      </c>
      <c r="G743" s="28">
        <v>71.14</v>
      </c>
      <c r="H743" s="28" t="str">
        <f>TRIM(PROPER('Base de datos cruda'!H743))</f>
        <v>Fps</v>
      </c>
      <c r="I743" s="28">
        <v>1.55</v>
      </c>
      <c r="J743" s="28">
        <v>12.04</v>
      </c>
      <c r="K743" s="28">
        <v>236.1</v>
      </c>
      <c r="L743" s="28">
        <f>IF('Base de datos cruda'!L743&lt;0,,'Base de datos cruda'!L743)</f>
        <v>17.26</v>
      </c>
      <c r="M743" s="28" t="str">
        <f>IF(TRIM(PROPER('Base de datos cruda'!M743))="High","Alto",IF(TRIM(PROPER('Base de datos cruda'!M743))="Medium","Medio","Bajo"))</f>
        <v>Bajo</v>
      </c>
      <c r="N743" s="29">
        <v>84.7309519726208</v>
      </c>
      <c r="O743" s="32">
        <f t="shared" si="1"/>
        <v>84.73095197</v>
      </c>
      <c r="P743" s="33">
        <f t="shared" si="2"/>
        <v>19.27</v>
      </c>
      <c r="Q743" s="34">
        <f t="shared" si="3"/>
        <v>1.381742739</v>
      </c>
      <c r="R743" s="35" t="str">
        <f t="shared" si="4"/>
        <v>Alto</v>
      </c>
      <c r="S743" s="35" t="str">
        <f>IF(O743="","",IF(O743&gt;AVERAGE('Base de datos limpia'!$O$2:$O$8001),"Alto","Normal"))
</f>
        <v>Alto</v>
      </c>
      <c r="T743" s="35" t="str">
        <f t="shared" si="5"/>
        <v>Gamer intensivo</v>
      </c>
      <c r="U743" s="35"/>
    </row>
    <row r="744">
      <c r="A744" s="28">
        <v>743.0</v>
      </c>
      <c r="B744" s="28">
        <v>21.0</v>
      </c>
      <c r="C744" s="28" t="str">
        <f>TRIM(PROPER('Base de datos cruda'!C744))</f>
        <v>Female</v>
      </c>
      <c r="D744" s="28">
        <v>1.85</v>
      </c>
      <c r="E744" s="28">
        <v>2.43</v>
      </c>
      <c r="F744" s="28">
        <v>8.63</v>
      </c>
      <c r="G744" s="28">
        <v>68.15</v>
      </c>
      <c r="H744" s="28" t="str">
        <f>TRIM(PROPER('Base de datos cruda'!H744))</f>
        <v>Casual</v>
      </c>
      <c r="I744" s="28">
        <v>0.8</v>
      </c>
      <c r="J744" s="28">
        <v>5.63</v>
      </c>
      <c r="K744" s="28">
        <v>300.69</v>
      </c>
      <c r="L744" s="28">
        <f>IF('Base de datos cruda'!L744&lt;0,,'Base de datos cruda'!L744)</f>
        <v>5.47</v>
      </c>
      <c r="M744" s="28" t="str">
        <f>IF(TRIM(PROPER('Base de datos cruda'!M744))="High","Alto",IF(TRIM(PROPER('Base de datos cruda'!M744))="Medium","Medio","Bajo"))</f>
        <v>Medio</v>
      </c>
      <c r="N744" s="29">
        <v>70.4</v>
      </c>
      <c r="O744" s="32">
        <f t="shared" si="1"/>
        <v>70.4</v>
      </c>
      <c r="P744" s="33">
        <f t="shared" si="2"/>
        <v>7.48</v>
      </c>
      <c r="Q744" s="34">
        <f t="shared" si="3"/>
        <v>1.313513514</v>
      </c>
      <c r="R744" s="35" t="str">
        <f t="shared" si="4"/>
        <v>Alto</v>
      </c>
      <c r="S744" s="35" t="str">
        <f>IF(O744="","",IF(O744&gt;AVERAGE('Base de datos limpia'!$O$2:$O$8001),"Alto","Normal"))
</f>
        <v>Alto</v>
      </c>
      <c r="T744" s="35" t="str">
        <f t="shared" si="5"/>
        <v>Gamer casual</v>
      </c>
      <c r="U744" s="35"/>
    </row>
    <row r="745">
      <c r="A745" s="28">
        <v>744.0</v>
      </c>
      <c r="B745" s="28">
        <v>21.0</v>
      </c>
      <c r="C745" s="28" t="str">
        <f>TRIM(PROPER('Base de datos cruda'!C745))</f>
        <v>Male</v>
      </c>
      <c r="D745" s="28">
        <v>2.33</v>
      </c>
      <c r="E745" s="28">
        <v>9.53</v>
      </c>
      <c r="F745" s="28">
        <v>4.46</v>
      </c>
      <c r="G745" s="28">
        <v>93.27</v>
      </c>
      <c r="H745" s="28" t="str">
        <f>TRIM(PROPER('Base de datos cruda'!H745))</f>
        <v>Fps</v>
      </c>
      <c r="I745" s="28">
        <v>1.29</v>
      </c>
      <c r="J745" s="28">
        <v>7.47</v>
      </c>
      <c r="K745" s="28">
        <v>290.57</v>
      </c>
      <c r="L745" s="28">
        <f>IF('Base de datos cruda'!L745&lt;0,,'Base de datos cruda'!L745)</f>
        <v>6.1</v>
      </c>
      <c r="M745" s="28" t="str">
        <f>IF(TRIM(PROPER('Base de datos cruda'!M745))="High","Alto",IF(TRIM(PROPER('Base de datos cruda'!M745))="Medium","Medio","Bajo"))</f>
        <v>Alto</v>
      </c>
      <c r="N745" s="29">
        <v>88.36</v>
      </c>
      <c r="O745" s="32">
        <f t="shared" si="1"/>
        <v>88.36</v>
      </c>
      <c r="P745" s="33">
        <f t="shared" si="2"/>
        <v>9.8</v>
      </c>
      <c r="Q745" s="34">
        <f t="shared" si="3"/>
        <v>4.090128755</v>
      </c>
      <c r="R745" s="35" t="str">
        <f t="shared" si="4"/>
        <v>Alto</v>
      </c>
      <c r="S745" s="35" t="str">
        <f>IF(O745="","",IF(O745&gt;AVERAGE('Base de datos limpia'!$O$2:$O$8001),"Alto","Normal"))
</f>
        <v>Alto</v>
      </c>
      <c r="T745" s="35" t="str">
        <f t="shared" si="5"/>
        <v>Gamer intensivo</v>
      </c>
      <c r="U745" s="35"/>
    </row>
    <row r="746">
      <c r="A746" s="28">
        <v>745.0</v>
      </c>
      <c r="B746" s="28">
        <v>22.0</v>
      </c>
      <c r="C746" s="28" t="str">
        <f>TRIM(PROPER('Base de datos cruda'!C746))</f>
        <v>Male</v>
      </c>
      <c r="D746" s="28">
        <v>6.81</v>
      </c>
      <c r="E746" s="28">
        <v>8.42</v>
      </c>
      <c r="F746" s="28">
        <v>6.07</v>
      </c>
      <c r="G746" s="28">
        <v>73.05</v>
      </c>
      <c r="H746" s="28" t="str">
        <f>TRIM(PROPER('Base de datos cruda'!H746))</f>
        <v>Rpg</v>
      </c>
      <c r="I746" s="28">
        <v>0.28</v>
      </c>
      <c r="J746" s="28">
        <v>8.08</v>
      </c>
      <c r="K746" s="28">
        <v>231.68</v>
      </c>
      <c r="L746" s="28">
        <f>IF('Base de datos cruda'!L746&lt;0,,'Base de datos cruda'!L746)</f>
        <v>16.02</v>
      </c>
      <c r="M746" s="28" t="str">
        <f>IF(TRIM(PROPER('Base de datos cruda'!M746))="High","Alto",IF(TRIM(PROPER('Base de datos cruda'!M746))="Medium","Medio","Bajo"))</f>
        <v>Bajo</v>
      </c>
      <c r="N746" s="29">
        <v>72.3850338625041</v>
      </c>
      <c r="O746" s="32">
        <f t="shared" si="1"/>
        <v>72.38503386</v>
      </c>
      <c r="P746" s="33">
        <f t="shared" si="2"/>
        <v>14.89</v>
      </c>
      <c r="Q746" s="34">
        <f t="shared" si="3"/>
        <v>1.236417034</v>
      </c>
      <c r="R746" s="35" t="str">
        <f t="shared" si="4"/>
        <v>Alto</v>
      </c>
      <c r="S746" s="35" t="str">
        <f>IF(O746="","",IF(O746&gt;AVERAGE('Base de datos limpia'!$O$2:$O$8001),"Alto","Normal"))
</f>
        <v>Alto</v>
      </c>
      <c r="T746" s="35" t="str">
        <f t="shared" si="5"/>
        <v>Gamer intensivo</v>
      </c>
      <c r="U746" s="35"/>
    </row>
    <row r="747">
      <c r="A747" s="28">
        <v>746.0</v>
      </c>
      <c r="B747" s="28">
        <v>19.0</v>
      </c>
      <c r="C747" s="28" t="str">
        <f>TRIM(PROPER('Base de datos cruda'!C747))</f>
        <v>Male</v>
      </c>
      <c r="D747" s="28">
        <v>3.67</v>
      </c>
      <c r="E747" s="28">
        <v>9.75</v>
      </c>
      <c r="F747" s="28">
        <v>8.6</v>
      </c>
      <c r="G747" s="28">
        <v>76.47</v>
      </c>
      <c r="H747" s="28" t="str">
        <f>TRIM(PROPER('Base de datos cruda'!H747))</f>
        <v>Rpg</v>
      </c>
      <c r="I747" s="28">
        <v>1.23</v>
      </c>
      <c r="J747" s="28">
        <v>9.19</v>
      </c>
      <c r="K747" s="28">
        <v>275.03</v>
      </c>
      <c r="L747" s="28">
        <f>IF('Base de datos cruda'!L747&lt;0,,'Base de datos cruda'!L747)</f>
        <v>6.31</v>
      </c>
      <c r="M747" s="28" t="str">
        <f>IF(TRIM(PROPER('Base de datos cruda'!M747))="High","Alto",IF(TRIM(PROPER('Base de datos cruda'!M747))="Medium","Medio","Bajo"))</f>
        <v>Medio</v>
      </c>
      <c r="N747" s="29">
        <v>99.76</v>
      </c>
      <c r="O747" s="32">
        <f t="shared" si="1"/>
        <v>99.76</v>
      </c>
      <c r="P747" s="33">
        <f t="shared" si="2"/>
        <v>12.86</v>
      </c>
      <c r="Q747" s="34">
        <f t="shared" si="3"/>
        <v>2.656675749</v>
      </c>
      <c r="R747" s="35" t="str">
        <f t="shared" si="4"/>
        <v>Alto</v>
      </c>
      <c r="S747" s="35" t="str">
        <f>IF(O747="","",IF(O747&gt;AVERAGE('Base de datos limpia'!$O$2:$O$8001),"Alto","Normal"))
</f>
        <v>Alto</v>
      </c>
      <c r="T747" s="35" t="str">
        <f t="shared" si="5"/>
        <v>Gamer intensivo</v>
      </c>
      <c r="U747" s="35"/>
    </row>
    <row r="748">
      <c r="A748" s="28">
        <v>747.0</v>
      </c>
      <c r="B748" s="28">
        <v>23.0</v>
      </c>
      <c r="C748" s="28" t="str">
        <f>TRIM(PROPER('Base de datos cruda'!C748))</f>
        <v>Male</v>
      </c>
      <c r="D748" s="28">
        <v>0.19</v>
      </c>
      <c r="E748" s="28">
        <v>2.62</v>
      </c>
      <c r="F748" s="28">
        <v>5.01</v>
      </c>
      <c r="G748" s="28">
        <v>91.75</v>
      </c>
      <c r="H748" s="28" t="str">
        <f>TRIM(PROPER('Base de datos cruda'!H748))</f>
        <v>Fps</v>
      </c>
      <c r="I748" s="28">
        <v>3.42</v>
      </c>
      <c r="J748" s="28">
        <v>5.29</v>
      </c>
      <c r="K748" s="28">
        <v>324.25</v>
      </c>
      <c r="L748" s="28" t="str">
        <f>IF('Base de datos cruda'!L748&lt;0,,'Base de datos cruda'!L748)</f>
        <v/>
      </c>
      <c r="M748" s="28" t="str">
        <f>IF(TRIM(PROPER('Base de datos cruda'!M748))="High","Alto",IF(TRIM(PROPER('Base de datos cruda'!M748))="Medium","Medio","Bajo"))</f>
        <v>Medio</v>
      </c>
      <c r="N748" s="29">
        <v>65.74</v>
      </c>
      <c r="O748" s="32">
        <f t="shared" si="1"/>
        <v>65.74</v>
      </c>
      <c r="P748" s="33">
        <f t="shared" si="2"/>
        <v>5.48</v>
      </c>
      <c r="Q748" s="34">
        <f t="shared" si="3"/>
        <v>13.78947368</v>
      </c>
      <c r="R748" s="35" t="str">
        <f t="shared" si="4"/>
        <v>Medio</v>
      </c>
      <c r="S748" s="35" t="str">
        <f>IF(O748="","",IF(O748&gt;AVERAGE('Base de datos limpia'!$O$2:$O$8001),"Alto","Normal"))
</f>
        <v>Alto</v>
      </c>
      <c r="T748" s="35" t="str">
        <f t="shared" si="5"/>
        <v>Gamer casual</v>
      </c>
      <c r="U748" s="35"/>
    </row>
    <row r="749">
      <c r="A749" s="28">
        <v>748.0</v>
      </c>
      <c r="B749" s="28">
        <v>22.0</v>
      </c>
      <c r="C749" s="28" t="str">
        <f>TRIM(PROPER('Base de datos cruda'!C749))</f>
        <v>Male</v>
      </c>
      <c r="D749" s="28">
        <v>3.96</v>
      </c>
      <c r="E749" s="28">
        <v>2.92</v>
      </c>
      <c r="F749" s="28">
        <v>8.67</v>
      </c>
      <c r="G749" s="28">
        <v>85.42</v>
      </c>
      <c r="H749" s="28" t="str">
        <f>TRIM(PROPER('Base de datos cruda'!H749))</f>
        <v>Fps</v>
      </c>
      <c r="I749" s="28">
        <v>4.1</v>
      </c>
      <c r="J749" s="28">
        <v>9.05</v>
      </c>
      <c r="K749" s="28">
        <v>278.95</v>
      </c>
      <c r="L749" s="28">
        <f>IF('Base de datos cruda'!L749&lt;0,,'Base de datos cruda'!L749)</f>
        <v>9.37</v>
      </c>
      <c r="M749" s="28" t="str">
        <f>IF(TRIM(PROPER('Base de datos cruda'!M749))="High","Alto",IF(TRIM(PROPER('Base de datos cruda'!M749))="Medium","Medio","Bajo"))</f>
        <v>Medio</v>
      </c>
      <c r="N749" s="29">
        <v>57.84</v>
      </c>
      <c r="O749" s="32">
        <f t="shared" si="1"/>
        <v>57.84</v>
      </c>
      <c r="P749" s="33">
        <f t="shared" si="2"/>
        <v>13.01</v>
      </c>
      <c r="Q749" s="34">
        <f t="shared" si="3"/>
        <v>0.7373737374</v>
      </c>
      <c r="R749" s="35" t="str">
        <f t="shared" si="4"/>
        <v>Medio</v>
      </c>
      <c r="S749" s="35" t="str">
        <f>IF(O749="","",IF(O749&gt;AVERAGE('Base de datos limpia'!$O$2:$O$8001),"Alto","Normal"))
</f>
        <v>Normal</v>
      </c>
      <c r="T749" s="35" t="str">
        <f t="shared" si="5"/>
        <v>Gamer casual</v>
      </c>
      <c r="U749" s="35"/>
    </row>
    <row r="750">
      <c r="A750" s="28">
        <v>749.0</v>
      </c>
      <c r="B750" s="28">
        <v>24.0</v>
      </c>
      <c r="C750" s="28" t="str">
        <f>TRIM(PROPER('Base de datos cruda'!C750))</f>
        <v>Male</v>
      </c>
      <c r="D750" s="28">
        <v>0.68</v>
      </c>
      <c r="E750" s="28">
        <v>1.15</v>
      </c>
      <c r="F750" s="28">
        <v>6.64</v>
      </c>
      <c r="G750" s="28">
        <v>77.67</v>
      </c>
      <c r="H750" s="28" t="str">
        <f>TRIM(PROPER('Base de datos cruda'!H750))</f>
        <v>Fps</v>
      </c>
      <c r="I750" s="28">
        <v>1.74</v>
      </c>
      <c r="J750" s="28">
        <v>2.38</v>
      </c>
      <c r="K750" s="28">
        <v>316.92</v>
      </c>
      <c r="L750" s="28" t="str">
        <f>IF('Base de datos cruda'!L750&lt;0,,'Base de datos cruda'!L750)</f>
        <v/>
      </c>
      <c r="M750" s="28" t="str">
        <f>IF(TRIM(PROPER('Base de datos cruda'!M750))="High","Alto",IF(TRIM(PROPER('Base de datos cruda'!M750))="Medium","Medio","Bajo"))</f>
        <v>Medio</v>
      </c>
      <c r="N750" s="29">
        <v>57.24</v>
      </c>
      <c r="O750" s="32">
        <f t="shared" si="1"/>
        <v>57.24</v>
      </c>
      <c r="P750" s="33">
        <f t="shared" si="2"/>
        <v>3.06</v>
      </c>
      <c r="Q750" s="34">
        <f t="shared" si="3"/>
        <v>1.691176471</v>
      </c>
      <c r="R750" s="35" t="str">
        <f t="shared" si="4"/>
        <v>Medio</v>
      </c>
      <c r="S750" s="35" t="str">
        <f>IF(O750="","",IF(O750&gt;AVERAGE('Base de datos limpia'!$O$2:$O$8001),"Alto","Normal"))
</f>
        <v>Normal</v>
      </c>
      <c r="T750" s="35" t="str">
        <f t="shared" si="5"/>
        <v>Gamer casual</v>
      </c>
      <c r="U750" s="35"/>
    </row>
    <row r="751">
      <c r="A751" s="28">
        <v>750.0</v>
      </c>
      <c r="B751" s="28">
        <v>22.0</v>
      </c>
      <c r="C751" s="28" t="str">
        <f>TRIM(PROPER('Base de datos cruda'!C751))</f>
        <v>Male</v>
      </c>
      <c r="D751" s="28">
        <v>7.88</v>
      </c>
      <c r="E751" s="28">
        <v>7.52</v>
      </c>
      <c r="F751" s="28">
        <v>4.5</v>
      </c>
      <c r="G751" s="28">
        <v>70.0</v>
      </c>
      <c r="H751" s="28" t="str">
        <f>TRIM(PROPER('Base de datos cruda'!H751))</f>
        <v>Fps</v>
      </c>
      <c r="I751" s="28">
        <v>2.61</v>
      </c>
      <c r="J751" s="28">
        <v>10.2</v>
      </c>
      <c r="K751" s="28">
        <v>220.69</v>
      </c>
      <c r="L751" s="28">
        <f>IF('Base de datos cruda'!L751&lt;0,,'Base de datos cruda'!L751)</f>
        <v>19.09</v>
      </c>
      <c r="M751" s="28" t="str">
        <f>IF(TRIM(PROPER('Base de datos cruda'!M751))="High","Alto",IF(TRIM(PROPER('Base de datos cruda'!M751))="Medium","Medio","Bajo"))</f>
        <v>Alto</v>
      </c>
      <c r="N751" s="29">
        <v>45.4406826523436</v>
      </c>
      <c r="O751" s="32">
        <f t="shared" si="1"/>
        <v>45.44068265</v>
      </c>
      <c r="P751" s="33">
        <f t="shared" si="2"/>
        <v>18.08</v>
      </c>
      <c r="Q751" s="34">
        <f t="shared" si="3"/>
        <v>0.9543147208</v>
      </c>
      <c r="R751" s="35" t="str">
        <f t="shared" si="4"/>
        <v>Bajo</v>
      </c>
      <c r="S751" s="35" t="str">
        <f>IF(O751="","",IF(O751&gt;AVERAGE('Base de datos limpia'!$O$2:$O$8001),"Alto","Normal"))
</f>
        <v>Normal</v>
      </c>
      <c r="T751" s="35" t="str">
        <f t="shared" si="5"/>
        <v>Gamer intensivo</v>
      </c>
      <c r="U751" s="35"/>
    </row>
    <row r="752">
      <c r="A752" s="28">
        <v>751.0</v>
      </c>
      <c r="B752" s="28">
        <v>18.0</v>
      </c>
      <c r="C752" s="28" t="str">
        <f>TRIM(PROPER('Base de datos cruda'!C752))</f>
        <v>Male</v>
      </c>
      <c r="D752" s="28">
        <v>4.7</v>
      </c>
      <c r="E752" s="28">
        <v>6.8</v>
      </c>
      <c r="F752" s="28">
        <v>6.25</v>
      </c>
      <c r="G752" s="28">
        <v>90.57</v>
      </c>
      <c r="H752" s="28" t="str">
        <f>TRIM(PROPER('Base de datos cruda'!H752))</f>
        <v>Rpg</v>
      </c>
      <c r="I752" s="28">
        <v>0.21</v>
      </c>
      <c r="J752" s="28">
        <v>10.6</v>
      </c>
      <c r="K752" s="28">
        <v>261.44</v>
      </c>
      <c r="L752" s="28">
        <f>IF('Base de datos cruda'!L752&lt;0,,'Base de datos cruda'!L752)</f>
        <v>11.46</v>
      </c>
      <c r="M752" s="28" t="str">
        <f>IF(TRIM(PROPER('Base de datos cruda'!M752))="High","Alto",IF(TRIM(PROPER('Base de datos cruda'!M752))="Medium","Medio","Bajo"))</f>
        <v>Medio</v>
      </c>
      <c r="N752" s="29">
        <v>59.4</v>
      </c>
      <c r="O752" s="32">
        <f t="shared" si="1"/>
        <v>59.4</v>
      </c>
      <c r="P752" s="33">
        <f t="shared" si="2"/>
        <v>15.3</v>
      </c>
      <c r="Q752" s="34">
        <f t="shared" si="3"/>
        <v>1.446808511</v>
      </c>
      <c r="R752" s="35" t="str">
        <f t="shared" si="4"/>
        <v>Medio</v>
      </c>
      <c r="S752" s="35" t="str">
        <f>IF(O752="","",IF(O752&gt;AVERAGE('Base de datos limpia'!$O$2:$O$8001),"Alto","Normal"))
</f>
        <v>Normal</v>
      </c>
      <c r="T752" s="35" t="str">
        <f t="shared" si="5"/>
        <v>Gamer intensivo</v>
      </c>
      <c r="U752" s="35"/>
    </row>
    <row r="753">
      <c r="A753" s="28">
        <v>752.0</v>
      </c>
      <c r="B753" s="28">
        <v>18.0</v>
      </c>
      <c r="C753" s="28" t="str">
        <f>TRIM(PROPER('Base de datos cruda'!C753))</f>
        <v>Female</v>
      </c>
      <c r="D753" s="28">
        <v>2.05</v>
      </c>
      <c r="E753" s="28">
        <v>2.6</v>
      </c>
      <c r="F753" s="28">
        <v>5.63</v>
      </c>
      <c r="G753" s="28">
        <v>67.22</v>
      </c>
      <c r="H753" s="28" t="str">
        <f>TRIM(PROPER('Base de datos cruda'!H753))</f>
        <v>Casual</v>
      </c>
      <c r="I753" s="28">
        <v>0.45</v>
      </c>
      <c r="J753" s="28">
        <v>7.8</v>
      </c>
      <c r="K753" s="28">
        <v>293.27</v>
      </c>
      <c r="L753" s="28">
        <f>IF('Base de datos cruda'!L753&lt;0,,'Base de datos cruda'!L753)</f>
        <v>8.73</v>
      </c>
      <c r="M753" s="28" t="str">
        <f>IF(TRIM(PROPER('Base de datos cruda'!M753))="High","Alto",IF(TRIM(PROPER('Base de datos cruda'!M753))="Medium","Medio","Bajo"))</f>
        <v>Medio</v>
      </c>
      <c r="N753" s="29">
        <v>52.86</v>
      </c>
      <c r="O753" s="32">
        <f t="shared" si="1"/>
        <v>52.86</v>
      </c>
      <c r="P753" s="33">
        <f t="shared" si="2"/>
        <v>9.85</v>
      </c>
      <c r="Q753" s="34">
        <f t="shared" si="3"/>
        <v>1.268292683</v>
      </c>
      <c r="R753" s="35" t="str">
        <f t="shared" si="4"/>
        <v>Medio</v>
      </c>
      <c r="S753" s="35" t="str">
        <f>IF(O753="","",IF(O753&gt;AVERAGE('Base de datos limpia'!$O$2:$O$8001),"Alto","Normal"))
</f>
        <v>Normal</v>
      </c>
      <c r="T753" s="35" t="str">
        <f t="shared" si="5"/>
        <v>Gamer casual</v>
      </c>
      <c r="U753" s="35"/>
    </row>
    <row r="754">
      <c r="A754" s="28">
        <v>753.0</v>
      </c>
      <c r="B754" s="28">
        <v>23.0</v>
      </c>
      <c r="C754" s="28" t="str">
        <f>TRIM(PROPER('Base de datos cruda'!C754))</f>
        <v>Male</v>
      </c>
      <c r="D754" s="28">
        <v>4.51</v>
      </c>
      <c r="E754" s="28">
        <v>8.12</v>
      </c>
      <c r="F754" s="28">
        <v>5.41</v>
      </c>
      <c r="G754" s="28">
        <v>97.13</v>
      </c>
      <c r="H754" s="28" t="str">
        <f>TRIM(PROPER('Base de datos cruda'!H754))</f>
        <v>Fps</v>
      </c>
      <c r="I754" s="28">
        <v>2.76</v>
      </c>
      <c r="J754" s="28">
        <v>6.64</v>
      </c>
      <c r="K754" s="28">
        <v>259.81</v>
      </c>
      <c r="L754" s="28">
        <f>IF('Base de datos cruda'!L754&lt;0,,'Base de datos cruda'!L754)</f>
        <v>12.69</v>
      </c>
      <c r="M754" s="28" t="str">
        <f>IF(TRIM(PROPER('Base de datos cruda'!M754))="High","Alto",IF(TRIM(PROPER('Base de datos cruda'!M754))="Medium","Medio","Bajo"))</f>
        <v>Alto</v>
      </c>
      <c r="N754" s="29">
        <v>86.65</v>
      </c>
      <c r="O754" s="32">
        <f t="shared" si="1"/>
        <v>86.65</v>
      </c>
      <c r="P754" s="33">
        <f t="shared" si="2"/>
        <v>11.15</v>
      </c>
      <c r="Q754" s="34">
        <f t="shared" si="3"/>
        <v>1.800443459</v>
      </c>
      <c r="R754" s="35" t="str">
        <f t="shared" si="4"/>
        <v>Alto</v>
      </c>
      <c r="S754" s="35" t="str">
        <f>IF(O754="","",IF(O754&gt;AVERAGE('Base de datos limpia'!$O$2:$O$8001),"Alto","Normal"))
</f>
        <v>Alto</v>
      </c>
      <c r="T754" s="35" t="str">
        <f t="shared" si="5"/>
        <v>Gamer intensivo</v>
      </c>
      <c r="U754" s="35"/>
    </row>
    <row r="755">
      <c r="A755" s="28">
        <v>754.0</v>
      </c>
      <c r="B755" s="28">
        <v>20.0</v>
      </c>
      <c r="C755" s="28" t="str">
        <f>TRIM(PROPER('Base de datos cruda'!C755))</f>
        <v>Other</v>
      </c>
      <c r="D755" s="28">
        <v>0.61</v>
      </c>
      <c r="E755" s="28">
        <v>3.69</v>
      </c>
      <c r="F755" s="28">
        <v>6.71</v>
      </c>
      <c r="G755" s="28">
        <v>66.01</v>
      </c>
      <c r="H755" s="28" t="str">
        <f>TRIM(PROPER('Base de datos cruda'!H755))</f>
        <v>Casual</v>
      </c>
      <c r="I755" s="28">
        <v>4.2</v>
      </c>
      <c r="J755" s="28">
        <v>3.77</v>
      </c>
      <c r="K755" s="28">
        <v>321.62</v>
      </c>
      <c r="L755" s="28">
        <f>IF('Base de datos cruda'!L755&lt;0,,'Base de datos cruda'!L755)</f>
        <v>2.92</v>
      </c>
      <c r="M755" s="28" t="str">
        <f>IF(TRIM(PROPER('Base de datos cruda'!M755))="High","Alto",IF(TRIM(PROPER('Base de datos cruda'!M755))="Medium","Medio","Bajo"))</f>
        <v>Medio</v>
      </c>
      <c r="N755" s="29">
        <v>69.0322802450423</v>
      </c>
      <c r="O755" s="32">
        <f t="shared" si="1"/>
        <v>69.03228025</v>
      </c>
      <c r="P755" s="33">
        <f t="shared" si="2"/>
        <v>4.38</v>
      </c>
      <c r="Q755" s="34">
        <f t="shared" si="3"/>
        <v>6.049180328</v>
      </c>
      <c r="R755" s="35" t="str">
        <f t="shared" si="4"/>
        <v>Medio</v>
      </c>
      <c r="S755" s="35" t="str">
        <f>IF(O755="","",IF(O755&gt;AVERAGE('Base de datos limpia'!$O$2:$O$8001),"Alto","Normal"))
</f>
        <v>Alto</v>
      </c>
      <c r="T755" s="35" t="str">
        <f t="shared" si="5"/>
        <v>Gamer moderado</v>
      </c>
      <c r="U755" s="35"/>
    </row>
    <row r="756">
      <c r="A756" s="28">
        <v>755.0</v>
      </c>
      <c r="B756" s="28">
        <v>19.0</v>
      </c>
      <c r="C756" s="28" t="str">
        <f>TRIM(PROPER('Base de datos cruda'!C756))</f>
        <v>Male</v>
      </c>
      <c r="D756" s="28">
        <v>6.4</v>
      </c>
      <c r="E756" s="28">
        <v>2.21</v>
      </c>
      <c r="F756" s="28">
        <v>6.42</v>
      </c>
      <c r="G756" s="28">
        <v>92.2</v>
      </c>
      <c r="H756" s="28" t="str">
        <f>TRIM(PROPER('Base de datos cruda'!H756))</f>
        <v>Rpg</v>
      </c>
      <c r="I756" s="28">
        <v>0.44</v>
      </c>
      <c r="J756" s="28">
        <v>8.18</v>
      </c>
      <c r="K756" s="28">
        <v>224.79</v>
      </c>
      <c r="L756" s="28">
        <f>IF('Base de datos cruda'!L756&lt;0,,'Base de datos cruda'!L756)</f>
        <v>14.34</v>
      </c>
      <c r="M756" s="28" t="str">
        <f>IF(TRIM(PROPER('Base de datos cruda'!M756))="High","Alto",IF(TRIM(PROPER('Base de datos cruda'!M756))="Medium","Medio","Bajo"))</f>
        <v>Bajo</v>
      </c>
      <c r="N756" s="29">
        <v>31.0</v>
      </c>
      <c r="O756" s="32">
        <f t="shared" si="1"/>
        <v>31</v>
      </c>
      <c r="P756" s="33">
        <f t="shared" si="2"/>
        <v>14.58</v>
      </c>
      <c r="Q756" s="34">
        <f t="shared" si="3"/>
        <v>0.3453125</v>
      </c>
      <c r="R756" s="35" t="str">
        <f t="shared" si="4"/>
        <v>Bajo</v>
      </c>
      <c r="S756" s="35" t="str">
        <f>IF(O756="","",IF(O756&gt;AVERAGE('Base de datos limpia'!$O$2:$O$8001),"Alto","Normal"))
</f>
        <v>Normal</v>
      </c>
      <c r="T756" s="35" t="str">
        <f t="shared" si="5"/>
        <v>Gamer casual</v>
      </c>
      <c r="U756" s="35"/>
    </row>
    <row r="757">
      <c r="A757" s="28">
        <v>756.0</v>
      </c>
      <c r="B757" s="28">
        <v>23.0</v>
      </c>
      <c r="C757" s="28" t="str">
        <f>TRIM(PROPER('Base de datos cruda'!C757))</f>
        <v>Male</v>
      </c>
      <c r="D757" s="28">
        <v>7.4</v>
      </c>
      <c r="E757" s="28">
        <v>4.8</v>
      </c>
      <c r="F757" s="28">
        <v>6.41</v>
      </c>
      <c r="G757" s="28">
        <v>76.97</v>
      </c>
      <c r="H757" s="28" t="str">
        <f>TRIM(PROPER('Base de datos cruda'!H757))</f>
        <v>Rpg</v>
      </c>
      <c r="I757" s="28">
        <v>2.09</v>
      </c>
      <c r="J757" s="28">
        <v>9.71</v>
      </c>
      <c r="K757" s="28">
        <v>251.42</v>
      </c>
      <c r="L757" s="28">
        <f>IF('Base de datos cruda'!L757&lt;0,,'Base de datos cruda'!L757)</f>
        <v>18.41</v>
      </c>
      <c r="M757" s="28" t="str">
        <f>IF(TRIM(PROPER('Base de datos cruda'!M757))="High","Alto",IF(TRIM(PROPER('Base de datos cruda'!M757))="Medium","Medio","Bajo"))</f>
        <v>Bajo</v>
      </c>
      <c r="N757" s="29">
        <v>51.53483496713</v>
      </c>
      <c r="O757" s="32">
        <f t="shared" si="1"/>
        <v>51.53483497</v>
      </c>
      <c r="P757" s="33">
        <f t="shared" si="2"/>
        <v>17.11</v>
      </c>
      <c r="Q757" s="34">
        <f t="shared" si="3"/>
        <v>0.6486486486</v>
      </c>
      <c r="R757" s="35" t="str">
        <f t="shared" si="4"/>
        <v>Medio</v>
      </c>
      <c r="S757" s="35" t="str">
        <f>IF(O757="","",IF(O757&gt;AVERAGE('Base de datos limpia'!$O$2:$O$8001),"Alto","Normal"))
</f>
        <v>Normal</v>
      </c>
      <c r="T757" s="35" t="str">
        <f t="shared" si="5"/>
        <v>Gamer moderado</v>
      </c>
      <c r="U757" s="35"/>
    </row>
    <row r="758">
      <c r="A758" s="28">
        <v>757.0</v>
      </c>
      <c r="B758" s="28">
        <v>21.0</v>
      </c>
      <c r="C758" s="28" t="str">
        <f>TRIM(PROPER('Base de datos cruda'!C758))</f>
        <v>Male</v>
      </c>
      <c r="D758" s="28">
        <v>7.0</v>
      </c>
      <c r="E758" s="28">
        <v>1.82</v>
      </c>
      <c r="F758" s="28">
        <v>4.44</v>
      </c>
      <c r="G758" s="28">
        <v>67.44</v>
      </c>
      <c r="H758" s="28" t="str">
        <f>TRIM(PROPER('Base de datos cruda'!H758))</f>
        <v>Casual</v>
      </c>
      <c r="I758" s="28">
        <v>4.85</v>
      </c>
      <c r="J758" s="28">
        <v>8.92</v>
      </c>
      <c r="K758" s="28">
        <v>256.74</v>
      </c>
      <c r="L758" s="28">
        <f>IF('Base de datos cruda'!L758&lt;0,,'Base de datos cruda'!L758)</f>
        <v>16.96</v>
      </c>
      <c r="M758" s="28" t="str">
        <f>IF(TRIM(PROPER('Base de datos cruda'!M758))="High","Alto",IF(TRIM(PROPER('Base de datos cruda'!M758))="Medium","Medio","Bajo"))</f>
        <v>Bajo</v>
      </c>
      <c r="N758" s="29">
        <v>14.65</v>
      </c>
      <c r="O758" s="32">
        <f t="shared" si="1"/>
        <v>14.65</v>
      </c>
      <c r="P758" s="33">
        <f t="shared" si="2"/>
        <v>15.92</v>
      </c>
      <c r="Q758" s="34">
        <f t="shared" si="3"/>
        <v>0.26</v>
      </c>
      <c r="R758" s="35" t="str">
        <f t="shared" si="4"/>
        <v>Bajo</v>
      </c>
      <c r="S758" s="35" t="str">
        <f>IF(O758="","",IF(O758&gt;AVERAGE('Base de datos limpia'!$O$2:$O$8001),"Alto","Normal"))
</f>
        <v>Normal</v>
      </c>
      <c r="T758" s="35" t="str">
        <f t="shared" si="5"/>
        <v>Gamer casual</v>
      </c>
      <c r="U758" s="35"/>
    </row>
    <row r="759">
      <c r="A759" s="28">
        <v>758.0</v>
      </c>
      <c r="B759" s="28">
        <v>17.0</v>
      </c>
      <c r="C759" s="28" t="str">
        <f>TRIM(PROPER('Base de datos cruda'!C759))</f>
        <v>Male</v>
      </c>
      <c r="D759" s="28">
        <v>2.73</v>
      </c>
      <c r="E759" s="28">
        <v>3.37</v>
      </c>
      <c r="F759" s="28">
        <v>8.01</v>
      </c>
      <c r="G759" s="28">
        <v>76.1</v>
      </c>
      <c r="H759" s="28" t="str">
        <f>TRIM(PROPER('Base de datos cruda'!H759))</f>
        <v>Rpg</v>
      </c>
      <c r="I759" s="28">
        <v>3.69</v>
      </c>
      <c r="J759" s="28">
        <v>4.13</v>
      </c>
      <c r="K759" s="28">
        <v>287.74</v>
      </c>
      <c r="L759" s="28">
        <f>IF('Base de datos cruda'!L759&lt;0,,'Base de datos cruda'!L759)</f>
        <v>2.02</v>
      </c>
      <c r="M759" s="28" t="str">
        <f>IF(TRIM(PROPER('Base de datos cruda'!M759))="High","Alto",IF(TRIM(PROPER('Base de datos cruda'!M759))="Medium","Medio","Bajo"))</f>
        <v>Medio</v>
      </c>
      <c r="N759" s="29">
        <v>70.6650861413673</v>
      </c>
      <c r="O759" s="32">
        <f t="shared" si="1"/>
        <v>70.66508614</v>
      </c>
      <c r="P759" s="33">
        <f t="shared" si="2"/>
        <v>6.86</v>
      </c>
      <c r="Q759" s="34">
        <f t="shared" si="3"/>
        <v>1.234432234</v>
      </c>
      <c r="R759" s="35" t="str">
        <f t="shared" si="4"/>
        <v>Alto</v>
      </c>
      <c r="S759" s="35" t="str">
        <f>IF(O759="","",IF(O759&gt;AVERAGE('Base de datos limpia'!$O$2:$O$8001),"Alto","Normal"))
</f>
        <v>Alto</v>
      </c>
      <c r="T759" s="35" t="str">
        <f t="shared" si="5"/>
        <v>Gamer moderado</v>
      </c>
      <c r="U759" s="35"/>
    </row>
    <row r="760">
      <c r="A760" s="28">
        <v>759.0</v>
      </c>
      <c r="B760" s="28">
        <v>19.0</v>
      </c>
      <c r="C760" s="28" t="str">
        <f>TRIM(PROPER('Base de datos cruda'!C760))</f>
        <v>Female</v>
      </c>
      <c r="D760" s="28">
        <v>2.61</v>
      </c>
      <c r="E760" s="28">
        <v>4.34</v>
      </c>
      <c r="F760" s="28">
        <v>6.41</v>
      </c>
      <c r="G760" s="28">
        <v>68.86</v>
      </c>
      <c r="H760" s="28" t="str">
        <f>TRIM(PROPER('Base de datos cruda'!H760))</f>
        <v>Fps</v>
      </c>
      <c r="I760" s="28">
        <v>0.99</v>
      </c>
      <c r="J760" s="28">
        <v>6.51</v>
      </c>
      <c r="K760" s="28">
        <v>292.73</v>
      </c>
      <c r="L760" s="28">
        <f>IF('Base de datos cruda'!L760&lt;0,,'Base de datos cruda'!L760)</f>
        <v>6.35</v>
      </c>
      <c r="M760" s="28" t="str">
        <f>IF(TRIM(PROPER('Base de datos cruda'!M760))="High","Alto",IF(TRIM(PROPER('Base de datos cruda'!M760))="Medium","Medio","Bajo"))</f>
        <v>Medio</v>
      </c>
      <c r="N760" s="29">
        <v>65.38</v>
      </c>
      <c r="O760" s="32">
        <f t="shared" si="1"/>
        <v>65.38</v>
      </c>
      <c r="P760" s="33">
        <f t="shared" si="2"/>
        <v>9.12</v>
      </c>
      <c r="Q760" s="34">
        <f t="shared" si="3"/>
        <v>1.662835249</v>
      </c>
      <c r="R760" s="35" t="str">
        <f t="shared" si="4"/>
        <v>Medio</v>
      </c>
      <c r="S760" s="35" t="str">
        <f>IF(O760="","",IF(O760&gt;AVERAGE('Base de datos limpia'!$O$2:$O$8001),"Alto","Normal"))
</f>
        <v>Normal</v>
      </c>
      <c r="T760" s="35" t="str">
        <f t="shared" si="5"/>
        <v>Gamer moderado</v>
      </c>
      <c r="U760" s="35"/>
    </row>
    <row r="761">
      <c r="A761" s="28">
        <v>760.0</v>
      </c>
      <c r="B761" s="28">
        <v>19.0</v>
      </c>
      <c r="C761" s="28" t="str">
        <f>TRIM(PROPER('Base de datos cruda'!C761))</f>
        <v>Male</v>
      </c>
      <c r="D761" s="28">
        <v>0.28</v>
      </c>
      <c r="E761" s="28">
        <v>8.67</v>
      </c>
      <c r="F761" s="28">
        <v>8.1</v>
      </c>
      <c r="G761" s="28">
        <v>65.44</v>
      </c>
      <c r="H761" s="28" t="str">
        <f>TRIM(PROPER('Base de datos cruda'!H761))</f>
        <v>Fps</v>
      </c>
      <c r="I761" s="28">
        <v>1.43</v>
      </c>
      <c r="J761" s="28">
        <v>2.48</v>
      </c>
      <c r="K761" s="28">
        <v>325.13</v>
      </c>
      <c r="L761" s="28">
        <f>IF('Base de datos cruda'!L761&lt;0,,'Base de datos cruda'!L761)</f>
        <v>2.69</v>
      </c>
      <c r="M761" s="28" t="str">
        <f>IF(TRIM(PROPER('Base de datos cruda'!M761))="High","Alto",IF(TRIM(PROPER('Base de datos cruda'!M761))="Medium","Medio","Bajo"))</f>
        <v>Medio</v>
      </c>
      <c r="N761" s="29">
        <v>100.0</v>
      </c>
      <c r="O761" s="32">
        <f t="shared" si="1"/>
        <v>100</v>
      </c>
      <c r="P761" s="33">
        <f t="shared" si="2"/>
        <v>2.76</v>
      </c>
      <c r="Q761" s="34">
        <f t="shared" si="3"/>
        <v>30.96428571</v>
      </c>
      <c r="R761" s="35" t="str">
        <f t="shared" si="4"/>
        <v>Alto</v>
      </c>
      <c r="S761" s="35" t="str">
        <f>IF(O761="","",IF(O761&gt;AVERAGE('Base de datos limpia'!$O$2:$O$8001),"Alto","Normal"))
</f>
        <v>Alto</v>
      </c>
      <c r="T761" s="35" t="str">
        <f t="shared" si="5"/>
        <v>Gamer intensivo</v>
      </c>
      <c r="U761" s="35"/>
    </row>
    <row r="762">
      <c r="A762" s="28">
        <v>761.0</v>
      </c>
      <c r="B762" s="28">
        <v>21.0</v>
      </c>
      <c r="C762" s="28" t="str">
        <f>TRIM(PROPER('Base de datos cruda'!C762))</f>
        <v>Female</v>
      </c>
      <c r="D762" s="28">
        <v>5.21</v>
      </c>
      <c r="E762" s="28">
        <v>8.13</v>
      </c>
      <c r="F762" s="28">
        <v>8.12</v>
      </c>
      <c r="G762" s="28">
        <v>69.57</v>
      </c>
      <c r="H762" s="28" t="str">
        <f>TRIM(PROPER('Base de datos cruda'!H762))</f>
        <v>Casual</v>
      </c>
      <c r="I762" s="28">
        <v>4.74</v>
      </c>
      <c r="J762" s="28">
        <v>11.17</v>
      </c>
      <c r="K762" s="28">
        <v>249.9</v>
      </c>
      <c r="L762" s="28">
        <f>IF('Base de datos cruda'!L762&lt;0,,'Base de datos cruda'!L762)</f>
        <v>13.83</v>
      </c>
      <c r="M762" s="28" t="str">
        <f>IF(TRIM(PROPER('Base de datos cruda'!M762))="High","Alto",IF(TRIM(PROPER('Base de datos cruda'!M762))="Medium","Medio","Bajo"))</f>
        <v>Bajo</v>
      </c>
      <c r="N762" s="29">
        <v>107.635552237287</v>
      </c>
      <c r="O762" s="33" t="str">
        <f t="shared" si="1"/>
        <v/>
      </c>
      <c r="P762" s="33">
        <f t="shared" si="2"/>
        <v>16.38</v>
      </c>
      <c r="Q762" s="34">
        <f t="shared" si="3"/>
        <v>1.560460653</v>
      </c>
      <c r="R762" s="35" t="str">
        <f t="shared" si="4"/>
        <v>Alto</v>
      </c>
      <c r="S762" s="35" t="str">
        <f>IF(O762="","",IF(O762&gt;AVERAGE('Base de datos limpia'!$O$2:$O$8001),"Alto","Normal"))
</f>
        <v/>
      </c>
      <c r="T762" s="35" t="str">
        <f t="shared" si="5"/>
        <v>Gamer intensivo</v>
      </c>
      <c r="U762" s="35"/>
    </row>
    <row r="763">
      <c r="A763" s="28">
        <v>762.0</v>
      </c>
      <c r="B763" s="28">
        <v>21.0</v>
      </c>
      <c r="C763" s="28" t="str">
        <f>TRIM(PROPER('Base de datos cruda'!C763))</f>
        <v>Female</v>
      </c>
      <c r="D763" s="28">
        <v>4.28</v>
      </c>
      <c r="E763" s="28">
        <v>4.98</v>
      </c>
      <c r="F763" s="28">
        <v>5.59</v>
      </c>
      <c r="G763" s="28">
        <v>94.7</v>
      </c>
      <c r="H763" s="28" t="str">
        <f>TRIM(PROPER('Base de datos cruda'!H763))</f>
        <v>Fps</v>
      </c>
      <c r="I763" s="28">
        <v>1.1</v>
      </c>
      <c r="J763" s="28">
        <v>7.86</v>
      </c>
      <c r="K763" s="28">
        <v>274.32</v>
      </c>
      <c r="L763" s="28">
        <f>IF('Base de datos cruda'!L763&lt;0,,'Base de datos cruda'!L763)</f>
        <v>8.36</v>
      </c>
      <c r="M763" s="28" t="str">
        <f>IF(TRIM(PROPER('Base de datos cruda'!M763))="High","Alto",IF(TRIM(PROPER('Base de datos cruda'!M763))="Medium","Medio","Bajo"))</f>
        <v>Medio</v>
      </c>
      <c r="N763" s="29">
        <v>67.38</v>
      </c>
      <c r="O763" s="32">
        <f t="shared" si="1"/>
        <v>67.38</v>
      </c>
      <c r="P763" s="33">
        <f t="shared" si="2"/>
        <v>12.14</v>
      </c>
      <c r="Q763" s="34">
        <f t="shared" si="3"/>
        <v>1.163551402</v>
      </c>
      <c r="R763" s="35" t="str">
        <f t="shared" si="4"/>
        <v>Medio</v>
      </c>
      <c r="S763" s="35" t="str">
        <f>IF(O763="","",IF(O763&gt;AVERAGE('Base de datos limpia'!$O$2:$O$8001),"Alto","Normal"))
</f>
        <v>Alto</v>
      </c>
      <c r="T763" s="35" t="str">
        <f t="shared" si="5"/>
        <v>Gamer moderado</v>
      </c>
      <c r="U763" s="35"/>
    </row>
    <row r="764">
      <c r="A764" s="28">
        <v>763.0</v>
      </c>
      <c r="B764" s="28">
        <v>16.0</v>
      </c>
      <c r="C764" s="28" t="str">
        <f>TRIM(PROPER('Base de datos cruda'!C764))</f>
        <v>Female</v>
      </c>
      <c r="D764" s="28">
        <v>3.67</v>
      </c>
      <c r="E764" s="28">
        <v>7.52</v>
      </c>
      <c r="F764" s="28">
        <v>4.02</v>
      </c>
      <c r="G764" s="28">
        <v>64.24</v>
      </c>
      <c r="H764" s="28" t="str">
        <f>TRIM(PROPER('Base de datos cruda'!H764))</f>
        <v>Rpg</v>
      </c>
      <c r="I764" s="28">
        <v>2.2</v>
      </c>
      <c r="J764" s="28">
        <v>6.47</v>
      </c>
      <c r="K764" s="28">
        <v>289.15</v>
      </c>
      <c r="L764" s="28">
        <f>IF('Base de datos cruda'!L764&lt;0,,'Base de datos cruda'!L764)</f>
        <v>5.32</v>
      </c>
      <c r="M764" s="28" t="str">
        <f>IF(TRIM(PROPER('Base de datos cruda'!M764))="High","Alto",IF(TRIM(PROPER('Base de datos cruda'!M764))="Medium","Medio","Bajo"))</f>
        <v>Alto</v>
      </c>
      <c r="N764" s="29">
        <v>74.95</v>
      </c>
      <c r="O764" s="32">
        <f t="shared" si="1"/>
        <v>74.95</v>
      </c>
      <c r="P764" s="33">
        <f t="shared" si="2"/>
        <v>10.14</v>
      </c>
      <c r="Q764" s="34">
        <f t="shared" si="3"/>
        <v>2.049046322</v>
      </c>
      <c r="R764" s="35" t="str">
        <f t="shared" si="4"/>
        <v>Alto</v>
      </c>
      <c r="S764" s="35" t="str">
        <f>IF(O764="","",IF(O764&gt;AVERAGE('Base de datos limpia'!$O$2:$O$8001),"Alto","Normal"))
</f>
        <v>Alto</v>
      </c>
      <c r="T764" s="35" t="str">
        <f t="shared" si="5"/>
        <v>Gamer intensivo</v>
      </c>
      <c r="U764" s="35"/>
    </row>
    <row r="765">
      <c r="A765" s="28">
        <v>764.0</v>
      </c>
      <c r="B765" s="28">
        <v>23.0</v>
      </c>
      <c r="C765" s="28" t="str">
        <f>TRIM(PROPER('Base de datos cruda'!C765))</f>
        <v>Female</v>
      </c>
      <c r="D765" s="28">
        <v>7.26</v>
      </c>
      <c r="E765" s="28">
        <v>6.12</v>
      </c>
      <c r="F765" s="28">
        <v>8.56</v>
      </c>
      <c r="G765" s="28">
        <v>98.9</v>
      </c>
      <c r="H765" s="28" t="str">
        <f>TRIM(PROPER('Base de datos cruda'!H765))</f>
        <v>Rpg</v>
      </c>
      <c r="I765" s="28">
        <v>1.78</v>
      </c>
      <c r="J765" s="28">
        <v>12.83</v>
      </c>
      <c r="K765" s="28">
        <v>214.85</v>
      </c>
      <c r="L765" s="28">
        <f>IF('Base de datos cruda'!L765&lt;0,,'Base de datos cruda'!L765)</f>
        <v>18.53</v>
      </c>
      <c r="M765" s="28" t="str">
        <f>IF(TRIM(PROPER('Base de datos cruda'!M765))="High","Alto",IF(TRIM(PROPER('Base de datos cruda'!M765))="Medium","Medio","Bajo"))</f>
        <v>Bajo</v>
      </c>
      <c r="N765" s="29">
        <v>61.97</v>
      </c>
      <c r="O765" s="32">
        <f t="shared" si="1"/>
        <v>61.97</v>
      </c>
      <c r="P765" s="33">
        <f t="shared" si="2"/>
        <v>20.09</v>
      </c>
      <c r="Q765" s="34">
        <f t="shared" si="3"/>
        <v>0.8429752066</v>
      </c>
      <c r="R765" s="35" t="str">
        <f t="shared" si="4"/>
        <v>Medio</v>
      </c>
      <c r="S765" s="35" t="str">
        <f>IF(O765="","",IF(O765&gt;AVERAGE('Base de datos limpia'!$O$2:$O$8001),"Alto","Normal"))
</f>
        <v>Normal</v>
      </c>
      <c r="T765" s="35" t="str">
        <f t="shared" si="5"/>
        <v>Gamer intensivo</v>
      </c>
      <c r="U765" s="35"/>
    </row>
    <row r="766">
      <c r="A766" s="28">
        <v>765.0</v>
      </c>
      <c r="B766" s="28">
        <v>21.0</v>
      </c>
      <c r="C766" s="28" t="str">
        <f>TRIM(PROPER('Base de datos cruda'!C766))</f>
        <v>Female</v>
      </c>
      <c r="D766" s="28">
        <v>1.34</v>
      </c>
      <c r="E766" s="28">
        <v>4.07</v>
      </c>
      <c r="F766" s="28">
        <v>7.8</v>
      </c>
      <c r="G766" s="28">
        <v>60.2</v>
      </c>
      <c r="H766" s="28" t="str">
        <f>TRIM(PROPER('Base de datos cruda'!H766))</f>
        <v>Fps</v>
      </c>
      <c r="I766" s="28">
        <v>2.45</v>
      </c>
      <c r="J766" s="28">
        <v>5.44</v>
      </c>
      <c r="K766" s="28">
        <v>289.51</v>
      </c>
      <c r="L766" s="28">
        <f>IF('Base de datos cruda'!L766&lt;0,,'Base de datos cruda'!L766)</f>
        <v>3.04</v>
      </c>
      <c r="M766" s="28" t="str">
        <f>IF(TRIM(PROPER('Base de datos cruda'!M766))="High","Alto",IF(TRIM(PROPER('Base de datos cruda'!M766))="Medium","Medio","Bajo"))</f>
        <v>Medio</v>
      </c>
      <c r="N766" s="29">
        <v>69.21</v>
      </c>
      <c r="O766" s="32">
        <f t="shared" si="1"/>
        <v>69.21</v>
      </c>
      <c r="P766" s="33">
        <f t="shared" si="2"/>
        <v>6.78</v>
      </c>
      <c r="Q766" s="34">
        <f t="shared" si="3"/>
        <v>3.037313433</v>
      </c>
      <c r="R766" s="35" t="str">
        <f t="shared" si="4"/>
        <v>Medio</v>
      </c>
      <c r="S766" s="35" t="str">
        <f>IF(O766="","",IF(O766&gt;AVERAGE('Base de datos limpia'!$O$2:$O$8001),"Alto","Normal"))
</f>
        <v>Alto</v>
      </c>
      <c r="T766" s="35" t="str">
        <f t="shared" si="5"/>
        <v>Gamer moderado</v>
      </c>
      <c r="U766" s="35"/>
    </row>
    <row r="767">
      <c r="A767" s="28">
        <v>766.0</v>
      </c>
      <c r="B767" s="28">
        <v>18.0</v>
      </c>
      <c r="C767" s="28" t="str">
        <f>TRIM(PROPER('Base de datos cruda'!C767))</f>
        <v>Male</v>
      </c>
      <c r="D767" s="28">
        <v>0.08</v>
      </c>
      <c r="E767" s="28">
        <v>7.53</v>
      </c>
      <c r="F767" s="28">
        <v>4.54</v>
      </c>
      <c r="G767" s="28">
        <v>86.33</v>
      </c>
      <c r="H767" s="28" t="str">
        <f>TRIM(PROPER('Base de datos cruda'!H767))</f>
        <v>Casual</v>
      </c>
      <c r="I767" s="28">
        <v>1.18</v>
      </c>
      <c r="J767" s="28">
        <v>1.72</v>
      </c>
      <c r="K767" s="28">
        <v>326.54</v>
      </c>
      <c r="L767" s="28">
        <f>IF('Base de datos cruda'!L767&lt;0,,'Base de datos cruda'!L767)</f>
        <v>0.71</v>
      </c>
      <c r="M767" s="28" t="str">
        <f>IF(TRIM(PROPER('Base de datos cruda'!M767))="High","Alto",IF(TRIM(PROPER('Base de datos cruda'!M767))="Medium","Medio","Bajo"))</f>
        <v>Alto</v>
      </c>
      <c r="N767" s="29">
        <v>91.71</v>
      </c>
      <c r="O767" s="32">
        <f t="shared" si="1"/>
        <v>91.71</v>
      </c>
      <c r="P767" s="33">
        <f t="shared" si="2"/>
        <v>1.8</v>
      </c>
      <c r="Q767" s="34">
        <f t="shared" si="3"/>
        <v>94.125</v>
      </c>
      <c r="R767" s="35" t="str">
        <f t="shared" si="4"/>
        <v>Alto</v>
      </c>
      <c r="S767" s="35" t="str">
        <f>IF(O767="","",IF(O767&gt;AVERAGE('Base de datos limpia'!$O$2:$O$8001),"Alto","Normal"))
</f>
        <v>Alto</v>
      </c>
      <c r="T767" s="35" t="str">
        <f t="shared" si="5"/>
        <v>Gamer intensivo</v>
      </c>
      <c r="U767" s="35"/>
    </row>
    <row r="768">
      <c r="A768" s="28">
        <v>767.0</v>
      </c>
      <c r="B768" s="28">
        <v>24.0</v>
      </c>
      <c r="C768" s="28" t="str">
        <f>TRIM(PROPER('Base de datos cruda'!C768))</f>
        <v>Female</v>
      </c>
      <c r="D768" s="28">
        <v>0.59</v>
      </c>
      <c r="E768" s="28">
        <v>7.15</v>
      </c>
      <c r="F768" s="28">
        <v>7.51</v>
      </c>
      <c r="G768" s="28">
        <v>94.26</v>
      </c>
      <c r="H768" s="28" t="str">
        <f>TRIM(PROPER('Base de datos cruda'!H768))</f>
        <v>Casual</v>
      </c>
      <c r="I768" s="28">
        <v>3.34</v>
      </c>
      <c r="J768" s="28">
        <v>4.08</v>
      </c>
      <c r="K768" s="28">
        <v>310.22</v>
      </c>
      <c r="L768" s="28">
        <f>IF('Base de datos cruda'!L768&lt;0,,'Base de datos cruda'!L768)</f>
        <v>3.21</v>
      </c>
      <c r="M768" s="28" t="str">
        <f>IF(TRIM(PROPER('Base de datos cruda'!M768))="High","Alto",IF(TRIM(PROPER('Base de datos cruda'!M768))="Medium","Medio","Bajo"))</f>
        <v>Medio</v>
      </c>
      <c r="N768" s="29">
        <v>100.0</v>
      </c>
      <c r="O768" s="32">
        <f t="shared" si="1"/>
        <v>100</v>
      </c>
      <c r="P768" s="33">
        <f t="shared" si="2"/>
        <v>4.67</v>
      </c>
      <c r="Q768" s="34">
        <f t="shared" si="3"/>
        <v>12.11864407</v>
      </c>
      <c r="R768" s="35" t="str">
        <f t="shared" si="4"/>
        <v>Alto</v>
      </c>
      <c r="S768" s="35" t="str">
        <f>IF(O768="","",IF(O768&gt;AVERAGE('Base de datos limpia'!$O$2:$O$8001),"Alto","Normal"))
</f>
        <v>Alto</v>
      </c>
      <c r="T768" s="35" t="str">
        <f t="shared" si="5"/>
        <v>Gamer intensivo</v>
      </c>
      <c r="U768" s="35"/>
    </row>
    <row r="769">
      <c r="A769" s="28">
        <v>768.0</v>
      </c>
      <c r="B769" s="28">
        <v>17.0</v>
      </c>
      <c r="C769" s="28" t="str">
        <f>TRIM(PROPER('Base de datos cruda'!C769))</f>
        <v>Male</v>
      </c>
      <c r="D769" s="28">
        <v>1.79</v>
      </c>
      <c r="E769" s="28">
        <v>6.57</v>
      </c>
      <c r="F769" s="28">
        <v>4.1</v>
      </c>
      <c r="G769" s="28">
        <v>97.36</v>
      </c>
      <c r="H769" s="28" t="str">
        <f>TRIM(PROPER('Base de datos cruda'!H769))</f>
        <v>Rpg</v>
      </c>
      <c r="I769" s="28">
        <v>1.17</v>
      </c>
      <c r="J769" s="28">
        <v>5.0</v>
      </c>
      <c r="K769" s="28">
        <v>294.65</v>
      </c>
      <c r="L769" s="28">
        <f>IF('Base de datos cruda'!L769&lt;0,,'Base de datos cruda'!L769)</f>
        <v>4.86</v>
      </c>
      <c r="M769" s="28" t="str">
        <f>IF(TRIM(PROPER('Base de datos cruda'!M769))="High","Alto",IF(TRIM(PROPER('Base de datos cruda'!M769))="Medium","Medio","Bajo"))</f>
        <v>Medio</v>
      </c>
      <c r="N769" s="29">
        <v>91.72</v>
      </c>
      <c r="O769" s="32">
        <f t="shared" si="1"/>
        <v>91.72</v>
      </c>
      <c r="P769" s="33">
        <f t="shared" si="2"/>
        <v>6.79</v>
      </c>
      <c r="Q769" s="34">
        <f t="shared" si="3"/>
        <v>3.670391061</v>
      </c>
      <c r="R769" s="35" t="str">
        <f t="shared" si="4"/>
        <v>Alto</v>
      </c>
      <c r="S769" s="35" t="str">
        <f>IF(O769="","",IF(O769&gt;AVERAGE('Base de datos limpia'!$O$2:$O$8001),"Alto","Normal"))
</f>
        <v>Alto</v>
      </c>
      <c r="T769" s="35" t="str">
        <f t="shared" si="5"/>
        <v>Gamer intensivo</v>
      </c>
      <c r="U769" s="35"/>
    </row>
    <row r="770">
      <c r="A770" s="28">
        <v>769.0</v>
      </c>
      <c r="B770" s="28">
        <v>23.0</v>
      </c>
      <c r="C770" s="28" t="str">
        <f>TRIM(PROPER('Base de datos cruda'!C770))</f>
        <v>Male</v>
      </c>
      <c r="D770" s="28">
        <v>0.27</v>
      </c>
      <c r="E770" s="28">
        <v>6.56</v>
      </c>
      <c r="F770" s="28">
        <v>4.14</v>
      </c>
      <c r="G770" s="28">
        <v>65.76</v>
      </c>
      <c r="H770" s="28" t="str">
        <f>TRIM(PROPER('Base de datos cruda'!H770))</f>
        <v>Fps</v>
      </c>
      <c r="I770" s="28">
        <v>3.01</v>
      </c>
      <c r="J770" s="28">
        <v>5.1</v>
      </c>
      <c r="K770" s="28">
        <v>313.49</v>
      </c>
      <c r="L770" s="28">
        <f>IF('Base de datos cruda'!L770&lt;0,,'Base de datos cruda'!L770)</f>
        <v>1.09</v>
      </c>
      <c r="M770" s="28" t="str">
        <f>IF(TRIM(PROPER('Base de datos cruda'!M770))="High","Alto",IF(TRIM(PROPER('Base de datos cruda'!M770))="Medium","Medio","Bajo"))</f>
        <v>Medio</v>
      </c>
      <c r="N770" s="29">
        <v>66.93</v>
      </c>
      <c r="O770" s="32">
        <f t="shared" si="1"/>
        <v>66.93</v>
      </c>
      <c r="P770" s="33">
        <f t="shared" si="2"/>
        <v>5.37</v>
      </c>
      <c r="Q770" s="34">
        <f t="shared" si="3"/>
        <v>24.2962963</v>
      </c>
      <c r="R770" s="35" t="str">
        <f t="shared" si="4"/>
        <v>Medio</v>
      </c>
      <c r="S770" s="35" t="str">
        <f>IF(O770="","",IF(O770&gt;AVERAGE('Base de datos limpia'!$O$2:$O$8001),"Alto","Normal"))
</f>
        <v>Alto</v>
      </c>
      <c r="T770" s="35" t="str">
        <f t="shared" si="5"/>
        <v>Gamer intensivo</v>
      </c>
      <c r="U770" s="35"/>
    </row>
    <row r="771">
      <c r="A771" s="28">
        <v>770.0</v>
      </c>
      <c r="B771" s="28">
        <v>18.0</v>
      </c>
      <c r="C771" s="28" t="str">
        <f>TRIM(PROPER('Base de datos cruda'!C771))</f>
        <v>Male</v>
      </c>
      <c r="D771" s="28">
        <v>4.02</v>
      </c>
      <c r="E771" s="28">
        <v>7.15</v>
      </c>
      <c r="F771" s="28">
        <v>6.63</v>
      </c>
      <c r="G771" s="28">
        <v>87.93</v>
      </c>
      <c r="H771" s="28" t="str">
        <f>TRIM(PROPER('Base de datos cruda'!H771))</f>
        <v>Fps</v>
      </c>
      <c r="I771" s="28">
        <v>1.79</v>
      </c>
      <c r="J771" s="28">
        <v>8.49</v>
      </c>
      <c r="K771" s="28">
        <v>260.49</v>
      </c>
      <c r="L771" s="28">
        <f>IF('Base de datos cruda'!L771&lt;0,,'Base de datos cruda'!L771)</f>
        <v>10.11</v>
      </c>
      <c r="M771" s="28" t="str">
        <f>IF(TRIM(PROPER('Base de datos cruda'!M771))="High","Alto",IF(TRIM(PROPER('Base de datos cruda'!M771))="Medium","Medio","Bajo"))</f>
        <v>Medio</v>
      </c>
      <c r="N771" s="29">
        <v>80.74</v>
      </c>
      <c r="O771" s="32">
        <f t="shared" si="1"/>
        <v>80.74</v>
      </c>
      <c r="P771" s="33">
        <f t="shared" si="2"/>
        <v>12.51</v>
      </c>
      <c r="Q771" s="34">
        <f t="shared" si="3"/>
        <v>1.778606965</v>
      </c>
      <c r="R771" s="35" t="str">
        <f t="shared" si="4"/>
        <v>Alto</v>
      </c>
      <c r="S771" s="35" t="str">
        <f>IF(O771="","",IF(O771&gt;AVERAGE('Base de datos limpia'!$O$2:$O$8001),"Alto","Normal"))
</f>
        <v>Alto</v>
      </c>
      <c r="T771" s="35" t="str">
        <f t="shared" si="5"/>
        <v>Gamer intensivo</v>
      </c>
      <c r="U771" s="35"/>
    </row>
    <row r="772">
      <c r="A772" s="28">
        <v>771.0</v>
      </c>
      <c r="B772" s="28">
        <v>20.0</v>
      </c>
      <c r="C772" s="28" t="str">
        <f>TRIM(PROPER('Base de datos cruda'!C772))</f>
        <v>Female</v>
      </c>
      <c r="D772" s="28">
        <v>2.51</v>
      </c>
      <c r="E772" s="28">
        <v>4.46</v>
      </c>
      <c r="F772" s="28">
        <v>4.48</v>
      </c>
      <c r="G772" s="28">
        <v>64.29</v>
      </c>
      <c r="H772" s="28" t="str">
        <f>TRIM(PROPER('Base de datos cruda'!H772))</f>
        <v>Rpg</v>
      </c>
      <c r="I772" s="28">
        <v>1.26</v>
      </c>
      <c r="J772" s="28">
        <v>5.36</v>
      </c>
      <c r="K772" s="28">
        <v>285.78</v>
      </c>
      <c r="L772" s="28">
        <f>IF('Base de datos cruda'!L772&lt;0,,'Base de datos cruda'!L772)</f>
        <v>5.36</v>
      </c>
      <c r="M772" s="28" t="str">
        <f>IF(TRIM(PROPER('Base de datos cruda'!M772))="High","Alto",IF(TRIM(PROPER('Base de datos cruda'!M772))="Medium","Medio","Bajo"))</f>
        <v>Medio</v>
      </c>
      <c r="N772" s="29">
        <v>48.02</v>
      </c>
      <c r="O772" s="32">
        <f t="shared" si="1"/>
        <v>48.02</v>
      </c>
      <c r="P772" s="33">
        <f t="shared" si="2"/>
        <v>7.87</v>
      </c>
      <c r="Q772" s="34">
        <f t="shared" si="3"/>
        <v>1.77689243</v>
      </c>
      <c r="R772" s="35" t="str">
        <f t="shared" si="4"/>
        <v>Bajo</v>
      </c>
      <c r="S772" s="35" t="str">
        <f>IF(O772="","",IF(O772&gt;AVERAGE('Base de datos limpia'!$O$2:$O$8001),"Alto","Normal"))
</f>
        <v>Normal</v>
      </c>
      <c r="T772" s="35" t="str">
        <f t="shared" si="5"/>
        <v>Gamer moderado</v>
      </c>
      <c r="U772" s="35"/>
    </row>
    <row r="773">
      <c r="A773" s="28">
        <v>772.0</v>
      </c>
      <c r="B773" s="28">
        <v>21.0</v>
      </c>
      <c r="C773" s="28" t="str">
        <f>TRIM(PROPER('Base de datos cruda'!C773))</f>
        <v>Female</v>
      </c>
      <c r="D773" s="28">
        <v>1.44</v>
      </c>
      <c r="E773" s="28">
        <v>8.82</v>
      </c>
      <c r="F773" s="28">
        <v>8.82</v>
      </c>
      <c r="G773" s="28">
        <v>74.1</v>
      </c>
      <c r="H773" s="28" t="str">
        <f>TRIM(PROPER('Base de datos cruda'!H773))</f>
        <v>Casual</v>
      </c>
      <c r="I773" s="28">
        <v>3.48</v>
      </c>
      <c r="J773" s="28">
        <v>4.79</v>
      </c>
      <c r="K773" s="28">
        <v>289.52</v>
      </c>
      <c r="L773" s="28">
        <f>IF('Base de datos cruda'!L773&lt;0,,'Base de datos cruda'!L773)</f>
        <v>7.87</v>
      </c>
      <c r="M773" s="28" t="str">
        <f>IF(TRIM(PROPER('Base de datos cruda'!M773))="High","Alto",IF(TRIM(PROPER('Base de datos cruda'!M773))="Medium","Medio","Bajo"))</f>
        <v>Medio</v>
      </c>
      <c r="N773" s="29">
        <v>100.0</v>
      </c>
      <c r="O773" s="32">
        <f t="shared" si="1"/>
        <v>100</v>
      </c>
      <c r="P773" s="33">
        <f t="shared" si="2"/>
        <v>6.23</v>
      </c>
      <c r="Q773" s="34">
        <f t="shared" si="3"/>
        <v>6.125</v>
      </c>
      <c r="R773" s="35" t="str">
        <f t="shared" si="4"/>
        <v>Alto</v>
      </c>
      <c r="S773" s="35" t="str">
        <f>IF(O773="","",IF(O773&gt;AVERAGE('Base de datos limpia'!$O$2:$O$8001),"Alto","Normal"))
</f>
        <v>Alto</v>
      </c>
      <c r="T773" s="35" t="str">
        <f t="shared" si="5"/>
        <v>Gamer intensivo</v>
      </c>
      <c r="U773" s="35"/>
    </row>
    <row r="774">
      <c r="A774" s="28">
        <v>773.0</v>
      </c>
      <c r="B774" s="28">
        <v>21.0</v>
      </c>
      <c r="C774" s="28" t="str">
        <f>TRIM(PROPER('Base de datos cruda'!C774))</f>
        <v>Male</v>
      </c>
      <c r="D774" s="28">
        <v>6.0</v>
      </c>
      <c r="E774" s="28">
        <v>2.46</v>
      </c>
      <c r="F774" s="28">
        <v>8.47</v>
      </c>
      <c r="G774" s="28">
        <v>89.28</v>
      </c>
      <c r="H774" s="28" t="str">
        <f>TRIM(PROPER('Base de datos cruda'!H774))</f>
        <v>Rpg</v>
      </c>
      <c r="I774" s="28">
        <v>4.83</v>
      </c>
      <c r="J774" s="28">
        <v>9.59</v>
      </c>
      <c r="K774" s="28">
        <v>261.09</v>
      </c>
      <c r="L774" s="28">
        <f>IF('Base de datos cruda'!L774&lt;0,,'Base de datos cruda'!L774)</f>
        <v>14.22</v>
      </c>
      <c r="M774" s="28" t="str">
        <f>IF(TRIM(PROPER('Base de datos cruda'!M774))="High","Alto",IF(TRIM(PROPER('Base de datos cruda'!M774))="Medium","Medio","Bajo"))</f>
        <v>Bajo</v>
      </c>
      <c r="N774" s="29">
        <v>48.96</v>
      </c>
      <c r="O774" s="32">
        <f t="shared" si="1"/>
        <v>48.96</v>
      </c>
      <c r="P774" s="33">
        <f t="shared" si="2"/>
        <v>15.59</v>
      </c>
      <c r="Q774" s="34">
        <f t="shared" si="3"/>
        <v>0.41</v>
      </c>
      <c r="R774" s="35" t="str">
        <f t="shared" si="4"/>
        <v>Bajo</v>
      </c>
      <c r="S774" s="35" t="str">
        <f>IF(O774="","",IF(O774&gt;AVERAGE('Base de datos limpia'!$O$2:$O$8001),"Alto","Normal"))
</f>
        <v>Normal</v>
      </c>
      <c r="T774" s="35" t="str">
        <f t="shared" si="5"/>
        <v>Gamer casual</v>
      </c>
      <c r="U774" s="35"/>
    </row>
    <row r="775">
      <c r="A775" s="28">
        <v>774.0</v>
      </c>
      <c r="B775" s="28">
        <v>19.0</v>
      </c>
      <c r="C775" s="28" t="str">
        <f>TRIM(PROPER('Base de datos cruda'!C775))</f>
        <v>Female</v>
      </c>
      <c r="D775" s="28">
        <v>1.64</v>
      </c>
      <c r="E775" s="28">
        <v>8.95</v>
      </c>
      <c r="F775" s="28">
        <v>7.25</v>
      </c>
      <c r="G775" s="28">
        <v>73.84</v>
      </c>
      <c r="H775" s="28" t="str">
        <f>TRIM(PROPER('Base de datos cruda'!H775))</f>
        <v>Casual</v>
      </c>
      <c r="I775" s="28">
        <v>4.35</v>
      </c>
      <c r="J775" s="28">
        <v>4.75</v>
      </c>
      <c r="K775" s="28">
        <v>301.65</v>
      </c>
      <c r="L775" s="28">
        <f>IF('Base de datos cruda'!L775&lt;0,,'Base de datos cruda'!L775)</f>
        <v>9.97</v>
      </c>
      <c r="M775" s="28" t="str">
        <f>IF(TRIM(PROPER('Base de datos cruda'!M775))="High","Alto",IF(TRIM(PROPER('Base de datos cruda'!M775))="Medium","Medio","Bajo"))</f>
        <v>Medio</v>
      </c>
      <c r="N775" s="29">
        <v>100.0</v>
      </c>
      <c r="O775" s="32">
        <f t="shared" si="1"/>
        <v>100</v>
      </c>
      <c r="P775" s="33">
        <f t="shared" si="2"/>
        <v>6.39</v>
      </c>
      <c r="Q775" s="34">
        <f t="shared" si="3"/>
        <v>5.457317073</v>
      </c>
      <c r="R775" s="35" t="str">
        <f t="shared" si="4"/>
        <v>Alto</v>
      </c>
      <c r="S775" s="35" t="str">
        <f>IF(O775="","",IF(O775&gt;AVERAGE('Base de datos limpia'!$O$2:$O$8001),"Alto","Normal"))
</f>
        <v>Alto</v>
      </c>
      <c r="T775" s="35" t="str">
        <f t="shared" si="5"/>
        <v>Gamer intensivo</v>
      </c>
      <c r="U775" s="35"/>
    </row>
    <row r="776">
      <c r="A776" s="28">
        <v>775.0</v>
      </c>
      <c r="B776" s="28">
        <v>18.0</v>
      </c>
      <c r="C776" s="28" t="str">
        <f>TRIM(PROPER('Base de datos cruda'!C776))</f>
        <v>Male</v>
      </c>
      <c r="D776" s="28">
        <v>5.5</v>
      </c>
      <c r="E776" s="28">
        <v>4.08</v>
      </c>
      <c r="F776" s="28">
        <v>4.32</v>
      </c>
      <c r="G776" s="28">
        <v>72.53</v>
      </c>
      <c r="H776" s="28" t="str">
        <f>TRIM(PROPER('Base de datos cruda'!H776))</f>
        <v>Fps</v>
      </c>
      <c r="I776" s="28">
        <v>0.43</v>
      </c>
      <c r="J776" s="28">
        <v>7.04</v>
      </c>
      <c r="K776" s="28">
        <v>255.07</v>
      </c>
      <c r="L776" s="28">
        <f>IF('Base de datos cruda'!L776&lt;0,,'Base de datos cruda'!L776)</f>
        <v>9.13</v>
      </c>
      <c r="M776" s="28" t="str">
        <f>IF(TRIM(PROPER('Base de datos cruda'!M776))="High","Alto",IF(TRIM(PROPER('Base de datos cruda'!M776))="Medium","Medio","Bajo"))</f>
        <v>Bajo</v>
      </c>
      <c r="N776" s="29">
        <v>38.83</v>
      </c>
      <c r="O776" s="32">
        <f t="shared" si="1"/>
        <v>38.83</v>
      </c>
      <c r="P776" s="33">
        <f t="shared" si="2"/>
        <v>12.54</v>
      </c>
      <c r="Q776" s="34">
        <f t="shared" si="3"/>
        <v>0.7418181818</v>
      </c>
      <c r="R776" s="35" t="str">
        <f t="shared" si="4"/>
        <v>Bajo</v>
      </c>
      <c r="S776" s="35" t="str">
        <f>IF(O776="","",IF(O776&gt;AVERAGE('Base de datos limpia'!$O$2:$O$8001),"Alto","Normal"))
</f>
        <v>Normal</v>
      </c>
      <c r="T776" s="35" t="str">
        <f t="shared" si="5"/>
        <v>Gamer moderado</v>
      </c>
      <c r="U776" s="35"/>
    </row>
    <row r="777">
      <c r="A777" s="28">
        <v>776.0</v>
      </c>
      <c r="B777" s="28">
        <v>19.0</v>
      </c>
      <c r="C777" s="28" t="str">
        <f>TRIM(PROPER('Base de datos cruda'!C777))</f>
        <v>Male</v>
      </c>
      <c r="D777" s="28">
        <v>2.79</v>
      </c>
      <c r="E777" s="28">
        <v>2.13</v>
      </c>
      <c r="F777" s="28">
        <v>5.62</v>
      </c>
      <c r="G777" s="28">
        <v>64.64</v>
      </c>
      <c r="H777" s="28" t="str">
        <f>TRIM(PROPER('Base de datos cruda'!H777))</f>
        <v>Casual</v>
      </c>
      <c r="I777" s="28">
        <v>2.27</v>
      </c>
      <c r="J777" s="28">
        <v>8.32</v>
      </c>
      <c r="K777" s="28">
        <v>293.19</v>
      </c>
      <c r="L777" s="28">
        <f>IF('Base de datos cruda'!L777&lt;0,,'Base de datos cruda'!L777)</f>
        <v>7.74</v>
      </c>
      <c r="M777" s="28" t="str">
        <f>IF(TRIM(PROPER('Base de datos cruda'!M777))="High","Alto",IF(TRIM(PROPER('Base de datos cruda'!M777))="Medium","Medio","Bajo"))</f>
        <v>Medio</v>
      </c>
      <c r="N777" s="29">
        <v>39.59</v>
      </c>
      <c r="O777" s="32">
        <f t="shared" si="1"/>
        <v>39.59</v>
      </c>
      <c r="P777" s="33">
        <f t="shared" si="2"/>
        <v>11.11</v>
      </c>
      <c r="Q777" s="34">
        <f t="shared" si="3"/>
        <v>0.7634408602</v>
      </c>
      <c r="R777" s="35" t="str">
        <f t="shared" si="4"/>
        <v>Bajo</v>
      </c>
      <c r="S777" s="35" t="str">
        <f>IF(O777="","",IF(O777&gt;AVERAGE('Base de datos limpia'!$O$2:$O$8001),"Alto","Normal"))
</f>
        <v>Normal</v>
      </c>
      <c r="T777" s="35" t="str">
        <f t="shared" si="5"/>
        <v>Gamer casual</v>
      </c>
      <c r="U777" s="35"/>
    </row>
    <row r="778">
      <c r="A778" s="28">
        <v>777.0</v>
      </c>
      <c r="B778" s="28">
        <v>16.0</v>
      </c>
      <c r="C778" s="28" t="str">
        <f>TRIM(PROPER('Base de datos cruda'!C778))</f>
        <v>Male</v>
      </c>
      <c r="D778" s="28">
        <v>4.09</v>
      </c>
      <c r="E778" s="28">
        <v>6.4</v>
      </c>
      <c r="F778" s="28">
        <v>5.86</v>
      </c>
      <c r="G778" s="28">
        <v>62.66</v>
      </c>
      <c r="H778" s="28" t="str">
        <f>TRIM(PROPER('Base de datos cruda'!H778))</f>
        <v>Rpg</v>
      </c>
      <c r="I778" s="28">
        <v>3.47</v>
      </c>
      <c r="J778" s="28">
        <v>8.45</v>
      </c>
      <c r="K778" s="28">
        <v>298.82</v>
      </c>
      <c r="L778" s="28">
        <f>IF('Base de datos cruda'!L778&lt;0,,'Base de datos cruda'!L778)</f>
        <v>9.75</v>
      </c>
      <c r="M778" s="28" t="str">
        <f>IF(TRIM(PROPER('Base de datos cruda'!M778))="High","Alto",IF(TRIM(PROPER('Base de datos cruda'!M778))="Medium","Medio","Bajo"))</f>
        <v>Medio</v>
      </c>
      <c r="N778" s="29">
        <v>67.09</v>
      </c>
      <c r="O778" s="32">
        <f t="shared" si="1"/>
        <v>67.09</v>
      </c>
      <c r="P778" s="33">
        <f t="shared" si="2"/>
        <v>12.54</v>
      </c>
      <c r="Q778" s="34">
        <f t="shared" si="3"/>
        <v>1.564792176</v>
      </c>
      <c r="R778" s="35" t="str">
        <f t="shared" si="4"/>
        <v>Medio</v>
      </c>
      <c r="S778" s="35" t="str">
        <f>IF(O778="","",IF(O778&gt;AVERAGE('Base de datos limpia'!$O$2:$O$8001),"Alto","Normal"))
</f>
        <v>Alto</v>
      </c>
      <c r="T778" s="35" t="str">
        <f t="shared" si="5"/>
        <v>Gamer intensivo</v>
      </c>
      <c r="U778" s="35"/>
    </row>
    <row r="779">
      <c r="A779" s="28">
        <v>778.0</v>
      </c>
      <c r="B779" s="28">
        <v>19.0</v>
      </c>
      <c r="C779" s="28" t="str">
        <f>TRIM(PROPER('Base de datos cruda'!C779))</f>
        <v>Male</v>
      </c>
      <c r="D779" s="28">
        <v>7.47</v>
      </c>
      <c r="E779" s="28">
        <v>4.38</v>
      </c>
      <c r="F779" s="28">
        <v>6.4</v>
      </c>
      <c r="G779" s="28">
        <v>64.61</v>
      </c>
      <c r="H779" s="28" t="str">
        <f>TRIM(PROPER('Base de datos cruda'!H779))</f>
        <v>Casual</v>
      </c>
      <c r="I779" s="28">
        <v>2.81</v>
      </c>
      <c r="J779" s="28">
        <v>10.82</v>
      </c>
      <c r="K779" s="28">
        <v>219.84</v>
      </c>
      <c r="L779" s="28">
        <f>IF('Base de datos cruda'!L779&lt;0,,'Base de datos cruda'!L779)</f>
        <v>15.06</v>
      </c>
      <c r="M779" s="28" t="str">
        <f>IF(TRIM(PROPER('Base de datos cruda'!M779))="High","Alto",IF(TRIM(PROPER('Base de datos cruda'!M779))="Medium","Medio","Bajo"))</f>
        <v>Bajo</v>
      </c>
      <c r="N779" s="29">
        <v>26.18</v>
      </c>
      <c r="O779" s="32">
        <f t="shared" si="1"/>
        <v>26.18</v>
      </c>
      <c r="P779" s="33">
        <f t="shared" si="2"/>
        <v>18.29</v>
      </c>
      <c r="Q779" s="34">
        <f t="shared" si="3"/>
        <v>0.5863453815</v>
      </c>
      <c r="R779" s="35" t="str">
        <f t="shared" si="4"/>
        <v>Bajo</v>
      </c>
      <c r="S779" s="35" t="str">
        <f>IF(O779="","",IF(O779&gt;AVERAGE('Base de datos limpia'!$O$2:$O$8001),"Alto","Normal"))
</f>
        <v>Normal</v>
      </c>
      <c r="T779" s="35" t="str">
        <f t="shared" si="5"/>
        <v>Gamer moderado</v>
      </c>
      <c r="U779" s="35"/>
    </row>
    <row r="780">
      <c r="A780" s="28">
        <v>779.0</v>
      </c>
      <c r="B780" s="28">
        <v>16.0</v>
      </c>
      <c r="C780" s="28" t="str">
        <f>TRIM(PROPER('Base de datos cruda'!C780))</f>
        <v>Male</v>
      </c>
      <c r="D780" s="28">
        <v>0.3</v>
      </c>
      <c r="E780" s="28">
        <v>8.34</v>
      </c>
      <c r="F780" s="28">
        <v>4.84</v>
      </c>
      <c r="G780" s="28">
        <v>95.02</v>
      </c>
      <c r="H780" s="28" t="str">
        <f>TRIM(PROPER('Base de datos cruda'!H780))</f>
        <v>Fps</v>
      </c>
      <c r="I780" s="28">
        <v>3.63</v>
      </c>
      <c r="J780" s="28">
        <v>4.15</v>
      </c>
      <c r="K780" s="28">
        <v>297.98</v>
      </c>
      <c r="L780" s="28">
        <f>IF('Base de datos cruda'!L780&lt;0,,'Base de datos cruda'!L780)</f>
        <v>1.82</v>
      </c>
      <c r="M780" s="28" t="str">
        <f>IF(TRIM(PROPER('Base de datos cruda'!M780))="High","Alto",IF(TRIM(PROPER('Base de datos cruda'!M780))="Medium","Medio","Bajo"))</f>
        <v>Alto</v>
      </c>
      <c r="N780" s="29">
        <v>96.12</v>
      </c>
      <c r="O780" s="32">
        <f t="shared" si="1"/>
        <v>96.12</v>
      </c>
      <c r="P780" s="33">
        <f t="shared" si="2"/>
        <v>4.45</v>
      </c>
      <c r="Q780" s="34">
        <f t="shared" si="3"/>
        <v>27.8</v>
      </c>
      <c r="R780" s="35" t="str">
        <f t="shared" si="4"/>
        <v>Alto</v>
      </c>
      <c r="S780" s="35" t="str">
        <f>IF(O780="","",IF(O780&gt;AVERAGE('Base de datos limpia'!$O$2:$O$8001),"Alto","Normal"))
</f>
        <v>Alto</v>
      </c>
      <c r="T780" s="35" t="str">
        <f t="shared" si="5"/>
        <v>Gamer intensivo</v>
      </c>
      <c r="U780" s="35"/>
    </row>
    <row r="781">
      <c r="A781" s="28">
        <v>780.0</v>
      </c>
      <c r="B781" s="28">
        <v>16.0</v>
      </c>
      <c r="C781" s="28" t="str">
        <f>TRIM(PROPER('Base de datos cruda'!C781))</f>
        <v>Female</v>
      </c>
      <c r="D781" s="28">
        <v>4.0</v>
      </c>
      <c r="E781" s="28">
        <v>4.88</v>
      </c>
      <c r="F781" s="28">
        <v>6.89</v>
      </c>
      <c r="G781" s="28">
        <v>60.45</v>
      </c>
      <c r="H781" s="28" t="str">
        <f>TRIM(PROPER('Base de datos cruda'!H781))</f>
        <v>Rpg</v>
      </c>
      <c r="I781" s="28">
        <v>4.88</v>
      </c>
      <c r="J781" s="28">
        <v>6.07</v>
      </c>
      <c r="K781" s="28">
        <v>271.69</v>
      </c>
      <c r="L781" s="28">
        <f>IF('Base de datos cruda'!L781&lt;0,,'Base de datos cruda'!L781)</f>
        <v>8.08</v>
      </c>
      <c r="M781" s="28" t="str">
        <f>IF(TRIM(PROPER('Base de datos cruda'!M781))="High","Alto",IF(TRIM(PROPER('Base de datos cruda'!M781))="Medium","Medio","Bajo"))</f>
        <v>Medio</v>
      </c>
      <c r="N781" s="29">
        <v>59.43</v>
      </c>
      <c r="O781" s="32">
        <f t="shared" si="1"/>
        <v>59.43</v>
      </c>
      <c r="P781" s="33">
        <f t="shared" si="2"/>
        <v>10.07</v>
      </c>
      <c r="Q781" s="34">
        <f t="shared" si="3"/>
        <v>1.22</v>
      </c>
      <c r="R781" s="35" t="str">
        <f t="shared" si="4"/>
        <v>Medio</v>
      </c>
      <c r="S781" s="35" t="str">
        <f>IF(O781="","",IF(O781&gt;AVERAGE('Base de datos limpia'!$O$2:$O$8001),"Alto","Normal"))
</f>
        <v>Normal</v>
      </c>
      <c r="T781" s="35" t="str">
        <f t="shared" si="5"/>
        <v>Gamer moderado</v>
      </c>
      <c r="U781" s="35"/>
    </row>
    <row r="782">
      <c r="A782" s="28">
        <v>781.0</v>
      </c>
      <c r="B782" s="28">
        <v>21.0</v>
      </c>
      <c r="C782" s="28" t="str">
        <f>TRIM(PROPER('Base de datos cruda'!C782))</f>
        <v>Female</v>
      </c>
      <c r="D782" s="28">
        <v>6.84</v>
      </c>
      <c r="E782" s="28">
        <v>7.02</v>
      </c>
      <c r="F782" s="28">
        <v>6.18</v>
      </c>
      <c r="G782" s="28">
        <v>87.71</v>
      </c>
      <c r="H782" s="28" t="str">
        <f>TRIM(PROPER('Base de datos cruda'!H782))</f>
        <v>Casual</v>
      </c>
      <c r="I782" s="28">
        <v>1.71</v>
      </c>
      <c r="J782" s="28">
        <v>10.49</v>
      </c>
      <c r="K782" s="28">
        <v>219.65</v>
      </c>
      <c r="L782" s="28">
        <f>IF('Base de datos cruda'!L782&lt;0,,'Base de datos cruda'!L782)</f>
        <v>13.55</v>
      </c>
      <c r="M782" s="28" t="str">
        <f>IF(TRIM(PROPER('Base de datos cruda'!M782))="High","Alto",IF(TRIM(PROPER('Base de datos cruda'!M782))="Medium","Medio","Bajo"))</f>
        <v>Bajo</v>
      </c>
      <c r="N782" s="29">
        <v>64.2065512411373</v>
      </c>
      <c r="O782" s="32">
        <f t="shared" si="1"/>
        <v>64.20655124</v>
      </c>
      <c r="P782" s="33">
        <f t="shared" si="2"/>
        <v>17.33</v>
      </c>
      <c r="Q782" s="34">
        <f t="shared" si="3"/>
        <v>1.026315789</v>
      </c>
      <c r="R782" s="35" t="str">
        <f t="shared" si="4"/>
        <v>Medio</v>
      </c>
      <c r="S782" s="35" t="str">
        <f>IF(O782="","",IF(O782&gt;AVERAGE('Base de datos limpia'!$O$2:$O$8001),"Alto","Normal"))
</f>
        <v>Normal</v>
      </c>
      <c r="T782" s="35" t="str">
        <f t="shared" si="5"/>
        <v>Gamer intensivo</v>
      </c>
      <c r="U782" s="35"/>
    </row>
    <row r="783">
      <c r="A783" s="28">
        <v>782.0</v>
      </c>
      <c r="B783" s="28">
        <v>20.0</v>
      </c>
      <c r="C783" s="28" t="str">
        <f>TRIM(PROPER('Base de datos cruda'!C783))</f>
        <v>Male</v>
      </c>
      <c r="D783" s="28">
        <v>4.7</v>
      </c>
      <c r="E783" s="28">
        <v>3.77</v>
      </c>
      <c r="F783" s="28">
        <v>8.74</v>
      </c>
      <c r="G783" s="28">
        <v>90.74</v>
      </c>
      <c r="H783" s="28" t="str">
        <f>TRIM(PROPER('Base de datos cruda'!H783))</f>
        <v>Casual</v>
      </c>
      <c r="I783" s="28">
        <v>3.85</v>
      </c>
      <c r="J783" s="28">
        <v>9.43</v>
      </c>
      <c r="K783" s="28">
        <v>260.21</v>
      </c>
      <c r="L783" s="28">
        <f>IF('Base de datos cruda'!L783&lt;0,,'Base de datos cruda'!L783)</f>
        <v>15.35</v>
      </c>
      <c r="M783" s="28" t="str">
        <f>IF(TRIM(PROPER('Base de datos cruda'!M783))="High","Alto",IF(TRIM(PROPER('Base de datos cruda'!M783))="Medium","Medio","Bajo"))</f>
        <v>Medio</v>
      </c>
      <c r="N783" s="29">
        <v>76.3725351090573</v>
      </c>
      <c r="O783" s="32">
        <f t="shared" si="1"/>
        <v>76.37253511</v>
      </c>
      <c r="P783" s="33">
        <f t="shared" si="2"/>
        <v>14.13</v>
      </c>
      <c r="Q783" s="34">
        <f t="shared" si="3"/>
        <v>0.8021276596</v>
      </c>
      <c r="R783" s="35" t="str">
        <f t="shared" si="4"/>
        <v>Alto</v>
      </c>
      <c r="S783" s="35" t="str">
        <f>IF(O783="","",IF(O783&gt;AVERAGE('Base de datos limpia'!$O$2:$O$8001),"Alto","Normal"))
</f>
        <v>Alto</v>
      </c>
      <c r="T783" s="35" t="str">
        <f t="shared" si="5"/>
        <v>Gamer moderado</v>
      </c>
      <c r="U783" s="35"/>
    </row>
    <row r="784">
      <c r="A784" s="28">
        <v>783.0</v>
      </c>
      <c r="B784" s="28">
        <v>19.0</v>
      </c>
      <c r="C784" s="28" t="str">
        <f>TRIM(PROPER('Base de datos cruda'!C784))</f>
        <v>Female</v>
      </c>
      <c r="D784" s="28">
        <v>2.21</v>
      </c>
      <c r="E784" s="28">
        <v>2.89</v>
      </c>
      <c r="F784" s="28">
        <v>8.68</v>
      </c>
      <c r="G784" s="28">
        <v>82.72</v>
      </c>
      <c r="H784" s="28" t="str">
        <f>TRIM(PROPER('Base de datos cruda'!H784))</f>
        <v>Fps</v>
      </c>
      <c r="I784" s="28">
        <v>0.47</v>
      </c>
      <c r="J784" s="28">
        <v>5.88</v>
      </c>
      <c r="K784" s="28">
        <v>302.22</v>
      </c>
      <c r="L784" s="28">
        <f>IF('Base de datos cruda'!L784&lt;0,,'Base de datos cruda'!L784)</f>
        <v>6.09</v>
      </c>
      <c r="M784" s="28" t="str">
        <f>IF(TRIM(PROPER('Base de datos cruda'!M784))="High","Alto",IF(TRIM(PROPER('Base de datos cruda'!M784))="Medium","Medio","Bajo"))</f>
        <v>Medio</v>
      </c>
      <c r="N784" s="29">
        <v>74.07</v>
      </c>
      <c r="O784" s="32">
        <f t="shared" si="1"/>
        <v>74.07</v>
      </c>
      <c r="P784" s="33">
        <f t="shared" si="2"/>
        <v>8.09</v>
      </c>
      <c r="Q784" s="34">
        <f t="shared" si="3"/>
        <v>1.307692308</v>
      </c>
      <c r="R784" s="35" t="str">
        <f t="shared" si="4"/>
        <v>Alto</v>
      </c>
      <c r="S784" s="35" t="str">
        <f>IF(O784="","",IF(O784&gt;AVERAGE('Base de datos limpia'!$O$2:$O$8001),"Alto","Normal"))
</f>
        <v>Alto</v>
      </c>
      <c r="T784" s="35" t="str">
        <f t="shared" si="5"/>
        <v>Gamer casual</v>
      </c>
      <c r="U784" s="35"/>
    </row>
    <row r="785">
      <c r="A785" s="28">
        <v>784.0</v>
      </c>
      <c r="B785" s="28">
        <v>18.0</v>
      </c>
      <c r="C785" s="28" t="str">
        <f>TRIM(PROPER('Base de datos cruda'!C785))</f>
        <v>Female</v>
      </c>
      <c r="D785" s="28">
        <v>3.18</v>
      </c>
      <c r="E785" s="28">
        <v>4.49</v>
      </c>
      <c r="F785" s="28">
        <v>6.83</v>
      </c>
      <c r="G785" s="28">
        <v>89.23</v>
      </c>
      <c r="H785" s="28" t="str">
        <f>TRIM(PROPER('Base de datos cruda'!H785))</f>
        <v>Fps</v>
      </c>
      <c r="I785" s="28">
        <v>4.35</v>
      </c>
      <c r="J785" s="28">
        <v>6.58</v>
      </c>
      <c r="K785" s="28">
        <v>297.12</v>
      </c>
      <c r="L785" s="28">
        <f>IF('Base de datos cruda'!L785&lt;0,,'Base de datos cruda'!L785)</f>
        <v>9.91</v>
      </c>
      <c r="M785" s="28" t="str">
        <f>IF(TRIM(PROPER('Base de datos cruda'!M785))="High","Alto",IF(TRIM(PROPER('Base de datos cruda'!M785))="Medium","Medio","Bajo"))</f>
        <v>Medio</v>
      </c>
      <c r="N785" s="29">
        <v>74.83</v>
      </c>
      <c r="O785" s="32">
        <f t="shared" si="1"/>
        <v>74.83</v>
      </c>
      <c r="P785" s="33">
        <f t="shared" si="2"/>
        <v>9.76</v>
      </c>
      <c r="Q785" s="34">
        <f t="shared" si="3"/>
        <v>1.411949686</v>
      </c>
      <c r="R785" s="35" t="str">
        <f t="shared" si="4"/>
        <v>Alto</v>
      </c>
      <c r="S785" s="35" t="str">
        <f>IF(O785="","",IF(O785&gt;AVERAGE('Base de datos limpia'!$O$2:$O$8001),"Alto","Normal"))
</f>
        <v>Alto</v>
      </c>
      <c r="T785" s="35" t="str">
        <f t="shared" si="5"/>
        <v>Gamer moderado</v>
      </c>
      <c r="U785" s="35"/>
    </row>
    <row r="786">
      <c r="A786" s="28">
        <v>785.0</v>
      </c>
      <c r="B786" s="28">
        <v>16.0</v>
      </c>
      <c r="C786" s="28" t="str">
        <f>TRIM(PROPER('Base de datos cruda'!C786))</f>
        <v>Female</v>
      </c>
      <c r="D786" s="28">
        <v>5.44</v>
      </c>
      <c r="E786" s="28">
        <v>6.46</v>
      </c>
      <c r="F786" s="28">
        <v>7.22</v>
      </c>
      <c r="G786" s="28">
        <v>86.09</v>
      </c>
      <c r="H786" s="28" t="str">
        <f>TRIM(PROPER('Base de datos cruda'!H786))</f>
        <v>Rpg</v>
      </c>
      <c r="I786" s="28">
        <v>3.89</v>
      </c>
      <c r="J786" s="28">
        <v>8.75</v>
      </c>
      <c r="K786" s="28">
        <v>239.06</v>
      </c>
      <c r="L786" s="28">
        <f>IF('Base de datos cruda'!L786&lt;0,,'Base de datos cruda'!L786)</f>
        <v>14.52</v>
      </c>
      <c r="M786" s="28" t="str">
        <f>IF(TRIM(PROPER('Base de datos cruda'!M786))="High","Alto",IF(TRIM(PROPER('Base de datos cruda'!M786))="Medium","Medio","Bajo"))</f>
        <v>Bajo</v>
      </c>
      <c r="N786" s="29">
        <v>81.4569326118244</v>
      </c>
      <c r="O786" s="32">
        <f t="shared" si="1"/>
        <v>81.45693261</v>
      </c>
      <c r="P786" s="33">
        <f t="shared" si="2"/>
        <v>14.19</v>
      </c>
      <c r="Q786" s="34">
        <f t="shared" si="3"/>
        <v>1.1875</v>
      </c>
      <c r="R786" s="35" t="str">
        <f t="shared" si="4"/>
        <v>Alto</v>
      </c>
      <c r="S786" s="35" t="str">
        <f>IF(O786="","",IF(O786&gt;AVERAGE('Base de datos limpia'!$O$2:$O$8001),"Alto","Normal"))
</f>
        <v>Alto</v>
      </c>
      <c r="T786" s="35" t="str">
        <f t="shared" si="5"/>
        <v>Gamer intensivo</v>
      </c>
      <c r="U786" s="35"/>
    </row>
    <row r="787">
      <c r="A787" s="28">
        <v>786.0</v>
      </c>
      <c r="B787" s="28">
        <v>21.0</v>
      </c>
      <c r="C787" s="28" t="str">
        <f>TRIM(PROPER('Base de datos cruda'!C787))</f>
        <v>Female</v>
      </c>
      <c r="D787" s="28">
        <v>7.13</v>
      </c>
      <c r="E787" s="28">
        <v>6.91</v>
      </c>
      <c r="F787" s="28">
        <v>4.69</v>
      </c>
      <c r="G787" s="28">
        <v>78.22</v>
      </c>
      <c r="H787" s="28" t="str">
        <f>TRIM(PROPER('Base de datos cruda'!H787))</f>
        <v>Casual</v>
      </c>
      <c r="I787" s="28">
        <v>2.6</v>
      </c>
      <c r="J787" s="28">
        <v>11.94</v>
      </c>
      <c r="K787" s="28">
        <v>225.01</v>
      </c>
      <c r="L787" s="28">
        <f>IF('Base de datos cruda'!L787&lt;0,,'Base de datos cruda'!L787)</f>
        <v>19.52</v>
      </c>
      <c r="M787" s="28" t="str">
        <f>IF(TRIM(PROPER('Base de datos cruda'!M787))="High","Alto",IF(TRIM(PROPER('Base de datos cruda'!M787))="Medium","Medio","Bajo"))</f>
        <v>Bajo</v>
      </c>
      <c r="N787" s="29">
        <v>44.89</v>
      </c>
      <c r="O787" s="32">
        <f t="shared" si="1"/>
        <v>44.89</v>
      </c>
      <c r="P787" s="33">
        <f t="shared" si="2"/>
        <v>19.07</v>
      </c>
      <c r="Q787" s="34">
        <f t="shared" si="3"/>
        <v>0.96914446</v>
      </c>
      <c r="R787" s="35" t="str">
        <f t="shared" si="4"/>
        <v>Bajo</v>
      </c>
      <c r="S787" s="35" t="str">
        <f>IF(O787="","",IF(O787&gt;AVERAGE('Base de datos limpia'!$O$2:$O$8001),"Alto","Normal"))
</f>
        <v>Normal</v>
      </c>
      <c r="T787" s="35" t="str">
        <f t="shared" si="5"/>
        <v>Gamer intensivo</v>
      </c>
      <c r="U787" s="35"/>
    </row>
    <row r="788">
      <c r="A788" s="28">
        <v>787.0</v>
      </c>
      <c r="B788" s="28">
        <v>17.0</v>
      </c>
      <c r="C788" s="28" t="str">
        <f>TRIM(PROPER('Base de datos cruda'!C788))</f>
        <v>Male</v>
      </c>
      <c r="D788" s="28">
        <v>0.33</v>
      </c>
      <c r="E788" s="28">
        <v>6.2</v>
      </c>
      <c r="F788" s="28">
        <v>5.12</v>
      </c>
      <c r="G788" s="28">
        <v>75.31</v>
      </c>
      <c r="H788" s="28" t="str">
        <f>TRIM(PROPER('Base de datos cruda'!H788))</f>
        <v>Rpg</v>
      </c>
      <c r="I788" s="28">
        <v>4.11</v>
      </c>
      <c r="J788" s="28">
        <v>5.1</v>
      </c>
      <c r="K788" s="28">
        <v>319.67</v>
      </c>
      <c r="L788" s="28">
        <f>IF('Base de datos cruda'!L788&lt;0,,'Base de datos cruda'!L788)</f>
        <v>1.08</v>
      </c>
      <c r="M788" s="28" t="str">
        <f>IF(TRIM(PROPER('Base de datos cruda'!M788))="High","Alto",IF(TRIM(PROPER('Base de datos cruda'!M788))="Medium","Medio","Bajo"))</f>
        <v>Medio</v>
      </c>
      <c r="N788" s="29">
        <v>73.76</v>
      </c>
      <c r="O788" s="32">
        <f t="shared" si="1"/>
        <v>73.76</v>
      </c>
      <c r="P788" s="33">
        <f t="shared" si="2"/>
        <v>5.43</v>
      </c>
      <c r="Q788" s="34">
        <f t="shared" si="3"/>
        <v>18.78787879</v>
      </c>
      <c r="R788" s="35" t="str">
        <f t="shared" si="4"/>
        <v>Alto</v>
      </c>
      <c r="S788" s="35" t="str">
        <f>IF(O788="","",IF(O788&gt;AVERAGE('Base de datos limpia'!$O$2:$O$8001),"Alto","Normal"))
</f>
        <v>Alto</v>
      </c>
      <c r="T788" s="35" t="str">
        <f t="shared" si="5"/>
        <v>Gamer intensivo</v>
      </c>
      <c r="U788" s="35"/>
    </row>
    <row r="789">
      <c r="A789" s="28">
        <v>788.0</v>
      </c>
      <c r="B789" s="28">
        <v>23.0</v>
      </c>
      <c r="C789" s="28" t="str">
        <f>TRIM(PROPER('Base de datos cruda'!C789))</f>
        <v>Female</v>
      </c>
      <c r="D789" s="28">
        <v>0.57</v>
      </c>
      <c r="E789" s="28">
        <v>9.89</v>
      </c>
      <c r="F789" s="28">
        <v>8.5</v>
      </c>
      <c r="G789" s="28">
        <v>97.65</v>
      </c>
      <c r="H789" s="28" t="str">
        <f>TRIM(PROPER('Base de datos cruda'!H789))</f>
        <v>Fps</v>
      </c>
      <c r="I789" s="28">
        <v>3.33</v>
      </c>
      <c r="J789" s="28">
        <v>5.32</v>
      </c>
      <c r="K789" s="28">
        <v>320.7</v>
      </c>
      <c r="L789" s="28">
        <f>IF('Base de datos cruda'!L789&lt;0,,'Base de datos cruda'!L789)</f>
        <v>6.05</v>
      </c>
      <c r="M789" s="28" t="str">
        <f>IF(TRIM(PROPER('Base de datos cruda'!M789))="High","Alto",IF(TRIM(PROPER('Base de datos cruda'!M789))="Medium","Medio","Bajo"))</f>
        <v>Medio</v>
      </c>
      <c r="N789" s="29">
        <v>109.810609885052</v>
      </c>
      <c r="O789" s="33" t="str">
        <f t="shared" si="1"/>
        <v/>
      </c>
      <c r="P789" s="33">
        <f t="shared" si="2"/>
        <v>5.89</v>
      </c>
      <c r="Q789" s="34">
        <f t="shared" si="3"/>
        <v>17.35087719</v>
      </c>
      <c r="R789" s="35" t="str">
        <f t="shared" si="4"/>
        <v>Alto</v>
      </c>
      <c r="S789" s="35" t="str">
        <f>IF(O789="","",IF(O789&gt;AVERAGE('Base de datos limpia'!$O$2:$O$8001),"Alto","Normal"))
</f>
        <v/>
      </c>
      <c r="T789" s="35" t="str">
        <f t="shared" si="5"/>
        <v>Gamer intensivo</v>
      </c>
      <c r="U789" s="35"/>
    </row>
    <row r="790">
      <c r="A790" s="28">
        <v>789.0</v>
      </c>
      <c r="B790" s="28">
        <v>20.0</v>
      </c>
      <c r="C790" s="28" t="str">
        <f>TRIM(PROPER('Base de datos cruda'!C790))</f>
        <v>Female</v>
      </c>
      <c r="D790" s="28">
        <v>2.6</v>
      </c>
      <c r="E790" s="28">
        <v>7.22</v>
      </c>
      <c r="F790" s="28">
        <v>7.5</v>
      </c>
      <c r="G790" s="28">
        <v>98.88</v>
      </c>
      <c r="H790" s="28" t="str">
        <f>TRIM(PROPER('Base de datos cruda'!H790))</f>
        <v>Casual</v>
      </c>
      <c r="I790" s="28">
        <v>2.76</v>
      </c>
      <c r="J790" s="28">
        <v>4.83</v>
      </c>
      <c r="K790" s="28">
        <v>296.91</v>
      </c>
      <c r="L790" s="28">
        <f>IF('Base de datos cruda'!L790&lt;0,,'Base de datos cruda'!L790)</f>
        <v>6.17</v>
      </c>
      <c r="M790" s="28" t="str">
        <f>IF(TRIM(PROPER('Base de datos cruda'!M790))="High","Alto",IF(TRIM(PROPER('Base de datos cruda'!M790))="Medium","Medio","Bajo"))</f>
        <v>Medio</v>
      </c>
      <c r="N790" s="29">
        <v>100.0</v>
      </c>
      <c r="O790" s="32">
        <f t="shared" si="1"/>
        <v>100</v>
      </c>
      <c r="P790" s="33">
        <f t="shared" si="2"/>
        <v>7.43</v>
      </c>
      <c r="Q790" s="34">
        <f t="shared" si="3"/>
        <v>2.776923077</v>
      </c>
      <c r="R790" s="35" t="str">
        <f t="shared" si="4"/>
        <v>Alto</v>
      </c>
      <c r="S790" s="35" t="str">
        <f>IF(O790="","",IF(O790&gt;AVERAGE('Base de datos limpia'!$O$2:$O$8001),"Alto","Normal"))
</f>
        <v>Alto</v>
      </c>
      <c r="T790" s="35" t="str">
        <f t="shared" si="5"/>
        <v>Gamer intensivo</v>
      </c>
      <c r="U790" s="35"/>
    </row>
    <row r="791">
      <c r="A791" s="28">
        <v>790.0</v>
      </c>
      <c r="B791" s="28">
        <v>22.0</v>
      </c>
      <c r="C791" s="28" t="str">
        <f>TRIM(PROPER('Base de datos cruda'!C791))</f>
        <v>Male</v>
      </c>
      <c r="D791" s="28">
        <v>1.86</v>
      </c>
      <c r="E791" s="28">
        <v>9.38</v>
      </c>
      <c r="F791" s="28">
        <v>4.95</v>
      </c>
      <c r="G791" s="28">
        <v>86.05</v>
      </c>
      <c r="H791" s="28" t="str">
        <f>TRIM(PROPER('Base de datos cruda'!H791))</f>
        <v>Rpg</v>
      </c>
      <c r="I791" s="28">
        <v>4.73</v>
      </c>
      <c r="J791" s="28">
        <v>5.95</v>
      </c>
      <c r="K791" s="28">
        <v>312.43</v>
      </c>
      <c r="L791" s="28">
        <f>IF('Base de datos cruda'!L791&lt;0,,'Base de datos cruda'!L791)</f>
        <v>9.84</v>
      </c>
      <c r="M791" s="28" t="str">
        <f>IF(TRIM(PROPER('Base de datos cruda'!M791))="High","Alto",IF(TRIM(PROPER('Base de datos cruda'!M791))="Medium","Medio","Bajo"))</f>
        <v>Alto</v>
      </c>
      <c r="N791" s="29">
        <v>100.0</v>
      </c>
      <c r="O791" s="32">
        <f t="shared" si="1"/>
        <v>100</v>
      </c>
      <c r="P791" s="33">
        <f t="shared" si="2"/>
        <v>7.81</v>
      </c>
      <c r="Q791" s="34">
        <f t="shared" si="3"/>
        <v>5.043010753</v>
      </c>
      <c r="R791" s="35" t="str">
        <f t="shared" si="4"/>
        <v>Alto</v>
      </c>
      <c r="S791" s="35" t="str">
        <f>IF(O791="","",IF(O791&gt;AVERAGE('Base de datos limpia'!$O$2:$O$8001),"Alto","Normal"))
</f>
        <v>Alto</v>
      </c>
      <c r="T791" s="35" t="str">
        <f t="shared" si="5"/>
        <v>Gamer intensivo</v>
      </c>
      <c r="U791" s="35"/>
    </row>
    <row r="792">
      <c r="A792" s="28">
        <v>791.0</v>
      </c>
      <c r="B792" s="28">
        <v>17.0</v>
      </c>
      <c r="C792" s="28" t="str">
        <f>TRIM(PROPER('Base de datos cruda'!C792))</f>
        <v>Male</v>
      </c>
      <c r="D792" s="28">
        <v>2.12</v>
      </c>
      <c r="E792" s="28">
        <v>2.06</v>
      </c>
      <c r="F792" s="28">
        <v>6.85</v>
      </c>
      <c r="G792" s="28">
        <v>67.89</v>
      </c>
      <c r="H792" s="28" t="str">
        <f>TRIM(PROPER('Base de datos cruda'!H792))</f>
        <v>Fps</v>
      </c>
      <c r="I792" s="28">
        <v>0.65</v>
      </c>
      <c r="J792" s="28">
        <v>7.01</v>
      </c>
      <c r="K792" s="28">
        <v>301.85</v>
      </c>
      <c r="L792" s="28">
        <f>IF('Base de datos cruda'!L792&lt;0,,'Base de datos cruda'!L792)</f>
        <v>7.73</v>
      </c>
      <c r="M792" s="28" t="str">
        <f>IF(TRIM(PROPER('Base de datos cruda'!M792))="High","Alto",IF(TRIM(PROPER('Base de datos cruda'!M792))="Medium","Medio","Bajo"))</f>
        <v>Medio</v>
      </c>
      <c r="N792" s="29">
        <v>60.65</v>
      </c>
      <c r="O792" s="32">
        <f t="shared" si="1"/>
        <v>60.65</v>
      </c>
      <c r="P792" s="33">
        <f t="shared" si="2"/>
        <v>9.13</v>
      </c>
      <c r="Q792" s="34">
        <f t="shared" si="3"/>
        <v>0.9716981132</v>
      </c>
      <c r="R792" s="35" t="str">
        <f t="shared" si="4"/>
        <v>Medio</v>
      </c>
      <c r="S792" s="35" t="str">
        <f>IF(O792="","",IF(O792&gt;AVERAGE('Base de datos limpia'!$O$2:$O$8001),"Alto","Normal"))
</f>
        <v>Normal</v>
      </c>
      <c r="T792" s="35" t="str">
        <f t="shared" si="5"/>
        <v>Gamer casual</v>
      </c>
      <c r="U792" s="35"/>
    </row>
    <row r="793">
      <c r="A793" s="28">
        <v>792.0</v>
      </c>
      <c r="B793" s="28">
        <v>23.0</v>
      </c>
      <c r="C793" s="28" t="str">
        <f>TRIM(PROPER('Base de datos cruda'!C793))</f>
        <v>Female</v>
      </c>
      <c r="D793" s="28">
        <v>1.77</v>
      </c>
      <c r="E793" s="28">
        <v>1.55</v>
      </c>
      <c r="F793" s="28">
        <v>8.67</v>
      </c>
      <c r="G793" s="28">
        <v>77.92</v>
      </c>
      <c r="H793" s="28" t="str">
        <f>TRIM(PROPER('Base de datos cruda'!H793))</f>
        <v>Fps</v>
      </c>
      <c r="I793" s="28">
        <v>4.96</v>
      </c>
      <c r="J793" s="28">
        <v>5.58</v>
      </c>
      <c r="K793" s="28">
        <v>297.56</v>
      </c>
      <c r="L793" s="28">
        <f>IF('Base de datos cruda'!L793&lt;0,,'Base de datos cruda'!L793)</f>
        <v>3.14</v>
      </c>
      <c r="M793" s="28" t="str">
        <f>IF(TRIM(PROPER('Base de datos cruda'!M793))="High","Alto",IF(TRIM(PROPER('Base de datos cruda'!M793))="Medium","Medio","Bajo"))</f>
        <v>Medio</v>
      </c>
      <c r="N793" s="29">
        <v>64.72</v>
      </c>
      <c r="O793" s="32">
        <f t="shared" si="1"/>
        <v>64.72</v>
      </c>
      <c r="P793" s="33">
        <f t="shared" si="2"/>
        <v>7.35</v>
      </c>
      <c r="Q793" s="34">
        <f t="shared" si="3"/>
        <v>0.8757062147</v>
      </c>
      <c r="R793" s="35" t="str">
        <f t="shared" si="4"/>
        <v>Medio</v>
      </c>
      <c r="S793" s="35" t="str">
        <f>IF(O793="","",IF(O793&gt;AVERAGE('Base de datos limpia'!$O$2:$O$8001),"Alto","Normal"))
</f>
        <v>Normal</v>
      </c>
      <c r="T793" s="35" t="str">
        <f t="shared" si="5"/>
        <v>Gamer casual</v>
      </c>
      <c r="U793" s="35"/>
    </row>
    <row r="794">
      <c r="A794" s="28">
        <v>793.0</v>
      </c>
      <c r="B794" s="28">
        <v>17.0</v>
      </c>
      <c r="C794" s="28" t="str">
        <f>TRIM(PROPER('Base de datos cruda'!C794))</f>
        <v>Male</v>
      </c>
      <c r="D794" s="28">
        <v>1.57</v>
      </c>
      <c r="E794" s="28">
        <v>3.8</v>
      </c>
      <c r="F794" s="28">
        <v>5.73</v>
      </c>
      <c r="G794" s="28">
        <v>79.86</v>
      </c>
      <c r="H794" s="28" t="str">
        <f>TRIM(PROPER('Base de datos cruda'!H794))</f>
        <v>Casual</v>
      </c>
      <c r="I794" s="28">
        <v>0.77</v>
      </c>
      <c r="J794" s="28">
        <v>6.46</v>
      </c>
      <c r="K794" s="28">
        <v>311.78</v>
      </c>
      <c r="L794" s="28">
        <f>IF('Base de datos cruda'!L794&lt;0,,'Base de datos cruda'!L794)</f>
        <v>8.1</v>
      </c>
      <c r="M794" s="28" t="str">
        <f>IF(TRIM(PROPER('Base de datos cruda'!M794))="High","Alto",IF(TRIM(PROPER('Base de datos cruda'!M794))="Medium","Medio","Bajo"))</f>
        <v>Medio</v>
      </c>
      <c r="N794" s="29">
        <v>79.18</v>
      </c>
      <c r="O794" s="32">
        <f t="shared" si="1"/>
        <v>79.18</v>
      </c>
      <c r="P794" s="33">
        <f t="shared" si="2"/>
        <v>8.03</v>
      </c>
      <c r="Q794" s="34">
        <f t="shared" si="3"/>
        <v>2.420382166</v>
      </c>
      <c r="R794" s="35" t="str">
        <f t="shared" si="4"/>
        <v>Alto</v>
      </c>
      <c r="S794" s="35" t="str">
        <f>IF(O794="","",IF(O794&gt;AVERAGE('Base de datos limpia'!$O$2:$O$8001),"Alto","Normal"))
</f>
        <v>Alto</v>
      </c>
      <c r="T794" s="35" t="str">
        <f t="shared" si="5"/>
        <v>Gamer moderado</v>
      </c>
      <c r="U794" s="35"/>
    </row>
    <row r="795">
      <c r="A795" s="28">
        <v>794.0</v>
      </c>
      <c r="B795" s="28">
        <v>19.0</v>
      </c>
      <c r="C795" s="28" t="str">
        <f>TRIM(PROPER('Base de datos cruda'!C795))</f>
        <v>Other</v>
      </c>
      <c r="D795" s="28">
        <v>1.04</v>
      </c>
      <c r="E795" s="28">
        <v>2.23</v>
      </c>
      <c r="F795" s="28">
        <v>4.93</v>
      </c>
      <c r="G795" s="28">
        <v>90.32</v>
      </c>
      <c r="H795" s="28" t="str">
        <f>TRIM(PROPER('Base de datos cruda'!H795))</f>
        <v>Fps</v>
      </c>
      <c r="I795" s="28">
        <v>2.4</v>
      </c>
      <c r="J795" s="28">
        <v>6.31</v>
      </c>
      <c r="K795" s="28">
        <v>308.22</v>
      </c>
      <c r="L795" s="28">
        <f>IF('Base de datos cruda'!L795&lt;0,,'Base de datos cruda'!L795)</f>
        <v>7.03</v>
      </c>
      <c r="M795" s="28" t="str">
        <f>IF(TRIM(PROPER('Base de datos cruda'!M795))="High","Alto",IF(TRIM(PROPER('Base de datos cruda'!M795))="Medium","Medio","Bajo"))</f>
        <v>Medio</v>
      </c>
      <c r="N795" s="29">
        <v>62.23</v>
      </c>
      <c r="O795" s="32">
        <f t="shared" si="1"/>
        <v>62.23</v>
      </c>
      <c r="P795" s="33">
        <f t="shared" si="2"/>
        <v>7.35</v>
      </c>
      <c r="Q795" s="34">
        <f t="shared" si="3"/>
        <v>2.144230769</v>
      </c>
      <c r="R795" s="35" t="str">
        <f t="shared" si="4"/>
        <v>Medio</v>
      </c>
      <c r="S795" s="35" t="str">
        <f>IF(O795="","",IF(O795&gt;AVERAGE('Base de datos limpia'!$O$2:$O$8001),"Alto","Normal"))
</f>
        <v>Normal</v>
      </c>
      <c r="T795" s="35" t="str">
        <f t="shared" si="5"/>
        <v>Gamer casual</v>
      </c>
      <c r="U795" s="35"/>
    </row>
    <row r="796">
      <c r="A796" s="28">
        <v>795.0</v>
      </c>
      <c r="B796" s="28">
        <v>16.0</v>
      </c>
      <c r="C796" s="28" t="str">
        <f>TRIM(PROPER('Base de datos cruda'!C796))</f>
        <v>Male</v>
      </c>
      <c r="D796" s="28">
        <v>7.47</v>
      </c>
      <c r="E796" s="28">
        <v>5.73</v>
      </c>
      <c r="F796" s="28">
        <v>8.71</v>
      </c>
      <c r="G796" s="28">
        <v>86.71</v>
      </c>
      <c r="H796" s="28" t="str">
        <f>TRIM(PROPER('Base de datos cruda'!H796))</f>
        <v>Fps</v>
      </c>
      <c r="I796" s="28">
        <v>1.16</v>
      </c>
      <c r="J796" s="28">
        <v>9.34</v>
      </c>
      <c r="K796" s="28">
        <v>233.11</v>
      </c>
      <c r="L796" s="28">
        <f>IF('Base de datos cruda'!L796&lt;0,,'Base de datos cruda'!L796)</f>
        <v>13.29</v>
      </c>
      <c r="M796" s="28" t="str">
        <f>IF(TRIM(PROPER('Base de datos cruda'!M796))="High","Alto",IF(TRIM(PROPER('Base de datos cruda'!M796))="Medium","Medio","Bajo"))</f>
        <v>Bajo</v>
      </c>
      <c r="N796" s="29">
        <v>56.12</v>
      </c>
      <c r="O796" s="32">
        <f t="shared" si="1"/>
        <v>56.12</v>
      </c>
      <c r="P796" s="33">
        <f t="shared" si="2"/>
        <v>16.81</v>
      </c>
      <c r="Q796" s="34">
        <f t="shared" si="3"/>
        <v>0.7670682731</v>
      </c>
      <c r="R796" s="35" t="str">
        <f t="shared" si="4"/>
        <v>Medio</v>
      </c>
      <c r="S796" s="35" t="str">
        <f>IF(O796="","",IF(O796&gt;AVERAGE('Base de datos limpia'!$O$2:$O$8001),"Alto","Normal"))
</f>
        <v>Normal</v>
      </c>
      <c r="T796" s="35" t="str">
        <f t="shared" si="5"/>
        <v>Gamer moderado</v>
      </c>
      <c r="U796" s="35"/>
    </row>
    <row r="797">
      <c r="A797" s="28">
        <v>796.0</v>
      </c>
      <c r="B797" s="28">
        <v>20.0</v>
      </c>
      <c r="C797" s="28" t="str">
        <f>TRIM(PROPER('Base de datos cruda'!C797))</f>
        <v>Female</v>
      </c>
      <c r="D797" s="28">
        <v>1.15</v>
      </c>
      <c r="E797" s="28">
        <v>5.67</v>
      </c>
      <c r="F797" s="28">
        <v>6.31</v>
      </c>
      <c r="G797" s="28">
        <v>80.59</v>
      </c>
      <c r="H797" s="28" t="str">
        <f>TRIM(PROPER('Base de datos cruda'!H797))</f>
        <v>Rpg</v>
      </c>
      <c r="I797" s="28">
        <v>1.36</v>
      </c>
      <c r="J797" s="28">
        <v>3.68</v>
      </c>
      <c r="K797" s="28">
        <v>301.26</v>
      </c>
      <c r="L797" s="28">
        <f>IF('Base de datos cruda'!L797&lt;0,,'Base de datos cruda'!L797)</f>
        <v>5.05</v>
      </c>
      <c r="M797" s="28" t="str">
        <f>IF(TRIM(PROPER('Base de datos cruda'!M797))="High","Alto",IF(TRIM(PROPER('Base de datos cruda'!M797))="Medium","Medio","Bajo"))</f>
        <v>Medio</v>
      </c>
      <c r="N797" s="29">
        <v>90.1</v>
      </c>
      <c r="O797" s="32">
        <f t="shared" si="1"/>
        <v>90.1</v>
      </c>
      <c r="P797" s="33">
        <f t="shared" si="2"/>
        <v>4.83</v>
      </c>
      <c r="Q797" s="34">
        <f t="shared" si="3"/>
        <v>4.930434783</v>
      </c>
      <c r="R797" s="35" t="str">
        <f t="shared" si="4"/>
        <v>Alto</v>
      </c>
      <c r="S797" s="35" t="str">
        <f>IF(O797="","",IF(O797&gt;AVERAGE('Base de datos limpia'!$O$2:$O$8001),"Alto","Normal"))
</f>
        <v>Alto</v>
      </c>
      <c r="T797" s="35" t="str">
        <f t="shared" si="5"/>
        <v>Gamer moderado</v>
      </c>
      <c r="U797" s="35"/>
    </row>
    <row r="798">
      <c r="A798" s="28">
        <v>797.0</v>
      </c>
      <c r="B798" s="28">
        <v>24.0</v>
      </c>
      <c r="C798" s="28" t="str">
        <f>TRIM(PROPER('Base de datos cruda'!C798))</f>
        <v>Male</v>
      </c>
      <c r="D798" s="28">
        <v>1.64</v>
      </c>
      <c r="E798" s="28">
        <v>6.18</v>
      </c>
      <c r="F798" s="28">
        <v>6.09</v>
      </c>
      <c r="G798" s="28">
        <v>87.21</v>
      </c>
      <c r="H798" s="28" t="str">
        <f>TRIM(PROPER('Base de datos cruda'!H798))</f>
        <v>Fps</v>
      </c>
      <c r="I798" s="28">
        <v>3.16</v>
      </c>
      <c r="J798" s="28">
        <v>5.65</v>
      </c>
      <c r="K798" s="28">
        <v>301.89</v>
      </c>
      <c r="L798" s="28">
        <f>IF('Base de datos cruda'!L798&lt;0,,'Base de datos cruda'!L798)</f>
        <v>8.49</v>
      </c>
      <c r="M798" s="28" t="str">
        <f>IF(TRIM(PROPER('Base de datos cruda'!M798))="High","Alto",IF(TRIM(PROPER('Base de datos cruda'!M798))="Medium","Medio","Bajo"))</f>
        <v>Medio</v>
      </c>
      <c r="N798" s="29">
        <v>94.71</v>
      </c>
      <c r="O798" s="32">
        <f t="shared" si="1"/>
        <v>94.71</v>
      </c>
      <c r="P798" s="33">
        <f t="shared" si="2"/>
        <v>7.29</v>
      </c>
      <c r="Q798" s="34">
        <f t="shared" si="3"/>
        <v>3.768292683</v>
      </c>
      <c r="R798" s="35" t="str">
        <f t="shared" si="4"/>
        <v>Alto</v>
      </c>
      <c r="S798" s="35" t="str">
        <f>IF(O798="","",IF(O798&gt;AVERAGE('Base de datos limpia'!$O$2:$O$8001),"Alto","Normal"))
</f>
        <v>Alto</v>
      </c>
      <c r="T798" s="35" t="str">
        <f t="shared" si="5"/>
        <v>Gamer intensivo</v>
      </c>
      <c r="U798" s="35"/>
    </row>
    <row r="799">
      <c r="A799" s="28">
        <v>798.0</v>
      </c>
      <c r="B799" s="28">
        <v>16.0</v>
      </c>
      <c r="C799" s="28" t="str">
        <f>TRIM(PROPER('Base de datos cruda'!C799))</f>
        <v>Female</v>
      </c>
      <c r="D799" s="28">
        <v>1.97</v>
      </c>
      <c r="E799" s="28">
        <v>7.71</v>
      </c>
      <c r="F799" s="28">
        <v>5.34</v>
      </c>
      <c r="G799" s="28">
        <v>60.96</v>
      </c>
      <c r="H799" s="28" t="str">
        <f>TRIM(PROPER('Base de datos cruda'!H799))</f>
        <v>Fps</v>
      </c>
      <c r="I799" s="28">
        <v>0.17</v>
      </c>
      <c r="J799" s="28">
        <v>4.42</v>
      </c>
      <c r="K799" s="28">
        <v>280.06</v>
      </c>
      <c r="L799" s="28">
        <f>IF('Base de datos cruda'!L799&lt;0,,'Base de datos cruda'!L799)</f>
        <v>6.12</v>
      </c>
      <c r="M799" s="28" t="str">
        <f>IF(TRIM(PROPER('Base de datos cruda'!M799))="High","Alto",IF(TRIM(PROPER('Base de datos cruda'!M799))="Medium","Medio","Bajo"))</f>
        <v>Alto</v>
      </c>
      <c r="N799" s="29">
        <v>88.08</v>
      </c>
      <c r="O799" s="32">
        <f t="shared" si="1"/>
        <v>88.08</v>
      </c>
      <c r="P799" s="33">
        <f t="shared" si="2"/>
        <v>6.39</v>
      </c>
      <c r="Q799" s="34">
        <f t="shared" si="3"/>
        <v>3.913705584</v>
      </c>
      <c r="R799" s="35" t="str">
        <f t="shared" si="4"/>
        <v>Alto</v>
      </c>
      <c r="S799" s="35" t="str">
        <f>IF(O799="","",IF(O799&gt;AVERAGE('Base de datos limpia'!$O$2:$O$8001),"Alto","Normal"))
</f>
        <v>Alto</v>
      </c>
      <c r="T799" s="35" t="str">
        <f t="shared" si="5"/>
        <v>Gamer intensivo</v>
      </c>
      <c r="U799" s="35"/>
    </row>
    <row r="800">
      <c r="A800" s="28">
        <v>799.0</v>
      </c>
      <c r="B800" s="28">
        <v>24.0</v>
      </c>
      <c r="C800" s="28" t="str">
        <f>TRIM(PROPER('Base de datos cruda'!C800))</f>
        <v>Female</v>
      </c>
      <c r="D800" s="28">
        <v>7.46</v>
      </c>
      <c r="E800" s="28">
        <v>9.74</v>
      </c>
      <c r="F800" s="28">
        <v>8.46</v>
      </c>
      <c r="G800" s="28">
        <v>91.07</v>
      </c>
      <c r="H800" s="28" t="str">
        <f>TRIM(PROPER('Base de datos cruda'!H800))</f>
        <v>Rpg</v>
      </c>
      <c r="I800" s="28">
        <v>4.7</v>
      </c>
      <c r="J800" s="28">
        <v>13.17</v>
      </c>
      <c r="K800" s="28">
        <v>240.83</v>
      </c>
      <c r="L800" s="28">
        <f>IF('Base de datos cruda'!L800&lt;0,,'Base de datos cruda'!L800)</f>
        <v>15.83</v>
      </c>
      <c r="M800" s="28" t="str">
        <f>IF(TRIM(PROPER('Base de datos cruda'!M800))="High","Alto",IF(TRIM(PROPER('Base de datos cruda'!M800))="Medium","Medio","Bajo"))</f>
        <v>Bajo</v>
      </c>
      <c r="N800" s="29">
        <v>100.194538437329</v>
      </c>
      <c r="O800" s="33" t="str">
        <f t="shared" si="1"/>
        <v/>
      </c>
      <c r="P800" s="33">
        <f t="shared" si="2"/>
        <v>20.63</v>
      </c>
      <c r="Q800" s="34">
        <f t="shared" si="3"/>
        <v>1.305630027</v>
      </c>
      <c r="R800" s="35" t="str">
        <f t="shared" si="4"/>
        <v>Alto</v>
      </c>
      <c r="S800" s="35" t="str">
        <f>IF(O800="","",IF(O800&gt;AVERAGE('Base de datos limpia'!$O$2:$O$8001),"Alto","Normal"))
</f>
        <v/>
      </c>
      <c r="T800" s="35" t="str">
        <f t="shared" si="5"/>
        <v>Gamer intensivo</v>
      </c>
      <c r="U800" s="35"/>
    </row>
    <row r="801">
      <c r="A801" s="28">
        <v>800.0</v>
      </c>
      <c r="B801" s="28">
        <v>23.0</v>
      </c>
      <c r="C801" s="28" t="str">
        <f>TRIM(PROPER('Base de datos cruda'!C801))</f>
        <v>Male</v>
      </c>
      <c r="D801" s="28">
        <v>6.05</v>
      </c>
      <c r="E801" s="28">
        <v>8.9</v>
      </c>
      <c r="F801" s="28">
        <v>8.23</v>
      </c>
      <c r="G801" s="28">
        <v>68.47</v>
      </c>
      <c r="H801" s="28" t="str">
        <f>TRIM(PROPER('Base de datos cruda'!H801))</f>
        <v>Casual</v>
      </c>
      <c r="I801" s="28">
        <v>1.4</v>
      </c>
      <c r="J801" s="28">
        <v>8.02</v>
      </c>
      <c r="K801" s="28">
        <v>237.31</v>
      </c>
      <c r="L801" s="28">
        <f>IF('Base de datos cruda'!L801&lt;0,,'Base de datos cruda'!L801)</f>
        <v>15.11</v>
      </c>
      <c r="M801" s="28" t="str">
        <f>IF(TRIM(PROPER('Base de datos cruda'!M801))="High","Alto",IF(TRIM(PROPER('Base de datos cruda'!M801))="Medium","Medio","Bajo"))</f>
        <v>Bajo</v>
      </c>
      <c r="N801" s="29">
        <v>89.3797225098158</v>
      </c>
      <c r="O801" s="32">
        <f t="shared" si="1"/>
        <v>89.37972251</v>
      </c>
      <c r="P801" s="33">
        <f t="shared" si="2"/>
        <v>14.07</v>
      </c>
      <c r="Q801" s="34">
        <f t="shared" si="3"/>
        <v>1.47107438</v>
      </c>
      <c r="R801" s="35" t="str">
        <f t="shared" si="4"/>
        <v>Alto</v>
      </c>
      <c r="S801" s="35" t="str">
        <f>IF(O801="","",IF(O801&gt;AVERAGE('Base de datos limpia'!$O$2:$O$8001),"Alto","Normal"))
</f>
        <v>Alto</v>
      </c>
      <c r="T801" s="35" t="str">
        <f t="shared" si="5"/>
        <v>Gamer intensivo</v>
      </c>
      <c r="U801" s="35"/>
    </row>
    <row r="802">
      <c r="A802" s="28">
        <v>801.0</v>
      </c>
      <c r="B802" s="28">
        <v>21.0</v>
      </c>
      <c r="C802" s="28" t="str">
        <f>TRIM(PROPER('Base de datos cruda'!C802))</f>
        <v>Female</v>
      </c>
      <c r="D802" s="28">
        <v>6.32</v>
      </c>
      <c r="E802" s="28">
        <v>2.07</v>
      </c>
      <c r="F802" s="28">
        <v>6.01</v>
      </c>
      <c r="G802" s="28">
        <v>86.26</v>
      </c>
      <c r="H802" s="28" t="str">
        <f>TRIM(PROPER('Base de datos cruda'!H802))</f>
        <v>Fps</v>
      </c>
      <c r="I802" s="28">
        <v>1.36</v>
      </c>
      <c r="J802" s="28">
        <v>9.1</v>
      </c>
      <c r="K802" s="28">
        <v>235.28</v>
      </c>
      <c r="L802" s="28">
        <f>IF('Base de datos cruda'!L802&lt;0,,'Base de datos cruda'!L802)</f>
        <v>15.36</v>
      </c>
      <c r="M802" s="28" t="str">
        <f>IF(TRIM(PROPER('Base de datos cruda'!M802))="High","Alto",IF(TRIM(PROPER('Base de datos cruda'!M802))="Medium","Medio","Bajo"))</f>
        <v>Bajo</v>
      </c>
      <c r="N802" s="29">
        <v>29.55</v>
      </c>
      <c r="O802" s="32">
        <f t="shared" si="1"/>
        <v>29.55</v>
      </c>
      <c r="P802" s="33">
        <f t="shared" si="2"/>
        <v>15.42</v>
      </c>
      <c r="Q802" s="34">
        <f t="shared" si="3"/>
        <v>0.3275316456</v>
      </c>
      <c r="R802" s="35" t="str">
        <f t="shared" si="4"/>
        <v>Bajo</v>
      </c>
      <c r="S802" s="35" t="str">
        <f>IF(O802="","",IF(O802&gt;AVERAGE('Base de datos limpia'!$O$2:$O$8001),"Alto","Normal"))
</f>
        <v>Normal</v>
      </c>
      <c r="T802" s="35" t="str">
        <f t="shared" si="5"/>
        <v>Gamer casual</v>
      </c>
      <c r="U802" s="35"/>
    </row>
    <row r="803">
      <c r="A803" s="28">
        <v>802.0</v>
      </c>
      <c r="B803" s="28">
        <v>22.0</v>
      </c>
      <c r="C803" s="28" t="str">
        <f>TRIM(PROPER('Base de datos cruda'!C803))</f>
        <v>Male</v>
      </c>
      <c r="D803" s="28">
        <v>0.84</v>
      </c>
      <c r="E803" s="28">
        <v>4.05</v>
      </c>
      <c r="F803" s="28">
        <v>4.15</v>
      </c>
      <c r="G803" s="28">
        <v>64.56</v>
      </c>
      <c r="H803" s="28" t="str">
        <f>TRIM(PROPER('Base de datos cruda'!H803))</f>
        <v>Fps</v>
      </c>
      <c r="I803" s="28">
        <v>4.32</v>
      </c>
      <c r="J803" s="28">
        <v>6.81</v>
      </c>
      <c r="K803" s="28">
        <v>286.65</v>
      </c>
      <c r="L803" s="28">
        <f>IF('Base de datos cruda'!L803&lt;0,,'Base de datos cruda'!L803)</f>
        <v>4.2</v>
      </c>
      <c r="M803" s="28" t="str">
        <f>IF(TRIM(PROPER('Base de datos cruda'!M803))="High","Alto",IF(TRIM(PROPER('Base de datos cruda'!M803))="Medium","Medio","Bajo"))</f>
        <v>Medio</v>
      </c>
      <c r="N803" s="29">
        <v>57.13</v>
      </c>
      <c r="O803" s="32">
        <f t="shared" si="1"/>
        <v>57.13</v>
      </c>
      <c r="P803" s="33">
        <f t="shared" si="2"/>
        <v>7.65</v>
      </c>
      <c r="Q803" s="34">
        <f t="shared" si="3"/>
        <v>4.821428571</v>
      </c>
      <c r="R803" s="35" t="str">
        <f t="shared" si="4"/>
        <v>Medio</v>
      </c>
      <c r="S803" s="35" t="str">
        <f>IF(O803="","",IF(O803&gt;AVERAGE('Base de datos limpia'!$O$2:$O$8001),"Alto","Normal"))
</f>
        <v>Normal</v>
      </c>
      <c r="T803" s="35" t="str">
        <f t="shared" si="5"/>
        <v>Gamer moderado</v>
      </c>
      <c r="U803" s="35"/>
    </row>
    <row r="804">
      <c r="A804" s="28">
        <v>803.0</v>
      </c>
      <c r="B804" s="28">
        <v>18.0</v>
      </c>
      <c r="C804" s="28" t="str">
        <f>TRIM(PROPER('Base de datos cruda'!C804))</f>
        <v>Male</v>
      </c>
      <c r="D804" s="28">
        <v>6.69</v>
      </c>
      <c r="E804" s="28">
        <v>3.3</v>
      </c>
      <c r="F804" s="28">
        <v>6.23</v>
      </c>
      <c r="G804" s="28">
        <v>64.58</v>
      </c>
      <c r="H804" s="28" t="str">
        <f>TRIM(PROPER('Base de datos cruda'!H804))</f>
        <v>Rpg</v>
      </c>
      <c r="I804" s="28">
        <v>3.82</v>
      </c>
      <c r="J804" s="28">
        <v>8.64</v>
      </c>
      <c r="K804" s="28">
        <v>231.49</v>
      </c>
      <c r="L804" s="28">
        <f>IF('Base de datos cruda'!L804&lt;0,,'Base de datos cruda'!L804)</f>
        <v>13.43</v>
      </c>
      <c r="M804" s="28" t="str">
        <f>IF(TRIM(PROPER('Base de datos cruda'!M804))="High","Alto",IF(TRIM(PROPER('Base de datos cruda'!M804))="Medium","Medio","Bajo"))</f>
        <v>Bajo</v>
      </c>
      <c r="N804" s="29">
        <v>23.74</v>
      </c>
      <c r="O804" s="32">
        <f t="shared" si="1"/>
        <v>23.74</v>
      </c>
      <c r="P804" s="33">
        <f t="shared" si="2"/>
        <v>15.33</v>
      </c>
      <c r="Q804" s="34">
        <f t="shared" si="3"/>
        <v>0.4932735426</v>
      </c>
      <c r="R804" s="35" t="str">
        <f t="shared" si="4"/>
        <v>Bajo</v>
      </c>
      <c r="S804" s="35" t="str">
        <f>IF(O804="","",IF(O804&gt;AVERAGE('Base de datos limpia'!$O$2:$O$8001),"Alto","Normal"))
</f>
        <v>Normal</v>
      </c>
      <c r="T804" s="35" t="str">
        <f t="shared" si="5"/>
        <v>Gamer moderado</v>
      </c>
      <c r="U804" s="35"/>
    </row>
    <row r="805">
      <c r="A805" s="28">
        <v>804.0</v>
      </c>
      <c r="B805" s="28">
        <v>16.0</v>
      </c>
      <c r="C805" s="28" t="str">
        <f>TRIM(PROPER('Base de datos cruda'!C805))</f>
        <v>Male</v>
      </c>
      <c r="D805" s="28">
        <v>3.27</v>
      </c>
      <c r="E805" s="28">
        <v>2.59</v>
      </c>
      <c r="F805" s="28">
        <v>4.9</v>
      </c>
      <c r="G805" s="28">
        <v>61.43</v>
      </c>
      <c r="H805" s="28" t="str">
        <f>TRIM(PROPER('Base de datos cruda'!H805))</f>
        <v>Fps</v>
      </c>
      <c r="I805" s="28">
        <v>3.36</v>
      </c>
      <c r="J805" s="28">
        <v>6.51</v>
      </c>
      <c r="K805" s="28">
        <v>271.18</v>
      </c>
      <c r="L805" s="28">
        <f>IF('Base de datos cruda'!L805&lt;0,,'Base de datos cruda'!L805)</f>
        <v>9.48</v>
      </c>
      <c r="M805" s="28" t="str">
        <f>IF(TRIM(PROPER('Base de datos cruda'!M805))="High","Alto",IF(TRIM(PROPER('Base de datos cruda'!M805))="Medium","Medio","Bajo"))</f>
        <v>Medio</v>
      </c>
      <c r="N805" s="29">
        <v>27.75</v>
      </c>
      <c r="O805" s="32">
        <f t="shared" si="1"/>
        <v>27.75</v>
      </c>
      <c r="P805" s="33">
        <f t="shared" si="2"/>
        <v>9.78</v>
      </c>
      <c r="Q805" s="34">
        <f t="shared" si="3"/>
        <v>0.7920489297</v>
      </c>
      <c r="R805" s="35" t="str">
        <f t="shared" si="4"/>
        <v>Bajo</v>
      </c>
      <c r="S805" s="35" t="str">
        <f>IF(O805="","",IF(O805&gt;AVERAGE('Base de datos limpia'!$O$2:$O$8001),"Alto","Normal"))
</f>
        <v>Normal</v>
      </c>
      <c r="T805" s="35" t="str">
        <f t="shared" si="5"/>
        <v>Gamer casual</v>
      </c>
      <c r="U805" s="35"/>
    </row>
    <row r="806">
      <c r="A806" s="28">
        <v>805.0</v>
      </c>
      <c r="B806" s="28">
        <v>20.0</v>
      </c>
      <c r="C806" s="28" t="str">
        <f>TRIM(PROPER('Base de datos cruda'!C806))</f>
        <v>Female</v>
      </c>
      <c r="D806" s="28">
        <v>2.1</v>
      </c>
      <c r="E806" s="28">
        <v>5.9</v>
      </c>
      <c r="F806" s="28">
        <v>4.71</v>
      </c>
      <c r="G806" s="28">
        <v>96.41</v>
      </c>
      <c r="H806" s="28" t="str">
        <f>TRIM(PROPER('Base de datos cruda'!H806))</f>
        <v>Rpg</v>
      </c>
      <c r="I806" s="28">
        <v>0.73</v>
      </c>
      <c r="J806" s="28">
        <v>4.67</v>
      </c>
      <c r="K806" s="28">
        <v>296.97</v>
      </c>
      <c r="L806" s="28">
        <f>IF('Base de datos cruda'!L806&lt;0,,'Base de datos cruda'!L806)</f>
        <v>3.66</v>
      </c>
      <c r="M806" s="28" t="str">
        <f>IF(TRIM(PROPER('Base de datos cruda'!M806))="High","Alto",IF(TRIM(PROPER('Base de datos cruda'!M806))="Medium","Medio","Bajo"))</f>
        <v>Medio</v>
      </c>
      <c r="N806" s="29">
        <v>82.28</v>
      </c>
      <c r="O806" s="32">
        <f t="shared" si="1"/>
        <v>82.28</v>
      </c>
      <c r="P806" s="33">
        <f t="shared" si="2"/>
        <v>6.77</v>
      </c>
      <c r="Q806" s="34">
        <f t="shared" si="3"/>
        <v>2.80952381</v>
      </c>
      <c r="R806" s="35" t="str">
        <f t="shared" si="4"/>
        <v>Alto</v>
      </c>
      <c r="S806" s="35" t="str">
        <f>IF(O806="","",IF(O806&gt;AVERAGE('Base de datos limpia'!$O$2:$O$8001),"Alto","Normal"))
</f>
        <v>Alto</v>
      </c>
      <c r="T806" s="35" t="str">
        <f t="shared" si="5"/>
        <v>Gamer moderado</v>
      </c>
      <c r="U806" s="35"/>
    </row>
    <row r="807">
      <c r="A807" s="28">
        <v>806.0</v>
      </c>
      <c r="B807" s="28">
        <v>17.0</v>
      </c>
      <c r="C807" s="28" t="str">
        <f>TRIM(PROPER('Base de datos cruda'!C807))</f>
        <v>Male</v>
      </c>
      <c r="D807" s="28">
        <v>4.61</v>
      </c>
      <c r="E807" s="28">
        <v>5.98</v>
      </c>
      <c r="F807" s="28">
        <v>5.97</v>
      </c>
      <c r="G807" s="28">
        <v>84.18</v>
      </c>
      <c r="H807" s="28" t="str">
        <f>TRIM(PROPER('Base de datos cruda'!H807))</f>
        <v>Casual</v>
      </c>
      <c r="I807" s="28">
        <v>3.85</v>
      </c>
      <c r="J807" s="28">
        <v>9.66</v>
      </c>
      <c r="K807" s="28">
        <v>251.73</v>
      </c>
      <c r="L807" s="28">
        <f>IF('Base de datos cruda'!L807&lt;0,,'Base de datos cruda'!L807)</f>
        <v>12.15</v>
      </c>
      <c r="M807" s="28" t="str">
        <f>IF(TRIM(PROPER('Base de datos cruda'!M807))="High","Alto",IF(TRIM(PROPER('Base de datos cruda'!M807))="Medium","Medio","Bajo"))</f>
        <v>Medio</v>
      </c>
      <c r="N807" s="29">
        <v>64.05</v>
      </c>
      <c r="O807" s="32">
        <f t="shared" si="1"/>
        <v>64.05</v>
      </c>
      <c r="P807" s="33">
        <f t="shared" si="2"/>
        <v>14.27</v>
      </c>
      <c r="Q807" s="34">
        <f t="shared" si="3"/>
        <v>1.297180043</v>
      </c>
      <c r="R807" s="35" t="str">
        <f t="shared" si="4"/>
        <v>Medio</v>
      </c>
      <c r="S807" s="35" t="str">
        <f>IF(O807="","",IF(O807&gt;AVERAGE('Base de datos limpia'!$O$2:$O$8001),"Alto","Normal"))
</f>
        <v>Normal</v>
      </c>
      <c r="T807" s="35" t="str">
        <f t="shared" si="5"/>
        <v>Gamer moderado</v>
      </c>
      <c r="U807" s="35"/>
    </row>
    <row r="808">
      <c r="A808" s="28">
        <v>807.0</v>
      </c>
      <c r="B808" s="28">
        <v>20.0</v>
      </c>
      <c r="C808" s="28" t="str">
        <f>TRIM(PROPER('Base de datos cruda'!C808))</f>
        <v>Male</v>
      </c>
      <c r="D808" s="28">
        <v>6.58</v>
      </c>
      <c r="E808" s="28">
        <v>3.05</v>
      </c>
      <c r="F808" s="28">
        <v>4.5</v>
      </c>
      <c r="G808" s="28">
        <v>74.48</v>
      </c>
      <c r="H808" s="28" t="str">
        <f>TRIM(PROPER('Base de datos cruda'!H808))</f>
        <v>Rpg</v>
      </c>
      <c r="I808" s="28">
        <v>1.8</v>
      </c>
      <c r="J808" s="28">
        <v>9.1</v>
      </c>
      <c r="K808" s="28">
        <v>236.6</v>
      </c>
      <c r="L808" s="28">
        <f>IF('Base de datos cruda'!L808&lt;0,,'Base de datos cruda'!L808)</f>
        <v>16.82</v>
      </c>
      <c r="M808" s="28" t="str">
        <f>IF(TRIM(PROPER('Base de datos cruda'!M808))="High","Alto",IF(TRIM(PROPER('Base de datos cruda'!M808))="Medium","Medio","Bajo"))</f>
        <v>Bajo</v>
      </c>
      <c r="N808" s="29">
        <v>28.6</v>
      </c>
      <c r="O808" s="32">
        <f t="shared" si="1"/>
        <v>28.6</v>
      </c>
      <c r="P808" s="33">
        <f t="shared" si="2"/>
        <v>15.68</v>
      </c>
      <c r="Q808" s="34">
        <f t="shared" si="3"/>
        <v>0.4635258359</v>
      </c>
      <c r="R808" s="35" t="str">
        <f t="shared" si="4"/>
        <v>Bajo</v>
      </c>
      <c r="S808" s="35" t="str">
        <f>IF(O808="","",IF(O808&gt;AVERAGE('Base de datos limpia'!$O$2:$O$8001),"Alto","Normal"))
</f>
        <v>Normal</v>
      </c>
      <c r="T808" s="35" t="str">
        <f t="shared" si="5"/>
        <v>Gamer moderado</v>
      </c>
      <c r="U808" s="35"/>
    </row>
    <row r="809">
      <c r="A809" s="28">
        <v>808.0</v>
      </c>
      <c r="B809" s="28">
        <v>23.0</v>
      </c>
      <c r="C809" s="28" t="str">
        <f>TRIM(PROPER('Base de datos cruda'!C809))</f>
        <v>Male</v>
      </c>
      <c r="D809" s="28">
        <v>6.23</v>
      </c>
      <c r="E809" s="28">
        <v>7.41</v>
      </c>
      <c r="F809" s="28">
        <v>8.79</v>
      </c>
      <c r="G809" s="28">
        <v>91.51</v>
      </c>
      <c r="H809" s="28" t="str">
        <f>TRIM(PROPER('Base de datos cruda'!H809))</f>
        <v>Fps</v>
      </c>
      <c r="I809" s="28">
        <v>4.97</v>
      </c>
      <c r="J809" s="28">
        <v>8.04</v>
      </c>
      <c r="K809" s="28">
        <v>238.44</v>
      </c>
      <c r="L809" s="28">
        <f>IF('Base de datos cruda'!L809&lt;0,,'Base de datos cruda'!L809)</f>
        <v>16.4</v>
      </c>
      <c r="M809" s="28" t="str">
        <f>IF(TRIM(PROPER('Base de datos cruda'!M809))="High","Alto",IF(TRIM(PROPER('Base de datos cruda'!M809))="Medium","Medio","Bajo"))</f>
        <v>Bajo</v>
      </c>
      <c r="N809" s="29">
        <v>93.4418630473577</v>
      </c>
      <c r="O809" s="32">
        <f t="shared" si="1"/>
        <v>93.44186305</v>
      </c>
      <c r="P809" s="33">
        <f t="shared" si="2"/>
        <v>14.27</v>
      </c>
      <c r="Q809" s="34">
        <f t="shared" si="3"/>
        <v>1.1894061</v>
      </c>
      <c r="R809" s="35" t="str">
        <f t="shared" si="4"/>
        <v>Alto</v>
      </c>
      <c r="S809" s="35" t="str">
        <f>IF(O809="","",IF(O809&gt;AVERAGE('Base de datos limpia'!$O$2:$O$8001),"Alto","Normal"))
</f>
        <v>Alto</v>
      </c>
      <c r="T809" s="35" t="str">
        <f t="shared" si="5"/>
        <v>Gamer intensivo</v>
      </c>
      <c r="U809" s="35"/>
    </row>
    <row r="810">
      <c r="A810" s="28">
        <v>809.0</v>
      </c>
      <c r="B810" s="28">
        <v>24.0</v>
      </c>
      <c r="C810" s="28" t="str">
        <f>TRIM(PROPER('Base de datos cruda'!C810))</f>
        <v>Female</v>
      </c>
      <c r="D810" s="28">
        <v>7.12</v>
      </c>
      <c r="E810" s="28">
        <v>7.6</v>
      </c>
      <c r="F810" s="28">
        <v>4.24</v>
      </c>
      <c r="G810" s="28">
        <v>85.04</v>
      </c>
      <c r="H810" s="28" t="str">
        <f>TRIM(PROPER('Base de datos cruda'!H810))</f>
        <v>Fps</v>
      </c>
      <c r="I810" s="28">
        <v>3.36</v>
      </c>
      <c r="J810" s="28">
        <v>12.79</v>
      </c>
      <c r="K810" s="28">
        <v>216.96</v>
      </c>
      <c r="L810" s="28">
        <f>IF('Base de datos cruda'!L810&lt;0,,'Base de datos cruda'!L810)</f>
        <v>16.02</v>
      </c>
      <c r="M810" s="28" t="str">
        <f>IF(TRIM(PROPER('Base de datos cruda'!M810))="High","Alto",IF(TRIM(PROPER('Base de datos cruda'!M810))="Medium","Medio","Bajo"))</f>
        <v>Alto</v>
      </c>
      <c r="N810" s="29">
        <v>63.4550224886712</v>
      </c>
      <c r="O810" s="32">
        <f t="shared" si="1"/>
        <v>63.45502249</v>
      </c>
      <c r="P810" s="33">
        <f t="shared" si="2"/>
        <v>19.91</v>
      </c>
      <c r="Q810" s="34">
        <f t="shared" si="3"/>
        <v>1.06741573</v>
      </c>
      <c r="R810" s="35" t="str">
        <f t="shared" si="4"/>
        <v>Medio</v>
      </c>
      <c r="S810" s="35" t="str">
        <f>IF(O810="","",IF(O810&gt;AVERAGE('Base de datos limpia'!$O$2:$O$8001),"Alto","Normal"))
</f>
        <v>Normal</v>
      </c>
      <c r="T810" s="35" t="str">
        <f t="shared" si="5"/>
        <v>Gamer intensivo</v>
      </c>
      <c r="U810" s="35"/>
    </row>
    <row r="811">
      <c r="A811" s="28">
        <v>810.0</v>
      </c>
      <c r="B811" s="28">
        <v>17.0</v>
      </c>
      <c r="C811" s="28" t="str">
        <f>TRIM(PROPER('Base de datos cruda'!C811))</f>
        <v>Female</v>
      </c>
      <c r="D811" s="28">
        <v>7.43</v>
      </c>
      <c r="E811" s="28">
        <v>1.19</v>
      </c>
      <c r="F811" s="28">
        <v>6.01</v>
      </c>
      <c r="G811" s="28">
        <v>84.8</v>
      </c>
      <c r="H811" s="28" t="str">
        <f>TRIM(PROPER('Base de datos cruda'!H811))</f>
        <v>Fps</v>
      </c>
      <c r="I811" s="28">
        <v>4.18</v>
      </c>
      <c r="J811" s="28">
        <v>10.02</v>
      </c>
      <c r="K811" s="28">
        <v>233.22</v>
      </c>
      <c r="L811" s="28">
        <f>IF('Base de datos cruda'!L811&lt;0,,'Base de datos cruda'!L811)</f>
        <v>12.98</v>
      </c>
      <c r="M811" s="28" t="str">
        <f>IF(TRIM(PROPER('Base de datos cruda'!M811))="High","Alto",IF(TRIM(PROPER('Base de datos cruda'!M811))="Medium","Medio","Bajo"))</f>
        <v>Bajo</v>
      </c>
      <c r="N811" s="29">
        <v>20.84</v>
      </c>
      <c r="O811" s="32">
        <f t="shared" si="1"/>
        <v>20.84</v>
      </c>
      <c r="P811" s="33">
        <f t="shared" si="2"/>
        <v>17.45</v>
      </c>
      <c r="Q811" s="34">
        <f t="shared" si="3"/>
        <v>0.1601615074</v>
      </c>
      <c r="R811" s="35" t="str">
        <f t="shared" si="4"/>
        <v>Bajo</v>
      </c>
      <c r="S811" s="35" t="str">
        <f>IF(O811="","",IF(O811&gt;AVERAGE('Base de datos limpia'!$O$2:$O$8001),"Alto","Normal"))
</f>
        <v>Normal</v>
      </c>
      <c r="T811" s="35" t="str">
        <f t="shared" si="5"/>
        <v>Gamer casual</v>
      </c>
      <c r="U811" s="35"/>
    </row>
    <row r="812">
      <c r="A812" s="28">
        <v>811.0</v>
      </c>
      <c r="B812" s="28">
        <v>18.0</v>
      </c>
      <c r="C812" s="28" t="str">
        <f>TRIM(PROPER('Base de datos cruda'!C812))</f>
        <v>Male</v>
      </c>
      <c r="D812" s="28">
        <v>1.9</v>
      </c>
      <c r="E812" s="28">
        <v>4.56</v>
      </c>
      <c r="F812" s="28">
        <v>4.81</v>
      </c>
      <c r="G812" s="28">
        <v>79.48</v>
      </c>
      <c r="H812" s="28" t="str">
        <f>TRIM(PROPER('Base de datos cruda'!H812))</f>
        <v>Fps</v>
      </c>
      <c r="I812" s="28">
        <v>3.67</v>
      </c>
      <c r="J812" s="28">
        <v>6.61</v>
      </c>
      <c r="K812" s="28">
        <v>295.01</v>
      </c>
      <c r="L812" s="28">
        <f>IF('Base de datos cruda'!L812&lt;0,,'Base de datos cruda'!L812)</f>
        <v>4.74</v>
      </c>
      <c r="M812" s="28" t="str">
        <f>IF(TRIM(PROPER('Base de datos cruda'!M812))="High","Alto",IF(TRIM(PROPER('Base de datos cruda'!M812))="Medium","Medio","Bajo"))</f>
        <v>Medio</v>
      </c>
      <c r="N812" s="29">
        <v>75.56</v>
      </c>
      <c r="O812" s="32">
        <f t="shared" si="1"/>
        <v>75.56</v>
      </c>
      <c r="P812" s="33">
        <f t="shared" si="2"/>
        <v>8.51</v>
      </c>
      <c r="Q812" s="34">
        <f t="shared" si="3"/>
        <v>2.4</v>
      </c>
      <c r="R812" s="35" t="str">
        <f t="shared" si="4"/>
        <v>Alto</v>
      </c>
      <c r="S812" s="35" t="str">
        <f>IF(O812="","",IF(O812&gt;AVERAGE('Base de datos limpia'!$O$2:$O$8001),"Alto","Normal"))
</f>
        <v>Alto</v>
      </c>
      <c r="T812" s="35" t="str">
        <f t="shared" si="5"/>
        <v>Gamer moderado</v>
      </c>
      <c r="U812" s="35"/>
    </row>
    <row r="813">
      <c r="A813" s="28">
        <v>812.0</v>
      </c>
      <c r="B813" s="28">
        <v>18.0</v>
      </c>
      <c r="C813" s="28" t="str">
        <f>TRIM(PROPER('Base de datos cruda'!C813))</f>
        <v>Male</v>
      </c>
      <c r="D813" s="28">
        <v>3.39</v>
      </c>
      <c r="E813" s="28">
        <v>9.01</v>
      </c>
      <c r="F813" s="28">
        <v>7.44</v>
      </c>
      <c r="G813" s="28">
        <v>60.32</v>
      </c>
      <c r="H813" s="28" t="str">
        <f>TRIM(PROPER('Base de datos cruda'!H813))</f>
        <v>Fps</v>
      </c>
      <c r="I813" s="28">
        <v>2.97</v>
      </c>
      <c r="J813" s="28">
        <v>5.84</v>
      </c>
      <c r="K813" s="28">
        <v>279.72</v>
      </c>
      <c r="L813" s="28">
        <f>IF('Base de datos cruda'!L813&lt;0,,'Base de datos cruda'!L813)</f>
        <v>9.64</v>
      </c>
      <c r="M813" s="28" t="str">
        <f>IF(TRIM(PROPER('Base de datos cruda'!M813))="High","Alto",IF(TRIM(PROPER('Base de datos cruda'!M813))="Medium","Medio","Bajo"))</f>
        <v>Medio</v>
      </c>
      <c r="N813" s="29">
        <v>84.67</v>
      </c>
      <c r="O813" s="32">
        <f t="shared" si="1"/>
        <v>84.67</v>
      </c>
      <c r="P813" s="33">
        <f t="shared" si="2"/>
        <v>9.23</v>
      </c>
      <c r="Q813" s="34">
        <f t="shared" si="3"/>
        <v>2.657817109</v>
      </c>
      <c r="R813" s="35" t="str">
        <f t="shared" si="4"/>
        <v>Alto</v>
      </c>
      <c r="S813" s="35" t="str">
        <f>IF(O813="","",IF(O813&gt;AVERAGE('Base de datos limpia'!$O$2:$O$8001),"Alto","Normal"))
</f>
        <v>Alto</v>
      </c>
      <c r="T813" s="35" t="str">
        <f t="shared" si="5"/>
        <v>Gamer intensivo</v>
      </c>
      <c r="U813" s="35"/>
    </row>
    <row r="814">
      <c r="A814" s="28">
        <v>813.0</v>
      </c>
      <c r="B814" s="28">
        <v>16.0</v>
      </c>
      <c r="C814" s="28" t="str">
        <f>TRIM(PROPER('Base de datos cruda'!C814))</f>
        <v>Female</v>
      </c>
      <c r="D814" s="28">
        <v>0.12</v>
      </c>
      <c r="E814" s="28">
        <v>5.68</v>
      </c>
      <c r="F814" s="28">
        <v>4.39</v>
      </c>
      <c r="G814" s="28">
        <v>70.34</v>
      </c>
      <c r="H814" s="28" t="str">
        <f>TRIM(PROPER('Base de datos cruda'!H814))</f>
        <v>Fps</v>
      </c>
      <c r="I814" s="28">
        <v>3.58</v>
      </c>
      <c r="J814" s="28">
        <v>2.01</v>
      </c>
      <c r="K814" s="28">
        <v>326.86</v>
      </c>
      <c r="L814" s="28" t="str">
        <f>IF('Base de datos cruda'!L814&lt;0,,'Base de datos cruda'!L814)</f>
        <v/>
      </c>
      <c r="M814" s="28" t="str">
        <f>IF(TRIM(PROPER('Base de datos cruda'!M814))="High","Alto",IF(TRIM(PROPER('Base de datos cruda'!M814))="Medium","Medio","Bajo"))</f>
        <v>Medio</v>
      </c>
      <c r="N814" s="29">
        <v>80.32</v>
      </c>
      <c r="O814" s="32">
        <f t="shared" si="1"/>
        <v>80.32</v>
      </c>
      <c r="P814" s="33">
        <f t="shared" si="2"/>
        <v>2.13</v>
      </c>
      <c r="Q814" s="34">
        <f t="shared" si="3"/>
        <v>47.33333333</v>
      </c>
      <c r="R814" s="35" t="str">
        <f t="shared" si="4"/>
        <v>Alto</v>
      </c>
      <c r="S814" s="35" t="str">
        <f>IF(O814="","",IF(O814&gt;AVERAGE('Base de datos limpia'!$O$2:$O$8001),"Alto","Normal"))
</f>
        <v>Alto</v>
      </c>
      <c r="T814" s="35" t="str">
        <f t="shared" si="5"/>
        <v>Gamer moderado</v>
      </c>
      <c r="U814" s="35"/>
    </row>
    <row r="815">
      <c r="A815" s="28">
        <v>814.0</v>
      </c>
      <c r="B815" s="28">
        <v>23.0</v>
      </c>
      <c r="C815" s="28" t="str">
        <f>TRIM(PROPER('Base de datos cruda'!C815))</f>
        <v>Male</v>
      </c>
      <c r="D815" s="28">
        <v>7.03</v>
      </c>
      <c r="E815" s="28">
        <v>4.13</v>
      </c>
      <c r="F815" s="28">
        <v>6.73</v>
      </c>
      <c r="G815" s="28">
        <v>64.36</v>
      </c>
      <c r="H815" s="28" t="str">
        <f>TRIM(PROPER('Base de datos cruda'!H815))</f>
        <v>Casual</v>
      </c>
      <c r="I815" s="28">
        <v>2.99</v>
      </c>
      <c r="J815" s="28">
        <v>12.04</v>
      </c>
      <c r="K815" s="28">
        <v>235.72</v>
      </c>
      <c r="L815" s="28">
        <f>IF('Base de datos cruda'!L815&lt;0,,'Base de datos cruda'!L815)</f>
        <v>18.73</v>
      </c>
      <c r="M815" s="28" t="str">
        <f>IF(TRIM(PROPER('Base de datos cruda'!M815))="High","Alto",IF(TRIM(PROPER('Base de datos cruda'!M815))="Medium","Medio","Bajo"))</f>
        <v>Bajo</v>
      </c>
      <c r="N815" s="29">
        <v>38.05</v>
      </c>
      <c r="O815" s="32">
        <f t="shared" si="1"/>
        <v>38.05</v>
      </c>
      <c r="P815" s="33">
        <f t="shared" si="2"/>
        <v>19.07</v>
      </c>
      <c r="Q815" s="34">
        <f t="shared" si="3"/>
        <v>0.5874822191</v>
      </c>
      <c r="R815" s="35" t="str">
        <f t="shared" si="4"/>
        <v>Bajo</v>
      </c>
      <c r="S815" s="35" t="str">
        <f>IF(O815="","",IF(O815&gt;AVERAGE('Base de datos limpia'!$O$2:$O$8001),"Alto","Normal"))
</f>
        <v>Normal</v>
      </c>
      <c r="T815" s="35" t="str">
        <f t="shared" si="5"/>
        <v>Gamer moderado</v>
      </c>
      <c r="U815" s="35"/>
    </row>
    <row r="816">
      <c r="A816" s="28">
        <v>815.0</v>
      </c>
      <c r="B816" s="28">
        <v>21.0</v>
      </c>
      <c r="C816" s="28" t="str">
        <f>TRIM(PROPER('Base de datos cruda'!C816))</f>
        <v>Female</v>
      </c>
      <c r="D816" s="28">
        <v>1.24</v>
      </c>
      <c r="E816" s="28">
        <v>3.28</v>
      </c>
      <c r="F816" s="28">
        <v>7.87</v>
      </c>
      <c r="G816" s="28">
        <v>86.5</v>
      </c>
      <c r="H816" s="28" t="str">
        <f>TRIM(PROPER('Base de datos cruda'!H816))</f>
        <v>Casual</v>
      </c>
      <c r="I816" s="28">
        <v>0.26</v>
      </c>
      <c r="J816" s="28">
        <v>2.52</v>
      </c>
      <c r="K816" s="28">
        <v>301.79</v>
      </c>
      <c r="L816" s="28">
        <f>IF('Base de datos cruda'!L816&lt;0,,'Base de datos cruda'!L816)</f>
        <v>1.63</v>
      </c>
      <c r="M816" s="28" t="str">
        <f>IF(TRIM(PROPER('Base de datos cruda'!M816))="High","Alto",IF(TRIM(PROPER('Base de datos cruda'!M816))="Medium","Medio","Bajo"))</f>
        <v>Medio</v>
      </c>
      <c r="N816" s="29">
        <v>74.97</v>
      </c>
      <c r="O816" s="32">
        <f t="shared" si="1"/>
        <v>74.97</v>
      </c>
      <c r="P816" s="33">
        <f t="shared" si="2"/>
        <v>3.76</v>
      </c>
      <c r="Q816" s="34">
        <f t="shared" si="3"/>
        <v>2.64516129</v>
      </c>
      <c r="R816" s="35" t="str">
        <f t="shared" si="4"/>
        <v>Alto</v>
      </c>
      <c r="S816" s="35" t="str">
        <f>IF(O816="","",IF(O816&gt;AVERAGE('Base de datos limpia'!$O$2:$O$8001),"Alto","Normal"))
</f>
        <v>Alto</v>
      </c>
      <c r="T816" s="35" t="str">
        <f t="shared" si="5"/>
        <v>Gamer moderado</v>
      </c>
      <c r="U816" s="35"/>
    </row>
    <row r="817">
      <c r="A817" s="28">
        <v>816.0</v>
      </c>
      <c r="B817" s="28">
        <v>23.0</v>
      </c>
      <c r="C817" s="28" t="str">
        <f>TRIM(PROPER('Base de datos cruda'!C817))</f>
        <v>Female</v>
      </c>
      <c r="D817" s="28">
        <v>6.89</v>
      </c>
      <c r="E817" s="28">
        <v>3.19</v>
      </c>
      <c r="F817" s="28">
        <v>8.75</v>
      </c>
      <c r="G817" s="28">
        <v>69.94</v>
      </c>
      <c r="H817" s="28" t="str">
        <f>TRIM(PROPER('Base de datos cruda'!H817))</f>
        <v>Rpg</v>
      </c>
      <c r="I817" s="28">
        <v>1.73</v>
      </c>
      <c r="J817" s="28">
        <v>9.55</v>
      </c>
      <c r="K817" s="28">
        <v>246.55</v>
      </c>
      <c r="L817" s="28">
        <f>IF('Base de datos cruda'!L817&lt;0,,'Base de datos cruda'!L817)</f>
        <v>14</v>
      </c>
      <c r="M817" s="28" t="str">
        <f>IF(TRIM(PROPER('Base de datos cruda'!M817))="High","Alto",IF(TRIM(PROPER('Base de datos cruda'!M817))="Medium","Medio","Bajo"))</f>
        <v>Bajo</v>
      </c>
      <c r="N817" s="29">
        <v>35.71</v>
      </c>
      <c r="O817" s="32">
        <f t="shared" si="1"/>
        <v>35.71</v>
      </c>
      <c r="P817" s="33">
        <f t="shared" si="2"/>
        <v>16.44</v>
      </c>
      <c r="Q817" s="34">
        <f t="shared" si="3"/>
        <v>0.4629898403</v>
      </c>
      <c r="R817" s="35" t="str">
        <f t="shared" si="4"/>
        <v>Bajo</v>
      </c>
      <c r="S817" s="35" t="str">
        <f>IF(O817="","",IF(O817&gt;AVERAGE('Base de datos limpia'!$O$2:$O$8001),"Alto","Normal"))
</f>
        <v>Normal</v>
      </c>
      <c r="T817" s="35" t="str">
        <f t="shared" si="5"/>
        <v>Gamer moderado</v>
      </c>
      <c r="U817" s="35"/>
    </row>
    <row r="818">
      <c r="A818" s="28">
        <v>817.0</v>
      </c>
      <c r="B818" s="28">
        <v>24.0</v>
      </c>
      <c r="C818" s="28" t="str">
        <f>TRIM(PROPER('Base de datos cruda'!C818))</f>
        <v>Female</v>
      </c>
      <c r="D818" s="28">
        <v>2.64</v>
      </c>
      <c r="E818" s="28">
        <v>1.9</v>
      </c>
      <c r="F818" s="28">
        <v>7.49</v>
      </c>
      <c r="G818" s="28">
        <v>78.01</v>
      </c>
      <c r="H818" s="28" t="str">
        <f>TRIM(PROPER('Base de datos cruda'!H818))</f>
        <v>Fps</v>
      </c>
      <c r="I818" s="28">
        <v>1.58</v>
      </c>
      <c r="J818" s="28">
        <v>7.54</v>
      </c>
      <c r="K818" s="28">
        <v>285.06</v>
      </c>
      <c r="L818" s="28">
        <f>IF('Base de datos cruda'!L818&lt;0,,'Base de datos cruda'!L818)</f>
        <v>7.38</v>
      </c>
      <c r="M818" s="28" t="str">
        <f>IF(TRIM(PROPER('Base de datos cruda'!M818))="High","Alto",IF(TRIM(PROPER('Base de datos cruda'!M818))="Medium","Medio","Bajo"))</f>
        <v>Medio</v>
      </c>
      <c r="N818" s="29">
        <v>59.1879881674693</v>
      </c>
      <c r="O818" s="32">
        <f t="shared" si="1"/>
        <v>59.18798817</v>
      </c>
      <c r="P818" s="33">
        <f t="shared" si="2"/>
        <v>10.18</v>
      </c>
      <c r="Q818" s="34">
        <f t="shared" si="3"/>
        <v>0.7196969697</v>
      </c>
      <c r="R818" s="35" t="str">
        <f t="shared" si="4"/>
        <v>Medio</v>
      </c>
      <c r="S818" s="35" t="str">
        <f>IF(O818="","",IF(O818&gt;AVERAGE('Base de datos limpia'!$O$2:$O$8001),"Alto","Normal"))
</f>
        <v>Normal</v>
      </c>
      <c r="T818" s="35" t="str">
        <f t="shared" si="5"/>
        <v>Gamer casual</v>
      </c>
      <c r="U818" s="35"/>
    </row>
    <row r="819">
      <c r="A819" s="28">
        <v>818.0</v>
      </c>
      <c r="B819" s="28">
        <v>20.0</v>
      </c>
      <c r="C819" s="28" t="str">
        <f>TRIM(PROPER('Base de datos cruda'!C819))</f>
        <v>Male</v>
      </c>
      <c r="D819" s="28">
        <v>2.95</v>
      </c>
      <c r="E819" s="28">
        <v>8.36</v>
      </c>
      <c r="F819" s="28">
        <v>4.5</v>
      </c>
      <c r="G819" s="28">
        <v>74.14</v>
      </c>
      <c r="H819" s="28" t="str">
        <f>TRIM(PROPER('Base de datos cruda'!H819))</f>
        <v>Casual</v>
      </c>
      <c r="I819" s="28">
        <v>3.57</v>
      </c>
      <c r="J819" s="28">
        <v>6.51</v>
      </c>
      <c r="K819" s="28">
        <v>279.55</v>
      </c>
      <c r="L819" s="28">
        <f>IF('Base de datos cruda'!L819&lt;0,,'Base de datos cruda'!L819)</f>
        <v>9.57</v>
      </c>
      <c r="M819" s="28" t="str">
        <f>IF(TRIM(PROPER('Base de datos cruda'!M819))="High","Alto",IF(TRIM(PROPER('Base de datos cruda'!M819))="Medium","Medio","Bajo"))</f>
        <v>Alto</v>
      </c>
      <c r="N819" s="29">
        <v>83.41</v>
      </c>
      <c r="O819" s="32">
        <f t="shared" si="1"/>
        <v>83.41</v>
      </c>
      <c r="P819" s="33">
        <f t="shared" si="2"/>
        <v>9.46</v>
      </c>
      <c r="Q819" s="34">
        <f t="shared" si="3"/>
        <v>2.833898305</v>
      </c>
      <c r="R819" s="35" t="str">
        <f t="shared" si="4"/>
        <v>Alto</v>
      </c>
      <c r="S819" s="35" t="str">
        <f>IF(O819="","",IF(O819&gt;AVERAGE('Base de datos limpia'!$O$2:$O$8001),"Alto","Normal"))
</f>
        <v>Alto</v>
      </c>
      <c r="T819" s="35" t="str">
        <f t="shared" si="5"/>
        <v>Gamer intensivo</v>
      </c>
      <c r="U819" s="35"/>
    </row>
    <row r="820">
      <c r="A820" s="28">
        <v>819.0</v>
      </c>
      <c r="B820" s="28">
        <v>18.0</v>
      </c>
      <c r="C820" s="28" t="str">
        <f>TRIM(PROPER('Base de datos cruda'!C820))</f>
        <v>Female</v>
      </c>
      <c r="D820" s="28">
        <v>0.31</v>
      </c>
      <c r="E820" s="28">
        <v>1.78</v>
      </c>
      <c r="F820" s="28">
        <v>4.44</v>
      </c>
      <c r="G820" s="28">
        <v>65.73</v>
      </c>
      <c r="H820" s="28" t="str">
        <f>TRIM(PROPER('Base de datos cruda'!H820))</f>
        <v>Fps</v>
      </c>
      <c r="I820" s="28">
        <v>2.88</v>
      </c>
      <c r="J820" s="28">
        <v>4.76</v>
      </c>
      <c r="K820" s="28">
        <v>322.98</v>
      </c>
      <c r="L820" s="28" t="str">
        <f>IF('Base de datos cruda'!L820&lt;0,,'Base de datos cruda'!L820)</f>
        <v/>
      </c>
      <c r="M820" s="28" t="str">
        <f>IF(TRIM(PROPER('Base de datos cruda'!M820))="High","Alto",IF(TRIM(PROPER('Base de datos cruda'!M820))="Medium","Medio","Bajo"))</f>
        <v>Medio</v>
      </c>
      <c r="N820" s="29">
        <v>46.93</v>
      </c>
      <c r="O820" s="32">
        <f t="shared" si="1"/>
        <v>46.93</v>
      </c>
      <c r="P820" s="33">
        <f t="shared" si="2"/>
        <v>5.07</v>
      </c>
      <c r="Q820" s="34">
        <f t="shared" si="3"/>
        <v>5.741935484</v>
      </c>
      <c r="R820" s="35" t="str">
        <f t="shared" si="4"/>
        <v>Bajo</v>
      </c>
      <c r="S820" s="35" t="str">
        <f>IF(O820="","",IF(O820&gt;AVERAGE('Base de datos limpia'!$O$2:$O$8001),"Alto","Normal"))
</f>
        <v>Normal</v>
      </c>
      <c r="T820" s="35" t="str">
        <f t="shared" si="5"/>
        <v>Gamer casual</v>
      </c>
      <c r="U820" s="35"/>
    </row>
    <row r="821">
      <c r="A821" s="28">
        <v>820.0</v>
      </c>
      <c r="B821" s="28">
        <v>20.0</v>
      </c>
      <c r="C821" s="28" t="str">
        <f>TRIM(PROPER('Base de datos cruda'!C821))</f>
        <v>Female</v>
      </c>
      <c r="D821" s="28">
        <v>2.62</v>
      </c>
      <c r="E821" s="28">
        <v>3.63</v>
      </c>
      <c r="F821" s="28">
        <v>7.66</v>
      </c>
      <c r="G821" s="28">
        <v>98.33</v>
      </c>
      <c r="H821" s="28" t="str">
        <f>TRIM(PROPER('Base de datos cruda'!H821))</f>
        <v>Fps</v>
      </c>
      <c r="I821" s="28">
        <v>3.05</v>
      </c>
      <c r="J821" s="28">
        <v>3.95</v>
      </c>
      <c r="K821" s="28">
        <v>280.76</v>
      </c>
      <c r="L821" s="28">
        <f>IF('Base de datos cruda'!L821&lt;0,,'Base de datos cruda'!L821)</f>
        <v>6.46</v>
      </c>
      <c r="M821" s="28" t="str">
        <f>IF(TRIM(PROPER('Base de datos cruda'!M821))="High","Alto",IF(TRIM(PROPER('Base de datos cruda'!M821))="Medium","Medio","Bajo"))</f>
        <v>Medio</v>
      </c>
      <c r="N821" s="29">
        <v>60.97</v>
      </c>
      <c r="O821" s="32">
        <f t="shared" si="1"/>
        <v>60.97</v>
      </c>
      <c r="P821" s="33">
        <f t="shared" si="2"/>
        <v>6.57</v>
      </c>
      <c r="Q821" s="34">
        <f t="shared" si="3"/>
        <v>1.385496183</v>
      </c>
      <c r="R821" s="35" t="str">
        <f t="shared" si="4"/>
        <v>Medio</v>
      </c>
      <c r="S821" s="35" t="str">
        <f>IF(O821="","",IF(O821&gt;AVERAGE('Base de datos limpia'!$O$2:$O$8001),"Alto","Normal"))
</f>
        <v>Normal</v>
      </c>
      <c r="T821" s="35" t="str">
        <f t="shared" si="5"/>
        <v>Gamer moderado</v>
      </c>
      <c r="U821" s="35"/>
    </row>
    <row r="822">
      <c r="A822" s="28">
        <v>821.0</v>
      </c>
      <c r="B822" s="28">
        <v>20.0</v>
      </c>
      <c r="C822" s="28" t="str">
        <f>TRIM(PROPER('Base de datos cruda'!C822))</f>
        <v>Female</v>
      </c>
      <c r="D822" s="28">
        <v>7.11</v>
      </c>
      <c r="E822" s="28">
        <v>1.41</v>
      </c>
      <c r="F822" s="28">
        <v>5.08</v>
      </c>
      <c r="G822" s="28">
        <v>97.34</v>
      </c>
      <c r="H822" s="28" t="str">
        <f>TRIM(PROPER('Base de datos cruda'!H822))</f>
        <v>Fps</v>
      </c>
      <c r="I822" s="28">
        <v>4.23</v>
      </c>
      <c r="J822" s="28">
        <v>11.86</v>
      </c>
      <c r="K822" s="28">
        <v>246.35</v>
      </c>
      <c r="L822" s="28">
        <f>IF('Base de datos cruda'!L822&lt;0,,'Base de datos cruda'!L822)</f>
        <v>17.12</v>
      </c>
      <c r="M822" s="28" t="str">
        <f>IF(TRIM(PROPER('Base de datos cruda'!M822))="High","Alto",IF(TRIM(PROPER('Base de datos cruda'!M822))="Medium","Medio","Bajo"))</f>
        <v>Bajo</v>
      </c>
      <c r="N822" s="29">
        <v>17.29</v>
      </c>
      <c r="O822" s="32">
        <f t="shared" si="1"/>
        <v>17.29</v>
      </c>
      <c r="P822" s="33">
        <f t="shared" si="2"/>
        <v>18.97</v>
      </c>
      <c r="Q822" s="34">
        <f t="shared" si="3"/>
        <v>0.1983122363</v>
      </c>
      <c r="R822" s="35" t="str">
        <f t="shared" si="4"/>
        <v>Bajo</v>
      </c>
      <c r="S822" s="35" t="str">
        <f>IF(O822="","",IF(O822&gt;AVERAGE('Base de datos limpia'!$O$2:$O$8001),"Alto","Normal"))
</f>
        <v>Normal</v>
      </c>
      <c r="T822" s="35" t="str">
        <f t="shared" si="5"/>
        <v>Gamer casual</v>
      </c>
      <c r="U822" s="35"/>
    </row>
    <row r="823">
      <c r="A823" s="28">
        <v>822.0</v>
      </c>
      <c r="B823" s="28">
        <v>20.0</v>
      </c>
      <c r="C823" s="28" t="str">
        <f>TRIM(PROPER('Base de datos cruda'!C823))</f>
        <v>Male</v>
      </c>
      <c r="D823" s="28">
        <v>0.2</v>
      </c>
      <c r="E823" s="28">
        <v>8.03</v>
      </c>
      <c r="F823" s="28">
        <v>6.24</v>
      </c>
      <c r="G823" s="28">
        <v>63.38</v>
      </c>
      <c r="H823" s="28" t="str">
        <f>TRIM(PROPER('Base de datos cruda'!H823))</f>
        <v>Rpg</v>
      </c>
      <c r="I823" s="28">
        <v>2.63</v>
      </c>
      <c r="J823" s="28">
        <v>2.06</v>
      </c>
      <c r="K823" s="28">
        <v>319.2</v>
      </c>
      <c r="L823" s="28" t="str">
        <f>IF('Base de datos cruda'!L823&lt;0,,'Base de datos cruda'!L823)</f>
        <v/>
      </c>
      <c r="M823" s="28" t="str">
        <f>IF(TRIM(PROPER('Base de datos cruda'!M823))="High","Alto",IF(TRIM(PROPER('Base de datos cruda'!M823))="Medium","Medio","Bajo"))</f>
        <v>Medio</v>
      </c>
      <c r="N823" s="29">
        <v>90.07</v>
      </c>
      <c r="O823" s="32">
        <f t="shared" si="1"/>
        <v>90.07</v>
      </c>
      <c r="P823" s="33">
        <f t="shared" si="2"/>
        <v>2.26</v>
      </c>
      <c r="Q823" s="34">
        <f t="shared" si="3"/>
        <v>40.15</v>
      </c>
      <c r="R823" s="35" t="str">
        <f t="shared" si="4"/>
        <v>Alto</v>
      </c>
      <c r="S823" s="35" t="str">
        <f>IF(O823="","",IF(O823&gt;AVERAGE('Base de datos limpia'!$O$2:$O$8001),"Alto","Normal"))
</f>
        <v>Alto</v>
      </c>
      <c r="T823" s="35" t="str">
        <f t="shared" si="5"/>
        <v>Gamer intensivo</v>
      </c>
      <c r="U823" s="35"/>
    </row>
    <row r="824">
      <c r="A824" s="28">
        <v>823.0</v>
      </c>
      <c r="B824" s="28">
        <v>18.0</v>
      </c>
      <c r="C824" s="28" t="str">
        <f>TRIM(PROPER('Base de datos cruda'!C824))</f>
        <v>Male</v>
      </c>
      <c r="D824" s="28">
        <v>3.25</v>
      </c>
      <c r="E824" s="28">
        <v>1.35</v>
      </c>
      <c r="F824" s="28">
        <v>8.88</v>
      </c>
      <c r="G824" s="28">
        <v>93.09</v>
      </c>
      <c r="H824" s="28" t="str">
        <f>TRIM(PROPER('Base de datos cruda'!H824))</f>
        <v>Fps</v>
      </c>
      <c r="I824" s="28">
        <v>1.09</v>
      </c>
      <c r="J824" s="28">
        <v>8.29</v>
      </c>
      <c r="K824" s="28">
        <v>296.69</v>
      </c>
      <c r="L824" s="28">
        <f>IF('Base de datos cruda'!L824&lt;0,,'Base de datos cruda'!L824)</f>
        <v>9.73</v>
      </c>
      <c r="M824" s="28" t="str">
        <f>IF(TRIM(PROPER('Base de datos cruda'!M824))="High","Alto",IF(TRIM(PROPER('Base de datos cruda'!M824))="Medium","Medio","Bajo"))</f>
        <v>Medio</v>
      </c>
      <c r="N824" s="29">
        <v>60.36</v>
      </c>
      <c r="O824" s="32">
        <f t="shared" si="1"/>
        <v>60.36</v>
      </c>
      <c r="P824" s="33">
        <f t="shared" si="2"/>
        <v>11.54</v>
      </c>
      <c r="Q824" s="34">
        <f t="shared" si="3"/>
        <v>0.4153846154</v>
      </c>
      <c r="R824" s="35" t="str">
        <f t="shared" si="4"/>
        <v>Medio</v>
      </c>
      <c r="S824" s="35" t="str">
        <f>IF(O824="","",IF(O824&gt;AVERAGE('Base de datos limpia'!$O$2:$O$8001),"Alto","Normal"))
</f>
        <v>Normal</v>
      </c>
      <c r="T824" s="35" t="str">
        <f t="shared" si="5"/>
        <v>Gamer casual</v>
      </c>
      <c r="U824" s="35"/>
    </row>
    <row r="825">
      <c r="A825" s="28">
        <v>824.0</v>
      </c>
      <c r="B825" s="28">
        <v>19.0</v>
      </c>
      <c r="C825" s="28" t="str">
        <f>TRIM(PROPER('Base de datos cruda'!C825))</f>
        <v>Male</v>
      </c>
      <c r="D825" s="28">
        <v>0.25</v>
      </c>
      <c r="E825" s="28">
        <v>3.77</v>
      </c>
      <c r="F825" s="28">
        <v>8.1</v>
      </c>
      <c r="G825" s="28">
        <v>79.53</v>
      </c>
      <c r="H825" s="28" t="str">
        <f>TRIM(PROPER('Base de datos cruda'!H825))</f>
        <v>Fps</v>
      </c>
      <c r="I825" s="28">
        <v>0.06</v>
      </c>
      <c r="J825" s="28">
        <v>4.07</v>
      </c>
      <c r="K825" s="28">
        <v>316.4</v>
      </c>
      <c r="L825" s="28">
        <f>IF('Base de datos cruda'!L825&lt;0,,'Base de datos cruda'!L825)</f>
        <v>2.05</v>
      </c>
      <c r="M825" s="28" t="str">
        <f>IF(TRIM(PROPER('Base de datos cruda'!M825))="High","Alto",IF(TRIM(PROPER('Base de datos cruda'!M825))="Medium","Medio","Bajo"))</f>
        <v>Medio</v>
      </c>
      <c r="N825" s="29">
        <v>70.93</v>
      </c>
      <c r="O825" s="32">
        <f t="shared" si="1"/>
        <v>70.93</v>
      </c>
      <c r="P825" s="33">
        <f t="shared" si="2"/>
        <v>4.32</v>
      </c>
      <c r="Q825" s="34">
        <f t="shared" si="3"/>
        <v>15.08</v>
      </c>
      <c r="R825" s="35" t="str">
        <f t="shared" si="4"/>
        <v>Alto</v>
      </c>
      <c r="S825" s="35" t="str">
        <f>IF(O825="","",IF(O825&gt;AVERAGE('Base de datos limpia'!$O$2:$O$8001),"Alto","Normal"))
</f>
        <v>Alto</v>
      </c>
      <c r="T825" s="35" t="str">
        <f t="shared" si="5"/>
        <v>Gamer moderado</v>
      </c>
      <c r="U825" s="35"/>
    </row>
    <row r="826">
      <c r="A826" s="28">
        <v>825.0</v>
      </c>
      <c r="B826" s="28">
        <v>24.0</v>
      </c>
      <c r="C826" s="28" t="str">
        <f>TRIM(PROPER('Base de datos cruda'!C826))</f>
        <v>Female</v>
      </c>
      <c r="D826" s="28">
        <v>2.97</v>
      </c>
      <c r="E826" s="28">
        <v>6.16</v>
      </c>
      <c r="F826" s="28">
        <v>8.23</v>
      </c>
      <c r="G826" s="28">
        <v>90.95</v>
      </c>
      <c r="H826" s="28" t="str">
        <f>TRIM(PROPER('Base de datos cruda'!H826))</f>
        <v>Fps</v>
      </c>
      <c r="I826" s="28">
        <v>0.8</v>
      </c>
      <c r="J826" s="28">
        <v>7.67</v>
      </c>
      <c r="K826" s="28">
        <v>293.84</v>
      </c>
      <c r="L826" s="28">
        <f>IF('Base de datos cruda'!L826&lt;0,,'Base de datos cruda'!L826)</f>
        <v>6.03</v>
      </c>
      <c r="M826" s="28" t="str">
        <f>IF(TRIM(PROPER('Base de datos cruda'!M826))="High","Alto",IF(TRIM(PROPER('Base de datos cruda'!M826))="Medium","Medio","Bajo"))</f>
        <v>Medio</v>
      </c>
      <c r="N826" s="29">
        <v>87.51</v>
      </c>
      <c r="O826" s="32">
        <f t="shared" si="1"/>
        <v>87.51</v>
      </c>
      <c r="P826" s="33">
        <f t="shared" si="2"/>
        <v>10.64</v>
      </c>
      <c r="Q826" s="34">
        <f t="shared" si="3"/>
        <v>2.074074074</v>
      </c>
      <c r="R826" s="35" t="str">
        <f t="shared" si="4"/>
        <v>Alto</v>
      </c>
      <c r="S826" s="35" t="str">
        <f>IF(O826="","",IF(O826&gt;AVERAGE('Base de datos limpia'!$O$2:$O$8001),"Alto","Normal"))
</f>
        <v>Alto</v>
      </c>
      <c r="T826" s="35" t="str">
        <f t="shared" si="5"/>
        <v>Gamer intensivo</v>
      </c>
      <c r="U826" s="35"/>
    </row>
    <row r="827">
      <c r="A827" s="28">
        <v>826.0</v>
      </c>
      <c r="B827" s="28">
        <v>24.0</v>
      </c>
      <c r="C827" s="28" t="str">
        <f>TRIM(PROPER('Base de datos cruda'!C827))</f>
        <v>Female</v>
      </c>
      <c r="D827" s="28">
        <v>1.38</v>
      </c>
      <c r="E827" s="28">
        <v>4.69</v>
      </c>
      <c r="F827" s="28">
        <v>8.3</v>
      </c>
      <c r="G827" s="28">
        <v>66.05</v>
      </c>
      <c r="H827" s="28" t="str">
        <f>TRIM(PROPER('Base de datos cruda'!H827))</f>
        <v>Casual</v>
      </c>
      <c r="I827" s="28">
        <v>0.15</v>
      </c>
      <c r="J827" s="28">
        <v>3.44</v>
      </c>
      <c r="K827" s="28">
        <v>287.05</v>
      </c>
      <c r="L827" s="28">
        <f>IF('Base de datos cruda'!L827&lt;0,,'Base de datos cruda'!L827)</f>
        <v>3.64</v>
      </c>
      <c r="M827" s="28" t="str">
        <f>IF(TRIM(PROPER('Base de datos cruda'!M827))="High","Alto",IF(TRIM(PROPER('Base de datos cruda'!M827))="Medium","Medio","Bajo"))</f>
        <v>Medio</v>
      </c>
      <c r="N827" s="29">
        <v>90.42</v>
      </c>
      <c r="O827" s="32">
        <f t="shared" si="1"/>
        <v>90.42</v>
      </c>
      <c r="P827" s="33">
        <f t="shared" si="2"/>
        <v>4.82</v>
      </c>
      <c r="Q827" s="34">
        <f t="shared" si="3"/>
        <v>3.398550725</v>
      </c>
      <c r="R827" s="35" t="str">
        <f t="shared" si="4"/>
        <v>Alto</v>
      </c>
      <c r="S827" s="35" t="str">
        <f>IF(O827="","",IF(O827&gt;AVERAGE('Base de datos limpia'!$O$2:$O$8001),"Alto","Normal"))
</f>
        <v>Alto</v>
      </c>
      <c r="T827" s="35" t="str">
        <f t="shared" si="5"/>
        <v>Gamer moderado</v>
      </c>
      <c r="U827" s="35"/>
    </row>
    <row r="828">
      <c r="A828" s="28">
        <v>827.0</v>
      </c>
      <c r="B828" s="28">
        <v>17.0</v>
      </c>
      <c r="C828" s="28" t="str">
        <f>TRIM(PROPER('Base de datos cruda'!C828))</f>
        <v>Male</v>
      </c>
      <c r="D828" s="28">
        <v>2.02</v>
      </c>
      <c r="E828" s="28">
        <v>3.54</v>
      </c>
      <c r="F828" s="28">
        <v>7.1</v>
      </c>
      <c r="G828" s="28">
        <v>65.29</v>
      </c>
      <c r="H828" s="28" t="str">
        <f>TRIM(PROPER('Base de datos cruda'!H828))</f>
        <v>Fps</v>
      </c>
      <c r="I828" s="28">
        <v>1.19</v>
      </c>
      <c r="J828" s="28">
        <v>5.0</v>
      </c>
      <c r="K828" s="28">
        <v>308.58</v>
      </c>
      <c r="L828" s="28">
        <f>IF('Base de datos cruda'!L828&lt;0,,'Base de datos cruda'!L828)</f>
        <v>3.45</v>
      </c>
      <c r="M828" s="28" t="str">
        <f>IF(TRIM(PROPER('Base de datos cruda'!M828))="High","Alto",IF(TRIM(PROPER('Base de datos cruda'!M828))="Medium","Medio","Bajo"))</f>
        <v>Medio</v>
      </c>
      <c r="N828" s="29">
        <v>64.42</v>
      </c>
      <c r="O828" s="32">
        <f t="shared" si="1"/>
        <v>64.42</v>
      </c>
      <c r="P828" s="33">
        <f t="shared" si="2"/>
        <v>7.02</v>
      </c>
      <c r="Q828" s="34">
        <f t="shared" si="3"/>
        <v>1.752475248</v>
      </c>
      <c r="R828" s="35" t="str">
        <f t="shared" si="4"/>
        <v>Medio</v>
      </c>
      <c r="S828" s="35" t="str">
        <f>IF(O828="","",IF(O828&gt;AVERAGE('Base de datos limpia'!$O$2:$O$8001),"Alto","Normal"))
</f>
        <v>Normal</v>
      </c>
      <c r="T828" s="35" t="str">
        <f t="shared" si="5"/>
        <v>Gamer moderado</v>
      </c>
      <c r="U828" s="35"/>
    </row>
    <row r="829">
      <c r="A829" s="28">
        <v>828.0</v>
      </c>
      <c r="B829" s="28">
        <v>23.0</v>
      </c>
      <c r="C829" s="28" t="str">
        <f>TRIM(PROPER('Base de datos cruda'!C829))</f>
        <v>Male</v>
      </c>
      <c r="D829" s="28">
        <v>7.02</v>
      </c>
      <c r="E829" s="28">
        <v>3.48</v>
      </c>
      <c r="F829" s="28">
        <v>7.72</v>
      </c>
      <c r="G829" s="28">
        <v>95.63</v>
      </c>
      <c r="H829" s="28" t="str">
        <f>TRIM(PROPER('Base de datos cruda'!H829))</f>
        <v>Fps</v>
      </c>
      <c r="I829" s="28">
        <v>3.17</v>
      </c>
      <c r="J829" s="28">
        <v>12.03</v>
      </c>
      <c r="K829" s="28">
        <v>242.65</v>
      </c>
      <c r="L829" s="28">
        <f>IF('Base de datos cruda'!L829&lt;0,,'Base de datos cruda'!L829)</f>
        <v>15.26</v>
      </c>
      <c r="M829" s="28" t="str">
        <f>IF(TRIM(PROPER('Base de datos cruda'!M829))="High","Alto",IF(TRIM(PROPER('Base de datos cruda'!M829))="Medium","Medio","Bajo"))</f>
        <v>Bajo</v>
      </c>
      <c r="N829" s="29">
        <v>53.3062520391284</v>
      </c>
      <c r="O829" s="32">
        <f t="shared" si="1"/>
        <v>53.30625204</v>
      </c>
      <c r="P829" s="33">
        <f t="shared" si="2"/>
        <v>19.05</v>
      </c>
      <c r="Q829" s="34">
        <f t="shared" si="3"/>
        <v>0.4957264957</v>
      </c>
      <c r="R829" s="35" t="str">
        <f t="shared" si="4"/>
        <v>Medio</v>
      </c>
      <c r="S829" s="35" t="str">
        <f>IF(O829="","",IF(O829&gt;AVERAGE('Base de datos limpia'!$O$2:$O$8001),"Alto","Normal"))
</f>
        <v>Normal</v>
      </c>
      <c r="T829" s="35" t="str">
        <f t="shared" si="5"/>
        <v>Gamer moderado</v>
      </c>
      <c r="U829" s="35"/>
    </row>
    <row r="830">
      <c r="A830" s="28">
        <v>829.0</v>
      </c>
      <c r="B830" s="28">
        <v>23.0</v>
      </c>
      <c r="C830" s="28" t="str">
        <f>TRIM(PROPER('Base de datos cruda'!C830))</f>
        <v>Male</v>
      </c>
      <c r="D830" s="28">
        <v>3.49</v>
      </c>
      <c r="E830" s="28">
        <v>8.18</v>
      </c>
      <c r="F830" s="28">
        <v>5.79</v>
      </c>
      <c r="G830" s="28">
        <v>95.91</v>
      </c>
      <c r="H830" s="28" t="str">
        <f>TRIM(PROPER('Base de datos cruda'!H830))</f>
        <v>Rpg</v>
      </c>
      <c r="I830" s="28">
        <v>0.76</v>
      </c>
      <c r="J830" s="28">
        <v>9.04</v>
      </c>
      <c r="K830" s="28">
        <v>271.67</v>
      </c>
      <c r="L830" s="28">
        <f>IF('Base de datos cruda'!L830&lt;0,,'Base de datos cruda'!L830)</f>
        <v>11.51</v>
      </c>
      <c r="M830" s="28" t="str">
        <f>IF(TRIM(PROPER('Base de datos cruda'!M830))="High","Alto",IF(TRIM(PROPER('Base de datos cruda'!M830))="Medium","Medio","Bajo"))</f>
        <v>Alto</v>
      </c>
      <c r="N830" s="29">
        <v>95.79</v>
      </c>
      <c r="O830" s="32">
        <f t="shared" si="1"/>
        <v>95.79</v>
      </c>
      <c r="P830" s="33">
        <f t="shared" si="2"/>
        <v>12.53</v>
      </c>
      <c r="Q830" s="34">
        <f t="shared" si="3"/>
        <v>2.343839542</v>
      </c>
      <c r="R830" s="35" t="str">
        <f t="shared" si="4"/>
        <v>Alto</v>
      </c>
      <c r="S830" s="35" t="str">
        <f>IF(O830="","",IF(O830&gt;AVERAGE('Base de datos limpia'!$O$2:$O$8001),"Alto","Normal"))
</f>
        <v>Alto</v>
      </c>
      <c r="T830" s="35" t="str">
        <f t="shared" si="5"/>
        <v>Gamer intensivo</v>
      </c>
      <c r="U830" s="35"/>
    </row>
    <row r="831">
      <c r="A831" s="28">
        <v>830.0</v>
      </c>
      <c r="B831" s="28">
        <v>22.0</v>
      </c>
      <c r="C831" s="28" t="str">
        <f>TRIM(PROPER('Base de datos cruda'!C831))</f>
        <v>Female</v>
      </c>
      <c r="D831" s="28">
        <v>2.19</v>
      </c>
      <c r="E831" s="28">
        <v>9.77</v>
      </c>
      <c r="F831" s="28">
        <v>8.99</v>
      </c>
      <c r="G831" s="28">
        <v>78.64</v>
      </c>
      <c r="H831" s="28" t="str">
        <f>TRIM(PROPER('Base de datos cruda'!H831))</f>
        <v>Fps</v>
      </c>
      <c r="I831" s="28">
        <v>0.41</v>
      </c>
      <c r="J831" s="28">
        <v>4.32</v>
      </c>
      <c r="K831" s="28">
        <v>302.37</v>
      </c>
      <c r="L831" s="28">
        <f>IF('Base de datos cruda'!L831&lt;0,,'Base de datos cruda'!L831)</f>
        <v>4.82</v>
      </c>
      <c r="M831" s="28" t="str">
        <f>IF(TRIM(PROPER('Base de datos cruda'!M831))="High","Alto",IF(TRIM(PROPER('Base de datos cruda'!M831))="Medium","Medio","Bajo"))</f>
        <v>Medio</v>
      </c>
      <c r="N831" s="29">
        <v>100.0</v>
      </c>
      <c r="O831" s="32">
        <f t="shared" si="1"/>
        <v>100</v>
      </c>
      <c r="P831" s="33">
        <f t="shared" si="2"/>
        <v>6.51</v>
      </c>
      <c r="Q831" s="34">
        <f t="shared" si="3"/>
        <v>4.461187215</v>
      </c>
      <c r="R831" s="35" t="str">
        <f t="shared" si="4"/>
        <v>Alto</v>
      </c>
      <c r="S831" s="35" t="str">
        <f>IF(O831="","",IF(O831&gt;AVERAGE('Base de datos limpia'!$O$2:$O$8001),"Alto","Normal"))
</f>
        <v>Alto</v>
      </c>
      <c r="T831" s="35" t="str">
        <f t="shared" si="5"/>
        <v>Gamer intensivo</v>
      </c>
      <c r="U831" s="35"/>
    </row>
    <row r="832">
      <c r="A832" s="28">
        <v>831.0</v>
      </c>
      <c r="B832" s="28">
        <v>23.0</v>
      </c>
      <c r="C832" s="28" t="str">
        <f>TRIM(PROPER('Base de datos cruda'!C832))</f>
        <v>Female</v>
      </c>
      <c r="D832" s="28">
        <v>4.71</v>
      </c>
      <c r="E832" s="28">
        <v>4.13</v>
      </c>
      <c r="F832" s="28">
        <v>5.4</v>
      </c>
      <c r="G832" s="28">
        <v>94.81</v>
      </c>
      <c r="H832" s="28" t="str">
        <f>TRIM(PROPER('Base de datos cruda'!H832))</f>
        <v>Rpg</v>
      </c>
      <c r="I832" s="28">
        <v>4.85</v>
      </c>
      <c r="J832" s="28">
        <v>9.68</v>
      </c>
      <c r="K832" s="28">
        <v>250.81</v>
      </c>
      <c r="L832" s="28">
        <f>IF('Base de datos cruda'!L832&lt;0,,'Base de datos cruda'!L832)</f>
        <v>13.62</v>
      </c>
      <c r="M832" s="28" t="str">
        <f>IF(TRIM(PROPER('Base de datos cruda'!M832))="High","Alto",IF(TRIM(PROPER('Base de datos cruda'!M832))="Medium","Medio","Bajo"))</f>
        <v>Medio</v>
      </c>
      <c r="N832" s="29">
        <v>53.75</v>
      </c>
      <c r="O832" s="32">
        <f t="shared" si="1"/>
        <v>53.75</v>
      </c>
      <c r="P832" s="33">
        <f t="shared" si="2"/>
        <v>14.39</v>
      </c>
      <c r="Q832" s="34">
        <f t="shared" si="3"/>
        <v>0.8768577495</v>
      </c>
      <c r="R832" s="35" t="str">
        <f t="shared" si="4"/>
        <v>Medio</v>
      </c>
      <c r="S832" s="35" t="str">
        <f>IF(O832="","",IF(O832&gt;AVERAGE('Base de datos limpia'!$O$2:$O$8001),"Alto","Normal"))
</f>
        <v>Normal</v>
      </c>
      <c r="T832" s="35" t="str">
        <f t="shared" si="5"/>
        <v>Gamer moderado</v>
      </c>
      <c r="U832" s="35"/>
    </row>
    <row r="833">
      <c r="A833" s="28">
        <v>832.0</v>
      </c>
      <c r="B833" s="28">
        <v>18.0</v>
      </c>
      <c r="C833" s="28" t="str">
        <f>TRIM(PROPER('Base de datos cruda'!C833))</f>
        <v>Male</v>
      </c>
      <c r="D833" s="28">
        <v>1.14</v>
      </c>
      <c r="E833" s="28">
        <v>1.35</v>
      </c>
      <c r="F833" s="28">
        <v>6.95</v>
      </c>
      <c r="G833" s="28">
        <v>86.7</v>
      </c>
      <c r="H833" s="28" t="str">
        <f>TRIM(PROPER('Base de datos cruda'!H833))</f>
        <v>Fps</v>
      </c>
      <c r="I833" s="28">
        <v>4.98</v>
      </c>
      <c r="J833" s="28">
        <v>2.68</v>
      </c>
      <c r="K833" s="28">
        <v>301.35</v>
      </c>
      <c r="L833" s="28">
        <f>IF('Base de datos cruda'!L833&lt;0,,'Base de datos cruda'!L833)</f>
        <v>2.74</v>
      </c>
      <c r="M833" s="28" t="str">
        <f>IF(TRIM(PROPER('Base de datos cruda'!M833))="High","Alto",IF(TRIM(PROPER('Base de datos cruda'!M833))="Medium","Medio","Bajo"))</f>
        <v>Medio</v>
      </c>
      <c r="N833" s="29">
        <v>66.2</v>
      </c>
      <c r="O833" s="32">
        <f t="shared" si="1"/>
        <v>66.2</v>
      </c>
      <c r="P833" s="33">
        <f t="shared" si="2"/>
        <v>3.82</v>
      </c>
      <c r="Q833" s="34">
        <f t="shared" si="3"/>
        <v>1.184210526</v>
      </c>
      <c r="R833" s="35" t="str">
        <f t="shared" si="4"/>
        <v>Medio</v>
      </c>
      <c r="S833" s="35" t="str">
        <f>IF(O833="","",IF(O833&gt;AVERAGE('Base de datos limpia'!$O$2:$O$8001),"Alto","Normal"))
</f>
        <v>Alto</v>
      </c>
      <c r="T833" s="35" t="str">
        <f t="shared" si="5"/>
        <v>Gamer casual</v>
      </c>
      <c r="U833" s="35"/>
    </row>
    <row r="834">
      <c r="A834" s="28">
        <v>833.0</v>
      </c>
      <c r="B834" s="28">
        <v>21.0</v>
      </c>
      <c r="C834" s="28" t="str">
        <f>TRIM(PROPER('Base de datos cruda'!C834))</f>
        <v>Male</v>
      </c>
      <c r="D834" s="28">
        <v>2.08</v>
      </c>
      <c r="E834" s="28">
        <v>1.33</v>
      </c>
      <c r="F834" s="28">
        <v>5.41</v>
      </c>
      <c r="G834" s="28">
        <v>67.4</v>
      </c>
      <c r="H834" s="28" t="str">
        <f>TRIM(PROPER('Base de datos cruda'!H834))</f>
        <v>Rpg</v>
      </c>
      <c r="I834" s="28">
        <v>3.19</v>
      </c>
      <c r="J834" s="28">
        <v>5.21</v>
      </c>
      <c r="K834" s="28">
        <v>286.53</v>
      </c>
      <c r="L834" s="28">
        <f>IF('Base de datos cruda'!L834&lt;0,,'Base de datos cruda'!L834)</f>
        <v>3.8</v>
      </c>
      <c r="M834" s="28" t="str">
        <f>IF(TRIM(PROPER('Base de datos cruda'!M834))="High","Alto",IF(TRIM(PROPER('Base de datos cruda'!M834))="Medium","Medio","Bajo"))</f>
        <v>Medio</v>
      </c>
      <c r="N834" s="29">
        <v>39.42</v>
      </c>
      <c r="O834" s="32">
        <f t="shared" si="1"/>
        <v>39.42</v>
      </c>
      <c r="P834" s="33">
        <f t="shared" si="2"/>
        <v>7.29</v>
      </c>
      <c r="Q834" s="34">
        <f t="shared" si="3"/>
        <v>0.6394230769</v>
      </c>
      <c r="R834" s="35" t="str">
        <f t="shared" si="4"/>
        <v>Bajo</v>
      </c>
      <c r="S834" s="35" t="str">
        <f>IF(O834="","",IF(O834&gt;AVERAGE('Base de datos limpia'!$O$2:$O$8001),"Alto","Normal"))
</f>
        <v>Normal</v>
      </c>
      <c r="T834" s="35" t="str">
        <f t="shared" si="5"/>
        <v>Gamer casual</v>
      </c>
      <c r="U834" s="35"/>
    </row>
    <row r="835">
      <c r="A835" s="28">
        <v>834.0</v>
      </c>
      <c r="B835" s="28">
        <v>16.0</v>
      </c>
      <c r="C835" s="28" t="str">
        <f>TRIM(PROPER('Base de datos cruda'!C835))</f>
        <v>Male</v>
      </c>
      <c r="D835" s="28">
        <v>4.37</v>
      </c>
      <c r="E835" s="28">
        <v>7.83</v>
      </c>
      <c r="F835" s="28">
        <v>4.56</v>
      </c>
      <c r="G835" s="28">
        <v>73.16</v>
      </c>
      <c r="H835" s="28" t="str">
        <f>TRIM(PROPER('Base de datos cruda'!H835))</f>
        <v>Rpg</v>
      </c>
      <c r="I835" s="28">
        <v>0.54</v>
      </c>
      <c r="J835" s="28">
        <v>10.06</v>
      </c>
      <c r="K835" s="28">
        <v>276.76</v>
      </c>
      <c r="L835" s="28">
        <f>IF('Base de datos cruda'!L835&lt;0,,'Base de datos cruda'!L835)</f>
        <v>12.54</v>
      </c>
      <c r="M835" s="28" t="str">
        <f>IF(TRIM(PROPER('Base de datos cruda'!M835))="High","Alto",IF(TRIM(PROPER('Base de datos cruda'!M835))="Medium","Medio","Bajo"))</f>
        <v>Alto</v>
      </c>
      <c r="N835" s="29">
        <v>65.42</v>
      </c>
      <c r="O835" s="32">
        <f t="shared" si="1"/>
        <v>65.42</v>
      </c>
      <c r="P835" s="33">
        <f t="shared" si="2"/>
        <v>14.43</v>
      </c>
      <c r="Q835" s="34">
        <f t="shared" si="3"/>
        <v>1.791762014</v>
      </c>
      <c r="R835" s="35" t="str">
        <f t="shared" si="4"/>
        <v>Medio</v>
      </c>
      <c r="S835" s="35" t="str">
        <f>IF(O835="","",IF(O835&gt;AVERAGE('Base de datos limpia'!$O$2:$O$8001),"Alto","Normal"))
</f>
        <v>Normal</v>
      </c>
      <c r="T835" s="35" t="str">
        <f t="shared" si="5"/>
        <v>Gamer intensivo</v>
      </c>
      <c r="U835" s="35"/>
    </row>
    <row r="836">
      <c r="A836" s="28">
        <v>835.0</v>
      </c>
      <c r="B836" s="28">
        <v>22.0</v>
      </c>
      <c r="C836" s="28" t="str">
        <f>TRIM(PROPER('Base de datos cruda'!C836))</f>
        <v>Female</v>
      </c>
      <c r="D836" s="28">
        <v>1.9</v>
      </c>
      <c r="E836" s="28">
        <v>5.97</v>
      </c>
      <c r="F836" s="28">
        <v>6.84</v>
      </c>
      <c r="G836" s="28">
        <v>65.44</v>
      </c>
      <c r="H836" s="28" t="str">
        <f>TRIM(PROPER('Base de datos cruda'!H836))</f>
        <v>Casual</v>
      </c>
      <c r="I836" s="28">
        <v>4.11</v>
      </c>
      <c r="J836" s="28">
        <v>7.63</v>
      </c>
      <c r="K836" s="28">
        <v>309.68</v>
      </c>
      <c r="L836" s="28">
        <f>IF('Base de datos cruda'!L836&lt;0,,'Base de datos cruda'!L836)</f>
        <v>7.79</v>
      </c>
      <c r="M836" s="28" t="str">
        <f>IF(TRIM(PROPER('Base de datos cruda'!M836))="High","Alto",IF(TRIM(PROPER('Base de datos cruda'!M836))="Medium","Medio","Bajo"))</f>
        <v>Medio</v>
      </c>
      <c r="N836" s="29">
        <v>72.38</v>
      </c>
      <c r="O836" s="32">
        <f t="shared" si="1"/>
        <v>72.38</v>
      </c>
      <c r="P836" s="33">
        <f t="shared" si="2"/>
        <v>9.53</v>
      </c>
      <c r="Q836" s="34">
        <f t="shared" si="3"/>
        <v>3.142105263</v>
      </c>
      <c r="R836" s="35" t="str">
        <f t="shared" si="4"/>
        <v>Alto</v>
      </c>
      <c r="S836" s="35" t="str">
        <f>IF(O836="","",IF(O836&gt;AVERAGE('Base de datos limpia'!$O$2:$O$8001),"Alto","Normal"))
</f>
        <v>Alto</v>
      </c>
      <c r="T836" s="35" t="str">
        <f t="shared" si="5"/>
        <v>Gamer moderado</v>
      </c>
      <c r="U836" s="35"/>
    </row>
    <row r="837">
      <c r="A837" s="28">
        <v>836.0</v>
      </c>
      <c r="B837" s="28">
        <v>16.0</v>
      </c>
      <c r="C837" s="28" t="str">
        <f>TRIM(PROPER('Base de datos cruda'!C837))</f>
        <v>Female</v>
      </c>
      <c r="D837" s="28">
        <v>5.43</v>
      </c>
      <c r="E837" s="28">
        <v>8.05</v>
      </c>
      <c r="F837" s="28">
        <v>5.77</v>
      </c>
      <c r="G837" s="28">
        <v>90.96</v>
      </c>
      <c r="H837" s="28" t="str">
        <f>TRIM(PROPER('Base de datos cruda'!H837))</f>
        <v>Fps</v>
      </c>
      <c r="I837" s="28">
        <v>2.7</v>
      </c>
      <c r="J837" s="28">
        <v>7.91</v>
      </c>
      <c r="K837" s="28">
        <v>250.35</v>
      </c>
      <c r="L837" s="28">
        <f>IF('Base de datos cruda'!L837&lt;0,,'Base de datos cruda'!L837)</f>
        <v>9.64</v>
      </c>
      <c r="M837" s="28" t="str">
        <f>IF(TRIM(PROPER('Base de datos cruda'!M837))="High","Alto",IF(TRIM(PROPER('Base de datos cruda'!M837))="Medium","Medio","Bajo"))</f>
        <v>Alto</v>
      </c>
      <c r="N837" s="29">
        <v>91.5827842945518</v>
      </c>
      <c r="O837" s="32">
        <f t="shared" si="1"/>
        <v>91.58278429</v>
      </c>
      <c r="P837" s="33">
        <f t="shared" si="2"/>
        <v>13.34</v>
      </c>
      <c r="Q837" s="34">
        <f t="shared" si="3"/>
        <v>1.482504604</v>
      </c>
      <c r="R837" s="35" t="str">
        <f t="shared" si="4"/>
        <v>Alto</v>
      </c>
      <c r="S837" s="35" t="str">
        <f>IF(O837="","",IF(O837&gt;AVERAGE('Base de datos limpia'!$O$2:$O$8001),"Alto","Normal"))
</f>
        <v>Alto</v>
      </c>
      <c r="T837" s="35" t="str">
        <f t="shared" si="5"/>
        <v>Gamer intensivo</v>
      </c>
      <c r="U837" s="35"/>
    </row>
    <row r="838">
      <c r="A838" s="28">
        <v>837.0</v>
      </c>
      <c r="B838" s="28">
        <v>24.0</v>
      </c>
      <c r="C838" s="28" t="str">
        <f>TRIM(PROPER('Base de datos cruda'!C838))</f>
        <v>Female</v>
      </c>
      <c r="D838" s="28">
        <v>3.93</v>
      </c>
      <c r="E838" s="28">
        <v>7.28</v>
      </c>
      <c r="F838" s="28">
        <v>6.92</v>
      </c>
      <c r="G838" s="28">
        <v>99.41</v>
      </c>
      <c r="H838" s="28" t="str">
        <f>TRIM(PROPER('Base de datos cruda'!H838))</f>
        <v>Rpg</v>
      </c>
      <c r="I838" s="28">
        <v>0.91</v>
      </c>
      <c r="J838" s="28">
        <v>5.89</v>
      </c>
      <c r="K838" s="28">
        <v>260.13</v>
      </c>
      <c r="L838" s="28">
        <f>IF('Base de datos cruda'!L838&lt;0,,'Base de datos cruda'!L838)</f>
        <v>11.11</v>
      </c>
      <c r="M838" s="28" t="str">
        <f>IF(TRIM(PROPER('Base de datos cruda'!M838))="High","Alto",IF(TRIM(PROPER('Base de datos cruda'!M838))="Medium","Medio","Bajo"))</f>
        <v>Medio</v>
      </c>
      <c r="N838" s="29">
        <v>89.75</v>
      </c>
      <c r="O838" s="32">
        <f t="shared" si="1"/>
        <v>89.75</v>
      </c>
      <c r="P838" s="33">
        <f t="shared" si="2"/>
        <v>9.82</v>
      </c>
      <c r="Q838" s="34">
        <f t="shared" si="3"/>
        <v>1.852417303</v>
      </c>
      <c r="R838" s="35" t="str">
        <f t="shared" si="4"/>
        <v>Alto</v>
      </c>
      <c r="S838" s="35" t="str">
        <f>IF(O838="","",IF(O838&gt;AVERAGE('Base de datos limpia'!$O$2:$O$8001),"Alto","Normal"))
</f>
        <v>Alto</v>
      </c>
      <c r="T838" s="35" t="str">
        <f t="shared" si="5"/>
        <v>Gamer intensivo</v>
      </c>
      <c r="U838" s="35"/>
    </row>
    <row r="839">
      <c r="A839" s="28">
        <v>838.0</v>
      </c>
      <c r="B839" s="28">
        <v>16.0</v>
      </c>
      <c r="C839" s="28" t="str">
        <f>TRIM(PROPER('Base de datos cruda'!C839))</f>
        <v>Male</v>
      </c>
      <c r="D839" s="28">
        <v>6.18</v>
      </c>
      <c r="E839" s="28">
        <v>9.17</v>
      </c>
      <c r="F839" s="28">
        <v>6.79</v>
      </c>
      <c r="G839" s="28">
        <v>81.86</v>
      </c>
      <c r="H839" s="28" t="str">
        <f>TRIM(PROPER('Base de datos cruda'!H839))</f>
        <v>Casual</v>
      </c>
      <c r="I839" s="28">
        <v>2.88</v>
      </c>
      <c r="J839" s="28">
        <v>7.93</v>
      </c>
      <c r="K839" s="28">
        <v>236.07</v>
      </c>
      <c r="L839" s="28">
        <f>IF('Base de datos cruda'!L839&lt;0,,'Base de datos cruda'!L839)</f>
        <v>16.28</v>
      </c>
      <c r="M839" s="28" t="str">
        <f>IF(TRIM(PROPER('Base de datos cruda'!M839))="High","Alto",IF(TRIM(PROPER('Base de datos cruda'!M839))="Medium","Medio","Bajo"))</f>
        <v>Bajo</v>
      </c>
      <c r="N839" s="29">
        <v>79.9002178128635</v>
      </c>
      <c r="O839" s="32">
        <f t="shared" si="1"/>
        <v>79.90021781</v>
      </c>
      <c r="P839" s="33">
        <f t="shared" si="2"/>
        <v>14.11</v>
      </c>
      <c r="Q839" s="34">
        <f t="shared" si="3"/>
        <v>1.48381877</v>
      </c>
      <c r="R839" s="35" t="str">
        <f t="shared" si="4"/>
        <v>Alto</v>
      </c>
      <c r="S839" s="35" t="str">
        <f>IF(O839="","",IF(O839&gt;AVERAGE('Base de datos limpia'!$O$2:$O$8001),"Alto","Normal"))
</f>
        <v>Alto</v>
      </c>
      <c r="T839" s="35" t="str">
        <f t="shared" si="5"/>
        <v>Gamer intensivo</v>
      </c>
      <c r="U839" s="35"/>
    </row>
    <row r="840">
      <c r="A840" s="28">
        <v>839.0</v>
      </c>
      <c r="B840" s="28">
        <v>16.0</v>
      </c>
      <c r="C840" s="28" t="str">
        <f>TRIM(PROPER('Base de datos cruda'!C840))</f>
        <v>Female</v>
      </c>
      <c r="D840" s="28">
        <v>7.59</v>
      </c>
      <c r="E840" s="28">
        <v>8.97</v>
      </c>
      <c r="F840" s="28">
        <v>6.71</v>
      </c>
      <c r="G840" s="28">
        <v>86.23</v>
      </c>
      <c r="H840" s="28" t="str">
        <f>TRIM(PROPER('Base de datos cruda'!H840))</f>
        <v>Casual</v>
      </c>
      <c r="I840" s="28">
        <v>0.2</v>
      </c>
      <c r="J840" s="28">
        <v>10.99</v>
      </c>
      <c r="K840" s="28">
        <v>229.84</v>
      </c>
      <c r="L840" s="28">
        <f>IF('Base de datos cruda'!L840&lt;0,,'Base de datos cruda'!L840)</f>
        <v>18.13</v>
      </c>
      <c r="M840" s="28" t="str">
        <f>IF(TRIM(PROPER('Base de datos cruda'!M840))="High","Alto",IF(TRIM(PROPER('Base de datos cruda'!M840))="Medium","Medio","Bajo"))</f>
        <v>Bajo</v>
      </c>
      <c r="N840" s="29">
        <v>77.2731465715755</v>
      </c>
      <c r="O840" s="32">
        <f t="shared" si="1"/>
        <v>77.27314657</v>
      </c>
      <c r="P840" s="33">
        <f t="shared" si="2"/>
        <v>18.58</v>
      </c>
      <c r="Q840" s="34">
        <f t="shared" si="3"/>
        <v>1.181818182</v>
      </c>
      <c r="R840" s="35" t="str">
        <f t="shared" si="4"/>
        <v>Alto</v>
      </c>
      <c r="S840" s="35" t="str">
        <f>IF(O840="","",IF(O840&gt;AVERAGE('Base de datos limpia'!$O$2:$O$8001),"Alto","Normal"))
</f>
        <v>Alto</v>
      </c>
      <c r="T840" s="35" t="str">
        <f t="shared" si="5"/>
        <v>Gamer intensivo</v>
      </c>
      <c r="U840" s="35"/>
    </row>
    <row r="841">
      <c r="A841" s="28">
        <v>840.0</v>
      </c>
      <c r="B841" s="28">
        <v>22.0</v>
      </c>
      <c r="C841" s="28" t="str">
        <f>TRIM(PROPER('Base de datos cruda'!C841))</f>
        <v>Male</v>
      </c>
      <c r="D841" s="28">
        <v>0.93</v>
      </c>
      <c r="E841" s="28">
        <v>8.09</v>
      </c>
      <c r="F841" s="28">
        <v>4.62</v>
      </c>
      <c r="G841" s="28">
        <v>89.84</v>
      </c>
      <c r="H841" s="28" t="str">
        <f>TRIM(PROPER('Base de datos cruda'!H841))</f>
        <v>Casual</v>
      </c>
      <c r="I841" s="28">
        <v>4.86</v>
      </c>
      <c r="J841" s="28">
        <v>2.39</v>
      </c>
      <c r="K841" s="28">
        <v>309.13</v>
      </c>
      <c r="L841" s="28">
        <f>IF('Base de datos cruda'!L841&lt;0,,'Base de datos cruda'!L841)</f>
        <v>2.74</v>
      </c>
      <c r="M841" s="28" t="str">
        <f>IF(TRIM(PROPER('Base de datos cruda'!M841))="High","Alto",IF(TRIM(PROPER('Base de datos cruda'!M841))="Medium","Medio","Bajo"))</f>
        <v>Alto</v>
      </c>
      <c r="N841" s="29">
        <v>88.14</v>
      </c>
      <c r="O841" s="32">
        <f t="shared" si="1"/>
        <v>88.14</v>
      </c>
      <c r="P841" s="33">
        <f t="shared" si="2"/>
        <v>3.32</v>
      </c>
      <c r="Q841" s="34">
        <f t="shared" si="3"/>
        <v>8.698924731</v>
      </c>
      <c r="R841" s="35" t="str">
        <f t="shared" si="4"/>
        <v>Alto</v>
      </c>
      <c r="S841" s="35" t="str">
        <f>IF(O841="","",IF(O841&gt;AVERAGE('Base de datos limpia'!$O$2:$O$8001),"Alto","Normal"))
</f>
        <v>Alto</v>
      </c>
      <c r="T841" s="35" t="str">
        <f t="shared" si="5"/>
        <v>Gamer intensivo</v>
      </c>
      <c r="U841" s="35"/>
    </row>
    <row r="842">
      <c r="A842" s="28">
        <v>841.0</v>
      </c>
      <c r="B842" s="28">
        <v>17.0</v>
      </c>
      <c r="C842" s="28" t="str">
        <f>TRIM(PROPER('Base de datos cruda'!C842))</f>
        <v>Female</v>
      </c>
      <c r="D842" s="28">
        <v>2.68</v>
      </c>
      <c r="E842" s="28">
        <v>5.28</v>
      </c>
      <c r="F842" s="28">
        <v>6.2</v>
      </c>
      <c r="G842" s="28">
        <v>68.97</v>
      </c>
      <c r="H842" s="28" t="str">
        <f>TRIM(PROPER('Base de datos cruda'!H842))</f>
        <v>Casual</v>
      </c>
      <c r="I842" s="28">
        <v>4.13</v>
      </c>
      <c r="J842" s="28">
        <v>5.46</v>
      </c>
      <c r="K842" s="28">
        <v>284.44</v>
      </c>
      <c r="L842" s="28">
        <f>IF('Base de datos cruda'!L842&lt;0,,'Base de datos cruda'!L842)</f>
        <v>10.77</v>
      </c>
      <c r="M842" s="28" t="str">
        <f>IF(TRIM(PROPER('Base de datos cruda'!M842))="High","Alto",IF(TRIM(PROPER('Base de datos cruda'!M842))="Medium","Medio","Bajo"))</f>
        <v>Medio</v>
      </c>
      <c r="N842" s="29">
        <v>68.74</v>
      </c>
      <c r="O842" s="32">
        <f t="shared" si="1"/>
        <v>68.74</v>
      </c>
      <c r="P842" s="33">
        <f t="shared" si="2"/>
        <v>8.14</v>
      </c>
      <c r="Q842" s="34">
        <f t="shared" si="3"/>
        <v>1.970149254</v>
      </c>
      <c r="R842" s="35" t="str">
        <f t="shared" si="4"/>
        <v>Medio</v>
      </c>
      <c r="S842" s="35" t="str">
        <f>IF(O842="","",IF(O842&gt;AVERAGE('Base de datos limpia'!$O$2:$O$8001),"Alto","Normal"))
</f>
        <v>Alto</v>
      </c>
      <c r="T842" s="35" t="str">
        <f t="shared" si="5"/>
        <v>Gamer moderado</v>
      </c>
      <c r="U842" s="35"/>
    </row>
    <row r="843">
      <c r="A843" s="28">
        <v>842.0</v>
      </c>
      <c r="B843" s="28">
        <v>20.0</v>
      </c>
      <c r="C843" s="28" t="str">
        <f>TRIM(PROPER('Base de datos cruda'!C843))</f>
        <v>Male</v>
      </c>
      <c r="D843" s="28">
        <v>2.56</v>
      </c>
      <c r="E843" s="28">
        <v>3.77</v>
      </c>
      <c r="F843" s="28">
        <v>8.06</v>
      </c>
      <c r="G843" s="28">
        <v>73.44</v>
      </c>
      <c r="H843" s="28" t="str">
        <f>TRIM(PROPER('Base de datos cruda'!H843))</f>
        <v>Rpg</v>
      </c>
      <c r="I843" s="28">
        <v>1.3</v>
      </c>
      <c r="J843" s="28">
        <v>3.65</v>
      </c>
      <c r="K843" s="28">
        <v>280.98</v>
      </c>
      <c r="L843" s="28">
        <f>IF('Base de datos cruda'!L843&lt;0,,'Base de datos cruda'!L843)</f>
        <v>6.74</v>
      </c>
      <c r="M843" s="28" t="str">
        <f>IF(TRIM(PROPER('Base de datos cruda'!M843))="High","Alto",IF(TRIM(PROPER('Base de datos cruda'!M843))="Medium","Medio","Bajo"))</f>
        <v>Medio</v>
      </c>
      <c r="N843" s="29">
        <v>69.01</v>
      </c>
      <c r="O843" s="32">
        <f t="shared" si="1"/>
        <v>69.01</v>
      </c>
      <c r="P843" s="33">
        <f t="shared" si="2"/>
        <v>6.21</v>
      </c>
      <c r="Q843" s="34">
        <f t="shared" si="3"/>
        <v>1.47265625</v>
      </c>
      <c r="R843" s="35" t="str">
        <f t="shared" si="4"/>
        <v>Medio</v>
      </c>
      <c r="S843" s="35" t="str">
        <f>IF(O843="","",IF(O843&gt;AVERAGE('Base de datos limpia'!$O$2:$O$8001),"Alto","Normal"))
</f>
        <v>Alto</v>
      </c>
      <c r="T843" s="35" t="str">
        <f t="shared" si="5"/>
        <v>Gamer moderado</v>
      </c>
      <c r="U843" s="35"/>
    </row>
    <row r="844">
      <c r="A844" s="28">
        <v>843.0</v>
      </c>
      <c r="B844" s="28">
        <v>23.0</v>
      </c>
      <c r="C844" s="28" t="str">
        <f>TRIM(PROPER('Base de datos cruda'!C844))</f>
        <v>Female</v>
      </c>
      <c r="D844" s="28">
        <v>1.21</v>
      </c>
      <c r="E844" s="28">
        <v>5.56</v>
      </c>
      <c r="F844" s="28">
        <v>5.58</v>
      </c>
      <c r="G844" s="28">
        <v>76.49</v>
      </c>
      <c r="H844" s="28" t="str">
        <f>TRIM(PROPER('Base de datos cruda'!H844))</f>
        <v>Fps</v>
      </c>
      <c r="I844" s="28">
        <v>2.09</v>
      </c>
      <c r="J844" s="28">
        <v>3.51</v>
      </c>
      <c r="K844" s="28">
        <v>321.76</v>
      </c>
      <c r="L844" s="28">
        <f>IF('Base de datos cruda'!L844&lt;0,,'Base de datos cruda'!L844)</f>
        <v>3.96</v>
      </c>
      <c r="M844" s="28" t="str">
        <f>IF(TRIM(PROPER('Base de datos cruda'!M844))="High","Alto",IF(TRIM(PROPER('Base de datos cruda'!M844))="Medium","Medio","Bajo"))</f>
        <v>Medio</v>
      </c>
      <c r="N844" s="29">
        <v>78.73</v>
      </c>
      <c r="O844" s="32">
        <f t="shared" si="1"/>
        <v>78.73</v>
      </c>
      <c r="P844" s="33">
        <f t="shared" si="2"/>
        <v>4.72</v>
      </c>
      <c r="Q844" s="34">
        <f t="shared" si="3"/>
        <v>4.595041322</v>
      </c>
      <c r="R844" s="35" t="str">
        <f t="shared" si="4"/>
        <v>Alto</v>
      </c>
      <c r="S844" s="35" t="str">
        <f>IF(O844="","",IF(O844&gt;AVERAGE('Base de datos limpia'!$O$2:$O$8001),"Alto","Normal"))
</f>
        <v>Alto</v>
      </c>
      <c r="T844" s="35" t="str">
        <f t="shared" si="5"/>
        <v>Gamer moderado</v>
      </c>
      <c r="U844" s="35"/>
    </row>
    <row r="845">
      <c r="A845" s="28">
        <v>844.0</v>
      </c>
      <c r="B845" s="28">
        <v>23.0</v>
      </c>
      <c r="C845" s="28" t="str">
        <f>TRIM(PROPER('Base de datos cruda'!C845))</f>
        <v>Female</v>
      </c>
      <c r="D845" s="28">
        <v>6.48</v>
      </c>
      <c r="E845" s="28">
        <v>5.52</v>
      </c>
      <c r="F845" s="28">
        <v>6.22</v>
      </c>
      <c r="G845" s="28">
        <v>83.78</v>
      </c>
      <c r="H845" s="28" t="str">
        <f>TRIM(PROPER('Base de datos cruda'!H845))</f>
        <v>Casual</v>
      </c>
      <c r="I845" s="28">
        <v>1.98</v>
      </c>
      <c r="J845" s="28">
        <v>11.98</v>
      </c>
      <c r="K845" s="28">
        <v>236.04</v>
      </c>
      <c r="L845" s="28">
        <f>IF('Base de datos cruda'!L845&lt;0,,'Base de datos cruda'!L845)</f>
        <v>19.11</v>
      </c>
      <c r="M845" s="28" t="str">
        <f>IF(TRIM(PROPER('Base de datos cruda'!M845))="High","Alto",IF(TRIM(PROPER('Base de datos cruda'!M845))="Medium","Medio","Bajo"))</f>
        <v>Bajo</v>
      </c>
      <c r="N845" s="29">
        <v>46.08</v>
      </c>
      <c r="O845" s="32">
        <f t="shared" si="1"/>
        <v>46.08</v>
      </c>
      <c r="P845" s="33">
        <f t="shared" si="2"/>
        <v>18.46</v>
      </c>
      <c r="Q845" s="34">
        <f t="shared" si="3"/>
        <v>0.8518518519</v>
      </c>
      <c r="R845" s="35" t="str">
        <f t="shared" si="4"/>
        <v>Bajo</v>
      </c>
      <c r="S845" s="35" t="str">
        <f>IF(O845="","",IF(O845&gt;AVERAGE('Base de datos limpia'!$O$2:$O$8001),"Alto","Normal"))
</f>
        <v>Normal</v>
      </c>
      <c r="T845" s="35" t="str">
        <f t="shared" si="5"/>
        <v>Gamer moderado</v>
      </c>
      <c r="U845" s="35"/>
    </row>
    <row r="846">
      <c r="A846" s="28">
        <v>845.0</v>
      </c>
      <c r="B846" s="28">
        <v>18.0</v>
      </c>
      <c r="C846" s="28" t="str">
        <f>TRIM(PROPER('Base de datos cruda'!C846))</f>
        <v>Female</v>
      </c>
      <c r="D846" s="28">
        <v>6.08</v>
      </c>
      <c r="E846" s="28">
        <v>6.49</v>
      </c>
      <c r="F846" s="28">
        <v>6.47</v>
      </c>
      <c r="G846" s="28">
        <v>94.02</v>
      </c>
      <c r="H846" s="28" t="str">
        <f>TRIM(PROPER('Base de datos cruda'!H846))</f>
        <v>Rpg</v>
      </c>
      <c r="I846" s="28">
        <v>4.31</v>
      </c>
      <c r="J846" s="28">
        <v>9.31</v>
      </c>
      <c r="K846" s="28">
        <v>238.71</v>
      </c>
      <c r="L846" s="28">
        <f>IF('Base de datos cruda'!L846&lt;0,,'Base de datos cruda'!L846)</f>
        <v>16.98</v>
      </c>
      <c r="M846" s="28" t="str">
        <f>IF(TRIM(PROPER('Base de datos cruda'!M846))="High","Alto",IF(TRIM(PROPER('Base de datos cruda'!M846))="Medium","Medio","Bajo"))</f>
        <v>Bajo</v>
      </c>
      <c r="N846" s="29">
        <v>69.09</v>
      </c>
      <c r="O846" s="32">
        <f t="shared" si="1"/>
        <v>69.09</v>
      </c>
      <c r="P846" s="33">
        <f t="shared" si="2"/>
        <v>15.39</v>
      </c>
      <c r="Q846" s="34">
        <f t="shared" si="3"/>
        <v>1.067434211</v>
      </c>
      <c r="R846" s="35" t="str">
        <f t="shared" si="4"/>
        <v>Medio</v>
      </c>
      <c r="S846" s="35" t="str">
        <f>IF(O846="","",IF(O846&gt;AVERAGE('Base de datos limpia'!$O$2:$O$8001),"Alto","Normal"))
</f>
        <v>Alto</v>
      </c>
      <c r="T846" s="35" t="str">
        <f t="shared" si="5"/>
        <v>Gamer intensivo</v>
      </c>
      <c r="U846" s="35"/>
    </row>
    <row r="847">
      <c r="A847" s="28">
        <v>846.0</v>
      </c>
      <c r="B847" s="28">
        <v>22.0</v>
      </c>
      <c r="C847" s="28" t="str">
        <f>TRIM(PROPER('Base de datos cruda'!C847))</f>
        <v>Female</v>
      </c>
      <c r="D847" s="28">
        <v>3.88</v>
      </c>
      <c r="E847" s="28">
        <v>2.67</v>
      </c>
      <c r="F847" s="28">
        <v>8.31</v>
      </c>
      <c r="G847" s="28">
        <v>70.17</v>
      </c>
      <c r="H847" s="28" t="str">
        <f>TRIM(PROPER('Base de datos cruda'!H847))</f>
        <v>Rpg</v>
      </c>
      <c r="I847" s="28">
        <v>1.77</v>
      </c>
      <c r="J847" s="28">
        <v>5.25</v>
      </c>
      <c r="K847" s="28">
        <v>284.91</v>
      </c>
      <c r="L847" s="28">
        <f>IF('Base de datos cruda'!L847&lt;0,,'Base de datos cruda'!L847)</f>
        <v>5.57</v>
      </c>
      <c r="M847" s="28" t="str">
        <f>IF(TRIM(PROPER('Base de datos cruda'!M847))="High","Alto",IF(TRIM(PROPER('Base de datos cruda'!M847))="Medium","Medio","Bajo"))</f>
        <v>Medio</v>
      </c>
      <c r="N847" s="29">
        <v>55.45</v>
      </c>
      <c r="O847" s="32">
        <f t="shared" si="1"/>
        <v>55.45</v>
      </c>
      <c r="P847" s="33">
        <f t="shared" si="2"/>
        <v>9.13</v>
      </c>
      <c r="Q847" s="34">
        <f t="shared" si="3"/>
        <v>0.6881443299</v>
      </c>
      <c r="R847" s="35" t="str">
        <f t="shared" si="4"/>
        <v>Medio</v>
      </c>
      <c r="S847" s="35" t="str">
        <f>IF(O847="","",IF(O847&gt;AVERAGE('Base de datos limpia'!$O$2:$O$8001),"Alto","Normal"))
</f>
        <v>Normal</v>
      </c>
      <c r="T847" s="35" t="str">
        <f t="shared" si="5"/>
        <v>Gamer casual</v>
      </c>
      <c r="U847" s="35"/>
    </row>
    <row r="848">
      <c r="A848" s="28">
        <v>847.0</v>
      </c>
      <c r="B848" s="28">
        <v>18.0</v>
      </c>
      <c r="C848" s="28" t="str">
        <f>TRIM(PROPER('Base de datos cruda'!C848))</f>
        <v>Male</v>
      </c>
      <c r="D848" s="28">
        <v>4.3</v>
      </c>
      <c r="E848" s="28">
        <v>6.9</v>
      </c>
      <c r="F848" s="28">
        <v>7.28</v>
      </c>
      <c r="G848" s="28">
        <v>78.84</v>
      </c>
      <c r="H848" s="28" t="str">
        <f>TRIM(PROPER('Base de datos cruda'!H848))</f>
        <v>Rpg</v>
      </c>
      <c r="I848" s="28">
        <v>0.24</v>
      </c>
      <c r="J848" s="28">
        <v>8.53</v>
      </c>
      <c r="K848" s="28">
        <v>265.58</v>
      </c>
      <c r="L848" s="28">
        <f>IF('Base de datos cruda'!L848&lt;0,,'Base de datos cruda'!L848)</f>
        <v>9.71</v>
      </c>
      <c r="M848" s="28" t="str">
        <f>IF(TRIM(PROPER('Base de datos cruda'!M848))="High","Alto",IF(TRIM(PROPER('Base de datos cruda'!M848))="Medium","Medio","Bajo"))</f>
        <v>Medio</v>
      </c>
      <c r="N848" s="29">
        <v>84.75</v>
      </c>
      <c r="O848" s="32">
        <f t="shared" si="1"/>
        <v>84.75</v>
      </c>
      <c r="P848" s="33">
        <f t="shared" si="2"/>
        <v>12.83</v>
      </c>
      <c r="Q848" s="34">
        <f t="shared" si="3"/>
        <v>1.604651163</v>
      </c>
      <c r="R848" s="35" t="str">
        <f t="shared" si="4"/>
        <v>Alto</v>
      </c>
      <c r="S848" s="35" t="str">
        <f>IF(O848="","",IF(O848&gt;AVERAGE('Base de datos limpia'!$O$2:$O$8001),"Alto","Normal"))
</f>
        <v>Alto</v>
      </c>
      <c r="T848" s="35" t="str">
        <f t="shared" si="5"/>
        <v>Gamer intensivo</v>
      </c>
      <c r="U848" s="35"/>
    </row>
    <row r="849">
      <c r="A849" s="28">
        <v>848.0</v>
      </c>
      <c r="B849" s="28">
        <v>21.0</v>
      </c>
      <c r="C849" s="28" t="str">
        <f>TRIM(PROPER('Base de datos cruda'!C849))</f>
        <v>Male</v>
      </c>
      <c r="D849" s="28">
        <v>0.48</v>
      </c>
      <c r="E849" s="28">
        <v>5.11</v>
      </c>
      <c r="F849" s="28">
        <v>4.5</v>
      </c>
      <c r="G849" s="28">
        <v>90.06</v>
      </c>
      <c r="H849" s="28" t="str">
        <f>TRIM(PROPER('Base de datos cruda'!H849))</f>
        <v>Rpg</v>
      </c>
      <c r="I849" s="28">
        <v>1.07</v>
      </c>
      <c r="J849" s="28">
        <v>6.26</v>
      </c>
      <c r="K849" s="28">
        <v>319.36</v>
      </c>
      <c r="L849" s="28">
        <f>IF('Base de datos cruda'!L849&lt;0,,'Base de datos cruda'!L849)</f>
        <v>5.02</v>
      </c>
      <c r="M849" s="28" t="str">
        <f>IF(TRIM(PROPER('Base de datos cruda'!M849))="High","Alto",IF(TRIM(PROPER('Base de datos cruda'!M849))="Medium","Medio","Bajo"))</f>
        <v>Medio</v>
      </c>
      <c r="N849" s="29">
        <v>78.5689113960445</v>
      </c>
      <c r="O849" s="32">
        <f t="shared" si="1"/>
        <v>78.5689114</v>
      </c>
      <c r="P849" s="33">
        <f t="shared" si="2"/>
        <v>6.74</v>
      </c>
      <c r="Q849" s="34">
        <f t="shared" si="3"/>
        <v>10.64583333</v>
      </c>
      <c r="R849" s="35" t="str">
        <f t="shared" si="4"/>
        <v>Alto</v>
      </c>
      <c r="S849" s="35" t="str">
        <f>IF(O849="","",IF(O849&gt;AVERAGE('Base de datos limpia'!$O$2:$O$8001),"Alto","Normal"))
</f>
        <v>Alto</v>
      </c>
      <c r="T849" s="35" t="str">
        <f t="shared" si="5"/>
        <v>Gamer moderado</v>
      </c>
      <c r="U849" s="35"/>
    </row>
    <row r="850">
      <c r="A850" s="28">
        <v>849.0</v>
      </c>
      <c r="B850" s="28">
        <v>21.0</v>
      </c>
      <c r="C850" s="28" t="str">
        <f>TRIM(PROPER('Base de datos cruda'!C850))</f>
        <v>Female</v>
      </c>
      <c r="D850" s="28">
        <v>4.44</v>
      </c>
      <c r="E850" s="28">
        <v>6.58</v>
      </c>
      <c r="F850" s="28">
        <v>8.33</v>
      </c>
      <c r="G850" s="28">
        <v>63.5</v>
      </c>
      <c r="H850" s="28" t="str">
        <f>TRIM(PROPER('Base de datos cruda'!H850))</f>
        <v>Rpg</v>
      </c>
      <c r="I850" s="28">
        <v>1.08</v>
      </c>
      <c r="J850" s="28">
        <v>7.76</v>
      </c>
      <c r="K850" s="28">
        <v>257.97</v>
      </c>
      <c r="L850" s="28">
        <f>IF('Base de datos cruda'!L850&lt;0,,'Base de datos cruda'!L850)</f>
        <v>12.99</v>
      </c>
      <c r="M850" s="28" t="str">
        <f>IF(TRIM(PROPER('Base de datos cruda'!M850))="High","Alto",IF(TRIM(PROPER('Base de datos cruda'!M850))="Medium","Medio","Bajo"))</f>
        <v>Medio</v>
      </c>
      <c r="N850" s="29">
        <v>70.77</v>
      </c>
      <c r="O850" s="32">
        <f t="shared" si="1"/>
        <v>70.77</v>
      </c>
      <c r="P850" s="33">
        <f t="shared" si="2"/>
        <v>12.2</v>
      </c>
      <c r="Q850" s="34">
        <f t="shared" si="3"/>
        <v>1.481981982</v>
      </c>
      <c r="R850" s="35" t="str">
        <f t="shared" si="4"/>
        <v>Alto</v>
      </c>
      <c r="S850" s="35" t="str">
        <f>IF(O850="","",IF(O850&gt;AVERAGE('Base de datos limpia'!$O$2:$O$8001),"Alto","Normal"))
</f>
        <v>Alto</v>
      </c>
      <c r="T850" s="35" t="str">
        <f t="shared" si="5"/>
        <v>Gamer intensivo</v>
      </c>
      <c r="U850" s="35"/>
    </row>
    <row r="851">
      <c r="A851" s="28">
        <v>850.0</v>
      </c>
      <c r="B851" s="28">
        <v>18.0</v>
      </c>
      <c r="C851" s="28" t="str">
        <f>TRIM(PROPER('Base de datos cruda'!C851))</f>
        <v>Male</v>
      </c>
      <c r="D851" s="28">
        <v>6.33</v>
      </c>
      <c r="E851" s="28">
        <v>3.16</v>
      </c>
      <c r="F851" s="28">
        <v>8.16</v>
      </c>
      <c r="G851" s="28">
        <v>80.52</v>
      </c>
      <c r="H851" s="28" t="str">
        <f>TRIM(PROPER('Base de datos cruda'!H851))</f>
        <v>Rpg</v>
      </c>
      <c r="I851" s="28">
        <v>4.75</v>
      </c>
      <c r="J851" s="28">
        <v>10.45</v>
      </c>
      <c r="K851" s="28">
        <v>249.1</v>
      </c>
      <c r="L851" s="28">
        <f>IF('Base de datos cruda'!L851&lt;0,,'Base de datos cruda'!L851)</f>
        <v>12.39</v>
      </c>
      <c r="M851" s="28" t="str">
        <f>IF(TRIM(PROPER('Base de datos cruda'!M851))="High","Alto",IF(TRIM(PROPER('Base de datos cruda'!M851))="Medium","Medio","Bajo"))</f>
        <v>Bajo</v>
      </c>
      <c r="N851" s="29">
        <v>43.68</v>
      </c>
      <c r="O851" s="32">
        <f t="shared" si="1"/>
        <v>43.68</v>
      </c>
      <c r="P851" s="33">
        <f t="shared" si="2"/>
        <v>16.78</v>
      </c>
      <c r="Q851" s="34">
        <f t="shared" si="3"/>
        <v>0.4992101106</v>
      </c>
      <c r="R851" s="35" t="str">
        <f t="shared" si="4"/>
        <v>Bajo</v>
      </c>
      <c r="S851" s="35" t="str">
        <f>IF(O851="","",IF(O851&gt;AVERAGE('Base de datos limpia'!$O$2:$O$8001),"Alto","Normal"))
</f>
        <v>Normal</v>
      </c>
      <c r="T851" s="35" t="str">
        <f t="shared" si="5"/>
        <v>Gamer moderado</v>
      </c>
      <c r="U851" s="35"/>
    </row>
    <row r="852">
      <c r="A852" s="28">
        <v>851.0</v>
      </c>
      <c r="B852" s="28">
        <v>22.0</v>
      </c>
      <c r="C852" s="28" t="str">
        <f>TRIM(PROPER('Base de datos cruda'!C852))</f>
        <v>Male</v>
      </c>
      <c r="D852" s="28">
        <v>4.59</v>
      </c>
      <c r="E852" s="28">
        <v>4.91</v>
      </c>
      <c r="F852" s="28">
        <v>7.77</v>
      </c>
      <c r="G852" s="28">
        <v>65.78</v>
      </c>
      <c r="H852" s="28" t="str">
        <f>TRIM(PROPER('Base de datos cruda'!H852))</f>
        <v>Fps</v>
      </c>
      <c r="I852" s="28">
        <v>4.62</v>
      </c>
      <c r="J852" s="28">
        <v>10.19</v>
      </c>
      <c r="K852" s="28">
        <v>272.27</v>
      </c>
      <c r="L852" s="28">
        <f>IF('Base de datos cruda'!L852&lt;0,,'Base de datos cruda'!L852)</f>
        <v>13.8</v>
      </c>
      <c r="M852" s="28" t="str">
        <f>IF(TRIM(PROPER('Base de datos cruda'!M852))="High","Alto",IF(TRIM(PROPER('Base de datos cruda'!M852))="Medium","Medio","Bajo"))</f>
        <v>Medio</v>
      </c>
      <c r="N852" s="29">
        <v>66.12</v>
      </c>
      <c r="O852" s="32">
        <f t="shared" si="1"/>
        <v>66.12</v>
      </c>
      <c r="P852" s="33">
        <f t="shared" si="2"/>
        <v>14.78</v>
      </c>
      <c r="Q852" s="34">
        <f t="shared" si="3"/>
        <v>1.069716776</v>
      </c>
      <c r="R852" s="35" t="str">
        <f t="shared" si="4"/>
        <v>Medio</v>
      </c>
      <c r="S852" s="35" t="str">
        <f>IF(O852="","",IF(O852&gt;AVERAGE('Base de datos limpia'!$O$2:$O$8001),"Alto","Normal"))
</f>
        <v>Alto</v>
      </c>
      <c r="T852" s="35" t="str">
        <f t="shared" si="5"/>
        <v>Gamer moderado</v>
      </c>
      <c r="U852" s="35"/>
    </row>
    <row r="853">
      <c r="A853" s="28">
        <v>852.0</v>
      </c>
      <c r="B853" s="28">
        <v>18.0</v>
      </c>
      <c r="C853" s="28" t="str">
        <f>TRIM(PROPER('Base de datos cruda'!C853))</f>
        <v>Male</v>
      </c>
      <c r="D853" s="28">
        <v>2.12</v>
      </c>
      <c r="E853" s="28">
        <v>2.89</v>
      </c>
      <c r="F853" s="28">
        <v>6.33</v>
      </c>
      <c r="G853" s="28">
        <v>81.57</v>
      </c>
      <c r="H853" s="28" t="str">
        <f>TRIM(PROPER('Base de datos cruda'!H853))</f>
        <v>Casual</v>
      </c>
      <c r="I853" s="28">
        <v>1.5</v>
      </c>
      <c r="J853" s="28">
        <v>5.22</v>
      </c>
      <c r="K853" s="28">
        <v>283.4</v>
      </c>
      <c r="L853" s="28">
        <f>IF('Base de datos cruda'!L853&lt;0,,'Base de datos cruda'!L853)</f>
        <v>4.98</v>
      </c>
      <c r="M853" s="28" t="str">
        <f>IF(TRIM(PROPER('Base de datos cruda'!M853))="High","Alto",IF(TRIM(PROPER('Base de datos cruda'!M853))="Medium","Medio","Bajo"))</f>
        <v>Medio</v>
      </c>
      <c r="N853" s="29">
        <v>57.01</v>
      </c>
      <c r="O853" s="32">
        <f t="shared" si="1"/>
        <v>57.01</v>
      </c>
      <c r="P853" s="33">
        <f t="shared" si="2"/>
        <v>7.34</v>
      </c>
      <c r="Q853" s="34">
        <f t="shared" si="3"/>
        <v>1.363207547</v>
      </c>
      <c r="R853" s="35" t="str">
        <f t="shared" si="4"/>
        <v>Medio</v>
      </c>
      <c r="S853" s="35" t="str">
        <f>IF(O853="","",IF(O853&gt;AVERAGE('Base de datos limpia'!$O$2:$O$8001),"Alto","Normal"))
</f>
        <v>Normal</v>
      </c>
      <c r="T853" s="35" t="str">
        <f t="shared" si="5"/>
        <v>Gamer casual</v>
      </c>
      <c r="U853" s="35"/>
    </row>
    <row r="854">
      <c r="A854" s="28">
        <v>853.0</v>
      </c>
      <c r="B854" s="28">
        <v>23.0</v>
      </c>
      <c r="C854" s="28" t="str">
        <f>TRIM(PROPER('Base de datos cruda'!C854))</f>
        <v>Female</v>
      </c>
      <c r="D854" s="28">
        <v>5.34</v>
      </c>
      <c r="E854" s="28">
        <v>8.88</v>
      </c>
      <c r="F854" s="28">
        <v>7.79</v>
      </c>
      <c r="G854" s="28">
        <v>90.71</v>
      </c>
      <c r="H854" s="28" t="str">
        <f>TRIM(PROPER('Base de datos cruda'!H854))</f>
        <v>Casual</v>
      </c>
      <c r="I854" s="28">
        <v>0.01</v>
      </c>
      <c r="J854" s="28">
        <v>9.66</v>
      </c>
      <c r="K854" s="28">
        <v>250.58</v>
      </c>
      <c r="L854" s="28">
        <f>IF('Base de datos cruda'!L854&lt;0,,'Base de datos cruda'!L854)</f>
        <v>14.27</v>
      </c>
      <c r="M854" s="28" t="str">
        <f>IF(TRIM(PROPER('Base de datos cruda'!M854))="High","Alto",IF(TRIM(PROPER('Base de datos cruda'!M854))="Medium","Medio","Bajo"))</f>
        <v>Bajo</v>
      </c>
      <c r="N854" s="29">
        <v>111.02209619766</v>
      </c>
      <c r="O854" s="33" t="str">
        <f t="shared" si="1"/>
        <v/>
      </c>
      <c r="P854" s="33">
        <f t="shared" si="2"/>
        <v>15</v>
      </c>
      <c r="Q854" s="34">
        <f t="shared" si="3"/>
        <v>1.662921348</v>
      </c>
      <c r="R854" s="35" t="str">
        <f t="shared" si="4"/>
        <v>Alto</v>
      </c>
      <c r="S854" s="35" t="str">
        <f>IF(O854="","",IF(O854&gt;AVERAGE('Base de datos limpia'!$O$2:$O$8001),"Alto","Normal"))
</f>
        <v/>
      </c>
      <c r="T854" s="35" t="str">
        <f t="shared" si="5"/>
        <v>Gamer intensivo</v>
      </c>
      <c r="U854" s="35"/>
    </row>
    <row r="855">
      <c r="A855" s="28">
        <v>854.0</v>
      </c>
      <c r="B855" s="28">
        <v>19.0</v>
      </c>
      <c r="C855" s="28" t="str">
        <f>TRIM(PROPER('Base de datos cruda'!C855))</f>
        <v>Male</v>
      </c>
      <c r="D855" s="28">
        <v>2.89</v>
      </c>
      <c r="E855" s="28">
        <v>5.39</v>
      </c>
      <c r="F855" s="28">
        <v>6.39</v>
      </c>
      <c r="G855" s="28">
        <v>69.48</v>
      </c>
      <c r="H855" s="28" t="str">
        <f>TRIM(PROPER('Base de datos cruda'!H855))</f>
        <v>Rpg</v>
      </c>
      <c r="I855" s="28">
        <v>2.58</v>
      </c>
      <c r="J855" s="28">
        <v>6.09</v>
      </c>
      <c r="K855" s="28">
        <v>276.27</v>
      </c>
      <c r="L855" s="28">
        <f>IF('Base de datos cruda'!L855&lt;0,,'Base de datos cruda'!L855)</f>
        <v>6.25</v>
      </c>
      <c r="M855" s="28" t="str">
        <f>IF(TRIM(PROPER('Base de datos cruda'!M855))="High","Alto",IF(TRIM(PROPER('Base de datos cruda'!M855))="Medium","Medio","Bajo"))</f>
        <v>Medio</v>
      </c>
      <c r="N855" s="29">
        <v>70.63</v>
      </c>
      <c r="O855" s="32">
        <f t="shared" si="1"/>
        <v>70.63</v>
      </c>
      <c r="P855" s="33">
        <f t="shared" si="2"/>
        <v>8.98</v>
      </c>
      <c r="Q855" s="34">
        <f t="shared" si="3"/>
        <v>1.865051903</v>
      </c>
      <c r="R855" s="35" t="str">
        <f t="shared" si="4"/>
        <v>Alto</v>
      </c>
      <c r="S855" s="35" t="str">
        <f>IF(O855="","",IF(O855&gt;AVERAGE('Base de datos limpia'!$O$2:$O$8001),"Alto","Normal"))
</f>
        <v>Alto</v>
      </c>
      <c r="T855" s="35" t="str">
        <f t="shared" si="5"/>
        <v>Gamer moderado</v>
      </c>
      <c r="U855" s="35"/>
    </row>
    <row r="856">
      <c r="A856" s="28">
        <v>855.0</v>
      </c>
      <c r="B856" s="28">
        <v>16.0</v>
      </c>
      <c r="C856" s="28" t="str">
        <f>TRIM(PROPER('Base de datos cruda'!C856))</f>
        <v>Male</v>
      </c>
      <c r="D856" s="28">
        <v>4.36</v>
      </c>
      <c r="E856" s="28">
        <v>3.02</v>
      </c>
      <c r="F856" s="28">
        <v>7.68</v>
      </c>
      <c r="G856" s="28">
        <v>93.98</v>
      </c>
      <c r="H856" s="28" t="str">
        <f>TRIM(PROPER('Base de datos cruda'!H856))</f>
        <v>Fps</v>
      </c>
      <c r="I856" s="28">
        <v>3.99</v>
      </c>
      <c r="J856" s="28">
        <v>10.17</v>
      </c>
      <c r="K856" s="28">
        <v>262.4</v>
      </c>
      <c r="L856" s="28">
        <f>IF('Base de datos cruda'!L856&lt;0,,'Base de datos cruda'!L856)</f>
        <v>6.96</v>
      </c>
      <c r="M856" s="28" t="str">
        <f>IF(TRIM(PROPER('Base de datos cruda'!M856))="High","Alto",IF(TRIM(PROPER('Base de datos cruda'!M856))="Medium","Medio","Bajo"))</f>
        <v>Medio</v>
      </c>
      <c r="N856" s="29">
        <v>65.97</v>
      </c>
      <c r="O856" s="32">
        <f t="shared" si="1"/>
        <v>65.97</v>
      </c>
      <c r="P856" s="33">
        <f t="shared" si="2"/>
        <v>14.53</v>
      </c>
      <c r="Q856" s="34">
        <f t="shared" si="3"/>
        <v>0.6926605505</v>
      </c>
      <c r="R856" s="35" t="str">
        <f t="shared" si="4"/>
        <v>Medio</v>
      </c>
      <c r="S856" s="35" t="str">
        <f>IF(O856="","",IF(O856&gt;AVERAGE('Base de datos limpia'!$O$2:$O$8001),"Alto","Normal"))
</f>
        <v>Alto</v>
      </c>
      <c r="T856" s="35" t="str">
        <f t="shared" si="5"/>
        <v>Gamer moderado</v>
      </c>
      <c r="U856" s="35"/>
    </row>
    <row r="857">
      <c r="A857" s="28">
        <v>856.0</v>
      </c>
      <c r="B857" s="28">
        <v>19.0</v>
      </c>
      <c r="C857" s="28" t="str">
        <f>TRIM(PROPER('Base de datos cruda'!C857))</f>
        <v>Male</v>
      </c>
      <c r="D857" s="28">
        <v>3.9</v>
      </c>
      <c r="E857" s="28">
        <v>1.37</v>
      </c>
      <c r="F857" s="28">
        <v>8.4</v>
      </c>
      <c r="G857" s="28">
        <v>73.39</v>
      </c>
      <c r="H857" s="28" t="str">
        <f>TRIM(PROPER('Base de datos cruda'!H857))</f>
        <v>Fps</v>
      </c>
      <c r="I857" s="28">
        <v>1.34</v>
      </c>
      <c r="J857" s="28">
        <v>7.42</v>
      </c>
      <c r="K857" s="28">
        <v>289.21</v>
      </c>
      <c r="L857" s="28">
        <f>IF('Base de datos cruda'!L857&lt;0,,'Base de datos cruda'!L857)</f>
        <v>6.02</v>
      </c>
      <c r="M857" s="28" t="str">
        <f>IF(TRIM(PROPER('Base de datos cruda'!M857))="High","Alto",IF(TRIM(PROPER('Base de datos cruda'!M857))="Medium","Medio","Bajo"))</f>
        <v>Medio</v>
      </c>
      <c r="N857" s="29">
        <v>50.92</v>
      </c>
      <c r="O857" s="32">
        <f t="shared" si="1"/>
        <v>50.92</v>
      </c>
      <c r="P857" s="33">
        <f t="shared" si="2"/>
        <v>11.32</v>
      </c>
      <c r="Q857" s="34">
        <f t="shared" si="3"/>
        <v>0.3512820513</v>
      </c>
      <c r="R857" s="35" t="str">
        <f t="shared" si="4"/>
        <v>Medio</v>
      </c>
      <c r="S857" s="35" t="str">
        <f>IF(O857="","",IF(O857&gt;AVERAGE('Base de datos limpia'!$O$2:$O$8001),"Alto","Normal"))
</f>
        <v>Normal</v>
      </c>
      <c r="T857" s="35" t="str">
        <f t="shared" si="5"/>
        <v>Gamer casual</v>
      </c>
      <c r="U857" s="35"/>
    </row>
    <row r="858">
      <c r="A858" s="28">
        <v>857.0</v>
      </c>
      <c r="B858" s="28">
        <v>22.0</v>
      </c>
      <c r="C858" s="28" t="str">
        <f>TRIM(PROPER('Base de datos cruda'!C858))</f>
        <v>Male</v>
      </c>
      <c r="D858" s="28">
        <v>3.05</v>
      </c>
      <c r="E858" s="28">
        <v>7.08</v>
      </c>
      <c r="F858" s="28">
        <v>8.45</v>
      </c>
      <c r="G858" s="28">
        <v>67.63</v>
      </c>
      <c r="H858" s="28" t="str">
        <f>TRIM(PROPER('Base de datos cruda'!H858))</f>
        <v>Fps</v>
      </c>
      <c r="I858" s="28">
        <v>2.2</v>
      </c>
      <c r="J858" s="28">
        <v>8.48</v>
      </c>
      <c r="K858" s="28">
        <v>285.97</v>
      </c>
      <c r="L858" s="28">
        <f>IF('Base de datos cruda'!L858&lt;0,,'Base de datos cruda'!L858)</f>
        <v>6.56</v>
      </c>
      <c r="M858" s="28" t="str">
        <f>IF(TRIM(PROPER('Base de datos cruda'!M858))="High","Alto",IF(TRIM(PROPER('Base de datos cruda'!M858))="Medium","Medio","Bajo"))</f>
        <v>Medio</v>
      </c>
      <c r="N858" s="29">
        <v>76.93</v>
      </c>
      <c r="O858" s="32">
        <f t="shared" si="1"/>
        <v>76.93</v>
      </c>
      <c r="P858" s="33">
        <f t="shared" si="2"/>
        <v>11.53</v>
      </c>
      <c r="Q858" s="34">
        <f t="shared" si="3"/>
        <v>2.321311475</v>
      </c>
      <c r="R858" s="35" t="str">
        <f t="shared" si="4"/>
        <v>Alto</v>
      </c>
      <c r="S858" s="35" t="str">
        <f>IF(O858="","",IF(O858&gt;AVERAGE('Base de datos limpia'!$O$2:$O$8001),"Alto","Normal"))
</f>
        <v>Alto</v>
      </c>
      <c r="T858" s="35" t="str">
        <f t="shared" si="5"/>
        <v>Gamer intensivo</v>
      </c>
      <c r="U858" s="35"/>
    </row>
    <row r="859">
      <c r="A859" s="28">
        <v>858.0</v>
      </c>
      <c r="B859" s="28">
        <v>19.0</v>
      </c>
      <c r="C859" s="28" t="str">
        <f>TRIM(PROPER('Base de datos cruda'!C859))</f>
        <v>Female</v>
      </c>
      <c r="D859" s="28">
        <v>5.75</v>
      </c>
      <c r="E859" s="28">
        <v>2.93</v>
      </c>
      <c r="F859" s="28">
        <v>6.27</v>
      </c>
      <c r="G859" s="28">
        <v>78.61</v>
      </c>
      <c r="H859" s="28" t="str">
        <f>TRIM(PROPER('Base de datos cruda'!H859))</f>
        <v>Fps</v>
      </c>
      <c r="I859" s="28">
        <v>0.86</v>
      </c>
      <c r="J859" s="28">
        <v>9.29</v>
      </c>
      <c r="K859" s="28">
        <v>270.48</v>
      </c>
      <c r="L859" s="28">
        <f>IF('Base de datos cruda'!L859&lt;0,,'Base de datos cruda'!L859)</f>
        <v>12.09</v>
      </c>
      <c r="M859" s="28" t="str">
        <f>IF(TRIM(PROPER('Base de datos cruda'!M859))="High","Alto",IF(TRIM(PROPER('Base de datos cruda'!M859))="Medium","Medio","Bajo"))</f>
        <v>Bajo</v>
      </c>
      <c r="N859" s="29">
        <v>33.6</v>
      </c>
      <c r="O859" s="32">
        <f t="shared" si="1"/>
        <v>33.6</v>
      </c>
      <c r="P859" s="33">
        <f t="shared" si="2"/>
        <v>15.04</v>
      </c>
      <c r="Q859" s="34">
        <f t="shared" si="3"/>
        <v>0.5095652174</v>
      </c>
      <c r="R859" s="35" t="str">
        <f t="shared" si="4"/>
        <v>Bajo</v>
      </c>
      <c r="S859" s="35" t="str">
        <f>IF(O859="","",IF(O859&gt;AVERAGE('Base de datos limpia'!$O$2:$O$8001),"Alto","Normal"))
</f>
        <v>Normal</v>
      </c>
      <c r="T859" s="35" t="str">
        <f t="shared" si="5"/>
        <v>Gamer casual</v>
      </c>
      <c r="U859" s="35"/>
    </row>
    <row r="860">
      <c r="A860" s="28">
        <v>859.0</v>
      </c>
      <c r="B860" s="28">
        <v>21.0</v>
      </c>
      <c r="C860" s="28" t="str">
        <f>TRIM(PROPER('Base de datos cruda'!C860))</f>
        <v>Other</v>
      </c>
      <c r="D860" s="28">
        <v>7.07</v>
      </c>
      <c r="E860" s="28">
        <v>9.91</v>
      </c>
      <c r="F860" s="28">
        <v>8.3</v>
      </c>
      <c r="G860" s="28">
        <v>95.04</v>
      </c>
      <c r="H860" s="28" t="str">
        <f>TRIM(PROPER('Base de datos cruda'!H860))</f>
        <v>Fps</v>
      </c>
      <c r="I860" s="28">
        <v>1.64</v>
      </c>
      <c r="J860" s="28">
        <v>11.41</v>
      </c>
      <c r="K860" s="28">
        <v>249.99</v>
      </c>
      <c r="L860" s="28">
        <f>IF('Base de datos cruda'!L860&lt;0,,'Base de datos cruda'!L860)</f>
        <v>16.3</v>
      </c>
      <c r="M860" s="28" t="str">
        <f>IF(TRIM(PROPER('Base de datos cruda'!M860))="High","Alto",IF(TRIM(PROPER('Base de datos cruda'!M860))="Medium","Medio","Bajo"))</f>
        <v>Bajo</v>
      </c>
      <c r="N860" s="29">
        <v>85.4718747079851</v>
      </c>
      <c r="O860" s="32">
        <f t="shared" si="1"/>
        <v>85.47187471</v>
      </c>
      <c r="P860" s="33">
        <f t="shared" si="2"/>
        <v>18.48</v>
      </c>
      <c r="Q860" s="34">
        <f t="shared" si="3"/>
        <v>1.401697313</v>
      </c>
      <c r="R860" s="35" t="str">
        <f t="shared" si="4"/>
        <v>Alto</v>
      </c>
      <c r="S860" s="35" t="str">
        <f>IF(O860="","",IF(O860&gt;AVERAGE('Base de datos limpia'!$O$2:$O$8001),"Alto","Normal"))
</f>
        <v>Alto</v>
      </c>
      <c r="T860" s="35" t="str">
        <f t="shared" si="5"/>
        <v>Gamer intensivo</v>
      </c>
      <c r="U860" s="35"/>
    </row>
    <row r="861">
      <c r="A861" s="28">
        <v>860.0</v>
      </c>
      <c r="B861" s="28">
        <v>24.0</v>
      </c>
      <c r="C861" s="28" t="str">
        <f>TRIM(PROPER('Base de datos cruda'!C861))</f>
        <v>Female</v>
      </c>
      <c r="D861" s="28">
        <v>0.04</v>
      </c>
      <c r="E861" s="28">
        <v>5.8</v>
      </c>
      <c r="F861" s="28">
        <v>4.51</v>
      </c>
      <c r="G861" s="28">
        <v>62.76</v>
      </c>
      <c r="H861" s="28" t="str">
        <f>TRIM(PROPER('Base de datos cruda'!H861))</f>
        <v>Fps</v>
      </c>
      <c r="I861" s="28">
        <v>3.79</v>
      </c>
      <c r="J861" s="28">
        <v>2.97</v>
      </c>
      <c r="K861" s="28">
        <v>330.83</v>
      </c>
      <c r="L861" s="28">
        <f>IF('Base de datos cruda'!L861&lt;0,,'Base de datos cruda'!L861)</f>
        <v>0.51</v>
      </c>
      <c r="M861" s="28" t="str">
        <f>IF(TRIM(PROPER('Base de datos cruda'!M861))="High","Alto",IF(TRIM(PROPER('Base de datos cruda'!M861))="Medium","Medio","Bajo"))</f>
        <v>Medio</v>
      </c>
      <c r="N861" s="29">
        <v>69.39</v>
      </c>
      <c r="O861" s="32">
        <f t="shared" si="1"/>
        <v>69.39</v>
      </c>
      <c r="P861" s="33">
        <f t="shared" si="2"/>
        <v>3.01</v>
      </c>
      <c r="Q861" s="34">
        <f t="shared" si="3"/>
        <v>145</v>
      </c>
      <c r="R861" s="35" t="str">
        <f t="shared" si="4"/>
        <v>Medio</v>
      </c>
      <c r="S861" s="35" t="str">
        <f>IF(O861="","",IF(O861&gt;AVERAGE('Base de datos limpia'!$O$2:$O$8001),"Alto","Normal"))
</f>
        <v>Alto</v>
      </c>
      <c r="T861" s="35" t="str">
        <f t="shared" si="5"/>
        <v>Gamer moderado</v>
      </c>
      <c r="U861" s="35"/>
    </row>
    <row r="862">
      <c r="A862" s="28">
        <v>861.0</v>
      </c>
      <c r="B862" s="28">
        <v>16.0</v>
      </c>
      <c r="C862" s="28" t="str">
        <f>TRIM(PROPER('Base de datos cruda'!C862))</f>
        <v>Male</v>
      </c>
      <c r="D862" s="28">
        <v>7.47</v>
      </c>
      <c r="E862" s="28">
        <v>3.6</v>
      </c>
      <c r="F862" s="28">
        <v>4.51</v>
      </c>
      <c r="G862" s="28">
        <v>73.1</v>
      </c>
      <c r="H862" s="28" t="str">
        <f>TRIM(PROPER('Base de datos cruda'!H862))</f>
        <v>Fps</v>
      </c>
      <c r="I862" s="28">
        <v>2.14</v>
      </c>
      <c r="J862" s="28">
        <v>13.06</v>
      </c>
      <c r="K862" s="28">
        <v>244.9</v>
      </c>
      <c r="L862" s="28">
        <f>IF('Base de datos cruda'!L862&lt;0,,'Base de datos cruda'!L862)</f>
        <v>17.64</v>
      </c>
      <c r="M862" s="28" t="str">
        <f>IF(TRIM(PROPER('Base de datos cruda'!M862))="High","Alto",IF(TRIM(PROPER('Base de datos cruda'!M862))="Medium","Medio","Bajo"))</f>
        <v>Bajo</v>
      </c>
      <c r="N862" s="29">
        <v>27.36</v>
      </c>
      <c r="O862" s="32">
        <f t="shared" si="1"/>
        <v>27.36</v>
      </c>
      <c r="P862" s="33">
        <f t="shared" si="2"/>
        <v>20.53</v>
      </c>
      <c r="Q862" s="34">
        <f t="shared" si="3"/>
        <v>0.4819277108</v>
      </c>
      <c r="R862" s="35" t="str">
        <f t="shared" si="4"/>
        <v>Bajo</v>
      </c>
      <c r="S862" s="35" t="str">
        <f>IF(O862="","",IF(O862&gt;AVERAGE('Base de datos limpia'!$O$2:$O$8001),"Alto","Normal"))
</f>
        <v>Normal</v>
      </c>
      <c r="T862" s="35" t="str">
        <f t="shared" si="5"/>
        <v>Gamer moderado</v>
      </c>
      <c r="U862" s="35"/>
    </row>
    <row r="863">
      <c r="A863" s="28">
        <v>862.0</v>
      </c>
      <c r="B863" s="28">
        <v>20.0</v>
      </c>
      <c r="C863" s="28" t="str">
        <f>TRIM(PROPER('Base de datos cruda'!C863))</f>
        <v>Female</v>
      </c>
      <c r="D863" s="28">
        <v>4.09</v>
      </c>
      <c r="E863" s="28">
        <v>6.92</v>
      </c>
      <c r="F863" s="28">
        <v>6.74</v>
      </c>
      <c r="G863" s="28">
        <v>86.13</v>
      </c>
      <c r="H863" s="28" t="str">
        <f>TRIM(PROPER('Base de datos cruda'!H863))</f>
        <v>Rpg</v>
      </c>
      <c r="I863" s="28">
        <v>2.24</v>
      </c>
      <c r="J863" s="28">
        <v>8.32</v>
      </c>
      <c r="K863" s="28">
        <v>282.52</v>
      </c>
      <c r="L863" s="28">
        <f>IF('Base de datos cruda'!L863&lt;0,,'Base de datos cruda'!L863)</f>
        <v>9.3</v>
      </c>
      <c r="M863" s="28" t="str">
        <f>IF(TRIM(PROPER('Base de datos cruda'!M863))="High","Alto",IF(TRIM(PROPER('Base de datos cruda'!M863))="Medium","Medio","Bajo"))</f>
        <v>Medio</v>
      </c>
      <c r="N863" s="29">
        <v>76.45</v>
      </c>
      <c r="O863" s="32">
        <f t="shared" si="1"/>
        <v>76.45</v>
      </c>
      <c r="P863" s="33">
        <f t="shared" si="2"/>
        <v>12.41</v>
      </c>
      <c r="Q863" s="34">
        <f t="shared" si="3"/>
        <v>1.69193154</v>
      </c>
      <c r="R863" s="35" t="str">
        <f t="shared" si="4"/>
        <v>Alto</v>
      </c>
      <c r="S863" s="35" t="str">
        <f>IF(O863="","",IF(O863&gt;AVERAGE('Base de datos limpia'!$O$2:$O$8001),"Alto","Normal"))
</f>
        <v>Alto</v>
      </c>
      <c r="T863" s="35" t="str">
        <f t="shared" si="5"/>
        <v>Gamer intensivo</v>
      </c>
      <c r="U863" s="35"/>
    </row>
    <row r="864">
      <c r="A864" s="28">
        <v>863.0</v>
      </c>
      <c r="B864" s="28">
        <v>22.0</v>
      </c>
      <c r="C864" s="28" t="str">
        <f>TRIM(PROPER('Base de datos cruda'!C864))</f>
        <v>Female</v>
      </c>
      <c r="D864" s="28">
        <v>5.61</v>
      </c>
      <c r="E864" s="28">
        <v>3.48</v>
      </c>
      <c r="F864" s="28">
        <v>7.26</v>
      </c>
      <c r="G864" s="28">
        <v>74.3</v>
      </c>
      <c r="H864" s="28" t="str">
        <f>TRIM(PROPER('Base de datos cruda'!H864))</f>
        <v>Casual</v>
      </c>
      <c r="I864" s="28">
        <v>3.95</v>
      </c>
      <c r="J864" s="28">
        <v>6.71</v>
      </c>
      <c r="K864" s="28">
        <v>269.73</v>
      </c>
      <c r="L864" s="28">
        <f>IF('Base de datos cruda'!L864&lt;0,,'Base de datos cruda'!L864)</f>
        <v>11.76</v>
      </c>
      <c r="M864" s="28" t="str">
        <f>IF(TRIM(PROPER('Base de datos cruda'!M864))="High","Alto",IF(TRIM(PROPER('Base de datos cruda'!M864))="Medium","Medio","Bajo"))</f>
        <v>Bajo</v>
      </c>
      <c r="N864" s="29">
        <v>45.81</v>
      </c>
      <c r="O864" s="32">
        <f t="shared" si="1"/>
        <v>45.81</v>
      </c>
      <c r="P864" s="33">
        <f t="shared" si="2"/>
        <v>12.32</v>
      </c>
      <c r="Q864" s="34">
        <f t="shared" si="3"/>
        <v>0.6203208556</v>
      </c>
      <c r="R864" s="35" t="str">
        <f t="shared" si="4"/>
        <v>Bajo</v>
      </c>
      <c r="S864" s="35" t="str">
        <f>IF(O864="","",IF(O864&gt;AVERAGE('Base de datos limpia'!$O$2:$O$8001),"Alto","Normal"))
</f>
        <v>Normal</v>
      </c>
      <c r="T864" s="35" t="str">
        <f t="shared" si="5"/>
        <v>Gamer moderado</v>
      </c>
      <c r="U864" s="35"/>
    </row>
    <row r="865">
      <c r="A865" s="28">
        <v>864.0</v>
      </c>
      <c r="B865" s="28">
        <v>16.0</v>
      </c>
      <c r="C865" s="28" t="str">
        <f>TRIM(PROPER('Base de datos cruda'!C865))</f>
        <v>Male</v>
      </c>
      <c r="D865" s="28">
        <v>6.84</v>
      </c>
      <c r="E865" s="28">
        <v>8.38</v>
      </c>
      <c r="F865" s="28">
        <v>4.76</v>
      </c>
      <c r="G865" s="28">
        <v>62.83</v>
      </c>
      <c r="H865" s="28" t="str">
        <f>TRIM(PROPER('Base de datos cruda'!H865))</f>
        <v>Fps</v>
      </c>
      <c r="I865" s="28">
        <v>3.81</v>
      </c>
      <c r="J865" s="28">
        <v>7.92</v>
      </c>
      <c r="K865" s="28">
        <v>243.37</v>
      </c>
      <c r="L865" s="28">
        <f>IF('Base de datos cruda'!L865&lt;0,,'Base de datos cruda'!L865)</f>
        <v>16.08</v>
      </c>
      <c r="M865" s="28" t="str">
        <f>IF(TRIM(PROPER('Base de datos cruda'!M865))="High","Alto",IF(TRIM(PROPER('Base de datos cruda'!M865))="Medium","Medio","Bajo"))</f>
        <v>Alto</v>
      </c>
      <c r="N865" s="29">
        <v>57.9693882326396</v>
      </c>
      <c r="O865" s="32">
        <f t="shared" si="1"/>
        <v>57.96938823</v>
      </c>
      <c r="P865" s="33">
        <f t="shared" si="2"/>
        <v>14.76</v>
      </c>
      <c r="Q865" s="34">
        <f t="shared" si="3"/>
        <v>1.225146199</v>
      </c>
      <c r="R865" s="35" t="str">
        <f t="shared" si="4"/>
        <v>Medio</v>
      </c>
      <c r="S865" s="35" t="str">
        <f>IF(O865="","",IF(O865&gt;AVERAGE('Base de datos limpia'!$O$2:$O$8001),"Alto","Normal"))
</f>
        <v>Normal</v>
      </c>
      <c r="T865" s="35" t="str">
        <f t="shared" si="5"/>
        <v>Gamer intensivo</v>
      </c>
      <c r="U865" s="35"/>
    </row>
    <row r="866">
      <c r="A866" s="28">
        <v>865.0</v>
      </c>
      <c r="B866" s="28">
        <v>19.0</v>
      </c>
      <c r="C866" s="28" t="str">
        <f>TRIM(PROPER('Base de datos cruda'!C866))</f>
        <v>Female</v>
      </c>
      <c r="D866" s="28">
        <v>3.74</v>
      </c>
      <c r="E866" s="28">
        <v>3.77</v>
      </c>
      <c r="F866" s="28">
        <v>6.36</v>
      </c>
      <c r="G866" s="28">
        <v>73.28</v>
      </c>
      <c r="H866" s="28" t="str">
        <f>TRIM(PROPER('Base de datos cruda'!H866))</f>
        <v>Rpg</v>
      </c>
      <c r="I866" s="28">
        <v>0.94</v>
      </c>
      <c r="J866" s="28">
        <v>8.12</v>
      </c>
      <c r="K866" s="28">
        <v>281.98</v>
      </c>
      <c r="L866" s="28">
        <f>IF('Base de datos cruda'!L866&lt;0,,'Base de datos cruda'!L866)</f>
        <v>9.64</v>
      </c>
      <c r="M866" s="28" t="str">
        <f>IF(TRIM(PROPER('Base de datos cruda'!M866))="High","Alto",IF(TRIM(PROPER('Base de datos cruda'!M866))="Medium","Medio","Bajo"))</f>
        <v>Medio</v>
      </c>
      <c r="N866" s="29">
        <v>58.27</v>
      </c>
      <c r="O866" s="32">
        <f t="shared" si="1"/>
        <v>58.27</v>
      </c>
      <c r="P866" s="33">
        <f t="shared" si="2"/>
        <v>11.86</v>
      </c>
      <c r="Q866" s="34">
        <f t="shared" si="3"/>
        <v>1.00802139</v>
      </c>
      <c r="R866" s="35" t="str">
        <f t="shared" si="4"/>
        <v>Medio</v>
      </c>
      <c r="S866" s="35" t="str">
        <f>IF(O866="","",IF(O866&gt;AVERAGE('Base de datos limpia'!$O$2:$O$8001),"Alto","Normal"))
</f>
        <v>Normal</v>
      </c>
      <c r="T866" s="35" t="str">
        <f t="shared" si="5"/>
        <v>Gamer moderado</v>
      </c>
      <c r="U866" s="35"/>
    </row>
    <row r="867">
      <c r="A867" s="28">
        <v>866.0</v>
      </c>
      <c r="B867" s="28">
        <v>21.0</v>
      </c>
      <c r="C867" s="28" t="str">
        <f>TRIM(PROPER('Base de datos cruda'!C867))</f>
        <v>Female</v>
      </c>
      <c r="D867" s="28">
        <v>6.68</v>
      </c>
      <c r="E867" s="28">
        <v>9.89</v>
      </c>
      <c r="F867" s="28">
        <v>4.47</v>
      </c>
      <c r="G867" s="28">
        <v>92.84</v>
      </c>
      <c r="H867" s="28" t="str">
        <f>TRIM(PROPER('Base de datos cruda'!H867))</f>
        <v>Casual</v>
      </c>
      <c r="I867" s="28">
        <v>2.08</v>
      </c>
      <c r="J867" s="28">
        <v>8.25</v>
      </c>
      <c r="K867" s="28">
        <v>246.42</v>
      </c>
      <c r="L867" s="28">
        <f>IF('Base de datos cruda'!L867&lt;0,,'Base de datos cruda'!L867)</f>
        <v>15.23</v>
      </c>
      <c r="M867" s="28" t="str">
        <f>IF(TRIM(PROPER('Base de datos cruda'!M867))="High","Alto",IF(TRIM(PROPER('Base de datos cruda'!M867))="Medium","Medio","Bajo"))</f>
        <v>Alto</v>
      </c>
      <c r="N867" s="29">
        <v>76.806401379358</v>
      </c>
      <c r="O867" s="32">
        <f t="shared" si="1"/>
        <v>76.80640138</v>
      </c>
      <c r="P867" s="33">
        <f t="shared" si="2"/>
        <v>14.93</v>
      </c>
      <c r="Q867" s="34">
        <f t="shared" si="3"/>
        <v>1.480538922</v>
      </c>
      <c r="R867" s="35" t="str">
        <f t="shared" si="4"/>
        <v>Alto</v>
      </c>
      <c r="S867" s="35" t="str">
        <f>IF(O867="","",IF(O867&gt;AVERAGE('Base de datos limpia'!$O$2:$O$8001),"Alto","Normal"))
</f>
        <v>Alto</v>
      </c>
      <c r="T867" s="35" t="str">
        <f t="shared" si="5"/>
        <v>Gamer intensivo</v>
      </c>
      <c r="U867" s="35"/>
    </row>
    <row r="868">
      <c r="A868" s="28">
        <v>867.0</v>
      </c>
      <c r="B868" s="28">
        <v>17.0</v>
      </c>
      <c r="C868" s="28" t="str">
        <f>TRIM(PROPER('Base de datos cruda'!C868))</f>
        <v>Female</v>
      </c>
      <c r="D868" s="28">
        <v>1.42</v>
      </c>
      <c r="E868" s="28">
        <v>6.45</v>
      </c>
      <c r="F868" s="28">
        <v>7.01</v>
      </c>
      <c r="G868" s="28">
        <v>98.72</v>
      </c>
      <c r="H868" s="28" t="str">
        <f>TRIM(PROPER('Base de datos cruda'!H868))</f>
        <v>Casual</v>
      </c>
      <c r="I868" s="28">
        <v>4.24</v>
      </c>
      <c r="J868" s="28">
        <v>6.0</v>
      </c>
      <c r="K868" s="28">
        <v>298.57</v>
      </c>
      <c r="L868" s="28">
        <f>IF('Base de datos cruda'!L868&lt;0,,'Base de datos cruda'!L868)</f>
        <v>6.56</v>
      </c>
      <c r="M868" s="28" t="str">
        <f>IF(TRIM(PROPER('Base de datos cruda'!M868))="High","Alto",IF(TRIM(PROPER('Base de datos cruda'!M868))="Medium","Medio","Bajo"))</f>
        <v>Medio</v>
      </c>
      <c r="N868" s="29">
        <v>104.448037906508</v>
      </c>
      <c r="O868" s="33" t="str">
        <f t="shared" si="1"/>
        <v/>
      </c>
      <c r="P868" s="33">
        <f t="shared" si="2"/>
        <v>7.42</v>
      </c>
      <c r="Q868" s="34">
        <f t="shared" si="3"/>
        <v>4.542253521</v>
      </c>
      <c r="R868" s="35" t="str">
        <f t="shared" si="4"/>
        <v>Alto</v>
      </c>
      <c r="S868" s="35" t="str">
        <f>IF(O868="","",IF(O868&gt;AVERAGE('Base de datos limpia'!$O$2:$O$8001),"Alto","Normal"))
</f>
        <v/>
      </c>
      <c r="T868" s="35" t="str">
        <f t="shared" si="5"/>
        <v>Gamer intensivo</v>
      </c>
      <c r="U868" s="35"/>
    </row>
    <row r="869">
      <c r="A869" s="28">
        <v>868.0</v>
      </c>
      <c r="B869" s="28">
        <v>20.0</v>
      </c>
      <c r="C869" s="28" t="str">
        <f>TRIM(PROPER('Base de datos cruda'!C869))</f>
        <v>Female</v>
      </c>
      <c r="D869" s="28">
        <v>1.27</v>
      </c>
      <c r="E869" s="28">
        <v>8.6</v>
      </c>
      <c r="F869" s="28">
        <v>8.28</v>
      </c>
      <c r="G869" s="28">
        <v>61.59</v>
      </c>
      <c r="H869" s="28" t="str">
        <f>TRIM(PROPER('Base de datos cruda'!H869))</f>
        <v>Fps</v>
      </c>
      <c r="I869" s="28">
        <v>2.28</v>
      </c>
      <c r="J869" s="28">
        <v>3.88</v>
      </c>
      <c r="K869" s="28">
        <v>313.22</v>
      </c>
      <c r="L869" s="28">
        <f>IF('Base de datos cruda'!L869&lt;0,,'Base de datos cruda'!L869)</f>
        <v>3.53</v>
      </c>
      <c r="M869" s="28" t="str">
        <f>IF(TRIM(PROPER('Base de datos cruda'!M869))="High","Alto",IF(TRIM(PROPER('Base de datos cruda'!M869))="Medium","Medio","Bajo"))</f>
        <v>Medio</v>
      </c>
      <c r="N869" s="29">
        <v>100.0</v>
      </c>
      <c r="O869" s="32">
        <f t="shared" si="1"/>
        <v>100</v>
      </c>
      <c r="P869" s="33">
        <f t="shared" si="2"/>
        <v>5.15</v>
      </c>
      <c r="Q869" s="34">
        <f t="shared" si="3"/>
        <v>6.771653543</v>
      </c>
      <c r="R869" s="35" t="str">
        <f t="shared" si="4"/>
        <v>Alto</v>
      </c>
      <c r="S869" s="35" t="str">
        <f>IF(O869="","",IF(O869&gt;AVERAGE('Base de datos limpia'!$O$2:$O$8001),"Alto","Normal"))
</f>
        <v>Alto</v>
      </c>
      <c r="T869" s="35" t="str">
        <f t="shared" si="5"/>
        <v>Gamer intensivo</v>
      </c>
      <c r="U869" s="35"/>
    </row>
    <row r="870">
      <c r="A870" s="28">
        <v>869.0</v>
      </c>
      <c r="B870" s="28">
        <v>16.0</v>
      </c>
      <c r="C870" s="28" t="str">
        <f>TRIM(PROPER('Base de datos cruda'!C870))</f>
        <v>Male</v>
      </c>
      <c r="D870" s="28">
        <v>5.26</v>
      </c>
      <c r="E870" s="28">
        <v>1.66</v>
      </c>
      <c r="F870" s="28">
        <v>7.69</v>
      </c>
      <c r="G870" s="28">
        <v>82.77</v>
      </c>
      <c r="H870" s="28" t="str">
        <f>TRIM(PROPER('Base de datos cruda'!H870))</f>
        <v>Fps</v>
      </c>
      <c r="I870" s="28">
        <v>3.31</v>
      </c>
      <c r="J870" s="28">
        <v>8.95</v>
      </c>
      <c r="K870" s="28">
        <v>269.46</v>
      </c>
      <c r="L870" s="28">
        <f>IF('Base de datos cruda'!L870&lt;0,,'Base de datos cruda'!L870)</f>
        <v>8.78</v>
      </c>
      <c r="M870" s="28" t="str">
        <f>IF(TRIM(PROPER('Base de datos cruda'!M870))="High","Alto",IF(TRIM(PROPER('Base de datos cruda'!M870))="Medium","Medio","Bajo"))</f>
        <v>Bajo</v>
      </c>
      <c r="N870" s="29">
        <v>41.07</v>
      </c>
      <c r="O870" s="32">
        <f t="shared" si="1"/>
        <v>41.07</v>
      </c>
      <c r="P870" s="33">
        <f t="shared" si="2"/>
        <v>14.21</v>
      </c>
      <c r="Q870" s="34">
        <f t="shared" si="3"/>
        <v>0.3155893536</v>
      </c>
      <c r="R870" s="35" t="str">
        <f t="shared" si="4"/>
        <v>Bajo</v>
      </c>
      <c r="S870" s="35" t="str">
        <f>IF(O870="","",IF(O870&gt;AVERAGE('Base de datos limpia'!$O$2:$O$8001),"Alto","Normal"))
</f>
        <v>Normal</v>
      </c>
      <c r="T870" s="35" t="str">
        <f t="shared" si="5"/>
        <v>Gamer casual</v>
      </c>
      <c r="U870" s="35"/>
    </row>
    <row r="871">
      <c r="A871" s="28">
        <v>870.0</v>
      </c>
      <c r="B871" s="28">
        <v>21.0</v>
      </c>
      <c r="C871" s="28" t="str">
        <f>TRIM(PROPER('Base de datos cruda'!C871))</f>
        <v>Male</v>
      </c>
      <c r="D871" s="28">
        <v>6.96</v>
      </c>
      <c r="E871" s="28">
        <v>4.13</v>
      </c>
      <c r="F871" s="28">
        <v>5.89</v>
      </c>
      <c r="G871" s="28">
        <v>64.21</v>
      </c>
      <c r="H871" s="28" t="str">
        <f>TRIM(PROPER('Base de datos cruda'!H871))</f>
        <v>Fps</v>
      </c>
      <c r="I871" s="28">
        <v>1.53</v>
      </c>
      <c r="J871" s="28">
        <v>8.83</v>
      </c>
      <c r="K871" s="28">
        <v>230.48</v>
      </c>
      <c r="L871" s="28">
        <f>IF('Base de datos cruda'!L871&lt;0,,'Base de datos cruda'!L871)</f>
        <v>15.36</v>
      </c>
      <c r="M871" s="28" t="str">
        <f>IF(TRIM(PROPER('Base de datos cruda'!M871))="High","Alto",IF(TRIM(PROPER('Base de datos cruda'!M871))="Medium","Medio","Bajo"))</f>
        <v>Bajo</v>
      </c>
      <c r="N871" s="29">
        <v>28.05</v>
      </c>
      <c r="O871" s="32">
        <f t="shared" si="1"/>
        <v>28.05</v>
      </c>
      <c r="P871" s="33">
        <f t="shared" si="2"/>
        <v>15.79</v>
      </c>
      <c r="Q871" s="34">
        <f t="shared" si="3"/>
        <v>0.5933908046</v>
      </c>
      <c r="R871" s="35" t="str">
        <f t="shared" si="4"/>
        <v>Bajo</v>
      </c>
      <c r="S871" s="35" t="str">
        <f>IF(O871="","",IF(O871&gt;AVERAGE('Base de datos limpia'!$O$2:$O$8001),"Alto","Normal"))
</f>
        <v>Normal</v>
      </c>
      <c r="T871" s="35" t="str">
        <f t="shared" si="5"/>
        <v>Gamer moderado</v>
      </c>
      <c r="U871" s="35"/>
    </row>
    <row r="872">
      <c r="A872" s="28">
        <v>871.0</v>
      </c>
      <c r="B872" s="28">
        <v>21.0</v>
      </c>
      <c r="C872" s="28" t="str">
        <f>TRIM(PROPER('Base de datos cruda'!C872))</f>
        <v>Female</v>
      </c>
      <c r="D872" s="28">
        <v>7.14</v>
      </c>
      <c r="E872" s="28">
        <v>7.64</v>
      </c>
      <c r="F872" s="28">
        <v>8.97</v>
      </c>
      <c r="G872" s="28">
        <v>87.22</v>
      </c>
      <c r="H872" s="28" t="str">
        <f>TRIM(PROPER('Base de datos cruda'!H872))</f>
        <v>Fps</v>
      </c>
      <c r="I872" s="28">
        <v>0.3</v>
      </c>
      <c r="J872" s="28">
        <v>9.37</v>
      </c>
      <c r="K872" s="28">
        <v>225.75</v>
      </c>
      <c r="L872" s="28">
        <f>IF('Base de datos cruda'!L872&lt;0,,'Base de datos cruda'!L872)</f>
        <v>14.05</v>
      </c>
      <c r="M872" s="28" t="str">
        <f>IF(TRIM(PROPER('Base de datos cruda'!M872))="High","Alto",IF(TRIM(PROPER('Base de datos cruda'!M872))="Medium","Medio","Bajo"))</f>
        <v>Bajo</v>
      </c>
      <c r="N872" s="29">
        <v>75.0189593257478</v>
      </c>
      <c r="O872" s="32">
        <f t="shared" si="1"/>
        <v>75.01895933</v>
      </c>
      <c r="P872" s="33">
        <f t="shared" si="2"/>
        <v>16.51</v>
      </c>
      <c r="Q872" s="34">
        <f t="shared" si="3"/>
        <v>1.070028011</v>
      </c>
      <c r="R872" s="35" t="str">
        <f t="shared" si="4"/>
        <v>Alto</v>
      </c>
      <c r="S872" s="35" t="str">
        <f>IF(O872="","",IF(O872&gt;AVERAGE('Base de datos limpia'!$O$2:$O$8001),"Alto","Normal"))
</f>
        <v>Alto</v>
      </c>
      <c r="T872" s="35" t="str">
        <f t="shared" si="5"/>
        <v>Gamer intensivo</v>
      </c>
      <c r="U872" s="35"/>
    </row>
    <row r="873">
      <c r="A873" s="28">
        <v>872.0</v>
      </c>
      <c r="B873" s="28">
        <v>19.0</v>
      </c>
      <c r="C873" s="28" t="str">
        <f>TRIM(PROPER('Base de datos cruda'!C873))</f>
        <v>Male</v>
      </c>
      <c r="D873" s="28">
        <v>5.15</v>
      </c>
      <c r="E873" s="28">
        <v>6.9</v>
      </c>
      <c r="F873" s="28">
        <v>7.31</v>
      </c>
      <c r="G873" s="28">
        <v>60.32</v>
      </c>
      <c r="H873" s="28" t="str">
        <f>TRIM(PROPER('Base de datos cruda'!H873))</f>
        <v>Rpg</v>
      </c>
      <c r="I873" s="28">
        <v>0.82</v>
      </c>
      <c r="J873" s="28">
        <v>8.33</v>
      </c>
      <c r="K873" s="28">
        <v>252.69</v>
      </c>
      <c r="L873" s="28">
        <f>IF('Base de datos cruda'!L873&lt;0,,'Base de datos cruda'!L873)</f>
        <v>13.61</v>
      </c>
      <c r="M873" s="28" t="str">
        <f>IF(TRIM(PROPER('Base de datos cruda'!M873))="High","Alto",IF(TRIM(PROPER('Base de datos cruda'!M873))="Medium","Medio","Bajo"))</f>
        <v>Bajo</v>
      </c>
      <c r="N873" s="29">
        <v>70.02</v>
      </c>
      <c r="O873" s="32">
        <f t="shared" si="1"/>
        <v>70.02</v>
      </c>
      <c r="P873" s="33">
        <f t="shared" si="2"/>
        <v>13.48</v>
      </c>
      <c r="Q873" s="34">
        <f t="shared" si="3"/>
        <v>1.339805825</v>
      </c>
      <c r="R873" s="35" t="str">
        <f t="shared" si="4"/>
        <v>Alto</v>
      </c>
      <c r="S873" s="35" t="str">
        <f>IF(O873="","",IF(O873&gt;AVERAGE('Base de datos limpia'!$O$2:$O$8001),"Alto","Normal"))
</f>
        <v>Alto</v>
      </c>
      <c r="T873" s="35" t="str">
        <f t="shared" si="5"/>
        <v>Gamer intensivo</v>
      </c>
      <c r="U873" s="35"/>
    </row>
    <row r="874">
      <c r="A874" s="28">
        <v>873.0</v>
      </c>
      <c r="B874" s="28">
        <v>23.0</v>
      </c>
      <c r="C874" s="28" t="str">
        <f>TRIM(PROPER('Base de datos cruda'!C874))</f>
        <v>Male</v>
      </c>
      <c r="D874" s="28">
        <v>4.2</v>
      </c>
      <c r="E874" s="28">
        <v>2.75</v>
      </c>
      <c r="F874" s="28">
        <v>8.08</v>
      </c>
      <c r="G874" s="28">
        <v>60.59</v>
      </c>
      <c r="H874" s="28" t="str">
        <f>TRIM(PROPER('Base de datos cruda'!H874))</f>
        <v>Fps</v>
      </c>
      <c r="I874" s="28">
        <v>2.01</v>
      </c>
      <c r="J874" s="28">
        <v>8.53</v>
      </c>
      <c r="K874" s="28">
        <v>283.17</v>
      </c>
      <c r="L874" s="28">
        <f>IF('Base de datos cruda'!L874&lt;0,,'Base de datos cruda'!L874)</f>
        <v>13.3</v>
      </c>
      <c r="M874" s="28" t="str">
        <f>IF(TRIM(PROPER('Base de datos cruda'!M874))="High","Alto",IF(TRIM(PROPER('Base de datos cruda'!M874))="Medium","Medio","Bajo"))</f>
        <v>Medio</v>
      </c>
      <c r="N874" s="29">
        <v>49.2</v>
      </c>
      <c r="O874" s="32">
        <f t="shared" si="1"/>
        <v>49.2</v>
      </c>
      <c r="P874" s="33">
        <f t="shared" si="2"/>
        <v>12.73</v>
      </c>
      <c r="Q874" s="34">
        <f t="shared" si="3"/>
        <v>0.6547619048</v>
      </c>
      <c r="R874" s="35" t="str">
        <f t="shared" si="4"/>
        <v>Bajo</v>
      </c>
      <c r="S874" s="35" t="str">
        <f>IF(O874="","",IF(O874&gt;AVERAGE('Base de datos limpia'!$O$2:$O$8001),"Alto","Normal"))
</f>
        <v>Normal</v>
      </c>
      <c r="T874" s="35" t="str">
        <f t="shared" si="5"/>
        <v>Gamer casual</v>
      </c>
      <c r="U874" s="35"/>
    </row>
    <row r="875">
      <c r="A875" s="28">
        <v>874.0</v>
      </c>
      <c r="B875" s="28">
        <v>19.0</v>
      </c>
      <c r="C875" s="28" t="str">
        <f>TRIM(PROPER('Base de datos cruda'!C875))</f>
        <v>Female</v>
      </c>
      <c r="D875" s="28">
        <v>2.65</v>
      </c>
      <c r="E875" s="28">
        <v>4.21</v>
      </c>
      <c r="F875" s="28">
        <v>7.35</v>
      </c>
      <c r="G875" s="28">
        <v>91.08</v>
      </c>
      <c r="H875" s="28" t="str">
        <f>TRIM(PROPER('Base de datos cruda'!H875))</f>
        <v>Casual</v>
      </c>
      <c r="I875" s="28">
        <v>1.77</v>
      </c>
      <c r="J875" s="28">
        <v>4.43</v>
      </c>
      <c r="K875" s="28">
        <v>285.83</v>
      </c>
      <c r="L875" s="28">
        <f>IF('Base de datos cruda'!L875&lt;0,,'Base de datos cruda'!L875)</f>
        <v>5.67</v>
      </c>
      <c r="M875" s="28" t="str">
        <f>IF(TRIM(PROPER('Base de datos cruda'!M875))="High","Alto",IF(TRIM(PROPER('Base de datos cruda'!M875))="Medium","Medio","Bajo"))</f>
        <v>Medio</v>
      </c>
      <c r="N875" s="29">
        <v>79.0</v>
      </c>
      <c r="O875" s="32">
        <f t="shared" si="1"/>
        <v>79</v>
      </c>
      <c r="P875" s="33">
        <f t="shared" si="2"/>
        <v>7.08</v>
      </c>
      <c r="Q875" s="34">
        <f t="shared" si="3"/>
        <v>1.588679245</v>
      </c>
      <c r="R875" s="35" t="str">
        <f t="shared" si="4"/>
        <v>Alto</v>
      </c>
      <c r="S875" s="35" t="str">
        <f>IF(O875="","",IF(O875&gt;AVERAGE('Base de datos limpia'!$O$2:$O$8001),"Alto","Normal"))
</f>
        <v>Alto</v>
      </c>
      <c r="T875" s="35" t="str">
        <f t="shared" si="5"/>
        <v>Gamer moderado</v>
      </c>
      <c r="U875" s="35"/>
    </row>
    <row r="876">
      <c r="A876" s="28">
        <v>875.0</v>
      </c>
      <c r="B876" s="28">
        <v>23.0</v>
      </c>
      <c r="C876" s="28" t="str">
        <f>TRIM(PROPER('Base de datos cruda'!C876))</f>
        <v>Female</v>
      </c>
      <c r="D876" s="28">
        <v>7.84</v>
      </c>
      <c r="E876" s="28">
        <v>3.37</v>
      </c>
      <c r="F876" s="28">
        <v>8.95</v>
      </c>
      <c r="G876" s="28">
        <v>62.98</v>
      </c>
      <c r="H876" s="28" t="str">
        <f>TRIM(PROPER('Base de datos cruda'!H876))</f>
        <v>Fps</v>
      </c>
      <c r="I876" s="28">
        <v>4.48</v>
      </c>
      <c r="J876" s="28">
        <v>10.25</v>
      </c>
      <c r="K876" s="28">
        <v>214.88</v>
      </c>
      <c r="L876" s="28">
        <f>IF('Base de datos cruda'!L876&lt;0,,'Base de datos cruda'!L876)</f>
        <v>17.21</v>
      </c>
      <c r="M876" s="28" t="str">
        <f>IF(TRIM(PROPER('Base de datos cruda'!M876))="High","Alto",IF(TRIM(PROPER('Base de datos cruda'!M876))="Medium","Medio","Bajo"))</f>
        <v>Bajo</v>
      </c>
      <c r="N876" s="29">
        <v>33.41</v>
      </c>
      <c r="O876" s="32">
        <f t="shared" si="1"/>
        <v>33.41</v>
      </c>
      <c r="P876" s="33">
        <f t="shared" si="2"/>
        <v>18.09</v>
      </c>
      <c r="Q876" s="34">
        <f t="shared" si="3"/>
        <v>0.4298469388</v>
      </c>
      <c r="R876" s="35" t="str">
        <f t="shared" si="4"/>
        <v>Bajo</v>
      </c>
      <c r="S876" s="35" t="str">
        <f>IF(O876="","",IF(O876&gt;AVERAGE('Base de datos limpia'!$O$2:$O$8001),"Alto","Normal"))
</f>
        <v>Normal</v>
      </c>
      <c r="T876" s="35" t="str">
        <f t="shared" si="5"/>
        <v>Gamer moderado</v>
      </c>
      <c r="U876" s="35"/>
    </row>
    <row r="877">
      <c r="A877" s="28">
        <v>876.0</v>
      </c>
      <c r="B877" s="28">
        <v>23.0</v>
      </c>
      <c r="C877" s="28" t="str">
        <f>TRIM(PROPER('Base de datos cruda'!C877))</f>
        <v>Male</v>
      </c>
      <c r="D877" s="28">
        <v>2.56</v>
      </c>
      <c r="E877" s="28">
        <v>6.52</v>
      </c>
      <c r="F877" s="28">
        <v>8.11</v>
      </c>
      <c r="G877" s="28">
        <v>72.21</v>
      </c>
      <c r="H877" s="28" t="str">
        <f>TRIM(PROPER('Base de datos cruda'!H877))</f>
        <v>Casual</v>
      </c>
      <c r="I877" s="28">
        <v>2.73</v>
      </c>
      <c r="J877" s="28">
        <v>4.59</v>
      </c>
      <c r="K877" s="28">
        <v>278.89</v>
      </c>
      <c r="L877" s="28">
        <f>IF('Base de datos cruda'!L877&lt;0,,'Base de datos cruda'!L877)</f>
        <v>7.47</v>
      </c>
      <c r="M877" s="28" t="str">
        <f>IF(TRIM(PROPER('Base de datos cruda'!M877))="High","Alto",IF(TRIM(PROPER('Base de datos cruda'!M877))="Medium","Medio","Bajo"))</f>
        <v>Medio</v>
      </c>
      <c r="N877" s="29">
        <v>87.6</v>
      </c>
      <c r="O877" s="32">
        <f t="shared" si="1"/>
        <v>87.6</v>
      </c>
      <c r="P877" s="33">
        <f t="shared" si="2"/>
        <v>7.15</v>
      </c>
      <c r="Q877" s="34">
        <f t="shared" si="3"/>
        <v>2.546875</v>
      </c>
      <c r="R877" s="35" t="str">
        <f t="shared" si="4"/>
        <v>Alto</v>
      </c>
      <c r="S877" s="35" t="str">
        <f>IF(O877="","",IF(O877&gt;AVERAGE('Base de datos limpia'!$O$2:$O$8001),"Alto","Normal"))
</f>
        <v>Alto</v>
      </c>
      <c r="T877" s="35" t="str">
        <f t="shared" si="5"/>
        <v>Gamer intensivo</v>
      </c>
      <c r="U877" s="35"/>
    </row>
    <row r="878">
      <c r="A878" s="28">
        <v>877.0</v>
      </c>
      <c r="B878" s="28">
        <v>20.0</v>
      </c>
      <c r="C878" s="28" t="str">
        <f>TRIM(PROPER('Base de datos cruda'!C878))</f>
        <v>Female</v>
      </c>
      <c r="D878" s="28">
        <v>5.95</v>
      </c>
      <c r="E878" s="28">
        <v>4.1</v>
      </c>
      <c r="F878" s="28">
        <v>6.6</v>
      </c>
      <c r="G878" s="28">
        <v>98.32</v>
      </c>
      <c r="H878" s="28" t="str">
        <f>TRIM(PROPER('Base de datos cruda'!H878))</f>
        <v>Fps</v>
      </c>
      <c r="I878" s="28">
        <v>3.14</v>
      </c>
      <c r="J878" s="28">
        <v>11.26</v>
      </c>
      <c r="K878" s="28">
        <v>239.56</v>
      </c>
      <c r="L878" s="28">
        <f>IF('Base de datos cruda'!L878&lt;0,,'Base de datos cruda'!L878)</f>
        <v>12.93</v>
      </c>
      <c r="M878" s="28" t="str">
        <f>IF(TRIM(PROPER('Base de datos cruda'!M878))="High","Alto",IF(TRIM(PROPER('Base de datos cruda'!M878))="Medium","Medio","Bajo"))</f>
        <v>Bajo</v>
      </c>
      <c r="N878" s="29">
        <v>57.12</v>
      </c>
      <c r="O878" s="32">
        <f t="shared" si="1"/>
        <v>57.12</v>
      </c>
      <c r="P878" s="33">
        <f t="shared" si="2"/>
        <v>17.21</v>
      </c>
      <c r="Q878" s="34">
        <f t="shared" si="3"/>
        <v>0.6890756303</v>
      </c>
      <c r="R878" s="35" t="str">
        <f t="shared" si="4"/>
        <v>Medio</v>
      </c>
      <c r="S878" s="35" t="str">
        <f>IF(O878="","",IF(O878&gt;AVERAGE('Base de datos limpia'!$O$2:$O$8001),"Alto","Normal"))
</f>
        <v>Normal</v>
      </c>
      <c r="T878" s="35" t="str">
        <f t="shared" si="5"/>
        <v>Gamer moderado</v>
      </c>
      <c r="U878" s="35"/>
    </row>
    <row r="879">
      <c r="A879" s="28">
        <v>878.0</v>
      </c>
      <c r="B879" s="28">
        <v>19.0</v>
      </c>
      <c r="C879" s="28" t="str">
        <f>TRIM(PROPER('Base de datos cruda'!C879))</f>
        <v>Female</v>
      </c>
      <c r="D879" s="28">
        <v>4.26</v>
      </c>
      <c r="E879" s="28">
        <v>3.78</v>
      </c>
      <c r="F879" s="28">
        <v>5.83</v>
      </c>
      <c r="G879" s="28">
        <v>99.41</v>
      </c>
      <c r="H879" s="28" t="str">
        <f>TRIM(PROPER('Base de datos cruda'!H879))</f>
        <v>Rpg</v>
      </c>
      <c r="I879" s="28">
        <v>3.44</v>
      </c>
      <c r="J879" s="28">
        <v>8.5</v>
      </c>
      <c r="K879" s="28">
        <v>261.75</v>
      </c>
      <c r="L879" s="28">
        <f>IF('Base de datos cruda'!L879&lt;0,,'Base de datos cruda'!L879)</f>
        <v>10.66</v>
      </c>
      <c r="M879" s="28" t="str">
        <f>IF(TRIM(PROPER('Base de datos cruda'!M879))="High","Alto",IF(TRIM(PROPER('Base de datos cruda'!M879))="Medium","Medio","Bajo"))</f>
        <v>Medio</v>
      </c>
      <c r="N879" s="29">
        <v>80.5512030847191</v>
      </c>
      <c r="O879" s="32">
        <f t="shared" si="1"/>
        <v>80.55120308</v>
      </c>
      <c r="P879" s="33">
        <f t="shared" si="2"/>
        <v>12.76</v>
      </c>
      <c r="Q879" s="34">
        <f t="shared" si="3"/>
        <v>0.8873239437</v>
      </c>
      <c r="R879" s="35" t="str">
        <f t="shared" si="4"/>
        <v>Alto</v>
      </c>
      <c r="S879" s="35" t="str">
        <f>IF(O879="","",IF(O879&gt;AVERAGE('Base de datos limpia'!$O$2:$O$8001),"Alto","Normal"))
</f>
        <v>Alto</v>
      </c>
      <c r="T879" s="35" t="str">
        <f t="shared" si="5"/>
        <v>Gamer moderado</v>
      </c>
      <c r="U879" s="35"/>
    </row>
    <row r="880">
      <c r="A880" s="28">
        <v>879.0</v>
      </c>
      <c r="B880" s="28">
        <v>17.0</v>
      </c>
      <c r="C880" s="28" t="str">
        <f>TRIM(PROPER('Base de datos cruda'!C880))</f>
        <v>Female</v>
      </c>
      <c r="D880" s="28">
        <v>4.87</v>
      </c>
      <c r="E880" s="28">
        <v>2.87</v>
      </c>
      <c r="F880" s="28">
        <v>7.41</v>
      </c>
      <c r="G880" s="28">
        <v>66.46</v>
      </c>
      <c r="H880" s="28" t="str">
        <f>TRIM(PROPER('Base de datos cruda'!H880))</f>
        <v>Rpg</v>
      </c>
      <c r="I880" s="28">
        <v>2.66</v>
      </c>
      <c r="J880" s="28">
        <v>8.21</v>
      </c>
      <c r="K880" s="28">
        <v>247.57</v>
      </c>
      <c r="L880" s="28">
        <f>IF('Base de datos cruda'!L880&lt;0,,'Base de datos cruda'!L880)</f>
        <v>8.31</v>
      </c>
      <c r="M880" s="28" t="str">
        <f>IF(TRIM(PROPER('Base de datos cruda'!M880))="High","Alto",IF(TRIM(PROPER('Base de datos cruda'!M880))="Medium","Medio","Bajo"))</f>
        <v>Medio</v>
      </c>
      <c r="N880" s="29">
        <v>51.82</v>
      </c>
      <c r="O880" s="32">
        <f t="shared" si="1"/>
        <v>51.82</v>
      </c>
      <c r="P880" s="33">
        <f t="shared" si="2"/>
        <v>13.08</v>
      </c>
      <c r="Q880" s="34">
        <f t="shared" si="3"/>
        <v>0.5893223819</v>
      </c>
      <c r="R880" s="35" t="str">
        <f t="shared" si="4"/>
        <v>Medio</v>
      </c>
      <c r="S880" s="35" t="str">
        <f>IF(O880="","",IF(O880&gt;AVERAGE('Base de datos limpia'!$O$2:$O$8001),"Alto","Normal"))
</f>
        <v>Normal</v>
      </c>
      <c r="T880" s="35" t="str">
        <f t="shared" si="5"/>
        <v>Gamer casual</v>
      </c>
      <c r="U880" s="35"/>
    </row>
    <row r="881">
      <c r="A881" s="28">
        <v>880.0</v>
      </c>
      <c r="B881" s="28">
        <v>18.0</v>
      </c>
      <c r="C881" s="28" t="str">
        <f>TRIM(PROPER('Base de datos cruda'!C881))</f>
        <v>Male</v>
      </c>
      <c r="D881" s="28">
        <v>3.15</v>
      </c>
      <c r="E881" s="28">
        <v>4.68</v>
      </c>
      <c r="F881" s="28">
        <v>6.95</v>
      </c>
      <c r="G881" s="28">
        <v>82.44</v>
      </c>
      <c r="H881" s="28" t="str">
        <f>TRIM(PROPER('Base de datos cruda'!H881))</f>
        <v>Rpg</v>
      </c>
      <c r="I881" s="28">
        <v>3.85</v>
      </c>
      <c r="J881" s="28">
        <v>8.88</v>
      </c>
      <c r="K881" s="28">
        <v>288.26</v>
      </c>
      <c r="L881" s="28">
        <f>IF('Base de datos cruda'!L881&lt;0,,'Base de datos cruda'!L881)</f>
        <v>11.25</v>
      </c>
      <c r="M881" s="28" t="str">
        <f>IF(TRIM(PROPER('Base de datos cruda'!M881))="High","Alto",IF(TRIM(PROPER('Base de datos cruda'!M881))="Medium","Medio","Bajo"))</f>
        <v>Medio</v>
      </c>
      <c r="N881" s="29">
        <v>73.86</v>
      </c>
      <c r="O881" s="32">
        <f t="shared" si="1"/>
        <v>73.86</v>
      </c>
      <c r="P881" s="33">
        <f t="shared" si="2"/>
        <v>12.03</v>
      </c>
      <c r="Q881" s="34">
        <f t="shared" si="3"/>
        <v>1.485714286</v>
      </c>
      <c r="R881" s="35" t="str">
        <f t="shared" si="4"/>
        <v>Alto</v>
      </c>
      <c r="S881" s="35" t="str">
        <f>IF(O881="","",IF(O881&gt;AVERAGE('Base de datos limpia'!$O$2:$O$8001),"Alto","Normal"))
</f>
        <v>Alto</v>
      </c>
      <c r="T881" s="35" t="str">
        <f t="shared" si="5"/>
        <v>Gamer moderado</v>
      </c>
      <c r="U881" s="35"/>
    </row>
    <row r="882">
      <c r="A882" s="28">
        <v>881.0</v>
      </c>
      <c r="B882" s="28">
        <v>18.0</v>
      </c>
      <c r="C882" s="28" t="str">
        <f>TRIM(PROPER('Base de datos cruda'!C882))</f>
        <v>Male</v>
      </c>
      <c r="D882" s="28">
        <v>7.72</v>
      </c>
      <c r="E882" s="28">
        <v>2.76</v>
      </c>
      <c r="F882" s="28">
        <v>7.15</v>
      </c>
      <c r="G882" s="28">
        <v>82.37</v>
      </c>
      <c r="H882" s="28" t="str">
        <f>TRIM(PROPER('Base de datos cruda'!H882))</f>
        <v>Fps</v>
      </c>
      <c r="I882" s="28">
        <v>3.92</v>
      </c>
      <c r="J882" s="28">
        <v>12.4</v>
      </c>
      <c r="K882" s="28">
        <v>225.47</v>
      </c>
      <c r="L882" s="28">
        <f>IF('Base de datos cruda'!L882&lt;0,,'Base de datos cruda'!L882)</f>
        <v>21.15</v>
      </c>
      <c r="M882" s="28" t="str">
        <f>IF(TRIM(PROPER('Base de datos cruda'!M882))="High","Alto",IF(TRIM(PROPER('Base de datos cruda'!M882))="Medium","Medio","Bajo"))</f>
        <v>Bajo</v>
      </c>
      <c r="N882" s="29">
        <v>28.43</v>
      </c>
      <c r="O882" s="32">
        <f t="shared" si="1"/>
        <v>28.43</v>
      </c>
      <c r="P882" s="33">
        <f t="shared" si="2"/>
        <v>20.12</v>
      </c>
      <c r="Q882" s="34">
        <f t="shared" si="3"/>
        <v>0.3575129534</v>
      </c>
      <c r="R882" s="35" t="str">
        <f t="shared" si="4"/>
        <v>Bajo</v>
      </c>
      <c r="S882" s="35" t="str">
        <f>IF(O882="","",IF(O882&gt;AVERAGE('Base de datos limpia'!$O$2:$O$8001),"Alto","Normal"))
</f>
        <v>Normal</v>
      </c>
      <c r="T882" s="35" t="str">
        <f t="shared" si="5"/>
        <v>Gamer casual</v>
      </c>
      <c r="U882" s="35"/>
    </row>
    <row r="883">
      <c r="A883" s="28">
        <v>882.0</v>
      </c>
      <c r="B883" s="28">
        <v>19.0</v>
      </c>
      <c r="C883" s="28" t="str">
        <f>TRIM(PROPER('Base de datos cruda'!C883))</f>
        <v>Male</v>
      </c>
      <c r="D883" s="28">
        <v>4.57</v>
      </c>
      <c r="E883" s="28">
        <v>9.66</v>
      </c>
      <c r="F883" s="28">
        <v>5.72</v>
      </c>
      <c r="G883" s="28">
        <v>78.1</v>
      </c>
      <c r="H883" s="28" t="str">
        <f>TRIM(PROPER('Base de datos cruda'!H883))</f>
        <v>Fps</v>
      </c>
      <c r="I883" s="28">
        <v>1.76</v>
      </c>
      <c r="J883" s="28">
        <v>10.23</v>
      </c>
      <c r="K883" s="28">
        <v>270.5</v>
      </c>
      <c r="L883" s="28">
        <f>IF('Base de datos cruda'!L883&lt;0,,'Base de datos cruda'!L883)</f>
        <v>12.17</v>
      </c>
      <c r="M883" s="28" t="str">
        <f>IF(TRIM(PROPER('Base de datos cruda'!M883))="High","Alto",IF(TRIM(PROPER('Base de datos cruda'!M883))="Medium","Medio","Bajo"))</f>
        <v>Alto</v>
      </c>
      <c r="N883" s="29">
        <v>91.02</v>
      </c>
      <c r="O883" s="32">
        <f t="shared" si="1"/>
        <v>91.02</v>
      </c>
      <c r="P883" s="33">
        <f t="shared" si="2"/>
        <v>14.8</v>
      </c>
      <c r="Q883" s="34">
        <f t="shared" si="3"/>
        <v>2.113785558</v>
      </c>
      <c r="R883" s="35" t="str">
        <f t="shared" si="4"/>
        <v>Alto</v>
      </c>
      <c r="S883" s="35" t="str">
        <f>IF(O883="","",IF(O883&gt;AVERAGE('Base de datos limpia'!$O$2:$O$8001),"Alto","Normal"))
</f>
        <v>Alto</v>
      </c>
      <c r="T883" s="35" t="str">
        <f t="shared" si="5"/>
        <v>Gamer intensivo</v>
      </c>
      <c r="U883" s="35"/>
    </row>
    <row r="884">
      <c r="A884" s="28">
        <v>883.0</v>
      </c>
      <c r="B884" s="28">
        <v>19.0</v>
      </c>
      <c r="C884" s="28" t="str">
        <f>TRIM(PROPER('Base de datos cruda'!C884))</f>
        <v>Male</v>
      </c>
      <c r="D884" s="28">
        <v>7.5</v>
      </c>
      <c r="E884" s="28">
        <v>2.39</v>
      </c>
      <c r="F884" s="28">
        <v>6.14</v>
      </c>
      <c r="G884" s="28">
        <v>96.99</v>
      </c>
      <c r="H884" s="28" t="str">
        <f>TRIM(PROPER('Base de datos cruda'!H884))</f>
        <v>Fps</v>
      </c>
      <c r="I884" s="28">
        <v>0.42</v>
      </c>
      <c r="J884" s="28">
        <v>11.49</v>
      </c>
      <c r="K884" s="28">
        <v>207.03</v>
      </c>
      <c r="L884" s="28">
        <f>IF('Base de datos cruda'!L884&lt;0,,'Base de datos cruda'!L884)</f>
        <v>15.49</v>
      </c>
      <c r="M884" s="28" t="str">
        <f>IF(TRIM(PROPER('Base de datos cruda'!M884))="High","Alto",IF(TRIM(PROPER('Base de datos cruda'!M884))="Medium","Medio","Bajo"))</f>
        <v>Bajo</v>
      </c>
      <c r="N884" s="29">
        <v>23.19</v>
      </c>
      <c r="O884" s="32">
        <f t="shared" si="1"/>
        <v>23.19</v>
      </c>
      <c r="P884" s="33">
        <f t="shared" si="2"/>
        <v>18.99</v>
      </c>
      <c r="Q884" s="34">
        <f t="shared" si="3"/>
        <v>0.3186666667</v>
      </c>
      <c r="R884" s="35" t="str">
        <f t="shared" si="4"/>
        <v>Bajo</v>
      </c>
      <c r="S884" s="35" t="str">
        <f>IF(O884="","",IF(O884&gt;AVERAGE('Base de datos limpia'!$O$2:$O$8001),"Alto","Normal"))
</f>
        <v>Normal</v>
      </c>
      <c r="T884" s="35" t="str">
        <f t="shared" si="5"/>
        <v>Gamer casual</v>
      </c>
      <c r="U884" s="35"/>
    </row>
    <row r="885">
      <c r="A885" s="28">
        <v>884.0</v>
      </c>
      <c r="B885" s="28">
        <v>20.0</v>
      </c>
      <c r="C885" s="28" t="str">
        <f>TRIM(PROPER('Base de datos cruda'!C885))</f>
        <v>Male</v>
      </c>
      <c r="D885" s="28">
        <v>0.06</v>
      </c>
      <c r="E885" s="28">
        <v>9.22</v>
      </c>
      <c r="F885" s="28">
        <v>6.79</v>
      </c>
      <c r="G885" s="28">
        <v>90.16</v>
      </c>
      <c r="H885" s="28" t="str">
        <f>TRIM(PROPER('Base de datos cruda'!H885))</f>
        <v>Rpg</v>
      </c>
      <c r="I885" s="28">
        <v>4.93</v>
      </c>
      <c r="J885" s="28">
        <v>1.75</v>
      </c>
      <c r="K885" s="28">
        <v>330.0</v>
      </c>
      <c r="L885" s="28">
        <f>IF('Base de datos cruda'!L885&lt;0,,'Base de datos cruda'!L885)</f>
        <v>1.49</v>
      </c>
      <c r="M885" s="28" t="str">
        <f>IF(TRIM(PROPER('Base de datos cruda'!M885))="High","Alto",IF(TRIM(PROPER('Base de datos cruda'!M885))="Medium","Medio","Bajo"))</f>
        <v>Medio</v>
      </c>
      <c r="N885" s="29">
        <v>100.0</v>
      </c>
      <c r="O885" s="32">
        <f t="shared" si="1"/>
        <v>100</v>
      </c>
      <c r="P885" s="33">
        <f t="shared" si="2"/>
        <v>1.81</v>
      </c>
      <c r="Q885" s="34">
        <f t="shared" si="3"/>
        <v>153.6666667</v>
      </c>
      <c r="R885" s="35" t="str">
        <f t="shared" si="4"/>
        <v>Alto</v>
      </c>
      <c r="S885" s="35" t="str">
        <f>IF(O885="","",IF(O885&gt;AVERAGE('Base de datos limpia'!$O$2:$O$8001),"Alto","Normal"))
</f>
        <v>Alto</v>
      </c>
      <c r="T885" s="35" t="str">
        <f t="shared" si="5"/>
        <v>Gamer intensivo</v>
      </c>
      <c r="U885" s="35"/>
    </row>
    <row r="886">
      <c r="A886" s="28">
        <v>885.0</v>
      </c>
      <c r="B886" s="28">
        <v>19.0</v>
      </c>
      <c r="C886" s="28" t="str">
        <f>TRIM(PROPER('Base de datos cruda'!C886))</f>
        <v>Male</v>
      </c>
      <c r="D886" s="28">
        <v>4.58</v>
      </c>
      <c r="E886" s="28">
        <v>4.86</v>
      </c>
      <c r="F886" s="28">
        <v>8.2</v>
      </c>
      <c r="G886" s="28">
        <v>90.58</v>
      </c>
      <c r="H886" s="28" t="str">
        <f>TRIM(PROPER('Base de datos cruda'!H886))</f>
        <v>Fps</v>
      </c>
      <c r="I886" s="28">
        <v>3.21</v>
      </c>
      <c r="J886" s="28">
        <v>8.96</v>
      </c>
      <c r="K886" s="28">
        <v>264.22</v>
      </c>
      <c r="L886" s="28">
        <f>IF('Base de datos cruda'!L886&lt;0,,'Base de datos cruda'!L886)</f>
        <v>8.8</v>
      </c>
      <c r="M886" s="28" t="str">
        <f>IF(TRIM(PROPER('Base de datos cruda'!M886))="High","Alto",IF(TRIM(PROPER('Base de datos cruda'!M886))="Medium","Medio","Bajo"))</f>
        <v>Medio</v>
      </c>
      <c r="N886" s="29">
        <v>75.92</v>
      </c>
      <c r="O886" s="32">
        <f t="shared" si="1"/>
        <v>75.92</v>
      </c>
      <c r="P886" s="33">
        <f t="shared" si="2"/>
        <v>13.54</v>
      </c>
      <c r="Q886" s="34">
        <f t="shared" si="3"/>
        <v>1.061135371</v>
      </c>
      <c r="R886" s="35" t="str">
        <f t="shared" si="4"/>
        <v>Alto</v>
      </c>
      <c r="S886" s="35" t="str">
        <f>IF(O886="","",IF(O886&gt;AVERAGE('Base de datos limpia'!$O$2:$O$8001),"Alto","Normal"))
</f>
        <v>Alto</v>
      </c>
      <c r="T886" s="35" t="str">
        <f t="shared" si="5"/>
        <v>Gamer moderado</v>
      </c>
      <c r="U886" s="35"/>
    </row>
    <row r="887">
      <c r="A887" s="28">
        <v>886.0</v>
      </c>
      <c r="B887" s="28">
        <v>23.0</v>
      </c>
      <c r="C887" s="28" t="str">
        <f>TRIM(PROPER('Base de datos cruda'!C887))</f>
        <v>Male</v>
      </c>
      <c r="D887" s="28">
        <v>5.74</v>
      </c>
      <c r="E887" s="28">
        <v>4.4</v>
      </c>
      <c r="F887" s="28">
        <v>7.81</v>
      </c>
      <c r="G887" s="28">
        <v>70.78</v>
      </c>
      <c r="H887" s="28" t="str">
        <f>TRIM(PROPER('Base de datos cruda'!H887))</f>
        <v>Rpg</v>
      </c>
      <c r="I887" s="28">
        <v>3.54</v>
      </c>
      <c r="J887" s="28">
        <v>7.75</v>
      </c>
      <c r="K887" s="28">
        <v>256.12</v>
      </c>
      <c r="L887" s="28">
        <f>IF('Base de datos cruda'!L887&lt;0,,'Base de datos cruda'!L887)</f>
        <v>11.61</v>
      </c>
      <c r="M887" s="28" t="str">
        <f>IF(TRIM(PROPER('Base de datos cruda'!M887))="High","Alto",IF(TRIM(PROPER('Base de datos cruda'!M887))="Medium","Medio","Bajo"))</f>
        <v>Bajo</v>
      </c>
      <c r="N887" s="29">
        <v>56.13</v>
      </c>
      <c r="O887" s="32">
        <f t="shared" si="1"/>
        <v>56.13</v>
      </c>
      <c r="P887" s="33">
        <f t="shared" si="2"/>
        <v>13.49</v>
      </c>
      <c r="Q887" s="34">
        <f t="shared" si="3"/>
        <v>0.7665505226</v>
      </c>
      <c r="R887" s="35" t="str">
        <f t="shared" si="4"/>
        <v>Medio</v>
      </c>
      <c r="S887" s="35" t="str">
        <f>IF(O887="","",IF(O887&gt;AVERAGE('Base de datos limpia'!$O$2:$O$8001),"Alto","Normal"))
</f>
        <v>Normal</v>
      </c>
      <c r="T887" s="35" t="str">
        <f t="shared" si="5"/>
        <v>Gamer moderado</v>
      </c>
      <c r="U887" s="35"/>
    </row>
    <row r="888">
      <c r="A888" s="28">
        <v>887.0</v>
      </c>
      <c r="B888" s="28">
        <v>21.0</v>
      </c>
      <c r="C888" s="28" t="str">
        <f>TRIM(PROPER('Base de datos cruda'!C888))</f>
        <v>Female</v>
      </c>
      <c r="D888" s="28">
        <v>5.96</v>
      </c>
      <c r="E888" s="28">
        <v>3.08</v>
      </c>
      <c r="F888" s="28">
        <v>4.59</v>
      </c>
      <c r="G888" s="28">
        <v>77.37</v>
      </c>
      <c r="H888" s="28" t="str">
        <f>TRIM(PROPER('Base de datos cruda'!H888))</f>
        <v>Fps</v>
      </c>
      <c r="I888" s="28">
        <v>3.78</v>
      </c>
      <c r="J888" s="28">
        <v>8.69</v>
      </c>
      <c r="K888" s="28">
        <v>263.69</v>
      </c>
      <c r="L888" s="28">
        <f>IF('Base de datos cruda'!L888&lt;0,,'Base de datos cruda'!L888)</f>
        <v>12.45</v>
      </c>
      <c r="M888" s="28" t="str">
        <f>IF(TRIM(PROPER('Base de datos cruda'!M888))="High","Alto",IF(TRIM(PROPER('Base de datos cruda'!M888))="Medium","Medio","Bajo"))</f>
        <v>Bajo</v>
      </c>
      <c r="N888" s="29">
        <v>35.6658345795999</v>
      </c>
      <c r="O888" s="32">
        <f t="shared" si="1"/>
        <v>35.66583458</v>
      </c>
      <c r="P888" s="33">
        <f t="shared" si="2"/>
        <v>14.65</v>
      </c>
      <c r="Q888" s="34">
        <f t="shared" si="3"/>
        <v>0.5167785235</v>
      </c>
      <c r="R888" s="35" t="str">
        <f t="shared" si="4"/>
        <v>Bajo</v>
      </c>
      <c r="S888" s="35" t="str">
        <f>IF(O888="","",IF(O888&gt;AVERAGE('Base de datos limpia'!$O$2:$O$8001),"Alto","Normal"))
</f>
        <v>Normal</v>
      </c>
      <c r="T888" s="35" t="str">
        <f t="shared" si="5"/>
        <v>Gamer moderado</v>
      </c>
      <c r="U888" s="35"/>
    </row>
    <row r="889">
      <c r="A889" s="28">
        <v>888.0</v>
      </c>
      <c r="B889" s="28">
        <v>21.0</v>
      </c>
      <c r="C889" s="28" t="str">
        <f>TRIM(PROPER('Base de datos cruda'!C889))</f>
        <v>Male</v>
      </c>
      <c r="D889" s="28">
        <v>7.24</v>
      </c>
      <c r="E889" s="28">
        <v>6.72</v>
      </c>
      <c r="F889" s="28">
        <v>5.23</v>
      </c>
      <c r="G889" s="28">
        <v>79.5</v>
      </c>
      <c r="H889" s="28" t="str">
        <f>TRIM(PROPER('Base de datos cruda'!H889))</f>
        <v>Fps</v>
      </c>
      <c r="I889" s="28">
        <v>3.06</v>
      </c>
      <c r="J889" s="28">
        <v>10.79</v>
      </c>
      <c r="K889" s="28">
        <v>236.8</v>
      </c>
      <c r="L889" s="28">
        <f>IF('Base de datos cruda'!L889&lt;0,,'Base de datos cruda'!L889)</f>
        <v>15.21</v>
      </c>
      <c r="M889" s="28" t="str">
        <f>IF(TRIM(PROPER('Base de datos cruda'!M889))="High","Alto",IF(TRIM(PROPER('Base de datos cruda'!M889))="Medium","Medio","Bajo"))</f>
        <v>Bajo</v>
      </c>
      <c r="N889" s="29">
        <v>48.41</v>
      </c>
      <c r="O889" s="32">
        <f t="shared" si="1"/>
        <v>48.41</v>
      </c>
      <c r="P889" s="33">
        <f t="shared" si="2"/>
        <v>18.03</v>
      </c>
      <c r="Q889" s="34">
        <f t="shared" si="3"/>
        <v>0.9281767956</v>
      </c>
      <c r="R889" s="35" t="str">
        <f t="shared" si="4"/>
        <v>Bajo</v>
      </c>
      <c r="S889" s="35" t="str">
        <f>IF(O889="","",IF(O889&gt;AVERAGE('Base de datos limpia'!$O$2:$O$8001),"Alto","Normal"))
</f>
        <v>Normal</v>
      </c>
      <c r="T889" s="35" t="str">
        <f t="shared" si="5"/>
        <v>Gamer intensivo</v>
      </c>
      <c r="U889" s="35"/>
    </row>
    <row r="890">
      <c r="A890" s="28">
        <v>889.0</v>
      </c>
      <c r="B890" s="28">
        <v>23.0</v>
      </c>
      <c r="C890" s="28" t="str">
        <f>TRIM(PROPER('Base de datos cruda'!C890))</f>
        <v>Female</v>
      </c>
      <c r="D890" s="28">
        <v>0.04</v>
      </c>
      <c r="E890" s="28">
        <v>7.17</v>
      </c>
      <c r="F890" s="28">
        <v>4.13</v>
      </c>
      <c r="G890" s="28">
        <v>71.96</v>
      </c>
      <c r="H890" s="28" t="str">
        <f>TRIM(PROPER('Base de datos cruda'!H890))</f>
        <v>Rpg</v>
      </c>
      <c r="I890" s="28">
        <v>2.35</v>
      </c>
      <c r="J890" s="28">
        <v>1.83</v>
      </c>
      <c r="K890" s="28">
        <v>340.64</v>
      </c>
      <c r="L890" s="28">
        <f>IF('Base de datos cruda'!L890&lt;0,,'Base de datos cruda'!L890)</f>
        <v>1.41</v>
      </c>
      <c r="M890" s="28" t="str">
        <f>IF(TRIM(PROPER('Base de datos cruda'!M890))="High","Alto",IF(TRIM(PROPER('Base de datos cruda'!M890))="Medium","Medio","Bajo"))</f>
        <v>Alto</v>
      </c>
      <c r="N890" s="29">
        <v>79.47</v>
      </c>
      <c r="O890" s="32">
        <f t="shared" si="1"/>
        <v>79.47</v>
      </c>
      <c r="P890" s="33">
        <f t="shared" si="2"/>
        <v>1.87</v>
      </c>
      <c r="Q890" s="34">
        <f t="shared" si="3"/>
        <v>179.25</v>
      </c>
      <c r="R890" s="35" t="str">
        <f t="shared" si="4"/>
        <v>Alto</v>
      </c>
      <c r="S890" s="35" t="str">
        <f>IF(O890="","",IF(O890&gt;AVERAGE('Base de datos limpia'!$O$2:$O$8001),"Alto","Normal"))
</f>
        <v>Alto</v>
      </c>
      <c r="T890" s="35" t="str">
        <f t="shared" si="5"/>
        <v>Gamer intensivo</v>
      </c>
      <c r="U890" s="35"/>
    </row>
    <row r="891">
      <c r="A891" s="28">
        <v>890.0</v>
      </c>
      <c r="B891" s="28">
        <v>22.0</v>
      </c>
      <c r="C891" s="28" t="str">
        <f>TRIM(PROPER('Base de datos cruda'!C891))</f>
        <v>Female</v>
      </c>
      <c r="D891" s="28">
        <v>0.0</v>
      </c>
      <c r="E891" s="28">
        <v>5.21</v>
      </c>
      <c r="F891" s="28">
        <v>4.04</v>
      </c>
      <c r="G891" s="28">
        <v>63.79</v>
      </c>
      <c r="H891" s="28" t="str">
        <f>TRIM(PROPER('Base de datos cruda'!H891))</f>
        <v>Rpg</v>
      </c>
      <c r="I891" s="28">
        <v>4.92</v>
      </c>
      <c r="J891" s="28">
        <v>1.1</v>
      </c>
      <c r="K891" s="28">
        <v>301.2</v>
      </c>
      <c r="L891" s="28">
        <f>IF('Base de datos cruda'!L891&lt;0,,'Base de datos cruda'!L891)</f>
        <v>1.42</v>
      </c>
      <c r="M891" s="28" t="str">
        <f>IF(TRIM(PROPER('Base de datos cruda'!M891))="High","Alto",IF(TRIM(PROPER('Base de datos cruda'!M891))="Medium","Medio","Bajo"))</f>
        <v>Medio</v>
      </c>
      <c r="N891" s="29">
        <v>62.72</v>
      </c>
      <c r="O891" s="32">
        <f t="shared" si="1"/>
        <v>62.72</v>
      </c>
      <c r="P891" s="33">
        <f t="shared" si="2"/>
        <v>1.1</v>
      </c>
      <c r="Q891" s="34" t="str">
        <f t="shared" si="3"/>
        <v>Sin ratio</v>
      </c>
      <c r="R891" s="35" t="str">
        <f t="shared" si="4"/>
        <v>Medio</v>
      </c>
      <c r="S891" s="35" t="str">
        <f>IF(O891="","",IF(O891&gt;AVERAGE('Base de datos limpia'!$O$2:$O$8001),"Alto","Normal"))
</f>
        <v>Normal</v>
      </c>
      <c r="T891" s="35" t="str">
        <f t="shared" si="5"/>
        <v>Gamer moderado</v>
      </c>
      <c r="U891" s="35"/>
    </row>
    <row r="892">
      <c r="A892" s="28">
        <v>891.0</v>
      </c>
      <c r="B892" s="28">
        <v>23.0</v>
      </c>
      <c r="C892" s="28" t="str">
        <f>TRIM(PROPER('Base de datos cruda'!C892))</f>
        <v>Male</v>
      </c>
      <c r="D892" s="28">
        <v>3.78</v>
      </c>
      <c r="E892" s="28">
        <v>1.5</v>
      </c>
      <c r="F892" s="28">
        <v>5.12</v>
      </c>
      <c r="G892" s="28">
        <v>65.05</v>
      </c>
      <c r="H892" s="28" t="str">
        <f>TRIM(PROPER('Base de datos cruda'!H892))</f>
        <v>Fps</v>
      </c>
      <c r="I892" s="28">
        <v>3.64</v>
      </c>
      <c r="J892" s="28">
        <v>6.42</v>
      </c>
      <c r="K892" s="28">
        <v>271.46</v>
      </c>
      <c r="L892" s="28">
        <f>IF('Base de datos cruda'!L892&lt;0,,'Base de datos cruda'!L892)</f>
        <v>8.91</v>
      </c>
      <c r="M892" s="28" t="str">
        <f>IF(TRIM(PROPER('Base de datos cruda'!M892))="High","Alto",IF(TRIM(PROPER('Base de datos cruda'!M892))="Medium","Medio","Bajo"))</f>
        <v>Medio</v>
      </c>
      <c r="N892" s="29">
        <v>41.55</v>
      </c>
      <c r="O892" s="32">
        <f t="shared" si="1"/>
        <v>41.55</v>
      </c>
      <c r="P892" s="33">
        <f t="shared" si="2"/>
        <v>10.2</v>
      </c>
      <c r="Q892" s="34">
        <f t="shared" si="3"/>
        <v>0.3968253968</v>
      </c>
      <c r="R892" s="35" t="str">
        <f t="shared" si="4"/>
        <v>Bajo</v>
      </c>
      <c r="S892" s="35" t="str">
        <f>IF(O892="","",IF(O892&gt;AVERAGE('Base de datos limpia'!$O$2:$O$8001),"Alto","Normal"))
</f>
        <v>Normal</v>
      </c>
      <c r="T892" s="35" t="str">
        <f t="shared" si="5"/>
        <v>Gamer casual</v>
      </c>
      <c r="U892" s="35"/>
    </row>
    <row r="893">
      <c r="A893" s="28">
        <v>892.0</v>
      </c>
      <c r="B893" s="28">
        <v>17.0</v>
      </c>
      <c r="C893" s="28" t="str">
        <f>TRIM(PROPER('Base de datos cruda'!C893))</f>
        <v>Female</v>
      </c>
      <c r="D893" s="28">
        <v>0.23</v>
      </c>
      <c r="E893" s="28">
        <v>9.27</v>
      </c>
      <c r="F893" s="28">
        <v>8.0</v>
      </c>
      <c r="G893" s="28">
        <v>67.23</v>
      </c>
      <c r="H893" s="28" t="str">
        <f>TRIM(PROPER('Base de datos cruda'!H893))</f>
        <v>Rpg</v>
      </c>
      <c r="I893" s="28">
        <v>4.23</v>
      </c>
      <c r="J893" s="28">
        <v>5.35</v>
      </c>
      <c r="K893" s="28">
        <v>299.21</v>
      </c>
      <c r="L893" s="28">
        <f>IF('Base de datos cruda'!L893&lt;0,,'Base de datos cruda'!L893)</f>
        <v>4.82</v>
      </c>
      <c r="M893" s="28" t="str">
        <f>IF(TRIM(PROPER('Base de datos cruda'!M893))="High","Alto",IF(TRIM(PROPER('Base de datos cruda'!M893))="Medium","Medio","Bajo"))</f>
        <v>Medio</v>
      </c>
      <c r="N893" s="29">
        <v>100.0</v>
      </c>
      <c r="O893" s="32">
        <f t="shared" si="1"/>
        <v>100</v>
      </c>
      <c r="P893" s="33">
        <f t="shared" si="2"/>
        <v>5.58</v>
      </c>
      <c r="Q893" s="34">
        <f t="shared" si="3"/>
        <v>40.30434783</v>
      </c>
      <c r="R893" s="35" t="str">
        <f t="shared" si="4"/>
        <v>Alto</v>
      </c>
      <c r="S893" s="35" t="str">
        <f>IF(O893="","",IF(O893&gt;AVERAGE('Base de datos limpia'!$O$2:$O$8001),"Alto","Normal"))
</f>
        <v>Alto</v>
      </c>
      <c r="T893" s="35" t="str">
        <f t="shared" si="5"/>
        <v>Gamer intensivo</v>
      </c>
      <c r="U893" s="35"/>
    </row>
    <row r="894">
      <c r="A894" s="28">
        <v>893.0</v>
      </c>
      <c r="B894" s="28">
        <v>24.0</v>
      </c>
      <c r="C894" s="28" t="str">
        <f>TRIM(PROPER('Base de datos cruda'!C894))</f>
        <v>Female</v>
      </c>
      <c r="D894" s="28">
        <v>7.8</v>
      </c>
      <c r="E894" s="28">
        <v>9.82</v>
      </c>
      <c r="F894" s="28">
        <v>8.52</v>
      </c>
      <c r="G894" s="28">
        <v>68.15</v>
      </c>
      <c r="H894" s="28" t="str">
        <f>TRIM(PROPER('Base de datos cruda'!H894))</f>
        <v>Casual</v>
      </c>
      <c r="I894" s="28">
        <v>2.2</v>
      </c>
      <c r="J894" s="28">
        <v>8.88</v>
      </c>
      <c r="K894" s="28">
        <v>229.54</v>
      </c>
      <c r="L894" s="28">
        <f>IF('Base de datos cruda'!L894&lt;0,,'Base de datos cruda'!L894)</f>
        <v>16.92</v>
      </c>
      <c r="M894" s="28" t="str">
        <f>IF(TRIM(PROPER('Base de datos cruda'!M894))="High","Alto",IF(TRIM(PROPER('Base de datos cruda'!M894))="Medium","Medio","Bajo"))</f>
        <v>Bajo</v>
      </c>
      <c r="N894" s="29">
        <v>76.4528721142134</v>
      </c>
      <c r="O894" s="32">
        <f t="shared" si="1"/>
        <v>76.45287211</v>
      </c>
      <c r="P894" s="33">
        <f t="shared" si="2"/>
        <v>16.68</v>
      </c>
      <c r="Q894" s="34">
        <f t="shared" si="3"/>
        <v>1.258974359</v>
      </c>
      <c r="R894" s="35" t="str">
        <f t="shared" si="4"/>
        <v>Alto</v>
      </c>
      <c r="S894" s="35" t="str">
        <f>IF(O894="","",IF(O894&gt;AVERAGE('Base de datos limpia'!$O$2:$O$8001),"Alto","Normal"))
</f>
        <v>Alto</v>
      </c>
      <c r="T894" s="35" t="str">
        <f t="shared" si="5"/>
        <v>Gamer intensivo</v>
      </c>
      <c r="U894" s="35"/>
    </row>
    <row r="895">
      <c r="A895" s="28">
        <v>894.0</v>
      </c>
      <c r="B895" s="28">
        <v>16.0</v>
      </c>
      <c r="C895" s="28" t="str">
        <f>TRIM(PROPER('Base de datos cruda'!C895))</f>
        <v>Male</v>
      </c>
      <c r="D895" s="28">
        <v>1.78</v>
      </c>
      <c r="E895" s="28">
        <v>4.88</v>
      </c>
      <c r="F895" s="28">
        <v>5.96</v>
      </c>
      <c r="G895" s="28">
        <v>69.69</v>
      </c>
      <c r="H895" s="28" t="str">
        <f>TRIM(PROPER('Base de datos cruda'!H895))</f>
        <v>Fps</v>
      </c>
      <c r="I895" s="28">
        <v>4.52</v>
      </c>
      <c r="J895" s="28">
        <v>3.33</v>
      </c>
      <c r="K895" s="28">
        <v>299.41</v>
      </c>
      <c r="L895" s="28">
        <f>IF('Base de datos cruda'!L895&lt;0,,'Base de datos cruda'!L895)</f>
        <v>3.35</v>
      </c>
      <c r="M895" s="28" t="str">
        <f>IF(TRIM(PROPER('Base de datos cruda'!M895))="High","Alto",IF(TRIM(PROPER('Base de datos cruda'!M895))="Medium","Medio","Bajo"))</f>
        <v>Medio</v>
      </c>
      <c r="N895" s="29">
        <v>72.17</v>
      </c>
      <c r="O895" s="32">
        <f t="shared" si="1"/>
        <v>72.17</v>
      </c>
      <c r="P895" s="33">
        <f t="shared" si="2"/>
        <v>5.11</v>
      </c>
      <c r="Q895" s="34">
        <f t="shared" si="3"/>
        <v>2.741573034</v>
      </c>
      <c r="R895" s="35" t="str">
        <f t="shared" si="4"/>
        <v>Alto</v>
      </c>
      <c r="S895" s="35" t="str">
        <f>IF(O895="","",IF(O895&gt;AVERAGE('Base de datos limpia'!$O$2:$O$8001),"Alto","Normal"))
</f>
        <v>Alto</v>
      </c>
      <c r="T895" s="35" t="str">
        <f t="shared" si="5"/>
        <v>Gamer moderado</v>
      </c>
      <c r="U895" s="35"/>
    </row>
    <row r="896">
      <c r="A896" s="28">
        <v>895.0</v>
      </c>
      <c r="B896" s="28">
        <v>23.0</v>
      </c>
      <c r="C896" s="28" t="str">
        <f>TRIM(PROPER('Base de datos cruda'!C896))</f>
        <v>Female</v>
      </c>
      <c r="D896" s="28">
        <v>3.78</v>
      </c>
      <c r="E896" s="28">
        <v>6.52</v>
      </c>
      <c r="F896" s="28">
        <v>6.82</v>
      </c>
      <c r="G896" s="28">
        <v>70.22</v>
      </c>
      <c r="H896" s="28" t="str">
        <f>TRIM(PROPER('Base de datos cruda'!H896))</f>
        <v>Fps</v>
      </c>
      <c r="I896" s="28">
        <v>3.66</v>
      </c>
      <c r="J896" s="28">
        <v>8.81</v>
      </c>
      <c r="K896" s="28">
        <v>263.72</v>
      </c>
      <c r="L896" s="28">
        <f>IF('Base de datos cruda'!L896&lt;0,,'Base de datos cruda'!L896)</f>
        <v>9.86</v>
      </c>
      <c r="M896" s="28" t="str">
        <f>IF(TRIM(PROPER('Base de datos cruda'!M896))="High","Alto",IF(TRIM(PROPER('Base de datos cruda'!M896))="Medium","Medio","Bajo"))</f>
        <v>Medio</v>
      </c>
      <c r="N896" s="29">
        <v>69.29</v>
      </c>
      <c r="O896" s="32">
        <f t="shared" si="1"/>
        <v>69.29</v>
      </c>
      <c r="P896" s="33">
        <f t="shared" si="2"/>
        <v>12.59</v>
      </c>
      <c r="Q896" s="34">
        <f t="shared" si="3"/>
        <v>1.724867725</v>
      </c>
      <c r="R896" s="35" t="str">
        <f t="shared" si="4"/>
        <v>Medio</v>
      </c>
      <c r="S896" s="35" t="str">
        <f>IF(O896="","",IF(O896&gt;AVERAGE('Base de datos limpia'!$O$2:$O$8001),"Alto","Normal"))
</f>
        <v>Alto</v>
      </c>
      <c r="T896" s="35" t="str">
        <f t="shared" si="5"/>
        <v>Gamer intensivo</v>
      </c>
      <c r="U896" s="35"/>
    </row>
    <row r="897">
      <c r="A897" s="28">
        <v>896.0</v>
      </c>
      <c r="B897" s="28">
        <v>19.0</v>
      </c>
      <c r="C897" s="28" t="str">
        <f>TRIM(PROPER('Base de datos cruda'!C897))</f>
        <v>Male</v>
      </c>
      <c r="D897" s="28">
        <v>0.49</v>
      </c>
      <c r="E897" s="28">
        <v>5.05</v>
      </c>
      <c r="F897" s="28">
        <v>7.53</v>
      </c>
      <c r="G897" s="28">
        <v>78.23</v>
      </c>
      <c r="H897" s="28" t="str">
        <f>TRIM(PROPER('Base de datos cruda'!H897))</f>
        <v>Rpg</v>
      </c>
      <c r="I897" s="28">
        <v>3.73</v>
      </c>
      <c r="J897" s="28">
        <v>3.02</v>
      </c>
      <c r="K897" s="28">
        <v>335.86</v>
      </c>
      <c r="L897" s="28">
        <f>IF('Base de datos cruda'!L897&lt;0,,'Base de datos cruda'!L897)</f>
        <v>2.08</v>
      </c>
      <c r="M897" s="28" t="str">
        <f>IF(TRIM(PROPER('Base de datos cruda'!M897))="High","Alto",IF(TRIM(PROPER('Base de datos cruda'!M897))="Medium","Medio","Bajo"))</f>
        <v>Medio</v>
      </c>
      <c r="N897" s="29">
        <v>79.58</v>
      </c>
      <c r="O897" s="32">
        <f t="shared" si="1"/>
        <v>79.58</v>
      </c>
      <c r="P897" s="33">
        <f t="shared" si="2"/>
        <v>3.51</v>
      </c>
      <c r="Q897" s="34">
        <f t="shared" si="3"/>
        <v>10.30612245</v>
      </c>
      <c r="R897" s="35" t="str">
        <f t="shared" si="4"/>
        <v>Alto</v>
      </c>
      <c r="S897" s="35" t="str">
        <f>IF(O897="","",IF(O897&gt;AVERAGE('Base de datos limpia'!$O$2:$O$8001),"Alto","Normal"))
</f>
        <v>Alto</v>
      </c>
      <c r="T897" s="35" t="str">
        <f t="shared" si="5"/>
        <v>Gamer moderado</v>
      </c>
      <c r="U897" s="35"/>
    </row>
    <row r="898">
      <c r="A898" s="28">
        <v>897.0</v>
      </c>
      <c r="B898" s="28">
        <v>19.0</v>
      </c>
      <c r="C898" s="28" t="str">
        <f>TRIM(PROPER('Base de datos cruda'!C898))</f>
        <v>Female</v>
      </c>
      <c r="D898" s="28">
        <v>4.18</v>
      </c>
      <c r="E898" s="28">
        <v>3.9</v>
      </c>
      <c r="F898" s="28">
        <v>8.76</v>
      </c>
      <c r="G898" s="28">
        <v>80.38</v>
      </c>
      <c r="H898" s="28" t="str">
        <f>TRIM(PROPER('Base de datos cruda'!H898))</f>
        <v>Casual</v>
      </c>
      <c r="I898" s="28">
        <v>0.43</v>
      </c>
      <c r="J898" s="28">
        <v>9.87</v>
      </c>
      <c r="K898" s="28">
        <v>266.25</v>
      </c>
      <c r="L898" s="28">
        <f>IF('Base de datos cruda'!L898&lt;0,,'Base de datos cruda'!L898)</f>
        <v>10.44</v>
      </c>
      <c r="M898" s="28" t="str">
        <f>IF(TRIM(PROPER('Base de datos cruda'!M898))="High","Alto",IF(TRIM(PROPER('Base de datos cruda'!M898))="Medium","Medio","Bajo"))</f>
        <v>Medio</v>
      </c>
      <c r="N898" s="29">
        <v>56.84</v>
      </c>
      <c r="O898" s="32">
        <f t="shared" si="1"/>
        <v>56.84</v>
      </c>
      <c r="P898" s="33">
        <f t="shared" si="2"/>
        <v>14.05</v>
      </c>
      <c r="Q898" s="34">
        <f t="shared" si="3"/>
        <v>0.9330143541</v>
      </c>
      <c r="R898" s="35" t="str">
        <f t="shared" si="4"/>
        <v>Medio</v>
      </c>
      <c r="S898" s="35" t="str">
        <f>IF(O898="","",IF(O898&gt;AVERAGE('Base de datos limpia'!$O$2:$O$8001),"Alto","Normal"))
</f>
        <v>Normal</v>
      </c>
      <c r="T898" s="35" t="str">
        <f t="shared" si="5"/>
        <v>Gamer moderado</v>
      </c>
      <c r="U898" s="35"/>
    </row>
    <row r="899">
      <c r="A899" s="28">
        <v>898.0</v>
      </c>
      <c r="B899" s="28">
        <v>20.0</v>
      </c>
      <c r="C899" s="28" t="str">
        <f>TRIM(PROPER('Base de datos cruda'!C899))</f>
        <v>Male</v>
      </c>
      <c r="D899" s="28">
        <v>3.04</v>
      </c>
      <c r="E899" s="28">
        <v>1.7</v>
      </c>
      <c r="F899" s="28">
        <v>8.56</v>
      </c>
      <c r="G899" s="28">
        <v>72.36</v>
      </c>
      <c r="H899" s="28" t="str">
        <f>TRIM(PROPER('Base de datos cruda'!H899))</f>
        <v>Fps</v>
      </c>
      <c r="I899" s="28">
        <v>3.09</v>
      </c>
      <c r="J899" s="28">
        <v>5.94</v>
      </c>
      <c r="K899" s="28">
        <v>261.46</v>
      </c>
      <c r="L899" s="28">
        <f>IF('Base de datos cruda'!L899&lt;0,,'Base de datos cruda'!L899)</f>
        <v>8.55</v>
      </c>
      <c r="M899" s="28" t="str">
        <f>IF(TRIM(PROPER('Base de datos cruda'!M899))="High","Alto",IF(TRIM(PROPER('Base de datos cruda'!M899))="Medium","Medio","Bajo"))</f>
        <v>Medio</v>
      </c>
      <c r="N899" s="29">
        <v>47.79</v>
      </c>
      <c r="O899" s="32">
        <f t="shared" si="1"/>
        <v>47.79</v>
      </c>
      <c r="P899" s="33">
        <f t="shared" si="2"/>
        <v>8.98</v>
      </c>
      <c r="Q899" s="34">
        <f t="shared" si="3"/>
        <v>0.5592105263</v>
      </c>
      <c r="R899" s="35" t="str">
        <f t="shared" si="4"/>
        <v>Bajo</v>
      </c>
      <c r="S899" s="35" t="str">
        <f>IF(O899="","",IF(O899&gt;AVERAGE('Base de datos limpia'!$O$2:$O$8001),"Alto","Normal"))
</f>
        <v>Normal</v>
      </c>
      <c r="T899" s="35" t="str">
        <f t="shared" si="5"/>
        <v>Gamer casual</v>
      </c>
      <c r="U899" s="35"/>
    </row>
    <row r="900">
      <c r="A900" s="28">
        <v>899.0</v>
      </c>
      <c r="B900" s="28">
        <v>23.0</v>
      </c>
      <c r="C900" s="28" t="str">
        <f>TRIM(PROPER('Base de datos cruda'!C900))</f>
        <v>Female</v>
      </c>
      <c r="D900" s="28">
        <v>0.36</v>
      </c>
      <c r="E900" s="28">
        <v>5.1</v>
      </c>
      <c r="F900" s="28">
        <v>4.29</v>
      </c>
      <c r="G900" s="28">
        <v>96.29</v>
      </c>
      <c r="H900" s="28" t="str">
        <f>TRIM(PROPER('Base de datos cruda'!H900))</f>
        <v>Rpg</v>
      </c>
      <c r="I900" s="28">
        <v>1.68</v>
      </c>
      <c r="J900" s="28">
        <v>5.34</v>
      </c>
      <c r="K900" s="28">
        <v>322.48</v>
      </c>
      <c r="L900" s="28" t="str">
        <f>IF('Base de datos cruda'!L900&lt;0,,'Base de datos cruda'!L900)</f>
        <v/>
      </c>
      <c r="M900" s="28" t="str">
        <f>IF(TRIM(PROPER('Base de datos cruda'!M900))="High","Alto",IF(TRIM(PROPER('Base de datos cruda'!M900))="Medium","Medio","Bajo"))</f>
        <v>Medio</v>
      </c>
      <c r="N900" s="29">
        <v>75.25</v>
      </c>
      <c r="O900" s="32">
        <f t="shared" si="1"/>
        <v>75.25</v>
      </c>
      <c r="P900" s="33">
        <f t="shared" si="2"/>
        <v>5.7</v>
      </c>
      <c r="Q900" s="34">
        <f t="shared" si="3"/>
        <v>14.16666667</v>
      </c>
      <c r="R900" s="35" t="str">
        <f t="shared" si="4"/>
        <v>Alto</v>
      </c>
      <c r="S900" s="35" t="str">
        <f>IF(O900="","",IF(O900&gt;AVERAGE('Base de datos limpia'!$O$2:$O$8001),"Alto","Normal"))
</f>
        <v>Alto</v>
      </c>
      <c r="T900" s="35" t="str">
        <f t="shared" si="5"/>
        <v>Gamer moderado</v>
      </c>
      <c r="U900" s="35"/>
    </row>
    <row r="901">
      <c r="A901" s="28">
        <v>900.0</v>
      </c>
      <c r="B901" s="28">
        <v>20.0</v>
      </c>
      <c r="C901" s="28" t="str">
        <f>TRIM(PROPER('Base de datos cruda'!C901))</f>
        <v>Male</v>
      </c>
      <c r="D901" s="28">
        <v>2.68</v>
      </c>
      <c r="E901" s="28">
        <v>8.37</v>
      </c>
      <c r="F901" s="28">
        <v>5.24</v>
      </c>
      <c r="G901" s="28">
        <v>82.13</v>
      </c>
      <c r="H901" s="28" t="str">
        <f>TRIM(PROPER('Base de datos cruda'!H901))</f>
        <v>Casual</v>
      </c>
      <c r="I901" s="28">
        <v>3.35</v>
      </c>
      <c r="J901" s="28">
        <v>4.97</v>
      </c>
      <c r="K901" s="28">
        <v>294.8</v>
      </c>
      <c r="L901" s="28">
        <f>IF('Base de datos cruda'!L901&lt;0,,'Base de datos cruda'!L901)</f>
        <v>6.57</v>
      </c>
      <c r="M901" s="28" t="str">
        <f>IF(TRIM(PROPER('Base de datos cruda'!M901))="High","Alto",IF(TRIM(PROPER('Base de datos cruda'!M901))="Medium","Medio","Bajo"))</f>
        <v>Alto</v>
      </c>
      <c r="N901" s="29">
        <v>89.33</v>
      </c>
      <c r="O901" s="32">
        <f t="shared" si="1"/>
        <v>89.33</v>
      </c>
      <c r="P901" s="33">
        <f t="shared" si="2"/>
        <v>7.65</v>
      </c>
      <c r="Q901" s="34">
        <f t="shared" si="3"/>
        <v>3.123134328</v>
      </c>
      <c r="R901" s="35" t="str">
        <f t="shared" si="4"/>
        <v>Alto</v>
      </c>
      <c r="S901" s="35" t="str">
        <f>IF(O901="","",IF(O901&gt;AVERAGE('Base de datos limpia'!$O$2:$O$8001),"Alto","Normal"))
</f>
        <v>Alto</v>
      </c>
      <c r="T901" s="35" t="str">
        <f t="shared" si="5"/>
        <v>Gamer intensivo</v>
      </c>
      <c r="U901" s="35"/>
    </row>
    <row r="902">
      <c r="A902" s="28">
        <v>901.0</v>
      </c>
      <c r="B902" s="28">
        <v>23.0</v>
      </c>
      <c r="C902" s="28" t="str">
        <f>TRIM(PROPER('Base de datos cruda'!C902))</f>
        <v>Female</v>
      </c>
      <c r="D902" s="28">
        <v>3.13</v>
      </c>
      <c r="E902" s="28">
        <v>1.15</v>
      </c>
      <c r="F902" s="28">
        <v>4.25</v>
      </c>
      <c r="G902" s="28">
        <v>91.5</v>
      </c>
      <c r="H902" s="28" t="str">
        <f>TRIM(PROPER('Base de datos cruda'!H902))</f>
        <v>Rpg</v>
      </c>
      <c r="I902" s="28">
        <v>2.84</v>
      </c>
      <c r="J902" s="28">
        <v>4.44</v>
      </c>
      <c r="K902" s="28">
        <v>277.65</v>
      </c>
      <c r="L902" s="28">
        <f>IF('Base de datos cruda'!L902&lt;0,,'Base de datos cruda'!L902)</f>
        <v>7.53</v>
      </c>
      <c r="M902" s="28" t="str">
        <f>IF(TRIM(PROPER('Base de datos cruda'!M902))="High","Alto",IF(TRIM(PROPER('Base de datos cruda'!M902))="Medium","Medio","Bajo"))</f>
        <v>Medio</v>
      </c>
      <c r="N902" s="29">
        <v>31.89</v>
      </c>
      <c r="O902" s="32">
        <f t="shared" si="1"/>
        <v>31.89</v>
      </c>
      <c r="P902" s="33">
        <f t="shared" si="2"/>
        <v>7.57</v>
      </c>
      <c r="Q902" s="34">
        <f t="shared" si="3"/>
        <v>0.3674121406</v>
      </c>
      <c r="R902" s="35" t="str">
        <f t="shared" si="4"/>
        <v>Bajo</v>
      </c>
      <c r="S902" s="35" t="str">
        <f>IF(O902="","",IF(O902&gt;AVERAGE('Base de datos limpia'!$O$2:$O$8001),"Alto","Normal"))
</f>
        <v>Normal</v>
      </c>
      <c r="T902" s="35" t="str">
        <f t="shared" si="5"/>
        <v>Gamer casual</v>
      </c>
      <c r="U902" s="35"/>
    </row>
    <row r="903">
      <c r="A903" s="28">
        <v>902.0</v>
      </c>
      <c r="B903" s="28">
        <v>16.0</v>
      </c>
      <c r="C903" s="28" t="str">
        <f>TRIM(PROPER('Base de datos cruda'!C903))</f>
        <v>Male</v>
      </c>
      <c r="D903" s="28">
        <v>7.92</v>
      </c>
      <c r="E903" s="28">
        <v>6.24</v>
      </c>
      <c r="F903" s="28">
        <v>7.08</v>
      </c>
      <c r="G903" s="28">
        <v>96.97</v>
      </c>
      <c r="H903" s="28" t="str">
        <f>TRIM(PROPER('Base de datos cruda'!H903))</f>
        <v>Fps</v>
      </c>
      <c r="I903" s="28">
        <v>0.56</v>
      </c>
      <c r="J903" s="28">
        <v>13.33</v>
      </c>
      <c r="K903" s="28">
        <v>232.84</v>
      </c>
      <c r="L903" s="28">
        <f>IF('Base de datos cruda'!L903&lt;0,,'Base de datos cruda'!L903)</f>
        <v>19.74</v>
      </c>
      <c r="M903" s="28" t="str">
        <f>IF(TRIM(PROPER('Base de datos cruda'!M903))="High","Alto",IF(TRIM(PROPER('Base de datos cruda'!M903))="Medium","Medio","Bajo"))</f>
        <v>Bajo</v>
      </c>
      <c r="N903" s="29">
        <v>51.18</v>
      </c>
      <c r="O903" s="32">
        <f t="shared" si="1"/>
        <v>51.18</v>
      </c>
      <c r="P903" s="33">
        <f t="shared" si="2"/>
        <v>21.25</v>
      </c>
      <c r="Q903" s="34">
        <f t="shared" si="3"/>
        <v>0.7878787879</v>
      </c>
      <c r="R903" s="35" t="str">
        <f t="shared" si="4"/>
        <v>Medio</v>
      </c>
      <c r="S903" s="35" t="str">
        <f>IF(O903="","",IF(O903&gt;AVERAGE('Base de datos limpia'!$O$2:$O$8001),"Alto","Normal"))
</f>
        <v>Normal</v>
      </c>
      <c r="T903" s="35" t="str">
        <f t="shared" si="5"/>
        <v>Gamer intensivo</v>
      </c>
      <c r="U903" s="35"/>
    </row>
    <row r="904">
      <c r="A904" s="28">
        <v>903.0</v>
      </c>
      <c r="B904" s="28">
        <v>24.0</v>
      </c>
      <c r="C904" s="28" t="str">
        <f>TRIM(PROPER('Base de datos cruda'!C904))</f>
        <v>Female</v>
      </c>
      <c r="D904" s="28">
        <v>1.66</v>
      </c>
      <c r="E904" s="28">
        <v>8.93</v>
      </c>
      <c r="F904" s="28">
        <v>7.55</v>
      </c>
      <c r="G904" s="28">
        <v>66.53</v>
      </c>
      <c r="H904" s="28" t="str">
        <f>TRIM(PROPER('Base de datos cruda'!H904))</f>
        <v>Rpg</v>
      </c>
      <c r="I904" s="28">
        <v>2.65</v>
      </c>
      <c r="J904" s="28">
        <v>7.3</v>
      </c>
      <c r="K904" s="28">
        <v>290.58</v>
      </c>
      <c r="L904" s="28">
        <f>IF('Base de datos cruda'!L904&lt;0,,'Base de datos cruda'!L904)</f>
        <v>8.36</v>
      </c>
      <c r="M904" s="28" t="str">
        <f>IF(TRIM(PROPER('Base de datos cruda'!M904))="High","Alto",IF(TRIM(PROPER('Base de datos cruda'!M904))="Medium","Medio","Bajo"))</f>
        <v>Medio</v>
      </c>
      <c r="N904" s="29">
        <v>100.0</v>
      </c>
      <c r="O904" s="32">
        <f t="shared" si="1"/>
        <v>100</v>
      </c>
      <c r="P904" s="33">
        <f t="shared" si="2"/>
        <v>8.96</v>
      </c>
      <c r="Q904" s="34">
        <f t="shared" si="3"/>
        <v>5.379518072</v>
      </c>
      <c r="R904" s="35" t="str">
        <f t="shared" si="4"/>
        <v>Alto</v>
      </c>
      <c r="S904" s="35" t="str">
        <f>IF(O904="","",IF(O904&gt;AVERAGE('Base de datos limpia'!$O$2:$O$8001),"Alto","Normal"))
</f>
        <v>Alto</v>
      </c>
      <c r="T904" s="35" t="str">
        <f t="shared" si="5"/>
        <v>Gamer intensivo</v>
      </c>
      <c r="U904" s="35"/>
    </row>
    <row r="905">
      <c r="A905" s="28">
        <v>904.0</v>
      </c>
      <c r="B905" s="28">
        <v>21.0</v>
      </c>
      <c r="C905" s="28" t="str">
        <f>TRIM(PROPER('Base de datos cruda'!C905))</f>
        <v>Female</v>
      </c>
      <c r="D905" s="28">
        <v>4.36</v>
      </c>
      <c r="E905" s="28">
        <v>2.96</v>
      </c>
      <c r="F905" s="28">
        <v>5.54</v>
      </c>
      <c r="G905" s="28">
        <v>77.11</v>
      </c>
      <c r="H905" s="28" t="str">
        <f>TRIM(PROPER('Base de datos cruda'!H905))</f>
        <v>Fps</v>
      </c>
      <c r="I905" s="28">
        <v>2.26</v>
      </c>
      <c r="J905" s="28">
        <v>8.9</v>
      </c>
      <c r="K905" s="28">
        <v>263.51</v>
      </c>
      <c r="L905" s="28">
        <f>IF('Base de datos cruda'!L905&lt;0,,'Base de datos cruda'!L905)</f>
        <v>10.71</v>
      </c>
      <c r="M905" s="28" t="str">
        <f>IF(TRIM(PROPER('Base de datos cruda'!M905))="High","Alto",IF(TRIM(PROPER('Base de datos cruda'!M905))="Medium","Medio","Bajo"))</f>
        <v>Medio</v>
      </c>
      <c r="N905" s="29">
        <v>42.49</v>
      </c>
      <c r="O905" s="32">
        <f t="shared" si="1"/>
        <v>42.49</v>
      </c>
      <c r="P905" s="33">
        <f t="shared" si="2"/>
        <v>13.26</v>
      </c>
      <c r="Q905" s="34">
        <f t="shared" si="3"/>
        <v>0.6788990826</v>
      </c>
      <c r="R905" s="35" t="str">
        <f t="shared" si="4"/>
        <v>Bajo</v>
      </c>
      <c r="S905" s="35" t="str">
        <f>IF(O905="","",IF(O905&gt;AVERAGE('Base de datos limpia'!$O$2:$O$8001),"Alto","Normal"))
</f>
        <v>Normal</v>
      </c>
      <c r="T905" s="35" t="str">
        <f t="shared" si="5"/>
        <v>Gamer casual</v>
      </c>
      <c r="U905" s="35"/>
    </row>
    <row r="906">
      <c r="A906" s="28">
        <v>905.0</v>
      </c>
      <c r="B906" s="28">
        <v>18.0</v>
      </c>
      <c r="C906" s="28" t="str">
        <f>TRIM(PROPER('Base de datos cruda'!C906))</f>
        <v>Male</v>
      </c>
      <c r="D906" s="28">
        <v>7.9</v>
      </c>
      <c r="E906" s="28">
        <v>2.65</v>
      </c>
      <c r="F906" s="28">
        <v>8.27</v>
      </c>
      <c r="G906" s="28">
        <v>77.33</v>
      </c>
      <c r="H906" s="28" t="str">
        <f>TRIM(PROPER('Base de datos cruda'!H906))</f>
        <v>Fps</v>
      </c>
      <c r="I906" s="28">
        <v>3.88</v>
      </c>
      <c r="J906" s="28">
        <v>12.75</v>
      </c>
      <c r="K906" s="28">
        <v>229.14</v>
      </c>
      <c r="L906" s="28">
        <f>IF('Base de datos cruda'!L906&lt;0,,'Base de datos cruda'!L906)</f>
        <v>19.89</v>
      </c>
      <c r="M906" s="28" t="str">
        <f>IF(TRIM(PROPER('Base de datos cruda'!M906))="High","Alto",IF(TRIM(PROPER('Base de datos cruda'!M906))="Medium","Medio","Bajo"))</f>
        <v>Bajo</v>
      </c>
      <c r="N906" s="29">
        <v>22.82</v>
      </c>
      <c r="O906" s="32">
        <f t="shared" si="1"/>
        <v>22.82</v>
      </c>
      <c r="P906" s="33">
        <f t="shared" si="2"/>
        <v>20.65</v>
      </c>
      <c r="Q906" s="34">
        <f t="shared" si="3"/>
        <v>0.335443038</v>
      </c>
      <c r="R906" s="35" t="str">
        <f t="shared" si="4"/>
        <v>Bajo</v>
      </c>
      <c r="S906" s="35" t="str">
        <f>IF(O906="","",IF(O906&gt;AVERAGE('Base de datos limpia'!$O$2:$O$8001),"Alto","Normal"))
</f>
        <v>Normal</v>
      </c>
      <c r="T906" s="35" t="str">
        <f t="shared" si="5"/>
        <v>Gamer casual</v>
      </c>
      <c r="U906" s="35"/>
    </row>
    <row r="907">
      <c r="A907" s="28">
        <v>906.0</v>
      </c>
      <c r="B907" s="28">
        <v>23.0</v>
      </c>
      <c r="C907" s="28" t="str">
        <f>TRIM(PROPER('Base de datos cruda'!C907))</f>
        <v>Female</v>
      </c>
      <c r="D907" s="28">
        <v>6.34</v>
      </c>
      <c r="E907" s="28">
        <v>7.95</v>
      </c>
      <c r="F907" s="28">
        <v>6.26</v>
      </c>
      <c r="G907" s="28">
        <v>74.18</v>
      </c>
      <c r="H907" s="28" t="str">
        <f>TRIM(PROPER('Base de datos cruda'!H907))</f>
        <v>Fps</v>
      </c>
      <c r="I907" s="28">
        <v>2.51</v>
      </c>
      <c r="J907" s="28">
        <v>7.38</v>
      </c>
      <c r="K907" s="28">
        <v>253.16</v>
      </c>
      <c r="L907" s="28">
        <f>IF('Base de datos cruda'!L907&lt;0,,'Base de datos cruda'!L907)</f>
        <v>14.42</v>
      </c>
      <c r="M907" s="28" t="str">
        <f>IF(TRIM(PROPER('Base de datos cruda'!M907))="High","Alto",IF(TRIM(PROPER('Base de datos cruda'!M907))="Medium","Medio","Bajo"))</f>
        <v>Bajo</v>
      </c>
      <c r="N907" s="29">
        <v>73.8654377221147</v>
      </c>
      <c r="O907" s="32">
        <f t="shared" si="1"/>
        <v>73.86543772</v>
      </c>
      <c r="P907" s="33">
        <f t="shared" si="2"/>
        <v>13.72</v>
      </c>
      <c r="Q907" s="34">
        <f t="shared" si="3"/>
        <v>1.253943218</v>
      </c>
      <c r="R907" s="35" t="str">
        <f t="shared" si="4"/>
        <v>Alto</v>
      </c>
      <c r="S907" s="35" t="str">
        <f>IF(O907="","",IF(O907&gt;AVERAGE('Base de datos limpia'!$O$2:$O$8001),"Alto","Normal"))
</f>
        <v>Alto</v>
      </c>
      <c r="T907" s="35" t="str">
        <f t="shared" si="5"/>
        <v>Gamer intensivo</v>
      </c>
      <c r="U907" s="35"/>
    </row>
    <row r="908">
      <c r="A908" s="28">
        <v>907.0</v>
      </c>
      <c r="B908" s="28">
        <v>24.0</v>
      </c>
      <c r="C908" s="28" t="str">
        <f>TRIM(PROPER('Base de datos cruda'!C908))</f>
        <v>Male</v>
      </c>
      <c r="D908" s="28">
        <v>7.95</v>
      </c>
      <c r="E908" s="28">
        <v>3.3</v>
      </c>
      <c r="F908" s="28">
        <v>8.99</v>
      </c>
      <c r="G908" s="28">
        <v>60.36</v>
      </c>
      <c r="H908" s="28" t="str">
        <f>TRIM(PROPER('Base de datos cruda'!H908))</f>
        <v>Fps</v>
      </c>
      <c r="I908" s="28">
        <v>2.41</v>
      </c>
      <c r="J908" s="28">
        <v>12.72</v>
      </c>
      <c r="K908" s="28">
        <v>222.36</v>
      </c>
      <c r="L908" s="28">
        <f>IF('Base de datos cruda'!L908&lt;0,,'Base de datos cruda'!L908)</f>
        <v>18.81</v>
      </c>
      <c r="M908" s="28" t="str">
        <f>IF(TRIM(PROPER('Base de datos cruda'!M908))="High","Alto",IF(TRIM(PROPER('Base de datos cruda'!M908))="Medium","Medio","Bajo"))</f>
        <v>Bajo</v>
      </c>
      <c r="N908" s="29">
        <v>31.63</v>
      </c>
      <c r="O908" s="32">
        <f t="shared" si="1"/>
        <v>31.63</v>
      </c>
      <c r="P908" s="33">
        <f t="shared" si="2"/>
        <v>20.67</v>
      </c>
      <c r="Q908" s="34">
        <f t="shared" si="3"/>
        <v>0.4150943396</v>
      </c>
      <c r="R908" s="35" t="str">
        <f t="shared" si="4"/>
        <v>Bajo</v>
      </c>
      <c r="S908" s="35" t="str">
        <f>IF(O908="","",IF(O908&gt;AVERAGE('Base de datos limpia'!$O$2:$O$8001),"Alto","Normal"))
</f>
        <v>Normal</v>
      </c>
      <c r="T908" s="35" t="str">
        <f t="shared" si="5"/>
        <v>Gamer moderado</v>
      </c>
      <c r="U908" s="35"/>
    </row>
    <row r="909">
      <c r="A909" s="28">
        <v>908.0</v>
      </c>
      <c r="B909" s="28">
        <v>21.0</v>
      </c>
      <c r="C909" s="28" t="str">
        <f>TRIM(PROPER('Base de datos cruda'!C909))</f>
        <v>Female</v>
      </c>
      <c r="D909" s="28">
        <v>7.75</v>
      </c>
      <c r="E909" s="28">
        <v>2.73</v>
      </c>
      <c r="F909" s="28">
        <v>4.0</v>
      </c>
      <c r="G909" s="28">
        <v>92.64</v>
      </c>
      <c r="H909" s="28" t="str">
        <f>TRIM(PROPER('Base de datos cruda'!H909))</f>
        <v>Fps</v>
      </c>
      <c r="I909" s="28">
        <v>3.6</v>
      </c>
      <c r="J909" s="28">
        <v>11.11</v>
      </c>
      <c r="K909" s="28">
        <v>222.18</v>
      </c>
      <c r="L909" s="28">
        <f>IF('Base de datos cruda'!L909&lt;0,,'Base de datos cruda'!L909)</f>
        <v>14.4</v>
      </c>
      <c r="M909" s="28" t="str">
        <f>IF(TRIM(PROPER('Base de datos cruda'!M909))="High","Alto",IF(TRIM(PROPER('Base de datos cruda'!M909))="Medium","Medio","Bajo"))</f>
        <v>Bajo</v>
      </c>
      <c r="N909" s="29">
        <v>23.8250536974755</v>
      </c>
      <c r="O909" s="32">
        <f t="shared" si="1"/>
        <v>23.8250537</v>
      </c>
      <c r="P909" s="33">
        <f t="shared" si="2"/>
        <v>18.86</v>
      </c>
      <c r="Q909" s="34">
        <f t="shared" si="3"/>
        <v>0.3522580645</v>
      </c>
      <c r="R909" s="35" t="str">
        <f t="shared" si="4"/>
        <v>Bajo</v>
      </c>
      <c r="S909" s="35" t="str">
        <f>IF(O909="","",IF(O909&gt;AVERAGE('Base de datos limpia'!$O$2:$O$8001),"Alto","Normal"))
</f>
        <v>Normal</v>
      </c>
      <c r="T909" s="35" t="str">
        <f t="shared" si="5"/>
        <v>Gamer casual</v>
      </c>
      <c r="U909" s="35"/>
    </row>
    <row r="910">
      <c r="A910" s="28">
        <v>909.0</v>
      </c>
      <c r="B910" s="28">
        <v>22.0</v>
      </c>
      <c r="C910" s="28" t="str">
        <f>TRIM(PROPER('Base de datos cruda'!C910))</f>
        <v>Female</v>
      </c>
      <c r="D910" s="28">
        <v>3.92</v>
      </c>
      <c r="E910" s="28">
        <v>4.4</v>
      </c>
      <c r="F910" s="28">
        <v>4.55</v>
      </c>
      <c r="G910" s="28">
        <v>64.46</v>
      </c>
      <c r="H910" s="28" t="str">
        <f>TRIM(PROPER('Base de datos cruda'!H910))</f>
        <v>Casual</v>
      </c>
      <c r="I910" s="28">
        <v>3.34</v>
      </c>
      <c r="J910" s="28">
        <v>7.18</v>
      </c>
      <c r="K910" s="28">
        <v>272.55</v>
      </c>
      <c r="L910" s="28">
        <f>IF('Base de datos cruda'!L910&lt;0,,'Base de datos cruda'!L910)</f>
        <v>11.65</v>
      </c>
      <c r="M910" s="28" t="str">
        <f>IF(TRIM(PROPER('Base de datos cruda'!M910))="High","Alto",IF(TRIM(PROPER('Base de datos cruda'!M910))="Medium","Medio","Bajo"))</f>
        <v>Medio</v>
      </c>
      <c r="N910" s="29">
        <v>53.18</v>
      </c>
      <c r="O910" s="32">
        <f t="shared" si="1"/>
        <v>53.18</v>
      </c>
      <c r="P910" s="33">
        <f t="shared" si="2"/>
        <v>11.1</v>
      </c>
      <c r="Q910" s="34">
        <f t="shared" si="3"/>
        <v>1.12244898</v>
      </c>
      <c r="R910" s="35" t="str">
        <f t="shared" si="4"/>
        <v>Medio</v>
      </c>
      <c r="S910" s="35" t="str">
        <f>IF(O910="","",IF(O910&gt;AVERAGE('Base de datos limpia'!$O$2:$O$8001),"Alto","Normal"))
</f>
        <v>Normal</v>
      </c>
      <c r="T910" s="35" t="str">
        <f t="shared" si="5"/>
        <v>Gamer moderado</v>
      </c>
      <c r="U910" s="35"/>
    </row>
    <row r="911">
      <c r="A911" s="28">
        <v>910.0</v>
      </c>
      <c r="B911" s="28">
        <v>16.0</v>
      </c>
      <c r="C911" s="28" t="str">
        <f>TRIM(PROPER('Base de datos cruda'!C911))</f>
        <v>Female</v>
      </c>
      <c r="D911" s="28">
        <v>5.57</v>
      </c>
      <c r="E911" s="28">
        <v>4.53</v>
      </c>
      <c r="F911" s="28">
        <v>5.51</v>
      </c>
      <c r="G911" s="28">
        <v>99.82</v>
      </c>
      <c r="H911" s="28" t="str">
        <f>TRIM(PROPER('Base de datos cruda'!H911))</f>
        <v>Casual</v>
      </c>
      <c r="I911" s="28">
        <v>4.96</v>
      </c>
      <c r="J911" s="28">
        <v>9.27</v>
      </c>
      <c r="K911" s="28">
        <v>232.7</v>
      </c>
      <c r="L911" s="28">
        <f>IF('Base de datos cruda'!L911&lt;0,,'Base de datos cruda'!L911)</f>
        <v>13.18</v>
      </c>
      <c r="M911" s="28" t="str">
        <f>IF(TRIM(PROPER('Base de datos cruda'!M911))="High","Alto",IF(TRIM(PROPER('Base de datos cruda'!M911))="Medium","Medio","Bajo"))</f>
        <v>Bajo</v>
      </c>
      <c r="N911" s="29">
        <v>55.22</v>
      </c>
      <c r="O911" s="32">
        <f t="shared" si="1"/>
        <v>55.22</v>
      </c>
      <c r="P911" s="33">
        <f t="shared" si="2"/>
        <v>14.84</v>
      </c>
      <c r="Q911" s="34">
        <f t="shared" si="3"/>
        <v>0.8132854578</v>
      </c>
      <c r="R911" s="35" t="str">
        <f t="shared" si="4"/>
        <v>Medio</v>
      </c>
      <c r="S911" s="35" t="str">
        <f>IF(O911="","",IF(O911&gt;AVERAGE('Base de datos limpia'!$O$2:$O$8001),"Alto","Normal"))
</f>
        <v>Normal</v>
      </c>
      <c r="T911" s="35" t="str">
        <f t="shared" si="5"/>
        <v>Gamer moderado</v>
      </c>
      <c r="U911" s="35"/>
    </row>
    <row r="912">
      <c r="A912" s="28">
        <v>911.0</v>
      </c>
      <c r="B912" s="28">
        <v>20.0</v>
      </c>
      <c r="C912" s="28" t="str">
        <f>TRIM(PROPER('Base de datos cruda'!C912))</f>
        <v>Female</v>
      </c>
      <c r="D912" s="28">
        <v>0.88</v>
      </c>
      <c r="E912" s="28">
        <v>8.87</v>
      </c>
      <c r="F912" s="28">
        <v>4.13</v>
      </c>
      <c r="G912" s="28">
        <v>90.92</v>
      </c>
      <c r="H912" s="28" t="str">
        <f>TRIM(PROPER('Base de datos cruda'!H912))</f>
        <v>Fps</v>
      </c>
      <c r="I912" s="28">
        <v>1.76</v>
      </c>
      <c r="J912" s="28">
        <v>3.24</v>
      </c>
      <c r="K912" s="28">
        <v>306.64</v>
      </c>
      <c r="L912" s="28">
        <f>IF('Base de datos cruda'!L912&lt;0,,'Base de datos cruda'!L912)</f>
        <v>2.44</v>
      </c>
      <c r="M912" s="28" t="str">
        <f>IF(TRIM(PROPER('Base de datos cruda'!M912))="High","Alto",IF(TRIM(PROPER('Base de datos cruda'!M912))="Medium","Medio","Bajo"))</f>
        <v>Alto</v>
      </c>
      <c r="N912" s="29">
        <v>100.0</v>
      </c>
      <c r="O912" s="32">
        <f t="shared" si="1"/>
        <v>100</v>
      </c>
      <c r="P912" s="33">
        <f t="shared" si="2"/>
        <v>4.12</v>
      </c>
      <c r="Q912" s="34">
        <f t="shared" si="3"/>
        <v>10.07954545</v>
      </c>
      <c r="R912" s="35" t="str">
        <f t="shared" si="4"/>
        <v>Alto</v>
      </c>
      <c r="S912" s="35" t="str">
        <f>IF(O912="","",IF(O912&gt;AVERAGE('Base de datos limpia'!$O$2:$O$8001),"Alto","Normal"))
</f>
        <v>Alto</v>
      </c>
      <c r="T912" s="35" t="str">
        <f t="shared" si="5"/>
        <v>Gamer intensivo</v>
      </c>
      <c r="U912" s="35"/>
    </row>
    <row r="913">
      <c r="A913" s="28">
        <v>912.0</v>
      </c>
      <c r="B913" s="28">
        <v>20.0</v>
      </c>
      <c r="C913" s="28" t="str">
        <f>TRIM(PROPER('Base de datos cruda'!C913))</f>
        <v>Male</v>
      </c>
      <c r="D913" s="28">
        <v>3.53</v>
      </c>
      <c r="E913" s="28">
        <v>6.57</v>
      </c>
      <c r="F913" s="28">
        <v>7.91</v>
      </c>
      <c r="G913" s="28">
        <v>83.2</v>
      </c>
      <c r="H913" s="28" t="str">
        <f>TRIM(PROPER('Base de datos cruda'!H913))</f>
        <v>Fps</v>
      </c>
      <c r="I913" s="28">
        <v>3.44</v>
      </c>
      <c r="J913" s="28">
        <v>8.01</v>
      </c>
      <c r="K913" s="28">
        <v>257.83</v>
      </c>
      <c r="L913" s="28">
        <f>IF('Base de datos cruda'!L913&lt;0,,'Base de datos cruda'!L913)</f>
        <v>6.99</v>
      </c>
      <c r="M913" s="28" t="str">
        <f>IF(TRIM(PROPER('Base de datos cruda'!M913))="High","Alto",IF(TRIM(PROPER('Base de datos cruda'!M913))="Medium","Medio","Bajo"))</f>
        <v>Medio</v>
      </c>
      <c r="N913" s="29">
        <v>74.35</v>
      </c>
      <c r="O913" s="32">
        <f t="shared" si="1"/>
        <v>74.35</v>
      </c>
      <c r="P913" s="33">
        <f t="shared" si="2"/>
        <v>11.54</v>
      </c>
      <c r="Q913" s="34">
        <f t="shared" si="3"/>
        <v>1.861189802</v>
      </c>
      <c r="R913" s="35" t="str">
        <f t="shared" si="4"/>
        <v>Alto</v>
      </c>
      <c r="S913" s="35" t="str">
        <f>IF(O913="","",IF(O913&gt;AVERAGE('Base de datos limpia'!$O$2:$O$8001),"Alto","Normal"))
</f>
        <v>Alto</v>
      </c>
      <c r="T913" s="35" t="str">
        <f t="shared" si="5"/>
        <v>Gamer intensivo</v>
      </c>
      <c r="U913" s="35"/>
    </row>
    <row r="914">
      <c r="A914" s="28">
        <v>913.0</v>
      </c>
      <c r="B914" s="28">
        <v>19.0</v>
      </c>
      <c r="C914" s="28" t="str">
        <f>TRIM(PROPER('Base de datos cruda'!C914))</f>
        <v>Male</v>
      </c>
      <c r="D914" s="28">
        <v>6.47</v>
      </c>
      <c r="E914" s="28">
        <v>4.65</v>
      </c>
      <c r="F914" s="28">
        <v>4.26</v>
      </c>
      <c r="G914" s="28">
        <v>66.18</v>
      </c>
      <c r="H914" s="28" t="str">
        <f>TRIM(PROPER('Base de datos cruda'!H914))</f>
        <v>Casual</v>
      </c>
      <c r="I914" s="28">
        <v>0.84</v>
      </c>
      <c r="J914" s="28">
        <v>8.95</v>
      </c>
      <c r="K914" s="28">
        <v>233.94</v>
      </c>
      <c r="L914" s="28">
        <f>IF('Base de datos cruda'!L914&lt;0,,'Base de datos cruda'!L914)</f>
        <v>9.29</v>
      </c>
      <c r="M914" s="28" t="str">
        <f>IF(TRIM(PROPER('Base de datos cruda'!M914))="High","Alto",IF(TRIM(PROPER('Base de datos cruda'!M914))="Medium","Medio","Bajo"))</f>
        <v>Bajo</v>
      </c>
      <c r="N914" s="29">
        <v>24.82</v>
      </c>
      <c r="O914" s="32">
        <f t="shared" si="1"/>
        <v>24.82</v>
      </c>
      <c r="P914" s="33">
        <f t="shared" si="2"/>
        <v>15.42</v>
      </c>
      <c r="Q914" s="34">
        <f t="shared" si="3"/>
        <v>0.7187017002</v>
      </c>
      <c r="R914" s="35" t="str">
        <f t="shared" si="4"/>
        <v>Bajo</v>
      </c>
      <c r="S914" s="35" t="str">
        <f>IF(O914="","",IF(O914&gt;AVERAGE('Base de datos limpia'!$O$2:$O$8001),"Alto","Normal"))
</f>
        <v>Normal</v>
      </c>
      <c r="T914" s="35" t="str">
        <f t="shared" si="5"/>
        <v>Gamer moderado</v>
      </c>
      <c r="U914" s="35"/>
    </row>
    <row r="915">
      <c r="A915" s="28">
        <v>914.0</v>
      </c>
      <c r="B915" s="28">
        <v>21.0</v>
      </c>
      <c r="C915" s="28" t="str">
        <f>TRIM(PROPER('Base de datos cruda'!C915))</f>
        <v>Male</v>
      </c>
      <c r="D915" s="28">
        <v>4.04</v>
      </c>
      <c r="E915" s="28">
        <v>5.81</v>
      </c>
      <c r="F915" s="28">
        <v>7.74</v>
      </c>
      <c r="G915" s="28">
        <v>80.62</v>
      </c>
      <c r="H915" s="28" t="str">
        <f>TRIM(PROPER('Base de datos cruda'!H915))</f>
        <v>Rpg</v>
      </c>
      <c r="I915" s="28">
        <v>4.02</v>
      </c>
      <c r="J915" s="28">
        <v>7.83</v>
      </c>
      <c r="K915" s="28">
        <v>257.3</v>
      </c>
      <c r="L915" s="28">
        <f>IF('Base de datos cruda'!L915&lt;0,,'Base de datos cruda'!L915)</f>
        <v>13.78</v>
      </c>
      <c r="M915" s="28" t="str">
        <f>IF(TRIM(PROPER('Base de datos cruda'!M915))="High","Alto",IF(TRIM(PROPER('Base de datos cruda'!M915))="Medium","Medio","Bajo"))</f>
        <v>Medio</v>
      </c>
      <c r="N915" s="29">
        <v>71.67</v>
      </c>
      <c r="O915" s="32">
        <f t="shared" si="1"/>
        <v>71.67</v>
      </c>
      <c r="P915" s="33">
        <f t="shared" si="2"/>
        <v>11.87</v>
      </c>
      <c r="Q915" s="34">
        <f t="shared" si="3"/>
        <v>1.438118812</v>
      </c>
      <c r="R915" s="35" t="str">
        <f t="shared" si="4"/>
        <v>Alto</v>
      </c>
      <c r="S915" s="35" t="str">
        <f>IF(O915="","",IF(O915&gt;AVERAGE('Base de datos limpia'!$O$2:$O$8001),"Alto","Normal"))
</f>
        <v>Alto</v>
      </c>
      <c r="T915" s="35" t="str">
        <f t="shared" si="5"/>
        <v>Gamer moderado</v>
      </c>
      <c r="U915" s="35"/>
    </row>
    <row r="916">
      <c r="A916" s="28">
        <v>915.0</v>
      </c>
      <c r="B916" s="28">
        <v>22.0</v>
      </c>
      <c r="C916" s="28" t="str">
        <f>TRIM(PROPER('Base de datos cruda'!C916))</f>
        <v>Female</v>
      </c>
      <c r="D916" s="28">
        <v>5.62</v>
      </c>
      <c r="E916" s="28">
        <v>9.59</v>
      </c>
      <c r="F916" s="28">
        <v>4.26</v>
      </c>
      <c r="G916" s="28">
        <v>70.44</v>
      </c>
      <c r="H916" s="28" t="str">
        <f>TRIM(PROPER('Base de datos cruda'!H916))</f>
        <v>Casual</v>
      </c>
      <c r="I916" s="28">
        <v>3.93</v>
      </c>
      <c r="J916" s="28">
        <v>7.3</v>
      </c>
      <c r="K916" s="28">
        <v>257.84</v>
      </c>
      <c r="L916" s="28">
        <f>IF('Base de datos cruda'!L916&lt;0,,'Base de datos cruda'!L916)</f>
        <v>12.69</v>
      </c>
      <c r="M916" s="28" t="str">
        <f>IF(TRIM(PROPER('Base de datos cruda'!M916))="High","Alto",IF(TRIM(PROPER('Base de datos cruda'!M916))="Medium","Medio","Bajo"))</f>
        <v>Alto</v>
      </c>
      <c r="N916" s="29">
        <v>83.7979350841828</v>
      </c>
      <c r="O916" s="32">
        <f t="shared" si="1"/>
        <v>83.79793508</v>
      </c>
      <c r="P916" s="33">
        <f t="shared" si="2"/>
        <v>12.92</v>
      </c>
      <c r="Q916" s="34">
        <f t="shared" si="3"/>
        <v>1.706405694</v>
      </c>
      <c r="R916" s="35" t="str">
        <f t="shared" si="4"/>
        <v>Alto</v>
      </c>
      <c r="S916" s="35" t="str">
        <f>IF(O916="","",IF(O916&gt;AVERAGE('Base de datos limpia'!$O$2:$O$8001),"Alto","Normal"))
</f>
        <v>Alto</v>
      </c>
      <c r="T916" s="35" t="str">
        <f t="shared" si="5"/>
        <v>Gamer intensivo</v>
      </c>
      <c r="U916" s="35"/>
    </row>
    <row r="917">
      <c r="A917" s="28">
        <v>916.0</v>
      </c>
      <c r="B917" s="28">
        <v>24.0</v>
      </c>
      <c r="C917" s="28" t="str">
        <f>TRIM(PROPER('Base de datos cruda'!C917))</f>
        <v>Male</v>
      </c>
      <c r="D917" s="28">
        <v>5.97</v>
      </c>
      <c r="E917" s="28">
        <v>2.02</v>
      </c>
      <c r="F917" s="28">
        <v>5.26</v>
      </c>
      <c r="G917" s="28">
        <v>70.09</v>
      </c>
      <c r="H917" s="28" t="str">
        <f>TRIM(PROPER('Base de datos cruda'!H917))</f>
        <v>Rpg</v>
      </c>
      <c r="I917" s="28">
        <v>3.63</v>
      </c>
      <c r="J917" s="28">
        <v>10.35</v>
      </c>
      <c r="K917" s="28">
        <v>241.05</v>
      </c>
      <c r="L917" s="28">
        <f>IF('Base de datos cruda'!L917&lt;0,,'Base de datos cruda'!L917)</f>
        <v>11.92</v>
      </c>
      <c r="M917" s="28" t="str">
        <f>IF(TRIM(PROPER('Base de datos cruda'!M917))="High","Alto",IF(TRIM(PROPER('Base de datos cruda'!M917))="Medium","Medio","Bajo"))</f>
        <v>Bajo</v>
      </c>
      <c r="N917" s="29">
        <v>32.88</v>
      </c>
      <c r="O917" s="32">
        <f t="shared" si="1"/>
        <v>32.88</v>
      </c>
      <c r="P917" s="33">
        <f t="shared" si="2"/>
        <v>16.32</v>
      </c>
      <c r="Q917" s="34">
        <f t="shared" si="3"/>
        <v>0.338358459</v>
      </c>
      <c r="R917" s="35" t="str">
        <f t="shared" si="4"/>
        <v>Bajo</v>
      </c>
      <c r="S917" s="35" t="str">
        <f>IF(O917="","",IF(O917&gt;AVERAGE('Base de datos limpia'!$O$2:$O$8001),"Alto","Normal"))
</f>
        <v>Normal</v>
      </c>
      <c r="T917" s="35" t="str">
        <f t="shared" si="5"/>
        <v>Gamer casual</v>
      </c>
      <c r="U917" s="35"/>
    </row>
    <row r="918">
      <c r="A918" s="28">
        <v>917.0</v>
      </c>
      <c r="B918" s="28">
        <v>16.0</v>
      </c>
      <c r="C918" s="28" t="str">
        <f>TRIM(PROPER('Base de datos cruda'!C918))</f>
        <v>Female</v>
      </c>
      <c r="D918" s="28">
        <v>2.03</v>
      </c>
      <c r="E918" s="28">
        <v>2.87</v>
      </c>
      <c r="F918" s="28">
        <v>8.21</v>
      </c>
      <c r="G918" s="28">
        <v>93.18</v>
      </c>
      <c r="H918" s="28" t="str">
        <f>TRIM(PROPER('Base de datos cruda'!H918))</f>
        <v>Casual</v>
      </c>
      <c r="I918" s="28">
        <v>0.6</v>
      </c>
      <c r="J918" s="28">
        <v>3.98</v>
      </c>
      <c r="K918" s="28">
        <v>308.02</v>
      </c>
      <c r="L918" s="28">
        <f>IF('Base de datos cruda'!L918&lt;0,,'Base de datos cruda'!L918)</f>
        <v>2.51</v>
      </c>
      <c r="M918" s="28" t="str">
        <f>IF(TRIM(PROPER('Base de datos cruda'!M918))="High","Alto",IF(TRIM(PROPER('Base de datos cruda'!M918))="Medium","Medio","Bajo"))</f>
        <v>Medio</v>
      </c>
      <c r="N918" s="29">
        <v>82.4112997455468</v>
      </c>
      <c r="O918" s="32">
        <f t="shared" si="1"/>
        <v>82.41129975</v>
      </c>
      <c r="P918" s="33">
        <f t="shared" si="2"/>
        <v>6.01</v>
      </c>
      <c r="Q918" s="34">
        <f t="shared" si="3"/>
        <v>1.413793103</v>
      </c>
      <c r="R918" s="35" t="str">
        <f t="shared" si="4"/>
        <v>Alto</v>
      </c>
      <c r="S918" s="35" t="str">
        <f>IF(O918="","",IF(O918&gt;AVERAGE('Base de datos limpia'!$O$2:$O$8001),"Alto","Normal"))
</f>
        <v>Alto</v>
      </c>
      <c r="T918" s="35" t="str">
        <f t="shared" si="5"/>
        <v>Gamer casual</v>
      </c>
      <c r="U918" s="35"/>
    </row>
    <row r="919">
      <c r="A919" s="28">
        <v>918.0</v>
      </c>
      <c r="B919" s="28">
        <v>21.0</v>
      </c>
      <c r="C919" s="28" t="str">
        <f>TRIM(PROPER('Base de datos cruda'!C919))</f>
        <v>Female</v>
      </c>
      <c r="D919" s="28">
        <v>7.01</v>
      </c>
      <c r="E919" s="28">
        <v>9.66</v>
      </c>
      <c r="F919" s="28">
        <v>8.76</v>
      </c>
      <c r="G919" s="28">
        <v>75.23</v>
      </c>
      <c r="H919" s="28" t="str">
        <f>TRIM(PROPER('Base de datos cruda'!H919))</f>
        <v>Fps</v>
      </c>
      <c r="I919" s="28">
        <v>4.94</v>
      </c>
      <c r="J919" s="28">
        <v>8.86</v>
      </c>
      <c r="K919" s="28">
        <v>217.41</v>
      </c>
      <c r="L919" s="28">
        <f>IF('Base de datos cruda'!L919&lt;0,,'Base de datos cruda'!L919)</f>
        <v>14.39</v>
      </c>
      <c r="M919" s="28" t="str">
        <f>IF(TRIM(PROPER('Base de datos cruda'!M919))="High","Alto",IF(TRIM(PROPER('Base de datos cruda'!M919))="Medium","Medio","Bajo"))</f>
        <v>Bajo</v>
      </c>
      <c r="N919" s="29">
        <v>91.2544047853572</v>
      </c>
      <c r="O919" s="32">
        <f t="shared" si="1"/>
        <v>91.25440479</v>
      </c>
      <c r="P919" s="33">
        <f t="shared" si="2"/>
        <v>15.87</v>
      </c>
      <c r="Q919" s="34">
        <f t="shared" si="3"/>
        <v>1.378031384</v>
      </c>
      <c r="R919" s="35" t="str">
        <f t="shared" si="4"/>
        <v>Alto</v>
      </c>
      <c r="S919" s="35" t="str">
        <f>IF(O919="","",IF(O919&gt;AVERAGE('Base de datos limpia'!$O$2:$O$8001),"Alto","Normal"))
</f>
        <v>Alto</v>
      </c>
      <c r="T919" s="35" t="str">
        <f t="shared" si="5"/>
        <v>Gamer intensivo</v>
      </c>
      <c r="U919" s="35"/>
    </row>
    <row r="920">
      <c r="A920" s="28">
        <v>919.0</v>
      </c>
      <c r="B920" s="28">
        <v>22.0</v>
      </c>
      <c r="C920" s="28" t="str">
        <f>TRIM(PROPER('Base de datos cruda'!C920))</f>
        <v>Male</v>
      </c>
      <c r="D920" s="28">
        <v>3.68</v>
      </c>
      <c r="E920" s="28">
        <v>9.62</v>
      </c>
      <c r="F920" s="28">
        <v>6.07</v>
      </c>
      <c r="G920" s="28">
        <v>78.03</v>
      </c>
      <c r="H920" s="28" t="str">
        <f>TRIM(PROPER('Base de datos cruda'!H920))</f>
        <v>Fps</v>
      </c>
      <c r="I920" s="28">
        <v>4.71</v>
      </c>
      <c r="J920" s="28">
        <v>4.8</v>
      </c>
      <c r="K920" s="28">
        <v>273.4</v>
      </c>
      <c r="L920" s="28">
        <f>IF('Base de datos cruda'!L920&lt;0,,'Base de datos cruda'!L920)</f>
        <v>9.54</v>
      </c>
      <c r="M920" s="28" t="str">
        <f>IF(TRIM(PROPER('Base de datos cruda'!M920))="High","Alto",IF(TRIM(PROPER('Base de datos cruda'!M920))="Medium","Medio","Bajo"))</f>
        <v>Medio</v>
      </c>
      <c r="N920" s="29">
        <v>99.06</v>
      </c>
      <c r="O920" s="32">
        <f t="shared" si="1"/>
        <v>99.06</v>
      </c>
      <c r="P920" s="33">
        <f t="shared" si="2"/>
        <v>8.48</v>
      </c>
      <c r="Q920" s="34">
        <f t="shared" si="3"/>
        <v>2.614130435</v>
      </c>
      <c r="R920" s="35" t="str">
        <f t="shared" si="4"/>
        <v>Alto</v>
      </c>
      <c r="S920" s="35" t="str">
        <f>IF(O920="","",IF(O920&gt;AVERAGE('Base de datos limpia'!$O$2:$O$8001),"Alto","Normal"))
</f>
        <v>Alto</v>
      </c>
      <c r="T920" s="35" t="str">
        <f t="shared" si="5"/>
        <v>Gamer intensivo</v>
      </c>
      <c r="U920" s="35"/>
    </row>
    <row r="921">
      <c r="A921" s="28">
        <v>920.0</v>
      </c>
      <c r="B921" s="28">
        <v>18.0</v>
      </c>
      <c r="C921" s="28" t="str">
        <f>TRIM(PROPER('Base de datos cruda'!C921))</f>
        <v>Female</v>
      </c>
      <c r="D921" s="28">
        <v>1.68</v>
      </c>
      <c r="E921" s="28">
        <v>2.59</v>
      </c>
      <c r="F921" s="28">
        <v>8.85</v>
      </c>
      <c r="G921" s="28">
        <v>93.72</v>
      </c>
      <c r="H921" s="28" t="str">
        <f>TRIM(PROPER('Base de datos cruda'!H921))</f>
        <v>Fps</v>
      </c>
      <c r="I921" s="28">
        <v>1.85</v>
      </c>
      <c r="J921" s="28">
        <v>3.29</v>
      </c>
      <c r="K921" s="28">
        <v>300.69</v>
      </c>
      <c r="L921" s="28">
        <f>IF('Base de datos cruda'!L921&lt;0,,'Base de datos cruda'!L921)</f>
        <v>5.43</v>
      </c>
      <c r="M921" s="28" t="str">
        <f>IF(TRIM(PROPER('Base de datos cruda'!M921))="High","Alto",IF(TRIM(PROPER('Base de datos cruda'!M921))="Medium","Medio","Bajo"))</f>
        <v>Medio</v>
      </c>
      <c r="N921" s="29">
        <v>81.16</v>
      </c>
      <c r="O921" s="32">
        <f t="shared" si="1"/>
        <v>81.16</v>
      </c>
      <c r="P921" s="33">
        <f t="shared" si="2"/>
        <v>4.97</v>
      </c>
      <c r="Q921" s="34">
        <f t="shared" si="3"/>
        <v>1.541666667</v>
      </c>
      <c r="R921" s="35" t="str">
        <f t="shared" si="4"/>
        <v>Alto</v>
      </c>
      <c r="S921" s="35" t="str">
        <f>IF(O921="","",IF(O921&gt;AVERAGE('Base de datos limpia'!$O$2:$O$8001),"Alto","Normal"))
</f>
        <v>Alto</v>
      </c>
      <c r="T921" s="35" t="str">
        <f t="shared" si="5"/>
        <v>Gamer casual</v>
      </c>
      <c r="U921" s="35"/>
    </row>
    <row r="922">
      <c r="A922" s="28">
        <v>921.0</v>
      </c>
      <c r="B922" s="28">
        <v>23.0</v>
      </c>
      <c r="C922" s="28" t="str">
        <f>TRIM(PROPER('Base de datos cruda'!C922))</f>
        <v>Male</v>
      </c>
      <c r="D922" s="28">
        <v>6.92</v>
      </c>
      <c r="E922" s="28">
        <v>2.31</v>
      </c>
      <c r="F922" s="28">
        <v>7.13</v>
      </c>
      <c r="G922" s="28">
        <v>63.51</v>
      </c>
      <c r="H922" s="28" t="str">
        <f>TRIM(PROPER('Base de datos cruda'!H922))</f>
        <v>Rpg</v>
      </c>
      <c r="I922" s="28">
        <v>2.89</v>
      </c>
      <c r="J922" s="28">
        <v>9.08</v>
      </c>
      <c r="K922" s="28">
        <v>241.86</v>
      </c>
      <c r="L922" s="28">
        <f>IF('Base de datos cruda'!L922&lt;0,,'Base de datos cruda'!L922)</f>
        <v>16.28</v>
      </c>
      <c r="M922" s="28" t="str">
        <f>IF(TRIM(PROPER('Base de datos cruda'!M922))="High","Alto",IF(TRIM(PROPER('Base de datos cruda'!M922))="Medium","Medio","Bajo"))</f>
        <v>Bajo</v>
      </c>
      <c r="N922" s="29">
        <v>23.98</v>
      </c>
      <c r="O922" s="32">
        <f t="shared" si="1"/>
        <v>23.98</v>
      </c>
      <c r="P922" s="33">
        <f t="shared" si="2"/>
        <v>16</v>
      </c>
      <c r="Q922" s="34">
        <f t="shared" si="3"/>
        <v>0.3338150289</v>
      </c>
      <c r="R922" s="35" t="str">
        <f t="shared" si="4"/>
        <v>Bajo</v>
      </c>
      <c r="S922" s="35" t="str">
        <f>IF(O922="","",IF(O922&gt;AVERAGE('Base de datos limpia'!$O$2:$O$8001),"Alto","Normal"))
</f>
        <v>Normal</v>
      </c>
      <c r="T922" s="35" t="str">
        <f t="shared" si="5"/>
        <v>Gamer casual</v>
      </c>
      <c r="U922" s="35"/>
    </row>
    <row r="923">
      <c r="A923" s="28">
        <v>922.0</v>
      </c>
      <c r="B923" s="28">
        <v>20.0</v>
      </c>
      <c r="C923" s="28" t="str">
        <f>TRIM(PROPER('Base de datos cruda'!C923))</f>
        <v>Male</v>
      </c>
      <c r="D923" s="28">
        <v>3.34</v>
      </c>
      <c r="E923" s="28">
        <v>4.79</v>
      </c>
      <c r="F923" s="28">
        <v>6.08</v>
      </c>
      <c r="G923" s="28">
        <v>83.78</v>
      </c>
      <c r="H923" s="28" t="str">
        <f>TRIM(PROPER('Base de datos cruda'!H923))</f>
        <v>Casual</v>
      </c>
      <c r="I923" s="28">
        <v>4.44</v>
      </c>
      <c r="J923" s="28">
        <v>5.45</v>
      </c>
      <c r="K923" s="28">
        <v>301.46</v>
      </c>
      <c r="L923" s="28">
        <f>IF('Base de datos cruda'!L923&lt;0,,'Base de datos cruda'!L923)</f>
        <v>5.96</v>
      </c>
      <c r="M923" s="28" t="str">
        <f>IF(TRIM(PROPER('Base de datos cruda'!M923))="High","Alto",IF(TRIM(PROPER('Base de datos cruda'!M923))="Medium","Medio","Bajo"))</f>
        <v>Medio</v>
      </c>
      <c r="N923" s="29">
        <v>62.08</v>
      </c>
      <c r="O923" s="32">
        <f t="shared" si="1"/>
        <v>62.08</v>
      </c>
      <c r="P923" s="33">
        <f t="shared" si="2"/>
        <v>8.79</v>
      </c>
      <c r="Q923" s="34">
        <f t="shared" si="3"/>
        <v>1.434131737</v>
      </c>
      <c r="R923" s="35" t="str">
        <f t="shared" si="4"/>
        <v>Medio</v>
      </c>
      <c r="S923" s="35" t="str">
        <f>IF(O923="","",IF(O923&gt;AVERAGE('Base de datos limpia'!$O$2:$O$8001),"Alto","Normal"))
</f>
        <v>Normal</v>
      </c>
      <c r="T923" s="35" t="str">
        <f t="shared" si="5"/>
        <v>Gamer moderado</v>
      </c>
      <c r="U923" s="35"/>
    </row>
    <row r="924">
      <c r="A924" s="28">
        <v>923.0</v>
      </c>
      <c r="B924" s="28">
        <v>24.0</v>
      </c>
      <c r="C924" s="28" t="str">
        <f>TRIM(PROPER('Base de datos cruda'!C924))</f>
        <v>Female</v>
      </c>
      <c r="D924" s="28">
        <v>6.0</v>
      </c>
      <c r="E924" s="28">
        <v>1.45</v>
      </c>
      <c r="F924" s="28">
        <v>8.01</v>
      </c>
      <c r="G924" s="28">
        <v>83.13</v>
      </c>
      <c r="H924" s="28" t="str">
        <f>TRIM(PROPER('Base de datos cruda'!H924))</f>
        <v>Casual</v>
      </c>
      <c r="I924" s="28">
        <v>2.47</v>
      </c>
      <c r="J924" s="28">
        <v>8.64</v>
      </c>
      <c r="K924" s="28">
        <v>228.33</v>
      </c>
      <c r="L924" s="28">
        <f>IF('Base de datos cruda'!L924&lt;0,,'Base de datos cruda'!L924)</f>
        <v>12.96</v>
      </c>
      <c r="M924" s="28" t="str">
        <f>IF(TRIM(PROPER('Base de datos cruda'!M924))="High","Alto",IF(TRIM(PROPER('Base de datos cruda'!M924))="Medium","Medio","Bajo"))</f>
        <v>Bajo</v>
      </c>
      <c r="N924" s="29">
        <v>39.06</v>
      </c>
      <c r="O924" s="32">
        <f t="shared" si="1"/>
        <v>39.06</v>
      </c>
      <c r="P924" s="33">
        <f t="shared" si="2"/>
        <v>14.64</v>
      </c>
      <c r="Q924" s="34">
        <f t="shared" si="3"/>
        <v>0.2416666667</v>
      </c>
      <c r="R924" s="35" t="str">
        <f t="shared" si="4"/>
        <v>Bajo</v>
      </c>
      <c r="S924" s="35" t="str">
        <f>IF(O924="","",IF(O924&gt;AVERAGE('Base de datos limpia'!$O$2:$O$8001),"Alto","Normal"))
</f>
        <v>Normal</v>
      </c>
      <c r="T924" s="35" t="str">
        <f t="shared" si="5"/>
        <v>Gamer casual</v>
      </c>
      <c r="U924" s="35"/>
    </row>
    <row r="925">
      <c r="A925" s="28">
        <v>924.0</v>
      </c>
      <c r="B925" s="28">
        <v>20.0</v>
      </c>
      <c r="C925" s="28" t="str">
        <f>TRIM(PROPER('Base de datos cruda'!C925))</f>
        <v>Male</v>
      </c>
      <c r="D925" s="28">
        <v>4.38</v>
      </c>
      <c r="E925" s="28">
        <v>6.89</v>
      </c>
      <c r="F925" s="28">
        <v>5.48</v>
      </c>
      <c r="G925" s="28">
        <v>77.01</v>
      </c>
      <c r="H925" s="28" t="str">
        <f>TRIM(PROPER('Base de datos cruda'!H925))</f>
        <v>Casual</v>
      </c>
      <c r="I925" s="28">
        <v>3.0</v>
      </c>
      <c r="J925" s="28">
        <v>5.65</v>
      </c>
      <c r="K925" s="28">
        <v>259.86</v>
      </c>
      <c r="L925" s="28">
        <f>IF('Base de datos cruda'!L925&lt;0,,'Base de datos cruda'!L925)</f>
        <v>9.65</v>
      </c>
      <c r="M925" s="28" t="str">
        <f>IF(TRIM(PROPER('Base de datos cruda'!M925))="High","Alto",IF(TRIM(PROPER('Base de datos cruda'!M925))="Medium","Medio","Bajo"))</f>
        <v>Medio</v>
      </c>
      <c r="N925" s="29">
        <v>70.64</v>
      </c>
      <c r="O925" s="32">
        <f t="shared" si="1"/>
        <v>70.64</v>
      </c>
      <c r="P925" s="33">
        <f t="shared" si="2"/>
        <v>10.03</v>
      </c>
      <c r="Q925" s="34">
        <f t="shared" si="3"/>
        <v>1.573059361</v>
      </c>
      <c r="R925" s="35" t="str">
        <f t="shared" si="4"/>
        <v>Alto</v>
      </c>
      <c r="S925" s="35" t="str">
        <f>IF(O925="","",IF(O925&gt;AVERAGE('Base de datos limpia'!$O$2:$O$8001),"Alto","Normal"))
</f>
        <v>Alto</v>
      </c>
      <c r="T925" s="35" t="str">
        <f t="shared" si="5"/>
        <v>Gamer intensivo</v>
      </c>
      <c r="U925" s="35"/>
    </row>
    <row r="926">
      <c r="A926" s="28">
        <v>925.0</v>
      </c>
      <c r="B926" s="28">
        <v>24.0</v>
      </c>
      <c r="C926" s="28" t="str">
        <f>TRIM(PROPER('Base de datos cruda'!C926))</f>
        <v>Male</v>
      </c>
      <c r="D926" s="28">
        <v>3.05</v>
      </c>
      <c r="E926" s="28">
        <v>1.7</v>
      </c>
      <c r="F926" s="28">
        <v>5.33</v>
      </c>
      <c r="G926" s="28">
        <v>93.19</v>
      </c>
      <c r="H926" s="28" t="str">
        <f>TRIM(PROPER('Base de datos cruda'!H926))</f>
        <v>Fps</v>
      </c>
      <c r="I926" s="28">
        <v>3.02</v>
      </c>
      <c r="J926" s="28">
        <v>8.73</v>
      </c>
      <c r="K926" s="28">
        <v>303.37</v>
      </c>
      <c r="L926" s="28">
        <f>IF('Base de datos cruda'!L926&lt;0,,'Base de datos cruda'!L926)</f>
        <v>8.83</v>
      </c>
      <c r="M926" s="28" t="str">
        <f>IF(TRIM(PROPER('Base de datos cruda'!M926))="High","Alto",IF(TRIM(PROPER('Base de datos cruda'!M926))="Medium","Medio","Bajo"))</f>
        <v>Medio</v>
      </c>
      <c r="N926" s="29">
        <v>58.8653001705989</v>
      </c>
      <c r="O926" s="32">
        <f t="shared" si="1"/>
        <v>58.86530017</v>
      </c>
      <c r="P926" s="33">
        <f t="shared" si="2"/>
        <v>11.78</v>
      </c>
      <c r="Q926" s="34">
        <f t="shared" si="3"/>
        <v>0.5573770492</v>
      </c>
      <c r="R926" s="35" t="str">
        <f t="shared" si="4"/>
        <v>Medio</v>
      </c>
      <c r="S926" s="35" t="str">
        <f>IF(O926="","",IF(O926&gt;AVERAGE('Base de datos limpia'!$O$2:$O$8001),"Alto","Normal"))
</f>
        <v>Normal</v>
      </c>
      <c r="T926" s="35" t="str">
        <f t="shared" si="5"/>
        <v>Gamer casual</v>
      </c>
      <c r="U926" s="35"/>
    </row>
    <row r="927">
      <c r="A927" s="28">
        <v>926.0</v>
      </c>
      <c r="B927" s="28">
        <v>19.0</v>
      </c>
      <c r="C927" s="28" t="str">
        <f>TRIM(PROPER('Base de datos cruda'!C927))</f>
        <v>Female</v>
      </c>
      <c r="D927" s="28">
        <v>6.48</v>
      </c>
      <c r="E927" s="28">
        <v>1.52</v>
      </c>
      <c r="F927" s="28">
        <v>7.28</v>
      </c>
      <c r="G927" s="28">
        <v>97.72</v>
      </c>
      <c r="H927" s="28" t="str">
        <f>TRIM(PROPER('Base de datos cruda'!H927))</f>
        <v>Casual</v>
      </c>
      <c r="I927" s="28">
        <v>3.25</v>
      </c>
      <c r="J927" s="28">
        <v>8.08</v>
      </c>
      <c r="K927" s="28">
        <v>233.03</v>
      </c>
      <c r="L927" s="28">
        <f>IF('Base de datos cruda'!L927&lt;0,,'Base de datos cruda'!L927)</f>
        <v>14.85</v>
      </c>
      <c r="M927" s="28" t="str">
        <f>IF(TRIM(PROPER('Base de datos cruda'!M927))="High","Alto",IF(TRIM(PROPER('Base de datos cruda'!M927))="Medium","Medio","Bajo"))</f>
        <v>Bajo</v>
      </c>
      <c r="N927" s="29">
        <v>38.6</v>
      </c>
      <c r="O927" s="32">
        <f t="shared" si="1"/>
        <v>38.6</v>
      </c>
      <c r="P927" s="33">
        <f t="shared" si="2"/>
        <v>14.56</v>
      </c>
      <c r="Q927" s="34">
        <f t="shared" si="3"/>
        <v>0.2345679012</v>
      </c>
      <c r="R927" s="35" t="str">
        <f t="shared" si="4"/>
        <v>Bajo</v>
      </c>
      <c r="S927" s="35" t="str">
        <f>IF(O927="","",IF(O927&gt;AVERAGE('Base de datos limpia'!$O$2:$O$8001),"Alto","Normal"))
</f>
        <v>Normal</v>
      </c>
      <c r="T927" s="35" t="str">
        <f t="shared" si="5"/>
        <v>Gamer casual</v>
      </c>
      <c r="U927" s="35"/>
    </row>
    <row r="928">
      <c r="A928" s="28">
        <v>927.0</v>
      </c>
      <c r="B928" s="28">
        <v>24.0</v>
      </c>
      <c r="C928" s="28" t="str">
        <f>TRIM(PROPER('Base de datos cruda'!C928))</f>
        <v>Male</v>
      </c>
      <c r="D928" s="28">
        <v>4.68</v>
      </c>
      <c r="E928" s="28">
        <v>5.37</v>
      </c>
      <c r="F928" s="28">
        <v>5.95</v>
      </c>
      <c r="G928" s="28">
        <v>78.61</v>
      </c>
      <c r="H928" s="28" t="str">
        <f>TRIM(PROPER('Base de datos cruda'!H928))</f>
        <v>Fps</v>
      </c>
      <c r="I928" s="28">
        <v>2.88</v>
      </c>
      <c r="J928" s="28">
        <v>9.19</v>
      </c>
      <c r="K928" s="28">
        <v>268.26</v>
      </c>
      <c r="L928" s="28">
        <f>IF('Base de datos cruda'!L928&lt;0,,'Base de datos cruda'!L928)</f>
        <v>14.76</v>
      </c>
      <c r="M928" s="28" t="str">
        <f>IF(TRIM(PROPER('Base de datos cruda'!M928))="High","Alto",IF(TRIM(PROPER('Base de datos cruda'!M928))="Medium","Medio","Bajo"))</f>
        <v>Medio</v>
      </c>
      <c r="N928" s="29">
        <v>74.2327718436283</v>
      </c>
      <c r="O928" s="32">
        <f t="shared" si="1"/>
        <v>74.23277184</v>
      </c>
      <c r="P928" s="33">
        <f t="shared" si="2"/>
        <v>13.87</v>
      </c>
      <c r="Q928" s="34">
        <f t="shared" si="3"/>
        <v>1.147435897</v>
      </c>
      <c r="R928" s="35" t="str">
        <f t="shared" si="4"/>
        <v>Alto</v>
      </c>
      <c r="S928" s="35" t="str">
        <f>IF(O928="","",IF(O928&gt;AVERAGE('Base de datos limpia'!$O$2:$O$8001),"Alto","Normal"))
</f>
        <v>Alto</v>
      </c>
      <c r="T928" s="35" t="str">
        <f t="shared" si="5"/>
        <v>Gamer moderado</v>
      </c>
      <c r="U928" s="35"/>
    </row>
    <row r="929">
      <c r="A929" s="28">
        <v>928.0</v>
      </c>
      <c r="B929" s="28">
        <v>20.0</v>
      </c>
      <c r="C929" s="28" t="str">
        <f>TRIM(PROPER('Base de datos cruda'!C929))</f>
        <v>Other</v>
      </c>
      <c r="D929" s="28">
        <v>3.12</v>
      </c>
      <c r="E929" s="28">
        <v>9.62</v>
      </c>
      <c r="F929" s="28">
        <v>4.68</v>
      </c>
      <c r="G929" s="28">
        <v>78.25</v>
      </c>
      <c r="H929" s="28" t="str">
        <f>TRIM(PROPER('Base de datos cruda'!H929))</f>
        <v>Casual</v>
      </c>
      <c r="I929" s="28">
        <v>2.03</v>
      </c>
      <c r="J929" s="28">
        <v>6.8</v>
      </c>
      <c r="K929" s="28">
        <v>273.16</v>
      </c>
      <c r="L929" s="28">
        <f>IF('Base de datos cruda'!L929&lt;0,,'Base de datos cruda'!L929)</f>
        <v>8.5</v>
      </c>
      <c r="M929" s="28" t="str">
        <f>IF(TRIM(PROPER('Base de datos cruda'!M929))="High","Alto",IF(TRIM(PROPER('Base de datos cruda'!M929))="Medium","Medio","Bajo"))</f>
        <v>Alto</v>
      </c>
      <c r="N929" s="29">
        <v>84.75</v>
      </c>
      <c r="O929" s="32">
        <f t="shared" si="1"/>
        <v>84.75</v>
      </c>
      <c r="P929" s="33">
        <f t="shared" si="2"/>
        <v>9.92</v>
      </c>
      <c r="Q929" s="34">
        <f t="shared" si="3"/>
        <v>3.083333333</v>
      </c>
      <c r="R929" s="35" t="str">
        <f t="shared" si="4"/>
        <v>Alto</v>
      </c>
      <c r="S929" s="35" t="str">
        <f>IF(O929="","",IF(O929&gt;AVERAGE('Base de datos limpia'!$O$2:$O$8001),"Alto","Normal"))
</f>
        <v>Alto</v>
      </c>
      <c r="T929" s="35" t="str">
        <f t="shared" si="5"/>
        <v>Gamer intensivo</v>
      </c>
      <c r="U929" s="35"/>
    </row>
    <row r="930">
      <c r="A930" s="28">
        <v>929.0</v>
      </c>
      <c r="B930" s="28">
        <v>24.0</v>
      </c>
      <c r="C930" s="28" t="str">
        <f>TRIM(PROPER('Base de datos cruda'!C930))</f>
        <v>Other</v>
      </c>
      <c r="D930" s="28">
        <v>0.88</v>
      </c>
      <c r="E930" s="28">
        <v>4.84</v>
      </c>
      <c r="F930" s="28">
        <v>4.33</v>
      </c>
      <c r="G930" s="28">
        <v>80.08</v>
      </c>
      <c r="H930" s="28" t="str">
        <f>TRIM(PROPER('Base de datos cruda'!H930))</f>
        <v>Fps</v>
      </c>
      <c r="I930" s="28">
        <v>2.7</v>
      </c>
      <c r="J930" s="28">
        <v>4.64</v>
      </c>
      <c r="K930" s="28">
        <v>295.5</v>
      </c>
      <c r="L930" s="28">
        <f>IF('Base de datos cruda'!L930&lt;0,,'Base de datos cruda'!L930)</f>
        <v>2.47</v>
      </c>
      <c r="M930" s="28" t="str">
        <f>IF(TRIM(PROPER('Base de datos cruda'!M930))="High","Alto",IF(TRIM(PROPER('Base de datos cruda'!M930))="Medium","Medio","Bajo"))</f>
        <v>Medio</v>
      </c>
      <c r="N930" s="29">
        <v>79.92</v>
      </c>
      <c r="O930" s="32">
        <f t="shared" si="1"/>
        <v>79.92</v>
      </c>
      <c r="P930" s="33">
        <f t="shared" si="2"/>
        <v>5.52</v>
      </c>
      <c r="Q930" s="34">
        <f t="shared" si="3"/>
        <v>5.5</v>
      </c>
      <c r="R930" s="35" t="str">
        <f t="shared" si="4"/>
        <v>Alto</v>
      </c>
      <c r="S930" s="35" t="str">
        <f>IF(O930="","",IF(O930&gt;AVERAGE('Base de datos limpia'!$O$2:$O$8001),"Alto","Normal"))
</f>
        <v>Alto</v>
      </c>
      <c r="T930" s="35" t="str">
        <f t="shared" si="5"/>
        <v>Gamer moderado</v>
      </c>
      <c r="U930" s="35"/>
    </row>
    <row r="931">
      <c r="A931" s="28">
        <v>930.0</v>
      </c>
      <c r="B931" s="28">
        <v>18.0</v>
      </c>
      <c r="C931" s="28" t="str">
        <f>TRIM(PROPER('Base de datos cruda'!C931))</f>
        <v>Male</v>
      </c>
      <c r="D931" s="28">
        <v>7.16</v>
      </c>
      <c r="E931" s="28">
        <v>4.21</v>
      </c>
      <c r="F931" s="28">
        <v>7.94</v>
      </c>
      <c r="G931" s="28">
        <v>88.92</v>
      </c>
      <c r="H931" s="28" t="str">
        <f>TRIM(PROPER('Base de datos cruda'!H931))</f>
        <v>Fps</v>
      </c>
      <c r="I931" s="28">
        <v>4.36</v>
      </c>
      <c r="J931" s="28">
        <v>8.69</v>
      </c>
      <c r="K931" s="28">
        <v>225.92</v>
      </c>
      <c r="L931" s="28">
        <f>IF('Base de datos cruda'!L931&lt;0,,'Base de datos cruda'!L931)</f>
        <v>12.18</v>
      </c>
      <c r="M931" s="28" t="str">
        <f>IF(TRIM(PROPER('Base de datos cruda'!M931))="High","Alto",IF(TRIM(PROPER('Base de datos cruda'!M931))="Medium","Medio","Bajo"))</f>
        <v>Bajo</v>
      </c>
      <c r="N931" s="29">
        <v>54.38</v>
      </c>
      <c r="O931" s="32">
        <f t="shared" si="1"/>
        <v>54.38</v>
      </c>
      <c r="P931" s="33">
        <f t="shared" si="2"/>
        <v>15.85</v>
      </c>
      <c r="Q931" s="34">
        <f t="shared" si="3"/>
        <v>0.5879888268</v>
      </c>
      <c r="R931" s="35" t="str">
        <f t="shared" si="4"/>
        <v>Medio</v>
      </c>
      <c r="S931" s="35" t="str">
        <f>IF(O931="","",IF(O931&gt;AVERAGE('Base de datos limpia'!$O$2:$O$8001),"Alto","Normal"))
</f>
        <v>Normal</v>
      </c>
      <c r="T931" s="35" t="str">
        <f t="shared" si="5"/>
        <v>Gamer moderado</v>
      </c>
      <c r="U931" s="35"/>
    </row>
    <row r="932">
      <c r="A932" s="28">
        <v>931.0</v>
      </c>
      <c r="B932" s="28">
        <v>19.0</v>
      </c>
      <c r="C932" s="28" t="str">
        <f>TRIM(PROPER('Base de datos cruda'!C932))</f>
        <v>Male</v>
      </c>
      <c r="D932" s="28">
        <v>0.28</v>
      </c>
      <c r="E932" s="28">
        <v>9.98</v>
      </c>
      <c r="F932" s="28">
        <v>7.38</v>
      </c>
      <c r="G932" s="28">
        <v>86.72</v>
      </c>
      <c r="H932" s="28" t="str">
        <f>TRIM(PROPER('Base de datos cruda'!H932))</f>
        <v>Casual</v>
      </c>
      <c r="I932" s="28">
        <v>4.32</v>
      </c>
      <c r="J932" s="28">
        <v>2.5</v>
      </c>
      <c r="K932" s="28">
        <v>336.42</v>
      </c>
      <c r="L932" s="28">
        <f>IF('Base de datos cruda'!L932&lt;0,,'Base de datos cruda'!L932)</f>
        <v>2.02</v>
      </c>
      <c r="M932" s="28" t="str">
        <f>IF(TRIM(PROPER('Base de datos cruda'!M932))="High","Alto",IF(TRIM(PROPER('Base de datos cruda'!M932))="Medium","Medio","Bajo"))</f>
        <v>Medio</v>
      </c>
      <c r="N932" s="29">
        <v>100.0</v>
      </c>
      <c r="O932" s="32">
        <f t="shared" si="1"/>
        <v>100</v>
      </c>
      <c r="P932" s="33">
        <f t="shared" si="2"/>
        <v>2.78</v>
      </c>
      <c r="Q932" s="34">
        <f t="shared" si="3"/>
        <v>35.64285714</v>
      </c>
      <c r="R932" s="35" t="str">
        <f t="shared" si="4"/>
        <v>Alto</v>
      </c>
      <c r="S932" s="35" t="str">
        <f>IF(O932="","",IF(O932&gt;AVERAGE('Base de datos limpia'!$O$2:$O$8001),"Alto","Normal"))
</f>
        <v>Alto</v>
      </c>
      <c r="T932" s="35" t="str">
        <f t="shared" si="5"/>
        <v>Gamer intensivo</v>
      </c>
      <c r="U932" s="35"/>
    </row>
    <row r="933">
      <c r="A933" s="28">
        <v>932.0</v>
      </c>
      <c r="B933" s="28">
        <v>24.0</v>
      </c>
      <c r="C933" s="28" t="str">
        <f>TRIM(PROPER('Base de datos cruda'!C933))</f>
        <v>Female</v>
      </c>
      <c r="D933" s="28">
        <v>6.91</v>
      </c>
      <c r="E933" s="28">
        <v>5.79</v>
      </c>
      <c r="F933" s="28">
        <v>6.06</v>
      </c>
      <c r="G933" s="28">
        <v>68.91</v>
      </c>
      <c r="H933" s="28" t="str">
        <f>TRIM(PROPER('Base de datos cruda'!H933))</f>
        <v>Casual</v>
      </c>
      <c r="I933" s="28">
        <v>3.86</v>
      </c>
      <c r="J933" s="28">
        <v>11.81</v>
      </c>
      <c r="K933" s="28">
        <v>225.41</v>
      </c>
      <c r="L933" s="28">
        <f>IF('Base de datos cruda'!L933&lt;0,,'Base de datos cruda'!L933)</f>
        <v>14.95</v>
      </c>
      <c r="M933" s="28" t="str">
        <f>IF(TRIM(PROPER('Base de datos cruda'!M933))="High","Alto",IF(TRIM(PROPER('Base de datos cruda'!M933))="Medium","Medio","Bajo"))</f>
        <v>Bajo</v>
      </c>
      <c r="N933" s="29">
        <v>49.5075914659307</v>
      </c>
      <c r="O933" s="32">
        <f t="shared" si="1"/>
        <v>49.50759147</v>
      </c>
      <c r="P933" s="33">
        <f t="shared" si="2"/>
        <v>18.72</v>
      </c>
      <c r="Q933" s="34">
        <f t="shared" si="3"/>
        <v>0.8379160637</v>
      </c>
      <c r="R933" s="35" t="str">
        <f t="shared" si="4"/>
        <v>Bajo</v>
      </c>
      <c r="S933" s="35" t="str">
        <f>IF(O933="","",IF(O933&gt;AVERAGE('Base de datos limpia'!$O$2:$O$8001),"Alto","Normal"))
</f>
        <v>Normal</v>
      </c>
      <c r="T933" s="35" t="str">
        <f t="shared" si="5"/>
        <v>Gamer moderado</v>
      </c>
      <c r="U933" s="35"/>
    </row>
    <row r="934">
      <c r="A934" s="28">
        <v>933.0</v>
      </c>
      <c r="B934" s="28">
        <v>21.0</v>
      </c>
      <c r="C934" s="28" t="str">
        <f>TRIM(PROPER('Base de datos cruda'!C934))</f>
        <v>Male</v>
      </c>
      <c r="D934" s="28">
        <v>2.88</v>
      </c>
      <c r="E934" s="28">
        <v>4.38</v>
      </c>
      <c r="F934" s="28">
        <v>8.48</v>
      </c>
      <c r="G934" s="28">
        <v>62.56</v>
      </c>
      <c r="H934" s="28" t="str">
        <f>TRIM(PROPER('Base de datos cruda'!H934))</f>
        <v>Casual</v>
      </c>
      <c r="I934" s="28">
        <v>2.07</v>
      </c>
      <c r="J934" s="28">
        <v>6.2</v>
      </c>
      <c r="K934" s="28">
        <v>282.46</v>
      </c>
      <c r="L934" s="28">
        <f>IF('Base de datos cruda'!L934&lt;0,,'Base de datos cruda'!L934)</f>
        <v>8.28</v>
      </c>
      <c r="M934" s="28" t="str">
        <f>IF(TRIM(PROPER('Base de datos cruda'!M934))="High","Alto",IF(TRIM(PROPER('Base de datos cruda'!M934))="Medium","Medio","Bajo"))</f>
        <v>Medio</v>
      </c>
      <c r="N934" s="29">
        <v>75.2850101279784</v>
      </c>
      <c r="O934" s="32">
        <f t="shared" si="1"/>
        <v>75.28501013</v>
      </c>
      <c r="P934" s="33">
        <f t="shared" si="2"/>
        <v>9.08</v>
      </c>
      <c r="Q934" s="34">
        <f t="shared" si="3"/>
        <v>1.520833333</v>
      </c>
      <c r="R934" s="35" t="str">
        <f t="shared" si="4"/>
        <v>Alto</v>
      </c>
      <c r="S934" s="35" t="str">
        <f>IF(O934="","",IF(O934&gt;AVERAGE('Base de datos limpia'!$O$2:$O$8001),"Alto","Normal"))
</f>
        <v>Alto</v>
      </c>
      <c r="T934" s="35" t="str">
        <f t="shared" si="5"/>
        <v>Gamer moderado</v>
      </c>
      <c r="U934" s="35"/>
    </row>
    <row r="935">
      <c r="A935" s="28">
        <v>934.0</v>
      </c>
      <c r="B935" s="28">
        <v>17.0</v>
      </c>
      <c r="C935" s="28" t="str">
        <f>TRIM(PROPER('Base de datos cruda'!C935))</f>
        <v>Male</v>
      </c>
      <c r="D935" s="28">
        <v>5.11</v>
      </c>
      <c r="E935" s="28">
        <v>4.47</v>
      </c>
      <c r="F935" s="28">
        <v>6.05</v>
      </c>
      <c r="G935" s="28">
        <v>97.97</v>
      </c>
      <c r="H935" s="28" t="str">
        <f>TRIM(PROPER('Base de datos cruda'!H935))</f>
        <v>Fps</v>
      </c>
      <c r="I935" s="28">
        <v>3.93</v>
      </c>
      <c r="J935" s="28">
        <v>8.4</v>
      </c>
      <c r="K935" s="28">
        <v>256.13</v>
      </c>
      <c r="L935" s="28">
        <f>IF('Base de datos cruda'!L935&lt;0,,'Base de datos cruda'!L935)</f>
        <v>12.59</v>
      </c>
      <c r="M935" s="28" t="str">
        <f>IF(TRIM(PROPER('Base de datos cruda'!M935))="High","Alto",IF(TRIM(PROPER('Base de datos cruda'!M935))="Medium","Medio","Bajo"))</f>
        <v>Bajo</v>
      </c>
      <c r="N935" s="29">
        <v>57.83</v>
      </c>
      <c r="O935" s="32">
        <f t="shared" si="1"/>
        <v>57.83</v>
      </c>
      <c r="P935" s="33">
        <f t="shared" si="2"/>
        <v>13.51</v>
      </c>
      <c r="Q935" s="34">
        <f t="shared" si="3"/>
        <v>0.8747553816</v>
      </c>
      <c r="R935" s="35" t="str">
        <f t="shared" si="4"/>
        <v>Medio</v>
      </c>
      <c r="S935" s="35" t="str">
        <f>IF(O935="","",IF(O935&gt;AVERAGE('Base de datos limpia'!$O$2:$O$8001),"Alto","Normal"))
</f>
        <v>Normal</v>
      </c>
      <c r="T935" s="35" t="str">
        <f t="shared" si="5"/>
        <v>Gamer moderado</v>
      </c>
      <c r="U935" s="35"/>
    </row>
    <row r="936">
      <c r="A936" s="28">
        <v>935.0</v>
      </c>
      <c r="B936" s="28">
        <v>22.0</v>
      </c>
      <c r="C936" s="28" t="str">
        <f>TRIM(PROPER('Base de datos cruda'!C936))</f>
        <v>Female</v>
      </c>
      <c r="D936" s="28">
        <v>7.38</v>
      </c>
      <c r="E936" s="28">
        <v>2.75</v>
      </c>
      <c r="F936" s="28">
        <v>7.55</v>
      </c>
      <c r="G936" s="28">
        <v>70.44</v>
      </c>
      <c r="H936" s="28" t="str">
        <f>TRIM(PROPER('Base de datos cruda'!H936))</f>
        <v>Casual</v>
      </c>
      <c r="I936" s="28">
        <v>1.94</v>
      </c>
      <c r="J936" s="28">
        <v>11.11</v>
      </c>
      <c r="K936" s="28">
        <v>240.6</v>
      </c>
      <c r="L936" s="28">
        <f>IF('Base de datos cruda'!L936&lt;0,,'Base de datos cruda'!L936)</f>
        <v>19.75</v>
      </c>
      <c r="M936" s="28" t="str">
        <f>IF(TRIM(PROPER('Base de datos cruda'!M936))="High","Alto",IF(TRIM(PROPER('Base de datos cruda'!M936))="Medium","Medio","Bajo"))</f>
        <v>Bajo</v>
      </c>
      <c r="N936" s="29">
        <v>29.15</v>
      </c>
      <c r="O936" s="32">
        <f t="shared" si="1"/>
        <v>29.15</v>
      </c>
      <c r="P936" s="33">
        <f t="shared" si="2"/>
        <v>18.49</v>
      </c>
      <c r="Q936" s="34">
        <f t="shared" si="3"/>
        <v>0.3726287263</v>
      </c>
      <c r="R936" s="35" t="str">
        <f t="shared" si="4"/>
        <v>Bajo</v>
      </c>
      <c r="S936" s="35" t="str">
        <f>IF(O936="","",IF(O936&gt;AVERAGE('Base de datos limpia'!$O$2:$O$8001),"Alto","Normal"))
</f>
        <v>Normal</v>
      </c>
      <c r="T936" s="35" t="str">
        <f t="shared" si="5"/>
        <v>Gamer casual</v>
      </c>
      <c r="U936" s="35"/>
    </row>
    <row r="937">
      <c r="A937" s="28">
        <v>936.0</v>
      </c>
      <c r="B937" s="28">
        <v>17.0</v>
      </c>
      <c r="C937" s="28" t="str">
        <f>TRIM(PROPER('Base de datos cruda'!C937))</f>
        <v>Male</v>
      </c>
      <c r="D937" s="28">
        <v>1.21</v>
      </c>
      <c r="E937" s="28">
        <v>5.61</v>
      </c>
      <c r="F937" s="28">
        <v>8.55</v>
      </c>
      <c r="G937" s="28">
        <v>85.54</v>
      </c>
      <c r="H937" s="28" t="str">
        <f>TRIM(PROPER('Base de datos cruda'!H937))</f>
        <v>Rpg</v>
      </c>
      <c r="I937" s="28">
        <v>3.32</v>
      </c>
      <c r="J937" s="28">
        <v>4.38</v>
      </c>
      <c r="K937" s="28">
        <v>316.77</v>
      </c>
      <c r="L937" s="28">
        <f>IF('Base de datos cruda'!L937&lt;0,,'Base de datos cruda'!L937)</f>
        <v>4.43</v>
      </c>
      <c r="M937" s="28" t="str">
        <f>IF(TRIM(PROPER('Base de datos cruda'!M937))="High","Alto",IF(TRIM(PROPER('Base de datos cruda'!M937))="Medium","Medio","Bajo"))</f>
        <v>Medio</v>
      </c>
      <c r="N937" s="29">
        <v>100.0</v>
      </c>
      <c r="O937" s="32">
        <f t="shared" si="1"/>
        <v>100</v>
      </c>
      <c r="P937" s="33">
        <f t="shared" si="2"/>
        <v>5.59</v>
      </c>
      <c r="Q937" s="34">
        <f t="shared" si="3"/>
        <v>4.636363636</v>
      </c>
      <c r="R937" s="35" t="str">
        <f t="shared" si="4"/>
        <v>Alto</v>
      </c>
      <c r="S937" s="35" t="str">
        <f>IF(O937="","",IF(O937&gt;AVERAGE('Base de datos limpia'!$O$2:$O$8001),"Alto","Normal"))
</f>
        <v>Alto</v>
      </c>
      <c r="T937" s="35" t="str">
        <f t="shared" si="5"/>
        <v>Gamer moderado</v>
      </c>
      <c r="U937" s="35"/>
    </row>
    <row r="938">
      <c r="A938" s="28">
        <v>937.0</v>
      </c>
      <c r="B938" s="28">
        <v>17.0</v>
      </c>
      <c r="C938" s="28" t="str">
        <f>TRIM(PROPER('Base de datos cruda'!C938))</f>
        <v>Female</v>
      </c>
      <c r="D938" s="28">
        <v>4.54</v>
      </c>
      <c r="E938" s="28">
        <v>4.95</v>
      </c>
      <c r="F938" s="28">
        <v>8.2</v>
      </c>
      <c r="G938" s="28">
        <v>93.14</v>
      </c>
      <c r="H938" s="28" t="str">
        <f>TRIM(PROPER('Base de datos cruda'!H938))</f>
        <v>Rpg</v>
      </c>
      <c r="I938" s="28">
        <v>2.84</v>
      </c>
      <c r="J938" s="28">
        <v>9.57</v>
      </c>
      <c r="K938" s="28">
        <v>266.6</v>
      </c>
      <c r="L938" s="28">
        <f>IF('Base de datos cruda'!L938&lt;0,,'Base de datos cruda'!L938)</f>
        <v>12.51</v>
      </c>
      <c r="M938" s="28" t="str">
        <f>IF(TRIM(PROPER('Base de datos cruda'!M938))="High","Alto",IF(TRIM(PROPER('Base de datos cruda'!M938))="Medium","Medio","Bajo"))</f>
        <v>Medio</v>
      </c>
      <c r="N938" s="29">
        <v>70.27</v>
      </c>
      <c r="O938" s="32">
        <f t="shared" si="1"/>
        <v>70.27</v>
      </c>
      <c r="P938" s="33">
        <f t="shared" si="2"/>
        <v>14.11</v>
      </c>
      <c r="Q938" s="34">
        <f t="shared" si="3"/>
        <v>1.09030837</v>
      </c>
      <c r="R938" s="35" t="str">
        <f t="shared" si="4"/>
        <v>Alto</v>
      </c>
      <c r="S938" s="35" t="str">
        <f>IF(O938="","",IF(O938&gt;AVERAGE('Base de datos limpia'!$O$2:$O$8001),"Alto","Normal"))
</f>
        <v>Alto</v>
      </c>
      <c r="T938" s="35" t="str">
        <f t="shared" si="5"/>
        <v>Gamer moderado</v>
      </c>
      <c r="U938" s="35"/>
    </row>
    <row r="939">
      <c r="A939" s="28">
        <v>938.0</v>
      </c>
      <c r="B939" s="28">
        <v>16.0</v>
      </c>
      <c r="C939" s="28" t="str">
        <f>TRIM(PROPER('Base de datos cruda'!C939))</f>
        <v>Male</v>
      </c>
      <c r="D939" s="28">
        <v>6.12</v>
      </c>
      <c r="E939" s="28">
        <v>3.44</v>
      </c>
      <c r="F939" s="28">
        <v>6.56</v>
      </c>
      <c r="G939" s="28">
        <v>72.01</v>
      </c>
      <c r="H939" s="28" t="str">
        <f>TRIM(PROPER('Base de datos cruda'!H939))</f>
        <v>Rpg</v>
      </c>
      <c r="I939" s="28">
        <v>1.5</v>
      </c>
      <c r="J939" s="28">
        <v>10.86</v>
      </c>
      <c r="K939" s="28">
        <v>214.66</v>
      </c>
      <c r="L939" s="28">
        <f>IF('Base de datos cruda'!L939&lt;0,,'Base de datos cruda'!L939)</f>
        <v>13.3</v>
      </c>
      <c r="M939" s="28" t="str">
        <f>IF(TRIM(PROPER('Base de datos cruda'!M939))="High","Alto",IF(TRIM(PROPER('Base de datos cruda'!M939))="Medium","Medio","Bajo"))</f>
        <v>Bajo</v>
      </c>
      <c r="N939" s="29">
        <v>42.81</v>
      </c>
      <c r="O939" s="32">
        <f t="shared" si="1"/>
        <v>42.81</v>
      </c>
      <c r="P939" s="33">
        <f t="shared" si="2"/>
        <v>16.98</v>
      </c>
      <c r="Q939" s="34">
        <f t="shared" si="3"/>
        <v>0.5620915033</v>
      </c>
      <c r="R939" s="35" t="str">
        <f t="shared" si="4"/>
        <v>Bajo</v>
      </c>
      <c r="S939" s="35" t="str">
        <f>IF(O939="","",IF(O939&gt;AVERAGE('Base de datos limpia'!$O$2:$O$8001),"Alto","Normal"))
</f>
        <v>Normal</v>
      </c>
      <c r="T939" s="35" t="str">
        <f t="shared" si="5"/>
        <v>Gamer moderado</v>
      </c>
      <c r="U939" s="35"/>
    </row>
    <row r="940">
      <c r="A940" s="28">
        <v>939.0</v>
      </c>
      <c r="B940" s="28">
        <v>18.0</v>
      </c>
      <c r="C940" s="28" t="str">
        <f>TRIM(PROPER('Base de datos cruda'!C940))</f>
        <v>Male</v>
      </c>
      <c r="D940" s="28">
        <v>6.06</v>
      </c>
      <c r="E940" s="28">
        <v>2.44</v>
      </c>
      <c r="F940" s="28">
        <v>7.4</v>
      </c>
      <c r="G940" s="28">
        <v>85.42</v>
      </c>
      <c r="H940" s="28" t="str">
        <f>TRIM(PROPER('Base de datos cruda'!H940))</f>
        <v>Casual</v>
      </c>
      <c r="I940" s="28">
        <v>2.26</v>
      </c>
      <c r="J940" s="28">
        <v>8.65</v>
      </c>
      <c r="K940" s="28">
        <v>238.39</v>
      </c>
      <c r="L940" s="28">
        <f>IF('Base de datos cruda'!L940&lt;0,,'Base de datos cruda'!L940)</f>
        <v>10.55</v>
      </c>
      <c r="M940" s="28" t="str">
        <f>IF(TRIM(PROPER('Base de datos cruda'!M940))="High","Alto",IF(TRIM(PROPER('Base de datos cruda'!M940))="Medium","Medio","Bajo"))</f>
        <v>Bajo</v>
      </c>
      <c r="N940" s="29">
        <v>38.29</v>
      </c>
      <c r="O940" s="32">
        <f t="shared" si="1"/>
        <v>38.29</v>
      </c>
      <c r="P940" s="33">
        <f t="shared" si="2"/>
        <v>14.71</v>
      </c>
      <c r="Q940" s="34">
        <f t="shared" si="3"/>
        <v>0.402640264</v>
      </c>
      <c r="R940" s="35" t="str">
        <f t="shared" si="4"/>
        <v>Bajo</v>
      </c>
      <c r="S940" s="35" t="str">
        <f>IF(O940="","",IF(O940&gt;AVERAGE('Base de datos limpia'!$O$2:$O$8001),"Alto","Normal"))
</f>
        <v>Normal</v>
      </c>
      <c r="T940" s="35" t="str">
        <f t="shared" si="5"/>
        <v>Gamer casual</v>
      </c>
      <c r="U940" s="35"/>
    </row>
    <row r="941">
      <c r="A941" s="28">
        <v>940.0</v>
      </c>
      <c r="B941" s="28">
        <v>21.0</v>
      </c>
      <c r="C941" s="28" t="str">
        <f>TRIM(PROPER('Base de datos cruda'!C941))</f>
        <v>Male</v>
      </c>
      <c r="D941" s="28">
        <v>4.21</v>
      </c>
      <c r="E941" s="28">
        <v>3.8</v>
      </c>
      <c r="F941" s="28">
        <v>6.07</v>
      </c>
      <c r="G941" s="28">
        <v>64.32</v>
      </c>
      <c r="H941" s="28" t="str">
        <f>TRIM(PROPER('Base de datos cruda'!H941))</f>
        <v>Rpg</v>
      </c>
      <c r="I941" s="28">
        <v>4.15</v>
      </c>
      <c r="J941" s="28">
        <v>9.27</v>
      </c>
      <c r="K941" s="28">
        <v>257.5</v>
      </c>
      <c r="L941" s="28">
        <f>IF('Base de datos cruda'!L941&lt;0,,'Base de datos cruda'!L941)</f>
        <v>13.1</v>
      </c>
      <c r="M941" s="28" t="str">
        <f>IF(TRIM(PROPER('Base de datos cruda'!M941))="High","Alto",IF(TRIM(PROPER('Base de datos cruda'!M941))="Medium","Medio","Bajo"))</f>
        <v>Medio</v>
      </c>
      <c r="N941" s="29">
        <v>49.34</v>
      </c>
      <c r="O941" s="32">
        <f t="shared" si="1"/>
        <v>49.34</v>
      </c>
      <c r="P941" s="33">
        <f t="shared" si="2"/>
        <v>13.48</v>
      </c>
      <c r="Q941" s="34">
        <f t="shared" si="3"/>
        <v>0.9026128266</v>
      </c>
      <c r="R941" s="35" t="str">
        <f t="shared" si="4"/>
        <v>Bajo</v>
      </c>
      <c r="S941" s="35" t="str">
        <f>IF(O941="","",IF(O941&gt;AVERAGE('Base de datos limpia'!$O$2:$O$8001),"Alto","Normal"))
</f>
        <v>Normal</v>
      </c>
      <c r="T941" s="35" t="str">
        <f t="shared" si="5"/>
        <v>Gamer moderado</v>
      </c>
      <c r="U941" s="35"/>
    </row>
    <row r="942">
      <c r="A942" s="28">
        <v>941.0</v>
      </c>
      <c r="B942" s="28">
        <v>23.0</v>
      </c>
      <c r="C942" s="28" t="str">
        <f>TRIM(PROPER('Base de datos cruda'!C942))</f>
        <v>Other</v>
      </c>
      <c r="D942" s="28">
        <v>5.0</v>
      </c>
      <c r="E942" s="28">
        <v>5.58</v>
      </c>
      <c r="F942" s="28">
        <v>7.24</v>
      </c>
      <c r="G942" s="28">
        <v>98.8</v>
      </c>
      <c r="H942" s="28" t="str">
        <f>TRIM(PROPER('Base de datos cruda'!H942))</f>
        <v>Fps</v>
      </c>
      <c r="I942" s="28">
        <v>4.56</v>
      </c>
      <c r="J942" s="28">
        <v>8.59</v>
      </c>
      <c r="K942" s="28">
        <v>271.59</v>
      </c>
      <c r="L942" s="28">
        <f>IF('Base de datos cruda'!L942&lt;0,,'Base de datos cruda'!L942)</f>
        <v>14.21</v>
      </c>
      <c r="M942" s="28" t="str">
        <f>IF(TRIM(PROPER('Base de datos cruda'!M942))="High","Alto",IF(TRIM(PROPER('Base de datos cruda'!M942))="Medium","Medio","Bajo"))</f>
        <v>Medio</v>
      </c>
      <c r="N942" s="29">
        <v>73.33</v>
      </c>
      <c r="O942" s="32">
        <f t="shared" si="1"/>
        <v>73.33</v>
      </c>
      <c r="P942" s="33">
        <f t="shared" si="2"/>
        <v>13.59</v>
      </c>
      <c r="Q942" s="34">
        <f t="shared" si="3"/>
        <v>1.116</v>
      </c>
      <c r="R942" s="35" t="str">
        <f t="shared" si="4"/>
        <v>Alto</v>
      </c>
      <c r="S942" s="35" t="str">
        <f>IF(O942="","",IF(O942&gt;AVERAGE('Base de datos limpia'!$O$2:$O$8001),"Alto","Normal"))
</f>
        <v>Alto</v>
      </c>
      <c r="T942" s="35" t="str">
        <f t="shared" si="5"/>
        <v>Gamer moderado</v>
      </c>
      <c r="U942" s="35"/>
    </row>
    <row r="943">
      <c r="A943" s="28">
        <v>942.0</v>
      </c>
      <c r="B943" s="28">
        <v>24.0</v>
      </c>
      <c r="C943" s="28" t="str">
        <f>TRIM(PROPER('Base de datos cruda'!C943))</f>
        <v>Female</v>
      </c>
      <c r="D943" s="28">
        <v>6.06</v>
      </c>
      <c r="E943" s="28">
        <v>1.52</v>
      </c>
      <c r="F943" s="28">
        <v>5.29</v>
      </c>
      <c r="G943" s="28">
        <v>62.33</v>
      </c>
      <c r="H943" s="28" t="str">
        <f>TRIM(PROPER('Base de datos cruda'!H943))</f>
        <v>Rpg</v>
      </c>
      <c r="I943" s="28">
        <v>1.03</v>
      </c>
      <c r="J943" s="28">
        <v>10.2</v>
      </c>
      <c r="K943" s="28">
        <v>238.07</v>
      </c>
      <c r="L943" s="28">
        <f>IF('Base de datos cruda'!L943&lt;0,,'Base de datos cruda'!L943)</f>
        <v>13.53</v>
      </c>
      <c r="M943" s="28" t="str">
        <f>IF(TRIM(PROPER('Base de datos cruda'!M943))="High","Alto",IF(TRIM(PROPER('Base de datos cruda'!M943))="Medium","Medio","Bajo"))</f>
        <v>Bajo</v>
      </c>
      <c r="N943" s="29">
        <v>19.75</v>
      </c>
      <c r="O943" s="32">
        <f t="shared" si="1"/>
        <v>19.75</v>
      </c>
      <c r="P943" s="33">
        <f t="shared" si="2"/>
        <v>16.26</v>
      </c>
      <c r="Q943" s="34">
        <f t="shared" si="3"/>
        <v>0.2508250825</v>
      </c>
      <c r="R943" s="35" t="str">
        <f t="shared" si="4"/>
        <v>Bajo</v>
      </c>
      <c r="S943" s="35" t="str">
        <f>IF(O943="","",IF(O943&gt;AVERAGE('Base de datos limpia'!$O$2:$O$8001),"Alto","Normal"))
</f>
        <v>Normal</v>
      </c>
      <c r="T943" s="35" t="str">
        <f t="shared" si="5"/>
        <v>Gamer casual</v>
      </c>
      <c r="U943" s="35"/>
    </row>
    <row r="944">
      <c r="A944" s="28">
        <v>943.0</v>
      </c>
      <c r="B944" s="28">
        <v>22.0</v>
      </c>
      <c r="C944" s="28" t="str">
        <f>TRIM(PROPER('Base de datos cruda'!C944))</f>
        <v>Female</v>
      </c>
      <c r="D944" s="28">
        <v>6.73</v>
      </c>
      <c r="E944" s="28">
        <v>2.38</v>
      </c>
      <c r="F944" s="28">
        <v>6.17</v>
      </c>
      <c r="G944" s="28">
        <v>77.53</v>
      </c>
      <c r="H944" s="28" t="str">
        <f>TRIM(PROPER('Base de datos cruda'!H944))</f>
        <v>Casual</v>
      </c>
      <c r="I944" s="28">
        <v>2.28</v>
      </c>
      <c r="J944" s="28">
        <v>12.06</v>
      </c>
      <c r="K944" s="28">
        <v>256.07</v>
      </c>
      <c r="L944" s="28">
        <f>IF('Base de datos cruda'!L944&lt;0,,'Base de datos cruda'!L944)</f>
        <v>12.26</v>
      </c>
      <c r="M944" s="28" t="str">
        <f>IF(TRIM(PROPER('Base de datos cruda'!M944))="High","Alto",IF(TRIM(PROPER('Base de datos cruda'!M944))="Medium","Medio","Bajo"))</f>
        <v>Bajo</v>
      </c>
      <c r="N944" s="29">
        <v>23.92</v>
      </c>
      <c r="O944" s="32">
        <f t="shared" si="1"/>
        <v>23.92</v>
      </c>
      <c r="P944" s="33">
        <f t="shared" si="2"/>
        <v>18.79</v>
      </c>
      <c r="Q944" s="34">
        <f t="shared" si="3"/>
        <v>0.353640416</v>
      </c>
      <c r="R944" s="35" t="str">
        <f t="shared" si="4"/>
        <v>Bajo</v>
      </c>
      <c r="S944" s="35" t="str">
        <f>IF(O944="","",IF(O944&gt;AVERAGE('Base de datos limpia'!$O$2:$O$8001),"Alto","Normal"))
</f>
        <v>Normal</v>
      </c>
      <c r="T944" s="35" t="str">
        <f t="shared" si="5"/>
        <v>Gamer casual</v>
      </c>
      <c r="U944" s="35"/>
    </row>
    <row r="945">
      <c r="A945" s="28">
        <v>944.0</v>
      </c>
      <c r="B945" s="28">
        <v>19.0</v>
      </c>
      <c r="C945" s="28" t="str">
        <f>TRIM(PROPER('Base de datos cruda'!C945))</f>
        <v>Male</v>
      </c>
      <c r="D945" s="28">
        <v>6.09</v>
      </c>
      <c r="E945" s="28">
        <v>9.53</v>
      </c>
      <c r="F945" s="28">
        <v>5.05</v>
      </c>
      <c r="G945" s="28">
        <v>81.47</v>
      </c>
      <c r="H945" s="28" t="str">
        <f>TRIM(PROPER('Base de datos cruda'!H945))</f>
        <v>Fps</v>
      </c>
      <c r="I945" s="28">
        <v>2.17</v>
      </c>
      <c r="J945" s="28">
        <v>9.47</v>
      </c>
      <c r="K945" s="28">
        <v>251.0</v>
      </c>
      <c r="L945" s="28">
        <f>IF('Base de datos cruda'!L945&lt;0,,'Base de datos cruda'!L945)</f>
        <v>16.59</v>
      </c>
      <c r="M945" s="28" t="str">
        <f>IF(TRIM(PROPER('Base de datos cruda'!M945))="High","Alto",IF(TRIM(PROPER('Base de datos cruda'!M945))="Medium","Medio","Bajo"))</f>
        <v>Alto</v>
      </c>
      <c r="N945" s="29">
        <v>80.3549230714362</v>
      </c>
      <c r="O945" s="32">
        <f t="shared" si="1"/>
        <v>80.35492307</v>
      </c>
      <c r="P945" s="33">
        <f t="shared" si="2"/>
        <v>15.56</v>
      </c>
      <c r="Q945" s="34">
        <f t="shared" si="3"/>
        <v>1.564860427</v>
      </c>
      <c r="R945" s="35" t="str">
        <f t="shared" si="4"/>
        <v>Alto</v>
      </c>
      <c r="S945" s="35" t="str">
        <f>IF(O945="","",IF(O945&gt;AVERAGE('Base de datos limpia'!$O$2:$O$8001),"Alto","Normal"))
</f>
        <v>Alto</v>
      </c>
      <c r="T945" s="35" t="str">
        <f t="shared" si="5"/>
        <v>Gamer intensivo</v>
      </c>
      <c r="U945" s="35"/>
    </row>
    <row r="946">
      <c r="A946" s="28">
        <v>945.0</v>
      </c>
      <c r="B946" s="28">
        <v>21.0</v>
      </c>
      <c r="C946" s="28" t="str">
        <f>TRIM(PROPER('Base de datos cruda'!C946))</f>
        <v>Male</v>
      </c>
      <c r="D946" s="28">
        <v>2.83</v>
      </c>
      <c r="E946" s="28">
        <v>5.89</v>
      </c>
      <c r="F946" s="28">
        <v>4.19</v>
      </c>
      <c r="G946" s="28">
        <v>91.62</v>
      </c>
      <c r="H946" s="28" t="str">
        <f>TRIM(PROPER('Base de datos cruda'!H946))</f>
        <v>Fps</v>
      </c>
      <c r="I946" s="28">
        <v>2.45</v>
      </c>
      <c r="J946" s="28">
        <v>7.61</v>
      </c>
      <c r="K946" s="28">
        <v>297.39</v>
      </c>
      <c r="L946" s="28">
        <f>IF('Base de datos cruda'!L946&lt;0,,'Base de datos cruda'!L946)</f>
        <v>10.43</v>
      </c>
      <c r="M946" s="28" t="str">
        <f>IF(TRIM(PROPER('Base de datos cruda'!M946))="High","Alto",IF(TRIM(PROPER('Base de datos cruda'!M946))="Medium","Medio","Bajo"))</f>
        <v>Medio</v>
      </c>
      <c r="N946" s="29">
        <v>75.39</v>
      </c>
      <c r="O946" s="32">
        <f t="shared" si="1"/>
        <v>75.39</v>
      </c>
      <c r="P946" s="33">
        <f t="shared" si="2"/>
        <v>10.44</v>
      </c>
      <c r="Q946" s="34">
        <f t="shared" si="3"/>
        <v>2.081272085</v>
      </c>
      <c r="R946" s="35" t="str">
        <f t="shared" si="4"/>
        <v>Alto</v>
      </c>
      <c r="S946" s="35" t="str">
        <f>IF(O946="","",IF(O946&gt;AVERAGE('Base de datos limpia'!$O$2:$O$8001),"Alto","Normal"))
</f>
        <v>Alto</v>
      </c>
      <c r="T946" s="35" t="str">
        <f t="shared" si="5"/>
        <v>Gamer moderado</v>
      </c>
      <c r="U946" s="35"/>
    </row>
    <row r="947">
      <c r="A947" s="28">
        <v>946.0</v>
      </c>
      <c r="B947" s="28">
        <v>20.0</v>
      </c>
      <c r="C947" s="28" t="str">
        <f>TRIM(PROPER('Base de datos cruda'!C947))</f>
        <v>Male</v>
      </c>
      <c r="D947" s="28">
        <v>7.97</v>
      </c>
      <c r="E947" s="28">
        <v>1.57</v>
      </c>
      <c r="F947" s="28">
        <v>6.94</v>
      </c>
      <c r="G947" s="28">
        <v>64.85</v>
      </c>
      <c r="H947" s="28" t="str">
        <f>TRIM(PROPER('Base de datos cruda'!H947))</f>
        <v>Rpg</v>
      </c>
      <c r="I947" s="28">
        <v>4.88</v>
      </c>
      <c r="J947" s="28">
        <v>12.11</v>
      </c>
      <c r="K947" s="28">
        <v>246.92</v>
      </c>
      <c r="L947" s="28">
        <f>IF('Base de datos cruda'!L947&lt;0,,'Base de datos cruda'!L947)</f>
        <v>17.78</v>
      </c>
      <c r="M947" s="28" t="str">
        <f>IF(TRIM(PROPER('Base de datos cruda'!M947))="High","Alto",IF(TRIM(PROPER('Base de datos cruda'!M947))="Medium","Medio","Bajo"))</f>
        <v>Bajo</v>
      </c>
      <c r="N947" s="29">
        <v>14.12</v>
      </c>
      <c r="O947" s="32">
        <f t="shared" si="1"/>
        <v>14.12</v>
      </c>
      <c r="P947" s="33">
        <f t="shared" si="2"/>
        <v>20.08</v>
      </c>
      <c r="Q947" s="34">
        <f t="shared" si="3"/>
        <v>0.1969887077</v>
      </c>
      <c r="R947" s="35" t="str">
        <f t="shared" si="4"/>
        <v>Bajo</v>
      </c>
      <c r="S947" s="35" t="str">
        <f>IF(O947="","",IF(O947&gt;AVERAGE('Base de datos limpia'!$O$2:$O$8001),"Alto","Normal"))
</f>
        <v>Normal</v>
      </c>
      <c r="T947" s="35" t="str">
        <f t="shared" si="5"/>
        <v>Gamer casual</v>
      </c>
      <c r="U947" s="35"/>
    </row>
    <row r="948">
      <c r="A948" s="28">
        <v>947.0</v>
      </c>
      <c r="B948" s="28">
        <v>23.0</v>
      </c>
      <c r="C948" s="28" t="str">
        <f>TRIM(PROPER('Base de datos cruda'!C948))</f>
        <v>Female</v>
      </c>
      <c r="D948" s="28">
        <v>3.48</v>
      </c>
      <c r="E948" s="28">
        <v>7.24</v>
      </c>
      <c r="F948" s="28">
        <v>8.32</v>
      </c>
      <c r="G948" s="28">
        <v>77.63</v>
      </c>
      <c r="H948" s="28" t="str">
        <f>TRIM(PROPER('Base de datos cruda'!H948))</f>
        <v>Fps</v>
      </c>
      <c r="I948" s="28">
        <v>2.59</v>
      </c>
      <c r="J948" s="28">
        <v>6.61</v>
      </c>
      <c r="K948" s="28">
        <v>268.8</v>
      </c>
      <c r="L948" s="28">
        <f>IF('Base de datos cruda'!L948&lt;0,,'Base de datos cruda'!L948)</f>
        <v>10.66</v>
      </c>
      <c r="M948" s="28" t="str">
        <f>IF(TRIM(PROPER('Base de datos cruda'!M948))="High","Alto",IF(TRIM(PROPER('Base de datos cruda'!M948))="Medium","Medio","Bajo"))</f>
        <v>Medio</v>
      </c>
      <c r="N948" s="29">
        <v>103.457467995232</v>
      </c>
      <c r="O948" s="33" t="str">
        <f t="shared" si="1"/>
        <v/>
      </c>
      <c r="P948" s="33">
        <f t="shared" si="2"/>
        <v>10.09</v>
      </c>
      <c r="Q948" s="34">
        <f t="shared" si="3"/>
        <v>2.08045977</v>
      </c>
      <c r="R948" s="35" t="str">
        <f t="shared" si="4"/>
        <v>Alto</v>
      </c>
      <c r="S948" s="35" t="str">
        <f>IF(O948="","",IF(O948&gt;AVERAGE('Base de datos limpia'!$O$2:$O$8001),"Alto","Normal"))
</f>
        <v/>
      </c>
      <c r="T948" s="35" t="str">
        <f t="shared" si="5"/>
        <v>Gamer intensivo</v>
      </c>
      <c r="U948" s="35"/>
    </row>
    <row r="949">
      <c r="A949" s="28">
        <v>948.0</v>
      </c>
      <c r="B949" s="28">
        <v>16.0</v>
      </c>
      <c r="C949" s="28" t="str">
        <f>TRIM(PROPER('Base de datos cruda'!C949))</f>
        <v>Female</v>
      </c>
      <c r="D949" s="28">
        <v>0.2</v>
      </c>
      <c r="E949" s="28">
        <v>1.56</v>
      </c>
      <c r="F949" s="28">
        <v>4.13</v>
      </c>
      <c r="G949" s="28">
        <v>71.99</v>
      </c>
      <c r="H949" s="28" t="str">
        <f>TRIM(PROPER('Base de datos cruda'!H949))</f>
        <v>Fps</v>
      </c>
      <c r="I949" s="28">
        <v>4.15</v>
      </c>
      <c r="J949" s="28">
        <v>5.15</v>
      </c>
      <c r="K949" s="28">
        <v>301.4</v>
      </c>
      <c r="L949" s="28">
        <f>IF('Base de datos cruda'!L949&lt;0,,'Base de datos cruda'!L949)</f>
        <v>2.79</v>
      </c>
      <c r="M949" s="28" t="str">
        <f>IF(TRIM(PROPER('Base de datos cruda'!M949))="High","Alto",IF(TRIM(PROPER('Base de datos cruda'!M949))="Medium","Medio","Bajo"))</f>
        <v>Medio</v>
      </c>
      <c r="N949" s="29">
        <v>58.6747271876822</v>
      </c>
      <c r="O949" s="32">
        <f t="shared" si="1"/>
        <v>58.67472719</v>
      </c>
      <c r="P949" s="33">
        <f t="shared" si="2"/>
        <v>5.35</v>
      </c>
      <c r="Q949" s="34">
        <f t="shared" si="3"/>
        <v>7.8</v>
      </c>
      <c r="R949" s="35" t="str">
        <f t="shared" si="4"/>
        <v>Medio</v>
      </c>
      <c r="S949" s="35" t="str">
        <f>IF(O949="","",IF(O949&gt;AVERAGE('Base de datos limpia'!$O$2:$O$8001),"Alto","Normal"))
</f>
        <v>Normal</v>
      </c>
      <c r="T949" s="35" t="str">
        <f t="shared" si="5"/>
        <v>Gamer casual</v>
      </c>
      <c r="U949" s="35"/>
    </row>
    <row r="950">
      <c r="A950" s="28">
        <v>949.0</v>
      </c>
      <c r="B950" s="28">
        <v>16.0</v>
      </c>
      <c r="C950" s="28" t="str">
        <f>TRIM(PROPER('Base de datos cruda'!C950))</f>
        <v>Female</v>
      </c>
      <c r="D950" s="28">
        <v>2.9</v>
      </c>
      <c r="E950" s="28">
        <v>7.65</v>
      </c>
      <c r="F950" s="28">
        <v>4.98</v>
      </c>
      <c r="G950" s="28">
        <v>72.48</v>
      </c>
      <c r="H950" s="28" t="str">
        <f>TRIM(PROPER('Base de datos cruda'!H950))</f>
        <v>Casual</v>
      </c>
      <c r="I950" s="28">
        <v>3.32</v>
      </c>
      <c r="J950" s="28">
        <v>4.43</v>
      </c>
      <c r="K950" s="28">
        <v>287.07</v>
      </c>
      <c r="L950" s="28">
        <f>IF('Base de datos cruda'!L950&lt;0,,'Base de datos cruda'!L950)</f>
        <v>7</v>
      </c>
      <c r="M950" s="28" t="str">
        <f>IF(TRIM(PROPER('Base de datos cruda'!M950))="High","Alto",IF(TRIM(PROPER('Base de datos cruda'!M950))="Medium","Medio","Bajo"))</f>
        <v>Alto</v>
      </c>
      <c r="N950" s="29">
        <v>76.28</v>
      </c>
      <c r="O950" s="32">
        <f t="shared" si="1"/>
        <v>76.28</v>
      </c>
      <c r="P950" s="33">
        <f t="shared" si="2"/>
        <v>7.33</v>
      </c>
      <c r="Q950" s="34">
        <f t="shared" si="3"/>
        <v>2.637931034</v>
      </c>
      <c r="R950" s="35" t="str">
        <f t="shared" si="4"/>
        <v>Alto</v>
      </c>
      <c r="S950" s="35" t="str">
        <f>IF(O950="","",IF(O950&gt;AVERAGE('Base de datos limpia'!$O$2:$O$8001),"Alto","Normal"))
</f>
        <v>Alto</v>
      </c>
      <c r="T950" s="35" t="str">
        <f t="shared" si="5"/>
        <v>Gamer intensivo</v>
      </c>
      <c r="U950" s="35"/>
    </row>
    <row r="951">
      <c r="A951" s="28">
        <v>950.0</v>
      </c>
      <c r="B951" s="28">
        <v>21.0</v>
      </c>
      <c r="C951" s="28" t="str">
        <f>TRIM(PROPER('Base de datos cruda'!C951))</f>
        <v>Male</v>
      </c>
      <c r="D951" s="28">
        <v>1.02</v>
      </c>
      <c r="E951" s="28">
        <v>7.75</v>
      </c>
      <c r="F951" s="28">
        <v>6.3</v>
      </c>
      <c r="G951" s="28">
        <v>91.15</v>
      </c>
      <c r="H951" s="28" t="str">
        <f>TRIM(PROPER('Base de datos cruda'!H951))</f>
        <v>Fps</v>
      </c>
      <c r="I951" s="28">
        <v>0.54</v>
      </c>
      <c r="J951" s="28">
        <v>4.93</v>
      </c>
      <c r="K951" s="28">
        <v>317.3</v>
      </c>
      <c r="L951" s="28">
        <f>IF('Base de datos cruda'!L951&lt;0,,'Base de datos cruda'!L951)</f>
        <v>0.74</v>
      </c>
      <c r="M951" s="28" t="str">
        <f>IF(TRIM(PROPER('Base de datos cruda'!M951))="High","Alto",IF(TRIM(PROPER('Base de datos cruda'!M951))="Medium","Medio","Bajo"))</f>
        <v>Medio</v>
      </c>
      <c r="N951" s="29">
        <v>100.0</v>
      </c>
      <c r="O951" s="32">
        <f t="shared" si="1"/>
        <v>100</v>
      </c>
      <c r="P951" s="33">
        <f t="shared" si="2"/>
        <v>5.95</v>
      </c>
      <c r="Q951" s="34">
        <f t="shared" si="3"/>
        <v>7.598039216</v>
      </c>
      <c r="R951" s="35" t="str">
        <f t="shared" si="4"/>
        <v>Alto</v>
      </c>
      <c r="S951" s="35" t="str">
        <f>IF(O951="","",IF(O951&gt;AVERAGE('Base de datos limpia'!$O$2:$O$8001),"Alto","Normal"))
</f>
        <v>Alto</v>
      </c>
      <c r="T951" s="35" t="str">
        <f t="shared" si="5"/>
        <v>Gamer intensivo</v>
      </c>
      <c r="U951" s="35"/>
    </row>
    <row r="952">
      <c r="A952" s="28">
        <v>951.0</v>
      </c>
      <c r="B952" s="28">
        <v>17.0</v>
      </c>
      <c r="C952" s="28" t="str">
        <f>TRIM(PROPER('Base de datos cruda'!C952))</f>
        <v>Female</v>
      </c>
      <c r="D952" s="28">
        <v>0.97</v>
      </c>
      <c r="E952" s="28">
        <v>6.86</v>
      </c>
      <c r="F952" s="28">
        <v>7.33</v>
      </c>
      <c r="G952" s="28">
        <v>60.22</v>
      </c>
      <c r="H952" s="28" t="str">
        <f>TRIM(PROPER('Base de datos cruda'!H952))</f>
        <v>Fps</v>
      </c>
      <c r="I952" s="28">
        <v>3.48</v>
      </c>
      <c r="J952" s="28">
        <v>2.2</v>
      </c>
      <c r="K952" s="28">
        <v>301.71</v>
      </c>
      <c r="L952" s="28">
        <f>IF('Base de datos cruda'!L952&lt;0,,'Base de datos cruda'!L952)</f>
        <v>5</v>
      </c>
      <c r="M952" s="28" t="str">
        <f>IF(TRIM(PROPER('Base de datos cruda'!M952))="High","Alto",IF(TRIM(PROPER('Base de datos cruda'!M952))="Medium","Medio","Bajo"))</f>
        <v>Medio</v>
      </c>
      <c r="N952" s="29">
        <v>88.4</v>
      </c>
      <c r="O952" s="32">
        <f t="shared" si="1"/>
        <v>88.4</v>
      </c>
      <c r="P952" s="33">
        <f t="shared" si="2"/>
        <v>3.17</v>
      </c>
      <c r="Q952" s="34">
        <f t="shared" si="3"/>
        <v>7.072164948</v>
      </c>
      <c r="R952" s="35" t="str">
        <f t="shared" si="4"/>
        <v>Alto</v>
      </c>
      <c r="S952" s="35" t="str">
        <f>IF(O952="","",IF(O952&gt;AVERAGE('Base de datos limpia'!$O$2:$O$8001),"Alto","Normal"))
</f>
        <v>Alto</v>
      </c>
      <c r="T952" s="35" t="str">
        <f t="shared" si="5"/>
        <v>Gamer intensivo</v>
      </c>
      <c r="U952" s="35"/>
    </row>
    <row r="953">
      <c r="A953" s="28">
        <v>952.0</v>
      </c>
      <c r="B953" s="28">
        <v>20.0</v>
      </c>
      <c r="C953" s="28" t="str">
        <f>TRIM(PROPER('Base de datos cruda'!C953))</f>
        <v>Male</v>
      </c>
      <c r="D953" s="28">
        <v>2.25</v>
      </c>
      <c r="E953" s="28">
        <v>7.59</v>
      </c>
      <c r="F953" s="28">
        <v>4.86</v>
      </c>
      <c r="G953" s="28">
        <v>89.96</v>
      </c>
      <c r="H953" s="28" t="str">
        <f>TRIM(PROPER('Base de datos cruda'!H953))</f>
        <v>Rpg</v>
      </c>
      <c r="I953" s="28">
        <v>3.24</v>
      </c>
      <c r="J953" s="28">
        <v>4.03</v>
      </c>
      <c r="K953" s="28">
        <v>293.36</v>
      </c>
      <c r="L953" s="28">
        <f>IF('Base de datos cruda'!L953&lt;0,,'Base de datos cruda'!L953)</f>
        <v>1.88</v>
      </c>
      <c r="M953" s="28" t="str">
        <f>IF(TRIM(PROPER('Base de datos cruda'!M953))="High","Alto",IF(TRIM(PROPER('Base de datos cruda'!M953))="Medium","Medio","Bajo"))</f>
        <v>Alto</v>
      </c>
      <c r="N953" s="29">
        <v>84.65</v>
      </c>
      <c r="O953" s="32">
        <f t="shared" si="1"/>
        <v>84.65</v>
      </c>
      <c r="P953" s="33">
        <f t="shared" si="2"/>
        <v>6.28</v>
      </c>
      <c r="Q953" s="34">
        <f t="shared" si="3"/>
        <v>3.373333333</v>
      </c>
      <c r="R953" s="35" t="str">
        <f t="shared" si="4"/>
        <v>Alto</v>
      </c>
      <c r="S953" s="35" t="str">
        <f>IF(O953="","",IF(O953&gt;AVERAGE('Base de datos limpia'!$O$2:$O$8001),"Alto","Normal"))
</f>
        <v>Alto</v>
      </c>
      <c r="T953" s="35" t="str">
        <f t="shared" si="5"/>
        <v>Gamer intensivo</v>
      </c>
      <c r="U953" s="35"/>
    </row>
    <row r="954">
      <c r="A954" s="28">
        <v>953.0</v>
      </c>
      <c r="B954" s="28">
        <v>16.0</v>
      </c>
      <c r="C954" s="28" t="str">
        <f>TRIM(PROPER('Base de datos cruda'!C954))</f>
        <v>Other</v>
      </c>
      <c r="D954" s="28">
        <v>0.43</v>
      </c>
      <c r="E954" s="28">
        <v>1.79</v>
      </c>
      <c r="F954" s="28">
        <v>4.28</v>
      </c>
      <c r="G954" s="28">
        <v>92.42</v>
      </c>
      <c r="H954" s="28" t="str">
        <f>TRIM(PROPER('Base de datos cruda'!H954))</f>
        <v>Rpg</v>
      </c>
      <c r="I954" s="28">
        <v>3.79</v>
      </c>
      <c r="J954" s="28">
        <v>4.42</v>
      </c>
      <c r="K954" s="28">
        <v>327.01</v>
      </c>
      <c r="L954" s="28">
        <f>IF('Base de datos cruda'!L954&lt;0,,'Base de datos cruda'!L954)</f>
        <v>6.3</v>
      </c>
      <c r="M954" s="28" t="str">
        <f>IF(TRIM(PROPER('Base de datos cruda'!M954))="High","Alto",IF(TRIM(PROPER('Base de datos cruda'!M954))="Medium","Medio","Bajo"))</f>
        <v>Medio</v>
      </c>
      <c r="N954" s="29">
        <v>68.27</v>
      </c>
      <c r="O954" s="32">
        <f t="shared" si="1"/>
        <v>68.27</v>
      </c>
      <c r="P954" s="33">
        <f t="shared" si="2"/>
        <v>4.85</v>
      </c>
      <c r="Q954" s="34">
        <f t="shared" si="3"/>
        <v>4.162790698</v>
      </c>
      <c r="R954" s="35" t="str">
        <f t="shared" si="4"/>
        <v>Medio</v>
      </c>
      <c r="S954" s="35" t="str">
        <f>IF(O954="","",IF(O954&gt;AVERAGE('Base de datos limpia'!$O$2:$O$8001),"Alto","Normal"))
</f>
        <v>Alto</v>
      </c>
      <c r="T954" s="35" t="str">
        <f t="shared" si="5"/>
        <v>Gamer casual</v>
      </c>
      <c r="U954" s="35"/>
    </row>
    <row r="955">
      <c r="A955" s="28">
        <v>954.0</v>
      </c>
      <c r="B955" s="28">
        <v>22.0</v>
      </c>
      <c r="C955" s="28" t="str">
        <f>TRIM(PROPER('Base de datos cruda'!C955))</f>
        <v>Male</v>
      </c>
      <c r="D955" s="28">
        <v>5.51</v>
      </c>
      <c r="E955" s="28">
        <v>7.54</v>
      </c>
      <c r="F955" s="28">
        <v>6.6</v>
      </c>
      <c r="G955" s="28">
        <v>96.05</v>
      </c>
      <c r="H955" s="28" t="str">
        <f>TRIM(PROPER('Base de datos cruda'!H955))</f>
        <v>Fps</v>
      </c>
      <c r="I955" s="28">
        <v>0.37</v>
      </c>
      <c r="J955" s="28">
        <v>8.05</v>
      </c>
      <c r="K955" s="28">
        <v>265.06</v>
      </c>
      <c r="L955" s="28">
        <f>IF('Base de datos cruda'!L955&lt;0,,'Base de datos cruda'!L955)</f>
        <v>15.94</v>
      </c>
      <c r="M955" s="28" t="str">
        <f>IF(TRIM(PROPER('Base de datos cruda'!M955))="High","Alto",IF(TRIM(PROPER('Base de datos cruda'!M955))="Medium","Medio","Bajo"))</f>
        <v>Bajo</v>
      </c>
      <c r="N955" s="29">
        <v>99.7208876156021</v>
      </c>
      <c r="O955" s="32">
        <f t="shared" si="1"/>
        <v>99.72088762</v>
      </c>
      <c r="P955" s="33">
        <f t="shared" si="2"/>
        <v>13.56</v>
      </c>
      <c r="Q955" s="34">
        <f t="shared" si="3"/>
        <v>1.368421053</v>
      </c>
      <c r="R955" s="35" t="str">
        <f t="shared" si="4"/>
        <v>Alto</v>
      </c>
      <c r="S955" s="35" t="str">
        <f>IF(O955="","",IF(O955&gt;AVERAGE('Base de datos limpia'!$O$2:$O$8001),"Alto","Normal"))
</f>
        <v>Alto</v>
      </c>
      <c r="T955" s="35" t="str">
        <f t="shared" si="5"/>
        <v>Gamer intensivo</v>
      </c>
      <c r="U955" s="35"/>
    </row>
    <row r="956">
      <c r="A956" s="28">
        <v>955.0</v>
      </c>
      <c r="B956" s="28">
        <v>16.0</v>
      </c>
      <c r="C956" s="28" t="str">
        <f>TRIM(PROPER('Base de datos cruda'!C956))</f>
        <v>Female</v>
      </c>
      <c r="D956" s="28">
        <v>0.59</v>
      </c>
      <c r="E956" s="28">
        <v>2.23</v>
      </c>
      <c r="F956" s="28">
        <v>8.09</v>
      </c>
      <c r="G956" s="28">
        <v>85.08</v>
      </c>
      <c r="H956" s="28" t="str">
        <f>TRIM(PROPER('Base de datos cruda'!H956))</f>
        <v>Casual</v>
      </c>
      <c r="I956" s="28">
        <v>1.21</v>
      </c>
      <c r="J956" s="28">
        <v>2.9</v>
      </c>
      <c r="K956" s="28">
        <v>307.1</v>
      </c>
      <c r="L956" s="28" t="str">
        <f>IF('Base de datos cruda'!L956&lt;0,,'Base de datos cruda'!L956)</f>
        <v/>
      </c>
      <c r="M956" s="28" t="str">
        <f>IF(TRIM(PROPER('Base de datos cruda'!M956))="High","Alto",IF(TRIM(PROPER('Base de datos cruda'!M956))="Medium","Medio","Bajo"))</f>
        <v>Medio</v>
      </c>
      <c r="N956" s="29">
        <v>73.61</v>
      </c>
      <c r="O956" s="32">
        <f t="shared" si="1"/>
        <v>73.61</v>
      </c>
      <c r="P956" s="33">
        <f t="shared" si="2"/>
        <v>3.49</v>
      </c>
      <c r="Q956" s="34">
        <f t="shared" si="3"/>
        <v>3.779661017</v>
      </c>
      <c r="R956" s="35" t="str">
        <f t="shared" si="4"/>
        <v>Alto</v>
      </c>
      <c r="S956" s="35" t="str">
        <f>IF(O956="","",IF(O956&gt;AVERAGE('Base de datos limpia'!$O$2:$O$8001),"Alto","Normal"))
</f>
        <v>Alto</v>
      </c>
      <c r="T956" s="35" t="str">
        <f t="shared" si="5"/>
        <v>Gamer casual</v>
      </c>
      <c r="U956" s="35"/>
    </row>
    <row r="957">
      <c r="A957" s="28">
        <v>956.0</v>
      </c>
      <c r="B957" s="28">
        <v>19.0</v>
      </c>
      <c r="C957" s="28" t="str">
        <f>TRIM(PROPER('Base de datos cruda'!C957))</f>
        <v>Male</v>
      </c>
      <c r="D957" s="28">
        <v>1.63</v>
      </c>
      <c r="E957" s="28">
        <v>4.06</v>
      </c>
      <c r="F957" s="28">
        <v>4.18</v>
      </c>
      <c r="G957" s="28">
        <v>73.34</v>
      </c>
      <c r="H957" s="28" t="str">
        <f>TRIM(PROPER('Base de datos cruda'!H957))</f>
        <v>Rpg</v>
      </c>
      <c r="I957" s="28">
        <v>3.85</v>
      </c>
      <c r="J957" s="28">
        <v>7.41</v>
      </c>
      <c r="K957" s="28">
        <v>303.15</v>
      </c>
      <c r="L957" s="28">
        <f>IF('Base de datos cruda'!L957&lt;0,,'Base de datos cruda'!L957)</f>
        <v>9.26</v>
      </c>
      <c r="M957" s="28" t="str">
        <f>IF(TRIM(PROPER('Base de datos cruda'!M957))="High","Alto",IF(TRIM(PROPER('Base de datos cruda'!M957))="Medium","Medio","Bajo"))</f>
        <v>Medio</v>
      </c>
      <c r="N957" s="29">
        <v>59.67</v>
      </c>
      <c r="O957" s="32">
        <f t="shared" si="1"/>
        <v>59.67</v>
      </c>
      <c r="P957" s="33">
        <f t="shared" si="2"/>
        <v>9.04</v>
      </c>
      <c r="Q957" s="34">
        <f t="shared" si="3"/>
        <v>2.490797546</v>
      </c>
      <c r="R957" s="35" t="str">
        <f t="shared" si="4"/>
        <v>Medio</v>
      </c>
      <c r="S957" s="35" t="str">
        <f>IF(O957="","",IF(O957&gt;AVERAGE('Base de datos limpia'!$O$2:$O$8001),"Alto","Normal"))
</f>
        <v>Normal</v>
      </c>
      <c r="T957" s="35" t="str">
        <f t="shared" si="5"/>
        <v>Gamer moderado</v>
      </c>
      <c r="U957" s="35"/>
    </row>
    <row r="958">
      <c r="A958" s="28">
        <v>957.0</v>
      </c>
      <c r="B958" s="28">
        <v>24.0</v>
      </c>
      <c r="C958" s="28" t="str">
        <f>TRIM(PROPER('Base de datos cruda'!C958))</f>
        <v>Male</v>
      </c>
      <c r="D958" s="28">
        <v>0.74</v>
      </c>
      <c r="E958" s="28">
        <v>9.48</v>
      </c>
      <c r="F958" s="28">
        <v>5.75</v>
      </c>
      <c r="G958" s="28">
        <v>77.09</v>
      </c>
      <c r="H958" s="28" t="str">
        <f>TRIM(PROPER('Base de datos cruda'!H958))</f>
        <v>Fps</v>
      </c>
      <c r="I958" s="28">
        <v>1.85</v>
      </c>
      <c r="J958" s="28">
        <v>3.57</v>
      </c>
      <c r="K958" s="28">
        <v>301.76</v>
      </c>
      <c r="L958" s="28">
        <f>IF('Base de datos cruda'!L958&lt;0,,'Base de datos cruda'!L958)</f>
        <v>2.42</v>
      </c>
      <c r="M958" s="28" t="str">
        <f>IF(TRIM(PROPER('Base de datos cruda'!M958))="High","Alto",IF(TRIM(PROPER('Base de datos cruda'!M958))="Medium","Medio","Bajo"))</f>
        <v>Alto</v>
      </c>
      <c r="N958" s="29">
        <v>99.34</v>
      </c>
      <c r="O958" s="32">
        <f t="shared" si="1"/>
        <v>99.34</v>
      </c>
      <c r="P958" s="33">
        <f t="shared" si="2"/>
        <v>4.31</v>
      </c>
      <c r="Q958" s="34">
        <f t="shared" si="3"/>
        <v>12.81081081</v>
      </c>
      <c r="R958" s="35" t="str">
        <f t="shared" si="4"/>
        <v>Alto</v>
      </c>
      <c r="S958" s="35" t="str">
        <f>IF(O958="","",IF(O958&gt;AVERAGE('Base de datos limpia'!$O$2:$O$8001),"Alto","Normal"))
</f>
        <v>Alto</v>
      </c>
      <c r="T958" s="35" t="str">
        <f t="shared" si="5"/>
        <v>Gamer intensivo</v>
      </c>
      <c r="U958" s="35"/>
    </row>
    <row r="959">
      <c r="A959" s="28">
        <v>958.0</v>
      </c>
      <c r="B959" s="28">
        <v>16.0</v>
      </c>
      <c r="C959" s="28" t="str">
        <f>TRIM(PROPER('Base de datos cruda'!C959))</f>
        <v>Female</v>
      </c>
      <c r="D959" s="28">
        <v>0.51</v>
      </c>
      <c r="E959" s="28">
        <v>5.53</v>
      </c>
      <c r="F959" s="28">
        <v>7.32</v>
      </c>
      <c r="G959" s="28">
        <v>98.79</v>
      </c>
      <c r="H959" s="28" t="str">
        <f>TRIM(PROPER('Base de datos cruda'!H959))</f>
        <v>Fps</v>
      </c>
      <c r="I959" s="28">
        <v>4.55</v>
      </c>
      <c r="J959" s="28">
        <v>4.33</v>
      </c>
      <c r="K959" s="28">
        <v>299.38</v>
      </c>
      <c r="L959" s="28">
        <f>IF('Base de datos cruda'!L959&lt;0,,'Base de datos cruda'!L959)</f>
        <v>3.77</v>
      </c>
      <c r="M959" s="28" t="str">
        <f>IF(TRIM(PROPER('Base de datos cruda'!M959))="High","Alto",IF(TRIM(PROPER('Base de datos cruda'!M959))="Medium","Medio","Bajo"))</f>
        <v>Medio</v>
      </c>
      <c r="N959" s="29">
        <v>88.66</v>
      </c>
      <c r="O959" s="32">
        <f t="shared" si="1"/>
        <v>88.66</v>
      </c>
      <c r="P959" s="33">
        <f t="shared" si="2"/>
        <v>4.84</v>
      </c>
      <c r="Q959" s="34">
        <f t="shared" si="3"/>
        <v>10.84313725</v>
      </c>
      <c r="R959" s="35" t="str">
        <f t="shared" si="4"/>
        <v>Alto</v>
      </c>
      <c r="S959" s="35" t="str">
        <f>IF(O959="","",IF(O959&gt;AVERAGE('Base de datos limpia'!$O$2:$O$8001),"Alto","Normal"))
</f>
        <v>Alto</v>
      </c>
      <c r="T959" s="35" t="str">
        <f t="shared" si="5"/>
        <v>Gamer moderado</v>
      </c>
      <c r="U959" s="35"/>
    </row>
    <row r="960">
      <c r="A960" s="28">
        <v>959.0</v>
      </c>
      <c r="B960" s="28">
        <v>19.0</v>
      </c>
      <c r="C960" s="28" t="str">
        <f>TRIM(PROPER('Base de datos cruda'!C960))</f>
        <v>Male</v>
      </c>
      <c r="D960" s="28">
        <v>2.14</v>
      </c>
      <c r="E960" s="28">
        <v>9.71</v>
      </c>
      <c r="F960" s="28">
        <v>4.65</v>
      </c>
      <c r="G960" s="28">
        <v>95.25</v>
      </c>
      <c r="H960" s="28" t="str">
        <f>TRIM(PROPER('Base de datos cruda'!H960))</f>
        <v>Rpg</v>
      </c>
      <c r="I960" s="28">
        <v>2.59</v>
      </c>
      <c r="J960" s="28">
        <v>5.81</v>
      </c>
      <c r="K960" s="28">
        <v>307.9</v>
      </c>
      <c r="L960" s="28">
        <f>IF('Base de datos cruda'!L960&lt;0,,'Base de datos cruda'!L960)</f>
        <v>3.29</v>
      </c>
      <c r="M960" s="28" t="str">
        <f>IF(TRIM(PROPER('Base de datos cruda'!M960))="High","Alto",IF(TRIM(PROPER('Base de datos cruda'!M960))="Medium","Medio","Bajo"))</f>
        <v>Alto</v>
      </c>
      <c r="N960" s="29">
        <v>100.0</v>
      </c>
      <c r="O960" s="32">
        <f t="shared" si="1"/>
        <v>100</v>
      </c>
      <c r="P960" s="33">
        <f t="shared" si="2"/>
        <v>7.95</v>
      </c>
      <c r="Q960" s="34">
        <f t="shared" si="3"/>
        <v>4.537383178</v>
      </c>
      <c r="R960" s="35" t="str">
        <f t="shared" si="4"/>
        <v>Alto</v>
      </c>
      <c r="S960" s="35" t="str">
        <f>IF(O960="","",IF(O960&gt;AVERAGE('Base de datos limpia'!$O$2:$O$8001),"Alto","Normal"))
</f>
        <v>Alto</v>
      </c>
      <c r="T960" s="35" t="str">
        <f t="shared" si="5"/>
        <v>Gamer intensivo</v>
      </c>
      <c r="U960" s="35"/>
    </row>
    <row r="961">
      <c r="A961" s="28">
        <v>960.0</v>
      </c>
      <c r="B961" s="28">
        <v>21.0</v>
      </c>
      <c r="C961" s="28" t="str">
        <f>TRIM(PROPER('Base de datos cruda'!C961))</f>
        <v>Male</v>
      </c>
      <c r="D961" s="28">
        <v>4.58</v>
      </c>
      <c r="E961" s="28">
        <v>1.8</v>
      </c>
      <c r="F961" s="28">
        <v>5.18</v>
      </c>
      <c r="G961" s="28">
        <v>78.54</v>
      </c>
      <c r="H961" s="28" t="str">
        <f>TRIM(PROPER('Base de datos cruda'!H961))</f>
        <v>Fps</v>
      </c>
      <c r="I961" s="28">
        <v>0.01</v>
      </c>
      <c r="J961" s="28">
        <v>5.89</v>
      </c>
      <c r="K961" s="28">
        <v>243.71</v>
      </c>
      <c r="L961" s="28">
        <f>IF('Base de datos cruda'!L961&lt;0,,'Base de datos cruda'!L961)</f>
        <v>9.17</v>
      </c>
      <c r="M961" s="28" t="str">
        <f>IF(TRIM(PROPER('Base de datos cruda'!M961))="High","Alto",IF(TRIM(PROPER('Base de datos cruda'!M961))="Medium","Medio","Bajo"))</f>
        <v>Medio</v>
      </c>
      <c r="N961" s="29">
        <v>37.4</v>
      </c>
      <c r="O961" s="32">
        <f t="shared" si="1"/>
        <v>37.4</v>
      </c>
      <c r="P961" s="33">
        <f t="shared" si="2"/>
        <v>10.47</v>
      </c>
      <c r="Q961" s="34">
        <f t="shared" si="3"/>
        <v>0.3930131004</v>
      </c>
      <c r="R961" s="35" t="str">
        <f t="shared" si="4"/>
        <v>Bajo</v>
      </c>
      <c r="S961" s="35" t="str">
        <f>IF(O961="","",IF(O961&gt;AVERAGE('Base de datos limpia'!$O$2:$O$8001),"Alto","Normal"))
</f>
        <v>Normal</v>
      </c>
      <c r="T961" s="35" t="str">
        <f t="shared" si="5"/>
        <v>Gamer casual</v>
      </c>
      <c r="U961" s="35"/>
    </row>
    <row r="962">
      <c r="A962" s="28">
        <v>961.0</v>
      </c>
      <c r="B962" s="28">
        <v>21.0</v>
      </c>
      <c r="C962" s="28" t="str">
        <f>TRIM(PROPER('Base de datos cruda'!C962))</f>
        <v>Female</v>
      </c>
      <c r="D962" s="28">
        <v>7.72</v>
      </c>
      <c r="E962" s="28">
        <v>5.3</v>
      </c>
      <c r="F962" s="28">
        <v>6.68</v>
      </c>
      <c r="G962" s="28">
        <v>97.72</v>
      </c>
      <c r="H962" s="28" t="str">
        <f>TRIM(PROPER('Base de datos cruda'!H962))</f>
        <v>Casual</v>
      </c>
      <c r="I962" s="28">
        <v>3.49</v>
      </c>
      <c r="J962" s="28">
        <v>12.09</v>
      </c>
      <c r="K962" s="28">
        <v>229.27</v>
      </c>
      <c r="L962" s="28">
        <f>IF('Base de datos cruda'!L962&lt;0,,'Base de datos cruda'!L962)</f>
        <v>15.26</v>
      </c>
      <c r="M962" s="28" t="str">
        <f>IF(TRIM(PROPER('Base de datos cruda'!M962))="High","Alto",IF(TRIM(PROPER('Base de datos cruda'!M962))="Medium","Medio","Bajo"))</f>
        <v>Bajo</v>
      </c>
      <c r="N962" s="29">
        <v>43.37</v>
      </c>
      <c r="O962" s="32">
        <f t="shared" si="1"/>
        <v>43.37</v>
      </c>
      <c r="P962" s="33">
        <f t="shared" si="2"/>
        <v>19.81</v>
      </c>
      <c r="Q962" s="34">
        <f t="shared" si="3"/>
        <v>0.6865284974</v>
      </c>
      <c r="R962" s="35" t="str">
        <f t="shared" si="4"/>
        <v>Bajo</v>
      </c>
      <c r="S962" s="35" t="str">
        <f>IF(O962="","",IF(O962&gt;AVERAGE('Base de datos limpia'!$O$2:$O$8001),"Alto","Normal"))
</f>
        <v>Normal</v>
      </c>
      <c r="T962" s="35" t="str">
        <f t="shared" si="5"/>
        <v>Gamer moderado</v>
      </c>
      <c r="U962" s="35"/>
    </row>
    <row r="963">
      <c r="A963" s="28">
        <v>962.0</v>
      </c>
      <c r="B963" s="28">
        <v>23.0</v>
      </c>
      <c r="C963" s="28" t="str">
        <f>TRIM(PROPER('Base de datos cruda'!C963))</f>
        <v>Female</v>
      </c>
      <c r="D963" s="28">
        <v>7.0</v>
      </c>
      <c r="E963" s="28">
        <v>1.56</v>
      </c>
      <c r="F963" s="28">
        <v>8.77</v>
      </c>
      <c r="G963" s="28">
        <v>92.92</v>
      </c>
      <c r="H963" s="28" t="str">
        <f>TRIM(PROPER('Base de datos cruda'!H963))</f>
        <v>Fps</v>
      </c>
      <c r="I963" s="28">
        <v>2.57</v>
      </c>
      <c r="J963" s="28">
        <v>10.56</v>
      </c>
      <c r="K963" s="28">
        <v>232.3</v>
      </c>
      <c r="L963" s="28">
        <f>IF('Base de datos cruda'!L963&lt;0,,'Base de datos cruda'!L963)</f>
        <v>14.2</v>
      </c>
      <c r="M963" s="28" t="str">
        <f>IF(TRIM(PROPER('Base de datos cruda'!M963))="High","Alto",IF(TRIM(PROPER('Base de datos cruda'!M963))="Medium","Medio","Bajo"))</f>
        <v>Bajo</v>
      </c>
      <c r="N963" s="29">
        <v>51.9178310834512</v>
      </c>
      <c r="O963" s="32">
        <f t="shared" si="1"/>
        <v>51.91783108</v>
      </c>
      <c r="P963" s="33">
        <f t="shared" si="2"/>
        <v>17.56</v>
      </c>
      <c r="Q963" s="34">
        <f t="shared" si="3"/>
        <v>0.2228571429</v>
      </c>
      <c r="R963" s="35" t="str">
        <f t="shared" si="4"/>
        <v>Medio</v>
      </c>
      <c r="S963" s="35" t="str">
        <f>IF(O963="","",IF(O963&gt;AVERAGE('Base de datos limpia'!$O$2:$O$8001),"Alto","Normal"))
</f>
        <v>Normal</v>
      </c>
      <c r="T963" s="35" t="str">
        <f t="shared" si="5"/>
        <v>Gamer casual</v>
      </c>
      <c r="U963" s="35"/>
    </row>
    <row r="964">
      <c r="A964" s="28">
        <v>963.0</v>
      </c>
      <c r="B964" s="28">
        <v>16.0</v>
      </c>
      <c r="C964" s="28" t="str">
        <f>TRIM(PROPER('Base de datos cruda'!C964))</f>
        <v>Female</v>
      </c>
      <c r="D964" s="28">
        <v>7.01</v>
      </c>
      <c r="E964" s="28">
        <v>6.67</v>
      </c>
      <c r="F964" s="28">
        <v>5.44</v>
      </c>
      <c r="G964" s="28">
        <v>96.04</v>
      </c>
      <c r="H964" s="28" t="str">
        <f>TRIM(PROPER('Base de datos cruda'!H964))</f>
        <v>Rpg</v>
      </c>
      <c r="I964" s="28">
        <v>1.59</v>
      </c>
      <c r="J964" s="28">
        <v>9.92</v>
      </c>
      <c r="K964" s="28">
        <v>241.37</v>
      </c>
      <c r="L964" s="28">
        <f>IF('Base de datos cruda'!L964&lt;0,,'Base de datos cruda'!L964)</f>
        <v>17.92</v>
      </c>
      <c r="M964" s="28" t="str">
        <f>IF(TRIM(PROPER('Base de datos cruda'!M964))="High","Alto",IF(TRIM(PROPER('Base de datos cruda'!M964))="Medium","Medio","Bajo"))</f>
        <v>Bajo</v>
      </c>
      <c r="N964" s="29">
        <v>58.6383624935705</v>
      </c>
      <c r="O964" s="32">
        <f t="shared" si="1"/>
        <v>58.63836249</v>
      </c>
      <c r="P964" s="33">
        <f t="shared" si="2"/>
        <v>16.93</v>
      </c>
      <c r="Q964" s="34">
        <f t="shared" si="3"/>
        <v>0.9514978602</v>
      </c>
      <c r="R964" s="35" t="str">
        <f t="shared" si="4"/>
        <v>Medio</v>
      </c>
      <c r="S964" s="35" t="str">
        <f>IF(O964="","",IF(O964&gt;AVERAGE('Base de datos limpia'!$O$2:$O$8001),"Alto","Normal"))
</f>
        <v>Normal</v>
      </c>
      <c r="T964" s="35" t="str">
        <f t="shared" si="5"/>
        <v>Gamer intensivo</v>
      </c>
      <c r="U964" s="35"/>
    </row>
    <row r="965">
      <c r="A965" s="28">
        <v>964.0</v>
      </c>
      <c r="B965" s="28">
        <v>22.0</v>
      </c>
      <c r="C965" s="28" t="str">
        <f>TRIM(PROPER('Base de datos cruda'!C965))</f>
        <v>Male</v>
      </c>
      <c r="D965" s="28">
        <v>1.41</v>
      </c>
      <c r="E965" s="28">
        <v>1.71</v>
      </c>
      <c r="F965" s="28">
        <v>6.44</v>
      </c>
      <c r="G965" s="28">
        <v>87.32</v>
      </c>
      <c r="H965" s="28" t="str">
        <f>TRIM(PROPER('Base de datos cruda'!H965))</f>
        <v>Casual</v>
      </c>
      <c r="I965" s="28">
        <v>0.1</v>
      </c>
      <c r="J965" s="28">
        <v>2.74</v>
      </c>
      <c r="K965" s="28">
        <v>296.23</v>
      </c>
      <c r="L965" s="28">
        <f>IF('Base de datos cruda'!L965&lt;0,,'Base de datos cruda'!L965)</f>
        <v>5.48</v>
      </c>
      <c r="M965" s="28" t="str">
        <f>IF(TRIM(PROPER('Base de datos cruda'!M965))="High","Alto",IF(TRIM(PROPER('Base de datos cruda'!M965))="Medium","Medio","Bajo"))</f>
        <v>Medio</v>
      </c>
      <c r="N965" s="29">
        <v>73.19</v>
      </c>
      <c r="O965" s="32">
        <f t="shared" si="1"/>
        <v>73.19</v>
      </c>
      <c r="P965" s="33">
        <f t="shared" si="2"/>
        <v>4.15</v>
      </c>
      <c r="Q965" s="34">
        <f t="shared" si="3"/>
        <v>1.212765957</v>
      </c>
      <c r="R965" s="35" t="str">
        <f t="shared" si="4"/>
        <v>Alto</v>
      </c>
      <c r="S965" s="35" t="str">
        <f>IF(O965="","",IF(O965&gt;AVERAGE('Base de datos limpia'!$O$2:$O$8001),"Alto","Normal"))
</f>
        <v>Alto</v>
      </c>
      <c r="T965" s="35" t="str">
        <f t="shared" si="5"/>
        <v>Gamer casual</v>
      </c>
      <c r="U965" s="35"/>
    </row>
    <row r="966">
      <c r="A966" s="28">
        <v>965.0</v>
      </c>
      <c r="B966" s="28">
        <v>16.0</v>
      </c>
      <c r="C966" s="28" t="str">
        <f>TRIM(PROPER('Base de datos cruda'!C966))</f>
        <v>Female</v>
      </c>
      <c r="D966" s="28">
        <v>2.12</v>
      </c>
      <c r="E966" s="28">
        <v>2.58</v>
      </c>
      <c r="F966" s="28">
        <v>6.0</v>
      </c>
      <c r="G966" s="28">
        <v>94.31</v>
      </c>
      <c r="H966" s="28" t="str">
        <f>TRIM(PROPER('Base de datos cruda'!H966))</f>
        <v>Casual</v>
      </c>
      <c r="I966" s="28">
        <v>0.99</v>
      </c>
      <c r="J966" s="28">
        <v>4.59</v>
      </c>
      <c r="K966" s="28">
        <v>305.98</v>
      </c>
      <c r="L966" s="28">
        <f>IF('Base de datos cruda'!L966&lt;0,,'Base de datos cruda'!L966)</f>
        <v>7.12</v>
      </c>
      <c r="M966" s="28" t="str">
        <f>IF(TRIM(PROPER('Base de datos cruda'!M966))="High","Alto",IF(TRIM(PROPER('Base de datos cruda'!M966))="Medium","Medio","Bajo"))</f>
        <v>Medio</v>
      </c>
      <c r="N966" s="29">
        <v>67.45</v>
      </c>
      <c r="O966" s="32">
        <f t="shared" si="1"/>
        <v>67.45</v>
      </c>
      <c r="P966" s="33">
        <f t="shared" si="2"/>
        <v>6.71</v>
      </c>
      <c r="Q966" s="34">
        <f t="shared" si="3"/>
        <v>1.216981132</v>
      </c>
      <c r="R966" s="35" t="str">
        <f t="shared" si="4"/>
        <v>Medio</v>
      </c>
      <c r="S966" s="35" t="str">
        <f>IF(O966="","",IF(O966&gt;AVERAGE('Base de datos limpia'!$O$2:$O$8001),"Alto","Normal"))
</f>
        <v>Alto</v>
      </c>
      <c r="T966" s="35" t="str">
        <f t="shared" si="5"/>
        <v>Gamer casual</v>
      </c>
      <c r="U966" s="35"/>
    </row>
    <row r="967">
      <c r="A967" s="28">
        <v>966.0</v>
      </c>
      <c r="B967" s="28">
        <v>22.0</v>
      </c>
      <c r="C967" s="28" t="str">
        <f>TRIM(PROPER('Base de datos cruda'!C967))</f>
        <v>Female</v>
      </c>
      <c r="D967" s="28">
        <v>0.61</v>
      </c>
      <c r="E967" s="28">
        <v>3.33</v>
      </c>
      <c r="F967" s="28">
        <v>8.49</v>
      </c>
      <c r="G967" s="28">
        <v>95.67</v>
      </c>
      <c r="H967" s="28" t="str">
        <f>TRIM(PROPER('Base de datos cruda'!H967))</f>
        <v>Fps</v>
      </c>
      <c r="I967" s="28">
        <v>0.81</v>
      </c>
      <c r="J967" s="28">
        <v>6.03</v>
      </c>
      <c r="K967" s="28">
        <v>310.46</v>
      </c>
      <c r="L967" s="28">
        <f>IF('Base de datos cruda'!L967&lt;0,,'Base de datos cruda'!L967)</f>
        <v>2.85</v>
      </c>
      <c r="M967" s="28" t="str">
        <f>IF(TRIM(PROPER('Base de datos cruda'!M967))="High","Alto",IF(TRIM(PROPER('Base de datos cruda'!M967))="Medium","Medio","Bajo"))</f>
        <v>Medio</v>
      </c>
      <c r="N967" s="29">
        <v>84.91</v>
      </c>
      <c r="O967" s="32">
        <f t="shared" si="1"/>
        <v>84.91</v>
      </c>
      <c r="P967" s="33">
        <f t="shared" si="2"/>
        <v>6.64</v>
      </c>
      <c r="Q967" s="34">
        <f t="shared" si="3"/>
        <v>5.459016393</v>
      </c>
      <c r="R967" s="35" t="str">
        <f t="shared" si="4"/>
        <v>Alto</v>
      </c>
      <c r="S967" s="35" t="str">
        <f>IF(O967="","",IF(O967&gt;AVERAGE('Base de datos limpia'!$O$2:$O$8001),"Alto","Normal"))
</f>
        <v>Alto</v>
      </c>
      <c r="T967" s="35" t="str">
        <f t="shared" si="5"/>
        <v>Gamer moderado</v>
      </c>
      <c r="U967" s="35"/>
    </row>
    <row r="968">
      <c r="A968" s="28">
        <v>967.0</v>
      </c>
      <c r="B968" s="28">
        <v>18.0</v>
      </c>
      <c r="C968" s="28" t="str">
        <f>TRIM(PROPER('Base de datos cruda'!C968))</f>
        <v>Male</v>
      </c>
      <c r="D968" s="28">
        <v>6.23</v>
      </c>
      <c r="E968" s="28">
        <v>7.74</v>
      </c>
      <c r="F968" s="28">
        <v>4.36</v>
      </c>
      <c r="G968" s="28">
        <v>63.68</v>
      </c>
      <c r="H968" s="28" t="str">
        <f>TRIM(PROPER('Base de datos cruda'!H968))</f>
        <v>Rpg</v>
      </c>
      <c r="I968" s="28">
        <v>2.91</v>
      </c>
      <c r="J968" s="28">
        <v>8.1</v>
      </c>
      <c r="K968" s="28">
        <v>259.75</v>
      </c>
      <c r="L968" s="28">
        <f>IF('Base de datos cruda'!L968&lt;0,,'Base de datos cruda'!L968)</f>
        <v>12.01</v>
      </c>
      <c r="M968" s="28" t="str">
        <f>IF(TRIM(PROPER('Base de datos cruda'!M968))="High","Alto",IF(TRIM(PROPER('Base de datos cruda'!M968))="Medium","Medio","Bajo"))</f>
        <v>Alto</v>
      </c>
      <c r="N968" s="29">
        <v>61.4690375170789</v>
      </c>
      <c r="O968" s="32">
        <f t="shared" si="1"/>
        <v>61.46903752</v>
      </c>
      <c r="P968" s="33">
        <f t="shared" si="2"/>
        <v>14.33</v>
      </c>
      <c r="Q968" s="34">
        <f t="shared" si="3"/>
        <v>1.242375602</v>
      </c>
      <c r="R968" s="35" t="str">
        <f t="shared" si="4"/>
        <v>Medio</v>
      </c>
      <c r="S968" s="35" t="str">
        <f>IF(O968="","",IF(O968&gt;AVERAGE('Base de datos limpia'!$O$2:$O$8001),"Alto","Normal"))
</f>
        <v>Normal</v>
      </c>
      <c r="T968" s="35" t="str">
        <f t="shared" si="5"/>
        <v>Gamer intensivo</v>
      </c>
      <c r="U968" s="35"/>
    </row>
    <row r="969">
      <c r="A969" s="28">
        <v>968.0</v>
      </c>
      <c r="B969" s="28">
        <v>23.0</v>
      </c>
      <c r="C969" s="28" t="str">
        <f>TRIM(PROPER('Base de datos cruda'!C969))</f>
        <v>Female</v>
      </c>
      <c r="D969" s="28">
        <v>0.56</v>
      </c>
      <c r="E969" s="28">
        <v>2.48</v>
      </c>
      <c r="F969" s="28">
        <v>6.83</v>
      </c>
      <c r="G969" s="28">
        <v>98.61</v>
      </c>
      <c r="H969" s="28" t="str">
        <f>TRIM(PROPER('Base de datos cruda'!H969))</f>
        <v>Fps</v>
      </c>
      <c r="I969" s="28">
        <v>3.85</v>
      </c>
      <c r="J969" s="28">
        <v>2.66</v>
      </c>
      <c r="K969" s="28">
        <v>315.47</v>
      </c>
      <c r="L969" s="28" t="str">
        <f>IF('Base de datos cruda'!L969&lt;0,,'Base de datos cruda'!L969)</f>
        <v/>
      </c>
      <c r="M969" s="28" t="str">
        <f>IF(TRIM(PROPER('Base de datos cruda'!M969))="High","Alto",IF(TRIM(PROPER('Base de datos cruda'!M969))="Medium","Medio","Bajo"))</f>
        <v>Medio</v>
      </c>
      <c r="N969" s="29">
        <v>88.1353876770564</v>
      </c>
      <c r="O969" s="32">
        <f t="shared" si="1"/>
        <v>88.13538768</v>
      </c>
      <c r="P969" s="33">
        <f t="shared" si="2"/>
        <v>3.22</v>
      </c>
      <c r="Q969" s="34">
        <f t="shared" si="3"/>
        <v>4.428571429</v>
      </c>
      <c r="R969" s="35" t="str">
        <f t="shared" si="4"/>
        <v>Alto</v>
      </c>
      <c r="S969" s="35" t="str">
        <f>IF(O969="","",IF(O969&gt;AVERAGE('Base de datos limpia'!$O$2:$O$8001),"Alto","Normal"))
</f>
        <v>Alto</v>
      </c>
      <c r="T969" s="35" t="str">
        <f t="shared" si="5"/>
        <v>Gamer casual</v>
      </c>
      <c r="U969" s="35"/>
    </row>
    <row r="970">
      <c r="A970" s="28">
        <v>969.0</v>
      </c>
      <c r="B970" s="28">
        <v>18.0</v>
      </c>
      <c r="C970" s="28" t="str">
        <f>TRIM(PROPER('Base de datos cruda'!C970))</f>
        <v>Male</v>
      </c>
      <c r="D970" s="28">
        <v>4.45</v>
      </c>
      <c r="E970" s="28">
        <v>8.62</v>
      </c>
      <c r="F970" s="28">
        <v>8.23</v>
      </c>
      <c r="G970" s="28">
        <v>73.34</v>
      </c>
      <c r="H970" s="28" t="str">
        <f>TRIM(PROPER('Base de datos cruda'!H970))</f>
        <v>Casual</v>
      </c>
      <c r="I970" s="28">
        <v>1.17</v>
      </c>
      <c r="J970" s="28">
        <v>6.48</v>
      </c>
      <c r="K970" s="28">
        <v>256.1</v>
      </c>
      <c r="L970" s="28">
        <f>IF('Base de datos cruda'!L970&lt;0,,'Base de datos cruda'!L970)</f>
        <v>11.27</v>
      </c>
      <c r="M970" s="28" t="str">
        <f>IF(TRIM(PROPER('Base de datos cruda'!M970))="High","Alto",IF(TRIM(PROPER('Base de datos cruda'!M970))="Medium","Medio","Bajo"))</f>
        <v>Medio</v>
      </c>
      <c r="N970" s="29">
        <v>97.73</v>
      </c>
      <c r="O970" s="32">
        <f t="shared" si="1"/>
        <v>97.73</v>
      </c>
      <c r="P970" s="33">
        <f t="shared" si="2"/>
        <v>10.93</v>
      </c>
      <c r="Q970" s="34">
        <f t="shared" si="3"/>
        <v>1.937078652</v>
      </c>
      <c r="R970" s="35" t="str">
        <f t="shared" si="4"/>
        <v>Alto</v>
      </c>
      <c r="S970" s="35" t="str">
        <f>IF(O970="","",IF(O970&gt;AVERAGE('Base de datos limpia'!$O$2:$O$8001),"Alto","Normal"))
</f>
        <v>Alto</v>
      </c>
      <c r="T970" s="35" t="str">
        <f t="shared" si="5"/>
        <v>Gamer intensivo</v>
      </c>
      <c r="U970" s="35"/>
    </row>
    <row r="971">
      <c r="A971" s="28">
        <v>970.0</v>
      </c>
      <c r="B971" s="28">
        <v>16.0</v>
      </c>
      <c r="C971" s="28" t="str">
        <f>TRIM(PROPER('Base de datos cruda'!C971))</f>
        <v>Male</v>
      </c>
      <c r="D971" s="28">
        <v>1.98</v>
      </c>
      <c r="E971" s="28">
        <v>2.19</v>
      </c>
      <c r="F971" s="28">
        <v>8.94</v>
      </c>
      <c r="G971" s="28">
        <v>77.6</v>
      </c>
      <c r="H971" s="28" t="str">
        <f>TRIM(PROPER('Base de datos cruda'!H971))</f>
        <v>Rpg</v>
      </c>
      <c r="I971" s="28">
        <v>3.49</v>
      </c>
      <c r="J971" s="28">
        <v>7.43</v>
      </c>
      <c r="K971" s="28">
        <v>301.67</v>
      </c>
      <c r="L971" s="28">
        <f>IF('Base de datos cruda'!L971&lt;0,,'Base de datos cruda'!L971)</f>
        <v>10.56</v>
      </c>
      <c r="M971" s="28" t="str">
        <f>IF(TRIM(PROPER('Base de datos cruda'!M971))="High","Alto",IF(TRIM(PROPER('Base de datos cruda'!M971))="Medium","Medio","Bajo"))</f>
        <v>Medio</v>
      </c>
      <c r="N971" s="29">
        <v>72.79</v>
      </c>
      <c r="O971" s="32">
        <f t="shared" si="1"/>
        <v>72.79</v>
      </c>
      <c r="P971" s="33">
        <f t="shared" si="2"/>
        <v>9.41</v>
      </c>
      <c r="Q971" s="34">
        <f t="shared" si="3"/>
        <v>1.106060606</v>
      </c>
      <c r="R971" s="35" t="str">
        <f t="shared" si="4"/>
        <v>Alto</v>
      </c>
      <c r="S971" s="35" t="str">
        <f>IF(O971="","",IF(O971&gt;AVERAGE('Base de datos limpia'!$O$2:$O$8001),"Alto","Normal"))
</f>
        <v>Alto</v>
      </c>
      <c r="T971" s="35" t="str">
        <f t="shared" si="5"/>
        <v>Gamer casual</v>
      </c>
      <c r="U971" s="35"/>
    </row>
    <row r="972">
      <c r="A972" s="28">
        <v>971.0</v>
      </c>
      <c r="B972" s="28">
        <v>23.0</v>
      </c>
      <c r="C972" s="28" t="str">
        <f>TRIM(PROPER('Base de datos cruda'!C972))</f>
        <v>Male</v>
      </c>
      <c r="D972" s="28">
        <v>1.95</v>
      </c>
      <c r="E972" s="28">
        <v>1.32</v>
      </c>
      <c r="F972" s="28">
        <v>7.49</v>
      </c>
      <c r="G972" s="28">
        <v>91.68</v>
      </c>
      <c r="H972" s="28" t="str">
        <f>TRIM(PROPER('Base de datos cruda'!H972))</f>
        <v>Fps</v>
      </c>
      <c r="I972" s="28">
        <v>4.5</v>
      </c>
      <c r="J972" s="28">
        <v>6.45</v>
      </c>
      <c r="K972" s="28">
        <v>300.78</v>
      </c>
      <c r="L972" s="28">
        <f>IF('Base de datos cruda'!L972&lt;0,,'Base de datos cruda'!L972)</f>
        <v>9.06</v>
      </c>
      <c r="M972" s="28" t="str">
        <f>IF(TRIM(PROPER('Base de datos cruda'!M972))="High","Alto",IF(TRIM(PROPER('Base de datos cruda'!M972))="Medium","Medio","Bajo"))</f>
        <v>Medio</v>
      </c>
      <c r="N972" s="29">
        <v>71.18</v>
      </c>
      <c r="O972" s="32">
        <f t="shared" si="1"/>
        <v>71.18</v>
      </c>
      <c r="P972" s="33">
        <f t="shared" si="2"/>
        <v>8.4</v>
      </c>
      <c r="Q972" s="34">
        <f t="shared" si="3"/>
        <v>0.6769230769</v>
      </c>
      <c r="R972" s="35" t="str">
        <f t="shared" si="4"/>
        <v>Alto</v>
      </c>
      <c r="S972" s="35" t="str">
        <f>IF(O972="","",IF(O972&gt;AVERAGE('Base de datos limpia'!$O$2:$O$8001),"Alto","Normal"))
</f>
        <v>Alto</v>
      </c>
      <c r="T972" s="35" t="str">
        <f t="shared" si="5"/>
        <v>Gamer casual</v>
      </c>
      <c r="U972" s="35"/>
    </row>
    <row r="973">
      <c r="A973" s="28">
        <v>972.0</v>
      </c>
      <c r="B973" s="28">
        <v>18.0</v>
      </c>
      <c r="C973" s="28" t="str">
        <f>TRIM(PROPER('Base de datos cruda'!C973))</f>
        <v>Male</v>
      </c>
      <c r="D973" s="28">
        <v>7.93</v>
      </c>
      <c r="E973" s="28">
        <v>4.56</v>
      </c>
      <c r="F973" s="28">
        <v>5.9</v>
      </c>
      <c r="G973" s="28">
        <v>86.6</v>
      </c>
      <c r="H973" s="28" t="str">
        <f>TRIM(PROPER('Base de datos cruda'!H973))</f>
        <v>Casual</v>
      </c>
      <c r="I973" s="28">
        <v>3.11</v>
      </c>
      <c r="J973" s="28">
        <v>13.34</v>
      </c>
      <c r="K973" s="28">
        <v>223.77</v>
      </c>
      <c r="L973" s="28">
        <f>IF('Base de datos cruda'!L973&lt;0,,'Base de datos cruda'!L973)</f>
        <v>18.63</v>
      </c>
      <c r="M973" s="28" t="str">
        <f>IF(TRIM(PROPER('Base de datos cruda'!M973))="High","Alto",IF(TRIM(PROPER('Base de datos cruda'!M973))="Medium","Medio","Bajo"))</f>
        <v>Bajo</v>
      </c>
      <c r="N973" s="29">
        <v>32.77</v>
      </c>
      <c r="O973" s="32">
        <f t="shared" si="1"/>
        <v>32.77</v>
      </c>
      <c r="P973" s="33">
        <f t="shared" si="2"/>
        <v>21.27</v>
      </c>
      <c r="Q973" s="34">
        <f t="shared" si="3"/>
        <v>0.5750315259</v>
      </c>
      <c r="R973" s="35" t="str">
        <f t="shared" si="4"/>
        <v>Bajo</v>
      </c>
      <c r="S973" s="35" t="str">
        <f>IF(O973="","",IF(O973&gt;AVERAGE('Base de datos limpia'!$O$2:$O$8001),"Alto","Normal"))
</f>
        <v>Normal</v>
      </c>
      <c r="T973" s="35" t="str">
        <f t="shared" si="5"/>
        <v>Gamer moderado</v>
      </c>
      <c r="U973" s="35"/>
    </row>
    <row r="974">
      <c r="A974" s="28">
        <v>973.0</v>
      </c>
      <c r="B974" s="28">
        <v>17.0</v>
      </c>
      <c r="C974" s="28" t="str">
        <f>TRIM(PROPER('Base de datos cruda'!C974))</f>
        <v>Female</v>
      </c>
      <c r="D974" s="28">
        <v>6.05</v>
      </c>
      <c r="E974" s="28">
        <v>9.81</v>
      </c>
      <c r="F974" s="28">
        <v>6.06</v>
      </c>
      <c r="G974" s="28">
        <v>95.72</v>
      </c>
      <c r="H974" s="28" t="str">
        <f>TRIM(PROPER('Base de datos cruda'!H974))</f>
        <v>Fps</v>
      </c>
      <c r="I974" s="28">
        <v>3.88</v>
      </c>
      <c r="J974" s="28">
        <v>11.62</v>
      </c>
      <c r="K974" s="28">
        <v>239.92</v>
      </c>
      <c r="L974" s="28">
        <f>IF('Base de datos cruda'!L974&lt;0,,'Base de datos cruda'!L974)</f>
        <v>15.87</v>
      </c>
      <c r="M974" s="28" t="str">
        <f>IF(TRIM(PROPER('Base de datos cruda'!M974))="High","Alto",IF(TRIM(PROPER('Base de datos cruda'!M974))="Medium","Medio","Bajo"))</f>
        <v>Bajo</v>
      </c>
      <c r="N974" s="29">
        <v>102.17504784722</v>
      </c>
      <c r="O974" s="33" t="str">
        <f t="shared" si="1"/>
        <v/>
      </c>
      <c r="P974" s="33">
        <f t="shared" si="2"/>
        <v>17.67</v>
      </c>
      <c r="Q974" s="34">
        <f t="shared" si="3"/>
        <v>1.621487603</v>
      </c>
      <c r="R974" s="35" t="str">
        <f t="shared" si="4"/>
        <v>Alto</v>
      </c>
      <c r="S974" s="35" t="str">
        <f>IF(O974="","",IF(O974&gt;AVERAGE('Base de datos limpia'!$O$2:$O$8001),"Alto","Normal"))
</f>
        <v/>
      </c>
      <c r="T974" s="35" t="str">
        <f t="shared" si="5"/>
        <v>Gamer intensivo</v>
      </c>
      <c r="U974" s="35"/>
    </row>
    <row r="975">
      <c r="A975" s="28">
        <v>974.0</v>
      </c>
      <c r="B975" s="28">
        <v>16.0</v>
      </c>
      <c r="C975" s="28" t="str">
        <f>TRIM(PROPER('Base de datos cruda'!C975))</f>
        <v>Female</v>
      </c>
      <c r="D975" s="28">
        <v>6.7</v>
      </c>
      <c r="E975" s="28">
        <v>1.99</v>
      </c>
      <c r="F975" s="28">
        <v>5.76</v>
      </c>
      <c r="G975" s="28">
        <v>76.02</v>
      </c>
      <c r="H975" s="28" t="str">
        <f>TRIM(PROPER('Base de datos cruda'!H975))</f>
        <v>Fps</v>
      </c>
      <c r="I975" s="28">
        <v>1.02</v>
      </c>
      <c r="J975" s="28">
        <v>12.34</v>
      </c>
      <c r="K975" s="28">
        <v>248.21</v>
      </c>
      <c r="L975" s="28">
        <f>IF('Base de datos cruda'!L975&lt;0,,'Base de datos cruda'!L975)</f>
        <v>16.71</v>
      </c>
      <c r="M975" s="28" t="str">
        <f>IF(TRIM(PROPER('Base de datos cruda'!M975))="High","Alto",IF(TRIM(PROPER('Base de datos cruda'!M975))="Medium","Medio","Bajo"))</f>
        <v>Bajo</v>
      </c>
      <c r="N975" s="29">
        <v>18.36</v>
      </c>
      <c r="O975" s="32">
        <f t="shared" si="1"/>
        <v>18.36</v>
      </c>
      <c r="P975" s="33">
        <f t="shared" si="2"/>
        <v>19.04</v>
      </c>
      <c r="Q975" s="34">
        <f t="shared" si="3"/>
        <v>0.2970149254</v>
      </c>
      <c r="R975" s="35" t="str">
        <f t="shared" si="4"/>
        <v>Bajo</v>
      </c>
      <c r="S975" s="35" t="str">
        <f>IF(O975="","",IF(O975&gt;AVERAGE('Base de datos limpia'!$O$2:$O$8001),"Alto","Normal"))
</f>
        <v>Normal</v>
      </c>
      <c r="T975" s="35" t="str">
        <f t="shared" si="5"/>
        <v>Gamer casual</v>
      </c>
      <c r="U975" s="35"/>
    </row>
    <row r="976">
      <c r="A976" s="28">
        <v>975.0</v>
      </c>
      <c r="B976" s="28">
        <v>18.0</v>
      </c>
      <c r="C976" s="28" t="str">
        <f>TRIM(PROPER('Base de datos cruda'!C976))</f>
        <v>Female</v>
      </c>
      <c r="D976" s="28">
        <v>4.58</v>
      </c>
      <c r="E976" s="28">
        <v>1.92</v>
      </c>
      <c r="F976" s="28">
        <v>7.02</v>
      </c>
      <c r="G976" s="28">
        <v>74.93</v>
      </c>
      <c r="H976" s="28" t="str">
        <f>TRIM(PROPER('Base de datos cruda'!H976))</f>
        <v>Rpg</v>
      </c>
      <c r="I976" s="28">
        <v>0.37</v>
      </c>
      <c r="J976" s="28">
        <v>8.01</v>
      </c>
      <c r="K976" s="28">
        <v>255.39</v>
      </c>
      <c r="L976" s="28">
        <f>IF('Base de datos cruda'!L976&lt;0,,'Base de datos cruda'!L976)</f>
        <v>12.69</v>
      </c>
      <c r="M976" s="28" t="str">
        <f>IF(TRIM(PROPER('Base de datos cruda'!M976))="High","Alto",IF(TRIM(PROPER('Base de datos cruda'!M976))="Medium","Medio","Bajo"))</f>
        <v>Medio</v>
      </c>
      <c r="N976" s="29">
        <v>47.42</v>
      </c>
      <c r="O976" s="32">
        <f t="shared" si="1"/>
        <v>47.42</v>
      </c>
      <c r="P976" s="33">
        <f t="shared" si="2"/>
        <v>12.59</v>
      </c>
      <c r="Q976" s="34">
        <f t="shared" si="3"/>
        <v>0.4192139738</v>
      </c>
      <c r="R976" s="35" t="str">
        <f t="shared" si="4"/>
        <v>Bajo</v>
      </c>
      <c r="S976" s="35" t="str">
        <f>IF(O976="","",IF(O976&gt;AVERAGE('Base de datos limpia'!$O$2:$O$8001),"Alto","Normal"))
</f>
        <v>Normal</v>
      </c>
      <c r="T976" s="35" t="str">
        <f t="shared" si="5"/>
        <v>Gamer casual</v>
      </c>
      <c r="U976" s="35"/>
    </row>
    <row r="977">
      <c r="A977" s="28">
        <v>976.0</v>
      </c>
      <c r="B977" s="28">
        <v>17.0</v>
      </c>
      <c r="C977" s="28" t="str">
        <f>TRIM(PROPER('Base de datos cruda'!C977))</f>
        <v>Female</v>
      </c>
      <c r="D977" s="28">
        <v>6.97</v>
      </c>
      <c r="E977" s="28">
        <v>7.76</v>
      </c>
      <c r="F977" s="28">
        <v>7.7</v>
      </c>
      <c r="G977" s="28">
        <v>61.27</v>
      </c>
      <c r="H977" s="28" t="str">
        <f>TRIM(PROPER('Base de datos cruda'!H977))</f>
        <v>Fps</v>
      </c>
      <c r="I977" s="28">
        <v>1.83</v>
      </c>
      <c r="J977" s="28">
        <v>10.35</v>
      </c>
      <c r="K977" s="28">
        <v>227.76</v>
      </c>
      <c r="L977" s="28">
        <f>IF('Base de datos cruda'!L977&lt;0,,'Base de datos cruda'!L977)</f>
        <v>19.11</v>
      </c>
      <c r="M977" s="28" t="str">
        <f>IF(TRIM(PROPER('Base de datos cruda'!M977))="High","Alto",IF(TRIM(PROPER('Base de datos cruda'!M977))="Medium","Medio","Bajo"))</f>
        <v>Bajo</v>
      </c>
      <c r="N977" s="29">
        <v>69.1121550333739</v>
      </c>
      <c r="O977" s="32">
        <f t="shared" si="1"/>
        <v>69.11215503</v>
      </c>
      <c r="P977" s="33">
        <f t="shared" si="2"/>
        <v>17.32</v>
      </c>
      <c r="Q977" s="34">
        <f t="shared" si="3"/>
        <v>1.113342898</v>
      </c>
      <c r="R977" s="35" t="str">
        <f t="shared" si="4"/>
        <v>Medio</v>
      </c>
      <c r="S977" s="35" t="str">
        <f>IF(O977="","",IF(O977&gt;AVERAGE('Base de datos limpia'!$O$2:$O$8001),"Alto","Normal"))
</f>
        <v>Alto</v>
      </c>
      <c r="T977" s="35" t="str">
        <f t="shared" si="5"/>
        <v>Gamer intensivo</v>
      </c>
      <c r="U977" s="35"/>
    </row>
    <row r="978">
      <c r="A978" s="28">
        <v>977.0</v>
      </c>
      <c r="B978" s="28">
        <v>17.0</v>
      </c>
      <c r="C978" s="28" t="str">
        <f>TRIM(PROPER('Base de datos cruda'!C978))</f>
        <v>Male</v>
      </c>
      <c r="D978" s="28">
        <v>5.16</v>
      </c>
      <c r="E978" s="28">
        <v>3.81</v>
      </c>
      <c r="F978" s="28">
        <v>8.1</v>
      </c>
      <c r="G978" s="28">
        <v>78.51</v>
      </c>
      <c r="H978" s="28" t="str">
        <f>TRIM(PROPER('Base de datos cruda'!H978))</f>
        <v>Casual</v>
      </c>
      <c r="I978" s="28">
        <v>3.55</v>
      </c>
      <c r="J978" s="28">
        <v>10.3</v>
      </c>
      <c r="K978" s="28">
        <v>263.35</v>
      </c>
      <c r="L978" s="28">
        <f>IF('Base de datos cruda'!L978&lt;0,,'Base de datos cruda'!L978)</f>
        <v>11.75</v>
      </c>
      <c r="M978" s="28" t="str">
        <f>IF(TRIM(PROPER('Base de datos cruda'!M978))="High","Alto",IF(TRIM(PROPER('Base de datos cruda'!M978))="Medium","Medio","Bajo"))</f>
        <v>Bajo</v>
      </c>
      <c r="N978" s="29">
        <v>49.52</v>
      </c>
      <c r="O978" s="32">
        <f t="shared" si="1"/>
        <v>49.52</v>
      </c>
      <c r="P978" s="33">
        <f t="shared" si="2"/>
        <v>15.46</v>
      </c>
      <c r="Q978" s="34">
        <f t="shared" si="3"/>
        <v>0.738372093</v>
      </c>
      <c r="R978" s="35" t="str">
        <f t="shared" si="4"/>
        <v>Bajo</v>
      </c>
      <c r="S978" s="35" t="str">
        <f>IF(O978="","",IF(O978&gt;AVERAGE('Base de datos limpia'!$O$2:$O$8001),"Alto","Normal"))
</f>
        <v>Normal</v>
      </c>
      <c r="T978" s="35" t="str">
        <f t="shared" si="5"/>
        <v>Gamer moderado</v>
      </c>
      <c r="U978" s="35"/>
    </row>
    <row r="979">
      <c r="A979" s="28">
        <v>978.0</v>
      </c>
      <c r="B979" s="28">
        <v>21.0</v>
      </c>
      <c r="C979" s="28" t="str">
        <f>TRIM(PROPER('Base de datos cruda'!C979))</f>
        <v>Female</v>
      </c>
      <c r="D979" s="28">
        <v>7.57</v>
      </c>
      <c r="E979" s="28">
        <v>7.46</v>
      </c>
      <c r="F979" s="28">
        <v>6.08</v>
      </c>
      <c r="G979" s="28">
        <v>88.96</v>
      </c>
      <c r="H979" s="28" t="str">
        <f>TRIM(PROPER('Base de datos cruda'!H979))</f>
        <v>Fps</v>
      </c>
      <c r="I979" s="28">
        <v>3.43</v>
      </c>
      <c r="J979" s="28">
        <v>10.23</v>
      </c>
      <c r="K979" s="28">
        <v>227.05</v>
      </c>
      <c r="L979" s="28">
        <f>IF('Base de datos cruda'!L979&lt;0,,'Base de datos cruda'!L979)</f>
        <v>15.41</v>
      </c>
      <c r="M979" s="28" t="str">
        <f>IF(TRIM(PROPER('Base de datos cruda'!M979))="High","Alto",IF(TRIM(PROPER('Base de datos cruda'!M979))="Medium","Medio","Bajo"))</f>
        <v>Bajo</v>
      </c>
      <c r="N979" s="29">
        <v>54.5766592758857</v>
      </c>
      <c r="O979" s="32">
        <f t="shared" si="1"/>
        <v>54.57665928</v>
      </c>
      <c r="P979" s="33">
        <f t="shared" si="2"/>
        <v>17.8</v>
      </c>
      <c r="Q979" s="34">
        <f t="shared" si="3"/>
        <v>0.9854689564</v>
      </c>
      <c r="R979" s="35" t="str">
        <f t="shared" si="4"/>
        <v>Medio</v>
      </c>
      <c r="S979" s="35" t="str">
        <f>IF(O979="","",IF(O979&gt;AVERAGE('Base de datos limpia'!$O$2:$O$8001),"Alto","Normal"))
</f>
        <v>Normal</v>
      </c>
      <c r="T979" s="35" t="str">
        <f t="shared" si="5"/>
        <v>Gamer intensivo</v>
      </c>
      <c r="U979" s="35"/>
    </row>
    <row r="980">
      <c r="A980" s="28">
        <v>979.0</v>
      </c>
      <c r="B980" s="28">
        <v>16.0</v>
      </c>
      <c r="C980" s="28" t="str">
        <f>TRIM(PROPER('Base de datos cruda'!C980))</f>
        <v>Female</v>
      </c>
      <c r="D980" s="28">
        <v>2.25</v>
      </c>
      <c r="E980" s="28">
        <v>2.8</v>
      </c>
      <c r="F980" s="28">
        <v>7.58</v>
      </c>
      <c r="G980" s="28">
        <v>72.05</v>
      </c>
      <c r="H980" s="28" t="str">
        <f>TRIM(PROPER('Base de datos cruda'!H980))</f>
        <v>Rpg</v>
      </c>
      <c r="I980" s="28">
        <v>4.78</v>
      </c>
      <c r="J980" s="28">
        <v>3.36</v>
      </c>
      <c r="K980" s="28">
        <v>273.35</v>
      </c>
      <c r="L980" s="28">
        <f>IF('Base de datos cruda'!L980&lt;0,,'Base de datos cruda'!L980)</f>
        <v>4.48</v>
      </c>
      <c r="M980" s="28" t="str">
        <f>IF(TRIM(PROPER('Base de datos cruda'!M980))="High","Alto",IF(TRIM(PROPER('Base de datos cruda'!M980))="Medium","Medio","Bajo"))</f>
        <v>Medio</v>
      </c>
      <c r="N980" s="29">
        <v>62.05</v>
      </c>
      <c r="O980" s="32">
        <f t="shared" si="1"/>
        <v>62.05</v>
      </c>
      <c r="P980" s="33">
        <f t="shared" si="2"/>
        <v>5.61</v>
      </c>
      <c r="Q980" s="34">
        <f t="shared" si="3"/>
        <v>1.244444444</v>
      </c>
      <c r="R980" s="35" t="str">
        <f t="shared" si="4"/>
        <v>Medio</v>
      </c>
      <c r="S980" s="35" t="str">
        <f>IF(O980="","",IF(O980&gt;AVERAGE('Base de datos limpia'!$O$2:$O$8001),"Alto","Normal"))
</f>
        <v>Normal</v>
      </c>
      <c r="T980" s="35" t="str">
        <f t="shared" si="5"/>
        <v>Gamer casual</v>
      </c>
      <c r="U980" s="35"/>
    </row>
    <row r="981">
      <c r="A981" s="28">
        <v>980.0</v>
      </c>
      <c r="B981" s="28">
        <v>17.0</v>
      </c>
      <c r="C981" s="28" t="str">
        <f>TRIM(PROPER('Base de datos cruda'!C981))</f>
        <v>Male</v>
      </c>
      <c r="D981" s="28">
        <v>4.76</v>
      </c>
      <c r="E981" s="28">
        <v>5.14</v>
      </c>
      <c r="F981" s="28">
        <v>8.58</v>
      </c>
      <c r="G981" s="28">
        <v>78.51</v>
      </c>
      <c r="H981" s="28" t="str">
        <f>TRIM(PROPER('Base de datos cruda'!H981))</f>
        <v>Casual</v>
      </c>
      <c r="I981" s="28">
        <v>3.15</v>
      </c>
      <c r="J981" s="28">
        <v>7.42</v>
      </c>
      <c r="K981" s="28">
        <v>253.26</v>
      </c>
      <c r="L981" s="28">
        <f>IF('Base de datos cruda'!L981&lt;0,,'Base de datos cruda'!L981)</f>
        <v>10.78</v>
      </c>
      <c r="M981" s="28" t="str">
        <f>IF(TRIM(PROPER('Base de datos cruda'!M981))="High","Alto",IF(TRIM(PROPER('Base de datos cruda'!M981))="Medium","Medio","Bajo"))</f>
        <v>Medio</v>
      </c>
      <c r="N981" s="29">
        <v>63.52</v>
      </c>
      <c r="O981" s="32">
        <f t="shared" si="1"/>
        <v>63.52</v>
      </c>
      <c r="P981" s="33">
        <f t="shared" si="2"/>
        <v>12.18</v>
      </c>
      <c r="Q981" s="34">
        <f t="shared" si="3"/>
        <v>1.079831933</v>
      </c>
      <c r="R981" s="35" t="str">
        <f t="shared" si="4"/>
        <v>Medio</v>
      </c>
      <c r="S981" s="35" t="str">
        <f>IF(O981="","",IF(O981&gt;AVERAGE('Base de datos limpia'!$O$2:$O$8001),"Alto","Normal"))
</f>
        <v>Normal</v>
      </c>
      <c r="T981" s="35" t="str">
        <f t="shared" si="5"/>
        <v>Gamer moderado</v>
      </c>
      <c r="U981" s="35"/>
    </row>
    <row r="982">
      <c r="A982" s="28">
        <v>981.0</v>
      </c>
      <c r="B982" s="28">
        <v>21.0</v>
      </c>
      <c r="C982" s="28" t="str">
        <f>TRIM(PROPER('Base de datos cruda'!C982))</f>
        <v>Female</v>
      </c>
      <c r="D982" s="28">
        <v>5.52</v>
      </c>
      <c r="E982" s="28">
        <v>3.39</v>
      </c>
      <c r="F982" s="28">
        <v>8.6</v>
      </c>
      <c r="G982" s="28">
        <v>68.78</v>
      </c>
      <c r="H982" s="28" t="str">
        <f>TRIM(PROPER('Base de datos cruda'!H982))</f>
        <v>Fps</v>
      </c>
      <c r="I982" s="28">
        <v>2.06</v>
      </c>
      <c r="J982" s="28">
        <v>10.1</v>
      </c>
      <c r="K982" s="28">
        <v>257.82</v>
      </c>
      <c r="L982" s="28">
        <f>IF('Base de datos cruda'!L982&lt;0,,'Base de datos cruda'!L982)</f>
        <v>14.79</v>
      </c>
      <c r="M982" s="28" t="str">
        <f>IF(TRIM(PROPER('Base de datos cruda'!M982))="High","Alto",IF(TRIM(PROPER('Base de datos cruda'!M982))="Medium","Medio","Bajo"))</f>
        <v>Bajo</v>
      </c>
      <c r="N982" s="29">
        <v>52.2446952622495</v>
      </c>
      <c r="O982" s="32">
        <f t="shared" si="1"/>
        <v>52.24469526</v>
      </c>
      <c r="P982" s="33">
        <f t="shared" si="2"/>
        <v>15.62</v>
      </c>
      <c r="Q982" s="34">
        <f t="shared" si="3"/>
        <v>0.6141304348</v>
      </c>
      <c r="R982" s="35" t="str">
        <f t="shared" si="4"/>
        <v>Medio</v>
      </c>
      <c r="S982" s="35" t="str">
        <f>IF(O982="","",IF(O982&gt;AVERAGE('Base de datos limpia'!$O$2:$O$8001),"Alto","Normal"))
</f>
        <v>Normal</v>
      </c>
      <c r="T982" s="35" t="str">
        <f t="shared" si="5"/>
        <v>Gamer moderado</v>
      </c>
      <c r="U982" s="35"/>
    </row>
    <row r="983">
      <c r="A983" s="28">
        <v>982.0</v>
      </c>
      <c r="B983" s="28">
        <v>18.0</v>
      </c>
      <c r="C983" s="28" t="str">
        <f>TRIM(PROPER('Base de datos cruda'!C983))</f>
        <v>Other</v>
      </c>
      <c r="D983" s="28">
        <v>3.14</v>
      </c>
      <c r="E983" s="28">
        <v>5.06</v>
      </c>
      <c r="F983" s="28">
        <v>7.52</v>
      </c>
      <c r="G983" s="28">
        <v>90.91</v>
      </c>
      <c r="H983" s="28" t="str">
        <f>TRIM(PROPER('Base de datos cruda'!H983))</f>
        <v>Fps</v>
      </c>
      <c r="I983" s="28">
        <v>3.99</v>
      </c>
      <c r="J983" s="28">
        <v>4.76</v>
      </c>
      <c r="K983" s="28">
        <v>279.62</v>
      </c>
      <c r="L983" s="28">
        <f>IF('Base de datos cruda'!L983&lt;0,,'Base de datos cruda'!L983)</f>
        <v>6.96</v>
      </c>
      <c r="M983" s="28" t="str">
        <f>IF(TRIM(PROPER('Base de datos cruda'!M983))="High","Alto",IF(TRIM(PROPER('Base de datos cruda'!M983))="Medium","Medio","Bajo"))</f>
        <v>Medio</v>
      </c>
      <c r="N983" s="29">
        <v>82.7662641460459</v>
      </c>
      <c r="O983" s="32">
        <f t="shared" si="1"/>
        <v>82.76626415</v>
      </c>
      <c r="P983" s="33">
        <f t="shared" si="2"/>
        <v>7.9</v>
      </c>
      <c r="Q983" s="34">
        <f t="shared" si="3"/>
        <v>1.611464968</v>
      </c>
      <c r="R983" s="35" t="str">
        <f t="shared" si="4"/>
        <v>Alto</v>
      </c>
      <c r="S983" s="35" t="str">
        <f>IF(O983="","",IF(O983&gt;AVERAGE('Base de datos limpia'!$O$2:$O$8001),"Alto","Normal"))
</f>
        <v>Alto</v>
      </c>
      <c r="T983" s="35" t="str">
        <f t="shared" si="5"/>
        <v>Gamer moderado</v>
      </c>
      <c r="U983" s="35"/>
    </row>
    <row r="984">
      <c r="A984" s="28">
        <v>983.0</v>
      </c>
      <c r="B984" s="28">
        <v>19.0</v>
      </c>
      <c r="C984" s="28" t="str">
        <f>TRIM(PROPER('Base de datos cruda'!C984))</f>
        <v>Female</v>
      </c>
      <c r="D984" s="28">
        <v>7.04</v>
      </c>
      <c r="E984" s="28">
        <v>7.92</v>
      </c>
      <c r="F984" s="28">
        <v>7.18</v>
      </c>
      <c r="G984" s="28">
        <v>62.42</v>
      </c>
      <c r="H984" s="28" t="str">
        <f>TRIM(PROPER('Base de datos cruda'!H984))</f>
        <v>Fps</v>
      </c>
      <c r="I984" s="28">
        <v>0.77</v>
      </c>
      <c r="J984" s="28">
        <v>11.96</v>
      </c>
      <c r="K984" s="28">
        <v>234.51</v>
      </c>
      <c r="L984" s="28">
        <f>IF('Base de datos cruda'!L984&lt;0,,'Base de datos cruda'!L984)</f>
        <v>14.83</v>
      </c>
      <c r="M984" s="28" t="str">
        <f>IF(TRIM(PROPER('Base de datos cruda'!M984))="High","Alto",IF(TRIM(PROPER('Base de datos cruda'!M984))="Medium","Medio","Bajo"))</f>
        <v>Bajo</v>
      </c>
      <c r="N984" s="29">
        <v>62.5160524700681</v>
      </c>
      <c r="O984" s="32">
        <f t="shared" si="1"/>
        <v>62.51605247</v>
      </c>
      <c r="P984" s="33">
        <f t="shared" si="2"/>
        <v>19</v>
      </c>
      <c r="Q984" s="34">
        <f t="shared" si="3"/>
        <v>1.125</v>
      </c>
      <c r="R984" s="35" t="str">
        <f t="shared" si="4"/>
        <v>Medio</v>
      </c>
      <c r="S984" s="35" t="str">
        <f>IF(O984="","",IF(O984&gt;AVERAGE('Base de datos limpia'!$O$2:$O$8001),"Alto","Normal"))
</f>
        <v>Normal</v>
      </c>
      <c r="T984" s="35" t="str">
        <f t="shared" si="5"/>
        <v>Gamer intensivo</v>
      </c>
      <c r="U984" s="35"/>
    </row>
    <row r="985">
      <c r="A985" s="28">
        <v>984.0</v>
      </c>
      <c r="B985" s="28">
        <v>16.0</v>
      </c>
      <c r="C985" s="28" t="str">
        <f>TRIM(PROPER('Base de datos cruda'!C985))</f>
        <v>Female</v>
      </c>
      <c r="D985" s="28">
        <v>7.84</v>
      </c>
      <c r="E985" s="28">
        <v>7.86</v>
      </c>
      <c r="F985" s="28">
        <v>6.66</v>
      </c>
      <c r="G985" s="28">
        <v>88.22</v>
      </c>
      <c r="H985" s="28" t="str">
        <f>TRIM(PROPER('Base de datos cruda'!H985))</f>
        <v>Casual</v>
      </c>
      <c r="I985" s="28">
        <v>4.07</v>
      </c>
      <c r="J985" s="28">
        <v>12.92</v>
      </c>
      <c r="K985" s="28">
        <v>228.54</v>
      </c>
      <c r="L985" s="28">
        <f>IF('Base de datos cruda'!L985&lt;0,,'Base de datos cruda'!L985)</f>
        <v>16.54</v>
      </c>
      <c r="M985" s="28" t="str">
        <f>IF(TRIM(PROPER('Base de datos cruda'!M985))="High","Alto",IF(TRIM(PROPER('Base de datos cruda'!M985))="Medium","Medio","Bajo"))</f>
        <v>Bajo</v>
      </c>
      <c r="N985" s="29">
        <v>56.3523280536725</v>
      </c>
      <c r="O985" s="32">
        <f t="shared" si="1"/>
        <v>56.35232805</v>
      </c>
      <c r="P985" s="33">
        <f t="shared" si="2"/>
        <v>20.76</v>
      </c>
      <c r="Q985" s="34">
        <f t="shared" si="3"/>
        <v>1.00255102</v>
      </c>
      <c r="R985" s="35" t="str">
        <f t="shared" si="4"/>
        <v>Medio</v>
      </c>
      <c r="S985" s="35" t="str">
        <f>IF(O985="","",IF(O985&gt;AVERAGE('Base de datos limpia'!$O$2:$O$8001),"Alto","Normal"))
</f>
        <v>Normal</v>
      </c>
      <c r="T985" s="35" t="str">
        <f t="shared" si="5"/>
        <v>Gamer intensivo</v>
      </c>
      <c r="U985" s="35"/>
    </row>
    <row r="986">
      <c r="A986" s="28">
        <v>985.0</v>
      </c>
      <c r="B986" s="28">
        <v>23.0</v>
      </c>
      <c r="C986" s="28" t="str">
        <f>TRIM(PROPER('Base de datos cruda'!C986))</f>
        <v>Male</v>
      </c>
      <c r="D986" s="28">
        <v>3.95</v>
      </c>
      <c r="E986" s="28">
        <v>5.64</v>
      </c>
      <c r="F986" s="28">
        <v>4.92</v>
      </c>
      <c r="G986" s="28">
        <v>75.16</v>
      </c>
      <c r="H986" s="28" t="str">
        <f>TRIM(PROPER('Base de datos cruda'!H986))</f>
        <v>Casual</v>
      </c>
      <c r="I986" s="28">
        <v>1.83</v>
      </c>
      <c r="J986" s="28">
        <v>5.45</v>
      </c>
      <c r="K986" s="28">
        <v>277.16</v>
      </c>
      <c r="L986" s="28">
        <f>IF('Base de datos cruda'!L986&lt;0,,'Base de datos cruda'!L986)</f>
        <v>6.3</v>
      </c>
      <c r="M986" s="28" t="str">
        <f>IF(TRIM(PROPER('Base de datos cruda'!M986))="High","Alto",IF(TRIM(PROPER('Base de datos cruda'!M986))="Medium","Medio","Bajo"))</f>
        <v>Medio</v>
      </c>
      <c r="N986" s="29">
        <v>53.65</v>
      </c>
      <c r="O986" s="32">
        <f t="shared" si="1"/>
        <v>53.65</v>
      </c>
      <c r="P986" s="33">
        <f t="shared" si="2"/>
        <v>9.4</v>
      </c>
      <c r="Q986" s="34">
        <f t="shared" si="3"/>
        <v>1.427848101</v>
      </c>
      <c r="R986" s="35" t="str">
        <f t="shared" si="4"/>
        <v>Medio</v>
      </c>
      <c r="S986" s="35" t="str">
        <f>IF(O986="","",IF(O986&gt;AVERAGE('Base de datos limpia'!$O$2:$O$8001),"Alto","Normal"))
</f>
        <v>Normal</v>
      </c>
      <c r="T986" s="35" t="str">
        <f t="shared" si="5"/>
        <v>Gamer moderado</v>
      </c>
      <c r="U986" s="35"/>
    </row>
    <row r="987">
      <c r="A987" s="28">
        <v>986.0</v>
      </c>
      <c r="B987" s="28">
        <v>22.0</v>
      </c>
      <c r="C987" s="28" t="str">
        <f>TRIM(PROPER('Base de datos cruda'!C987))</f>
        <v>Male</v>
      </c>
      <c r="D987" s="28">
        <v>3.13</v>
      </c>
      <c r="E987" s="28">
        <v>9.36</v>
      </c>
      <c r="F987" s="28">
        <v>4.62</v>
      </c>
      <c r="G987" s="28">
        <v>61.66</v>
      </c>
      <c r="H987" s="28" t="str">
        <f>TRIM(PROPER('Base de datos cruda'!H987))</f>
        <v>Fps</v>
      </c>
      <c r="I987" s="28">
        <v>0.77</v>
      </c>
      <c r="J987" s="28">
        <v>4.62</v>
      </c>
      <c r="K987" s="28">
        <v>283.6</v>
      </c>
      <c r="L987" s="28">
        <f>IF('Base de datos cruda'!L987&lt;0,,'Base de datos cruda'!L987)</f>
        <v>6.79</v>
      </c>
      <c r="M987" s="28" t="str">
        <f>IF(TRIM(PROPER('Base de datos cruda'!M987))="High","Alto",IF(TRIM(PROPER('Base de datos cruda'!M987))="Medium","Medio","Bajo"))</f>
        <v>Alto</v>
      </c>
      <c r="N987" s="29">
        <v>77.81</v>
      </c>
      <c r="O987" s="32">
        <f t="shared" si="1"/>
        <v>77.81</v>
      </c>
      <c r="P987" s="33">
        <f t="shared" si="2"/>
        <v>7.75</v>
      </c>
      <c r="Q987" s="34">
        <f t="shared" si="3"/>
        <v>2.990415335</v>
      </c>
      <c r="R987" s="35" t="str">
        <f t="shared" si="4"/>
        <v>Alto</v>
      </c>
      <c r="S987" s="35" t="str">
        <f>IF(O987="","",IF(O987&gt;AVERAGE('Base de datos limpia'!$O$2:$O$8001),"Alto","Normal"))
</f>
        <v>Alto</v>
      </c>
      <c r="T987" s="35" t="str">
        <f t="shared" si="5"/>
        <v>Gamer intensivo</v>
      </c>
      <c r="U987" s="35"/>
    </row>
    <row r="988">
      <c r="A988" s="28">
        <v>987.0</v>
      </c>
      <c r="B988" s="28">
        <v>22.0</v>
      </c>
      <c r="C988" s="28" t="str">
        <f>TRIM(PROPER('Base de datos cruda'!C988))</f>
        <v>Male</v>
      </c>
      <c r="D988" s="28">
        <v>3.78</v>
      </c>
      <c r="E988" s="28">
        <v>3.37</v>
      </c>
      <c r="F988" s="28">
        <v>6.43</v>
      </c>
      <c r="G988" s="28">
        <v>94.14</v>
      </c>
      <c r="H988" s="28" t="str">
        <f>TRIM(PROPER('Base de datos cruda'!H988))</f>
        <v>Fps</v>
      </c>
      <c r="I988" s="28">
        <v>0.81</v>
      </c>
      <c r="J988" s="28">
        <v>5.77</v>
      </c>
      <c r="K988" s="28">
        <v>241.36</v>
      </c>
      <c r="L988" s="28">
        <f>IF('Base de datos cruda'!L988&lt;0,,'Base de datos cruda'!L988)</f>
        <v>10.62</v>
      </c>
      <c r="M988" s="28" t="str">
        <f>IF(TRIM(PROPER('Base de datos cruda'!M988))="High","Alto",IF(TRIM(PROPER('Base de datos cruda'!M988))="Medium","Medio","Bajo"))</f>
        <v>Medio</v>
      </c>
      <c r="N988" s="29">
        <v>64.49</v>
      </c>
      <c r="O988" s="32">
        <f t="shared" si="1"/>
        <v>64.49</v>
      </c>
      <c r="P988" s="33">
        <f t="shared" si="2"/>
        <v>9.55</v>
      </c>
      <c r="Q988" s="34">
        <f t="shared" si="3"/>
        <v>0.8915343915</v>
      </c>
      <c r="R988" s="35" t="str">
        <f t="shared" si="4"/>
        <v>Medio</v>
      </c>
      <c r="S988" s="35" t="str">
        <f>IF(O988="","",IF(O988&gt;AVERAGE('Base de datos limpia'!$O$2:$O$8001),"Alto","Normal"))
</f>
        <v>Normal</v>
      </c>
      <c r="T988" s="35" t="str">
        <f t="shared" si="5"/>
        <v>Gamer moderado</v>
      </c>
      <c r="U988" s="35"/>
    </row>
    <row r="989">
      <c r="A989" s="28">
        <v>988.0</v>
      </c>
      <c r="B989" s="28">
        <v>18.0</v>
      </c>
      <c r="C989" s="28" t="str">
        <f>TRIM(PROPER('Base de datos cruda'!C989))</f>
        <v>Female</v>
      </c>
      <c r="D989" s="28">
        <v>6.82</v>
      </c>
      <c r="E989" s="28">
        <v>3.16</v>
      </c>
      <c r="F989" s="28">
        <v>4.8</v>
      </c>
      <c r="G989" s="28">
        <v>79.51</v>
      </c>
      <c r="H989" s="28" t="str">
        <f>TRIM(PROPER('Base de datos cruda'!H989))</f>
        <v>Casual</v>
      </c>
      <c r="I989" s="28">
        <v>4.92</v>
      </c>
      <c r="J989" s="28">
        <v>9.6</v>
      </c>
      <c r="K989" s="28">
        <v>237.61</v>
      </c>
      <c r="L989" s="28">
        <f>IF('Base de datos cruda'!L989&lt;0,,'Base de datos cruda'!L989)</f>
        <v>15.87</v>
      </c>
      <c r="M989" s="28" t="str">
        <f>IF(TRIM(PROPER('Base de datos cruda'!M989))="High","Alto",IF(TRIM(PROPER('Base de datos cruda'!M989))="Medium","Medio","Bajo"))</f>
        <v>Bajo</v>
      </c>
      <c r="N989" s="29">
        <v>47.8090175786221</v>
      </c>
      <c r="O989" s="32">
        <f t="shared" si="1"/>
        <v>47.80901758</v>
      </c>
      <c r="P989" s="33">
        <f t="shared" si="2"/>
        <v>16.42</v>
      </c>
      <c r="Q989" s="34">
        <f t="shared" si="3"/>
        <v>0.4633431085</v>
      </c>
      <c r="R989" s="35" t="str">
        <f t="shared" si="4"/>
        <v>Bajo</v>
      </c>
      <c r="S989" s="35" t="str">
        <f>IF(O989="","",IF(O989&gt;AVERAGE('Base de datos limpia'!$O$2:$O$8001),"Alto","Normal"))
</f>
        <v>Normal</v>
      </c>
      <c r="T989" s="35" t="str">
        <f t="shared" si="5"/>
        <v>Gamer moderado</v>
      </c>
      <c r="U989" s="35"/>
    </row>
    <row r="990">
      <c r="A990" s="28">
        <v>989.0</v>
      </c>
      <c r="B990" s="28">
        <v>18.0</v>
      </c>
      <c r="C990" s="28" t="str">
        <f>TRIM(PROPER('Base de datos cruda'!C990))</f>
        <v>Female</v>
      </c>
      <c r="D990" s="28">
        <v>5.16</v>
      </c>
      <c r="E990" s="28">
        <v>6.52</v>
      </c>
      <c r="F990" s="28">
        <v>6.88</v>
      </c>
      <c r="G990" s="28">
        <v>83.97</v>
      </c>
      <c r="H990" s="28" t="str">
        <f>TRIM(PROPER('Base de datos cruda'!H990))</f>
        <v>Rpg</v>
      </c>
      <c r="I990" s="28">
        <v>3.12</v>
      </c>
      <c r="J990" s="28">
        <v>8.82</v>
      </c>
      <c r="K990" s="28">
        <v>252.92</v>
      </c>
      <c r="L990" s="28">
        <f>IF('Base de datos cruda'!L990&lt;0,,'Base de datos cruda'!L990)</f>
        <v>13.28</v>
      </c>
      <c r="M990" s="28" t="str">
        <f>IF(TRIM(PROPER('Base de datos cruda'!M990))="High","Alto",IF(TRIM(PROPER('Base de datos cruda'!M990))="Medium","Medio","Bajo"))</f>
        <v>Bajo</v>
      </c>
      <c r="N990" s="29">
        <v>75.69</v>
      </c>
      <c r="O990" s="32">
        <f t="shared" si="1"/>
        <v>75.69</v>
      </c>
      <c r="P990" s="33">
        <f t="shared" si="2"/>
        <v>13.98</v>
      </c>
      <c r="Q990" s="34">
        <f t="shared" si="3"/>
        <v>1.263565891</v>
      </c>
      <c r="R990" s="35" t="str">
        <f t="shared" si="4"/>
        <v>Alto</v>
      </c>
      <c r="S990" s="35" t="str">
        <f>IF(O990="","",IF(O990&gt;AVERAGE('Base de datos limpia'!$O$2:$O$8001),"Alto","Normal"))
</f>
        <v>Alto</v>
      </c>
      <c r="T990" s="35" t="str">
        <f t="shared" si="5"/>
        <v>Gamer intensivo</v>
      </c>
      <c r="U990" s="35"/>
    </row>
    <row r="991">
      <c r="A991" s="28">
        <v>990.0</v>
      </c>
      <c r="B991" s="28">
        <v>17.0</v>
      </c>
      <c r="C991" s="28" t="str">
        <f>TRIM(PROPER('Base de datos cruda'!C991))</f>
        <v>Other</v>
      </c>
      <c r="D991" s="28">
        <v>0.36</v>
      </c>
      <c r="E991" s="28">
        <v>6.59</v>
      </c>
      <c r="F991" s="28">
        <v>7.23</v>
      </c>
      <c r="G991" s="28">
        <v>89.28</v>
      </c>
      <c r="H991" s="28" t="str">
        <f>TRIM(PROPER('Base de datos cruda'!H991))</f>
        <v>Rpg</v>
      </c>
      <c r="I991" s="28">
        <v>0.87</v>
      </c>
      <c r="J991" s="28">
        <v>3.79</v>
      </c>
      <c r="K991" s="28">
        <v>315.99</v>
      </c>
      <c r="L991" s="28">
        <f>IF('Base de datos cruda'!L991&lt;0,,'Base de datos cruda'!L991)</f>
        <v>0.27</v>
      </c>
      <c r="M991" s="28" t="str">
        <f>IF(TRIM(PROPER('Base de datos cruda'!M991))="High","Alto",IF(TRIM(PROPER('Base de datos cruda'!M991))="Medium","Medio","Bajo"))</f>
        <v>Medio</v>
      </c>
      <c r="N991" s="29">
        <v>93.03</v>
      </c>
      <c r="O991" s="32">
        <f t="shared" si="1"/>
        <v>93.03</v>
      </c>
      <c r="P991" s="33">
        <f t="shared" si="2"/>
        <v>4.15</v>
      </c>
      <c r="Q991" s="34">
        <f t="shared" si="3"/>
        <v>18.30555556</v>
      </c>
      <c r="R991" s="35" t="str">
        <f t="shared" si="4"/>
        <v>Alto</v>
      </c>
      <c r="S991" s="35" t="str">
        <f>IF(O991="","",IF(O991&gt;AVERAGE('Base de datos limpia'!$O$2:$O$8001),"Alto","Normal"))
</f>
        <v>Alto</v>
      </c>
      <c r="T991" s="35" t="str">
        <f t="shared" si="5"/>
        <v>Gamer intensivo</v>
      </c>
      <c r="U991" s="35"/>
    </row>
    <row r="992">
      <c r="A992" s="28">
        <v>991.0</v>
      </c>
      <c r="B992" s="28">
        <v>16.0</v>
      </c>
      <c r="C992" s="28" t="str">
        <f>TRIM(PROPER('Base de datos cruda'!C992))</f>
        <v>Male</v>
      </c>
      <c r="D992" s="28">
        <v>4.34</v>
      </c>
      <c r="E992" s="28">
        <v>1.42</v>
      </c>
      <c r="F992" s="28">
        <v>6.63</v>
      </c>
      <c r="G992" s="28">
        <v>86.2</v>
      </c>
      <c r="H992" s="28" t="str">
        <f>TRIM(PROPER('Base de datos cruda'!H992))</f>
        <v>Rpg</v>
      </c>
      <c r="I992" s="28">
        <v>1.34</v>
      </c>
      <c r="J992" s="28">
        <v>9.61</v>
      </c>
      <c r="K992" s="28">
        <v>278.6</v>
      </c>
      <c r="L992" s="28">
        <f>IF('Base de datos cruda'!L992&lt;0,,'Base de datos cruda'!L992)</f>
        <v>8.97</v>
      </c>
      <c r="M992" s="28" t="str">
        <f>IF(TRIM(PROPER('Base de datos cruda'!M992))="High","Alto",IF(TRIM(PROPER('Base de datos cruda'!M992))="Medium","Medio","Bajo"))</f>
        <v>Medio</v>
      </c>
      <c r="N992" s="29">
        <v>44.9</v>
      </c>
      <c r="O992" s="32">
        <f t="shared" si="1"/>
        <v>44.9</v>
      </c>
      <c r="P992" s="33">
        <f t="shared" si="2"/>
        <v>13.95</v>
      </c>
      <c r="Q992" s="34">
        <f t="shared" si="3"/>
        <v>0.3271889401</v>
      </c>
      <c r="R992" s="35" t="str">
        <f t="shared" si="4"/>
        <v>Bajo</v>
      </c>
      <c r="S992" s="35" t="str">
        <f>IF(O992="","",IF(O992&gt;AVERAGE('Base de datos limpia'!$O$2:$O$8001),"Alto","Normal"))
</f>
        <v>Normal</v>
      </c>
      <c r="T992" s="35" t="str">
        <f t="shared" si="5"/>
        <v>Gamer casual</v>
      </c>
      <c r="U992" s="35"/>
    </row>
    <row r="993">
      <c r="A993" s="28">
        <v>992.0</v>
      </c>
      <c r="B993" s="28">
        <v>22.0</v>
      </c>
      <c r="C993" s="28" t="str">
        <f>TRIM(PROPER('Base de datos cruda'!C993))</f>
        <v>Male</v>
      </c>
      <c r="D993" s="28">
        <v>0.14</v>
      </c>
      <c r="E993" s="28">
        <v>6.47</v>
      </c>
      <c r="F993" s="28">
        <v>4.18</v>
      </c>
      <c r="G993" s="28">
        <v>89.23</v>
      </c>
      <c r="H993" s="28" t="str">
        <f>TRIM(PROPER('Base de datos cruda'!H993))</f>
        <v>Casual</v>
      </c>
      <c r="I993" s="28">
        <v>1.86</v>
      </c>
      <c r="J993" s="28">
        <v>1.85</v>
      </c>
      <c r="K993" s="28">
        <v>307.6</v>
      </c>
      <c r="L993" s="28">
        <f>IF('Base de datos cruda'!L993&lt;0,,'Base de datos cruda'!L993)</f>
        <v>1.49</v>
      </c>
      <c r="M993" s="28" t="str">
        <f>IF(TRIM(PROPER('Base de datos cruda'!M993))="High","Alto",IF(TRIM(PROPER('Base de datos cruda'!M993))="Medium","Medio","Bajo"))</f>
        <v>Medio</v>
      </c>
      <c r="N993" s="29">
        <v>82.2</v>
      </c>
      <c r="O993" s="32">
        <f t="shared" si="1"/>
        <v>82.2</v>
      </c>
      <c r="P993" s="33">
        <f t="shared" si="2"/>
        <v>1.99</v>
      </c>
      <c r="Q993" s="34">
        <f t="shared" si="3"/>
        <v>46.21428571</v>
      </c>
      <c r="R993" s="35" t="str">
        <f t="shared" si="4"/>
        <v>Alto</v>
      </c>
      <c r="S993" s="35" t="str">
        <f>IF(O993="","",IF(O993&gt;AVERAGE('Base de datos limpia'!$O$2:$O$8001),"Alto","Normal"))
</f>
        <v>Alto</v>
      </c>
      <c r="T993" s="35" t="str">
        <f t="shared" si="5"/>
        <v>Gamer intensivo</v>
      </c>
      <c r="U993" s="35"/>
    </row>
    <row r="994">
      <c r="A994" s="28">
        <v>993.0</v>
      </c>
      <c r="B994" s="28">
        <v>22.0</v>
      </c>
      <c r="C994" s="28" t="str">
        <f>TRIM(PROPER('Base de datos cruda'!C994))</f>
        <v>Female</v>
      </c>
      <c r="D994" s="28">
        <v>6.23</v>
      </c>
      <c r="E994" s="28">
        <v>4.37</v>
      </c>
      <c r="F994" s="28">
        <v>4.29</v>
      </c>
      <c r="G994" s="28">
        <v>90.49</v>
      </c>
      <c r="H994" s="28" t="str">
        <f>TRIM(PROPER('Base de datos cruda'!H994))</f>
        <v>Casual</v>
      </c>
      <c r="I994" s="28">
        <v>0.28</v>
      </c>
      <c r="J994" s="28">
        <v>10.72</v>
      </c>
      <c r="K994" s="28">
        <v>245.94</v>
      </c>
      <c r="L994" s="28">
        <f>IF('Base de datos cruda'!L994&lt;0,,'Base de datos cruda'!L994)</f>
        <v>17.2</v>
      </c>
      <c r="M994" s="28" t="str">
        <f>IF(TRIM(PROPER('Base de datos cruda'!M994))="High","Alto",IF(TRIM(PROPER('Base de datos cruda'!M994))="Medium","Medio","Bajo"))</f>
        <v>Bajo</v>
      </c>
      <c r="N994" s="29">
        <v>38.71</v>
      </c>
      <c r="O994" s="32">
        <f t="shared" si="1"/>
        <v>38.71</v>
      </c>
      <c r="P994" s="33">
        <f t="shared" si="2"/>
        <v>16.95</v>
      </c>
      <c r="Q994" s="34">
        <f t="shared" si="3"/>
        <v>0.7014446228</v>
      </c>
      <c r="R994" s="35" t="str">
        <f t="shared" si="4"/>
        <v>Bajo</v>
      </c>
      <c r="S994" s="35" t="str">
        <f>IF(O994="","",IF(O994&gt;AVERAGE('Base de datos limpia'!$O$2:$O$8001),"Alto","Normal"))
</f>
        <v>Normal</v>
      </c>
      <c r="T994" s="35" t="str">
        <f t="shared" si="5"/>
        <v>Gamer moderado</v>
      </c>
      <c r="U994" s="35"/>
    </row>
    <row r="995">
      <c r="A995" s="28">
        <v>994.0</v>
      </c>
      <c r="B995" s="28">
        <v>17.0</v>
      </c>
      <c r="C995" s="28" t="str">
        <f>TRIM(PROPER('Base de datos cruda'!C995))</f>
        <v>Female</v>
      </c>
      <c r="D995" s="28">
        <v>2.63</v>
      </c>
      <c r="E995" s="28">
        <v>7.73</v>
      </c>
      <c r="F995" s="28">
        <v>4.57</v>
      </c>
      <c r="G995" s="28">
        <v>83.57</v>
      </c>
      <c r="H995" s="28" t="str">
        <f>TRIM(PROPER('Base de datos cruda'!H995))</f>
        <v>Casual</v>
      </c>
      <c r="I995" s="28">
        <v>0.54</v>
      </c>
      <c r="J995" s="28">
        <v>6.37</v>
      </c>
      <c r="K995" s="28">
        <v>293.21</v>
      </c>
      <c r="L995" s="28">
        <f>IF('Base de datos cruda'!L995&lt;0,,'Base de datos cruda'!L995)</f>
        <v>8.82</v>
      </c>
      <c r="M995" s="28" t="str">
        <f>IF(TRIM(PROPER('Base de datos cruda'!M995))="High","Alto",IF(TRIM(PROPER('Base de datos cruda'!M995))="Medium","Medio","Bajo"))</f>
        <v>Alto</v>
      </c>
      <c r="N995" s="29">
        <v>81.75</v>
      </c>
      <c r="O995" s="32">
        <f t="shared" si="1"/>
        <v>81.75</v>
      </c>
      <c r="P995" s="33">
        <f t="shared" si="2"/>
        <v>9</v>
      </c>
      <c r="Q995" s="34">
        <f t="shared" si="3"/>
        <v>2.939163498</v>
      </c>
      <c r="R995" s="35" t="str">
        <f t="shared" si="4"/>
        <v>Alto</v>
      </c>
      <c r="S995" s="35" t="str">
        <f>IF(O995="","",IF(O995&gt;AVERAGE('Base de datos limpia'!$O$2:$O$8001),"Alto","Normal"))
</f>
        <v>Alto</v>
      </c>
      <c r="T995" s="35" t="str">
        <f t="shared" si="5"/>
        <v>Gamer intensivo</v>
      </c>
      <c r="U995" s="35"/>
    </row>
    <row r="996">
      <c r="A996" s="28">
        <v>995.0</v>
      </c>
      <c r="B996" s="28">
        <v>22.0</v>
      </c>
      <c r="C996" s="28" t="str">
        <f>TRIM(PROPER('Base de datos cruda'!C996))</f>
        <v>Male</v>
      </c>
      <c r="D996" s="28">
        <v>3.78</v>
      </c>
      <c r="E996" s="28">
        <v>8.27</v>
      </c>
      <c r="F996" s="28">
        <v>4.77</v>
      </c>
      <c r="G996" s="28">
        <v>74.63</v>
      </c>
      <c r="H996" s="28" t="str">
        <f>TRIM(PROPER('Base de datos cruda'!H996))</f>
        <v>Casual</v>
      </c>
      <c r="I996" s="28">
        <v>3.81</v>
      </c>
      <c r="J996" s="28">
        <v>8.46</v>
      </c>
      <c r="K996" s="28">
        <v>271.54</v>
      </c>
      <c r="L996" s="28">
        <f>IF('Base de datos cruda'!L996&lt;0,,'Base de datos cruda'!L996)</f>
        <v>8.55</v>
      </c>
      <c r="M996" s="28" t="str">
        <f>IF(TRIM(PROPER('Base de datos cruda'!M996))="High","Alto",IF(TRIM(PROPER('Base de datos cruda'!M996))="Medium","Medio","Bajo"))</f>
        <v>Alto</v>
      </c>
      <c r="N996" s="29">
        <v>77.78</v>
      </c>
      <c r="O996" s="32">
        <f t="shared" si="1"/>
        <v>77.78</v>
      </c>
      <c r="P996" s="33">
        <f t="shared" si="2"/>
        <v>12.24</v>
      </c>
      <c r="Q996" s="34">
        <f t="shared" si="3"/>
        <v>2.187830688</v>
      </c>
      <c r="R996" s="35" t="str">
        <f t="shared" si="4"/>
        <v>Alto</v>
      </c>
      <c r="S996" s="35" t="str">
        <f>IF(O996="","",IF(O996&gt;AVERAGE('Base de datos limpia'!$O$2:$O$8001),"Alto","Normal"))
</f>
        <v>Alto</v>
      </c>
      <c r="T996" s="35" t="str">
        <f t="shared" si="5"/>
        <v>Gamer intensivo</v>
      </c>
      <c r="U996" s="35"/>
    </row>
    <row r="997">
      <c r="A997" s="28">
        <v>996.0</v>
      </c>
      <c r="B997" s="28">
        <v>23.0</v>
      </c>
      <c r="C997" s="28" t="str">
        <f>TRIM(PROPER('Base de datos cruda'!C997))</f>
        <v>Female</v>
      </c>
      <c r="D997" s="28">
        <v>6.39</v>
      </c>
      <c r="E997" s="28">
        <v>5.97</v>
      </c>
      <c r="F997" s="28">
        <v>8.95</v>
      </c>
      <c r="G997" s="28">
        <v>69.73</v>
      </c>
      <c r="H997" s="28" t="str">
        <f>TRIM(PROPER('Base de datos cruda'!H997))</f>
        <v>Casual</v>
      </c>
      <c r="I997" s="28">
        <v>3.93</v>
      </c>
      <c r="J997" s="28">
        <v>9.1</v>
      </c>
      <c r="K997" s="28">
        <v>230.23</v>
      </c>
      <c r="L997" s="28">
        <f>IF('Base de datos cruda'!L997&lt;0,,'Base de datos cruda'!L997)</f>
        <v>18.72</v>
      </c>
      <c r="M997" s="28" t="str">
        <f>IF(TRIM(PROPER('Base de datos cruda'!M997))="High","Alto",IF(TRIM(PROPER('Base de datos cruda'!M997))="Medium","Medio","Bajo"))</f>
        <v>Bajo</v>
      </c>
      <c r="N997" s="29">
        <v>51.5</v>
      </c>
      <c r="O997" s="32">
        <f t="shared" si="1"/>
        <v>51.5</v>
      </c>
      <c r="P997" s="33">
        <f t="shared" si="2"/>
        <v>15.49</v>
      </c>
      <c r="Q997" s="34">
        <f t="shared" si="3"/>
        <v>0.9342723005</v>
      </c>
      <c r="R997" s="35" t="str">
        <f t="shared" si="4"/>
        <v>Medio</v>
      </c>
      <c r="S997" s="35" t="str">
        <f>IF(O997="","",IF(O997&gt;AVERAGE('Base de datos limpia'!$O$2:$O$8001),"Alto","Normal"))
</f>
        <v>Normal</v>
      </c>
      <c r="T997" s="35" t="str">
        <f t="shared" si="5"/>
        <v>Gamer moderado</v>
      </c>
      <c r="U997" s="35"/>
    </row>
    <row r="998">
      <c r="A998" s="28">
        <v>997.0</v>
      </c>
      <c r="B998" s="28">
        <v>16.0</v>
      </c>
      <c r="C998" s="28" t="str">
        <f>TRIM(PROPER('Base de datos cruda'!C998))</f>
        <v>Female</v>
      </c>
      <c r="D998" s="28">
        <v>0.37</v>
      </c>
      <c r="E998" s="28">
        <v>1.02</v>
      </c>
      <c r="F998" s="28">
        <v>5.72</v>
      </c>
      <c r="G998" s="28">
        <v>96.12</v>
      </c>
      <c r="H998" s="28" t="str">
        <f>TRIM(PROPER('Base de datos cruda'!H998))</f>
        <v>Fps</v>
      </c>
      <c r="I998" s="28">
        <v>4.94</v>
      </c>
      <c r="J998" s="28">
        <v>3.73</v>
      </c>
      <c r="K998" s="28">
        <v>303.52</v>
      </c>
      <c r="L998" s="28" t="str">
        <f>IF('Base de datos cruda'!L998&lt;0,,'Base de datos cruda'!L998)</f>
        <v/>
      </c>
      <c r="M998" s="28" t="str">
        <f>IF(TRIM(PROPER('Base de datos cruda'!M998))="High","Alto",IF(TRIM(PROPER('Base de datos cruda'!M998))="Medium","Medio","Bajo"))</f>
        <v>Medio</v>
      </c>
      <c r="N998" s="29">
        <v>54.29</v>
      </c>
      <c r="O998" s="32">
        <f t="shared" si="1"/>
        <v>54.29</v>
      </c>
      <c r="P998" s="33">
        <f t="shared" si="2"/>
        <v>4.1</v>
      </c>
      <c r="Q998" s="34">
        <f t="shared" si="3"/>
        <v>2.756756757</v>
      </c>
      <c r="R998" s="35" t="str">
        <f t="shared" si="4"/>
        <v>Medio</v>
      </c>
      <c r="S998" s="35" t="str">
        <f>IF(O998="","",IF(O998&gt;AVERAGE('Base de datos limpia'!$O$2:$O$8001),"Alto","Normal"))
</f>
        <v>Normal</v>
      </c>
      <c r="T998" s="35" t="str">
        <f t="shared" si="5"/>
        <v>Gamer casual</v>
      </c>
      <c r="U998" s="35"/>
    </row>
    <row r="999">
      <c r="A999" s="28">
        <v>998.0</v>
      </c>
      <c r="B999" s="28">
        <v>24.0</v>
      </c>
      <c r="C999" s="28" t="str">
        <f>TRIM(PROPER('Base de datos cruda'!C999))</f>
        <v>Female</v>
      </c>
      <c r="D999" s="28">
        <v>1.27</v>
      </c>
      <c r="E999" s="28">
        <v>6.73</v>
      </c>
      <c r="F999" s="28">
        <v>5.46</v>
      </c>
      <c r="G999" s="28">
        <v>98.8</v>
      </c>
      <c r="H999" s="28" t="str">
        <f>TRIM(PROPER('Base de datos cruda'!H999))</f>
        <v>Fps</v>
      </c>
      <c r="I999" s="28">
        <v>0.34</v>
      </c>
      <c r="J999" s="28">
        <v>2.41</v>
      </c>
      <c r="K999" s="28">
        <v>304.41</v>
      </c>
      <c r="L999" s="28">
        <f>IF('Base de datos cruda'!L999&lt;0,,'Base de datos cruda'!L999)</f>
        <v>3.17</v>
      </c>
      <c r="M999" s="28" t="str">
        <f>IF(TRIM(PROPER('Base de datos cruda'!M999))="High","Alto",IF(TRIM(PROPER('Base de datos cruda'!M999))="Medium","Medio","Bajo"))</f>
        <v>Medio</v>
      </c>
      <c r="N999" s="29">
        <v>93.78</v>
      </c>
      <c r="O999" s="32">
        <f t="shared" si="1"/>
        <v>93.78</v>
      </c>
      <c r="P999" s="33">
        <f t="shared" si="2"/>
        <v>3.68</v>
      </c>
      <c r="Q999" s="34">
        <f t="shared" si="3"/>
        <v>5.299212598</v>
      </c>
      <c r="R999" s="35" t="str">
        <f t="shared" si="4"/>
        <v>Alto</v>
      </c>
      <c r="S999" s="35" t="str">
        <f>IF(O999="","",IF(O999&gt;AVERAGE('Base de datos limpia'!$O$2:$O$8001),"Alto","Normal"))
</f>
        <v>Alto</v>
      </c>
      <c r="T999" s="35" t="str">
        <f t="shared" si="5"/>
        <v>Gamer intensivo</v>
      </c>
      <c r="U999" s="35"/>
    </row>
    <row r="1000">
      <c r="A1000" s="28">
        <v>999.0</v>
      </c>
      <c r="B1000" s="28">
        <v>22.0</v>
      </c>
      <c r="C1000" s="28" t="str">
        <f>TRIM(PROPER('Base de datos cruda'!C1000))</f>
        <v>Female</v>
      </c>
      <c r="D1000" s="28">
        <v>3.18</v>
      </c>
      <c r="E1000" s="28">
        <v>7.74</v>
      </c>
      <c r="F1000" s="28">
        <v>4.26</v>
      </c>
      <c r="G1000" s="28">
        <v>74.31</v>
      </c>
      <c r="H1000" s="28" t="str">
        <f>TRIM(PROPER('Base de datos cruda'!H1000))</f>
        <v>Casual</v>
      </c>
      <c r="I1000" s="28">
        <v>4.45</v>
      </c>
      <c r="J1000" s="28">
        <v>4.76</v>
      </c>
      <c r="K1000" s="28">
        <v>275.64</v>
      </c>
      <c r="L1000" s="28">
        <f>IF('Base de datos cruda'!L1000&lt;0,,'Base de datos cruda'!L1000)</f>
        <v>7.36</v>
      </c>
      <c r="M1000" s="28" t="str">
        <f>IF(TRIM(PROPER('Base de datos cruda'!M1000))="High","Alto",IF(TRIM(PROPER('Base de datos cruda'!M1000))="Medium","Medio","Bajo"))</f>
        <v>Alto</v>
      </c>
      <c r="N1000" s="29">
        <v>86.35</v>
      </c>
      <c r="O1000" s="32">
        <f t="shared" si="1"/>
        <v>86.35</v>
      </c>
      <c r="P1000" s="33">
        <f t="shared" si="2"/>
        <v>7.94</v>
      </c>
      <c r="Q1000" s="34">
        <f t="shared" si="3"/>
        <v>2.433962264</v>
      </c>
      <c r="R1000" s="35" t="str">
        <f t="shared" si="4"/>
        <v>Alto</v>
      </c>
      <c r="S1000" s="35" t="str">
        <f>IF(O1000="","",IF(O1000&gt;AVERAGE('Base de datos limpia'!$O$2:$O$8001),"Alto","Normal"))
</f>
        <v>Alto</v>
      </c>
      <c r="T1000" s="35" t="str">
        <f t="shared" si="5"/>
        <v>Gamer intensivo</v>
      </c>
      <c r="U1000" s="35"/>
    </row>
    <row r="1001">
      <c r="A1001" s="28">
        <v>1000.0</v>
      </c>
      <c r="B1001" s="28">
        <v>18.0</v>
      </c>
      <c r="C1001" s="28" t="str">
        <f>TRIM(PROPER('Base de datos cruda'!C1001))</f>
        <v>Male</v>
      </c>
      <c r="D1001" s="28">
        <v>1.84</v>
      </c>
      <c r="E1001" s="28">
        <v>3.24</v>
      </c>
      <c r="F1001" s="28">
        <v>7.18</v>
      </c>
      <c r="G1001" s="28">
        <v>64.49</v>
      </c>
      <c r="H1001" s="28" t="str">
        <f>TRIM(PROPER('Base de datos cruda'!H1001))</f>
        <v>Fps</v>
      </c>
      <c r="I1001" s="28">
        <v>1.59</v>
      </c>
      <c r="J1001" s="28">
        <v>4.71</v>
      </c>
      <c r="K1001" s="28">
        <v>278.64</v>
      </c>
      <c r="L1001" s="28">
        <f>IF('Base de datos cruda'!L1001&lt;0,,'Base de datos cruda'!L1001)</f>
        <v>4.7</v>
      </c>
      <c r="M1001" s="28" t="str">
        <f>IF(TRIM(PROPER('Base de datos cruda'!M1001))="High","Alto",IF(TRIM(PROPER('Base de datos cruda'!M1001))="Medium","Medio","Bajo"))</f>
        <v>Medio</v>
      </c>
      <c r="N1001" s="29">
        <v>70.7</v>
      </c>
      <c r="O1001" s="32">
        <f t="shared" si="1"/>
        <v>70.7</v>
      </c>
      <c r="P1001" s="33">
        <f t="shared" si="2"/>
        <v>6.55</v>
      </c>
      <c r="Q1001" s="34">
        <f t="shared" si="3"/>
        <v>1.760869565</v>
      </c>
      <c r="R1001" s="35" t="str">
        <f t="shared" si="4"/>
        <v>Alto</v>
      </c>
      <c r="S1001" s="35" t="str">
        <f>IF(O1001="","",IF(O1001&gt;AVERAGE('Base de datos limpia'!$O$2:$O$8001),"Alto","Normal"))
</f>
        <v>Alto</v>
      </c>
      <c r="T1001" s="35" t="str">
        <f t="shared" si="5"/>
        <v>Gamer moderado</v>
      </c>
      <c r="U1001" s="35"/>
    </row>
    <row r="1002">
      <c r="A1002" s="28">
        <v>1001.0</v>
      </c>
      <c r="B1002" s="28">
        <v>23.0</v>
      </c>
      <c r="C1002" s="28" t="str">
        <f>TRIM(PROPER('Base de datos cruda'!C1002))</f>
        <v>Other</v>
      </c>
      <c r="D1002" s="28">
        <v>2.7</v>
      </c>
      <c r="E1002" s="28">
        <v>5.18</v>
      </c>
      <c r="F1002" s="28">
        <v>7.26</v>
      </c>
      <c r="G1002" s="28">
        <v>68.9</v>
      </c>
      <c r="H1002" s="28" t="str">
        <f>TRIM(PROPER('Base de datos cruda'!H1002))</f>
        <v>Casual</v>
      </c>
      <c r="I1002" s="28">
        <v>1.64</v>
      </c>
      <c r="J1002" s="28">
        <v>6.11</v>
      </c>
      <c r="K1002" s="28">
        <v>279.62</v>
      </c>
      <c r="L1002" s="28">
        <f>IF('Base de datos cruda'!L1002&lt;0,,'Base de datos cruda'!L1002)</f>
        <v>8.16</v>
      </c>
      <c r="M1002" s="28" t="str">
        <f>IF(TRIM(PROPER('Base de datos cruda'!M1002))="High","Alto",IF(TRIM(PROPER('Base de datos cruda'!M1002))="Medium","Medio","Bajo"))</f>
        <v>Medio</v>
      </c>
      <c r="N1002" s="29">
        <v>77.43</v>
      </c>
      <c r="O1002" s="32">
        <f t="shared" si="1"/>
        <v>77.43</v>
      </c>
      <c r="P1002" s="33">
        <f t="shared" si="2"/>
        <v>8.81</v>
      </c>
      <c r="Q1002" s="34">
        <f t="shared" si="3"/>
        <v>1.918518519</v>
      </c>
      <c r="R1002" s="35" t="str">
        <f t="shared" si="4"/>
        <v>Alto</v>
      </c>
      <c r="S1002" s="35" t="str">
        <f>IF(O1002="","",IF(O1002&gt;AVERAGE('Base de datos limpia'!$O$2:$O$8001),"Alto","Normal"))
</f>
        <v>Alto</v>
      </c>
      <c r="T1002" s="35" t="str">
        <f t="shared" si="5"/>
        <v>Gamer moderado</v>
      </c>
      <c r="U1002" s="35"/>
    </row>
    <row r="1003">
      <c r="A1003" s="28">
        <v>1002.0</v>
      </c>
      <c r="B1003" s="28">
        <v>22.0</v>
      </c>
      <c r="C1003" s="28" t="str">
        <f>TRIM(PROPER('Base de datos cruda'!C1003))</f>
        <v>Female</v>
      </c>
      <c r="D1003" s="28">
        <v>7.99</v>
      </c>
      <c r="E1003" s="28">
        <v>9.69</v>
      </c>
      <c r="F1003" s="28">
        <v>4.88</v>
      </c>
      <c r="G1003" s="28">
        <v>86.83</v>
      </c>
      <c r="H1003" s="28" t="str">
        <f>TRIM(PROPER('Base de datos cruda'!H1003))</f>
        <v>Casual</v>
      </c>
      <c r="I1003" s="28">
        <v>0.64</v>
      </c>
      <c r="J1003" s="28">
        <v>9.42</v>
      </c>
      <c r="K1003" s="28">
        <v>211.11</v>
      </c>
      <c r="L1003" s="28">
        <f>IF('Base de datos cruda'!L1003&lt;0,,'Base de datos cruda'!L1003)</f>
        <v>16.29</v>
      </c>
      <c r="M1003" s="28" t="str">
        <f>IF(TRIM(PROPER('Base de datos cruda'!M1003))="High","Alto",IF(TRIM(PROPER('Base de datos cruda'!M1003))="Medium","Medio","Bajo"))</f>
        <v>Alto</v>
      </c>
      <c r="N1003" s="29">
        <v>78.1829831258854</v>
      </c>
      <c r="O1003" s="32">
        <f t="shared" si="1"/>
        <v>78.18298313</v>
      </c>
      <c r="P1003" s="33">
        <f t="shared" si="2"/>
        <v>17.41</v>
      </c>
      <c r="Q1003" s="34">
        <f t="shared" si="3"/>
        <v>1.212765957</v>
      </c>
      <c r="R1003" s="35" t="str">
        <f t="shared" si="4"/>
        <v>Alto</v>
      </c>
      <c r="S1003" s="35" t="str">
        <f>IF(O1003="","",IF(O1003&gt;AVERAGE('Base de datos limpia'!$O$2:$O$8001),"Alto","Normal"))
</f>
        <v>Alto</v>
      </c>
      <c r="T1003" s="35" t="str">
        <f t="shared" si="5"/>
        <v>Gamer intensivo</v>
      </c>
      <c r="U1003" s="35"/>
    </row>
    <row r="1004">
      <c r="A1004" s="28">
        <v>1003.0</v>
      </c>
      <c r="B1004" s="28">
        <v>23.0</v>
      </c>
      <c r="C1004" s="28" t="str">
        <f>TRIM(PROPER('Base de datos cruda'!C1004))</f>
        <v>Male</v>
      </c>
      <c r="D1004" s="28">
        <v>6.6</v>
      </c>
      <c r="E1004" s="28">
        <v>3.68</v>
      </c>
      <c r="F1004" s="28">
        <v>8.6</v>
      </c>
      <c r="G1004" s="28">
        <v>66.92</v>
      </c>
      <c r="H1004" s="28" t="str">
        <f>TRIM(PROPER('Base de datos cruda'!H1004))</f>
        <v>Rpg</v>
      </c>
      <c r="I1004" s="28">
        <v>4.93</v>
      </c>
      <c r="J1004" s="28">
        <v>11.72</v>
      </c>
      <c r="K1004" s="28">
        <v>248.28</v>
      </c>
      <c r="L1004" s="28">
        <f>IF('Base de datos cruda'!L1004&lt;0,,'Base de datos cruda'!L1004)</f>
        <v>12.77</v>
      </c>
      <c r="M1004" s="28" t="str">
        <f>IF(TRIM(PROPER('Base de datos cruda'!M1004))="High","Alto",IF(TRIM(PROPER('Base de datos cruda'!M1004))="Medium","Medio","Bajo"))</f>
        <v>Bajo</v>
      </c>
      <c r="N1004" s="29">
        <v>49.84</v>
      </c>
      <c r="O1004" s="32">
        <f t="shared" si="1"/>
        <v>49.84</v>
      </c>
      <c r="P1004" s="33">
        <f t="shared" si="2"/>
        <v>18.32</v>
      </c>
      <c r="Q1004" s="34">
        <f t="shared" si="3"/>
        <v>0.5575757576</v>
      </c>
      <c r="R1004" s="35" t="str">
        <f t="shared" si="4"/>
        <v>Bajo</v>
      </c>
      <c r="S1004" s="35" t="str">
        <f>IF(O1004="","",IF(O1004&gt;AVERAGE('Base de datos limpia'!$O$2:$O$8001),"Alto","Normal"))
</f>
        <v>Normal</v>
      </c>
      <c r="T1004" s="35" t="str">
        <f t="shared" si="5"/>
        <v>Gamer moderado</v>
      </c>
      <c r="U1004" s="35"/>
    </row>
    <row r="1005">
      <c r="A1005" s="28">
        <v>1004.0</v>
      </c>
      <c r="B1005" s="28">
        <v>21.0</v>
      </c>
      <c r="C1005" s="28" t="str">
        <f>TRIM(PROPER('Base de datos cruda'!C1005))</f>
        <v>Male</v>
      </c>
      <c r="D1005" s="28">
        <v>7.07</v>
      </c>
      <c r="E1005" s="28">
        <v>3.01</v>
      </c>
      <c r="F1005" s="28">
        <v>8.0</v>
      </c>
      <c r="G1005" s="28">
        <v>91.2</v>
      </c>
      <c r="H1005" s="28" t="str">
        <f>TRIM(PROPER('Base de datos cruda'!H1005))</f>
        <v>Fps</v>
      </c>
      <c r="I1005" s="28">
        <v>4.9</v>
      </c>
      <c r="J1005" s="28">
        <v>12.8</v>
      </c>
      <c r="K1005" s="28">
        <v>220.32</v>
      </c>
      <c r="L1005" s="28">
        <f>IF('Base de datos cruda'!L1005&lt;0,,'Base de datos cruda'!L1005)</f>
        <v>16.83</v>
      </c>
      <c r="M1005" s="28" t="str">
        <f>IF(TRIM(PROPER('Base de datos cruda'!M1005))="High","Alto",IF(TRIM(PROPER('Base de datos cruda'!M1005))="Medium","Medio","Bajo"))</f>
        <v>Bajo</v>
      </c>
      <c r="N1005" s="29">
        <v>41.24</v>
      </c>
      <c r="O1005" s="32">
        <f t="shared" si="1"/>
        <v>41.24</v>
      </c>
      <c r="P1005" s="33">
        <f t="shared" si="2"/>
        <v>19.87</v>
      </c>
      <c r="Q1005" s="34">
        <f t="shared" si="3"/>
        <v>0.4257425743</v>
      </c>
      <c r="R1005" s="35" t="str">
        <f t="shared" si="4"/>
        <v>Bajo</v>
      </c>
      <c r="S1005" s="35" t="str">
        <f>IF(O1005="","",IF(O1005&gt;AVERAGE('Base de datos limpia'!$O$2:$O$8001),"Alto","Normal"))
</f>
        <v>Normal</v>
      </c>
      <c r="T1005" s="35" t="str">
        <f t="shared" si="5"/>
        <v>Gamer moderado</v>
      </c>
      <c r="U1005" s="35"/>
    </row>
    <row r="1006">
      <c r="A1006" s="28">
        <v>1005.0</v>
      </c>
      <c r="B1006" s="28">
        <v>24.0</v>
      </c>
      <c r="C1006" s="28" t="str">
        <f>TRIM(PROPER('Base de datos cruda'!C1006))</f>
        <v>Female</v>
      </c>
      <c r="D1006" s="28">
        <v>7.5</v>
      </c>
      <c r="E1006" s="28">
        <v>2.9</v>
      </c>
      <c r="F1006" s="28">
        <v>5.15</v>
      </c>
      <c r="G1006" s="28">
        <v>96.92</v>
      </c>
      <c r="H1006" s="28" t="str">
        <f>TRIM(PROPER('Base de datos cruda'!H1006))</f>
        <v>Fps</v>
      </c>
      <c r="I1006" s="28">
        <v>4.32</v>
      </c>
      <c r="J1006" s="28">
        <v>11.48</v>
      </c>
      <c r="K1006" s="28">
        <v>244.2</v>
      </c>
      <c r="L1006" s="28">
        <f>IF('Base de datos cruda'!L1006&lt;0,,'Base de datos cruda'!L1006)</f>
        <v>17.32</v>
      </c>
      <c r="M1006" s="28" t="str">
        <f>IF(TRIM(PROPER('Base de datos cruda'!M1006))="High","Alto",IF(TRIM(PROPER('Base de datos cruda'!M1006))="Medium","Medio","Bajo"))</f>
        <v>Bajo</v>
      </c>
      <c r="N1006" s="29">
        <v>30.13</v>
      </c>
      <c r="O1006" s="32">
        <f t="shared" si="1"/>
        <v>30.13</v>
      </c>
      <c r="P1006" s="33">
        <f t="shared" si="2"/>
        <v>18.98</v>
      </c>
      <c r="Q1006" s="34">
        <f t="shared" si="3"/>
        <v>0.3866666667</v>
      </c>
      <c r="R1006" s="35" t="str">
        <f t="shared" si="4"/>
        <v>Bajo</v>
      </c>
      <c r="S1006" s="35" t="str">
        <f>IF(O1006="","",IF(O1006&gt;AVERAGE('Base de datos limpia'!$O$2:$O$8001),"Alto","Normal"))
</f>
        <v>Normal</v>
      </c>
      <c r="T1006" s="35" t="str">
        <f t="shared" si="5"/>
        <v>Gamer casual</v>
      </c>
      <c r="U1006" s="35"/>
    </row>
    <row r="1007">
      <c r="A1007" s="28">
        <v>1006.0</v>
      </c>
      <c r="B1007" s="28">
        <v>20.0</v>
      </c>
      <c r="C1007" s="28" t="str">
        <f>TRIM(PROPER('Base de datos cruda'!C1007))</f>
        <v>Male</v>
      </c>
      <c r="D1007" s="28">
        <v>2.73</v>
      </c>
      <c r="E1007" s="28">
        <v>6.03</v>
      </c>
      <c r="F1007" s="28">
        <v>6.43</v>
      </c>
      <c r="G1007" s="28">
        <v>98.55</v>
      </c>
      <c r="H1007" s="28" t="str">
        <f>TRIM(PROPER('Base de datos cruda'!H1007))</f>
        <v>Fps</v>
      </c>
      <c r="I1007" s="28">
        <v>0.45</v>
      </c>
      <c r="J1007" s="28">
        <v>4.0</v>
      </c>
      <c r="K1007" s="28">
        <v>308.84</v>
      </c>
      <c r="L1007" s="28">
        <f>IF('Base de datos cruda'!L1007&lt;0,,'Base de datos cruda'!L1007)</f>
        <v>7.92</v>
      </c>
      <c r="M1007" s="28" t="str">
        <f>IF(TRIM(PROPER('Base de datos cruda'!M1007))="High","Alto",IF(TRIM(PROPER('Base de datos cruda'!M1007))="Medium","Medio","Bajo"))</f>
        <v>Medio</v>
      </c>
      <c r="N1007" s="29">
        <v>83.32</v>
      </c>
      <c r="O1007" s="32">
        <f t="shared" si="1"/>
        <v>83.32</v>
      </c>
      <c r="P1007" s="33">
        <f t="shared" si="2"/>
        <v>6.73</v>
      </c>
      <c r="Q1007" s="34">
        <f t="shared" si="3"/>
        <v>2.208791209</v>
      </c>
      <c r="R1007" s="35" t="str">
        <f t="shared" si="4"/>
        <v>Alto</v>
      </c>
      <c r="S1007" s="35" t="str">
        <f>IF(O1007="","",IF(O1007&gt;AVERAGE('Base de datos limpia'!$O$2:$O$8001),"Alto","Normal"))
</f>
        <v>Alto</v>
      </c>
      <c r="T1007" s="35" t="str">
        <f t="shared" si="5"/>
        <v>Gamer intensivo</v>
      </c>
      <c r="U1007" s="35"/>
    </row>
    <row r="1008">
      <c r="A1008" s="28">
        <v>1007.0</v>
      </c>
      <c r="B1008" s="28">
        <v>18.0</v>
      </c>
      <c r="C1008" s="28" t="str">
        <f>TRIM(PROPER('Base de datos cruda'!C1008))</f>
        <v>Male</v>
      </c>
      <c r="D1008" s="28">
        <v>2.38</v>
      </c>
      <c r="E1008" s="28">
        <v>9.55</v>
      </c>
      <c r="F1008" s="28">
        <v>6.29</v>
      </c>
      <c r="G1008" s="28">
        <v>60.37</v>
      </c>
      <c r="H1008" s="28" t="str">
        <f>TRIM(PROPER('Base de datos cruda'!H1008))</f>
        <v>Casual</v>
      </c>
      <c r="I1008" s="28">
        <v>4.21</v>
      </c>
      <c r="J1008" s="28">
        <v>7.07</v>
      </c>
      <c r="K1008" s="28">
        <v>284.03</v>
      </c>
      <c r="L1008" s="28">
        <f>IF('Base de datos cruda'!L1008&lt;0,,'Base de datos cruda'!L1008)</f>
        <v>9.94</v>
      </c>
      <c r="M1008" s="28" t="str">
        <f>IF(TRIM(PROPER('Base de datos cruda'!M1008))="High","Alto",IF(TRIM(PROPER('Base de datos cruda'!M1008))="Medium","Medio","Bajo"))</f>
        <v>Medio</v>
      </c>
      <c r="N1008" s="29">
        <v>95.99</v>
      </c>
      <c r="O1008" s="32">
        <f t="shared" si="1"/>
        <v>95.99</v>
      </c>
      <c r="P1008" s="33">
        <f t="shared" si="2"/>
        <v>9.45</v>
      </c>
      <c r="Q1008" s="34">
        <f t="shared" si="3"/>
        <v>4.012605042</v>
      </c>
      <c r="R1008" s="35" t="str">
        <f t="shared" si="4"/>
        <v>Alto</v>
      </c>
      <c r="S1008" s="35" t="str">
        <f>IF(O1008="","",IF(O1008&gt;AVERAGE('Base de datos limpia'!$O$2:$O$8001),"Alto","Normal"))
</f>
        <v>Alto</v>
      </c>
      <c r="T1008" s="35" t="str">
        <f t="shared" si="5"/>
        <v>Gamer intensivo</v>
      </c>
      <c r="U1008" s="35"/>
    </row>
    <row r="1009">
      <c r="A1009" s="28">
        <v>1008.0</v>
      </c>
      <c r="B1009" s="28">
        <v>18.0</v>
      </c>
      <c r="C1009" s="28" t="str">
        <f>TRIM(PROPER('Base de datos cruda'!C1009))</f>
        <v>Female</v>
      </c>
      <c r="D1009" s="28">
        <v>1.87</v>
      </c>
      <c r="E1009" s="28">
        <v>6.48</v>
      </c>
      <c r="F1009" s="28">
        <v>5.74</v>
      </c>
      <c r="G1009" s="28">
        <v>98.33</v>
      </c>
      <c r="H1009" s="28" t="str">
        <f>TRIM(PROPER('Base de datos cruda'!H1009))</f>
        <v>Fps</v>
      </c>
      <c r="I1009" s="28">
        <v>3.17</v>
      </c>
      <c r="J1009" s="28">
        <v>3.96</v>
      </c>
      <c r="K1009" s="28">
        <v>291.42</v>
      </c>
      <c r="L1009" s="28">
        <f>IF('Base de datos cruda'!L1009&lt;0,,'Base de datos cruda'!L1009)</f>
        <v>3.07</v>
      </c>
      <c r="M1009" s="28" t="str">
        <f>IF(TRIM(PROPER('Base de datos cruda'!M1009))="High","Alto",IF(TRIM(PROPER('Base de datos cruda'!M1009))="Medium","Medio","Bajo"))</f>
        <v>Medio</v>
      </c>
      <c r="N1009" s="29">
        <v>88.85</v>
      </c>
      <c r="O1009" s="32">
        <f t="shared" si="1"/>
        <v>88.85</v>
      </c>
      <c r="P1009" s="33">
        <f t="shared" si="2"/>
        <v>5.83</v>
      </c>
      <c r="Q1009" s="34">
        <f t="shared" si="3"/>
        <v>3.465240642</v>
      </c>
      <c r="R1009" s="35" t="str">
        <f t="shared" si="4"/>
        <v>Alto</v>
      </c>
      <c r="S1009" s="35" t="str">
        <f>IF(O1009="","",IF(O1009&gt;AVERAGE('Base de datos limpia'!$O$2:$O$8001),"Alto","Normal"))
</f>
        <v>Alto</v>
      </c>
      <c r="T1009" s="35" t="str">
        <f t="shared" si="5"/>
        <v>Gamer intensivo</v>
      </c>
      <c r="U1009" s="35"/>
    </row>
    <row r="1010">
      <c r="A1010" s="28">
        <v>1009.0</v>
      </c>
      <c r="B1010" s="28">
        <v>16.0</v>
      </c>
      <c r="C1010" s="28" t="str">
        <f>TRIM(PROPER('Base de datos cruda'!C1010))</f>
        <v>Male</v>
      </c>
      <c r="D1010" s="28">
        <v>6.64</v>
      </c>
      <c r="E1010" s="28">
        <v>3.73</v>
      </c>
      <c r="F1010" s="28">
        <v>8.09</v>
      </c>
      <c r="G1010" s="28">
        <v>89.61</v>
      </c>
      <c r="H1010" s="28" t="str">
        <f>TRIM(PROPER('Base de datos cruda'!H1010))</f>
        <v>Casual</v>
      </c>
      <c r="I1010" s="28">
        <v>0.64</v>
      </c>
      <c r="J1010" s="28">
        <v>11.31</v>
      </c>
      <c r="K1010" s="28">
        <v>249.76</v>
      </c>
      <c r="L1010" s="28">
        <f>IF('Base de datos cruda'!L1010&lt;0,,'Base de datos cruda'!L1010)</f>
        <v>18.96</v>
      </c>
      <c r="M1010" s="28" t="str">
        <f>IF(TRIM(PROPER('Base de datos cruda'!M1010))="High","Alto",IF(TRIM(PROPER('Base de datos cruda'!M1010))="Medium","Medio","Bajo"))</f>
        <v>Bajo</v>
      </c>
      <c r="N1010" s="29">
        <v>56.55</v>
      </c>
      <c r="O1010" s="32">
        <f t="shared" si="1"/>
        <v>56.55</v>
      </c>
      <c r="P1010" s="33">
        <f t="shared" si="2"/>
        <v>17.95</v>
      </c>
      <c r="Q1010" s="34">
        <f t="shared" si="3"/>
        <v>0.561746988</v>
      </c>
      <c r="R1010" s="35" t="str">
        <f t="shared" si="4"/>
        <v>Medio</v>
      </c>
      <c r="S1010" s="35" t="str">
        <f>IF(O1010="","",IF(O1010&gt;AVERAGE('Base de datos limpia'!$O$2:$O$8001),"Alto","Normal"))
</f>
        <v>Normal</v>
      </c>
      <c r="T1010" s="35" t="str">
        <f t="shared" si="5"/>
        <v>Gamer moderado</v>
      </c>
      <c r="U1010" s="35"/>
    </row>
    <row r="1011">
      <c r="A1011" s="28">
        <v>1010.0</v>
      </c>
      <c r="B1011" s="28">
        <v>23.0</v>
      </c>
      <c r="C1011" s="28" t="str">
        <f>TRIM(PROPER('Base de datos cruda'!C1011))</f>
        <v>Female</v>
      </c>
      <c r="D1011" s="28">
        <v>5.44</v>
      </c>
      <c r="E1011" s="28">
        <v>6.75</v>
      </c>
      <c r="F1011" s="28">
        <v>4.55</v>
      </c>
      <c r="G1011" s="28">
        <v>63.36</v>
      </c>
      <c r="H1011" s="28" t="str">
        <f>TRIM(PROPER('Base de datos cruda'!H1011))</f>
        <v>Fps</v>
      </c>
      <c r="I1011" s="28">
        <v>1.31</v>
      </c>
      <c r="J1011" s="28">
        <v>8.61</v>
      </c>
      <c r="K1011" s="28">
        <v>265.56</v>
      </c>
      <c r="L1011" s="28">
        <f>IF('Base de datos cruda'!L1011&lt;0,,'Base de datos cruda'!L1011)</f>
        <v>11.61</v>
      </c>
      <c r="M1011" s="28" t="str">
        <f>IF(TRIM(PROPER('Base de datos cruda'!M1011))="High","Alto",IF(TRIM(PROPER('Base de datos cruda'!M1011))="Medium","Medio","Bajo"))</f>
        <v>Bajo</v>
      </c>
      <c r="N1011" s="29">
        <v>49.92</v>
      </c>
      <c r="O1011" s="32">
        <f t="shared" si="1"/>
        <v>49.92</v>
      </c>
      <c r="P1011" s="33">
        <f t="shared" si="2"/>
        <v>14.05</v>
      </c>
      <c r="Q1011" s="34">
        <f t="shared" si="3"/>
        <v>1.240808824</v>
      </c>
      <c r="R1011" s="35" t="str">
        <f t="shared" si="4"/>
        <v>Bajo</v>
      </c>
      <c r="S1011" s="35" t="str">
        <f>IF(O1011="","",IF(O1011&gt;AVERAGE('Base de datos limpia'!$O$2:$O$8001),"Alto","Normal"))
</f>
        <v>Normal</v>
      </c>
      <c r="T1011" s="35" t="str">
        <f t="shared" si="5"/>
        <v>Gamer intensivo</v>
      </c>
      <c r="U1011" s="35"/>
    </row>
    <row r="1012">
      <c r="A1012" s="28">
        <v>1011.0</v>
      </c>
      <c r="B1012" s="28">
        <v>17.0</v>
      </c>
      <c r="C1012" s="28" t="str">
        <f>TRIM(PROPER('Base de datos cruda'!C1012))</f>
        <v>Male</v>
      </c>
      <c r="D1012" s="28">
        <v>1.89</v>
      </c>
      <c r="E1012" s="28">
        <v>6.62</v>
      </c>
      <c r="F1012" s="28">
        <v>6.08</v>
      </c>
      <c r="G1012" s="28">
        <v>76.61</v>
      </c>
      <c r="H1012" s="28" t="str">
        <f>TRIM(PROPER('Base de datos cruda'!H1012))</f>
        <v>Casual</v>
      </c>
      <c r="I1012" s="28">
        <v>3.45</v>
      </c>
      <c r="J1012" s="28">
        <v>3.16</v>
      </c>
      <c r="K1012" s="28">
        <v>292.4</v>
      </c>
      <c r="L1012" s="28">
        <f>IF('Base de datos cruda'!L1012&lt;0,,'Base de datos cruda'!L1012)</f>
        <v>3.39</v>
      </c>
      <c r="M1012" s="28" t="str">
        <f>IF(TRIM(PROPER('Base de datos cruda'!M1012))="High","Alto",IF(TRIM(PROPER('Base de datos cruda'!M1012))="Medium","Medio","Bajo"))</f>
        <v>Medio</v>
      </c>
      <c r="N1012" s="29">
        <v>82.08</v>
      </c>
      <c r="O1012" s="32">
        <f t="shared" si="1"/>
        <v>82.08</v>
      </c>
      <c r="P1012" s="33">
        <f t="shared" si="2"/>
        <v>5.05</v>
      </c>
      <c r="Q1012" s="34">
        <f t="shared" si="3"/>
        <v>3.502645503</v>
      </c>
      <c r="R1012" s="35" t="str">
        <f t="shared" si="4"/>
        <v>Alto</v>
      </c>
      <c r="S1012" s="35" t="str">
        <f>IF(O1012="","",IF(O1012&gt;AVERAGE('Base de datos limpia'!$O$2:$O$8001),"Alto","Normal"))
</f>
        <v>Alto</v>
      </c>
      <c r="T1012" s="35" t="str">
        <f t="shared" si="5"/>
        <v>Gamer intensivo</v>
      </c>
      <c r="U1012" s="35"/>
    </row>
    <row r="1013">
      <c r="A1013" s="28">
        <v>1012.0</v>
      </c>
      <c r="B1013" s="28">
        <v>18.0</v>
      </c>
      <c r="C1013" s="28" t="str">
        <f>TRIM(PROPER('Base de datos cruda'!C1013))</f>
        <v>Female</v>
      </c>
      <c r="D1013" s="28">
        <v>3.02</v>
      </c>
      <c r="E1013" s="28">
        <v>6.37</v>
      </c>
      <c r="F1013" s="28">
        <v>6.14</v>
      </c>
      <c r="G1013" s="28">
        <v>88.0</v>
      </c>
      <c r="H1013" s="28" t="str">
        <f>TRIM(PROPER('Base de datos cruda'!H1013))</f>
        <v>Fps</v>
      </c>
      <c r="I1013" s="28">
        <v>4.02</v>
      </c>
      <c r="J1013" s="28">
        <v>5.41</v>
      </c>
      <c r="K1013" s="28">
        <v>279.36</v>
      </c>
      <c r="L1013" s="28">
        <f>IF('Base de datos cruda'!L1013&lt;0,,'Base de datos cruda'!L1013)</f>
        <v>6.41</v>
      </c>
      <c r="M1013" s="28" t="str">
        <f>IF(TRIM(PROPER('Base de datos cruda'!M1013))="High","Alto",IF(TRIM(PROPER('Base de datos cruda'!M1013))="Medium","Medio","Bajo"))</f>
        <v>Medio</v>
      </c>
      <c r="N1013" s="29">
        <v>79.49</v>
      </c>
      <c r="O1013" s="32">
        <f t="shared" si="1"/>
        <v>79.49</v>
      </c>
      <c r="P1013" s="33">
        <f t="shared" si="2"/>
        <v>8.43</v>
      </c>
      <c r="Q1013" s="34">
        <f t="shared" si="3"/>
        <v>2.109271523</v>
      </c>
      <c r="R1013" s="35" t="str">
        <f t="shared" si="4"/>
        <v>Alto</v>
      </c>
      <c r="S1013" s="35" t="str">
        <f>IF(O1013="","",IF(O1013&gt;AVERAGE('Base de datos limpia'!$O$2:$O$8001),"Alto","Normal"))
</f>
        <v>Alto</v>
      </c>
      <c r="T1013" s="35" t="str">
        <f t="shared" si="5"/>
        <v>Gamer intensivo</v>
      </c>
      <c r="U1013" s="35"/>
    </row>
    <row r="1014">
      <c r="A1014" s="28">
        <v>1013.0</v>
      </c>
      <c r="B1014" s="28">
        <v>23.0</v>
      </c>
      <c r="C1014" s="28" t="str">
        <f>TRIM(PROPER('Base de datos cruda'!C1014))</f>
        <v>Male</v>
      </c>
      <c r="D1014" s="28">
        <v>4.05</v>
      </c>
      <c r="E1014" s="28">
        <v>2.43</v>
      </c>
      <c r="F1014" s="28">
        <v>6.34</v>
      </c>
      <c r="G1014" s="28">
        <v>98.27</v>
      </c>
      <c r="H1014" s="28" t="str">
        <f>TRIM(PROPER('Base de datos cruda'!H1014))</f>
        <v>Rpg</v>
      </c>
      <c r="I1014" s="28">
        <v>4.24</v>
      </c>
      <c r="J1014" s="28">
        <v>7.19</v>
      </c>
      <c r="K1014" s="28">
        <v>267.08</v>
      </c>
      <c r="L1014" s="28">
        <f>IF('Base de datos cruda'!L1014&lt;0,,'Base de datos cruda'!L1014)</f>
        <v>5.77</v>
      </c>
      <c r="M1014" s="28" t="str">
        <f>IF(TRIM(PROPER('Base de datos cruda'!M1014))="High","Alto",IF(TRIM(PROPER('Base de datos cruda'!M1014))="Medium","Medio","Bajo"))</f>
        <v>Medio</v>
      </c>
      <c r="N1014" s="29">
        <v>62.49</v>
      </c>
      <c r="O1014" s="32">
        <f t="shared" si="1"/>
        <v>62.49</v>
      </c>
      <c r="P1014" s="33">
        <f t="shared" si="2"/>
        <v>11.24</v>
      </c>
      <c r="Q1014" s="34">
        <f t="shared" si="3"/>
        <v>0.6</v>
      </c>
      <c r="R1014" s="35" t="str">
        <f t="shared" si="4"/>
        <v>Medio</v>
      </c>
      <c r="S1014" s="35" t="str">
        <f>IF(O1014="","",IF(O1014&gt;AVERAGE('Base de datos limpia'!$O$2:$O$8001),"Alto","Normal"))
</f>
        <v>Normal</v>
      </c>
      <c r="T1014" s="35" t="str">
        <f t="shared" si="5"/>
        <v>Gamer casual</v>
      </c>
      <c r="U1014" s="35"/>
    </row>
    <row r="1015">
      <c r="A1015" s="28">
        <v>1014.0</v>
      </c>
      <c r="B1015" s="28">
        <v>23.0</v>
      </c>
      <c r="C1015" s="28" t="str">
        <f>TRIM(PROPER('Base de datos cruda'!C1015))</f>
        <v>Male</v>
      </c>
      <c r="D1015" s="28">
        <v>4.23</v>
      </c>
      <c r="E1015" s="28">
        <v>6.71</v>
      </c>
      <c r="F1015" s="28">
        <v>8.31</v>
      </c>
      <c r="G1015" s="28">
        <v>66.57</v>
      </c>
      <c r="H1015" s="28" t="str">
        <f>TRIM(PROPER('Base de datos cruda'!H1015))</f>
        <v>Fps</v>
      </c>
      <c r="I1015" s="28">
        <v>2.72</v>
      </c>
      <c r="J1015" s="28">
        <v>8.91</v>
      </c>
      <c r="K1015" s="28">
        <v>260.72</v>
      </c>
      <c r="L1015" s="28">
        <f>IF('Base de datos cruda'!L1015&lt;0,,'Base de datos cruda'!L1015)</f>
        <v>9.95</v>
      </c>
      <c r="M1015" s="28" t="str">
        <f>IF(TRIM(PROPER('Base de datos cruda'!M1015))="High","Alto",IF(TRIM(PROPER('Base de datos cruda'!M1015))="Medium","Medio","Bajo"))</f>
        <v>Medio</v>
      </c>
      <c r="N1015" s="29">
        <v>72.66</v>
      </c>
      <c r="O1015" s="32">
        <f t="shared" si="1"/>
        <v>72.66</v>
      </c>
      <c r="P1015" s="33">
        <f t="shared" si="2"/>
        <v>13.14</v>
      </c>
      <c r="Q1015" s="34">
        <f t="shared" si="3"/>
        <v>1.586288416</v>
      </c>
      <c r="R1015" s="35" t="str">
        <f t="shared" si="4"/>
        <v>Alto</v>
      </c>
      <c r="S1015" s="35" t="str">
        <f>IF(O1015="","",IF(O1015&gt;AVERAGE('Base de datos limpia'!$O$2:$O$8001),"Alto","Normal"))
</f>
        <v>Alto</v>
      </c>
      <c r="T1015" s="35" t="str">
        <f t="shared" si="5"/>
        <v>Gamer intensivo</v>
      </c>
      <c r="U1015" s="35"/>
    </row>
    <row r="1016">
      <c r="A1016" s="28">
        <v>1015.0</v>
      </c>
      <c r="B1016" s="28">
        <v>19.0</v>
      </c>
      <c r="C1016" s="28" t="str">
        <f>TRIM(PROPER('Base de datos cruda'!C1016))</f>
        <v>Male</v>
      </c>
      <c r="D1016" s="28">
        <v>7.11</v>
      </c>
      <c r="E1016" s="28">
        <v>4.87</v>
      </c>
      <c r="F1016" s="28">
        <v>5.09</v>
      </c>
      <c r="G1016" s="28">
        <v>65.11</v>
      </c>
      <c r="H1016" s="28" t="str">
        <f>TRIM(PROPER('Base de datos cruda'!H1016))</f>
        <v>Fps</v>
      </c>
      <c r="I1016" s="28">
        <v>2.67</v>
      </c>
      <c r="J1016" s="28">
        <v>8.78</v>
      </c>
      <c r="K1016" s="28">
        <v>243.79</v>
      </c>
      <c r="L1016" s="28">
        <f>IF('Base de datos cruda'!L1016&lt;0,,'Base de datos cruda'!L1016)</f>
        <v>17.68</v>
      </c>
      <c r="M1016" s="28" t="str">
        <f>IF(TRIM(PROPER('Base de datos cruda'!M1016))="High","Alto",IF(TRIM(PROPER('Base de datos cruda'!M1016))="Medium","Medio","Bajo"))</f>
        <v>Bajo</v>
      </c>
      <c r="N1016" s="29">
        <v>30.29</v>
      </c>
      <c r="O1016" s="32">
        <f t="shared" si="1"/>
        <v>30.29</v>
      </c>
      <c r="P1016" s="33">
        <f t="shared" si="2"/>
        <v>15.89</v>
      </c>
      <c r="Q1016" s="34">
        <f t="shared" si="3"/>
        <v>0.6849507736</v>
      </c>
      <c r="R1016" s="35" t="str">
        <f t="shared" si="4"/>
        <v>Bajo</v>
      </c>
      <c r="S1016" s="35" t="str">
        <f>IF(O1016="","",IF(O1016&gt;AVERAGE('Base de datos limpia'!$O$2:$O$8001),"Alto","Normal"))
</f>
        <v>Normal</v>
      </c>
      <c r="T1016" s="35" t="str">
        <f t="shared" si="5"/>
        <v>Gamer moderado</v>
      </c>
      <c r="U1016" s="35"/>
    </row>
    <row r="1017">
      <c r="A1017" s="28">
        <v>1016.0</v>
      </c>
      <c r="B1017" s="28">
        <v>19.0</v>
      </c>
      <c r="C1017" s="28" t="str">
        <f>TRIM(PROPER('Base de datos cruda'!C1017))</f>
        <v>Female</v>
      </c>
      <c r="D1017" s="28">
        <v>3.04</v>
      </c>
      <c r="E1017" s="28">
        <v>1.17</v>
      </c>
      <c r="F1017" s="28">
        <v>4.51</v>
      </c>
      <c r="G1017" s="28">
        <v>78.89</v>
      </c>
      <c r="H1017" s="28" t="str">
        <f>TRIM(PROPER('Base de datos cruda'!H1017))</f>
        <v>Rpg</v>
      </c>
      <c r="I1017" s="28">
        <v>3.42</v>
      </c>
      <c r="J1017" s="28">
        <v>5.48</v>
      </c>
      <c r="K1017" s="28">
        <v>285.07</v>
      </c>
      <c r="L1017" s="28">
        <f>IF('Base de datos cruda'!L1017&lt;0,,'Base de datos cruda'!L1017)</f>
        <v>8.25</v>
      </c>
      <c r="M1017" s="28" t="str">
        <f>IF(TRIM(PROPER('Base de datos cruda'!M1017))="High","Alto",IF(TRIM(PROPER('Base de datos cruda'!M1017))="Medium","Medio","Bajo"))</f>
        <v>Medio</v>
      </c>
      <c r="N1017" s="29">
        <v>39.41</v>
      </c>
      <c r="O1017" s="32">
        <f t="shared" si="1"/>
        <v>39.41</v>
      </c>
      <c r="P1017" s="33">
        <f t="shared" si="2"/>
        <v>8.52</v>
      </c>
      <c r="Q1017" s="34">
        <f t="shared" si="3"/>
        <v>0.3848684211</v>
      </c>
      <c r="R1017" s="35" t="str">
        <f t="shared" si="4"/>
        <v>Bajo</v>
      </c>
      <c r="S1017" s="35" t="str">
        <f>IF(O1017="","",IF(O1017&gt;AVERAGE('Base de datos limpia'!$O$2:$O$8001),"Alto","Normal"))
</f>
        <v>Normal</v>
      </c>
      <c r="T1017" s="35" t="str">
        <f t="shared" si="5"/>
        <v>Gamer casual</v>
      </c>
      <c r="U1017" s="35"/>
    </row>
    <row r="1018">
      <c r="A1018" s="28">
        <v>1017.0</v>
      </c>
      <c r="B1018" s="28">
        <v>20.0</v>
      </c>
      <c r="C1018" s="28" t="str">
        <f>TRIM(PROPER('Base de datos cruda'!C1018))</f>
        <v>Female</v>
      </c>
      <c r="D1018" s="28">
        <v>7.27</v>
      </c>
      <c r="E1018" s="28">
        <v>5.86</v>
      </c>
      <c r="F1018" s="28">
        <v>7.09</v>
      </c>
      <c r="G1018" s="28">
        <v>98.72</v>
      </c>
      <c r="H1018" s="28" t="str">
        <f>TRIM(PROPER('Base de datos cruda'!H1018))</f>
        <v>Casual</v>
      </c>
      <c r="I1018" s="28">
        <v>3.89</v>
      </c>
      <c r="J1018" s="28">
        <v>8.69</v>
      </c>
      <c r="K1018" s="28">
        <v>225.51</v>
      </c>
      <c r="L1018" s="28">
        <f>IF('Base de datos cruda'!L1018&lt;0,,'Base de datos cruda'!L1018)</f>
        <v>15.71</v>
      </c>
      <c r="M1018" s="28" t="str">
        <f>IF(TRIM(PROPER('Base de datos cruda'!M1018))="High","Alto",IF(TRIM(PROPER('Base de datos cruda'!M1018))="Medium","Medio","Bajo"))</f>
        <v>Bajo</v>
      </c>
      <c r="N1018" s="29">
        <v>47.31</v>
      </c>
      <c r="O1018" s="32">
        <f t="shared" si="1"/>
        <v>47.31</v>
      </c>
      <c r="P1018" s="33">
        <f t="shared" si="2"/>
        <v>15.96</v>
      </c>
      <c r="Q1018" s="34">
        <f t="shared" si="3"/>
        <v>0.8060522696</v>
      </c>
      <c r="R1018" s="35" t="str">
        <f t="shared" si="4"/>
        <v>Bajo</v>
      </c>
      <c r="S1018" s="35" t="str">
        <f>IF(O1018="","",IF(O1018&gt;AVERAGE('Base de datos limpia'!$O$2:$O$8001),"Alto","Normal"))
</f>
        <v>Normal</v>
      </c>
      <c r="T1018" s="35" t="str">
        <f t="shared" si="5"/>
        <v>Gamer moderado</v>
      </c>
      <c r="U1018" s="35"/>
    </row>
    <row r="1019">
      <c r="A1019" s="28">
        <v>1018.0</v>
      </c>
      <c r="B1019" s="28">
        <v>21.0</v>
      </c>
      <c r="C1019" s="28" t="str">
        <f>TRIM(PROPER('Base de datos cruda'!C1019))</f>
        <v>Male</v>
      </c>
      <c r="D1019" s="28">
        <v>3.53</v>
      </c>
      <c r="E1019" s="28">
        <v>9.9</v>
      </c>
      <c r="F1019" s="28">
        <v>4.87</v>
      </c>
      <c r="G1019" s="28">
        <v>98.86</v>
      </c>
      <c r="H1019" s="28" t="str">
        <f>TRIM(PROPER('Base de datos cruda'!H1019))</f>
        <v>Fps</v>
      </c>
      <c r="I1019" s="28">
        <v>0.85</v>
      </c>
      <c r="J1019" s="28">
        <v>7.61</v>
      </c>
      <c r="K1019" s="28">
        <v>278.29</v>
      </c>
      <c r="L1019" s="28">
        <f>IF('Base de datos cruda'!L1019&lt;0,,'Base de datos cruda'!L1019)</f>
        <v>9.8</v>
      </c>
      <c r="M1019" s="28" t="str">
        <f>IF(TRIM(PROPER('Base de datos cruda'!M1019))="High","Alto",IF(TRIM(PROPER('Base de datos cruda'!M1019))="Medium","Medio","Bajo"))</f>
        <v>Alto</v>
      </c>
      <c r="N1019" s="29">
        <v>88.4</v>
      </c>
      <c r="O1019" s="32">
        <f t="shared" si="1"/>
        <v>88.4</v>
      </c>
      <c r="P1019" s="33">
        <f t="shared" si="2"/>
        <v>11.14</v>
      </c>
      <c r="Q1019" s="34">
        <f t="shared" si="3"/>
        <v>2.804532578</v>
      </c>
      <c r="R1019" s="35" t="str">
        <f t="shared" si="4"/>
        <v>Alto</v>
      </c>
      <c r="S1019" s="35" t="str">
        <f>IF(O1019="","",IF(O1019&gt;AVERAGE('Base de datos limpia'!$O$2:$O$8001),"Alto","Normal"))
</f>
        <v>Alto</v>
      </c>
      <c r="T1019" s="35" t="str">
        <f t="shared" si="5"/>
        <v>Gamer intensivo</v>
      </c>
      <c r="U1019" s="35"/>
    </row>
    <row r="1020">
      <c r="A1020" s="28">
        <v>1019.0</v>
      </c>
      <c r="B1020" s="28">
        <v>20.0</v>
      </c>
      <c r="C1020" s="28" t="str">
        <f>TRIM(PROPER('Base de datos cruda'!C1020))</f>
        <v>Female</v>
      </c>
      <c r="D1020" s="28">
        <v>5.97</v>
      </c>
      <c r="E1020" s="28">
        <v>4.15</v>
      </c>
      <c r="F1020" s="28">
        <v>4.37</v>
      </c>
      <c r="G1020" s="28">
        <v>69.12</v>
      </c>
      <c r="H1020" s="28" t="str">
        <f>TRIM(PROPER('Base de datos cruda'!H1020))</f>
        <v>Fps</v>
      </c>
      <c r="I1020" s="28">
        <v>3.7</v>
      </c>
      <c r="J1020" s="28">
        <v>9.34</v>
      </c>
      <c r="K1020" s="28">
        <v>244.58</v>
      </c>
      <c r="L1020" s="28">
        <f>IF('Base de datos cruda'!L1020&lt;0,,'Base de datos cruda'!L1020)</f>
        <v>16.15</v>
      </c>
      <c r="M1020" s="28" t="str">
        <f>IF(TRIM(PROPER('Base de datos cruda'!M1020))="High","Alto",IF(TRIM(PROPER('Base de datos cruda'!M1020))="Medium","Medio","Bajo"))</f>
        <v>Bajo</v>
      </c>
      <c r="N1020" s="29">
        <v>39.57</v>
      </c>
      <c r="O1020" s="32">
        <f t="shared" si="1"/>
        <v>39.57</v>
      </c>
      <c r="P1020" s="33">
        <f t="shared" si="2"/>
        <v>15.31</v>
      </c>
      <c r="Q1020" s="34">
        <f t="shared" si="3"/>
        <v>0.6951423786</v>
      </c>
      <c r="R1020" s="35" t="str">
        <f t="shared" si="4"/>
        <v>Bajo</v>
      </c>
      <c r="S1020" s="35" t="str">
        <f>IF(O1020="","",IF(O1020&gt;AVERAGE('Base de datos limpia'!$O$2:$O$8001),"Alto","Normal"))
</f>
        <v>Normal</v>
      </c>
      <c r="T1020" s="35" t="str">
        <f t="shared" si="5"/>
        <v>Gamer moderado</v>
      </c>
      <c r="U1020" s="35"/>
    </row>
    <row r="1021">
      <c r="A1021" s="28">
        <v>1020.0</v>
      </c>
      <c r="B1021" s="28">
        <v>22.0</v>
      </c>
      <c r="C1021" s="28" t="str">
        <f>TRIM(PROPER('Base de datos cruda'!C1021))</f>
        <v>Female</v>
      </c>
      <c r="D1021" s="28">
        <v>7.44</v>
      </c>
      <c r="E1021" s="28">
        <v>9.69</v>
      </c>
      <c r="F1021" s="28">
        <v>6.13</v>
      </c>
      <c r="G1021" s="28">
        <v>72.77</v>
      </c>
      <c r="H1021" s="28" t="str">
        <f>TRIM(PROPER('Base de datos cruda'!H1021))</f>
        <v>Casual</v>
      </c>
      <c r="I1021" s="28">
        <v>1.71</v>
      </c>
      <c r="J1021" s="28">
        <v>13.09</v>
      </c>
      <c r="K1021" s="28">
        <v>255.75</v>
      </c>
      <c r="L1021" s="28">
        <f>IF('Base de datos cruda'!L1021&lt;0,,'Base de datos cruda'!L1021)</f>
        <v>15.95</v>
      </c>
      <c r="M1021" s="28" t="str">
        <f>IF(TRIM(PROPER('Base de datos cruda'!M1021))="High","Alto",IF(TRIM(PROPER('Base de datos cruda'!M1021))="Medium","Medio","Bajo"))</f>
        <v>Bajo</v>
      </c>
      <c r="N1021" s="29">
        <v>71.6924166634529</v>
      </c>
      <c r="O1021" s="32">
        <f t="shared" si="1"/>
        <v>71.69241666</v>
      </c>
      <c r="P1021" s="33">
        <f t="shared" si="2"/>
        <v>20.53</v>
      </c>
      <c r="Q1021" s="34">
        <f t="shared" si="3"/>
        <v>1.302419355</v>
      </c>
      <c r="R1021" s="35" t="str">
        <f t="shared" si="4"/>
        <v>Alto</v>
      </c>
      <c r="S1021" s="35" t="str">
        <f>IF(O1021="","",IF(O1021&gt;AVERAGE('Base de datos limpia'!$O$2:$O$8001),"Alto","Normal"))
</f>
        <v>Alto</v>
      </c>
      <c r="T1021" s="35" t="str">
        <f t="shared" si="5"/>
        <v>Gamer intensivo</v>
      </c>
      <c r="U1021" s="35"/>
    </row>
    <row r="1022">
      <c r="A1022" s="28">
        <v>1021.0</v>
      </c>
      <c r="B1022" s="28">
        <v>17.0</v>
      </c>
      <c r="C1022" s="28" t="str">
        <f>TRIM(PROPER('Base de datos cruda'!C1022))</f>
        <v>Other</v>
      </c>
      <c r="D1022" s="28">
        <v>7.26</v>
      </c>
      <c r="E1022" s="28">
        <v>1.87</v>
      </c>
      <c r="F1022" s="28">
        <v>5.1</v>
      </c>
      <c r="G1022" s="28">
        <v>96.32</v>
      </c>
      <c r="H1022" s="28" t="str">
        <f>TRIM(PROPER('Base de datos cruda'!H1022))</f>
        <v>Casual</v>
      </c>
      <c r="I1022" s="28">
        <v>1.92</v>
      </c>
      <c r="J1022" s="28">
        <v>11.96</v>
      </c>
      <c r="K1022" s="28">
        <v>230.39</v>
      </c>
      <c r="L1022" s="28">
        <f>IF('Base de datos cruda'!L1022&lt;0,,'Base de datos cruda'!L1022)</f>
        <v>18.68</v>
      </c>
      <c r="M1022" s="28" t="str">
        <f>IF(TRIM(PROPER('Base de datos cruda'!M1022))="High","Alto",IF(TRIM(PROPER('Base de datos cruda'!M1022))="Medium","Medio","Bajo"))</f>
        <v>Bajo</v>
      </c>
      <c r="N1022" s="29">
        <v>16.09</v>
      </c>
      <c r="O1022" s="32">
        <f t="shared" si="1"/>
        <v>16.09</v>
      </c>
      <c r="P1022" s="33">
        <f t="shared" si="2"/>
        <v>19.22</v>
      </c>
      <c r="Q1022" s="34">
        <f t="shared" si="3"/>
        <v>0.2575757576</v>
      </c>
      <c r="R1022" s="35" t="str">
        <f t="shared" si="4"/>
        <v>Bajo</v>
      </c>
      <c r="S1022" s="35" t="str">
        <f>IF(O1022="","",IF(O1022&gt;AVERAGE('Base de datos limpia'!$O$2:$O$8001),"Alto","Normal"))
</f>
        <v>Normal</v>
      </c>
      <c r="T1022" s="35" t="str">
        <f t="shared" si="5"/>
        <v>Gamer casual</v>
      </c>
      <c r="U1022" s="35"/>
    </row>
    <row r="1023">
      <c r="A1023" s="28">
        <v>1022.0</v>
      </c>
      <c r="B1023" s="28">
        <v>22.0</v>
      </c>
      <c r="C1023" s="28" t="str">
        <f>TRIM(PROPER('Base de datos cruda'!C1023))</f>
        <v>Male</v>
      </c>
      <c r="D1023" s="28">
        <v>0.46</v>
      </c>
      <c r="E1023" s="28">
        <v>7.59</v>
      </c>
      <c r="F1023" s="28">
        <v>5.81</v>
      </c>
      <c r="G1023" s="28">
        <v>89.39</v>
      </c>
      <c r="H1023" s="28" t="str">
        <f>TRIM(PROPER('Base de datos cruda'!H1023))</f>
        <v>Fps</v>
      </c>
      <c r="I1023" s="28">
        <v>0.39</v>
      </c>
      <c r="J1023" s="28">
        <v>5.35</v>
      </c>
      <c r="K1023" s="28">
        <v>321.88</v>
      </c>
      <c r="L1023" s="28">
        <f>IF('Base de datos cruda'!L1023&lt;0,,'Base de datos cruda'!L1023)</f>
        <v>3.5</v>
      </c>
      <c r="M1023" s="28" t="str">
        <f>IF(TRIM(PROPER('Base de datos cruda'!M1023))="High","Alto",IF(TRIM(PROPER('Base de datos cruda'!M1023))="Medium","Medio","Bajo"))</f>
        <v>Alto</v>
      </c>
      <c r="N1023" s="29">
        <v>98.9839242766319</v>
      </c>
      <c r="O1023" s="32">
        <f t="shared" si="1"/>
        <v>98.98392428</v>
      </c>
      <c r="P1023" s="33">
        <f t="shared" si="2"/>
        <v>5.81</v>
      </c>
      <c r="Q1023" s="34">
        <f t="shared" si="3"/>
        <v>16.5</v>
      </c>
      <c r="R1023" s="35" t="str">
        <f t="shared" si="4"/>
        <v>Alto</v>
      </c>
      <c r="S1023" s="35" t="str">
        <f>IF(O1023="","",IF(O1023&gt;AVERAGE('Base de datos limpia'!$O$2:$O$8001),"Alto","Normal"))
</f>
        <v>Alto</v>
      </c>
      <c r="T1023" s="35" t="str">
        <f t="shared" si="5"/>
        <v>Gamer intensivo</v>
      </c>
      <c r="U1023" s="35"/>
    </row>
    <row r="1024">
      <c r="A1024" s="28">
        <v>1023.0</v>
      </c>
      <c r="B1024" s="28">
        <v>22.0</v>
      </c>
      <c r="C1024" s="28" t="str">
        <f>TRIM(PROPER('Base de datos cruda'!C1024))</f>
        <v>Female</v>
      </c>
      <c r="D1024" s="28">
        <v>1.65</v>
      </c>
      <c r="E1024" s="28">
        <v>2.03</v>
      </c>
      <c r="F1024" s="28">
        <v>5.3</v>
      </c>
      <c r="G1024" s="28">
        <v>98.89</v>
      </c>
      <c r="H1024" s="28" t="str">
        <f>TRIM(PROPER('Base de datos cruda'!H1024))</f>
        <v>Fps</v>
      </c>
      <c r="I1024" s="28">
        <v>2.94</v>
      </c>
      <c r="J1024" s="28">
        <v>3.47</v>
      </c>
      <c r="K1024" s="28">
        <v>304.55</v>
      </c>
      <c r="L1024" s="28">
        <f>IF('Base de datos cruda'!L1024&lt;0,,'Base de datos cruda'!L1024)</f>
        <v>2.64</v>
      </c>
      <c r="M1024" s="28" t="str">
        <f>IF(TRIM(PROPER('Base de datos cruda'!M1024))="High","Alto",IF(TRIM(PROPER('Base de datos cruda'!M1024))="Medium","Medio","Bajo"))</f>
        <v>Medio</v>
      </c>
      <c r="N1024" s="29">
        <v>61.01</v>
      </c>
      <c r="O1024" s="32">
        <f t="shared" si="1"/>
        <v>61.01</v>
      </c>
      <c r="P1024" s="33">
        <f t="shared" si="2"/>
        <v>5.12</v>
      </c>
      <c r="Q1024" s="34">
        <f t="shared" si="3"/>
        <v>1.23030303</v>
      </c>
      <c r="R1024" s="35" t="str">
        <f t="shared" si="4"/>
        <v>Medio</v>
      </c>
      <c r="S1024" s="35" t="str">
        <f>IF(O1024="","",IF(O1024&gt;AVERAGE('Base de datos limpia'!$O$2:$O$8001),"Alto","Normal"))
</f>
        <v>Normal</v>
      </c>
      <c r="T1024" s="35" t="str">
        <f t="shared" si="5"/>
        <v>Gamer casual</v>
      </c>
      <c r="U1024" s="35"/>
    </row>
    <row r="1025">
      <c r="A1025" s="28">
        <v>1024.0</v>
      </c>
      <c r="B1025" s="28">
        <v>16.0</v>
      </c>
      <c r="C1025" s="28" t="str">
        <f>TRIM(PROPER('Base de datos cruda'!C1025))</f>
        <v>Male</v>
      </c>
      <c r="D1025" s="28">
        <v>3.82</v>
      </c>
      <c r="E1025" s="28">
        <v>3.46</v>
      </c>
      <c r="F1025" s="28">
        <v>4.46</v>
      </c>
      <c r="G1025" s="28">
        <v>95.73</v>
      </c>
      <c r="H1025" s="28" t="str">
        <f>TRIM(PROPER('Base de datos cruda'!H1025))</f>
        <v>Fps</v>
      </c>
      <c r="I1025" s="28">
        <v>0.47</v>
      </c>
      <c r="J1025" s="28">
        <v>6.15</v>
      </c>
      <c r="K1025" s="28">
        <v>272.65</v>
      </c>
      <c r="L1025" s="28">
        <f>IF('Base de datos cruda'!L1025&lt;0,,'Base de datos cruda'!L1025)</f>
        <v>9.73</v>
      </c>
      <c r="M1025" s="28" t="str">
        <f>IF(TRIM(PROPER('Base de datos cruda'!M1025))="High","Alto",IF(TRIM(PROPER('Base de datos cruda'!M1025))="Medium","Medio","Bajo"))</f>
        <v>Medio</v>
      </c>
      <c r="N1025" s="29">
        <v>52.43</v>
      </c>
      <c r="O1025" s="32">
        <f t="shared" si="1"/>
        <v>52.43</v>
      </c>
      <c r="P1025" s="33">
        <f t="shared" si="2"/>
        <v>9.97</v>
      </c>
      <c r="Q1025" s="34">
        <f t="shared" si="3"/>
        <v>0.9057591623</v>
      </c>
      <c r="R1025" s="35" t="str">
        <f t="shared" si="4"/>
        <v>Medio</v>
      </c>
      <c r="S1025" s="35" t="str">
        <f>IF(O1025="","",IF(O1025&gt;AVERAGE('Base de datos limpia'!$O$2:$O$8001),"Alto","Normal"))
</f>
        <v>Normal</v>
      </c>
      <c r="T1025" s="35" t="str">
        <f t="shared" si="5"/>
        <v>Gamer moderado</v>
      </c>
      <c r="U1025" s="35"/>
    </row>
    <row r="1026">
      <c r="A1026" s="28">
        <v>1025.0</v>
      </c>
      <c r="B1026" s="28">
        <v>22.0</v>
      </c>
      <c r="C1026" s="28" t="str">
        <f>TRIM(PROPER('Base de datos cruda'!C1026))</f>
        <v>Male</v>
      </c>
      <c r="D1026" s="28">
        <v>3.45</v>
      </c>
      <c r="E1026" s="28">
        <v>6.14</v>
      </c>
      <c r="F1026" s="28">
        <v>6.8</v>
      </c>
      <c r="G1026" s="28">
        <v>68.6</v>
      </c>
      <c r="H1026" s="28" t="str">
        <f>TRIM(PROPER('Base de datos cruda'!H1026))</f>
        <v>Fps</v>
      </c>
      <c r="I1026" s="28">
        <v>4.57</v>
      </c>
      <c r="J1026" s="28">
        <v>7.02</v>
      </c>
      <c r="K1026" s="28">
        <v>283.0</v>
      </c>
      <c r="L1026" s="28">
        <f>IF('Base de datos cruda'!L1026&lt;0,,'Base de datos cruda'!L1026)</f>
        <v>8.85</v>
      </c>
      <c r="M1026" s="28" t="str">
        <f>IF(TRIM(PROPER('Base de datos cruda'!M1026))="High","Alto",IF(TRIM(PROPER('Base de datos cruda'!M1026))="Medium","Medio","Bajo"))</f>
        <v>Medio</v>
      </c>
      <c r="N1026" s="29">
        <v>79.4756658489438</v>
      </c>
      <c r="O1026" s="32">
        <f t="shared" si="1"/>
        <v>79.47566585</v>
      </c>
      <c r="P1026" s="33">
        <f t="shared" si="2"/>
        <v>10.47</v>
      </c>
      <c r="Q1026" s="34">
        <f t="shared" si="3"/>
        <v>1.779710145</v>
      </c>
      <c r="R1026" s="35" t="str">
        <f t="shared" si="4"/>
        <v>Alto</v>
      </c>
      <c r="S1026" s="35" t="str">
        <f>IF(O1026="","",IF(O1026&gt;AVERAGE('Base de datos limpia'!$O$2:$O$8001),"Alto","Normal"))
</f>
        <v>Alto</v>
      </c>
      <c r="T1026" s="35" t="str">
        <f t="shared" si="5"/>
        <v>Gamer intensivo</v>
      </c>
      <c r="U1026" s="35"/>
    </row>
    <row r="1027">
      <c r="A1027" s="28">
        <v>1026.0</v>
      </c>
      <c r="B1027" s="28">
        <v>20.0</v>
      </c>
      <c r="C1027" s="28" t="str">
        <f>TRIM(PROPER('Base de datos cruda'!C1027))</f>
        <v>Other</v>
      </c>
      <c r="D1027" s="28">
        <v>5.13</v>
      </c>
      <c r="E1027" s="28">
        <v>6.34</v>
      </c>
      <c r="F1027" s="28">
        <v>4.14</v>
      </c>
      <c r="G1027" s="28">
        <v>90.39</v>
      </c>
      <c r="H1027" s="28" t="str">
        <f>TRIM(PROPER('Base de datos cruda'!H1027))</f>
        <v>Fps</v>
      </c>
      <c r="I1027" s="28">
        <v>3.1</v>
      </c>
      <c r="J1027" s="28">
        <v>6.2</v>
      </c>
      <c r="K1027" s="28">
        <v>260.54</v>
      </c>
      <c r="L1027" s="28">
        <f>IF('Base de datos cruda'!L1027&lt;0,,'Base de datos cruda'!L1027)</f>
        <v>9.18</v>
      </c>
      <c r="M1027" s="28" t="str">
        <f>IF(TRIM(PROPER('Base de datos cruda'!M1027))="High","Alto",IF(TRIM(PROPER('Base de datos cruda'!M1027))="Medium","Medio","Bajo"))</f>
        <v>Bajo</v>
      </c>
      <c r="N1027" s="29">
        <v>47.74</v>
      </c>
      <c r="O1027" s="32">
        <f t="shared" si="1"/>
        <v>47.74</v>
      </c>
      <c r="P1027" s="33">
        <f t="shared" si="2"/>
        <v>11.33</v>
      </c>
      <c r="Q1027" s="34">
        <f t="shared" si="3"/>
        <v>1.235867446</v>
      </c>
      <c r="R1027" s="35" t="str">
        <f t="shared" si="4"/>
        <v>Bajo</v>
      </c>
      <c r="S1027" s="35" t="str">
        <f>IF(O1027="","",IF(O1027&gt;AVERAGE('Base de datos limpia'!$O$2:$O$8001),"Alto","Normal"))
</f>
        <v>Normal</v>
      </c>
      <c r="T1027" s="35" t="str">
        <f t="shared" si="5"/>
        <v>Gamer intensivo</v>
      </c>
      <c r="U1027" s="35"/>
    </row>
    <row r="1028">
      <c r="A1028" s="28">
        <v>1027.0</v>
      </c>
      <c r="B1028" s="28">
        <v>18.0</v>
      </c>
      <c r="C1028" s="28" t="str">
        <f>TRIM(PROPER('Base de datos cruda'!C1028))</f>
        <v>Female</v>
      </c>
      <c r="D1028" s="28">
        <v>7.56</v>
      </c>
      <c r="E1028" s="28">
        <v>7.98</v>
      </c>
      <c r="F1028" s="28">
        <v>8.83</v>
      </c>
      <c r="G1028" s="28">
        <v>61.94</v>
      </c>
      <c r="H1028" s="28" t="str">
        <f>TRIM(PROPER('Base de datos cruda'!H1028))</f>
        <v>Fps</v>
      </c>
      <c r="I1028" s="28">
        <v>4.95</v>
      </c>
      <c r="J1028" s="28">
        <v>12.91</v>
      </c>
      <c r="K1028" s="28">
        <v>254.15</v>
      </c>
      <c r="L1028" s="28">
        <f>IF('Base de datos cruda'!L1028&lt;0,,'Base de datos cruda'!L1028)</f>
        <v>15.66</v>
      </c>
      <c r="M1028" s="28" t="str">
        <f>IF(TRIM(PROPER('Base de datos cruda'!M1028))="High","Alto",IF(TRIM(PROPER('Base de datos cruda'!M1028))="Medium","Medio","Bajo"))</f>
        <v>Bajo</v>
      </c>
      <c r="N1028" s="29">
        <v>72.1616804189061</v>
      </c>
      <c r="O1028" s="32">
        <f t="shared" si="1"/>
        <v>72.16168042</v>
      </c>
      <c r="P1028" s="33">
        <f t="shared" si="2"/>
        <v>20.47</v>
      </c>
      <c r="Q1028" s="34">
        <f t="shared" si="3"/>
        <v>1.055555556</v>
      </c>
      <c r="R1028" s="35" t="str">
        <f t="shared" si="4"/>
        <v>Alto</v>
      </c>
      <c r="S1028" s="35" t="str">
        <f>IF(O1028="","",IF(O1028&gt;AVERAGE('Base de datos limpia'!$O$2:$O$8001),"Alto","Normal"))
</f>
        <v>Alto</v>
      </c>
      <c r="T1028" s="35" t="str">
        <f t="shared" si="5"/>
        <v>Gamer intensivo</v>
      </c>
      <c r="U1028" s="35"/>
    </row>
    <row r="1029">
      <c r="A1029" s="28">
        <v>1028.0</v>
      </c>
      <c r="B1029" s="28">
        <v>18.0</v>
      </c>
      <c r="C1029" s="28" t="str">
        <f>TRIM(PROPER('Base de datos cruda'!C1029))</f>
        <v>Male</v>
      </c>
      <c r="D1029" s="28">
        <v>0.9</v>
      </c>
      <c r="E1029" s="28">
        <v>6.54</v>
      </c>
      <c r="F1029" s="28">
        <v>5.71</v>
      </c>
      <c r="G1029" s="28">
        <v>92.71</v>
      </c>
      <c r="H1029" s="28" t="str">
        <f>TRIM(PROPER('Base de datos cruda'!H1029))</f>
        <v>Rpg</v>
      </c>
      <c r="I1029" s="28">
        <v>1.23</v>
      </c>
      <c r="J1029" s="28">
        <v>5.79</v>
      </c>
      <c r="K1029" s="28">
        <v>308.23</v>
      </c>
      <c r="L1029" s="28">
        <f>IF('Base de datos cruda'!L1029&lt;0,,'Base de datos cruda'!L1029)</f>
        <v>3.38</v>
      </c>
      <c r="M1029" s="28" t="str">
        <f>IF(TRIM(PROPER('Base de datos cruda'!M1029))="High","Alto",IF(TRIM(PROPER('Base de datos cruda'!M1029))="Medium","Medio","Bajo"))</f>
        <v>Medio</v>
      </c>
      <c r="N1029" s="29">
        <v>88.55</v>
      </c>
      <c r="O1029" s="32">
        <f t="shared" si="1"/>
        <v>88.55</v>
      </c>
      <c r="P1029" s="33">
        <f t="shared" si="2"/>
        <v>6.69</v>
      </c>
      <c r="Q1029" s="34">
        <f t="shared" si="3"/>
        <v>7.266666667</v>
      </c>
      <c r="R1029" s="35" t="str">
        <f t="shared" si="4"/>
        <v>Alto</v>
      </c>
      <c r="S1029" s="35" t="str">
        <f>IF(O1029="","",IF(O1029&gt;AVERAGE('Base de datos limpia'!$O$2:$O$8001),"Alto","Normal"))
</f>
        <v>Alto</v>
      </c>
      <c r="T1029" s="35" t="str">
        <f t="shared" si="5"/>
        <v>Gamer intensivo</v>
      </c>
      <c r="U1029" s="35"/>
    </row>
    <row r="1030">
      <c r="A1030" s="28">
        <v>1029.0</v>
      </c>
      <c r="B1030" s="28">
        <v>19.0</v>
      </c>
      <c r="C1030" s="28" t="str">
        <f>TRIM(PROPER('Base de datos cruda'!C1030))</f>
        <v>Male</v>
      </c>
      <c r="D1030" s="28">
        <v>3.61</v>
      </c>
      <c r="E1030" s="28">
        <v>6.34</v>
      </c>
      <c r="F1030" s="28">
        <v>7.48</v>
      </c>
      <c r="G1030" s="28">
        <v>84.06</v>
      </c>
      <c r="H1030" s="28" t="str">
        <f>TRIM(PROPER('Base de datos cruda'!H1030))</f>
        <v>Rpg</v>
      </c>
      <c r="I1030" s="28">
        <v>3.4</v>
      </c>
      <c r="J1030" s="28">
        <v>4.9</v>
      </c>
      <c r="K1030" s="28">
        <v>250.61</v>
      </c>
      <c r="L1030" s="28">
        <f>IF('Base de datos cruda'!L1030&lt;0,,'Base de datos cruda'!L1030)</f>
        <v>6.84</v>
      </c>
      <c r="M1030" s="28" t="str">
        <f>IF(TRIM(PROPER('Base de datos cruda'!M1030))="High","Alto",IF(TRIM(PROPER('Base de datos cruda'!M1030))="Medium","Medio","Bajo"))</f>
        <v>Medio</v>
      </c>
      <c r="N1030" s="29">
        <v>76.27</v>
      </c>
      <c r="O1030" s="32">
        <f t="shared" si="1"/>
        <v>76.27</v>
      </c>
      <c r="P1030" s="33">
        <f t="shared" si="2"/>
        <v>8.51</v>
      </c>
      <c r="Q1030" s="34">
        <f t="shared" si="3"/>
        <v>1.756232687</v>
      </c>
      <c r="R1030" s="35" t="str">
        <f t="shared" si="4"/>
        <v>Alto</v>
      </c>
      <c r="S1030" s="35" t="str">
        <f>IF(O1030="","",IF(O1030&gt;AVERAGE('Base de datos limpia'!$O$2:$O$8001),"Alto","Normal"))
</f>
        <v>Alto</v>
      </c>
      <c r="T1030" s="35" t="str">
        <f t="shared" si="5"/>
        <v>Gamer intensivo</v>
      </c>
      <c r="U1030" s="35"/>
    </row>
    <row r="1031">
      <c r="A1031" s="28">
        <v>1030.0</v>
      </c>
      <c r="B1031" s="28">
        <v>17.0</v>
      </c>
      <c r="C1031" s="28" t="str">
        <f>TRIM(PROPER('Base de datos cruda'!C1031))</f>
        <v>Female</v>
      </c>
      <c r="D1031" s="28">
        <v>1.54</v>
      </c>
      <c r="E1031" s="28">
        <v>9.21</v>
      </c>
      <c r="F1031" s="28">
        <v>8.05</v>
      </c>
      <c r="G1031" s="28">
        <v>98.24</v>
      </c>
      <c r="H1031" s="28" t="str">
        <f>TRIM(PROPER('Base de datos cruda'!H1031))</f>
        <v>Fps</v>
      </c>
      <c r="I1031" s="28">
        <v>4.82</v>
      </c>
      <c r="J1031" s="28">
        <v>6.79</v>
      </c>
      <c r="K1031" s="28">
        <v>323.41</v>
      </c>
      <c r="L1031" s="28">
        <f>IF('Base de datos cruda'!L1031&lt;0,,'Base de datos cruda'!L1031)</f>
        <v>8.15</v>
      </c>
      <c r="M1031" s="28" t="str">
        <f>IF(TRIM(PROPER('Base de datos cruda'!M1031))="High","Alto",IF(TRIM(PROPER('Base de datos cruda'!M1031))="Medium","Medio","Bajo"))</f>
        <v>Medio</v>
      </c>
      <c r="N1031" s="29">
        <v>100.0</v>
      </c>
      <c r="O1031" s="32">
        <f t="shared" si="1"/>
        <v>100</v>
      </c>
      <c r="P1031" s="33">
        <f t="shared" si="2"/>
        <v>8.33</v>
      </c>
      <c r="Q1031" s="34">
        <f t="shared" si="3"/>
        <v>5.980519481</v>
      </c>
      <c r="R1031" s="35" t="str">
        <f t="shared" si="4"/>
        <v>Alto</v>
      </c>
      <c r="S1031" s="35" t="str">
        <f>IF(O1031="","",IF(O1031&gt;AVERAGE('Base de datos limpia'!$O$2:$O$8001),"Alto","Normal"))
</f>
        <v>Alto</v>
      </c>
      <c r="T1031" s="35" t="str">
        <f t="shared" si="5"/>
        <v>Gamer intensivo</v>
      </c>
      <c r="U1031" s="35"/>
    </row>
    <row r="1032">
      <c r="A1032" s="28">
        <v>1031.0</v>
      </c>
      <c r="B1032" s="28">
        <v>17.0</v>
      </c>
      <c r="C1032" s="28" t="str">
        <f>TRIM(PROPER('Base de datos cruda'!C1032))</f>
        <v>Female</v>
      </c>
      <c r="D1032" s="28">
        <v>7.15</v>
      </c>
      <c r="E1032" s="28">
        <v>5.07</v>
      </c>
      <c r="F1032" s="28">
        <v>5.4</v>
      </c>
      <c r="G1032" s="28">
        <v>98.4</v>
      </c>
      <c r="H1032" s="28" t="str">
        <f>TRIM(PROPER('Base de datos cruda'!H1032))</f>
        <v>Rpg</v>
      </c>
      <c r="I1032" s="28">
        <v>1.49</v>
      </c>
      <c r="J1032" s="28">
        <v>8.17</v>
      </c>
      <c r="K1032" s="28">
        <v>229.1</v>
      </c>
      <c r="L1032" s="28">
        <f>IF('Base de datos cruda'!L1032&lt;0,,'Base de datos cruda'!L1032)</f>
        <v>14.38</v>
      </c>
      <c r="M1032" s="28" t="str">
        <f>IF(TRIM(PROPER('Base de datos cruda'!M1032))="High","Alto",IF(TRIM(PROPER('Base de datos cruda'!M1032))="Medium","Medio","Bajo"))</f>
        <v>Bajo</v>
      </c>
      <c r="N1032" s="29">
        <v>38.13</v>
      </c>
      <c r="O1032" s="32">
        <f t="shared" si="1"/>
        <v>38.13</v>
      </c>
      <c r="P1032" s="33">
        <f t="shared" si="2"/>
        <v>15.32</v>
      </c>
      <c r="Q1032" s="34">
        <f t="shared" si="3"/>
        <v>0.7090909091</v>
      </c>
      <c r="R1032" s="35" t="str">
        <f t="shared" si="4"/>
        <v>Bajo</v>
      </c>
      <c r="S1032" s="35" t="str">
        <f>IF(O1032="","",IF(O1032&gt;AVERAGE('Base de datos limpia'!$O$2:$O$8001),"Alto","Normal"))
</f>
        <v>Normal</v>
      </c>
      <c r="T1032" s="35" t="str">
        <f t="shared" si="5"/>
        <v>Gamer moderado</v>
      </c>
      <c r="U1032" s="35"/>
    </row>
    <row r="1033">
      <c r="A1033" s="28">
        <v>1032.0</v>
      </c>
      <c r="B1033" s="28">
        <v>16.0</v>
      </c>
      <c r="C1033" s="28" t="str">
        <f>TRIM(PROPER('Base de datos cruda'!C1033))</f>
        <v>Male</v>
      </c>
      <c r="D1033" s="28">
        <v>7.72</v>
      </c>
      <c r="E1033" s="28">
        <v>3.03</v>
      </c>
      <c r="F1033" s="28">
        <v>7.74</v>
      </c>
      <c r="G1033" s="28">
        <v>62.03</v>
      </c>
      <c r="H1033" s="28" t="str">
        <f>TRIM(PROPER('Base de datos cruda'!H1033))</f>
        <v>Fps</v>
      </c>
      <c r="I1033" s="28">
        <v>0.48</v>
      </c>
      <c r="J1033" s="28">
        <v>9.29</v>
      </c>
      <c r="K1033" s="28">
        <v>228.22</v>
      </c>
      <c r="L1033" s="28">
        <f>IF('Base de datos cruda'!L1033&lt;0,,'Base de datos cruda'!L1033)</f>
        <v>15.48</v>
      </c>
      <c r="M1033" s="28" t="str">
        <f>IF(TRIM(PROPER('Base de datos cruda'!M1033))="High","Alto",IF(TRIM(PROPER('Base de datos cruda'!M1033))="Medium","Medio","Bajo"))</f>
        <v>Bajo</v>
      </c>
      <c r="N1033" s="29">
        <v>23.28</v>
      </c>
      <c r="O1033" s="32">
        <f t="shared" si="1"/>
        <v>23.28</v>
      </c>
      <c r="P1033" s="33">
        <f t="shared" si="2"/>
        <v>17.01</v>
      </c>
      <c r="Q1033" s="34">
        <f t="shared" si="3"/>
        <v>0.3924870466</v>
      </c>
      <c r="R1033" s="35" t="str">
        <f t="shared" si="4"/>
        <v>Bajo</v>
      </c>
      <c r="S1033" s="35" t="str">
        <f>IF(O1033="","",IF(O1033&gt;AVERAGE('Base de datos limpia'!$O$2:$O$8001),"Alto","Normal"))
</f>
        <v>Normal</v>
      </c>
      <c r="T1033" s="35" t="str">
        <f t="shared" si="5"/>
        <v>Gamer moderado</v>
      </c>
      <c r="U1033" s="35"/>
    </row>
    <row r="1034">
      <c r="A1034" s="28">
        <v>1033.0</v>
      </c>
      <c r="B1034" s="28">
        <v>20.0</v>
      </c>
      <c r="C1034" s="28" t="str">
        <f>TRIM(PROPER('Base de datos cruda'!C1034))</f>
        <v>Female</v>
      </c>
      <c r="D1034" s="28">
        <v>3.83</v>
      </c>
      <c r="E1034" s="28">
        <v>2.46</v>
      </c>
      <c r="F1034" s="28">
        <v>8.16</v>
      </c>
      <c r="G1034" s="28">
        <v>66.42</v>
      </c>
      <c r="H1034" s="28" t="str">
        <f>TRIM(PROPER('Base de datos cruda'!H1034))</f>
        <v>Fps</v>
      </c>
      <c r="I1034" s="28">
        <v>3.17</v>
      </c>
      <c r="J1034" s="28">
        <v>5.11</v>
      </c>
      <c r="K1034" s="28">
        <v>268.6</v>
      </c>
      <c r="L1034" s="28">
        <f>IF('Base de datos cruda'!L1034&lt;0,,'Base de datos cruda'!L1034)</f>
        <v>10.56</v>
      </c>
      <c r="M1034" s="28" t="str">
        <f>IF(TRIM(PROPER('Base de datos cruda'!M1034))="High","Alto",IF(TRIM(PROPER('Base de datos cruda'!M1034))="Medium","Medio","Bajo"))</f>
        <v>Medio</v>
      </c>
      <c r="N1034" s="29">
        <v>46.25</v>
      </c>
      <c r="O1034" s="32">
        <f t="shared" si="1"/>
        <v>46.25</v>
      </c>
      <c r="P1034" s="33">
        <f t="shared" si="2"/>
        <v>8.94</v>
      </c>
      <c r="Q1034" s="34">
        <f t="shared" si="3"/>
        <v>0.6422976501</v>
      </c>
      <c r="R1034" s="35" t="str">
        <f t="shared" si="4"/>
        <v>Bajo</v>
      </c>
      <c r="S1034" s="35" t="str">
        <f>IF(O1034="","",IF(O1034&gt;AVERAGE('Base de datos limpia'!$O$2:$O$8001),"Alto","Normal"))
</f>
        <v>Normal</v>
      </c>
      <c r="T1034" s="35" t="str">
        <f t="shared" si="5"/>
        <v>Gamer casual</v>
      </c>
      <c r="U1034" s="35"/>
    </row>
    <row r="1035">
      <c r="A1035" s="28">
        <v>1034.0</v>
      </c>
      <c r="B1035" s="28">
        <v>19.0</v>
      </c>
      <c r="C1035" s="28" t="str">
        <f>TRIM(PROPER('Base de datos cruda'!C1035))</f>
        <v>Male</v>
      </c>
      <c r="D1035" s="28">
        <v>0.83</v>
      </c>
      <c r="E1035" s="28">
        <v>4.6</v>
      </c>
      <c r="F1035" s="28">
        <v>5.21</v>
      </c>
      <c r="G1035" s="28">
        <v>79.37</v>
      </c>
      <c r="H1035" s="28" t="str">
        <f>TRIM(PROPER('Base de datos cruda'!H1035))</f>
        <v>Fps</v>
      </c>
      <c r="I1035" s="28">
        <v>1.83</v>
      </c>
      <c r="J1035" s="28">
        <v>4.23</v>
      </c>
      <c r="K1035" s="28">
        <v>304.05</v>
      </c>
      <c r="L1035" s="28">
        <f>IF('Base de datos cruda'!L1035&lt;0,,'Base de datos cruda'!L1035)</f>
        <v>6.06</v>
      </c>
      <c r="M1035" s="28" t="str">
        <f>IF(TRIM(PROPER('Base de datos cruda'!M1035))="High","Alto",IF(TRIM(PROPER('Base de datos cruda'!M1035))="Medium","Medio","Bajo"))</f>
        <v>Medio</v>
      </c>
      <c r="N1035" s="29">
        <v>74.46</v>
      </c>
      <c r="O1035" s="32">
        <f t="shared" si="1"/>
        <v>74.46</v>
      </c>
      <c r="P1035" s="33">
        <f t="shared" si="2"/>
        <v>5.06</v>
      </c>
      <c r="Q1035" s="34">
        <f t="shared" si="3"/>
        <v>5.542168675</v>
      </c>
      <c r="R1035" s="35" t="str">
        <f t="shared" si="4"/>
        <v>Alto</v>
      </c>
      <c r="S1035" s="35" t="str">
        <f>IF(O1035="","",IF(O1035&gt;AVERAGE('Base de datos limpia'!$O$2:$O$8001),"Alto","Normal"))
</f>
        <v>Alto</v>
      </c>
      <c r="T1035" s="35" t="str">
        <f t="shared" si="5"/>
        <v>Gamer moderado</v>
      </c>
      <c r="U1035" s="35"/>
    </row>
    <row r="1036">
      <c r="A1036" s="28">
        <v>1035.0</v>
      </c>
      <c r="B1036" s="28">
        <v>17.0</v>
      </c>
      <c r="C1036" s="28" t="str">
        <f>TRIM(PROPER('Base de datos cruda'!C1036))</f>
        <v>Male</v>
      </c>
      <c r="D1036" s="28">
        <v>6.28</v>
      </c>
      <c r="E1036" s="28">
        <v>7.41</v>
      </c>
      <c r="F1036" s="28">
        <v>8.96</v>
      </c>
      <c r="G1036" s="28">
        <v>95.18</v>
      </c>
      <c r="H1036" s="28" t="str">
        <f>TRIM(PROPER('Base de datos cruda'!H1036))</f>
        <v>Fps</v>
      </c>
      <c r="I1036" s="28">
        <v>1.37</v>
      </c>
      <c r="J1036" s="28">
        <v>11.2</v>
      </c>
      <c r="K1036" s="28">
        <v>233.45</v>
      </c>
      <c r="L1036" s="28">
        <f>IF('Base de datos cruda'!L1036&lt;0,,'Base de datos cruda'!L1036)</f>
        <v>13.36</v>
      </c>
      <c r="M1036" s="28" t="str">
        <f>IF(TRIM(PROPER('Base de datos cruda'!M1036))="High","Alto",IF(TRIM(PROPER('Base de datos cruda'!M1036))="Medium","Medio","Bajo"))</f>
        <v>Bajo</v>
      </c>
      <c r="N1036" s="29">
        <v>89.1157372065126</v>
      </c>
      <c r="O1036" s="32">
        <f t="shared" si="1"/>
        <v>89.11573721</v>
      </c>
      <c r="P1036" s="33">
        <f t="shared" si="2"/>
        <v>17.48</v>
      </c>
      <c r="Q1036" s="34">
        <f t="shared" si="3"/>
        <v>1.179936306</v>
      </c>
      <c r="R1036" s="35" t="str">
        <f t="shared" si="4"/>
        <v>Alto</v>
      </c>
      <c r="S1036" s="35" t="str">
        <f>IF(O1036="","",IF(O1036&gt;AVERAGE('Base de datos limpia'!$O$2:$O$8001),"Alto","Normal"))
</f>
        <v>Alto</v>
      </c>
      <c r="T1036" s="35" t="str">
        <f t="shared" si="5"/>
        <v>Gamer intensivo</v>
      </c>
      <c r="U1036" s="35"/>
    </row>
    <row r="1037">
      <c r="A1037" s="28">
        <v>1036.0</v>
      </c>
      <c r="B1037" s="28">
        <v>18.0</v>
      </c>
      <c r="C1037" s="28" t="str">
        <f>TRIM(PROPER('Base de datos cruda'!C1037))</f>
        <v>Female</v>
      </c>
      <c r="D1037" s="28">
        <v>5.58</v>
      </c>
      <c r="E1037" s="28">
        <v>1.38</v>
      </c>
      <c r="F1037" s="28">
        <v>4.1</v>
      </c>
      <c r="G1037" s="28">
        <v>92.58</v>
      </c>
      <c r="H1037" s="28" t="str">
        <f>TRIM(PROPER('Base de datos cruda'!H1037))</f>
        <v>Casual</v>
      </c>
      <c r="I1037" s="28">
        <v>4.97</v>
      </c>
      <c r="J1037" s="28">
        <v>7.47</v>
      </c>
      <c r="K1037" s="28">
        <v>233.02</v>
      </c>
      <c r="L1037" s="28">
        <f>IF('Base de datos cruda'!L1037&lt;0,,'Base de datos cruda'!L1037)</f>
        <v>9.62</v>
      </c>
      <c r="M1037" s="28" t="str">
        <f>IF(TRIM(PROPER('Base de datos cruda'!M1037))="High","Alto",IF(TRIM(PROPER('Base de datos cruda'!M1037))="Medium","Medio","Bajo"))</f>
        <v>Bajo</v>
      </c>
      <c r="N1037" s="29">
        <v>37.4560145770673</v>
      </c>
      <c r="O1037" s="32">
        <f t="shared" si="1"/>
        <v>37.45601458</v>
      </c>
      <c r="P1037" s="33">
        <f t="shared" si="2"/>
        <v>13.05</v>
      </c>
      <c r="Q1037" s="34">
        <f t="shared" si="3"/>
        <v>0.247311828</v>
      </c>
      <c r="R1037" s="35" t="str">
        <f t="shared" si="4"/>
        <v>Bajo</v>
      </c>
      <c r="S1037" s="35" t="str">
        <f>IF(O1037="","",IF(O1037&gt;AVERAGE('Base de datos limpia'!$O$2:$O$8001),"Alto","Normal"))
</f>
        <v>Normal</v>
      </c>
      <c r="T1037" s="35" t="str">
        <f t="shared" si="5"/>
        <v>Gamer casual</v>
      </c>
      <c r="U1037" s="35"/>
    </row>
    <row r="1038">
      <c r="A1038" s="28">
        <v>1037.0</v>
      </c>
      <c r="B1038" s="28">
        <v>22.0</v>
      </c>
      <c r="C1038" s="28" t="str">
        <f>TRIM(PROPER('Base de datos cruda'!C1038))</f>
        <v>Male</v>
      </c>
      <c r="D1038" s="28">
        <v>2.84</v>
      </c>
      <c r="E1038" s="28">
        <v>2.16</v>
      </c>
      <c r="F1038" s="28">
        <v>5.09</v>
      </c>
      <c r="G1038" s="28">
        <v>98.57</v>
      </c>
      <c r="H1038" s="28" t="str">
        <f>TRIM(PROPER('Base de datos cruda'!H1038))</f>
        <v>Fps</v>
      </c>
      <c r="I1038" s="28">
        <v>3.77</v>
      </c>
      <c r="J1038" s="28">
        <v>7.7</v>
      </c>
      <c r="K1038" s="28">
        <v>278.75</v>
      </c>
      <c r="L1038" s="28">
        <f>IF('Base de datos cruda'!L1038&lt;0,,'Base de datos cruda'!L1038)</f>
        <v>9.14</v>
      </c>
      <c r="M1038" s="28" t="str">
        <f>IF(TRIM(PROPER('Base de datos cruda'!M1038))="High","Alto",IF(TRIM(PROPER('Base de datos cruda'!M1038))="Medium","Medio","Bajo"))</f>
        <v>Medio</v>
      </c>
      <c r="N1038" s="29">
        <v>52.37</v>
      </c>
      <c r="O1038" s="32">
        <f t="shared" si="1"/>
        <v>52.37</v>
      </c>
      <c r="P1038" s="33">
        <f t="shared" si="2"/>
        <v>10.54</v>
      </c>
      <c r="Q1038" s="34">
        <f t="shared" si="3"/>
        <v>0.7605633803</v>
      </c>
      <c r="R1038" s="35" t="str">
        <f t="shared" si="4"/>
        <v>Medio</v>
      </c>
      <c r="S1038" s="35" t="str">
        <f>IF(O1038="","",IF(O1038&gt;AVERAGE('Base de datos limpia'!$O$2:$O$8001),"Alto","Normal"))
</f>
        <v>Normal</v>
      </c>
      <c r="T1038" s="35" t="str">
        <f t="shared" si="5"/>
        <v>Gamer casual</v>
      </c>
      <c r="U1038" s="35"/>
    </row>
    <row r="1039">
      <c r="A1039" s="28">
        <v>1038.0</v>
      </c>
      <c r="B1039" s="28">
        <v>22.0</v>
      </c>
      <c r="C1039" s="28" t="str">
        <f>TRIM(PROPER('Base de datos cruda'!C1039))</f>
        <v>Male</v>
      </c>
      <c r="D1039" s="28">
        <v>7.1</v>
      </c>
      <c r="E1039" s="28">
        <v>1.96</v>
      </c>
      <c r="F1039" s="28">
        <v>7.9</v>
      </c>
      <c r="G1039" s="28">
        <v>84.72</v>
      </c>
      <c r="H1039" s="28" t="str">
        <f>TRIM(PROPER('Base de datos cruda'!H1039))</f>
        <v>Casual</v>
      </c>
      <c r="I1039" s="28">
        <v>2.43</v>
      </c>
      <c r="J1039" s="28">
        <v>9.02</v>
      </c>
      <c r="K1039" s="28">
        <v>239.94</v>
      </c>
      <c r="L1039" s="28">
        <f>IF('Base de datos cruda'!L1039&lt;0,,'Base de datos cruda'!L1039)</f>
        <v>14.75</v>
      </c>
      <c r="M1039" s="28" t="str">
        <f>IF(TRIM(PROPER('Base de datos cruda'!M1039))="High","Alto",IF(TRIM(PROPER('Base de datos cruda'!M1039))="Medium","Medio","Bajo"))</f>
        <v>Bajo</v>
      </c>
      <c r="N1039" s="29">
        <v>24.56</v>
      </c>
      <c r="O1039" s="32">
        <f t="shared" si="1"/>
        <v>24.56</v>
      </c>
      <c r="P1039" s="33">
        <f t="shared" si="2"/>
        <v>16.12</v>
      </c>
      <c r="Q1039" s="34">
        <f t="shared" si="3"/>
        <v>0.276056338</v>
      </c>
      <c r="R1039" s="35" t="str">
        <f t="shared" si="4"/>
        <v>Bajo</v>
      </c>
      <c r="S1039" s="35" t="str">
        <f>IF(O1039="","",IF(O1039&gt;AVERAGE('Base de datos limpia'!$O$2:$O$8001),"Alto","Normal"))
</f>
        <v>Normal</v>
      </c>
      <c r="T1039" s="35" t="str">
        <f t="shared" si="5"/>
        <v>Gamer casual</v>
      </c>
      <c r="U1039" s="35"/>
    </row>
    <row r="1040">
      <c r="A1040" s="28">
        <v>1039.0</v>
      </c>
      <c r="B1040" s="28">
        <v>19.0</v>
      </c>
      <c r="C1040" s="28" t="str">
        <f>TRIM(PROPER('Base de datos cruda'!C1040))</f>
        <v>Female</v>
      </c>
      <c r="D1040" s="28">
        <v>7.81</v>
      </c>
      <c r="E1040" s="28">
        <v>6.27</v>
      </c>
      <c r="F1040" s="28">
        <v>4.97</v>
      </c>
      <c r="G1040" s="28">
        <v>70.26</v>
      </c>
      <c r="H1040" s="28" t="str">
        <f>TRIM(PROPER('Base de datos cruda'!H1040))</f>
        <v>Rpg</v>
      </c>
      <c r="I1040" s="28">
        <v>0.25</v>
      </c>
      <c r="J1040" s="28">
        <v>13.76</v>
      </c>
      <c r="K1040" s="28">
        <v>209.82</v>
      </c>
      <c r="L1040" s="28">
        <f>IF('Base de datos cruda'!L1040&lt;0,,'Base de datos cruda'!L1040)</f>
        <v>17.5</v>
      </c>
      <c r="M1040" s="28" t="str">
        <f>IF(TRIM(PROPER('Base de datos cruda'!M1040))="High","Alto",IF(TRIM(PROPER('Base de datos cruda'!M1040))="Medium","Medio","Bajo"))</f>
        <v>Bajo</v>
      </c>
      <c r="N1040" s="29">
        <v>32.64</v>
      </c>
      <c r="O1040" s="32">
        <f t="shared" si="1"/>
        <v>32.64</v>
      </c>
      <c r="P1040" s="33">
        <f t="shared" si="2"/>
        <v>21.57</v>
      </c>
      <c r="Q1040" s="34">
        <f t="shared" si="3"/>
        <v>0.8028169014</v>
      </c>
      <c r="R1040" s="35" t="str">
        <f t="shared" si="4"/>
        <v>Bajo</v>
      </c>
      <c r="S1040" s="35" t="str">
        <f>IF(O1040="","",IF(O1040&gt;AVERAGE('Base de datos limpia'!$O$2:$O$8001),"Alto","Normal"))
</f>
        <v>Normal</v>
      </c>
      <c r="T1040" s="35" t="str">
        <f t="shared" si="5"/>
        <v>Gamer intensivo</v>
      </c>
      <c r="U1040" s="35"/>
    </row>
    <row r="1041">
      <c r="A1041" s="28">
        <v>1040.0</v>
      </c>
      <c r="B1041" s="28">
        <v>20.0</v>
      </c>
      <c r="C1041" s="28" t="str">
        <f>TRIM(PROPER('Base de datos cruda'!C1041))</f>
        <v>Female</v>
      </c>
      <c r="D1041" s="28">
        <v>4.46</v>
      </c>
      <c r="E1041" s="28">
        <v>3.19</v>
      </c>
      <c r="F1041" s="28">
        <v>7.49</v>
      </c>
      <c r="G1041" s="28">
        <v>61.0</v>
      </c>
      <c r="H1041" s="28" t="str">
        <f>TRIM(PROPER('Base de datos cruda'!H1041))</f>
        <v>Rpg</v>
      </c>
      <c r="I1041" s="28">
        <v>0.96</v>
      </c>
      <c r="J1041" s="28">
        <v>9.73</v>
      </c>
      <c r="K1041" s="28">
        <v>271.53</v>
      </c>
      <c r="L1041" s="28">
        <f>IF('Base de datos cruda'!L1041&lt;0,,'Base de datos cruda'!L1041)</f>
        <v>13.63</v>
      </c>
      <c r="M1041" s="28" t="str">
        <f>IF(TRIM(PROPER('Base de datos cruda'!M1041))="High","Alto",IF(TRIM(PROPER('Base de datos cruda'!M1041))="Medium","Medio","Bajo"))</f>
        <v>Medio</v>
      </c>
      <c r="N1041" s="29">
        <v>49.72</v>
      </c>
      <c r="O1041" s="32">
        <f t="shared" si="1"/>
        <v>49.72</v>
      </c>
      <c r="P1041" s="33">
        <f t="shared" si="2"/>
        <v>14.19</v>
      </c>
      <c r="Q1041" s="34">
        <f t="shared" si="3"/>
        <v>0.7152466368</v>
      </c>
      <c r="R1041" s="35" t="str">
        <f t="shared" si="4"/>
        <v>Bajo</v>
      </c>
      <c r="S1041" s="35" t="str">
        <f>IF(O1041="","",IF(O1041&gt;AVERAGE('Base de datos limpia'!$O$2:$O$8001),"Alto","Normal"))
</f>
        <v>Normal</v>
      </c>
      <c r="T1041" s="35" t="str">
        <f t="shared" si="5"/>
        <v>Gamer moderado</v>
      </c>
      <c r="U1041" s="35"/>
    </row>
    <row r="1042">
      <c r="A1042" s="28">
        <v>1041.0</v>
      </c>
      <c r="B1042" s="28">
        <v>20.0</v>
      </c>
      <c r="C1042" s="28" t="str">
        <f>TRIM(PROPER('Base de datos cruda'!C1042))</f>
        <v>Male</v>
      </c>
      <c r="D1042" s="28">
        <v>4.53</v>
      </c>
      <c r="E1042" s="28">
        <v>2.5</v>
      </c>
      <c r="F1042" s="28">
        <v>8.28</v>
      </c>
      <c r="G1042" s="28">
        <v>68.92</v>
      </c>
      <c r="H1042" s="28" t="str">
        <f>TRIM(PROPER('Base de datos cruda'!H1042))</f>
        <v>Rpg</v>
      </c>
      <c r="I1042" s="28">
        <v>1.49</v>
      </c>
      <c r="J1042" s="28">
        <v>9.22</v>
      </c>
      <c r="K1042" s="28">
        <v>288.84</v>
      </c>
      <c r="L1042" s="28">
        <f>IF('Base de datos cruda'!L1042&lt;0,,'Base de datos cruda'!L1042)</f>
        <v>10.88</v>
      </c>
      <c r="M1042" s="28" t="str">
        <f>IF(TRIM(PROPER('Base de datos cruda'!M1042))="High","Alto",IF(TRIM(PROPER('Base de datos cruda'!M1042))="Medium","Medio","Bajo"))</f>
        <v>Medio</v>
      </c>
      <c r="N1042" s="29">
        <v>46.64</v>
      </c>
      <c r="O1042" s="32">
        <f t="shared" si="1"/>
        <v>46.64</v>
      </c>
      <c r="P1042" s="33">
        <f t="shared" si="2"/>
        <v>13.75</v>
      </c>
      <c r="Q1042" s="34">
        <f t="shared" si="3"/>
        <v>0.5518763797</v>
      </c>
      <c r="R1042" s="35" t="str">
        <f t="shared" si="4"/>
        <v>Bajo</v>
      </c>
      <c r="S1042" s="35" t="str">
        <f>IF(O1042="","",IF(O1042&gt;AVERAGE('Base de datos limpia'!$O$2:$O$8001),"Alto","Normal"))
</f>
        <v>Normal</v>
      </c>
      <c r="T1042" s="35" t="str">
        <f t="shared" si="5"/>
        <v>Gamer casual</v>
      </c>
      <c r="U1042" s="35"/>
    </row>
    <row r="1043">
      <c r="A1043" s="28">
        <v>1042.0</v>
      </c>
      <c r="B1043" s="28">
        <v>21.0</v>
      </c>
      <c r="C1043" s="28" t="str">
        <f>TRIM(PROPER('Base de datos cruda'!C1043))</f>
        <v>Female</v>
      </c>
      <c r="D1043" s="28">
        <v>2.38</v>
      </c>
      <c r="E1043" s="28">
        <v>6.33</v>
      </c>
      <c r="F1043" s="28">
        <v>8.8</v>
      </c>
      <c r="G1043" s="28">
        <v>87.01</v>
      </c>
      <c r="H1043" s="28" t="str">
        <f>TRIM(PROPER('Base de datos cruda'!H1043))</f>
        <v>Fps</v>
      </c>
      <c r="I1043" s="28">
        <v>2.44</v>
      </c>
      <c r="J1043" s="28">
        <v>6.34</v>
      </c>
      <c r="K1043" s="28">
        <v>294.31</v>
      </c>
      <c r="L1043" s="28">
        <f>IF('Base de datos cruda'!L1043&lt;0,,'Base de datos cruda'!L1043)</f>
        <v>10.58</v>
      </c>
      <c r="M1043" s="28" t="str">
        <f>IF(TRIM(PROPER('Base de datos cruda'!M1043))="High","Alto",IF(TRIM(PROPER('Base de datos cruda'!M1043))="Medium","Medio","Bajo"))</f>
        <v>Medio</v>
      </c>
      <c r="N1043" s="29">
        <v>89.67</v>
      </c>
      <c r="O1043" s="32">
        <f t="shared" si="1"/>
        <v>89.67</v>
      </c>
      <c r="P1043" s="33">
        <f t="shared" si="2"/>
        <v>8.72</v>
      </c>
      <c r="Q1043" s="34">
        <f t="shared" si="3"/>
        <v>2.659663866</v>
      </c>
      <c r="R1043" s="35" t="str">
        <f t="shared" si="4"/>
        <v>Alto</v>
      </c>
      <c r="S1043" s="35" t="str">
        <f>IF(O1043="","",IF(O1043&gt;AVERAGE('Base de datos limpia'!$O$2:$O$8001),"Alto","Normal"))
</f>
        <v>Alto</v>
      </c>
      <c r="T1043" s="35" t="str">
        <f t="shared" si="5"/>
        <v>Gamer intensivo</v>
      </c>
      <c r="U1043" s="35"/>
    </row>
    <row r="1044">
      <c r="A1044" s="28">
        <v>1043.0</v>
      </c>
      <c r="B1044" s="28">
        <v>24.0</v>
      </c>
      <c r="C1044" s="28" t="str">
        <f>TRIM(PROPER('Base de datos cruda'!C1044))</f>
        <v>Female</v>
      </c>
      <c r="D1044" s="28">
        <v>4.68</v>
      </c>
      <c r="E1044" s="28">
        <v>7.85</v>
      </c>
      <c r="F1044" s="28">
        <v>6.37</v>
      </c>
      <c r="G1044" s="28">
        <v>97.05</v>
      </c>
      <c r="H1044" s="28" t="str">
        <f>TRIM(PROPER('Base de datos cruda'!H1044))</f>
        <v>Fps</v>
      </c>
      <c r="I1044" s="28">
        <v>2.49</v>
      </c>
      <c r="J1044" s="28">
        <v>6.89</v>
      </c>
      <c r="K1044" s="28">
        <v>249.95</v>
      </c>
      <c r="L1044" s="28">
        <f>IF('Base de datos cruda'!L1044&lt;0,,'Base de datos cruda'!L1044)</f>
        <v>10.56</v>
      </c>
      <c r="M1044" s="28" t="str">
        <f>IF(TRIM(PROPER('Base de datos cruda'!M1044))="High","Alto",IF(TRIM(PROPER('Base de datos cruda'!M1044))="Medium","Medio","Bajo"))</f>
        <v>Medio</v>
      </c>
      <c r="N1044" s="29">
        <v>75.84</v>
      </c>
      <c r="O1044" s="32">
        <f t="shared" si="1"/>
        <v>75.84</v>
      </c>
      <c r="P1044" s="33">
        <f t="shared" si="2"/>
        <v>11.57</v>
      </c>
      <c r="Q1044" s="34">
        <f t="shared" si="3"/>
        <v>1.677350427</v>
      </c>
      <c r="R1044" s="35" t="str">
        <f t="shared" si="4"/>
        <v>Alto</v>
      </c>
      <c r="S1044" s="35" t="str">
        <f>IF(O1044="","",IF(O1044&gt;AVERAGE('Base de datos limpia'!$O$2:$O$8001),"Alto","Normal"))
</f>
        <v>Alto</v>
      </c>
      <c r="T1044" s="35" t="str">
        <f t="shared" si="5"/>
        <v>Gamer intensivo</v>
      </c>
      <c r="U1044" s="35"/>
    </row>
    <row r="1045">
      <c r="A1045" s="28">
        <v>1044.0</v>
      </c>
      <c r="B1045" s="28">
        <v>17.0</v>
      </c>
      <c r="C1045" s="28" t="str">
        <f>TRIM(PROPER('Base de datos cruda'!C1045))</f>
        <v>Male</v>
      </c>
      <c r="D1045" s="28">
        <v>3.52</v>
      </c>
      <c r="E1045" s="28">
        <v>3.99</v>
      </c>
      <c r="F1045" s="28">
        <v>8.86</v>
      </c>
      <c r="G1045" s="28">
        <v>72.84</v>
      </c>
      <c r="H1045" s="28" t="str">
        <f>TRIM(PROPER('Base de datos cruda'!H1045))</f>
        <v>Fps</v>
      </c>
      <c r="I1045" s="28">
        <v>0.12</v>
      </c>
      <c r="J1045" s="28">
        <v>5.12</v>
      </c>
      <c r="K1045" s="28">
        <v>281.79</v>
      </c>
      <c r="L1045" s="28">
        <f>IF('Base de datos cruda'!L1045&lt;0,,'Base de datos cruda'!L1045)</f>
        <v>8.17</v>
      </c>
      <c r="M1045" s="28" t="str">
        <f>IF(TRIM(PROPER('Base de datos cruda'!M1045))="High","Alto",IF(TRIM(PROPER('Base de datos cruda'!M1045))="Medium","Medio","Bajo"))</f>
        <v>Medio</v>
      </c>
      <c r="N1045" s="29">
        <v>64.31</v>
      </c>
      <c r="O1045" s="32">
        <f t="shared" si="1"/>
        <v>64.31</v>
      </c>
      <c r="P1045" s="33">
        <f t="shared" si="2"/>
        <v>8.64</v>
      </c>
      <c r="Q1045" s="34">
        <f t="shared" si="3"/>
        <v>1.133522727</v>
      </c>
      <c r="R1045" s="35" t="str">
        <f t="shared" si="4"/>
        <v>Medio</v>
      </c>
      <c r="S1045" s="35" t="str">
        <f>IF(O1045="","",IF(O1045&gt;AVERAGE('Base de datos limpia'!$O$2:$O$8001),"Alto","Normal"))
</f>
        <v>Normal</v>
      </c>
      <c r="T1045" s="35" t="str">
        <f t="shared" si="5"/>
        <v>Gamer moderado</v>
      </c>
      <c r="U1045" s="35"/>
    </row>
    <row r="1046">
      <c r="A1046" s="28">
        <v>1045.0</v>
      </c>
      <c r="B1046" s="28">
        <v>20.0</v>
      </c>
      <c r="C1046" s="28" t="str">
        <f>TRIM(PROPER('Base de datos cruda'!C1046))</f>
        <v>Female</v>
      </c>
      <c r="D1046" s="28">
        <v>2.42</v>
      </c>
      <c r="E1046" s="28">
        <v>6.2</v>
      </c>
      <c r="F1046" s="28">
        <v>6.06</v>
      </c>
      <c r="G1046" s="28">
        <v>95.03</v>
      </c>
      <c r="H1046" s="28" t="str">
        <f>TRIM(PROPER('Base de datos cruda'!H1046))</f>
        <v>Rpg</v>
      </c>
      <c r="I1046" s="28">
        <v>4.72</v>
      </c>
      <c r="J1046" s="28">
        <v>5.72</v>
      </c>
      <c r="K1046" s="28">
        <v>300.54</v>
      </c>
      <c r="L1046" s="28">
        <f>IF('Base de datos cruda'!L1046&lt;0,,'Base de datos cruda'!L1046)</f>
        <v>10.97</v>
      </c>
      <c r="M1046" s="28" t="str">
        <f>IF(TRIM(PROPER('Base de datos cruda'!M1046))="High","Alto",IF(TRIM(PROPER('Base de datos cruda'!M1046))="Medium","Medio","Bajo"))</f>
        <v>Medio</v>
      </c>
      <c r="N1046" s="29">
        <v>75.09</v>
      </c>
      <c r="O1046" s="32">
        <f t="shared" si="1"/>
        <v>75.09</v>
      </c>
      <c r="P1046" s="33">
        <f t="shared" si="2"/>
        <v>8.14</v>
      </c>
      <c r="Q1046" s="34">
        <f t="shared" si="3"/>
        <v>2.561983471</v>
      </c>
      <c r="R1046" s="35" t="str">
        <f t="shared" si="4"/>
        <v>Alto</v>
      </c>
      <c r="S1046" s="35" t="str">
        <f>IF(O1046="","",IF(O1046&gt;AVERAGE('Base de datos limpia'!$O$2:$O$8001),"Alto","Normal"))
</f>
        <v>Alto</v>
      </c>
      <c r="T1046" s="35" t="str">
        <f t="shared" si="5"/>
        <v>Gamer intensivo</v>
      </c>
      <c r="U1046" s="35"/>
    </row>
    <row r="1047">
      <c r="A1047" s="28">
        <v>1046.0</v>
      </c>
      <c r="B1047" s="28">
        <v>18.0</v>
      </c>
      <c r="C1047" s="28" t="str">
        <f>TRIM(PROPER('Base de datos cruda'!C1047))</f>
        <v>Male</v>
      </c>
      <c r="D1047" s="28">
        <v>0.54</v>
      </c>
      <c r="E1047" s="28">
        <v>1.88</v>
      </c>
      <c r="F1047" s="28">
        <v>5.09</v>
      </c>
      <c r="G1047" s="28">
        <v>75.8</v>
      </c>
      <c r="H1047" s="28" t="str">
        <f>TRIM(PROPER('Base de datos cruda'!H1047))</f>
        <v>Rpg</v>
      </c>
      <c r="I1047" s="28">
        <v>2.71</v>
      </c>
      <c r="J1047" s="28">
        <v>3.55</v>
      </c>
      <c r="K1047" s="28">
        <v>326.56</v>
      </c>
      <c r="L1047" s="28">
        <f>IF('Base de datos cruda'!L1047&lt;0,,'Base de datos cruda'!L1047)</f>
        <v>3.2</v>
      </c>
      <c r="M1047" s="28" t="str">
        <f>IF(TRIM(PROPER('Base de datos cruda'!M1047))="High","Alto",IF(TRIM(PROPER('Base de datos cruda'!M1047))="Medium","Medio","Bajo"))</f>
        <v>Medio</v>
      </c>
      <c r="N1047" s="29">
        <v>54.97</v>
      </c>
      <c r="O1047" s="32">
        <f t="shared" si="1"/>
        <v>54.97</v>
      </c>
      <c r="P1047" s="33">
        <f t="shared" si="2"/>
        <v>4.09</v>
      </c>
      <c r="Q1047" s="34">
        <f t="shared" si="3"/>
        <v>3.481481481</v>
      </c>
      <c r="R1047" s="35" t="str">
        <f t="shared" si="4"/>
        <v>Medio</v>
      </c>
      <c r="S1047" s="35" t="str">
        <f>IF(O1047="","",IF(O1047&gt;AVERAGE('Base de datos limpia'!$O$2:$O$8001),"Alto","Normal"))
</f>
        <v>Normal</v>
      </c>
      <c r="T1047" s="35" t="str">
        <f t="shared" si="5"/>
        <v>Gamer casual</v>
      </c>
      <c r="U1047" s="35"/>
    </row>
    <row r="1048">
      <c r="A1048" s="28">
        <v>1047.0</v>
      </c>
      <c r="B1048" s="28">
        <v>19.0</v>
      </c>
      <c r="C1048" s="28" t="str">
        <f>TRIM(PROPER('Base de datos cruda'!C1048))</f>
        <v>Male</v>
      </c>
      <c r="D1048" s="28">
        <v>2.02</v>
      </c>
      <c r="E1048" s="28">
        <v>9.42</v>
      </c>
      <c r="F1048" s="28">
        <v>6.57</v>
      </c>
      <c r="G1048" s="28">
        <v>72.33</v>
      </c>
      <c r="H1048" s="28" t="str">
        <f>TRIM(PROPER('Base de datos cruda'!H1048))</f>
        <v>Rpg</v>
      </c>
      <c r="I1048" s="28">
        <v>0.1</v>
      </c>
      <c r="J1048" s="28">
        <v>6.39</v>
      </c>
      <c r="K1048" s="28">
        <v>297.64</v>
      </c>
      <c r="L1048" s="28">
        <f>IF('Base de datos cruda'!L1048&lt;0,,'Base de datos cruda'!L1048)</f>
        <v>4.81</v>
      </c>
      <c r="M1048" s="28" t="str">
        <f>IF(TRIM(PROPER('Base de datos cruda'!M1048))="High","Alto",IF(TRIM(PROPER('Base de datos cruda'!M1048))="Medium","Medio","Bajo"))</f>
        <v>Medio</v>
      </c>
      <c r="N1048" s="29">
        <v>99.01</v>
      </c>
      <c r="O1048" s="32">
        <f t="shared" si="1"/>
        <v>99.01</v>
      </c>
      <c r="P1048" s="33">
        <f t="shared" si="2"/>
        <v>8.41</v>
      </c>
      <c r="Q1048" s="34">
        <f t="shared" si="3"/>
        <v>4.663366337</v>
      </c>
      <c r="R1048" s="35" t="str">
        <f t="shared" si="4"/>
        <v>Alto</v>
      </c>
      <c r="S1048" s="35" t="str">
        <f>IF(O1048="","",IF(O1048&gt;AVERAGE('Base de datos limpia'!$O$2:$O$8001),"Alto","Normal"))
</f>
        <v>Alto</v>
      </c>
      <c r="T1048" s="35" t="str">
        <f t="shared" si="5"/>
        <v>Gamer intensivo</v>
      </c>
      <c r="U1048" s="35"/>
    </row>
    <row r="1049">
      <c r="A1049" s="28">
        <v>1048.0</v>
      </c>
      <c r="B1049" s="28">
        <v>21.0</v>
      </c>
      <c r="C1049" s="28" t="str">
        <f>TRIM(PROPER('Base de datos cruda'!C1049))</f>
        <v>Female</v>
      </c>
      <c r="D1049" s="28">
        <v>1.58</v>
      </c>
      <c r="E1049" s="28">
        <v>4.03</v>
      </c>
      <c r="F1049" s="28">
        <v>7.25</v>
      </c>
      <c r="G1049" s="28">
        <v>80.35</v>
      </c>
      <c r="H1049" s="28" t="str">
        <f>TRIM(PROPER('Base de datos cruda'!H1049))</f>
        <v>Fps</v>
      </c>
      <c r="I1049" s="28">
        <v>3.51</v>
      </c>
      <c r="J1049" s="28">
        <v>3.43</v>
      </c>
      <c r="K1049" s="28">
        <v>307.08</v>
      </c>
      <c r="L1049" s="28">
        <f>IF('Base de datos cruda'!L1049&lt;0,,'Base de datos cruda'!L1049)</f>
        <v>2.04</v>
      </c>
      <c r="M1049" s="28" t="str">
        <f>IF(TRIM(PROPER('Base de datos cruda'!M1049))="High","Alto",IF(TRIM(PROPER('Base de datos cruda'!M1049))="Medium","Medio","Bajo"))</f>
        <v>Medio</v>
      </c>
      <c r="N1049" s="29">
        <v>78.79</v>
      </c>
      <c r="O1049" s="32">
        <f t="shared" si="1"/>
        <v>78.79</v>
      </c>
      <c r="P1049" s="33">
        <f t="shared" si="2"/>
        <v>5.01</v>
      </c>
      <c r="Q1049" s="34">
        <f t="shared" si="3"/>
        <v>2.550632911</v>
      </c>
      <c r="R1049" s="35" t="str">
        <f t="shared" si="4"/>
        <v>Alto</v>
      </c>
      <c r="S1049" s="35" t="str">
        <f>IF(O1049="","",IF(O1049&gt;AVERAGE('Base de datos limpia'!$O$2:$O$8001),"Alto","Normal"))
</f>
        <v>Alto</v>
      </c>
      <c r="T1049" s="35" t="str">
        <f t="shared" si="5"/>
        <v>Gamer moderado</v>
      </c>
      <c r="U1049" s="35"/>
    </row>
    <row r="1050">
      <c r="A1050" s="28">
        <v>1049.0</v>
      </c>
      <c r="B1050" s="28">
        <v>23.0</v>
      </c>
      <c r="C1050" s="28" t="str">
        <f>TRIM(PROPER('Base de datos cruda'!C1050))</f>
        <v>Other</v>
      </c>
      <c r="D1050" s="28">
        <v>4.34</v>
      </c>
      <c r="E1050" s="28">
        <v>9.98</v>
      </c>
      <c r="F1050" s="28">
        <v>6.29</v>
      </c>
      <c r="G1050" s="28">
        <v>77.69</v>
      </c>
      <c r="H1050" s="28" t="str">
        <f>TRIM(PROPER('Base de datos cruda'!H1050))</f>
        <v>Casual</v>
      </c>
      <c r="I1050" s="28">
        <v>0.36</v>
      </c>
      <c r="J1050" s="28">
        <v>8.15</v>
      </c>
      <c r="K1050" s="28">
        <v>276.42</v>
      </c>
      <c r="L1050" s="28">
        <f>IF('Base de datos cruda'!L1050&lt;0,,'Base de datos cruda'!L1050)</f>
        <v>9.66</v>
      </c>
      <c r="M1050" s="28" t="str">
        <f>IF(TRIM(PROPER('Base de datos cruda'!M1050))="High","Alto",IF(TRIM(PROPER('Base de datos cruda'!M1050))="Medium","Medio","Bajo"))</f>
        <v>Medio</v>
      </c>
      <c r="N1050" s="29">
        <v>88.46</v>
      </c>
      <c r="O1050" s="32">
        <f t="shared" si="1"/>
        <v>88.46</v>
      </c>
      <c r="P1050" s="33">
        <f t="shared" si="2"/>
        <v>12.49</v>
      </c>
      <c r="Q1050" s="34">
        <f t="shared" si="3"/>
        <v>2.299539171</v>
      </c>
      <c r="R1050" s="35" t="str">
        <f t="shared" si="4"/>
        <v>Alto</v>
      </c>
      <c r="S1050" s="35" t="str">
        <f>IF(O1050="","",IF(O1050&gt;AVERAGE('Base de datos limpia'!$O$2:$O$8001),"Alto","Normal"))
</f>
        <v>Alto</v>
      </c>
      <c r="T1050" s="35" t="str">
        <f t="shared" si="5"/>
        <v>Gamer intensivo</v>
      </c>
      <c r="U1050" s="35"/>
    </row>
    <row r="1051">
      <c r="A1051" s="28">
        <v>1050.0</v>
      </c>
      <c r="B1051" s="28">
        <v>16.0</v>
      </c>
      <c r="C1051" s="28" t="str">
        <f>TRIM(PROPER('Base de datos cruda'!C1051))</f>
        <v>Male</v>
      </c>
      <c r="D1051" s="28">
        <v>4.81</v>
      </c>
      <c r="E1051" s="28">
        <v>9.81</v>
      </c>
      <c r="F1051" s="28">
        <v>6.83</v>
      </c>
      <c r="G1051" s="28">
        <v>96.55</v>
      </c>
      <c r="H1051" s="28" t="str">
        <f>TRIM(PROPER('Base de datos cruda'!H1051))</f>
        <v>Fps</v>
      </c>
      <c r="I1051" s="28">
        <v>3.61</v>
      </c>
      <c r="J1051" s="28">
        <v>9.28</v>
      </c>
      <c r="K1051" s="28">
        <v>268.3</v>
      </c>
      <c r="L1051" s="28">
        <f>IF('Base de datos cruda'!L1051&lt;0,,'Base de datos cruda'!L1051)</f>
        <v>12.33</v>
      </c>
      <c r="M1051" s="28" t="str">
        <f>IF(TRIM(PROPER('Base de datos cruda'!M1051))="High","Alto",IF(TRIM(PROPER('Base de datos cruda'!M1051))="Medium","Medio","Bajo"))</f>
        <v>Medio</v>
      </c>
      <c r="N1051" s="29">
        <v>91.09</v>
      </c>
      <c r="O1051" s="32">
        <f t="shared" si="1"/>
        <v>91.09</v>
      </c>
      <c r="P1051" s="33">
        <f t="shared" si="2"/>
        <v>14.09</v>
      </c>
      <c r="Q1051" s="34">
        <f t="shared" si="3"/>
        <v>2.03950104</v>
      </c>
      <c r="R1051" s="35" t="str">
        <f t="shared" si="4"/>
        <v>Alto</v>
      </c>
      <c r="S1051" s="35" t="str">
        <f>IF(O1051="","",IF(O1051&gt;AVERAGE('Base de datos limpia'!$O$2:$O$8001),"Alto","Normal"))
</f>
        <v>Alto</v>
      </c>
      <c r="T1051" s="35" t="str">
        <f t="shared" si="5"/>
        <v>Gamer intensivo</v>
      </c>
      <c r="U1051" s="35"/>
    </row>
    <row r="1052">
      <c r="A1052" s="28">
        <v>1051.0</v>
      </c>
      <c r="B1052" s="28">
        <v>23.0</v>
      </c>
      <c r="C1052" s="28" t="str">
        <f>TRIM(PROPER('Base de datos cruda'!C1052))</f>
        <v>Male</v>
      </c>
      <c r="D1052" s="28">
        <v>4.87</v>
      </c>
      <c r="E1052" s="28">
        <v>8.01</v>
      </c>
      <c r="F1052" s="28">
        <v>6.08</v>
      </c>
      <c r="G1052" s="28">
        <v>78.73</v>
      </c>
      <c r="H1052" s="28" t="str">
        <f>TRIM(PROPER('Base de datos cruda'!H1052))</f>
        <v>Fps</v>
      </c>
      <c r="I1052" s="28">
        <v>3.51</v>
      </c>
      <c r="J1052" s="28">
        <v>7.36</v>
      </c>
      <c r="K1052" s="28">
        <v>264.74</v>
      </c>
      <c r="L1052" s="28">
        <f>IF('Base de datos cruda'!L1052&lt;0,,'Base de datos cruda'!L1052)</f>
        <v>12.81</v>
      </c>
      <c r="M1052" s="28" t="str">
        <f>IF(TRIM(PROPER('Base de datos cruda'!M1052))="High","Alto",IF(TRIM(PROPER('Base de datos cruda'!M1052))="Medium","Medio","Bajo"))</f>
        <v>Medio</v>
      </c>
      <c r="N1052" s="29">
        <v>73.02</v>
      </c>
      <c r="O1052" s="32">
        <f t="shared" si="1"/>
        <v>73.02</v>
      </c>
      <c r="P1052" s="33">
        <f t="shared" si="2"/>
        <v>12.23</v>
      </c>
      <c r="Q1052" s="34">
        <f t="shared" si="3"/>
        <v>1.64476386</v>
      </c>
      <c r="R1052" s="35" t="str">
        <f t="shared" si="4"/>
        <v>Alto</v>
      </c>
      <c r="S1052" s="35" t="str">
        <f>IF(O1052="","",IF(O1052&gt;AVERAGE('Base de datos limpia'!$O$2:$O$8001),"Alto","Normal"))
</f>
        <v>Alto</v>
      </c>
      <c r="T1052" s="35" t="str">
        <f t="shared" si="5"/>
        <v>Gamer intensivo</v>
      </c>
      <c r="U1052" s="35"/>
    </row>
    <row r="1053">
      <c r="A1053" s="28">
        <v>1052.0</v>
      </c>
      <c r="B1053" s="28">
        <v>22.0</v>
      </c>
      <c r="C1053" s="28" t="str">
        <f>TRIM(PROPER('Base de datos cruda'!C1053))</f>
        <v>Female</v>
      </c>
      <c r="D1053" s="28">
        <v>3.11</v>
      </c>
      <c r="E1053" s="28">
        <v>1.18</v>
      </c>
      <c r="F1053" s="28">
        <v>6.62</v>
      </c>
      <c r="G1053" s="28">
        <v>71.09</v>
      </c>
      <c r="H1053" s="28" t="str">
        <f>TRIM(PROPER('Base de datos cruda'!H1053))</f>
        <v>Casual</v>
      </c>
      <c r="I1053" s="28">
        <v>4.92</v>
      </c>
      <c r="J1053" s="28">
        <v>8.01</v>
      </c>
      <c r="K1053" s="28">
        <v>276.29</v>
      </c>
      <c r="L1053" s="28">
        <f>IF('Base de datos cruda'!L1053&lt;0,,'Base de datos cruda'!L1053)</f>
        <v>5.66</v>
      </c>
      <c r="M1053" s="28" t="str">
        <f>IF(TRIM(PROPER('Base de datos cruda'!M1053))="High","Alto",IF(TRIM(PROPER('Base de datos cruda'!M1053))="Medium","Medio","Bajo"))</f>
        <v>Medio</v>
      </c>
      <c r="N1053" s="29">
        <v>41.79</v>
      </c>
      <c r="O1053" s="32">
        <f t="shared" si="1"/>
        <v>41.79</v>
      </c>
      <c r="P1053" s="33">
        <f t="shared" si="2"/>
        <v>11.12</v>
      </c>
      <c r="Q1053" s="34">
        <f t="shared" si="3"/>
        <v>0.3794212219</v>
      </c>
      <c r="R1053" s="35" t="str">
        <f t="shared" si="4"/>
        <v>Bajo</v>
      </c>
      <c r="S1053" s="35" t="str">
        <f>IF(O1053="","",IF(O1053&gt;AVERAGE('Base de datos limpia'!$O$2:$O$8001),"Alto","Normal"))
</f>
        <v>Normal</v>
      </c>
      <c r="T1053" s="35" t="str">
        <f t="shared" si="5"/>
        <v>Gamer casual</v>
      </c>
      <c r="U1053" s="35"/>
    </row>
    <row r="1054">
      <c r="A1054" s="28">
        <v>1053.0</v>
      </c>
      <c r="B1054" s="28">
        <v>16.0</v>
      </c>
      <c r="C1054" s="28" t="str">
        <f>TRIM(PROPER('Base de datos cruda'!C1054))</f>
        <v>Male</v>
      </c>
      <c r="D1054" s="28">
        <v>3.37</v>
      </c>
      <c r="E1054" s="28">
        <v>5.89</v>
      </c>
      <c r="F1054" s="28">
        <v>8.76</v>
      </c>
      <c r="G1054" s="28">
        <v>93.7</v>
      </c>
      <c r="H1054" s="28" t="str">
        <f>TRIM(PROPER('Base de datos cruda'!H1054))</f>
        <v>Fps</v>
      </c>
      <c r="I1054" s="28">
        <v>1.71</v>
      </c>
      <c r="J1054" s="28">
        <v>6.53</v>
      </c>
      <c r="K1054" s="28">
        <v>289.1</v>
      </c>
      <c r="L1054" s="28">
        <f>IF('Base de datos cruda'!L1054&lt;0,,'Base de datos cruda'!L1054)</f>
        <v>8.33</v>
      </c>
      <c r="M1054" s="28" t="str">
        <f>IF(TRIM(PROPER('Base de datos cruda'!M1054))="High","Alto",IF(TRIM(PROPER('Base de datos cruda'!M1054))="Medium","Medio","Bajo"))</f>
        <v>Medio</v>
      </c>
      <c r="N1054" s="29">
        <v>86.88</v>
      </c>
      <c r="O1054" s="32">
        <f t="shared" si="1"/>
        <v>86.88</v>
      </c>
      <c r="P1054" s="33">
        <f t="shared" si="2"/>
        <v>9.9</v>
      </c>
      <c r="Q1054" s="34">
        <f t="shared" si="3"/>
        <v>1.747774481</v>
      </c>
      <c r="R1054" s="35" t="str">
        <f t="shared" si="4"/>
        <v>Alto</v>
      </c>
      <c r="S1054" s="35" t="str">
        <f>IF(O1054="","",IF(O1054&gt;AVERAGE('Base de datos limpia'!$O$2:$O$8001),"Alto","Normal"))
</f>
        <v>Alto</v>
      </c>
      <c r="T1054" s="35" t="str">
        <f t="shared" si="5"/>
        <v>Gamer moderado</v>
      </c>
      <c r="U1054" s="35"/>
    </row>
    <row r="1055">
      <c r="A1055" s="28">
        <v>1054.0</v>
      </c>
      <c r="B1055" s="28">
        <v>17.0</v>
      </c>
      <c r="C1055" s="28" t="str">
        <f>TRIM(PROPER('Base de datos cruda'!C1055))</f>
        <v>Male</v>
      </c>
      <c r="D1055" s="28">
        <v>6.67</v>
      </c>
      <c r="E1055" s="28">
        <v>1.78</v>
      </c>
      <c r="F1055" s="28">
        <v>6.5</v>
      </c>
      <c r="G1055" s="28">
        <v>99.95</v>
      </c>
      <c r="H1055" s="28" t="str">
        <f>TRIM(PROPER('Base de datos cruda'!H1055))</f>
        <v>Casual</v>
      </c>
      <c r="I1055" s="28">
        <v>0.72</v>
      </c>
      <c r="J1055" s="28">
        <v>8.48</v>
      </c>
      <c r="K1055" s="28">
        <v>234.6</v>
      </c>
      <c r="L1055" s="28">
        <f>IF('Base de datos cruda'!L1055&lt;0,,'Base de datos cruda'!L1055)</f>
        <v>16.8</v>
      </c>
      <c r="M1055" s="28" t="str">
        <f>IF(TRIM(PROPER('Base de datos cruda'!M1055))="High","Alto",IF(TRIM(PROPER('Base de datos cruda'!M1055))="Medium","Medio","Bajo"))</f>
        <v>Bajo</v>
      </c>
      <c r="N1055" s="29">
        <v>41.38</v>
      </c>
      <c r="O1055" s="32">
        <f t="shared" si="1"/>
        <v>41.38</v>
      </c>
      <c r="P1055" s="33">
        <f t="shared" si="2"/>
        <v>15.15</v>
      </c>
      <c r="Q1055" s="34">
        <f t="shared" si="3"/>
        <v>0.2668665667</v>
      </c>
      <c r="R1055" s="35" t="str">
        <f t="shared" si="4"/>
        <v>Bajo</v>
      </c>
      <c r="S1055" s="35" t="str">
        <f>IF(O1055="","",IF(O1055&gt;AVERAGE('Base de datos limpia'!$O$2:$O$8001),"Alto","Normal"))
</f>
        <v>Normal</v>
      </c>
      <c r="T1055" s="35" t="str">
        <f t="shared" si="5"/>
        <v>Gamer casual</v>
      </c>
      <c r="U1055" s="35"/>
    </row>
    <row r="1056">
      <c r="A1056" s="28">
        <v>1055.0</v>
      </c>
      <c r="B1056" s="28">
        <v>18.0</v>
      </c>
      <c r="C1056" s="28" t="str">
        <f>TRIM(PROPER('Base de datos cruda'!C1056))</f>
        <v>Male</v>
      </c>
      <c r="D1056" s="28">
        <v>3.81</v>
      </c>
      <c r="E1056" s="28">
        <v>9.06</v>
      </c>
      <c r="F1056" s="28">
        <v>5.27</v>
      </c>
      <c r="G1056" s="28">
        <v>85.93</v>
      </c>
      <c r="H1056" s="28" t="str">
        <f>TRIM(PROPER('Base de datos cruda'!H1056))</f>
        <v>Fps</v>
      </c>
      <c r="I1056" s="28">
        <v>0.46</v>
      </c>
      <c r="J1056" s="28">
        <v>5.78</v>
      </c>
      <c r="K1056" s="28">
        <v>300.3</v>
      </c>
      <c r="L1056" s="28">
        <f>IF('Base de datos cruda'!L1056&lt;0,,'Base de datos cruda'!L1056)</f>
        <v>9.13</v>
      </c>
      <c r="M1056" s="28" t="str">
        <f>IF(TRIM(PROPER('Base de datos cruda'!M1056))="High","Alto",IF(TRIM(PROPER('Base de datos cruda'!M1056))="Medium","Medio","Bajo"))</f>
        <v>Alto</v>
      </c>
      <c r="N1056" s="29">
        <v>85.4</v>
      </c>
      <c r="O1056" s="32">
        <f t="shared" si="1"/>
        <v>85.4</v>
      </c>
      <c r="P1056" s="33">
        <f t="shared" si="2"/>
        <v>9.59</v>
      </c>
      <c r="Q1056" s="34">
        <f t="shared" si="3"/>
        <v>2.377952756</v>
      </c>
      <c r="R1056" s="35" t="str">
        <f t="shared" si="4"/>
        <v>Alto</v>
      </c>
      <c r="S1056" s="35" t="str">
        <f>IF(O1056="","",IF(O1056&gt;AVERAGE('Base de datos limpia'!$O$2:$O$8001),"Alto","Normal"))
</f>
        <v>Alto</v>
      </c>
      <c r="T1056" s="35" t="str">
        <f t="shared" si="5"/>
        <v>Gamer intensivo</v>
      </c>
      <c r="U1056" s="35"/>
    </row>
    <row r="1057">
      <c r="A1057" s="28">
        <v>1056.0</v>
      </c>
      <c r="B1057" s="28">
        <v>16.0</v>
      </c>
      <c r="C1057" s="28" t="str">
        <f>TRIM(PROPER('Base de datos cruda'!C1057))</f>
        <v>Female</v>
      </c>
      <c r="D1057" s="28">
        <v>7.9</v>
      </c>
      <c r="E1057" s="28">
        <v>8.11</v>
      </c>
      <c r="F1057" s="28">
        <v>7.79</v>
      </c>
      <c r="G1057" s="28">
        <v>70.02</v>
      </c>
      <c r="H1057" s="28" t="str">
        <f>TRIM(PROPER('Base de datos cruda'!H1057))</f>
        <v>Fps</v>
      </c>
      <c r="I1057" s="28">
        <v>0.36</v>
      </c>
      <c r="J1057" s="28">
        <v>10.29</v>
      </c>
      <c r="K1057" s="28">
        <v>218.8</v>
      </c>
      <c r="L1057" s="28">
        <f>IF('Base de datos cruda'!L1057&lt;0,,'Base de datos cruda'!L1057)</f>
        <v>19.71</v>
      </c>
      <c r="M1057" s="28" t="str">
        <f>IF(TRIM(PROPER('Base de datos cruda'!M1057))="High","Alto",IF(TRIM(PROPER('Base de datos cruda'!M1057))="Medium","Medio","Bajo"))</f>
        <v>Bajo</v>
      </c>
      <c r="N1057" s="29">
        <v>59.1452584021329</v>
      </c>
      <c r="O1057" s="32">
        <f t="shared" si="1"/>
        <v>59.1452584</v>
      </c>
      <c r="P1057" s="33">
        <f t="shared" si="2"/>
        <v>18.19</v>
      </c>
      <c r="Q1057" s="34">
        <f t="shared" si="3"/>
        <v>1.026582278</v>
      </c>
      <c r="R1057" s="35" t="str">
        <f t="shared" si="4"/>
        <v>Medio</v>
      </c>
      <c r="S1057" s="35" t="str">
        <f>IF(O1057="","",IF(O1057&gt;AVERAGE('Base de datos limpia'!$O$2:$O$8001),"Alto","Normal"))
</f>
        <v>Normal</v>
      </c>
      <c r="T1057" s="35" t="str">
        <f t="shared" si="5"/>
        <v>Gamer intensivo</v>
      </c>
      <c r="U1057" s="35"/>
    </row>
    <row r="1058">
      <c r="A1058" s="28">
        <v>1057.0</v>
      </c>
      <c r="B1058" s="28">
        <v>24.0</v>
      </c>
      <c r="C1058" s="28" t="str">
        <f>TRIM(PROPER('Base de datos cruda'!C1058))</f>
        <v>Male</v>
      </c>
      <c r="D1058" s="28">
        <v>3.52</v>
      </c>
      <c r="E1058" s="28">
        <v>9.75</v>
      </c>
      <c r="F1058" s="28">
        <v>5.69</v>
      </c>
      <c r="G1058" s="28">
        <v>69.55</v>
      </c>
      <c r="H1058" s="28" t="str">
        <f>TRIM(PROPER('Base de datos cruda'!H1058))</f>
        <v>Fps</v>
      </c>
      <c r="I1058" s="28">
        <v>4.05</v>
      </c>
      <c r="J1058" s="28">
        <v>5.31</v>
      </c>
      <c r="K1058" s="28">
        <v>285.79</v>
      </c>
      <c r="L1058" s="28">
        <f>IF('Base de datos cruda'!L1058&lt;0,,'Base de datos cruda'!L1058)</f>
        <v>4.92</v>
      </c>
      <c r="M1058" s="28" t="str">
        <f>IF(TRIM(PROPER('Base de datos cruda'!M1058))="High","Alto",IF(TRIM(PROPER('Base de datos cruda'!M1058))="Medium","Medio","Bajo"))</f>
        <v>Alto</v>
      </c>
      <c r="N1058" s="29">
        <v>87.67</v>
      </c>
      <c r="O1058" s="32">
        <f t="shared" si="1"/>
        <v>87.67</v>
      </c>
      <c r="P1058" s="33">
        <f t="shared" si="2"/>
        <v>8.83</v>
      </c>
      <c r="Q1058" s="34">
        <f t="shared" si="3"/>
        <v>2.769886364</v>
      </c>
      <c r="R1058" s="35" t="str">
        <f t="shared" si="4"/>
        <v>Alto</v>
      </c>
      <c r="S1058" s="35" t="str">
        <f>IF(O1058="","",IF(O1058&gt;AVERAGE('Base de datos limpia'!$O$2:$O$8001),"Alto","Normal"))
</f>
        <v>Alto</v>
      </c>
      <c r="T1058" s="35" t="str">
        <f t="shared" si="5"/>
        <v>Gamer intensivo</v>
      </c>
      <c r="U1058" s="35"/>
    </row>
    <row r="1059">
      <c r="A1059" s="28">
        <v>1058.0</v>
      </c>
      <c r="B1059" s="28">
        <v>23.0</v>
      </c>
      <c r="C1059" s="28" t="str">
        <f>TRIM(PROPER('Base de datos cruda'!C1059))</f>
        <v>Male</v>
      </c>
      <c r="D1059" s="28">
        <v>5.2</v>
      </c>
      <c r="E1059" s="28">
        <v>6.48</v>
      </c>
      <c r="F1059" s="28">
        <v>8.08</v>
      </c>
      <c r="G1059" s="28">
        <v>62.31</v>
      </c>
      <c r="H1059" s="28" t="str">
        <f>TRIM(PROPER('Base de datos cruda'!H1059))</f>
        <v>Rpg</v>
      </c>
      <c r="I1059" s="28">
        <v>3.59</v>
      </c>
      <c r="J1059" s="28">
        <v>9.01</v>
      </c>
      <c r="K1059" s="28">
        <v>244.82</v>
      </c>
      <c r="L1059" s="28">
        <f>IF('Base de datos cruda'!L1059&lt;0,,'Base de datos cruda'!L1059)</f>
        <v>11.85</v>
      </c>
      <c r="M1059" s="28" t="str">
        <f>IF(TRIM(PROPER('Base de datos cruda'!M1059))="High","Alto",IF(TRIM(PROPER('Base de datos cruda'!M1059))="Medium","Medio","Bajo"))</f>
        <v>Bajo</v>
      </c>
      <c r="N1059" s="29">
        <v>63.72</v>
      </c>
      <c r="O1059" s="32">
        <f t="shared" si="1"/>
        <v>63.72</v>
      </c>
      <c r="P1059" s="33">
        <f t="shared" si="2"/>
        <v>14.21</v>
      </c>
      <c r="Q1059" s="34">
        <f t="shared" si="3"/>
        <v>1.246153846</v>
      </c>
      <c r="R1059" s="35" t="str">
        <f t="shared" si="4"/>
        <v>Medio</v>
      </c>
      <c r="S1059" s="35" t="str">
        <f>IF(O1059="","",IF(O1059&gt;AVERAGE('Base de datos limpia'!$O$2:$O$8001),"Alto","Normal"))
</f>
        <v>Normal</v>
      </c>
      <c r="T1059" s="35" t="str">
        <f t="shared" si="5"/>
        <v>Gamer intensivo</v>
      </c>
      <c r="U1059" s="35"/>
    </row>
    <row r="1060">
      <c r="A1060" s="28">
        <v>1059.0</v>
      </c>
      <c r="B1060" s="28">
        <v>17.0</v>
      </c>
      <c r="C1060" s="28" t="str">
        <f>TRIM(PROPER('Base de datos cruda'!C1060))</f>
        <v>Female</v>
      </c>
      <c r="D1060" s="28">
        <v>0.4</v>
      </c>
      <c r="E1060" s="28">
        <v>5.7</v>
      </c>
      <c r="F1060" s="28">
        <v>4.28</v>
      </c>
      <c r="G1060" s="28">
        <v>63.09</v>
      </c>
      <c r="H1060" s="28" t="str">
        <f>TRIM(PROPER('Base de datos cruda'!H1060))</f>
        <v>Rpg</v>
      </c>
      <c r="I1060" s="28">
        <v>4.88</v>
      </c>
      <c r="J1060" s="28">
        <v>6.15</v>
      </c>
      <c r="K1060" s="28">
        <v>310.43</v>
      </c>
      <c r="L1060" s="28">
        <f>IF('Base de datos cruda'!L1060&lt;0,,'Base de datos cruda'!L1060)</f>
        <v>3.92</v>
      </c>
      <c r="M1060" s="28" t="str">
        <f>IF(TRIM(PROPER('Base de datos cruda'!M1060))="High","Alto",IF(TRIM(PROPER('Base de datos cruda'!M1060))="Medium","Medio","Bajo"))</f>
        <v>Medio</v>
      </c>
      <c r="N1060" s="29">
        <v>67.26</v>
      </c>
      <c r="O1060" s="32">
        <f t="shared" si="1"/>
        <v>67.26</v>
      </c>
      <c r="P1060" s="33">
        <f t="shared" si="2"/>
        <v>6.55</v>
      </c>
      <c r="Q1060" s="34">
        <f t="shared" si="3"/>
        <v>14.25</v>
      </c>
      <c r="R1060" s="35" t="str">
        <f t="shared" si="4"/>
        <v>Medio</v>
      </c>
      <c r="S1060" s="35" t="str">
        <f>IF(O1060="","",IF(O1060&gt;AVERAGE('Base de datos limpia'!$O$2:$O$8001),"Alto","Normal"))
</f>
        <v>Alto</v>
      </c>
      <c r="T1060" s="35" t="str">
        <f t="shared" si="5"/>
        <v>Gamer moderado</v>
      </c>
      <c r="U1060" s="35"/>
    </row>
    <row r="1061">
      <c r="A1061" s="28">
        <v>1060.0</v>
      </c>
      <c r="B1061" s="28">
        <v>24.0</v>
      </c>
      <c r="C1061" s="28" t="str">
        <f>TRIM(PROPER('Base de datos cruda'!C1061))</f>
        <v>Female</v>
      </c>
      <c r="D1061" s="28">
        <v>5.23</v>
      </c>
      <c r="E1061" s="28">
        <v>5.67</v>
      </c>
      <c r="F1061" s="28">
        <v>5.66</v>
      </c>
      <c r="G1061" s="28">
        <v>96.6</v>
      </c>
      <c r="H1061" s="28" t="str">
        <f>TRIM(PROPER('Base de datos cruda'!H1061))</f>
        <v>Fps</v>
      </c>
      <c r="I1061" s="28">
        <v>1.55</v>
      </c>
      <c r="J1061" s="28">
        <v>10.71</v>
      </c>
      <c r="K1061" s="28">
        <v>251.35</v>
      </c>
      <c r="L1061" s="28">
        <f>IF('Base de datos cruda'!L1061&lt;0,,'Base de datos cruda'!L1061)</f>
        <v>14.31</v>
      </c>
      <c r="M1061" s="28" t="str">
        <f>IF(TRIM(PROPER('Base de datos cruda'!M1061))="High","Alto",IF(TRIM(PROPER('Base de datos cruda'!M1061))="Medium","Medio","Bajo"))</f>
        <v>Bajo</v>
      </c>
      <c r="N1061" s="29">
        <v>66.9667122371146</v>
      </c>
      <c r="O1061" s="32">
        <f t="shared" si="1"/>
        <v>66.96671224</v>
      </c>
      <c r="P1061" s="33">
        <f t="shared" si="2"/>
        <v>15.94</v>
      </c>
      <c r="Q1061" s="34">
        <f t="shared" si="3"/>
        <v>1.084130019</v>
      </c>
      <c r="R1061" s="35" t="str">
        <f t="shared" si="4"/>
        <v>Medio</v>
      </c>
      <c r="S1061" s="35" t="str">
        <f>IF(O1061="","",IF(O1061&gt;AVERAGE('Base de datos limpia'!$O$2:$O$8001),"Alto","Normal"))
</f>
        <v>Alto</v>
      </c>
      <c r="T1061" s="35" t="str">
        <f t="shared" si="5"/>
        <v>Gamer moderado</v>
      </c>
      <c r="U1061" s="35"/>
    </row>
    <row r="1062">
      <c r="A1062" s="28">
        <v>1061.0</v>
      </c>
      <c r="B1062" s="28">
        <v>22.0</v>
      </c>
      <c r="C1062" s="28" t="str">
        <f>TRIM(PROPER('Base de datos cruda'!C1062))</f>
        <v>Female</v>
      </c>
      <c r="D1062" s="28">
        <v>6.81</v>
      </c>
      <c r="E1062" s="28">
        <v>4.48</v>
      </c>
      <c r="F1062" s="28">
        <v>4.47</v>
      </c>
      <c r="G1062" s="28">
        <v>63.86</v>
      </c>
      <c r="H1062" s="28" t="str">
        <f>TRIM(PROPER('Base de datos cruda'!H1062))</f>
        <v>Fps</v>
      </c>
      <c r="I1062" s="28">
        <v>4.02</v>
      </c>
      <c r="J1062" s="28">
        <v>9.43</v>
      </c>
      <c r="K1062" s="28">
        <v>224.61</v>
      </c>
      <c r="L1062" s="28">
        <f>IF('Base de datos cruda'!L1062&lt;0,,'Base de datos cruda'!L1062)</f>
        <v>13.23</v>
      </c>
      <c r="M1062" s="28" t="str">
        <f>IF(TRIM(PROPER('Base de datos cruda'!M1062))="High","Alto",IF(TRIM(PROPER('Base de datos cruda'!M1062))="Medium","Medio","Bajo"))</f>
        <v>Bajo</v>
      </c>
      <c r="N1062" s="29">
        <v>37.4057259019578</v>
      </c>
      <c r="O1062" s="32">
        <f t="shared" si="1"/>
        <v>37.4057259</v>
      </c>
      <c r="P1062" s="33">
        <f t="shared" si="2"/>
        <v>16.24</v>
      </c>
      <c r="Q1062" s="34">
        <f t="shared" si="3"/>
        <v>0.657856094</v>
      </c>
      <c r="R1062" s="35" t="str">
        <f t="shared" si="4"/>
        <v>Bajo</v>
      </c>
      <c r="S1062" s="35" t="str">
        <f>IF(O1062="","",IF(O1062&gt;AVERAGE('Base de datos limpia'!$O$2:$O$8001),"Alto","Normal"))
</f>
        <v>Normal</v>
      </c>
      <c r="T1062" s="35" t="str">
        <f t="shared" si="5"/>
        <v>Gamer moderado</v>
      </c>
      <c r="U1062" s="35"/>
    </row>
    <row r="1063">
      <c r="A1063" s="28">
        <v>1062.0</v>
      </c>
      <c r="B1063" s="28">
        <v>24.0</v>
      </c>
      <c r="C1063" s="28" t="str">
        <f>TRIM(PROPER('Base de datos cruda'!C1063))</f>
        <v>Male</v>
      </c>
      <c r="D1063" s="28">
        <v>7.54</v>
      </c>
      <c r="E1063" s="28">
        <v>5.22</v>
      </c>
      <c r="F1063" s="28">
        <v>4.43</v>
      </c>
      <c r="G1063" s="28">
        <v>79.37</v>
      </c>
      <c r="H1063" s="28" t="str">
        <f>TRIM(PROPER('Base de datos cruda'!H1063))</f>
        <v>Fps</v>
      </c>
      <c r="I1063" s="28">
        <v>0.47</v>
      </c>
      <c r="J1063" s="28">
        <v>12.86</v>
      </c>
      <c r="K1063" s="28">
        <v>223.78</v>
      </c>
      <c r="L1063" s="28">
        <f>IF('Base de datos cruda'!L1063&lt;0,,'Base de datos cruda'!L1063)</f>
        <v>18.57</v>
      </c>
      <c r="M1063" s="28" t="str">
        <f>IF(TRIM(PROPER('Base de datos cruda'!M1063))="High","Alto",IF(TRIM(PROPER('Base de datos cruda'!M1063))="Medium","Medio","Bajo"))</f>
        <v>Bajo</v>
      </c>
      <c r="N1063" s="29">
        <v>34.8</v>
      </c>
      <c r="O1063" s="32">
        <f t="shared" si="1"/>
        <v>34.8</v>
      </c>
      <c r="P1063" s="33">
        <f t="shared" si="2"/>
        <v>20.4</v>
      </c>
      <c r="Q1063" s="34">
        <f t="shared" si="3"/>
        <v>0.6923076923</v>
      </c>
      <c r="R1063" s="35" t="str">
        <f t="shared" si="4"/>
        <v>Bajo</v>
      </c>
      <c r="S1063" s="35" t="str">
        <f>IF(O1063="","",IF(O1063&gt;AVERAGE('Base de datos limpia'!$O$2:$O$8001),"Alto","Normal"))
</f>
        <v>Normal</v>
      </c>
      <c r="T1063" s="35" t="str">
        <f t="shared" si="5"/>
        <v>Gamer moderado</v>
      </c>
      <c r="U1063" s="35"/>
    </row>
    <row r="1064">
      <c r="A1064" s="28">
        <v>1063.0</v>
      </c>
      <c r="B1064" s="28">
        <v>21.0</v>
      </c>
      <c r="C1064" s="28" t="str">
        <f>TRIM(PROPER('Base de datos cruda'!C1064))</f>
        <v>Female</v>
      </c>
      <c r="D1064" s="28">
        <v>7.98</v>
      </c>
      <c r="E1064" s="28">
        <v>6.72</v>
      </c>
      <c r="F1064" s="28">
        <v>7.29</v>
      </c>
      <c r="G1064" s="28">
        <v>87.92</v>
      </c>
      <c r="H1064" s="28" t="str">
        <f>TRIM(PROPER('Base de datos cruda'!H1064))</f>
        <v>Fps</v>
      </c>
      <c r="I1064" s="28">
        <v>4.52</v>
      </c>
      <c r="J1064" s="28">
        <v>13.75</v>
      </c>
      <c r="K1064" s="28">
        <v>227.84</v>
      </c>
      <c r="L1064" s="28">
        <f>IF('Base de datos cruda'!L1064&lt;0,,'Base de datos cruda'!L1064)</f>
        <v>19.83</v>
      </c>
      <c r="M1064" s="28" t="str">
        <f>IF(TRIM(PROPER('Base de datos cruda'!M1064))="High","Alto",IF(TRIM(PROPER('Base de datos cruda'!M1064))="Medium","Medio","Bajo"))</f>
        <v>Bajo</v>
      </c>
      <c r="N1064" s="29">
        <v>60.7704370232036</v>
      </c>
      <c r="O1064" s="32">
        <f t="shared" si="1"/>
        <v>60.77043702</v>
      </c>
      <c r="P1064" s="33">
        <f t="shared" si="2"/>
        <v>21.73</v>
      </c>
      <c r="Q1064" s="34">
        <f t="shared" si="3"/>
        <v>0.8421052632</v>
      </c>
      <c r="R1064" s="35" t="str">
        <f t="shared" si="4"/>
        <v>Medio</v>
      </c>
      <c r="S1064" s="35" t="str">
        <f>IF(O1064="","",IF(O1064&gt;AVERAGE('Base de datos limpia'!$O$2:$O$8001),"Alto","Normal"))
</f>
        <v>Normal</v>
      </c>
      <c r="T1064" s="35" t="str">
        <f t="shared" si="5"/>
        <v>Gamer intensivo</v>
      </c>
      <c r="U1064" s="35"/>
    </row>
    <row r="1065">
      <c r="A1065" s="28">
        <v>1064.0</v>
      </c>
      <c r="B1065" s="28">
        <v>21.0</v>
      </c>
      <c r="C1065" s="28" t="str">
        <f>TRIM(PROPER('Base de datos cruda'!C1065))</f>
        <v>Male</v>
      </c>
      <c r="D1065" s="28">
        <v>2.26</v>
      </c>
      <c r="E1065" s="28">
        <v>9.4</v>
      </c>
      <c r="F1065" s="28">
        <v>5.93</v>
      </c>
      <c r="G1065" s="28">
        <v>94.01</v>
      </c>
      <c r="H1065" s="28" t="str">
        <f>TRIM(PROPER('Base de datos cruda'!H1065))</f>
        <v>Casual</v>
      </c>
      <c r="I1065" s="28">
        <v>0.26</v>
      </c>
      <c r="J1065" s="28">
        <v>4.73</v>
      </c>
      <c r="K1065" s="28">
        <v>290.41</v>
      </c>
      <c r="L1065" s="28">
        <f>IF('Base de datos cruda'!L1065&lt;0,,'Base de datos cruda'!L1065)</f>
        <v>5.61</v>
      </c>
      <c r="M1065" s="28" t="str">
        <f>IF(TRIM(PROPER('Base de datos cruda'!M1065))="High","Alto",IF(TRIM(PROPER('Base de datos cruda'!M1065))="Medium","Medio","Bajo"))</f>
        <v>Alto</v>
      </c>
      <c r="N1065" s="29">
        <v>100.0</v>
      </c>
      <c r="O1065" s="32">
        <f t="shared" si="1"/>
        <v>100</v>
      </c>
      <c r="P1065" s="33">
        <f t="shared" si="2"/>
        <v>6.99</v>
      </c>
      <c r="Q1065" s="34">
        <f t="shared" si="3"/>
        <v>4.159292035</v>
      </c>
      <c r="R1065" s="35" t="str">
        <f t="shared" si="4"/>
        <v>Alto</v>
      </c>
      <c r="S1065" s="35" t="str">
        <f>IF(O1065="","",IF(O1065&gt;AVERAGE('Base de datos limpia'!$O$2:$O$8001),"Alto","Normal"))
</f>
        <v>Alto</v>
      </c>
      <c r="T1065" s="35" t="str">
        <f t="shared" si="5"/>
        <v>Gamer intensivo</v>
      </c>
      <c r="U1065" s="35"/>
    </row>
    <row r="1066">
      <c r="A1066" s="28">
        <v>1065.0</v>
      </c>
      <c r="B1066" s="28">
        <v>19.0</v>
      </c>
      <c r="C1066" s="28" t="str">
        <f>TRIM(PROPER('Base de datos cruda'!C1066))</f>
        <v>Male</v>
      </c>
      <c r="D1066" s="28">
        <v>4.6</v>
      </c>
      <c r="E1066" s="28">
        <v>6.36</v>
      </c>
      <c r="F1066" s="28">
        <v>8.36</v>
      </c>
      <c r="G1066" s="28">
        <v>66.85</v>
      </c>
      <c r="H1066" s="28" t="str">
        <f>TRIM(PROPER('Base de datos cruda'!H1066))</f>
        <v>Fps</v>
      </c>
      <c r="I1066" s="28">
        <v>3.94</v>
      </c>
      <c r="J1066" s="28">
        <v>10.13</v>
      </c>
      <c r="K1066" s="28">
        <v>276.73</v>
      </c>
      <c r="L1066" s="28">
        <f>IF('Base de datos cruda'!L1066&lt;0,,'Base de datos cruda'!L1066)</f>
        <v>12.9</v>
      </c>
      <c r="M1066" s="28" t="str">
        <f>IF(TRIM(PROPER('Base de datos cruda'!M1066))="High","Alto",IF(TRIM(PROPER('Base de datos cruda'!M1066))="Medium","Medio","Bajo"))</f>
        <v>Medio</v>
      </c>
      <c r="N1066" s="29">
        <v>70.1</v>
      </c>
      <c r="O1066" s="32">
        <f t="shared" si="1"/>
        <v>70.1</v>
      </c>
      <c r="P1066" s="33">
        <f t="shared" si="2"/>
        <v>14.73</v>
      </c>
      <c r="Q1066" s="34">
        <f t="shared" si="3"/>
        <v>1.382608696</v>
      </c>
      <c r="R1066" s="35" t="str">
        <f t="shared" si="4"/>
        <v>Alto</v>
      </c>
      <c r="S1066" s="35" t="str">
        <f>IF(O1066="","",IF(O1066&gt;AVERAGE('Base de datos limpia'!$O$2:$O$8001),"Alto","Normal"))
</f>
        <v>Alto</v>
      </c>
      <c r="T1066" s="35" t="str">
        <f t="shared" si="5"/>
        <v>Gamer intensivo</v>
      </c>
      <c r="U1066" s="35"/>
    </row>
    <row r="1067">
      <c r="A1067" s="28">
        <v>1066.0</v>
      </c>
      <c r="B1067" s="28">
        <v>17.0</v>
      </c>
      <c r="C1067" s="28" t="str">
        <f>TRIM(PROPER('Base de datos cruda'!C1067))</f>
        <v>Female</v>
      </c>
      <c r="D1067" s="28">
        <v>3.61</v>
      </c>
      <c r="E1067" s="28">
        <v>8.71</v>
      </c>
      <c r="F1067" s="28">
        <v>6.58</v>
      </c>
      <c r="G1067" s="28">
        <v>77.51</v>
      </c>
      <c r="H1067" s="28" t="str">
        <f>TRIM(PROPER('Base de datos cruda'!H1067))</f>
        <v>Casual</v>
      </c>
      <c r="I1067" s="28">
        <v>1.54</v>
      </c>
      <c r="J1067" s="28">
        <v>9.6</v>
      </c>
      <c r="K1067" s="28">
        <v>267.37</v>
      </c>
      <c r="L1067" s="28">
        <f>IF('Base de datos cruda'!L1067&lt;0,,'Base de datos cruda'!L1067)</f>
        <v>10.85</v>
      </c>
      <c r="M1067" s="28" t="str">
        <f>IF(TRIM(PROPER('Base de datos cruda'!M1067))="High","Alto",IF(TRIM(PROPER('Base de datos cruda'!M1067))="Medium","Medio","Bajo"))</f>
        <v>Medio</v>
      </c>
      <c r="N1067" s="29">
        <v>80.28</v>
      </c>
      <c r="O1067" s="32">
        <f t="shared" si="1"/>
        <v>80.28</v>
      </c>
      <c r="P1067" s="33">
        <f t="shared" si="2"/>
        <v>13.21</v>
      </c>
      <c r="Q1067" s="34">
        <f t="shared" si="3"/>
        <v>2.412742382</v>
      </c>
      <c r="R1067" s="35" t="str">
        <f t="shared" si="4"/>
        <v>Alto</v>
      </c>
      <c r="S1067" s="35" t="str">
        <f>IF(O1067="","",IF(O1067&gt;AVERAGE('Base de datos limpia'!$O$2:$O$8001),"Alto","Normal"))
</f>
        <v>Alto</v>
      </c>
      <c r="T1067" s="35" t="str">
        <f t="shared" si="5"/>
        <v>Gamer intensivo</v>
      </c>
      <c r="U1067" s="35"/>
    </row>
    <row r="1068">
      <c r="A1068" s="28">
        <v>1067.0</v>
      </c>
      <c r="B1068" s="28">
        <v>22.0</v>
      </c>
      <c r="C1068" s="28" t="str">
        <f>TRIM(PROPER('Base de datos cruda'!C1068))</f>
        <v>Male</v>
      </c>
      <c r="D1068" s="28">
        <v>4.51</v>
      </c>
      <c r="E1068" s="28">
        <v>8.77</v>
      </c>
      <c r="F1068" s="28">
        <v>5.48</v>
      </c>
      <c r="G1068" s="28">
        <v>70.06</v>
      </c>
      <c r="H1068" s="28" t="str">
        <f>TRIM(PROPER('Base de datos cruda'!H1068))</f>
        <v>Fps</v>
      </c>
      <c r="I1068" s="28">
        <v>0.91</v>
      </c>
      <c r="J1068" s="28">
        <v>9.5</v>
      </c>
      <c r="K1068" s="28">
        <v>272.85</v>
      </c>
      <c r="L1068" s="28">
        <f>IF('Base de datos cruda'!L1068&lt;0,,'Base de datos cruda'!L1068)</f>
        <v>10.2</v>
      </c>
      <c r="M1068" s="28" t="str">
        <f>IF(TRIM(PROPER('Base de datos cruda'!M1068))="High","Alto",IF(TRIM(PROPER('Base de datos cruda'!M1068))="Medium","Medio","Bajo"))</f>
        <v>Alto</v>
      </c>
      <c r="N1068" s="29">
        <v>86.25</v>
      </c>
      <c r="O1068" s="32">
        <f t="shared" si="1"/>
        <v>86.25</v>
      </c>
      <c r="P1068" s="33">
        <f t="shared" si="2"/>
        <v>14.01</v>
      </c>
      <c r="Q1068" s="34">
        <f t="shared" si="3"/>
        <v>1.944567627</v>
      </c>
      <c r="R1068" s="35" t="str">
        <f t="shared" si="4"/>
        <v>Alto</v>
      </c>
      <c r="S1068" s="35" t="str">
        <f>IF(O1068="","",IF(O1068&gt;AVERAGE('Base de datos limpia'!$O$2:$O$8001),"Alto","Normal"))
</f>
        <v>Alto</v>
      </c>
      <c r="T1068" s="35" t="str">
        <f t="shared" si="5"/>
        <v>Gamer intensivo</v>
      </c>
      <c r="U1068" s="35"/>
    </row>
    <row r="1069">
      <c r="A1069" s="28">
        <v>1068.0</v>
      </c>
      <c r="B1069" s="28">
        <v>20.0</v>
      </c>
      <c r="C1069" s="28" t="str">
        <f>TRIM(PROPER('Base de datos cruda'!C1069))</f>
        <v>Male</v>
      </c>
      <c r="D1069" s="28">
        <v>1.26</v>
      </c>
      <c r="E1069" s="28">
        <v>5.67</v>
      </c>
      <c r="F1069" s="28">
        <v>7.6</v>
      </c>
      <c r="G1069" s="28">
        <v>70.23</v>
      </c>
      <c r="H1069" s="28" t="str">
        <f>TRIM(PROPER('Base de datos cruda'!H1069))</f>
        <v>Fps</v>
      </c>
      <c r="I1069" s="28">
        <v>3.52</v>
      </c>
      <c r="J1069" s="28">
        <v>4.21</v>
      </c>
      <c r="K1069" s="28">
        <v>298.95</v>
      </c>
      <c r="L1069" s="28">
        <f>IF('Base de datos cruda'!L1069&lt;0,,'Base de datos cruda'!L1069)</f>
        <v>3.68</v>
      </c>
      <c r="M1069" s="28" t="str">
        <f>IF(TRIM(PROPER('Base de datos cruda'!M1069))="High","Alto",IF(TRIM(PROPER('Base de datos cruda'!M1069))="Medium","Medio","Bajo"))</f>
        <v>Medio</v>
      </c>
      <c r="N1069" s="29">
        <v>76.37</v>
      </c>
      <c r="O1069" s="32">
        <f t="shared" si="1"/>
        <v>76.37</v>
      </c>
      <c r="P1069" s="33">
        <f t="shared" si="2"/>
        <v>5.47</v>
      </c>
      <c r="Q1069" s="34">
        <f t="shared" si="3"/>
        <v>4.5</v>
      </c>
      <c r="R1069" s="35" t="str">
        <f t="shared" si="4"/>
        <v>Alto</v>
      </c>
      <c r="S1069" s="35" t="str">
        <f>IF(O1069="","",IF(O1069&gt;AVERAGE('Base de datos limpia'!$O$2:$O$8001),"Alto","Normal"))
</f>
        <v>Alto</v>
      </c>
      <c r="T1069" s="35" t="str">
        <f t="shared" si="5"/>
        <v>Gamer moderado</v>
      </c>
      <c r="U1069" s="35"/>
    </row>
    <row r="1070">
      <c r="A1070" s="28">
        <v>1069.0</v>
      </c>
      <c r="B1070" s="28">
        <v>21.0</v>
      </c>
      <c r="C1070" s="28" t="str">
        <f>TRIM(PROPER('Base de datos cruda'!C1070))</f>
        <v>Male</v>
      </c>
      <c r="D1070" s="28">
        <v>6.85</v>
      </c>
      <c r="E1070" s="28">
        <v>4.13</v>
      </c>
      <c r="F1070" s="28">
        <v>7.12</v>
      </c>
      <c r="G1070" s="28">
        <v>72.15</v>
      </c>
      <c r="H1070" s="28" t="str">
        <f>TRIM(PROPER('Base de datos cruda'!H1070))</f>
        <v>Rpg</v>
      </c>
      <c r="I1070" s="28">
        <v>4.48</v>
      </c>
      <c r="J1070" s="28">
        <v>10.89</v>
      </c>
      <c r="K1070" s="28">
        <v>249.09</v>
      </c>
      <c r="L1070" s="28">
        <f>IF('Base de datos cruda'!L1070&lt;0,,'Base de datos cruda'!L1070)</f>
        <v>13.22</v>
      </c>
      <c r="M1070" s="28" t="str">
        <f>IF(TRIM(PROPER('Base de datos cruda'!M1070))="High","Alto",IF(TRIM(PROPER('Base de datos cruda'!M1070))="Medium","Medio","Bajo"))</f>
        <v>Bajo</v>
      </c>
      <c r="N1070" s="29">
        <v>37.34</v>
      </c>
      <c r="O1070" s="32">
        <f t="shared" si="1"/>
        <v>37.34</v>
      </c>
      <c r="P1070" s="33">
        <f t="shared" si="2"/>
        <v>17.74</v>
      </c>
      <c r="Q1070" s="34">
        <f t="shared" si="3"/>
        <v>0.602919708</v>
      </c>
      <c r="R1070" s="35" t="str">
        <f t="shared" si="4"/>
        <v>Bajo</v>
      </c>
      <c r="S1070" s="35" t="str">
        <f>IF(O1070="","",IF(O1070&gt;AVERAGE('Base de datos limpia'!$O$2:$O$8001),"Alto","Normal"))
</f>
        <v>Normal</v>
      </c>
      <c r="T1070" s="35" t="str">
        <f t="shared" si="5"/>
        <v>Gamer moderado</v>
      </c>
      <c r="U1070" s="35"/>
    </row>
    <row r="1071">
      <c r="A1071" s="28">
        <v>1070.0</v>
      </c>
      <c r="B1071" s="28">
        <v>17.0</v>
      </c>
      <c r="C1071" s="28" t="str">
        <f>TRIM(PROPER('Base de datos cruda'!C1071))</f>
        <v>Male</v>
      </c>
      <c r="D1071" s="28">
        <v>7.28</v>
      </c>
      <c r="E1071" s="28">
        <v>6.76</v>
      </c>
      <c r="F1071" s="28">
        <v>8.0</v>
      </c>
      <c r="G1071" s="28">
        <v>83.48</v>
      </c>
      <c r="H1071" s="28" t="str">
        <f>TRIM(PROPER('Base de datos cruda'!H1071))</f>
        <v>Casual</v>
      </c>
      <c r="I1071" s="28">
        <v>3.82</v>
      </c>
      <c r="J1071" s="28">
        <v>10.1</v>
      </c>
      <c r="K1071" s="28">
        <v>240.47</v>
      </c>
      <c r="L1071" s="28">
        <f>IF('Base de datos cruda'!L1071&lt;0,,'Base de datos cruda'!L1071)</f>
        <v>12.98</v>
      </c>
      <c r="M1071" s="28" t="str">
        <f>IF(TRIM(PROPER('Base de datos cruda'!M1071))="High","Alto",IF(TRIM(PROPER('Base de datos cruda'!M1071))="Medium","Medio","Bajo"))</f>
        <v>Bajo</v>
      </c>
      <c r="N1071" s="29">
        <v>51.19</v>
      </c>
      <c r="O1071" s="32">
        <f t="shared" si="1"/>
        <v>51.19</v>
      </c>
      <c r="P1071" s="33">
        <f t="shared" si="2"/>
        <v>17.38</v>
      </c>
      <c r="Q1071" s="34">
        <f t="shared" si="3"/>
        <v>0.9285714286</v>
      </c>
      <c r="R1071" s="35" t="str">
        <f t="shared" si="4"/>
        <v>Medio</v>
      </c>
      <c r="S1071" s="35" t="str">
        <f>IF(O1071="","",IF(O1071&gt;AVERAGE('Base de datos limpia'!$O$2:$O$8001),"Alto","Normal"))
</f>
        <v>Normal</v>
      </c>
      <c r="T1071" s="35" t="str">
        <f t="shared" si="5"/>
        <v>Gamer intensivo</v>
      </c>
      <c r="U1071" s="35"/>
    </row>
    <row r="1072">
      <c r="A1072" s="28">
        <v>1071.0</v>
      </c>
      <c r="B1072" s="28">
        <v>20.0</v>
      </c>
      <c r="C1072" s="28" t="str">
        <f>TRIM(PROPER('Base de datos cruda'!C1072))</f>
        <v>Male</v>
      </c>
      <c r="D1072" s="28">
        <v>3.6</v>
      </c>
      <c r="E1072" s="28">
        <v>5.01</v>
      </c>
      <c r="F1072" s="28">
        <v>7.22</v>
      </c>
      <c r="G1072" s="28">
        <v>60.66</v>
      </c>
      <c r="H1072" s="28" t="str">
        <f>TRIM(PROPER('Base de datos cruda'!H1072))</f>
        <v>Casual</v>
      </c>
      <c r="I1072" s="28">
        <v>1.57</v>
      </c>
      <c r="J1072" s="28">
        <v>9.58</v>
      </c>
      <c r="K1072" s="28">
        <v>286.93</v>
      </c>
      <c r="L1072" s="28">
        <f>IF('Base de datos cruda'!L1072&lt;0,,'Base de datos cruda'!L1072)</f>
        <v>10.7</v>
      </c>
      <c r="M1072" s="28" t="str">
        <f>IF(TRIM(PROPER('Base de datos cruda'!M1072))="High","Alto",IF(TRIM(PROPER('Base de datos cruda'!M1072))="Medium","Medio","Bajo"))</f>
        <v>Medio</v>
      </c>
      <c r="N1072" s="29">
        <v>74.8363266640623</v>
      </c>
      <c r="O1072" s="32">
        <f t="shared" si="1"/>
        <v>74.83632666</v>
      </c>
      <c r="P1072" s="33">
        <f t="shared" si="2"/>
        <v>13.18</v>
      </c>
      <c r="Q1072" s="34">
        <f t="shared" si="3"/>
        <v>1.391666667</v>
      </c>
      <c r="R1072" s="35" t="str">
        <f t="shared" si="4"/>
        <v>Alto</v>
      </c>
      <c r="S1072" s="35" t="str">
        <f>IF(O1072="","",IF(O1072&gt;AVERAGE('Base de datos limpia'!$O$2:$O$8001),"Alto","Normal"))
</f>
        <v>Alto</v>
      </c>
      <c r="T1072" s="35" t="str">
        <f t="shared" si="5"/>
        <v>Gamer moderado</v>
      </c>
      <c r="U1072" s="35"/>
    </row>
    <row r="1073">
      <c r="A1073" s="28">
        <v>1072.0</v>
      </c>
      <c r="B1073" s="28">
        <v>19.0</v>
      </c>
      <c r="C1073" s="28" t="str">
        <f>TRIM(PROPER('Base de datos cruda'!C1073))</f>
        <v>Other</v>
      </c>
      <c r="D1073" s="28">
        <v>2.24</v>
      </c>
      <c r="E1073" s="28">
        <v>1.73</v>
      </c>
      <c r="F1073" s="28">
        <v>4.84</v>
      </c>
      <c r="G1073" s="28">
        <v>76.35</v>
      </c>
      <c r="H1073" s="28" t="str">
        <f>TRIM(PROPER('Base de datos cruda'!H1073))</f>
        <v>Rpg</v>
      </c>
      <c r="I1073" s="28">
        <v>1.77</v>
      </c>
      <c r="J1073" s="28">
        <v>3.58</v>
      </c>
      <c r="K1073" s="28">
        <v>291.51</v>
      </c>
      <c r="L1073" s="28">
        <f>IF('Base de datos cruda'!L1073&lt;0,,'Base de datos cruda'!L1073)</f>
        <v>1.36</v>
      </c>
      <c r="M1073" s="28" t="str">
        <f>IF(TRIM(PROPER('Base de datos cruda'!M1073))="High","Alto",IF(TRIM(PROPER('Base de datos cruda'!M1073))="Medium","Medio","Bajo"))</f>
        <v>Medio</v>
      </c>
      <c r="N1073" s="29">
        <v>41.16</v>
      </c>
      <c r="O1073" s="32">
        <f t="shared" si="1"/>
        <v>41.16</v>
      </c>
      <c r="P1073" s="33">
        <f t="shared" si="2"/>
        <v>5.82</v>
      </c>
      <c r="Q1073" s="34">
        <f t="shared" si="3"/>
        <v>0.7723214286</v>
      </c>
      <c r="R1073" s="35" t="str">
        <f t="shared" si="4"/>
        <v>Bajo</v>
      </c>
      <c r="S1073" s="35" t="str">
        <f>IF(O1073="","",IF(O1073&gt;AVERAGE('Base de datos limpia'!$O$2:$O$8001),"Alto","Normal"))
</f>
        <v>Normal</v>
      </c>
      <c r="T1073" s="35" t="str">
        <f t="shared" si="5"/>
        <v>Gamer casual</v>
      </c>
      <c r="U1073" s="35"/>
    </row>
    <row r="1074">
      <c r="A1074" s="28">
        <v>1073.0</v>
      </c>
      <c r="B1074" s="28">
        <v>24.0</v>
      </c>
      <c r="C1074" s="28" t="str">
        <f>TRIM(PROPER('Base de datos cruda'!C1074))</f>
        <v>Male</v>
      </c>
      <c r="D1074" s="28">
        <v>1.13</v>
      </c>
      <c r="E1074" s="28">
        <v>4.4</v>
      </c>
      <c r="F1074" s="28">
        <v>7.35</v>
      </c>
      <c r="G1074" s="28">
        <v>67.47</v>
      </c>
      <c r="H1074" s="28" t="str">
        <f>TRIM(PROPER('Base de datos cruda'!H1074))</f>
        <v>Fps</v>
      </c>
      <c r="I1074" s="28">
        <v>0.95</v>
      </c>
      <c r="J1074" s="28">
        <v>6.6</v>
      </c>
      <c r="K1074" s="28">
        <v>319.73</v>
      </c>
      <c r="L1074" s="28">
        <f>IF('Base de datos cruda'!L1074&lt;0,,'Base de datos cruda'!L1074)</f>
        <v>4.51</v>
      </c>
      <c r="M1074" s="28" t="str">
        <f>IF(TRIM(PROPER('Base de datos cruda'!M1074))="High","Alto",IF(TRIM(PROPER('Base de datos cruda'!M1074))="Medium","Medio","Bajo"))</f>
        <v>Medio</v>
      </c>
      <c r="N1074" s="29">
        <v>84.3</v>
      </c>
      <c r="O1074" s="32">
        <f t="shared" si="1"/>
        <v>84.3</v>
      </c>
      <c r="P1074" s="33">
        <f t="shared" si="2"/>
        <v>7.73</v>
      </c>
      <c r="Q1074" s="34">
        <f t="shared" si="3"/>
        <v>3.89380531</v>
      </c>
      <c r="R1074" s="35" t="str">
        <f t="shared" si="4"/>
        <v>Alto</v>
      </c>
      <c r="S1074" s="35" t="str">
        <f>IF(O1074="","",IF(O1074&gt;AVERAGE('Base de datos limpia'!$O$2:$O$8001),"Alto","Normal"))
</f>
        <v>Alto</v>
      </c>
      <c r="T1074" s="35" t="str">
        <f t="shared" si="5"/>
        <v>Gamer moderado</v>
      </c>
      <c r="U1074" s="35"/>
    </row>
    <row r="1075">
      <c r="A1075" s="28">
        <v>1074.0</v>
      </c>
      <c r="B1075" s="28">
        <v>21.0</v>
      </c>
      <c r="C1075" s="28" t="str">
        <f>TRIM(PROPER('Base de datos cruda'!C1075))</f>
        <v>Male</v>
      </c>
      <c r="D1075" s="28">
        <v>5.47</v>
      </c>
      <c r="E1075" s="28">
        <v>9.95</v>
      </c>
      <c r="F1075" s="28">
        <v>5.96</v>
      </c>
      <c r="G1075" s="28">
        <v>98.68</v>
      </c>
      <c r="H1075" s="28" t="str">
        <f>TRIM(PROPER('Base de datos cruda'!H1075))</f>
        <v>Fps</v>
      </c>
      <c r="I1075" s="28">
        <v>4.12</v>
      </c>
      <c r="J1075" s="28">
        <v>6.84</v>
      </c>
      <c r="K1075" s="28">
        <v>237.76</v>
      </c>
      <c r="L1075" s="28">
        <f>IF('Base de datos cruda'!L1075&lt;0,,'Base de datos cruda'!L1075)</f>
        <v>12.45</v>
      </c>
      <c r="M1075" s="28" t="str">
        <f>IF(TRIM(PROPER('Base de datos cruda'!M1075))="High","Alto",IF(TRIM(PROPER('Base de datos cruda'!M1075))="Medium","Medio","Bajo"))</f>
        <v>Alto</v>
      </c>
      <c r="N1075" s="29">
        <v>99.9951445853756</v>
      </c>
      <c r="O1075" s="32">
        <f t="shared" si="1"/>
        <v>99.99514459</v>
      </c>
      <c r="P1075" s="33">
        <f t="shared" si="2"/>
        <v>12.31</v>
      </c>
      <c r="Q1075" s="34">
        <f t="shared" si="3"/>
        <v>1.819012797</v>
      </c>
      <c r="R1075" s="35" t="str">
        <f t="shared" si="4"/>
        <v>Alto</v>
      </c>
      <c r="S1075" s="35" t="str">
        <f>IF(O1075="","",IF(O1075&gt;AVERAGE('Base de datos limpia'!$O$2:$O$8001),"Alto","Normal"))
</f>
        <v>Alto</v>
      </c>
      <c r="T1075" s="35" t="str">
        <f t="shared" si="5"/>
        <v>Gamer intensivo</v>
      </c>
      <c r="U1075" s="35"/>
    </row>
    <row r="1076">
      <c r="A1076" s="28">
        <v>1075.0</v>
      </c>
      <c r="B1076" s="28">
        <v>17.0</v>
      </c>
      <c r="C1076" s="28" t="str">
        <f>TRIM(PROPER('Base de datos cruda'!C1076))</f>
        <v>Male</v>
      </c>
      <c r="D1076" s="28">
        <v>2.5</v>
      </c>
      <c r="E1076" s="28">
        <v>1.44</v>
      </c>
      <c r="F1076" s="28">
        <v>6.32</v>
      </c>
      <c r="G1076" s="28">
        <v>83.31</v>
      </c>
      <c r="H1076" s="28" t="str">
        <f>TRIM(PROPER('Base de datos cruda'!H1076))</f>
        <v>Rpg</v>
      </c>
      <c r="I1076" s="28">
        <v>0.54</v>
      </c>
      <c r="J1076" s="28">
        <v>3.71</v>
      </c>
      <c r="K1076" s="28">
        <v>294.46</v>
      </c>
      <c r="L1076" s="28">
        <f>IF('Base de datos cruda'!L1076&lt;0,,'Base de datos cruda'!L1076)</f>
        <v>5.64</v>
      </c>
      <c r="M1076" s="28" t="str">
        <f>IF(TRIM(PROPER('Base de datos cruda'!M1076))="High","Alto",IF(TRIM(PROPER('Base de datos cruda'!M1076))="Medium","Medio","Bajo"))</f>
        <v>Medio</v>
      </c>
      <c r="N1076" s="29">
        <v>67.0211723770982</v>
      </c>
      <c r="O1076" s="32">
        <f t="shared" si="1"/>
        <v>67.02117238</v>
      </c>
      <c r="P1076" s="33">
        <f t="shared" si="2"/>
        <v>6.21</v>
      </c>
      <c r="Q1076" s="34">
        <f t="shared" si="3"/>
        <v>0.576</v>
      </c>
      <c r="R1076" s="35" t="str">
        <f t="shared" si="4"/>
        <v>Medio</v>
      </c>
      <c r="S1076" s="35" t="str">
        <f>IF(O1076="","",IF(O1076&gt;AVERAGE('Base de datos limpia'!$O$2:$O$8001),"Alto","Normal"))
</f>
        <v>Alto</v>
      </c>
      <c r="T1076" s="35" t="str">
        <f t="shared" si="5"/>
        <v>Gamer casual</v>
      </c>
      <c r="U1076" s="35"/>
    </row>
    <row r="1077">
      <c r="A1077" s="28">
        <v>1076.0</v>
      </c>
      <c r="B1077" s="28">
        <v>16.0</v>
      </c>
      <c r="C1077" s="28" t="str">
        <f>TRIM(PROPER('Base de datos cruda'!C1077))</f>
        <v>Female</v>
      </c>
      <c r="D1077" s="28">
        <v>7.28</v>
      </c>
      <c r="E1077" s="28">
        <v>7.27</v>
      </c>
      <c r="F1077" s="28">
        <v>8.61</v>
      </c>
      <c r="G1077" s="28">
        <v>94.72</v>
      </c>
      <c r="H1077" s="28" t="str">
        <f>TRIM(PROPER('Base de datos cruda'!H1077))</f>
        <v>Fps</v>
      </c>
      <c r="I1077" s="28">
        <v>4.52</v>
      </c>
      <c r="J1077" s="28">
        <v>12.98</v>
      </c>
      <c r="K1077" s="28">
        <v>234.02</v>
      </c>
      <c r="L1077" s="28">
        <f>IF('Base de datos cruda'!L1077&lt;0,,'Base de datos cruda'!L1077)</f>
        <v>21.78</v>
      </c>
      <c r="M1077" s="28" t="str">
        <f>IF(TRIM(PROPER('Base de datos cruda'!M1077))="High","Alto",IF(TRIM(PROPER('Base de datos cruda'!M1077))="Medium","Medio","Bajo"))</f>
        <v>Bajo</v>
      </c>
      <c r="N1077" s="29">
        <v>74.1286088713571</v>
      </c>
      <c r="O1077" s="32">
        <f t="shared" si="1"/>
        <v>74.12860887</v>
      </c>
      <c r="P1077" s="33">
        <f t="shared" si="2"/>
        <v>20.26</v>
      </c>
      <c r="Q1077" s="34">
        <f t="shared" si="3"/>
        <v>0.9986263736</v>
      </c>
      <c r="R1077" s="35" t="str">
        <f t="shared" si="4"/>
        <v>Alto</v>
      </c>
      <c r="S1077" s="35" t="str">
        <f>IF(O1077="","",IF(O1077&gt;AVERAGE('Base de datos limpia'!$O$2:$O$8001),"Alto","Normal"))
</f>
        <v>Alto</v>
      </c>
      <c r="T1077" s="35" t="str">
        <f t="shared" si="5"/>
        <v>Gamer intensivo</v>
      </c>
      <c r="U1077" s="35"/>
    </row>
    <row r="1078">
      <c r="A1078" s="28">
        <v>1077.0</v>
      </c>
      <c r="B1078" s="28">
        <v>20.0</v>
      </c>
      <c r="C1078" s="28" t="str">
        <f>TRIM(PROPER('Base de datos cruda'!C1078))</f>
        <v>Female</v>
      </c>
      <c r="D1078" s="28">
        <v>5.37</v>
      </c>
      <c r="E1078" s="28">
        <v>8.57</v>
      </c>
      <c r="F1078" s="28">
        <v>5.8</v>
      </c>
      <c r="G1078" s="28">
        <v>67.83</v>
      </c>
      <c r="H1078" s="28" t="str">
        <f>TRIM(PROPER('Base de datos cruda'!H1078))</f>
        <v>Casual</v>
      </c>
      <c r="I1078" s="28">
        <v>3.01</v>
      </c>
      <c r="J1078" s="28">
        <v>10.71</v>
      </c>
      <c r="K1078" s="28">
        <v>263.9</v>
      </c>
      <c r="L1078" s="28">
        <f>IF('Base de datos cruda'!L1078&lt;0,,'Base de datos cruda'!L1078)</f>
        <v>14.26</v>
      </c>
      <c r="M1078" s="28" t="str">
        <f>IF(TRIM(PROPER('Base de datos cruda'!M1078))="High","Alto",IF(TRIM(PROPER('Base de datos cruda'!M1078))="Medium","Medio","Bajo"))</f>
        <v>Alto</v>
      </c>
      <c r="N1078" s="29">
        <v>89.3374839884727</v>
      </c>
      <c r="O1078" s="32">
        <f t="shared" si="1"/>
        <v>89.33748399</v>
      </c>
      <c r="P1078" s="33">
        <f t="shared" si="2"/>
        <v>16.08</v>
      </c>
      <c r="Q1078" s="34">
        <f t="shared" si="3"/>
        <v>1.595903166</v>
      </c>
      <c r="R1078" s="35" t="str">
        <f t="shared" si="4"/>
        <v>Alto</v>
      </c>
      <c r="S1078" s="35" t="str">
        <f>IF(O1078="","",IF(O1078&gt;AVERAGE('Base de datos limpia'!$O$2:$O$8001),"Alto","Normal"))
</f>
        <v>Alto</v>
      </c>
      <c r="T1078" s="35" t="str">
        <f t="shared" si="5"/>
        <v>Gamer intensivo</v>
      </c>
      <c r="U1078" s="35"/>
    </row>
    <row r="1079">
      <c r="A1079" s="28">
        <v>1078.0</v>
      </c>
      <c r="B1079" s="28">
        <v>24.0</v>
      </c>
      <c r="C1079" s="28" t="str">
        <f>TRIM(PROPER('Base de datos cruda'!C1079))</f>
        <v>Male</v>
      </c>
      <c r="D1079" s="28">
        <v>5.17</v>
      </c>
      <c r="E1079" s="28">
        <v>6.84</v>
      </c>
      <c r="F1079" s="28">
        <v>7.06</v>
      </c>
      <c r="G1079" s="28">
        <v>92.4</v>
      </c>
      <c r="H1079" s="28" t="str">
        <f>TRIM(PROPER('Base de datos cruda'!H1079))</f>
        <v>Rpg</v>
      </c>
      <c r="I1079" s="28">
        <v>2.94</v>
      </c>
      <c r="J1079" s="28">
        <v>7.98</v>
      </c>
      <c r="K1079" s="28">
        <v>257.2</v>
      </c>
      <c r="L1079" s="28">
        <f>IF('Base de datos cruda'!L1079&lt;0,,'Base de datos cruda'!L1079)</f>
        <v>11.21</v>
      </c>
      <c r="M1079" s="28" t="str">
        <f>IF(TRIM(PROPER('Base de datos cruda'!M1079))="High","Alto",IF(TRIM(PROPER('Base de datos cruda'!M1079))="Medium","Medio","Bajo"))</f>
        <v>Bajo</v>
      </c>
      <c r="N1079" s="29">
        <v>68.06</v>
      </c>
      <c r="O1079" s="32">
        <f t="shared" si="1"/>
        <v>68.06</v>
      </c>
      <c r="P1079" s="33">
        <f t="shared" si="2"/>
        <v>13.15</v>
      </c>
      <c r="Q1079" s="34">
        <f t="shared" si="3"/>
        <v>1.323017408</v>
      </c>
      <c r="R1079" s="35" t="str">
        <f t="shared" si="4"/>
        <v>Medio</v>
      </c>
      <c r="S1079" s="35" t="str">
        <f>IF(O1079="","",IF(O1079&gt;AVERAGE('Base de datos limpia'!$O$2:$O$8001),"Alto","Normal"))
</f>
        <v>Alto</v>
      </c>
      <c r="T1079" s="35" t="str">
        <f t="shared" si="5"/>
        <v>Gamer intensivo</v>
      </c>
      <c r="U1079" s="35"/>
    </row>
    <row r="1080">
      <c r="A1080" s="28">
        <v>1079.0</v>
      </c>
      <c r="B1080" s="28">
        <v>21.0</v>
      </c>
      <c r="C1080" s="28" t="str">
        <f>TRIM(PROPER('Base de datos cruda'!C1080))</f>
        <v>Female</v>
      </c>
      <c r="D1080" s="28">
        <v>4.48</v>
      </c>
      <c r="E1080" s="28">
        <v>6.13</v>
      </c>
      <c r="F1080" s="28">
        <v>5.82</v>
      </c>
      <c r="G1080" s="28">
        <v>76.59</v>
      </c>
      <c r="H1080" s="28" t="str">
        <f>TRIM(PROPER('Base de datos cruda'!H1080))</f>
        <v>Casual</v>
      </c>
      <c r="I1080" s="28">
        <v>4.19</v>
      </c>
      <c r="J1080" s="28">
        <v>10.27</v>
      </c>
      <c r="K1080" s="28">
        <v>256.4</v>
      </c>
      <c r="L1080" s="28">
        <f>IF('Base de datos cruda'!L1080&lt;0,,'Base de datos cruda'!L1080)</f>
        <v>13.07</v>
      </c>
      <c r="M1080" s="28" t="str">
        <f>IF(TRIM(PROPER('Base de datos cruda'!M1080))="High","Alto",IF(TRIM(PROPER('Base de datos cruda'!M1080))="Medium","Medio","Bajo"))</f>
        <v>Medio</v>
      </c>
      <c r="N1080" s="29">
        <v>69.0</v>
      </c>
      <c r="O1080" s="32">
        <f t="shared" si="1"/>
        <v>69</v>
      </c>
      <c r="P1080" s="33">
        <f t="shared" si="2"/>
        <v>14.75</v>
      </c>
      <c r="Q1080" s="34">
        <f t="shared" si="3"/>
        <v>1.368303571</v>
      </c>
      <c r="R1080" s="35" t="str">
        <f t="shared" si="4"/>
        <v>Medio</v>
      </c>
      <c r="S1080" s="35" t="str">
        <f>IF(O1080="","",IF(O1080&gt;AVERAGE('Base de datos limpia'!$O$2:$O$8001),"Alto","Normal"))
</f>
        <v>Alto</v>
      </c>
      <c r="T1080" s="35" t="str">
        <f t="shared" si="5"/>
        <v>Gamer intensivo</v>
      </c>
      <c r="U1080" s="35"/>
    </row>
    <row r="1081">
      <c r="A1081" s="28">
        <v>1080.0</v>
      </c>
      <c r="B1081" s="28">
        <v>22.0</v>
      </c>
      <c r="C1081" s="28" t="str">
        <f>TRIM(PROPER('Base de datos cruda'!C1081))</f>
        <v>Male</v>
      </c>
      <c r="D1081" s="28">
        <v>0.37</v>
      </c>
      <c r="E1081" s="28">
        <v>7.37</v>
      </c>
      <c r="F1081" s="28">
        <v>4.47</v>
      </c>
      <c r="G1081" s="28">
        <v>67.11</v>
      </c>
      <c r="H1081" s="28" t="str">
        <f>TRIM(PROPER('Base de datos cruda'!H1081))</f>
        <v>Rpg</v>
      </c>
      <c r="I1081" s="28">
        <v>3.34</v>
      </c>
      <c r="J1081" s="28">
        <v>5.68</v>
      </c>
      <c r="K1081" s="28">
        <v>304.64</v>
      </c>
      <c r="L1081" s="28">
        <f>IF('Base de datos cruda'!L1081&lt;0,,'Base de datos cruda'!L1081)</f>
        <v>0.77</v>
      </c>
      <c r="M1081" s="28" t="str">
        <f>IF(TRIM(PROPER('Base de datos cruda'!M1081))="High","Alto",IF(TRIM(PROPER('Base de datos cruda'!M1081))="Medium","Medio","Bajo"))</f>
        <v>Alto</v>
      </c>
      <c r="N1081" s="29">
        <v>81.11</v>
      </c>
      <c r="O1081" s="32">
        <f t="shared" si="1"/>
        <v>81.11</v>
      </c>
      <c r="P1081" s="33">
        <f t="shared" si="2"/>
        <v>6.05</v>
      </c>
      <c r="Q1081" s="34">
        <f t="shared" si="3"/>
        <v>19.91891892</v>
      </c>
      <c r="R1081" s="35" t="str">
        <f t="shared" si="4"/>
        <v>Alto</v>
      </c>
      <c r="S1081" s="35" t="str">
        <f>IF(O1081="","",IF(O1081&gt;AVERAGE('Base de datos limpia'!$O$2:$O$8001),"Alto","Normal"))
</f>
        <v>Alto</v>
      </c>
      <c r="T1081" s="35" t="str">
        <f t="shared" si="5"/>
        <v>Gamer intensivo</v>
      </c>
      <c r="U1081" s="35"/>
    </row>
    <row r="1082">
      <c r="A1082" s="28">
        <v>1081.0</v>
      </c>
      <c r="B1082" s="28">
        <v>20.0</v>
      </c>
      <c r="C1082" s="28" t="str">
        <f>TRIM(PROPER('Base de datos cruda'!C1082))</f>
        <v>Male</v>
      </c>
      <c r="D1082" s="28">
        <v>7.46</v>
      </c>
      <c r="E1082" s="28">
        <v>4.86</v>
      </c>
      <c r="F1082" s="28">
        <v>6.27</v>
      </c>
      <c r="G1082" s="28">
        <v>90.45</v>
      </c>
      <c r="H1082" s="28" t="str">
        <f>TRIM(PROPER('Base de datos cruda'!H1082))</f>
        <v>Casual</v>
      </c>
      <c r="I1082" s="28">
        <v>1.52</v>
      </c>
      <c r="J1082" s="28">
        <v>12.97</v>
      </c>
      <c r="K1082" s="28">
        <v>230.36</v>
      </c>
      <c r="L1082" s="28">
        <f>IF('Base de datos cruda'!L1082&lt;0,,'Base de datos cruda'!L1082)</f>
        <v>19.68</v>
      </c>
      <c r="M1082" s="28" t="str">
        <f>IF(TRIM(PROPER('Base de datos cruda'!M1082))="High","Alto",IF(TRIM(PROPER('Base de datos cruda'!M1082))="Medium","Medio","Bajo"))</f>
        <v>Bajo</v>
      </c>
      <c r="N1082" s="29">
        <v>41.81</v>
      </c>
      <c r="O1082" s="32">
        <f t="shared" si="1"/>
        <v>41.81</v>
      </c>
      <c r="P1082" s="33">
        <f t="shared" si="2"/>
        <v>20.43</v>
      </c>
      <c r="Q1082" s="34">
        <f t="shared" si="3"/>
        <v>0.6514745308</v>
      </c>
      <c r="R1082" s="35" t="str">
        <f t="shared" si="4"/>
        <v>Bajo</v>
      </c>
      <c r="S1082" s="35" t="str">
        <f>IF(O1082="","",IF(O1082&gt;AVERAGE('Base de datos limpia'!$O$2:$O$8001),"Alto","Normal"))
</f>
        <v>Normal</v>
      </c>
      <c r="T1082" s="35" t="str">
        <f t="shared" si="5"/>
        <v>Gamer moderado</v>
      </c>
      <c r="U1082" s="35"/>
    </row>
    <row r="1083">
      <c r="A1083" s="28">
        <v>1082.0</v>
      </c>
      <c r="B1083" s="28">
        <v>21.0</v>
      </c>
      <c r="C1083" s="28" t="str">
        <f>TRIM(PROPER('Base de datos cruda'!C1083))</f>
        <v>Male</v>
      </c>
      <c r="D1083" s="28">
        <v>5.02</v>
      </c>
      <c r="E1083" s="28">
        <v>1.82</v>
      </c>
      <c r="F1083" s="28">
        <v>6.99</v>
      </c>
      <c r="G1083" s="28">
        <v>90.48</v>
      </c>
      <c r="H1083" s="28" t="str">
        <f>TRIM(PROPER('Base de datos cruda'!H1083))</f>
        <v>Fps</v>
      </c>
      <c r="I1083" s="28">
        <v>1.75</v>
      </c>
      <c r="J1083" s="28">
        <v>9.0</v>
      </c>
      <c r="K1083" s="28">
        <v>257.16</v>
      </c>
      <c r="L1083" s="28">
        <f>IF('Base de datos cruda'!L1083&lt;0,,'Base de datos cruda'!L1083)</f>
        <v>11.02</v>
      </c>
      <c r="M1083" s="28" t="str">
        <f>IF(TRIM(PROPER('Base de datos cruda'!M1083))="High","Alto",IF(TRIM(PROPER('Base de datos cruda'!M1083))="Medium","Medio","Bajo"))</f>
        <v>Bajo</v>
      </c>
      <c r="N1083" s="29">
        <v>48.17</v>
      </c>
      <c r="O1083" s="32">
        <f t="shared" si="1"/>
        <v>48.17</v>
      </c>
      <c r="P1083" s="33">
        <f t="shared" si="2"/>
        <v>14.02</v>
      </c>
      <c r="Q1083" s="34">
        <f t="shared" si="3"/>
        <v>0.3625498008</v>
      </c>
      <c r="R1083" s="35" t="str">
        <f t="shared" si="4"/>
        <v>Bajo</v>
      </c>
      <c r="S1083" s="35" t="str">
        <f>IF(O1083="","",IF(O1083&gt;AVERAGE('Base de datos limpia'!$O$2:$O$8001),"Alto","Normal"))
</f>
        <v>Normal</v>
      </c>
      <c r="T1083" s="35" t="str">
        <f t="shared" si="5"/>
        <v>Gamer casual</v>
      </c>
      <c r="U1083" s="35"/>
    </row>
    <row r="1084">
      <c r="A1084" s="28">
        <v>1083.0</v>
      </c>
      <c r="B1084" s="28">
        <v>20.0</v>
      </c>
      <c r="C1084" s="28" t="str">
        <f>TRIM(PROPER('Base de datos cruda'!C1084))</f>
        <v>Male</v>
      </c>
      <c r="D1084" s="28">
        <v>7.95</v>
      </c>
      <c r="E1084" s="28">
        <v>9.66</v>
      </c>
      <c r="F1084" s="28">
        <v>6.04</v>
      </c>
      <c r="G1084" s="28">
        <v>99.84</v>
      </c>
      <c r="H1084" s="28" t="str">
        <f>TRIM(PROPER('Base de datos cruda'!H1084))</f>
        <v>Rpg</v>
      </c>
      <c r="I1084" s="28">
        <v>0.87</v>
      </c>
      <c r="J1084" s="28">
        <v>13.74</v>
      </c>
      <c r="K1084" s="28">
        <v>233.17</v>
      </c>
      <c r="L1084" s="28">
        <f>IF('Base de datos cruda'!L1084&lt;0,,'Base de datos cruda'!L1084)</f>
        <v>21.01</v>
      </c>
      <c r="M1084" s="28" t="str">
        <f>IF(TRIM(PROPER('Base de datos cruda'!M1084))="High","Alto",IF(TRIM(PROPER('Base de datos cruda'!M1084))="Medium","Medio","Bajo"))</f>
        <v>Bajo</v>
      </c>
      <c r="N1084" s="29">
        <v>84.0966356383297</v>
      </c>
      <c r="O1084" s="32">
        <f t="shared" si="1"/>
        <v>84.09663564</v>
      </c>
      <c r="P1084" s="33">
        <f t="shared" si="2"/>
        <v>21.69</v>
      </c>
      <c r="Q1084" s="34">
        <f t="shared" si="3"/>
        <v>1.21509434</v>
      </c>
      <c r="R1084" s="35" t="str">
        <f t="shared" si="4"/>
        <v>Alto</v>
      </c>
      <c r="S1084" s="35" t="str">
        <f>IF(O1084="","",IF(O1084&gt;AVERAGE('Base de datos limpia'!$O$2:$O$8001),"Alto","Normal"))
</f>
        <v>Alto</v>
      </c>
      <c r="T1084" s="35" t="str">
        <f t="shared" si="5"/>
        <v>Gamer intensivo</v>
      </c>
      <c r="U1084" s="35"/>
    </row>
    <row r="1085">
      <c r="A1085" s="28">
        <v>1084.0</v>
      </c>
      <c r="B1085" s="28">
        <v>24.0</v>
      </c>
      <c r="C1085" s="28" t="str">
        <f>TRIM(PROPER('Base de datos cruda'!C1085))</f>
        <v>Male</v>
      </c>
      <c r="D1085" s="28">
        <v>4.3</v>
      </c>
      <c r="E1085" s="28">
        <v>4.89</v>
      </c>
      <c r="F1085" s="28">
        <v>5.95</v>
      </c>
      <c r="G1085" s="28">
        <v>91.24</v>
      </c>
      <c r="H1085" s="28" t="str">
        <f>TRIM(PROPER('Base de datos cruda'!H1085))</f>
        <v>Fps</v>
      </c>
      <c r="I1085" s="28">
        <v>2.32</v>
      </c>
      <c r="J1085" s="28">
        <v>9.35</v>
      </c>
      <c r="K1085" s="28">
        <v>277.94</v>
      </c>
      <c r="L1085" s="28">
        <f>IF('Base de datos cruda'!L1085&lt;0,,'Base de datos cruda'!L1085)</f>
        <v>11.93</v>
      </c>
      <c r="M1085" s="28" t="str">
        <f>IF(TRIM(PROPER('Base de datos cruda'!M1085))="High","Alto",IF(TRIM(PROPER('Base de datos cruda'!M1085))="Medium","Medio","Bajo"))</f>
        <v>Medio</v>
      </c>
      <c r="N1085" s="29">
        <v>58.73</v>
      </c>
      <c r="O1085" s="32">
        <f t="shared" si="1"/>
        <v>58.73</v>
      </c>
      <c r="P1085" s="33">
        <f t="shared" si="2"/>
        <v>13.65</v>
      </c>
      <c r="Q1085" s="34">
        <f t="shared" si="3"/>
        <v>1.137209302</v>
      </c>
      <c r="R1085" s="35" t="str">
        <f t="shared" si="4"/>
        <v>Medio</v>
      </c>
      <c r="S1085" s="35" t="str">
        <f>IF(O1085="","",IF(O1085&gt;AVERAGE('Base de datos limpia'!$O$2:$O$8001),"Alto","Normal"))
</f>
        <v>Normal</v>
      </c>
      <c r="T1085" s="35" t="str">
        <f t="shared" si="5"/>
        <v>Gamer moderado</v>
      </c>
      <c r="U1085" s="35"/>
    </row>
    <row r="1086">
      <c r="A1086" s="28">
        <v>1085.0</v>
      </c>
      <c r="B1086" s="28">
        <v>21.0</v>
      </c>
      <c r="C1086" s="28" t="str">
        <f>TRIM(PROPER('Base de datos cruda'!C1086))</f>
        <v>Female</v>
      </c>
      <c r="D1086" s="28">
        <v>5.68</v>
      </c>
      <c r="E1086" s="28">
        <v>6.99</v>
      </c>
      <c r="F1086" s="28">
        <v>8.1</v>
      </c>
      <c r="G1086" s="28">
        <v>65.81</v>
      </c>
      <c r="H1086" s="28" t="str">
        <f>TRIM(PROPER('Base de datos cruda'!H1086))</f>
        <v>Rpg</v>
      </c>
      <c r="I1086" s="28">
        <v>0.55</v>
      </c>
      <c r="J1086" s="28">
        <v>11.38</v>
      </c>
      <c r="K1086" s="28">
        <v>252.32</v>
      </c>
      <c r="L1086" s="28">
        <f>IF('Base de datos cruda'!L1086&lt;0,,'Base de datos cruda'!L1086)</f>
        <v>15.46</v>
      </c>
      <c r="M1086" s="28" t="str">
        <f>IF(TRIM(PROPER('Base de datos cruda'!M1086))="High","Alto",IF(TRIM(PROPER('Base de datos cruda'!M1086))="Medium","Medio","Bajo"))</f>
        <v>Bajo</v>
      </c>
      <c r="N1086" s="29">
        <v>64.56</v>
      </c>
      <c r="O1086" s="32">
        <f t="shared" si="1"/>
        <v>64.56</v>
      </c>
      <c r="P1086" s="33">
        <f t="shared" si="2"/>
        <v>17.06</v>
      </c>
      <c r="Q1086" s="34">
        <f t="shared" si="3"/>
        <v>1.230633803</v>
      </c>
      <c r="R1086" s="35" t="str">
        <f t="shared" si="4"/>
        <v>Medio</v>
      </c>
      <c r="S1086" s="35" t="str">
        <f>IF(O1086="","",IF(O1086&gt;AVERAGE('Base de datos limpia'!$O$2:$O$8001),"Alto","Normal"))
</f>
        <v>Normal</v>
      </c>
      <c r="T1086" s="35" t="str">
        <f t="shared" si="5"/>
        <v>Gamer intensivo</v>
      </c>
      <c r="U1086" s="35"/>
    </row>
    <row r="1087">
      <c r="A1087" s="28">
        <v>1086.0</v>
      </c>
      <c r="B1087" s="28">
        <v>23.0</v>
      </c>
      <c r="C1087" s="28" t="str">
        <f>TRIM(PROPER('Base de datos cruda'!C1087))</f>
        <v>Male</v>
      </c>
      <c r="D1087" s="28">
        <v>0.45</v>
      </c>
      <c r="E1087" s="28">
        <v>5.78</v>
      </c>
      <c r="F1087" s="28">
        <v>4.15</v>
      </c>
      <c r="G1087" s="28">
        <v>72.9</v>
      </c>
      <c r="H1087" s="28" t="str">
        <f>TRIM(PROPER('Base de datos cruda'!H1087))</f>
        <v>Rpg</v>
      </c>
      <c r="I1087" s="28">
        <v>3.27</v>
      </c>
      <c r="J1087" s="28">
        <v>2.86</v>
      </c>
      <c r="K1087" s="28">
        <v>314.86</v>
      </c>
      <c r="L1087" s="28">
        <f>IF('Base de datos cruda'!L1087&lt;0,,'Base de datos cruda'!L1087)</f>
        <v>1</v>
      </c>
      <c r="M1087" s="28" t="str">
        <f>IF(TRIM(PROPER('Base de datos cruda'!M1087))="High","Alto",IF(TRIM(PROPER('Base de datos cruda'!M1087))="Medium","Medio","Bajo"))</f>
        <v>Medio</v>
      </c>
      <c r="N1087" s="29">
        <v>67.26</v>
      </c>
      <c r="O1087" s="32">
        <f t="shared" si="1"/>
        <v>67.26</v>
      </c>
      <c r="P1087" s="33">
        <f t="shared" si="2"/>
        <v>3.31</v>
      </c>
      <c r="Q1087" s="34">
        <f t="shared" si="3"/>
        <v>12.84444444</v>
      </c>
      <c r="R1087" s="35" t="str">
        <f t="shared" si="4"/>
        <v>Medio</v>
      </c>
      <c r="S1087" s="35" t="str">
        <f>IF(O1087="","",IF(O1087&gt;AVERAGE('Base de datos limpia'!$O$2:$O$8001),"Alto","Normal"))
</f>
        <v>Alto</v>
      </c>
      <c r="T1087" s="35" t="str">
        <f t="shared" si="5"/>
        <v>Gamer moderado</v>
      </c>
      <c r="U1087" s="35"/>
    </row>
    <row r="1088">
      <c r="A1088" s="28">
        <v>1087.0</v>
      </c>
      <c r="B1088" s="28">
        <v>17.0</v>
      </c>
      <c r="C1088" s="28" t="str">
        <f>TRIM(PROPER('Base de datos cruda'!C1088))</f>
        <v>Female</v>
      </c>
      <c r="D1088" s="28">
        <v>5.05</v>
      </c>
      <c r="E1088" s="28">
        <v>1.49</v>
      </c>
      <c r="F1088" s="28">
        <v>5.48</v>
      </c>
      <c r="G1088" s="28">
        <v>78.07</v>
      </c>
      <c r="H1088" s="28" t="str">
        <f>TRIM(PROPER('Base de datos cruda'!H1088))</f>
        <v>Casual</v>
      </c>
      <c r="I1088" s="28">
        <v>0.85</v>
      </c>
      <c r="J1088" s="28">
        <v>8.71</v>
      </c>
      <c r="K1088" s="28">
        <v>270.05</v>
      </c>
      <c r="L1088" s="28">
        <f>IF('Base de datos cruda'!L1088&lt;0,,'Base de datos cruda'!L1088)</f>
        <v>9.64</v>
      </c>
      <c r="M1088" s="28" t="str">
        <f>IF(TRIM(PROPER('Base de datos cruda'!M1088))="High","Alto",IF(TRIM(PROPER('Base de datos cruda'!M1088))="Medium","Medio","Bajo"))</f>
        <v>Bajo</v>
      </c>
      <c r="N1088" s="29">
        <v>35.16</v>
      </c>
      <c r="O1088" s="32">
        <f t="shared" si="1"/>
        <v>35.16</v>
      </c>
      <c r="P1088" s="33">
        <f t="shared" si="2"/>
        <v>13.76</v>
      </c>
      <c r="Q1088" s="34">
        <f t="shared" si="3"/>
        <v>0.295049505</v>
      </c>
      <c r="R1088" s="35" t="str">
        <f t="shared" si="4"/>
        <v>Bajo</v>
      </c>
      <c r="S1088" s="35" t="str">
        <f>IF(O1088="","",IF(O1088&gt;AVERAGE('Base de datos limpia'!$O$2:$O$8001),"Alto","Normal"))
</f>
        <v>Normal</v>
      </c>
      <c r="T1088" s="35" t="str">
        <f t="shared" si="5"/>
        <v>Gamer casual</v>
      </c>
      <c r="U1088" s="35"/>
    </row>
    <row r="1089">
      <c r="A1089" s="28">
        <v>1088.0</v>
      </c>
      <c r="B1089" s="28">
        <v>24.0</v>
      </c>
      <c r="C1089" s="28" t="str">
        <f>TRIM(PROPER('Base de datos cruda'!C1089))</f>
        <v>Male</v>
      </c>
      <c r="D1089" s="28">
        <v>6.12</v>
      </c>
      <c r="E1089" s="28">
        <v>9.57</v>
      </c>
      <c r="F1089" s="28">
        <v>8.06</v>
      </c>
      <c r="G1089" s="28">
        <v>65.07</v>
      </c>
      <c r="H1089" s="28" t="str">
        <f>TRIM(PROPER('Base de datos cruda'!H1089))</f>
        <v>Casual</v>
      </c>
      <c r="I1089" s="28">
        <v>4.32</v>
      </c>
      <c r="J1089" s="28">
        <v>11.46</v>
      </c>
      <c r="K1089" s="28">
        <v>244.11</v>
      </c>
      <c r="L1089" s="28">
        <f>IF('Base de datos cruda'!L1089&lt;0,,'Base de datos cruda'!L1089)</f>
        <v>12.59</v>
      </c>
      <c r="M1089" s="28" t="str">
        <f>IF(TRIM(PROPER('Base de datos cruda'!M1089))="High","Alto",IF(TRIM(PROPER('Base de datos cruda'!M1089))="Medium","Medio","Bajo"))</f>
        <v>Bajo</v>
      </c>
      <c r="N1089" s="29">
        <v>86.5819178343655</v>
      </c>
      <c r="O1089" s="32">
        <f t="shared" si="1"/>
        <v>86.58191783</v>
      </c>
      <c r="P1089" s="33">
        <f t="shared" si="2"/>
        <v>17.58</v>
      </c>
      <c r="Q1089" s="34">
        <f t="shared" si="3"/>
        <v>1.56372549</v>
      </c>
      <c r="R1089" s="35" t="str">
        <f t="shared" si="4"/>
        <v>Alto</v>
      </c>
      <c r="S1089" s="35" t="str">
        <f>IF(O1089="","",IF(O1089&gt;AVERAGE('Base de datos limpia'!$O$2:$O$8001),"Alto","Normal"))
</f>
        <v>Alto</v>
      </c>
      <c r="T1089" s="35" t="str">
        <f t="shared" si="5"/>
        <v>Gamer intensivo</v>
      </c>
      <c r="U1089" s="35"/>
    </row>
    <row r="1090">
      <c r="A1090" s="28">
        <v>1089.0</v>
      </c>
      <c r="B1090" s="28">
        <v>20.0</v>
      </c>
      <c r="C1090" s="28" t="str">
        <f>TRIM(PROPER('Base de datos cruda'!C1090))</f>
        <v>Male</v>
      </c>
      <c r="D1090" s="28">
        <v>6.23</v>
      </c>
      <c r="E1090" s="28">
        <v>8.13</v>
      </c>
      <c r="F1090" s="28">
        <v>8.6</v>
      </c>
      <c r="G1090" s="28">
        <v>91.52</v>
      </c>
      <c r="H1090" s="28" t="str">
        <f>TRIM(PROPER('Base de datos cruda'!H1090))</f>
        <v>Rpg</v>
      </c>
      <c r="I1090" s="28">
        <v>3.5</v>
      </c>
      <c r="J1090" s="28">
        <v>10.13</v>
      </c>
      <c r="K1090" s="28">
        <v>243.2</v>
      </c>
      <c r="L1090" s="28">
        <f>IF('Base de datos cruda'!L1090&lt;0,,'Base de datos cruda'!L1090)</f>
        <v>10.98</v>
      </c>
      <c r="M1090" s="28" t="str">
        <f>IF(TRIM(PROPER('Base de datos cruda'!M1090))="High","Alto",IF(TRIM(PROPER('Base de datos cruda'!M1090))="Medium","Medio","Bajo"))</f>
        <v>Bajo</v>
      </c>
      <c r="N1090" s="29">
        <v>87.6663806300583</v>
      </c>
      <c r="O1090" s="32">
        <f t="shared" si="1"/>
        <v>87.66638063</v>
      </c>
      <c r="P1090" s="33">
        <f t="shared" si="2"/>
        <v>16.36</v>
      </c>
      <c r="Q1090" s="34">
        <f t="shared" si="3"/>
        <v>1.304975923</v>
      </c>
      <c r="R1090" s="35" t="str">
        <f t="shared" si="4"/>
        <v>Alto</v>
      </c>
      <c r="S1090" s="35" t="str">
        <f>IF(O1090="","",IF(O1090&gt;AVERAGE('Base de datos limpia'!$O$2:$O$8001),"Alto","Normal"))
</f>
        <v>Alto</v>
      </c>
      <c r="T1090" s="35" t="str">
        <f t="shared" si="5"/>
        <v>Gamer intensivo</v>
      </c>
      <c r="U1090" s="35"/>
    </row>
    <row r="1091">
      <c r="A1091" s="28">
        <v>1090.0</v>
      </c>
      <c r="B1091" s="28">
        <v>22.0</v>
      </c>
      <c r="C1091" s="28" t="str">
        <f>TRIM(PROPER('Base de datos cruda'!C1091))</f>
        <v>Male</v>
      </c>
      <c r="D1091" s="28">
        <v>6.16</v>
      </c>
      <c r="E1091" s="28">
        <v>2.34</v>
      </c>
      <c r="F1091" s="28">
        <v>6.06</v>
      </c>
      <c r="G1091" s="28">
        <v>81.07</v>
      </c>
      <c r="H1091" s="28" t="str">
        <f>TRIM(PROPER('Base de datos cruda'!H1091))</f>
        <v>Fps</v>
      </c>
      <c r="I1091" s="28">
        <v>4.46</v>
      </c>
      <c r="J1091" s="28">
        <v>11.17</v>
      </c>
      <c r="K1091" s="28">
        <v>232.85</v>
      </c>
      <c r="L1091" s="28">
        <f>IF('Base de datos cruda'!L1091&lt;0,,'Base de datos cruda'!L1091)</f>
        <v>14.06</v>
      </c>
      <c r="M1091" s="28" t="str">
        <f>IF(TRIM(PROPER('Base de datos cruda'!M1091))="High","Alto",IF(TRIM(PROPER('Base de datos cruda'!M1091))="Medium","Medio","Bajo"))</f>
        <v>Bajo</v>
      </c>
      <c r="N1091" s="29">
        <v>33.04</v>
      </c>
      <c r="O1091" s="32">
        <f t="shared" si="1"/>
        <v>33.04</v>
      </c>
      <c r="P1091" s="33">
        <f t="shared" si="2"/>
        <v>17.33</v>
      </c>
      <c r="Q1091" s="34">
        <f t="shared" si="3"/>
        <v>0.3798701299</v>
      </c>
      <c r="R1091" s="35" t="str">
        <f t="shared" si="4"/>
        <v>Bajo</v>
      </c>
      <c r="S1091" s="35" t="str">
        <f>IF(O1091="","",IF(O1091&gt;AVERAGE('Base de datos limpia'!$O$2:$O$8001),"Alto","Normal"))
</f>
        <v>Normal</v>
      </c>
      <c r="T1091" s="35" t="str">
        <f t="shared" si="5"/>
        <v>Gamer casual</v>
      </c>
      <c r="U1091" s="35"/>
    </row>
    <row r="1092">
      <c r="A1092" s="28">
        <v>1091.0</v>
      </c>
      <c r="B1092" s="28">
        <v>16.0</v>
      </c>
      <c r="C1092" s="28" t="str">
        <f>TRIM(PROPER('Base de datos cruda'!C1092))</f>
        <v>Female</v>
      </c>
      <c r="D1092" s="28">
        <v>1.81</v>
      </c>
      <c r="E1092" s="28">
        <v>9.83</v>
      </c>
      <c r="F1092" s="28">
        <v>8.44</v>
      </c>
      <c r="G1092" s="28">
        <v>97.78</v>
      </c>
      <c r="H1092" s="28" t="str">
        <f>TRIM(PROPER('Base de datos cruda'!H1092))</f>
        <v>Casual</v>
      </c>
      <c r="I1092" s="28">
        <v>0.44</v>
      </c>
      <c r="J1092" s="28">
        <v>7.68</v>
      </c>
      <c r="K1092" s="28">
        <v>307.07</v>
      </c>
      <c r="L1092" s="28">
        <f>IF('Base de datos cruda'!L1092&lt;0,,'Base de datos cruda'!L1092)</f>
        <v>5.38</v>
      </c>
      <c r="M1092" s="28" t="str">
        <f>IF(TRIM(PROPER('Base de datos cruda'!M1092))="High","Alto",IF(TRIM(PROPER('Base de datos cruda'!M1092))="Medium","Medio","Bajo"))</f>
        <v>Medio</v>
      </c>
      <c r="N1092" s="29">
        <v>107.215679959139</v>
      </c>
      <c r="O1092" s="33" t="str">
        <f t="shared" si="1"/>
        <v/>
      </c>
      <c r="P1092" s="33">
        <f t="shared" si="2"/>
        <v>9.49</v>
      </c>
      <c r="Q1092" s="34">
        <f t="shared" si="3"/>
        <v>5.430939227</v>
      </c>
      <c r="R1092" s="35" t="str">
        <f t="shared" si="4"/>
        <v>Alto</v>
      </c>
      <c r="S1092" s="35" t="str">
        <f>IF(O1092="","",IF(O1092&gt;AVERAGE('Base de datos limpia'!$O$2:$O$8001),"Alto","Normal"))
</f>
        <v/>
      </c>
      <c r="T1092" s="35" t="str">
        <f t="shared" si="5"/>
        <v>Gamer intensivo</v>
      </c>
      <c r="U1092" s="35"/>
    </row>
    <row r="1093">
      <c r="A1093" s="28">
        <v>1092.0</v>
      </c>
      <c r="B1093" s="28">
        <v>20.0</v>
      </c>
      <c r="C1093" s="28" t="str">
        <f>TRIM(PROPER('Base de datos cruda'!C1093))</f>
        <v>Male</v>
      </c>
      <c r="D1093" s="28">
        <v>7.8</v>
      </c>
      <c r="E1093" s="28">
        <v>7.63</v>
      </c>
      <c r="F1093" s="28">
        <v>4.99</v>
      </c>
      <c r="G1093" s="28">
        <v>83.57</v>
      </c>
      <c r="H1093" s="28" t="str">
        <f>TRIM(PROPER('Base de datos cruda'!H1093))</f>
        <v>Fps</v>
      </c>
      <c r="I1093" s="28">
        <v>3.99</v>
      </c>
      <c r="J1093" s="28">
        <v>12.82</v>
      </c>
      <c r="K1093" s="28">
        <v>225.5</v>
      </c>
      <c r="L1093" s="28">
        <f>IF('Base de datos cruda'!L1093&lt;0,,'Base de datos cruda'!L1093)</f>
        <v>20.13</v>
      </c>
      <c r="M1093" s="28" t="str">
        <f>IF(TRIM(PROPER('Base de datos cruda'!M1093))="High","Alto",IF(TRIM(PROPER('Base de datos cruda'!M1093))="Medium","Medio","Bajo"))</f>
        <v>Alto</v>
      </c>
      <c r="N1093" s="29">
        <v>60.6891153956116</v>
      </c>
      <c r="O1093" s="32">
        <f t="shared" si="1"/>
        <v>60.6891154</v>
      </c>
      <c r="P1093" s="33">
        <f t="shared" si="2"/>
        <v>20.62</v>
      </c>
      <c r="Q1093" s="34">
        <f t="shared" si="3"/>
        <v>0.9782051282</v>
      </c>
      <c r="R1093" s="35" t="str">
        <f t="shared" si="4"/>
        <v>Medio</v>
      </c>
      <c r="S1093" s="35" t="str">
        <f>IF(O1093="","",IF(O1093&gt;AVERAGE('Base de datos limpia'!$O$2:$O$8001),"Alto","Normal"))
</f>
        <v>Normal</v>
      </c>
      <c r="T1093" s="35" t="str">
        <f t="shared" si="5"/>
        <v>Gamer intensivo</v>
      </c>
      <c r="U1093" s="35"/>
    </row>
    <row r="1094">
      <c r="A1094" s="28">
        <v>1093.0</v>
      </c>
      <c r="B1094" s="28">
        <v>17.0</v>
      </c>
      <c r="C1094" s="28" t="str">
        <f>TRIM(PROPER('Base de datos cruda'!C1094))</f>
        <v>Female</v>
      </c>
      <c r="D1094" s="28">
        <v>7.96</v>
      </c>
      <c r="E1094" s="28">
        <v>5.25</v>
      </c>
      <c r="F1094" s="28">
        <v>5.11</v>
      </c>
      <c r="G1094" s="28">
        <v>80.92</v>
      </c>
      <c r="H1094" s="28" t="str">
        <f>TRIM(PROPER('Base de datos cruda'!H1094))</f>
        <v>Casual</v>
      </c>
      <c r="I1094" s="28">
        <v>4.4</v>
      </c>
      <c r="J1094" s="28">
        <v>10.54</v>
      </c>
      <c r="K1094" s="28">
        <v>235.85</v>
      </c>
      <c r="L1094" s="28">
        <f>IF('Base de datos cruda'!L1094&lt;0,,'Base de datos cruda'!L1094)</f>
        <v>15.14</v>
      </c>
      <c r="M1094" s="28" t="str">
        <f>IF(TRIM(PROPER('Base de datos cruda'!M1094))="High","Alto",IF(TRIM(PROPER('Base de datos cruda'!M1094))="Medium","Medio","Bajo"))</f>
        <v>Bajo</v>
      </c>
      <c r="N1094" s="29">
        <v>42.9793990241072</v>
      </c>
      <c r="O1094" s="32">
        <f t="shared" si="1"/>
        <v>42.97939902</v>
      </c>
      <c r="P1094" s="33">
        <f t="shared" si="2"/>
        <v>18.5</v>
      </c>
      <c r="Q1094" s="34">
        <f t="shared" si="3"/>
        <v>0.6595477387</v>
      </c>
      <c r="R1094" s="35" t="str">
        <f t="shared" si="4"/>
        <v>Bajo</v>
      </c>
      <c r="S1094" s="35" t="str">
        <f>IF(O1094="","",IF(O1094&gt;AVERAGE('Base de datos limpia'!$O$2:$O$8001),"Alto","Normal"))
</f>
        <v>Normal</v>
      </c>
      <c r="T1094" s="35" t="str">
        <f t="shared" si="5"/>
        <v>Gamer moderado</v>
      </c>
      <c r="U1094" s="35"/>
    </row>
    <row r="1095">
      <c r="A1095" s="28">
        <v>1094.0</v>
      </c>
      <c r="B1095" s="28">
        <v>21.0</v>
      </c>
      <c r="C1095" s="28" t="str">
        <f>TRIM(PROPER('Base de datos cruda'!C1095))</f>
        <v>Male</v>
      </c>
      <c r="D1095" s="28">
        <v>0.6</v>
      </c>
      <c r="E1095" s="28">
        <v>6.5</v>
      </c>
      <c r="F1095" s="28">
        <v>8.23</v>
      </c>
      <c r="G1095" s="28">
        <v>62.86</v>
      </c>
      <c r="H1095" s="28" t="str">
        <f>TRIM(PROPER('Base de datos cruda'!H1095))</f>
        <v>Rpg</v>
      </c>
      <c r="I1095" s="28">
        <v>0.22</v>
      </c>
      <c r="J1095" s="28">
        <v>2.19</v>
      </c>
      <c r="K1095" s="28">
        <v>300.73</v>
      </c>
      <c r="L1095" s="28">
        <f>IF('Base de datos cruda'!L1095&lt;0,,'Base de datos cruda'!L1095)</f>
        <v>6.38</v>
      </c>
      <c r="M1095" s="28" t="str">
        <f>IF(TRIM(PROPER('Base de datos cruda'!M1095))="High","Alto",IF(TRIM(PROPER('Base de datos cruda'!M1095))="Medium","Medio","Bajo"))</f>
        <v>Medio</v>
      </c>
      <c r="N1095" s="29">
        <v>93.46</v>
      </c>
      <c r="O1095" s="32">
        <f t="shared" si="1"/>
        <v>93.46</v>
      </c>
      <c r="P1095" s="33">
        <f t="shared" si="2"/>
        <v>2.79</v>
      </c>
      <c r="Q1095" s="34">
        <f t="shared" si="3"/>
        <v>10.83333333</v>
      </c>
      <c r="R1095" s="35" t="str">
        <f t="shared" si="4"/>
        <v>Alto</v>
      </c>
      <c r="S1095" s="35" t="str">
        <f>IF(O1095="","",IF(O1095&gt;AVERAGE('Base de datos limpia'!$O$2:$O$8001),"Alto","Normal"))
</f>
        <v>Alto</v>
      </c>
      <c r="T1095" s="35" t="str">
        <f t="shared" si="5"/>
        <v>Gamer intensivo</v>
      </c>
      <c r="U1095" s="35"/>
    </row>
    <row r="1096">
      <c r="A1096" s="28">
        <v>1095.0</v>
      </c>
      <c r="B1096" s="28">
        <v>16.0</v>
      </c>
      <c r="C1096" s="28" t="str">
        <f>TRIM(PROPER('Base de datos cruda'!C1096))</f>
        <v>Male</v>
      </c>
      <c r="D1096" s="28">
        <v>7.49</v>
      </c>
      <c r="E1096" s="28">
        <v>1.96</v>
      </c>
      <c r="F1096" s="28">
        <v>8.52</v>
      </c>
      <c r="G1096" s="28">
        <v>65.97</v>
      </c>
      <c r="H1096" s="28" t="str">
        <f>TRIM(PROPER('Base de datos cruda'!H1096))</f>
        <v>Casual</v>
      </c>
      <c r="I1096" s="28">
        <v>5.0</v>
      </c>
      <c r="J1096" s="28">
        <v>9.85</v>
      </c>
      <c r="K1096" s="28">
        <v>225.21</v>
      </c>
      <c r="L1096" s="28">
        <f>IF('Base de datos cruda'!L1096&lt;0,,'Base de datos cruda'!L1096)</f>
        <v>14.16</v>
      </c>
      <c r="M1096" s="28" t="str">
        <f>IF(TRIM(PROPER('Base de datos cruda'!M1096))="High","Alto",IF(TRIM(PROPER('Base de datos cruda'!M1096))="Medium","Medio","Bajo"))</f>
        <v>Bajo</v>
      </c>
      <c r="N1096" s="29">
        <v>22.56</v>
      </c>
      <c r="O1096" s="32">
        <f t="shared" si="1"/>
        <v>22.56</v>
      </c>
      <c r="P1096" s="33">
        <f t="shared" si="2"/>
        <v>17.34</v>
      </c>
      <c r="Q1096" s="34">
        <f t="shared" si="3"/>
        <v>0.261682243</v>
      </c>
      <c r="R1096" s="35" t="str">
        <f t="shared" si="4"/>
        <v>Bajo</v>
      </c>
      <c r="S1096" s="35" t="str">
        <f>IF(O1096="","",IF(O1096&gt;AVERAGE('Base de datos limpia'!$O$2:$O$8001),"Alto","Normal"))
</f>
        <v>Normal</v>
      </c>
      <c r="T1096" s="35" t="str">
        <f t="shared" si="5"/>
        <v>Gamer casual</v>
      </c>
      <c r="U1096" s="35"/>
    </row>
    <row r="1097">
      <c r="A1097" s="28">
        <v>1096.0</v>
      </c>
      <c r="B1097" s="28">
        <v>18.0</v>
      </c>
      <c r="C1097" s="28" t="str">
        <f>TRIM(PROPER('Base de datos cruda'!C1097))</f>
        <v>Male</v>
      </c>
      <c r="D1097" s="28">
        <v>2.32</v>
      </c>
      <c r="E1097" s="28">
        <v>6.04</v>
      </c>
      <c r="F1097" s="28">
        <v>5.11</v>
      </c>
      <c r="G1097" s="28">
        <v>93.98</v>
      </c>
      <c r="H1097" s="28" t="str">
        <f>TRIM(PROPER('Base de datos cruda'!H1097))</f>
        <v>Rpg</v>
      </c>
      <c r="I1097" s="28">
        <v>1.5</v>
      </c>
      <c r="J1097" s="28">
        <v>6.63</v>
      </c>
      <c r="K1097" s="28">
        <v>301.62</v>
      </c>
      <c r="L1097" s="28">
        <f>IF('Base de datos cruda'!L1097&lt;0,,'Base de datos cruda'!L1097)</f>
        <v>4.98</v>
      </c>
      <c r="M1097" s="28" t="str">
        <f>IF(TRIM(PROPER('Base de datos cruda'!M1097))="High","Alto",IF(TRIM(PROPER('Base de datos cruda'!M1097))="Medium","Medio","Bajo"))</f>
        <v>Medio</v>
      </c>
      <c r="N1097" s="29">
        <v>81.36</v>
      </c>
      <c r="O1097" s="32">
        <f t="shared" si="1"/>
        <v>81.36</v>
      </c>
      <c r="P1097" s="33">
        <f t="shared" si="2"/>
        <v>8.95</v>
      </c>
      <c r="Q1097" s="34">
        <f t="shared" si="3"/>
        <v>2.603448276</v>
      </c>
      <c r="R1097" s="35" t="str">
        <f t="shared" si="4"/>
        <v>Alto</v>
      </c>
      <c r="S1097" s="35" t="str">
        <f>IF(O1097="","",IF(O1097&gt;AVERAGE('Base de datos limpia'!$O$2:$O$8001),"Alto","Normal"))
</f>
        <v>Alto</v>
      </c>
      <c r="T1097" s="35" t="str">
        <f t="shared" si="5"/>
        <v>Gamer intensivo</v>
      </c>
      <c r="U1097" s="35"/>
    </row>
    <row r="1098">
      <c r="A1098" s="28">
        <v>1097.0</v>
      </c>
      <c r="B1098" s="28">
        <v>20.0</v>
      </c>
      <c r="C1098" s="28" t="str">
        <f>TRIM(PROPER('Base de datos cruda'!C1098))</f>
        <v>Male</v>
      </c>
      <c r="D1098" s="28">
        <v>5.51</v>
      </c>
      <c r="E1098" s="28">
        <v>1.66</v>
      </c>
      <c r="F1098" s="28">
        <v>4.3</v>
      </c>
      <c r="G1098" s="28">
        <v>99.63</v>
      </c>
      <c r="H1098" s="28" t="str">
        <f>TRIM(PROPER('Base de datos cruda'!H1098))</f>
        <v>Rpg</v>
      </c>
      <c r="I1098" s="28">
        <v>1.06</v>
      </c>
      <c r="J1098" s="28">
        <v>6.56</v>
      </c>
      <c r="K1098" s="28">
        <v>257.14</v>
      </c>
      <c r="L1098" s="28">
        <f>IF('Base de datos cruda'!L1098&lt;0,,'Base de datos cruda'!L1098)</f>
        <v>8.58</v>
      </c>
      <c r="M1098" s="28" t="str">
        <f>IF(TRIM(PROPER('Base de datos cruda'!M1098))="High","Alto",IF(TRIM(PROPER('Base de datos cruda'!M1098))="Medium","Medio","Bajo"))</f>
        <v>Bajo</v>
      </c>
      <c r="N1098" s="29">
        <v>33.7</v>
      </c>
      <c r="O1098" s="32">
        <f t="shared" si="1"/>
        <v>33.7</v>
      </c>
      <c r="P1098" s="33">
        <f t="shared" si="2"/>
        <v>12.07</v>
      </c>
      <c r="Q1098" s="34">
        <f t="shared" si="3"/>
        <v>0.3012704174</v>
      </c>
      <c r="R1098" s="35" t="str">
        <f t="shared" si="4"/>
        <v>Bajo</v>
      </c>
      <c r="S1098" s="35" t="str">
        <f>IF(O1098="","",IF(O1098&gt;AVERAGE('Base de datos limpia'!$O$2:$O$8001),"Alto","Normal"))
</f>
        <v>Normal</v>
      </c>
      <c r="T1098" s="35" t="str">
        <f t="shared" si="5"/>
        <v>Gamer casual</v>
      </c>
      <c r="U1098" s="35"/>
    </row>
    <row r="1099">
      <c r="A1099" s="28">
        <v>1098.0</v>
      </c>
      <c r="B1099" s="28">
        <v>19.0</v>
      </c>
      <c r="C1099" s="28" t="str">
        <f>TRIM(PROPER('Base de datos cruda'!C1099))</f>
        <v>Male</v>
      </c>
      <c r="D1099" s="28">
        <v>2.7</v>
      </c>
      <c r="E1099" s="28">
        <v>5.9</v>
      </c>
      <c r="F1099" s="28">
        <v>4.45</v>
      </c>
      <c r="G1099" s="28">
        <v>76.61</v>
      </c>
      <c r="H1099" s="28" t="str">
        <f>TRIM(PROPER('Base de datos cruda'!H1099))</f>
        <v>Fps</v>
      </c>
      <c r="I1099" s="28">
        <v>2.07</v>
      </c>
      <c r="J1099" s="28">
        <v>4.65</v>
      </c>
      <c r="K1099" s="28">
        <v>275.77</v>
      </c>
      <c r="L1099" s="28">
        <f>IF('Base de datos cruda'!L1099&lt;0,,'Base de datos cruda'!L1099)</f>
        <v>6.39</v>
      </c>
      <c r="M1099" s="28" t="str">
        <f>IF(TRIM(PROPER('Base de datos cruda'!M1099))="High","Alto",IF(TRIM(PROPER('Base de datos cruda'!M1099))="Medium","Medio","Bajo"))</f>
        <v>Medio</v>
      </c>
      <c r="N1099" s="29">
        <v>61.23</v>
      </c>
      <c r="O1099" s="32">
        <f t="shared" si="1"/>
        <v>61.23</v>
      </c>
      <c r="P1099" s="33">
        <f t="shared" si="2"/>
        <v>7.35</v>
      </c>
      <c r="Q1099" s="34">
        <f t="shared" si="3"/>
        <v>2.185185185</v>
      </c>
      <c r="R1099" s="35" t="str">
        <f t="shared" si="4"/>
        <v>Medio</v>
      </c>
      <c r="S1099" s="35" t="str">
        <f>IF(O1099="","",IF(O1099&gt;AVERAGE('Base de datos limpia'!$O$2:$O$8001),"Alto","Normal"))
</f>
        <v>Normal</v>
      </c>
      <c r="T1099" s="35" t="str">
        <f t="shared" si="5"/>
        <v>Gamer moderado</v>
      </c>
      <c r="U1099" s="35"/>
    </row>
    <row r="1100">
      <c r="A1100" s="28">
        <v>1099.0</v>
      </c>
      <c r="B1100" s="28">
        <v>18.0</v>
      </c>
      <c r="C1100" s="28" t="str">
        <f>TRIM(PROPER('Base de datos cruda'!C1100))</f>
        <v>Male</v>
      </c>
      <c r="D1100" s="28">
        <v>7.74</v>
      </c>
      <c r="E1100" s="28">
        <v>5.97</v>
      </c>
      <c r="F1100" s="28">
        <v>5.31</v>
      </c>
      <c r="G1100" s="28">
        <v>92.4</v>
      </c>
      <c r="H1100" s="28" t="str">
        <f>TRIM(PROPER('Base de datos cruda'!H1100))</f>
        <v>Casual</v>
      </c>
      <c r="I1100" s="28">
        <v>0.04</v>
      </c>
      <c r="J1100" s="28">
        <v>10.37</v>
      </c>
      <c r="K1100" s="28">
        <v>236.35</v>
      </c>
      <c r="L1100" s="28">
        <f>IF('Base de datos cruda'!L1100&lt;0,,'Base de datos cruda'!L1100)</f>
        <v>16.15</v>
      </c>
      <c r="M1100" s="28" t="str">
        <f>IF(TRIM(PROPER('Base de datos cruda'!M1100))="High","Alto",IF(TRIM(PROPER('Base de datos cruda'!M1100))="Medium","Medio","Bajo"))</f>
        <v>Bajo</v>
      </c>
      <c r="N1100" s="29">
        <v>40.48</v>
      </c>
      <c r="O1100" s="32">
        <f t="shared" si="1"/>
        <v>40.48</v>
      </c>
      <c r="P1100" s="33">
        <f t="shared" si="2"/>
        <v>18.11</v>
      </c>
      <c r="Q1100" s="34">
        <f t="shared" si="3"/>
        <v>0.7713178295</v>
      </c>
      <c r="R1100" s="35" t="str">
        <f t="shared" si="4"/>
        <v>Bajo</v>
      </c>
      <c r="S1100" s="35" t="str">
        <f>IF(O1100="","",IF(O1100&gt;AVERAGE('Base de datos limpia'!$O$2:$O$8001),"Alto","Normal"))
</f>
        <v>Normal</v>
      </c>
      <c r="T1100" s="35" t="str">
        <f t="shared" si="5"/>
        <v>Gamer moderado</v>
      </c>
      <c r="U1100" s="35"/>
    </row>
    <row r="1101">
      <c r="A1101" s="28">
        <v>1100.0</v>
      </c>
      <c r="B1101" s="28">
        <v>20.0</v>
      </c>
      <c r="C1101" s="28" t="str">
        <f>TRIM(PROPER('Base de datos cruda'!C1101))</f>
        <v>Female</v>
      </c>
      <c r="D1101" s="28">
        <v>0.81</v>
      </c>
      <c r="E1101" s="28">
        <v>8.87</v>
      </c>
      <c r="F1101" s="28">
        <v>7.81</v>
      </c>
      <c r="G1101" s="28">
        <v>85.1</v>
      </c>
      <c r="H1101" s="28" t="str">
        <f>TRIM(PROPER('Base de datos cruda'!H1101))</f>
        <v>Fps</v>
      </c>
      <c r="I1101" s="28">
        <v>4.43</v>
      </c>
      <c r="J1101" s="28">
        <v>6.19</v>
      </c>
      <c r="K1101" s="28">
        <v>297.23</v>
      </c>
      <c r="L1101" s="28">
        <f>IF('Base de datos cruda'!L1101&lt;0,,'Base de datos cruda'!L1101)</f>
        <v>4.09</v>
      </c>
      <c r="M1101" s="28" t="str">
        <f>IF(TRIM(PROPER('Base de datos cruda'!M1101))="High","Alto",IF(TRIM(PROPER('Base de datos cruda'!M1101))="Medium","Medio","Bajo"))</f>
        <v>Medio</v>
      </c>
      <c r="N1101" s="29">
        <v>106.067363614291</v>
      </c>
      <c r="O1101" s="33" t="str">
        <f t="shared" si="1"/>
        <v/>
      </c>
      <c r="P1101" s="33">
        <f t="shared" si="2"/>
        <v>7</v>
      </c>
      <c r="Q1101" s="34">
        <f t="shared" si="3"/>
        <v>10.95061728</v>
      </c>
      <c r="R1101" s="35" t="str">
        <f t="shared" si="4"/>
        <v>Alto</v>
      </c>
      <c r="S1101" s="35" t="str">
        <f>IF(O1101="","",IF(O1101&gt;AVERAGE('Base de datos limpia'!$O$2:$O$8001),"Alto","Normal"))
</f>
        <v/>
      </c>
      <c r="T1101" s="35" t="str">
        <f t="shared" si="5"/>
        <v>Gamer intensivo</v>
      </c>
      <c r="U1101" s="35"/>
    </row>
    <row r="1102">
      <c r="A1102" s="28">
        <v>1101.0</v>
      </c>
      <c r="B1102" s="28">
        <v>23.0</v>
      </c>
      <c r="C1102" s="28" t="str">
        <f>TRIM(PROPER('Base de datos cruda'!C1102))</f>
        <v>Male</v>
      </c>
      <c r="D1102" s="28">
        <v>3.98</v>
      </c>
      <c r="E1102" s="28">
        <v>7.53</v>
      </c>
      <c r="F1102" s="28">
        <v>6.55</v>
      </c>
      <c r="G1102" s="28">
        <v>98.36</v>
      </c>
      <c r="H1102" s="28" t="str">
        <f>TRIM(PROPER('Base de datos cruda'!H1102))</f>
        <v>Casual</v>
      </c>
      <c r="I1102" s="28">
        <v>1.34</v>
      </c>
      <c r="J1102" s="28">
        <v>5.24</v>
      </c>
      <c r="K1102" s="28">
        <v>280.52</v>
      </c>
      <c r="L1102" s="28">
        <f>IF('Base de datos cruda'!L1102&lt;0,,'Base de datos cruda'!L1102)</f>
        <v>9.4</v>
      </c>
      <c r="M1102" s="28" t="str">
        <f>IF(TRIM(PROPER('Base de datos cruda'!M1102))="High","Alto",IF(TRIM(PROPER('Base de datos cruda'!M1102))="Medium","Medio","Bajo"))</f>
        <v>Medio</v>
      </c>
      <c r="N1102" s="29">
        <v>92.49</v>
      </c>
      <c r="O1102" s="32">
        <f t="shared" si="1"/>
        <v>92.49</v>
      </c>
      <c r="P1102" s="33">
        <f t="shared" si="2"/>
        <v>9.22</v>
      </c>
      <c r="Q1102" s="34">
        <f t="shared" si="3"/>
        <v>1.891959799</v>
      </c>
      <c r="R1102" s="35" t="str">
        <f t="shared" si="4"/>
        <v>Alto</v>
      </c>
      <c r="S1102" s="35" t="str">
        <f>IF(O1102="","",IF(O1102&gt;AVERAGE('Base de datos limpia'!$O$2:$O$8001),"Alto","Normal"))
</f>
        <v>Alto</v>
      </c>
      <c r="T1102" s="35" t="str">
        <f t="shared" si="5"/>
        <v>Gamer intensivo</v>
      </c>
      <c r="U1102" s="35"/>
    </row>
    <row r="1103">
      <c r="A1103" s="28">
        <v>1102.0</v>
      </c>
      <c r="B1103" s="28">
        <v>19.0</v>
      </c>
      <c r="C1103" s="28" t="str">
        <f>TRIM(PROPER('Base de datos cruda'!C1103))</f>
        <v>Female</v>
      </c>
      <c r="D1103" s="28">
        <v>3.42</v>
      </c>
      <c r="E1103" s="28">
        <v>3.25</v>
      </c>
      <c r="F1103" s="28">
        <v>6.28</v>
      </c>
      <c r="G1103" s="28">
        <v>69.53</v>
      </c>
      <c r="H1103" s="28" t="str">
        <f>TRIM(PROPER('Base de datos cruda'!H1103))</f>
        <v>Fps</v>
      </c>
      <c r="I1103" s="28">
        <v>2.61</v>
      </c>
      <c r="J1103" s="28">
        <v>4.67</v>
      </c>
      <c r="K1103" s="28">
        <v>269.16</v>
      </c>
      <c r="L1103" s="28">
        <f>IF('Base de datos cruda'!L1103&lt;0,,'Base de datos cruda'!L1103)</f>
        <v>9.43</v>
      </c>
      <c r="M1103" s="28" t="str">
        <f>IF(TRIM(PROPER('Base de datos cruda'!M1103))="High","Alto",IF(TRIM(PROPER('Base de datos cruda'!M1103))="Medium","Medio","Bajo"))</f>
        <v>Medio</v>
      </c>
      <c r="N1103" s="29">
        <v>50.73</v>
      </c>
      <c r="O1103" s="32">
        <f t="shared" si="1"/>
        <v>50.73</v>
      </c>
      <c r="P1103" s="33">
        <f t="shared" si="2"/>
        <v>8.09</v>
      </c>
      <c r="Q1103" s="34">
        <f t="shared" si="3"/>
        <v>0.9502923977</v>
      </c>
      <c r="R1103" s="35" t="str">
        <f t="shared" si="4"/>
        <v>Medio</v>
      </c>
      <c r="S1103" s="35" t="str">
        <f>IF(O1103="","",IF(O1103&gt;AVERAGE('Base de datos limpia'!$O$2:$O$8001),"Alto","Normal"))
</f>
        <v>Normal</v>
      </c>
      <c r="T1103" s="35" t="str">
        <f t="shared" si="5"/>
        <v>Gamer moderado</v>
      </c>
      <c r="U1103" s="35"/>
    </row>
    <row r="1104">
      <c r="A1104" s="28">
        <v>1103.0</v>
      </c>
      <c r="B1104" s="28">
        <v>16.0</v>
      </c>
      <c r="C1104" s="28" t="str">
        <f>TRIM(PROPER('Base de datos cruda'!C1104))</f>
        <v>Male</v>
      </c>
      <c r="D1104" s="28">
        <v>2.61</v>
      </c>
      <c r="E1104" s="28">
        <v>9.0</v>
      </c>
      <c r="F1104" s="28">
        <v>6.92</v>
      </c>
      <c r="G1104" s="28">
        <v>81.79</v>
      </c>
      <c r="H1104" s="28" t="str">
        <f>TRIM(PROPER('Base de datos cruda'!H1104))</f>
        <v>Casual</v>
      </c>
      <c r="I1104" s="28">
        <v>3.12</v>
      </c>
      <c r="J1104" s="28">
        <v>6.37</v>
      </c>
      <c r="K1104" s="28">
        <v>300.79</v>
      </c>
      <c r="L1104" s="28">
        <f>IF('Base de datos cruda'!L1104&lt;0,,'Base de datos cruda'!L1104)</f>
        <v>4.76</v>
      </c>
      <c r="M1104" s="28" t="str">
        <f>IF(TRIM(PROPER('Base de datos cruda'!M1104))="High","Alto",IF(TRIM(PROPER('Base de datos cruda'!M1104))="Medium","Medio","Bajo"))</f>
        <v>Medio</v>
      </c>
      <c r="N1104" s="29">
        <v>108.218505295518</v>
      </c>
      <c r="O1104" s="33" t="str">
        <f t="shared" si="1"/>
        <v/>
      </c>
      <c r="P1104" s="33">
        <f t="shared" si="2"/>
        <v>8.98</v>
      </c>
      <c r="Q1104" s="34">
        <f t="shared" si="3"/>
        <v>3.448275862</v>
      </c>
      <c r="R1104" s="35" t="str">
        <f t="shared" si="4"/>
        <v>Alto</v>
      </c>
      <c r="S1104" s="35" t="str">
        <f>IF(O1104="","",IF(O1104&gt;AVERAGE('Base de datos limpia'!$O$2:$O$8001),"Alto","Normal"))
</f>
        <v/>
      </c>
      <c r="T1104" s="35" t="str">
        <f t="shared" si="5"/>
        <v>Gamer intensivo</v>
      </c>
      <c r="U1104" s="35"/>
    </row>
    <row r="1105">
      <c r="A1105" s="28">
        <v>1104.0</v>
      </c>
      <c r="B1105" s="28">
        <v>22.0</v>
      </c>
      <c r="C1105" s="28" t="str">
        <f>TRIM(PROPER('Base de datos cruda'!C1105))</f>
        <v>Female</v>
      </c>
      <c r="D1105" s="28">
        <v>5.16</v>
      </c>
      <c r="E1105" s="28">
        <v>6.16</v>
      </c>
      <c r="F1105" s="28">
        <v>8.45</v>
      </c>
      <c r="G1105" s="28">
        <v>76.35</v>
      </c>
      <c r="H1105" s="28" t="str">
        <f>TRIM(PROPER('Base de datos cruda'!H1105))</f>
        <v>Fps</v>
      </c>
      <c r="I1105" s="28">
        <v>3.96</v>
      </c>
      <c r="J1105" s="28">
        <v>7.05</v>
      </c>
      <c r="K1105" s="28">
        <v>259.21</v>
      </c>
      <c r="L1105" s="28">
        <f>IF('Base de datos cruda'!L1105&lt;0,,'Base de datos cruda'!L1105)</f>
        <v>11.3</v>
      </c>
      <c r="M1105" s="28" t="str">
        <f>IF(TRIM(PROPER('Base de datos cruda'!M1105))="High","Alto",IF(TRIM(PROPER('Base de datos cruda'!M1105))="Medium","Medio","Bajo"))</f>
        <v>Bajo</v>
      </c>
      <c r="N1105" s="29">
        <v>76.73</v>
      </c>
      <c r="O1105" s="32">
        <f t="shared" si="1"/>
        <v>76.73</v>
      </c>
      <c r="P1105" s="33">
        <f t="shared" si="2"/>
        <v>12.21</v>
      </c>
      <c r="Q1105" s="34">
        <f t="shared" si="3"/>
        <v>1.19379845</v>
      </c>
      <c r="R1105" s="35" t="str">
        <f t="shared" si="4"/>
        <v>Alto</v>
      </c>
      <c r="S1105" s="35" t="str">
        <f>IF(O1105="","",IF(O1105&gt;AVERAGE('Base de datos limpia'!$O$2:$O$8001),"Alto","Normal"))
</f>
        <v>Alto</v>
      </c>
      <c r="T1105" s="35" t="str">
        <f t="shared" si="5"/>
        <v>Gamer intensivo</v>
      </c>
      <c r="U1105" s="35"/>
    </row>
    <row r="1106">
      <c r="A1106" s="28">
        <v>1105.0</v>
      </c>
      <c r="B1106" s="28">
        <v>23.0</v>
      </c>
      <c r="C1106" s="28" t="str">
        <f>TRIM(PROPER('Base de datos cruda'!C1106))</f>
        <v>Female</v>
      </c>
      <c r="D1106" s="28">
        <v>1.05</v>
      </c>
      <c r="E1106" s="28">
        <v>6.46</v>
      </c>
      <c r="F1106" s="28">
        <v>4.45</v>
      </c>
      <c r="G1106" s="28">
        <v>81.67</v>
      </c>
      <c r="H1106" s="28" t="str">
        <f>TRIM(PROPER('Base de datos cruda'!H1106))</f>
        <v>Fps</v>
      </c>
      <c r="I1106" s="28">
        <v>1.25</v>
      </c>
      <c r="J1106" s="28">
        <v>3.26</v>
      </c>
      <c r="K1106" s="28">
        <v>310.84</v>
      </c>
      <c r="L1106" s="28">
        <f>IF('Base de datos cruda'!L1106&lt;0,,'Base de datos cruda'!L1106)</f>
        <v>4.92</v>
      </c>
      <c r="M1106" s="28" t="str">
        <f>IF(TRIM(PROPER('Base de datos cruda'!M1106))="High","Alto",IF(TRIM(PROPER('Base de datos cruda'!M1106))="Medium","Medio","Bajo"))</f>
        <v>Medio</v>
      </c>
      <c r="N1106" s="29">
        <v>79.3</v>
      </c>
      <c r="O1106" s="32">
        <f t="shared" si="1"/>
        <v>79.3</v>
      </c>
      <c r="P1106" s="33">
        <f t="shared" si="2"/>
        <v>4.31</v>
      </c>
      <c r="Q1106" s="34">
        <f t="shared" si="3"/>
        <v>6.152380952</v>
      </c>
      <c r="R1106" s="35" t="str">
        <f t="shared" si="4"/>
        <v>Alto</v>
      </c>
      <c r="S1106" s="35" t="str">
        <f>IF(O1106="","",IF(O1106&gt;AVERAGE('Base de datos limpia'!$O$2:$O$8001),"Alto","Normal"))
</f>
        <v>Alto</v>
      </c>
      <c r="T1106" s="35" t="str">
        <f t="shared" si="5"/>
        <v>Gamer intensivo</v>
      </c>
      <c r="U1106" s="35"/>
    </row>
    <row r="1107">
      <c r="A1107" s="28">
        <v>1106.0</v>
      </c>
      <c r="B1107" s="28">
        <v>18.0</v>
      </c>
      <c r="C1107" s="28" t="str">
        <f>TRIM(PROPER('Base de datos cruda'!C1107))</f>
        <v>Male</v>
      </c>
      <c r="D1107" s="28">
        <v>5.73</v>
      </c>
      <c r="E1107" s="28">
        <v>2.52</v>
      </c>
      <c r="F1107" s="28">
        <v>7.47</v>
      </c>
      <c r="G1107" s="28">
        <v>70.75</v>
      </c>
      <c r="H1107" s="28" t="str">
        <f>TRIM(PROPER('Base de datos cruda'!H1107))</f>
        <v>Casual</v>
      </c>
      <c r="I1107" s="28">
        <v>3.59</v>
      </c>
      <c r="J1107" s="28">
        <v>7.65</v>
      </c>
      <c r="K1107" s="28">
        <v>250.43</v>
      </c>
      <c r="L1107" s="28">
        <f>IF('Base de datos cruda'!L1107&lt;0,,'Base de datos cruda'!L1107)</f>
        <v>10.23</v>
      </c>
      <c r="M1107" s="28" t="str">
        <f>IF(TRIM(PROPER('Base de datos cruda'!M1107))="High","Alto",IF(TRIM(PROPER('Base de datos cruda'!M1107))="Medium","Medio","Bajo"))</f>
        <v>Bajo</v>
      </c>
      <c r="N1107" s="29">
        <v>40.19</v>
      </c>
      <c r="O1107" s="32">
        <f t="shared" si="1"/>
        <v>40.19</v>
      </c>
      <c r="P1107" s="33">
        <f t="shared" si="2"/>
        <v>13.38</v>
      </c>
      <c r="Q1107" s="34">
        <f t="shared" si="3"/>
        <v>0.4397905759</v>
      </c>
      <c r="R1107" s="35" t="str">
        <f t="shared" si="4"/>
        <v>Bajo</v>
      </c>
      <c r="S1107" s="35" t="str">
        <f>IF(O1107="","",IF(O1107&gt;AVERAGE('Base de datos limpia'!$O$2:$O$8001),"Alto","Normal"))
</f>
        <v>Normal</v>
      </c>
      <c r="T1107" s="35" t="str">
        <f t="shared" si="5"/>
        <v>Gamer casual</v>
      </c>
      <c r="U1107" s="35"/>
    </row>
    <row r="1108">
      <c r="A1108" s="28">
        <v>1107.0</v>
      </c>
      <c r="B1108" s="28">
        <v>21.0</v>
      </c>
      <c r="C1108" s="28" t="str">
        <f>TRIM(PROPER('Base de datos cruda'!C1108))</f>
        <v>Male</v>
      </c>
      <c r="D1108" s="28">
        <v>7.84</v>
      </c>
      <c r="E1108" s="28">
        <v>8.72</v>
      </c>
      <c r="F1108" s="28">
        <v>8.63</v>
      </c>
      <c r="G1108" s="28">
        <v>79.91</v>
      </c>
      <c r="H1108" s="28" t="str">
        <f>TRIM(PROPER('Base de datos cruda'!H1108))</f>
        <v>Casual</v>
      </c>
      <c r="I1108" s="28">
        <v>0.59</v>
      </c>
      <c r="J1108" s="28">
        <v>11.75</v>
      </c>
      <c r="K1108" s="28">
        <v>226.8</v>
      </c>
      <c r="L1108" s="28">
        <f>IF('Base de datos cruda'!L1108&lt;0,,'Base de datos cruda'!L1108)</f>
        <v>23.16</v>
      </c>
      <c r="M1108" s="28" t="str">
        <f>IF(TRIM(PROPER('Base de datos cruda'!M1108))="High","Alto",IF(TRIM(PROPER('Base de datos cruda'!M1108))="Medium","Medio","Bajo"))</f>
        <v>Bajo</v>
      </c>
      <c r="N1108" s="29">
        <v>94.6915692247217</v>
      </c>
      <c r="O1108" s="32">
        <f t="shared" si="1"/>
        <v>94.69156922</v>
      </c>
      <c r="P1108" s="33">
        <f t="shared" si="2"/>
        <v>19.59</v>
      </c>
      <c r="Q1108" s="34">
        <f t="shared" si="3"/>
        <v>1.112244898</v>
      </c>
      <c r="R1108" s="35" t="str">
        <f t="shared" si="4"/>
        <v>Alto</v>
      </c>
      <c r="S1108" s="35" t="str">
        <f>IF(O1108="","",IF(O1108&gt;AVERAGE('Base de datos limpia'!$O$2:$O$8001),"Alto","Normal"))
</f>
        <v>Alto</v>
      </c>
      <c r="T1108" s="35" t="str">
        <f t="shared" si="5"/>
        <v>Gamer intensivo</v>
      </c>
      <c r="U1108" s="35"/>
    </row>
    <row r="1109">
      <c r="A1109" s="28">
        <v>1108.0</v>
      </c>
      <c r="B1109" s="28">
        <v>17.0</v>
      </c>
      <c r="C1109" s="28" t="str">
        <f>TRIM(PROPER('Base de datos cruda'!C1109))</f>
        <v>Female</v>
      </c>
      <c r="D1109" s="28">
        <v>6.44</v>
      </c>
      <c r="E1109" s="28">
        <v>9.38</v>
      </c>
      <c r="F1109" s="28">
        <v>5.07</v>
      </c>
      <c r="G1109" s="28">
        <v>84.99</v>
      </c>
      <c r="H1109" s="28" t="str">
        <f>TRIM(PROPER('Base de datos cruda'!H1109))</f>
        <v>Rpg</v>
      </c>
      <c r="I1109" s="28">
        <v>3.52</v>
      </c>
      <c r="J1109" s="28">
        <v>7.72</v>
      </c>
      <c r="K1109" s="28">
        <v>243.55</v>
      </c>
      <c r="L1109" s="28">
        <f>IF('Base de datos cruda'!L1109&lt;0,,'Base de datos cruda'!L1109)</f>
        <v>18.2</v>
      </c>
      <c r="M1109" s="28" t="str">
        <f>IF(TRIM(PROPER('Base de datos cruda'!M1109))="High","Alto",IF(TRIM(PROPER('Base de datos cruda'!M1109))="Medium","Medio","Bajo"))</f>
        <v>Alto</v>
      </c>
      <c r="N1109" s="29">
        <v>75.6799363668916</v>
      </c>
      <c r="O1109" s="32">
        <f t="shared" si="1"/>
        <v>75.67993637</v>
      </c>
      <c r="P1109" s="33">
        <f t="shared" si="2"/>
        <v>14.16</v>
      </c>
      <c r="Q1109" s="34">
        <f t="shared" si="3"/>
        <v>1.456521739</v>
      </c>
      <c r="R1109" s="35" t="str">
        <f t="shared" si="4"/>
        <v>Alto</v>
      </c>
      <c r="S1109" s="35" t="str">
        <f>IF(O1109="","",IF(O1109&gt;AVERAGE('Base de datos limpia'!$O$2:$O$8001),"Alto","Normal"))
</f>
        <v>Alto</v>
      </c>
      <c r="T1109" s="35" t="str">
        <f t="shared" si="5"/>
        <v>Gamer intensivo</v>
      </c>
      <c r="U1109" s="35"/>
    </row>
    <row r="1110">
      <c r="A1110" s="28">
        <v>1109.0</v>
      </c>
      <c r="B1110" s="28">
        <v>22.0</v>
      </c>
      <c r="C1110" s="28" t="str">
        <f>TRIM(PROPER('Base de datos cruda'!C1110))</f>
        <v>Female</v>
      </c>
      <c r="D1110" s="28">
        <v>6.88</v>
      </c>
      <c r="E1110" s="28">
        <v>7.97</v>
      </c>
      <c r="F1110" s="28">
        <v>8.19</v>
      </c>
      <c r="G1110" s="28">
        <v>63.25</v>
      </c>
      <c r="H1110" s="28" t="str">
        <f>TRIM(PROPER('Base de datos cruda'!H1110))</f>
        <v>Casual</v>
      </c>
      <c r="I1110" s="28">
        <v>4.6</v>
      </c>
      <c r="J1110" s="28">
        <v>12.58</v>
      </c>
      <c r="K1110" s="28">
        <v>244.5</v>
      </c>
      <c r="L1110" s="28">
        <f>IF('Base de datos cruda'!L1110&lt;0,,'Base de datos cruda'!L1110)</f>
        <v>16.46</v>
      </c>
      <c r="M1110" s="28" t="str">
        <f>IF(TRIM(PROPER('Base de datos cruda'!M1110))="High","Alto",IF(TRIM(PROPER('Base de datos cruda'!M1110))="Medium","Medio","Bajo"))</f>
        <v>Bajo</v>
      </c>
      <c r="N1110" s="29">
        <v>75.0313450542554</v>
      </c>
      <c r="O1110" s="32">
        <f t="shared" si="1"/>
        <v>75.03134505</v>
      </c>
      <c r="P1110" s="33">
        <f t="shared" si="2"/>
        <v>19.46</v>
      </c>
      <c r="Q1110" s="34">
        <f t="shared" si="3"/>
        <v>1.158430233</v>
      </c>
      <c r="R1110" s="35" t="str">
        <f t="shared" si="4"/>
        <v>Alto</v>
      </c>
      <c r="S1110" s="35" t="str">
        <f>IF(O1110="","",IF(O1110&gt;AVERAGE('Base de datos limpia'!$O$2:$O$8001),"Alto","Normal"))
</f>
        <v>Alto</v>
      </c>
      <c r="T1110" s="35" t="str">
        <f t="shared" si="5"/>
        <v>Gamer intensivo</v>
      </c>
      <c r="U1110" s="35"/>
    </row>
    <row r="1111">
      <c r="A1111" s="28">
        <v>1110.0</v>
      </c>
      <c r="B1111" s="28">
        <v>23.0</v>
      </c>
      <c r="C1111" s="28" t="str">
        <f>TRIM(PROPER('Base de datos cruda'!C1111))</f>
        <v>Male</v>
      </c>
      <c r="D1111" s="28">
        <v>2.88</v>
      </c>
      <c r="E1111" s="28">
        <v>9.47</v>
      </c>
      <c r="F1111" s="28">
        <v>7.49</v>
      </c>
      <c r="G1111" s="28">
        <v>89.72</v>
      </c>
      <c r="H1111" s="28" t="str">
        <f>TRIM(PROPER('Base de datos cruda'!H1111))</f>
        <v>Fps</v>
      </c>
      <c r="I1111" s="28">
        <v>0.43</v>
      </c>
      <c r="J1111" s="28">
        <v>4.5</v>
      </c>
      <c r="K1111" s="28">
        <v>284.81</v>
      </c>
      <c r="L1111" s="28">
        <f>IF('Base de datos cruda'!L1111&lt;0,,'Base de datos cruda'!L1111)</f>
        <v>4.36</v>
      </c>
      <c r="M1111" s="28" t="str">
        <f>IF(TRIM(PROPER('Base de datos cruda'!M1111))="High","Alto",IF(TRIM(PROPER('Base de datos cruda'!M1111))="Medium","Medio","Bajo"))</f>
        <v>Medio</v>
      </c>
      <c r="N1111" s="29">
        <v>100.0</v>
      </c>
      <c r="O1111" s="32">
        <f t="shared" si="1"/>
        <v>100</v>
      </c>
      <c r="P1111" s="33">
        <f t="shared" si="2"/>
        <v>7.38</v>
      </c>
      <c r="Q1111" s="34">
        <f t="shared" si="3"/>
        <v>3.288194444</v>
      </c>
      <c r="R1111" s="35" t="str">
        <f t="shared" si="4"/>
        <v>Alto</v>
      </c>
      <c r="S1111" s="35" t="str">
        <f>IF(O1111="","",IF(O1111&gt;AVERAGE('Base de datos limpia'!$O$2:$O$8001),"Alto","Normal"))
</f>
        <v>Alto</v>
      </c>
      <c r="T1111" s="35" t="str">
        <f t="shared" si="5"/>
        <v>Gamer intensivo</v>
      </c>
      <c r="U1111" s="35"/>
    </row>
    <row r="1112">
      <c r="A1112" s="28">
        <v>1111.0</v>
      </c>
      <c r="B1112" s="28">
        <v>21.0</v>
      </c>
      <c r="C1112" s="28" t="str">
        <f>TRIM(PROPER('Base de datos cruda'!C1112))</f>
        <v>Male</v>
      </c>
      <c r="D1112" s="28">
        <v>2.6</v>
      </c>
      <c r="E1112" s="28">
        <v>3.72</v>
      </c>
      <c r="F1112" s="28">
        <v>4.07</v>
      </c>
      <c r="G1112" s="28">
        <v>88.26</v>
      </c>
      <c r="H1112" s="28" t="str">
        <f>TRIM(PROPER('Base de datos cruda'!H1112))</f>
        <v>Fps</v>
      </c>
      <c r="I1112" s="28">
        <v>0.58</v>
      </c>
      <c r="J1112" s="28">
        <v>8.36</v>
      </c>
      <c r="K1112" s="28">
        <v>303.42</v>
      </c>
      <c r="L1112" s="28">
        <f>IF('Base de datos cruda'!L1112&lt;0,,'Base de datos cruda'!L1112)</f>
        <v>6.12</v>
      </c>
      <c r="M1112" s="28" t="str">
        <f>IF(TRIM(PROPER('Base de datos cruda'!M1112))="High","Alto",IF(TRIM(PROPER('Base de datos cruda'!M1112))="Medium","Medio","Bajo"))</f>
        <v>Medio</v>
      </c>
      <c r="N1112" s="29">
        <v>58.51</v>
      </c>
      <c r="O1112" s="32">
        <f t="shared" si="1"/>
        <v>58.51</v>
      </c>
      <c r="P1112" s="33">
        <f t="shared" si="2"/>
        <v>10.96</v>
      </c>
      <c r="Q1112" s="34">
        <f t="shared" si="3"/>
        <v>1.430769231</v>
      </c>
      <c r="R1112" s="35" t="str">
        <f t="shared" si="4"/>
        <v>Medio</v>
      </c>
      <c r="S1112" s="35" t="str">
        <f>IF(O1112="","",IF(O1112&gt;AVERAGE('Base de datos limpia'!$O$2:$O$8001),"Alto","Normal"))
</f>
        <v>Normal</v>
      </c>
      <c r="T1112" s="35" t="str">
        <f t="shared" si="5"/>
        <v>Gamer moderado</v>
      </c>
      <c r="U1112" s="35"/>
    </row>
    <row r="1113">
      <c r="A1113" s="28">
        <v>1112.0</v>
      </c>
      <c r="B1113" s="28">
        <v>21.0</v>
      </c>
      <c r="C1113" s="28" t="str">
        <f>TRIM(PROPER('Base de datos cruda'!C1113))</f>
        <v>Female</v>
      </c>
      <c r="D1113" s="28">
        <v>4.14</v>
      </c>
      <c r="E1113" s="28">
        <v>8.75</v>
      </c>
      <c r="F1113" s="28">
        <v>5.16</v>
      </c>
      <c r="G1113" s="28">
        <v>95.22</v>
      </c>
      <c r="H1113" s="28" t="str">
        <f>TRIM(PROPER('Base de datos cruda'!H1113))</f>
        <v>Fps</v>
      </c>
      <c r="I1113" s="28">
        <v>2.79</v>
      </c>
      <c r="J1113" s="28">
        <v>9.03</v>
      </c>
      <c r="K1113" s="28">
        <v>262.96</v>
      </c>
      <c r="L1113" s="28">
        <f>IF('Base de datos cruda'!L1113&lt;0,,'Base de datos cruda'!L1113)</f>
        <v>11.19</v>
      </c>
      <c r="M1113" s="28" t="str">
        <f>IF(TRIM(PROPER('Base de datos cruda'!M1113))="High","Alto",IF(TRIM(PROPER('Base de datos cruda'!M1113))="Medium","Medio","Bajo"))</f>
        <v>Alto</v>
      </c>
      <c r="N1113" s="29">
        <v>85.65</v>
      </c>
      <c r="O1113" s="32">
        <f t="shared" si="1"/>
        <v>85.65</v>
      </c>
      <c r="P1113" s="33">
        <f t="shared" si="2"/>
        <v>13.17</v>
      </c>
      <c r="Q1113" s="34">
        <f t="shared" si="3"/>
        <v>2.11352657</v>
      </c>
      <c r="R1113" s="35" t="str">
        <f t="shared" si="4"/>
        <v>Alto</v>
      </c>
      <c r="S1113" s="35" t="str">
        <f>IF(O1113="","",IF(O1113&gt;AVERAGE('Base de datos limpia'!$O$2:$O$8001),"Alto","Normal"))
</f>
        <v>Alto</v>
      </c>
      <c r="T1113" s="35" t="str">
        <f t="shared" si="5"/>
        <v>Gamer intensivo</v>
      </c>
      <c r="U1113" s="35"/>
    </row>
    <row r="1114">
      <c r="A1114" s="28">
        <v>1113.0</v>
      </c>
      <c r="B1114" s="28">
        <v>20.0</v>
      </c>
      <c r="C1114" s="28" t="str">
        <f>TRIM(PROPER('Base de datos cruda'!C1114))</f>
        <v>Male</v>
      </c>
      <c r="D1114" s="28">
        <v>0.37</v>
      </c>
      <c r="E1114" s="28">
        <v>5.4</v>
      </c>
      <c r="F1114" s="28">
        <v>7.03</v>
      </c>
      <c r="G1114" s="28">
        <v>77.03</v>
      </c>
      <c r="H1114" s="28" t="str">
        <f>TRIM(PROPER('Base de datos cruda'!H1114))</f>
        <v>Fps</v>
      </c>
      <c r="I1114" s="28">
        <v>0.23</v>
      </c>
      <c r="J1114" s="28">
        <v>5.51</v>
      </c>
      <c r="K1114" s="28">
        <v>324.17</v>
      </c>
      <c r="L1114" s="28">
        <f>IF('Base de datos cruda'!L1114&lt;0,,'Base de datos cruda'!L1114)</f>
        <v>4.59</v>
      </c>
      <c r="M1114" s="28" t="str">
        <f>IF(TRIM(PROPER('Base de datos cruda'!M1114))="High","Alto",IF(TRIM(PROPER('Base de datos cruda'!M1114))="Medium","Medio","Bajo"))</f>
        <v>Medio</v>
      </c>
      <c r="N1114" s="29">
        <v>85.91</v>
      </c>
      <c r="O1114" s="32">
        <f t="shared" si="1"/>
        <v>85.91</v>
      </c>
      <c r="P1114" s="33">
        <f t="shared" si="2"/>
        <v>5.88</v>
      </c>
      <c r="Q1114" s="34">
        <f t="shared" si="3"/>
        <v>14.59459459</v>
      </c>
      <c r="R1114" s="35" t="str">
        <f t="shared" si="4"/>
        <v>Alto</v>
      </c>
      <c r="S1114" s="35" t="str">
        <f>IF(O1114="","",IF(O1114&gt;AVERAGE('Base de datos limpia'!$O$2:$O$8001),"Alto","Normal"))
</f>
        <v>Alto</v>
      </c>
      <c r="T1114" s="35" t="str">
        <f t="shared" si="5"/>
        <v>Gamer moderado</v>
      </c>
      <c r="U1114" s="35"/>
    </row>
    <row r="1115">
      <c r="A1115" s="28">
        <v>1114.0</v>
      </c>
      <c r="B1115" s="28">
        <v>23.0</v>
      </c>
      <c r="C1115" s="28" t="str">
        <f>TRIM(PROPER('Base de datos cruda'!C1115))</f>
        <v>Female</v>
      </c>
      <c r="D1115" s="28">
        <v>7.56</v>
      </c>
      <c r="E1115" s="28">
        <v>2.48</v>
      </c>
      <c r="F1115" s="28">
        <v>6.51</v>
      </c>
      <c r="G1115" s="28">
        <v>62.47</v>
      </c>
      <c r="H1115" s="28" t="str">
        <f>TRIM(PROPER('Base de datos cruda'!H1115))</f>
        <v>Fps</v>
      </c>
      <c r="I1115" s="28">
        <v>0.94</v>
      </c>
      <c r="J1115" s="28">
        <v>9.42</v>
      </c>
      <c r="K1115" s="28">
        <v>234.92</v>
      </c>
      <c r="L1115" s="28">
        <f>IF('Base de datos cruda'!L1115&lt;0,,'Base de datos cruda'!L1115)</f>
        <v>12.37</v>
      </c>
      <c r="M1115" s="28" t="str">
        <f>IF(TRIM(PROPER('Base de datos cruda'!M1115))="High","Alto",IF(TRIM(PROPER('Base de datos cruda'!M1115))="Medium","Medio","Bajo"))</f>
        <v>Bajo</v>
      </c>
      <c r="N1115" s="29">
        <v>24.39</v>
      </c>
      <c r="O1115" s="32">
        <f t="shared" si="1"/>
        <v>24.39</v>
      </c>
      <c r="P1115" s="33">
        <f t="shared" si="2"/>
        <v>16.98</v>
      </c>
      <c r="Q1115" s="34">
        <f t="shared" si="3"/>
        <v>0.328042328</v>
      </c>
      <c r="R1115" s="35" t="str">
        <f t="shared" si="4"/>
        <v>Bajo</v>
      </c>
      <c r="S1115" s="35" t="str">
        <f>IF(O1115="","",IF(O1115&gt;AVERAGE('Base de datos limpia'!$O$2:$O$8001),"Alto","Normal"))
</f>
        <v>Normal</v>
      </c>
      <c r="T1115" s="35" t="str">
        <f t="shared" si="5"/>
        <v>Gamer casual</v>
      </c>
      <c r="U1115" s="35"/>
    </row>
    <row r="1116">
      <c r="A1116" s="28">
        <v>1115.0</v>
      </c>
      <c r="B1116" s="28">
        <v>16.0</v>
      </c>
      <c r="C1116" s="28" t="str">
        <f>TRIM(PROPER('Base de datos cruda'!C1116))</f>
        <v>Male</v>
      </c>
      <c r="D1116" s="28">
        <v>1.15</v>
      </c>
      <c r="E1116" s="28">
        <v>7.02</v>
      </c>
      <c r="F1116" s="28">
        <v>6.64</v>
      </c>
      <c r="G1116" s="28">
        <v>78.46</v>
      </c>
      <c r="H1116" s="28" t="str">
        <f>TRIM(PROPER('Base de datos cruda'!H1116))</f>
        <v>Rpg</v>
      </c>
      <c r="I1116" s="28">
        <v>0.95</v>
      </c>
      <c r="J1116" s="28">
        <v>5.5</v>
      </c>
      <c r="K1116" s="28">
        <v>318.53</v>
      </c>
      <c r="L1116" s="28">
        <f>IF('Base de datos cruda'!L1116&lt;0,,'Base de datos cruda'!L1116)</f>
        <v>2.58</v>
      </c>
      <c r="M1116" s="28" t="str">
        <f>IF(TRIM(PROPER('Base de datos cruda'!M1116))="High","Alto",IF(TRIM(PROPER('Base de datos cruda'!M1116))="Medium","Medio","Bajo"))</f>
        <v>Medio</v>
      </c>
      <c r="N1116" s="29">
        <v>95.02</v>
      </c>
      <c r="O1116" s="32">
        <f t="shared" si="1"/>
        <v>95.02</v>
      </c>
      <c r="P1116" s="33">
        <f t="shared" si="2"/>
        <v>6.65</v>
      </c>
      <c r="Q1116" s="34">
        <f t="shared" si="3"/>
        <v>6.104347826</v>
      </c>
      <c r="R1116" s="35" t="str">
        <f t="shared" si="4"/>
        <v>Alto</v>
      </c>
      <c r="S1116" s="35" t="str">
        <f>IF(O1116="","",IF(O1116&gt;AVERAGE('Base de datos limpia'!$O$2:$O$8001),"Alto","Normal"))
</f>
        <v>Alto</v>
      </c>
      <c r="T1116" s="35" t="str">
        <f t="shared" si="5"/>
        <v>Gamer intensivo</v>
      </c>
      <c r="U1116" s="35"/>
    </row>
    <row r="1117">
      <c r="A1117" s="28">
        <v>1116.0</v>
      </c>
      <c r="B1117" s="28">
        <v>19.0</v>
      </c>
      <c r="C1117" s="28" t="str">
        <f>TRIM(PROPER('Base de datos cruda'!C1117))</f>
        <v>Male</v>
      </c>
      <c r="D1117" s="28">
        <v>7.22</v>
      </c>
      <c r="E1117" s="28">
        <v>7.16</v>
      </c>
      <c r="F1117" s="28">
        <v>5.16</v>
      </c>
      <c r="G1117" s="28">
        <v>65.5</v>
      </c>
      <c r="H1117" s="28" t="str">
        <f>TRIM(PROPER('Base de datos cruda'!H1117))</f>
        <v>Fps</v>
      </c>
      <c r="I1117" s="28">
        <v>2.41</v>
      </c>
      <c r="J1117" s="28">
        <v>12.31</v>
      </c>
      <c r="K1117" s="28">
        <v>234.57</v>
      </c>
      <c r="L1117" s="28">
        <f>IF('Base de datos cruda'!L1117&lt;0,,'Base de datos cruda'!L1117)</f>
        <v>17.27</v>
      </c>
      <c r="M1117" s="28" t="str">
        <f>IF(TRIM(PROPER('Base de datos cruda'!M1117))="High","Alto",IF(TRIM(PROPER('Base de datos cruda'!M1117))="Medium","Medio","Bajo"))</f>
        <v>Alto</v>
      </c>
      <c r="N1117" s="29">
        <v>58.6118487378</v>
      </c>
      <c r="O1117" s="32">
        <f t="shared" si="1"/>
        <v>58.61184874</v>
      </c>
      <c r="P1117" s="33">
        <f t="shared" si="2"/>
        <v>19.53</v>
      </c>
      <c r="Q1117" s="34">
        <f t="shared" si="3"/>
        <v>0.9916897507</v>
      </c>
      <c r="R1117" s="35" t="str">
        <f t="shared" si="4"/>
        <v>Medio</v>
      </c>
      <c r="S1117" s="35" t="str">
        <f>IF(O1117="","",IF(O1117&gt;AVERAGE('Base de datos limpia'!$O$2:$O$8001),"Alto","Normal"))
</f>
        <v>Normal</v>
      </c>
      <c r="T1117" s="35" t="str">
        <f t="shared" si="5"/>
        <v>Gamer intensivo</v>
      </c>
      <c r="U1117" s="35"/>
    </row>
    <row r="1118">
      <c r="A1118" s="28">
        <v>1117.0</v>
      </c>
      <c r="B1118" s="28">
        <v>19.0</v>
      </c>
      <c r="C1118" s="28" t="str">
        <f>TRIM(PROPER('Base de datos cruda'!C1118))</f>
        <v>Female</v>
      </c>
      <c r="D1118" s="28">
        <v>0.67</v>
      </c>
      <c r="E1118" s="28">
        <v>3.58</v>
      </c>
      <c r="F1118" s="28">
        <v>7.38</v>
      </c>
      <c r="G1118" s="28">
        <v>85.9</v>
      </c>
      <c r="H1118" s="28" t="str">
        <f>TRIM(PROPER('Base de datos cruda'!H1118))</f>
        <v>Fps</v>
      </c>
      <c r="I1118" s="28">
        <v>1.24</v>
      </c>
      <c r="J1118" s="28">
        <v>4.46</v>
      </c>
      <c r="K1118" s="28">
        <v>315.25</v>
      </c>
      <c r="L1118" s="28">
        <f>IF('Base de datos cruda'!L1118&lt;0,,'Base de datos cruda'!L1118)</f>
        <v>0.43</v>
      </c>
      <c r="M1118" s="28" t="str">
        <f>IF(TRIM(PROPER('Base de datos cruda'!M1118))="High","Alto",IF(TRIM(PROPER('Base de datos cruda'!M1118))="Medium","Medio","Bajo"))</f>
        <v>Medio</v>
      </c>
      <c r="N1118" s="29">
        <v>78.65</v>
      </c>
      <c r="O1118" s="32">
        <f t="shared" si="1"/>
        <v>78.65</v>
      </c>
      <c r="P1118" s="33">
        <f t="shared" si="2"/>
        <v>5.13</v>
      </c>
      <c r="Q1118" s="34">
        <f t="shared" si="3"/>
        <v>5.343283582</v>
      </c>
      <c r="R1118" s="35" t="str">
        <f t="shared" si="4"/>
        <v>Alto</v>
      </c>
      <c r="S1118" s="35" t="str">
        <f>IF(O1118="","",IF(O1118&gt;AVERAGE('Base de datos limpia'!$O$2:$O$8001),"Alto","Normal"))
</f>
        <v>Alto</v>
      </c>
      <c r="T1118" s="35" t="str">
        <f t="shared" si="5"/>
        <v>Gamer moderado</v>
      </c>
      <c r="U1118" s="35"/>
    </row>
    <row r="1119">
      <c r="A1119" s="28">
        <v>1118.0</v>
      </c>
      <c r="B1119" s="28">
        <v>18.0</v>
      </c>
      <c r="C1119" s="28" t="str">
        <f>TRIM(PROPER('Base de datos cruda'!C1119))</f>
        <v>Female</v>
      </c>
      <c r="D1119" s="28">
        <v>6.58</v>
      </c>
      <c r="E1119" s="28">
        <v>1.25</v>
      </c>
      <c r="F1119" s="28">
        <v>5.33</v>
      </c>
      <c r="G1119" s="28">
        <v>61.89</v>
      </c>
      <c r="H1119" s="28" t="str">
        <f>TRIM(PROPER('Base de datos cruda'!H1119))</f>
        <v>Rpg</v>
      </c>
      <c r="I1119" s="28">
        <v>2.38</v>
      </c>
      <c r="J1119" s="28">
        <v>10.34</v>
      </c>
      <c r="K1119" s="28">
        <v>244.22</v>
      </c>
      <c r="L1119" s="28">
        <f>IF('Base de datos cruda'!L1119&lt;0,,'Base de datos cruda'!L1119)</f>
        <v>14.45</v>
      </c>
      <c r="M1119" s="28" t="str">
        <f>IF(TRIM(PROPER('Base de datos cruda'!M1119))="High","Alto",IF(TRIM(PROPER('Base de datos cruda'!M1119))="Medium","Medio","Bajo"))</f>
        <v>Bajo</v>
      </c>
      <c r="N1119" s="29">
        <v>29.155526402746</v>
      </c>
      <c r="O1119" s="32">
        <f t="shared" si="1"/>
        <v>29.1555264</v>
      </c>
      <c r="P1119" s="33">
        <f t="shared" si="2"/>
        <v>16.92</v>
      </c>
      <c r="Q1119" s="34">
        <f t="shared" si="3"/>
        <v>0.1899696049</v>
      </c>
      <c r="R1119" s="35" t="str">
        <f t="shared" si="4"/>
        <v>Bajo</v>
      </c>
      <c r="S1119" s="35" t="str">
        <f>IF(O1119="","",IF(O1119&gt;AVERAGE('Base de datos limpia'!$O$2:$O$8001),"Alto","Normal"))
</f>
        <v>Normal</v>
      </c>
      <c r="T1119" s="35" t="str">
        <f t="shared" si="5"/>
        <v>Gamer casual</v>
      </c>
      <c r="U1119" s="35"/>
    </row>
    <row r="1120">
      <c r="A1120" s="28">
        <v>1119.0</v>
      </c>
      <c r="B1120" s="28">
        <v>18.0</v>
      </c>
      <c r="C1120" s="28" t="str">
        <f>TRIM(PROPER('Base de datos cruda'!C1120))</f>
        <v>Male</v>
      </c>
      <c r="D1120" s="28">
        <v>1.22</v>
      </c>
      <c r="E1120" s="28">
        <v>2.8</v>
      </c>
      <c r="F1120" s="28">
        <v>5.95</v>
      </c>
      <c r="G1120" s="28">
        <v>74.96</v>
      </c>
      <c r="H1120" s="28" t="str">
        <f>TRIM(PROPER('Base de datos cruda'!H1120))</f>
        <v>Fps</v>
      </c>
      <c r="I1120" s="28">
        <v>2.61</v>
      </c>
      <c r="J1120" s="28">
        <v>3.02</v>
      </c>
      <c r="K1120" s="28">
        <v>293.2</v>
      </c>
      <c r="L1120" s="28">
        <f>IF('Base de datos cruda'!L1120&lt;0,,'Base de datos cruda'!L1120)</f>
        <v>4.2</v>
      </c>
      <c r="M1120" s="28" t="str">
        <f>IF(TRIM(PROPER('Base de datos cruda'!M1120))="High","Alto",IF(TRIM(PROPER('Base de datos cruda'!M1120))="Medium","Medio","Bajo"))</f>
        <v>Medio</v>
      </c>
      <c r="N1120" s="29">
        <v>68.39</v>
      </c>
      <c r="O1120" s="32">
        <f t="shared" si="1"/>
        <v>68.39</v>
      </c>
      <c r="P1120" s="33">
        <f t="shared" si="2"/>
        <v>4.24</v>
      </c>
      <c r="Q1120" s="34">
        <f t="shared" si="3"/>
        <v>2.295081967</v>
      </c>
      <c r="R1120" s="35" t="str">
        <f t="shared" si="4"/>
        <v>Medio</v>
      </c>
      <c r="S1120" s="35" t="str">
        <f>IF(O1120="","",IF(O1120&gt;AVERAGE('Base de datos limpia'!$O$2:$O$8001),"Alto","Normal"))
</f>
        <v>Alto</v>
      </c>
      <c r="T1120" s="35" t="str">
        <f t="shared" si="5"/>
        <v>Gamer casual</v>
      </c>
      <c r="U1120" s="35"/>
    </row>
    <row r="1121">
      <c r="A1121" s="28">
        <v>1120.0</v>
      </c>
      <c r="B1121" s="28">
        <v>19.0</v>
      </c>
      <c r="C1121" s="28" t="str">
        <f>TRIM(PROPER('Base de datos cruda'!C1121))</f>
        <v>Male</v>
      </c>
      <c r="D1121" s="28">
        <v>0.31</v>
      </c>
      <c r="E1121" s="28">
        <v>4.6</v>
      </c>
      <c r="F1121" s="28">
        <v>5.84</v>
      </c>
      <c r="G1121" s="28">
        <v>63.31</v>
      </c>
      <c r="H1121" s="28" t="str">
        <f>TRIM(PROPER('Base de datos cruda'!H1121))</f>
        <v>Fps</v>
      </c>
      <c r="I1121" s="28">
        <v>3.65</v>
      </c>
      <c r="J1121" s="28">
        <v>3.38</v>
      </c>
      <c r="K1121" s="28">
        <v>320.22</v>
      </c>
      <c r="L1121" s="28">
        <f>IF('Base de datos cruda'!L1121&lt;0,,'Base de datos cruda'!L1121)</f>
        <v>1.83</v>
      </c>
      <c r="M1121" s="28" t="str">
        <f>IF(TRIM(PROPER('Base de datos cruda'!M1121))="High","Alto",IF(TRIM(PROPER('Base de datos cruda'!M1121))="Medium","Medio","Bajo"))</f>
        <v>Medio</v>
      </c>
      <c r="N1121" s="29">
        <v>74.8</v>
      </c>
      <c r="O1121" s="32">
        <f t="shared" si="1"/>
        <v>74.8</v>
      </c>
      <c r="P1121" s="33">
        <f t="shared" si="2"/>
        <v>3.69</v>
      </c>
      <c r="Q1121" s="34">
        <f t="shared" si="3"/>
        <v>14.83870968</v>
      </c>
      <c r="R1121" s="35" t="str">
        <f t="shared" si="4"/>
        <v>Alto</v>
      </c>
      <c r="S1121" s="35" t="str">
        <f>IF(O1121="","",IF(O1121&gt;AVERAGE('Base de datos limpia'!$O$2:$O$8001),"Alto","Normal"))
</f>
        <v>Alto</v>
      </c>
      <c r="T1121" s="35" t="str">
        <f t="shared" si="5"/>
        <v>Gamer moderado</v>
      </c>
      <c r="U1121" s="35"/>
    </row>
    <row r="1122">
      <c r="A1122" s="28">
        <v>1121.0</v>
      </c>
      <c r="B1122" s="28">
        <v>16.0</v>
      </c>
      <c r="C1122" s="28" t="str">
        <f>TRIM(PROPER('Base de datos cruda'!C1122))</f>
        <v>Female</v>
      </c>
      <c r="D1122" s="28">
        <v>5.76</v>
      </c>
      <c r="E1122" s="28">
        <v>2.51</v>
      </c>
      <c r="F1122" s="28">
        <v>7.36</v>
      </c>
      <c r="G1122" s="28">
        <v>60.13</v>
      </c>
      <c r="H1122" s="28" t="str">
        <f>TRIM(PROPER('Base de datos cruda'!H1122))</f>
        <v>Fps</v>
      </c>
      <c r="I1122" s="28">
        <v>4.73</v>
      </c>
      <c r="J1122" s="28">
        <v>7.51</v>
      </c>
      <c r="K1122" s="28">
        <v>283.58</v>
      </c>
      <c r="L1122" s="28">
        <f>IF('Base de datos cruda'!L1122&lt;0,,'Base de datos cruda'!L1122)</f>
        <v>10.93</v>
      </c>
      <c r="M1122" s="28" t="str">
        <f>IF(TRIM(PROPER('Base de datos cruda'!M1122))="High","Alto",IF(TRIM(PROPER('Base de datos cruda'!M1122))="Medium","Medio","Bajo"))</f>
        <v>Bajo</v>
      </c>
      <c r="N1122" s="29">
        <v>27.03</v>
      </c>
      <c r="O1122" s="32">
        <f t="shared" si="1"/>
        <v>27.03</v>
      </c>
      <c r="P1122" s="33">
        <f t="shared" si="2"/>
        <v>13.27</v>
      </c>
      <c r="Q1122" s="34">
        <f t="shared" si="3"/>
        <v>0.4357638889</v>
      </c>
      <c r="R1122" s="35" t="str">
        <f t="shared" si="4"/>
        <v>Bajo</v>
      </c>
      <c r="S1122" s="35" t="str">
        <f>IF(O1122="","",IF(O1122&gt;AVERAGE('Base de datos limpia'!$O$2:$O$8001),"Alto","Normal"))
</f>
        <v>Normal</v>
      </c>
      <c r="T1122" s="35" t="str">
        <f t="shared" si="5"/>
        <v>Gamer casual</v>
      </c>
      <c r="U1122" s="35"/>
    </row>
    <row r="1123">
      <c r="A1123" s="28">
        <v>1122.0</v>
      </c>
      <c r="B1123" s="28">
        <v>17.0</v>
      </c>
      <c r="C1123" s="28" t="str">
        <f>TRIM(PROPER('Base de datos cruda'!C1123))</f>
        <v>Female</v>
      </c>
      <c r="D1123" s="28">
        <v>2.24</v>
      </c>
      <c r="E1123" s="28">
        <v>2.75</v>
      </c>
      <c r="F1123" s="28">
        <v>4.45</v>
      </c>
      <c r="G1123" s="28">
        <v>98.42</v>
      </c>
      <c r="H1123" s="28" t="str">
        <f>TRIM(PROPER('Base de datos cruda'!H1123))</f>
        <v>Casual</v>
      </c>
      <c r="I1123" s="28">
        <v>2.52</v>
      </c>
      <c r="J1123" s="28">
        <v>8.1</v>
      </c>
      <c r="K1123" s="28">
        <v>309.21</v>
      </c>
      <c r="L1123" s="28">
        <f>IF('Base de datos cruda'!L1123&lt;0,,'Base de datos cruda'!L1123)</f>
        <v>7.58</v>
      </c>
      <c r="M1123" s="28" t="str">
        <f>IF(TRIM(PROPER('Base de datos cruda'!M1123))="High","Alto",IF(TRIM(PROPER('Base de datos cruda'!M1123))="Medium","Medio","Bajo"))</f>
        <v>Medio</v>
      </c>
      <c r="N1123" s="29">
        <v>56.22</v>
      </c>
      <c r="O1123" s="32">
        <f t="shared" si="1"/>
        <v>56.22</v>
      </c>
      <c r="P1123" s="33">
        <f t="shared" si="2"/>
        <v>10.34</v>
      </c>
      <c r="Q1123" s="34">
        <f t="shared" si="3"/>
        <v>1.227678571</v>
      </c>
      <c r="R1123" s="35" t="str">
        <f t="shared" si="4"/>
        <v>Medio</v>
      </c>
      <c r="S1123" s="35" t="str">
        <f>IF(O1123="","",IF(O1123&gt;AVERAGE('Base de datos limpia'!$O$2:$O$8001),"Alto","Normal"))
</f>
        <v>Normal</v>
      </c>
      <c r="T1123" s="35" t="str">
        <f t="shared" si="5"/>
        <v>Gamer casual</v>
      </c>
      <c r="U1123" s="35"/>
    </row>
    <row r="1124">
      <c r="A1124" s="28">
        <v>1123.0</v>
      </c>
      <c r="B1124" s="28">
        <v>24.0</v>
      </c>
      <c r="C1124" s="28" t="str">
        <f>TRIM(PROPER('Base de datos cruda'!C1124))</f>
        <v>Male</v>
      </c>
      <c r="D1124" s="28">
        <v>5.72</v>
      </c>
      <c r="E1124" s="28">
        <v>4.52</v>
      </c>
      <c r="F1124" s="28">
        <v>5.03</v>
      </c>
      <c r="G1124" s="28">
        <v>99.85</v>
      </c>
      <c r="H1124" s="28" t="str">
        <f>TRIM(PROPER('Base de datos cruda'!H1124))</f>
        <v>Fps</v>
      </c>
      <c r="I1124" s="28">
        <v>1.78</v>
      </c>
      <c r="J1124" s="28">
        <v>10.14</v>
      </c>
      <c r="K1124" s="28">
        <v>243.56</v>
      </c>
      <c r="L1124" s="28">
        <f>IF('Base de datos cruda'!L1124&lt;0,,'Base de datos cruda'!L1124)</f>
        <v>14.66</v>
      </c>
      <c r="M1124" s="28" t="str">
        <f>IF(TRIM(PROPER('Base de datos cruda'!M1124))="High","Alto",IF(TRIM(PROPER('Base de datos cruda'!M1124))="Medium","Medio","Bajo"))</f>
        <v>Bajo</v>
      </c>
      <c r="N1124" s="29">
        <v>43.77</v>
      </c>
      <c r="O1124" s="32">
        <f t="shared" si="1"/>
        <v>43.77</v>
      </c>
      <c r="P1124" s="33">
        <f t="shared" si="2"/>
        <v>15.86</v>
      </c>
      <c r="Q1124" s="34">
        <f t="shared" si="3"/>
        <v>0.7902097902</v>
      </c>
      <c r="R1124" s="35" t="str">
        <f t="shared" si="4"/>
        <v>Bajo</v>
      </c>
      <c r="S1124" s="35" t="str">
        <f>IF(O1124="","",IF(O1124&gt;AVERAGE('Base de datos limpia'!$O$2:$O$8001),"Alto","Normal"))
</f>
        <v>Normal</v>
      </c>
      <c r="T1124" s="35" t="str">
        <f t="shared" si="5"/>
        <v>Gamer moderado</v>
      </c>
      <c r="U1124" s="35"/>
    </row>
    <row r="1125">
      <c r="A1125" s="28">
        <v>1124.0</v>
      </c>
      <c r="B1125" s="28">
        <v>17.0</v>
      </c>
      <c r="C1125" s="28" t="str">
        <f>TRIM(PROPER('Base de datos cruda'!C1125))</f>
        <v>Female</v>
      </c>
      <c r="D1125" s="28">
        <v>4.44</v>
      </c>
      <c r="E1125" s="28">
        <v>9.66</v>
      </c>
      <c r="F1125" s="28">
        <v>5.0</v>
      </c>
      <c r="G1125" s="28">
        <v>82.22</v>
      </c>
      <c r="H1125" s="28" t="str">
        <f>TRIM(PROPER('Base de datos cruda'!H1125))</f>
        <v>Casual</v>
      </c>
      <c r="I1125" s="28">
        <v>1.29</v>
      </c>
      <c r="J1125" s="28">
        <v>5.68</v>
      </c>
      <c r="K1125" s="28">
        <v>248.71</v>
      </c>
      <c r="L1125" s="28">
        <f>IF('Base de datos cruda'!L1125&lt;0,,'Base de datos cruda'!L1125)</f>
        <v>7.66</v>
      </c>
      <c r="M1125" s="28" t="str">
        <f>IF(TRIM(PROPER('Base de datos cruda'!M1125))="High","Alto",IF(TRIM(PROPER('Base de datos cruda'!M1125))="Medium","Medio","Bajo"))</f>
        <v>Alto</v>
      </c>
      <c r="N1125" s="29">
        <v>83.99</v>
      </c>
      <c r="O1125" s="32">
        <f t="shared" si="1"/>
        <v>83.99</v>
      </c>
      <c r="P1125" s="33">
        <f t="shared" si="2"/>
        <v>10.12</v>
      </c>
      <c r="Q1125" s="34">
        <f t="shared" si="3"/>
        <v>2.175675676</v>
      </c>
      <c r="R1125" s="35" t="str">
        <f t="shared" si="4"/>
        <v>Alto</v>
      </c>
      <c r="S1125" s="35" t="str">
        <f>IF(O1125="","",IF(O1125&gt;AVERAGE('Base de datos limpia'!$O$2:$O$8001),"Alto","Normal"))
</f>
        <v>Alto</v>
      </c>
      <c r="T1125" s="35" t="str">
        <f t="shared" si="5"/>
        <v>Gamer intensivo</v>
      </c>
      <c r="U1125" s="35"/>
    </row>
    <row r="1126">
      <c r="A1126" s="28">
        <v>1125.0</v>
      </c>
      <c r="B1126" s="28">
        <v>20.0</v>
      </c>
      <c r="C1126" s="28" t="str">
        <f>TRIM(PROPER('Base de datos cruda'!C1126))</f>
        <v>Female</v>
      </c>
      <c r="D1126" s="28">
        <v>0.87</v>
      </c>
      <c r="E1126" s="28">
        <v>7.88</v>
      </c>
      <c r="F1126" s="28">
        <v>4.54</v>
      </c>
      <c r="G1126" s="28">
        <v>69.56</v>
      </c>
      <c r="H1126" s="28" t="str">
        <f>TRIM(PROPER('Base de datos cruda'!H1126))</f>
        <v>Rpg</v>
      </c>
      <c r="I1126" s="28">
        <v>3.17</v>
      </c>
      <c r="J1126" s="28">
        <v>4.25</v>
      </c>
      <c r="K1126" s="28">
        <v>310.08</v>
      </c>
      <c r="L1126" s="28">
        <f>IF('Base de datos cruda'!L1126&lt;0,,'Base de datos cruda'!L1126)</f>
        <v>4.12</v>
      </c>
      <c r="M1126" s="28" t="str">
        <f>IF(TRIM(PROPER('Base de datos cruda'!M1126))="High","Alto",IF(TRIM(PROPER('Base de datos cruda'!M1126))="Medium","Medio","Bajo"))</f>
        <v>Alto</v>
      </c>
      <c r="N1126" s="29">
        <v>91.82</v>
      </c>
      <c r="O1126" s="32">
        <f t="shared" si="1"/>
        <v>91.82</v>
      </c>
      <c r="P1126" s="33">
        <f t="shared" si="2"/>
        <v>5.12</v>
      </c>
      <c r="Q1126" s="34">
        <f t="shared" si="3"/>
        <v>9.057471264</v>
      </c>
      <c r="R1126" s="35" t="str">
        <f t="shared" si="4"/>
        <v>Alto</v>
      </c>
      <c r="S1126" s="35" t="str">
        <f>IF(O1126="","",IF(O1126&gt;AVERAGE('Base de datos limpia'!$O$2:$O$8001),"Alto","Normal"))
</f>
        <v>Alto</v>
      </c>
      <c r="T1126" s="35" t="str">
        <f t="shared" si="5"/>
        <v>Gamer intensivo</v>
      </c>
      <c r="U1126" s="35"/>
    </row>
    <row r="1127">
      <c r="A1127" s="28">
        <v>1126.0</v>
      </c>
      <c r="B1127" s="28">
        <v>24.0</v>
      </c>
      <c r="C1127" s="28" t="str">
        <f>TRIM(PROPER('Base de datos cruda'!C1127))</f>
        <v>Female</v>
      </c>
      <c r="D1127" s="28">
        <v>7.46</v>
      </c>
      <c r="E1127" s="28">
        <v>3.88</v>
      </c>
      <c r="F1127" s="28">
        <v>5.04</v>
      </c>
      <c r="G1127" s="28">
        <v>96.44</v>
      </c>
      <c r="H1127" s="28" t="str">
        <f>TRIM(PROPER('Base de datos cruda'!H1127))</f>
        <v>Fps</v>
      </c>
      <c r="I1127" s="28">
        <v>4.71</v>
      </c>
      <c r="J1127" s="28">
        <v>11.65</v>
      </c>
      <c r="K1127" s="28">
        <v>241.31</v>
      </c>
      <c r="L1127" s="28">
        <f>IF('Base de datos cruda'!L1127&lt;0,,'Base de datos cruda'!L1127)</f>
        <v>17.66</v>
      </c>
      <c r="M1127" s="28" t="str">
        <f>IF(TRIM(PROPER('Base de datos cruda'!M1127))="High","Alto",IF(TRIM(PROPER('Base de datos cruda'!M1127))="Medium","Medio","Bajo"))</f>
        <v>Bajo</v>
      </c>
      <c r="N1127" s="29">
        <v>25.16</v>
      </c>
      <c r="O1127" s="32">
        <f t="shared" si="1"/>
        <v>25.16</v>
      </c>
      <c r="P1127" s="33">
        <f t="shared" si="2"/>
        <v>19.11</v>
      </c>
      <c r="Q1127" s="34">
        <f t="shared" si="3"/>
        <v>0.5201072386</v>
      </c>
      <c r="R1127" s="35" t="str">
        <f t="shared" si="4"/>
        <v>Bajo</v>
      </c>
      <c r="S1127" s="35" t="str">
        <f>IF(O1127="","",IF(O1127&gt;AVERAGE('Base de datos limpia'!$O$2:$O$8001),"Alto","Normal"))
</f>
        <v>Normal</v>
      </c>
      <c r="T1127" s="35" t="str">
        <f t="shared" si="5"/>
        <v>Gamer moderado</v>
      </c>
      <c r="U1127" s="35"/>
    </row>
    <row r="1128">
      <c r="A1128" s="28">
        <v>1127.0</v>
      </c>
      <c r="B1128" s="28">
        <v>24.0</v>
      </c>
      <c r="C1128" s="28" t="str">
        <f>TRIM(PROPER('Base de datos cruda'!C1128))</f>
        <v>Female</v>
      </c>
      <c r="D1128" s="28">
        <v>3.62</v>
      </c>
      <c r="E1128" s="28">
        <v>9.56</v>
      </c>
      <c r="F1128" s="28">
        <v>7.04</v>
      </c>
      <c r="G1128" s="28">
        <v>96.92</v>
      </c>
      <c r="H1128" s="28" t="str">
        <f>TRIM(PROPER('Base de datos cruda'!H1128))</f>
        <v>Fps</v>
      </c>
      <c r="I1128" s="28">
        <v>3.82</v>
      </c>
      <c r="J1128" s="28">
        <v>5.1</v>
      </c>
      <c r="K1128" s="28">
        <v>276.17</v>
      </c>
      <c r="L1128" s="28">
        <f>IF('Base de datos cruda'!L1128&lt;0,,'Base de datos cruda'!L1128)</f>
        <v>9.02</v>
      </c>
      <c r="M1128" s="28" t="str">
        <f>IF(TRIM(PROPER('Base de datos cruda'!M1128))="High","Alto",IF(TRIM(PROPER('Base de datos cruda'!M1128))="Medium","Medio","Bajo"))</f>
        <v>Medio</v>
      </c>
      <c r="N1128" s="29">
        <v>100.0</v>
      </c>
      <c r="O1128" s="32">
        <f t="shared" si="1"/>
        <v>100</v>
      </c>
      <c r="P1128" s="33">
        <f t="shared" si="2"/>
        <v>8.72</v>
      </c>
      <c r="Q1128" s="34">
        <f t="shared" si="3"/>
        <v>2.640883978</v>
      </c>
      <c r="R1128" s="35" t="str">
        <f t="shared" si="4"/>
        <v>Alto</v>
      </c>
      <c r="S1128" s="35" t="str">
        <f>IF(O1128="","",IF(O1128&gt;AVERAGE('Base de datos limpia'!$O$2:$O$8001),"Alto","Normal"))
</f>
        <v>Alto</v>
      </c>
      <c r="T1128" s="35" t="str">
        <f t="shared" si="5"/>
        <v>Gamer intensivo</v>
      </c>
      <c r="U1128" s="35"/>
    </row>
    <row r="1129">
      <c r="A1129" s="28">
        <v>1128.0</v>
      </c>
      <c r="B1129" s="28">
        <v>23.0</v>
      </c>
      <c r="C1129" s="28" t="str">
        <f>TRIM(PROPER('Base de datos cruda'!C1129))</f>
        <v>Male</v>
      </c>
      <c r="D1129" s="28">
        <v>5.88</v>
      </c>
      <c r="E1129" s="28">
        <v>6.81</v>
      </c>
      <c r="F1129" s="28">
        <v>7.66</v>
      </c>
      <c r="G1129" s="28">
        <v>94.18</v>
      </c>
      <c r="H1129" s="28" t="str">
        <f>TRIM(PROPER('Base de datos cruda'!H1129))</f>
        <v>Rpg</v>
      </c>
      <c r="I1129" s="28">
        <v>1.03</v>
      </c>
      <c r="J1129" s="28">
        <v>10.2</v>
      </c>
      <c r="K1129" s="28">
        <v>268.33</v>
      </c>
      <c r="L1129" s="28">
        <f>IF('Base de datos cruda'!L1129&lt;0,,'Base de datos cruda'!L1129)</f>
        <v>14.45</v>
      </c>
      <c r="M1129" s="28" t="str">
        <f>IF(TRIM(PROPER('Base de datos cruda'!M1129))="High","Alto",IF(TRIM(PROPER('Base de datos cruda'!M1129))="Medium","Medio","Bajo"))</f>
        <v>Bajo</v>
      </c>
      <c r="N1129" s="29">
        <v>71.21</v>
      </c>
      <c r="O1129" s="32">
        <f t="shared" si="1"/>
        <v>71.21</v>
      </c>
      <c r="P1129" s="33">
        <f t="shared" si="2"/>
        <v>16.08</v>
      </c>
      <c r="Q1129" s="34">
        <f t="shared" si="3"/>
        <v>1.158163265</v>
      </c>
      <c r="R1129" s="35" t="str">
        <f t="shared" si="4"/>
        <v>Alto</v>
      </c>
      <c r="S1129" s="35" t="str">
        <f>IF(O1129="","",IF(O1129&gt;AVERAGE('Base de datos limpia'!$O$2:$O$8001),"Alto","Normal"))
</f>
        <v>Alto</v>
      </c>
      <c r="T1129" s="35" t="str">
        <f t="shared" si="5"/>
        <v>Gamer intensivo</v>
      </c>
      <c r="U1129" s="35"/>
    </row>
    <row r="1130">
      <c r="A1130" s="28">
        <v>1129.0</v>
      </c>
      <c r="B1130" s="28">
        <v>16.0</v>
      </c>
      <c r="C1130" s="28" t="str">
        <f>TRIM(PROPER('Base de datos cruda'!C1130))</f>
        <v>Female</v>
      </c>
      <c r="D1130" s="28">
        <v>4.01</v>
      </c>
      <c r="E1130" s="28">
        <v>5.1</v>
      </c>
      <c r="F1130" s="28">
        <v>7.3</v>
      </c>
      <c r="G1130" s="28">
        <v>81.77</v>
      </c>
      <c r="H1130" s="28" t="str">
        <f>TRIM(PROPER('Base de datos cruda'!H1130))</f>
        <v>Casual</v>
      </c>
      <c r="I1130" s="28">
        <v>4.47</v>
      </c>
      <c r="J1130" s="28">
        <v>5.9</v>
      </c>
      <c r="K1130" s="28">
        <v>264.08</v>
      </c>
      <c r="L1130" s="28">
        <f>IF('Base de datos cruda'!L1130&lt;0,,'Base de datos cruda'!L1130)</f>
        <v>9.23</v>
      </c>
      <c r="M1130" s="28" t="str">
        <f>IF(TRIM(PROPER('Base de datos cruda'!M1130))="High","Alto",IF(TRIM(PROPER('Base de datos cruda'!M1130))="Medium","Medio","Bajo"))</f>
        <v>Medio</v>
      </c>
      <c r="N1130" s="29">
        <v>72.73</v>
      </c>
      <c r="O1130" s="32">
        <f t="shared" si="1"/>
        <v>72.73</v>
      </c>
      <c r="P1130" s="33">
        <f t="shared" si="2"/>
        <v>9.91</v>
      </c>
      <c r="Q1130" s="34">
        <f t="shared" si="3"/>
        <v>1.271820449</v>
      </c>
      <c r="R1130" s="35" t="str">
        <f t="shared" si="4"/>
        <v>Alto</v>
      </c>
      <c r="S1130" s="35" t="str">
        <f>IF(O1130="","",IF(O1130&gt;AVERAGE('Base de datos limpia'!$O$2:$O$8001),"Alto","Normal"))
</f>
        <v>Alto</v>
      </c>
      <c r="T1130" s="35" t="str">
        <f t="shared" si="5"/>
        <v>Gamer moderado</v>
      </c>
      <c r="U1130" s="35"/>
    </row>
    <row r="1131">
      <c r="A1131" s="28">
        <v>1130.0</v>
      </c>
      <c r="B1131" s="28">
        <v>16.0</v>
      </c>
      <c r="C1131" s="28" t="str">
        <f>TRIM(PROPER('Base de datos cruda'!C1131))</f>
        <v>Female</v>
      </c>
      <c r="D1131" s="28">
        <v>4.83</v>
      </c>
      <c r="E1131" s="28">
        <v>5.21</v>
      </c>
      <c r="F1131" s="28">
        <v>6.38</v>
      </c>
      <c r="G1131" s="28">
        <v>62.99</v>
      </c>
      <c r="H1131" s="28" t="str">
        <f>TRIM(PROPER('Base de datos cruda'!H1131))</f>
        <v>Fps</v>
      </c>
      <c r="I1131" s="28">
        <v>3.68</v>
      </c>
      <c r="J1131" s="28">
        <v>7.87</v>
      </c>
      <c r="K1131" s="28">
        <v>264.29</v>
      </c>
      <c r="L1131" s="28">
        <f>IF('Base de datos cruda'!L1131&lt;0,,'Base de datos cruda'!L1131)</f>
        <v>10.87</v>
      </c>
      <c r="M1131" s="28" t="str">
        <f>IF(TRIM(PROPER('Base de datos cruda'!M1131))="High","Alto",IF(TRIM(PROPER('Base de datos cruda'!M1131))="Medium","Medio","Bajo"))</f>
        <v>Medio</v>
      </c>
      <c r="N1131" s="29">
        <v>59.59</v>
      </c>
      <c r="O1131" s="32">
        <f t="shared" si="1"/>
        <v>59.59</v>
      </c>
      <c r="P1131" s="33">
        <f t="shared" si="2"/>
        <v>12.7</v>
      </c>
      <c r="Q1131" s="34">
        <f t="shared" si="3"/>
        <v>1.078674948</v>
      </c>
      <c r="R1131" s="35" t="str">
        <f t="shared" si="4"/>
        <v>Medio</v>
      </c>
      <c r="S1131" s="35" t="str">
        <f>IF(O1131="","",IF(O1131&gt;AVERAGE('Base de datos limpia'!$O$2:$O$8001),"Alto","Normal"))
</f>
        <v>Normal</v>
      </c>
      <c r="T1131" s="35" t="str">
        <f t="shared" si="5"/>
        <v>Gamer moderado</v>
      </c>
      <c r="U1131" s="35"/>
    </row>
    <row r="1132">
      <c r="A1132" s="28">
        <v>1131.0</v>
      </c>
      <c r="B1132" s="28">
        <v>24.0</v>
      </c>
      <c r="C1132" s="28" t="str">
        <f>TRIM(PROPER('Base de datos cruda'!C1132))</f>
        <v>Male</v>
      </c>
      <c r="D1132" s="28">
        <v>2.42</v>
      </c>
      <c r="E1132" s="28">
        <v>4.7</v>
      </c>
      <c r="F1132" s="28">
        <v>4.26</v>
      </c>
      <c r="G1132" s="28">
        <v>63.54</v>
      </c>
      <c r="H1132" s="28" t="str">
        <f>TRIM(PROPER('Base de datos cruda'!H1132))</f>
        <v>Fps</v>
      </c>
      <c r="I1132" s="28">
        <v>0.64</v>
      </c>
      <c r="J1132" s="28">
        <v>6.55</v>
      </c>
      <c r="K1132" s="28">
        <v>289.87</v>
      </c>
      <c r="L1132" s="28">
        <f>IF('Base de datos cruda'!L1132&lt;0,,'Base de datos cruda'!L1132)</f>
        <v>6.31</v>
      </c>
      <c r="M1132" s="28" t="str">
        <f>IF(TRIM(PROPER('Base de datos cruda'!M1132))="High","Alto",IF(TRIM(PROPER('Base de datos cruda'!M1132))="Medium","Medio","Bajo"))</f>
        <v>Medio</v>
      </c>
      <c r="N1132" s="29">
        <v>66.75</v>
      </c>
      <c r="O1132" s="32">
        <f t="shared" si="1"/>
        <v>66.75</v>
      </c>
      <c r="P1132" s="33">
        <f t="shared" si="2"/>
        <v>8.97</v>
      </c>
      <c r="Q1132" s="34">
        <f t="shared" si="3"/>
        <v>1.94214876</v>
      </c>
      <c r="R1132" s="35" t="str">
        <f t="shared" si="4"/>
        <v>Medio</v>
      </c>
      <c r="S1132" s="35" t="str">
        <f>IF(O1132="","",IF(O1132&gt;AVERAGE('Base de datos limpia'!$O$2:$O$8001),"Alto","Normal"))
</f>
        <v>Alto</v>
      </c>
      <c r="T1132" s="35" t="str">
        <f t="shared" si="5"/>
        <v>Gamer moderado</v>
      </c>
      <c r="U1132" s="35"/>
    </row>
    <row r="1133">
      <c r="A1133" s="28">
        <v>1132.0</v>
      </c>
      <c r="B1133" s="28">
        <v>23.0</v>
      </c>
      <c r="C1133" s="28" t="str">
        <f>TRIM(PROPER('Base de datos cruda'!C1133))</f>
        <v>Male</v>
      </c>
      <c r="D1133" s="28">
        <v>1.6</v>
      </c>
      <c r="E1133" s="28">
        <v>3.1</v>
      </c>
      <c r="F1133" s="28">
        <v>8.8</v>
      </c>
      <c r="G1133" s="28">
        <v>95.86</v>
      </c>
      <c r="H1133" s="28" t="str">
        <f>TRIM(PROPER('Base de datos cruda'!H1133))</f>
        <v>Fps</v>
      </c>
      <c r="I1133" s="28">
        <v>3.56</v>
      </c>
      <c r="J1133" s="28">
        <v>4.43</v>
      </c>
      <c r="K1133" s="28">
        <v>308.11</v>
      </c>
      <c r="L1133" s="28">
        <f>IF('Base de datos cruda'!L1133&lt;0,,'Base de datos cruda'!L1133)</f>
        <v>6.06</v>
      </c>
      <c r="M1133" s="28" t="str">
        <f>IF(TRIM(PROPER('Base de datos cruda'!M1133))="High","Alto",IF(TRIM(PROPER('Base de datos cruda'!M1133))="Medium","Medio","Bajo"))</f>
        <v>Medio</v>
      </c>
      <c r="N1133" s="29">
        <v>86.42</v>
      </c>
      <c r="O1133" s="32">
        <f t="shared" si="1"/>
        <v>86.42</v>
      </c>
      <c r="P1133" s="33">
        <f t="shared" si="2"/>
        <v>6.03</v>
      </c>
      <c r="Q1133" s="34">
        <f t="shared" si="3"/>
        <v>1.9375</v>
      </c>
      <c r="R1133" s="35" t="str">
        <f t="shared" si="4"/>
        <v>Alto</v>
      </c>
      <c r="S1133" s="35" t="str">
        <f>IF(O1133="","",IF(O1133&gt;AVERAGE('Base de datos limpia'!$O$2:$O$8001),"Alto","Normal"))
</f>
        <v>Alto</v>
      </c>
      <c r="T1133" s="35" t="str">
        <f t="shared" si="5"/>
        <v>Gamer moderado</v>
      </c>
      <c r="U1133" s="35"/>
    </row>
    <row r="1134">
      <c r="A1134" s="28">
        <v>1133.0</v>
      </c>
      <c r="B1134" s="28">
        <v>24.0</v>
      </c>
      <c r="C1134" s="28" t="str">
        <f>TRIM(PROPER('Base de datos cruda'!C1134))</f>
        <v>Male</v>
      </c>
      <c r="D1134" s="28">
        <v>4.34</v>
      </c>
      <c r="E1134" s="28">
        <v>4.48</v>
      </c>
      <c r="F1134" s="28">
        <v>4.84</v>
      </c>
      <c r="G1134" s="28">
        <v>95.03</v>
      </c>
      <c r="H1134" s="28" t="str">
        <f>TRIM(PROPER('Base de datos cruda'!H1134))</f>
        <v>Fps</v>
      </c>
      <c r="I1134" s="28">
        <v>1.45</v>
      </c>
      <c r="J1134" s="28">
        <v>7.24</v>
      </c>
      <c r="K1134" s="28">
        <v>275.92</v>
      </c>
      <c r="L1134" s="28">
        <f>IF('Base de datos cruda'!L1134&lt;0,,'Base de datos cruda'!L1134)</f>
        <v>9.94</v>
      </c>
      <c r="M1134" s="28" t="str">
        <f>IF(TRIM(PROPER('Base de datos cruda'!M1134))="High","Alto",IF(TRIM(PROPER('Base de datos cruda'!M1134))="Medium","Medio","Bajo"))</f>
        <v>Medio</v>
      </c>
      <c r="N1134" s="29">
        <v>52.31</v>
      </c>
      <c r="O1134" s="32">
        <f t="shared" si="1"/>
        <v>52.31</v>
      </c>
      <c r="P1134" s="33">
        <f t="shared" si="2"/>
        <v>11.58</v>
      </c>
      <c r="Q1134" s="34">
        <f t="shared" si="3"/>
        <v>1.032258065</v>
      </c>
      <c r="R1134" s="35" t="str">
        <f t="shared" si="4"/>
        <v>Medio</v>
      </c>
      <c r="S1134" s="35" t="str">
        <f>IF(O1134="","",IF(O1134&gt;AVERAGE('Base de datos limpia'!$O$2:$O$8001),"Alto","Normal"))
</f>
        <v>Normal</v>
      </c>
      <c r="T1134" s="35" t="str">
        <f t="shared" si="5"/>
        <v>Gamer moderado</v>
      </c>
      <c r="U1134" s="35"/>
    </row>
    <row r="1135">
      <c r="A1135" s="28">
        <v>1134.0</v>
      </c>
      <c r="B1135" s="28">
        <v>22.0</v>
      </c>
      <c r="C1135" s="28" t="str">
        <f>TRIM(PROPER('Base de datos cruda'!C1135))</f>
        <v>Female</v>
      </c>
      <c r="D1135" s="28">
        <v>3.52</v>
      </c>
      <c r="E1135" s="28">
        <v>5.75</v>
      </c>
      <c r="F1135" s="28">
        <v>7.34</v>
      </c>
      <c r="G1135" s="28">
        <v>77.38</v>
      </c>
      <c r="H1135" s="28" t="str">
        <f>TRIM(PROPER('Base de datos cruda'!H1135))</f>
        <v>Casual</v>
      </c>
      <c r="I1135" s="28">
        <v>2.46</v>
      </c>
      <c r="J1135" s="28">
        <v>8.74</v>
      </c>
      <c r="K1135" s="28">
        <v>289.65</v>
      </c>
      <c r="L1135" s="28">
        <f>IF('Base de datos cruda'!L1135&lt;0,,'Base de datos cruda'!L1135)</f>
        <v>10.72</v>
      </c>
      <c r="M1135" s="28" t="str">
        <f>IF(TRIM(PROPER('Base de datos cruda'!M1135))="High","Alto",IF(TRIM(PROPER('Base de datos cruda'!M1135))="Medium","Medio","Bajo"))</f>
        <v>Medio</v>
      </c>
      <c r="N1135" s="29">
        <v>78.93</v>
      </c>
      <c r="O1135" s="32">
        <f t="shared" si="1"/>
        <v>78.93</v>
      </c>
      <c r="P1135" s="33">
        <f t="shared" si="2"/>
        <v>12.26</v>
      </c>
      <c r="Q1135" s="34">
        <f t="shared" si="3"/>
        <v>1.633522727</v>
      </c>
      <c r="R1135" s="35" t="str">
        <f t="shared" si="4"/>
        <v>Alto</v>
      </c>
      <c r="S1135" s="35" t="str">
        <f>IF(O1135="","",IF(O1135&gt;AVERAGE('Base de datos limpia'!$O$2:$O$8001),"Alto","Normal"))
</f>
        <v>Alto</v>
      </c>
      <c r="T1135" s="35" t="str">
        <f t="shared" si="5"/>
        <v>Gamer moderado</v>
      </c>
      <c r="U1135" s="35"/>
    </row>
    <row r="1136">
      <c r="A1136" s="28">
        <v>1135.0</v>
      </c>
      <c r="B1136" s="28">
        <v>18.0</v>
      </c>
      <c r="C1136" s="28" t="str">
        <f>TRIM(PROPER('Base de datos cruda'!C1136))</f>
        <v>Male</v>
      </c>
      <c r="D1136" s="28">
        <v>3.12</v>
      </c>
      <c r="E1136" s="28">
        <v>5.75</v>
      </c>
      <c r="F1136" s="28">
        <v>8.56</v>
      </c>
      <c r="G1136" s="28">
        <v>73.13</v>
      </c>
      <c r="H1136" s="28" t="str">
        <f>TRIM(PROPER('Base de datos cruda'!H1136))</f>
        <v>Rpg</v>
      </c>
      <c r="I1136" s="28">
        <v>1.5</v>
      </c>
      <c r="J1136" s="28">
        <v>5.67</v>
      </c>
      <c r="K1136" s="28">
        <v>281.32</v>
      </c>
      <c r="L1136" s="28">
        <f>IF('Base de datos cruda'!L1136&lt;0,,'Base de datos cruda'!L1136)</f>
        <v>8.55</v>
      </c>
      <c r="M1136" s="28" t="str">
        <f>IF(TRIM(PROPER('Base de datos cruda'!M1136))="High","Alto",IF(TRIM(PROPER('Base de datos cruda'!M1136))="Medium","Medio","Bajo"))</f>
        <v>Medio</v>
      </c>
      <c r="N1136" s="29">
        <v>66.3</v>
      </c>
      <c r="O1136" s="32">
        <f t="shared" si="1"/>
        <v>66.3</v>
      </c>
      <c r="P1136" s="33">
        <f t="shared" si="2"/>
        <v>8.79</v>
      </c>
      <c r="Q1136" s="34">
        <f t="shared" si="3"/>
        <v>1.842948718</v>
      </c>
      <c r="R1136" s="35" t="str">
        <f t="shared" si="4"/>
        <v>Medio</v>
      </c>
      <c r="S1136" s="35" t="str">
        <f>IF(O1136="","",IF(O1136&gt;AVERAGE('Base de datos limpia'!$O$2:$O$8001),"Alto","Normal"))
</f>
        <v>Alto</v>
      </c>
      <c r="T1136" s="35" t="str">
        <f t="shared" si="5"/>
        <v>Gamer moderado</v>
      </c>
      <c r="U1136" s="35"/>
    </row>
    <row r="1137">
      <c r="A1137" s="28">
        <v>1136.0</v>
      </c>
      <c r="B1137" s="28">
        <v>18.0</v>
      </c>
      <c r="C1137" s="28" t="str">
        <f>TRIM(PROPER('Base de datos cruda'!C1137))</f>
        <v>Female</v>
      </c>
      <c r="D1137" s="28">
        <v>5.38</v>
      </c>
      <c r="E1137" s="28">
        <v>7.86</v>
      </c>
      <c r="F1137" s="28">
        <v>7.49</v>
      </c>
      <c r="G1137" s="28">
        <v>85.76</v>
      </c>
      <c r="H1137" s="28" t="str">
        <f>TRIM(PROPER('Base de datos cruda'!H1137))</f>
        <v>Fps</v>
      </c>
      <c r="I1137" s="28">
        <v>0.42</v>
      </c>
      <c r="J1137" s="28">
        <v>9.66</v>
      </c>
      <c r="K1137" s="28">
        <v>268.02</v>
      </c>
      <c r="L1137" s="28">
        <f>IF('Base de datos cruda'!L1137&lt;0,,'Base de datos cruda'!L1137)</f>
        <v>11.02</v>
      </c>
      <c r="M1137" s="28" t="str">
        <f>IF(TRIM(PROPER('Base de datos cruda'!M1137))="High","Alto",IF(TRIM(PROPER('Base de datos cruda'!M1137))="Medium","Medio","Bajo"))</f>
        <v>Bajo</v>
      </c>
      <c r="N1137" s="29">
        <v>80.5635628267074</v>
      </c>
      <c r="O1137" s="32">
        <f t="shared" si="1"/>
        <v>80.56356283</v>
      </c>
      <c r="P1137" s="33">
        <f t="shared" si="2"/>
        <v>15.04</v>
      </c>
      <c r="Q1137" s="34">
        <f t="shared" si="3"/>
        <v>1.460966543</v>
      </c>
      <c r="R1137" s="35" t="str">
        <f t="shared" si="4"/>
        <v>Alto</v>
      </c>
      <c r="S1137" s="35" t="str">
        <f>IF(O1137="","",IF(O1137&gt;AVERAGE('Base de datos limpia'!$O$2:$O$8001),"Alto","Normal"))
</f>
        <v>Alto</v>
      </c>
      <c r="T1137" s="35" t="str">
        <f t="shared" si="5"/>
        <v>Gamer intensivo</v>
      </c>
      <c r="U1137" s="35"/>
    </row>
    <row r="1138">
      <c r="A1138" s="28">
        <v>1137.0</v>
      </c>
      <c r="B1138" s="28">
        <v>17.0</v>
      </c>
      <c r="C1138" s="28" t="str">
        <f>TRIM(PROPER('Base de datos cruda'!C1138))</f>
        <v>Female</v>
      </c>
      <c r="D1138" s="28">
        <v>5.52</v>
      </c>
      <c r="E1138" s="28">
        <v>4.23</v>
      </c>
      <c r="F1138" s="28">
        <v>5.09</v>
      </c>
      <c r="G1138" s="28">
        <v>92.28</v>
      </c>
      <c r="H1138" s="28" t="str">
        <f>TRIM(PROPER('Base de datos cruda'!H1138))</f>
        <v>Casual</v>
      </c>
      <c r="I1138" s="28">
        <v>3.84</v>
      </c>
      <c r="J1138" s="28">
        <v>10.77</v>
      </c>
      <c r="K1138" s="28">
        <v>257.21</v>
      </c>
      <c r="L1138" s="28">
        <f>IF('Base de datos cruda'!L1138&lt;0,,'Base de datos cruda'!L1138)</f>
        <v>13.03</v>
      </c>
      <c r="M1138" s="28" t="str">
        <f>IF(TRIM(PROPER('Base de datos cruda'!M1138))="High","Alto",IF(TRIM(PROPER('Base de datos cruda'!M1138))="Medium","Medio","Bajo"))</f>
        <v>Bajo</v>
      </c>
      <c r="N1138" s="29">
        <v>44.58</v>
      </c>
      <c r="O1138" s="32">
        <f t="shared" si="1"/>
        <v>44.58</v>
      </c>
      <c r="P1138" s="33">
        <f t="shared" si="2"/>
        <v>16.29</v>
      </c>
      <c r="Q1138" s="34">
        <f t="shared" si="3"/>
        <v>0.7663043478</v>
      </c>
      <c r="R1138" s="35" t="str">
        <f t="shared" si="4"/>
        <v>Bajo</v>
      </c>
      <c r="S1138" s="35" t="str">
        <f>IF(O1138="","",IF(O1138&gt;AVERAGE('Base de datos limpia'!$O$2:$O$8001),"Alto","Normal"))
</f>
        <v>Normal</v>
      </c>
      <c r="T1138" s="35" t="str">
        <f t="shared" si="5"/>
        <v>Gamer moderado</v>
      </c>
      <c r="U1138" s="35"/>
    </row>
    <row r="1139">
      <c r="A1139" s="28">
        <v>1138.0</v>
      </c>
      <c r="B1139" s="28">
        <v>20.0</v>
      </c>
      <c r="C1139" s="28" t="str">
        <f>TRIM(PROPER('Base de datos cruda'!C1139))</f>
        <v>Female</v>
      </c>
      <c r="D1139" s="28">
        <v>0.37</v>
      </c>
      <c r="E1139" s="28">
        <v>7.45</v>
      </c>
      <c r="F1139" s="28">
        <v>5.58</v>
      </c>
      <c r="G1139" s="28">
        <v>89.27</v>
      </c>
      <c r="H1139" s="28" t="str">
        <f>TRIM(PROPER('Base de datos cruda'!H1139))</f>
        <v>Fps</v>
      </c>
      <c r="I1139" s="28">
        <v>4.14</v>
      </c>
      <c r="J1139" s="28">
        <v>2.13</v>
      </c>
      <c r="K1139" s="28">
        <v>329.16</v>
      </c>
      <c r="L1139" s="28">
        <f>IF('Base de datos cruda'!L1139&lt;0,,'Base de datos cruda'!L1139)</f>
        <v>1.51</v>
      </c>
      <c r="M1139" s="28" t="str">
        <f>IF(TRIM(PROPER('Base de datos cruda'!M1139))="High","Alto",IF(TRIM(PROPER('Base de datos cruda'!M1139))="Medium","Medio","Bajo"))</f>
        <v>Alto</v>
      </c>
      <c r="N1139" s="29">
        <v>82.83</v>
      </c>
      <c r="O1139" s="32">
        <f t="shared" si="1"/>
        <v>82.83</v>
      </c>
      <c r="P1139" s="33">
        <f t="shared" si="2"/>
        <v>2.5</v>
      </c>
      <c r="Q1139" s="34">
        <f t="shared" si="3"/>
        <v>20.13513514</v>
      </c>
      <c r="R1139" s="35" t="str">
        <f t="shared" si="4"/>
        <v>Alto</v>
      </c>
      <c r="S1139" s="35" t="str">
        <f>IF(O1139="","",IF(O1139&gt;AVERAGE('Base de datos limpia'!$O$2:$O$8001),"Alto","Normal"))
</f>
        <v>Alto</v>
      </c>
      <c r="T1139" s="35" t="str">
        <f t="shared" si="5"/>
        <v>Gamer intensivo</v>
      </c>
      <c r="U1139" s="35"/>
    </row>
    <row r="1140">
      <c r="A1140" s="28">
        <v>1139.0</v>
      </c>
      <c r="B1140" s="28">
        <v>18.0</v>
      </c>
      <c r="C1140" s="28" t="str">
        <f>TRIM(PROPER('Base de datos cruda'!C1140))</f>
        <v>Female</v>
      </c>
      <c r="D1140" s="28">
        <v>2.71</v>
      </c>
      <c r="E1140" s="28">
        <v>6.2</v>
      </c>
      <c r="F1140" s="28">
        <v>4.15</v>
      </c>
      <c r="G1140" s="28">
        <v>84.62</v>
      </c>
      <c r="H1140" s="28" t="str">
        <f>TRIM(PROPER('Base de datos cruda'!H1140))</f>
        <v>Rpg</v>
      </c>
      <c r="I1140" s="28">
        <v>1.16</v>
      </c>
      <c r="J1140" s="28">
        <v>3.94</v>
      </c>
      <c r="K1140" s="28">
        <v>302.48</v>
      </c>
      <c r="L1140" s="28">
        <f>IF('Base de datos cruda'!L1140&lt;0,,'Base de datos cruda'!L1140)</f>
        <v>6.22</v>
      </c>
      <c r="M1140" s="28" t="str">
        <f>IF(TRIM(PROPER('Base de datos cruda'!M1140))="High","Alto",IF(TRIM(PROPER('Base de datos cruda'!M1140))="Medium","Medio","Bajo"))</f>
        <v>Medio</v>
      </c>
      <c r="N1140" s="29">
        <v>78.68</v>
      </c>
      <c r="O1140" s="32">
        <f t="shared" si="1"/>
        <v>78.68</v>
      </c>
      <c r="P1140" s="33">
        <f t="shared" si="2"/>
        <v>6.65</v>
      </c>
      <c r="Q1140" s="34">
        <f t="shared" si="3"/>
        <v>2.287822878</v>
      </c>
      <c r="R1140" s="35" t="str">
        <f t="shared" si="4"/>
        <v>Alto</v>
      </c>
      <c r="S1140" s="35" t="str">
        <f>IF(O1140="","",IF(O1140&gt;AVERAGE('Base de datos limpia'!$O$2:$O$8001),"Alto","Normal"))
</f>
        <v>Alto</v>
      </c>
      <c r="T1140" s="35" t="str">
        <f t="shared" si="5"/>
        <v>Gamer intensivo</v>
      </c>
      <c r="U1140" s="35"/>
    </row>
    <row r="1141">
      <c r="A1141" s="28">
        <v>1140.0</v>
      </c>
      <c r="B1141" s="28">
        <v>21.0</v>
      </c>
      <c r="C1141" s="28" t="str">
        <f>TRIM(PROPER('Base de datos cruda'!C1141))</f>
        <v>Other</v>
      </c>
      <c r="D1141" s="28">
        <v>3.29</v>
      </c>
      <c r="E1141" s="28">
        <v>9.66</v>
      </c>
      <c r="F1141" s="28">
        <v>7.06</v>
      </c>
      <c r="G1141" s="28">
        <v>69.26</v>
      </c>
      <c r="H1141" s="28" t="str">
        <f>TRIM(PROPER('Base de datos cruda'!H1141))</f>
        <v>Rpg</v>
      </c>
      <c r="I1141" s="28">
        <v>1.2</v>
      </c>
      <c r="J1141" s="28">
        <v>8.42</v>
      </c>
      <c r="K1141" s="28">
        <v>280.7</v>
      </c>
      <c r="L1141" s="28">
        <f>IF('Base de datos cruda'!L1141&lt;0,,'Base de datos cruda'!L1141)</f>
        <v>10</v>
      </c>
      <c r="M1141" s="28" t="str">
        <f>IF(TRIM(PROPER('Base de datos cruda'!M1141))="High","Alto",IF(TRIM(PROPER('Base de datos cruda'!M1141))="Medium","Medio","Bajo"))</f>
        <v>Medio</v>
      </c>
      <c r="N1141" s="29">
        <v>100.0</v>
      </c>
      <c r="O1141" s="32">
        <f t="shared" si="1"/>
        <v>100</v>
      </c>
      <c r="P1141" s="33">
        <f t="shared" si="2"/>
        <v>11.71</v>
      </c>
      <c r="Q1141" s="34">
        <f t="shared" si="3"/>
        <v>2.936170213</v>
      </c>
      <c r="R1141" s="35" t="str">
        <f t="shared" si="4"/>
        <v>Alto</v>
      </c>
      <c r="S1141" s="35" t="str">
        <f>IF(O1141="","",IF(O1141&gt;AVERAGE('Base de datos limpia'!$O$2:$O$8001),"Alto","Normal"))
</f>
        <v>Alto</v>
      </c>
      <c r="T1141" s="35" t="str">
        <f t="shared" si="5"/>
        <v>Gamer intensivo</v>
      </c>
      <c r="U1141" s="35"/>
    </row>
    <row r="1142">
      <c r="A1142" s="28">
        <v>1141.0</v>
      </c>
      <c r="B1142" s="28">
        <v>17.0</v>
      </c>
      <c r="C1142" s="28" t="str">
        <f>TRIM(PROPER('Base de datos cruda'!C1142))</f>
        <v>Male</v>
      </c>
      <c r="D1142" s="28">
        <v>0.78</v>
      </c>
      <c r="E1142" s="28">
        <v>4.47</v>
      </c>
      <c r="F1142" s="28">
        <v>7.06</v>
      </c>
      <c r="G1142" s="28">
        <v>70.5</v>
      </c>
      <c r="H1142" s="28" t="str">
        <f>TRIM(PROPER('Base de datos cruda'!H1142))</f>
        <v>Fps</v>
      </c>
      <c r="I1142" s="28">
        <v>2.15</v>
      </c>
      <c r="J1142" s="28">
        <v>4.54</v>
      </c>
      <c r="K1142" s="28">
        <v>303.9</v>
      </c>
      <c r="L1142" s="28">
        <f>IF('Base de datos cruda'!L1142&lt;0,,'Base de datos cruda'!L1142)</f>
        <v>3.8</v>
      </c>
      <c r="M1142" s="28" t="str">
        <f>IF(TRIM(PROPER('Base de datos cruda'!M1142))="High","Alto",IF(TRIM(PROPER('Base de datos cruda'!M1142))="Medium","Medio","Bajo"))</f>
        <v>Medio</v>
      </c>
      <c r="N1142" s="29">
        <v>77.09</v>
      </c>
      <c r="O1142" s="32">
        <f t="shared" si="1"/>
        <v>77.09</v>
      </c>
      <c r="P1142" s="33">
        <f t="shared" si="2"/>
        <v>5.32</v>
      </c>
      <c r="Q1142" s="34">
        <f t="shared" si="3"/>
        <v>5.730769231</v>
      </c>
      <c r="R1142" s="35" t="str">
        <f t="shared" si="4"/>
        <v>Alto</v>
      </c>
      <c r="S1142" s="35" t="str">
        <f>IF(O1142="","",IF(O1142&gt;AVERAGE('Base de datos limpia'!$O$2:$O$8001),"Alto","Normal"))
</f>
        <v>Alto</v>
      </c>
      <c r="T1142" s="35" t="str">
        <f t="shared" si="5"/>
        <v>Gamer moderado</v>
      </c>
      <c r="U1142" s="35"/>
    </row>
    <row r="1143">
      <c r="A1143" s="28">
        <v>1142.0</v>
      </c>
      <c r="B1143" s="28">
        <v>18.0</v>
      </c>
      <c r="C1143" s="28" t="str">
        <f>TRIM(PROPER('Base de datos cruda'!C1143))</f>
        <v>Female</v>
      </c>
      <c r="D1143" s="28">
        <v>1.89</v>
      </c>
      <c r="E1143" s="28">
        <v>9.11</v>
      </c>
      <c r="F1143" s="28">
        <v>7.63</v>
      </c>
      <c r="G1143" s="28">
        <v>88.96</v>
      </c>
      <c r="H1143" s="28" t="str">
        <f>TRIM(PROPER('Base de datos cruda'!H1143))</f>
        <v>Fps</v>
      </c>
      <c r="I1143" s="28">
        <v>4.06</v>
      </c>
      <c r="J1143" s="28">
        <v>7.03</v>
      </c>
      <c r="K1143" s="28">
        <v>299.36</v>
      </c>
      <c r="L1143" s="28">
        <f>IF('Base de datos cruda'!L1143&lt;0,,'Base de datos cruda'!L1143)</f>
        <v>6.43</v>
      </c>
      <c r="M1143" s="28" t="str">
        <f>IF(TRIM(PROPER('Base de datos cruda'!M1143))="High","Alto",IF(TRIM(PROPER('Base de datos cruda'!M1143))="Medium","Medio","Bajo"))</f>
        <v>Medio</v>
      </c>
      <c r="N1143" s="29">
        <v>100.0</v>
      </c>
      <c r="O1143" s="32">
        <f t="shared" si="1"/>
        <v>100</v>
      </c>
      <c r="P1143" s="33">
        <f t="shared" si="2"/>
        <v>8.92</v>
      </c>
      <c r="Q1143" s="34">
        <f t="shared" si="3"/>
        <v>4.82010582</v>
      </c>
      <c r="R1143" s="35" t="str">
        <f t="shared" si="4"/>
        <v>Alto</v>
      </c>
      <c r="S1143" s="35" t="str">
        <f>IF(O1143="","",IF(O1143&gt;AVERAGE('Base de datos limpia'!$O$2:$O$8001),"Alto","Normal"))
</f>
        <v>Alto</v>
      </c>
      <c r="T1143" s="35" t="str">
        <f t="shared" si="5"/>
        <v>Gamer intensivo</v>
      </c>
      <c r="U1143" s="35"/>
    </row>
    <row r="1144">
      <c r="A1144" s="28">
        <v>1143.0</v>
      </c>
      <c r="B1144" s="28">
        <v>20.0</v>
      </c>
      <c r="C1144" s="28" t="str">
        <f>TRIM(PROPER('Base de datos cruda'!C1144))</f>
        <v>Male</v>
      </c>
      <c r="D1144" s="28">
        <v>0.41</v>
      </c>
      <c r="E1144" s="28">
        <v>8.39</v>
      </c>
      <c r="F1144" s="28">
        <v>4.05</v>
      </c>
      <c r="G1144" s="28">
        <v>92.1</v>
      </c>
      <c r="H1144" s="28" t="str">
        <f>TRIM(PROPER('Base de datos cruda'!H1144))</f>
        <v>Fps</v>
      </c>
      <c r="I1144" s="28">
        <v>0.39</v>
      </c>
      <c r="J1144" s="28">
        <v>2.48</v>
      </c>
      <c r="K1144" s="28">
        <v>324.99</v>
      </c>
      <c r="L1144" s="28">
        <f>IF('Base de datos cruda'!L1144&lt;0,,'Base de datos cruda'!L1144)</f>
        <v>0.98</v>
      </c>
      <c r="M1144" s="28" t="str">
        <f>IF(TRIM(PROPER('Base de datos cruda'!M1144))="High","Alto",IF(TRIM(PROPER('Base de datos cruda'!M1144))="Medium","Medio","Bajo"))</f>
        <v>Alto</v>
      </c>
      <c r="N1144" s="29">
        <v>95.48</v>
      </c>
      <c r="O1144" s="32">
        <f t="shared" si="1"/>
        <v>95.48</v>
      </c>
      <c r="P1144" s="33">
        <f t="shared" si="2"/>
        <v>2.89</v>
      </c>
      <c r="Q1144" s="34">
        <f t="shared" si="3"/>
        <v>20.46341463</v>
      </c>
      <c r="R1144" s="35" t="str">
        <f t="shared" si="4"/>
        <v>Alto</v>
      </c>
      <c r="S1144" s="35" t="str">
        <f>IF(O1144="","",IF(O1144&gt;AVERAGE('Base de datos limpia'!$O$2:$O$8001),"Alto","Normal"))
</f>
        <v>Alto</v>
      </c>
      <c r="T1144" s="35" t="str">
        <f t="shared" si="5"/>
        <v>Gamer intensivo</v>
      </c>
      <c r="U1144" s="35"/>
    </row>
    <row r="1145">
      <c r="A1145" s="28">
        <v>1144.0</v>
      </c>
      <c r="B1145" s="28">
        <v>16.0</v>
      </c>
      <c r="C1145" s="28" t="str">
        <f>TRIM(PROPER('Base de datos cruda'!C1145))</f>
        <v>Female</v>
      </c>
      <c r="D1145" s="28">
        <v>7.97</v>
      </c>
      <c r="E1145" s="28">
        <v>6.74</v>
      </c>
      <c r="F1145" s="28">
        <v>8.09</v>
      </c>
      <c r="G1145" s="28">
        <v>64.65</v>
      </c>
      <c r="H1145" s="28" t="str">
        <f>TRIM(PROPER('Base de datos cruda'!H1145))</f>
        <v>Casual</v>
      </c>
      <c r="I1145" s="28">
        <v>4.04</v>
      </c>
      <c r="J1145" s="28">
        <v>13.13</v>
      </c>
      <c r="K1145" s="28">
        <v>209.31</v>
      </c>
      <c r="L1145" s="28">
        <f>IF('Base de datos cruda'!L1145&lt;0,,'Base de datos cruda'!L1145)</f>
        <v>20.63</v>
      </c>
      <c r="M1145" s="28" t="str">
        <f>IF(TRIM(PROPER('Base de datos cruda'!M1145))="High","Alto",IF(TRIM(PROPER('Base de datos cruda'!M1145))="Medium","Medio","Bajo"))</f>
        <v>Bajo</v>
      </c>
      <c r="N1145" s="29">
        <v>51.51</v>
      </c>
      <c r="O1145" s="32">
        <f t="shared" si="1"/>
        <v>51.51</v>
      </c>
      <c r="P1145" s="33">
        <f t="shared" si="2"/>
        <v>21.1</v>
      </c>
      <c r="Q1145" s="34">
        <f t="shared" si="3"/>
        <v>0.8456712673</v>
      </c>
      <c r="R1145" s="35" t="str">
        <f t="shared" si="4"/>
        <v>Medio</v>
      </c>
      <c r="S1145" s="35" t="str">
        <f>IF(O1145="","",IF(O1145&gt;AVERAGE('Base de datos limpia'!$O$2:$O$8001),"Alto","Normal"))
</f>
        <v>Normal</v>
      </c>
      <c r="T1145" s="35" t="str">
        <f t="shared" si="5"/>
        <v>Gamer intensivo</v>
      </c>
      <c r="U1145" s="35"/>
    </row>
    <row r="1146">
      <c r="A1146" s="28">
        <v>1145.0</v>
      </c>
      <c r="B1146" s="28">
        <v>16.0</v>
      </c>
      <c r="C1146" s="28" t="str">
        <f>TRIM(PROPER('Base de datos cruda'!C1146))</f>
        <v>Male</v>
      </c>
      <c r="D1146" s="28">
        <v>5.89</v>
      </c>
      <c r="E1146" s="28">
        <v>6.89</v>
      </c>
      <c r="F1146" s="28">
        <v>7.69</v>
      </c>
      <c r="G1146" s="28">
        <v>67.49</v>
      </c>
      <c r="H1146" s="28" t="str">
        <f>TRIM(PROPER('Base de datos cruda'!H1146))</f>
        <v>Casual</v>
      </c>
      <c r="I1146" s="28">
        <v>4.61</v>
      </c>
      <c r="J1146" s="28">
        <v>7.37</v>
      </c>
      <c r="K1146" s="28">
        <v>244.37</v>
      </c>
      <c r="L1146" s="28">
        <f>IF('Base de datos cruda'!L1146&lt;0,,'Base de datos cruda'!L1146)</f>
        <v>13.22</v>
      </c>
      <c r="M1146" s="28" t="str">
        <f>IF(TRIM(PROPER('Base de datos cruda'!M1146))="High","Alto",IF(TRIM(PROPER('Base de datos cruda'!M1146))="Medium","Medio","Bajo"))</f>
        <v>Bajo</v>
      </c>
      <c r="N1146" s="29">
        <v>70.07</v>
      </c>
      <c r="O1146" s="32">
        <f t="shared" si="1"/>
        <v>70.07</v>
      </c>
      <c r="P1146" s="33">
        <f t="shared" si="2"/>
        <v>13.26</v>
      </c>
      <c r="Q1146" s="34">
        <f t="shared" si="3"/>
        <v>1.169779287</v>
      </c>
      <c r="R1146" s="35" t="str">
        <f t="shared" si="4"/>
        <v>Alto</v>
      </c>
      <c r="S1146" s="35" t="str">
        <f>IF(O1146="","",IF(O1146&gt;AVERAGE('Base de datos limpia'!$O$2:$O$8001),"Alto","Normal"))
</f>
        <v>Alto</v>
      </c>
      <c r="T1146" s="35" t="str">
        <f t="shared" si="5"/>
        <v>Gamer intensivo</v>
      </c>
      <c r="U1146" s="35"/>
    </row>
    <row r="1147">
      <c r="A1147" s="28">
        <v>1146.0</v>
      </c>
      <c r="B1147" s="28">
        <v>24.0</v>
      </c>
      <c r="C1147" s="28" t="str">
        <f>TRIM(PROPER('Base de datos cruda'!C1147))</f>
        <v>Other</v>
      </c>
      <c r="D1147" s="28">
        <v>0.7</v>
      </c>
      <c r="E1147" s="28">
        <v>1.76</v>
      </c>
      <c r="F1147" s="28">
        <v>4.7</v>
      </c>
      <c r="G1147" s="28">
        <v>87.22</v>
      </c>
      <c r="H1147" s="28" t="str">
        <f>TRIM(PROPER('Base de datos cruda'!H1147))</f>
        <v>Fps</v>
      </c>
      <c r="I1147" s="28">
        <v>2.81</v>
      </c>
      <c r="J1147" s="28">
        <v>6.12</v>
      </c>
      <c r="K1147" s="28">
        <v>318.43</v>
      </c>
      <c r="L1147" s="28">
        <f>IF('Base de datos cruda'!L1147&lt;0,,'Base de datos cruda'!L1147)</f>
        <v>3.89</v>
      </c>
      <c r="M1147" s="28" t="str">
        <f>IF(TRIM(PROPER('Base de datos cruda'!M1147))="High","Alto",IF(TRIM(PROPER('Base de datos cruda'!M1147))="Medium","Medio","Bajo"))</f>
        <v>Medio</v>
      </c>
      <c r="N1147" s="29">
        <v>47.12</v>
      </c>
      <c r="O1147" s="32">
        <f t="shared" si="1"/>
        <v>47.12</v>
      </c>
      <c r="P1147" s="33">
        <f t="shared" si="2"/>
        <v>6.82</v>
      </c>
      <c r="Q1147" s="34">
        <f t="shared" si="3"/>
        <v>2.514285714</v>
      </c>
      <c r="R1147" s="35" t="str">
        <f t="shared" si="4"/>
        <v>Bajo</v>
      </c>
      <c r="S1147" s="35" t="str">
        <f>IF(O1147="","",IF(O1147&gt;AVERAGE('Base de datos limpia'!$O$2:$O$8001),"Alto","Normal"))
</f>
        <v>Normal</v>
      </c>
      <c r="T1147" s="35" t="str">
        <f t="shared" si="5"/>
        <v>Gamer casual</v>
      </c>
      <c r="U1147" s="35"/>
    </row>
    <row r="1148">
      <c r="A1148" s="28">
        <v>1147.0</v>
      </c>
      <c r="B1148" s="28">
        <v>22.0</v>
      </c>
      <c r="C1148" s="28" t="str">
        <f>TRIM(PROPER('Base de datos cruda'!C1148))</f>
        <v>Female</v>
      </c>
      <c r="D1148" s="28">
        <v>0.16</v>
      </c>
      <c r="E1148" s="28">
        <v>9.55</v>
      </c>
      <c r="F1148" s="28">
        <v>5.74</v>
      </c>
      <c r="G1148" s="28">
        <v>75.56</v>
      </c>
      <c r="H1148" s="28" t="str">
        <f>TRIM(PROPER('Base de datos cruda'!H1148))</f>
        <v>Rpg</v>
      </c>
      <c r="I1148" s="28">
        <v>0.3</v>
      </c>
      <c r="J1148" s="28">
        <v>5.27</v>
      </c>
      <c r="K1148" s="28">
        <v>292.2</v>
      </c>
      <c r="L1148" s="28">
        <f>IF('Base de datos cruda'!L1148&lt;0,,'Base de datos cruda'!L1148)</f>
        <v>2.1</v>
      </c>
      <c r="M1148" s="28" t="str">
        <f>IF(TRIM(PROPER('Base de datos cruda'!M1148))="High","Alto",IF(TRIM(PROPER('Base de datos cruda'!M1148))="Medium","Medio","Bajo"))</f>
        <v>Alto</v>
      </c>
      <c r="N1148" s="29">
        <v>100.0</v>
      </c>
      <c r="O1148" s="32">
        <f t="shared" si="1"/>
        <v>100</v>
      </c>
      <c r="P1148" s="33">
        <f t="shared" si="2"/>
        <v>5.43</v>
      </c>
      <c r="Q1148" s="34">
        <f t="shared" si="3"/>
        <v>59.6875</v>
      </c>
      <c r="R1148" s="35" t="str">
        <f t="shared" si="4"/>
        <v>Alto</v>
      </c>
      <c r="S1148" s="35" t="str">
        <f>IF(O1148="","",IF(O1148&gt;AVERAGE('Base de datos limpia'!$O$2:$O$8001),"Alto","Normal"))
</f>
        <v>Alto</v>
      </c>
      <c r="T1148" s="35" t="str">
        <f t="shared" si="5"/>
        <v>Gamer intensivo</v>
      </c>
      <c r="U1148" s="35"/>
    </row>
    <row r="1149">
      <c r="A1149" s="28">
        <v>1148.0</v>
      </c>
      <c r="B1149" s="28">
        <v>16.0</v>
      </c>
      <c r="C1149" s="28" t="str">
        <f>TRIM(PROPER('Base de datos cruda'!C1149))</f>
        <v>Female</v>
      </c>
      <c r="D1149" s="28">
        <v>5.75</v>
      </c>
      <c r="E1149" s="28">
        <v>1.96</v>
      </c>
      <c r="F1149" s="28">
        <v>7.19</v>
      </c>
      <c r="G1149" s="28">
        <v>82.53</v>
      </c>
      <c r="H1149" s="28" t="str">
        <f>TRIM(PROPER('Base de datos cruda'!H1149))</f>
        <v>Rpg</v>
      </c>
      <c r="I1149" s="28">
        <v>1.35</v>
      </c>
      <c r="J1149" s="28">
        <v>9.59</v>
      </c>
      <c r="K1149" s="28">
        <v>240.66</v>
      </c>
      <c r="L1149" s="28">
        <f>IF('Base de datos cruda'!L1149&lt;0,,'Base de datos cruda'!L1149)</f>
        <v>13.98</v>
      </c>
      <c r="M1149" s="28" t="str">
        <f>IF(TRIM(PROPER('Base de datos cruda'!M1149))="High","Alto",IF(TRIM(PROPER('Base de datos cruda'!M1149))="Medium","Medio","Bajo"))</f>
        <v>Bajo</v>
      </c>
      <c r="N1149" s="29">
        <v>43.35</v>
      </c>
      <c r="O1149" s="32">
        <f t="shared" si="1"/>
        <v>43.35</v>
      </c>
      <c r="P1149" s="33">
        <f t="shared" si="2"/>
        <v>15.34</v>
      </c>
      <c r="Q1149" s="34">
        <f t="shared" si="3"/>
        <v>0.3408695652</v>
      </c>
      <c r="R1149" s="35" t="str">
        <f t="shared" si="4"/>
        <v>Bajo</v>
      </c>
      <c r="S1149" s="35" t="str">
        <f>IF(O1149="","",IF(O1149&gt;AVERAGE('Base de datos limpia'!$O$2:$O$8001),"Alto","Normal"))
</f>
        <v>Normal</v>
      </c>
      <c r="T1149" s="35" t="str">
        <f t="shared" si="5"/>
        <v>Gamer casual</v>
      </c>
      <c r="U1149" s="35"/>
    </row>
    <row r="1150">
      <c r="A1150" s="28">
        <v>1149.0</v>
      </c>
      <c r="B1150" s="28">
        <v>23.0</v>
      </c>
      <c r="C1150" s="28" t="str">
        <f>TRIM(PROPER('Base de datos cruda'!C1150))</f>
        <v>Male</v>
      </c>
      <c r="D1150" s="28">
        <v>3.51</v>
      </c>
      <c r="E1150" s="28">
        <v>6.07</v>
      </c>
      <c r="F1150" s="28">
        <v>6.48</v>
      </c>
      <c r="G1150" s="28">
        <v>84.59</v>
      </c>
      <c r="H1150" s="28" t="str">
        <f>TRIM(PROPER('Base de datos cruda'!H1150))</f>
        <v>Fps</v>
      </c>
      <c r="I1150" s="28">
        <v>0.56</v>
      </c>
      <c r="J1150" s="28">
        <v>7.55</v>
      </c>
      <c r="K1150" s="28">
        <v>271.75</v>
      </c>
      <c r="L1150" s="28">
        <f>IF('Base de datos cruda'!L1150&lt;0,,'Base de datos cruda'!L1150)</f>
        <v>9.1</v>
      </c>
      <c r="M1150" s="28" t="str">
        <f>IF(TRIM(PROPER('Base de datos cruda'!M1150))="High","Alto",IF(TRIM(PROPER('Base de datos cruda'!M1150))="Medium","Medio","Bajo"))</f>
        <v>Medio</v>
      </c>
      <c r="N1150" s="29">
        <v>71.61</v>
      </c>
      <c r="O1150" s="32">
        <f t="shared" si="1"/>
        <v>71.61</v>
      </c>
      <c r="P1150" s="33">
        <f t="shared" si="2"/>
        <v>11.06</v>
      </c>
      <c r="Q1150" s="34">
        <f t="shared" si="3"/>
        <v>1.729344729</v>
      </c>
      <c r="R1150" s="35" t="str">
        <f t="shared" si="4"/>
        <v>Alto</v>
      </c>
      <c r="S1150" s="35" t="str">
        <f>IF(O1150="","",IF(O1150&gt;AVERAGE('Base de datos limpia'!$O$2:$O$8001),"Alto","Normal"))
</f>
        <v>Alto</v>
      </c>
      <c r="T1150" s="35" t="str">
        <f t="shared" si="5"/>
        <v>Gamer intensivo</v>
      </c>
      <c r="U1150" s="35"/>
    </row>
    <row r="1151">
      <c r="A1151" s="28">
        <v>1150.0</v>
      </c>
      <c r="B1151" s="28">
        <v>18.0</v>
      </c>
      <c r="C1151" s="28" t="str">
        <f>TRIM(PROPER('Base de datos cruda'!C1151))</f>
        <v>Male</v>
      </c>
      <c r="D1151" s="28">
        <v>6.29</v>
      </c>
      <c r="E1151" s="28">
        <v>3.97</v>
      </c>
      <c r="F1151" s="28">
        <v>4.58</v>
      </c>
      <c r="G1151" s="28">
        <v>91.05</v>
      </c>
      <c r="H1151" s="28" t="str">
        <f>TRIM(PROPER('Base de datos cruda'!H1151))</f>
        <v>Rpg</v>
      </c>
      <c r="I1151" s="28">
        <v>1.3</v>
      </c>
      <c r="J1151" s="28">
        <v>9.02</v>
      </c>
      <c r="K1151" s="28">
        <v>243.69</v>
      </c>
      <c r="L1151" s="28">
        <f>IF('Base de datos cruda'!L1151&lt;0,,'Base de datos cruda'!L1151)</f>
        <v>10.9</v>
      </c>
      <c r="M1151" s="28" t="str">
        <f>IF(TRIM(PROPER('Base de datos cruda'!M1151))="High","Alto",IF(TRIM(PROPER('Base de datos cruda'!M1151))="Medium","Medio","Bajo"))</f>
        <v>Bajo</v>
      </c>
      <c r="N1151" s="29">
        <v>36.75</v>
      </c>
      <c r="O1151" s="32">
        <f t="shared" si="1"/>
        <v>36.75</v>
      </c>
      <c r="P1151" s="33">
        <f t="shared" si="2"/>
        <v>15.31</v>
      </c>
      <c r="Q1151" s="34">
        <f t="shared" si="3"/>
        <v>0.6311605723</v>
      </c>
      <c r="R1151" s="35" t="str">
        <f t="shared" si="4"/>
        <v>Bajo</v>
      </c>
      <c r="S1151" s="35" t="str">
        <f>IF(O1151="","",IF(O1151&gt;AVERAGE('Base de datos limpia'!$O$2:$O$8001),"Alto","Normal"))
</f>
        <v>Normal</v>
      </c>
      <c r="T1151" s="35" t="str">
        <f t="shared" si="5"/>
        <v>Gamer moderado</v>
      </c>
      <c r="U1151" s="35"/>
    </row>
    <row r="1152">
      <c r="A1152" s="28">
        <v>1151.0</v>
      </c>
      <c r="B1152" s="28">
        <v>23.0</v>
      </c>
      <c r="C1152" s="28" t="str">
        <f>TRIM(PROPER('Base de datos cruda'!C1152))</f>
        <v>Female</v>
      </c>
      <c r="D1152" s="28">
        <v>7.39</v>
      </c>
      <c r="E1152" s="28">
        <v>4.87</v>
      </c>
      <c r="F1152" s="28">
        <v>4.44</v>
      </c>
      <c r="G1152" s="28">
        <v>92.23</v>
      </c>
      <c r="H1152" s="28" t="str">
        <f>TRIM(PROPER('Base de datos cruda'!H1152))</f>
        <v>Casual</v>
      </c>
      <c r="I1152" s="28">
        <v>4.06</v>
      </c>
      <c r="J1152" s="28">
        <v>9.4</v>
      </c>
      <c r="K1152" s="28">
        <v>228.1</v>
      </c>
      <c r="L1152" s="28">
        <f>IF('Base de datos cruda'!L1152&lt;0,,'Base de datos cruda'!L1152)</f>
        <v>13.8</v>
      </c>
      <c r="M1152" s="28" t="str">
        <f>IF(TRIM(PROPER('Base de datos cruda'!M1152))="High","Alto",IF(TRIM(PROPER('Base de datos cruda'!M1152))="Medium","Medio","Bajo"))</f>
        <v>Bajo</v>
      </c>
      <c r="N1152" s="29">
        <v>30.59</v>
      </c>
      <c r="O1152" s="32">
        <f t="shared" si="1"/>
        <v>30.59</v>
      </c>
      <c r="P1152" s="33">
        <f t="shared" si="2"/>
        <v>16.79</v>
      </c>
      <c r="Q1152" s="34">
        <f t="shared" si="3"/>
        <v>0.6589986468</v>
      </c>
      <c r="R1152" s="35" t="str">
        <f t="shared" si="4"/>
        <v>Bajo</v>
      </c>
      <c r="S1152" s="35" t="str">
        <f>IF(O1152="","",IF(O1152&gt;AVERAGE('Base de datos limpia'!$O$2:$O$8001),"Alto","Normal"))
</f>
        <v>Normal</v>
      </c>
      <c r="T1152" s="35" t="str">
        <f t="shared" si="5"/>
        <v>Gamer moderado</v>
      </c>
      <c r="U1152" s="35"/>
    </row>
    <row r="1153">
      <c r="A1153" s="28">
        <v>1152.0</v>
      </c>
      <c r="B1153" s="28">
        <v>20.0</v>
      </c>
      <c r="C1153" s="28" t="str">
        <f>TRIM(PROPER('Base de datos cruda'!C1153))</f>
        <v>Male</v>
      </c>
      <c r="D1153" s="28">
        <v>4.79</v>
      </c>
      <c r="E1153" s="28">
        <v>6.49</v>
      </c>
      <c r="F1153" s="28">
        <v>7.91</v>
      </c>
      <c r="G1153" s="28">
        <v>71.2</v>
      </c>
      <c r="H1153" s="28" t="str">
        <f>TRIM(PROPER('Base de datos cruda'!H1153))</f>
        <v>Fps</v>
      </c>
      <c r="I1153" s="28">
        <v>0.28</v>
      </c>
      <c r="J1153" s="28">
        <v>8.07</v>
      </c>
      <c r="K1153" s="28">
        <v>259.49</v>
      </c>
      <c r="L1153" s="28">
        <f>IF('Base de datos cruda'!L1153&lt;0,,'Base de datos cruda'!L1153)</f>
        <v>13.83</v>
      </c>
      <c r="M1153" s="28" t="str">
        <f>IF(TRIM(PROPER('Base de datos cruda'!M1153))="High","Alto",IF(TRIM(PROPER('Base de datos cruda'!M1153))="Medium","Medio","Bajo"))</f>
        <v>Medio</v>
      </c>
      <c r="N1153" s="29">
        <v>72.53</v>
      </c>
      <c r="O1153" s="32">
        <f t="shared" si="1"/>
        <v>72.53</v>
      </c>
      <c r="P1153" s="33">
        <f t="shared" si="2"/>
        <v>12.86</v>
      </c>
      <c r="Q1153" s="34">
        <f t="shared" si="3"/>
        <v>1.354906054</v>
      </c>
      <c r="R1153" s="35" t="str">
        <f t="shared" si="4"/>
        <v>Alto</v>
      </c>
      <c r="S1153" s="35" t="str">
        <f>IF(O1153="","",IF(O1153&gt;AVERAGE('Base de datos limpia'!$O$2:$O$8001),"Alto","Normal"))
</f>
        <v>Alto</v>
      </c>
      <c r="T1153" s="35" t="str">
        <f t="shared" si="5"/>
        <v>Gamer intensivo</v>
      </c>
      <c r="U1153" s="35"/>
    </row>
    <row r="1154">
      <c r="A1154" s="28">
        <v>1153.0</v>
      </c>
      <c r="B1154" s="28">
        <v>16.0</v>
      </c>
      <c r="C1154" s="28" t="str">
        <f>TRIM(PROPER('Base de datos cruda'!C1154))</f>
        <v>Female</v>
      </c>
      <c r="D1154" s="28">
        <v>1.5</v>
      </c>
      <c r="E1154" s="28">
        <v>9.18</v>
      </c>
      <c r="F1154" s="28">
        <v>4.78</v>
      </c>
      <c r="G1154" s="28">
        <v>81.65</v>
      </c>
      <c r="H1154" s="28" t="str">
        <f>TRIM(PROPER('Base de datos cruda'!H1154))</f>
        <v>Casual</v>
      </c>
      <c r="I1154" s="28">
        <v>1.42</v>
      </c>
      <c r="J1154" s="28">
        <v>5.79</v>
      </c>
      <c r="K1154" s="28">
        <v>288.69</v>
      </c>
      <c r="L1154" s="28">
        <f>IF('Base de datos cruda'!L1154&lt;0,,'Base de datos cruda'!L1154)</f>
        <v>5.89</v>
      </c>
      <c r="M1154" s="28" t="str">
        <f>IF(TRIM(PROPER('Base de datos cruda'!M1154))="High","Alto",IF(TRIM(PROPER('Base de datos cruda'!M1154))="Medium","Medio","Bajo"))</f>
        <v>Alto</v>
      </c>
      <c r="N1154" s="29">
        <v>100.0</v>
      </c>
      <c r="O1154" s="32">
        <f t="shared" si="1"/>
        <v>100</v>
      </c>
      <c r="P1154" s="33">
        <f t="shared" si="2"/>
        <v>7.29</v>
      </c>
      <c r="Q1154" s="34">
        <f t="shared" si="3"/>
        <v>6.12</v>
      </c>
      <c r="R1154" s="35" t="str">
        <f t="shared" si="4"/>
        <v>Alto</v>
      </c>
      <c r="S1154" s="35" t="str">
        <f>IF(O1154="","",IF(O1154&gt;AVERAGE('Base de datos limpia'!$O$2:$O$8001),"Alto","Normal"))
</f>
        <v>Alto</v>
      </c>
      <c r="T1154" s="35" t="str">
        <f t="shared" si="5"/>
        <v>Gamer intensivo</v>
      </c>
      <c r="U1154" s="35"/>
    </row>
    <row r="1155">
      <c r="A1155" s="28">
        <v>1154.0</v>
      </c>
      <c r="B1155" s="28">
        <v>22.0</v>
      </c>
      <c r="C1155" s="28" t="str">
        <f>TRIM(PROPER('Base de datos cruda'!C1155))</f>
        <v>Male</v>
      </c>
      <c r="D1155" s="28">
        <v>6.26</v>
      </c>
      <c r="E1155" s="28">
        <v>5.12</v>
      </c>
      <c r="F1155" s="28">
        <v>4.86</v>
      </c>
      <c r="G1155" s="28">
        <v>64.94</v>
      </c>
      <c r="H1155" s="28" t="str">
        <f>TRIM(PROPER('Base de datos cruda'!H1155))</f>
        <v>Rpg</v>
      </c>
      <c r="I1155" s="28">
        <v>2.58</v>
      </c>
      <c r="J1155" s="28">
        <v>12.25</v>
      </c>
      <c r="K1155" s="28">
        <v>262.58</v>
      </c>
      <c r="L1155" s="28">
        <f>IF('Base de datos cruda'!L1155&lt;0,,'Base de datos cruda'!L1155)</f>
        <v>14.24</v>
      </c>
      <c r="M1155" s="28" t="str">
        <f>IF(TRIM(PROPER('Base de datos cruda'!M1155))="High","Alto",IF(TRIM(PROPER('Base de datos cruda'!M1155))="Medium","Medio","Bajo"))</f>
        <v>Bajo</v>
      </c>
      <c r="N1155" s="29">
        <v>39.3</v>
      </c>
      <c r="O1155" s="32">
        <f t="shared" si="1"/>
        <v>39.3</v>
      </c>
      <c r="P1155" s="33">
        <f t="shared" si="2"/>
        <v>18.51</v>
      </c>
      <c r="Q1155" s="34">
        <f t="shared" si="3"/>
        <v>0.8178913738</v>
      </c>
      <c r="R1155" s="35" t="str">
        <f t="shared" si="4"/>
        <v>Bajo</v>
      </c>
      <c r="S1155" s="35" t="str">
        <f>IF(O1155="","",IF(O1155&gt;AVERAGE('Base de datos limpia'!$O$2:$O$8001),"Alto","Normal"))
</f>
        <v>Normal</v>
      </c>
      <c r="T1155" s="35" t="str">
        <f t="shared" si="5"/>
        <v>Gamer moderado</v>
      </c>
      <c r="U1155" s="35"/>
    </row>
    <row r="1156">
      <c r="A1156" s="28">
        <v>1155.0</v>
      </c>
      <c r="B1156" s="28">
        <v>20.0</v>
      </c>
      <c r="C1156" s="28" t="str">
        <f>TRIM(PROPER('Base de datos cruda'!C1156))</f>
        <v>Female</v>
      </c>
      <c r="D1156" s="28">
        <v>7.65</v>
      </c>
      <c r="E1156" s="28">
        <v>9.89</v>
      </c>
      <c r="F1156" s="28">
        <v>8.15</v>
      </c>
      <c r="G1156" s="28">
        <v>93.68</v>
      </c>
      <c r="H1156" s="28" t="str">
        <f>TRIM(PROPER('Base de datos cruda'!H1156))</f>
        <v>Fps</v>
      </c>
      <c r="I1156" s="28">
        <v>4.37</v>
      </c>
      <c r="J1156" s="28">
        <v>12.74</v>
      </c>
      <c r="K1156" s="28">
        <v>222.12</v>
      </c>
      <c r="L1156" s="28">
        <f>IF('Base de datos cruda'!L1156&lt;0,,'Base de datos cruda'!L1156)</f>
        <v>17.1</v>
      </c>
      <c r="M1156" s="28" t="str">
        <f>IF(TRIM(PROPER('Base de datos cruda'!M1156))="High","Alto",IF(TRIM(PROPER('Base de datos cruda'!M1156))="Medium","Medio","Bajo"))</f>
        <v>Bajo</v>
      </c>
      <c r="N1156" s="29">
        <v>81.5493379555489</v>
      </c>
      <c r="O1156" s="32">
        <f t="shared" si="1"/>
        <v>81.54933796</v>
      </c>
      <c r="P1156" s="33">
        <f t="shared" si="2"/>
        <v>20.39</v>
      </c>
      <c r="Q1156" s="34">
        <f t="shared" si="3"/>
        <v>1.292810458</v>
      </c>
      <c r="R1156" s="35" t="str">
        <f t="shared" si="4"/>
        <v>Alto</v>
      </c>
      <c r="S1156" s="35" t="str">
        <f>IF(O1156="","",IF(O1156&gt;AVERAGE('Base de datos limpia'!$O$2:$O$8001),"Alto","Normal"))
</f>
        <v>Alto</v>
      </c>
      <c r="T1156" s="35" t="str">
        <f t="shared" si="5"/>
        <v>Gamer intensivo</v>
      </c>
      <c r="U1156" s="35"/>
    </row>
    <row r="1157">
      <c r="A1157" s="28">
        <v>1156.0</v>
      </c>
      <c r="B1157" s="28">
        <v>21.0</v>
      </c>
      <c r="C1157" s="28" t="str">
        <f>TRIM(PROPER('Base de datos cruda'!C1157))</f>
        <v>Male</v>
      </c>
      <c r="D1157" s="28">
        <v>4.64</v>
      </c>
      <c r="E1157" s="28">
        <v>6.34</v>
      </c>
      <c r="F1157" s="28">
        <v>7.06</v>
      </c>
      <c r="G1157" s="28">
        <v>93.82</v>
      </c>
      <c r="H1157" s="28" t="str">
        <f>TRIM(PROPER('Base de datos cruda'!H1157))</f>
        <v>Casual</v>
      </c>
      <c r="I1157" s="28">
        <v>1.25</v>
      </c>
      <c r="J1157" s="28">
        <v>7.81</v>
      </c>
      <c r="K1157" s="28">
        <v>245.29</v>
      </c>
      <c r="L1157" s="28">
        <f>IF('Base de datos cruda'!L1157&lt;0,,'Base de datos cruda'!L1157)</f>
        <v>9.14</v>
      </c>
      <c r="M1157" s="28" t="str">
        <f>IF(TRIM(PROPER('Base de datos cruda'!M1157))="High","Alto",IF(TRIM(PROPER('Base de datos cruda'!M1157))="Medium","Medio","Bajo"))</f>
        <v>Medio</v>
      </c>
      <c r="N1157" s="29">
        <v>81.3</v>
      </c>
      <c r="O1157" s="32">
        <f t="shared" si="1"/>
        <v>81.3</v>
      </c>
      <c r="P1157" s="33">
        <f t="shared" si="2"/>
        <v>12.45</v>
      </c>
      <c r="Q1157" s="34">
        <f t="shared" si="3"/>
        <v>1.36637931</v>
      </c>
      <c r="R1157" s="35" t="str">
        <f t="shared" si="4"/>
        <v>Alto</v>
      </c>
      <c r="S1157" s="35" t="str">
        <f>IF(O1157="","",IF(O1157&gt;AVERAGE('Base de datos limpia'!$O$2:$O$8001),"Alto","Normal"))
</f>
        <v>Alto</v>
      </c>
      <c r="T1157" s="35" t="str">
        <f t="shared" si="5"/>
        <v>Gamer intensivo</v>
      </c>
      <c r="U1157" s="35"/>
    </row>
    <row r="1158">
      <c r="A1158" s="28">
        <v>1157.0</v>
      </c>
      <c r="B1158" s="28">
        <v>21.0</v>
      </c>
      <c r="C1158" s="28" t="str">
        <f>TRIM(PROPER('Base de datos cruda'!C1158))</f>
        <v>Female</v>
      </c>
      <c r="D1158" s="28">
        <v>5.46</v>
      </c>
      <c r="E1158" s="28">
        <v>2.44</v>
      </c>
      <c r="F1158" s="28">
        <v>7.02</v>
      </c>
      <c r="G1158" s="28">
        <v>71.98</v>
      </c>
      <c r="H1158" s="28" t="str">
        <f>TRIM(PROPER('Base de datos cruda'!H1158))</f>
        <v>Fps</v>
      </c>
      <c r="I1158" s="28">
        <v>3.89</v>
      </c>
      <c r="J1158" s="28">
        <v>10.18</v>
      </c>
      <c r="K1158" s="28">
        <v>265.83</v>
      </c>
      <c r="L1158" s="28">
        <f>IF('Base de datos cruda'!L1158&lt;0,,'Base de datos cruda'!L1158)</f>
        <v>12.23</v>
      </c>
      <c r="M1158" s="28" t="str">
        <f>IF(TRIM(PROPER('Base de datos cruda'!M1158))="High","Alto",IF(TRIM(PROPER('Base de datos cruda'!M1158))="Medium","Medio","Bajo"))</f>
        <v>Bajo</v>
      </c>
      <c r="N1158" s="29">
        <v>35.89</v>
      </c>
      <c r="O1158" s="32">
        <f t="shared" si="1"/>
        <v>35.89</v>
      </c>
      <c r="P1158" s="33">
        <f t="shared" si="2"/>
        <v>15.64</v>
      </c>
      <c r="Q1158" s="34">
        <f t="shared" si="3"/>
        <v>0.4468864469</v>
      </c>
      <c r="R1158" s="35" t="str">
        <f t="shared" si="4"/>
        <v>Bajo</v>
      </c>
      <c r="S1158" s="35" t="str">
        <f>IF(O1158="","",IF(O1158&gt;AVERAGE('Base de datos limpia'!$O$2:$O$8001),"Alto","Normal"))
</f>
        <v>Normal</v>
      </c>
      <c r="T1158" s="35" t="str">
        <f t="shared" si="5"/>
        <v>Gamer casual</v>
      </c>
      <c r="U1158" s="35"/>
    </row>
    <row r="1159">
      <c r="A1159" s="28">
        <v>1158.0</v>
      </c>
      <c r="B1159" s="28">
        <v>23.0</v>
      </c>
      <c r="C1159" s="28" t="str">
        <f>TRIM(PROPER('Base de datos cruda'!C1159))</f>
        <v>Female</v>
      </c>
      <c r="D1159" s="28">
        <v>2.7</v>
      </c>
      <c r="E1159" s="28">
        <v>2.71</v>
      </c>
      <c r="F1159" s="28">
        <v>6.4</v>
      </c>
      <c r="G1159" s="28">
        <v>66.42</v>
      </c>
      <c r="H1159" s="28" t="str">
        <f>TRIM(PROPER('Base de datos cruda'!H1159))</f>
        <v>Casual</v>
      </c>
      <c r="I1159" s="28">
        <v>2.92</v>
      </c>
      <c r="J1159" s="28">
        <v>4.24</v>
      </c>
      <c r="K1159" s="28">
        <v>279.85</v>
      </c>
      <c r="L1159" s="28">
        <f>IF('Base de datos cruda'!L1159&lt;0,,'Base de datos cruda'!L1159)</f>
        <v>8.22</v>
      </c>
      <c r="M1159" s="28" t="str">
        <f>IF(TRIM(PROPER('Base de datos cruda'!M1159))="High","Alto",IF(TRIM(PROPER('Base de datos cruda'!M1159))="Medium","Medio","Bajo"))</f>
        <v>Medio</v>
      </c>
      <c r="N1159" s="29">
        <v>55.68</v>
      </c>
      <c r="O1159" s="32">
        <f t="shared" si="1"/>
        <v>55.68</v>
      </c>
      <c r="P1159" s="33">
        <f t="shared" si="2"/>
        <v>6.94</v>
      </c>
      <c r="Q1159" s="34">
        <f t="shared" si="3"/>
        <v>1.003703704</v>
      </c>
      <c r="R1159" s="35" t="str">
        <f t="shared" si="4"/>
        <v>Medio</v>
      </c>
      <c r="S1159" s="35" t="str">
        <f>IF(O1159="","",IF(O1159&gt;AVERAGE('Base de datos limpia'!$O$2:$O$8001),"Alto","Normal"))
</f>
        <v>Normal</v>
      </c>
      <c r="T1159" s="35" t="str">
        <f t="shared" si="5"/>
        <v>Gamer casual</v>
      </c>
      <c r="U1159" s="35"/>
    </row>
    <row r="1160">
      <c r="A1160" s="28">
        <v>1159.0</v>
      </c>
      <c r="B1160" s="28">
        <v>24.0</v>
      </c>
      <c r="C1160" s="28" t="str">
        <f>TRIM(PROPER('Base de datos cruda'!C1160))</f>
        <v>Male</v>
      </c>
      <c r="D1160" s="28">
        <v>3.05</v>
      </c>
      <c r="E1160" s="28">
        <v>7.44</v>
      </c>
      <c r="F1160" s="28">
        <v>6.84</v>
      </c>
      <c r="G1160" s="28">
        <v>62.8</v>
      </c>
      <c r="H1160" s="28" t="str">
        <f>TRIM(PROPER('Base de datos cruda'!H1160))</f>
        <v>Fps</v>
      </c>
      <c r="I1160" s="28">
        <v>3.38</v>
      </c>
      <c r="J1160" s="28">
        <v>6.13</v>
      </c>
      <c r="K1160" s="28">
        <v>271.28</v>
      </c>
      <c r="L1160" s="28">
        <f>IF('Base de datos cruda'!L1160&lt;0,,'Base de datos cruda'!L1160)</f>
        <v>7.28</v>
      </c>
      <c r="M1160" s="28" t="str">
        <f>IF(TRIM(PROPER('Base de datos cruda'!M1160))="High","Alto",IF(TRIM(PROPER('Base de datos cruda'!M1160))="Medium","Medio","Bajo"))</f>
        <v>Medio</v>
      </c>
      <c r="N1160" s="29">
        <v>91.5988815432944</v>
      </c>
      <c r="O1160" s="32">
        <f t="shared" si="1"/>
        <v>91.59888154</v>
      </c>
      <c r="P1160" s="33">
        <f t="shared" si="2"/>
        <v>9.18</v>
      </c>
      <c r="Q1160" s="34">
        <f t="shared" si="3"/>
        <v>2.439344262</v>
      </c>
      <c r="R1160" s="35" t="str">
        <f t="shared" si="4"/>
        <v>Alto</v>
      </c>
      <c r="S1160" s="35" t="str">
        <f>IF(O1160="","",IF(O1160&gt;AVERAGE('Base de datos limpia'!$O$2:$O$8001),"Alto","Normal"))
</f>
        <v>Alto</v>
      </c>
      <c r="T1160" s="35" t="str">
        <f t="shared" si="5"/>
        <v>Gamer intensivo</v>
      </c>
      <c r="U1160" s="35"/>
    </row>
    <row r="1161">
      <c r="A1161" s="28">
        <v>1160.0</v>
      </c>
      <c r="B1161" s="28">
        <v>17.0</v>
      </c>
      <c r="C1161" s="28" t="str">
        <f>TRIM(PROPER('Base de datos cruda'!C1161))</f>
        <v>Male</v>
      </c>
      <c r="D1161" s="28">
        <v>5.88</v>
      </c>
      <c r="E1161" s="28">
        <v>1.45</v>
      </c>
      <c r="F1161" s="28">
        <v>7.01</v>
      </c>
      <c r="G1161" s="28">
        <v>83.0</v>
      </c>
      <c r="H1161" s="28" t="str">
        <f>TRIM(PROPER('Base de datos cruda'!H1161))</f>
        <v>Rpg</v>
      </c>
      <c r="I1161" s="28">
        <v>4.31</v>
      </c>
      <c r="J1161" s="28">
        <v>9.0</v>
      </c>
      <c r="K1161" s="28">
        <v>256.22</v>
      </c>
      <c r="L1161" s="28">
        <f>IF('Base de datos cruda'!L1161&lt;0,,'Base de datos cruda'!L1161)</f>
        <v>14.99</v>
      </c>
      <c r="M1161" s="28" t="str">
        <f>IF(TRIM(PROPER('Base de datos cruda'!M1161))="High","Alto",IF(TRIM(PROPER('Base de datos cruda'!M1161))="Medium","Medio","Bajo"))</f>
        <v>Bajo</v>
      </c>
      <c r="N1161" s="29">
        <v>24.57</v>
      </c>
      <c r="O1161" s="32">
        <f t="shared" si="1"/>
        <v>24.57</v>
      </c>
      <c r="P1161" s="33">
        <f t="shared" si="2"/>
        <v>14.88</v>
      </c>
      <c r="Q1161" s="34">
        <f t="shared" si="3"/>
        <v>0.2465986395</v>
      </c>
      <c r="R1161" s="35" t="str">
        <f t="shared" si="4"/>
        <v>Bajo</v>
      </c>
      <c r="S1161" s="35" t="str">
        <f>IF(O1161="","",IF(O1161&gt;AVERAGE('Base de datos limpia'!$O$2:$O$8001),"Alto","Normal"))
</f>
        <v>Normal</v>
      </c>
      <c r="T1161" s="35" t="str">
        <f t="shared" si="5"/>
        <v>Gamer casual</v>
      </c>
      <c r="U1161" s="35"/>
    </row>
    <row r="1162">
      <c r="A1162" s="28">
        <v>1161.0</v>
      </c>
      <c r="B1162" s="28">
        <v>24.0</v>
      </c>
      <c r="C1162" s="28" t="str">
        <f>TRIM(PROPER('Base de datos cruda'!C1162))</f>
        <v>Male</v>
      </c>
      <c r="D1162" s="28">
        <v>7.42</v>
      </c>
      <c r="E1162" s="28">
        <v>5.32</v>
      </c>
      <c r="F1162" s="28">
        <v>8.84</v>
      </c>
      <c r="G1162" s="28">
        <v>63.66</v>
      </c>
      <c r="H1162" s="28" t="str">
        <f>TRIM(PROPER('Base de datos cruda'!H1162))</f>
        <v>Casual</v>
      </c>
      <c r="I1162" s="28">
        <v>0.13</v>
      </c>
      <c r="J1162" s="28">
        <v>13.41</v>
      </c>
      <c r="K1162" s="28">
        <v>225.77</v>
      </c>
      <c r="L1162" s="28">
        <f>IF('Base de datos cruda'!L1162&lt;0,,'Base de datos cruda'!L1162)</f>
        <v>21.09</v>
      </c>
      <c r="M1162" s="28" t="str">
        <f>IF(TRIM(PROPER('Base de datos cruda'!M1162))="High","Alto",IF(TRIM(PROPER('Base de datos cruda'!M1162))="Medium","Medio","Bajo"))</f>
        <v>Bajo</v>
      </c>
      <c r="N1162" s="29">
        <v>47.63</v>
      </c>
      <c r="O1162" s="32">
        <f t="shared" si="1"/>
        <v>47.63</v>
      </c>
      <c r="P1162" s="33">
        <f t="shared" si="2"/>
        <v>20.83</v>
      </c>
      <c r="Q1162" s="34">
        <f t="shared" si="3"/>
        <v>0.7169811321</v>
      </c>
      <c r="R1162" s="35" t="str">
        <f t="shared" si="4"/>
        <v>Bajo</v>
      </c>
      <c r="S1162" s="35" t="str">
        <f>IF(O1162="","",IF(O1162&gt;AVERAGE('Base de datos limpia'!$O$2:$O$8001),"Alto","Normal"))
</f>
        <v>Normal</v>
      </c>
      <c r="T1162" s="35" t="str">
        <f t="shared" si="5"/>
        <v>Gamer moderado</v>
      </c>
      <c r="U1162" s="35"/>
    </row>
    <row r="1163">
      <c r="A1163" s="28">
        <v>1162.0</v>
      </c>
      <c r="B1163" s="28">
        <v>24.0</v>
      </c>
      <c r="C1163" s="28" t="str">
        <f>TRIM(PROPER('Base de datos cruda'!C1163))</f>
        <v>Female</v>
      </c>
      <c r="D1163" s="28">
        <v>5.03</v>
      </c>
      <c r="E1163" s="28">
        <v>2.33</v>
      </c>
      <c r="F1163" s="28">
        <v>5.11</v>
      </c>
      <c r="G1163" s="28">
        <v>87.22</v>
      </c>
      <c r="H1163" s="28" t="str">
        <f>TRIM(PROPER('Base de datos cruda'!H1163))</f>
        <v>Fps</v>
      </c>
      <c r="I1163" s="28">
        <v>2.65</v>
      </c>
      <c r="J1163" s="28">
        <v>7.99</v>
      </c>
      <c r="K1163" s="28">
        <v>261.32</v>
      </c>
      <c r="L1163" s="28">
        <f>IF('Base de datos cruda'!L1163&lt;0,,'Base de datos cruda'!L1163)</f>
        <v>10.75</v>
      </c>
      <c r="M1163" s="28" t="str">
        <f>IF(TRIM(PROPER('Base de datos cruda'!M1163))="High","Alto",IF(TRIM(PROPER('Base de datos cruda'!M1163))="Medium","Medio","Bajo"))</f>
        <v>Bajo</v>
      </c>
      <c r="N1163" s="29">
        <v>44.29</v>
      </c>
      <c r="O1163" s="32">
        <f t="shared" si="1"/>
        <v>44.29</v>
      </c>
      <c r="P1163" s="33">
        <f t="shared" si="2"/>
        <v>13.02</v>
      </c>
      <c r="Q1163" s="34">
        <f t="shared" si="3"/>
        <v>0.4632206759</v>
      </c>
      <c r="R1163" s="35" t="str">
        <f t="shared" si="4"/>
        <v>Bajo</v>
      </c>
      <c r="S1163" s="35" t="str">
        <f>IF(O1163="","",IF(O1163&gt;AVERAGE('Base de datos limpia'!$O$2:$O$8001),"Alto","Normal"))
</f>
        <v>Normal</v>
      </c>
      <c r="T1163" s="35" t="str">
        <f t="shared" si="5"/>
        <v>Gamer casual</v>
      </c>
      <c r="U1163" s="35"/>
    </row>
    <row r="1164">
      <c r="A1164" s="28">
        <v>1163.0</v>
      </c>
      <c r="B1164" s="28">
        <v>22.0</v>
      </c>
      <c r="C1164" s="28" t="str">
        <f>TRIM(PROPER('Base de datos cruda'!C1164))</f>
        <v>Female</v>
      </c>
      <c r="D1164" s="28">
        <v>6.32</v>
      </c>
      <c r="E1164" s="28">
        <v>4.9</v>
      </c>
      <c r="F1164" s="28">
        <v>5.07</v>
      </c>
      <c r="G1164" s="28">
        <v>87.13</v>
      </c>
      <c r="H1164" s="28" t="str">
        <f>TRIM(PROPER('Base de datos cruda'!H1164))</f>
        <v>Fps</v>
      </c>
      <c r="I1164" s="28">
        <v>3.74</v>
      </c>
      <c r="J1164" s="28">
        <v>7.74</v>
      </c>
      <c r="K1164" s="28">
        <v>237.82</v>
      </c>
      <c r="L1164" s="28">
        <f>IF('Base de datos cruda'!L1164&lt;0,,'Base de datos cruda'!L1164)</f>
        <v>10.76</v>
      </c>
      <c r="M1164" s="28" t="str">
        <f>IF(TRIM(PROPER('Base de datos cruda'!M1164))="High","Alto",IF(TRIM(PROPER('Base de datos cruda'!M1164))="Medium","Medio","Bajo"))</f>
        <v>Bajo</v>
      </c>
      <c r="N1164" s="29">
        <v>43.97</v>
      </c>
      <c r="O1164" s="32">
        <f t="shared" si="1"/>
        <v>43.97</v>
      </c>
      <c r="P1164" s="33">
        <f t="shared" si="2"/>
        <v>14.06</v>
      </c>
      <c r="Q1164" s="34">
        <f t="shared" si="3"/>
        <v>0.7753164557</v>
      </c>
      <c r="R1164" s="35" t="str">
        <f t="shared" si="4"/>
        <v>Bajo</v>
      </c>
      <c r="S1164" s="35" t="str">
        <f>IF(O1164="","",IF(O1164&gt;AVERAGE('Base de datos limpia'!$O$2:$O$8001),"Alto","Normal"))
</f>
        <v>Normal</v>
      </c>
      <c r="T1164" s="35" t="str">
        <f t="shared" si="5"/>
        <v>Gamer moderado</v>
      </c>
      <c r="U1164" s="35"/>
    </row>
    <row r="1165">
      <c r="A1165" s="28">
        <v>1164.0</v>
      </c>
      <c r="B1165" s="28">
        <v>16.0</v>
      </c>
      <c r="C1165" s="28" t="str">
        <f>TRIM(PROPER('Base de datos cruda'!C1165))</f>
        <v>Female</v>
      </c>
      <c r="D1165" s="28">
        <v>1.37</v>
      </c>
      <c r="E1165" s="28">
        <v>7.75</v>
      </c>
      <c r="F1165" s="28">
        <v>4.29</v>
      </c>
      <c r="G1165" s="28">
        <v>84.56</v>
      </c>
      <c r="H1165" s="28" t="str">
        <f>TRIM(PROPER('Base de datos cruda'!H1165))</f>
        <v>Rpg</v>
      </c>
      <c r="I1165" s="28">
        <v>4.42</v>
      </c>
      <c r="J1165" s="28">
        <v>2.71</v>
      </c>
      <c r="K1165" s="28">
        <v>298.93</v>
      </c>
      <c r="L1165" s="28">
        <f>IF('Base de datos cruda'!L1165&lt;0,,'Base de datos cruda'!L1165)</f>
        <v>4.28</v>
      </c>
      <c r="M1165" s="28" t="str">
        <f>IF(TRIM(PROPER('Base de datos cruda'!M1165))="High","Alto",IF(TRIM(PROPER('Base de datos cruda'!M1165))="Medium","Medio","Bajo"))</f>
        <v>Alto</v>
      </c>
      <c r="N1165" s="29">
        <v>95.32</v>
      </c>
      <c r="O1165" s="32">
        <f t="shared" si="1"/>
        <v>95.32</v>
      </c>
      <c r="P1165" s="33">
        <f t="shared" si="2"/>
        <v>4.08</v>
      </c>
      <c r="Q1165" s="34">
        <f t="shared" si="3"/>
        <v>5.656934307</v>
      </c>
      <c r="R1165" s="35" t="str">
        <f t="shared" si="4"/>
        <v>Alto</v>
      </c>
      <c r="S1165" s="35" t="str">
        <f>IF(O1165="","",IF(O1165&gt;AVERAGE('Base de datos limpia'!$O$2:$O$8001),"Alto","Normal"))
</f>
        <v>Alto</v>
      </c>
      <c r="T1165" s="35" t="str">
        <f t="shared" si="5"/>
        <v>Gamer intensivo</v>
      </c>
      <c r="U1165" s="35"/>
    </row>
    <row r="1166">
      <c r="A1166" s="28">
        <v>1165.0</v>
      </c>
      <c r="B1166" s="28">
        <v>22.0</v>
      </c>
      <c r="C1166" s="28" t="str">
        <f>TRIM(PROPER('Base de datos cruda'!C1166))</f>
        <v>Female</v>
      </c>
      <c r="D1166" s="28">
        <v>1.7</v>
      </c>
      <c r="E1166" s="28">
        <v>5.13</v>
      </c>
      <c r="F1166" s="28">
        <v>7.29</v>
      </c>
      <c r="G1166" s="28">
        <v>95.06</v>
      </c>
      <c r="H1166" s="28" t="str">
        <f>TRIM(PROPER('Base de datos cruda'!H1166))</f>
        <v>Rpg</v>
      </c>
      <c r="I1166" s="28">
        <v>0.66</v>
      </c>
      <c r="J1166" s="28">
        <v>6.19</v>
      </c>
      <c r="K1166" s="28">
        <v>289.67</v>
      </c>
      <c r="L1166" s="28">
        <f>IF('Base de datos cruda'!L1166&lt;0,,'Base de datos cruda'!L1166)</f>
        <v>4</v>
      </c>
      <c r="M1166" s="28" t="str">
        <f>IF(TRIM(PROPER('Base de datos cruda'!M1166))="High","Alto",IF(TRIM(PROPER('Base de datos cruda'!M1166))="Medium","Medio","Bajo"))</f>
        <v>Medio</v>
      </c>
      <c r="N1166" s="29">
        <v>85.63</v>
      </c>
      <c r="O1166" s="32">
        <f t="shared" si="1"/>
        <v>85.63</v>
      </c>
      <c r="P1166" s="33">
        <f t="shared" si="2"/>
        <v>7.89</v>
      </c>
      <c r="Q1166" s="34">
        <f t="shared" si="3"/>
        <v>3.017647059</v>
      </c>
      <c r="R1166" s="35" t="str">
        <f t="shared" si="4"/>
        <v>Alto</v>
      </c>
      <c r="S1166" s="35" t="str">
        <f>IF(O1166="","",IF(O1166&gt;AVERAGE('Base de datos limpia'!$O$2:$O$8001),"Alto","Normal"))
</f>
        <v>Alto</v>
      </c>
      <c r="T1166" s="35" t="str">
        <f t="shared" si="5"/>
        <v>Gamer moderado</v>
      </c>
      <c r="U1166" s="35"/>
    </row>
    <row r="1167">
      <c r="A1167" s="28">
        <v>1166.0</v>
      </c>
      <c r="B1167" s="28">
        <v>20.0</v>
      </c>
      <c r="C1167" s="28" t="str">
        <f>TRIM(PROPER('Base de datos cruda'!C1167))</f>
        <v>Male</v>
      </c>
      <c r="D1167" s="28">
        <v>4.26</v>
      </c>
      <c r="E1167" s="28">
        <v>2.47</v>
      </c>
      <c r="F1167" s="28">
        <v>6.75</v>
      </c>
      <c r="G1167" s="28">
        <v>75.13</v>
      </c>
      <c r="H1167" s="28" t="str">
        <f>TRIM(PROPER('Base de datos cruda'!H1167))</f>
        <v>Fps</v>
      </c>
      <c r="I1167" s="28">
        <v>1.71</v>
      </c>
      <c r="J1167" s="28">
        <v>6.71</v>
      </c>
      <c r="K1167" s="28">
        <v>256.74</v>
      </c>
      <c r="L1167" s="28">
        <f>IF('Base de datos cruda'!L1167&lt;0,,'Base de datos cruda'!L1167)</f>
        <v>9.75</v>
      </c>
      <c r="M1167" s="28" t="str">
        <f>IF(TRIM(PROPER('Base de datos cruda'!M1167))="High","Alto",IF(TRIM(PROPER('Base de datos cruda'!M1167))="Medium","Medio","Bajo"))</f>
        <v>Medio</v>
      </c>
      <c r="N1167" s="29">
        <v>52.04</v>
      </c>
      <c r="O1167" s="32">
        <f t="shared" si="1"/>
        <v>52.04</v>
      </c>
      <c r="P1167" s="33">
        <f t="shared" si="2"/>
        <v>10.97</v>
      </c>
      <c r="Q1167" s="34">
        <f t="shared" si="3"/>
        <v>0.5798122066</v>
      </c>
      <c r="R1167" s="35" t="str">
        <f t="shared" si="4"/>
        <v>Medio</v>
      </c>
      <c r="S1167" s="35" t="str">
        <f>IF(O1167="","",IF(O1167&gt;AVERAGE('Base de datos limpia'!$O$2:$O$8001),"Alto","Normal"))
</f>
        <v>Normal</v>
      </c>
      <c r="T1167" s="35" t="str">
        <f t="shared" si="5"/>
        <v>Gamer casual</v>
      </c>
      <c r="U1167" s="35"/>
    </row>
    <row r="1168">
      <c r="A1168" s="28">
        <v>1167.0</v>
      </c>
      <c r="B1168" s="28">
        <v>21.0</v>
      </c>
      <c r="C1168" s="28" t="str">
        <f>TRIM(PROPER('Base de datos cruda'!C1168))</f>
        <v>Male</v>
      </c>
      <c r="D1168" s="28">
        <v>1.41</v>
      </c>
      <c r="E1168" s="28">
        <v>3.27</v>
      </c>
      <c r="F1168" s="28">
        <v>4.56</v>
      </c>
      <c r="G1168" s="28">
        <v>96.09</v>
      </c>
      <c r="H1168" s="28" t="str">
        <f>TRIM(PROPER('Base de datos cruda'!H1168))</f>
        <v>Casual</v>
      </c>
      <c r="I1168" s="28">
        <v>0.39</v>
      </c>
      <c r="J1168" s="28">
        <v>6.75</v>
      </c>
      <c r="K1168" s="28">
        <v>337.8</v>
      </c>
      <c r="L1168" s="28">
        <f>IF('Base de datos cruda'!L1168&lt;0,,'Base de datos cruda'!L1168)</f>
        <v>5.83</v>
      </c>
      <c r="M1168" s="28" t="str">
        <f>IF(TRIM(PROPER('Base de datos cruda'!M1168))="High","Alto",IF(TRIM(PROPER('Base de datos cruda'!M1168))="Medium","Medio","Bajo"))</f>
        <v>Medio</v>
      </c>
      <c r="N1168" s="29">
        <v>62.65</v>
      </c>
      <c r="O1168" s="32">
        <f t="shared" si="1"/>
        <v>62.65</v>
      </c>
      <c r="P1168" s="33">
        <f t="shared" si="2"/>
        <v>8.16</v>
      </c>
      <c r="Q1168" s="34">
        <f t="shared" si="3"/>
        <v>2.319148936</v>
      </c>
      <c r="R1168" s="35" t="str">
        <f t="shared" si="4"/>
        <v>Medio</v>
      </c>
      <c r="S1168" s="35" t="str">
        <f>IF(O1168="","",IF(O1168&gt;AVERAGE('Base de datos limpia'!$O$2:$O$8001),"Alto","Normal"))
</f>
        <v>Normal</v>
      </c>
      <c r="T1168" s="35" t="str">
        <f t="shared" si="5"/>
        <v>Gamer moderado</v>
      </c>
      <c r="U1168" s="35"/>
    </row>
    <row r="1169">
      <c r="A1169" s="28">
        <v>1168.0</v>
      </c>
      <c r="B1169" s="28">
        <v>22.0</v>
      </c>
      <c r="C1169" s="28" t="str">
        <f>TRIM(PROPER('Base de datos cruda'!C1169))</f>
        <v>Male</v>
      </c>
      <c r="D1169" s="28">
        <v>5.08</v>
      </c>
      <c r="E1169" s="28">
        <v>4.31</v>
      </c>
      <c r="F1169" s="28">
        <v>5.82</v>
      </c>
      <c r="G1169" s="28">
        <v>61.48</v>
      </c>
      <c r="H1169" s="28" t="str">
        <f>TRIM(PROPER('Base de datos cruda'!H1169))</f>
        <v>Casual</v>
      </c>
      <c r="I1169" s="28">
        <v>4.17</v>
      </c>
      <c r="J1169" s="28">
        <v>8.49</v>
      </c>
      <c r="K1169" s="28">
        <v>250.76</v>
      </c>
      <c r="L1169" s="28">
        <f>IF('Base de datos cruda'!L1169&lt;0,,'Base de datos cruda'!L1169)</f>
        <v>15.58</v>
      </c>
      <c r="M1169" s="28" t="str">
        <f>IF(TRIM(PROPER('Base de datos cruda'!M1169))="High","Alto",IF(TRIM(PROPER('Base de datos cruda'!M1169))="Medium","Medio","Bajo"))</f>
        <v>Bajo</v>
      </c>
      <c r="N1169" s="29">
        <v>44.58</v>
      </c>
      <c r="O1169" s="32">
        <f t="shared" si="1"/>
        <v>44.58</v>
      </c>
      <c r="P1169" s="33">
        <f t="shared" si="2"/>
        <v>13.57</v>
      </c>
      <c r="Q1169" s="34">
        <f t="shared" si="3"/>
        <v>0.8484251969</v>
      </c>
      <c r="R1169" s="35" t="str">
        <f t="shared" si="4"/>
        <v>Bajo</v>
      </c>
      <c r="S1169" s="35" t="str">
        <f>IF(O1169="","",IF(O1169&gt;AVERAGE('Base de datos limpia'!$O$2:$O$8001),"Alto","Normal"))
</f>
        <v>Normal</v>
      </c>
      <c r="T1169" s="35" t="str">
        <f t="shared" si="5"/>
        <v>Gamer moderado</v>
      </c>
      <c r="U1169" s="35"/>
    </row>
    <row r="1170">
      <c r="A1170" s="28">
        <v>1169.0</v>
      </c>
      <c r="B1170" s="28">
        <v>20.0</v>
      </c>
      <c r="C1170" s="28" t="str">
        <f>TRIM(PROPER('Base de datos cruda'!C1170))</f>
        <v>Male</v>
      </c>
      <c r="D1170" s="28">
        <v>2.33</v>
      </c>
      <c r="E1170" s="28">
        <v>1.63</v>
      </c>
      <c r="F1170" s="28">
        <v>4.89</v>
      </c>
      <c r="G1170" s="28">
        <v>64.51</v>
      </c>
      <c r="H1170" s="28" t="str">
        <f>TRIM(PROPER('Base de datos cruda'!H1170))</f>
        <v>Fps</v>
      </c>
      <c r="I1170" s="28">
        <v>4.29</v>
      </c>
      <c r="J1170" s="28">
        <v>4.98</v>
      </c>
      <c r="K1170" s="28">
        <v>277.41</v>
      </c>
      <c r="L1170" s="28">
        <f>IF('Base de datos cruda'!L1170&lt;0,,'Base de datos cruda'!L1170)</f>
        <v>6.63</v>
      </c>
      <c r="M1170" s="28" t="str">
        <f>IF(TRIM(PROPER('Base de datos cruda'!M1170))="High","Alto",IF(TRIM(PROPER('Base de datos cruda'!M1170))="Medium","Medio","Bajo"))</f>
        <v>Medio</v>
      </c>
      <c r="N1170" s="29">
        <v>47.75</v>
      </c>
      <c r="O1170" s="32">
        <f t="shared" si="1"/>
        <v>47.75</v>
      </c>
      <c r="P1170" s="33">
        <f t="shared" si="2"/>
        <v>7.31</v>
      </c>
      <c r="Q1170" s="34">
        <f t="shared" si="3"/>
        <v>0.6995708155</v>
      </c>
      <c r="R1170" s="35" t="str">
        <f t="shared" si="4"/>
        <v>Bajo</v>
      </c>
      <c r="S1170" s="35" t="str">
        <f>IF(O1170="","",IF(O1170&gt;AVERAGE('Base de datos limpia'!$O$2:$O$8001),"Alto","Normal"))
</f>
        <v>Normal</v>
      </c>
      <c r="T1170" s="35" t="str">
        <f t="shared" si="5"/>
        <v>Gamer casual</v>
      </c>
      <c r="U1170" s="35"/>
    </row>
    <row r="1171">
      <c r="A1171" s="28">
        <v>1170.0</v>
      </c>
      <c r="B1171" s="28">
        <v>22.0</v>
      </c>
      <c r="C1171" s="28" t="str">
        <f>TRIM(PROPER('Base de datos cruda'!C1171))</f>
        <v>Other</v>
      </c>
      <c r="D1171" s="28">
        <v>6.33</v>
      </c>
      <c r="E1171" s="28">
        <v>6.26</v>
      </c>
      <c r="F1171" s="28">
        <v>5.66</v>
      </c>
      <c r="G1171" s="28">
        <v>76.49</v>
      </c>
      <c r="H1171" s="28" t="str">
        <f>TRIM(PROPER('Base de datos cruda'!H1171))</f>
        <v>Rpg</v>
      </c>
      <c r="I1171" s="28">
        <v>2.42</v>
      </c>
      <c r="J1171" s="28">
        <v>11.13</v>
      </c>
      <c r="K1171" s="28">
        <v>255.34</v>
      </c>
      <c r="L1171" s="28">
        <f>IF('Base de datos cruda'!L1171&lt;0,,'Base de datos cruda'!L1171)</f>
        <v>14.15</v>
      </c>
      <c r="M1171" s="28" t="str">
        <f>IF(TRIM(PROPER('Base de datos cruda'!M1171))="High","Alto",IF(TRIM(PROPER('Base de datos cruda'!M1171))="Medium","Medio","Bajo"))</f>
        <v>Bajo</v>
      </c>
      <c r="N1171" s="29">
        <v>57.19</v>
      </c>
      <c r="O1171" s="32">
        <f t="shared" si="1"/>
        <v>57.19</v>
      </c>
      <c r="P1171" s="33">
        <f t="shared" si="2"/>
        <v>17.46</v>
      </c>
      <c r="Q1171" s="34">
        <f t="shared" si="3"/>
        <v>0.9889415482</v>
      </c>
      <c r="R1171" s="35" t="str">
        <f t="shared" si="4"/>
        <v>Medio</v>
      </c>
      <c r="S1171" s="35" t="str">
        <f>IF(O1171="","",IF(O1171&gt;AVERAGE('Base de datos limpia'!$O$2:$O$8001),"Alto","Normal"))
</f>
        <v>Normal</v>
      </c>
      <c r="T1171" s="35" t="str">
        <f t="shared" si="5"/>
        <v>Gamer intensivo</v>
      </c>
      <c r="U1171" s="35"/>
    </row>
    <row r="1172">
      <c r="A1172" s="28">
        <v>1171.0</v>
      </c>
      <c r="B1172" s="28">
        <v>24.0</v>
      </c>
      <c r="C1172" s="28" t="str">
        <f>TRIM(PROPER('Base de datos cruda'!C1172))</f>
        <v>Female</v>
      </c>
      <c r="D1172" s="28">
        <v>6.46</v>
      </c>
      <c r="E1172" s="28">
        <v>6.47</v>
      </c>
      <c r="F1172" s="28">
        <v>8.76</v>
      </c>
      <c r="G1172" s="28">
        <v>83.76</v>
      </c>
      <c r="H1172" s="28" t="str">
        <f>TRIM(PROPER('Base de datos cruda'!H1172))</f>
        <v>Rpg</v>
      </c>
      <c r="I1172" s="28">
        <v>0.1</v>
      </c>
      <c r="J1172" s="28">
        <v>9.55</v>
      </c>
      <c r="K1172" s="28">
        <v>245.15</v>
      </c>
      <c r="L1172" s="28">
        <f>IF('Base de datos cruda'!L1172&lt;0,,'Base de datos cruda'!L1172)</f>
        <v>15.72</v>
      </c>
      <c r="M1172" s="28" t="str">
        <f>IF(TRIM(PROPER('Base de datos cruda'!M1172))="High","Alto",IF(TRIM(PROPER('Base de datos cruda'!M1172))="Medium","Medio","Bajo"))</f>
        <v>Bajo</v>
      </c>
      <c r="N1172" s="29">
        <v>59.65</v>
      </c>
      <c r="O1172" s="32">
        <f t="shared" si="1"/>
        <v>59.65</v>
      </c>
      <c r="P1172" s="33">
        <f t="shared" si="2"/>
        <v>16.01</v>
      </c>
      <c r="Q1172" s="34">
        <f t="shared" si="3"/>
        <v>1.001547988</v>
      </c>
      <c r="R1172" s="35" t="str">
        <f t="shared" si="4"/>
        <v>Medio</v>
      </c>
      <c r="S1172" s="35" t="str">
        <f>IF(O1172="","",IF(O1172&gt;AVERAGE('Base de datos limpia'!$O$2:$O$8001),"Alto","Normal"))
</f>
        <v>Normal</v>
      </c>
      <c r="T1172" s="35" t="str">
        <f t="shared" si="5"/>
        <v>Gamer intensivo</v>
      </c>
      <c r="U1172" s="35"/>
    </row>
    <row r="1173">
      <c r="A1173" s="28">
        <v>1172.0</v>
      </c>
      <c r="B1173" s="28">
        <v>18.0</v>
      </c>
      <c r="C1173" s="28" t="str">
        <f>TRIM(PROPER('Base de datos cruda'!C1173))</f>
        <v>Male</v>
      </c>
      <c r="D1173" s="28">
        <v>3.71</v>
      </c>
      <c r="E1173" s="28">
        <v>1.56</v>
      </c>
      <c r="F1173" s="28">
        <v>7.42</v>
      </c>
      <c r="G1173" s="28">
        <v>61.3</v>
      </c>
      <c r="H1173" s="28" t="str">
        <f>TRIM(PROPER('Base de datos cruda'!H1173))</f>
        <v>Casual</v>
      </c>
      <c r="I1173" s="28">
        <v>0.51</v>
      </c>
      <c r="J1173" s="28">
        <v>8.4</v>
      </c>
      <c r="K1173" s="28">
        <v>275.65</v>
      </c>
      <c r="L1173" s="28">
        <f>IF('Base de datos cruda'!L1173&lt;0,,'Base de datos cruda'!L1173)</f>
        <v>11.4</v>
      </c>
      <c r="M1173" s="28" t="str">
        <f>IF(TRIM(PROPER('Base de datos cruda'!M1173))="High","Alto",IF(TRIM(PROPER('Base de datos cruda'!M1173))="Medium","Medio","Bajo"))</f>
        <v>Medio</v>
      </c>
      <c r="N1173" s="29">
        <v>42.07</v>
      </c>
      <c r="O1173" s="32">
        <f t="shared" si="1"/>
        <v>42.07</v>
      </c>
      <c r="P1173" s="33">
        <f t="shared" si="2"/>
        <v>12.11</v>
      </c>
      <c r="Q1173" s="34">
        <f t="shared" si="3"/>
        <v>0.4204851752</v>
      </c>
      <c r="R1173" s="35" t="str">
        <f t="shared" si="4"/>
        <v>Bajo</v>
      </c>
      <c r="S1173" s="35" t="str">
        <f>IF(O1173="","",IF(O1173&gt;AVERAGE('Base de datos limpia'!$O$2:$O$8001),"Alto","Normal"))
</f>
        <v>Normal</v>
      </c>
      <c r="T1173" s="35" t="str">
        <f t="shared" si="5"/>
        <v>Gamer casual</v>
      </c>
      <c r="U1173" s="35"/>
    </row>
    <row r="1174">
      <c r="A1174" s="28">
        <v>1173.0</v>
      </c>
      <c r="B1174" s="28">
        <v>23.0</v>
      </c>
      <c r="C1174" s="28" t="str">
        <f>TRIM(PROPER('Base de datos cruda'!C1174))</f>
        <v>Female</v>
      </c>
      <c r="D1174" s="28">
        <v>1.45</v>
      </c>
      <c r="E1174" s="28">
        <v>4.62</v>
      </c>
      <c r="F1174" s="28">
        <v>4.04</v>
      </c>
      <c r="G1174" s="28">
        <v>82.7</v>
      </c>
      <c r="H1174" s="28" t="str">
        <f>TRIM(PROPER('Base de datos cruda'!H1174))</f>
        <v>Fps</v>
      </c>
      <c r="I1174" s="28">
        <v>3.12</v>
      </c>
      <c r="J1174" s="28">
        <v>6.02</v>
      </c>
      <c r="K1174" s="28">
        <v>297.72</v>
      </c>
      <c r="L1174" s="28">
        <f>IF('Base de datos cruda'!L1174&lt;0,,'Base de datos cruda'!L1174)</f>
        <v>7.59</v>
      </c>
      <c r="M1174" s="28" t="str">
        <f>IF(TRIM(PROPER('Base de datos cruda'!M1174))="High","Alto",IF(TRIM(PROPER('Base de datos cruda'!M1174))="Medium","Medio","Bajo"))</f>
        <v>Medio</v>
      </c>
      <c r="N1174" s="29">
        <v>67.2</v>
      </c>
      <c r="O1174" s="32">
        <f t="shared" si="1"/>
        <v>67.2</v>
      </c>
      <c r="P1174" s="33">
        <f t="shared" si="2"/>
        <v>7.47</v>
      </c>
      <c r="Q1174" s="34">
        <f t="shared" si="3"/>
        <v>3.186206897</v>
      </c>
      <c r="R1174" s="35" t="str">
        <f t="shared" si="4"/>
        <v>Medio</v>
      </c>
      <c r="S1174" s="35" t="str">
        <f>IF(O1174="","",IF(O1174&gt;AVERAGE('Base de datos limpia'!$O$2:$O$8001),"Alto","Normal"))
</f>
        <v>Alto</v>
      </c>
      <c r="T1174" s="35" t="str">
        <f t="shared" si="5"/>
        <v>Gamer moderado</v>
      </c>
      <c r="U1174" s="35"/>
    </row>
    <row r="1175">
      <c r="A1175" s="28">
        <v>1174.0</v>
      </c>
      <c r="B1175" s="28">
        <v>17.0</v>
      </c>
      <c r="C1175" s="28" t="str">
        <f>TRIM(PROPER('Base de datos cruda'!C1175))</f>
        <v>Female</v>
      </c>
      <c r="D1175" s="28">
        <v>5.17</v>
      </c>
      <c r="E1175" s="28">
        <v>4.73</v>
      </c>
      <c r="F1175" s="28">
        <v>5.26</v>
      </c>
      <c r="G1175" s="28">
        <v>72.3</v>
      </c>
      <c r="H1175" s="28" t="str">
        <f>TRIM(PROPER('Base de datos cruda'!H1175))</f>
        <v>Fps</v>
      </c>
      <c r="I1175" s="28">
        <v>4.91</v>
      </c>
      <c r="J1175" s="28">
        <v>9.79</v>
      </c>
      <c r="K1175" s="28">
        <v>253.89</v>
      </c>
      <c r="L1175" s="28">
        <f>IF('Base de datos cruda'!L1175&lt;0,,'Base de datos cruda'!L1175)</f>
        <v>10.8</v>
      </c>
      <c r="M1175" s="28" t="str">
        <f>IF(TRIM(PROPER('Base de datos cruda'!M1175))="High","Alto",IF(TRIM(PROPER('Base de datos cruda'!M1175))="Medium","Medio","Bajo"))</f>
        <v>Bajo</v>
      </c>
      <c r="N1175" s="29">
        <v>53.5</v>
      </c>
      <c r="O1175" s="32">
        <f t="shared" si="1"/>
        <v>53.5</v>
      </c>
      <c r="P1175" s="33">
        <f t="shared" si="2"/>
        <v>14.96</v>
      </c>
      <c r="Q1175" s="34">
        <f t="shared" si="3"/>
        <v>0.914893617</v>
      </c>
      <c r="R1175" s="35" t="str">
        <f t="shared" si="4"/>
        <v>Medio</v>
      </c>
      <c r="S1175" s="35" t="str">
        <f>IF(O1175="","",IF(O1175&gt;AVERAGE('Base de datos limpia'!$O$2:$O$8001),"Alto","Normal"))
</f>
        <v>Normal</v>
      </c>
      <c r="T1175" s="35" t="str">
        <f t="shared" si="5"/>
        <v>Gamer moderado</v>
      </c>
      <c r="U1175" s="35"/>
    </row>
    <row r="1176">
      <c r="A1176" s="28">
        <v>1175.0</v>
      </c>
      <c r="B1176" s="28">
        <v>22.0</v>
      </c>
      <c r="C1176" s="28" t="str">
        <f>TRIM(PROPER('Base de datos cruda'!C1176))</f>
        <v>Male</v>
      </c>
      <c r="D1176" s="28">
        <v>7.94</v>
      </c>
      <c r="E1176" s="28">
        <v>4.0</v>
      </c>
      <c r="F1176" s="28">
        <v>4.05</v>
      </c>
      <c r="G1176" s="28">
        <v>95.49</v>
      </c>
      <c r="H1176" s="28" t="str">
        <f>TRIM(PROPER('Base de datos cruda'!H1176))</f>
        <v>Fps</v>
      </c>
      <c r="I1176" s="28">
        <v>4.19</v>
      </c>
      <c r="J1176" s="28">
        <v>13.23</v>
      </c>
      <c r="K1176" s="28">
        <v>221.75</v>
      </c>
      <c r="L1176" s="28">
        <f>IF('Base de datos cruda'!L1176&lt;0,,'Base de datos cruda'!L1176)</f>
        <v>21.11</v>
      </c>
      <c r="M1176" s="28" t="str">
        <f>IF(TRIM(PROPER('Base de datos cruda'!M1176))="High","Alto",IF(TRIM(PROPER('Base de datos cruda'!M1176))="Medium","Medio","Bajo"))</f>
        <v>Bajo</v>
      </c>
      <c r="N1176" s="29">
        <v>23.73</v>
      </c>
      <c r="O1176" s="32">
        <f t="shared" si="1"/>
        <v>23.73</v>
      </c>
      <c r="P1176" s="33">
        <f t="shared" si="2"/>
        <v>21.17</v>
      </c>
      <c r="Q1176" s="34">
        <f t="shared" si="3"/>
        <v>0.5037783375</v>
      </c>
      <c r="R1176" s="35" t="str">
        <f t="shared" si="4"/>
        <v>Bajo</v>
      </c>
      <c r="S1176" s="35" t="str">
        <f>IF(O1176="","",IF(O1176&gt;AVERAGE('Base de datos limpia'!$O$2:$O$8001),"Alto","Normal"))
</f>
        <v>Normal</v>
      </c>
      <c r="T1176" s="35" t="str">
        <f t="shared" si="5"/>
        <v>Gamer moderado</v>
      </c>
      <c r="U1176" s="35"/>
    </row>
    <row r="1177">
      <c r="A1177" s="28">
        <v>1176.0</v>
      </c>
      <c r="B1177" s="28">
        <v>17.0</v>
      </c>
      <c r="C1177" s="28" t="str">
        <f>TRIM(PROPER('Base de datos cruda'!C1177))</f>
        <v>Male</v>
      </c>
      <c r="D1177" s="28">
        <v>4.98</v>
      </c>
      <c r="E1177" s="28">
        <v>6.02</v>
      </c>
      <c r="F1177" s="28">
        <v>7.57</v>
      </c>
      <c r="G1177" s="28">
        <v>81.33</v>
      </c>
      <c r="H1177" s="28" t="str">
        <f>TRIM(PROPER('Base de datos cruda'!H1177))</f>
        <v>Casual</v>
      </c>
      <c r="I1177" s="28">
        <v>3.99</v>
      </c>
      <c r="J1177" s="28">
        <v>10.22</v>
      </c>
      <c r="K1177" s="28">
        <v>271.61</v>
      </c>
      <c r="L1177" s="28">
        <f>IF('Base de datos cruda'!L1177&lt;0,,'Base de datos cruda'!L1177)</f>
        <v>17.15</v>
      </c>
      <c r="M1177" s="28" t="str">
        <f>IF(TRIM(PROPER('Base de datos cruda'!M1177))="High","Alto",IF(TRIM(PROPER('Base de datos cruda'!M1177))="Medium","Medio","Bajo"))</f>
        <v>Medio</v>
      </c>
      <c r="N1177" s="29">
        <v>69.31</v>
      </c>
      <c r="O1177" s="32">
        <f t="shared" si="1"/>
        <v>69.31</v>
      </c>
      <c r="P1177" s="33">
        <f t="shared" si="2"/>
        <v>15.2</v>
      </c>
      <c r="Q1177" s="34">
        <f t="shared" si="3"/>
        <v>1.208835341</v>
      </c>
      <c r="R1177" s="35" t="str">
        <f t="shared" si="4"/>
        <v>Medio</v>
      </c>
      <c r="S1177" s="35" t="str">
        <f>IF(O1177="","",IF(O1177&gt;AVERAGE('Base de datos limpia'!$O$2:$O$8001),"Alto","Normal"))
</f>
        <v>Alto</v>
      </c>
      <c r="T1177" s="35" t="str">
        <f t="shared" si="5"/>
        <v>Gamer intensivo</v>
      </c>
      <c r="U1177" s="35"/>
    </row>
    <row r="1178">
      <c r="A1178" s="28">
        <v>1177.0</v>
      </c>
      <c r="B1178" s="28">
        <v>19.0</v>
      </c>
      <c r="C1178" s="28" t="str">
        <f>TRIM(PROPER('Base de datos cruda'!C1178))</f>
        <v>Male</v>
      </c>
      <c r="D1178" s="28">
        <v>0.29</v>
      </c>
      <c r="E1178" s="28">
        <v>4.11</v>
      </c>
      <c r="F1178" s="28">
        <v>6.35</v>
      </c>
      <c r="G1178" s="28">
        <v>83.52</v>
      </c>
      <c r="H1178" s="28" t="str">
        <f>TRIM(PROPER('Base de datos cruda'!H1178))</f>
        <v>Fps</v>
      </c>
      <c r="I1178" s="28">
        <v>2.09</v>
      </c>
      <c r="J1178" s="28">
        <v>4.61</v>
      </c>
      <c r="K1178" s="28">
        <v>314.04</v>
      </c>
      <c r="L1178" s="28">
        <f>IF('Base de datos cruda'!L1178&lt;0,,'Base de datos cruda'!L1178)</f>
        <v>5.28</v>
      </c>
      <c r="M1178" s="28" t="str">
        <f>IF(TRIM(PROPER('Base de datos cruda'!M1178))="High","Alto",IF(TRIM(PROPER('Base de datos cruda'!M1178))="Medium","Medio","Bajo"))</f>
        <v>Medio</v>
      </c>
      <c r="N1178" s="29">
        <v>77.21</v>
      </c>
      <c r="O1178" s="32">
        <f t="shared" si="1"/>
        <v>77.21</v>
      </c>
      <c r="P1178" s="33">
        <f t="shared" si="2"/>
        <v>4.9</v>
      </c>
      <c r="Q1178" s="34">
        <f t="shared" si="3"/>
        <v>14.17241379</v>
      </c>
      <c r="R1178" s="35" t="str">
        <f t="shared" si="4"/>
        <v>Alto</v>
      </c>
      <c r="S1178" s="35" t="str">
        <f>IF(O1178="","",IF(O1178&gt;AVERAGE('Base de datos limpia'!$O$2:$O$8001),"Alto","Normal"))
</f>
        <v>Alto</v>
      </c>
      <c r="T1178" s="35" t="str">
        <f t="shared" si="5"/>
        <v>Gamer moderado</v>
      </c>
      <c r="U1178" s="35"/>
    </row>
    <row r="1179">
      <c r="A1179" s="28">
        <v>1178.0</v>
      </c>
      <c r="B1179" s="28">
        <v>22.0</v>
      </c>
      <c r="C1179" s="28" t="str">
        <f>TRIM(PROPER('Base de datos cruda'!C1179))</f>
        <v>Female</v>
      </c>
      <c r="D1179" s="28">
        <v>0.14</v>
      </c>
      <c r="E1179" s="28">
        <v>4.75</v>
      </c>
      <c r="F1179" s="28">
        <v>8.97</v>
      </c>
      <c r="G1179" s="28">
        <v>97.82</v>
      </c>
      <c r="H1179" s="28" t="str">
        <f>TRIM(PROPER('Base de datos cruda'!H1179))</f>
        <v>Fps</v>
      </c>
      <c r="I1179" s="28">
        <v>4.93</v>
      </c>
      <c r="J1179" s="28">
        <v>5.92</v>
      </c>
      <c r="K1179" s="28">
        <v>329.76</v>
      </c>
      <c r="L1179" s="28">
        <f>IF('Base de datos cruda'!L1179&lt;0,,'Base de datos cruda'!L1179)</f>
        <v>6.07</v>
      </c>
      <c r="M1179" s="28" t="str">
        <f>IF(TRIM(PROPER('Base de datos cruda'!M1179))="High","Alto",IF(TRIM(PROPER('Base de datos cruda'!M1179))="Medium","Medio","Bajo"))</f>
        <v>Medio</v>
      </c>
      <c r="N1179" s="29">
        <v>87.55</v>
      </c>
      <c r="O1179" s="32">
        <f t="shared" si="1"/>
        <v>87.55</v>
      </c>
      <c r="P1179" s="33">
        <f t="shared" si="2"/>
        <v>6.06</v>
      </c>
      <c r="Q1179" s="34">
        <f t="shared" si="3"/>
        <v>33.92857143</v>
      </c>
      <c r="R1179" s="35" t="str">
        <f t="shared" si="4"/>
        <v>Alto</v>
      </c>
      <c r="S1179" s="35" t="str">
        <f>IF(O1179="","",IF(O1179&gt;AVERAGE('Base de datos limpia'!$O$2:$O$8001),"Alto","Normal"))
</f>
        <v>Alto</v>
      </c>
      <c r="T1179" s="35" t="str">
        <f t="shared" si="5"/>
        <v>Gamer moderado</v>
      </c>
      <c r="U1179" s="35"/>
    </row>
    <row r="1180">
      <c r="A1180" s="28">
        <v>1179.0</v>
      </c>
      <c r="B1180" s="28">
        <v>18.0</v>
      </c>
      <c r="C1180" s="28" t="str">
        <f>TRIM(PROPER('Base de datos cruda'!C1180))</f>
        <v>Other</v>
      </c>
      <c r="D1180" s="28">
        <v>2.56</v>
      </c>
      <c r="E1180" s="28">
        <v>8.18</v>
      </c>
      <c r="F1180" s="28">
        <v>7.67</v>
      </c>
      <c r="G1180" s="28">
        <v>90.57</v>
      </c>
      <c r="H1180" s="28" t="str">
        <f>TRIM(PROPER('Base de datos cruda'!H1180))</f>
        <v>Rpg</v>
      </c>
      <c r="I1180" s="28">
        <v>4.12</v>
      </c>
      <c r="J1180" s="28">
        <v>3.66</v>
      </c>
      <c r="K1180" s="28">
        <v>288.74</v>
      </c>
      <c r="L1180" s="28">
        <f>IF('Base de datos cruda'!L1180&lt;0,,'Base de datos cruda'!L1180)</f>
        <v>4.8</v>
      </c>
      <c r="M1180" s="28" t="str">
        <f>IF(TRIM(PROPER('Base de datos cruda'!M1180))="High","Alto",IF(TRIM(PROPER('Base de datos cruda'!M1180))="Medium","Medio","Bajo"))</f>
        <v>Medio</v>
      </c>
      <c r="N1180" s="29">
        <v>100.0</v>
      </c>
      <c r="O1180" s="32">
        <f t="shared" si="1"/>
        <v>100</v>
      </c>
      <c r="P1180" s="33">
        <f t="shared" si="2"/>
        <v>6.22</v>
      </c>
      <c r="Q1180" s="34">
        <f t="shared" si="3"/>
        <v>3.1953125</v>
      </c>
      <c r="R1180" s="35" t="str">
        <f t="shared" si="4"/>
        <v>Alto</v>
      </c>
      <c r="S1180" s="35" t="str">
        <f>IF(O1180="","",IF(O1180&gt;AVERAGE('Base de datos limpia'!$O$2:$O$8001),"Alto","Normal"))
</f>
        <v>Alto</v>
      </c>
      <c r="T1180" s="35" t="str">
        <f t="shared" si="5"/>
        <v>Gamer intensivo</v>
      </c>
      <c r="U1180" s="35"/>
    </row>
    <row r="1181">
      <c r="A1181" s="28">
        <v>1180.0</v>
      </c>
      <c r="B1181" s="28">
        <v>17.0</v>
      </c>
      <c r="C1181" s="28" t="str">
        <f>TRIM(PROPER('Base de datos cruda'!C1181))</f>
        <v>Female</v>
      </c>
      <c r="D1181" s="28">
        <v>1.57</v>
      </c>
      <c r="E1181" s="28">
        <v>2.46</v>
      </c>
      <c r="F1181" s="28">
        <v>6.59</v>
      </c>
      <c r="G1181" s="28">
        <v>77.53</v>
      </c>
      <c r="H1181" s="28" t="str">
        <f>TRIM(PROPER('Base de datos cruda'!H1181))</f>
        <v>Fps</v>
      </c>
      <c r="I1181" s="28">
        <v>1.68</v>
      </c>
      <c r="J1181" s="28">
        <v>7.22</v>
      </c>
      <c r="K1181" s="28">
        <v>299.11</v>
      </c>
      <c r="L1181" s="28">
        <f>IF('Base de datos cruda'!L1181&lt;0,,'Base de datos cruda'!L1181)</f>
        <v>9.34</v>
      </c>
      <c r="M1181" s="28" t="str">
        <f>IF(TRIM(PROPER('Base de datos cruda'!M1181))="High","Alto",IF(TRIM(PROPER('Base de datos cruda'!M1181))="Medium","Medio","Bajo"))</f>
        <v>Medio</v>
      </c>
      <c r="N1181" s="29">
        <v>60.39</v>
      </c>
      <c r="O1181" s="32">
        <f t="shared" si="1"/>
        <v>60.39</v>
      </c>
      <c r="P1181" s="33">
        <f t="shared" si="2"/>
        <v>8.79</v>
      </c>
      <c r="Q1181" s="34">
        <f t="shared" si="3"/>
        <v>1.566878981</v>
      </c>
      <c r="R1181" s="35" t="str">
        <f t="shared" si="4"/>
        <v>Medio</v>
      </c>
      <c r="S1181" s="35" t="str">
        <f>IF(O1181="","",IF(O1181&gt;AVERAGE('Base de datos limpia'!$O$2:$O$8001),"Alto","Normal"))
</f>
        <v>Normal</v>
      </c>
      <c r="T1181" s="35" t="str">
        <f t="shared" si="5"/>
        <v>Gamer casual</v>
      </c>
      <c r="U1181" s="35"/>
    </row>
    <row r="1182">
      <c r="A1182" s="28">
        <v>1181.0</v>
      </c>
      <c r="B1182" s="28">
        <v>22.0</v>
      </c>
      <c r="C1182" s="28" t="str">
        <f>TRIM(PROPER('Base de datos cruda'!C1182))</f>
        <v>Male</v>
      </c>
      <c r="D1182" s="28">
        <v>6.5</v>
      </c>
      <c r="E1182" s="28">
        <v>6.57</v>
      </c>
      <c r="F1182" s="28">
        <v>8.02</v>
      </c>
      <c r="G1182" s="28">
        <v>79.08</v>
      </c>
      <c r="H1182" s="28" t="str">
        <f>TRIM(PROPER('Base de datos cruda'!H1182))</f>
        <v>Fps</v>
      </c>
      <c r="I1182" s="28">
        <v>3.74</v>
      </c>
      <c r="J1182" s="28">
        <v>8.24</v>
      </c>
      <c r="K1182" s="28">
        <v>231.79</v>
      </c>
      <c r="L1182" s="28">
        <f>IF('Base de datos cruda'!L1182&lt;0,,'Base de datos cruda'!L1182)</f>
        <v>12.92</v>
      </c>
      <c r="M1182" s="28" t="str">
        <f>IF(TRIM(PROPER('Base de datos cruda'!M1182))="High","Alto",IF(TRIM(PROPER('Base de datos cruda'!M1182))="Medium","Medio","Bajo"))</f>
        <v>Bajo</v>
      </c>
      <c r="N1182" s="29">
        <v>59.63</v>
      </c>
      <c r="O1182" s="32">
        <f t="shared" si="1"/>
        <v>59.63</v>
      </c>
      <c r="P1182" s="33">
        <f t="shared" si="2"/>
        <v>14.74</v>
      </c>
      <c r="Q1182" s="34">
        <f t="shared" si="3"/>
        <v>1.010769231</v>
      </c>
      <c r="R1182" s="35" t="str">
        <f t="shared" si="4"/>
        <v>Medio</v>
      </c>
      <c r="S1182" s="35" t="str">
        <f>IF(O1182="","",IF(O1182&gt;AVERAGE('Base de datos limpia'!$O$2:$O$8001),"Alto","Normal"))
</f>
        <v>Normal</v>
      </c>
      <c r="T1182" s="35" t="str">
        <f t="shared" si="5"/>
        <v>Gamer intensivo</v>
      </c>
      <c r="U1182" s="35"/>
    </row>
    <row r="1183">
      <c r="A1183" s="28">
        <v>1182.0</v>
      </c>
      <c r="B1183" s="28">
        <v>16.0</v>
      </c>
      <c r="C1183" s="28" t="str">
        <f>TRIM(PROPER('Base de datos cruda'!C1183))</f>
        <v>Male</v>
      </c>
      <c r="D1183" s="28">
        <v>6.76</v>
      </c>
      <c r="E1183" s="28">
        <v>5.55</v>
      </c>
      <c r="F1183" s="28">
        <v>7.52</v>
      </c>
      <c r="G1183" s="28">
        <v>85.92</v>
      </c>
      <c r="H1183" s="28" t="str">
        <f>TRIM(PROPER('Base de datos cruda'!H1183))</f>
        <v>Rpg</v>
      </c>
      <c r="I1183" s="28">
        <v>2.16</v>
      </c>
      <c r="J1183" s="28">
        <v>8.82</v>
      </c>
      <c r="K1183" s="28">
        <v>260.33</v>
      </c>
      <c r="L1183" s="28">
        <f>IF('Base de datos cruda'!L1183&lt;0,,'Base de datos cruda'!L1183)</f>
        <v>14.47</v>
      </c>
      <c r="M1183" s="28" t="str">
        <f>IF(TRIM(PROPER('Base de datos cruda'!M1183))="High","Alto",IF(TRIM(PROPER('Base de datos cruda'!M1183))="Medium","Medio","Bajo"))</f>
        <v>Bajo</v>
      </c>
      <c r="N1183" s="29">
        <v>51.79</v>
      </c>
      <c r="O1183" s="32">
        <f t="shared" si="1"/>
        <v>51.79</v>
      </c>
      <c r="P1183" s="33">
        <f t="shared" si="2"/>
        <v>15.58</v>
      </c>
      <c r="Q1183" s="34">
        <f t="shared" si="3"/>
        <v>0.8210059172</v>
      </c>
      <c r="R1183" s="35" t="str">
        <f t="shared" si="4"/>
        <v>Medio</v>
      </c>
      <c r="S1183" s="35" t="str">
        <f>IF(O1183="","",IF(O1183&gt;AVERAGE('Base de datos limpia'!$O$2:$O$8001),"Alto","Normal"))
</f>
        <v>Normal</v>
      </c>
      <c r="T1183" s="35" t="str">
        <f t="shared" si="5"/>
        <v>Gamer moderado</v>
      </c>
      <c r="U1183" s="35"/>
    </row>
    <row r="1184">
      <c r="A1184" s="28">
        <v>1183.0</v>
      </c>
      <c r="B1184" s="28">
        <v>23.0</v>
      </c>
      <c r="C1184" s="28" t="str">
        <f>TRIM(PROPER('Base de datos cruda'!C1184))</f>
        <v>Female</v>
      </c>
      <c r="D1184" s="28">
        <v>2.07</v>
      </c>
      <c r="E1184" s="28">
        <v>3.75</v>
      </c>
      <c r="F1184" s="28">
        <v>5.22</v>
      </c>
      <c r="G1184" s="28">
        <v>68.01</v>
      </c>
      <c r="H1184" s="28" t="str">
        <f>TRIM(PROPER('Base de datos cruda'!H1184))</f>
        <v>Fps</v>
      </c>
      <c r="I1184" s="28">
        <v>3.3</v>
      </c>
      <c r="J1184" s="28">
        <v>7.16</v>
      </c>
      <c r="K1184" s="28">
        <v>295.31</v>
      </c>
      <c r="L1184" s="28">
        <f>IF('Base de datos cruda'!L1184&lt;0,,'Base de datos cruda'!L1184)</f>
        <v>5.76</v>
      </c>
      <c r="M1184" s="28" t="str">
        <f>IF(TRIM(PROPER('Base de datos cruda'!M1184))="High","Alto",IF(TRIM(PROPER('Base de datos cruda'!M1184))="Medium","Medio","Bajo"))</f>
        <v>Medio</v>
      </c>
      <c r="N1184" s="29">
        <v>60.25</v>
      </c>
      <c r="O1184" s="32">
        <f t="shared" si="1"/>
        <v>60.25</v>
      </c>
      <c r="P1184" s="33">
        <f t="shared" si="2"/>
        <v>9.23</v>
      </c>
      <c r="Q1184" s="34">
        <f t="shared" si="3"/>
        <v>1.811594203</v>
      </c>
      <c r="R1184" s="35" t="str">
        <f t="shared" si="4"/>
        <v>Medio</v>
      </c>
      <c r="S1184" s="35" t="str">
        <f>IF(O1184="","",IF(O1184&gt;AVERAGE('Base de datos limpia'!$O$2:$O$8001),"Alto","Normal"))
</f>
        <v>Normal</v>
      </c>
      <c r="T1184" s="35" t="str">
        <f t="shared" si="5"/>
        <v>Gamer moderado</v>
      </c>
      <c r="U1184" s="35"/>
    </row>
    <row r="1185">
      <c r="A1185" s="28">
        <v>1184.0</v>
      </c>
      <c r="B1185" s="28">
        <v>18.0</v>
      </c>
      <c r="C1185" s="28" t="str">
        <f>TRIM(PROPER('Base de datos cruda'!C1185))</f>
        <v>Female</v>
      </c>
      <c r="D1185" s="28">
        <v>2.61</v>
      </c>
      <c r="E1185" s="28">
        <v>7.55</v>
      </c>
      <c r="F1185" s="28">
        <v>6.65</v>
      </c>
      <c r="G1185" s="28">
        <v>63.55</v>
      </c>
      <c r="H1185" s="28" t="str">
        <f>TRIM(PROPER('Base de datos cruda'!H1185))</f>
        <v>Rpg</v>
      </c>
      <c r="I1185" s="28">
        <v>4.85</v>
      </c>
      <c r="J1185" s="28">
        <v>5.61</v>
      </c>
      <c r="K1185" s="28">
        <v>288.67</v>
      </c>
      <c r="L1185" s="28">
        <f>IF('Base de datos cruda'!L1185&lt;0,,'Base de datos cruda'!L1185)</f>
        <v>5.56</v>
      </c>
      <c r="M1185" s="28" t="str">
        <f>IF(TRIM(PROPER('Base de datos cruda'!M1185))="High","Alto",IF(TRIM(PROPER('Base de datos cruda'!M1185))="Medium","Medio","Bajo"))</f>
        <v>Medio</v>
      </c>
      <c r="N1185" s="29">
        <v>78.57</v>
      </c>
      <c r="O1185" s="32">
        <f t="shared" si="1"/>
        <v>78.57</v>
      </c>
      <c r="P1185" s="33">
        <f t="shared" si="2"/>
        <v>8.22</v>
      </c>
      <c r="Q1185" s="34">
        <f t="shared" si="3"/>
        <v>2.892720307</v>
      </c>
      <c r="R1185" s="35" t="str">
        <f t="shared" si="4"/>
        <v>Alto</v>
      </c>
      <c r="S1185" s="35" t="str">
        <f>IF(O1185="","",IF(O1185&gt;AVERAGE('Base de datos limpia'!$O$2:$O$8001),"Alto","Normal"))
</f>
        <v>Alto</v>
      </c>
      <c r="T1185" s="35" t="str">
        <f t="shared" si="5"/>
        <v>Gamer intensivo</v>
      </c>
      <c r="U1185" s="35"/>
    </row>
    <row r="1186">
      <c r="A1186" s="28">
        <v>1185.0</v>
      </c>
      <c r="B1186" s="28">
        <v>17.0</v>
      </c>
      <c r="C1186" s="28" t="str">
        <f>TRIM(PROPER('Base de datos cruda'!C1186))</f>
        <v>Female</v>
      </c>
      <c r="D1186" s="28">
        <v>1.89</v>
      </c>
      <c r="E1186" s="28">
        <v>5.96</v>
      </c>
      <c r="F1186" s="28">
        <v>6.78</v>
      </c>
      <c r="G1186" s="28">
        <v>72.45</v>
      </c>
      <c r="H1186" s="28" t="str">
        <f>TRIM(PROPER('Base de datos cruda'!H1186))</f>
        <v>Fps</v>
      </c>
      <c r="I1186" s="28">
        <v>1.23</v>
      </c>
      <c r="J1186" s="28">
        <v>5.02</v>
      </c>
      <c r="K1186" s="28">
        <v>315.91</v>
      </c>
      <c r="L1186" s="28">
        <f>IF('Base de datos cruda'!L1186&lt;0,,'Base de datos cruda'!L1186)</f>
        <v>5.33</v>
      </c>
      <c r="M1186" s="28" t="str">
        <f>IF(TRIM(PROPER('Base de datos cruda'!M1186))="High","Alto",IF(TRIM(PROPER('Base de datos cruda'!M1186))="Medium","Medio","Bajo"))</f>
        <v>Medio</v>
      </c>
      <c r="N1186" s="29">
        <v>88.7108323935397</v>
      </c>
      <c r="O1186" s="32">
        <f t="shared" si="1"/>
        <v>88.71083239</v>
      </c>
      <c r="P1186" s="33">
        <f t="shared" si="2"/>
        <v>6.91</v>
      </c>
      <c r="Q1186" s="34">
        <f t="shared" si="3"/>
        <v>3.153439153</v>
      </c>
      <c r="R1186" s="35" t="str">
        <f t="shared" si="4"/>
        <v>Alto</v>
      </c>
      <c r="S1186" s="35" t="str">
        <f>IF(O1186="","",IF(O1186&gt;AVERAGE('Base de datos limpia'!$O$2:$O$8001),"Alto","Normal"))
</f>
        <v>Alto</v>
      </c>
      <c r="T1186" s="35" t="str">
        <f t="shared" si="5"/>
        <v>Gamer moderado</v>
      </c>
      <c r="U1186" s="35"/>
    </row>
    <row r="1187">
      <c r="A1187" s="28">
        <v>1186.0</v>
      </c>
      <c r="B1187" s="28">
        <v>18.0</v>
      </c>
      <c r="C1187" s="28" t="str">
        <f>TRIM(PROPER('Base de datos cruda'!C1187))</f>
        <v>Female</v>
      </c>
      <c r="D1187" s="28">
        <v>7.27</v>
      </c>
      <c r="E1187" s="28">
        <v>5.3</v>
      </c>
      <c r="F1187" s="28">
        <v>6.26</v>
      </c>
      <c r="G1187" s="28">
        <v>91.14</v>
      </c>
      <c r="H1187" s="28" t="str">
        <f>TRIM(PROPER('Base de datos cruda'!H1187))</f>
        <v>Rpg</v>
      </c>
      <c r="I1187" s="28">
        <v>3.98</v>
      </c>
      <c r="J1187" s="28">
        <v>9.58</v>
      </c>
      <c r="K1187" s="28">
        <v>236.93</v>
      </c>
      <c r="L1187" s="28">
        <f>IF('Base de datos cruda'!L1187&lt;0,,'Base de datos cruda'!L1187)</f>
        <v>13.39</v>
      </c>
      <c r="M1187" s="28" t="str">
        <f>IF(TRIM(PROPER('Base de datos cruda'!M1187))="High","Alto",IF(TRIM(PROPER('Base de datos cruda'!M1187))="Medium","Medio","Bajo"))</f>
        <v>Bajo</v>
      </c>
      <c r="N1187" s="29">
        <v>46.6</v>
      </c>
      <c r="O1187" s="32">
        <f t="shared" si="1"/>
        <v>46.6</v>
      </c>
      <c r="P1187" s="33">
        <f t="shared" si="2"/>
        <v>16.85</v>
      </c>
      <c r="Q1187" s="34">
        <f t="shared" si="3"/>
        <v>0.7290233838</v>
      </c>
      <c r="R1187" s="35" t="str">
        <f t="shared" si="4"/>
        <v>Bajo</v>
      </c>
      <c r="S1187" s="35" t="str">
        <f>IF(O1187="","",IF(O1187&gt;AVERAGE('Base de datos limpia'!$O$2:$O$8001),"Alto","Normal"))
</f>
        <v>Normal</v>
      </c>
      <c r="T1187" s="35" t="str">
        <f t="shared" si="5"/>
        <v>Gamer moderado</v>
      </c>
      <c r="U1187" s="35"/>
    </row>
    <row r="1188">
      <c r="A1188" s="28">
        <v>1187.0</v>
      </c>
      <c r="B1188" s="28">
        <v>20.0</v>
      </c>
      <c r="C1188" s="28" t="str">
        <f>TRIM(PROPER('Base de datos cruda'!C1188))</f>
        <v>Male</v>
      </c>
      <c r="D1188" s="28">
        <v>4.02</v>
      </c>
      <c r="E1188" s="28">
        <v>7.01</v>
      </c>
      <c r="F1188" s="28">
        <v>4.9</v>
      </c>
      <c r="G1188" s="28">
        <v>70.29</v>
      </c>
      <c r="H1188" s="28" t="str">
        <f>TRIM(PROPER('Base de datos cruda'!H1188))</f>
        <v>Fps</v>
      </c>
      <c r="I1188" s="28">
        <v>2.95</v>
      </c>
      <c r="J1188" s="28">
        <v>6.14</v>
      </c>
      <c r="K1188" s="28">
        <v>277.03</v>
      </c>
      <c r="L1188" s="28">
        <f>IF('Base de datos cruda'!L1188&lt;0,,'Base de datos cruda'!L1188)</f>
        <v>7.73</v>
      </c>
      <c r="M1188" s="28" t="str">
        <f>IF(TRIM(PROPER('Base de datos cruda'!M1188))="High","Alto",IF(TRIM(PROPER('Base de datos cruda'!M1188))="Medium","Medio","Bajo"))</f>
        <v>Alto</v>
      </c>
      <c r="N1188" s="29">
        <v>73.55</v>
      </c>
      <c r="O1188" s="32">
        <f t="shared" si="1"/>
        <v>73.55</v>
      </c>
      <c r="P1188" s="33">
        <f t="shared" si="2"/>
        <v>10.16</v>
      </c>
      <c r="Q1188" s="34">
        <f t="shared" si="3"/>
        <v>1.743781095</v>
      </c>
      <c r="R1188" s="35" t="str">
        <f t="shared" si="4"/>
        <v>Alto</v>
      </c>
      <c r="S1188" s="35" t="str">
        <f>IF(O1188="","",IF(O1188&gt;AVERAGE('Base de datos limpia'!$O$2:$O$8001),"Alto","Normal"))
</f>
        <v>Alto</v>
      </c>
      <c r="T1188" s="35" t="str">
        <f t="shared" si="5"/>
        <v>Gamer intensivo</v>
      </c>
      <c r="U1188" s="35"/>
    </row>
    <row r="1189">
      <c r="A1189" s="28">
        <v>1188.0</v>
      </c>
      <c r="B1189" s="28">
        <v>23.0</v>
      </c>
      <c r="C1189" s="28" t="str">
        <f>TRIM(PROPER('Base de datos cruda'!C1189))</f>
        <v>Female</v>
      </c>
      <c r="D1189" s="28">
        <v>5.25</v>
      </c>
      <c r="E1189" s="28">
        <v>8.22</v>
      </c>
      <c r="F1189" s="28">
        <v>5.12</v>
      </c>
      <c r="G1189" s="28">
        <v>65.23</v>
      </c>
      <c r="H1189" s="28" t="str">
        <f>TRIM(PROPER('Base de datos cruda'!H1189))</f>
        <v>Rpg</v>
      </c>
      <c r="I1189" s="28">
        <v>4.75</v>
      </c>
      <c r="J1189" s="28">
        <v>6.78</v>
      </c>
      <c r="K1189" s="28">
        <v>257.6</v>
      </c>
      <c r="L1189" s="28">
        <f>IF('Base de datos cruda'!L1189&lt;0,,'Base de datos cruda'!L1189)</f>
        <v>9.32</v>
      </c>
      <c r="M1189" s="28" t="str">
        <f>IF(TRIM(PROPER('Base de datos cruda'!M1189))="High","Alto",IF(TRIM(PROPER('Base de datos cruda'!M1189))="Medium","Medio","Bajo"))</f>
        <v>Alto</v>
      </c>
      <c r="N1189" s="29">
        <v>81.6157043225672</v>
      </c>
      <c r="O1189" s="32">
        <f t="shared" si="1"/>
        <v>81.61570432</v>
      </c>
      <c r="P1189" s="33">
        <f t="shared" si="2"/>
        <v>12.03</v>
      </c>
      <c r="Q1189" s="34">
        <f t="shared" si="3"/>
        <v>1.565714286</v>
      </c>
      <c r="R1189" s="35" t="str">
        <f t="shared" si="4"/>
        <v>Alto</v>
      </c>
      <c r="S1189" s="35" t="str">
        <f>IF(O1189="","",IF(O1189&gt;AVERAGE('Base de datos limpia'!$O$2:$O$8001),"Alto","Normal"))
</f>
        <v>Alto</v>
      </c>
      <c r="T1189" s="35" t="str">
        <f t="shared" si="5"/>
        <v>Gamer intensivo</v>
      </c>
      <c r="U1189" s="35"/>
    </row>
    <row r="1190">
      <c r="A1190" s="28">
        <v>1189.0</v>
      </c>
      <c r="B1190" s="28">
        <v>22.0</v>
      </c>
      <c r="C1190" s="28" t="str">
        <f>TRIM(PROPER('Base de datos cruda'!C1190))</f>
        <v>Female</v>
      </c>
      <c r="D1190" s="28">
        <v>3.32</v>
      </c>
      <c r="E1190" s="28">
        <v>9.75</v>
      </c>
      <c r="F1190" s="28">
        <v>5.41</v>
      </c>
      <c r="G1190" s="28">
        <v>68.76</v>
      </c>
      <c r="H1190" s="28" t="str">
        <f>TRIM(PROPER('Base de datos cruda'!H1190))</f>
        <v>Fps</v>
      </c>
      <c r="I1190" s="28">
        <v>0.67</v>
      </c>
      <c r="J1190" s="28">
        <v>5.3</v>
      </c>
      <c r="K1190" s="28">
        <v>272.42</v>
      </c>
      <c r="L1190" s="28">
        <f>IF('Base de datos cruda'!L1190&lt;0,,'Base de datos cruda'!L1190)</f>
        <v>10.7</v>
      </c>
      <c r="M1190" s="28" t="str">
        <f>IF(TRIM(PROPER('Base de datos cruda'!M1190))="High","Alto",IF(TRIM(PROPER('Base de datos cruda'!M1190))="Medium","Medio","Bajo"))</f>
        <v>Alto</v>
      </c>
      <c r="N1190" s="29">
        <v>94.32</v>
      </c>
      <c r="O1190" s="32">
        <f t="shared" si="1"/>
        <v>94.32</v>
      </c>
      <c r="P1190" s="33">
        <f t="shared" si="2"/>
        <v>8.62</v>
      </c>
      <c r="Q1190" s="34">
        <f t="shared" si="3"/>
        <v>2.936746988</v>
      </c>
      <c r="R1190" s="35" t="str">
        <f t="shared" si="4"/>
        <v>Alto</v>
      </c>
      <c r="S1190" s="35" t="str">
        <f>IF(O1190="","",IF(O1190&gt;AVERAGE('Base de datos limpia'!$O$2:$O$8001),"Alto","Normal"))
</f>
        <v>Alto</v>
      </c>
      <c r="T1190" s="35" t="str">
        <f t="shared" si="5"/>
        <v>Gamer intensivo</v>
      </c>
      <c r="U1190" s="35"/>
    </row>
    <row r="1191">
      <c r="A1191" s="28">
        <v>1190.0</v>
      </c>
      <c r="B1191" s="28">
        <v>22.0</v>
      </c>
      <c r="C1191" s="28" t="str">
        <f>TRIM(PROPER('Base de datos cruda'!C1191))</f>
        <v>Male</v>
      </c>
      <c r="D1191" s="28">
        <v>5.05</v>
      </c>
      <c r="E1191" s="28">
        <v>6.66</v>
      </c>
      <c r="F1191" s="28">
        <v>4.05</v>
      </c>
      <c r="G1191" s="28">
        <v>87.16</v>
      </c>
      <c r="H1191" s="28" t="str">
        <f>TRIM(PROPER('Base de datos cruda'!H1191))</f>
        <v>Fps</v>
      </c>
      <c r="I1191" s="28">
        <v>3.6</v>
      </c>
      <c r="J1191" s="28">
        <v>8.88</v>
      </c>
      <c r="K1191" s="28">
        <v>271.57</v>
      </c>
      <c r="L1191" s="28">
        <f>IF('Base de datos cruda'!L1191&lt;0,,'Base de datos cruda'!L1191)</f>
        <v>15.26</v>
      </c>
      <c r="M1191" s="28" t="str">
        <f>IF(TRIM(PROPER('Base de datos cruda'!M1191))="High","Alto",IF(TRIM(PROPER('Base de datos cruda'!M1191))="Medium","Medio","Bajo"))</f>
        <v>Bajo</v>
      </c>
      <c r="N1191" s="29">
        <v>48.99</v>
      </c>
      <c r="O1191" s="32">
        <f t="shared" si="1"/>
        <v>48.99</v>
      </c>
      <c r="P1191" s="33">
        <f t="shared" si="2"/>
        <v>13.93</v>
      </c>
      <c r="Q1191" s="34">
        <f t="shared" si="3"/>
        <v>1.318811881</v>
      </c>
      <c r="R1191" s="35" t="str">
        <f t="shared" si="4"/>
        <v>Bajo</v>
      </c>
      <c r="S1191" s="35" t="str">
        <f>IF(O1191="","",IF(O1191&gt;AVERAGE('Base de datos limpia'!$O$2:$O$8001),"Alto","Normal"))
</f>
        <v>Normal</v>
      </c>
      <c r="T1191" s="35" t="str">
        <f t="shared" si="5"/>
        <v>Gamer intensivo</v>
      </c>
      <c r="U1191" s="35"/>
    </row>
    <row r="1192">
      <c r="A1192" s="28">
        <v>1191.0</v>
      </c>
      <c r="B1192" s="28">
        <v>22.0</v>
      </c>
      <c r="C1192" s="28" t="str">
        <f>TRIM(PROPER('Base de datos cruda'!C1192))</f>
        <v>Female</v>
      </c>
      <c r="D1192" s="28">
        <v>3.09</v>
      </c>
      <c r="E1192" s="28">
        <v>8.87</v>
      </c>
      <c r="F1192" s="28">
        <v>8.58</v>
      </c>
      <c r="G1192" s="28">
        <v>84.56</v>
      </c>
      <c r="H1192" s="28" t="str">
        <f>TRIM(PROPER('Base de datos cruda'!H1192))</f>
        <v>Fps</v>
      </c>
      <c r="I1192" s="28">
        <v>0.19</v>
      </c>
      <c r="J1192" s="28">
        <v>7.62</v>
      </c>
      <c r="K1192" s="28">
        <v>268.76</v>
      </c>
      <c r="L1192" s="28">
        <f>IF('Base de datos cruda'!L1192&lt;0,,'Base de datos cruda'!L1192)</f>
        <v>13.54</v>
      </c>
      <c r="M1192" s="28" t="str">
        <f>IF(TRIM(PROPER('Base de datos cruda'!M1192))="High","Alto",IF(TRIM(PROPER('Base de datos cruda'!M1192))="Medium","Medio","Bajo"))</f>
        <v>Medio</v>
      </c>
      <c r="N1192" s="29">
        <v>100.0</v>
      </c>
      <c r="O1192" s="32">
        <f t="shared" si="1"/>
        <v>100</v>
      </c>
      <c r="P1192" s="33">
        <f t="shared" si="2"/>
        <v>10.71</v>
      </c>
      <c r="Q1192" s="34">
        <f t="shared" si="3"/>
        <v>2.870550162</v>
      </c>
      <c r="R1192" s="35" t="str">
        <f t="shared" si="4"/>
        <v>Alto</v>
      </c>
      <c r="S1192" s="35" t="str">
        <f>IF(O1192="","",IF(O1192&gt;AVERAGE('Base de datos limpia'!$O$2:$O$8001),"Alto","Normal"))
</f>
        <v>Alto</v>
      </c>
      <c r="T1192" s="35" t="str">
        <f t="shared" si="5"/>
        <v>Gamer intensivo</v>
      </c>
      <c r="U1192" s="35"/>
    </row>
    <row r="1193">
      <c r="A1193" s="28">
        <v>1192.0</v>
      </c>
      <c r="B1193" s="28">
        <v>23.0</v>
      </c>
      <c r="C1193" s="28" t="str">
        <f>TRIM(PROPER('Base de datos cruda'!C1193))</f>
        <v>Male</v>
      </c>
      <c r="D1193" s="28">
        <v>2.72</v>
      </c>
      <c r="E1193" s="28">
        <v>1.01</v>
      </c>
      <c r="F1193" s="28">
        <v>7.43</v>
      </c>
      <c r="G1193" s="28">
        <v>87.53</v>
      </c>
      <c r="H1193" s="28" t="str">
        <f>TRIM(PROPER('Base de datos cruda'!H1193))</f>
        <v>Rpg</v>
      </c>
      <c r="I1193" s="28">
        <v>1.23</v>
      </c>
      <c r="J1193" s="28">
        <v>7.41</v>
      </c>
      <c r="K1193" s="28">
        <v>277.59</v>
      </c>
      <c r="L1193" s="28">
        <f>IF('Base de datos cruda'!L1193&lt;0,,'Base de datos cruda'!L1193)</f>
        <v>7.65</v>
      </c>
      <c r="M1193" s="28" t="str">
        <f>IF(TRIM(PROPER('Base de datos cruda'!M1193))="High","Alto",IF(TRIM(PROPER('Base de datos cruda'!M1193))="Medium","Medio","Bajo"))</f>
        <v>Medio</v>
      </c>
      <c r="N1193" s="29">
        <v>48.78</v>
      </c>
      <c r="O1193" s="32">
        <f t="shared" si="1"/>
        <v>48.78</v>
      </c>
      <c r="P1193" s="33">
        <f t="shared" si="2"/>
        <v>10.13</v>
      </c>
      <c r="Q1193" s="34">
        <f t="shared" si="3"/>
        <v>0.3713235294</v>
      </c>
      <c r="R1193" s="35" t="str">
        <f t="shared" si="4"/>
        <v>Bajo</v>
      </c>
      <c r="S1193" s="35" t="str">
        <f>IF(O1193="","",IF(O1193&gt;AVERAGE('Base de datos limpia'!$O$2:$O$8001),"Alto","Normal"))
</f>
        <v>Normal</v>
      </c>
      <c r="T1193" s="35" t="str">
        <f t="shared" si="5"/>
        <v>Gamer casual</v>
      </c>
      <c r="U1193" s="35"/>
    </row>
    <row r="1194">
      <c r="A1194" s="28">
        <v>1193.0</v>
      </c>
      <c r="B1194" s="28">
        <v>16.0</v>
      </c>
      <c r="C1194" s="28" t="str">
        <f>TRIM(PROPER('Base de datos cruda'!C1194))</f>
        <v>Male</v>
      </c>
      <c r="D1194" s="28">
        <v>5.08</v>
      </c>
      <c r="E1194" s="28">
        <v>5.77</v>
      </c>
      <c r="F1194" s="28">
        <v>7.45</v>
      </c>
      <c r="G1194" s="28">
        <v>72.88</v>
      </c>
      <c r="H1194" s="28" t="str">
        <f>TRIM(PROPER('Base de datos cruda'!H1194))</f>
        <v>Fps</v>
      </c>
      <c r="I1194" s="28">
        <v>1.6</v>
      </c>
      <c r="J1194" s="28">
        <v>7.93</v>
      </c>
      <c r="K1194" s="28">
        <v>251.27</v>
      </c>
      <c r="L1194" s="28">
        <f>IF('Base de datos cruda'!L1194&lt;0,,'Base de datos cruda'!L1194)</f>
        <v>11.64</v>
      </c>
      <c r="M1194" s="28" t="str">
        <f>IF(TRIM(PROPER('Base de datos cruda'!M1194))="High","Alto",IF(TRIM(PROPER('Base de datos cruda'!M1194))="Medium","Medio","Bajo"))</f>
        <v>Bajo</v>
      </c>
      <c r="N1194" s="29">
        <v>60.34</v>
      </c>
      <c r="O1194" s="32">
        <f t="shared" si="1"/>
        <v>60.34</v>
      </c>
      <c r="P1194" s="33">
        <f t="shared" si="2"/>
        <v>13.01</v>
      </c>
      <c r="Q1194" s="34">
        <f t="shared" si="3"/>
        <v>1.135826772</v>
      </c>
      <c r="R1194" s="35" t="str">
        <f t="shared" si="4"/>
        <v>Medio</v>
      </c>
      <c r="S1194" s="35" t="str">
        <f>IF(O1194="","",IF(O1194&gt;AVERAGE('Base de datos limpia'!$O$2:$O$8001),"Alto","Normal"))
</f>
        <v>Normal</v>
      </c>
      <c r="T1194" s="35" t="str">
        <f t="shared" si="5"/>
        <v>Gamer moderado</v>
      </c>
      <c r="U1194" s="35"/>
    </row>
    <row r="1195">
      <c r="A1195" s="28">
        <v>1194.0</v>
      </c>
      <c r="B1195" s="28">
        <v>19.0</v>
      </c>
      <c r="C1195" s="28" t="str">
        <f>TRIM(PROPER('Base de datos cruda'!C1195))</f>
        <v>Male</v>
      </c>
      <c r="D1195" s="28">
        <v>4.73</v>
      </c>
      <c r="E1195" s="28">
        <v>2.93</v>
      </c>
      <c r="F1195" s="28">
        <v>6.86</v>
      </c>
      <c r="G1195" s="28">
        <v>96.03</v>
      </c>
      <c r="H1195" s="28" t="str">
        <f>TRIM(PROPER('Base de datos cruda'!H1195))</f>
        <v>Rpg</v>
      </c>
      <c r="I1195" s="28">
        <v>2.16</v>
      </c>
      <c r="J1195" s="28">
        <v>10.34</v>
      </c>
      <c r="K1195" s="28">
        <v>265.75</v>
      </c>
      <c r="L1195" s="28">
        <f>IF('Base de datos cruda'!L1195&lt;0,,'Base de datos cruda'!L1195)</f>
        <v>13.81</v>
      </c>
      <c r="M1195" s="28" t="str">
        <f>IF(TRIM(PROPER('Base de datos cruda'!M1195))="High","Alto",IF(TRIM(PROPER('Base de datos cruda'!M1195))="Medium","Medio","Bajo"))</f>
        <v>Medio</v>
      </c>
      <c r="N1195" s="29">
        <v>68.7466006913509</v>
      </c>
      <c r="O1195" s="32">
        <f t="shared" si="1"/>
        <v>68.74660069</v>
      </c>
      <c r="P1195" s="33">
        <f t="shared" si="2"/>
        <v>15.07</v>
      </c>
      <c r="Q1195" s="34">
        <f t="shared" si="3"/>
        <v>0.6194503171</v>
      </c>
      <c r="R1195" s="35" t="str">
        <f t="shared" si="4"/>
        <v>Medio</v>
      </c>
      <c r="S1195" s="35" t="str">
        <f>IF(O1195="","",IF(O1195&gt;AVERAGE('Base de datos limpia'!$O$2:$O$8001),"Alto","Normal"))
</f>
        <v>Alto</v>
      </c>
      <c r="T1195" s="35" t="str">
        <f t="shared" si="5"/>
        <v>Gamer casual</v>
      </c>
      <c r="U1195" s="35"/>
    </row>
    <row r="1196">
      <c r="A1196" s="28">
        <v>1195.0</v>
      </c>
      <c r="B1196" s="28">
        <v>21.0</v>
      </c>
      <c r="C1196" s="28" t="str">
        <f>TRIM(PROPER('Base de datos cruda'!C1196))</f>
        <v>Male</v>
      </c>
      <c r="D1196" s="28">
        <v>2.35</v>
      </c>
      <c r="E1196" s="28">
        <v>1.85</v>
      </c>
      <c r="F1196" s="28">
        <v>7.45</v>
      </c>
      <c r="G1196" s="28">
        <v>78.07</v>
      </c>
      <c r="H1196" s="28" t="str">
        <f>TRIM(PROPER('Base de datos cruda'!H1196))</f>
        <v>Rpg</v>
      </c>
      <c r="I1196" s="28">
        <v>4.83</v>
      </c>
      <c r="J1196" s="28">
        <v>4.99</v>
      </c>
      <c r="K1196" s="28">
        <v>291.64</v>
      </c>
      <c r="L1196" s="28">
        <f>IF('Base de datos cruda'!L1196&lt;0,,'Base de datos cruda'!L1196)</f>
        <v>3.47</v>
      </c>
      <c r="M1196" s="28" t="str">
        <f>IF(TRIM(PROPER('Base de datos cruda'!M1196))="High","Alto",IF(TRIM(PROPER('Base de datos cruda'!M1196))="Medium","Medio","Bajo"))</f>
        <v>Medio</v>
      </c>
      <c r="N1196" s="29">
        <v>57.97</v>
      </c>
      <c r="O1196" s="32">
        <f t="shared" si="1"/>
        <v>57.97</v>
      </c>
      <c r="P1196" s="33">
        <f t="shared" si="2"/>
        <v>7.34</v>
      </c>
      <c r="Q1196" s="34">
        <f t="shared" si="3"/>
        <v>0.7872340426</v>
      </c>
      <c r="R1196" s="35" t="str">
        <f t="shared" si="4"/>
        <v>Medio</v>
      </c>
      <c r="S1196" s="35" t="str">
        <f>IF(O1196="","",IF(O1196&gt;AVERAGE('Base de datos limpia'!$O$2:$O$8001),"Alto","Normal"))
</f>
        <v>Normal</v>
      </c>
      <c r="T1196" s="35" t="str">
        <f t="shared" si="5"/>
        <v>Gamer casual</v>
      </c>
      <c r="U1196" s="35"/>
    </row>
    <row r="1197">
      <c r="A1197" s="28">
        <v>1196.0</v>
      </c>
      <c r="B1197" s="28">
        <v>24.0</v>
      </c>
      <c r="C1197" s="28" t="str">
        <f>TRIM(PROPER('Base de datos cruda'!C1197))</f>
        <v>Male</v>
      </c>
      <c r="D1197" s="28">
        <v>1.19</v>
      </c>
      <c r="E1197" s="28">
        <v>5.79</v>
      </c>
      <c r="F1197" s="28">
        <v>8.91</v>
      </c>
      <c r="G1197" s="28">
        <v>80.55</v>
      </c>
      <c r="H1197" s="28" t="str">
        <f>TRIM(PROPER('Base de datos cruda'!H1197))</f>
        <v>Rpg</v>
      </c>
      <c r="I1197" s="28">
        <v>0.34</v>
      </c>
      <c r="J1197" s="28">
        <v>2.75</v>
      </c>
      <c r="K1197" s="28">
        <v>287.09</v>
      </c>
      <c r="L1197" s="28">
        <f>IF('Base de datos cruda'!L1197&lt;0,,'Base de datos cruda'!L1197)</f>
        <v>1.2</v>
      </c>
      <c r="M1197" s="28" t="str">
        <f>IF(TRIM(PROPER('Base de datos cruda'!M1197))="High","Alto",IF(TRIM(PROPER('Base de datos cruda'!M1197))="Medium","Medio","Bajo"))</f>
        <v>Medio</v>
      </c>
      <c r="N1197" s="29">
        <v>93.2</v>
      </c>
      <c r="O1197" s="32">
        <f t="shared" si="1"/>
        <v>93.2</v>
      </c>
      <c r="P1197" s="33">
        <f t="shared" si="2"/>
        <v>3.94</v>
      </c>
      <c r="Q1197" s="34">
        <f t="shared" si="3"/>
        <v>4.865546218</v>
      </c>
      <c r="R1197" s="35" t="str">
        <f t="shared" si="4"/>
        <v>Alto</v>
      </c>
      <c r="S1197" s="35" t="str">
        <f>IF(O1197="","",IF(O1197&gt;AVERAGE('Base de datos limpia'!$O$2:$O$8001),"Alto","Normal"))
</f>
        <v>Alto</v>
      </c>
      <c r="T1197" s="35" t="str">
        <f t="shared" si="5"/>
        <v>Gamer moderado</v>
      </c>
      <c r="U1197" s="35"/>
    </row>
    <row r="1198">
      <c r="A1198" s="28">
        <v>1197.0</v>
      </c>
      <c r="B1198" s="28">
        <v>17.0</v>
      </c>
      <c r="C1198" s="28" t="str">
        <f>TRIM(PROPER('Base de datos cruda'!C1198))</f>
        <v>Male</v>
      </c>
      <c r="D1198" s="28">
        <v>2.95</v>
      </c>
      <c r="E1198" s="28">
        <v>7.72</v>
      </c>
      <c r="F1198" s="28">
        <v>5.93</v>
      </c>
      <c r="G1198" s="28">
        <v>97.95</v>
      </c>
      <c r="H1198" s="28" t="str">
        <f>TRIM(PROPER('Base de datos cruda'!H1198))</f>
        <v>Fps</v>
      </c>
      <c r="I1198" s="28">
        <v>0.84</v>
      </c>
      <c r="J1198" s="28">
        <v>8.68</v>
      </c>
      <c r="K1198" s="28">
        <v>307.77</v>
      </c>
      <c r="L1198" s="28">
        <f>IF('Base de datos cruda'!L1198&lt;0,,'Base de datos cruda'!L1198)</f>
        <v>5.57</v>
      </c>
      <c r="M1198" s="28" t="str">
        <f>IF(TRIM(PROPER('Base de datos cruda'!M1198))="High","Alto",IF(TRIM(PROPER('Base de datos cruda'!M1198))="Medium","Medio","Bajo"))</f>
        <v>Alto</v>
      </c>
      <c r="N1198" s="29">
        <v>92.904455481107</v>
      </c>
      <c r="O1198" s="32">
        <f t="shared" si="1"/>
        <v>92.90445548</v>
      </c>
      <c r="P1198" s="33">
        <f t="shared" si="2"/>
        <v>11.63</v>
      </c>
      <c r="Q1198" s="34">
        <f t="shared" si="3"/>
        <v>2.616949153</v>
      </c>
      <c r="R1198" s="35" t="str">
        <f t="shared" si="4"/>
        <v>Alto</v>
      </c>
      <c r="S1198" s="35" t="str">
        <f>IF(O1198="","",IF(O1198&gt;AVERAGE('Base de datos limpia'!$O$2:$O$8001),"Alto","Normal"))
</f>
        <v>Alto</v>
      </c>
      <c r="T1198" s="35" t="str">
        <f t="shared" si="5"/>
        <v>Gamer intensivo</v>
      </c>
      <c r="U1198" s="35"/>
    </row>
    <row r="1199">
      <c r="A1199" s="28">
        <v>1198.0</v>
      </c>
      <c r="B1199" s="28">
        <v>16.0</v>
      </c>
      <c r="C1199" s="28" t="str">
        <f>TRIM(PROPER('Base de datos cruda'!C1199))</f>
        <v>Female</v>
      </c>
      <c r="D1199" s="28">
        <v>3.32</v>
      </c>
      <c r="E1199" s="28">
        <v>4.71</v>
      </c>
      <c r="F1199" s="28">
        <v>7.56</v>
      </c>
      <c r="G1199" s="28">
        <v>99.17</v>
      </c>
      <c r="H1199" s="28" t="str">
        <f>TRIM(PROPER('Base de datos cruda'!H1199))</f>
        <v>Rpg</v>
      </c>
      <c r="I1199" s="28">
        <v>1.02</v>
      </c>
      <c r="J1199" s="28">
        <v>7.02</v>
      </c>
      <c r="K1199" s="28">
        <v>287.76</v>
      </c>
      <c r="L1199" s="28">
        <f>IF('Base de datos cruda'!L1199&lt;0,,'Base de datos cruda'!L1199)</f>
        <v>10.16</v>
      </c>
      <c r="M1199" s="28" t="str">
        <f>IF(TRIM(PROPER('Base de datos cruda'!M1199))="High","Alto",IF(TRIM(PROPER('Base de datos cruda'!M1199))="Medium","Medio","Bajo"))</f>
        <v>Medio</v>
      </c>
      <c r="N1199" s="29">
        <v>69.24</v>
      </c>
      <c r="O1199" s="32">
        <f t="shared" si="1"/>
        <v>69.24</v>
      </c>
      <c r="P1199" s="33">
        <f t="shared" si="2"/>
        <v>10.34</v>
      </c>
      <c r="Q1199" s="34">
        <f t="shared" si="3"/>
        <v>1.418674699</v>
      </c>
      <c r="R1199" s="35" t="str">
        <f t="shared" si="4"/>
        <v>Medio</v>
      </c>
      <c r="S1199" s="35" t="str">
        <f>IF(O1199="","",IF(O1199&gt;AVERAGE('Base de datos limpia'!$O$2:$O$8001),"Alto","Normal"))
</f>
        <v>Alto</v>
      </c>
      <c r="T1199" s="35" t="str">
        <f t="shared" si="5"/>
        <v>Gamer moderado</v>
      </c>
      <c r="U1199" s="35"/>
    </row>
    <row r="1200">
      <c r="A1200" s="28">
        <v>1199.0</v>
      </c>
      <c r="B1200" s="28">
        <v>17.0</v>
      </c>
      <c r="C1200" s="28" t="str">
        <f>TRIM(PROPER('Base de datos cruda'!C1200))</f>
        <v>Male</v>
      </c>
      <c r="D1200" s="28">
        <v>5.03</v>
      </c>
      <c r="E1200" s="28">
        <v>7.03</v>
      </c>
      <c r="F1200" s="28">
        <v>5.8</v>
      </c>
      <c r="G1200" s="28">
        <v>86.46</v>
      </c>
      <c r="H1200" s="28" t="str">
        <f>TRIM(PROPER('Base de datos cruda'!H1200))</f>
        <v>Casual</v>
      </c>
      <c r="I1200" s="28">
        <v>2.12</v>
      </c>
      <c r="J1200" s="28">
        <v>10.89</v>
      </c>
      <c r="K1200" s="28">
        <v>254.73</v>
      </c>
      <c r="L1200" s="28">
        <f>IF('Base de datos cruda'!L1200&lt;0,,'Base de datos cruda'!L1200)</f>
        <v>11.27</v>
      </c>
      <c r="M1200" s="28" t="str">
        <f>IF(TRIM(PROPER('Base de datos cruda'!M1200))="High","Alto",IF(TRIM(PROPER('Base de datos cruda'!M1200))="Medium","Medio","Bajo"))</f>
        <v>Alto</v>
      </c>
      <c r="N1200" s="29">
        <v>88.7332441757057</v>
      </c>
      <c r="O1200" s="32">
        <f t="shared" si="1"/>
        <v>88.73324418</v>
      </c>
      <c r="P1200" s="33">
        <f t="shared" si="2"/>
        <v>15.92</v>
      </c>
      <c r="Q1200" s="34">
        <f t="shared" si="3"/>
        <v>1.397614314</v>
      </c>
      <c r="R1200" s="35" t="str">
        <f t="shared" si="4"/>
        <v>Alto</v>
      </c>
      <c r="S1200" s="35" t="str">
        <f>IF(O1200="","",IF(O1200&gt;AVERAGE('Base de datos limpia'!$O$2:$O$8001),"Alto","Normal"))
</f>
        <v>Alto</v>
      </c>
      <c r="T1200" s="35" t="str">
        <f t="shared" si="5"/>
        <v>Gamer intensivo</v>
      </c>
      <c r="U1200" s="35"/>
    </row>
    <row r="1201">
      <c r="A1201" s="28">
        <v>1200.0</v>
      </c>
      <c r="B1201" s="28">
        <v>22.0</v>
      </c>
      <c r="C1201" s="28" t="str">
        <f>TRIM(PROPER('Base de datos cruda'!C1201))</f>
        <v>Male</v>
      </c>
      <c r="D1201" s="28">
        <v>7.32</v>
      </c>
      <c r="E1201" s="28">
        <v>5.41</v>
      </c>
      <c r="F1201" s="28">
        <v>8.27</v>
      </c>
      <c r="G1201" s="28">
        <v>97.79</v>
      </c>
      <c r="H1201" s="28" t="str">
        <f>TRIM(PROPER('Base de datos cruda'!H1201))</f>
        <v>Fps</v>
      </c>
      <c r="I1201" s="28">
        <v>0.3</v>
      </c>
      <c r="J1201" s="28">
        <v>10.29</v>
      </c>
      <c r="K1201" s="28">
        <v>236.49</v>
      </c>
      <c r="L1201" s="28">
        <f>IF('Base de datos cruda'!L1201&lt;0,,'Base de datos cruda'!L1201)</f>
        <v>18.13</v>
      </c>
      <c r="M1201" s="28" t="str">
        <f>IF(TRIM(PROPER('Base de datos cruda'!M1201))="High","Alto",IF(TRIM(PROPER('Base de datos cruda'!M1201))="Medium","Medio","Bajo"))</f>
        <v>Bajo</v>
      </c>
      <c r="N1201" s="29">
        <v>53.59</v>
      </c>
      <c r="O1201" s="32">
        <f t="shared" si="1"/>
        <v>53.59</v>
      </c>
      <c r="P1201" s="33">
        <f t="shared" si="2"/>
        <v>17.61</v>
      </c>
      <c r="Q1201" s="34">
        <f t="shared" si="3"/>
        <v>0.7390710383</v>
      </c>
      <c r="R1201" s="35" t="str">
        <f t="shared" si="4"/>
        <v>Medio</v>
      </c>
      <c r="S1201" s="35" t="str">
        <f>IF(O1201="","",IF(O1201&gt;AVERAGE('Base de datos limpia'!$O$2:$O$8001),"Alto","Normal"))
</f>
        <v>Normal</v>
      </c>
      <c r="T1201" s="35" t="str">
        <f t="shared" si="5"/>
        <v>Gamer moderado</v>
      </c>
      <c r="U1201" s="35"/>
    </row>
    <row r="1202">
      <c r="A1202" s="28">
        <v>1201.0</v>
      </c>
      <c r="B1202" s="28">
        <v>18.0</v>
      </c>
      <c r="C1202" s="28" t="str">
        <f>TRIM(PROPER('Base de datos cruda'!C1202))</f>
        <v>Male</v>
      </c>
      <c r="D1202" s="28">
        <v>0.29</v>
      </c>
      <c r="E1202" s="28">
        <v>4.93</v>
      </c>
      <c r="F1202" s="28">
        <v>8.29</v>
      </c>
      <c r="G1202" s="28">
        <v>81.66</v>
      </c>
      <c r="H1202" s="28" t="str">
        <f>TRIM(PROPER('Base de datos cruda'!H1202))</f>
        <v>Fps</v>
      </c>
      <c r="I1202" s="28">
        <v>4.83</v>
      </c>
      <c r="J1202" s="28">
        <v>5.08</v>
      </c>
      <c r="K1202" s="28">
        <v>320.99</v>
      </c>
      <c r="L1202" s="28">
        <f>IF('Base de datos cruda'!L1202&lt;0,,'Base de datos cruda'!L1202)</f>
        <v>2.05</v>
      </c>
      <c r="M1202" s="28" t="str">
        <f>IF(TRIM(PROPER('Base de datos cruda'!M1202))="High","Alto",IF(TRIM(PROPER('Base de datos cruda'!M1202))="Medium","Medio","Bajo"))</f>
        <v>Medio</v>
      </c>
      <c r="N1202" s="29">
        <v>90.27</v>
      </c>
      <c r="O1202" s="32">
        <f t="shared" si="1"/>
        <v>90.27</v>
      </c>
      <c r="P1202" s="33">
        <f t="shared" si="2"/>
        <v>5.37</v>
      </c>
      <c r="Q1202" s="34">
        <f t="shared" si="3"/>
        <v>17</v>
      </c>
      <c r="R1202" s="35" t="str">
        <f t="shared" si="4"/>
        <v>Alto</v>
      </c>
      <c r="S1202" s="35" t="str">
        <f>IF(O1202="","",IF(O1202&gt;AVERAGE('Base de datos limpia'!$O$2:$O$8001),"Alto","Normal"))
</f>
        <v>Alto</v>
      </c>
      <c r="T1202" s="35" t="str">
        <f t="shared" si="5"/>
        <v>Gamer moderado</v>
      </c>
      <c r="U1202" s="35"/>
    </row>
    <row r="1203">
      <c r="A1203" s="28">
        <v>1202.0</v>
      </c>
      <c r="B1203" s="28">
        <v>17.0</v>
      </c>
      <c r="C1203" s="28" t="str">
        <f>TRIM(PROPER('Base de datos cruda'!C1203))</f>
        <v>Female</v>
      </c>
      <c r="D1203" s="28">
        <v>1.95</v>
      </c>
      <c r="E1203" s="28">
        <v>3.61</v>
      </c>
      <c r="F1203" s="28">
        <v>8.51</v>
      </c>
      <c r="G1203" s="28">
        <v>72.29</v>
      </c>
      <c r="H1203" s="28" t="str">
        <f>TRIM(PROPER('Base de datos cruda'!H1203))</f>
        <v>Fps</v>
      </c>
      <c r="I1203" s="28">
        <v>2.8</v>
      </c>
      <c r="J1203" s="28">
        <v>3.5</v>
      </c>
      <c r="K1203" s="28">
        <v>293.3</v>
      </c>
      <c r="L1203" s="28">
        <f>IF('Base de datos cruda'!L1203&lt;0,,'Base de datos cruda'!L1203)</f>
        <v>4.68</v>
      </c>
      <c r="M1203" s="28" t="str">
        <f>IF(TRIM(PROPER('Base de datos cruda'!M1203))="High","Alto",IF(TRIM(PROPER('Base de datos cruda'!M1203))="Medium","Medio","Bajo"))</f>
        <v>Medio</v>
      </c>
      <c r="N1203" s="29">
        <v>85.54</v>
      </c>
      <c r="O1203" s="32">
        <f t="shared" si="1"/>
        <v>85.54</v>
      </c>
      <c r="P1203" s="33">
        <f t="shared" si="2"/>
        <v>5.45</v>
      </c>
      <c r="Q1203" s="34">
        <f t="shared" si="3"/>
        <v>1.851282051</v>
      </c>
      <c r="R1203" s="35" t="str">
        <f t="shared" si="4"/>
        <v>Alto</v>
      </c>
      <c r="S1203" s="35" t="str">
        <f>IF(O1203="","",IF(O1203&gt;AVERAGE('Base de datos limpia'!$O$2:$O$8001),"Alto","Normal"))
</f>
        <v>Alto</v>
      </c>
      <c r="T1203" s="35" t="str">
        <f t="shared" si="5"/>
        <v>Gamer moderado</v>
      </c>
      <c r="U1203" s="35"/>
    </row>
    <row r="1204">
      <c r="A1204" s="28">
        <v>1203.0</v>
      </c>
      <c r="B1204" s="28">
        <v>22.0</v>
      </c>
      <c r="C1204" s="28" t="str">
        <f>TRIM(PROPER('Base de datos cruda'!C1204))</f>
        <v>Male</v>
      </c>
      <c r="D1204" s="28">
        <v>1.55</v>
      </c>
      <c r="E1204" s="28">
        <v>4.44</v>
      </c>
      <c r="F1204" s="28">
        <v>4.03</v>
      </c>
      <c r="G1204" s="28">
        <v>72.6</v>
      </c>
      <c r="H1204" s="28" t="str">
        <f>TRIM(PROPER('Base de datos cruda'!H1204))</f>
        <v>Rpg</v>
      </c>
      <c r="I1204" s="28">
        <v>4.07</v>
      </c>
      <c r="J1204" s="28">
        <v>6.82</v>
      </c>
      <c r="K1204" s="28">
        <v>305.34</v>
      </c>
      <c r="L1204" s="28">
        <f>IF('Base de datos cruda'!L1204&lt;0,,'Base de datos cruda'!L1204)</f>
        <v>5.39</v>
      </c>
      <c r="M1204" s="28" t="str">
        <f>IF(TRIM(PROPER('Base de datos cruda'!M1204))="High","Alto",IF(TRIM(PROPER('Base de datos cruda'!M1204))="Medium","Medio","Bajo"))</f>
        <v>Medio</v>
      </c>
      <c r="N1204" s="29">
        <v>59.41</v>
      </c>
      <c r="O1204" s="32">
        <f t="shared" si="1"/>
        <v>59.41</v>
      </c>
      <c r="P1204" s="33">
        <f t="shared" si="2"/>
        <v>8.37</v>
      </c>
      <c r="Q1204" s="34">
        <f t="shared" si="3"/>
        <v>2.864516129</v>
      </c>
      <c r="R1204" s="35" t="str">
        <f t="shared" si="4"/>
        <v>Medio</v>
      </c>
      <c r="S1204" s="35" t="str">
        <f>IF(O1204="","",IF(O1204&gt;AVERAGE('Base de datos limpia'!$O$2:$O$8001),"Alto","Normal"))
</f>
        <v>Normal</v>
      </c>
      <c r="T1204" s="35" t="str">
        <f t="shared" si="5"/>
        <v>Gamer moderado</v>
      </c>
      <c r="U1204" s="35"/>
    </row>
    <row r="1205">
      <c r="A1205" s="28">
        <v>1204.0</v>
      </c>
      <c r="B1205" s="28">
        <v>17.0</v>
      </c>
      <c r="C1205" s="28" t="str">
        <f>TRIM(PROPER('Base de datos cruda'!C1205))</f>
        <v>Male</v>
      </c>
      <c r="D1205" s="28">
        <v>4.02</v>
      </c>
      <c r="E1205" s="28">
        <v>4.15</v>
      </c>
      <c r="F1205" s="28">
        <v>5.49</v>
      </c>
      <c r="G1205" s="28">
        <v>82.36</v>
      </c>
      <c r="H1205" s="28" t="str">
        <f>TRIM(PROPER('Base de datos cruda'!H1205))</f>
        <v>Fps</v>
      </c>
      <c r="I1205" s="28">
        <v>3.86</v>
      </c>
      <c r="J1205" s="28">
        <v>5.87</v>
      </c>
      <c r="K1205" s="28">
        <v>275.82</v>
      </c>
      <c r="L1205" s="28">
        <f>IF('Base de datos cruda'!L1205&lt;0,,'Base de datos cruda'!L1205)</f>
        <v>9.35</v>
      </c>
      <c r="M1205" s="28" t="str">
        <f>IF(TRIM(PROPER('Base de datos cruda'!M1205))="High","Alto",IF(TRIM(PROPER('Base de datos cruda'!M1205))="Medium","Medio","Bajo"))</f>
        <v>Medio</v>
      </c>
      <c r="N1205" s="29">
        <v>58.43</v>
      </c>
      <c r="O1205" s="32">
        <f t="shared" si="1"/>
        <v>58.43</v>
      </c>
      <c r="P1205" s="33">
        <f t="shared" si="2"/>
        <v>9.89</v>
      </c>
      <c r="Q1205" s="34">
        <f t="shared" si="3"/>
        <v>1.032338308</v>
      </c>
      <c r="R1205" s="35" t="str">
        <f t="shared" si="4"/>
        <v>Medio</v>
      </c>
      <c r="S1205" s="35" t="str">
        <f>IF(O1205="","",IF(O1205&gt;AVERAGE('Base de datos limpia'!$O$2:$O$8001),"Alto","Normal"))
</f>
        <v>Normal</v>
      </c>
      <c r="T1205" s="35" t="str">
        <f t="shared" si="5"/>
        <v>Gamer moderado</v>
      </c>
      <c r="U1205" s="35"/>
    </row>
    <row r="1206">
      <c r="A1206" s="28">
        <v>1205.0</v>
      </c>
      <c r="B1206" s="28">
        <v>18.0</v>
      </c>
      <c r="C1206" s="28" t="str">
        <f>TRIM(PROPER('Base de datos cruda'!C1206))</f>
        <v>Female</v>
      </c>
      <c r="D1206" s="28">
        <v>3.44</v>
      </c>
      <c r="E1206" s="28">
        <v>6.82</v>
      </c>
      <c r="F1206" s="28">
        <v>4.67</v>
      </c>
      <c r="G1206" s="28">
        <v>84.2</v>
      </c>
      <c r="H1206" s="28" t="str">
        <f>TRIM(PROPER('Base de datos cruda'!H1206))</f>
        <v>Casual</v>
      </c>
      <c r="I1206" s="28">
        <v>3.3</v>
      </c>
      <c r="J1206" s="28">
        <v>4.78</v>
      </c>
      <c r="K1206" s="28">
        <v>289.63</v>
      </c>
      <c r="L1206" s="28">
        <f>IF('Base de datos cruda'!L1206&lt;0,,'Base de datos cruda'!L1206)</f>
        <v>6.57</v>
      </c>
      <c r="M1206" s="28" t="str">
        <f>IF(TRIM(PROPER('Base de datos cruda'!M1206))="High","Alto",IF(TRIM(PROPER('Base de datos cruda'!M1206))="Medium","Medio","Bajo"))</f>
        <v>Medio</v>
      </c>
      <c r="N1206" s="29">
        <v>64.43</v>
      </c>
      <c r="O1206" s="32">
        <f t="shared" si="1"/>
        <v>64.43</v>
      </c>
      <c r="P1206" s="33">
        <f t="shared" si="2"/>
        <v>8.22</v>
      </c>
      <c r="Q1206" s="34">
        <f t="shared" si="3"/>
        <v>1.98255814</v>
      </c>
      <c r="R1206" s="35" t="str">
        <f t="shared" si="4"/>
        <v>Medio</v>
      </c>
      <c r="S1206" s="35" t="str">
        <f>IF(O1206="","",IF(O1206&gt;AVERAGE('Base de datos limpia'!$O$2:$O$8001),"Alto","Normal"))
</f>
        <v>Normal</v>
      </c>
      <c r="T1206" s="35" t="str">
        <f t="shared" si="5"/>
        <v>Gamer intensivo</v>
      </c>
      <c r="U1206" s="35"/>
    </row>
    <row r="1207">
      <c r="A1207" s="28">
        <v>1206.0</v>
      </c>
      <c r="B1207" s="28">
        <v>22.0</v>
      </c>
      <c r="C1207" s="28" t="str">
        <f>TRIM(PROPER('Base de datos cruda'!C1207))</f>
        <v>Female</v>
      </c>
      <c r="D1207" s="28">
        <v>5.83</v>
      </c>
      <c r="E1207" s="28">
        <v>2.04</v>
      </c>
      <c r="F1207" s="28">
        <v>6.27</v>
      </c>
      <c r="G1207" s="28">
        <v>77.58</v>
      </c>
      <c r="H1207" s="28" t="str">
        <f>TRIM(PROPER('Base de datos cruda'!H1207))</f>
        <v>Rpg</v>
      </c>
      <c r="I1207" s="28">
        <v>4.52</v>
      </c>
      <c r="J1207" s="28">
        <v>7.32</v>
      </c>
      <c r="K1207" s="28">
        <v>250.73</v>
      </c>
      <c r="L1207" s="28">
        <f>IF('Base de datos cruda'!L1207&lt;0,,'Base de datos cruda'!L1207)</f>
        <v>14.48</v>
      </c>
      <c r="M1207" s="28" t="str">
        <f>IF(TRIM(PROPER('Base de datos cruda'!M1207))="High","Alto",IF(TRIM(PROPER('Base de datos cruda'!M1207))="Medium","Medio","Bajo"))</f>
        <v>Bajo</v>
      </c>
      <c r="N1207" s="29">
        <v>34.61</v>
      </c>
      <c r="O1207" s="32">
        <f t="shared" si="1"/>
        <v>34.61</v>
      </c>
      <c r="P1207" s="33">
        <f t="shared" si="2"/>
        <v>13.15</v>
      </c>
      <c r="Q1207" s="34">
        <f t="shared" si="3"/>
        <v>0.3499142367</v>
      </c>
      <c r="R1207" s="35" t="str">
        <f t="shared" si="4"/>
        <v>Bajo</v>
      </c>
      <c r="S1207" s="35" t="str">
        <f>IF(O1207="","",IF(O1207&gt;AVERAGE('Base de datos limpia'!$O$2:$O$8001),"Alto","Normal"))
</f>
        <v>Normal</v>
      </c>
      <c r="T1207" s="35" t="str">
        <f t="shared" si="5"/>
        <v>Gamer casual</v>
      </c>
      <c r="U1207" s="35"/>
    </row>
    <row r="1208">
      <c r="A1208" s="28">
        <v>1207.0</v>
      </c>
      <c r="B1208" s="28">
        <v>19.0</v>
      </c>
      <c r="C1208" s="28" t="str">
        <f>TRIM(PROPER('Base de datos cruda'!C1208))</f>
        <v>Female</v>
      </c>
      <c r="D1208" s="28">
        <v>1.94</v>
      </c>
      <c r="E1208" s="28">
        <v>1.83</v>
      </c>
      <c r="F1208" s="28">
        <v>6.48</v>
      </c>
      <c r="G1208" s="28">
        <v>95.35</v>
      </c>
      <c r="H1208" s="28" t="str">
        <f>TRIM(PROPER('Base de datos cruda'!H1208))</f>
        <v>Fps</v>
      </c>
      <c r="I1208" s="28">
        <v>4.51</v>
      </c>
      <c r="J1208" s="28">
        <v>5.73</v>
      </c>
      <c r="K1208" s="28">
        <v>299.94</v>
      </c>
      <c r="L1208" s="28">
        <f>IF('Base de datos cruda'!L1208&lt;0,,'Base de datos cruda'!L1208)</f>
        <v>5.44</v>
      </c>
      <c r="M1208" s="28" t="str">
        <f>IF(TRIM(PROPER('Base de datos cruda'!M1208))="High","Alto",IF(TRIM(PROPER('Base de datos cruda'!M1208))="Medium","Medio","Bajo"))</f>
        <v>Medio</v>
      </c>
      <c r="N1208" s="29">
        <v>59.23</v>
      </c>
      <c r="O1208" s="32">
        <f t="shared" si="1"/>
        <v>59.23</v>
      </c>
      <c r="P1208" s="33">
        <f t="shared" si="2"/>
        <v>7.67</v>
      </c>
      <c r="Q1208" s="34">
        <f t="shared" si="3"/>
        <v>0.9432989691</v>
      </c>
      <c r="R1208" s="35" t="str">
        <f t="shared" si="4"/>
        <v>Medio</v>
      </c>
      <c r="S1208" s="35" t="str">
        <f>IF(O1208="","",IF(O1208&gt;AVERAGE('Base de datos limpia'!$O$2:$O$8001),"Alto","Normal"))
</f>
        <v>Normal</v>
      </c>
      <c r="T1208" s="35" t="str">
        <f t="shared" si="5"/>
        <v>Gamer casual</v>
      </c>
      <c r="U1208" s="35"/>
    </row>
    <row r="1209">
      <c r="A1209" s="28">
        <v>1208.0</v>
      </c>
      <c r="B1209" s="28">
        <v>16.0</v>
      </c>
      <c r="C1209" s="28" t="str">
        <f>TRIM(PROPER('Base de datos cruda'!C1209))</f>
        <v>Female</v>
      </c>
      <c r="D1209" s="28">
        <v>4.76</v>
      </c>
      <c r="E1209" s="28">
        <v>6.94</v>
      </c>
      <c r="F1209" s="28">
        <v>5.28</v>
      </c>
      <c r="G1209" s="28">
        <v>77.07</v>
      </c>
      <c r="H1209" s="28" t="str">
        <f>TRIM(PROPER('Base de datos cruda'!H1209))</f>
        <v>Casual</v>
      </c>
      <c r="I1209" s="28">
        <v>0.64</v>
      </c>
      <c r="J1209" s="28">
        <v>7.22</v>
      </c>
      <c r="K1209" s="28">
        <v>260.79</v>
      </c>
      <c r="L1209" s="28">
        <f>IF('Base de datos cruda'!L1209&lt;0,,'Base de datos cruda'!L1209)</f>
        <v>11.48</v>
      </c>
      <c r="M1209" s="28" t="str">
        <f>IF(TRIM(PROPER('Base de datos cruda'!M1209))="High","Alto",IF(TRIM(PROPER('Base de datos cruda'!M1209))="Medium","Medio","Bajo"))</f>
        <v>Medio</v>
      </c>
      <c r="N1209" s="29">
        <v>58.38</v>
      </c>
      <c r="O1209" s="32">
        <f t="shared" si="1"/>
        <v>58.38</v>
      </c>
      <c r="P1209" s="33">
        <f t="shared" si="2"/>
        <v>11.98</v>
      </c>
      <c r="Q1209" s="34">
        <f t="shared" si="3"/>
        <v>1.457983193</v>
      </c>
      <c r="R1209" s="35" t="str">
        <f t="shared" si="4"/>
        <v>Medio</v>
      </c>
      <c r="S1209" s="35" t="str">
        <f>IF(O1209="","",IF(O1209&gt;AVERAGE('Base de datos limpia'!$O$2:$O$8001),"Alto","Normal"))
</f>
        <v>Normal</v>
      </c>
      <c r="T1209" s="35" t="str">
        <f t="shared" si="5"/>
        <v>Gamer intensivo</v>
      </c>
      <c r="U1209" s="35"/>
    </row>
    <row r="1210">
      <c r="A1210" s="28">
        <v>1209.0</v>
      </c>
      <c r="B1210" s="28">
        <v>20.0</v>
      </c>
      <c r="C1210" s="28" t="str">
        <f>TRIM(PROPER('Base de datos cruda'!C1210))</f>
        <v>Male</v>
      </c>
      <c r="D1210" s="28">
        <v>7.07</v>
      </c>
      <c r="E1210" s="28">
        <v>5.92</v>
      </c>
      <c r="F1210" s="28">
        <v>7.62</v>
      </c>
      <c r="G1210" s="28">
        <v>70.94</v>
      </c>
      <c r="H1210" s="28" t="str">
        <f>TRIM(PROPER('Base de datos cruda'!H1210))</f>
        <v>Fps</v>
      </c>
      <c r="I1210" s="28">
        <v>4.51</v>
      </c>
      <c r="J1210" s="28">
        <v>12.87</v>
      </c>
      <c r="K1210" s="28">
        <v>230.83</v>
      </c>
      <c r="L1210" s="28">
        <f>IF('Base de datos cruda'!L1210&lt;0,,'Base de datos cruda'!L1210)</f>
        <v>17.26</v>
      </c>
      <c r="M1210" s="28" t="str">
        <f>IF(TRIM(PROPER('Base de datos cruda'!M1210))="High","Alto",IF(TRIM(PROPER('Base de datos cruda'!M1210))="Medium","Medio","Bajo"))</f>
        <v>Bajo</v>
      </c>
      <c r="N1210" s="29">
        <v>67.5416303123774</v>
      </c>
      <c r="O1210" s="32">
        <f t="shared" si="1"/>
        <v>67.54163031</v>
      </c>
      <c r="P1210" s="33">
        <f t="shared" si="2"/>
        <v>19.94</v>
      </c>
      <c r="Q1210" s="34">
        <f t="shared" si="3"/>
        <v>0.8373408769</v>
      </c>
      <c r="R1210" s="35" t="str">
        <f t="shared" si="4"/>
        <v>Medio</v>
      </c>
      <c r="S1210" s="35" t="str">
        <f>IF(O1210="","",IF(O1210&gt;AVERAGE('Base de datos limpia'!$O$2:$O$8001),"Alto","Normal"))
</f>
        <v>Alto</v>
      </c>
      <c r="T1210" s="35" t="str">
        <f t="shared" si="5"/>
        <v>Gamer moderado</v>
      </c>
      <c r="U1210" s="35"/>
    </row>
    <row r="1211">
      <c r="A1211" s="28">
        <v>1210.0</v>
      </c>
      <c r="B1211" s="28">
        <v>24.0</v>
      </c>
      <c r="C1211" s="28" t="str">
        <f>TRIM(PROPER('Base de datos cruda'!C1211))</f>
        <v>Female</v>
      </c>
      <c r="D1211" s="28">
        <v>7.29</v>
      </c>
      <c r="E1211" s="28">
        <v>4.87</v>
      </c>
      <c r="F1211" s="28">
        <v>5.35</v>
      </c>
      <c r="G1211" s="28">
        <v>60.32</v>
      </c>
      <c r="H1211" s="28" t="str">
        <f>TRIM(PROPER('Base de datos cruda'!H1211))</f>
        <v>Fps</v>
      </c>
      <c r="I1211" s="28">
        <v>2.62</v>
      </c>
      <c r="J1211" s="28">
        <v>12.55</v>
      </c>
      <c r="K1211" s="28">
        <v>224.82</v>
      </c>
      <c r="L1211" s="28">
        <f>IF('Base de datos cruda'!L1211&lt;0,,'Base de datos cruda'!L1211)</f>
        <v>15.18</v>
      </c>
      <c r="M1211" s="28" t="str">
        <f>IF(TRIM(PROPER('Base de datos cruda'!M1211))="High","Alto",IF(TRIM(PROPER('Base de datos cruda'!M1211))="Medium","Medio","Bajo"))</f>
        <v>Bajo</v>
      </c>
      <c r="N1211" s="29">
        <v>40.09</v>
      </c>
      <c r="O1211" s="32">
        <f t="shared" si="1"/>
        <v>40.09</v>
      </c>
      <c r="P1211" s="33">
        <f t="shared" si="2"/>
        <v>19.84</v>
      </c>
      <c r="Q1211" s="34">
        <f t="shared" si="3"/>
        <v>0.6680384088</v>
      </c>
      <c r="R1211" s="35" t="str">
        <f t="shared" si="4"/>
        <v>Bajo</v>
      </c>
      <c r="S1211" s="35" t="str">
        <f>IF(O1211="","",IF(O1211&gt;AVERAGE('Base de datos limpia'!$O$2:$O$8001),"Alto","Normal"))
</f>
        <v>Normal</v>
      </c>
      <c r="T1211" s="35" t="str">
        <f t="shared" si="5"/>
        <v>Gamer moderado</v>
      </c>
      <c r="U1211" s="35"/>
    </row>
    <row r="1212">
      <c r="A1212" s="28">
        <v>1211.0</v>
      </c>
      <c r="B1212" s="28">
        <v>23.0</v>
      </c>
      <c r="C1212" s="28" t="str">
        <f>TRIM(PROPER('Base de datos cruda'!C1212))</f>
        <v>Male</v>
      </c>
      <c r="D1212" s="28">
        <v>7.67</v>
      </c>
      <c r="E1212" s="28">
        <v>2.37</v>
      </c>
      <c r="F1212" s="28">
        <v>8.27</v>
      </c>
      <c r="G1212" s="28">
        <v>98.82</v>
      </c>
      <c r="H1212" s="28" t="str">
        <f>TRIM(PROPER('Base de datos cruda'!H1212))</f>
        <v>Fps</v>
      </c>
      <c r="I1212" s="28">
        <v>1.34</v>
      </c>
      <c r="J1212" s="28">
        <v>12.69</v>
      </c>
      <c r="K1212" s="28">
        <v>219.92</v>
      </c>
      <c r="L1212" s="28">
        <f>IF('Base de datos cruda'!L1212&lt;0,,'Base de datos cruda'!L1212)</f>
        <v>20.55</v>
      </c>
      <c r="M1212" s="28" t="str">
        <f>IF(TRIM(PROPER('Base de datos cruda'!M1212))="High","Alto",IF(TRIM(PROPER('Base de datos cruda'!M1212))="Medium","Medio","Bajo"))</f>
        <v>Bajo</v>
      </c>
      <c r="N1212" s="29">
        <v>30.92</v>
      </c>
      <c r="O1212" s="32">
        <f t="shared" si="1"/>
        <v>30.92</v>
      </c>
      <c r="P1212" s="33">
        <f t="shared" si="2"/>
        <v>20.36</v>
      </c>
      <c r="Q1212" s="34">
        <f t="shared" si="3"/>
        <v>0.3089960887</v>
      </c>
      <c r="R1212" s="35" t="str">
        <f t="shared" si="4"/>
        <v>Bajo</v>
      </c>
      <c r="S1212" s="35" t="str">
        <f>IF(O1212="","",IF(O1212&gt;AVERAGE('Base de datos limpia'!$O$2:$O$8001),"Alto","Normal"))
</f>
        <v>Normal</v>
      </c>
      <c r="T1212" s="35" t="str">
        <f t="shared" si="5"/>
        <v>Gamer casual</v>
      </c>
      <c r="U1212" s="35"/>
    </row>
    <row r="1213">
      <c r="A1213" s="28">
        <v>1212.0</v>
      </c>
      <c r="B1213" s="28">
        <v>24.0</v>
      </c>
      <c r="C1213" s="28" t="str">
        <f>TRIM(PROPER('Base de datos cruda'!C1213))</f>
        <v>Male</v>
      </c>
      <c r="D1213" s="28">
        <v>6.19</v>
      </c>
      <c r="E1213" s="28">
        <v>4.7</v>
      </c>
      <c r="F1213" s="28">
        <v>4.89</v>
      </c>
      <c r="G1213" s="28">
        <v>92.97</v>
      </c>
      <c r="H1213" s="28" t="str">
        <f>TRIM(PROPER('Base de datos cruda'!H1213))</f>
        <v>Fps</v>
      </c>
      <c r="I1213" s="28">
        <v>3.04</v>
      </c>
      <c r="J1213" s="28">
        <v>11.24</v>
      </c>
      <c r="K1213" s="28">
        <v>241.07</v>
      </c>
      <c r="L1213" s="28">
        <f>IF('Base de datos cruda'!L1213&lt;0,,'Base de datos cruda'!L1213)</f>
        <v>13.6</v>
      </c>
      <c r="M1213" s="28" t="str">
        <f>IF(TRIM(PROPER('Base de datos cruda'!M1213))="High","Alto",IF(TRIM(PROPER('Base de datos cruda'!M1213))="Medium","Medio","Bajo"))</f>
        <v>Bajo</v>
      </c>
      <c r="N1213" s="29">
        <v>54.36</v>
      </c>
      <c r="O1213" s="32">
        <f t="shared" si="1"/>
        <v>54.36</v>
      </c>
      <c r="P1213" s="33">
        <f t="shared" si="2"/>
        <v>17.43</v>
      </c>
      <c r="Q1213" s="34">
        <f t="shared" si="3"/>
        <v>0.7592891761</v>
      </c>
      <c r="R1213" s="35" t="str">
        <f t="shared" si="4"/>
        <v>Medio</v>
      </c>
      <c r="S1213" s="35" t="str">
        <f>IF(O1213="","",IF(O1213&gt;AVERAGE('Base de datos limpia'!$O$2:$O$8001),"Alto","Normal"))
</f>
        <v>Normal</v>
      </c>
      <c r="T1213" s="35" t="str">
        <f t="shared" si="5"/>
        <v>Gamer moderado</v>
      </c>
      <c r="U1213" s="35"/>
    </row>
    <row r="1214">
      <c r="A1214" s="28">
        <v>1213.0</v>
      </c>
      <c r="B1214" s="28">
        <v>24.0</v>
      </c>
      <c r="C1214" s="28" t="str">
        <f>TRIM(PROPER('Base de datos cruda'!C1214))</f>
        <v>Male</v>
      </c>
      <c r="D1214" s="28">
        <v>7.25</v>
      </c>
      <c r="E1214" s="28">
        <v>8.11</v>
      </c>
      <c r="F1214" s="28">
        <v>5.84</v>
      </c>
      <c r="G1214" s="28">
        <v>84.62</v>
      </c>
      <c r="H1214" s="28" t="str">
        <f>TRIM(PROPER('Base de datos cruda'!H1214))</f>
        <v>Casual</v>
      </c>
      <c r="I1214" s="28">
        <v>1.4</v>
      </c>
      <c r="J1214" s="28">
        <v>12.7</v>
      </c>
      <c r="K1214" s="28">
        <v>230.64</v>
      </c>
      <c r="L1214" s="28">
        <f>IF('Base de datos cruda'!L1214&lt;0,,'Base de datos cruda'!L1214)</f>
        <v>18.84</v>
      </c>
      <c r="M1214" s="28" t="str">
        <f>IF(TRIM(PROPER('Base de datos cruda'!M1214))="High","Alto",IF(TRIM(PROPER('Base de datos cruda'!M1214))="Medium","Medio","Bajo"))</f>
        <v>Alto</v>
      </c>
      <c r="N1214" s="29">
        <v>63.4868955334239</v>
      </c>
      <c r="O1214" s="32">
        <f t="shared" si="1"/>
        <v>63.48689553</v>
      </c>
      <c r="P1214" s="33">
        <f t="shared" si="2"/>
        <v>19.95</v>
      </c>
      <c r="Q1214" s="34">
        <f t="shared" si="3"/>
        <v>1.11862069</v>
      </c>
      <c r="R1214" s="35" t="str">
        <f t="shared" si="4"/>
        <v>Medio</v>
      </c>
      <c r="S1214" s="35" t="str">
        <f>IF(O1214="","",IF(O1214&gt;AVERAGE('Base de datos limpia'!$O$2:$O$8001),"Alto","Normal"))
</f>
        <v>Normal</v>
      </c>
      <c r="T1214" s="35" t="str">
        <f t="shared" si="5"/>
        <v>Gamer intensivo</v>
      </c>
      <c r="U1214" s="35"/>
    </row>
    <row r="1215">
      <c r="A1215" s="28">
        <v>1214.0</v>
      </c>
      <c r="B1215" s="28">
        <v>22.0</v>
      </c>
      <c r="C1215" s="28" t="str">
        <f>TRIM(PROPER('Base de datos cruda'!C1215))</f>
        <v>Female</v>
      </c>
      <c r="D1215" s="28">
        <v>1.88</v>
      </c>
      <c r="E1215" s="28">
        <v>9.01</v>
      </c>
      <c r="F1215" s="28">
        <v>7.11</v>
      </c>
      <c r="G1215" s="28">
        <v>93.22</v>
      </c>
      <c r="H1215" s="28" t="str">
        <f>TRIM(PROPER('Base de datos cruda'!H1215))</f>
        <v>Fps</v>
      </c>
      <c r="I1215" s="28">
        <v>2.4</v>
      </c>
      <c r="J1215" s="28">
        <v>7.21</v>
      </c>
      <c r="K1215" s="28">
        <v>307.5</v>
      </c>
      <c r="L1215" s="28">
        <f>IF('Base de datos cruda'!L1215&lt;0,,'Base de datos cruda'!L1215)</f>
        <v>7.88</v>
      </c>
      <c r="M1215" s="28" t="str">
        <f>IF(TRIM(PROPER('Base de datos cruda'!M1215))="High","Alto",IF(TRIM(PROPER('Base de datos cruda'!M1215))="Medium","Medio","Bajo"))</f>
        <v>Medio</v>
      </c>
      <c r="N1215" s="29">
        <v>100.0</v>
      </c>
      <c r="O1215" s="32">
        <f t="shared" si="1"/>
        <v>100</v>
      </c>
      <c r="P1215" s="33">
        <f t="shared" si="2"/>
        <v>9.09</v>
      </c>
      <c r="Q1215" s="34">
        <f t="shared" si="3"/>
        <v>4.792553191</v>
      </c>
      <c r="R1215" s="35" t="str">
        <f t="shared" si="4"/>
        <v>Alto</v>
      </c>
      <c r="S1215" s="35" t="str">
        <f>IF(O1215="","",IF(O1215&gt;AVERAGE('Base de datos limpia'!$O$2:$O$8001),"Alto","Normal"))
</f>
        <v>Alto</v>
      </c>
      <c r="T1215" s="35" t="str">
        <f t="shared" si="5"/>
        <v>Gamer intensivo</v>
      </c>
      <c r="U1215" s="35"/>
    </row>
    <row r="1216">
      <c r="A1216" s="28">
        <v>1215.0</v>
      </c>
      <c r="B1216" s="28">
        <v>19.0</v>
      </c>
      <c r="C1216" s="28" t="str">
        <f>TRIM(PROPER('Base de datos cruda'!C1216))</f>
        <v>Male</v>
      </c>
      <c r="D1216" s="28">
        <v>1.58</v>
      </c>
      <c r="E1216" s="28">
        <v>7.32</v>
      </c>
      <c r="F1216" s="28">
        <v>7.03</v>
      </c>
      <c r="G1216" s="28">
        <v>92.41</v>
      </c>
      <c r="H1216" s="28" t="str">
        <f>TRIM(PROPER('Base de datos cruda'!H1216))</f>
        <v>Casual</v>
      </c>
      <c r="I1216" s="28">
        <v>4.08</v>
      </c>
      <c r="J1216" s="28">
        <v>7.22</v>
      </c>
      <c r="K1216" s="28">
        <v>297.25</v>
      </c>
      <c r="L1216" s="28">
        <f>IF('Base de datos cruda'!L1216&lt;0,,'Base de datos cruda'!L1216)</f>
        <v>2.98</v>
      </c>
      <c r="M1216" s="28" t="str">
        <f>IF(TRIM(PROPER('Base de datos cruda'!M1216))="High","Alto",IF(TRIM(PROPER('Base de datos cruda'!M1216))="Medium","Medio","Bajo"))</f>
        <v>Medio</v>
      </c>
      <c r="N1216" s="29">
        <v>100.0</v>
      </c>
      <c r="O1216" s="32">
        <f t="shared" si="1"/>
        <v>100</v>
      </c>
      <c r="P1216" s="33">
        <f t="shared" si="2"/>
        <v>8.8</v>
      </c>
      <c r="Q1216" s="34">
        <f t="shared" si="3"/>
        <v>4.632911392</v>
      </c>
      <c r="R1216" s="35" t="str">
        <f t="shared" si="4"/>
        <v>Alto</v>
      </c>
      <c r="S1216" s="35" t="str">
        <f>IF(O1216="","",IF(O1216&gt;AVERAGE('Base de datos limpia'!$O$2:$O$8001),"Alto","Normal"))
</f>
        <v>Alto</v>
      </c>
      <c r="T1216" s="35" t="str">
        <f t="shared" si="5"/>
        <v>Gamer intensivo</v>
      </c>
      <c r="U1216" s="35"/>
    </row>
    <row r="1217">
      <c r="A1217" s="28">
        <v>1216.0</v>
      </c>
      <c r="B1217" s="28">
        <v>20.0</v>
      </c>
      <c r="C1217" s="28" t="str">
        <f>TRIM(PROPER('Base de datos cruda'!C1217))</f>
        <v>Female</v>
      </c>
      <c r="D1217" s="28">
        <v>0.05</v>
      </c>
      <c r="E1217" s="28">
        <v>1.54</v>
      </c>
      <c r="F1217" s="28">
        <v>4.39</v>
      </c>
      <c r="G1217" s="28">
        <v>97.27</v>
      </c>
      <c r="H1217" s="28" t="str">
        <f>TRIM(PROPER('Base de datos cruda'!H1217))</f>
        <v>Casual</v>
      </c>
      <c r="I1217" s="28">
        <v>0.16</v>
      </c>
      <c r="J1217" s="28">
        <v>5.72</v>
      </c>
      <c r="K1217" s="28">
        <v>316.07</v>
      </c>
      <c r="L1217" s="28">
        <f>IF('Base de datos cruda'!L1217&lt;0,,'Base de datos cruda'!L1217)</f>
        <v>2.58</v>
      </c>
      <c r="M1217" s="28" t="str">
        <f>IF(TRIM(PROPER('Base de datos cruda'!M1217))="High","Alto",IF(TRIM(PROPER('Base de datos cruda'!M1217))="Medium","Medio","Bajo"))</f>
        <v>Medio</v>
      </c>
      <c r="N1217" s="29">
        <v>68.2956929762645</v>
      </c>
      <c r="O1217" s="32">
        <f t="shared" si="1"/>
        <v>68.29569298</v>
      </c>
      <c r="P1217" s="33">
        <f t="shared" si="2"/>
        <v>5.77</v>
      </c>
      <c r="Q1217" s="34">
        <f t="shared" si="3"/>
        <v>30.8</v>
      </c>
      <c r="R1217" s="35" t="str">
        <f t="shared" si="4"/>
        <v>Medio</v>
      </c>
      <c r="S1217" s="35" t="str">
        <f>IF(O1217="","",IF(O1217&gt;AVERAGE('Base de datos limpia'!$O$2:$O$8001),"Alto","Normal"))
</f>
        <v>Alto</v>
      </c>
      <c r="T1217" s="35" t="str">
        <f t="shared" si="5"/>
        <v>Gamer casual</v>
      </c>
      <c r="U1217" s="35"/>
    </row>
    <row r="1218">
      <c r="A1218" s="28">
        <v>1217.0</v>
      </c>
      <c r="B1218" s="28">
        <v>16.0</v>
      </c>
      <c r="C1218" s="28" t="str">
        <f>TRIM(PROPER('Base de datos cruda'!C1218))</f>
        <v>Female</v>
      </c>
      <c r="D1218" s="28">
        <v>5.65</v>
      </c>
      <c r="E1218" s="28">
        <v>7.03</v>
      </c>
      <c r="F1218" s="28">
        <v>8.23</v>
      </c>
      <c r="G1218" s="28">
        <v>75.44</v>
      </c>
      <c r="H1218" s="28" t="str">
        <f>TRIM(PROPER('Base de datos cruda'!H1218))</f>
        <v>Fps</v>
      </c>
      <c r="I1218" s="28">
        <v>0.92</v>
      </c>
      <c r="J1218" s="28">
        <v>8.14</v>
      </c>
      <c r="K1218" s="28">
        <v>249.28</v>
      </c>
      <c r="L1218" s="28">
        <f>IF('Base de datos cruda'!L1218&lt;0,,'Base de datos cruda'!L1218)</f>
        <v>13.7</v>
      </c>
      <c r="M1218" s="28" t="str">
        <f>IF(TRIM(PROPER('Base de datos cruda'!M1218))="High","Alto",IF(TRIM(PROPER('Base de datos cruda'!M1218))="Medium","Medio","Bajo"))</f>
        <v>Bajo</v>
      </c>
      <c r="N1218" s="29">
        <v>87.6595224598915</v>
      </c>
      <c r="O1218" s="32">
        <f t="shared" si="1"/>
        <v>87.65952246</v>
      </c>
      <c r="P1218" s="33">
        <f t="shared" si="2"/>
        <v>13.79</v>
      </c>
      <c r="Q1218" s="34">
        <f t="shared" si="3"/>
        <v>1.244247788</v>
      </c>
      <c r="R1218" s="35" t="str">
        <f t="shared" si="4"/>
        <v>Alto</v>
      </c>
      <c r="S1218" s="35" t="str">
        <f>IF(O1218="","",IF(O1218&gt;AVERAGE('Base de datos limpia'!$O$2:$O$8001),"Alto","Normal"))
</f>
        <v>Alto</v>
      </c>
      <c r="T1218" s="35" t="str">
        <f t="shared" si="5"/>
        <v>Gamer intensivo</v>
      </c>
      <c r="U1218" s="35"/>
    </row>
    <row r="1219">
      <c r="A1219" s="28">
        <v>1218.0</v>
      </c>
      <c r="B1219" s="28">
        <v>16.0</v>
      </c>
      <c r="C1219" s="28" t="str">
        <f>TRIM(PROPER('Base de datos cruda'!C1219))</f>
        <v>Male</v>
      </c>
      <c r="D1219" s="28">
        <v>7.5</v>
      </c>
      <c r="E1219" s="28">
        <v>3.17</v>
      </c>
      <c r="F1219" s="28">
        <v>6.99</v>
      </c>
      <c r="G1219" s="28">
        <v>82.19</v>
      </c>
      <c r="H1219" s="28" t="str">
        <f>TRIM(PROPER('Base de datos cruda'!H1219))</f>
        <v>Rpg</v>
      </c>
      <c r="I1219" s="28">
        <v>4.78</v>
      </c>
      <c r="J1219" s="28">
        <v>9.6</v>
      </c>
      <c r="K1219" s="28">
        <v>229.52</v>
      </c>
      <c r="L1219" s="28">
        <f>IF('Base de datos cruda'!L1219&lt;0,,'Base de datos cruda'!L1219)</f>
        <v>15.47</v>
      </c>
      <c r="M1219" s="28" t="str">
        <f>IF(TRIM(PROPER('Base de datos cruda'!M1219))="High","Alto",IF(TRIM(PROPER('Base de datos cruda'!M1219))="Medium","Medio","Bajo"))</f>
        <v>Bajo</v>
      </c>
      <c r="N1219" s="29">
        <v>22.11</v>
      </c>
      <c r="O1219" s="32">
        <f t="shared" si="1"/>
        <v>22.11</v>
      </c>
      <c r="P1219" s="33">
        <f t="shared" si="2"/>
        <v>17.1</v>
      </c>
      <c r="Q1219" s="34">
        <f t="shared" si="3"/>
        <v>0.4226666667</v>
      </c>
      <c r="R1219" s="35" t="str">
        <f t="shared" si="4"/>
        <v>Bajo</v>
      </c>
      <c r="S1219" s="35" t="str">
        <f>IF(O1219="","",IF(O1219&gt;AVERAGE('Base de datos limpia'!$O$2:$O$8001),"Alto","Normal"))
</f>
        <v>Normal</v>
      </c>
      <c r="T1219" s="35" t="str">
        <f t="shared" si="5"/>
        <v>Gamer moderado</v>
      </c>
      <c r="U1219" s="35"/>
    </row>
    <row r="1220">
      <c r="A1220" s="28">
        <v>1219.0</v>
      </c>
      <c r="B1220" s="28">
        <v>18.0</v>
      </c>
      <c r="C1220" s="28" t="str">
        <f>TRIM(PROPER('Base de datos cruda'!C1220))</f>
        <v>Female</v>
      </c>
      <c r="D1220" s="28">
        <v>1.5</v>
      </c>
      <c r="E1220" s="28">
        <v>3.84</v>
      </c>
      <c r="F1220" s="28">
        <v>8.35</v>
      </c>
      <c r="G1220" s="28">
        <v>63.95</v>
      </c>
      <c r="H1220" s="28" t="str">
        <f>TRIM(PROPER('Base de datos cruda'!H1220))</f>
        <v>Rpg</v>
      </c>
      <c r="I1220" s="28">
        <v>2.23</v>
      </c>
      <c r="J1220" s="28">
        <v>5.72</v>
      </c>
      <c r="K1220" s="28">
        <v>318.98</v>
      </c>
      <c r="L1220" s="28">
        <f>IF('Base de datos cruda'!L1220&lt;0,,'Base de datos cruda'!L1220)</f>
        <v>4.85</v>
      </c>
      <c r="M1220" s="28" t="str">
        <f>IF(TRIM(PROPER('Base de datos cruda'!M1220))="High","Alto",IF(TRIM(PROPER('Base de datos cruda'!M1220))="Medium","Medio","Bajo"))</f>
        <v>Medio</v>
      </c>
      <c r="N1220" s="29">
        <v>71.24</v>
      </c>
      <c r="O1220" s="32">
        <f t="shared" si="1"/>
        <v>71.24</v>
      </c>
      <c r="P1220" s="33">
        <f t="shared" si="2"/>
        <v>7.22</v>
      </c>
      <c r="Q1220" s="34">
        <f t="shared" si="3"/>
        <v>2.56</v>
      </c>
      <c r="R1220" s="35" t="str">
        <f t="shared" si="4"/>
        <v>Alto</v>
      </c>
      <c r="S1220" s="35" t="str">
        <f>IF(O1220="","",IF(O1220&gt;AVERAGE('Base de datos limpia'!$O$2:$O$8001),"Alto","Normal"))
</f>
        <v>Alto</v>
      </c>
      <c r="T1220" s="35" t="str">
        <f t="shared" si="5"/>
        <v>Gamer moderado</v>
      </c>
      <c r="U1220" s="35"/>
    </row>
    <row r="1221">
      <c r="A1221" s="28">
        <v>1220.0</v>
      </c>
      <c r="B1221" s="28">
        <v>23.0</v>
      </c>
      <c r="C1221" s="28" t="str">
        <f>TRIM(PROPER('Base de datos cruda'!C1221))</f>
        <v>Female</v>
      </c>
      <c r="D1221" s="28">
        <v>5.1</v>
      </c>
      <c r="E1221" s="28">
        <v>2.76</v>
      </c>
      <c r="F1221" s="28">
        <v>8.34</v>
      </c>
      <c r="G1221" s="28">
        <v>98.61</v>
      </c>
      <c r="H1221" s="28" t="str">
        <f>TRIM(PROPER('Base de datos cruda'!H1221))</f>
        <v>Casual</v>
      </c>
      <c r="I1221" s="28">
        <v>1.52</v>
      </c>
      <c r="J1221" s="28">
        <v>6.72</v>
      </c>
      <c r="K1221" s="28">
        <v>255.01</v>
      </c>
      <c r="L1221" s="28">
        <f>IF('Base de datos cruda'!L1221&lt;0,,'Base de datos cruda'!L1221)</f>
        <v>11.44</v>
      </c>
      <c r="M1221" s="28" t="str">
        <f>IF(TRIM(PROPER('Base de datos cruda'!M1221))="High","Alto",IF(TRIM(PROPER('Base de datos cruda'!M1221))="Medium","Medio","Bajo"))</f>
        <v>Bajo</v>
      </c>
      <c r="N1221" s="29">
        <v>61.15</v>
      </c>
      <c r="O1221" s="32">
        <f t="shared" si="1"/>
        <v>61.15</v>
      </c>
      <c r="P1221" s="33">
        <f t="shared" si="2"/>
        <v>11.82</v>
      </c>
      <c r="Q1221" s="34">
        <f t="shared" si="3"/>
        <v>0.5411764706</v>
      </c>
      <c r="R1221" s="35" t="str">
        <f t="shared" si="4"/>
        <v>Medio</v>
      </c>
      <c r="S1221" s="35" t="str">
        <f>IF(O1221="","",IF(O1221&gt;AVERAGE('Base de datos limpia'!$O$2:$O$8001),"Alto","Normal"))
</f>
        <v>Normal</v>
      </c>
      <c r="T1221" s="35" t="str">
        <f t="shared" si="5"/>
        <v>Gamer casual</v>
      </c>
      <c r="U1221" s="35"/>
    </row>
    <row r="1222">
      <c r="A1222" s="28">
        <v>1221.0</v>
      </c>
      <c r="B1222" s="28">
        <v>17.0</v>
      </c>
      <c r="C1222" s="28" t="str">
        <f>TRIM(PROPER('Base de datos cruda'!C1222))</f>
        <v>Female</v>
      </c>
      <c r="D1222" s="28">
        <v>5.97</v>
      </c>
      <c r="E1222" s="28">
        <v>7.98</v>
      </c>
      <c r="F1222" s="28">
        <v>6.73</v>
      </c>
      <c r="G1222" s="28">
        <v>99.41</v>
      </c>
      <c r="H1222" s="28" t="str">
        <f>TRIM(PROPER('Base de datos cruda'!H1222))</f>
        <v>Fps</v>
      </c>
      <c r="I1222" s="28">
        <v>4.62</v>
      </c>
      <c r="J1222" s="28">
        <v>8.03</v>
      </c>
      <c r="K1222" s="28">
        <v>253.97</v>
      </c>
      <c r="L1222" s="28">
        <f>IF('Base de datos cruda'!L1222&lt;0,,'Base de datos cruda'!L1222)</f>
        <v>12.22</v>
      </c>
      <c r="M1222" s="28" t="str">
        <f>IF(TRIM(PROPER('Base de datos cruda'!M1222))="High","Alto",IF(TRIM(PROPER('Base de datos cruda'!M1222))="Medium","Medio","Bajo"))</f>
        <v>Bajo</v>
      </c>
      <c r="N1222" s="29">
        <v>81.1105281396632</v>
      </c>
      <c r="O1222" s="32">
        <f t="shared" si="1"/>
        <v>81.11052814</v>
      </c>
      <c r="P1222" s="33">
        <f t="shared" si="2"/>
        <v>14</v>
      </c>
      <c r="Q1222" s="34">
        <f t="shared" si="3"/>
        <v>1.336683417</v>
      </c>
      <c r="R1222" s="35" t="str">
        <f t="shared" si="4"/>
        <v>Alto</v>
      </c>
      <c r="S1222" s="35" t="str">
        <f>IF(O1222="","",IF(O1222&gt;AVERAGE('Base de datos limpia'!$O$2:$O$8001),"Alto","Normal"))
</f>
        <v>Alto</v>
      </c>
      <c r="T1222" s="35" t="str">
        <f t="shared" si="5"/>
        <v>Gamer intensivo</v>
      </c>
      <c r="U1222" s="35"/>
    </row>
    <row r="1223">
      <c r="A1223" s="28">
        <v>1222.0</v>
      </c>
      <c r="B1223" s="28">
        <v>19.0</v>
      </c>
      <c r="C1223" s="28" t="str">
        <f>TRIM(PROPER('Base de datos cruda'!C1223))</f>
        <v>Male</v>
      </c>
      <c r="D1223" s="28">
        <v>7.42</v>
      </c>
      <c r="E1223" s="28">
        <v>6.84</v>
      </c>
      <c r="F1223" s="28">
        <v>8.55</v>
      </c>
      <c r="G1223" s="28">
        <v>91.56</v>
      </c>
      <c r="H1223" s="28" t="str">
        <f>TRIM(PROPER('Base de datos cruda'!H1223))</f>
        <v>Fps</v>
      </c>
      <c r="I1223" s="28">
        <v>4.56</v>
      </c>
      <c r="J1223" s="28">
        <v>12.28</v>
      </c>
      <c r="K1223" s="28">
        <v>234.46</v>
      </c>
      <c r="L1223" s="28">
        <f>IF('Base de datos cruda'!L1223&lt;0,,'Base de datos cruda'!L1223)</f>
        <v>17.98</v>
      </c>
      <c r="M1223" s="28" t="str">
        <f>IF(TRIM(PROPER('Base de datos cruda'!M1223))="High","Alto",IF(TRIM(PROPER('Base de datos cruda'!M1223))="Medium","Medio","Bajo"))</f>
        <v>Bajo</v>
      </c>
      <c r="N1223" s="29">
        <v>67.38</v>
      </c>
      <c r="O1223" s="32">
        <f t="shared" si="1"/>
        <v>67.38</v>
      </c>
      <c r="P1223" s="33">
        <f t="shared" si="2"/>
        <v>19.7</v>
      </c>
      <c r="Q1223" s="34">
        <f t="shared" si="3"/>
        <v>0.9218328841</v>
      </c>
      <c r="R1223" s="35" t="str">
        <f t="shared" si="4"/>
        <v>Medio</v>
      </c>
      <c r="S1223" s="35" t="str">
        <f>IF(O1223="","",IF(O1223&gt;AVERAGE('Base de datos limpia'!$O$2:$O$8001),"Alto","Normal"))
</f>
        <v>Alto</v>
      </c>
      <c r="T1223" s="35" t="str">
        <f t="shared" si="5"/>
        <v>Gamer intensivo</v>
      </c>
      <c r="U1223" s="35"/>
    </row>
    <row r="1224">
      <c r="A1224" s="28">
        <v>1223.0</v>
      </c>
      <c r="B1224" s="28">
        <v>17.0</v>
      </c>
      <c r="C1224" s="28" t="str">
        <f>TRIM(PROPER('Base de datos cruda'!C1224))</f>
        <v>Female</v>
      </c>
      <c r="D1224" s="28">
        <v>5.17</v>
      </c>
      <c r="E1224" s="28">
        <v>6.51</v>
      </c>
      <c r="F1224" s="28">
        <v>8.24</v>
      </c>
      <c r="G1224" s="28">
        <v>78.16</v>
      </c>
      <c r="H1224" s="28" t="str">
        <f>TRIM(PROPER('Base de datos cruda'!H1224))</f>
        <v>Casual</v>
      </c>
      <c r="I1224" s="28">
        <v>0.22</v>
      </c>
      <c r="J1224" s="28">
        <v>9.42</v>
      </c>
      <c r="K1224" s="28">
        <v>258.58</v>
      </c>
      <c r="L1224" s="28">
        <f>IF('Base de datos cruda'!L1224&lt;0,,'Base de datos cruda'!L1224)</f>
        <v>12.55</v>
      </c>
      <c r="M1224" s="28" t="str">
        <f>IF(TRIM(PROPER('Base de datos cruda'!M1224))="High","Alto",IF(TRIM(PROPER('Base de datos cruda'!M1224))="Medium","Medio","Bajo"))</f>
        <v>Bajo</v>
      </c>
      <c r="N1224" s="29">
        <v>70.14</v>
      </c>
      <c r="O1224" s="32">
        <f t="shared" si="1"/>
        <v>70.14</v>
      </c>
      <c r="P1224" s="33">
        <f t="shared" si="2"/>
        <v>14.59</v>
      </c>
      <c r="Q1224" s="34">
        <f t="shared" si="3"/>
        <v>1.259187621</v>
      </c>
      <c r="R1224" s="35" t="str">
        <f t="shared" si="4"/>
        <v>Alto</v>
      </c>
      <c r="S1224" s="35" t="str">
        <f>IF(O1224="","",IF(O1224&gt;AVERAGE('Base de datos limpia'!$O$2:$O$8001),"Alto","Normal"))
</f>
        <v>Alto</v>
      </c>
      <c r="T1224" s="35" t="str">
        <f t="shared" si="5"/>
        <v>Gamer intensivo</v>
      </c>
      <c r="U1224" s="35"/>
    </row>
    <row r="1225">
      <c r="A1225" s="28">
        <v>1224.0</v>
      </c>
      <c r="B1225" s="28">
        <v>20.0</v>
      </c>
      <c r="C1225" s="28" t="str">
        <f>TRIM(PROPER('Base de datos cruda'!C1225))</f>
        <v>Male</v>
      </c>
      <c r="D1225" s="28">
        <v>7.76</v>
      </c>
      <c r="E1225" s="28">
        <v>7.01</v>
      </c>
      <c r="F1225" s="28">
        <v>8.79</v>
      </c>
      <c r="G1225" s="28">
        <v>79.86</v>
      </c>
      <c r="H1225" s="28" t="str">
        <f>TRIM(PROPER('Base de datos cruda'!H1225))</f>
        <v>Fps</v>
      </c>
      <c r="I1225" s="28">
        <v>1.81</v>
      </c>
      <c r="J1225" s="28">
        <v>12.01</v>
      </c>
      <c r="K1225" s="28">
        <v>217.3</v>
      </c>
      <c r="L1225" s="28">
        <f>IF('Base de datos cruda'!L1225&lt;0,,'Base de datos cruda'!L1225)</f>
        <v>17.25</v>
      </c>
      <c r="M1225" s="28" t="str">
        <f>IF(TRIM(PROPER('Base de datos cruda'!M1225))="High","Alto",IF(TRIM(PROPER('Base de datos cruda'!M1225))="Medium","Medio","Bajo"))</f>
        <v>Bajo</v>
      </c>
      <c r="N1225" s="29">
        <v>62.1506336462651</v>
      </c>
      <c r="O1225" s="32">
        <f t="shared" si="1"/>
        <v>62.15063365</v>
      </c>
      <c r="P1225" s="33">
        <f t="shared" si="2"/>
        <v>19.77</v>
      </c>
      <c r="Q1225" s="34">
        <f t="shared" si="3"/>
        <v>0.9033505155</v>
      </c>
      <c r="R1225" s="35" t="str">
        <f t="shared" si="4"/>
        <v>Medio</v>
      </c>
      <c r="S1225" s="35" t="str">
        <f>IF(O1225="","",IF(O1225&gt;AVERAGE('Base de datos limpia'!$O$2:$O$8001),"Alto","Normal"))
</f>
        <v>Normal</v>
      </c>
      <c r="T1225" s="35" t="str">
        <f t="shared" si="5"/>
        <v>Gamer intensivo</v>
      </c>
      <c r="U1225" s="35"/>
    </row>
    <row r="1226">
      <c r="A1226" s="28">
        <v>1225.0</v>
      </c>
      <c r="B1226" s="28">
        <v>24.0</v>
      </c>
      <c r="C1226" s="28" t="str">
        <f>TRIM(PROPER('Base de datos cruda'!C1226))</f>
        <v>Female</v>
      </c>
      <c r="D1226" s="28">
        <v>2.76</v>
      </c>
      <c r="E1226" s="28">
        <v>3.13</v>
      </c>
      <c r="F1226" s="28">
        <v>8.25</v>
      </c>
      <c r="G1226" s="28">
        <v>77.41</v>
      </c>
      <c r="H1226" s="28" t="str">
        <f>TRIM(PROPER('Base de datos cruda'!H1226))</f>
        <v>Fps</v>
      </c>
      <c r="I1226" s="28">
        <v>4.56</v>
      </c>
      <c r="J1226" s="28">
        <v>8.51</v>
      </c>
      <c r="K1226" s="28">
        <v>292.12</v>
      </c>
      <c r="L1226" s="28">
        <f>IF('Base de datos cruda'!L1226&lt;0,,'Base de datos cruda'!L1226)</f>
        <v>6.45</v>
      </c>
      <c r="M1226" s="28" t="str">
        <f>IF(TRIM(PROPER('Base de datos cruda'!M1226))="High","Alto",IF(TRIM(PROPER('Base de datos cruda'!M1226))="Medium","Medio","Bajo"))</f>
        <v>Medio</v>
      </c>
      <c r="N1226" s="29">
        <v>59.24</v>
      </c>
      <c r="O1226" s="32">
        <f t="shared" si="1"/>
        <v>59.24</v>
      </c>
      <c r="P1226" s="33">
        <f t="shared" si="2"/>
        <v>11.27</v>
      </c>
      <c r="Q1226" s="34">
        <f t="shared" si="3"/>
        <v>1.134057971</v>
      </c>
      <c r="R1226" s="35" t="str">
        <f t="shared" si="4"/>
        <v>Medio</v>
      </c>
      <c r="S1226" s="35" t="str">
        <f>IF(O1226="","",IF(O1226&gt;AVERAGE('Base de datos limpia'!$O$2:$O$8001),"Alto","Normal"))
</f>
        <v>Normal</v>
      </c>
      <c r="T1226" s="35" t="str">
        <f t="shared" si="5"/>
        <v>Gamer moderado</v>
      </c>
      <c r="U1226" s="35"/>
    </row>
    <row r="1227">
      <c r="A1227" s="28">
        <v>1226.0</v>
      </c>
      <c r="B1227" s="28">
        <v>16.0</v>
      </c>
      <c r="C1227" s="28" t="str">
        <f>TRIM(PROPER('Base de datos cruda'!C1227))</f>
        <v>Female</v>
      </c>
      <c r="D1227" s="28">
        <v>2.8</v>
      </c>
      <c r="E1227" s="28">
        <v>5.0</v>
      </c>
      <c r="F1227" s="28">
        <v>8.11</v>
      </c>
      <c r="G1227" s="28">
        <v>71.73</v>
      </c>
      <c r="H1227" s="28" t="str">
        <f>TRIM(PROPER('Base de datos cruda'!H1227))</f>
        <v>Rpg</v>
      </c>
      <c r="I1227" s="28">
        <v>0.9</v>
      </c>
      <c r="J1227" s="28">
        <v>7.14</v>
      </c>
      <c r="K1227" s="28">
        <v>267.14</v>
      </c>
      <c r="L1227" s="28">
        <f>IF('Base de datos cruda'!L1227&lt;0,,'Base de datos cruda'!L1227)</f>
        <v>8.58</v>
      </c>
      <c r="M1227" s="28" t="str">
        <f>IF(TRIM(PROPER('Base de datos cruda'!M1227))="High","Alto",IF(TRIM(PROPER('Base de datos cruda'!M1227))="Medium","Medio","Bajo"))</f>
        <v>Medio</v>
      </c>
      <c r="N1227" s="29">
        <v>76.86</v>
      </c>
      <c r="O1227" s="32">
        <f t="shared" si="1"/>
        <v>76.86</v>
      </c>
      <c r="P1227" s="33">
        <f t="shared" si="2"/>
        <v>9.94</v>
      </c>
      <c r="Q1227" s="34">
        <f t="shared" si="3"/>
        <v>1.785714286</v>
      </c>
      <c r="R1227" s="35" t="str">
        <f t="shared" si="4"/>
        <v>Alto</v>
      </c>
      <c r="S1227" s="35" t="str">
        <f>IF(O1227="","",IF(O1227&gt;AVERAGE('Base de datos limpia'!$O$2:$O$8001),"Alto","Normal"))
</f>
        <v>Alto</v>
      </c>
      <c r="T1227" s="35" t="str">
        <f t="shared" si="5"/>
        <v>Gamer moderado</v>
      </c>
      <c r="U1227" s="35"/>
    </row>
    <row r="1228">
      <c r="A1228" s="28">
        <v>1227.0</v>
      </c>
      <c r="B1228" s="28">
        <v>20.0</v>
      </c>
      <c r="C1228" s="28" t="str">
        <f>TRIM(PROPER('Base de datos cruda'!C1228))</f>
        <v>Male</v>
      </c>
      <c r="D1228" s="28">
        <v>4.34</v>
      </c>
      <c r="E1228" s="28">
        <v>6.7</v>
      </c>
      <c r="F1228" s="28">
        <v>6.35</v>
      </c>
      <c r="G1228" s="28">
        <v>81.11</v>
      </c>
      <c r="H1228" s="28" t="str">
        <f>TRIM(PROPER('Base de datos cruda'!H1228))</f>
        <v>Fps</v>
      </c>
      <c r="I1228" s="28">
        <v>2.89</v>
      </c>
      <c r="J1228" s="28">
        <v>7.49</v>
      </c>
      <c r="K1228" s="28">
        <v>257.71</v>
      </c>
      <c r="L1228" s="28">
        <f>IF('Base de datos cruda'!L1228&lt;0,,'Base de datos cruda'!L1228)</f>
        <v>5.44</v>
      </c>
      <c r="M1228" s="28" t="str">
        <f>IF(TRIM(PROPER('Base de datos cruda'!M1228))="High","Alto",IF(TRIM(PROPER('Base de datos cruda'!M1228))="Medium","Medio","Bajo"))</f>
        <v>Medio</v>
      </c>
      <c r="N1228" s="29">
        <v>74.36</v>
      </c>
      <c r="O1228" s="32">
        <f t="shared" si="1"/>
        <v>74.36</v>
      </c>
      <c r="P1228" s="33">
        <f t="shared" si="2"/>
        <v>11.83</v>
      </c>
      <c r="Q1228" s="34">
        <f t="shared" si="3"/>
        <v>1.543778802</v>
      </c>
      <c r="R1228" s="35" t="str">
        <f t="shared" si="4"/>
        <v>Alto</v>
      </c>
      <c r="S1228" s="35" t="str">
        <f>IF(O1228="","",IF(O1228&gt;AVERAGE('Base de datos limpia'!$O$2:$O$8001),"Alto","Normal"))
</f>
        <v>Alto</v>
      </c>
      <c r="T1228" s="35" t="str">
        <f t="shared" si="5"/>
        <v>Gamer intensivo</v>
      </c>
      <c r="U1228" s="35"/>
    </row>
    <row r="1229">
      <c r="A1229" s="28">
        <v>1228.0</v>
      </c>
      <c r="B1229" s="28">
        <v>24.0</v>
      </c>
      <c r="C1229" s="28" t="str">
        <f>TRIM(PROPER('Base de datos cruda'!C1229))</f>
        <v>Female</v>
      </c>
      <c r="D1229" s="28">
        <v>3.07</v>
      </c>
      <c r="E1229" s="28">
        <v>6.73</v>
      </c>
      <c r="F1229" s="28">
        <v>5.06</v>
      </c>
      <c r="G1229" s="28">
        <v>62.14</v>
      </c>
      <c r="H1229" s="28" t="str">
        <f>TRIM(PROPER('Base de datos cruda'!H1229))</f>
        <v>Rpg</v>
      </c>
      <c r="I1229" s="28">
        <v>1.6</v>
      </c>
      <c r="J1229" s="28">
        <v>5.47</v>
      </c>
      <c r="K1229" s="28">
        <v>277.74</v>
      </c>
      <c r="L1229" s="28">
        <f>IF('Base de datos cruda'!L1229&lt;0,,'Base de datos cruda'!L1229)</f>
        <v>7.86</v>
      </c>
      <c r="M1229" s="28" t="str">
        <f>IF(TRIM(PROPER('Base de datos cruda'!M1229))="High","Alto",IF(TRIM(PROPER('Base de datos cruda'!M1229))="Medium","Medio","Bajo"))</f>
        <v>Medio</v>
      </c>
      <c r="N1229" s="29">
        <v>86.2892452275362</v>
      </c>
      <c r="O1229" s="32">
        <f t="shared" si="1"/>
        <v>86.28924523</v>
      </c>
      <c r="P1229" s="33">
        <f t="shared" si="2"/>
        <v>8.54</v>
      </c>
      <c r="Q1229" s="34">
        <f t="shared" si="3"/>
        <v>2.19218241</v>
      </c>
      <c r="R1229" s="35" t="str">
        <f t="shared" si="4"/>
        <v>Alto</v>
      </c>
      <c r="S1229" s="35" t="str">
        <f>IF(O1229="","",IF(O1229&gt;AVERAGE('Base de datos limpia'!$O$2:$O$8001),"Alto","Normal"))
</f>
        <v>Alto</v>
      </c>
      <c r="T1229" s="35" t="str">
        <f t="shared" si="5"/>
        <v>Gamer intensivo</v>
      </c>
      <c r="U1229" s="35"/>
    </row>
    <row r="1230">
      <c r="A1230" s="28">
        <v>1229.0</v>
      </c>
      <c r="B1230" s="28">
        <v>16.0</v>
      </c>
      <c r="C1230" s="28" t="str">
        <f>TRIM(PROPER('Base de datos cruda'!C1230))</f>
        <v>Female</v>
      </c>
      <c r="D1230" s="28">
        <v>0.01</v>
      </c>
      <c r="E1230" s="28">
        <v>8.13</v>
      </c>
      <c r="F1230" s="28">
        <v>8.55</v>
      </c>
      <c r="G1230" s="28">
        <v>99.68</v>
      </c>
      <c r="H1230" s="28" t="str">
        <f>TRIM(PROPER('Base de datos cruda'!H1230))</f>
        <v>Casual</v>
      </c>
      <c r="I1230" s="28">
        <v>3.68</v>
      </c>
      <c r="J1230" s="28">
        <v>2.7</v>
      </c>
      <c r="K1230" s="28">
        <v>317.63</v>
      </c>
      <c r="L1230" s="28">
        <f>IF('Base de datos cruda'!L1230&lt;0,,'Base de datos cruda'!L1230)</f>
        <v>1.39</v>
      </c>
      <c r="M1230" s="28" t="str">
        <f>IF(TRIM(PROPER('Base de datos cruda'!M1230))="High","Alto",IF(TRIM(PROPER('Base de datos cruda'!M1230))="Medium","Medio","Bajo"))</f>
        <v>Medio</v>
      </c>
      <c r="N1230" s="29">
        <v>100.0</v>
      </c>
      <c r="O1230" s="32">
        <f t="shared" si="1"/>
        <v>100</v>
      </c>
      <c r="P1230" s="33">
        <f t="shared" si="2"/>
        <v>2.71</v>
      </c>
      <c r="Q1230" s="34">
        <f t="shared" si="3"/>
        <v>813</v>
      </c>
      <c r="R1230" s="35" t="str">
        <f t="shared" si="4"/>
        <v>Alto</v>
      </c>
      <c r="S1230" s="35" t="str">
        <f>IF(O1230="","",IF(O1230&gt;AVERAGE('Base de datos limpia'!$O$2:$O$8001),"Alto","Normal"))
</f>
        <v>Alto</v>
      </c>
      <c r="T1230" s="35" t="str">
        <f t="shared" si="5"/>
        <v>Gamer intensivo</v>
      </c>
      <c r="U1230" s="35"/>
    </row>
    <row r="1231">
      <c r="A1231" s="28">
        <v>1230.0</v>
      </c>
      <c r="B1231" s="28">
        <v>24.0</v>
      </c>
      <c r="C1231" s="28" t="str">
        <f>TRIM(PROPER('Base de datos cruda'!C1231))</f>
        <v>Female</v>
      </c>
      <c r="D1231" s="28">
        <v>5.85</v>
      </c>
      <c r="E1231" s="28">
        <v>3.58</v>
      </c>
      <c r="F1231" s="28">
        <v>7.61</v>
      </c>
      <c r="G1231" s="28">
        <v>76.96</v>
      </c>
      <c r="H1231" s="28" t="str">
        <f>TRIM(PROPER('Base de datos cruda'!H1231))</f>
        <v>Rpg</v>
      </c>
      <c r="I1231" s="28">
        <v>0.79</v>
      </c>
      <c r="J1231" s="28">
        <v>8.24</v>
      </c>
      <c r="K1231" s="28">
        <v>250.64</v>
      </c>
      <c r="L1231" s="28">
        <f>IF('Base de datos cruda'!L1231&lt;0,,'Base de datos cruda'!L1231)</f>
        <v>11.27</v>
      </c>
      <c r="M1231" s="28" t="str">
        <f>IF(TRIM(PROPER('Base de datos cruda'!M1231))="High","Alto",IF(TRIM(PROPER('Base de datos cruda'!M1231))="Medium","Medio","Bajo"))</f>
        <v>Bajo</v>
      </c>
      <c r="N1231" s="29">
        <v>45.71</v>
      </c>
      <c r="O1231" s="32">
        <f t="shared" si="1"/>
        <v>45.71</v>
      </c>
      <c r="P1231" s="33">
        <f t="shared" si="2"/>
        <v>14.09</v>
      </c>
      <c r="Q1231" s="34">
        <f t="shared" si="3"/>
        <v>0.611965812</v>
      </c>
      <c r="R1231" s="35" t="str">
        <f t="shared" si="4"/>
        <v>Bajo</v>
      </c>
      <c r="S1231" s="35" t="str">
        <f>IF(O1231="","",IF(O1231&gt;AVERAGE('Base de datos limpia'!$O$2:$O$8001),"Alto","Normal"))
</f>
        <v>Normal</v>
      </c>
      <c r="T1231" s="35" t="str">
        <f t="shared" si="5"/>
        <v>Gamer moderado</v>
      </c>
      <c r="U1231" s="35"/>
    </row>
    <row r="1232">
      <c r="A1232" s="28">
        <v>1231.0</v>
      </c>
      <c r="B1232" s="28">
        <v>23.0</v>
      </c>
      <c r="C1232" s="28" t="str">
        <f>TRIM(PROPER('Base de datos cruda'!C1232))</f>
        <v>Male</v>
      </c>
      <c r="D1232" s="28">
        <v>6.01</v>
      </c>
      <c r="E1232" s="28">
        <v>7.93</v>
      </c>
      <c r="F1232" s="28">
        <v>5.41</v>
      </c>
      <c r="G1232" s="28">
        <v>97.09</v>
      </c>
      <c r="H1232" s="28" t="str">
        <f>TRIM(PROPER('Base de datos cruda'!H1232))</f>
        <v>Rpg</v>
      </c>
      <c r="I1232" s="28">
        <v>2.98</v>
      </c>
      <c r="J1232" s="28">
        <v>7.18</v>
      </c>
      <c r="K1232" s="28">
        <v>261.79</v>
      </c>
      <c r="L1232" s="28">
        <f>IF('Base de datos cruda'!L1232&lt;0,,'Base de datos cruda'!L1232)</f>
        <v>9.83</v>
      </c>
      <c r="M1232" s="28" t="str">
        <f>IF(TRIM(PROPER('Base de datos cruda'!M1232))="High","Alto",IF(TRIM(PROPER('Base de datos cruda'!M1232))="Medium","Medio","Bajo"))</f>
        <v>Alto</v>
      </c>
      <c r="N1232" s="29">
        <v>84.4875158869954</v>
      </c>
      <c r="O1232" s="32">
        <f t="shared" si="1"/>
        <v>84.48751589</v>
      </c>
      <c r="P1232" s="33">
        <f t="shared" si="2"/>
        <v>13.19</v>
      </c>
      <c r="Q1232" s="34">
        <f t="shared" si="3"/>
        <v>1.319467554</v>
      </c>
      <c r="R1232" s="35" t="str">
        <f t="shared" si="4"/>
        <v>Alto</v>
      </c>
      <c r="S1232" s="35" t="str">
        <f>IF(O1232="","",IF(O1232&gt;AVERAGE('Base de datos limpia'!$O$2:$O$8001),"Alto","Normal"))
</f>
        <v>Alto</v>
      </c>
      <c r="T1232" s="35" t="str">
        <f t="shared" si="5"/>
        <v>Gamer intensivo</v>
      </c>
      <c r="U1232" s="35"/>
    </row>
    <row r="1233">
      <c r="A1233" s="28">
        <v>1232.0</v>
      </c>
      <c r="B1233" s="28">
        <v>19.0</v>
      </c>
      <c r="C1233" s="28" t="str">
        <f>TRIM(PROPER('Base de datos cruda'!C1233))</f>
        <v>Male</v>
      </c>
      <c r="D1233" s="28">
        <v>5.98</v>
      </c>
      <c r="E1233" s="28">
        <v>4.96</v>
      </c>
      <c r="F1233" s="28">
        <v>5.7</v>
      </c>
      <c r="G1233" s="28">
        <v>88.97</v>
      </c>
      <c r="H1233" s="28" t="str">
        <f>TRIM(PROPER('Base de datos cruda'!H1233))</f>
        <v>Fps</v>
      </c>
      <c r="I1233" s="28">
        <v>0.0</v>
      </c>
      <c r="J1233" s="28">
        <v>8.29</v>
      </c>
      <c r="K1233" s="28">
        <v>254.54</v>
      </c>
      <c r="L1233" s="28">
        <f>IF('Base de datos cruda'!L1233&lt;0,,'Base de datos cruda'!L1233)</f>
        <v>13.95</v>
      </c>
      <c r="M1233" s="28" t="str">
        <f>IF(TRIM(PROPER('Base de datos cruda'!M1233))="High","Alto",IF(TRIM(PROPER('Base de datos cruda'!M1233))="Medium","Medio","Bajo"))</f>
        <v>Bajo</v>
      </c>
      <c r="N1233" s="29">
        <v>54.9354618764941</v>
      </c>
      <c r="O1233" s="32">
        <f t="shared" si="1"/>
        <v>54.93546188</v>
      </c>
      <c r="P1233" s="33">
        <f t="shared" si="2"/>
        <v>14.27</v>
      </c>
      <c r="Q1233" s="34">
        <f t="shared" si="3"/>
        <v>0.8294314381</v>
      </c>
      <c r="R1233" s="35" t="str">
        <f t="shared" si="4"/>
        <v>Medio</v>
      </c>
      <c r="S1233" s="35" t="str">
        <f>IF(O1233="","",IF(O1233&gt;AVERAGE('Base de datos limpia'!$O$2:$O$8001),"Alto","Normal"))
</f>
        <v>Normal</v>
      </c>
      <c r="T1233" s="35" t="str">
        <f t="shared" si="5"/>
        <v>Gamer moderado</v>
      </c>
      <c r="U1233" s="35"/>
    </row>
    <row r="1234">
      <c r="A1234" s="28">
        <v>1233.0</v>
      </c>
      <c r="B1234" s="28">
        <v>20.0</v>
      </c>
      <c r="C1234" s="28" t="str">
        <f>TRIM(PROPER('Base de datos cruda'!C1234))</f>
        <v>Other</v>
      </c>
      <c r="D1234" s="28">
        <v>2.76</v>
      </c>
      <c r="E1234" s="28">
        <v>7.03</v>
      </c>
      <c r="F1234" s="28">
        <v>7.43</v>
      </c>
      <c r="G1234" s="28">
        <v>71.6</v>
      </c>
      <c r="H1234" s="28" t="str">
        <f>TRIM(PROPER('Base de datos cruda'!H1234))</f>
        <v>Casual</v>
      </c>
      <c r="I1234" s="28">
        <v>1.26</v>
      </c>
      <c r="J1234" s="28">
        <v>7.94</v>
      </c>
      <c r="K1234" s="28">
        <v>288.57</v>
      </c>
      <c r="L1234" s="28">
        <f>IF('Base de datos cruda'!L1234&lt;0,,'Base de datos cruda'!L1234)</f>
        <v>7.62</v>
      </c>
      <c r="M1234" s="28" t="str">
        <f>IF(TRIM(PROPER('Base de datos cruda'!M1234))="High","Alto",IF(TRIM(PROPER('Base de datos cruda'!M1234))="Medium","Medio","Bajo"))</f>
        <v>Medio</v>
      </c>
      <c r="N1234" s="29">
        <v>82.79</v>
      </c>
      <c r="O1234" s="32">
        <f t="shared" si="1"/>
        <v>82.79</v>
      </c>
      <c r="P1234" s="33">
        <f t="shared" si="2"/>
        <v>10.7</v>
      </c>
      <c r="Q1234" s="34">
        <f t="shared" si="3"/>
        <v>2.547101449</v>
      </c>
      <c r="R1234" s="35" t="str">
        <f t="shared" si="4"/>
        <v>Alto</v>
      </c>
      <c r="S1234" s="35" t="str">
        <f>IF(O1234="","",IF(O1234&gt;AVERAGE('Base de datos limpia'!$O$2:$O$8001),"Alto","Normal"))
</f>
        <v>Alto</v>
      </c>
      <c r="T1234" s="35" t="str">
        <f t="shared" si="5"/>
        <v>Gamer intensivo</v>
      </c>
      <c r="U1234" s="35"/>
    </row>
    <row r="1235">
      <c r="A1235" s="28">
        <v>1234.0</v>
      </c>
      <c r="B1235" s="28">
        <v>20.0</v>
      </c>
      <c r="C1235" s="28" t="str">
        <f>TRIM(PROPER('Base de datos cruda'!C1235))</f>
        <v>Female</v>
      </c>
      <c r="D1235" s="28">
        <v>4.18</v>
      </c>
      <c r="E1235" s="28">
        <v>5.1</v>
      </c>
      <c r="F1235" s="28">
        <v>6.39</v>
      </c>
      <c r="G1235" s="28">
        <v>68.88</v>
      </c>
      <c r="H1235" s="28" t="str">
        <f>TRIM(PROPER('Base de datos cruda'!H1235))</f>
        <v>Casual</v>
      </c>
      <c r="I1235" s="28">
        <v>0.81</v>
      </c>
      <c r="J1235" s="28">
        <v>8.82</v>
      </c>
      <c r="K1235" s="28">
        <v>266.48</v>
      </c>
      <c r="L1235" s="28">
        <f>IF('Base de datos cruda'!L1235&lt;0,,'Base de datos cruda'!L1235)</f>
        <v>10.96</v>
      </c>
      <c r="M1235" s="28" t="str">
        <f>IF(TRIM(PROPER('Base de datos cruda'!M1235))="High","Alto",IF(TRIM(PROPER('Base de datos cruda'!M1235))="Medium","Medio","Bajo"))</f>
        <v>Medio</v>
      </c>
      <c r="N1235" s="29">
        <v>62.11</v>
      </c>
      <c r="O1235" s="32">
        <f t="shared" si="1"/>
        <v>62.11</v>
      </c>
      <c r="P1235" s="33">
        <f t="shared" si="2"/>
        <v>13</v>
      </c>
      <c r="Q1235" s="34">
        <f t="shared" si="3"/>
        <v>1.220095694</v>
      </c>
      <c r="R1235" s="35" t="str">
        <f t="shared" si="4"/>
        <v>Medio</v>
      </c>
      <c r="S1235" s="35" t="str">
        <f>IF(O1235="","",IF(O1235&gt;AVERAGE('Base de datos limpia'!$O$2:$O$8001),"Alto","Normal"))
</f>
        <v>Normal</v>
      </c>
      <c r="T1235" s="35" t="str">
        <f t="shared" si="5"/>
        <v>Gamer moderado</v>
      </c>
      <c r="U1235" s="35"/>
    </row>
    <row r="1236">
      <c r="A1236" s="28">
        <v>1235.0</v>
      </c>
      <c r="B1236" s="28">
        <v>21.0</v>
      </c>
      <c r="C1236" s="28" t="str">
        <f>TRIM(PROPER('Base de datos cruda'!C1236))</f>
        <v>Female</v>
      </c>
      <c r="D1236" s="28">
        <v>2.88</v>
      </c>
      <c r="E1236" s="28">
        <v>9.54</v>
      </c>
      <c r="F1236" s="28">
        <v>4.41</v>
      </c>
      <c r="G1236" s="28">
        <v>99.83</v>
      </c>
      <c r="H1236" s="28" t="str">
        <f>TRIM(PROPER('Base de datos cruda'!H1236))</f>
        <v>Fps</v>
      </c>
      <c r="I1236" s="28">
        <v>1.05</v>
      </c>
      <c r="J1236" s="28">
        <v>6.99</v>
      </c>
      <c r="K1236" s="28">
        <v>282.19</v>
      </c>
      <c r="L1236" s="28">
        <f>IF('Base de datos cruda'!L1236&lt;0,,'Base de datos cruda'!L1236)</f>
        <v>4.14</v>
      </c>
      <c r="M1236" s="28" t="str">
        <f>IF(TRIM(PROPER('Base de datos cruda'!M1236))="High","Alto",IF(TRIM(PROPER('Base de datos cruda'!M1236))="Medium","Medio","Bajo"))</f>
        <v>Alto</v>
      </c>
      <c r="N1236" s="29">
        <v>90.58</v>
      </c>
      <c r="O1236" s="32">
        <f t="shared" si="1"/>
        <v>90.58</v>
      </c>
      <c r="P1236" s="33">
        <f t="shared" si="2"/>
        <v>9.87</v>
      </c>
      <c r="Q1236" s="34">
        <f t="shared" si="3"/>
        <v>3.3125</v>
      </c>
      <c r="R1236" s="35" t="str">
        <f t="shared" si="4"/>
        <v>Alto</v>
      </c>
      <c r="S1236" s="35" t="str">
        <f>IF(O1236="","",IF(O1236&gt;AVERAGE('Base de datos limpia'!$O$2:$O$8001),"Alto","Normal"))
</f>
        <v>Alto</v>
      </c>
      <c r="T1236" s="35" t="str">
        <f t="shared" si="5"/>
        <v>Gamer intensivo</v>
      </c>
      <c r="U1236" s="35"/>
    </row>
    <row r="1237">
      <c r="A1237" s="28">
        <v>1236.0</v>
      </c>
      <c r="B1237" s="28">
        <v>22.0</v>
      </c>
      <c r="C1237" s="28" t="str">
        <f>TRIM(PROPER('Base de datos cruda'!C1237))</f>
        <v>Male</v>
      </c>
      <c r="D1237" s="28">
        <v>0.13</v>
      </c>
      <c r="E1237" s="28">
        <v>2.61</v>
      </c>
      <c r="F1237" s="28">
        <v>4.71</v>
      </c>
      <c r="G1237" s="28">
        <v>90.89</v>
      </c>
      <c r="H1237" s="28" t="str">
        <f>TRIM(PROPER('Base de datos cruda'!H1237))</f>
        <v>Fps</v>
      </c>
      <c r="I1237" s="28">
        <v>4.3</v>
      </c>
      <c r="J1237" s="28">
        <v>5.64</v>
      </c>
      <c r="K1237" s="28">
        <v>307.09</v>
      </c>
      <c r="L1237" s="28">
        <f>IF('Base de datos cruda'!L1237&lt;0,,'Base de datos cruda'!L1237)</f>
        <v>3.97</v>
      </c>
      <c r="M1237" s="28" t="str">
        <f>IF(TRIM(PROPER('Base de datos cruda'!M1237))="High","Alto",IF(TRIM(PROPER('Base de datos cruda'!M1237))="Medium","Medio","Bajo"))</f>
        <v>Medio</v>
      </c>
      <c r="N1237" s="29">
        <v>63.91</v>
      </c>
      <c r="O1237" s="32">
        <f t="shared" si="1"/>
        <v>63.91</v>
      </c>
      <c r="P1237" s="33">
        <f t="shared" si="2"/>
        <v>5.77</v>
      </c>
      <c r="Q1237" s="34">
        <f t="shared" si="3"/>
        <v>20.07692308</v>
      </c>
      <c r="R1237" s="35" t="str">
        <f t="shared" si="4"/>
        <v>Medio</v>
      </c>
      <c r="S1237" s="35" t="str">
        <f>IF(O1237="","",IF(O1237&gt;AVERAGE('Base de datos limpia'!$O$2:$O$8001),"Alto","Normal"))
</f>
        <v>Normal</v>
      </c>
      <c r="T1237" s="35" t="str">
        <f t="shared" si="5"/>
        <v>Gamer casual</v>
      </c>
      <c r="U1237" s="35"/>
    </row>
    <row r="1238">
      <c r="A1238" s="28">
        <v>1237.0</v>
      </c>
      <c r="B1238" s="28">
        <v>23.0</v>
      </c>
      <c r="C1238" s="28" t="str">
        <f>TRIM(PROPER('Base de datos cruda'!C1238))</f>
        <v>Male</v>
      </c>
      <c r="D1238" s="28">
        <v>4.5</v>
      </c>
      <c r="E1238" s="28">
        <v>7.08</v>
      </c>
      <c r="F1238" s="28">
        <v>7.73</v>
      </c>
      <c r="G1238" s="28">
        <v>69.99</v>
      </c>
      <c r="H1238" s="28" t="str">
        <f>TRIM(PROPER('Base de datos cruda'!H1238))</f>
        <v>Casual</v>
      </c>
      <c r="I1238" s="28">
        <v>4.57</v>
      </c>
      <c r="J1238" s="28">
        <v>6.82</v>
      </c>
      <c r="K1238" s="28">
        <v>244.93</v>
      </c>
      <c r="L1238" s="28">
        <f>IF('Base de datos cruda'!L1238&lt;0,,'Base de datos cruda'!L1238)</f>
        <v>12.04</v>
      </c>
      <c r="M1238" s="28" t="str">
        <f>IF(TRIM(PROPER('Base de datos cruda'!M1238))="High","Alto",IF(TRIM(PROPER('Base de datos cruda'!M1238))="Medium","Medio","Bajo"))</f>
        <v>Medio</v>
      </c>
      <c r="N1238" s="29">
        <v>75.33</v>
      </c>
      <c r="O1238" s="32">
        <f t="shared" si="1"/>
        <v>75.33</v>
      </c>
      <c r="P1238" s="33">
        <f t="shared" si="2"/>
        <v>11.32</v>
      </c>
      <c r="Q1238" s="34">
        <f t="shared" si="3"/>
        <v>1.573333333</v>
      </c>
      <c r="R1238" s="35" t="str">
        <f t="shared" si="4"/>
        <v>Alto</v>
      </c>
      <c r="S1238" s="35" t="str">
        <f>IF(O1238="","",IF(O1238&gt;AVERAGE('Base de datos limpia'!$O$2:$O$8001),"Alto","Normal"))
</f>
        <v>Alto</v>
      </c>
      <c r="T1238" s="35" t="str">
        <f t="shared" si="5"/>
        <v>Gamer intensivo</v>
      </c>
      <c r="U1238" s="35"/>
    </row>
    <row r="1239">
      <c r="A1239" s="28">
        <v>1238.0</v>
      </c>
      <c r="B1239" s="28">
        <v>23.0</v>
      </c>
      <c r="C1239" s="28" t="str">
        <f>TRIM(PROPER('Base de datos cruda'!C1239))</f>
        <v>Female</v>
      </c>
      <c r="D1239" s="28">
        <v>0.99</v>
      </c>
      <c r="E1239" s="28">
        <v>6.19</v>
      </c>
      <c r="F1239" s="28">
        <v>5.64</v>
      </c>
      <c r="G1239" s="28">
        <v>62.7</v>
      </c>
      <c r="H1239" s="28" t="str">
        <f>TRIM(PROPER('Base de datos cruda'!H1239))</f>
        <v>Fps</v>
      </c>
      <c r="I1239" s="28">
        <v>3.78</v>
      </c>
      <c r="J1239" s="28">
        <v>4.88</v>
      </c>
      <c r="K1239" s="28">
        <v>295.37</v>
      </c>
      <c r="L1239" s="28">
        <f>IF('Base de datos cruda'!L1239&lt;0,,'Base de datos cruda'!L1239)</f>
        <v>3.62</v>
      </c>
      <c r="M1239" s="28" t="str">
        <f>IF(TRIM(PROPER('Base de datos cruda'!M1239))="High","Alto",IF(TRIM(PROPER('Base de datos cruda'!M1239))="Medium","Medio","Bajo"))</f>
        <v>Medio</v>
      </c>
      <c r="N1239" s="29">
        <v>82.22</v>
      </c>
      <c r="O1239" s="32">
        <f t="shared" si="1"/>
        <v>82.22</v>
      </c>
      <c r="P1239" s="33">
        <f t="shared" si="2"/>
        <v>5.87</v>
      </c>
      <c r="Q1239" s="34">
        <f t="shared" si="3"/>
        <v>6.252525253</v>
      </c>
      <c r="R1239" s="35" t="str">
        <f t="shared" si="4"/>
        <v>Alto</v>
      </c>
      <c r="S1239" s="35" t="str">
        <f>IF(O1239="","",IF(O1239&gt;AVERAGE('Base de datos limpia'!$O$2:$O$8001),"Alto","Normal"))
</f>
        <v>Alto</v>
      </c>
      <c r="T1239" s="35" t="str">
        <f t="shared" si="5"/>
        <v>Gamer intensivo</v>
      </c>
      <c r="U1239" s="35"/>
    </row>
    <row r="1240">
      <c r="A1240" s="28">
        <v>1239.0</v>
      </c>
      <c r="B1240" s="28">
        <v>17.0</v>
      </c>
      <c r="C1240" s="28" t="str">
        <f>TRIM(PROPER('Base de datos cruda'!C1240))</f>
        <v>Female</v>
      </c>
      <c r="D1240" s="28">
        <v>0.64</v>
      </c>
      <c r="E1240" s="28">
        <v>2.55</v>
      </c>
      <c r="F1240" s="28">
        <v>6.54</v>
      </c>
      <c r="G1240" s="28">
        <v>87.88</v>
      </c>
      <c r="H1240" s="28" t="str">
        <f>TRIM(PROPER('Base de datos cruda'!H1240))</f>
        <v>Rpg</v>
      </c>
      <c r="I1240" s="28">
        <v>2.95</v>
      </c>
      <c r="J1240" s="28">
        <v>1.8</v>
      </c>
      <c r="K1240" s="28">
        <v>324.03</v>
      </c>
      <c r="L1240" s="28">
        <f>IF('Base de datos cruda'!L1240&lt;0,,'Base de datos cruda'!L1240)</f>
        <v>0.07</v>
      </c>
      <c r="M1240" s="28" t="str">
        <f>IF(TRIM(PROPER('Base de datos cruda'!M1240))="High","Alto",IF(TRIM(PROPER('Base de datos cruda'!M1240))="Medium","Medio","Bajo"))</f>
        <v>Medio</v>
      </c>
      <c r="N1240" s="29">
        <v>64.71</v>
      </c>
      <c r="O1240" s="32">
        <f t="shared" si="1"/>
        <v>64.71</v>
      </c>
      <c r="P1240" s="33">
        <f t="shared" si="2"/>
        <v>2.44</v>
      </c>
      <c r="Q1240" s="34">
        <f t="shared" si="3"/>
        <v>3.984375</v>
      </c>
      <c r="R1240" s="35" t="str">
        <f t="shared" si="4"/>
        <v>Medio</v>
      </c>
      <c r="S1240" s="35" t="str">
        <f>IF(O1240="","",IF(O1240&gt;AVERAGE('Base de datos limpia'!$O$2:$O$8001),"Alto","Normal"))
</f>
        <v>Normal</v>
      </c>
      <c r="T1240" s="35" t="str">
        <f t="shared" si="5"/>
        <v>Gamer casual</v>
      </c>
      <c r="U1240" s="35"/>
    </row>
    <row r="1241">
      <c r="A1241" s="28">
        <v>1240.0</v>
      </c>
      <c r="B1241" s="28">
        <v>24.0</v>
      </c>
      <c r="C1241" s="28" t="str">
        <f>TRIM(PROPER('Base de datos cruda'!C1241))</f>
        <v>Male</v>
      </c>
      <c r="D1241" s="28">
        <v>6.04</v>
      </c>
      <c r="E1241" s="28">
        <v>1.59</v>
      </c>
      <c r="F1241" s="28">
        <v>7.83</v>
      </c>
      <c r="G1241" s="28">
        <v>72.12</v>
      </c>
      <c r="H1241" s="28" t="str">
        <f>TRIM(PROPER('Base de datos cruda'!H1241))</f>
        <v>Fps</v>
      </c>
      <c r="I1241" s="28">
        <v>1.15</v>
      </c>
      <c r="J1241" s="28">
        <v>11.5</v>
      </c>
      <c r="K1241" s="28">
        <v>240.4</v>
      </c>
      <c r="L1241" s="28">
        <f>IF('Base de datos cruda'!L1241&lt;0,,'Base de datos cruda'!L1241)</f>
        <v>15.68</v>
      </c>
      <c r="M1241" s="28" t="str">
        <f>IF(TRIM(PROPER('Base de datos cruda'!M1241))="High","Alto",IF(TRIM(PROPER('Base de datos cruda'!M1241))="Medium","Medio","Bajo"))</f>
        <v>Bajo</v>
      </c>
      <c r="N1241" s="29">
        <v>29.61</v>
      </c>
      <c r="O1241" s="32">
        <f t="shared" si="1"/>
        <v>29.61</v>
      </c>
      <c r="P1241" s="33">
        <f t="shared" si="2"/>
        <v>17.54</v>
      </c>
      <c r="Q1241" s="34">
        <f t="shared" si="3"/>
        <v>0.2632450331</v>
      </c>
      <c r="R1241" s="35" t="str">
        <f t="shared" si="4"/>
        <v>Bajo</v>
      </c>
      <c r="S1241" s="35" t="str">
        <f>IF(O1241="","",IF(O1241&gt;AVERAGE('Base de datos limpia'!$O$2:$O$8001),"Alto","Normal"))
</f>
        <v>Normal</v>
      </c>
      <c r="T1241" s="35" t="str">
        <f t="shared" si="5"/>
        <v>Gamer casual</v>
      </c>
      <c r="U1241" s="35"/>
    </row>
    <row r="1242">
      <c r="A1242" s="28">
        <v>1241.0</v>
      </c>
      <c r="B1242" s="28">
        <v>22.0</v>
      </c>
      <c r="C1242" s="28" t="str">
        <f>TRIM(PROPER('Base de datos cruda'!C1242))</f>
        <v>Female</v>
      </c>
      <c r="D1242" s="28">
        <v>0.08</v>
      </c>
      <c r="E1242" s="28">
        <v>8.19</v>
      </c>
      <c r="F1242" s="28">
        <v>7.76</v>
      </c>
      <c r="G1242" s="28">
        <v>68.85</v>
      </c>
      <c r="H1242" s="28" t="str">
        <f>TRIM(PROPER('Base de datos cruda'!H1242))</f>
        <v>Fps</v>
      </c>
      <c r="I1242" s="28">
        <v>1.37</v>
      </c>
      <c r="J1242" s="28">
        <v>3.32</v>
      </c>
      <c r="K1242" s="28">
        <v>313.79</v>
      </c>
      <c r="L1242" s="28">
        <f>IF('Base de datos cruda'!L1242&lt;0,,'Base de datos cruda'!L1242)</f>
        <v>1.21</v>
      </c>
      <c r="M1242" s="28" t="str">
        <f>IF(TRIM(PROPER('Base de datos cruda'!M1242))="High","Alto",IF(TRIM(PROPER('Base de datos cruda'!M1242))="Medium","Medio","Bajo"))</f>
        <v>Medio</v>
      </c>
      <c r="N1242" s="29">
        <v>100.0</v>
      </c>
      <c r="O1242" s="32">
        <f t="shared" si="1"/>
        <v>100</v>
      </c>
      <c r="P1242" s="33">
        <f t="shared" si="2"/>
        <v>3.4</v>
      </c>
      <c r="Q1242" s="34">
        <f t="shared" si="3"/>
        <v>102.375</v>
      </c>
      <c r="R1242" s="35" t="str">
        <f t="shared" si="4"/>
        <v>Alto</v>
      </c>
      <c r="S1242" s="35" t="str">
        <f>IF(O1242="","",IF(O1242&gt;AVERAGE('Base de datos limpia'!$O$2:$O$8001),"Alto","Normal"))
</f>
        <v>Alto</v>
      </c>
      <c r="T1242" s="35" t="str">
        <f t="shared" si="5"/>
        <v>Gamer intensivo</v>
      </c>
      <c r="U1242" s="35"/>
    </row>
    <row r="1243">
      <c r="A1243" s="28">
        <v>1242.0</v>
      </c>
      <c r="B1243" s="28">
        <v>19.0</v>
      </c>
      <c r="C1243" s="28" t="str">
        <f>TRIM(PROPER('Base de datos cruda'!C1243))</f>
        <v>Female</v>
      </c>
      <c r="D1243" s="28">
        <v>7.67</v>
      </c>
      <c r="E1243" s="28">
        <v>2.42</v>
      </c>
      <c r="F1243" s="28">
        <v>4.84</v>
      </c>
      <c r="G1243" s="28">
        <v>89.4</v>
      </c>
      <c r="H1243" s="28" t="str">
        <f>TRIM(PROPER('Base de datos cruda'!H1243))</f>
        <v>Fps</v>
      </c>
      <c r="I1243" s="28">
        <v>1.55</v>
      </c>
      <c r="J1243" s="28">
        <v>9.56</v>
      </c>
      <c r="K1243" s="28">
        <v>238.17</v>
      </c>
      <c r="L1243" s="28">
        <f>IF('Base de datos cruda'!L1243&lt;0,,'Base de datos cruda'!L1243)</f>
        <v>18.01</v>
      </c>
      <c r="M1243" s="28" t="str">
        <f>IF(TRIM(PROPER('Base de datos cruda'!M1243))="High","Alto",IF(TRIM(PROPER('Base de datos cruda'!M1243))="Medium","Medio","Bajo"))</f>
        <v>Bajo</v>
      </c>
      <c r="N1243" s="29">
        <v>22.47</v>
      </c>
      <c r="O1243" s="32">
        <f t="shared" si="1"/>
        <v>22.47</v>
      </c>
      <c r="P1243" s="33">
        <f t="shared" si="2"/>
        <v>17.23</v>
      </c>
      <c r="Q1243" s="34">
        <f t="shared" si="3"/>
        <v>0.3155149935</v>
      </c>
      <c r="R1243" s="35" t="str">
        <f t="shared" si="4"/>
        <v>Bajo</v>
      </c>
      <c r="S1243" s="35" t="str">
        <f>IF(O1243="","",IF(O1243&gt;AVERAGE('Base de datos limpia'!$O$2:$O$8001),"Alto","Normal"))
</f>
        <v>Normal</v>
      </c>
      <c r="T1243" s="35" t="str">
        <f t="shared" si="5"/>
        <v>Gamer casual</v>
      </c>
      <c r="U1243" s="35"/>
    </row>
    <row r="1244">
      <c r="A1244" s="28">
        <v>1243.0</v>
      </c>
      <c r="B1244" s="28">
        <v>19.0</v>
      </c>
      <c r="C1244" s="28" t="str">
        <f>TRIM(PROPER('Base de datos cruda'!C1244))</f>
        <v>Male</v>
      </c>
      <c r="D1244" s="28">
        <v>4.12</v>
      </c>
      <c r="E1244" s="28">
        <v>2.68</v>
      </c>
      <c r="F1244" s="28">
        <v>4.49</v>
      </c>
      <c r="G1244" s="28">
        <v>87.17</v>
      </c>
      <c r="H1244" s="28" t="str">
        <f>TRIM(PROPER('Base de datos cruda'!H1244))</f>
        <v>Casual</v>
      </c>
      <c r="I1244" s="28">
        <v>3.89</v>
      </c>
      <c r="J1244" s="28">
        <v>6.32</v>
      </c>
      <c r="K1244" s="28">
        <v>244.14</v>
      </c>
      <c r="L1244" s="28">
        <f>IF('Base de datos cruda'!L1244&lt;0,,'Base de datos cruda'!L1244)</f>
        <v>9.38</v>
      </c>
      <c r="M1244" s="28" t="str">
        <f>IF(TRIM(PROPER('Base de datos cruda'!M1244))="High","Alto",IF(TRIM(PROPER('Base de datos cruda'!M1244))="Medium","Medio","Bajo"))</f>
        <v>Medio</v>
      </c>
      <c r="N1244" s="29">
        <v>48.9</v>
      </c>
      <c r="O1244" s="32">
        <f t="shared" si="1"/>
        <v>48.9</v>
      </c>
      <c r="P1244" s="33">
        <f t="shared" si="2"/>
        <v>10.44</v>
      </c>
      <c r="Q1244" s="34">
        <f t="shared" si="3"/>
        <v>0.6504854369</v>
      </c>
      <c r="R1244" s="35" t="str">
        <f t="shared" si="4"/>
        <v>Bajo</v>
      </c>
      <c r="S1244" s="35" t="str">
        <f>IF(O1244="","",IF(O1244&gt;AVERAGE('Base de datos limpia'!$O$2:$O$8001),"Alto","Normal"))
</f>
        <v>Normal</v>
      </c>
      <c r="T1244" s="35" t="str">
        <f t="shared" si="5"/>
        <v>Gamer casual</v>
      </c>
      <c r="U1244" s="35"/>
    </row>
    <row r="1245">
      <c r="A1245" s="28">
        <v>1244.0</v>
      </c>
      <c r="B1245" s="28">
        <v>23.0</v>
      </c>
      <c r="C1245" s="28" t="str">
        <f>TRIM(PROPER('Base de datos cruda'!C1245))</f>
        <v>Male</v>
      </c>
      <c r="D1245" s="28">
        <v>7.86</v>
      </c>
      <c r="E1245" s="28">
        <v>9.81</v>
      </c>
      <c r="F1245" s="28">
        <v>6.96</v>
      </c>
      <c r="G1245" s="28">
        <v>79.26</v>
      </c>
      <c r="H1245" s="28" t="str">
        <f>TRIM(PROPER('Base de datos cruda'!H1245))</f>
        <v>Rpg</v>
      </c>
      <c r="I1245" s="28">
        <v>1.26</v>
      </c>
      <c r="J1245" s="28">
        <v>13.1</v>
      </c>
      <c r="K1245" s="28">
        <v>219.82</v>
      </c>
      <c r="L1245" s="28">
        <f>IF('Base de datos cruda'!L1245&lt;0,,'Base de datos cruda'!L1245)</f>
        <v>14.06</v>
      </c>
      <c r="M1245" s="28" t="str">
        <f>IF(TRIM(PROPER('Base de datos cruda'!M1245))="High","Alto",IF(TRIM(PROPER('Base de datos cruda'!M1245))="Medium","Medio","Bajo"))</f>
        <v>Bajo</v>
      </c>
      <c r="N1245" s="29">
        <v>84.3093253733351</v>
      </c>
      <c r="O1245" s="32">
        <f t="shared" si="1"/>
        <v>84.30932537</v>
      </c>
      <c r="P1245" s="33">
        <f t="shared" si="2"/>
        <v>20.96</v>
      </c>
      <c r="Q1245" s="34">
        <f t="shared" si="3"/>
        <v>1.248091603</v>
      </c>
      <c r="R1245" s="35" t="str">
        <f t="shared" si="4"/>
        <v>Alto</v>
      </c>
      <c r="S1245" s="35" t="str">
        <f>IF(O1245="","",IF(O1245&gt;AVERAGE('Base de datos limpia'!$O$2:$O$8001),"Alto","Normal"))
</f>
        <v>Alto</v>
      </c>
      <c r="T1245" s="35" t="str">
        <f t="shared" si="5"/>
        <v>Gamer intensivo</v>
      </c>
      <c r="U1245" s="35"/>
    </row>
    <row r="1246">
      <c r="A1246" s="28">
        <v>1245.0</v>
      </c>
      <c r="B1246" s="28">
        <v>19.0</v>
      </c>
      <c r="C1246" s="28" t="str">
        <f>TRIM(PROPER('Base de datos cruda'!C1246))</f>
        <v>Male</v>
      </c>
      <c r="D1246" s="28">
        <v>0.46</v>
      </c>
      <c r="E1246" s="28">
        <v>7.46</v>
      </c>
      <c r="F1246" s="28">
        <v>7.71</v>
      </c>
      <c r="G1246" s="28">
        <v>97.71</v>
      </c>
      <c r="H1246" s="28" t="str">
        <f>TRIM(PROPER('Base de datos cruda'!H1246))</f>
        <v>Rpg</v>
      </c>
      <c r="I1246" s="28">
        <v>4.87</v>
      </c>
      <c r="J1246" s="28">
        <v>2.0</v>
      </c>
      <c r="K1246" s="28">
        <v>303.5</v>
      </c>
      <c r="L1246" s="28" t="str">
        <f>IF('Base de datos cruda'!L1246&lt;0,,'Base de datos cruda'!L1246)</f>
        <v/>
      </c>
      <c r="M1246" s="28" t="str">
        <f>IF(TRIM(PROPER('Base de datos cruda'!M1246))="High","Alto",IF(TRIM(PROPER('Base de datos cruda'!M1246))="Medium","Medio","Bajo"))</f>
        <v>Medio</v>
      </c>
      <c r="N1246" s="29">
        <v>100.0</v>
      </c>
      <c r="O1246" s="32">
        <f t="shared" si="1"/>
        <v>100</v>
      </c>
      <c r="P1246" s="33">
        <f t="shared" si="2"/>
        <v>2.46</v>
      </c>
      <c r="Q1246" s="34">
        <f t="shared" si="3"/>
        <v>16.2173913</v>
      </c>
      <c r="R1246" s="35" t="str">
        <f t="shared" si="4"/>
        <v>Alto</v>
      </c>
      <c r="S1246" s="35" t="str">
        <f>IF(O1246="","",IF(O1246&gt;AVERAGE('Base de datos limpia'!$O$2:$O$8001),"Alto","Normal"))
</f>
        <v>Alto</v>
      </c>
      <c r="T1246" s="35" t="str">
        <f t="shared" si="5"/>
        <v>Gamer intensivo</v>
      </c>
      <c r="U1246" s="35"/>
    </row>
    <row r="1247">
      <c r="A1247" s="28">
        <v>1246.0</v>
      </c>
      <c r="B1247" s="28">
        <v>21.0</v>
      </c>
      <c r="C1247" s="28" t="str">
        <f>TRIM(PROPER('Base de datos cruda'!C1247))</f>
        <v>Female</v>
      </c>
      <c r="D1247" s="28">
        <v>4.67</v>
      </c>
      <c r="E1247" s="28">
        <v>3.25</v>
      </c>
      <c r="F1247" s="28">
        <v>4.75</v>
      </c>
      <c r="G1247" s="28">
        <v>87.19</v>
      </c>
      <c r="H1247" s="28" t="str">
        <f>TRIM(PROPER('Base de datos cruda'!H1247))</f>
        <v>Fps</v>
      </c>
      <c r="I1247" s="28">
        <v>3.98</v>
      </c>
      <c r="J1247" s="28">
        <v>10.3</v>
      </c>
      <c r="K1247" s="28">
        <v>266.9</v>
      </c>
      <c r="L1247" s="28">
        <f>IF('Base de datos cruda'!L1247&lt;0,,'Base de datos cruda'!L1247)</f>
        <v>10.73</v>
      </c>
      <c r="M1247" s="28" t="str">
        <f>IF(TRIM(PROPER('Base de datos cruda'!M1247))="High","Alto",IF(TRIM(PROPER('Base de datos cruda'!M1247))="Medium","Medio","Bajo"))</f>
        <v>Medio</v>
      </c>
      <c r="N1247" s="29">
        <v>39.67</v>
      </c>
      <c r="O1247" s="32">
        <f t="shared" si="1"/>
        <v>39.67</v>
      </c>
      <c r="P1247" s="33">
        <f t="shared" si="2"/>
        <v>14.97</v>
      </c>
      <c r="Q1247" s="34">
        <f t="shared" si="3"/>
        <v>0.6959314775</v>
      </c>
      <c r="R1247" s="35" t="str">
        <f t="shared" si="4"/>
        <v>Bajo</v>
      </c>
      <c r="S1247" s="35" t="str">
        <f>IF(O1247="","",IF(O1247&gt;AVERAGE('Base de datos limpia'!$O$2:$O$8001),"Alto","Normal"))
</f>
        <v>Normal</v>
      </c>
      <c r="T1247" s="35" t="str">
        <f t="shared" si="5"/>
        <v>Gamer moderado</v>
      </c>
      <c r="U1247" s="35"/>
    </row>
    <row r="1248">
      <c r="A1248" s="28">
        <v>1247.0</v>
      </c>
      <c r="B1248" s="28">
        <v>20.0</v>
      </c>
      <c r="C1248" s="28" t="str">
        <f>TRIM(PROPER('Base de datos cruda'!C1248))</f>
        <v>Male</v>
      </c>
      <c r="D1248" s="28">
        <v>2.79</v>
      </c>
      <c r="E1248" s="28">
        <v>6.32</v>
      </c>
      <c r="F1248" s="28">
        <v>5.86</v>
      </c>
      <c r="G1248" s="28">
        <v>95.74</v>
      </c>
      <c r="H1248" s="28" t="str">
        <f>TRIM(PROPER('Base de datos cruda'!H1248))</f>
        <v>Fps</v>
      </c>
      <c r="I1248" s="28">
        <v>5.0</v>
      </c>
      <c r="J1248" s="28">
        <v>5.66</v>
      </c>
      <c r="K1248" s="28">
        <v>292.09</v>
      </c>
      <c r="L1248" s="28">
        <f>IF('Base de datos cruda'!L1248&lt;0,,'Base de datos cruda'!L1248)</f>
        <v>7.92</v>
      </c>
      <c r="M1248" s="28" t="str">
        <f>IF(TRIM(PROPER('Base de datos cruda'!M1248))="High","Alto",IF(TRIM(PROPER('Base de datos cruda'!M1248))="Medium","Medio","Bajo"))</f>
        <v>Medio</v>
      </c>
      <c r="N1248" s="29">
        <v>76.02</v>
      </c>
      <c r="O1248" s="32">
        <f t="shared" si="1"/>
        <v>76.02</v>
      </c>
      <c r="P1248" s="33">
        <f t="shared" si="2"/>
        <v>8.45</v>
      </c>
      <c r="Q1248" s="34">
        <f t="shared" si="3"/>
        <v>2.265232975</v>
      </c>
      <c r="R1248" s="35" t="str">
        <f t="shared" si="4"/>
        <v>Alto</v>
      </c>
      <c r="S1248" s="35" t="str">
        <f>IF(O1248="","",IF(O1248&gt;AVERAGE('Base de datos limpia'!$O$2:$O$8001),"Alto","Normal"))
</f>
        <v>Alto</v>
      </c>
      <c r="T1248" s="35" t="str">
        <f t="shared" si="5"/>
        <v>Gamer intensivo</v>
      </c>
      <c r="U1248" s="35"/>
    </row>
    <row r="1249">
      <c r="A1249" s="28">
        <v>1248.0</v>
      </c>
      <c r="B1249" s="28">
        <v>18.0</v>
      </c>
      <c r="C1249" s="28" t="str">
        <f>TRIM(PROPER('Base de datos cruda'!C1249))</f>
        <v>Male</v>
      </c>
      <c r="D1249" s="28">
        <v>6.75</v>
      </c>
      <c r="E1249" s="28">
        <v>5.81</v>
      </c>
      <c r="F1249" s="28">
        <v>8.35</v>
      </c>
      <c r="G1249" s="28">
        <v>67.62</v>
      </c>
      <c r="H1249" s="28" t="str">
        <f>TRIM(PROPER('Base de datos cruda'!H1249))</f>
        <v>Fps</v>
      </c>
      <c r="I1249" s="28">
        <v>2.3</v>
      </c>
      <c r="J1249" s="28">
        <v>9.01</v>
      </c>
      <c r="K1249" s="28">
        <v>244.73</v>
      </c>
      <c r="L1249" s="28">
        <f>IF('Base de datos cruda'!L1249&lt;0,,'Base de datos cruda'!L1249)</f>
        <v>13.65</v>
      </c>
      <c r="M1249" s="28" t="str">
        <f>IF(TRIM(PROPER('Base de datos cruda'!M1249))="High","Alto",IF(TRIM(PROPER('Base de datos cruda'!M1249))="Medium","Medio","Bajo"))</f>
        <v>Bajo</v>
      </c>
      <c r="N1249" s="29">
        <v>50.59</v>
      </c>
      <c r="O1249" s="32">
        <f t="shared" si="1"/>
        <v>50.59</v>
      </c>
      <c r="P1249" s="33">
        <f t="shared" si="2"/>
        <v>15.76</v>
      </c>
      <c r="Q1249" s="34">
        <f t="shared" si="3"/>
        <v>0.8607407407</v>
      </c>
      <c r="R1249" s="35" t="str">
        <f t="shared" si="4"/>
        <v>Medio</v>
      </c>
      <c r="S1249" s="35" t="str">
        <f>IF(O1249="","",IF(O1249&gt;AVERAGE('Base de datos limpia'!$O$2:$O$8001),"Alto","Normal"))
</f>
        <v>Normal</v>
      </c>
      <c r="T1249" s="35" t="str">
        <f t="shared" si="5"/>
        <v>Gamer moderado</v>
      </c>
      <c r="U1249" s="35"/>
    </row>
    <row r="1250">
      <c r="A1250" s="28">
        <v>1249.0</v>
      </c>
      <c r="B1250" s="28">
        <v>17.0</v>
      </c>
      <c r="C1250" s="28" t="str">
        <f>TRIM(PROPER('Base de datos cruda'!C1250))</f>
        <v>Female</v>
      </c>
      <c r="D1250" s="28">
        <v>2.89</v>
      </c>
      <c r="E1250" s="28">
        <v>8.6</v>
      </c>
      <c r="F1250" s="28">
        <v>8.72</v>
      </c>
      <c r="G1250" s="28">
        <v>71.87</v>
      </c>
      <c r="H1250" s="28" t="str">
        <f>TRIM(PROPER('Base de datos cruda'!H1250))</f>
        <v>Fps</v>
      </c>
      <c r="I1250" s="28">
        <v>2.95</v>
      </c>
      <c r="J1250" s="28">
        <v>5.55</v>
      </c>
      <c r="K1250" s="28">
        <v>300.4</v>
      </c>
      <c r="L1250" s="28">
        <f>IF('Base de datos cruda'!L1250&lt;0,,'Base de datos cruda'!L1250)</f>
        <v>8.09</v>
      </c>
      <c r="M1250" s="28" t="str">
        <f>IF(TRIM(PROPER('Base de datos cruda'!M1250))="High","Alto",IF(TRIM(PROPER('Base de datos cruda'!M1250))="Medium","Medio","Bajo"))</f>
        <v>Medio</v>
      </c>
      <c r="N1250" s="29">
        <v>100.0</v>
      </c>
      <c r="O1250" s="32">
        <f t="shared" si="1"/>
        <v>100</v>
      </c>
      <c r="P1250" s="33">
        <f t="shared" si="2"/>
        <v>8.44</v>
      </c>
      <c r="Q1250" s="34">
        <f t="shared" si="3"/>
        <v>2.975778547</v>
      </c>
      <c r="R1250" s="35" t="str">
        <f t="shared" si="4"/>
        <v>Alto</v>
      </c>
      <c r="S1250" s="35" t="str">
        <f>IF(O1250="","",IF(O1250&gt;AVERAGE('Base de datos limpia'!$O$2:$O$8001),"Alto","Normal"))
</f>
        <v>Alto</v>
      </c>
      <c r="T1250" s="35" t="str">
        <f t="shared" si="5"/>
        <v>Gamer intensivo</v>
      </c>
      <c r="U1250" s="35"/>
    </row>
    <row r="1251">
      <c r="A1251" s="28">
        <v>1250.0</v>
      </c>
      <c r="B1251" s="28">
        <v>24.0</v>
      </c>
      <c r="C1251" s="28" t="str">
        <f>TRIM(PROPER('Base de datos cruda'!C1251))</f>
        <v>Male</v>
      </c>
      <c r="D1251" s="28">
        <v>2.08</v>
      </c>
      <c r="E1251" s="28">
        <v>7.56</v>
      </c>
      <c r="F1251" s="28">
        <v>6.27</v>
      </c>
      <c r="G1251" s="28">
        <v>64.18</v>
      </c>
      <c r="H1251" s="28" t="str">
        <f>TRIM(PROPER('Base de datos cruda'!H1251))</f>
        <v>Rpg</v>
      </c>
      <c r="I1251" s="28">
        <v>1.4</v>
      </c>
      <c r="J1251" s="28">
        <v>5.12</v>
      </c>
      <c r="K1251" s="28">
        <v>300.58</v>
      </c>
      <c r="L1251" s="28">
        <f>IF('Base de datos cruda'!L1251&lt;0,,'Base de datos cruda'!L1251)</f>
        <v>4.36</v>
      </c>
      <c r="M1251" s="28" t="str">
        <f>IF(TRIM(PROPER('Base de datos cruda'!M1251))="High","Alto",IF(TRIM(PROPER('Base de datos cruda'!M1251))="Medium","Medio","Bajo"))</f>
        <v>Medio</v>
      </c>
      <c r="N1251" s="29">
        <v>83.57</v>
      </c>
      <c r="O1251" s="32">
        <f t="shared" si="1"/>
        <v>83.57</v>
      </c>
      <c r="P1251" s="33">
        <f t="shared" si="2"/>
        <v>7.2</v>
      </c>
      <c r="Q1251" s="34">
        <f t="shared" si="3"/>
        <v>3.634615385</v>
      </c>
      <c r="R1251" s="35" t="str">
        <f t="shared" si="4"/>
        <v>Alto</v>
      </c>
      <c r="S1251" s="35" t="str">
        <f>IF(O1251="","",IF(O1251&gt;AVERAGE('Base de datos limpia'!$O$2:$O$8001),"Alto","Normal"))
</f>
        <v>Alto</v>
      </c>
      <c r="T1251" s="35" t="str">
        <f t="shared" si="5"/>
        <v>Gamer intensivo</v>
      </c>
      <c r="U1251" s="35"/>
    </row>
    <row r="1252">
      <c r="A1252" s="28">
        <v>1251.0</v>
      </c>
      <c r="B1252" s="28">
        <v>24.0</v>
      </c>
      <c r="C1252" s="28" t="str">
        <f>TRIM(PROPER('Base de datos cruda'!C1252))</f>
        <v>Male</v>
      </c>
      <c r="D1252" s="28">
        <v>6.86</v>
      </c>
      <c r="E1252" s="28">
        <v>8.49</v>
      </c>
      <c r="F1252" s="28">
        <v>4.4</v>
      </c>
      <c r="G1252" s="28">
        <v>72.18</v>
      </c>
      <c r="H1252" s="28" t="str">
        <f>TRIM(PROPER('Base de datos cruda'!H1252))</f>
        <v>Rpg</v>
      </c>
      <c r="I1252" s="28">
        <v>3.02</v>
      </c>
      <c r="J1252" s="28">
        <v>10.6</v>
      </c>
      <c r="K1252" s="28">
        <v>240.17</v>
      </c>
      <c r="L1252" s="28">
        <f>IF('Base de datos cruda'!L1252&lt;0,,'Base de datos cruda'!L1252)</f>
        <v>19.72</v>
      </c>
      <c r="M1252" s="28" t="str">
        <f>IF(TRIM(PROPER('Base de datos cruda'!M1252))="High","Alto",IF(TRIM(PROPER('Base de datos cruda'!M1252))="Medium","Medio","Bajo"))</f>
        <v>Alto</v>
      </c>
      <c r="N1252" s="29">
        <v>71.7885892888194</v>
      </c>
      <c r="O1252" s="32">
        <f t="shared" si="1"/>
        <v>71.78858929</v>
      </c>
      <c r="P1252" s="33">
        <f t="shared" si="2"/>
        <v>17.46</v>
      </c>
      <c r="Q1252" s="34">
        <f t="shared" si="3"/>
        <v>1.237609329</v>
      </c>
      <c r="R1252" s="35" t="str">
        <f t="shared" si="4"/>
        <v>Alto</v>
      </c>
      <c r="S1252" s="35" t="str">
        <f>IF(O1252="","",IF(O1252&gt;AVERAGE('Base de datos limpia'!$O$2:$O$8001),"Alto","Normal"))
</f>
        <v>Alto</v>
      </c>
      <c r="T1252" s="35" t="str">
        <f t="shared" si="5"/>
        <v>Gamer intensivo</v>
      </c>
      <c r="U1252" s="35"/>
    </row>
    <row r="1253">
      <c r="A1253" s="28">
        <v>1252.0</v>
      </c>
      <c r="B1253" s="28">
        <v>16.0</v>
      </c>
      <c r="C1253" s="28" t="str">
        <f>TRIM(PROPER('Base de datos cruda'!C1253))</f>
        <v>Male</v>
      </c>
      <c r="D1253" s="28">
        <v>3.0</v>
      </c>
      <c r="E1253" s="28">
        <v>2.9</v>
      </c>
      <c r="F1253" s="28">
        <v>5.29</v>
      </c>
      <c r="G1253" s="28">
        <v>98.87</v>
      </c>
      <c r="H1253" s="28" t="str">
        <f>TRIM(PROPER('Base de datos cruda'!H1253))</f>
        <v>Fps</v>
      </c>
      <c r="I1253" s="28">
        <v>4.87</v>
      </c>
      <c r="J1253" s="28">
        <v>6.93</v>
      </c>
      <c r="K1253" s="28">
        <v>308.33</v>
      </c>
      <c r="L1253" s="28">
        <f>IF('Base de datos cruda'!L1253&lt;0,,'Base de datos cruda'!L1253)</f>
        <v>7.59</v>
      </c>
      <c r="M1253" s="28" t="str">
        <f>IF(TRIM(PROPER('Base de datos cruda'!M1253))="High","Alto",IF(TRIM(PROPER('Base de datos cruda'!M1253))="Medium","Medio","Bajo"))</f>
        <v>Medio</v>
      </c>
      <c r="N1253" s="29">
        <v>61.94</v>
      </c>
      <c r="O1253" s="32">
        <f t="shared" si="1"/>
        <v>61.94</v>
      </c>
      <c r="P1253" s="33">
        <f t="shared" si="2"/>
        <v>9.93</v>
      </c>
      <c r="Q1253" s="34">
        <f t="shared" si="3"/>
        <v>0.9666666667</v>
      </c>
      <c r="R1253" s="35" t="str">
        <f t="shared" si="4"/>
        <v>Medio</v>
      </c>
      <c r="S1253" s="35" t="str">
        <f>IF(O1253="","",IF(O1253&gt;AVERAGE('Base de datos limpia'!$O$2:$O$8001),"Alto","Normal"))
</f>
        <v>Normal</v>
      </c>
      <c r="T1253" s="35" t="str">
        <f t="shared" si="5"/>
        <v>Gamer casual</v>
      </c>
      <c r="U1253" s="35"/>
    </row>
    <row r="1254">
      <c r="A1254" s="28">
        <v>1253.0</v>
      </c>
      <c r="B1254" s="28">
        <v>18.0</v>
      </c>
      <c r="C1254" s="28" t="str">
        <f>TRIM(PROPER('Base de datos cruda'!C1254))</f>
        <v>Female</v>
      </c>
      <c r="D1254" s="28">
        <v>0.13</v>
      </c>
      <c r="E1254" s="28">
        <v>6.76</v>
      </c>
      <c r="F1254" s="28">
        <v>5.16</v>
      </c>
      <c r="G1254" s="28">
        <v>98.51</v>
      </c>
      <c r="H1254" s="28" t="str">
        <f>TRIM(PROPER('Base de datos cruda'!H1254))</f>
        <v>Casual</v>
      </c>
      <c r="I1254" s="28">
        <v>0.15</v>
      </c>
      <c r="J1254" s="28">
        <v>3.37</v>
      </c>
      <c r="K1254" s="28">
        <v>297.16</v>
      </c>
      <c r="L1254" s="28">
        <f>IF('Base de datos cruda'!L1254&lt;0,,'Base de datos cruda'!L1254)</f>
        <v>2.42</v>
      </c>
      <c r="M1254" s="28" t="str">
        <f>IF(TRIM(PROPER('Base de datos cruda'!M1254))="High","Alto",IF(TRIM(PROPER('Base de datos cruda'!M1254))="Medium","Medio","Bajo"))</f>
        <v>Medio</v>
      </c>
      <c r="N1254" s="29">
        <v>98.67</v>
      </c>
      <c r="O1254" s="32">
        <f t="shared" si="1"/>
        <v>98.67</v>
      </c>
      <c r="P1254" s="33">
        <f t="shared" si="2"/>
        <v>3.5</v>
      </c>
      <c r="Q1254" s="34">
        <f t="shared" si="3"/>
        <v>52</v>
      </c>
      <c r="R1254" s="35" t="str">
        <f t="shared" si="4"/>
        <v>Alto</v>
      </c>
      <c r="S1254" s="35" t="str">
        <f>IF(O1254="","",IF(O1254&gt;AVERAGE('Base de datos limpia'!$O$2:$O$8001),"Alto","Normal"))
</f>
        <v>Alto</v>
      </c>
      <c r="T1254" s="35" t="str">
        <f t="shared" si="5"/>
        <v>Gamer intensivo</v>
      </c>
      <c r="U1254" s="35"/>
    </row>
    <row r="1255">
      <c r="A1255" s="28">
        <v>1254.0</v>
      </c>
      <c r="B1255" s="28">
        <v>23.0</v>
      </c>
      <c r="C1255" s="28" t="str">
        <f>TRIM(PROPER('Base de datos cruda'!C1255))</f>
        <v>Female</v>
      </c>
      <c r="D1255" s="28">
        <v>3.12</v>
      </c>
      <c r="E1255" s="28">
        <v>1.36</v>
      </c>
      <c r="F1255" s="28">
        <v>5.19</v>
      </c>
      <c r="G1255" s="28">
        <v>90.42</v>
      </c>
      <c r="H1255" s="28" t="str">
        <f>TRIM(PROPER('Base de datos cruda'!H1255))</f>
        <v>Fps</v>
      </c>
      <c r="I1255" s="28">
        <v>1.45</v>
      </c>
      <c r="J1255" s="28">
        <v>6.35</v>
      </c>
      <c r="K1255" s="28">
        <v>304.57</v>
      </c>
      <c r="L1255" s="28">
        <f>IF('Base de datos cruda'!L1255&lt;0,,'Base de datos cruda'!L1255)</f>
        <v>5.94</v>
      </c>
      <c r="M1255" s="28" t="str">
        <f>IF(TRIM(PROPER('Base de datos cruda'!M1255))="High","Alto",IF(TRIM(PROPER('Base de datos cruda'!M1255))="Medium","Medio","Bajo"))</f>
        <v>Medio</v>
      </c>
      <c r="N1255" s="29">
        <v>49.03</v>
      </c>
      <c r="O1255" s="32">
        <f t="shared" si="1"/>
        <v>49.03</v>
      </c>
      <c r="P1255" s="33">
        <f t="shared" si="2"/>
        <v>9.47</v>
      </c>
      <c r="Q1255" s="34">
        <f t="shared" si="3"/>
        <v>0.4358974359</v>
      </c>
      <c r="R1255" s="35" t="str">
        <f t="shared" si="4"/>
        <v>Bajo</v>
      </c>
      <c r="S1255" s="35" t="str">
        <f>IF(O1255="","",IF(O1255&gt;AVERAGE('Base de datos limpia'!$O$2:$O$8001),"Alto","Normal"))
</f>
        <v>Normal</v>
      </c>
      <c r="T1255" s="35" t="str">
        <f t="shared" si="5"/>
        <v>Gamer casual</v>
      </c>
      <c r="U1255" s="35"/>
    </row>
    <row r="1256">
      <c r="A1256" s="28">
        <v>1255.0</v>
      </c>
      <c r="B1256" s="28">
        <v>21.0</v>
      </c>
      <c r="C1256" s="28" t="str">
        <f>TRIM(PROPER('Base de datos cruda'!C1256))</f>
        <v>Male</v>
      </c>
      <c r="D1256" s="28">
        <v>5.24</v>
      </c>
      <c r="E1256" s="28">
        <v>1.62</v>
      </c>
      <c r="F1256" s="28">
        <v>6.47</v>
      </c>
      <c r="G1256" s="28">
        <v>80.84</v>
      </c>
      <c r="H1256" s="28" t="str">
        <f>TRIM(PROPER('Base de datos cruda'!H1256))</f>
        <v>Casual</v>
      </c>
      <c r="I1256" s="28">
        <v>1.41</v>
      </c>
      <c r="J1256" s="28">
        <v>7.67</v>
      </c>
      <c r="K1256" s="28">
        <v>274.54</v>
      </c>
      <c r="L1256" s="28">
        <f>IF('Base de datos cruda'!L1256&lt;0,,'Base de datos cruda'!L1256)</f>
        <v>10.86</v>
      </c>
      <c r="M1256" s="28" t="str">
        <f>IF(TRIM(PROPER('Base de datos cruda'!M1256))="High","Alto",IF(TRIM(PROPER('Base de datos cruda'!M1256))="Medium","Medio","Bajo"))</f>
        <v>Bajo</v>
      </c>
      <c r="N1256" s="29">
        <v>36.93</v>
      </c>
      <c r="O1256" s="32">
        <f t="shared" si="1"/>
        <v>36.93</v>
      </c>
      <c r="P1256" s="33">
        <f t="shared" si="2"/>
        <v>12.91</v>
      </c>
      <c r="Q1256" s="34">
        <f t="shared" si="3"/>
        <v>0.3091603053</v>
      </c>
      <c r="R1256" s="35" t="str">
        <f t="shared" si="4"/>
        <v>Bajo</v>
      </c>
      <c r="S1256" s="35" t="str">
        <f>IF(O1256="","",IF(O1256&gt;AVERAGE('Base de datos limpia'!$O$2:$O$8001),"Alto","Normal"))
</f>
        <v>Normal</v>
      </c>
      <c r="T1256" s="35" t="str">
        <f t="shared" si="5"/>
        <v>Gamer casual</v>
      </c>
      <c r="U1256" s="35"/>
    </row>
    <row r="1257">
      <c r="A1257" s="28">
        <v>1256.0</v>
      </c>
      <c r="B1257" s="28">
        <v>20.0</v>
      </c>
      <c r="C1257" s="28" t="str">
        <f>TRIM(PROPER('Base de datos cruda'!C1257))</f>
        <v>Female</v>
      </c>
      <c r="D1257" s="28">
        <v>2.03</v>
      </c>
      <c r="E1257" s="28">
        <v>7.42</v>
      </c>
      <c r="F1257" s="28">
        <v>6.92</v>
      </c>
      <c r="G1257" s="28">
        <v>91.23</v>
      </c>
      <c r="H1257" s="28" t="str">
        <f>TRIM(PROPER('Base de datos cruda'!H1257))</f>
        <v>Fps</v>
      </c>
      <c r="I1257" s="28">
        <v>4.91</v>
      </c>
      <c r="J1257" s="28">
        <v>4.95</v>
      </c>
      <c r="K1257" s="28">
        <v>294.16</v>
      </c>
      <c r="L1257" s="28">
        <f>IF('Base de datos cruda'!L1257&lt;0,,'Base de datos cruda'!L1257)</f>
        <v>6.51</v>
      </c>
      <c r="M1257" s="28" t="str">
        <f>IF(TRIM(PROPER('Base de datos cruda'!M1257))="High","Alto",IF(TRIM(PROPER('Base de datos cruda'!M1257))="Medium","Medio","Bajo"))</f>
        <v>Medio</v>
      </c>
      <c r="N1257" s="29">
        <v>94.4037148752484</v>
      </c>
      <c r="O1257" s="32">
        <f t="shared" si="1"/>
        <v>94.40371488</v>
      </c>
      <c r="P1257" s="33">
        <f t="shared" si="2"/>
        <v>6.98</v>
      </c>
      <c r="Q1257" s="34">
        <f t="shared" si="3"/>
        <v>3.655172414</v>
      </c>
      <c r="R1257" s="35" t="str">
        <f t="shared" si="4"/>
        <v>Alto</v>
      </c>
      <c r="S1257" s="35" t="str">
        <f>IF(O1257="","",IF(O1257&gt;AVERAGE('Base de datos limpia'!$O$2:$O$8001),"Alto","Normal"))
</f>
        <v>Alto</v>
      </c>
      <c r="T1257" s="35" t="str">
        <f t="shared" si="5"/>
        <v>Gamer intensivo</v>
      </c>
      <c r="U1257" s="35"/>
    </row>
    <row r="1258">
      <c r="A1258" s="28">
        <v>1257.0</v>
      </c>
      <c r="B1258" s="28">
        <v>20.0</v>
      </c>
      <c r="C1258" s="28" t="str">
        <f>TRIM(PROPER('Base de datos cruda'!C1258))</f>
        <v>Female</v>
      </c>
      <c r="D1258" s="28">
        <v>3.46</v>
      </c>
      <c r="E1258" s="28">
        <v>1.22</v>
      </c>
      <c r="F1258" s="28">
        <v>4.61</v>
      </c>
      <c r="G1258" s="28">
        <v>82.14</v>
      </c>
      <c r="H1258" s="28" t="str">
        <f>TRIM(PROPER('Base de datos cruda'!H1258))</f>
        <v>Fps</v>
      </c>
      <c r="I1258" s="28">
        <v>0.66</v>
      </c>
      <c r="J1258" s="28">
        <v>6.8</v>
      </c>
      <c r="K1258" s="28">
        <v>271.41</v>
      </c>
      <c r="L1258" s="28">
        <f>IF('Base de datos cruda'!L1258&lt;0,,'Base de datos cruda'!L1258)</f>
        <v>8.5</v>
      </c>
      <c r="M1258" s="28" t="str">
        <f>IF(TRIM(PROPER('Base de datos cruda'!M1258))="High","Alto",IF(TRIM(PROPER('Base de datos cruda'!M1258))="Medium","Medio","Bajo"))</f>
        <v>Medio</v>
      </c>
      <c r="N1258" s="29">
        <v>53.5605254495483</v>
      </c>
      <c r="O1258" s="32">
        <f t="shared" si="1"/>
        <v>53.56052545</v>
      </c>
      <c r="P1258" s="33">
        <f t="shared" si="2"/>
        <v>10.26</v>
      </c>
      <c r="Q1258" s="34">
        <f t="shared" si="3"/>
        <v>0.3526011561</v>
      </c>
      <c r="R1258" s="35" t="str">
        <f t="shared" si="4"/>
        <v>Medio</v>
      </c>
      <c r="S1258" s="35" t="str">
        <f>IF(O1258="","",IF(O1258&gt;AVERAGE('Base de datos limpia'!$O$2:$O$8001),"Alto","Normal"))
</f>
        <v>Normal</v>
      </c>
      <c r="T1258" s="35" t="str">
        <f t="shared" si="5"/>
        <v>Gamer casual</v>
      </c>
      <c r="U1258" s="35"/>
    </row>
    <row r="1259">
      <c r="A1259" s="28">
        <v>1258.0</v>
      </c>
      <c r="B1259" s="28">
        <v>21.0</v>
      </c>
      <c r="C1259" s="28" t="str">
        <f>TRIM(PROPER('Base de datos cruda'!C1259))</f>
        <v>Male</v>
      </c>
      <c r="D1259" s="28">
        <v>0.45</v>
      </c>
      <c r="E1259" s="28">
        <v>6.22</v>
      </c>
      <c r="F1259" s="28">
        <v>8.45</v>
      </c>
      <c r="G1259" s="28">
        <v>60.14</v>
      </c>
      <c r="H1259" s="28" t="str">
        <f>TRIM(PROPER('Base de datos cruda'!H1259))</f>
        <v>Rpg</v>
      </c>
      <c r="I1259" s="28">
        <v>4.06</v>
      </c>
      <c r="J1259" s="28">
        <v>4.44</v>
      </c>
      <c r="K1259" s="28">
        <v>308.02</v>
      </c>
      <c r="L1259" s="28" t="str">
        <f>IF('Base de datos cruda'!L1259&lt;0,,'Base de datos cruda'!L1259)</f>
        <v/>
      </c>
      <c r="M1259" s="28" t="str">
        <f>IF(TRIM(PROPER('Base de datos cruda'!M1259))="High","Alto",IF(TRIM(PROPER('Base de datos cruda'!M1259))="Medium","Medio","Bajo"))</f>
        <v>Medio</v>
      </c>
      <c r="N1259" s="29">
        <v>93.88</v>
      </c>
      <c r="O1259" s="32">
        <f t="shared" si="1"/>
        <v>93.88</v>
      </c>
      <c r="P1259" s="33">
        <f t="shared" si="2"/>
        <v>4.89</v>
      </c>
      <c r="Q1259" s="34">
        <f t="shared" si="3"/>
        <v>13.82222222</v>
      </c>
      <c r="R1259" s="35" t="str">
        <f t="shared" si="4"/>
        <v>Alto</v>
      </c>
      <c r="S1259" s="35" t="str">
        <f>IF(O1259="","",IF(O1259&gt;AVERAGE('Base de datos limpia'!$O$2:$O$8001),"Alto","Normal"))
</f>
        <v>Alto</v>
      </c>
      <c r="T1259" s="35" t="str">
        <f t="shared" si="5"/>
        <v>Gamer intensivo</v>
      </c>
      <c r="U1259" s="35"/>
    </row>
    <row r="1260">
      <c r="A1260" s="28">
        <v>1259.0</v>
      </c>
      <c r="B1260" s="28">
        <v>22.0</v>
      </c>
      <c r="C1260" s="28" t="str">
        <f>TRIM(PROPER('Base de datos cruda'!C1260))</f>
        <v>Male</v>
      </c>
      <c r="D1260" s="28">
        <v>4.7</v>
      </c>
      <c r="E1260" s="28">
        <v>8.56</v>
      </c>
      <c r="F1260" s="28">
        <v>7.1</v>
      </c>
      <c r="G1260" s="28">
        <v>80.06</v>
      </c>
      <c r="H1260" s="28" t="str">
        <f>TRIM(PROPER('Base de datos cruda'!H1260))</f>
        <v>Fps</v>
      </c>
      <c r="I1260" s="28">
        <v>1.37</v>
      </c>
      <c r="J1260" s="28">
        <v>6.35</v>
      </c>
      <c r="K1260" s="28">
        <v>260.71</v>
      </c>
      <c r="L1260" s="28">
        <f>IF('Base de datos cruda'!L1260&lt;0,,'Base de datos cruda'!L1260)</f>
        <v>11.22</v>
      </c>
      <c r="M1260" s="28" t="str">
        <f>IF(TRIM(PROPER('Base de datos cruda'!M1260))="High","Alto",IF(TRIM(PROPER('Base de datos cruda'!M1260))="Medium","Medio","Bajo"))</f>
        <v>Medio</v>
      </c>
      <c r="N1260" s="29">
        <v>85.52</v>
      </c>
      <c r="O1260" s="32">
        <f t="shared" si="1"/>
        <v>85.52</v>
      </c>
      <c r="P1260" s="33">
        <f t="shared" si="2"/>
        <v>11.05</v>
      </c>
      <c r="Q1260" s="34">
        <f t="shared" si="3"/>
        <v>1.821276596</v>
      </c>
      <c r="R1260" s="35" t="str">
        <f t="shared" si="4"/>
        <v>Alto</v>
      </c>
      <c r="S1260" s="35" t="str">
        <f>IF(O1260="","",IF(O1260&gt;AVERAGE('Base de datos limpia'!$O$2:$O$8001),"Alto","Normal"))
</f>
        <v>Alto</v>
      </c>
      <c r="T1260" s="35" t="str">
        <f t="shared" si="5"/>
        <v>Gamer intensivo</v>
      </c>
      <c r="U1260" s="35"/>
    </row>
    <row r="1261">
      <c r="A1261" s="28">
        <v>1260.0</v>
      </c>
      <c r="B1261" s="28">
        <v>16.0</v>
      </c>
      <c r="C1261" s="28" t="str">
        <f>TRIM(PROPER('Base de datos cruda'!C1261))</f>
        <v>Male</v>
      </c>
      <c r="D1261" s="28">
        <v>6.05</v>
      </c>
      <c r="E1261" s="28">
        <v>4.42</v>
      </c>
      <c r="F1261" s="28">
        <v>6.99</v>
      </c>
      <c r="G1261" s="28">
        <v>83.96</v>
      </c>
      <c r="H1261" s="28" t="str">
        <f>TRIM(PROPER('Base de datos cruda'!H1261))</f>
        <v>Fps</v>
      </c>
      <c r="I1261" s="28">
        <v>4.3</v>
      </c>
      <c r="J1261" s="28">
        <v>10.87</v>
      </c>
      <c r="K1261" s="28">
        <v>259.36</v>
      </c>
      <c r="L1261" s="28">
        <f>IF('Base de datos cruda'!L1261&lt;0,,'Base de datos cruda'!L1261)</f>
        <v>15.73</v>
      </c>
      <c r="M1261" s="28" t="str">
        <f>IF(TRIM(PROPER('Base de datos cruda'!M1261))="High","Alto",IF(TRIM(PROPER('Base de datos cruda'!M1261))="Medium","Medio","Bajo"))</f>
        <v>Bajo</v>
      </c>
      <c r="N1261" s="29">
        <v>50.97</v>
      </c>
      <c r="O1261" s="32">
        <f t="shared" si="1"/>
        <v>50.97</v>
      </c>
      <c r="P1261" s="33">
        <f t="shared" si="2"/>
        <v>16.92</v>
      </c>
      <c r="Q1261" s="34">
        <f t="shared" si="3"/>
        <v>0.7305785124</v>
      </c>
      <c r="R1261" s="35" t="str">
        <f t="shared" si="4"/>
        <v>Medio</v>
      </c>
      <c r="S1261" s="35" t="str">
        <f>IF(O1261="","",IF(O1261&gt;AVERAGE('Base de datos limpia'!$O$2:$O$8001),"Alto","Normal"))
</f>
        <v>Normal</v>
      </c>
      <c r="T1261" s="35" t="str">
        <f t="shared" si="5"/>
        <v>Gamer moderado</v>
      </c>
      <c r="U1261" s="35"/>
    </row>
    <row r="1262">
      <c r="A1262" s="28">
        <v>1261.0</v>
      </c>
      <c r="B1262" s="28">
        <v>24.0</v>
      </c>
      <c r="C1262" s="28" t="str">
        <f>TRIM(PROPER('Base de datos cruda'!C1262))</f>
        <v>Male</v>
      </c>
      <c r="D1262" s="28">
        <v>3.31</v>
      </c>
      <c r="E1262" s="28">
        <v>1.4</v>
      </c>
      <c r="F1262" s="28">
        <v>8.94</v>
      </c>
      <c r="G1262" s="28">
        <v>70.63</v>
      </c>
      <c r="H1262" s="28" t="str">
        <f>TRIM(PROPER('Base de datos cruda'!H1262))</f>
        <v>Fps</v>
      </c>
      <c r="I1262" s="28">
        <v>2.44</v>
      </c>
      <c r="J1262" s="28">
        <v>7.71</v>
      </c>
      <c r="K1262" s="28">
        <v>255.61</v>
      </c>
      <c r="L1262" s="28">
        <f>IF('Base de datos cruda'!L1262&lt;0,,'Base de datos cruda'!L1262)</f>
        <v>10.28</v>
      </c>
      <c r="M1262" s="28" t="str">
        <f>IF(TRIM(PROPER('Base de datos cruda'!M1262))="High","Alto",IF(TRIM(PROPER('Base de datos cruda'!M1262))="Medium","Medio","Bajo"))</f>
        <v>Medio</v>
      </c>
      <c r="N1262" s="29">
        <v>44.4</v>
      </c>
      <c r="O1262" s="32">
        <f t="shared" si="1"/>
        <v>44.4</v>
      </c>
      <c r="P1262" s="33">
        <f t="shared" si="2"/>
        <v>11.02</v>
      </c>
      <c r="Q1262" s="34">
        <f t="shared" si="3"/>
        <v>0.4229607251</v>
      </c>
      <c r="R1262" s="35" t="str">
        <f t="shared" si="4"/>
        <v>Bajo</v>
      </c>
      <c r="S1262" s="35" t="str">
        <f>IF(O1262="","",IF(O1262&gt;AVERAGE('Base de datos limpia'!$O$2:$O$8001),"Alto","Normal"))
</f>
        <v>Normal</v>
      </c>
      <c r="T1262" s="35" t="str">
        <f t="shared" si="5"/>
        <v>Gamer casual</v>
      </c>
      <c r="U1262" s="35"/>
    </row>
    <row r="1263">
      <c r="A1263" s="28">
        <v>1262.0</v>
      </c>
      <c r="B1263" s="28">
        <v>18.0</v>
      </c>
      <c r="C1263" s="28" t="str">
        <f>TRIM(PROPER('Base de datos cruda'!C1263))</f>
        <v>Female</v>
      </c>
      <c r="D1263" s="28">
        <v>3.36</v>
      </c>
      <c r="E1263" s="28">
        <v>7.42</v>
      </c>
      <c r="F1263" s="28">
        <v>7.14</v>
      </c>
      <c r="G1263" s="28">
        <v>68.13</v>
      </c>
      <c r="H1263" s="28" t="str">
        <f>TRIM(PROPER('Base de datos cruda'!H1263))</f>
        <v>Fps</v>
      </c>
      <c r="I1263" s="28">
        <v>1.21</v>
      </c>
      <c r="J1263" s="28">
        <v>5.85</v>
      </c>
      <c r="K1263" s="28">
        <v>299.78</v>
      </c>
      <c r="L1263" s="28">
        <f>IF('Base de datos cruda'!L1263&lt;0,,'Base de datos cruda'!L1263)</f>
        <v>10.16</v>
      </c>
      <c r="M1263" s="28" t="str">
        <f>IF(TRIM(PROPER('Base de datos cruda'!M1263))="High","Alto",IF(TRIM(PROPER('Base de datos cruda'!M1263))="Medium","Medio","Bajo"))</f>
        <v>Medio</v>
      </c>
      <c r="N1263" s="29">
        <v>83.31</v>
      </c>
      <c r="O1263" s="32">
        <f t="shared" si="1"/>
        <v>83.31</v>
      </c>
      <c r="P1263" s="33">
        <f t="shared" si="2"/>
        <v>9.21</v>
      </c>
      <c r="Q1263" s="34">
        <f t="shared" si="3"/>
        <v>2.208333333</v>
      </c>
      <c r="R1263" s="35" t="str">
        <f t="shared" si="4"/>
        <v>Alto</v>
      </c>
      <c r="S1263" s="35" t="str">
        <f>IF(O1263="","",IF(O1263&gt;AVERAGE('Base de datos limpia'!$O$2:$O$8001),"Alto","Normal"))
</f>
        <v>Alto</v>
      </c>
      <c r="T1263" s="35" t="str">
        <f t="shared" si="5"/>
        <v>Gamer intensivo</v>
      </c>
      <c r="U1263" s="35"/>
    </row>
    <row r="1264">
      <c r="A1264" s="28">
        <v>1263.0</v>
      </c>
      <c r="B1264" s="28">
        <v>19.0</v>
      </c>
      <c r="C1264" s="28" t="str">
        <f>TRIM(PROPER('Base de datos cruda'!C1264))</f>
        <v>Female</v>
      </c>
      <c r="D1264" s="28">
        <v>0.71</v>
      </c>
      <c r="E1264" s="28">
        <v>9.37</v>
      </c>
      <c r="F1264" s="28">
        <v>8.64</v>
      </c>
      <c r="G1264" s="28">
        <v>70.95</v>
      </c>
      <c r="H1264" s="28" t="str">
        <f>TRIM(PROPER('Base de datos cruda'!H1264))</f>
        <v>Rpg</v>
      </c>
      <c r="I1264" s="28">
        <v>3.55</v>
      </c>
      <c r="J1264" s="28">
        <v>4.01</v>
      </c>
      <c r="K1264" s="28">
        <v>311.47</v>
      </c>
      <c r="L1264" s="28">
        <f>IF('Base de datos cruda'!L1264&lt;0,,'Base de datos cruda'!L1264)</f>
        <v>3.43</v>
      </c>
      <c r="M1264" s="28" t="str">
        <f>IF(TRIM(PROPER('Base de datos cruda'!M1264))="High","Alto",IF(TRIM(PROPER('Base de datos cruda'!M1264))="Medium","Medio","Bajo"))</f>
        <v>Medio</v>
      </c>
      <c r="N1264" s="29">
        <v>100.0</v>
      </c>
      <c r="O1264" s="32">
        <f t="shared" si="1"/>
        <v>100</v>
      </c>
      <c r="P1264" s="33">
        <f t="shared" si="2"/>
        <v>4.72</v>
      </c>
      <c r="Q1264" s="34">
        <f t="shared" si="3"/>
        <v>13.1971831</v>
      </c>
      <c r="R1264" s="35" t="str">
        <f t="shared" si="4"/>
        <v>Alto</v>
      </c>
      <c r="S1264" s="35" t="str">
        <f>IF(O1264="","",IF(O1264&gt;AVERAGE('Base de datos limpia'!$O$2:$O$8001),"Alto","Normal"))
</f>
        <v>Alto</v>
      </c>
      <c r="T1264" s="35" t="str">
        <f t="shared" si="5"/>
        <v>Gamer intensivo</v>
      </c>
      <c r="U1264" s="35"/>
    </row>
    <row r="1265">
      <c r="A1265" s="28">
        <v>1264.0</v>
      </c>
      <c r="B1265" s="28">
        <v>16.0</v>
      </c>
      <c r="C1265" s="28" t="str">
        <f>TRIM(PROPER('Base de datos cruda'!C1265))</f>
        <v>Male</v>
      </c>
      <c r="D1265" s="28">
        <v>1.62</v>
      </c>
      <c r="E1265" s="28">
        <v>7.45</v>
      </c>
      <c r="F1265" s="28">
        <v>5.43</v>
      </c>
      <c r="G1265" s="28">
        <v>84.95</v>
      </c>
      <c r="H1265" s="28" t="str">
        <f>TRIM(PROPER('Base de datos cruda'!H1265))</f>
        <v>Rpg</v>
      </c>
      <c r="I1265" s="28">
        <v>4.21</v>
      </c>
      <c r="J1265" s="28">
        <v>7.35</v>
      </c>
      <c r="K1265" s="28">
        <v>312.33</v>
      </c>
      <c r="L1265" s="28">
        <f>IF('Base de datos cruda'!L1265&lt;0,,'Base de datos cruda'!L1265)</f>
        <v>10.9</v>
      </c>
      <c r="M1265" s="28" t="str">
        <f>IF(TRIM(PROPER('Base de datos cruda'!M1265))="High","Alto",IF(TRIM(PROPER('Base de datos cruda'!M1265))="Medium","Medio","Bajo"))</f>
        <v>Alto</v>
      </c>
      <c r="N1265" s="29">
        <v>84.58</v>
      </c>
      <c r="O1265" s="32">
        <f t="shared" si="1"/>
        <v>84.58</v>
      </c>
      <c r="P1265" s="33">
        <f t="shared" si="2"/>
        <v>8.97</v>
      </c>
      <c r="Q1265" s="34">
        <f t="shared" si="3"/>
        <v>4.598765432</v>
      </c>
      <c r="R1265" s="35" t="str">
        <f t="shared" si="4"/>
        <v>Alto</v>
      </c>
      <c r="S1265" s="35" t="str">
        <f>IF(O1265="","",IF(O1265&gt;AVERAGE('Base de datos limpia'!$O$2:$O$8001),"Alto","Normal"))
</f>
        <v>Alto</v>
      </c>
      <c r="T1265" s="35" t="str">
        <f t="shared" si="5"/>
        <v>Gamer intensivo</v>
      </c>
      <c r="U1265" s="35"/>
    </row>
    <row r="1266">
      <c r="A1266" s="28">
        <v>1265.0</v>
      </c>
      <c r="B1266" s="28">
        <v>18.0</v>
      </c>
      <c r="C1266" s="28" t="str">
        <f>TRIM(PROPER('Base de datos cruda'!C1266))</f>
        <v>Male</v>
      </c>
      <c r="D1266" s="28">
        <v>1.24</v>
      </c>
      <c r="E1266" s="28">
        <v>6.21</v>
      </c>
      <c r="F1266" s="28">
        <v>5.2</v>
      </c>
      <c r="G1266" s="28">
        <v>65.84</v>
      </c>
      <c r="H1266" s="28" t="str">
        <f>TRIM(PROPER('Base de datos cruda'!H1266))</f>
        <v>Fps</v>
      </c>
      <c r="I1266" s="28">
        <v>2.35</v>
      </c>
      <c r="J1266" s="28">
        <v>2.34</v>
      </c>
      <c r="K1266" s="28">
        <v>292.82</v>
      </c>
      <c r="L1266" s="28">
        <f>IF('Base de datos cruda'!L1266&lt;0,,'Base de datos cruda'!L1266)</f>
        <v>3.5</v>
      </c>
      <c r="M1266" s="28" t="str">
        <f>IF(TRIM(PROPER('Base de datos cruda'!M1266))="High","Alto",IF(TRIM(PROPER('Base de datos cruda'!M1266))="Medium","Medio","Bajo"))</f>
        <v>Medio</v>
      </c>
      <c r="N1266" s="29">
        <v>77.63</v>
      </c>
      <c r="O1266" s="32">
        <f t="shared" si="1"/>
        <v>77.63</v>
      </c>
      <c r="P1266" s="33">
        <f t="shared" si="2"/>
        <v>3.58</v>
      </c>
      <c r="Q1266" s="34">
        <f t="shared" si="3"/>
        <v>5.008064516</v>
      </c>
      <c r="R1266" s="35" t="str">
        <f t="shared" si="4"/>
        <v>Alto</v>
      </c>
      <c r="S1266" s="35" t="str">
        <f>IF(O1266="","",IF(O1266&gt;AVERAGE('Base de datos limpia'!$O$2:$O$8001),"Alto","Normal"))
</f>
        <v>Alto</v>
      </c>
      <c r="T1266" s="35" t="str">
        <f t="shared" si="5"/>
        <v>Gamer intensivo</v>
      </c>
      <c r="U1266" s="35"/>
    </row>
    <row r="1267">
      <c r="A1267" s="28">
        <v>1266.0</v>
      </c>
      <c r="B1267" s="28">
        <v>17.0</v>
      </c>
      <c r="C1267" s="28" t="str">
        <f>TRIM(PROPER('Base de datos cruda'!C1267))</f>
        <v>Male</v>
      </c>
      <c r="D1267" s="28">
        <v>3.85</v>
      </c>
      <c r="E1267" s="28">
        <v>3.07</v>
      </c>
      <c r="F1267" s="28">
        <v>6.58</v>
      </c>
      <c r="G1267" s="28">
        <v>88.81</v>
      </c>
      <c r="H1267" s="28" t="str">
        <f>TRIM(PROPER('Base de datos cruda'!H1267))</f>
        <v>Fps</v>
      </c>
      <c r="I1267" s="28">
        <v>3.57</v>
      </c>
      <c r="J1267" s="28">
        <v>8.91</v>
      </c>
      <c r="K1267" s="28">
        <v>281.04</v>
      </c>
      <c r="L1267" s="28">
        <f>IF('Base de datos cruda'!L1267&lt;0,,'Base de datos cruda'!L1267)</f>
        <v>5.62</v>
      </c>
      <c r="M1267" s="28" t="str">
        <f>IF(TRIM(PROPER('Base de datos cruda'!M1267))="High","Alto",IF(TRIM(PROPER('Base de datos cruda'!M1267))="Medium","Medio","Bajo"))</f>
        <v>Medio</v>
      </c>
      <c r="N1267" s="29">
        <v>57.48</v>
      </c>
      <c r="O1267" s="32">
        <f t="shared" si="1"/>
        <v>57.48</v>
      </c>
      <c r="P1267" s="33">
        <f t="shared" si="2"/>
        <v>12.76</v>
      </c>
      <c r="Q1267" s="34">
        <f t="shared" si="3"/>
        <v>0.7974025974</v>
      </c>
      <c r="R1267" s="35" t="str">
        <f t="shared" si="4"/>
        <v>Medio</v>
      </c>
      <c r="S1267" s="35" t="str">
        <f>IF(O1267="","",IF(O1267&gt;AVERAGE('Base de datos limpia'!$O$2:$O$8001),"Alto","Normal"))
</f>
        <v>Normal</v>
      </c>
      <c r="T1267" s="35" t="str">
        <f t="shared" si="5"/>
        <v>Gamer moderado</v>
      </c>
      <c r="U1267" s="35"/>
    </row>
    <row r="1268">
      <c r="A1268" s="28">
        <v>1267.0</v>
      </c>
      <c r="B1268" s="28">
        <v>17.0</v>
      </c>
      <c r="C1268" s="28" t="str">
        <f>TRIM(PROPER('Base de datos cruda'!C1268))</f>
        <v>Female</v>
      </c>
      <c r="D1268" s="28">
        <v>4.23</v>
      </c>
      <c r="E1268" s="28">
        <v>1.14</v>
      </c>
      <c r="F1268" s="28">
        <v>6.54</v>
      </c>
      <c r="G1268" s="28">
        <v>76.91</v>
      </c>
      <c r="H1268" s="28" t="str">
        <f>TRIM(PROPER('Base de datos cruda'!H1268))</f>
        <v>Casual</v>
      </c>
      <c r="I1268" s="28">
        <v>0.91</v>
      </c>
      <c r="J1268" s="28">
        <v>7.79</v>
      </c>
      <c r="K1268" s="28">
        <v>273.11</v>
      </c>
      <c r="L1268" s="28">
        <f>IF('Base de datos cruda'!L1268&lt;0,,'Base de datos cruda'!L1268)</f>
        <v>10.69</v>
      </c>
      <c r="M1268" s="28" t="str">
        <f>IF(TRIM(PROPER('Base de datos cruda'!M1268))="High","Alto",IF(TRIM(PROPER('Base de datos cruda'!M1268))="Medium","Medio","Bajo"))</f>
        <v>Medio</v>
      </c>
      <c r="N1268" s="29">
        <v>40.54</v>
      </c>
      <c r="O1268" s="32">
        <f t="shared" si="1"/>
        <v>40.54</v>
      </c>
      <c r="P1268" s="33">
        <f t="shared" si="2"/>
        <v>12.02</v>
      </c>
      <c r="Q1268" s="34">
        <f t="shared" si="3"/>
        <v>0.2695035461</v>
      </c>
      <c r="R1268" s="35" t="str">
        <f t="shared" si="4"/>
        <v>Bajo</v>
      </c>
      <c r="S1268" s="35" t="str">
        <f>IF(O1268="","",IF(O1268&gt;AVERAGE('Base de datos limpia'!$O$2:$O$8001),"Alto","Normal"))
</f>
        <v>Normal</v>
      </c>
      <c r="T1268" s="35" t="str">
        <f t="shared" si="5"/>
        <v>Gamer casual</v>
      </c>
      <c r="U1268" s="35"/>
    </row>
    <row r="1269">
      <c r="A1269" s="28">
        <v>1268.0</v>
      </c>
      <c r="B1269" s="28">
        <v>16.0</v>
      </c>
      <c r="C1269" s="28" t="str">
        <f>TRIM(PROPER('Base de datos cruda'!C1269))</f>
        <v>Male</v>
      </c>
      <c r="D1269" s="28">
        <v>7.59</v>
      </c>
      <c r="E1269" s="28">
        <v>7.25</v>
      </c>
      <c r="F1269" s="28">
        <v>5.13</v>
      </c>
      <c r="G1269" s="28">
        <v>74.13</v>
      </c>
      <c r="H1269" s="28" t="str">
        <f>TRIM(PROPER('Base de datos cruda'!H1269))</f>
        <v>Fps</v>
      </c>
      <c r="I1269" s="28">
        <v>4.69</v>
      </c>
      <c r="J1269" s="28">
        <v>11.68</v>
      </c>
      <c r="K1269" s="28">
        <v>234.56</v>
      </c>
      <c r="L1269" s="28">
        <f>IF('Base de datos cruda'!L1269&lt;0,,'Base de datos cruda'!L1269)</f>
        <v>19.47</v>
      </c>
      <c r="M1269" s="28" t="str">
        <f>IF(TRIM(PROPER('Base de datos cruda'!M1269))="High","Alto",IF(TRIM(PROPER('Base de datos cruda'!M1269))="Medium","Medio","Bajo"))</f>
        <v>Alto</v>
      </c>
      <c r="N1269" s="29">
        <v>53.1242258609206</v>
      </c>
      <c r="O1269" s="32">
        <f t="shared" si="1"/>
        <v>53.12422586</v>
      </c>
      <c r="P1269" s="33">
        <f t="shared" si="2"/>
        <v>19.27</v>
      </c>
      <c r="Q1269" s="34">
        <f t="shared" si="3"/>
        <v>0.9552042161</v>
      </c>
      <c r="R1269" s="35" t="str">
        <f t="shared" si="4"/>
        <v>Medio</v>
      </c>
      <c r="S1269" s="35" t="str">
        <f>IF(O1269="","",IF(O1269&gt;AVERAGE('Base de datos limpia'!$O$2:$O$8001),"Alto","Normal"))
</f>
        <v>Normal</v>
      </c>
      <c r="T1269" s="35" t="str">
        <f t="shared" si="5"/>
        <v>Gamer intensivo</v>
      </c>
      <c r="U1269" s="35"/>
    </row>
    <row r="1270">
      <c r="A1270" s="28">
        <v>1269.0</v>
      </c>
      <c r="B1270" s="28">
        <v>23.0</v>
      </c>
      <c r="C1270" s="28" t="str">
        <f>TRIM(PROPER('Base de datos cruda'!C1270))</f>
        <v>Female</v>
      </c>
      <c r="D1270" s="28">
        <v>0.59</v>
      </c>
      <c r="E1270" s="28">
        <v>3.08</v>
      </c>
      <c r="F1270" s="28">
        <v>7.5</v>
      </c>
      <c r="G1270" s="28">
        <v>92.29</v>
      </c>
      <c r="H1270" s="28" t="str">
        <f>TRIM(PROPER('Base de datos cruda'!H1270))</f>
        <v>Rpg</v>
      </c>
      <c r="I1270" s="28">
        <v>0.48</v>
      </c>
      <c r="J1270" s="28">
        <v>5.01</v>
      </c>
      <c r="K1270" s="28">
        <v>306.0</v>
      </c>
      <c r="L1270" s="28">
        <f>IF('Base de datos cruda'!L1270&lt;0,,'Base de datos cruda'!L1270)</f>
        <v>0.63</v>
      </c>
      <c r="M1270" s="28" t="str">
        <f>IF(TRIM(PROPER('Base de datos cruda'!M1270))="High","Alto",IF(TRIM(PROPER('Base de datos cruda'!M1270))="Medium","Medio","Bajo"))</f>
        <v>Medio</v>
      </c>
      <c r="N1270" s="29">
        <v>68.45</v>
      </c>
      <c r="O1270" s="32">
        <f t="shared" si="1"/>
        <v>68.45</v>
      </c>
      <c r="P1270" s="33">
        <f t="shared" si="2"/>
        <v>5.6</v>
      </c>
      <c r="Q1270" s="34">
        <f t="shared" si="3"/>
        <v>5.220338983</v>
      </c>
      <c r="R1270" s="35" t="str">
        <f t="shared" si="4"/>
        <v>Medio</v>
      </c>
      <c r="S1270" s="35" t="str">
        <f>IF(O1270="","",IF(O1270&gt;AVERAGE('Base de datos limpia'!$O$2:$O$8001),"Alto","Normal"))
</f>
        <v>Alto</v>
      </c>
      <c r="T1270" s="35" t="str">
        <f t="shared" si="5"/>
        <v>Gamer moderado</v>
      </c>
      <c r="U1270" s="35"/>
    </row>
    <row r="1271">
      <c r="A1271" s="28">
        <v>1270.0</v>
      </c>
      <c r="B1271" s="28">
        <v>18.0</v>
      </c>
      <c r="C1271" s="28" t="str">
        <f>TRIM(PROPER('Base de datos cruda'!C1271))</f>
        <v>Male</v>
      </c>
      <c r="D1271" s="28">
        <v>4.8</v>
      </c>
      <c r="E1271" s="28">
        <v>8.72</v>
      </c>
      <c r="F1271" s="28">
        <v>4.15</v>
      </c>
      <c r="G1271" s="28">
        <v>80.24</v>
      </c>
      <c r="H1271" s="28" t="str">
        <f>TRIM(PROPER('Base de datos cruda'!H1271))</f>
        <v>Casual</v>
      </c>
      <c r="I1271" s="28">
        <v>1.11</v>
      </c>
      <c r="J1271" s="28">
        <v>8.08</v>
      </c>
      <c r="K1271" s="28">
        <v>258.57</v>
      </c>
      <c r="L1271" s="28">
        <f>IF('Base de datos cruda'!L1271&lt;0,,'Base de datos cruda'!L1271)</f>
        <v>10.7</v>
      </c>
      <c r="M1271" s="28" t="str">
        <f>IF(TRIM(PROPER('Base de datos cruda'!M1271))="High","Alto",IF(TRIM(PROPER('Base de datos cruda'!M1271))="Medium","Medio","Bajo"))</f>
        <v>Alto</v>
      </c>
      <c r="N1271" s="29">
        <v>77.3581845877258</v>
      </c>
      <c r="O1271" s="32">
        <f t="shared" si="1"/>
        <v>77.35818459</v>
      </c>
      <c r="P1271" s="33">
        <f t="shared" si="2"/>
        <v>12.88</v>
      </c>
      <c r="Q1271" s="34">
        <f t="shared" si="3"/>
        <v>1.816666667</v>
      </c>
      <c r="R1271" s="35" t="str">
        <f t="shared" si="4"/>
        <v>Alto</v>
      </c>
      <c r="S1271" s="35" t="str">
        <f>IF(O1271="","",IF(O1271&gt;AVERAGE('Base de datos limpia'!$O$2:$O$8001),"Alto","Normal"))
</f>
        <v>Alto</v>
      </c>
      <c r="T1271" s="35" t="str">
        <f t="shared" si="5"/>
        <v>Gamer intensivo</v>
      </c>
      <c r="U1271" s="35"/>
    </row>
    <row r="1272">
      <c r="A1272" s="28">
        <v>1271.0</v>
      </c>
      <c r="B1272" s="28">
        <v>18.0</v>
      </c>
      <c r="C1272" s="28" t="str">
        <f>TRIM(PROPER('Base de datos cruda'!C1272))</f>
        <v>Female</v>
      </c>
      <c r="D1272" s="28">
        <v>4.21</v>
      </c>
      <c r="E1272" s="28">
        <v>5.2</v>
      </c>
      <c r="F1272" s="28">
        <v>7.45</v>
      </c>
      <c r="G1272" s="28">
        <v>75.14</v>
      </c>
      <c r="H1272" s="28" t="str">
        <f>TRIM(PROPER('Base de datos cruda'!H1272))</f>
        <v>Fps</v>
      </c>
      <c r="I1272" s="28">
        <v>1.44</v>
      </c>
      <c r="J1272" s="28">
        <v>6.17</v>
      </c>
      <c r="K1272" s="28">
        <v>257.13</v>
      </c>
      <c r="L1272" s="28">
        <f>IF('Base de datos cruda'!L1272&lt;0,,'Base de datos cruda'!L1272)</f>
        <v>11.83</v>
      </c>
      <c r="M1272" s="28" t="str">
        <f>IF(TRIM(PROPER('Base de datos cruda'!M1272))="High","Alto",IF(TRIM(PROPER('Base de datos cruda'!M1272))="Medium","Medio","Bajo"))</f>
        <v>Medio</v>
      </c>
      <c r="N1272" s="29">
        <v>69.12</v>
      </c>
      <c r="O1272" s="32">
        <f t="shared" si="1"/>
        <v>69.12</v>
      </c>
      <c r="P1272" s="33">
        <f t="shared" si="2"/>
        <v>10.38</v>
      </c>
      <c r="Q1272" s="34">
        <f t="shared" si="3"/>
        <v>1.235154394</v>
      </c>
      <c r="R1272" s="35" t="str">
        <f t="shared" si="4"/>
        <v>Medio</v>
      </c>
      <c r="S1272" s="35" t="str">
        <f>IF(O1272="","",IF(O1272&gt;AVERAGE('Base de datos limpia'!$O$2:$O$8001),"Alto","Normal"))
</f>
        <v>Alto</v>
      </c>
      <c r="T1272" s="35" t="str">
        <f t="shared" si="5"/>
        <v>Gamer moderado</v>
      </c>
      <c r="U1272" s="35"/>
    </row>
    <row r="1273">
      <c r="A1273" s="28">
        <v>1272.0</v>
      </c>
      <c r="B1273" s="28">
        <v>21.0</v>
      </c>
      <c r="C1273" s="28" t="str">
        <f>TRIM(PROPER('Base de datos cruda'!C1273))</f>
        <v>Female</v>
      </c>
      <c r="D1273" s="28">
        <v>4.13</v>
      </c>
      <c r="E1273" s="28">
        <v>5.78</v>
      </c>
      <c r="F1273" s="28">
        <v>6.29</v>
      </c>
      <c r="G1273" s="28">
        <v>95.13</v>
      </c>
      <c r="H1273" s="28" t="str">
        <f>TRIM(PROPER('Base de datos cruda'!H1273))</f>
        <v>Fps</v>
      </c>
      <c r="I1273" s="28">
        <v>0.76</v>
      </c>
      <c r="J1273" s="28">
        <v>9.68</v>
      </c>
      <c r="K1273" s="28">
        <v>278.08</v>
      </c>
      <c r="L1273" s="28">
        <f>IF('Base de datos cruda'!L1273&lt;0,,'Base de datos cruda'!L1273)</f>
        <v>9.91</v>
      </c>
      <c r="M1273" s="28" t="str">
        <f>IF(TRIM(PROPER('Base de datos cruda'!M1273))="High","Alto",IF(TRIM(PROPER('Base de datos cruda'!M1273))="Medium","Medio","Bajo"))</f>
        <v>Medio</v>
      </c>
      <c r="N1273" s="29">
        <v>67.63</v>
      </c>
      <c r="O1273" s="32">
        <f t="shared" si="1"/>
        <v>67.63</v>
      </c>
      <c r="P1273" s="33">
        <f t="shared" si="2"/>
        <v>13.81</v>
      </c>
      <c r="Q1273" s="34">
        <f t="shared" si="3"/>
        <v>1.399515738</v>
      </c>
      <c r="R1273" s="35" t="str">
        <f t="shared" si="4"/>
        <v>Medio</v>
      </c>
      <c r="S1273" s="35" t="str">
        <f>IF(O1273="","",IF(O1273&gt;AVERAGE('Base de datos limpia'!$O$2:$O$8001),"Alto","Normal"))
</f>
        <v>Alto</v>
      </c>
      <c r="T1273" s="35" t="str">
        <f t="shared" si="5"/>
        <v>Gamer moderado</v>
      </c>
      <c r="U1273" s="35"/>
    </row>
    <row r="1274">
      <c r="A1274" s="28">
        <v>1273.0</v>
      </c>
      <c r="B1274" s="28">
        <v>23.0</v>
      </c>
      <c r="C1274" s="28" t="str">
        <f>TRIM(PROPER('Base de datos cruda'!C1274))</f>
        <v>Male</v>
      </c>
      <c r="D1274" s="28">
        <v>6.99</v>
      </c>
      <c r="E1274" s="28">
        <v>7.79</v>
      </c>
      <c r="F1274" s="28">
        <v>7.45</v>
      </c>
      <c r="G1274" s="28">
        <v>74.73</v>
      </c>
      <c r="H1274" s="28" t="str">
        <f>TRIM(PROPER('Base de datos cruda'!H1274))</f>
        <v>Casual</v>
      </c>
      <c r="I1274" s="28">
        <v>2.03</v>
      </c>
      <c r="J1274" s="28">
        <v>11.69</v>
      </c>
      <c r="K1274" s="28">
        <v>249.55</v>
      </c>
      <c r="L1274" s="28">
        <f>IF('Base de datos cruda'!L1274&lt;0,,'Base de datos cruda'!L1274)</f>
        <v>15.85</v>
      </c>
      <c r="M1274" s="28" t="str">
        <f>IF(TRIM(PROPER('Base de datos cruda'!M1274))="High","Alto",IF(TRIM(PROPER('Base de datos cruda'!M1274))="Medium","Medio","Bajo"))</f>
        <v>Bajo</v>
      </c>
      <c r="N1274" s="29">
        <v>68.867941963306</v>
      </c>
      <c r="O1274" s="32">
        <f t="shared" si="1"/>
        <v>68.86794196</v>
      </c>
      <c r="P1274" s="33">
        <f t="shared" si="2"/>
        <v>18.68</v>
      </c>
      <c r="Q1274" s="34">
        <f t="shared" si="3"/>
        <v>1.114449213</v>
      </c>
      <c r="R1274" s="35" t="str">
        <f t="shared" si="4"/>
        <v>Medio</v>
      </c>
      <c r="S1274" s="35" t="str">
        <f>IF(O1274="","",IF(O1274&gt;AVERAGE('Base de datos limpia'!$O$2:$O$8001),"Alto","Normal"))
</f>
        <v>Alto</v>
      </c>
      <c r="T1274" s="35" t="str">
        <f t="shared" si="5"/>
        <v>Gamer intensivo</v>
      </c>
      <c r="U1274" s="35"/>
    </row>
    <row r="1275">
      <c r="A1275" s="28">
        <v>1274.0</v>
      </c>
      <c r="B1275" s="28">
        <v>24.0</v>
      </c>
      <c r="C1275" s="28" t="str">
        <f>TRIM(PROPER('Base de datos cruda'!C1275))</f>
        <v>Female</v>
      </c>
      <c r="D1275" s="28">
        <v>1.64</v>
      </c>
      <c r="E1275" s="28">
        <v>8.01</v>
      </c>
      <c r="F1275" s="28">
        <v>6.39</v>
      </c>
      <c r="G1275" s="28">
        <v>94.36</v>
      </c>
      <c r="H1275" s="28" t="str">
        <f>TRIM(PROPER('Base de datos cruda'!H1275))</f>
        <v>Fps</v>
      </c>
      <c r="I1275" s="28">
        <v>2.29</v>
      </c>
      <c r="J1275" s="28">
        <v>5.44</v>
      </c>
      <c r="K1275" s="28">
        <v>303.14</v>
      </c>
      <c r="L1275" s="28">
        <f>IF('Base de datos cruda'!L1275&lt;0,,'Base de datos cruda'!L1275)</f>
        <v>6.74</v>
      </c>
      <c r="M1275" s="28" t="str">
        <f>IF(TRIM(PROPER('Base de datos cruda'!M1275))="High","Alto",IF(TRIM(PROPER('Base de datos cruda'!M1275))="Medium","Medio","Bajo"))</f>
        <v>Medio</v>
      </c>
      <c r="N1275" s="29">
        <v>100.0</v>
      </c>
      <c r="O1275" s="32">
        <f t="shared" si="1"/>
        <v>100</v>
      </c>
      <c r="P1275" s="33">
        <f t="shared" si="2"/>
        <v>7.08</v>
      </c>
      <c r="Q1275" s="34">
        <f t="shared" si="3"/>
        <v>4.884146341</v>
      </c>
      <c r="R1275" s="35" t="str">
        <f t="shared" si="4"/>
        <v>Alto</v>
      </c>
      <c r="S1275" s="35" t="str">
        <f>IF(O1275="","",IF(O1275&gt;AVERAGE('Base de datos limpia'!$O$2:$O$8001),"Alto","Normal"))
</f>
        <v>Alto</v>
      </c>
      <c r="T1275" s="35" t="str">
        <f t="shared" si="5"/>
        <v>Gamer intensivo</v>
      </c>
      <c r="U1275" s="35"/>
    </row>
    <row r="1276">
      <c r="A1276" s="28">
        <v>1275.0</v>
      </c>
      <c r="B1276" s="28">
        <v>24.0</v>
      </c>
      <c r="C1276" s="28" t="str">
        <f>TRIM(PROPER('Base de datos cruda'!C1276))</f>
        <v>Other</v>
      </c>
      <c r="D1276" s="28">
        <v>0.33</v>
      </c>
      <c r="E1276" s="28">
        <v>6.78</v>
      </c>
      <c r="F1276" s="28">
        <v>8.89</v>
      </c>
      <c r="G1276" s="28">
        <v>80.17</v>
      </c>
      <c r="H1276" s="28" t="str">
        <f>TRIM(PROPER('Base de datos cruda'!H1276))</f>
        <v>Fps</v>
      </c>
      <c r="I1276" s="28">
        <v>2.59</v>
      </c>
      <c r="J1276" s="28">
        <v>3.57</v>
      </c>
      <c r="K1276" s="28">
        <v>289.25</v>
      </c>
      <c r="L1276" s="28" t="str">
        <f>IF('Base de datos cruda'!L1276&lt;0,,'Base de datos cruda'!L1276)</f>
        <v/>
      </c>
      <c r="M1276" s="28" t="str">
        <f>IF(TRIM(PROPER('Base de datos cruda'!M1276))="High","Alto",IF(TRIM(PROPER('Base de datos cruda'!M1276))="Medium","Medio","Bajo"))</f>
        <v>Medio</v>
      </c>
      <c r="N1276" s="29">
        <v>95.81</v>
      </c>
      <c r="O1276" s="32">
        <f t="shared" si="1"/>
        <v>95.81</v>
      </c>
      <c r="P1276" s="33">
        <f t="shared" si="2"/>
        <v>3.9</v>
      </c>
      <c r="Q1276" s="34">
        <f t="shared" si="3"/>
        <v>20.54545455</v>
      </c>
      <c r="R1276" s="35" t="str">
        <f t="shared" si="4"/>
        <v>Alto</v>
      </c>
      <c r="S1276" s="35" t="str">
        <f>IF(O1276="","",IF(O1276&gt;AVERAGE('Base de datos limpia'!$O$2:$O$8001),"Alto","Normal"))
</f>
        <v>Alto</v>
      </c>
      <c r="T1276" s="35" t="str">
        <f t="shared" si="5"/>
        <v>Gamer intensivo</v>
      </c>
      <c r="U1276" s="35"/>
    </row>
    <row r="1277">
      <c r="A1277" s="28">
        <v>1276.0</v>
      </c>
      <c r="B1277" s="28">
        <v>19.0</v>
      </c>
      <c r="C1277" s="28" t="str">
        <f>TRIM(PROPER('Base de datos cruda'!C1277))</f>
        <v>Male</v>
      </c>
      <c r="D1277" s="28">
        <v>5.38</v>
      </c>
      <c r="E1277" s="28">
        <v>9.45</v>
      </c>
      <c r="F1277" s="28">
        <v>5.67</v>
      </c>
      <c r="G1277" s="28">
        <v>68.32</v>
      </c>
      <c r="H1277" s="28" t="str">
        <f>TRIM(PROPER('Base de datos cruda'!H1277))</f>
        <v>Rpg</v>
      </c>
      <c r="I1277" s="28">
        <v>0.2</v>
      </c>
      <c r="J1277" s="28">
        <v>8.88</v>
      </c>
      <c r="K1277" s="28">
        <v>269.01</v>
      </c>
      <c r="L1277" s="28">
        <f>IF('Base de datos cruda'!L1277&lt;0,,'Base de datos cruda'!L1277)</f>
        <v>12.49</v>
      </c>
      <c r="M1277" s="28" t="str">
        <f>IF(TRIM(PROPER('Base de datos cruda'!M1277))="High","Alto",IF(TRIM(PROPER('Base de datos cruda'!M1277))="Medium","Medio","Bajo"))</f>
        <v>Alto</v>
      </c>
      <c r="N1277" s="29">
        <v>75.073554006995</v>
      </c>
      <c r="O1277" s="32">
        <f t="shared" si="1"/>
        <v>75.07355401</v>
      </c>
      <c r="P1277" s="33">
        <f t="shared" si="2"/>
        <v>14.26</v>
      </c>
      <c r="Q1277" s="34">
        <f t="shared" si="3"/>
        <v>1.756505576</v>
      </c>
      <c r="R1277" s="35" t="str">
        <f t="shared" si="4"/>
        <v>Alto</v>
      </c>
      <c r="S1277" s="35" t="str">
        <f>IF(O1277="","",IF(O1277&gt;AVERAGE('Base de datos limpia'!$O$2:$O$8001),"Alto","Normal"))
</f>
        <v>Alto</v>
      </c>
      <c r="T1277" s="35" t="str">
        <f t="shared" si="5"/>
        <v>Gamer intensivo</v>
      </c>
      <c r="U1277" s="35"/>
    </row>
    <row r="1278">
      <c r="A1278" s="28">
        <v>1277.0</v>
      </c>
      <c r="B1278" s="28">
        <v>20.0</v>
      </c>
      <c r="C1278" s="28" t="str">
        <f>TRIM(PROPER('Base de datos cruda'!C1278))</f>
        <v>Female</v>
      </c>
      <c r="D1278" s="28">
        <v>2.76</v>
      </c>
      <c r="E1278" s="28">
        <v>9.84</v>
      </c>
      <c r="F1278" s="28">
        <v>8.91</v>
      </c>
      <c r="G1278" s="28">
        <v>84.51</v>
      </c>
      <c r="H1278" s="28" t="str">
        <f>TRIM(PROPER('Base de datos cruda'!H1278))</f>
        <v>Fps</v>
      </c>
      <c r="I1278" s="28">
        <v>1.1</v>
      </c>
      <c r="J1278" s="28">
        <v>7.88</v>
      </c>
      <c r="K1278" s="28">
        <v>288.07</v>
      </c>
      <c r="L1278" s="28">
        <f>IF('Base de datos cruda'!L1278&lt;0,,'Base de datos cruda'!L1278)</f>
        <v>6.14</v>
      </c>
      <c r="M1278" s="28" t="str">
        <f>IF(TRIM(PROPER('Base de datos cruda'!M1278))="High","Alto",IF(TRIM(PROPER('Base de datos cruda'!M1278))="Medium","Medio","Bajo"))</f>
        <v>Medio</v>
      </c>
      <c r="N1278" s="29">
        <v>100.0</v>
      </c>
      <c r="O1278" s="32">
        <f t="shared" si="1"/>
        <v>100</v>
      </c>
      <c r="P1278" s="33">
        <f t="shared" si="2"/>
        <v>10.64</v>
      </c>
      <c r="Q1278" s="34">
        <f t="shared" si="3"/>
        <v>3.565217391</v>
      </c>
      <c r="R1278" s="35" t="str">
        <f t="shared" si="4"/>
        <v>Alto</v>
      </c>
      <c r="S1278" s="35" t="str">
        <f>IF(O1278="","",IF(O1278&gt;AVERAGE('Base de datos limpia'!$O$2:$O$8001),"Alto","Normal"))
</f>
        <v>Alto</v>
      </c>
      <c r="T1278" s="35" t="str">
        <f t="shared" si="5"/>
        <v>Gamer intensivo</v>
      </c>
      <c r="U1278" s="35"/>
    </row>
    <row r="1279">
      <c r="A1279" s="28">
        <v>1278.0</v>
      </c>
      <c r="B1279" s="28">
        <v>17.0</v>
      </c>
      <c r="C1279" s="28" t="str">
        <f>TRIM(PROPER('Base de datos cruda'!C1279))</f>
        <v>Male</v>
      </c>
      <c r="D1279" s="28">
        <v>0.14</v>
      </c>
      <c r="E1279" s="28">
        <v>9.52</v>
      </c>
      <c r="F1279" s="28">
        <v>4.32</v>
      </c>
      <c r="G1279" s="28">
        <v>71.41</v>
      </c>
      <c r="H1279" s="28" t="str">
        <f>TRIM(PROPER('Base de datos cruda'!H1279))</f>
        <v>Casual</v>
      </c>
      <c r="I1279" s="28">
        <v>4.04</v>
      </c>
      <c r="J1279" s="28">
        <v>1.2</v>
      </c>
      <c r="K1279" s="28">
        <v>291.78</v>
      </c>
      <c r="L1279" s="28">
        <f>IF('Base de datos cruda'!L1279&lt;0,,'Base de datos cruda'!L1279)</f>
        <v>0.27</v>
      </c>
      <c r="M1279" s="28" t="str">
        <f>IF(TRIM(PROPER('Base de datos cruda'!M1279))="High","Alto",IF(TRIM(PROPER('Base de datos cruda'!M1279))="Medium","Medio","Bajo"))</f>
        <v>Alto</v>
      </c>
      <c r="N1279" s="29">
        <v>86.98</v>
      </c>
      <c r="O1279" s="32">
        <f t="shared" si="1"/>
        <v>86.98</v>
      </c>
      <c r="P1279" s="33">
        <f t="shared" si="2"/>
        <v>1.34</v>
      </c>
      <c r="Q1279" s="34">
        <f t="shared" si="3"/>
        <v>68</v>
      </c>
      <c r="R1279" s="35" t="str">
        <f t="shared" si="4"/>
        <v>Alto</v>
      </c>
      <c r="S1279" s="35" t="str">
        <f>IF(O1279="","",IF(O1279&gt;AVERAGE('Base de datos limpia'!$O$2:$O$8001),"Alto","Normal"))
</f>
        <v>Alto</v>
      </c>
      <c r="T1279" s="35" t="str">
        <f t="shared" si="5"/>
        <v>Gamer intensivo</v>
      </c>
      <c r="U1279" s="35"/>
    </row>
    <row r="1280">
      <c r="A1280" s="28">
        <v>1279.0</v>
      </c>
      <c r="B1280" s="28">
        <v>24.0</v>
      </c>
      <c r="C1280" s="28" t="str">
        <f>TRIM(PROPER('Base de datos cruda'!C1280))</f>
        <v>Female</v>
      </c>
      <c r="D1280" s="28">
        <v>2.01</v>
      </c>
      <c r="E1280" s="28">
        <v>8.42</v>
      </c>
      <c r="F1280" s="28">
        <v>7.42</v>
      </c>
      <c r="G1280" s="28">
        <v>65.89</v>
      </c>
      <c r="H1280" s="28" t="str">
        <f>TRIM(PROPER('Base de datos cruda'!H1280))</f>
        <v>Fps</v>
      </c>
      <c r="I1280" s="28">
        <v>4.05</v>
      </c>
      <c r="J1280" s="28">
        <v>7.34</v>
      </c>
      <c r="K1280" s="28">
        <v>278.85</v>
      </c>
      <c r="L1280" s="28">
        <f>IF('Base de datos cruda'!L1280&lt;0,,'Base de datos cruda'!L1280)</f>
        <v>7.16</v>
      </c>
      <c r="M1280" s="28" t="str">
        <f>IF(TRIM(PROPER('Base de datos cruda'!M1280))="High","Alto",IF(TRIM(PROPER('Base de datos cruda'!M1280))="Medium","Medio","Bajo"))</f>
        <v>Medio</v>
      </c>
      <c r="N1280" s="29">
        <v>95.92</v>
      </c>
      <c r="O1280" s="32">
        <f t="shared" si="1"/>
        <v>95.92</v>
      </c>
      <c r="P1280" s="33">
        <f t="shared" si="2"/>
        <v>9.35</v>
      </c>
      <c r="Q1280" s="34">
        <f t="shared" si="3"/>
        <v>4.189054726</v>
      </c>
      <c r="R1280" s="35" t="str">
        <f t="shared" si="4"/>
        <v>Alto</v>
      </c>
      <c r="S1280" s="35" t="str">
        <f>IF(O1280="","",IF(O1280&gt;AVERAGE('Base de datos limpia'!$O$2:$O$8001),"Alto","Normal"))
</f>
        <v>Alto</v>
      </c>
      <c r="T1280" s="35" t="str">
        <f t="shared" si="5"/>
        <v>Gamer intensivo</v>
      </c>
      <c r="U1280" s="35"/>
    </row>
    <row r="1281">
      <c r="A1281" s="28">
        <v>1280.0</v>
      </c>
      <c r="B1281" s="28">
        <v>23.0</v>
      </c>
      <c r="C1281" s="28" t="str">
        <f>TRIM(PROPER('Base de datos cruda'!C1281))</f>
        <v>Male</v>
      </c>
      <c r="D1281" s="28">
        <v>2.47</v>
      </c>
      <c r="E1281" s="28">
        <v>7.35</v>
      </c>
      <c r="F1281" s="28">
        <v>6.27</v>
      </c>
      <c r="G1281" s="28">
        <v>63.46</v>
      </c>
      <c r="H1281" s="28" t="str">
        <f>TRIM(PROPER('Base de datos cruda'!H1281))</f>
        <v>Rpg</v>
      </c>
      <c r="I1281" s="28">
        <v>1.65</v>
      </c>
      <c r="J1281" s="28">
        <v>3.7</v>
      </c>
      <c r="K1281" s="28">
        <v>279.82</v>
      </c>
      <c r="L1281" s="28">
        <f>IF('Base de datos cruda'!L1281&lt;0,,'Base de datos cruda'!L1281)</f>
        <v>7.68</v>
      </c>
      <c r="M1281" s="28" t="str">
        <f>IF(TRIM(PROPER('Base de datos cruda'!M1281))="High","Alto",IF(TRIM(PROPER('Base de datos cruda'!M1281))="Medium","Medio","Bajo"))</f>
        <v>Medio</v>
      </c>
      <c r="N1281" s="29">
        <v>79.35</v>
      </c>
      <c r="O1281" s="32">
        <f t="shared" si="1"/>
        <v>79.35</v>
      </c>
      <c r="P1281" s="33">
        <f t="shared" si="2"/>
        <v>6.17</v>
      </c>
      <c r="Q1281" s="34">
        <f t="shared" si="3"/>
        <v>2.975708502</v>
      </c>
      <c r="R1281" s="35" t="str">
        <f t="shared" si="4"/>
        <v>Alto</v>
      </c>
      <c r="S1281" s="35" t="str">
        <f>IF(O1281="","",IF(O1281&gt;AVERAGE('Base de datos limpia'!$O$2:$O$8001),"Alto","Normal"))
</f>
        <v>Alto</v>
      </c>
      <c r="T1281" s="35" t="str">
        <f t="shared" si="5"/>
        <v>Gamer intensivo</v>
      </c>
      <c r="U1281" s="35"/>
    </row>
    <row r="1282">
      <c r="A1282" s="28">
        <v>1281.0</v>
      </c>
      <c r="B1282" s="28">
        <v>18.0</v>
      </c>
      <c r="C1282" s="28" t="str">
        <f>TRIM(PROPER('Base de datos cruda'!C1282))</f>
        <v>Female</v>
      </c>
      <c r="D1282" s="28">
        <v>4.93</v>
      </c>
      <c r="E1282" s="28">
        <v>6.97</v>
      </c>
      <c r="F1282" s="28">
        <v>8.11</v>
      </c>
      <c r="G1282" s="28">
        <v>69.67</v>
      </c>
      <c r="H1282" s="28" t="str">
        <f>TRIM(PROPER('Base de datos cruda'!H1282))</f>
        <v>Rpg</v>
      </c>
      <c r="I1282" s="28">
        <v>2.31</v>
      </c>
      <c r="J1282" s="28">
        <v>9.01</v>
      </c>
      <c r="K1282" s="28">
        <v>260.84</v>
      </c>
      <c r="L1282" s="28">
        <f>IF('Base de datos cruda'!L1282&lt;0,,'Base de datos cruda'!L1282)</f>
        <v>12.52</v>
      </c>
      <c r="M1282" s="28" t="str">
        <f>IF(TRIM(PROPER('Base de datos cruda'!M1282))="High","Alto",IF(TRIM(PROPER('Base de datos cruda'!M1282))="Medium","Medio","Bajo"))</f>
        <v>Medio</v>
      </c>
      <c r="N1282" s="29">
        <v>81.3012645181445</v>
      </c>
      <c r="O1282" s="32">
        <f t="shared" si="1"/>
        <v>81.30126452</v>
      </c>
      <c r="P1282" s="33">
        <f t="shared" si="2"/>
        <v>13.94</v>
      </c>
      <c r="Q1282" s="34">
        <f t="shared" si="3"/>
        <v>1.413793103</v>
      </c>
      <c r="R1282" s="35" t="str">
        <f t="shared" si="4"/>
        <v>Alto</v>
      </c>
      <c r="S1282" s="35" t="str">
        <f>IF(O1282="","",IF(O1282&gt;AVERAGE('Base de datos limpia'!$O$2:$O$8001),"Alto","Normal"))
</f>
        <v>Alto</v>
      </c>
      <c r="T1282" s="35" t="str">
        <f t="shared" si="5"/>
        <v>Gamer intensivo</v>
      </c>
      <c r="U1282" s="35"/>
    </row>
    <row r="1283">
      <c r="A1283" s="28">
        <v>1282.0</v>
      </c>
      <c r="B1283" s="28">
        <v>24.0</v>
      </c>
      <c r="C1283" s="28" t="str">
        <f>TRIM(PROPER('Base de datos cruda'!C1283))</f>
        <v>Female</v>
      </c>
      <c r="D1283" s="28">
        <v>1.38</v>
      </c>
      <c r="E1283" s="28">
        <v>1.93</v>
      </c>
      <c r="F1283" s="28">
        <v>7.95</v>
      </c>
      <c r="G1283" s="28">
        <v>89.46</v>
      </c>
      <c r="H1283" s="28" t="str">
        <f>TRIM(PROPER('Base de datos cruda'!H1283))</f>
        <v>Rpg</v>
      </c>
      <c r="I1283" s="28">
        <v>0.92</v>
      </c>
      <c r="J1283" s="28">
        <v>4.05</v>
      </c>
      <c r="K1283" s="28">
        <v>293.23</v>
      </c>
      <c r="L1283" s="28">
        <f>IF('Base de datos cruda'!L1283&lt;0,,'Base de datos cruda'!L1283)</f>
        <v>2.96</v>
      </c>
      <c r="M1283" s="28" t="str">
        <f>IF(TRIM(PROPER('Base de datos cruda'!M1283))="High","Alto",IF(TRIM(PROPER('Base de datos cruda'!M1283))="Medium","Medio","Bajo"))</f>
        <v>Medio</v>
      </c>
      <c r="N1283" s="29">
        <v>71.5276581697526</v>
      </c>
      <c r="O1283" s="32">
        <f t="shared" si="1"/>
        <v>71.52765817</v>
      </c>
      <c r="P1283" s="33">
        <f t="shared" si="2"/>
        <v>5.43</v>
      </c>
      <c r="Q1283" s="34">
        <f t="shared" si="3"/>
        <v>1.398550725</v>
      </c>
      <c r="R1283" s="35" t="str">
        <f t="shared" si="4"/>
        <v>Alto</v>
      </c>
      <c r="S1283" s="35" t="str">
        <f>IF(O1283="","",IF(O1283&gt;AVERAGE('Base de datos limpia'!$O$2:$O$8001),"Alto","Normal"))
</f>
        <v>Alto</v>
      </c>
      <c r="T1283" s="35" t="str">
        <f t="shared" si="5"/>
        <v>Gamer casual</v>
      </c>
      <c r="U1283" s="35"/>
    </row>
    <row r="1284">
      <c r="A1284" s="28">
        <v>1283.0</v>
      </c>
      <c r="B1284" s="28">
        <v>18.0</v>
      </c>
      <c r="C1284" s="28" t="str">
        <f>TRIM(PROPER('Base de datos cruda'!C1284))</f>
        <v>Female</v>
      </c>
      <c r="D1284" s="28">
        <v>3.3</v>
      </c>
      <c r="E1284" s="28">
        <v>3.44</v>
      </c>
      <c r="F1284" s="28">
        <v>8.0</v>
      </c>
      <c r="G1284" s="28">
        <v>93.52</v>
      </c>
      <c r="H1284" s="28" t="str">
        <f>TRIM(PROPER('Base de datos cruda'!H1284))</f>
        <v>Rpg</v>
      </c>
      <c r="I1284" s="28">
        <v>4.11</v>
      </c>
      <c r="J1284" s="28">
        <v>7.69</v>
      </c>
      <c r="K1284" s="28">
        <v>271.5</v>
      </c>
      <c r="L1284" s="28">
        <f>IF('Base de datos cruda'!L1284&lt;0,,'Base de datos cruda'!L1284)</f>
        <v>11.19</v>
      </c>
      <c r="M1284" s="28" t="str">
        <f>IF(TRIM(PROPER('Base de datos cruda'!M1284))="High","Alto",IF(TRIM(PROPER('Base de datos cruda'!M1284))="Medium","Medio","Bajo"))</f>
        <v>Medio</v>
      </c>
      <c r="N1284" s="29">
        <v>67.05</v>
      </c>
      <c r="O1284" s="32">
        <f t="shared" si="1"/>
        <v>67.05</v>
      </c>
      <c r="P1284" s="33">
        <f t="shared" si="2"/>
        <v>10.99</v>
      </c>
      <c r="Q1284" s="34">
        <f t="shared" si="3"/>
        <v>1.042424242</v>
      </c>
      <c r="R1284" s="35" t="str">
        <f t="shared" si="4"/>
        <v>Medio</v>
      </c>
      <c r="S1284" s="35" t="str">
        <f>IF(O1284="","",IF(O1284&gt;AVERAGE('Base de datos limpia'!$O$2:$O$8001),"Alto","Normal"))
</f>
        <v>Alto</v>
      </c>
      <c r="T1284" s="35" t="str">
        <f t="shared" si="5"/>
        <v>Gamer moderado</v>
      </c>
      <c r="U1284" s="35"/>
    </row>
    <row r="1285">
      <c r="A1285" s="28">
        <v>1284.0</v>
      </c>
      <c r="B1285" s="28">
        <v>24.0</v>
      </c>
      <c r="C1285" s="28" t="str">
        <f>TRIM(PROPER('Base de datos cruda'!C1285))</f>
        <v>Female</v>
      </c>
      <c r="D1285" s="28">
        <v>3.86</v>
      </c>
      <c r="E1285" s="28">
        <v>1.05</v>
      </c>
      <c r="F1285" s="28">
        <v>4.47</v>
      </c>
      <c r="G1285" s="28">
        <v>94.47</v>
      </c>
      <c r="H1285" s="28" t="str">
        <f>TRIM(PROPER('Base de datos cruda'!H1285))</f>
        <v>Casual</v>
      </c>
      <c r="I1285" s="28">
        <v>4.78</v>
      </c>
      <c r="J1285" s="28">
        <v>5.29</v>
      </c>
      <c r="K1285" s="28">
        <v>282.82</v>
      </c>
      <c r="L1285" s="28">
        <f>IF('Base de datos cruda'!L1285&lt;0,,'Base de datos cruda'!L1285)</f>
        <v>9.67</v>
      </c>
      <c r="M1285" s="28" t="str">
        <f>IF(TRIM(PROPER('Base de datos cruda'!M1285))="High","Alto",IF(TRIM(PROPER('Base de datos cruda'!M1285))="Medium","Medio","Bajo"))</f>
        <v>Medio</v>
      </c>
      <c r="N1285" s="29">
        <v>32.96</v>
      </c>
      <c r="O1285" s="32">
        <f t="shared" si="1"/>
        <v>32.96</v>
      </c>
      <c r="P1285" s="33">
        <f t="shared" si="2"/>
        <v>9.15</v>
      </c>
      <c r="Q1285" s="34">
        <f t="shared" si="3"/>
        <v>0.2720207254</v>
      </c>
      <c r="R1285" s="35" t="str">
        <f t="shared" si="4"/>
        <v>Bajo</v>
      </c>
      <c r="S1285" s="35" t="str">
        <f>IF(O1285="","",IF(O1285&gt;AVERAGE('Base de datos limpia'!$O$2:$O$8001),"Alto","Normal"))
</f>
        <v>Normal</v>
      </c>
      <c r="T1285" s="35" t="str">
        <f t="shared" si="5"/>
        <v>Gamer casual</v>
      </c>
      <c r="U1285" s="35"/>
    </row>
    <row r="1286">
      <c r="A1286" s="28">
        <v>1285.0</v>
      </c>
      <c r="B1286" s="28">
        <v>17.0</v>
      </c>
      <c r="C1286" s="28" t="str">
        <f>TRIM(PROPER('Base de datos cruda'!C1286))</f>
        <v>Female</v>
      </c>
      <c r="D1286" s="28">
        <v>3.67</v>
      </c>
      <c r="E1286" s="28">
        <v>2.24</v>
      </c>
      <c r="F1286" s="28">
        <v>8.11</v>
      </c>
      <c r="G1286" s="28">
        <v>70.81</v>
      </c>
      <c r="H1286" s="28" t="str">
        <f>TRIM(PROPER('Base de datos cruda'!H1286))</f>
        <v>Casual</v>
      </c>
      <c r="I1286" s="28">
        <v>1.46</v>
      </c>
      <c r="J1286" s="28">
        <v>7.45</v>
      </c>
      <c r="K1286" s="28">
        <v>287.83</v>
      </c>
      <c r="L1286" s="28">
        <f>IF('Base de datos cruda'!L1286&lt;0,,'Base de datos cruda'!L1286)</f>
        <v>5.35</v>
      </c>
      <c r="M1286" s="28" t="str">
        <f>IF(TRIM(PROPER('Base de datos cruda'!M1286))="High","Alto",IF(TRIM(PROPER('Base de datos cruda'!M1286))="Medium","Medio","Bajo"))</f>
        <v>Medio</v>
      </c>
      <c r="N1286" s="29">
        <v>67.3</v>
      </c>
      <c r="O1286" s="32">
        <f t="shared" si="1"/>
        <v>67.3</v>
      </c>
      <c r="P1286" s="33">
        <f t="shared" si="2"/>
        <v>11.12</v>
      </c>
      <c r="Q1286" s="34">
        <f t="shared" si="3"/>
        <v>0.6103542234</v>
      </c>
      <c r="R1286" s="35" t="str">
        <f t="shared" si="4"/>
        <v>Medio</v>
      </c>
      <c r="S1286" s="35" t="str">
        <f>IF(O1286="","",IF(O1286&gt;AVERAGE('Base de datos limpia'!$O$2:$O$8001),"Alto","Normal"))
</f>
        <v>Alto</v>
      </c>
      <c r="T1286" s="35" t="str">
        <f t="shared" si="5"/>
        <v>Gamer casual</v>
      </c>
      <c r="U1286" s="35"/>
    </row>
    <row r="1287">
      <c r="A1287" s="28">
        <v>1286.0</v>
      </c>
      <c r="B1287" s="28">
        <v>24.0</v>
      </c>
      <c r="C1287" s="28" t="str">
        <f>TRIM(PROPER('Base de datos cruda'!C1287))</f>
        <v>Male</v>
      </c>
      <c r="D1287" s="28">
        <v>7.79</v>
      </c>
      <c r="E1287" s="28">
        <v>4.95</v>
      </c>
      <c r="F1287" s="28">
        <v>5.07</v>
      </c>
      <c r="G1287" s="28">
        <v>86.44</v>
      </c>
      <c r="H1287" s="28" t="str">
        <f>TRIM(PROPER('Base de datos cruda'!H1287))</f>
        <v>Fps</v>
      </c>
      <c r="I1287" s="28">
        <v>3.91</v>
      </c>
      <c r="J1287" s="28">
        <v>13.07</v>
      </c>
      <c r="K1287" s="28">
        <v>236.01</v>
      </c>
      <c r="L1287" s="28">
        <f>IF('Base de datos cruda'!L1287&lt;0,,'Base de datos cruda'!L1287)</f>
        <v>19.9</v>
      </c>
      <c r="M1287" s="28" t="str">
        <f>IF(TRIM(PROPER('Base de datos cruda'!M1287))="High","Alto",IF(TRIM(PROPER('Base de datos cruda'!M1287))="Medium","Medio","Bajo"))</f>
        <v>Bajo</v>
      </c>
      <c r="N1287" s="29">
        <v>28.41</v>
      </c>
      <c r="O1287" s="32">
        <f t="shared" si="1"/>
        <v>28.41</v>
      </c>
      <c r="P1287" s="33">
        <f t="shared" si="2"/>
        <v>20.86</v>
      </c>
      <c r="Q1287" s="34">
        <f t="shared" si="3"/>
        <v>0.6354300385</v>
      </c>
      <c r="R1287" s="35" t="str">
        <f t="shared" si="4"/>
        <v>Bajo</v>
      </c>
      <c r="S1287" s="35" t="str">
        <f>IF(O1287="","",IF(O1287&gt;AVERAGE('Base de datos limpia'!$O$2:$O$8001),"Alto","Normal"))
</f>
        <v>Normal</v>
      </c>
      <c r="T1287" s="35" t="str">
        <f t="shared" si="5"/>
        <v>Gamer moderado</v>
      </c>
      <c r="U1287" s="35"/>
    </row>
    <row r="1288">
      <c r="A1288" s="28">
        <v>1287.0</v>
      </c>
      <c r="B1288" s="28">
        <v>23.0</v>
      </c>
      <c r="C1288" s="28" t="str">
        <f>TRIM(PROPER('Base de datos cruda'!C1288))</f>
        <v>Female</v>
      </c>
      <c r="D1288" s="28">
        <v>0.36</v>
      </c>
      <c r="E1288" s="28">
        <v>2.32</v>
      </c>
      <c r="F1288" s="28">
        <v>4.13</v>
      </c>
      <c r="G1288" s="28">
        <v>69.21</v>
      </c>
      <c r="H1288" s="28" t="str">
        <f>TRIM(PROPER('Base de datos cruda'!H1288))</f>
        <v>Rpg</v>
      </c>
      <c r="I1288" s="28">
        <v>1.76</v>
      </c>
      <c r="J1288" s="28">
        <v>3.83</v>
      </c>
      <c r="K1288" s="28">
        <v>299.32</v>
      </c>
      <c r="L1288" s="28">
        <f>IF('Base de datos cruda'!L1288&lt;0,,'Base de datos cruda'!L1288)</f>
        <v>2.58</v>
      </c>
      <c r="M1288" s="28" t="str">
        <f>IF(TRIM(PROPER('Base de datos cruda'!M1288))="High","Alto",IF(TRIM(PROPER('Base de datos cruda'!M1288))="Medium","Medio","Bajo"))</f>
        <v>Medio</v>
      </c>
      <c r="N1288" s="29">
        <v>55.96</v>
      </c>
      <c r="O1288" s="32">
        <f t="shared" si="1"/>
        <v>55.96</v>
      </c>
      <c r="P1288" s="33">
        <f t="shared" si="2"/>
        <v>4.19</v>
      </c>
      <c r="Q1288" s="34">
        <f t="shared" si="3"/>
        <v>6.444444444</v>
      </c>
      <c r="R1288" s="35" t="str">
        <f t="shared" si="4"/>
        <v>Medio</v>
      </c>
      <c r="S1288" s="35" t="str">
        <f>IF(O1288="","",IF(O1288&gt;AVERAGE('Base de datos limpia'!$O$2:$O$8001),"Alto","Normal"))
</f>
        <v>Normal</v>
      </c>
      <c r="T1288" s="35" t="str">
        <f t="shared" si="5"/>
        <v>Gamer casual</v>
      </c>
      <c r="U1288" s="35"/>
    </row>
    <row r="1289">
      <c r="A1289" s="28">
        <v>1288.0</v>
      </c>
      <c r="B1289" s="28">
        <v>24.0</v>
      </c>
      <c r="C1289" s="28" t="str">
        <f>TRIM(PROPER('Base de datos cruda'!C1289))</f>
        <v>Female</v>
      </c>
      <c r="D1289" s="28">
        <v>7.61</v>
      </c>
      <c r="E1289" s="28">
        <v>9.11</v>
      </c>
      <c r="F1289" s="28">
        <v>5.09</v>
      </c>
      <c r="G1289" s="28">
        <v>84.91</v>
      </c>
      <c r="H1289" s="28" t="str">
        <f>TRIM(PROPER('Base de datos cruda'!H1289))</f>
        <v>Fps</v>
      </c>
      <c r="I1289" s="28">
        <v>0.01</v>
      </c>
      <c r="J1289" s="28">
        <v>9.03</v>
      </c>
      <c r="K1289" s="28">
        <v>238.11</v>
      </c>
      <c r="L1289" s="28">
        <f>IF('Base de datos cruda'!L1289&lt;0,,'Base de datos cruda'!L1289)</f>
        <v>15.86</v>
      </c>
      <c r="M1289" s="28" t="str">
        <f>IF(TRIM(PROPER('Base de datos cruda'!M1289))="High","Alto",IF(TRIM(PROPER('Base de datos cruda'!M1289))="Medium","Medio","Bajo"))</f>
        <v>Alto</v>
      </c>
      <c r="N1289" s="29">
        <v>76.5183897575889</v>
      </c>
      <c r="O1289" s="32">
        <f t="shared" si="1"/>
        <v>76.51838976</v>
      </c>
      <c r="P1289" s="33">
        <f t="shared" si="2"/>
        <v>16.64</v>
      </c>
      <c r="Q1289" s="34">
        <f t="shared" si="3"/>
        <v>1.197109067</v>
      </c>
      <c r="R1289" s="35" t="str">
        <f t="shared" si="4"/>
        <v>Alto</v>
      </c>
      <c r="S1289" s="35" t="str">
        <f>IF(O1289="","",IF(O1289&gt;AVERAGE('Base de datos limpia'!$O$2:$O$8001),"Alto","Normal"))
</f>
        <v>Alto</v>
      </c>
      <c r="T1289" s="35" t="str">
        <f t="shared" si="5"/>
        <v>Gamer intensivo</v>
      </c>
      <c r="U1289" s="35"/>
    </row>
    <row r="1290">
      <c r="A1290" s="28">
        <v>1289.0</v>
      </c>
      <c r="B1290" s="28">
        <v>20.0</v>
      </c>
      <c r="C1290" s="28" t="str">
        <f>TRIM(PROPER('Base de datos cruda'!C1290))</f>
        <v>Female</v>
      </c>
      <c r="D1290" s="28">
        <v>4.66</v>
      </c>
      <c r="E1290" s="28">
        <v>8.25</v>
      </c>
      <c r="F1290" s="28">
        <v>6.4</v>
      </c>
      <c r="G1290" s="28">
        <v>95.49</v>
      </c>
      <c r="H1290" s="28" t="str">
        <f>TRIM(PROPER('Base de datos cruda'!H1290))</f>
        <v>Rpg</v>
      </c>
      <c r="I1290" s="28">
        <v>3.0</v>
      </c>
      <c r="J1290" s="28">
        <v>5.85</v>
      </c>
      <c r="K1290" s="28">
        <v>259.29</v>
      </c>
      <c r="L1290" s="28">
        <f>IF('Base de datos cruda'!L1290&lt;0,,'Base de datos cruda'!L1290)</f>
        <v>12.3</v>
      </c>
      <c r="M1290" s="28" t="str">
        <f>IF(TRIM(PROPER('Base de datos cruda'!M1290))="High","Alto",IF(TRIM(PROPER('Base de datos cruda'!M1290))="Medium","Medio","Bajo"))</f>
        <v>Medio</v>
      </c>
      <c r="N1290" s="29">
        <v>84.84</v>
      </c>
      <c r="O1290" s="32">
        <f t="shared" si="1"/>
        <v>84.84</v>
      </c>
      <c r="P1290" s="33">
        <f t="shared" si="2"/>
        <v>10.51</v>
      </c>
      <c r="Q1290" s="34">
        <f t="shared" si="3"/>
        <v>1.770386266</v>
      </c>
      <c r="R1290" s="35" t="str">
        <f t="shared" si="4"/>
        <v>Alto</v>
      </c>
      <c r="S1290" s="35" t="str">
        <f>IF(O1290="","",IF(O1290&gt;AVERAGE('Base de datos limpia'!$O$2:$O$8001),"Alto","Normal"))
</f>
        <v>Alto</v>
      </c>
      <c r="T1290" s="35" t="str">
        <f t="shared" si="5"/>
        <v>Gamer intensivo</v>
      </c>
      <c r="U1290" s="35"/>
    </row>
    <row r="1291">
      <c r="A1291" s="28">
        <v>1290.0</v>
      </c>
      <c r="B1291" s="28">
        <v>17.0</v>
      </c>
      <c r="C1291" s="28" t="str">
        <f>TRIM(PROPER('Base de datos cruda'!C1291))</f>
        <v>Female</v>
      </c>
      <c r="D1291" s="28">
        <v>6.37</v>
      </c>
      <c r="E1291" s="28">
        <v>1.64</v>
      </c>
      <c r="F1291" s="28">
        <v>7.71</v>
      </c>
      <c r="G1291" s="28">
        <v>61.64</v>
      </c>
      <c r="H1291" s="28" t="str">
        <f>TRIM(PROPER('Base de datos cruda'!H1291))</f>
        <v>Fps</v>
      </c>
      <c r="I1291" s="28">
        <v>2.05</v>
      </c>
      <c r="J1291" s="28">
        <v>10.48</v>
      </c>
      <c r="K1291" s="28">
        <v>263.19</v>
      </c>
      <c r="L1291" s="28">
        <f>IF('Base de datos cruda'!L1291&lt;0,,'Base de datos cruda'!L1291)</f>
        <v>14.39</v>
      </c>
      <c r="M1291" s="28" t="str">
        <f>IF(TRIM(PROPER('Base de datos cruda'!M1291))="High","Alto",IF(TRIM(PROPER('Base de datos cruda'!M1291))="Medium","Medio","Bajo"))</f>
        <v>Bajo</v>
      </c>
      <c r="N1291" s="29">
        <v>27.06</v>
      </c>
      <c r="O1291" s="32">
        <f t="shared" si="1"/>
        <v>27.06</v>
      </c>
      <c r="P1291" s="33">
        <f t="shared" si="2"/>
        <v>16.85</v>
      </c>
      <c r="Q1291" s="34">
        <f t="shared" si="3"/>
        <v>0.2574568289</v>
      </c>
      <c r="R1291" s="35" t="str">
        <f t="shared" si="4"/>
        <v>Bajo</v>
      </c>
      <c r="S1291" s="35" t="str">
        <f>IF(O1291="","",IF(O1291&gt;AVERAGE('Base de datos limpia'!$O$2:$O$8001),"Alto","Normal"))
</f>
        <v>Normal</v>
      </c>
      <c r="T1291" s="35" t="str">
        <f t="shared" si="5"/>
        <v>Gamer casual</v>
      </c>
      <c r="U1291" s="35"/>
    </row>
    <row r="1292">
      <c r="A1292" s="28">
        <v>1291.0</v>
      </c>
      <c r="B1292" s="28">
        <v>23.0</v>
      </c>
      <c r="C1292" s="28" t="str">
        <f>TRIM(PROPER('Base de datos cruda'!C1292))</f>
        <v>Female</v>
      </c>
      <c r="D1292" s="28">
        <v>3.44</v>
      </c>
      <c r="E1292" s="28">
        <v>3.24</v>
      </c>
      <c r="F1292" s="28">
        <v>5.09</v>
      </c>
      <c r="G1292" s="28">
        <v>99.41</v>
      </c>
      <c r="H1292" s="28" t="str">
        <f>TRIM(PROPER('Base de datos cruda'!H1292))</f>
        <v>Casual</v>
      </c>
      <c r="I1292" s="28">
        <v>3.79</v>
      </c>
      <c r="J1292" s="28">
        <v>4.79</v>
      </c>
      <c r="K1292" s="28">
        <v>281.32</v>
      </c>
      <c r="L1292" s="28">
        <f>IF('Base de datos cruda'!L1292&lt;0,,'Base de datos cruda'!L1292)</f>
        <v>9.34</v>
      </c>
      <c r="M1292" s="28" t="str">
        <f>IF(TRIM(PROPER('Base de datos cruda'!M1292))="High","Alto",IF(TRIM(PROPER('Base de datos cruda'!M1292))="Medium","Medio","Bajo"))</f>
        <v>Medio</v>
      </c>
      <c r="N1292" s="29">
        <v>56.04</v>
      </c>
      <c r="O1292" s="32">
        <f t="shared" si="1"/>
        <v>56.04</v>
      </c>
      <c r="P1292" s="33">
        <f t="shared" si="2"/>
        <v>8.23</v>
      </c>
      <c r="Q1292" s="34">
        <f t="shared" si="3"/>
        <v>0.9418604651</v>
      </c>
      <c r="R1292" s="35" t="str">
        <f t="shared" si="4"/>
        <v>Medio</v>
      </c>
      <c r="S1292" s="35" t="str">
        <f>IF(O1292="","",IF(O1292&gt;AVERAGE('Base de datos limpia'!$O$2:$O$8001),"Alto","Normal"))
</f>
        <v>Normal</v>
      </c>
      <c r="T1292" s="35" t="str">
        <f t="shared" si="5"/>
        <v>Gamer moderado</v>
      </c>
      <c r="U1292" s="35"/>
    </row>
    <row r="1293">
      <c r="A1293" s="28">
        <v>1292.0</v>
      </c>
      <c r="B1293" s="28">
        <v>21.0</v>
      </c>
      <c r="C1293" s="28" t="str">
        <f>TRIM(PROPER('Base de datos cruda'!C1293))</f>
        <v>Female</v>
      </c>
      <c r="D1293" s="28">
        <v>3.63</v>
      </c>
      <c r="E1293" s="28">
        <v>8.37</v>
      </c>
      <c r="F1293" s="28">
        <v>4.57</v>
      </c>
      <c r="G1293" s="28">
        <v>93.08</v>
      </c>
      <c r="H1293" s="28" t="str">
        <f>TRIM(PROPER('Base de datos cruda'!H1293))</f>
        <v>Fps</v>
      </c>
      <c r="I1293" s="28">
        <v>3.74</v>
      </c>
      <c r="J1293" s="28">
        <v>4.99</v>
      </c>
      <c r="K1293" s="28">
        <v>288.6</v>
      </c>
      <c r="L1293" s="28">
        <f>IF('Base de datos cruda'!L1293&lt;0,,'Base de datos cruda'!L1293)</f>
        <v>10.49</v>
      </c>
      <c r="M1293" s="28" t="str">
        <f>IF(TRIM(PROPER('Base de datos cruda'!M1293))="High","Alto",IF(TRIM(PROPER('Base de datos cruda'!M1293))="Medium","Medio","Bajo"))</f>
        <v>Alto</v>
      </c>
      <c r="N1293" s="29">
        <v>81.61</v>
      </c>
      <c r="O1293" s="32">
        <f t="shared" si="1"/>
        <v>81.61</v>
      </c>
      <c r="P1293" s="33">
        <f t="shared" si="2"/>
        <v>8.62</v>
      </c>
      <c r="Q1293" s="34">
        <f t="shared" si="3"/>
        <v>2.305785124</v>
      </c>
      <c r="R1293" s="35" t="str">
        <f t="shared" si="4"/>
        <v>Alto</v>
      </c>
      <c r="S1293" s="35" t="str">
        <f>IF(O1293="","",IF(O1293&gt;AVERAGE('Base de datos limpia'!$O$2:$O$8001),"Alto","Normal"))
</f>
        <v>Alto</v>
      </c>
      <c r="T1293" s="35" t="str">
        <f t="shared" si="5"/>
        <v>Gamer intensivo</v>
      </c>
      <c r="U1293" s="35"/>
    </row>
    <row r="1294">
      <c r="A1294" s="28">
        <v>1293.0</v>
      </c>
      <c r="B1294" s="28">
        <v>23.0</v>
      </c>
      <c r="C1294" s="28" t="str">
        <f>TRIM(PROPER('Base de datos cruda'!C1294))</f>
        <v>Male</v>
      </c>
      <c r="D1294" s="28">
        <v>7.03</v>
      </c>
      <c r="E1294" s="28">
        <v>8.23</v>
      </c>
      <c r="F1294" s="28">
        <v>7.23</v>
      </c>
      <c r="G1294" s="28">
        <v>90.47</v>
      </c>
      <c r="H1294" s="28" t="str">
        <f>TRIM(PROPER('Base de datos cruda'!H1294))</f>
        <v>Casual</v>
      </c>
      <c r="I1294" s="28">
        <v>4.73</v>
      </c>
      <c r="J1294" s="28">
        <v>10.16</v>
      </c>
      <c r="K1294" s="28">
        <v>241.2</v>
      </c>
      <c r="L1294" s="28">
        <f>IF('Base de datos cruda'!L1294&lt;0,,'Base de datos cruda'!L1294)</f>
        <v>15.75</v>
      </c>
      <c r="M1294" s="28" t="str">
        <f>IF(TRIM(PROPER('Base de datos cruda'!M1294))="High","Alto",IF(TRIM(PROPER('Base de datos cruda'!M1294))="Medium","Medio","Bajo"))</f>
        <v>Bajo</v>
      </c>
      <c r="N1294" s="29">
        <v>75.4438939783386</v>
      </c>
      <c r="O1294" s="32">
        <f t="shared" si="1"/>
        <v>75.44389398</v>
      </c>
      <c r="P1294" s="33">
        <f t="shared" si="2"/>
        <v>17.19</v>
      </c>
      <c r="Q1294" s="34">
        <f t="shared" si="3"/>
        <v>1.170697013</v>
      </c>
      <c r="R1294" s="35" t="str">
        <f t="shared" si="4"/>
        <v>Alto</v>
      </c>
      <c r="S1294" s="35" t="str">
        <f>IF(O1294="","",IF(O1294&gt;AVERAGE('Base de datos limpia'!$O$2:$O$8001),"Alto","Normal"))
</f>
        <v>Alto</v>
      </c>
      <c r="T1294" s="35" t="str">
        <f t="shared" si="5"/>
        <v>Gamer intensivo</v>
      </c>
      <c r="U1294" s="35"/>
    </row>
    <row r="1295">
      <c r="A1295" s="28">
        <v>1294.0</v>
      </c>
      <c r="B1295" s="28">
        <v>20.0</v>
      </c>
      <c r="C1295" s="28" t="str">
        <f>TRIM(PROPER('Base de datos cruda'!C1295))</f>
        <v>Male</v>
      </c>
      <c r="D1295" s="28">
        <v>7.17</v>
      </c>
      <c r="E1295" s="28">
        <v>9.51</v>
      </c>
      <c r="F1295" s="28">
        <v>8.92</v>
      </c>
      <c r="G1295" s="28">
        <v>87.65</v>
      </c>
      <c r="H1295" s="28" t="str">
        <f>TRIM(PROPER('Base de datos cruda'!H1295))</f>
        <v>Fps</v>
      </c>
      <c r="I1295" s="28">
        <v>2.19</v>
      </c>
      <c r="J1295" s="28">
        <v>9.22</v>
      </c>
      <c r="K1295" s="28">
        <v>238.29</v>
      </c>
      <c r="L1295" s="28">
        <f>IF('Base de datos cruda'!L1295&lt;0,,'Base de datos cruda'!L1295)</f>
        <v>16.26</v>
      </c>
      <c r="M1295" s="28" t="str">
        <f>IF(TRIM(PROPER('Base de datos cruda'!M1295))="High","Alto",IF(TRIM(PROPER('Base de datos cruda'!M1295))="Medium","Medio","Bajo"))</f>
        <v>Bajo</v>
      </c>
      <c r="N1295" s="29">
        <v>94.6236888331466</v>
      </c>
      <c r="O1295" s="32">
        <f t="shared" si="1"/>
        <v>94.62368883</v>
      </c>
      <c r="P1295" s="33">
        <f t="shared" si="2"/>
        <v>16.39</v>
      </c>
      <c r="Q1295" s="34">
        <f t="shared" si="3"/>
        <v>1.326359833</v>
      </c>
      <c r="R1295" s="35" t="str">
        <f t="shared" si="4"/>
        <v>Alto</v>
      </c>
      <c r="S1295" s="35" t="str">
        <f>IF(O1295="","",IF(O1295&gt;AVERAGE('Base de datos limpia'!$O$2:$O$8001),"Alto","Normal"))
</f>
        <v>Alto</v>
      </c>
      <c r="T1295" s="35" t="str">
        <f t="shared" si="5"/>
        <v>Gamer intensivo</v>
      </c>
      <c r="U1295" s="35"/>
    </row>
    <row r="1296">
      <c r="A1296" s="28">
        <v>1295.0</v>
      </c>
      <c r="B1296" s="28">
        <v>17.0</v>
      </c>
      <c r="C1296" s="28" t="str">
        <f>TRIM(PROPER('Base de datos cruda'!C1296))</f>
        <v>Male</v>
      </c>
      <c r="D1296" s="28">
        <v>1.91</v>
      </c>
      <c r="E1296" s="28">
        <v>9.98</v>
      </c>
      <c r="F1296" s="28">
        <v>7.0</v>
      </c>
      <c r="G1296" s="28">
        <v>90.81</v>
      </c>
      <c r="H1296" s="28" t="str">
        <f>TRIM(PROPER('Base de datos cruda'!H1296))</f>
        <v>Casual</v>
      </c>
      <c r="I1296" s="28">
        <v>2.41</v>
      </c>
      <c r="J1296" s="28">
        <v>3.93</v>
      </c>
      <c r="K1296" s="28">
        <v>293.4</v>
      </c>
      <c r="L1296" s="28">
        <f>IF('Base de datos cruda'!L1296&lt;0,,'Base de datos cruda'!L1296)</f>
        <v>6.22</v>
      </c>
      <c r="M1296" s="28" t="str">
        <f>IF(TRIM(PROPER('Base de datos cruda'!M1296))="High","Alto",IF(TRIM(PROPER('Base de datos cruda'!M1296))="Medium","Medio","Bajo"))</f>
        <v>Medio</v>
      </c>
      <c r="N1296" s="29">
        <v>108.067656311251</v>
      </c>
      <c r="O1296" s="33" t="str">
        <f t="shared" si="1"/>
        <v/>
      </c>
      <c r="P1296" s="33">
        <f t="shared" si="2"/>
        <v>5.84</v>
      </c>
      <c r="Q1296" s="34">
        <f t="shared" si="3"/>
        <v>5.22513089</v>
      </c>
      <c r="R1296" s="35" t="str">
        <f t="shared" si="4"/>
        <v>Alto</v>
      </c>
      <c r="S1296" s="35" t="str">
        <f>IF(O1296="","",IF(O1296&gt;AVERAGE('Base de datos limpia'!$O$2:$O$8001),"Alto","Normal"))
</f>
        <v/>
      </c>
      <c r="T1296" s="35" t="str">
        <f t="shared" si="5"/>
        <v>Gamer intensivo</v>
      </c>
      <c r="U1296" s="35"/>
    </row>
    <row r="1297">
      <c r="A1297" s="28">
        <v>1296.0</v>
      </c>
      <c r="B1297" s="28">
        <v>21.0</v>
      </c>
      <c r="C1297" s="28" t="str">
        <f>TRIM(PROPER('Base de datos cruda'!C1297))</f>
        <v>Male</v>
      </c>
      <c r="D1297" s="28">
        <v>1.59</v>
      </c>
      <c r="E1297" s="28">
        <v>9.79</v>
      </c>
      <c r="F1297" s="28">
        <v>7.46</v>
      </c>
      <c r="G1297" s="28">
        <v>99.78</v>
      </c>
      <c r="H1297" s="28" t="str">
        <f>TRIM(PROPER('Base de datos cruda'!H1297))</f>
        <v>Rpg</v>
      </c>
      <c r="I1297" s="28">
        <v>2.0</v>
      </c>
      <c r="J1297" s="28">
        <v>4.99</v>
      </c>
      <c r="K1297" s="28">
        <v>312.99</v>
      </c>
      <c r="L1297" s="28">
        <f>IF('Base de datos cruda'!L1297&lt;0,,'Base de datos cruda'!L1297)</f>
        <v>5.8</v>
      </c>
      <c r="M1297" s="28" t="str">
        <f>IF(TRIM(PROPER('Base de datos cruda'!M1297))="High","Alto",IF(TRIM(PROPER('Base de datos cruda'!M1297))="Medium","Medio","Bajo"))</f>
        <v>Medio</v>
      </c>
      <c r="N1297" s="29">
        <v>100.0</v>
      </c>
      <c r="O1297" s="32">
        <f t="shared" si="1"/>
        <v>100</v>
      </c>
      <c r="P1297" s="33">
        <f t="shared" si="2"/>
        <v>6.58</v>
      </c>
      <c r="Q1297" s="34">
        <f t="shared" si="3"/>
        <v>6.157232704</v>
      </c>
      <c r="R1297" s="35" t="str">
        <f t="shared" si="4"/>
        <v>Alto</v>
      </c>
      <c r="S1297" s="35" t="str">
        <f>IF(O1297="","",IF(O1297&gt;AVERAGE('Base de datos limpia'!$O$2:$O$8001),"Alto","Normal"))
</f>
        <v>Alto</v>
      </c>
      <c r="T1297" s="35" t="str">
        <f t="shared" si="5"/>
        <v>Gamer intensivo</v>
      </c>
      <c r="U1297" s="35"/>
    </row>
    <row r="1298">
      <c r="A1298" s="28">
        <v>1297.0</v>
      </c>
      <c r="B1298" s="28">
        <v>20.0</v>
      </c>
      <c r="C1298" s="28" t="str">
        <f>TRIM(PROPER('Base de datos cruda'!C1298))</f>
        <v>Female</v>
      </c>
      <c r="D1298" s="28">
        <v>3.97</v>
      </c>
      <c r="E1298" s="28">
        <v>4.69</v>
      </c>
      <c r="F1298" s="28">
        <v>6.81</v>
      </c>
      <c r="G1298" s="28">
        <v>90.81</v>
      </c>
      <c r="H1298" s="28" t="str">
        <f>TRIM(PROPER('Base de datos cruda'!H1298))</f>
        <v>Casual</v>
      </c>
      <c r="I1298" s="28">
        <v>1.48</v>
      </c>
      <c r="J1298" s="28">
        <v>6.37</v>
      </c>
      <c r="K1298" s="28">
        <v>281.67</v>
      </c>
      <c r="L1298" s="28">
        <f>IF('Base de datos cruda'!L1298&lt;0,,'Base de datos cruda'!L1298)</f>
        <v>10.92</v>
      </c>
      <c r="M1298" s="28" t="str">
        <f>IF(TRIM(PROPER('Base de datos cruda'!M1298))="High","Alto",IF(TRIM(PROPER('Base de datos cruda'!M1298))="Medium","Medio","Bajo"))</f>
        <v>Medio</v>
      </c>
      <c r="N1298" s="29">
        <v>62.65</v>
      </c>
      <c r="O1298" s="32">
        <f t="shared" si="1"/>
        <v>62.65</v>
      </c>
      <c r="P1298" s="33">
        <f t="shared" si="2"/>
        <v>10.34</v>
      </c>
      <c r="Q1298" s="34">
        <f t="shared" si="3"/>
        <v>1.181360202</v>
      </c>
      <c r="R1298" s="35" t="str">
        <f t="shared" si="4"/>
        <v>Medio</v>
      </c>
      <c r="S1298" s="35" t="str">
        <f>IF(O1298="","",IF(O1298&gt;AVERAGE('Base de datos limpia'!$O$2:$O$8001),"Alto","Normal"))
</f>
        <v>Normal</v>
      </c>
      <c r="T1298" s="35" t="str">
        <f t="shared" si="5"/>
        <v>Gamer moderado</v>
      </c>
      <c r="U1298" s="35"/>
    </row>
    <row r="1299">
      <c r="A1299" s="28">
        <v>1298.0</v>
      </c>
      <c r="B1299" s="28">
        <v>20.0</v>
      </c>
      <c r="C1299" s="28" t="str">
        <f>TRIM(PROPER('Base de datos cruda'!C1299))</f>
        <v>Male</v>
      </c>
      <c r="D1299" s="28">
        <v>7.2</v>
      </c>
      <c r="E1299" s="28">
        <v>3.25</v>
      </c>
      <c r="F1299" s="28">
        <v>7.91</v>
      </c>
      <c r="G1299" s="28">
        <v>74.06</v>
      </c>
      <c r="H1299" s="28" t="str">
        <f>TRIM(PROPER('Base de datos cruda'!H1299))</f>
        <v>Rpg</v>
      </c>
      <c r="I1299" s="28">
        <v>3.19</v>
      </c>
      <c r="J1299" s="28">
        <v>9.3</v>
      </c>
      <c r="K1299" s="28">
        <v>230.29</v>
      </c>
      <c r="L1299" s="28">
        <f>IF('Base de datos cruda'!L1299&lt;0,,'Base de datos cruda'!L1299)</f>
        <v>13.36</v>
      </c>
      <c r="M1299" s="28" t="str">
        <f>IF(TRIM(PROPER('Base de datos cruda'!M1299))="High","Alto",IF(TRIM(PROPER('Base de datos cruda'!M1299))="Medium","Medio","Bajo"))</f>
        <v>Bajo</v>
      </c>
      <c r="N1299" s="29">
        <v>35.36</v>
      </c>
      <c r="O1299" s="32">
        <f t="shared" si="1"/>
        <v>35.36</v>
      </c>
      <c r="P1299" s="33">
        <f t="shared" si="2"/>
        <v>16.5</v>
      </c>
      <c r="Q1299" s="34">
        <f t="shared" si="3"/>
        <v>0.4513888889</v>
      </c>
      <c r="R1299" s="35" t="str">
        <f t="shared" si="4"/>
        <v>Bajo</v>
      </c>
      <c r="S1299" s="35" t="str">
        <f>IF(O1299="","",IF(O1299&gt;AVERAGE('Base de datos limpia'!$O$2:$O$8001),"Alto","Normal"))
</f>
        <v>Normal</v>
      </c>
      <c r="T1299" s="35" t="str">
        <f t="shared" si="5"/>
        <v>Gamer moderado</v>
      </c>
      <c r="U1299" s="35"/>
    </row>
    <row r="1300">
      <c r="A1300" s="28">
        <v>1299.0</v>
      </c>
      <c r="B1300" s="28">
        <v>16.0</v>
      </c>
      <c r="C1300" s="28" t="str">
        <f>TRIM(PROPER('Base de datos cruda'!C1300))</f>
        <v>Male</v>
      </c>
      <c r="D1300" s="28">
        <v>2.58</v>
      </c>
      <c r="E1300" s="28">
        <v>7.83</v>
      </c>
      <c r="F1300" s="28">
        <v>8.88</v>
      </c>
      <c r="G1300" s="28">
        <v>84.56</v>
      </c>
      <c r="H1300" s="28" t="str">
        <f>TRIM(PROPER('Base de datos cruda'!H1300))</f>
        <v>Casual</v>
      </c>
      <c r="I1300" s="28">
        <v>4.14</v>
      </c>
      <c r="J1300" s="28">
        <v>6.15</v>
      </c>
      <c r="K1300" s="28">
        <v>284.64</v>
      </c>
      <c r="L1300" s="28">
        <f>IF('Base de datos cruda'!L1300&lt;0,,'Base de datos cruda'!L1300)</f>
        <v>5.66</v>
      </c>
      <c r="M1300" s="28" t="str">
        <f>IF(TRIM(PROPER('Base de datos cruda'!M1300))="High","Alto",IF(TRIM(PROPER('Base de datos cruda'!M1300))="Medium","Medio","Bajo"))</f>
        <v>Medio</v>
      </c>
      <c r="N1300" s="29">
        <v>98.1</v>
      </c>
      <c r="O1300" s="32">
        <f t="shared" si="1"/>
        <v>98.1</v>
      </c>
      <c r="P1300" s="33">
        <f t="shared" si="2"/>
        <v>8.73</v>
      </c>
      <c r="Q1300" s="34">
        <f t="shared" si="3"/>
        <v>3.034883721</v>
      </c>
      <c r="R1300" s="35" t="str">
        <f t="shared" si="4"/>
        <v>Alto</v>
      </c>
      <c r="S1300" s="35" t="str">
        <f>IF(O1300="","",IF(O1300&gt;AVERAGE('Base de datos limpia'!$O$2:$O$8001),"Alto","Normal"))
</f>
        <v>Alto</v>
      </c>
      <c r="T1300" s="35" t="str">
        <f t="shared" si="5"/>
        <v>Gamer intensivo</v>
      </c>
      <c r="U1300" s="35"/>
    </row>
    <row r="1301">
      <c r="A1301" s="28">
        <v>1300.0</v>
      </c>
      <c r="B1301" s="28">
        <v>17.0</v>
      </c>
      <c r="C1301" s="28" t="str">
        <f>TRIM(PROPER('Base de datos cruda'!C1301))</f>
        <v>Other</v>
      </c>
      <c r="D1301" s="28">
        <v>5.22</v>
      </c>
      <c r="E1301" s="28">
        <v>3.69</v>
      </c>
      <c r="F1301" s="28">
        <v>6.72</v>
      </c>
      <c r="G1301" s="28">
        <v>73.48</v>
      </c>
      <c r="H1301" s="28" t="str">
        <f>TRIM(PROPER('Base de datos cruda'!H1301))</f>
        <v>Casual</v>
      </c>
      <c r="I1301" s="28">
        <v>0.79</v>
      </c>
      <c r="J1301" s="28">
        <v>7.67</v>
      </c>
      <c r="K1301" s="28">
        <v>250.24</v>
      </c>
      <c r="L1301" s="28">
        <f>IF('Base de datos cruda'!L1301&lt;0,,'Base de datos cruda'!L1301)</f>
        <v>9.15</v>
      </c>
      <c r="M1301" s="28" t="str">
        <f>IF(TRIM(PROPER('Base de datos cruda'!M1301))="High","Alto",IF(TRIM(PROPER('Base de datos cruda'!M1301))="Medium","Medio","Bajo"))</f>
        <v>Bajo</v>
      </c>
      <c r="N1301" s="29">
        <v>54.92</v>
      </c>
      <c r="O1301" s="32">
        <f t="shared" si="1"/>
        <v>54.92</v>
      </c>
      <c r="P1301" s="33">
        <f t="shared" si="2"/>
        <v>12.89</v>
      </c>
      <c r="Q1301" s="34">
        <f t="shared" si="3"/>
        <v>0.7068965517</v>
      </c>
      <c r="R1301" s="35" t="str">
        <f t="shared" si="4"/>
        <v>Medio</v>
      </c>
      <c r="S1301" s="35" t="str">
        <f>IF(O1301="","",IF(O1301&gt;AVERAGE('Base de datos limpia'!$O$2:$O$8001),"Alto","Normal"))
</f>
        <v>Normal</v>
      </c>
      <c r="T1301" s="35" t="str">
        <f t="shared" si="5"/>
        <v>Gamer moderado</v>
      </c>
      <c r="U1301" s="35"/>
    </row>
    <row r="1302">
      <c r="A1302" s="28">
        <v>1301.0</v>
      </c>
      <c r="B1302" s="28">
        <v>23.0</v>
      </c>
      <c r="C1302" s="28" t="str">
        <f>TRIM(PROPER('Base de datos cruda'!C1302))</f>
        <v>Male</v>
      </c>
      <c r="D1302" s="28">
        <v>5.67</v>
      </c>
      <c r="E1302" s="28">
        <v>8.26</v>
      </c>
      <c r="F1302" s="28">
        <v>6.08</v>
      </c>
      <c r="G1302" s="28">
        <v>98.8</v>
      </c>
      <c r="H1302" s="28" t="str">
        <f>TRIM(PROPER('Base de datos cruda'!H1302))</f>
        <v>Casual</v>
      </c>
      <c r="I1302" s="28">
        <v>4.91</v>
      </c>
      <c r="J1302" s="28">
        <v>7.07</v>
      </c>
      <c r="K1302" s="28">
        <v>260.14</v>
      </c>
      <c r="L1302" s="28">
        <f>IF('Base de datos cruda'!L1302&lt;0,,'Base de datos cruda'!L1302)</f>
        <v>15.41</v>
      </c>
      <c r="M1302" s="28" t="str">
        <f>IF(TRIM(PROPER('Base de datos cruda'!M1302))="High","Alto",IF(TRIM(PROPER('Base de datos cruda'!M1302))="Medium","Medio","Bajo"))</f>
        <v>Bajo</v>
      </c>
      <c r="N1302" s="29">
        <v>91.5025295812397</v>
      </c>
      <c r="O1302" s="32">
        <f t="shared" si="1"/>
        <v>91.50252958</v>
      </c>
      <c r="P1302" s="33">
        <f t="shared" si="2"/>
        <v>12.74</v>
      </c>
      <c r="Q1302" s="34">
        <f t="shared" si="3"/>
        <v>1.456790123</v>
      </c>
      <c r="R1302" s="35" t="str">
        <f t="shared" si="4"/>
        <v>Alto</v>
      </c>
      <c r="S1302" s="35" t="str">
        <f>IF(O1302="","",IF(O1302&gt;AVERAGE('Base de datos limpia'!$O$2:$O$8001),"Alto","Normal"))
</f>
        <v>Alto</v>
      </c>
      <c r="T1302" s="35" t="str">
        <f t="shared" si="5"/>
        <v>Gamer intensivo</v>
      </c>
      <c r="U1302" s="35"/>
    </row>
    <row r="1303">
      <c r="A1303" s="28">
        <v>1302.0</v>
      </c>
      <c r="B1303" s="28">
        <v>18.0</v>
      </c>
      <c r="C1303" s="28" t="str">
        <f>TRIM(PROPER('Base de datos cruda'!C1303))</f>
        <v>Male</v>
      </c>
      <c r="D1303" s="28">
        <v>6.23</v>
      </c>
      <c r="E1303" s="28">
        <v>5.81</v>
      </c>
      <c r="F1303" s="28">
        <v>8.3</v>
      </c>
      <c r="G1303" s="28">
        <v>96.01</v>
      </c>
      <c r="H1303" s="28" t="str">
        <f>TRIM(PROPER('Base de datos cruda'!H1303))</f>
        <v>Fps</v>
      </c>
      <c r="I1303" s="28">
        <v>3.42</v>
      </c>
      <c r="J1303" s="28">
        <v>10.64</v>
      </c>
      <c r="K1303" s="28">
        <v>247.6</v>
      </c>
      <c r="L1303" s="28">
        <f>IF('Base de datos cruda'!L1303&lt;0,,'Base de datos cruda'!L1303)</f>
        <v>11.31</v>
      </c>
      <c r="M1303" s="28" t="str">
        <f>IF(TRIM(PROPER('Base de datos cruda'!M1303))="High","Alto",IF(TRIM(PROPER('Base de datos cruda'!M1303))="Medium","Medio","Bajo"))</f>
        <v>Bajo</v>
      </c>
      <c r="N1303" s="29">
        <v>63.49</v>
      </c>
      <c r="O1303" s="32">
        <f t="shared" si="1"/>
        <v>63.49</v>
      </c>
      <c r="P1303" s="33">
        <f t="shared" si="2"/>
        <v>16.87</v>
      </c>
      <c r="Q1303" s="34">
        <f t="shared" si="3"/>
        <v>0.9325842697</v>
      </c>
      <c r="R1303" s="35" t="str">
        <f t="shared" si="4"/>
        <v>Medio</v>
      </c>
      <c r="S1303" s="35" t="str">
        <f>IF(O1303="","",IF(O1303&gt;AVERAGE('Base de datos limpia'!$O$2:$O$8001),"Alto","Normal"))
</f>
        <v>Normal</v>
      </c>
      <c r="T1303" s="35" t="str">
        <f t="shared" si="5"/>
        <v>Gamer moderado</v>
      </c>
      <c r="U1303" s="35"/>
    </row>
    <row r="1304">
      <c r="A1304" s="28">
        <v>1303.0</v>
      </c>
      <c r="B1304" s="28">
        <v>18.0</v>
      </c>
      <c r="C1304" s="28" t="str">
        <f>TRIM(PROPER('Base de datos cruda'!C1304))</f>
        <v>Male</v>
      </c>
      <c r="D1304" s="28">
        <v>4.51</v>
      </c>
      <c r="E1304" s="28">
        <v>8.15</v>
      </c>
      <c r="F1304" s="28">
        <v>8.85</v>
      </c>
      <c r="G1304" s="28">
        <v>82.7</v>
      </c>
      <c r="H1304" s="28" t="str">
        <f>TRIM(PROPER('Base de datos cruda'!H1304))</f>
        <v>Rpg</v>
      </c>
      <c r="I1304" s="28">
        <v>3.9</v>
      </c>
      <c r="J1304" s="28">
        <v>8.44</v>
      </c>
      <c r="K1304" s="28">
        <v>268.76</v>
      </c>
      <c r="L1304" s="28">
        <f>IF('Base de datos cruda'!L1304&lt;0,,'Base de datos cruda'!L1304)</f>
        <v>13.63</v>
      </c>
      <c r="M1304" s="28" t="str">
        <f>IF(TRIM(PROPER('Base de datos cruda'!M1304))="High","Alto",IF(TRIM(PROPER('Base de datos cruda'!M1304))="Medium","Medio","Bajo"))</f>
        <v>Medio</v>
      </c>
      <c r="N1304" s="29">
        <v>97.68</v>
      </c>
      <c r="O1304" s="32">
        <f t="shared" si="1"/>
        <v>97.68</v>
      </c>
      <c r="P1304" s="33">
        <f t="shared" si="2"/>
        <v>12.95</v>
      </c>
      <c r="Q1304" s="34">
        <f t="shared" si="3"/>
        <v>1.807095344</v>
      </c>
      <c r="R1304" s="35" t="str">
        <f t="shared" si="4"/>
        <v>Alto</v>
      </c>
      <c r="S1304" s="35" t="str">
        <f>IF(O1304="","",IF(O1304&gt;AVERAGE('Base de datos limpia'!$O$2:$O$8001),"Alto","Normal"))
</f>
        <v>Alto</v>
      </c>
      <c r="T1304" s="35" t="str">
        <f t="shared" si="5"/>
        <v>Gamer intensivo</v>
      </c>
      <c r="U1304" s="35"/>
    </row>
    <row r="1305">
      <c r="A1305" s="28">
        <v>1304.0</v>
      </c>
      <c r="B1305" s="28">
        <v>23.0</v>
      </c>
      <c r="C1305" s="28" t="str">
        <f>TRIM(PROPER('Base de datos cruda'!C1305))</f>
        <v>Male</v>
      </c>
      <c r="D1305" s="28">
        <v>3.22</v>
      </c>
      <c r="E1305" s="28">
        <v>3.48</v>
      </c>
      <c r="F1305" s="28">
        <v>4.65</v>
      </c>
      <c r="G1305" s="28">
        <v>91.25</v>
      </c>
      <c r="H1305" s="28" t="str">
        <f>TRIM(PROPER('Base de datos cruda'!H1305))</f>
        <v>Fps</v>
      </c>
      <c r="I1305" s="28">
        <v>4.99</v>
      </c>
      <c r="J1305" s="28">
        <v>5.28</v>
      </c>
      <c r="K1305" s="28">
        <v>277.75</v>
      </c>
      <c r="L1305" s="28">
        <f>IF('Base de datos cruda'!L1305&lt;0,,'Base de datos cruda'!L1305)</f>
        <v>8.41</v>
      </c>
      <c r="M1305" s="28" t="str">
        <f>IF(TRIM(PROPER('Base de datos cruda'!M1305))="High","Alto",IF(TRIM(PROPER('Base de datos cruda'!M1305))="Medium","Medio","Bajo"))</f>
        <v>Medio</v>
      </c>
      <c r="N1305" s="29">
        <v>57.4</v>
      </c>
      <c r="O1305" s="32">
        <f t="shared" si="1"/>
        <v>57.4</v>
      </c>
      <c r="P1305" s="33">
        <f t="shared" si="2"/>
        <v>8.5</v>
      </c>
      <c r="Q1305" s="34">
        <f t="shared" si="3"/>
        <v>1.080745342</v>
      </c>
      <c r="R1305" s="35" t="str">
        <f t="shared" si="4"/>
        <v>Medio</v>
      </c>
      <c r="S1305" s="35" t="str">
        <f>IF(O1305="","",IF(O1305&gt;AVERAGE('Base de datos limpia'!$O$2:$O$8001),"Alto","Normal"))
</f>
        <v>Normal</v>
      </c>
      <c r="T1305" s="35" t="str">
        <f t="shared" si="5"/>
        <v>Gamer moderado</v>
      </c>
      <c r="U1305" s="35"/>
    </row>
    <row r="1306">
      <c r="A1306" s="28">
        <v>1305.0</v>
      </c>
      <c r="B1306" s="28">
        <v>23.0</v>
      </c>
      <c r="C1306" s="28" t="str">
        <f>TRIM(PROPER('Base de datos cruda'!C1306))</f>
        <v>Female</v>
      </c>
      <c r="D1306" s="28">
        <v>7.74</v>
      </c>
      <c r="E1306" s="28">
        <v>5.57</v>
      </c>
      <c r="F1306" s="28">
        <v>6.89</v>
      </c>
      <c r="G1306" s="28">
        <v>96.39</v>
      </c>
      <c r="H1306" s="28" t="str">
        <f>TRIM(PROPER('Base de datos cruda'!H1306))</f>
        <v>Fps</v>
      </c>
      <c r="I1306" s="28">
        <v>2.52</v>
      </c>
      <c r="J1306" s="28">
        <v>11.65</v>
      </c>
      <c r="K1306" s="28">
        <v>241.7</v>
      </c>
      <c r="L1306" s="28">
        <f>IF('Base de datos cruda'!L1306&lt;0,,'Base de datos cruda'!L1306)</f>
        <v>15.68</v>
      </c>
      <c r="M1306" s="28" t="str">
        <f>IF(TRIM(PROPER('Base de datos cruda'!M1306))="High","Alto",IF(TRIM(PROPER('Base de datos cruda'!M1306))="Medium","Medio","Bajo"))</f>
        <v>Bajo</v>
      </c>
      <c r="N1306" s="29">
        <v>43.19</v>
      </c>
      <c r="O1306" s="32">
        <f t="shared" si="1"/>
        <v>43.19</v>
      </c>
      <c r="P1306" s="33">
        <f t="shared" si="2"/>
        <v>19.39</v>
      </c>
      <c r="Q1306" s="34">
        <f t="shared" si="3"/>
        <v>0.7196382429</v>
      </c>
      <c r="R1306" s="35" t="str">
        <f t="shared" si="4"/>
        <v>Bajo</v>
      </c>
      <c r="S1306" s="35" t="str">
        <f>IF(O1306="","",IF(O1306&gt;AVERAGE('Base de datos limpia'!$O$2:$O$8001),"Alto","Normal"))
</f>
        <v>Normal</v>
      </c>
      <c r="T1306" s="35" t="str">
        <f t="shared" si="5"/>
        <v>Gamer moderado</v>
      </c>
      <c r="U1306" s="35"/>
    </row>
    <row r="1307">
      <c r="A1307" s="28">
        <v>1306.0</v>
      </c>
      <c r="B1307" s="28">
        <v>17.0</v>
      </c>
      <c r="C1307" s="28" t="str">
        <f>TRIM(PROPER('Base de datos cruda'!C1307))</f>
        <v>Female</v>
      </c>
      <c r="D1307" s="28">
        <v>4.89</v>
      </c>
      <c r="E1307" s="28">
        <v>6.08</v>
      </c>
      <c r="F1307" s="28">
        <v>7.96</v>
      </c>
      <c r="G1307" s="28">
        <v>69.74</v>
      </c>
      <c r="H1307" s="28" t="str">
        <f>TRIM(PROPER('Base de datos cruda'!H1307))</f>
        <v>Casual</v>
      </c>
      <c r="I1307" s="28">
        <v>0.36</v>
      </c>
      <c r="J1307" s="28">
        <v>10.67</v>
      </c>
      <c r="K1307" s="28">
        <v>246.43</v>
      </c>
      <c r="L1307" s="28">
        <f>IF('Base de datos cruda'!L1307&lt;0,,'Base de datos cruda'!L1307)</f>
        <v>10.13</v>
      </c>
      <c r="M1307" s="28" t="str">
        <f>IF(TRIM(PROPER('Base de datos cruda'!M1307))="High","Alto",IF(TRIM(PROPER('Base de datos cruda'!M1307))="Medium","Medio","Bajo"))</f>
        <v>Medio</v>
      </c>
      <c r="N1307" s="29">
        <v>67.02</v>
      </c>
      <c r="O1307" s="32">
        <f t="shared" si="1"/>
        <v>67.02</v>
      </c>
      <c r="P1307" s="33">
        <f t="shared" si="2"/>
        <v>15.56</v>
      </c>
      <c r="Q1307" s="34">
        <f t="shared" si="3"/>
        <v>1.243353783</v>
      </c>
      <c r="R1307" s="35" t="str">
        <f t="shared" si="4"/>
        <v>Medio</v>
      </c>
      <c r="S1307" s="35" t="str">
        <f>IF(O1307="","",IF(O1307&gt;AVERAGE('Base de datos limpia'!$O$2:$O$8001),"Alto","Normal"))
</f>
        <v>Alto</v>
      </c>
      <c r="T1307" s="35" t="str">
        <f t="shared" si="5"/>
        <v>Gamer intensivo</v>
      </c>
      <c r="U1307" s="35"/>
    </row>
    <row r="1308">
      <c r="A1308" s="28">
        <v>1307.0</v>
      </c>
      <c r="B1308" s="28">
        <v>23.0</v>
      </c>
      <c r="C1308" s="28" t="str">
        <f>TRIM(PROPER('Base de datos cruda'!C1308))</f>
        <v>Female</v>
      </c>
      <c r="D1308" s="28">
        <v>5.83</v>
      </c>
      <c r="E1308" s="28">
        <v>9.49</v>
      </c>
      <c r="F1308" s="28">
        <v>6.67</v>
      </c>
      <c r="G1308" s="28">
        <v>83.18</v>
      </c>
      <c r="H1308" s="28" t="str">
        <f>TRIM(PROPER('Base de datos cruda'!H1308))</f>
        <v>Fps</v>
      </c>
      <c r="I1308" s="28">
        <v>3.95</v>
      </c>
      <c r="J1308" s="28">
        <v>11.61</v>
      </c>
      <c r="K1308" s="28">
        <v>257.86</v>
      </c>
      <c r="L1308" s="28">
        <f>IF('Base de datos cruda'!L1308&lt;0,,'Base de datos cruda'!L1308)</f>
        <v>14.47</v>
      </c>
      <c r="M1308" s="28" t="str">
        <f>IF(TRIM(PROPER('Base de datos cruda'!M1308))="High","Alto",IF(TRIM(PROPER('Base de datos cruda'!M1308))="Medium","Medio","Bajo"))</f>
        <v>Bajo</v>
      </c>
      <c r="N1308" s="29">
        <v>93.9011556110538</v>
      </c>
      <c r="O1308" s="32">
        <f t="shared" si="1"/>
        <v>93.90115561</v>
      </c>
      <c r="P1308" s="33">
        <f t="shared" si="2"/>
        <v>17.44</v>
      </c>
      <c r="Q1308" s="34">
        <f t="shared" si="3"/>
        <v>1.627787307</v>
      </c>
      <c r="R1308" s="35" t="str">
        <f t="shared" si="4"/>
        <v>Alto</v>
      </c>
      <c r="S1308" s="35" t="str">
        <f>IF(O1308="","",IF(O1308&gt;AVERAGE('Base de datos limpia'!$O$2:$O$8001),"Alto","Normal"))
</f>
        <v>Alto</v>
      </c>
      <c r="T1308" s="35" t="str">
        <f t="shared" si="5"/>
        <v>Gamer intensivo</v>
      </c>
      <c r="U1308" s="35"/>
    </row>
    <row r="1309">
      <c r="A1309" s="28">
        <v>1308.0</v>
      </c>
      <c r="B1309" s="28">
        <v>16.0</v>
      </c>
      <c r="C1309" s="28" t="str">
        <f>TRIM(PROPER('Base de datos cruda'!C1309))</f>
        <v>Male</v>
      </c>
      <c r="D1309" s="28">
        <v>2.76</v>
      </c>
      <c r="E1309" s="28">
        <v>3.4</v>
      </c>
      <c r="F1309" s="28">
        <v>6.05</v>
      </c>
      <c r="G1309" s="28">
        <v>79.27</v>
      </c>
      <c r="H1309" s="28" t="str">
        <f>TRIM(PROPER('Base de datos cruda'!H1309))</f>
        <v>Fps</v>
      </c>
      <c r="I1309" s="28">
        <v>4.35</v>
      </c>
      <c r="J1309" s="28">
        <v>6.42</v>
      </c>
      <c r="K1309" s="28">
        <v>296.7</v>
      </c>
      <c r="L1309" s="28">
        <f>IF('Base de datos cruda'!L1309&lt;0,,'Base de datos cruda'!L1309)</f>
        <v>6.9</v>
      </c>
      <c r="M1309" s="28" t="str">
        <f>IF(TRIM(PROPER('Base de datos cruda'!M1309))="High","Alto",IF(TRIM(PROPER('Base de datos cruda'!M1309))="Medium","Medio","Bajo"))</f>
        <v>Medio</v>
      </c>
      <c r="N1309" s="29">
        <v>55.53</v>
      </c>
      <c r="O1309" s="32">
        <f t="shared" si="1"/>
        <v>55.53</v>
      </c>
      <c r="P1309" s="33">
        <f t="shared" si="2"/>
        <v>9.18</v>
      </c>
      <c r="Q1309" s="34">
        <f t="shared" si="3"/>
        <v>1.231884058</v>
      </c>
      <c r="R1309" s="35" t="str">
        <f t="shared" si="4"/>
        <v>Medio</v>
      </c>
      <c r="S1309" s="35" t="str">
        <f>IF(O1309="","",IF(O1309&gt;AVERAGE('Base de datos limpia'!$O$2:$O$8001),"Alto","Normal"))
</f>
        <v>Normal</v>
      </c>
      <c r="T1309" s="35" t="str">
        <f t="shared" si="5"/>
        <v>Gamer moderado</v>
      </c>
      <c r="U1309" s="35"/>
    </row>
    <row r="1310">
      <c r="A1310" s="28">
        <v>1309.0</v>
      </c>
      <c r="B1310" s="28">
        <v>21.0</v>
      </c>
      <c r="C1310" s="28" t="str">
        <f>TRIM(PROPER('Base de datos cruda'!C1310))</f>
        <v>Female</v>
      </c>
      <c r="D1310" s="28">
        <v>5.36</v>
      </c>
      <c r="E1310" s="28">
        <v>9.43</v>
      </c>
      <c r="F1310" s="28">
        <v>7.28</v>
      </c>
      <c r="G1310" s="28">
        <v>90.86</v>
      </c>
      <c r="H1310" s="28" t="str">
        <f>TRIM(PROPER('Base de datos cruda'!H1310))</f>
        <v>Fps</v>
      </c>
      <c r="I1310" s="28">
        <v>0.81</v>
      </c>
      <c r="J1310" s="28">
        <v>6.85</v>
      </c>
      <c r="K1310" s="28">
        <v>252.51</v>
      </c>
      <c r="L1310" s="28">
        <f>IF('Base de datos cruda'!L1310&lt;0,,'Base de datos cruda'!L1310)</f>
        <v>12.26</v>
      </c>
      <c r="M1310" s="28" t="str">
        <f>IF(TRIM(PROPER('Base de datos cruda'!M1310))="High","Alto",IF(TRIM(PROPER('Base de datos cruda'!M1310))="Medium","Medio","Bajo"))</f>
        <v>Bajo</v>
      </c>
      <c r="N1310" s="29">
        <v>89.9835908333459</v>
      </c>
      <c r="O1310" s="32">
        <f t="shared" si="1"/>
        <v>89.98359083</v>
      </c>
      <c r="P1310" s="33">
        <f t="shared" si="2"/>
        <v>12.21</v>
      </c>
      <c r="Q1310" s="34">
        <f t="shared" si="3"/>
        <v>1.759328358</v>
      </c>
      <c r="R1310" s="35" t="str">
        <f t="shared" si="4"/>
        <v>Alto</v>
      </c>
      <c r="S1310" s="35" t="str">
        <f>IF(O1310="","",IF(O1310&gt;AVERAGE('Base de datos limpia'!$O$2:$O$8001),"Alto","Normal"))
</f>
        <v>Alto</v>
      </c>
      <c r="T1310" s="35" t="str">
        <f t="shared" si="5"/>
        <v>Gamer intensivo</v>
      </c>
      <c r="U1310" s="35"/>
    </row>
    <row r="1311">
      <c r="A1311" s="28">
        <v>1310.0</v>
      </c>
      <c r="B1311" s="28">
        <v>23.0</v>
      </c>
      <c r="C1311" s="28" t="str">
        <f>TRIM(PROPER('Base de datos cruda'!C1311))</f>
        <v>Male</v>
      </c>
      <c r="D1311" s="28">
        <v>2.06</v>
      </c>
      <c r="E1311" s="28">
        <v>8.24</v>
      </c>
      <c r="F1311" s="28">
        <v>5.35</v>
      </c>
      <c r="G1311" s="28">
        <v>75.16</v>
      </c>
      <c r="H1311" s="28" t="str">
        <f>TRIM(PROPER('Base de datos cruda'!H1311))</f>
        <v>Fps</v>
      </c>
      <c r="I1311" s="28">
        <v>0.12</v>
      </c>
      <c r="J1311" s="28">
        <v>5.35</v>
      </c>
      <c r="K1311" s="28">
        <v>280.78</v>
      </c>
      <c r="L1311" s="28">
        <f>IF('Base de datos cruda'!L1311&lt;0,,'Base de datos cruda'!L1311)</f>
        <v>1.37</v>
      </c>
      <c r="M1311" s="28" t="str">
        <f>IF(TRIM(PROPER('Base de datos cruda'!M1311))="High","Alto",IF(TRIM(PROPER('Base de datos cruda'!M1311))="Medium","Medio","Bajo"))</f>
        <v>Alto</v>
      </c>
      <c r="N1311" s="29">
        <v>89.73</v>
      </c>
      <c r="O1311" s="32">
        <f t="shared" si="1"/>
        <v>89.73</v>
      </c>
      <c r="P1311" s="33">
        <f t="shared" si="2"/>
        <v>7.41</v>
      </c>
      <c r="Q1311" s="34">
        <f t="shared" si="3"/>
        <v>4</v>
      </c>
      <c r="R1311" s="35" t="str">
        <f t="shared" si="4"/>
        <v>Alto</v>
      </c>
      <c r="S1311" s="35" t="str">
        <f>IF(O1311="","",IF(O1311&gt;AVERAGE('Base de datos limpia'!$O$2:$O$8001),"Alto","Normal"))
</f>
        <v>Alto</v>
      </c>
      <c r="T1311" s="35" t="str">
        <f t="shared" si="5"/>
        <v>Gamer intensivo</v>
      </c>
      <c r="U1311" s="35"/>
    </row>
    <row r="1312">
      <c r="A1312" s="28">
        <v>1311.0</v>
      </c>
      <c r="B1312" s="28">
        <v>18.0</v>
      </c>
      <c r="C1312" s="28" t="str">
        <f>TRIM(PROPER('Base de datos cruda'!C1312))</f>
        <v>Male</v>
      </c>
      <c r="D1312" s="28">
        <v>1.96</v>
      </c>
      <c r="E1312" s="28">
        <v>7.58</v>
      </c>
      <c r="F1312" s="28">
        <v>5.75</v>
      </c>
      <c r="G1312" s="28">
        <v>88.36</v>
      </c>
      <c r="H1312" s="28" t="str">
        <f>TRIM(PROPER('Base de datos cruda'!H1312))</f>
        <v>Fps</v>
      </c>
      <c r="I1312" s="28">
        <v>0.68</v>
      </c>
      <c r="J1312" s="28">
        <v>3.09</v>
      </c>
      <c r="K1312" s="28">
        <v>300.31</v>
      </c>
      <c r="L1312" s="28">
        <f>IF('Base de datos cruda'!L1312&lt;0,,'Base de datos cruda'!L1312)</f>
        <v>4.11</v>
      </c>
      <c r="M1312" s="28" t="str">
        <f>IF(TRIM(PROPER('Base de datos cruda'!M1312))="High","Alto",IF(TRIM(PROPER('Base de datos cruda'!M1312))="Medium","Medio","Bajo"))</f>
        <v>Alto</v>
      </c>
      <c r="N1312" s="29">
        <v>92.5</v>
      </c>
      <c r="O1312" s="32">
        <f t="shared" si="1"/>
        <v>92.5</v>
      </c>
      <c r="P1312" s="33">
        <f t="shared" si="2"/>
        <v>5.05</v>
      </c>
      <c r="Q1312" s="34">
        <f t="shared" si="3"/>
        <v>3.867346939</v>
      </c>
      <c r="R1312" s="35" t="str">
        <f t="shared" si="4"/>
        <v>Alto</v>
      </c>
      <c r="S1312" s="35" t="str">
        <f>IF(O1312="","",IF(O1312&gt;AVERAGE('Base de datos limpia'!$O$2:$O$8001),"Alto","Normal"))
</f>
        <v>Alto</v>
      </c>
      <c r="T1312" s="35" t="str">
        <f t="shared" si="5"/>
        <v>Gamer intensivo</v>
      </c>
      <c r="U1312" s="35"/>
    </row>
    <row r="1313">
      <c r="A1313" s="28">
        <v>1312.0</v>
      </c>
      <c r="B1313" s="28">
        <v>23.0</v>
      </c>
      <c r="C1313" s="28" t="str">
        <f>TRIM(PROPER('Base de datos cruda'!C1313))</f>
        <v>Male</v>
      </c>
      <c r="D1313" s="28">
        <v>5.72</v>
      </c>
      <c r="E1313" s="28">
        <v>8.08</v>
      </c>
      <c r="F1313" s="28">
        <v>8.96</v>
      </c>
      <c r="G1313" s="28">
        <v>76.12</v>
      </c>
      <c r="H1313" s="28" t="str">
        <f>TRIM(PROPER('Base de datos cruda'!H1313))</f>
        <v>Fps</v>
      </c>
      <c r="I1313" s="28">
        <v>1.62</v>
      </c>
      <c r="J1313" s="28">
        <v>8.8</v>
      </c>
      <c r="K1313" s="28">
        <v>263.32</v>
      </c>
      <c r="L1313" s="28">
        <f>IF('Base de datos cruda'!L1313&lt;0,,'Base de datos cruda'!L1313)</f>
        <v>11.23</v>
      </c>
      <c r="M1313" s="28" t="str">
        <f>IF(TRIM(PROPER('Base de datos cruda'!M1313))="High","Alto",IF(TRIM(PROPER('Base de datos cruda'!M1313))="Medium","Medio","Bajo"))</f>
        <v>Bajo</v>
      </c>
      <c r="N1313" s="29">
        <v>98.9589444292009</v>
      </c>
      <c r="O1313" s="32">
        <f t="shared" si="1"/>
        <v>98.95894443</v>
      </c>
      <c r="P1313" s="33">
        <f t="shared" si="2"/>
        <v>14.52</v>
      </c>
      <c r="Q1313" s="34">
        <f t="shared" si="3"/>
        <v>1.412587413</v>
      </c>
      <c r="R1313" s="35" t="str">
        <f t="shared" si="4"/>
        <v>Alto</v>
      </c>
      <c r="S1313" s="35" t="str">
        <f>IF(O1313="","",IF(O1313&gt;AVERAGE('Base de datos limpia'!$O$2:$O$8001),"Alto","Normal"))
</f>
        <v>Alto</v>
      </c>
      <c r="T1313" s="35" t="str">
        <f t="shared" si="5"/>
        <v>Gamer intensivo</v>
      </c>
      <c r="U1313" s="35"/>
    </row>
    <row r="1314">
      <c r="A1314" s="28">
        <v>1313.0</v>
      </c>
      <c r="B1314" s="28">
        <v>16.0</v>
      </c>
      <c r="C1314" s="28" t="str">
        <f>TRIM(PROPER('Base de datos cruda'!C1314))</f>
        <v>Male</v>
      </c>
      <c r="D1314" s="28">
        <v>4.17</v>
      </c>
      <c r="E1314" s="28">
        <v>6.45</v>
      </c>
      <c r="F1314" s="28">
        <v>7.18</v>
      </c>
      <c r="G1314" s="28">
        <v>64.44</v>
      </c>
      <c r="H1314" s="28" t="str">
        <f>TRIM(PROPER('Base de datos cruda'!H1314))</f>
        <v>Fps</v>
      </c>
      <c r="I1314" s="28">
        <v>4.62</v>
      </c>
      <c r="J1314" s="28">
        <v>9.72</v>
      </c>
      <c r="K1314" s="28">
        <v>287.68</v>
      </c>
      <c r="L1314" s="28">
        <f>IF('Base de datos cruda'!L1314&lt;0,,'Base de datos cruda'!L1314)</f>
        <v>13.67</v>
      </c>
      <c r="M1314" s="28" t="str">
        <f>IF(TRIM(PROPER('Base de datos cruda'!M1314))="High","Alto",IF(TRIM(PROPER('Base de datos cruda'!M1314))="Medium","Medio","Bajo"))</f>
        <v>Medio</v>
      </c>
      <c r="N1314" s="29">
        <v>68.69</v>
      </c>
      <c r="O1314" s="32">
        <f t="shared" si="1"/>
        <v>68.69</v>
      </c>
      <c r="P1314" s="33">
        <f t="shared" si="2"/>
        <v>13.89</v>
      </c>
      <c r="Q1314" s="34">
        <f t="shared" si="3"/>
        <v>1.54676259</v>
      </c>
      <c r="R1314" s="35" t="str">
        <f t="shared" si="4"/>
        <v>Medio</v>
      </c>
      <c r="S1314" s="35" t="str">
        <f>IF(O1314="","",IF(O1314&gt;AVERAGE('Base de datos limpia'!$O$2:$O$8001),"Alto","Normal"))
</f>
        <v>Alto</v>
      </c>
      <c r="T1314" s="35" t="str">
        <f t="shared" si="5"/>
        <v>Gamer intensivo</v>
      </c>
      <c r="U1314" s="35"/>
    </row>
    <row r="1315">
      <c r="A1315" s="28">
        <v>1314.0</v>
      </c>
      <c r="B1315" s="28">
        <v>24.0</v>
      </c>
      <c r="C1315" s="28" t="str">
        <f>TRIM(PROPER('Base de datos cruda'!C1315))</f>
        <v>Male</v>
      </c>
      <c r="D1315" s="28">
        <v>5.47</v>
      </c>
      <c r="E1315" s="28">
        <v>3.2</v>
      </c>
      <c r="F1315" s="28">
        <v>8.36</v>
      </c>
      <c r="G1315" s="28">
        <v>64.28</v>
      </c>
      <c r="H1315" s="28" t="str">
        <f>TRIM(PROPER('Base de datos cruda'!H1315))</f>
        <v>Rpg</v>
      </c>
      <c r="I1315" s="28">
        <v>0.01</v>
      </c>
      <c r="J1315" s="28">
        <v>8.81</v>
      </c>
      <c r="K1315" s="28">
        <v>260.93</v>
      </c>
      <c r="L1315" s="28">
        <f>IF('Base de datos cruda'!L1315&lt;0,,'Base de datos cruda'!L1315)</f>
        <v>13.43</v>
      </c>
      <c r="M1315" s="28" t="str">
        <f>IF(TRIM(PROPER('Base de datos cruda'!M1315))="High","Alto",IF(TRIM(PROPER('Base de datos cruda'!M1315))="Medium","Medio","Bajo"))</f>
        <v>Bajo</v>
      </c>
      <c r="N1315" s="29">
        <v>51.5991544993854</v>
      </c>
      <c r="O1315" s="32">
        <f t="shared" si="1"/>
        <v>51.5991545</v>
      </c>
      <c r="P1315" s="33">
        <f t="shared" si="2"/>
        <v>14.28</v>
      </c>
      <c r="Q1315" s="34">
        <f t="shared" si="3"/>
        <v>0.5850091408</v>
      </c>
      <c r="R1315" s="35" t="str">
        <f t="shared" si="4"/>
        <v>Medio</v>
      </c>
      <c r="S1315" s="35" t="str">
        <f>IF(O1315="","",IF(O1315&gt;AVERAGE('Base de datos limpia'!$O$2:$O$8001),"Alto","Normal"))
</f>
        <v>Normal</v>
      </c>
      <c r="T1315" s="35" t="str">
        <f t="shared" si="5"/>
        <v>Gamer moderado</v>
      </c>
      <c r="U1315" s="35"/>
    </row>
    <row r="1316">
      <c r="A1316" s="28">
        <v>1315.0</v>
      </c>
      <c r="B1316" s="28">
        <v>24.0</v>
      </c>
      <c r="C1316" s="28" t="str">
        <f>TRIM(PROPER('Base de datos cruda'!C1316))</f>
        <v>Male</v>
      </c>
      <c r="D1316" s="28">
        <v>2.16</v>
      </c>
      <c r="E1316" s="28">
        <v>2.71</v>
      </c>
      <c r="F1316" s="28">
        <v>8.04</v>
      </c>
      <c r="G1316" s="28">
        <v>64.76</v>
      </c>
      <c r="H1316" s="28" t="str">
        <f>TRIM(PROPER('Base de datos cruda'!H1316))</f>
        <v>Fps</v>
      </c>
      <c r="I1316" s="28">
        <v>4.02</v>
      </c>
      <c r="J1316" s="28">
        <v>5.91</v>
      </c>
      <c r="K1316" s="28">
        <v>287.94</v>
      </c>
      <c r="L1316" s="28">
        <f>IF('Base de datos cruda'!L1316&lt;0,,'Base de datos cruda'!L1316)</f>
        <v>5.18</v>
      </c>
      <c r="M1316" s="28" t="str">
        <f>IF(TRIM(PROPER('Base de datos cruda'!M1316))="High","Alto",IF(TRIM(PROPER('Base de datos cruda'!M1316))="Medium","Medio","Bajo"))</f>
        <v>Medio</v>
      </c>
      <c r="N1316" s="29">
        <v>66.1</v>
      </c>
      <c r="O1316" s="32">
        <f t="shared" si="1"/>
        <v>66.1</v>
      </c>
      <c r="P1316" s="33">
        <f t="shared" si="2"/>
        <v>8.07</v>
      </c>
      <c r="Q1316" s="34">
        <f t="shared" si="3"/>
        <v>1.25462963</v>
      </c>
      <c r="R1316" s="35" t="str">
        <f t="shared" si="4"/>
        <v>Medio</v>
      </c>
      <c r="S1316" s="35" t="str">
        <f>IF(O1316="","",IF(O1316&gt;AVERAGE('Base de datos limpia'!$O$2:$O$8001),"Alto","Normal"))
</f>
        <v>Alto</v>
      </c>
      <c r="T1316" s="35" t="str">
        <f t="shared" si="5"/>
        <v>Gamer casual</v>
      </c>
      <c r="U1316" s="35"/>
    </row>
    <row r="1317">
      <c r="A1317" s="28">
        <v>1316.0</v>
      </c>
      <c r="B1317" s="28">
        <v>20.0</v>
      </c>
      <c r="C1317" s="28" t="str">
        <f>TRIM(PROPER('Base de datos cruda'!C1317))</f>
        <v>Other</v>
      </c>
      <c r="D1317" s="28">
        <v>4.79</v>
      </c>
      <c r="E1317" s="28">
        <v>8.8</v>
      </c>
      <c r="F1317" s="28">
        <v>7.26</v>
      </c>
      <c r="G1317" s="28">
        <v>61.3</v>
      </c>
      <c r="H1317" s="28" t="str">
        <f>TRIM(PROPER('Base de datos cruda'!H1317))</f>
        <v>Casual</v>
      </c>
      <c r="I1317" s="28">
        <v>4.27</v>
      </c>
      <c r="J1317" s="28">
        <v>6.58</v>
      </c>
      <c r="K1317" s="28">
        <v>269.45</v>
      </c>
      <c r="L1317" s="28">
        <f>IF('Base de datos cruda'!L1317&lt;0,,'Base de datos cruda'!L1317)</f>
        <v>13.32</v>
      </c>
      <c r="M1317" s="28" t="str">
        <f>IF(TRIM(PROPER('Base de datos cruda'!M1317))="High","Alto",IF(TRIM(PROPER('Base de datos cruda'!M1317))="Medium","Medio","Bajo"))</f>
        <v>Medio</v>
      </c>
      <c r="N1317" s="29">
        <v>75.13</v>
      </c>
      <c r="O1317" s="32">
        <f t="shared" si="1"/>
        <v>75.13</v>
      </c>
      <c r="P1317" s="33">
        <f t="shared" si="2"/>
        <v>11.37</v>
      </c>
      <c r="Q1317" s="34">
        <f t="shared" si="3"/>
        <v>1.837160752</v>
      </c>
      <c r="R1317" s="35" t="str">
        <f t="shared" si="4"/>
        <v>Alto</v>
      </c>
      <c r="S1317" s="35" t="str">
        <f>IF(O1317="","",IF(O1317&gt;AVERAGE('Base de datos limpia'!$O$2:$O$8001),"Alto","Normal"))
</f>
        <v>Alto</v>
      </c>
      <c r="T1317" s="35" t="str">
        <f t="shared" si="5"/>
        <v>Gamer intensivo</v>
      </c>
      <c r="U1317" s="35"/>
    </row>
    <row r="1318">
      <c r="A1318" s="28">
        <v>1317.0</v>
      </c>
      <c r="B1318" s="28">
        <v>19.0</v>
      </c>
      <c r="C1318" s="28" t="str">
        <f>TRIM(PROPER('Base de datos cruda'!C1318))</f>
        <v>Male</v>
      </c>
      <c r="D1318" s="28">
        <v>3.55</v>
      </c>
      <c r="E1318" s="28">
        <v>7.53</v>
      </c>
      <c r="F1318" s="28">
        <v>8.2</v>
      </c>
      <c r="G1318" s="28">
        <v>81.32</v>
      </c>
      <c r="H1318" s="28" t="str">
        <f>TRIM(PROPER('Base de datos cruda'!H1318))</f>
        <v>Casual</v>
      </c>
      <c r="I1318" s="28">
        <v>4.06</v>
      </c>
      <c r="J1318" s="28">
        <v>4.63</v>
      </c>
      <c r="K1318" s="28">
        <v>282.41</v>
      </c>
      <c r="L1318" s="28">
        <f>IF('Base de datos cruda'!L1318&lt;0,,'Base de datos cruda'!L1318)</f>
        <v>6.77</v>
      </c>
      <c r="M1318" s="28" t="str">
        <f>IF(TRIM(PROPER('Base de datos cruda'!M1318))="High","Alto",IF(TRIM(PROPER('Base de datos cruda'!M1318))="Medium","Medio","Bajo"))</f>
        <v>Medio</v>
      </c>
      <c r="N1318" s="29">
        <v>90.15</v>
      </c>
      <c r="O1318" s="32">
        <f t="shared" si="1"/>
        <v>90.15</v>
      </c>
      <c r="P1318" s="33">
        <f t="shared" si="2"/>
        <v>8.18</v>
      </c>
      <c r="Q1318" s="34">
        <f t="shared" si="3"/>
        <v>2.121126761</v>
      </c>
      <c r="R1318" s="35" t="str">
        <f t="shared" si="4"/>
        <v>Alto</v>
      </c>
      <c r="S1318" s="35" t="str">
        <f>IF(O1318="","",IF(O1318&gt;AVERAGE('Base de datos limpia'!$O$2:$O$8001),"Alto","Normal"))
</f>
        <v>Alto</v>
      </c>
      <c r="T1318" s="35" t="str">
        <f t="shared" si="5"/>
        <v>Gamer intensivo</v>
      </c>
      <c r="U1318" s="35"/>
    </row>
    <row r="1319">
      <c r="A1319" s="28">
        <v>1318.0</v>
      </c>
      <c r="B1319" s="28">
        <v>21.0</v>
      </c>
      <c r="C1319" s="28" t="str">
        <f>TRIM(PROPER('Base de datos cruda'!C1319))</f>
        <v>Male</v>
      </c>
      <c r="D1319" s="28">
        <v>4.78</v>
      </c>
      <c r="E1319" s="28">
        <v>2.92</v>
      </c>
      <c r="F1319" s="28">
        <v>5.44</v>
      </c>
      <c r="G1319" s="28">
        <v>86.88</v>
      </c>
      <c r="H1319" s="28" t="str">
        <f>TRIM(PROPER('Base de datos cruda'!H1319))</f>
        <v>Fps</v>
      </c>
      <c r="I1319" s="28">
        <v>0.41</v>
      </c>
      <c r="J1319" s="28">
        <v>10.75</v>
      </c>
      <c r="K1319" s="28">
        <v>265.86</v>
      </c>
      <c r="L1319" s="28">
        <f>IF('Base de datos cruda'!L1319&lt;0,,'Base de datos cruda'!L1319)</f>
        <v>12.34</v>
      </c>
      <c r="M1319" s="28" t="str">
        <f>IF(TRIM(PROPER('Base de datos cruda'!M1319))="High","Alto",IF(TRIM(PROPER('Base de datos cruda'!M1319))="Medium","Medio","Bajo"))</f>
        <v>Medio</v>
      </c>
      <c r="N1319" s="29">
        <v>36.88</v>
      </c>
      <c r="O1319" s="32">
        <f t="shared" si="1"/>
        <v>36.88</v>
      </c>
      <c r="P1319" s="33">
        <f t="shared" si="2"/>
        <v>15.53</v>
      </c>
      <c r="Q1319" s="34">
        <f t="shared" si="3"/>
        <v>0.6108786611</v>
      </c>
      <c r="R1319" s="35" t="str">
        <f t="shared" si="4"/>
        <v>Bajo</v>
      </c>
      <c r="S1319" s="35" t="str">
        <f>IF(O1319="","",IF(O1319&gt;AVERAGE('Base de datos limpia'!$O$2:$O$8001),"Alto","Normal"))
</f>
        <v>Normal</v>
      </c>
      <c r="T1319" s="35" t="str">
        <f t="shared" si="5"/>
        <v>Gamer casual</v>
      </c>
      <c r="U1319" s="35"/>
    </row>
    <row r="1320">
      <c r="A1320" s="28">
        <v>1319.0</v>
      </c>
      <c r="B1320" s="28">
        <v>22.0</v>
      </c>
      <c r="C1320" s="28" t="str">
        <f>TRIM(PROPER('Base de datos cruda'!C1320))</f>
        <v>Male</v>
      </c>
      <c r="D1320" s="28">
        <v>2.33</v>
      </c>
      <c r="E1320" s="28">
        <v>6.54</v>
      </c>
      <c r="F1320" s="28">
        <v>7.19</v>
      </c>
      <c r="G1320" s="28">
        <v>65.07</v>
      </c>
      <c r="H1320" s="28" t="str">
        <f>TRIM(PROPER('Base de datos cruda'!H1320))</f>
        <v>Fps</v>
      </c>
      <c r="I1320" s="28">
        <v>3.4</v>
      </c>
      <c r="J1320" s="28">
        <v>5.02</v>
      </c>
      <c r="K1320" s="28">
        <v>283.19</v>
      </c>
      <c r="L1320" s="28">
        <f>IF('Base de datos cruda'!L1320&lt;0,,'Base de datos cruda'!L1320)</f>
        <v>6.55</v>
      </c>
      <c r="M1320" s="28" t="str">
        <f>IF(TRIM(PROPER('Base de datos cruda'!M1320))="High","Alto",IF(TRIM(PROPER('Base de datos cruda'!M1320))="Medium","Medio","Bajo"))</f>
        <v>Medio</v>
      </c>
      <c r="N1320" s="29">
        <v>77.8</v>
      </c>
      <c r="O1320" s="32">
        <f t="shared" si="1"/>
        <v>77.8</v>
      </c>
      <c r="P1320" s="33">
        <f t="shared" si="2"/>
        <v>7.35</v>
      </c>
      <c r="Q1320" s="34">
        <f t="shared" si="3"/>
        <v>2.806866953</v>
      </c>
      <c r="R1320" s="35" t="str">
        <f t="shared" si="4"/>
        <v>Alto</v>
      </c>
      <c r="S1320" s="35" t="str">
        <f>IF(O1320="","",IF(O1320&gt;AVERAGE('Base de datos limpia'!$O$2:$O$8001),"Alto","Normal"))
</f>
        <v>Alto</v>
      </c>
      <c r="T1320" s="35" t="str">
        <f t="shared" si="5"/>
        <v>Gamer intensivo</v>
      </c>
      <c r="U1320" s="35"/>
    </row>
    <row r="1321">
      <c r="A1321" s="28">
        <v>1320.0</v>
      </c>
      <c r="B1321" s="28">
        <v>20.0</v>
      </c>
      <c r="C1321" s="28" t="str">
        <f>TRIM(PROPER('Base de datos cruda'!C1321))</f>
        <v>Female</v>
      </c>
      <c r="D1321" s="28">
        <v>5.72</v>
      </c>
      <c r="E1321" s="28">
        <v>5.03</v>
      </c>
      <c r="F1321" s="28">
        <v>6.95</v>
      </c>
      <c r="G1321" s="28">
        <v>84.47</v>
      </c>
      <c r="H1321" s="28" t="str">
        <f>TRIM(PROPER('Base de datos cruda'!H1321))</f>
        <v>Fps</v>
      </c>
      <c r="I1321" s="28">
        <v>4.77</v>
      </c>
      <c r="J1321" s="28">
        <v>8.12</v>
      </c>
      <c r="K1321" s="28">
        <v>257.34</v>
      </c>
      <c r="L1321" s="28">
        <f>IF('Base de datos cruda'!L1321&lt;0,,'Base de datos cruda'!L1321)</f>
        <v>14.46</v>
      </c>
      <c r="M1321" s="28" t="str">
        <f>IF(TRIM(PROPER('Base de datos cruda'!M1321))="High","Alto",IF(TRIM(PROPER('Base de datos cruda'!M1321))="Medium","Medio","Bajo"))</f>
        <v>Bajo</v>
      </c>
      <c r="N1321" s="29">
        <v>49.42</v>
      </c>
      <c r="O1321" s="32">
        <f t="shared" si="1"/>
        <v>49.42</v>
      </c>
      <c r="P1321" s="33">
        <f t="shared" si="2"/>
        <v>13.84</v>
      </c>
      <c r="Q1321" s="34">
        <f t="shared" si="3"/>
        <v>0.8793706294</v>
      </c>
      <c r="R1321" s="35" t="str">
        <f t="shared" si="4"/>
        <v>Bajo</v>
      </c>
      <c r="S1321" s="35" t="str">
        <f>IF(O1321="","",IF(O1321&gt;AVERAGE('Base de datos limpia'!$O$2:$O$8001),"Alto","Normal"))
</f>
        <v>Normal</v>
      </c>
      <c r="T1321" s="35" t="str">
        <f t="shared" si="5"/>
        <v>Gamer moderado</v>
      </c>
      <c r="U1321" s="35"/>
    </row>
    <row r="1322">
      <c r="A1322" s="28">
        <v>1321.0</v>
      </c>
      <c r="B1322" s="28">
        <v>24.0</v>
      </c>
      <c r="C1322" s="28" t="str">
        <f>TRIM(PROPER('Base de datos cruda'!C1322))</f>
        <v>Male</v>
      </c>
      <c r="D1322" s="28">
        <v>6.45</v>
      </c>
      <c r="E1322" s="28">
        <v>2.43</v>
      </c>
      <c r="F1322" s="28">
        <v>7.11</v>
      </c>
      <c r="G1322" s="28">
        <v>83.91</v>
      </c>
      <c r="H1322" s="28" t="str">
        <f>TRIM(PROPER('Base de datos cruda'!H1322))</f>
        <v>Casual</v>
      </c>
      <c r="I1322" s="28">
        <v>0.6</v>
      </c>
      <c r="J1322" s="28">
        <v>10.31</v>
      </c>
      <c r="K1322" s="28">
        <v>247.3</v>
      </c>
      <c r="L1322" s="28">
        <f>IF('Base de datos cruda'!L1322&lt;0,,'Base de datos cruda'!L1322)</f>
        <v>14.85</v>
      </c>
      <c r="M1322" s="28" t="str">
        <f>IF(TRIM(PROPER('Base de datos cruda'!M1322))="High","Alto",IF(TRIM(PROPER('Base de datos cruda'!M1322))="Medium","Medio","Bajo"))</f>
        <v>Bajo</v>
      </c>
      <c r="N1322" s="29">
        <v>43.52</v>
      </c>
      <c r="O1322" s="32">
        <f t="shared" si="1"/>
        <v>43.52</v>
      </c>
      <c r="P1322" s="33">
        <f t="shared" si="2"/>
        <v>16.76</v>
      </c>
      <c r="Q1322" s="34">
        <f t="shared" si="3"/>
        <v>0.376744186</v>
      </c>
      <c r="R1322" s="35" t="str">
        <f t="shared" si="4"/>
        <v>Bajo</v>
      </c>
      <c r="S1322" s="35" t="str">
        <f>IF(O1322="","",IF(O1322&gt;AVERAGE('Base de datos limpia'!$O$2:$O$8001),"Alto","Normal"))
</f>
        <v>Normal</v>
      </c>
      <c r="T1322" s="35" t="str">
        <f t="shared" si="5"/>
        <v>Gamer casual</v>
      </c>
      <c r="U1322" s="35"/>
    </row>
    <row r="1323">
      <c r="A1323" s="28">
        <v>1322.0</v>
      </c>
      <c r="B1323" s="28">
        <v>18.0</v>
      </c>
      <c r="C1323" s="28" t="str">
        <f>TRIM(PROPER('Base de datos cruda'!C1323))</f>
        <v>Female</v>
      </c>
      <c r="D1323" s="28">
        <v>2.08</v>
      </c>
      <c r="E1323" s="28">
        <v>5.79</v>
      </c>
      <c r="F1323" s="28">
        <v>4.84</v>
      </c>
      <c r="G1323" s="28">
        <v>65.88</v>
      </c>
      <c r="H1323" s="28" t="str">
        <f>TRIM(PROPER('Base de datos cruda'!H1323))</f>
        <v>Rpg</v>
      </c>
      <c r="I1323" s="28">
        <v>0.16</v>
      </c>
      <c r="J1323" s="28">
        <v>6.81</v>
      </c>
      <c r="K1323" s="28">
        <v>319.32</v>
      </c>
      <c r="L1323" s="28">
        <f>IF('Base de datos cruda'!L1323&lt;0,,'Base de datos cruda'!L1323)</f>
        <v>9.37</v>
      </c>
      <c r="M1323" s="28" t="str">
        <f>IF(TRIM(PROPER('Base de datos cruda'!M1323))="High","Alto",IF(TRIM(PROPER('Base de datos cruda'!M1323))="Medium","Medio","Bajo"))</f>
        <v>Medio</v>
      </c>
      <c r="N1323" s="29">
        <v>68.53</v>
      </c>
      <c r="O1323" s="32">
        <f t="shared" si="1"/>
        <v>68.53</v>
      </c>
      <c r="P1323" s="33">
        <f t="shared" si="2"/>
        <v>8.89</v>
      </c>
      <c r="Q1323" s="34">
        <f t="shared" si="3"/>
        <v>2.783653846</v>
      </c>
      <c r="R1323" s="35" t="str">
        <f t="shared" si="4"/>
        <v>Medio</v>
      </c>
      <c r="S1323" s="35" t="str">
        <f>IF(O1323="","",IF(O1323&gt;AVERAGE('Base de datos limpia'!$O$2:$O$8001),"Alto","Normal"))
</f>
        <v>Alto</v>
      </c>
      <c r="T1323" s="35" t="str">
        <f t="shared" si="5"/>
        <v>Gamer moderado</v>
      </c>
      <c r="U1323" s="35"/>
    </row>
    <row r="1324">
      <c r="A1324" s="28">
        <v>1323.0</v>
      </c>
      <c r="B1324" s="28">
        <v>22.0</v>
      </c>
      <c r="C1324" s="28" t="str">
        <f>TRIM(PROPER('Base de datos cruda'!C1324))</f>
        <v>Other</v>
      </c>
      <c r="D1324" s="28">
        <v>2.4</v>
      </c>
      <c r="E1324" s="28">
        <v>3.53</v>
      </c>
      <c r="F1324" s="28">
        <v>5.39</v>
      </c>
      <c r="G1324" s="28">
        <v>76.16</v>
      </c>
      <c r="H1324" s="28" t="str">
        <f>TRIM(PROPER('Base de datos cruda'!H1324))</f>
        <v>Rpg</v>
      </c>
      <c r="I1324" s="28">
        <v>4.37</v>
      </c>
      <c r="J1324" s="28">
        <v>4.66</v>
      </c>
      <c r="K1324" s="28">
        <v>292.08</v>
      </c>
      <c r="L1324" s="28">
        <f>IF('Base de datos cruda'!L1324&lt;0,,'Base de datos cruda'!L1324)</f>
        <v>5.13</v>
      </c>
      <c r="M1324" s="28" t="str">
        <f>IF(TRIM(PROPER('Base de datos cruda'!M1324))="High","Alto",IF(TRIM(PROPER('Base de datos cruda'!M1324))="Medium","Medio","Bajo"))</f>
        <v>Medio</v>
      </c>
      <c r="N1324" s="29">
        <v>61.0743866939404</v>
      </c>
      <c r="O1324" s="32">
        <f t="shared" si="1"/>
        <v>61.07438669</v>
      </c>
      <c r="P1324" s="33">
        <f t="shared" si="2"/>
        <v>7.06</v>
      </c>
      <c r="Q1324" s="34">
        <f t="shared" si="3"/>
        <v>1.470833333</v>
      </c>
      <c r="R1324" s="35" t="str">
        <f t="shared" si="4"/>
        <v>Medio</v>
      </c>
      <c r="S1324" s="35" t="str">
        <f>IF(O1324="","",IF(O1324&gt;AVERAGE('Base de datos limpia'!$O$2:$O$8001),"Alto","Normal"))
</f>
        <v>Normal</v>
      </c>
      <c r="T1324" s="35" t="str">
        <f t="shared" si="5"/>
        <v>Gamer moderado</v>
      </c>
      <c r="U1324" s="35"/>
    </row>
    <row r="1325">
      <c r="A1325" s="28">
        <v>1324.0</v>
      </c>
      <c r="B1325" s="28">
        <v>20.0</v>
      </c>
      <c r="C1325" s="28" t="str">
        <f>TRIM(PROPER('Base de datos cruda'!C1325))</f>
        <v>Male</v>
      </c>
      <c r="D1325" s="28">
        <v>5.29</v>
      </c>
      <c r="E1325" s="28">
        <v>1.87</v>
      </c>
      <c r="F1325" s="28">
        <v>5.43</v>
      </c>
      <c r="G1325" s="28">
        <v>90.21</v>
      </c>
      <c r="H1325" s="28" t="str">
        <f>TRIM(PROPER('Base de datos cruda'!H1325))</f>
        <v>Casual</v>
      </c>
      <c r="I1325" s="28">
        <v>3.22</v>
      </c>
      <c r="J1325" s="28">
        <v>8.91</v>
      </c>
      <c r="K1325" s="28">
        <v>273.47</v>
      </c>
      <c r="L1325" s="28">
        <f>IF('Base de datos cruda'!L1325&lt;0,,'Base de datos cruda'!L1325)</f>
        <v>10.43</v>
      </c>
      <c r="M1325" s="28" t="str">
        <f>IF(TRIM(PROPER('Base de datos cruda'!M1325))="High","Alto",IF(TRIM(PROPER('Base de datos cruda'!M1325))="Medium","Medio","Bajo"))</f>
        <v>Bajo</v>
      </c>
      <c r="N1325" s="29">
        <v>26.98</v>
      </c>
      <c r="O1325" s="32">
        <f t="shared" si="1"/>
        <v>26.98</v>
      </c>
      <c r="P1325" s="33">
        <f t="shared" si="2"/>
        <v>14.2</v>
      </c>
      <c r="Q1325" s="34">
        <f t="shared" si="3"/>
        <v>0.3534971645</v>
      </c>
      <c r="R1325" s="35" t="str">
        <f t="shared" si="4"/>
        <v>Bajo</v>
      </c>
      <c r="S1325" s="35" t="str">
        <f>IF(O1325="","",IF(O1325&gt;AVERAGE('Base de datos limpia'!$O$2:$O$8001),"Alto","Normal"))
</f>
        <v>Normal</v>
      </c>
      <c r="T1325" s="35" t="str">
        <f t="shared" si="5"/>
        <v>Gamer casual</v>
      </c>
      <c r="U1325" s="35"/>
    </row>
    <row r="1326">
      <c r="A1326" s="28">
        <v>1325.0</v>
      </c>
      <c r="B1326" s="28">
        <v>22.0</v>
      </c>
      <c r="C1326" s="28" t="str">
        <f>TRIM(PROPER('Base de datos cruda'!C1326))</f>
        <v>Male</v>
      </c>
      <c r="D1326" s="28">
        <v>5.56</v>
      </c>
      <c r="E1326" s="28">
        <v>5.2</v>
      </c>
      <c r="F1326" s="28">
        <v>7.01</v>
      </c>
      <c r="G1326" s="28">
        <v>60.67</v>
      </c>
      <c r="H1326" s="28" t="str">
        <f>TRIM(PROPER('Base de datos cruda'!H1326))</f>
        <v>Casual</v>
      </c>
      <c r="I1326" s="28">
        <v>3.23</v>
      </c>
      <c r="J1326" s="28">
        <v>8.22</v>
      </c>
      <c r="K1326" s="28">
        <v>267.19</v>
      </c>
      <c r="L1326" s="28">
        <f>IF('Base de datos cruda'!L1326&lt;0,,'Base de datos cruda'!L1326)</f>
        <v>15.64</v>
      </c>
      <c r="M1326" s="28" t="str">
        <f>IF(TRIM(PROPER('Base de datos cruda'!M1326))="High","Alto",IF(TRIM(PROPER('Base de datos cruda'!M1326))="Medium","Medio","Bajo"))</f>
        <v>Bajo</v>
      </c>
      <c r="N1326" s="29">
        <v>50.027690258897</v>
      </c>
      <c r="O1326" s="32">
        <f t="shared" si="1"/>
        <v>50.02769026</v>
      </c>
      <c r="P1326" s="33">
        <f t="shared" si="2"/>
        <v>13.78</v>
      </c>
      <c r="Q1326" s="34">
        <f t="shared" si="3"/>
        <v>0.9352517986</v>
      </c>
      <c r="R1326" s="35" t="str">
        <f t="shared" si="4"/>
        <v>Medio</v>
      </c>
      <c r="S1326" s="35" t="str">
        <f>IF(O1326="","",IF(O1326&gt;AVERAGE('Base de datos limpia'!$O$2:$O$8001),"Alto","Normal"))
</f>
        <v>Normal</v>
      </c>
      <c r="T1326" s="35" t="str">
        <f t="shared" si="5"/>
        <v>Gamer moderado</v>
      </c>
      <c r="U1326" s="35"/>
    </row>
    <row r="1327">
      <c r="A1327" s="28">
        <v>1326.0</v>
      </c>
      <c r="B1327" s="28">
        <v>17.0</v>
      </c>
      <c r="C1327" s="28" t="str">
        <f>TRIM(PROPER('Base de datos cruda'!C1327))</f>
        <v>Male</v>
      </c>
      <c r="D1327" s="28">
        <v>5.63</v>
      </c>
      <c r="E1327" s="28">
        <v>6.31</v>
      </c>
      <c r="F1327" s="28">
        <v>8.86</v>
      </c>
      <c r="G1327" s="28">
        <v>65.88</v>
      </c>
      <c r="H1327" s="28" t="str">
        <f>TRIM(PROPER('Base de datos cruda'!H1327))</f>
        <v>Casual</v>
      </c>
      <c r="I1327" s="28">
        <v>4.82</v>
      </c>
      <c r="J1327" s="28">
        <v>9.03</v>
      </c>
      <c r="K1327" s="28">
        <v>252.94</v>
      </c>
      <c r="L1327" s="28">
        <f>IF('Base de datos cruda'!L1327&lt;0,,'Base de datos cruda'!L1327)</f>
        <v>12.33</v>
      </c>
      <c r="M1327" s="28" t="str">
        <f>IF(TRIM(PROPER('Base de datos cruda'!M1327))="High","Alto",IF(TRIM(PROPER('Base de datos cruda'!M1327))="Medium","Medio","Bajo"))</f>
        <v>Bajo</v>
      </c>
      <c r="N1327" s="29">
        <v>70.6</v>
      </c>
      <c r="O1327" s="32">
        <f t="shared" si="1"/>
        <v>70.6</v>
      </c>
      <c r="P1327" s="33">
        <f t="shared" si="2"/>
        <v>14.66</v>
      </c>
      <c r="Q1327" s="34">
        <f t="shared" si="3"/>
        <v>1.120781528</v>
      </c>
      <c r="R1327" s="35" t="str">
        <f t="shared" si="4"/>
        <v>Alto</v>
      </c>
      <c r="S1327" s="35" t="str">
        <f>IF(O1327="","",IF(O1327&gt;AVERAGE('Base de datos limpia'!$O$2:$O$8001),"Alto","Normal"))
</f>
        <v>Alto</v>
      </c>
      <c r="T1327" s="35" t="str">
        <f t="shared" si="5"/>
        <v>Gamer intensivo</v>
      </c>
      <c r="U1327" s="35"/>
    </row>
    <row r="1328">
      <c r="A1328" s="28">
        <v>1327.0</v>
      </c>
      <c r="B1328" s="28">
        <v>19.0</v>
      </c>
      <c r="C1328" s="28" t="str">
        <f>TRIM(PROPER('Base de datos cruda'!C1328))</f>
        <v>Female</v>
      </c>
      <c r="D1328" s="28">
        <v>5.46</v>
      </c>
      <c r="E1328" s="28">
        <v>1.42</v>
      </c>
      <c r="F1328" s="28">
        <v>8.77</v>
      </c>
      <c r="G1328" s="28">
        <v>99.83</v>
      </c>
      <c r="H1328" s="28" t="str">
        <f>TRIM(PROPER('Base de datos cruda'!H1328))</f>
        <v>Casual</v>
      </c>
      <c r="I1328" s="28">
        <v>3.85</v>
      </c>
      <c r="J1328" s="28">
        <v>7.27</v>
      </c>
      <c r="K1328" s="28">
        <v>266.85</v>
      </c>
      <c r="L1328" s="28">
        <f>IF('Base de datos cruda'!L1328&lt;0,,'Base de datos cruda'!L1328)</f>
        <v>13.01</v>
      </c>
      <c r="M1328" s="28" t="str">
        <f>IF(TRIM(PROPER('Base de datos cruda'!M1328))="High","Alto",IF(TRIM(PROPER('Base de datos cruda'!M1328))="Medium","Medio","Bajo"))</f>
        <v>Bajo</v>
      </c>
      <c r="N1328" s="29">
        <v>49.81</v>
      </c>
      <c r="O1328" s="32">
        <f t="shared" si="1"/>
        <v>49.81</v>
      </c>
      <c r="P1328" s="33">
        <f t="shared" si="2"/>
        <v>12.73</v>
      </c>
      <c r="Q1328" s="34">
        <f t="shared" si="3"/>
        <v>0.2600732601</v>
      </c>
      <c r="R1328" s="35" t="str">
        <f t="shared" si="4"/>
        <v>Bajo</v>
      </c>
      <c r="S1328" s="35" t="str">
        <f>IF(O1328="","",IF(O1328&gt;AVERAGE('Base de datos limpia'!$O$2:$O$8001),"Alto","Normal"))
</f>
        <v>Normal</v>
      </c>
      <c r="T1328" s="35" t="str">
        <f t="shared" si="5"/>
        <v>Gamer casual</v>
      </c>
      <c r="U1328" s="35"/>
    </row>
    <row r="1329">
      <c r="A1329" s="28">
        <v>1328.0</v>
      </c>
      <c r="B1329" s="28">
        <v>17.0</v>
      </c>
      <c r="C1329" s="28" t="str">
        <f>TRIM(PROPER('Base de datos cruda'!C1329))</f>
        <v>Male</v>
      </c>
      <c r="D1329" s="28">
        <v>3.14</v>
      </c>
      <c r="E1329" s="28">
        <v>4.62</v>
      </c>
      <c r="F1329" s="28">
        <v>5.14</v>
      </c>
      <c r="G1329" s="28">
        <v>89.34</v>
      </c>
      <c r="H1329" s="28" t="str">
        <f>TRIM(PROPER('Base de datos cruda'!H1329))</f>
        <v>Casual</v>
      </c>
      <c r="I1329" s="28">
        <v>1.99</v>
      </c>
      <c r="J1329" s="28">
        <v>6.69</v>
      </c>
      <c r="K1329" s="28">
        <v>274.49</v>
      </c>
      <c r="L1329" s="28">
        <f>IF('Base de datos cruda'!L1329&lt;0,,'Base de datos cruda'!L1329)</f>
        <v>9.59</v>
      </c>
      <c r="M1329" s="28" t="str">
        <f>IF(TRIM(PROPER('Base de datos cruda'!M1329))="High","Alto",IF(TRIM(PROPER('Base de datos cruda'!M1329))="Medium","Medio","Bajo"))</f>
        <v>Medio</v>
      </c>
      <c r="N1329" s="29">
        <v>56.75</v>
      </c>
      <c r="O1329" s="32">
        <f t="shared" si="1"/>
        <v>56.75</v>
      </c>
      <c r="P1329" s="33">
        <f t="shared" si="2"/>
        <v>9.83</v>
      </c>
      <c r="Q1329" s="34">
        <f t="shared" si="3"/>
        <v>1.47133758</v>
      </c>
      <c r="R1329" s="35" t="str">
        <f t="shared" si="4"/>
        <v>Medio</v>
      </c>
      <c r="S1329" s="35" t="str">
        <f>IF(O1329="","",IF(O1329&gt;AVERAGE('Base de datos limpia'!$O$2:$O$8001),"Alto","Normal"))
</f>
        <v>Normal</v>
      </c>
      <c r="T1329" s="35" t="str">
        <f t="shared" si="5"/>
        <v>Gamer moderado</v>
      </c>
      <c r="U1329" s="35"/>
    </row>
    <row r="1330">
      <c r="A1330" s="28">
        <v>1329.0</v>
      </c>
      <c r="B1330" s="28">
        <v>22.0</v>
      </c>
      <c r="C1330" s="28" t="str">
        <f>TRIM(PROPER('Base de datos cruda'!C1330))</f>
        <v>Male</v>
      </c>
      <c r="D1330" s="28">
        <v>3.16</v>
      </c>
      <c r="E1330" s="28">
        <v>3.32</v>
      </c>
      <c r="F1330" s="28">
        <v>5.52</v>
      </c>
      <c r="G1330" s="28">
        <v>78.57</v>
      </c>
      <c r="H1330" s="28" t="str">
        <f>TRIM(PROPER('Base de datos cruda'!H1330))</f>
        <v>Casual</v>
      </c>
      <c r="I1330" s="28">
        <v>2.18</v>
      </c>
      <c r="J1330" s="28">
        <v>4.4</v>
      </c>
      <c r="K1330" s="28">
        <v>280.16</v>
      </c>
      <c r="L1330" s="28">
        <f>IF('Base de datos cruda'!L1330&lt;0,,'Base de datos cruda'!L1330)</f>
        <v>11.11</v>
      </c>
      <c r="M1330" s="28" t="str">
        <f>IF(TRIM(PROPER('Base de datos cruda'!M1330))="High","Alto",IF(TRIM(PROPER('Base de datos cruda'!M1330))="Medium","Medio","Bajo"))</f>
        <v>Medio</v>
      </c>
      <c r="N1330" s="29">
        <v>47.15</v>
      </c>
      <c r="O1330" s="32">
        <f t="shared" si="1"/>
        <v>47.15</v>
      </c>
      <c r="P1330" s="33">
        <f t="shared" si="2"/>
        <v>7.56</v>
      </c>
      <c r="Q1330" s="34">
        <f t="shared" si="3"/>
        <v>1.050632911</v>
      </c>
      <c r="R1330" s="35" t="str">
        <f t="shared" si="4"/>
        <v>Bajo</v>
      </c>
      <c r="S1330" s="35" t="str">
        <f>IF(O1330="","",IF(O1330&gt;AVERAGE('Base de datos limpia'!$O$2:$O$8001),"Alto","Normal"))
</f>
        <v>Normal</v>
      </c>
      <c r="T1330" s="35" t="str">
        <f t="shared" si="5"/>
        <v>Gamer moderado</v>
      </c>
      <c r="U1330" s="35"/>
    </row>
    <row r="1331">
      <c r="A1331" s="28">
        <v>1330.0</v>
      </c>
      <c r="B1331" s="28">
        <v>17.0</v>
      </c>
      <c r="C1331" s="28" t="str">
        <f>TRIM(PROPER('Base de datos cruda'!C1331))</f>
        <v>Male</v>
      </c>
      <c r="D1331" s="28">
        <v>2.04</v>
      </c>
      <c r="E1331" s="28">
        <v>1.28</v>
      </c>
      <c r="F1331" s="28">
        <v>4.18</v>
      </c>
      <c r="G1331" s="28">
        <v>85.19</v>
      </c>
      <c r="H1331" s="28" t="str">
        <f>TRIM(PROPER('Base de datos cruda'!H1331))</f>
        <v>Fps</v>
      </c>
      <c r="I1331" s="28">
        <v>0.72</v>
      </c>
      <c r="J1331" s="28">
        <v>7.24</v>
      </c>
      <c r="K1331" s="28">
        <v>290.16</v>
      </c>
      <c r="L1331" s="28">
        <f>IF('Base de datos cruda'!L1331&lt;0,,'Base de datos cruda'!L1331)</f>
        <v>6.09</v>
      </c>
      <c r="M1331" s="28" t="str">
        <f>IF(TRIM(PROPER('Base de datos cruda'!M1331))="High","Alto",IF(TRIM(PROPER('Base de datos cruda'!M1331))="Medium","Medio","Bajo"))</f>
        <v>Medio</v>
      </c>
      <c r="N1331" s="29">
        <v>53.37</v>
      </c>
      <c r="O1331" s="32">
        <f t="shared" si="1"/>
        <v>53.37</v>
      </c>
      <c r="P1331" s="33">
        <f t="shared" si="2"/>
        <v>9.28</v>
      </c>
      <c r="Q1331" s="34">
        <f t="shared" si="3"/>
        <v>0.6274509804</v>
      </c>
      <c r="R1331" s="35" t="str">
        <f t="shared" si="4"/>
        <v>Medio</v>
      </c>
      <c r="S1331" s="35" t="str">
        <f>IF(O1331="","",IF(O1331&gt;AVERAGE('Base de datos limpia'!$O$2:$O$8001),"Alto","Normal"))
</f>
        <v>Normal</v>
      </c>
      <c r="T1331" s="35" t="str">
        <f t="shared" si="5"/>
        <v>Gamer casual</v>
      </c>
      <c r="U1331" s="35"/>
    </row>
    <row r="1332">
      <c r="A1332" s="28">
        <v>1331.0</v>
      </c>
      <c r="B1332" s="28">
        <v>16.0</v>
      </c>
      <c r="C1332" s="28" t="str">
        <f>TRIM(PROPER('Base de datos cruda'!C1332))</f>
        <v>Female</v>
      </c>
      <c r="D1332" s="28">
        <v>1.25</v>
      </c>
      <c r="E1332" s="28">
        <v>2.13</v>
      </c>
      <c r="F1332" s="28">
        <v>5.99</v>
      </c>
      <c r="G1332" s="28">
        <v>93.85</v>
      </c>
      <c r="H1332" s="28" t="str">
        <f>TRIM(PROPER('Base de datos cruda'!H1332))</f>
        <v>Casual</v>
      </c>
      <c r="I1332" s="28">
        <v>1.52</v>
      </c>
      <c r="J1332" s="28">
        <v>5.39</v>
      </c>
      <c r="K1332" s="28">
        <v>303.42</v>
      </c>
      <c r="L1332" s="28">
        <f>IF('Base de datos cruda'!L1332&lt;0,,'Base de datos cruda'!L1332)</f>
        <v>5.63</v>
      </c>
      <c r="M1332" s="28" t="str">
        <f>IF(TRIM(PROPER('Base de datos cruda'!M1332))="High","Alto",IF(TRIM(PROPER('Base de datos cruda'!M1332))="Medium","Medio","Bajo"))</f>
        <v>Medio</v>
      </c>
      <c r="N1332" s="29">
        <v>73.88</v>
      </c>
      <c r="O1332" s="32">
        <f t="shared" si="1"/>
        <v>73.88</v>
      </c>
      <c r="P1332" s="33">
        <f t="shared" si="2"/>
        <v>6.64</v>
      </c>
      <c r="Q1332" s="34">
        <f t="shared" si="3"/>
        <v>1.704</v>
      </c>
      <c r="R1332" s="35" t="str">
        <f t="shared" si="4"/>
        <v>Alto</v>
      </c>
      <c r="S1332" s="35" t="str">
        <f>IF(O1332="","",IF(O1332&gt;AVERAGE('Base de datos limpia'!$O$2:$O$8001),"Alto","Normal"))
</f>
        <v>Alto</v>
      </c>
      <c r="T1332" s="35" t="str">
        <f t="shared" si="5"/>
        <v>Gamer casual</v>
      </c>
      <c r="U1332" s="35"/>
    </row>
    <row r="1333">
      <c r="A1333" s="28">
        <v>1332.0</v>
      </c>
      <c r="B1333" s="28">
        <v>24.0</v>
      </c>
      <c r="C1333" s="28" t="str">
        <f>TRIM(PROPER('Base de datos cruda'!C1333))</f>
        <v>Male</v>
      </c>
      <c r="D1333" s="28">
        <v>5.54</v>
      </c>
      <c r="E1333" s="28">
        <v>2.25</v>
      </c>
      <c r="F1333" s="28">
        <v>8.17</v>
      </c>
      <c r="G1333" s="28">
        <v>93.69</v>
      </c>
      <c r="H1333" s="28" t="str">
        <f>TRIM(PROPER('Base de datos cruda'!H1333))</f>
        <v>Casual</v>
      </c>
      <c r="I1333" s="28">
        <v>2.23</v>
      </c>
      <c r="J1333" s="28">
        <v>11.25</v>
      </c>
      <c r="K1333" s="28">
        <v>233.48</v>
      </c>
      <c r="L1333" s="28">
        <f>IF('Base de datos cruda'!L1333&lt;0,,'Base de datos cruda'!L1333)</f>
        <v>12.37</v>
      </c>
      <c r="M1333" s="28" t="str">
        <f>IF(TRIM(PROPER('Base de datos cruda'!M1333))="High","Alto",IF(TRIM(PROPER('Base de datos cruda'!M1333))="Medium","Medio","Bajo"))</f>
        <v>Bajo</v>
      </c>
      <c r="N1333" s="29">
        <v>49.68</v>
      </c>
      <c r="O1333" s="32">
        <f t="shared" si="1"/>
        <v>49.68</v>
      </c>
      <c r="P1333" s="33">
        <f t="shared" si="2"/>
        <v>16.79</v>
      </c>
      <c r="Q1333" s="34">
        <f t="shared" si="3"/>
        <v>0.4061371841</v>
      </c>
      <c r="R1333" s="35" t="str">
        <f t="shared" si="4"/>
        <v>Bajo</v>
      </c>
      <c r="S1333" s="35" t="str">
        <f>IF(O1333="","",IF(O1333&gt;AVERAGE('Base de datos limpia'!$O$2:$O$8001),"Alto","Normal"))
</f>
        <v>Normal</v>
      </c>
      <c r="T1333" s="35" t="str">
        <f t="shared" si="5"/>
        <v>Gamer casual</v>
      </c>
      <c r="U1333" s="35"/>
    </row>
    <row r="1334">
      <c r="A1334" s="28">
        <v>1333.0</v>
      </c>
      <c r="B1334" s="28">
        <v>16.0</v>
      </c>
      <c r="C1334" s="28" t="str">
        <f>TRIM(PROPER('Base de datos cruda'!C1334))</f>
        <v>Male</v>
      </c>
      <c r="D1334" s="28">
        <v>0.75</v>
      </c>
      <c r="E1334" s="28">
        <v>2.65</v>
      </c>
      <c r="F1334" s="28">
        <v>8.58</v>
      </c>
      <c r="G1334" s="28">
        <v>72.99</v>
      </c>
      <c r="H1334" s="28" t="str">
        <f>TRIM(PROPER('Base de datos cruda'!H1334))</f>
        <v>Fps</v>
      </c>
      <c r="I1334" s="28">
        <v>1.31</v>
      </c>
      <c r="J1334" s="28">
        <v>4.75</v>
      </c>
      <c r="K1334" s="28">
        <v>328.99</v>
      </c>
      <c r="L1334" s="28">
        <f>IF('Base de datos cruda'!L1334&lt;0,,'Base de datos cruda'!L1334)</f>
        <v>2.54</v>
      </c>
      <c r="M1334" s="28" t="str">
        <f>IF(TRIM(PROPER('Base de datos cruda'!M1334))="High","Alto",IF(TRIM(PROPER('Base de datos cruda'!M1334))="Medium","Medio","Bajo"))</f>
        <v>Medio</v>
      </c>
      <c r="N1334" s="29">
        <v>71.4</v>
      </c>
      <c r="O1334" s="32">
        <f t="shared" si="1"/>
        <v>71.4</v>
      </c>
      <c r="P1334" s="33">
        <f t="shared" si="2"/>
        <v>5.5</v>
      </c>
      <c r="Q1334" s="34">
        <f t="shared" si="3"/>
        <v>3.533333333</v>
      </c>
      <c r="R1334" s="35" t="str">
        <f t="shared" si="4"/>
        <v>Alto</v>
      </c>
      <c r="S1334" s="35" t="str">
        <f>IF(O1334="","",IF(O1334&gt;AVERAGE('Base de datos limpia'!$O$2:$O$8001),"Alto","Normal"))
</f>
        <v>Alto</v>
      </c>
      <c r="T1334" s="35" t="str">
        <f t="shared" si="5"/>
        <v>Gamer casual</v>
      </c>
      <c r="U1334" s="35"/>
    </row>
    <row r="1335">
      <c r="A1335" s="28">
        <v>1334.0</v>
      </c>
      <c r="B1335" s="28">
        <v>23.0</v>
      </c>
      <c r="C1335" s="28" t="str">
        <f>TRIM(PROPER('Base de datos cruda'!C1335))</f>
        <v>Female</v>
      </c>
      <c r="D1335" s="28">
        <v>7.5</v>
      </c>
      <c r="E1335" s="28">
        <v>8.23</v>
      </c>
      <c r="F1335" s="28">
        <v>5.18</v>
      </c>
      <c r="G1335" s="28">
        <v>79.65</v>
      </c>
      <c r="H1335" s="28" t="str">
        <f>TRIM(PROPER('Base de datos cruda'!H1335))</f>
        <v>Rpg</v>
      </c>
      <c r="I1335" s="28">
        <v>4.58</v>
      </c>
      <c r="J1335" s="28">
        <v>9.41</v>
      </c>
      <c r="K1335" s="28">
        <v>226.95</v>
      </c>
      <c r="L1335" s="28">
        <f>IF('Base de datos cruda'!L1335&lt;0,,'Base de datos cruda'!L1335)</f>
        <v>14.44</v>
      </c>
      <c r="M1335" s="28" t="str">
        <f>IF(TRIM(PROPER('Base de datos cruda'!M1335))="High","Alto",IF(TRIM(PROPER('Base de datos cruda'!M1335))="Medium","Medio","Bajo"))</f>
        <v>Alto</v>
      </c>
      <c r="N1335" s="29">
        <v>61.0358426004187</v>
      </c>
      <c r="O1335" s="32">
        <f t="shared" si="1"/>
        <v>61.0358426</v>
      </c>
      <c r="P1335" s="33">
        <f t="shared" si="2"/>
        <v>16.91</v>
      </c>
      <c r="Q1335" s="34">
        <f t="shared" si="3"/>
        <v>1.097333333</v>
      </c>
      <c r="R1335" s="35" t="str">
        <f t="shared" si="4"/>
        <v>Medio</v>
      </c>
      <c r="S1335" s="35" t="str">
        <f>IF(O1335="","",IF(O1335&gt;AVERAGE('Base de datos limpia'!$O$2:$O$8001),"Alto","Normal"))
</f>
        <v>Normal</v>
      </c>
      <c r="T1335" s="35" t="str">
        <f t="shared" si="5"/>
        <v>Gamer intensivo</v>
      </c>
      <c r="U1335" s="35"/>
    </row>
    <row r="1336">
      <c r="A1336" s="28">
        <v>1335.0</v>
      </c>
      <c r="B1336" s="28">
        <v>17.0</v>
      </c>
      <c r="C1336" s="28" t="str">
        <f>TRIM(PROPER('Base de datos cruda'!C1336))</f>
        <v>Female</v>
      </c>
      <c r="D1336" s="28">
        <v>6.61</v>
      </c>
      <c r="E1336" s="28">
        <v>4.96</v>
      </c>
      <c r="F1336" s="28">
        <v>5.33</v>
      </c>
      <c r="G1336" s="28">
        <v>85.52</v>
      </c>
      <c r="H1336" s="28" t="str">
        <f>TRIM(PROPER('Base de datos cruda'!H1336))</f>
        <v>Rpg</v>
      </c>
      <c r="I1336" s="28">
        <v>0.06</v>
      </c>
      <c r="J1336" s="28">
        <v>10.03</v>
      </c>
      <c r="K1336" s="28">
        <v>248.55</v>
      </c>
      <c r="L1336" s="28">
        <f>IF('Base de datos cruda'!L1336&lt;0,,'Base de datos cruda'!L1336)</f>
        <v>16.62</v>
      </c>
      <c r="M1336" s="28" t="str">
        <f>IF(TRIM(PROPER('Base de datos cruda'!M1336))="High","Alto",IF(TRIM(PROPER('Base de datos cruda'!M1336))="Medium","Medio","Bajo"))</f>
        <v>Bajo</v>
      </c>
      <c r="N1336" s="29">
        <v>36.46</v>
      </c>
      <c r="O1336" s="32">
        <f t="shared" si="1"/>
        <v>36.46</v>
      </c>
      <c r="P1336" s="33">
        <f t="shared" si="2"/>
        <v>16.64</v>
      </c>
      <c r="Q1336" s="34">
        <f t="shared" si="3"/>
        <v>0.7503782148</v>
      </c>
      <c r="R1336" s="35" t="str">
        <f t="shared" si="4"/>
        <v>Bajo</v>
      </c>
      <c r="S1336" s="35" t="str">
        <f>IF(O1336="","",IF(O1336&gt;AVERAGE('Base de datos limpia'!$O$2:$O$8001),"Alto","Normal"))
</f>
        <v>Normal</v>
      </c>
      <c r="T1336" s="35" t="str">
        <f t="shared" si="5"/>
        <v>Gamer moderado</v>
      </c>
      <c r="U1336" s="35"/>
    </row>
    <row r="1337">
      <c r="A1337" s="28">
        <v>1336.0</v>
      </c>
      <c r="B1337" s="28">
        <v>23.0</v>
      </c>
      <c r="C1337" s="28" t="str">
        <f>TRIM(PROPER('Base de datos cruda'!C1337))</f>
        <v>Female</v>
      </c>
      <c r="D1337" s="28">
        <v>6.86</v>
      </c>
      <c r="E1337" s="28">
        <v>2.32</v>
      </c>
      <c r="F1337" s="28">
        <v>5.1</v>
      </c>
      <c r="G1337" s="28">
        <v>62.88</v>
      </c>
      <c r="H1337" s="28" t="str">
        <f>TRIM(PROPER('Base de datos cruda'!H1337))</f>
        <v>Fps</v>
      </c>
      <c r="I1337" s="28">
        <v>2.94</v>
      </c>
      <c r="J1337" s="28">
        <v>11.18</v>
      </c>
      <c r="K1337" s="28">
        <v>240.13</v>
      </c>
      <c r="L1337" s="28">
        <f>IF('Base de datos cruda'!L1337&lt;0,,'Base de datos cruda'!L1337)</f>
        <v>17.72</v>
      </c>
      <c r="M1337" s="28" t="str">
        <f>IF(TRIM(PROPER('Base de datos cruda'!M1337))="High","Alto",IF(TRIM(PROPER('Base de datos cruda'!M1337))="Medium","Medio","Bajo"))</f>
        <v>Bajo</v>
      </c>
      <c r="N1337" s="29">
        <v>21.55</v>
      </c>
      <c r="O1337" s="32">
        <f t="shared" si="1"/>
        <v>21.55</v>
      </c>
      <c r="P1337" s="33">
        <f t="shared" si="2"/>
        <v>18.04</v>
      </c>
      <c r="Q1337" s="34">
        <f t="shared" si="3"/>
        <v>0.3381924198</v>
      </c>
      <c r="R1337" s="35" t="str">
        <f t="shared" si="4"/>
        <v>Bajo</v>
      </c>
      <c r="S1337" s="35" t="str">
        <f>IF(O1337="","",IF(O1337&gt;AVERAGE('Base de datos limpia'!$O$2:$O$8001),"Alto","Normal"))
</f>
        <v>Normal</v>
      </c>
      <c r="T1337" s="35" t="str">
        <f t="shared" si="5"/>
        <v>Gamer casual</v>
      </c>
      <c r="U1337" s="35"/>
    </row>
    <row r="1338">
      <c r="A1338" s="28">
        <v>1337.0</v>
      </c>
      <c r="B1338" s="28">
        <v>18.0</v>
      </c>
      <c r="C1338" s="28" t="str">
        <f>TRIM(PROPER('Base de datos cruda'!C1338))</f>
        <v>Male</v>
      </c>
      <c r="D1338" s="28">
        <v>7.25</v>
      </c>
      <c r="E1338" s="28">
        <v>1.9</v>
      </c>
      <c r="F1338" s="28">
        <v>5.75</v>
      </c>
      <c r="G1338" s="28">
        <v>97.83</v>
      </c>
      <c r="H1338" s="28" t="str">
        <f>TRIM(PROPER('Base de datos cruda'!H1338))</f>
        <v>Casual</v>
      </c>
      <c r="I1338" s="28">
        <v>3.86</v>
      </c>
      <c r="J1338" s="28">
        <v>10.12</v>
      </c>
      <c r="K1338" s="28">
        <v>230.28</v>
      </c>
      <c r="L1338" s="28">
        <f>IF('Base de datos cruda'!L1338&lt;0,,'Base de datos cruda'!L1338)</f>
        <v>16.67</v>
      </c>
      <c r="M1338" s="28" t="str">
        <f>IF(TRIM(PROPER('Base de datos cruda'!M1338))="High","Alto",IF(TRIM(PROPER('Base de datos cruda'!M1338))="Medium","Medio","Bajo"))</f>
        <v>Bajo</v>
      </c>
      <c r="N1338" s="29">
        <v>23.73</v>
      </c>
      <c r="O1338" s="32">
        <f t="shared" si="1"/>
        <v>23.73</v>
      </c>
      <c r="P1338" s="33">
        <f t="shared" si="2"/>
        <v>17.37</v>
      </c>
      <c r="Q1338" s="34">
        <f t="shared" si="3"/>
        <v>0.2620689655</v>
      </c>
      <c r="R1338" s="35" t="str">
        <f t="shared" si="4"/>
        <v>Bajo</v>
      </c>
      <c r="S1338" s="35" t="str">
        <f>IF(O1338="","",IF(O1338&gt;AVERAGE('Base de datos limpia'!$O$2:$O$8001),"Alto","Normal"))
</f>
        <v>Normal</v>
      </c>
      <c r="T1338" s="35" t="str">
        <f t="shared" si="5"/>
        <v>Gamer casual</v>
      </c>
      <c r="U1338" s="35"/>
    </row>
    <row r="1339">
      <c r="A1339" s="28">
        <v>1338.0</v>
      </c>
      <c r="B1339" s="28">
        <v>21.0</v>
      </c>
      <c r="C1339" s="28" t="str">
        <f>TRIM(PROPER('Base de datos cruda'!C1339))</f>
        <v>Female</v>
      </c>
      <c r="D1339" s="28">
        <v>3.27</v>
      </c>
      <c r="E1339" s="28">
        <v>3.68</v>
      </c>
      <c r="F1339" s="28">
        <v>8.02</v>
      </c>
      <c r="G1339" s="28">
        <v>77.31</v>
      </c>
      <c r="H1339" s="28" t="str">
        <f>TRIM(PROPER('Base de datos cruda'!H1339))</f>
        <v>Fps</v>
      </c>
      <c r="I1339" s="28">
        <v>3.66</v>
      </c>
      <c r="J1339" s="28">
        <v>7.03</v>
      </c>
      <c r="K1339" s="28">
        <v>267.99</v>
      </c>
      <c r="L1339" s="28">
        <f>IF('Base de datos cruda'!L1339&lt;0,,'Base de datos cruda'!L1339)</f>
        <v>6.87</v>
      </c>
      <c r="M1339" s="28" t="str">
        <f>IF(TRIM(PROPER('Base de datos cruda'!M1339))="High","Alto",IF(TRIM(PROPER('Base de datos cruda'!M1339))="Medium","Medio","Bajo"))</f>
        <v>Medio</v>
      </c>
      <c r="N1339" s="29">
        <v>69.18</v>
      </c>
      <c r="O1339" s="32">
        <f t="shared" si="1"/>
        <v>69.18</v>
      </c>
      <c r="P1339" s="33">
        <f t="shared" si="2"/>
        <v>10.3</v>
      </c>
      <c r="Q1339" s="34">
        <f t="shared" si="3"/>
        <v>1.125382263</v>
      </c>
      <c r="R1339" s="35" t="str">
        <f t="shared" si="4"/>
        <v>Medio</v>
      </c>
      <c r="S1339" s="35" t="str">
        <f>IF(O1339="","",IF(O1339&gt;AVERAGE('Base de datos limpia'!$O$2:$O$8001),"Alto","Normal"))
</f>
        <v>Alto</v>
      </c>
      <c r="T1339" s="35" t="str">
        <f t="shared" si="5"/>
        <v>Gamer moderado</v>
      </c>
      <c r="U1339" s="35"/>
    </row>
    <row r="1340">
      <c r="A1340" s="28">
        <v>1339.0</v>
      </c>
      <c r="B1340" s="28">
        <v>18.0</v>
      </c>
      <c r="C1340" s="28" t="str">
        <f>TRIM(PROPER('Base de datos cruda'!C1340))</f>
        <v>Female</v>
      </c>
      <c r="D1340" s="28">
        <v>6.77</v>
      </c>
      <c r="E1340" s="28">
        <v>8.18</v>
      </c>
      <c r="F1340" s="28">
        <v>7.23</v>
      </c>
      <c r="G1340" s="28">
        <v>74.83</v>
      </c>
      <c r="H1340" s="28" t="str">
        <f>TRIM(PROPER('Base de datos cruda'!H1340))</f>
        <v>Casual</v>
      </c>
      <c r="I1340" s="28">
        <v>3.22</v>
      </c>
      <c r="J1340" s="28">
        <v>8.58</v>
      </c>
      <c r="K1340" s="28">
        <v>229.62</v>
      </c>
      <c r="L1340" s="28">
        <f>IF('Base de datos cruda'!L1340&lt;0,,'Base de datos cruda'!L1340)</f>
        <v>13.14</v>
      </c>
      <c r="M1340" s="28" t="str">
        <f>IF(TRIM(PROPER('Base de datos cruda'!M1340))="High","Alto",IF(TRIM(PROPER('Base de datos cruda'!M1340))="Medium","Medio","Bajo"))</f>
        <v>Bajo</v>
      </c>
      <c r="N1340" s="29">
        <v>74.6828997972922</v>
      </c>
      <c r="O1340" s="32">
        <f t="shared" si="1"/>
        <v>74.6828998</v>
      </c>
      <c r="P1340" s="33">
        <f t="shared" si="2"/>
        <v>15.35</v>
      </c>
      <c r="Q1340" s="34">
        <f t="shared" si="3"/>
        <v>1.208271787</v>
      </c>
      <c r="R1340" s="35" t="str">
        <f t="shared" si="4"/>
        <v>Alto</v>
      </c>
      <c r="S1340" s="35" t="str">
        <f>IF(O1340="","",IF(O1340&gt;AVERAGE('Base de datos limpia'!$O$2:$O$8001),"Alto","Normal"))
</f>
        <v>Alto</v>
      </c>
      <c r="T1340" s="35" t="str">
        <f t="shared" si="5"/>
        <v>Gamer intensivo</v>
      </c>
      <c r="U1340" s="35"/>
    </row>
    <row r="1341">
      <c r="A1341" s="28">
        <v>1340.0</v>
      </c>
      <c r="B1341" s="28">
        <v>22.0</v>
      </c>
      <c r="C1341" s="28" t="str">
        <f>TRIM(PROPER('Base de datos cruda'!C1341))</f>
        <v>Male</v>
      </c>
      <c r="D1341" s="28">
        <v>1.26</v>
      </c>
      <c r="E1341" s="28">
        <v>4.28</v>
      </c>
      <c r="F1341" s="28">
        <v>7.93</v>
      </c>
      <c r="G1341" s="28">
        <v>96.28</v>
      </c>
      <c r="H1341" s="28" t="str">
        <f>TRIM(PROPER('Base de datos cruda'!H1341))</f>
        <v>Fps</v>
      </c>
      <c r="I1341" s="28">
        <v>2.05</v>
      </c>
      <c r="J1341" s="28">
        <v>6.15</v>
      </c>
      <c r="K1341" s="28">
        <v>302.52</v>
      </c>
      <c r="L1341" s="28">
        <f>IF('Base de datos cruda'!L1341&lt;0,,'Base de datos cruda'!L1341)</f>
        <v>3.56</v>
      </c>
      <c r="M1341" s="28" t="str">
        <f>IF(TRIM(PROPER('Base de datos cruda'!M1341))="High","Alto",IF(TRIM(PROPER('Base de datos cruda'!M1341))="Medium","Medio","Bajo"))</f>
        <v>Medio</v>
      </c>
      <c r="N1341" s="29">
        <v>90.27</v>
      </c>
      <c r="O1341" s="32">
        <f t="shared" si="1"/>
        <v>90.27</v>
      </c>
      <c r="P1341" s="33">
        <f t="shared" si="2"/>
        <v>7.41</v>
      </c>
      <c r="Q1341" s="34">
        <f t="shared" si="3"/>
        <v>3.396825397</v>
      </c>
      <c r="R1341" s="35" t="str">
        <f t="shared" si="4"/>
        <v>Alto</v>
      </c>
      <c r="S1341" s="35" t="str">
        <f>IF(O1341="","",IF(O1341&gt;AVERAGE('Base de datos limpia'!$O$2:$O$8001),"Alto","Normal"))
</f>
        <v>Alto</v>
      </c>
      <c r="T1341" s="35" t="str">
        <f t="shared" si="5"/>
        <v>Gamer moderado</v>
      </c>
      <c r="U1341" s="35"/>
    </row>
    <row r="1342">
      <c r="A1342" s="28">
        <v>1341.0</v>
      </c>
      <c r="B1342" s="28">
        <v>24.0</v>
      </c>
      <c r="C1342" s="28" t="str">
        <f>TRIM(PROPER('Base de datos cruda'!C1342))</f>
        <v>Female</v>
      </c>
      <c r="D1342" s="28">
        <v>0.17</v>
      </c>
      <c r="E1342" s="28">
        <v>2.44</v>
      </c>
      <c r="F1342" s="28">
        <v>6.92</v>
      </c>
      <c r="G1342" s="28">
        <v>64.73</v>
      </c>
      <c r="H1342" s="28" t="str">
        <f>TRIM(PROPER('Base de datos cruda'!H1342))</f>
        <v>Fps</v>
      </c>
      <c r="I1342" s="28">
        <v>4.59</v>
      </c>
      <c r="J1342" s="28">
        <v>5.72</v>
      </c>
      <c r="K1342" s="28">
        <v>313.21</v>
      </c>
      <c r="L1342" s="28">
        <f>IF('Base de datos cruda'!L1342&lt;0,,'Base de datos cruda'!L1342)</f>
        <v>3.83</v>
      </c>
      <c r="M1342" s="28" t="str">
        <f>IF(TRIM(PROPER('Base de datos cruda'!M1342))="High","Alto",IF(TRIM(PROPER('Base de datos cruda'!M1342))="Medium","Medio","Bajo"))</f>
        <v>Medio</v>
      </c>
      <c r="N1342" s="29">
        <v>59.2</v>
      </c>
      <c r="O1342" s="32">
        <f t="shared" si="1"/>
        <v>59.2</v>
      </c>
      <c r="P1342" s="33">
        <f t="shared" si="2"/>
        <v>5.89</v>
      </c>
      <c r="Q1342" s="34">
        <f t="shared" si="3"/>
        <v>14.35294118</v>
      </c>
      <c r="R1342" s="35" t="str">
        <f t="shared" si="4"/>
        <v>Medio</v>
      </c>
      <c r="S1342" s="35" t="str">
        <f>IF(O1342="","",IF(O1342&gt;AVERAGE('Base de datos limpia'!$O$2:$O$8001),"Alto","Normal"))
</f>
        <v>Normal</v>
      </c>
      <c r="T1342" s="35" t="str">
        <f t="shared" si="5"/>
        <v>Gamer casual</v>
      </c>
      <c r="U1342" s="35"/>
    </row>
    <row r="1343">
      <c r="A1343" s="28">
        <v>1342.0</v>
      </c>
      <c r="B1343" s="28">
        <v>17.0</v>
      </c>
      <c r="C1343" s="28" t="str">
        <f>TRIM(PROPER('Base de datos cruda'!C1343))</f>
        <v>Male</v>
      </c>
      <c r="D1343" s="28">
        <v>6.28</v>
      </c>
      <c r="E1343" s="28">
        <v>4.64</v>
      </c>
      <c r="F1343" s="28">
        <v>5.29</v>
      </c>
      <c r="G1343" s="28">
        <v>61.57</v>
      </c>
      <c r="H1343" s="28" t="str">
        <f>TRIM(PROPER('Base de datos cruda'!H1343))</f>
        <v>Casual</v>
      </c>
      <c r="I1343" s="28">
        <v>1.64</v>
      </c>
      <c r="J1343" s="28">
        <v>8.85</v>
      </c>
      <c r="K1343" s="28">
        <v>234.9</v>
      </c>
      <c r="L1343" s="28">
        <f>IF('Base de datos cruda'!L1343&lt;0,,'Base de datos cruda'!L1343)</f>
        <v>10.68</v>
      </c>
      <c r="M1343" s="28" t="str">
        <f>IF(TRIM(PROPER('Base de datos cruda'!M1343))="High","Alto",IF(TRIM(PROPER('Base de datos cruda'!M1343))="Medium","Medio","Bajo"))</f>
        <v>Bajo</v>
      </c>
      <c r="N1343" s="29">
        <v>36.34</v>
      </c>
      <c r="O1343" s="32">
        <f t="shared" si="1"/>
        <v>36.34</v>
      </c>
      <c r="P1343" s="33">
        <f t="shared" si="2"/>
        <v>15.13</v>
      </c>
      <c r="Q1343" s="34">
        <f t="shared" si="3"/>
        <v>0.7388535032</v>
      </c>
      <c r="R1343" s="35" t="str">
        <f t="shared" si="4"/>
        <v>Bajo</v>
      </c>
      <c r="S1343" s="35" t="str">
        <f>IF(O1343="","",IF(O1343&gt;AVERAGE('Base de datos limpia'!$O$2:$O$8001),"Alto","Normal"))
</f>
        <v>Normal</v>
      </c>
      <c r="T1343" s="35" t="str">
        <f t="shared" si="5"/>
        <v>Gamer moderado</v>
      </c>
      <c r="U1343" s="35"/>
    </row>
    <row r="1344">
      <c r="A1344" s="28">
        <v>1343.0</v>
      </c>
      <c r="B1344" s="28">
        <v>20.0</v>
      </c>
      <c r="C1344" s="28" t="str">
        <f>TRIM(PROPER('Base de datos cruda'!C1344))</f>
        <v>Female</v>
      </c>
      <c r="D1344" s="28">
        <v>0.6</v>
      </c>
      <c r="E1344" s="28">
        <v>6.0</v>
      </c>
      <c r="F1344" s="28">
        <v>5.14</v>
      </c>
      <c r="G1344" s="28">
        <v>87.4</v>
      </c>
      <c r="H1344" s="28" t="str">
        <f>TRIM(PROPER('Base de datos cruda'!H1344))</f>
        <v>Fps</v>
      </c>
      <c r="I1344" s="28">
        <v>3.75</v>
      </c>
      <c r="J1344" s="28">
        <v>5.57</v>
      </c>
      <c r="K1344" s="28">
        <v>305.93</v>
      </c>
      <c r="L1344" s="28">
        <f>IF('Base de datos cruda'!L1344&lt;0,,'Base de datos cruda'!L1344)</f>
        <v>2.89</v>
      </c>
      <c r="M1344" s="28" t="str">
        <f>IF(TRIM(PROPER('Base de datos cruda'!M1344))="High","Alto",IF(TRIM(PROPER('Base de datos cruda'!M1344))="Medium","Medio","Bajo"))</f>
        <v>Medio</v>
      </c>
      <c r="N1344" s="29">
        <v>85.84</v>
      </c>
      <c r="O1344" s="32">
        <f t="shared" si="1"/>
        <v>85.84</v>
      </c>
      <c r="P1344" s="33">
        <f t="shared" si="2"/>
        <v>6.17</v>
      </c>
      <c r="Q1344" s="34">
        <f t="shared" si="3"/>
        <v>10</v>
      </c>
      <c r="R1344" s="35" t="str">
        <f t="shared" si="4"/>
        <v>Alto</v>
      </c>
      <c r="S1344" s="35" t="str">
        <f>IF(O1344="","",IF(O1344&gt;AVERAGE('Base de datos limpia'!$O$2:$O$8001),"Alto","Normal"))
</f>
        <v>Alto</v>
      </c>
      <c r="T1344" s="35" t="str">
        <f t="shared" si="5"/>
        <v>Gamer intensivo</v>
      </c>
      <c r="U1344" s="35"/>
    </row>
    <row r="1345">
      <c r="A1345" s="28">
        <v>1344.0</v>
      </c>
      <c r="B1345" s="28">
        <v>21.0</v>
      </c>
      <c r="C1345" s="28" t="str">
        <f>TRIM(PROPER('Base de datos cruda'!C1345))</f>
        <v>Male</v>
      </c>
      <c r="D1345" s="28">
        <v>7.91</v>
      </c>
      <c r="E1345" s="28">
        <v>1.27</v>
      </c>
      <c r="F1345" s="28">
        <v>4.05</v>
      </c>
      <c r="G1345" s="28">
        <v>75.4</v>
      </c>
      <c r="H1345" s="28" t="str">
        <f>TRIM(PROPER('Base de datos cruda'!H1345))</f>
        <v>Casual</v>
      </c>
      <c r="I1345" s="28">
        <v>4.63</v>
      </c>
      <c r="J1345" s="28">
        <v>9.37</v>
      </c>
      <c r="K1345" s="28">
        <v>229.69</v>
      </c>
      <c r="L1345" s="28">
        <f>IF('Base de datos cruda'!L1345&lt;0,,'Base de datos cruda'!L1345)</f>
        <v>13.87</v>
      </c>
      <c r="M1345" s="28" t="str">
        <f>IF(TRIM(PROPER('Base de datos cruda'!M1345))="High","Alto",IF(TRIM(PROPER('Base de datos cruda'!M1345))="Medium","Medio","Bajo"))</f>
        <v>Bajo</v>
      </c>
      <c r="N1345" s="29">
        <v>0.0</v>
      </c>
      <c r="O1345" s="32">
        <f t="shared" si="1"/>
        <v>0</v>
      </c>
      <c r="P1345" s="33">
        <f t="shared" si="2"/>
        <v>17.28</v>
      </c>
      <c r="Q1345" s="34">
        <f t="shared" si="3"/>
        <v>0.1605562579</v>
      </c>
      <c r="R1345" s="35" t="str">
        <f t="shared" si="4"/>
        <v>Bajo</v>
      </c>
      <c r="S1345" s="35" t="str">
        <f>IF(O1345="","",IF(O1345&gt;AVERAGE('Base de datos limpia'!$O$2:$O$8001),"Alto","Normal"))
</f>
        <v>Normal</v>
      </c>
      <c r="T1345" s="35" t="str">
        <f t="shared" si="5"/>
        <v>Gamer casual</v>
      </c>
      <c r="U1345" s="35"/>
    </row>
    <row r="1346">
      <c r="A1346" s="28">
        <v>1345.0</v>
      </c>
      <c r="B1346" s="28">
        <v>19.0</v>
      </c>
      <c r="C1346" s="28" t="str">
        <f>TRIM(PROPER('Base de datos cruda'!C1346))</f>
        <v>Female</v>
      </c>
      <c r="D1346" s="28">
        <v>5.4</v>
      </c>
      <c r="E1346" s="28">
        <v>6.65</v>
      </c>
      <c r="F1346" s="28">
        <v>7.9</v>
      </c>
      <c r="G1346" s="28">
        <v>90.58</v>
      </c>
      <c r="H1346" s="28" t="str">
        <f>TRIM(PROPER('Base de datos cruda'!H1346))</f>
        <v>Fps</v>
      </c>
      <c r="I1346" s="28">
        <v>0.64</v>
      </c>
      <c r="J1346" s="28">
        <v>7.63</v>
      </c>
      <c r="K1346" s="28">
        <v>263.97</v>
      </c>
      <c r="L1346" s="28">
        <f>IF('Base de datos cruda'!L1346&lt;0,,'Base de datos cruda'!L1346)</f>
        <v>12.93</v>
      </c>
      <c r="M1346" s="28" t="str">
        <f>IF(TRIM(PROPER('Base de datos cruda'!M1346))="High","Alto",IF(TRIM(PROPER('Base de datos cruda'!M1346))="Medium","Medio","Bajo"))</f>
        <v>Bajo</v>
      </c>
      <c r="N1346" s="29">
        <v>83.68</v>
      </c>
      <c r="O1346" s="32">
        <f t="shared" si="1"/>
        <v>83.68</v>
      </c>
      <c r="P1346" s="33">
        <f t="shared" si="2"/>
        <v>13.03</v>
      </c>
      <c r="Q1346" s="34">
        <f t="shared" si="3"/>
        <v>1.231481481</v>
      </c>
      <c r="R1346" s="35" t="str">
        <f t="shared" si="4"/>
        <v>Alto</v>
      </c>
      <c r="S1346" s="35" t="str">
        <f>IF(O1346="","",IF(O1346&gt;AVERAGE('Base de datos limpia'!$O$2:$O$8001),"Alto","Normal"))
</f>
        <v>Alto</v>
      </c>
      <c r="T1346" s="35" t="str">
        <f t="shared" si="5"/>
        <v>Gamer intensivo</v>
      </c>
      <c r="U1346" s="35"/>
    </row>
    <row r="1347">
      <c r="A1347" s="28">
        <v>1346.0</v>
      </c>
      <c r="B1347" s="28">
        <v>19.0</v>
      </c>
      <c r="C1347" s="28" t="str">
        <f>TRIM(PROPER('Base de datos cruda'!C1347))</f>
        <v>Male</v>
      </c>
      <c r="D1347" s="28">
        <v>6.03</v>
      </c>
      <c r="E1347" s="28">
        <v>4.56</v>
      </c>
      <c r="F1347" s="28">
        <v>8.24</v>
      </c>
      <c r="G1347" s="28">
        <v>62.74</v>
      </c>
      <c r="H1347" s="28" t="str">
        <f>TRIM(PROPER('Base de datos cruda'!H1347))</f>
        <v>Casual</v>
      </c>
      <c r="I1347" s="28">
        <v>4.74</v>
      </c>
      <c r="J1347" s="28">
        <v>9.34</v>
      </c>
      <c r="K1347" s="28">
        <v>235.98</v>
      </c>
      <c r="L1347" s="28">
        <f>IF('Base de datos cruda'!L1347&lt;0,,'Base de datos cruda'!L1347)</f>
        <v>11.73</v>
      </c>
      <c r="M1347" s="28" t="str">
        <f>IF(TRIM(PROPER('Base de datos cruda'!M1347))="High","Alto",IF(TRIM(PROPER('Base de datos cruda'!M1347))="Medium","Medio","Bajo"))</f>
        <v>Bajo</v>
      </c>
      <c r="N1347" s="29">
        <v>46.64</v>
      </c>
      <c r="O1347" s="32">
        <f t="shared" si="1"/>
        <v>46.64</v>
      </c>
      <c r="P1347" s="33">
        <f t="shared" si="2"/>
        <v>15.37</v>
      </c>
      <c r="Q1347" s="34">
        <f t="shared" si="3"/>
        <v>0.7562189055</v>
      </c>
      <c r="R1347" s="35" t="str">
        <f t="shared" si="4"/>
        <v>Bajo</v>
      </c>
      <c r="S1347" s="35" t="str">
        <f>IF(O1347="","",IF(O1347&gt;AVERAGE('Base de datos limpia'!$O$2:$O$8001),"Alto","Normal"))
</f>
        <v>Normal</v>
      </c>
      <c r="T1347" s="35" t="str">
        <f t="shared" si="5"/>
        <v>Gamer moderado</v>
      </c>
      <c r="U1347" s="35"/>
    </row>
    <row r="1348">
      <c r="A1348" s="28">
        <v>1347.0</v>
      </c>
      <c r="B1348" s="28">
        <v>19.0</v>
      </c>
      <c r="C1348" s="28" t="str">
        <f>TRIM(PROPER('Base de datos cruda'!C1348))</f>
        <v>Female</v>
      </c>
      <c r="D1348" s="28">
        <v>1.97</v>
      </c>
      <c r="E1348" s="28">
        <v>1.09</v>
      </c>
      <c r="F1348" s="28">
        <v>7.84</v>
      </c>
      <c r="G1348" s="28">
        <v>75.35</v>
      </c>
      <c r="H1348" s="28" t="str">
        <f>TRIM(PROPER('Base de datos cruda'!H1348))</f>
        <v>Fps</v>
      </c>
      <c r="I1348" s="28">
        <v>3.88</v>
      </c>
      <c r="J1348" s="28">
        <v>4.9</v>
      </c>
      <c r="K1348" s="28">
        <v>287.56</v>
      </c>
      <c r="L1348" s="28">
        <f>IF('Base de datos cruda'!L1348&lt;0,,'Base de datos cruda'!L1348)</f>
        <v>9.32</v>
      </c>
      <c r="M1348" s="28" t="str">
        <f>IF(TRIM(PROPER('Base de datos cruda'!M1348))="High","Alto",IF(TRIM(PROPER('Base de datos cruda'!M1348))="Medium","Medio","Bajo"))</f>
        <v>Medio</v>
      </c>
      <c r="N1348" s="29">
        <v>60.66</v>
      </c>
      <c r="O1348" s="32">
        <f t="shared" si="1"/>
        <v>60.66</v>
      </c>
      <c r="P1348" s="33">
        <f t="shared" si="2"/>
        <v>6.87</v>
      </c>
      <c r="Q1348" s="34">
        <f t="shared" si="3"/>
        <v>0.5532994924</v>
      </c>
      <c r="R1348" s="35" t="str">
        <f t="shared" si="4"/>
        <v>Medio</v>
      </c>
      <c r="S1348" s="35" t="str">
        <f>IF(O1348="","",IF(O1348&gt;AVERAGE('Base de datos limpia'!$O$2:$O$8001),"Alto","Normal"))
</f>
        <v>Normal</v>
      </c>
      <c r="T1348" s="35" t="str">
        <f t="shared" si="5"/>
        <v>Gamer casual</v>
      </c>
      <c r="U1348" s="35"/>
    </row>
    <row r="1349">
      <c r="A1349" s="28">
        <v>1348.0</v>
      </c>
      <c r="B1349" s="28">
        <v>17.0</v>
      </c>
      <c r="C1349" s="28" t="str">
        <f>TRIM(PROPER('Base de datos cruda'!C1349))</f>
        <v>Male</v>
      </c>
      <c r="D1349" s="28">
        <v>5.39</v>
      </c>
      <c r="E1349" s="28">
        <v>7.07</v>
      </c>
      <c r="F1349" s="28">
        <v>4.37</v>
      </c>
      <c r="G1349" s="28">
        <v>69.41</v>
      </c>
      <c r="H1349" s="28" t="str">
        <f>TRIM(PROPER('Base de datos cruda'!H1349))</f>
        <v>Fps</v>
      </c>
      <c r="I1349" s="28">
        <v>3.08</v>
      </c>
      <c r="J1349" s="28">
        <v>9.49</v>
      </c>
      <c r="K1349" s="28">
        <v>257.47</v>
      </c>
      <c r="L1349" s="28">
        <f>IF('Base de datos cruda'!L1349&lt;0,,'Base de datos cruda'!L1349)</f>
        <v>14.92</v>
      </c>
      <c r="M1349" s="28" t="str">
        <f>IF(TRIM(PROPER('Base de datos cruda'!M1349))="High","Alto",IF(TRIM(PROPER('Base de datos cruda'!M1349))="Medium","Medio","Bajo"))</f>
        <v>Alto</v>
      </c>
      <c r="N1349" s="29">
        <v>71.7173343036461</v>
      </c>
      <c r="O1349" s="32">
        <f t="shared" si="1"/>
        <v>71.7173343</v>
      </c>
      <c r="P1349" s="33">
        <f t="shared" si="2"/>
        <v>14.88</v>
      </c>
      <c r="Q1349" s="34">
        <f t="shared" si="3"/>
        <v>1.311688312</v>
      </c>
      <c r="R1349" s="35" t="str">
        <f t="shared" si="4"/>
        <v>Alto</v>
      </c>
      <c r="S1349" s="35" t="str">
        <f>IF(O1349="","",IF(O1349&gt;AVERAGE('Base de datos limpia'!$O$2:$O$8001),"Alto","Normal"))
</f>
        <v>Alto</v>
      </c>
      <c r="T1349" s="35" t="str">
        <f t="shared" si="5"/>
        <v>Gamer intensivo</v>
      </c>
      <c r="U1349" s="35"/>
    </row>
    <row r="1350">
      <c r="A1350" s="28">
        <v>1349.0</v>
      </c>
      <c r="B1350" s="28">
        <v>19.0</v>
      </c>
      <c r="C1350" s="28" t="str">
        <f>TRIM(PROPER('Base de datos cruda'!C1350))</f>
        <v>Other</v>
      </c>
      <c r="D1350" s="28">
        <v>0.35</v>
      </c>
      <c r="E1350" s="28">
        <v>7.41</v>
      </c>
      <c r="F1350" s="28">
        <v>7.81</v>
      </c>
      <c r="G1350" s="28">
        <v>89.58</v>
      </c>
      <c r="H1350" s="28" t="str">
        <f>TRIM(PROPER('Base de datos cruda'!H1350))</f>
        <v>Casual</v>
      </c>
      <c r="I1350" s="28">
        <v>1.87</v>
      </c>
      <c r="J1350" s="28">
        <v>4.16</v>
      </c>
      <c r="K1350" s="28">
        <v>314.17</v>
      </c>
      <c r="L1350" s="28">
        <f>IF('Base de datos cruda'!L1350&lt;0,,'Base de datos cruda'!L1350)</f>
        <v>2.43</v>
      </c>
      <c r="M1350" s="28" t="str">
        <f>IF(TRIM(PROPER('Base de datos cruda'!M1350))="High","Alto",IF(TRIM(PROPER('Base de datos cruda'!M1350))="Medium","Medio","Bajo"))</f>
        <v>Medio</v>
      </c>
      <c r="N1350" s="29">
        <v>100.0</v>
      </c>
      <c r="O1350" s="32">
        <f t="shared" si="1"/>
        <v>100</v>
      </c>
      <c r="P1350" s="33">
        <f t="shared" si="2"/>
        <v>4.51</v>
      </c>
      <c r="Q1350" s="34">
        <f t="shared" si="3"/>
        <v>21.17142857</v>
      </c>
      <c r="R1350" s="35" t="str">
        <f t="shared" si="4"/>
        <v>Alto</v>
      </c>
      <c r="S1350" s="35" t="str">
        <f>IF(O1350="","",IF(O1350&gt;AVERAGE('Base de datos limpia'!$O$2:$O$8001),"Alto","Normal"))
</f>
        <v>Alto</v>
      </c>
      <c r="T1350" s="35" t="str">
        <f t="shared" si="5"/>
        <v>Gamer intensivo</v>
      </c>
      <c r="U1350" s="35"/>
    </row>
    <row r="1351">
      <c r="A1351" s="28">
        <v>1350.0</v>
      </c>
      <c r="B1351" s="28">
        <v>16.0</v>
      </c>
      <c r="C1351" s="28" t="str">
        <f>TRIM(PROPER('Base de datos cruda'!C1351))</f>
        <v>Female</v>
      </c>
      <c r="D1351" s="28">
        <v>6.7</v>
      </c>
      <c r="E1351" s="28">
        <v>6.66</v>
      </c>
      <c r="F1351" s="28">
        <v>4.23</v>
      </c>
      <c r="G1351" s="28">
        <v>69.09</v>
      </c>
      <c r="H1351" s="28" t="str">
        <f>TRIM(PROPER('Base de datos cruda'!H1351))</f>
        <v>Fps</v>
      </c>
      <c r="I1351" s="28">
        <v>4.52</v>
      </c>
      <c r="J1351" s="28">
        <v>8.14</v>
      </c>
      <c r="K1351" s="28">
        <v>235.94</v>
      </c>
      <c r="L1351" s="28">
        <f>IF('Base de datos cruda'!L1351&lt;0,,'Base de datos cruda'!L1351)</f>
        <v>14.95</v>
      </c>
      <c r="M1351" s="28" t="str">
        <f>IF(TRIM(PROPER('Base de datos cruda'!M1351))="High","Alto",IF(TRIM(PROPER('Base de datos cruda'!M1351))="Medium","Medio","Bajo"))</f>
        <v>Bajo</v>
      </c>
      <c r="N1351" s="29">
        <v>45.26</v>
      </c>
      <c r="O1351" s="32">
        <f t="shared" si="1"/>
        <v>45.26</v>
      </c>
      <c r="P1351" s="33">
        <f t="shared" si="2"/>
        <v>14.84</v>
      </c>
      <c r="Q1351" s="34">
        <f t="shared" si="3"/>
        <v>0.9940298507</v>
      </c>
      <c r="R1351" s="35" t="str">
        <f t="shared" si="4"/>
        <v>Bajo</v>
      </c>
      <c r="S1351" s="35" t="str">
        <f>IF(O1351="","",IF(O1351&gt;AVERAGE('Base de datos limpia'!$O$2:$O$8001),"Alto","Normal"))
</f>
        <v>Normal</v>
      </c>
      <c r="T1351" s="35" t="str">
        <f t="shared" si="5"/>
        <v>Gamer intensivo</v>
      </c>
      <c r="U1351" s="35"/>
    </row>
    <row r="1352">
      <c r="A1352" s="28">
        <v>1351.0</v>
      </c>
      <c r="B1352" s="28">
        <v>21.0</v>
      </c>
      <c r="C1352" s="28" t="str">
        <f>TRIM(PROPER('Base de datos cruda'!C1352))</f>
        <v>Male</v>
      </c>
      <c r="D1352" s="28">
        <v>1.36</v>
      </c>
      <c r="E1352" s="28">
        <v>4.08</v>
      </c>
      <c r="F1352" s="28">
        <v>4.53</v>
      </c>
      <c r="G1352" s="28">
        <v>78.32</v>
      </c>
      <c r="H1352" s="28" t="str">
        <f>TRIM(PROPER('Base de datos cruda'!H1352))</f>
        <v>Casual</v>
      </c>
      <c r="I1352" s="28">
        <v>0.22</v>
      </c>
      <c r="J1352" s="28">
        <v>3.02</v>
      </c>
      <c r="K1352" s="28">
        <v>312.9</v>
      </c>
      <c r="L1352" s="28">
        <f>IF('Base de datos cruda'!L1352&lt;0,,'Base de datos cruda'!L1352)</f>
        <v>4.49</v>
      </c>
      <c r="M1352" s="28" t="str">
        <f>IF(TRIM(PROPER('Base de datos cruda'!M1352))="High","Alto",IF(TRIM(PROPER('Base de datos cruda'!M1352))="Medium","Medio","Bajo"))</f>
        <v>Medio</v>
      </c>
      <c r="N1352" s="29">
        <v>69.27</v>
      </c>
      <c r="O1352" s="32">
        <f t="shared" si="1"/>
        <v>69.27</v>
      </c>
      <c r="P1352" s="33">
        <f t="shared" si="2"/>
        <v>4.38</v>
      </c>
      <c r="Q1352" s="34">
        <f t="shared" si="3"/>
        <v>3</v>
      </c>
      <c r="R1352" s="35" t="str">
        <f t="shared" si="4"/>
        <v>Medio</v>
      </c>
      <c r="S1352" s="35" t="str">
        <f>IF(O1352="","",IF(O1352&gt;AVERAGE('Base de datos limpia'!$O$2:$O$8001),"Alto","Normal"))
</f>
        <v>Alto</v>
      </c>
      <c r="T1352" s="35" t="str">
        <f t="shared" si="5"/>
        <v>Gamer moderado</v>
      </c>
      <c r="U1352" s="35"/>
    </row>
    <row r="1353">
      <c r="A1353" s="28">
        <v>1352.0</v>
      </c>
      <c r="B1353" s="28">
        <v>16.0</v>
      </c>
      <c r="C1353" s="28" t="str">
        <f>TRIM(PROPER('Base de datos cruda'!C1353))</f>
        <v>Female</v>
      </c>
      <c r="D1353" s="28">
        <v>5.58</v>
      </c>
      <c r="E1353" s="28">
        <v>5.77</v>
      </c>
      <c r="F1353" s="28">
        <v>6.2</v>
      </c>
      <c r="G1353" s="28">
        <v>92.76</v>
      </c>
      <c r="H1353" s="28" t="str">
        <f>TRIM(PROPER('Base de datos cruda'!H1353))</f>
        <v>Casual</v>
      </c>
      <c r="I1353" s="28">
        <v>2.16</v>
      </c>
      <c r="J1353" s="28">
        <v>6.84</v>
      </c>
      <c r="K1353" s="28">
        <v>254.89</v>
      </c>
      <c r="L1353" s="28">
        <f>IF('Base de datos cruda'!L1353&lt;0,,'Base de datos cruda'!L1353)</f>
        <v>9.87</v>
      </c>
      <c r="M1353" s="28" t="str">
        <f>IF(TRIM(PROPER('Base de datos cruda'!M1353))="High","Alto",IF(TRIM(PROPER('Base de datos cruda'!M1353))="Medium","Medio","Bajo"))</f>
        <v>Bajo</v>
      </c>
      <c r="N1353" s="29">
        <v>61.23</v>
      </c>
      <c r="O1353" s="32">
        <f t="shared" si="1"/>
        <v>61.23</v>
      </c>
      <c r="P1353" s="33">
        <f t="shared" si="2"/>
        <v>12.42</v>
      </c>
      <c r="Q1353" s="34">
        <f t="shared" si="3"/>
        <v>1.034050179</v>
      </c>
      <c r="R1353" s="35" t="str">
        <f t="shared" si="4"/>
        <v>Medio</v>
      </c>
      <c r="S1353" s="35" t="str">
        <f>IF(O1353="","",IF(O1353&gt;AVERAGE('Base de datos limpia'!$O$2:$O$8001),"Alto","Normal"))
</f>
        <v>Normal</v>
      </c>
      <c r="T1353" s="35" t="str">
        <f t="shared" si="5"/>
        <v>Gamer moderado</v>
      </c>
      <c r="U1353" s="35"/>
    </row>
    <row r="1354">
      <c r="A1354" s="28">
        <v>1353.0</v>
      </c>
      <c r="B1354" s="28">
        <v>21.0</v>
      </c>
      <c r="C1354" s="28" t="str">
        <f>TRIM(PROPER('Base de datos cruda'!C1354))</f>
        <v>Other</v>
      </c>
      <c r="D1354" s="28">
        <v>1.8</v>
      </c>
      <c r="E1354" s="28">
        <v>4.48</v>
      </c>
      <c r="F1354" s="28">
        <v>6.38</v>
      </c>
      <c r="G1354" s="28">
        <v>96.62</v>
      </c>
      <c r="H1354" s="28" t="str">
        <f>TRIM(PROPER('Base de datos cruda'!H1354))</f>
        <v>Fps</v>
      </c>
      <c r="I1354" s="28">
        <v>3.78</v>
      </c>
      <c r="J1354" s="28">
        <v>7.56</v>
      </c>
      <c r="K1354" s="28">
        <v>282.17</v>
      </c>
      <c r="L1354" s="28">
        <f>IF('Base de datos cruda'!L1354&lt;0,,'Base de datos cruda'!L1354)</f>
        <v>8.96</v>
      </c>
      <c r="M1354" s="28" t="str">
        <f>IF(TRIM(PROPER('Base de datos cruda'!M1354))="High","Alto",IF(TRIM(PROPER('Base de datos cruda'!M1354))="Medium","Medio","Bajo"))</f>
        <v>Medio</v>
      </c>
      <c r="N1354" s="29">
        <v>88.34</v>
      </c>
      <c r="O1354" s="32">
        <f t="shared" si="1"/>
        <v>88.34</v>
      </c>
      <c r="P1354" s="33">
        <f t="shared" si="2"/>
        <v>9.36</v>
      </c>
      <c r="Q1354" s="34">
        <f t="shared" si="3"/>
        <v>2.488888889</v>
      </c>
      <c r="R1354" s="35" t="str">
        <f t="shared" si="4"/>
        <v>Alto</v>
      </c>
      <c r="S1354" s="35" t="str">
        <f>IF(O1354="","",IF(O1354&gt;AVERAGE('Base de datos limpia'!$O$2:$O$8001),"Alto","Normal"))
</f>
        <v>Alto</v>
      </c>
      <c r="T1354" s="35" t="str">
        <f t="shared" si="5"/>
        <v>Gamer moderado</v>
      </c>
      <c r="U1354" s="35"/>
    </row>
    <row r="1355">
      <c r="A1355" s="28">
        <v>1354.0</v>
      </c>
      <c r="B1355" s="28">
        <v>16.0</v>
      </c>
      <c r="C1355" s="28" t="str">
        <f>TRIM(PROPER('Base de datos cruda'!C1355))</f>
        <v>Male</v>
      </c>
      <c r="D1355" s="28">
        <v>0.55</v>
      </c>
      <c r="E1355" s="28">
        <v>7.31</v>
      </c>
      <c r="F1355" s="28">
        <v>8.08</v>
      </c>
      <c r="G1355" s="28">
        <v>88.9</v>
      </c>
      <c r="H1355" s="28" t="str">
        <f>TRIM(PROPER('Base de datos cruda'!H1355))</f>
        <v>Rpg</v>
      </c>
      <c r="I1355" s="28">
        <v>4.06</v>
      </c>
      <c r="J1355" s="28">
        <v>4.78</v>
      </c>
      <c r="K1355" s="28">
        <v>305.41</v>
      </c>
      <c r="L1355" s="28">
        <f>IF('Base de datos cruda'!L1355&lt;0,,'Base de datos cruda'!L1355)</f>
        <v>3.02</v>
      </c>
      <c r="M1355" s="28" t="str">
        <f>IF(TRIM(PROPER('Base de datos cruda'!M1355))="High","Alto",IF(TRIM(PROPER('Base de datos cruda'!M1355))="Medium","Medio","Bajo"))</f>
        <v>Medio</v>
      </c>
      <c r="N1355" s="29">
        <v>100.0</v>
      </c>
      <c r="O1355" s="32">
        <f t="shared" si="1"/>
        <v>100</v>
      </c>
      <c r="P1355" s="33">
        <f t="shared" si="2"/>
        <v>5.33</v>
      </c>
      <c r="Q1355" s="34">
        <f t="shared" si="3"/>
        <v>13.29090909</v>
      </c>
      <c r="R1355" s="35" t="str">
        <f t="shared" si="4"/>
        <v>Alto</v>
      </c>
      <c r="S1355" s="35" t="str">
        <f>IF(O1355="","",IF(O1355&gt;AVERAGE('Base de datos limpia'!$O$2:$O$8001),"Alto","Normal"))
</f>
        <v>Alto</v>
      </c>
      <c r="T1355" s="35" t="str">
        <f t="shared" si="5"/>
        <v>Gamer intensivo</v>
      </c>
      <c r="U1355" s="35"/>
    </row>
    <row r="1356">
      <c r="A1356" s="28">
        <v>1355.0</v>
      </c>
      <c r="B1356" s="28">
        <v>21.0</v>
      </c>
      <c r="C1356" s="28" t="str">
        <f>TRIM(PROPER('Base de datos cruda'!C1356))</f>
        <v>Male</v>
      </c>
      <c r="D1356" s="28">
        <v>3.85</v>
      </c>
      <c r="E1356" s="28">
        <v>6.25</v>
      </c>
      <c r="F1356" s="28">
        <v>7.4</v>
      </c>
      <c r="G1356" s="28">
        <v>77.17</v>
      </c>
      <c r="H1356" s="28" t="str">
        <f>TRIM(PROPER('Base de datos cruda'!H1356))</f>
        <v>Fps</v>
      </c>
      <c r="I1356" s="28">
        <v>1.01</v>
      </c>
      <c r="J1356" s="28">
        <v>9.13</v>
      </c>
      <c r="K1356" s="28">
        <v>257.19</v>
      </c>
      <c r="L1356" s="28">
        <f>IF('Base de datos cruda'!L1356&lt;0,,'Base de datos cruda'!L1356)</f>
        <v>8.8</v>
      </c>
      <c r="M1356" s="28" t="str">
        <f>IF(TRIM(PROPER('Base de datos cruda'!M1356))="High","Alto",IF(TRIM(PROPER('Base de datos cruda'!M1356))="Medium","Medio","Bajo"))</f>
        <v>Medio</v>
      </c>
      <c r="N1356" s="29">
        <v>80.59</v>
      </c>
      <c r="O1356" s="32">
        <f t="shared" si="1"/>
        <v>80.59</v>
      </c>
      <c r="P1356" s="33">
        <f t="shared" si="2"/>
        <v>12.98</v>
      </c>
      <c r="Q1356" s="34">
        <f t="shared" si="3"/>
        <v>1.623376623</v>
      </c>
      <c r="R1356" s="35" t="str">
        <f t="shared" si="4"/>
        <v>Alto</v>
      </c>
      <c r="S1356" s="35" t="str">
        <f>IF(O1356="","",IF(O1356&gt;AVERAGE('Base de datos limpia'!$O$2:$O$8001),"Alto","Normal"))
</f>
        <v>Alto</v>
      </c>
      <c r="T1356" s="35" t="str">
        <f t="shared" si="5"/>
        <v>Gamer intensivo</v>
      </c>
      <c r="U1356" s="35"/>
    </row>
    <row r="1357">
      <c r="A1357" s="28">
        <v>1356.0</v>
      </c>
      <c r="B1357" s="28">
        <v>23.0</v>
      </c>
      <c r="C1357" s="28" t="str">
        <f>TRIM(PROPER('Base de datos cruda'!C1357))</f>
        <v>Female</v>
      </c>
      <c r="D1357" s="28">
        <v>1.35</v>
      </c>
      <c r="E1357" s="28">
        <v>1.74</v>
      </c>
      <c r="F1357" s="28">
        <v>4.77</v>
      </c>
      <c r="G1357" s="28">
        <v>82.88</v>
      </c>
      <c r="H1357" s="28" t="str">
        <f>TRIM(PROPER('Base de datos cruda'!H1357))</f>
        <v>Fps</v>
      </c>
      <c r="I1357" s="28">
        <v>0.24</v>
      </c>
      <c r="J1357" s="28">
        <v>5.06</v>
      </c>
      <c r="K1357" s="28">
        <v>302.01</v>
      </c>
      <c r="L1357" s="28">
        <f>IF('Base de datos cruda'!L1357&lt;0,,'Base de datos cruda'!L1357)</f>
        <v>5.64</v>
      </c>
      <c r="M1357" s="28" t="str">
        <f>IF(TRIM(PROPER('Base de datos cruda'!M1357))="High","Alto",IF(TRIM(PROPER('Base de datos cruda'!M1357))="Medium","Medio","Bajo"))</f>
        <v>Medio</v>
      </c>
      <c r="N1357" s="29">
        <v>64.42</v>
      </c>
      <c r="O1357" s="32">
        <f t="shared" si="1"/>
        <v>64.42</v>
      </c>
      <c r="P1357" s="33">
        <f t="shared" si="2"/>
        <v>6.41</v>
      </c>
      <c r="Q1357" s="34">
        <f t="shared" si="3"/>
        <v>1.288888889</v>
      </c>
      <c r="R1357" s="35" t="str">
        <f t="shared" si="4"/>
        <v>Medio</v>
      </c>
      <c r="S1357" s="35" t="str">
        <f>IF(O1357="","",IF(O1357&gt;AVERAGE('Base de datos limpia'!$O$2:$O$8001),"Alto","Normal"))
</f>
        <v>Normal</v>
      </c>
      <c r="T1357" s="35" t="str">
        <f t="shared" si="5"/>
        <v>Gamer casual</v>
      </c>
      <c r="U1357" s="35"/>
    </row>
    <row r="1358">
      <c r="A1358" s="28">
        <v>1357.0</v>
      </c>
      <c r="B1358" s="28">
        <v>17.0</v>
      </c>
      <c r="C1358" s="28" t="str">
        <f>TRIM(PROPER('Base de datos cruda'!C1358))</f>
        <v>Male</v>
      </c>
      <c r="D1358" s="28">
        <v>5.84</v>
      </c>
      <c r="E1358" s="28">
        <v>6.79</v>
      </c>
      <c r="F1358" s="28">
        <v>5.13</v>
      </c>
      <c r="G1358" s="28">
        <v>87.59</v>
      </c>
      <c r="H1358" s="28" t="str">
        <f>TRIM(PROPER('Base de datos cruda'!H1358))</f>
        <v>Fps</v>
      </c>
      <c r="I1358" s="28">
        <v>4.01</v>
      </c>
      <c r="J1358" s="28">
        <v>7.81</v>
      </c>
      <c r="K1358" s="28">
        <v>236.64</v>
      </c>
      <c r="L1358" s="28">
        <f>IF('Base de datos cruda'!L1358&lt;0,,'Base de datos cruda'!L1358)</f>
        <v>10.42</v>
      </c>
      <c r="M1358" s="28" t="str">
        <f>IF(TRIM(PROPER('Base de datos cruda'!M1358))="High","Alto",IF(TRIM(PROPER('Base de datos cruda'!M1358))="Medium","Medio","Bajo"))</f>
        <v>Bajo</v>
      </c>
      <c r="N1358" s="29">
        <v>61.6</v>
      </c>
      <c r="O1358" s="32">
        <f t="shared" si="1"/>
        <v>61.6</v>
      </c>
      <c r="P1358" s="33">
        <f t="shared" si="2"/>
        <v>13.65</v>
      </c>
      <c r="Q1358" s="34">
        <f t="shared" si="3"/>
        <v>1.162671233</v>
      </c>
      <c r="R1358" s="35" t="str">
        <f t="shared" si="4"/>
        <v>Medio</v>
      </c>
      <c r="S1358" s="35" t="str">
        <f>IF(O1358="","",IF(O1358&gt;AVERAGE('Base de datos limpia'!$O$2:$O$8001),"Alto","Normal"))
</f>
        <v>Normal</v>
      </c>
      <c r="T1358" s="35" t="str">
        <f t="shared" si="5"/>
        <v>Gamer intensivo</v>
      </c>
      <c r="U1358" s="35"/>
    </row>
    <row r="1359">
      <c r="A1359" s="28">
        <v>1358.0</v>
      </c>
      <c r="B1359" s="28">
        <v>17.0</v>
      </c>
      <c r="C1359" s="28" t="str">
        <f>TRIM(PROPER('Base de datos cruda'!C1359))</f>
        <v>Male</v>
      </c>
      <c r="D1359" s="28">
        <v>1.9</v>
      </c>
      <c r="E1359" s="28">
        <v>7.19</v>
      </c>
      <c r="F1359" s="28">
        <v>5.43</v>
      </c>
      <c r="G1359" s="28">
        <v>95.0</v>
      </c>
      <c r="H1359" s="28" t="str">
        <f>TRIM(PROPER('Base de datos cruda'!H1359))</f>
        <v>Rpg</v>
      </c>
      <c r="I1359" s="28">
        <v>2.11</v>
      </c>
      <c r="J1359" s="28">
        <v>6.03</v>
      </c>
      <c r="K1359" s="28">
        <v>279.59</v>
      </c>
      <c r="L1359" s="28">
        <f>IF('Base de datos cruda'!L1359&lt;0,,'Base de datos cruda'!L1359)</f>
        <v>7.18</v>
      </c>
      <c r="M1359" s="28" t="str">
        <f>IF(TRIM(PROPER('Base de datos cruda'!M1359))="High","Alto",IF(TRIM(PROPER('Base de datos cruda'!M1359))="Medium","Medio","Bajo"))</f>
        <v>Alto</v>
      </c>
      <c r="N1359" s="29">
        <v>91.09</v>
      </c>
      <c r="O1359" s="32">
        <f t="shared" si="1"/>
        <v>91.09</v>
      </c>
      <c r="P1359" s="33">
        <f t="shared" si="2"/>
        <v>7.93</v>
      </c>
      <c r="Q1359" s="34">
        <f t="shared" si="3"/>
        <v>3.784210526</v>
      </c>
      <c r="R1359" s="35" t="str">
        <f t="shared" si="4"/>
        <v>Alto</v>
      </c>
      <c r="S1359" s="35" t="str">
        <f>IF(O1359="","",IF(O1359&gt;AVERAGE('Base de datos limpia'!$O$2:$O$8001),"Alto","Normal"))
</f>
        <v>Alto</v>
      </c>
      <c r="T1359" s="35" t="str">
        <f t="shared" si="5"/>
        <v>Gamer intensivo</v>
      </c>
      <c r="U1359" s="35"/>
    </row>
    <row r="1360">
      <c r="A1360" s="28">
        <v>1359.0</v>
      </c>
      <c r="B1360" s="28">
        <v>19.0</v>
      </c>
      <c r="C1360" s="28" t="str">
        <f>TRIM(PROPER('Base de datos cruda'!C1360))</f>
        <v>Male</v>
      </c>
      <c r="D1360" s="28">
        <v>2.74</v>
      </c>
      <c r="E1360" s="28">
        <v>4.34</v>
      </c>
      <c r="F1360" s="28">
        <v>4.62</v>
      </c>
      <c r="G1360" s="28">
        <v>95.54</v>
      </c>
      <c r="H1360" s="28" t="str">
        <f>TRIM(PROPER('Base de datos cruda'!H1360))</f>
        <v>Casual</v>
      </c>
      <c r="I1360" s="28">
        <v>0.72</v>
      </c>
      <c r="J1360" s="28">
        <v>6.27</v>
      </c>
      <c r="K1360" s="28">
        <v>266.57</v>
      </c>
      <c r="L1360" s="28">
        <f>IF('Base de datos cruda'!L1360&lt;0,,'Base de datos cruda'!L1360)</f>
        <v>7.93</v>
      </c>
      <c r="M1360" s="28" t="str">
        <f>IF(TRIM(PROPER('Base de datos cruda'!M1360))="High","Alto",IF(TRIM(PROPER('Base de datos cruda'!M1360))="Medium","Medio","Bajo"))</f>
        <v>Medio</v>
      </c>
      <c r="N1360" s="29">
        <v>65.87</v>
      </c>
      <c r="O1360" s="32">
        <f t="shared" si="1"/>
        <v>65.87</v>
      </c>
      <c r="P1360" s="33">
        <f t="shared" si="2"/>
        <v>9.01</v>
      </c>
      <c r="Q1360" s="34">
        <f t="shared" si="3"/>
        <v>1.583941606</v>
      </c>
      <c r="R1360" s="35" t="str">
        <f t="shared" si="4"/>
        <v>Medio</v>
      </c>
      <c r="S1360" s="35" t="str">
        <f>IF(O1360="","",IF(O1360&gt;AVERAGE('Base de datos limpia'!$O$2:$O$8001),"Alto","Normal"))
</f>
        <v>Alto</v>
      </c>
      <c r="T1360" s="35" t="str">
        <f t="shared" si="5"/>
        <v>Gamer moderado</v>
      </c>
      <c r="U1360" s="35"/>
    </row>
    <row r="1361">
      <c r="A1361" s="28">
        <v>1360.0</v>
      </c>
      <c r="B1361" s="28">
        <v>18.0</v>
      </c>
      <c r="C1361" s="28" t="str">
        <f>TRIM(PROPER('Base de datos cruda'!C1361))</f>
        <v>Male</v>
      </c>
      <c r="D1361" s="28">
        <v>4.54</v>
      </c>
      <c r="E1361" s="28">
        <v>8.88</v>
      </c>
      <c r="F1361" s="28">
        <v>5.44</v>
      </c>
      <c r="G1361" s="28">
        <v>97.24</v>
      </c>
      <c r="H1361" s="28" t="str">
        <f>TRIM(PROPER('Base de datos cruda'!H1361))</f>
        <v>Fps</v>
      </c>
      <c r="I1361" s="28">
        <v>0.43</v>
      </c>
      <c r="J1361" s="28">
        <v>7.58</v>
      </c>
      <c r="K1361" s="28">
        <v>285.36</v>
      </c>
      <c r="L1361" s="28">
        <f>IF('Base de datos cruda'!L1361&lt;0,,'Base de datos cruda'!L1361)</f>
        <v>9.3</v>
      </c>
      <c r="M1361" s="28" t="str">
        <f>IF(TRIM(PROPER('Base de datos cruda'!M1361))="High","Alto",IF(TRIM(PROPER('Base de datos cruda'!M1361))="Medium","Medio","Bajo"))</f>
        <v>Alto</v>
      </c>
      <c r="N1361" s="29">
        <v>85.15</v>
      </c>
      <c r="O1361" s="32">
        <f t="shared" si="1"/>
        <v>85.15</v>
      </c>
      <c r="P1361" s="33">
        <f t="shared" si="2"/>
        <v>12.12</v>
      </c>
      <c r="Q1361" s="34">
        <f t="shared" si="3"/>
        <v>1.955947137</v>
      </c>
      <c r="R1361" s="35" t="str">
        <f t="shared" si="4"/>
        <v>Alto</v>
      </c>
      <c r="S1361" s="35" t="str">
        <f>IF(O1361="","",IF(O1361&gt;AVERAGE('Base de datos limpia'!$O$2:$O$8001),"Alto","Normal"))
</f>
        <v>Alto</v>
      </c>
      <c r="T1361" s="35" t="str">
        <f t="shared" si="5"/>
        <v>Gamer intensivo</v>
      </c>
      <c r="U1361" s="35"/>
    </row>
    <row r="1362">
      <c r="A1362" s="28">
        <v>1361.0</v>
      </c>
      <c r="B1362" s="28">
        <v>19.0</v>
      </c>
      <c r="C1362" s="28" t="str">
        <f>TRIM(PROPER('Base de datos cruda'!C1362))</f>
        <v>Male</v>
      </c>
      <c r="D1362" s="28">
        <v>2.28</v>
      </c>
      <c r="E1362" s="28">
        <v>8.59</v>
      </c>
      <c r="F1362" s="28">
        <v>7.64</v>
      </c>
      <c r="G1362" s="28">
        <v>92.43</v>
      </c>
      <c r="H1362" s="28" t="str">
        <f>TRIM(PROPER('Base de datos cruda'!H1362))</f>
        <v>Fps</v>
      </c>
      <c r="I1362" s="28">
        <v>3.2</v>
      </c>
      <c r="J1362" s="28">
        <v>5.14</v>
      </c>
      <c r="K1362" s="28">
        <v>278.99</v>
      </c>
      <c r="L1362" s="28">
        <f>IF('Base de datos cruda'!L1362&lt;0,,'Base de datos cruda'!L1362)</f>
        <v>7.9</v>
      </c>
      <c r="M1362" s="28" t="str">
        <f>IF(TRIM(PROPER('Base de datos cruda'!M1362))="High","Alto",IF(TRIM(PROPER('Base de datos cruda'!M1362))="Medium","Medio","Bajo"))</f>
        <v>Medio</v>
      </c>
      <c r="N1362" s="29">
        <v>100.0</v>
      </c>
      <c r="O1362" s="32">
        <f t="shared" si="1"/>
        <v>100</v>
      </c>
      <c r="P1362" s="33">
        <f t="shared" si="2"/>
        <v>7.42</v>
      </c>
      <c r="Q1362" s="34">
        <f t="shared" si="3"/>
        <v>3.76754386</v>
      </c>
      <c r="R1362" s="35" t="str">
        <f t="shared" si="4"/>
        <v>Alto</v>
      </c>
      <c r="S1362" s="35" t="str">
        <f>IF(O1362="","",IF(O1362&gt;AVERAGE('Base de datos limpia'!$O$2:$O$8001),"Alto","Normal"))
</f>
        <v>Alto</v>
      </c>
      <c r="T1362" s="35" t="str">
        <f t="shared" si="5"/>
        <v>Gamer intensivo</v>
      </c>
      <c r="U1362" s="35"/>
    </row>
    <row r="1363">
      <c r="A1363" s="28">
        <v>1362.0</v>
      </c>
      <c r="B1363" s="28">
        <v>22.0</v>
      </c>
      <c r="C1363" s="28" t="str">
        <f>TRIM(PROPER('Base de datos cruda'!C1363))</f>
        <v>Male</v>
      </c>
      <c r="D1363" s="28">
        <v>3.02</v>
      </c>
      <c r="E1363" s="28">
        <v>2.58</v>
      </c>
      <c r="F1363" s="28">
        <v>5.21</v>
      </c>
      <c r="G1363" s="28">
        <v>65.87</v>
      </c>
      <c r="H1363" s="28" t="str">
        <f>TRIM(PROPER('Base de datos cruda'!H1363))</f>
        <v>Rpg</v>
      </c>
      <c r="I1363" s="28">
        <v>2.91</v>
      </c>
      <c r="J1363" s="28">
        <v>7.27</v>
      </c>
      <c r="K1363" s="28">
        <v>280.6</v>
      </c>
      <c r="L1363" s="28">
        <f>IF('Base de datos cruda'!L1363&lt;0,,'Base de datos cruda'!L1363)</f>
        <v>9.58</v>
      </c>
      <c r="M1363" s="28" t="str">
        <f>IF(TRIM(PROPER('Base de datos cruda'!M1363))="High","Alto",IF(TRIM(PROPER('Base de datos cruda'!M1363))="Medium","Medio","Bajo"))</f>
        <v>Medio</v>
      </c>
      <c r="N1363" s="29">
        <v>43.56</v>
      </c>
      <c r="O1363" s="32">
        <f t="shared" si="1"/>
        <v>43.56</v>
      </c>
      <c r="P1363" s="33">
        <f t="shared" si="2"/>
        <v>10.29</v>
      </c>
      <c r="Q1363" s="34">
        <f t="shared" si="3"/>
        <v>0.8543046358</v>
      </c>
      <c r="R1363" s="35" t="str">
        <f t="shared" si="4"/>
        <v>Bajo</v>
      </c>
      <c r="S1363" s="35" t="str">
        <f>IF(O1363="","",IF(O1363&gt;AVERAGE('Base de datos limpia'!$O$2:$O$8001),"Alto","Normal"))
</f>
        <v>Normal</v>
      </c>
      <c r="T1363" s="35" t="str">
        <f t="shared" si="5"/>
        <v>Gamer casual</v>
      </c>
      <c r="U1363" s="35"/>
    </row>
    <row r="1364">
      <c r="A1364" s="28">
        <v>1363.0</v>
      </c>
      <c r="B1364" s="28">
        <v>16.0</v>
      </c>
      <c r="C1364" s="28" t="str">
        <f>TRIM(PROPER('Base de datos cruda'!C1364))</f>
        <v>Female</v>
      </c>
      <c r="D1364" s="28">
        <v>6.52</v>
      </c>
      <c r="E1364" s="28">
        <v>9.14</v>
      </c>
      <c r="F1364" s="28">
        <v>8.18</v>
      </c>
      <c r="G1364" s="28">
        <v>89.91</v>
      </c>
      <c r="H1364" s="28" t="str">
        <f>TRIM(PROPER('Base de datos cruda'!H1364))</f>
        <v>Fps</v>
      </c>
      <c r="I1364" s="28">
        <v>4.27</v>
      </c>
      <c r="J1364" s="28">
        <v>10.61</v>
      </c>
      <c r="K1364" s="28">
        <v>242.35</v>
      </c>
      <c r="L1364" s="28">
        <f>IF('Base de datos cruda'!L1364&lt;0,,'Base de datos cruda'!L1364)</f>
        <v>14.44</v>
      </c>
      <c r="M1364" s="28" t="str">
        <f>IF(TRIM(PROPER('Base de datos cruda'!M1364))="High","Alto",IF(TRIM(PROPER('Base de datos cruda'!M1364))="Medium","Medio","Bajo"))</f>
        <v>Bajo</v>
      </c>
      <c r="N1364" s="29">
        <v>96.8104667896761</v>
      </c>
      <c r="O1364" s="32">
        <f t="shared" si="1"/>
        <v>96.81046679</v>
      </c>
      <c r="P1364" s="33">
        <f t="shared" si="2"/>
        <v>17.13</v>
      </c>
      <c r="Q1364" s="34">
        <f t="shared" si="3"/>
        <v>1.401840491</v>
      </c>
      <c r="R1364" s="35" t="str">
        <f t="shared" si="4"/>
        <v>Alto</v>
      </c>
      <c r="S1364" s="35" t="str">
        <f>IF(O1364="","",IF(O1364&gt;AVERAGE('Base de datos limpia'!$O$2:$O$8001),"Alto","Normal"))
</f>
        <v>Alto</v>
      </c>
      <c r="T1364" s="35" t="str">
        <f t="shared" si="5"/>
        <v>Gamer intensivo</v>
      </c>
      <c r="U1364" s="35"/>
    </row>
    <row r="1365">
      <c r="A1365" s="28">
        <v>1364.0</v>
      </c>
      <c r="B1365" s="28">
        <v>21.0</v>
      </c>
      <c r="C1365" s="28" t="str">
        <f>TRIM(PROPER('Base de datos cruda'!C1365))</f>
        <v>Female</v>
      </c>
      <c r="D1365" s="28">
        <v>1.43</v>
      </c>
      <c r="E1365" s="28">
        <v>4.97</v>
      </c>
      <c r="F1365" s="28">
        <v>6.35</v>
      </c>
      <c r="G1365" s="28">
        <v>92.58</v>
      </c>
      <c r="H1365" s="28" t="str">
        <f>TRIM(PROPER('Base de datos cruda'!H1365))</f>
        <v>Casual</v>
      </c>
      <c r="I1365" s="28">
        <v>0.16</v>
      </c>
      <c r="J1365" s="28">
        <v>3.19</v>
      </c>
      <c r="K1365" s="28">
        <v>304.03</v>
      </c>
      <c r="L1365" s="28">
        <f>IF('Base de datos cruda'!L1365&lt;0,,'Base de datos cruda'!L1365)</f>
        <v>4.82</v>
      </c>
      <c r="M1365" s="28" t="str">
        <f>IF(TRIM(PROPER('Base de datos cruda'!M1365))="High","Alto",IF(TRIM(PROPER('Base de datos cruda'!M1365))="Medium","Medio","Bajo"))</f>
        <v>Medio</v>
      </c>
      <c r="N1365" s="29">
        <v>87.76</v>
      </c>
      <c r="O1365" s="32">
        <f t="shared" si="1"/>
        <v>87.76</v>
      </c>
      <c r="P1365" s="33">
        <f t="shared" si="2"/>
        <v>4.62</v>
      </c>
      <c r="Q1365" s="34">
        <f t="shared" si="3"/>
        <v>3.475524476</v>
      </c>
      <c r="R1365" s="35" t="str">
        <f t="shared" si="4"/>
        <v>Alto</v>
      </c>
      <c r="S1365" s="35" t="str">
        <f>IF(O1365="","",IF(O1365&gt;AVERAGE('Base de datos limpia'!$O$2:$O$8001),"Alto","Normal"))
</f>
        <v>Alto</v>
      </c>
      <c r="T1365" s="35" t="str">
        <f t="shared" si="5"/>
        <v>Gamer moderado</v>
      </c>
      <c r="U1365" s="35"/>
    </row>
    <row r="1366">
      <c r="A1366" s="28">
        <v>1365.0</v>
      </c>
      <c r="B1366" s="28">
        <v>18.0</v>
      </c>
      <c r="C1366" s="28" t="str">
        <f>TRIM(PROPER('Base de datos cruda'!C1366))</f>
        <v>Male</v>
      </c>
      <c r="D1366" s="28">
        <v>0.66</v>
      </c>
      <c r="E1366" s="28">
        <v>7.51</v>
      </c>
      <c r="F1366" s="28">
        <v>5.61</v>
      </c>
      <c r="G1366" s="28">
        <v>95.11</v>
      </c>
      <c r="H1366" s="28" t="str">
        <f>TRIM(PROPER('Base de datos cruda'!H1366))</f>
        <v>Rpg</v>
      </c>
      <c r="I1366" s="28">
        <v>4.34</v>
      </c>
      <c r="J1366" s="28">
        <v>5.74</v>
      </c>
      <c r="K1366" s="28">
        <v>318.29</v>
      </c>
      <c r="L1366" s="28">
        <f>IF('Base de datos cruda'!L1366&lt;0,,'Base de datos cruda'!L1366)</f>
        <v>1.2</v>
      </c>
      <c r="M1366" s="28" t="str">
        <f>IF(TRIM(PROPER('Base de datos cruda'!M1366))="High","Alto",IF(TRIM(PROPER('Base de datos cruda'!M1366))="Medium","Medio","Bajo"))</f>
        <v>Alto</v>
      </c>
      <c r="N1366" s="29">
        <v>91.48</v>
      </c>
      <c r="O1366" s="32">
        <f t="shared" si="1"/>
        <v>91.48</v>
      </c>
      <c r="P1366" s="33">
        <f t="shared" si="2"/>
        <v>6.4</v>
      </c>
      <c r="Q1366" s="34">
        <f t="shared" si="3"/>
        <v>11.37878788</v>
      </c>
      <c r="R1366" s="35" t="str">
        <f t="shared" si="4"/>
        <v>Alto</v>
      </c>
      <c r="S1366" s="35" t="str">
        <f>IF(O1366="","",IF(O1366&gt;AVERAGE('Base de datos limpia'!$O$2:$O$8001),"Alto","Normal"))
</f>
        <v>Alto</v>
      </c>
      <c r="T1366" s="35" t="str">
        <f t="shared" si="5"/>
        <v>Gamer intensivo</v>
      </c>
      <c r="U1366" s="35"/>
    </row>
    <row r="1367">
      <c r="A1367" s="28">
        <v>1366.0</v>
      </c>
      <c r="B1367" s="28">
        <v>22.0</v>
      </c>
      <c r="C1367" s="28" t="str">
        <f>TRIM(PROPER('Base de datos cruda'!C1367))</f>
        <v>Female</v>
      </c>
      <c r="D1367" s="28">
        <v>2.63</v>
      </c>
      <c r="E1367" s="28">
        <v>8.33</v>
      </c>
      <c r="F1367" s="28">
        <v>6.06</v>
      </c>
      <c r="G1367" s="28">
        <v>96.99</v>
      </c>
      <c r="H1367" s="28" t="str">
        <f>TRIM(PROPER('Base de datos cruda'!H1367))</f>
        <v>Casual</v>
      </c>
      <c r="I1367" s="28">
        <v>4.44</v>
      </c>
      <c r="J1367" s="28">
        <v>6.81</v>
      </c>
      <c r="K1367" s="28">
        <v>287.93</v>
      </c>
      <c r="L1367" s="28">
        <f>IF('Base de datos cruda'!L1367&lt;0,,'Base de datos cruda'!L1367)</f>
        <v>8.33</v>
      </c>
      <c r="M1367" s="28" t="str">
        <f>IF(TRIM(PROPER('Base de datos cruda'!M1367))="High","Alto",IF(TRIM(PROPER('Base de datos cruda'!M1367))="Medium","Medio","Bajo"))</f>
        <v>Medio</v>
      </c>
      <c r="N1367" s="29">
        <v>96.37</v>
      </c>
      <c r="O1367" s="32">
        <f t="shared" si="1"/>
        <v>96.37</v>
      </c>
      <c r="P1367" s="33">
        <f t="shared" si="2"/>
        <v>9.44</v>
      </c>
      <c r="Q1367" s="34">
        <f t="shared" si="3"/>
        <v>3.16730038</v>
      </c>
      <c r="R1367" s="35" t="str">
        <f t="shared" si="4"/>
        <v>Alto</v>
      </c>
      <c r="S1367" s="35" t="str">
        <f>IF(O1367="","",IF(O1367&gt;AVERAGE('Base de datos limpia'!$O$2:$O$8001),"Alto","Normal"))
</f>
        <v>Alto</v>
      </c>
      <c r="T1367" s="35" t="str">
        <f t="shared" si="5"/>
        <v>Gamer intensivo</v>
      </c>
      <c r="U1367" s="35"/>
    </row>
    <row r="1368">
      <c r="A1368" s="28">
        <v>1367.0</v>
      </c>
      <c r="B1368" s="28">
        <v>17.0</v>
      </c>
      <c r="C1368" s="28" t="str">
        <f>TRIM(PROPER('Base de datos cruda'!C1368))</f>
        <v>Female</v>
      </c>
      <c r="D1368" s="28">
        <v>3.4</v>
      </c>
      <c r="E1368" s="28">
        <v>5.55</v>
      </c>
      <c r="F1368" s="28">
        <v>7.55</v>
      </c>
      <c r="G1368" s="28">
        <v>80.37</v>
      </c>
      <c r="H1368" s="28" t="str">
        <f>TRIM(PROPER('Base de datos cruda'!H1368))</f>
        <v>Rpg</v>
      </c>
      <c r="I1368" s="28">
        <v>2.23</v>
      </c>
      <c r="J1368" s="28">
        <v>7.08</v>
      </c>
      <c r="K1368" s="28">
        <v>274.66</v>
      </c>
      <c r="L1368" s="28">
        <f>IF('Base de datos cruda'!L1368&lt;0,,'Base de datos cruda'!L1368)</f>
        <v>5.72</v>
      </c>
      <c r="M1368" s="28" t="str">
        <f>IF(TRIM(PROPER('Base de datos cruda'!M1368))="High","Alto",IF(TRIM(PROPER('Base de datos cruda'!M1368))="Medium","Medio","Bajo"))</f>
        <v>Medio</v>
      </c>
      <c r="N1368" s="29">
        <v>83.19</v>
      </c>
      <c r="O1368" s="32">
        <f t="shared" si="1"/>
        <v>83.19</v>
      </c>
      <c r="P1368" s="33">
        <f t="shared" si="2"/>
        <v>10.48</v>
      </c>
      <c r="Q1368" s="34">
        <f t="shared" si="3"/>
        <v>1.632352941</v>
      </c>
      <c r="R1368" s="35" t="str">
        <f t="shared" si="4"/>
        <v>Alto</v>
      </c>
      <c r="S1368" s="35" t="str">
        <f>IF(O1368="","",IF(O1368&gt;AVERAGE('Base de datos limpia'!$O$2:$O$8001),"Alto","Normal"))
</f>
        <v>Alto</v>
      </c>
      <c r="T1368" s="35" t="str">
        <f t="shared" si="5"/>
        <v>Gamer moderado</v>
      </c>
      <c r="U1368" s="35"/>
    </row>
    <row r="1369">
      <c r="A1369" s="28">
        <v>1368.0</v>
      </c>
      <c r="B1369" s="28">
        <v>17.0</v>
      </c>
      <c r="C1369" s="28" t="str">
        <f>TRIM(PROPER('Base de datos cruda'!C1369))</f>
        <v>Female</v>
      </c>
      <c r="D1369" s="28">
        <v>4.34</v>
      </c>
      <c r="E1369" s="28">
        <v>4.59</v>
      </c>
      <c r="F1369" s="28">
        <v>6.58</v>
      </c>
      <c r="G1369" s="28">
        <v>86.2</v>
      </c>
      <c r="H1369" s="28" t="str">
        <f>TRIM(PROPER('Base de datos cruda'!H1369))</f>
        <v>Fps</v>
      </c>
      <c r="I1369" s="28">
        <v>0.38</v>
      </c>
      <c r="J1369" s="28">
        <v>9.08</v>
      </c>
      <c r="K1369" s="28">
        <v>270.12</v>
      </c>
      <c r="L1369" s="28">
        <f>IF('Base de datos cruda'!L1369&lt;0,,'Base de datos cruda'!L1369)</f>
        <v>11.31</v>
      </c>
      <c r="M1369" s="28" t="str">
        <f>IF(TRIM(PROPER('Base de datos cruda'!M1369))="High","Alto",IF(TRIM(PROPER('Base de datos cruda'!M1369))="Medium","Medio","Bajo"))</f>
        <v>Medio</v>
      </c>
      <c r="N1369" s="29">
        <v>66.9710877438103</v>
      </c>
      <c r="O1369" s="32">
        <f t="shared" si="1"/>
        <v>66.97108774</v>
      </c>
      <c r="P1369" s="33">
        <f t="shared" si="2"/>
        <v>13.42</v>
      </c>
      <c r="Q1369" s="34">
        <f t="shared" si="3"/>
        <v>1.057603687</v>
      </c>
      <c r="R1369" s="35" t="str">
        <f t="shared" si="4"/>
        <v>Medio</v>
      </c>
      <c r="S1369" s="35" t="str">
        <f>IF(O1369="","",IF(O1369&gt;AVERAGE('Base de datos limpia'!$O$2:$O$8001),"Alto","Normal"))
</f>
        <v>Alto</v>
      </c>
      <c r="T1369" s="35" t="str">
        <f t="shared" si="5"/>
        <v>Gamer moderado</v>
      </c>
      <c r="U1369" s="35"/>
    </row>
    <row r="1370">
      <c r="A1370" s="28">
        <v>1369.0</v>
      </c>
      <c r="B1370" s="28">
        <v>19.0</v>
      </c>
      <c r="C1370" s="28" t="str">
        <f>TRIM(PROPER('Base de datos cruda'!C1370))</f>
        <v>Male</v>
      </c>
      <c r="D1370" s="28">
        <v>2.98</v>
      </c>
      <c r="E1370" s="28">
        <v>9.24</v>
      </c>
      <c r="F1370" s="28">
        <v>4.04</v>
      </c>
      <c r="G1370" s="28">
        <v>60.38</v>
      </c>
      <c r="H1370" s="28" t="str">
        <f>TRIM(PROPER('Base de datos cruda'!H1370))</f>
        <v>Casual</v>
      </c>
      <c r="I1370" s="28">
        <v>4.73</v>
      </c>
      <c r="J1370" s="28">
        <v>4.75</v>
      </c>
      <c r="K1370" s="28">
        <v>286.33</v>
      </c>
      <c r="L1370" s="28">
        <f>IF('Base de datos cruda'!L1370&lt;0,,'Base de datos cruda'!L1370)</f>
        <v>8.22</v>
      </c>
      <c r="M1370" s="28" t="str">
        <f>IF(TRIM(PROPER('Base de datos cruda'!M1370))="High","Alto",IF(TRIM(PROPER('Base de datos cruda'!M1370))="Medium","Medio","Bajo"))</f>
        <v>Alto</v>
      </c>
      <c r="N1370" s="29">
        <v>86.27</v>
      </c>
      <c r="O1370" s="32">
        <f t="shared" si="1"/>
        <v>86.27</v>
      </c>
      <c r="P1370" s="33">
        <f t="shared" si="2"/>
        <v>7.73</v>
      </c>
      <c r="Q1370" s="34">
        <f t="shared" si="3"/>
        <v>3.100671141</v>
      </c>
      <c r="R1370" s="35" t="str">
        <f t="shared" si="4"/>
        <v>Alto</v>
      </c>
      <c r="S1370" s="35" t="str">
        <f>IF(O1370="","",IF(O1370&gt;AVERAGE('Base de datos limpia'!$O$2:$O$8001),"Alto","Normal"))
</f>
        <v>Alto</v>
      </c>
      <c r="T1370" s="35" t="str">
        <f t="shared" si="5"/>
        <v>Gamer intensivo</v>
      </c>
      <c r="U1370" s="35"/>
    </row>
    <row r="1371">
      <c r="A1371" s="28">
        <v>1370.0</v>
      </c>
      <c r="B1371" s="28">
        <v>16.0</v>
      </c>
      <c r="C1371" s="28" t="str">
        <f>TRIM(PROPER('Base de datos cruda'!C1371))</f>
        <v>Male</v>
      </c>
      <c r="D1371" s="28">
        <v>6.32</v>
      </c>
      <c r="E1371" s="28">
        <v>3.08</v>
      </c>
      <c r="F1371" s="28">
        <v>8.61</v>
      </c>
      <c r="G1371" s="28">
        <v>82.91</v>
      </c>
      <c r="H1371" s="28" t="str">
        <f>TRIM(PROPER('Base de datos cruda'!H1371))</f>
        <v>Casual</v>
      </c>
      <c r="I1371" s="28">
        <v>0.36</v>
      </c>
      <c r="J1371" s="28">
        <v>11.92</v>
      </c>
      <c r="K1371" s="28">
        <v>244.67</v>
      </c>
      <c r="L1371" s="28">
        <f>IF('Base de datos cruda'!L1371&lt;0,,'Base de datos cruda'!L1371)</f>
        <v>16.12</v>
      </c>
      <c r="M1371" s="28" t="str">
        <f>IF(TRIM(PROPER('Base de datos cruda'!M1371))="High","Alto",IF(TRIM(PROPER('Base de datos cruda'!M1371))="Medium","Medio","Bajo"))</f>
        <v>Bajo</v>
      </c>
      <c r="N1371" s="29">
        <v>41.64</v>
      </c>
      <c r="O1371" s="32">
        <f t="shared" si="1"/>
        <v>41.64</v>
      </c>
      <c r="P1371" s="33">
        <f t="shared" si="2"/>
        <v>18.24</v>
      </c>
      <c r="Q1371" s="34">
        <f t="shared" si="3"/>
        <v>0.4873417722</v>
      </c>
      <c r="R1371" s="35" t="str">
        <f t="shared" si="4"/>
        <v>Bajo</v>
      </c>
      <c r="S1371" s="35" t="str">
        <f>IF(O1371="","",IF(O1371&gt;AVERAGE('Base de datos limpia'!$O$2:$O$8001),"Alto","Normal"))
</f>
        <v>Normal</v>
      </c>
      <c r="T1371" s="35" t="str">
        <f t="shared" si="5"/>
        <v>Gamer moderado</v>
      </c>
      <c r="U1371" s="35"/>
    </row>
    <row r="1372">
      <c r="A1372" s="28">
        <v>1371.0</v>
      </c>
      <c r="B1372" s="28">
        <v>18.0</v>
      </c>
      <c r="C1372" s="28" t="str">
        <f>TRIM(PROPER('Base de datos cruda'!C1372))</f>
        <v>Female</v>
      </c>
      <c r="D1372" s="28">
        <v>0.31</v>
      </c>
      <c r="E1372" s="28">
        <v>3.31</v>
      </c>
      <c r="F1372" s="28">
        <v>4.33</v>
      </c>
      <c r="G1372" s="28">
        <v>78.93</v>
      </c>
      <c r="H1372" s="28" t="str">
        <f>TRIM(PROPER('Base de datos cruda'!H1372))</f>
        <v>Casual</v>
      </c>
      <c r="I1372" s="28">
        <v>2.95</v>
      </c>
      <c r="J1372" s="28">
        <v>2.66</v>
      </c>
      <c r="K1372" s="28">
        <v>322.69</v>
      </c>
      <c r="L1372" s="28">
        <f>IF('Base de datos cruda'!L1372&lt;0,,'Base de datos cruda'!L1372)</f>
        <v>4.9</v>
      </c>
      <c r="M1372" s="28" t="str">
        <f>IF(TRIM(PROPER('Base de datos cruda'!M1372))="High","Alto",IF(TRIM(PROPER('Base de datos cruda'!M1372))="Medium","Medio","Bajo"))</f>
        <v>Medio</v>
      </c>
      <c r="N1372" s="29">
        <v>62.32</v>
      </c>
      <c r="O1372" s="32">
        <f t="shared" si="1"/>
        <v>62.32</v>
      </c>
      <c r="P1372" s="33">
        <f t="shared" si="2"/>
        <v>2.97</v>
      </c>
      <c r="Q1372" s="34">
        <f t="shared" si="3"/>
        <v>10.67741935</v>
      </c>
      <c r="R1372" s="35" t="str">
        <f t="shared" si="4"/>
        <v>Medio</v>
      </c>
      <c r="S1372" s="35" t="str">
        <f>IF(O1372="","",IF(O1372&gt;AVERAGE('Base de datos limpia'!$O$2:$O$8001),"Alto","Normal"))
</f>
        <v>Normal</v>
      </c>
      <c r="T1372" s="35" t="str">
        <f t="shared" si="5"/>
        <v>Gamer moderado</v>
      </c>
      <c r="U1372" s="35"/>
    </row>
    <row r="1373">
      <c r="A1373" s="28">
        <v>1372.0</v>
      </c>
      <c r="B1373" s="28">
        <v>24.0</v>
      </c>
      <c r="C1373" s="28" t="str">
        <f>TRIM(PROPER('Base de datos cruda'!C1373))</f>
        <v>Female</v>
      </c>
      <c r="D1373" s="28">
        <v>3.45</v>
      </c>
      <c r="E1373" s="28">
        <v>4.25</v>
      </c>
      <c r="F1373" s="28">
        <v>8.69</v>
      </c>
      <c r="G1373" s="28">
        <v>98.49</v>
      </c>
      <c r="H1373" s="28" t="str">
        <f>TRIM(PROPER('Base de datos cruda'!H1373))</f>
        <v>Fps</v>
      </c>
      <c r="I1373" s="28">
        <v>2.47</v>
      </c>
      <c r="J1373" s="28">
        <v>5.76</v>
      </c>
      <c r="K1373" s="28">
        <v>272.34</v>
      </c>
      <c r="L1373" s="28">
        <f>IF('Base de datos cruda'!L1373&lt;0,,'Base de datos cruda'!L1373)</f>
        <v>6.47</v>
      </c>
      <c r="M1373" s="28" t="str">
        <f>IF(TRIM(PROPER('Base de datos cruda'!M1373))="High","Alto",IF(TRIM(PROPER('Base de datos cruda'!M1373))="Medium","Medio","Bajo"))</f>
        <v>Medio</v>
      </c>
      <c r="N1373" s="29">
        <v>68.09</v>
      </c>
      <c r="O1373" s="32">
        <f t="shared" si="1"/>
        <v>68.09</v>
      </c>
      <c r="P1373" s="33">
        <f t="shared" si="2"/>
        <v>9.21</v>
      </c>
      <c r="Q1373" s="34">
        <f t="shared" si="3"/>
        <v>1.231884058</v>
      </c>
      <c r="R1373" s="35" t="str">
        <f t="shared" si="4"/>
        <v>Medio</v>
      </c>
      <c r="S1373" s="35" t="str">
        <f>IF(O1373="","",IF(O1373&gt;AVERAGE('Base de datos limpia'!$O$2:$O$8001),"Alto","Normal"))
</f>
        <v>Alto</v>
      </c>
      <c r="T1373" s="35" t="str">
        <f t="shared" si="5"/>
        <v>Gamer moderado</v>
      </c>
      <c r="U1373" s="35"/>
    </row>
    <row r="1374">
      <c r="A1374" s="28">
        <v>1373.0</v>
      </c>
      <c r="B1374" s="28">
        <v>22.0</v>
      </c>
      <c r="C1374" s="28" t="str">
        <f>TRIM(PROPER('Base de datos cruda'!C1374))</f>
        <v>Female</v>
      </c>
      <c r="D1374" s="28">
        <v>3.06</v>
      </c>
      <c r="E1374" s="28">
        <v>8.74</v>
      </c>
      <c r="F1374" s="28">
        <v>4.14</v>
      </c>
      <c r="G1374" s="28">
        <v>96.07</v>
      </c>
      <c r="H1374" s="28" t="str">
        <f>TRIM(PROPER('Base de datos cruda'!H1374))</f>
        <v>Rpg</v>
      </c>
      <c r="I1374" s="28">
        <v>4.18</v>
      </c>
      <c r="J1374" s="28">
        <v>8.13</v>
      </c>
      <c r="K1374" s="28">
        <v>281.27</v>
      </c>
      <c r="L1374" s="28">
        <f>IF('Base de datos cruda'!L1374&lt;0,,'Base de datos cruda'!L1374)</f>
        <v>9.47</v>
      </c>
      <c r="M1374" s="28" t="str">
        <f>IF(TRIM(PROPER('Base de datos cruda'!M1374))="High","Alto",IF(TRIM(PROPER('Base de datos cruda'!M1374))="Medium","Medio","Bajo"))</f>
        <v>Alto</v>
      </c>
      <c r="N1374" s="29">
        <v>90.31</v>
      </c>
      <c r="O1374" s="32">
        <f t="shared" si="1"/>
        <v>90.31</v>
      </c>
      <c r="P1374" s="33">
        <f t="shared" si="2"/>
        <v>11.19</v>
      </c>
      <c r="Q1374" s="34">
        <f t="shared" si="3"/>
        <v>2.85620915</v>
      </c>
      <c r="R1374" s="35" t="str">
        <f t="shared" si="4"/>
        <v>Alto</v>
      </c>
      <c r="S1374" s="35" t="str">
        <f>IF(O1374="","",IF(O1374&gt;AVERAGE('Base de datos limpia'!$O$2:$O$8001),"Alto","Normal"))
</f>
        <v>Alto</v>
      </c>
      <c r="T1374" s="35" t="str">
        <f t="shared" si="5"/>
        <v>Gamer intensivo</v>
      </c>
      <c r="U1374" s="35"/>
    </row>
    <row r="1375">
      <c r="A1375" s="28">
        <v>1374.0</v>
      </c>
      <c r="B1375" s="28">
        <v>22.0</v>
      </c>
      <c r="C1375" s="28" t="str">
        <f>TRIM(PROPER('Base de datos cruda'!C1375))</f>
        <v>Female</v>
      </c>
      <c r="D1375" s="28">
        <v>5.18</v>
      </c>
      <c r="E1375" s="28">
        <v>9.45</v>
      </c>
      <c r="F1375" s="28">
        <v>7.85</v>
      </c>
      <c r="G1375" s="28">
        <v>91.9</v>
      </c>
      <c r="H1375" s="28" t="str">
        <f>TRIM(PROPER('Base de datos cruda'!H1375))</f>
        <v>Rpg</v>
      </c>
      <c r="I1375" s="28">
        <v>2.51</v>
      </c>
      <c r="J1375" s="28">
        <v>7.85</v>
      </c>
      <c r="K1375" s="28">
        <v>244.58</v>
      </c>
      <c r="L1375" s="28">
        <f>IF('Base de datos cruda'!L1375&lt;0,,'Base de datos cruda'!L1375)</f>
        <v>7.43</v>
      </c>
      <c r="M1375" s="28" t="str">
        <f>IF(TRIM(PROPER('Base de datos cruda'!M1375))="High","Alto",IF(TRIM(PROPER('Base de datos cruda'!M1375))="Medium","Medio","Bajo"))</f>
        <v>Bajo</v>
      </c>
      <c r="N1375" s="29">
        <v>105.495812429299</v>
      </c>
      <c r="O1375" s="33" t="str">
        <f t="shared" si="1"/>
        <v/>
      </c>
      <c r="P1375" s="33">
        <f t="shared" si="2"/>
        <v>13.03</v>
      </c>
      <c r="Q1375" s="34">
        <f t="shared" si="3"/>
        <v>1.824324324</v>
      </c>
      <c r="R1375" s="35" t="str">
        <f t="shared" si="4"/>
        <v>Alto</v>
      </c>
      <c r="S1375" s="35" t="str">
        <f>IF(O1375="","",IF(O1375&gt;AVERAGE('Base de datos limpia'!$O$2:$O$8001),"Alto","Normal"))
</f>
        <v/>
      </c>
      <c r="T1375" s="35" t="str">
        <f t="shared" si="5"/>
        <v>Gamer intensivo</v>
      </c>
      <c r="U1375" s="35"/>
    </row>
    <row r="1376">
      <c r="A1376" s="28">
        <v>1375.0</v>
      </c>
      <c r="B1376" s="28">
        <v>19.0</v>
      </c>
      <c r="C1376" s="28" t="str">
        <f>TRIM(PROPER('Base de datos cruda'!C1376))</f>
        <v>Male</v>
      </c>
      <c r="D1376" s="28">
        <v>7.73</v>
      </c>
      <c r="E1376" s="28">
        <v>2.98</v>
      </c>
      <c r="F1376" s="28">
        <v>6.67</v>
      </c>
      <c r="G1376" s="28">
        <v>62.28</v>
      </c>
      <c r="H1376" s="28" t="str">
        <f>TRIM(PROPER('Base de datos cruda'!H1376))</f>
        <v>Fps</v>
      </c>
      <c r="I1376" s="28">
        <v>2.35</v>
      </c>
      <c r="J1376" s="28">
        <v>12.88</v>
      </c>
      <c r="K1376" s="28">
        <v>224.79</v>
      </c>
      <c r="L1376" s="28">
        <f>IF('Base de datos cruda'!L1376&lt;0,,'Base de datos cruda'!L1376)</f>
        <v>17.01</v>
      </c>
      <c r="M1376" s="28" t="str">
        <f>IF(TRIM(PROPER('Base de datos cruda'!M1376))="High","Alto",IF(TRIM(PROPER('Base de datos cruda'!M1376))="Medium","Medio","Bajo"))</f>
        <v>Bajo</v>
      </c>
      <c r="N1376" s="29">
        <v>11.54</v>
      </c>
      <c r="O1376" s="32">
        <f t="shared" si="1"/>
        <v>11.54</v>
      </c>
      <c r="P1376" s="33">
        <f t="shared" si="2"/>
        <v>20.61</v>
      </c>
      <c r="Q1376" s="34">
        <f t="shared" si="3"/>
        <v>0.3855109961</v>
      </c>
      <c r="R1376" s="35" t="str">
        <f t="shared" si="4"/>
        <v>Bajo</v>
      </c>
      <c r="S1376" s="35" t="str">
        <f>IF(O1376="","",IF(O1376&gt;AVERAGE('Base de datos limpia'!$O$2:$O$8001),"Alto","Normal"))
</f>
        <v>Normal</v>
      </c>
      <c r="T1376" s="35" t="str">
        <f t="shared" si="5"/>
        <v>Gamer casual</v>
      </c>
      <c r="U1376" s="35"/>
    </row>
    <row r="1377">
      <c r="A1377" s="28">
        <v>1376.0</v>
      </c>
      <c r="B1377" s="28">
        <v>17.0</v>
      </c>
      <c r="C1377" s="28" t="str">
        <f>TRIM(PROPER('Base de datos cruda'!C1377))</f>
        <v>Female</v>
      </c>
      <c r="D1377" s="28">
        <v>4.08</v>
      </c>
      <c r="E1377" s="28">
        <v>8.77</v>
      </c>
      <c r="F1377" s="28">
        <v>6.53</v>
      </c>
      <c r="G1377" s="28">
        <v>76.08</v>
      </c>
      <c r="H1377" s="28" t="str">
        <f>TRIM(PROPER('Base de datos cruda'!H1377))</f>
        <v>Fps</v>
      </c>
      <c r="I1377" s="28">
        <v>4.4</v>
      </c>
      <c r="J1377" s="28">
        <v>6.72</v>
      </c>
      <c r="K1377" s="28">
        <v>264.66</v>
      </c>
      <c r="L1377" s="28">
        <f>IF('Base de datos cruda'!L1377&lt;0,,'Base de datos cruda'!L1377)</f>
        <v>8.87</v>
      </c>
      <c r="M1377" s="28" t="str">
        <f>IF(TRIM(PROPER('Base de datos cruda'!M1377))="High","Alto",IF(TRIM(PROPER('Base de datos cruda'!M1377))="Medium","Medio","Bajo"))</f>
        <v>Medio</v>
      </c>
      <c r="N1377" s="29">
        <v>82.73</v>
      </c>
      <c r="O1377" s="32">
        <f t="shared" si="1"/>
        <v>82.73</v>
      </c>
      <c r="P1377" s="33">
        <f t="shared" si="2"/>
        <v>10.8</v>
      </c>
      <c r="Q1377" s="34">
        <f t="shared" si="3"/>
        <v>2.149509804</v>
      </c>
      <c r="R1377" s="35" t="str">
        <f t="shared" si="4"/>
        <v>Alto</v>
      </c>
      <c r="S1377" s="35" t="str">
        <f>IF(O1377="","",IF(O1377&gt;AVERAGE('Base de datos limpia'!$O$2:$O$8001),"Alto","Normal"))
</f>
        <v>Alto</v>
      </c>
      <c r="T1377" s="35" t="str">
        <f t="shared" si="5"/>
        <v>Gamer intensivo</v>
      </c>
      <c r="U1377" s="35"/>
    </row>
    <row r="1378">
      <c r="A1378" s="28">
        <v>1377.0</v>
      </c>
      <c r="B1378" s="28">
        <v>19.0</v>
      </c>
      <c r="C1378" s="28" t="str">
        <f>TRIM(PROPER('Base de datos cruda'!C1378))</f>
        <v>Male</v>
      </c>
      <c r="D1378" s="28">
        <v>7.9</v>
      </c>
      <c r="E1378" s="28">
        <v>3.32</v>
      </c>
      <c r="F1378" s="28">
        <v>4.36</v>
      </c>
      <c r="G1378" s="28">
        <v>87.84</v>
      </c>
      <c r="H1378" s="28" t="str">
        <f>TRIM(PROPER('Base de datos cruda'!H1378))</f>
        <v>Casual</v>
      </c>
      <c r="I1378" s="28">
        <v>4.82</v>
      </c>
      <c r="J1378" s="28">
        <v>11.65</v>
      </c>
      <c r="K1378" s="28">
        <v>235.75</v>
      </c>
      <c r="L1378" s="28">
        <f>IF('Base de datos cruda'!L1378&lt;0,,'Base de datos cruda'!L1378)</f>
        <v>20.81</v>
      </c>
      <c r="M1378" s="28" t="str">
        <f>IF(TRIM(PROPER('Base de datos cruda'!M1378))="High","Alto",IF(TRIM(PROPER('Base de datos cruda'!M1378))="Medium","Medio","Bajo"))</f>
        <v>Bajo</v>
      </c>
      <c r="N1378" s="29">
        <v>34.4115906378934</v>
      </c>
      <c r="O1378" s="32">
        <f t="shared" si="1"/>
        <v>34.41159064</v>
      </c>
      <c r="P1378" s="33">
        <f t="shared" si="2"/>
        <v>19.55</v>
      </c>
      <c r="Q1378" s="34">
        <f t="shared" si="3"/>
        <v>0.4202531646</v>
      </c>
      <c r="R1378" s="35" t="str">
        <f t="shared" si="4"/>
        <v>Bajo</v>
      </c>
      <c r="S1378" s="35" t="str">
        <f>IF(O1378="","",IF(O1378&gt;AVERAGE('Base de datos limpia'!$O$2:$O$8001),"Alto","Normal"))
</f>
        <v>Normal</v>
      </c>
      <c r="T1378" s="35" t="str">
        <f t="shared" si="5"/>
        <v>Gamer moderado</v>
      </c>
      <c r="U1378" s="35"/>
    </row>
    <row r="1379">
      <c r="A1379" s="28">
        <v>1378.0</v>
      </c>
      <c r="B1379" s="28">
        <v>21.0</v>
      </c>
      <c r="C1379" s="28" t="str">
        <f>TRIM(PROPER('Base de datos cruda'!C1379))</f>
        <v>Male</v>
      </c>
      <c r="D1379" s="28">
        <v>2.42</v>
      </c>
      <c r="E1379" s="28">
        <v>9.74</v>
      </c>
      <c r="F1379" s="28">
        <v>5.19</v>
      </c>
      <c r="G1379" s="28">
        <v>61.19</v>
      </c>
      <c r="H1379" s="28" t="str">
        <f>TRIM(PROPER('Base de datos cruda'!H1379))</f>
        <v>Fps</v>
      </c>
      <c r="I1379" s="28">
        <v>2.75</v>
      </c>
      <c r="J1379" s="28">
        <v>4.57</v>
      </c>
      <c r="K1379" s="28">
        <v>276.34</v>
      </c>
      <c r="L1379" s="28">
        <f>IF('Base de datos cruda'!L1379&lt;0,,'Base de datos cruda'!L1379)</f>
        <v>5.87</v>
      </c>
      <c r="M1379" s="28" t="str">
        <f>IF(TRIM(PROPER('Base de datos cruda'!M1379))="High","Alto",IF(TRIM(PROPER('Base de datos cruda'!M1379))="Medium","Medio","Bajo"))</f>
        <v>Alto</v>
      </c>
      <c r="N1379" s="29">
        <v>92.88</v>
      </c>
      <c r="O1379" s="32">
        <f t="shared" si="1"/>
        <v>92.88</v>
      </c>
      <c r="P1379" s="33">
        <f t="shared" si="2"/>
        <v>6.99</v>
      </c>
      <c r="Q1379" s="34">
        <f t="shared" si="3"/>
        <v>4.024793388</v>
      </c>
      <c r="R1379" s="35" t="str">
        <f t="shared" si="4"/>
        <v>Alto</v>
      </c>
      <c r="S1379" s="35" t="str">
        <f>IF(O1379="","",IF(O1379&gt;AVERAGE('Base de datos limpia'!$O$2:$O$8001),"Alto","Normal"))
</f>
        <v>Alto</v>
      </c>
      <c r="T1379" s="35" t="str">
        <f t="shared" si="5"/>
        <v>Gamer intensivo</v>
      </c>
      <c r="U1379" s="35"/>
    </row>
    <row r="1380">
      <c r="A1380" s="28">
        <v>1379.0</v>
      </c>
      <c r="B1380" s="28">
        <v>18.0</v>
      </c>
      <c r="C1380" s="28" t="str">
        <f>TRIM(PROPER('Base de datos cruda'!C1380))</f>
        <v>Female</v>
      </c>
      <c r="D1380" s="28">
        <v>0.25</v>
      </c>
      <c r="E1380" s="28">
        <v>6.38</v>
      </c>
      <c r="F1380" s="28">
        <v>7.89</v>
      </c>
      <c r="G1380" s="28">
        <v>69.43</v>
      </c>
      <c r="H1380" s="28" t="str">
        <f>TRIM(PROPER('Base de datos cruda'!H1380))</f>
        <v>Fps</v>
      </c>
      <c r="I1380" s="28">
        <v>2.27</v>
      </c>
      <c r="J1380" s="28">
        <v>4.91</v>
      </c>
      <c r="K1380" s="28">
        <v>312.25</v>
      </c>
      <c r="L1380" s="28">
        <f>IF('Base de datos cruda'!L1380&lt;0,,'Base de datos cruda'!L1380)</f>
        <v>4.66</v>
      </c>
      <c r="M1380" s="28" t="str">
        <f>IF(TRIM(PROPER('Base de datos cruda'!M1380))="High","Alto",IF(TRIM(PROPER('Base de datos cruda'!M1380))="Medium","Medio","Bajo"))</f>
        <v>Medio</v>
      </c>
      <c r="N1380" s="29">
        <v>90.98</v>
      </c>
      <c r="O1380" s="32">
        <f t="shared" si="1"/>
        <v>90.98</v>
      </c>
      <c r="P1380" s="33">
        <f t="shared" si="2"/>
        <v>5.16</v>
      </c>
      <c r="Q1380" s="34">
        <f t="shared" si="3"/>
        <v>25.52</v>
      </c>
      <c r="R1380" s="35" t="str">
        <f t="shared" si="4"/>
        <v>Alto</v>
      </c>
      <c r="S1380" s="35" t="str">
        <f>IF(O1380="","",IF(O1380&gt;AVERAGE('Base de datos limpia'!$O$2:$O$8001),"Alto","Normal"))
</f>
        <v>Alto</v>
      </c>
      <c r="T1380" s="35" t="str">
        <f t="shared" si="5"/>
        <v>Gamer intensivo</v>
      </c>
      <c r="U1380" s="35"/>
    </row>
    <row r="1381">
      <c r="A1381" s="28">
        <v>1380.0</v>
      </c>
      <c r="B1381" s="28">
        <v>16.0</v>
      </c>
      <c r="C1381" s="28" t="str">
        <f>TRIM(PROPER('Base de datos cruda'!C1381))</f>
        <v>Male</v>
      </c>
      <c r="D1381" s="28">
        <v>1.33</v>
      </c>
      <c r="E1381" s="28">
        <v>1.06</v>
      </c>
      <c r="F1381" s="28">
        <v>8.46</v>
      </c>
      <c r="G1381" s="28">
        <v>95.5</v>
      </c>
      <c r="H1381" s="28" t="str">
        <f>TRIM(PROPER('Base de datos cruda'!H1381))</f>
        <v>Fps</v>
      </c>
      <c r="I1381" s="28">
        <v>4.16</v>
      </c>
      <c r="J1381" s="28">
        <v>3.16</v>
      </c>
      <c r="K1381" s="28">
        <v>298.8</v>
      </c>
      <c r="L1381" s="28">
        <f>IF('Base de datos cruda'!L1381&lt;0,,'Base de datos cruda'!L1381)</f>
        <v>1.77</v>
      </c>
      <c r="M1381" s="28" t="str">
        <f>IF(TRIM(PROPER('Base de datos cruda'!M1381))="High","Alto",IF(TRIM(PROPER('Base de datos cruda'!M1381))="Medium","Medio","Bajo"))</f>
        <v>Medio</v>
      </c>
      <c r="N1381" s="29">
        <v>73.43</v>
      </c>
      <c r="O1381" s="32">
        <f t="shared" si="1"/>
        <v>73.43</v>
      </c>
      <c r="P1381" s="33">
        <f t="shared" si="2"/>
        <v>4.49</v>
      </c>
      <c r="Q1381" s="34">
        <f t="shared" si="3"/>
        <v>0.7969924812</v>
      </c>
      <c r="R1381" s="35" t="str">
        <f t="shared" si="4"/>
        <v>Alto</v>
      </c>
      <c r="S1381" s="35" t="str">
        <f>IF(O1381="","",IF(O1381&gt;AVERAGE('Base de datos limpia'!$O$2:$O$8001),"Alto","Normal"))
</f>
        <v>Alto</v>
      </c>
      <c r="T1381" s="35" t="str">
        <f t="shared" si="5"/>
        <v>Gamer casual</v>
      </c>
      <c r="U1381" s="35"/>
    </row>
    <row r="1382">
      <c r="A1382" s="28">
        <v>1381.0</v>
      </c>
      <c r="B1382" s="28">
        <v>23.0</v>
      </c>
      <c r="C1382" s="28" t="str">
        <f>TRIM(PROPER('Base de datos cruda'!C1382))</f>
        <v>Male</v>
      </c>
      <c r="D1382" s="28">
        <v>3.16</v>
      </c>
      <c r="E1382" s="28">
        <v>1.31</v>
      </c>
      <c r="F1382" s="28">
        <v>6.65</v>
      </c>
      <c r="G1382" s="28">
        <v>65.19</v>
      </c>
      <c r="H1382" s="28" t="str">
        <f>TRIM(PROPER('Base de datos cruda'!H1382))</f>
        <v>Fps</v>
      </c>
      <c r="I1382" s="28">
        <v>4.16</v>
      </c>
      <c r="J1382" s="28">
        <v>8.66</v>
      </c>
      <c r="K1382" s="28">
        <v>288.79</v>
      </c>
      <c r="L1382" s="28">
        <f>IF('Base de datos cruda'!L1382&lt;0,,'Base de datos cruda'!L1382)</f>
        <v>8.4</v>
      </c>
      <c r="M1382" s="28" t="str">
        <f>IF(TRIM(PROPER('Base de datos cruda'!M1382))="High","Alto",IF(TRIM(PROPER('Base de datos cruda'!M1382))="Medium","Medio","Bajo"))</f>
        <v>Medio</v>
      </c>
      <c r="N1382" s="29">
        <v>47.83</v>
      </c>
      <c r="O1382" s="32">
        <f t="shared" si="1"/>
        <v>47.83</v>
      </c>
      <c r="P1382" s="33">
        <f t="shared" si="2"/>
        <v>11.82</v>
      </c>
      <c r="Q1382" s="34">
        <f t="shared" si="3"/>
        <v>0.414556962</v>
      </c>
      <c r="R1382" s="35" t="str">
        <f t="shared" si="4"/>
        <v>Bajo</v>
      </c>
      <c r="S1382" s="35" t="str">
        <f>IF(O1382="","",IF(O1382&gt;AVERAGE('Base de datos limpia'!$O$2:$O$8001),"Alto","Normal"))
</f>
        <v>Normal</v>
      </c>
      <c r="T1382" s="35" t="str">
        <f t="shared" si="5"/>
        <v>Gamer casual</v>
      </c>
      <c r="U1382" s="35"/>
    </row>
    <row r="1383">
      <c r="A1383" s="28">
        <v>1382.0</v>
      </c>
      <c r="B1383" s="28">
        <v>20.0</v>
      </c>
      <c r="C1383" s="28" t="str">
        <f>TRIM(PROPER('Base de datos cruda'!C1383))</f>
        <v>Female</v>
      </c>
      <c r="D1383" s="28">
        <v>2.53</v>
      </c>
      <c r="E1383" s="28">
        <v>2.33</v>
      </c>
      <c r="F1383" s="28">
        <v>5.77</v>
      </c>
      <c r="G1383" s="28">
        <v>62.05</v>
      </c>
      <c r="H1383" s="28" t="str">
        <f>TRIM(PROPER('Base de datos cruda'!H1383))</f>
        <v>Fps</v>
      </c>
      <c r="I1383" s="28">
        <v>1.6</v>
      </c>
      <c r="J1383" s="28">
        <v>5.39</v>
      </c>
      <c r="K1383" s="28">
        <v>276.88</v>
      </c>
      <c r="L1383" s="28">
        <f>IF('Base de datos cruda'!L1383&lt;0,,'Base de datos cruda'!L1383)</f>
        <v>4.82</v>
      </c>
      <c r="M1383" s="28" t="str">
        <f>IF(TRIM(PROPER('Base de datos cruda'!M1383))="High","Alto",IF(TRIM(PROPER('Base de datos cruda'!M1383))="Medium","Medio","Bajo"))</f>
        <v>Medio</v>
      </c>
      <c r="N1383" s="29">
        <v>55.24</v>
      </c>
      <c r="O1383" s="32">
        <f t="shared" si="1"/>
        <v>55.24</v>
      </c>
      <c r="P1383" s="33">
        <f t="shared" si="2"/>
        <v>7.92</v>
      </c>
      <c r="Q1383" s="34">
        <f t="shared" si="3"/>
        <v>0.9209486166</v>
      </c>
      <c r="R1383" s="35" t="str">
        <f t="shared" si="4"/>
        <v>Medio</v>
      </c>
      <c r="S1383" s="35" t="str">
        <f>IF(O1383="","",IF(O1383&gt;AVERAGE('Base de datos limpia'!$O$2:$O$8001),"Alto","Normal"))
</f>
        <v>Normal</v>
      </c>
      <c r="T1383" s="35" t="str">
        <f t="shared" si="5"/>
        <v>Gamer casual</v>
      </c>
      <c r="U1383" s="35"/>
    </row>
    <row r="1384">
      <c r="A1384" s="28">
        <v>1383.0</v>
      </c>
      <c r="B1384" s="28">
        <v>20.0</v>
      </c>
      <c r="C1384" s="28" t="str">
        <f>TRIM(PROPER('Base de datos cruda'!C1384))</f>
        <v>Male</v>
      </c>
      <c r="D1384" s="28">
        <v>0.78</v>
      </c>
      <c r="E1384" s="28">
        <v>2.69</v>
      </c>
      <c r="F1384" s="28">
        <v>4.3</v>
      </c>
      <c r="G1384" s="28">
        <v>83.22</v>
      </c>
      <c r="H1384" s="28" t="str">
        <f>TRIM(PROPER('Base de datos cruda'!H1384))</f>
        <v>Casual</v>
      </c>
      <c r="I1384" s="28">
        <v>2.88</v>
      </c>
      <c r="J1384" s="28">
        <v>4.14</v>
      </c>
      <c r="K1384" s="28">
        <v>310.68</v>
      </c>
      <c r="L1384" s="28">
        <f>IF('Base de datos cruda'!L1384&lt;0,,'Base de datos cruda'!L1384)</f>
        <v>1.25</v>
      </c>
      <c r="M1384" s="28" t="str">
        <f>IF(TRIM(PROPER('Base de datos cruda'!M1384))="High","Alto",IF(TRIM(PROPER('Base de datos cruda'!M1384))="Medium","Medio","Bajo"))</f>
        <v>Medio</v>
      </c>
      <c r="N1384" s="29">
        <v>55.47</v>
      </c>
      <c r="O1384" s="32">
        <f t="shared" si="1"/>
        <v>55.47</v>
      </c>
      <c r="P1384" s="33">
        <f t="shared" si="2"/>
        <v>4.92</v>
      </c>
      <c r="Q1384" s="34">
        <f t="shared" si="3"/>
        <v>3.448717949</v>
      </c>
      <c r="R1384" s="35" t="str">
        <f t="shared" si="4"/>
        <v>Medio</v>
      </c>
      <c r="S1384" s="35" t="str">
        <f>IF(O1384="","",IF(O1384&gt;AVERAGE('Base de datos limpia'!$O$2:$O$8001),"Alto","Normal"))
</f>
        <v>Normal</v>
      </c>
      <c r="T1384" s="35" t="str">
        <f t="shared" si="5"/>
        <v>Gamer casual</v>
      </c>
      <c r="U1384" s="35"/>
    </row>
    <row r="1385">
      <c r="A1385" s="28">
        <v>1384.0</v>
      </c>
      <c r="B1385" s="28">
        <v>19.0</v>
      </c>
      <c r="C1385" s="28" t="str">
        <f>TRIM(PROPER('Base de datos cruda'!C1385))</f>
        <v>Other</v>
      </c>
      <c r="D1385" s="28">
        <v>3.46</v>
      </c>
      <c r="E1385" s="28">
        <v>7.91</v>
      </c>
      <c r="F1385" s="28">
        <v>7.41</v>
      </c>
      <c r="G1385" s="28">
        <v>97.86</v>
      </c>
      <c r="H1385" s="28" t="str">
        <f>TRIM(PROPER('Base de datos cruda'!H1385))</f>
        <v>Casual</v>
      </c>
      <c r="I1385" s="28">
        <v>0.77</v>
      </c>
      <c r="J1385" s="28">
        <v>4.58</v>
      </c>
      <c r="K1385" s="28">
        <v>279.27</v>
      </c>
      <c r="L1385" s="28">
        <f>IF('Base de datos cruda'!L1385&lt;0,,'Base de datos cruda'!L1385)</f>
        <v>5.63</v>
      </c>
      <c r="M1385" s="28" t="str">
        <f>IF(TRIM(PROPER('Base de datos cruda'!M1385))="High","Alto",IF(TRIM(PROPER('Base de datos cruda'!M1385))="Medium","Medio","Bajo"))</f>
        <v>Medio</v>
      </c>
      <c r="N1385" s="29">
        <v>96.55</v>
      </c>
      <c r="O1385" s="32">
        <f t="shared" si="1"/>
        <v>96.55</v>
      </c>
      <c r="P1385" s="33">
        <f t="shared" si="2"/>
        <v>8.04</v>
      </c>
      <c r="Q1385" s="34">
        <f t="shared" si="3"/>
        <v>2.286127168</v>
      </c>
      <c r="R1385" s="35" t="str">
        <f t="shared" si="4"/>
        <v>Alto</v>
      </c>
      <c r="S1385" s="35" t="str">
        <f>IF(O1385="","",IF(O1385&gt;AVERAGE('Base de datos limpia'!$O$2:$O$8001),"Alto","Normal"))
</f>
        <v>Alto</v>
      </c>
      <c r="T1385" s="35" t="str">
        <f t="shared" si="5"/>
        <v>Gamer intensivo</v>
      </c>
      <c r="U1385" s="35"/>
    </row>
    <row r="1386">
      <c r="A1386" s="28">
        <v>1385.0</v>
      </c>
      <c r="B1386" s="28">
        <v>21.0</v>
      </c>
      <c r="C1386" s="28" t="str">
        <f>TRIM(PROPER('Base de datos cruda'!C1386))</f>
        <v>Other</v>
      </c>
      <c r="D1386" s="28">
        <v>2.7</v>
      </c>
      <c r="E1386" s="28">
        <v>3.0</v>
      </c>
      <c r="F1386" s="28">
        <v>5.39</v>
      </c>
      <c r="G1386" s="28">
        <v>93.38</v>
      </c>
      <c r="H1386" s="28" t="str">
        <f>TRIM(PROPER('Base de datos cruda'!H1386))</f>
        <v>Rpg</v>
      </c>
      <c r="I1386" s="28">
        <v>3.18</v>
      </c>
      <c r="J1386" s="28">
        <v>8.58</v>
      </c>
      <c r="K1386" s="28">
        <v>296.84</v>
      </c>
      <c r="L1386" s="28">
        <f>IF('Base de datos cruda'!L1386&lt;0,,'Base de datos cruda'!L1386)</f>
        <v>7.11</v>
      </c>
      <c r="M1386" s="28" t="str">
        <f>IF(TRIM(PROPER('Base de datos cruda'!M1386))="High","Alto",IF(TRIM(PROPER('Base de datos cruda'!M1386))="Medium","Medio","Bajo"))</f>
        <v>Medio</v>
      </c>
      <c r="N1386" s="29">
        <v>61.08</v>
      </c>
      <c r="O1386" s="32">
        <f t="shared" si="1"/>
        <v>61.08</v>
      </c>
      <c r="P1386" s="33">
        <f t="shared" si="2"/>
        <v>11.28</v>
      </c>
      <c r="Q1386" s="34">
        <f t="shared" si="3"/>
        <v>1.111111111</v>
      </c>
      <c r="R1386" s="35" t="str">
        <f t="shared" si="4"/>
        <v>Medio</v>
      </c>
      <c r="S1386" s="35" t="str">
        <f>IF(O1386="","",IF(O1386&gt;AVERAGE('Base de datos limpia'!$O$2:$O$8001),"Alto","Normal"))
</f>
        <v>Normal</v>
      </c>
      <c r="T1386" s="35" t="str">
        <f t="shared" si="5"/>
        <v>Gamer moderado</v>
      </c>
      <c r="U1386" s="35"/>
    </row>
    <row r="1387">
      <c r="A1387" s="28">
        <v>1386.0</v>
      </c>
      <c r="B1387" s="28">
        <v>18.0</v>
      </c>
      <c r="C1387" s="28" t="str">
        <f>TRIM(PROPER('Base de datos cruda'!C1387))</f>
        <v>Female</v>
      </c>
      <c r="D1387" s="28">
        <v>0.98</v>
      </c>
      <c r="E1387" s="28">
        <v>9.72</v>
      </c>
      <c r="F1387" s="28">
        <v>4.28</v>
      </c>
      <c r="G1387" s="28">
        <v>98.99</v>
      </c>
      <c r="H1387" s="28" t="str">
        <f>TRIM(PROPER('Base de datos cruda'!H1387))</f>
        <v>Fps</v>
      </c>
      <c r="I1387" s="28">
        <v>4.17</v>
      </c>
      <c r="J1387" s="28">
        <v>6.05</v>
      </c>
      <c r="K1387" s="28">
        <v>299.69</v>
      </c>
      <c r="L1387" s="28">
        <f>IF('Base de datos cruda'!L1387&lt;0,,'Base de datos cruda'!L1387)</f>
        <v>8.58</v>
      </c>
      <c r="M1387" s="28" t="str">
        <f>IF(TRIM(PROPER('Base de datos cruda'!M1387))="High","Alto",IF(TRIM(PROPER('Base de datos cruda'!M1387))="Medium","Medio","Bajo"))</f>
        <v>Alto</v>
      </c>
      <c r="N1387" s="29">
        <v>100.0</v>
      </c>
      <c r="O1387" s="32">
        <f t="shared" si="1"/>
        <v>100</v>
      </c>
      <c r="P1387" s="33">
        <f t="shared" si="2"/>
        <v>7.03</v>
      </c>
      <c r="Q1387" s="34">
        <f t="shared" si="3"/>
        <v>9.918367347</v>
      </c>
      <c r="R1387" s="35" t="str">
        <f t="shared" si="4"/>
        <v>Alto</v>
      </c>
      <c r="S1387" s="35" t="str">
        <f>IF(O1387="","",IF(O1387&gt;AVERAGE('Base de datos limpia'!$O$2:$O$8001),"Alto","Normal"))
</f>
        <v>Alto</v>
      </c>
      <c r="T1387" s="35" t="str">
        <f t="shared" si="5"/>
        <v>Gamer intensivo</v>
      </c>
      <c r="U1387" s="35"/>
    </row>
    <row r="1388">
      <c r="A1388" s="28">
        <v>1387.0</v>
      </c>
      <c r="B1388" s="28">
        <v>24.0</v>
      </c>
      <c r="C1388" s="28" t="str">
        <f>TRIM(PROPER('Base de datos cruda'!C1388))</f>
        <v>Male</v>
      </c>
      <c r="D1388" s="28">
        <v>2.37</v>
      </c>
      <c r="E1388" s="28">
        <v>6.73</v>
      </c>
      <c r="F1388" s="28">
        <v>7.33</v>
      </c>
      <c r="G1388" s="28">
        <v>90.14</v>
      </c>
      <c r="H1388" s="28" t="str">
        <f>TRIM(PROPER('Base de datos cruda'!H1388))</f>
        <v>Casual</v>
      </c>
      <c r="I1388" s="28">
        <v>0.94</v>
      </c>
      <c r="J1388" s="28">
        <v>5.61</v>
      </c>
      <c r="K1388" s="28">
        <v>278.49</v>
      </c>
      <c r="L1388" s="28">
        <f>IF('Base de datos cruda'!L1388&lt;0,,'Base de datos cruda'!L1388)</f>
        <v>6.24</v>
      </c>
      <c r="M1388" s="28" t="str">
        <f>IF(TRIM(PROPER('Base de datos cruda'!M1388))="High","Alto",IF(TRIM(PROPER('Base de datos cruda'!M1388))="Medium","Medio","Bajo"))</f>
        <v>Medio</v>
      </c>
      <c r="N1388" s="29">
        <v>88.51</v>
      </c>
      <c r="O1388" s="32">
        <f t="shared" si="1"/>
        <v>88.51</v>
      </c>
      <c r="P1388" s="33">
        <f t="shared" si="2"/>
        <v>7.98</v>
      </c>
      <c r="Q1388" s="34">
        <f t="shared" si="3"/>
        <v>2.839662447</v>
      </c>
      <c r="R1388" s="35" t="str">
        <f t="shared" si="4"/>
        <v>Alto</v>
      </c>
      <c r="S1388" s="35" t="str">
        <f>IF(O1388="","",IF(O1388&gt;AVERAGE('Base de datos limpia'!$O$2:$O$8001),"Alto","Normal"))
</f>
        <v>Alto</v>
      </c>
      <c r="T1388" s="35" t="str">
        <f t="shared" si="5"/>
        <v>Gamer intensivo</v>
      </c>
      <c r="U1388" s="35"/>
    </row>
    <row r="1389">
      <c r="A1389" s="28">
        <v>1388.0</v>
      </c>
      <c r="B1389" s="28">
        <v>20.0</v>
      </c>
      <c r="C1389" s="28" t="str">
        <f>TRIM(PROPER('Base de datos cruda'!C1389))</f>
        <v>Male</v>
      </c>
      <c r="D1389" s="28">
        <v>7.09</v>
      </c>
      <c r="E1389" s="28">
        <v>7.23</v>
      </c>
      <c r="F1389" s="28">
        <v>6.43</v>
      </c>
      <c r="G1389" s="28">
        <v>77.49</v>
      </c>
      <c r="H1389" s="28" t="str">
        <f>TRIM(PROPER('Base de datos cruda'!H1389))</f>
        <v>Fps</v>
      </c>
      <c r="I1389" s="28">
        <v>1.62</v>
      </c>
      <c r="J1389" s="28">
        <v>12.69</v>
      </c>
      <c r="K1389" s="28">
        <v>239.67</v>
      </c>
      <c r="L1389" s="28">
        <f>IF('Base de datos cruda'!L1389&lt;0,,'Base de datos cruda'!L1389)</f>
        <v>14.27</v>
      </c>
      <c r="M1389" s="28" t="str">
        <f>IF(TRIM(PROPER('Base de datos cruda'!M1389))="High","Alto",IF(TRIM(PROPER('Base de datos cruda'!M1389))="Medium","Medio","Bajo"))</f>
        <v>Bajo</v>
      </c>
      <c r="N1389" s="29">
        <v>72.0877522606866</v>
      </c>
      <c r="O1389" s="32">
        <f t="shared" si="1"/>
        <v>72.08775226</v>
      </c>
      <c r="P1389" s="33">
        <f t="shared" si="2"/>
        <v>19.78</v>
      </c>
      <c r="Q1389" s="34">
        <f t="shared" si="3"/>
        <v>1.019746121</v>
      </c>
      <c r="R1389" s="35" t="str">
        <f t="shared" si="4"/>
        <v>Alto</v>
      </c>
      <c r="S1389" s="35" t="str">
        <f>IF(O1389="","",IF(O1389&gt;AVERAGE('Base de datos limpia'!$O$2:$O$8001),"Alto","Normal"))
</f>
        <v>Alto</v>
      </c>
      <c r="T1389" s="35" t="str">
        <f t="shared" si="5"/>
        <v>Gamer intensivo</v>
      </c>
      <c r="U1389" s="35"/>
    </row>
    <row r="1390">
      <c r="A1390" s="28">
        <v>1389.0</v>
      </c>
      <c r="B1390" s="28">
        <v>18.0</v>
      </c>
      <c r="C1390" s="28" t="str">
        <f>TRIM(PROPER('Base de datos cruda'!C1390))</f>
        <v>Male</v>
      </c>
      <c r="D1390" s="28">
        <v>2.42</v>
      </c>
      <c r="E1390" s="28">
        <v>2.96</v>
      </c>
      <c r="F1390" s="28">
        <v>4.06</v>
      </c>
      <c r="G1390" s="28">
        <v>97.86</v>
      </c>
      <c r="H1390" s="28" t="str">
        <f>TRIM(PROPER('Base de datos cruda'!H1390))</f>
        <v>Fps</v>
      </c>
      <c r="I1390" s="28">
        <v>2.24</v>
      </c>
      <c r="J1390" s="28">
        <v>8.08</v>
      </c>
      <c r="K1390" s="28">
        <v>277.01</v>
      </c>
      <c r="L1390" s="28">
        <f>IF('Base de datos cruda'!L1390&lt;0,,'Base de datos cruda'!L1390)</f>
        <v>6.62</v>
      </c>
      <c r="M1390" s="28" t="str">
        <f>IF(TRIM(PROPER('Base de datos cruda'!M1390))="High","Alto",IF(TRIM(PROPER('Base de datos cruda'!M1390))="Medium","Medio","Bajo"))</f>
        <v>Medio</v>
      </c>
      <c r="N1390" s="29">
        <v>57.14</v>
      </c>
      <c r="O1390" s="32">
        <f t="shared" si="1"/>
        <v>57.14</v>
      </c>
      <c r="P1390" s="33">
        <f t="shared" si="2"/>
        <v>10.5</v>
      </c>
      <c r="Q1390" s="34">
        <f t="shared" si="3"/>
        <v>1.223140496</v>
      </c>
      <c r="R1390" s="35" t="str">
        <f t="shared" si="4"/>
        <v>Medio</v>
      </c>
      <c r="S1390" s="35" t="str">
        <f>IF(O1390="","",IF(O1390&gt;AVERAGE('Base de datos limpia'!$O$2:$O$8001),"Alto","Normal"))
</f>
        <v>Normal</v>
      </c>
      <c r="T1390" s="35" t="str">
        <f t="shared" si="5"/>
        <v>Gamer casual</v>
      </c>
      <c r="U1390" s="35"/>
    </row>
    <row r="1391">
      <c r="A1391" s="28">
        <v>1390.0</v>
      </c>
      <c r="B1391" s="28">
        <v>16.0</v>
      </c>
      <c r="C1391" s="28" t="str">
        <f>TRIM(PROPER('Base de datos cruda'!C1391))</f>
        <v>Male</v>
      </c>
      <c r="D1391" s="28">
        <v>5.71</v>
      </c>
      <c r="E1391" s="28">
        <v>9.03</v>
      </c>
      <c r="F1391" s="28">
        <v>4.55</v>
      </c>
      <c r="G1391" s="28">
        <v>77.07</v>
      </c>
      <c r="H1391" s="28" t="str">
        <f>TRIM(PROPER('Base de datos cruda'!H1391))</f>
        <v>Fps</v>
      </c>
      <c r="I1391" s="28">
        <v>4.23</v>
      </c>
      <c r="J1391" s="28">
        <v>9.38</v>
      </c>
      <c r="K1391" s="28">
        <v>246.25</v>
      </c>
      <c r="L1391" s="28">
        <f>IF('Base de datos cruda'!L1391&lt;0,,'Base de datos cruda'!L1391)</f>
        <v>15.29</v>
      </c>
      <c r="M1391" s="28" t="str">
        <f>IF(TRIM(PROPER('Base de datos cruda'!M1391))="High","Alto",IF(TRIM(PROPER('Base de datos cruda'!M1391))="Medium","Medio","Bajo"))</f>
        <v>Alto</v>
      </c>
      <c r="N1391" s="29">
        <v>68.9319857833057</v>
      </c>
      <c r="O1391" s="32">
        <f t="shared" si="1"/>
        <v>68.93198578</v>
      </c>
      <c r="P1391" s="33">
        <f t="shared" si="2"/>
        <v>15.09</v>
      </c>
      <c r="Q1391" s="34">
        <f t="shared" si="3"/>
        <v>1.581436077</v>
      </c>
      <c r="R1391" s="35" t="str">
        <f t="shared" si="4"/>
        <v>Medio</v>
      </c>
      <c r="S1391" s="35" t="str">
        <f>IF(O1391="","",IF(O1391&gt;AVERAGE('Base de datos limpia'!$O$2:$O$8001),"Alto","Normal"))
</f>
        <v>Alto</v>
      </c>
      <c r="T1391" s="35" t="str">
        <f t="shared" si="5"/>
        <v>Gamer intensivo</v>
      </c>
      <c r="U1391" s="35"/>
    </row>
    <row r="1392">
      <c r="A1392" s="28">
        <v>1391.0</v>
      </c>
      <c r="B1392" s="28">
        <v>21.0</v>
      </c>
      <c r="C1392" s="28" t="str">
        <f>TRIM(PROPER('Base de datos cruda'!C1392))</f>
        <v>Male</v>
      </c>
      <c r="D1392" s="28">
        <v>4.9</v>
      </c>
      <c r="E1392" s="28">
        <v>7.01</v>
      </c>
      <c r="F1392" s="28">
        <v>7.5</v>
      </c>
      <c r="G1392" s="28">
        <v>74.0</v>
      </c>
      <c r="H1392" s="28" t="str">
        <f>TRIM(PROPER('Base de datos cruda'!H1392))</f>
        <v>Rpg</v>
      </c>
      <c r="I1392" s="28">
        <v>3.66</v>
      </c>
      <c r="J1392" s="28">
        <v>7.07</v>
      </c>
      <c r="K1392" s="28">
        <v>258.81</v>
      </c>
      <c r="L1392" s="28">
        <f>IF('Base de datos cruda'!L1392&lt;0,,'Base de datos cruda'!L1392)</f>
        <v>9.48</v>
      </c>
      <c r="M1392" s="28" t="str">
        <f>IF(TRIM(PROPER('Base de datos cruda'!M1392))="High","Alto",IF(TRIM(PROPER('Base de datos cruda'!M1392))="Medium","Medio","Bajo"))</f>
        <v>Medio</v>
      </c>
      <c r="N1392" s="29">
        <v>58.04</v>
      </c>
      <c r="O1392" s="32">
        <f t="shared" si="1"/>
        <v>58.04</v>
      </c>
      <c r="P1392" s="33">
        <f t="shared" si="2"/>
        <v>11.97</v>
      </c>
      <c r="Q1392" s="34">
        <f t="shared" si="3"/>
        <v>1.430612245</v>
      </c>
      <c r="R1392" s="35" t="str">
        <f t="shared" si="4"/>
        <v>Medio</v>
      </c>
      <c r="S1392" s="35" t="str">
        <f>IF(O1392="","",IF(O1392&gt;AVERAGE('Base de datos limpia'!$O$2:$O$8001),"Alto","Normal"))
</f>
        <v>Normal</v>
      </c>
      <c r="T1392" s="35" t="str">
        <f t="shared" si="5"/>
        <v>Gamer intensivo</v>
      </c>
      <c r="U1392" s="35"/>
    </row>
    <row r="1393">
      <c r="A1393" s="28">
        <v>1392.0</v>
      </c>
      <c r="B1393" s="28">
        <v>17.0</v>
      </c>
      <c r="C1393" s="28" t="str">
        <f>TRIM(PROPER('Base de datos cruda'!C1393))</f>
        <v>Other</v>
      </c>
      <c r="D1393" s="28">
        <v>3.42</v>
      </c>
      <c r="E1393" s="28">
        <v>8.78</v>
      </c>
      <c r="F1393" s="28">
        <v>4.32</v>
      </c>
      <c r="G1393" s="28">
        <v>77.93</v>
      </c>
      <c r="H1393" s="28" t="str">
        <f>TRIM(PROPER('Base de datos cruda'!H1393))</f>
        <v>Casual</v>
      </c>
      <c r="I1393" s="28">
        <v>1.58</v>
      </c>
      <c r="J1393" s="28">
        <v>6.86</v>
      </c>
      <c r="K1393" s="28">
        <v>285.12</v>
      </c>
      <c r="L1393" s="28">
        <f>IF('Base de datos cruda'!L1393&lt;0,,'Base de datos cruda'!L1393)</f>
        <v>11.54</v>
      </c>
      <c r="M1393" s="28" t="str">
        <f>IF(TRIM(PROPER('Base de datos cruda'!M1393))="High","Alto",IF(TRIM(PROPER('Base de datos cruda'!M1393))="Medium","Medio","Bajo"))</f>
        <v>Alto</v>
      </c>
      <c r="N1393" s="29">
        <v>85.46</v>
      </c>
      <c r="O1393" s="32">
        <f t="shared" si="1"/>
        <v>85.46</v>
      </c>
      <c r="P1393" s="33">
        <f t="shared" si="2"/>
        <v>10.28</v>
      </c>
      <c r="Q1393" s="34">
        <f t="shared" si="3"/>
        <v>2.567251462</v>
      </c>
      <c r="R1393" s="35" t="str">
        <f t="shared" si="4"/>
        <v>Alto</v>
      </c>
      <c r="S1393" s="35" t="str">
        <f>IF(O1393="","",IF(O1393&gt;AVERAGE('Base de datos limpia'!$O$2:$O$8001),"Alto","Normal"))
</f>
        <v>Alto</v>
      </c>
      <c r="T1393" s="35" t="str">
        <f t="shared" si="5"/>
        <v>Gamer intensivo</v>
      </c>
      <c r="U1393" s="35"/>
    </row>
    <row r="1394">
      <c r="A1394" s="28">
        <v>1393.0</v>
      </c>
      <c r="B1394" s="28">
        <v>18.0</v>
      </c>
      <c r="C1394" s="28" t="str">
        <f>TRIM(PROPER('Base de datos cruda'!C1394))</f>
        <v>Male</v>
      </c>
      <c r="D1394" s="28">
        <v>1.91</v>
      </c>
      <c r="E1394" s="28">
        <v>9.61</v>
      </c>
      <c r="F1394" s="28">
        <v>8.33</v>
      </c>
      <c r="G1394" s="28">
        <v>92.56</v>
      </c>
      <c r="H1394" s="28" t="str">
        <f>TRIM(PROPER('Base de datos cruda'!H1394))</f>
        <v>Casual</v>
      </c>
      <c r="I1394" s="28">
        <v>1.22</v>
      </c>
      <c r="J1394" s="28">
        <v>4.53</v>
      </c>
      <c r="K1394" s="28">
        <v>281.66</v>
      </c>
      <c r="L1394" s="28">
        <f>IF('Base de datos cruda'!L1394&lt;0,,'Base de datos cruda'!L1394)</f>
        <v>7.19</v>
      </c>
      <c r="M1394" s="28" t="str">
        <f>IF(TRIM(PROPER('Base de datos cruda'!M1394))="High","Alto",IF(TRIM(PROPER('Base de datos cruda'!M1394))="Medium","Medio","Bajo"))</f>
        <v>Medio</v>
      </c>
      <c r="N1394" s="29">
        <v>100.0</v>
      </c>
      <c r="O1394" s="32">
        <f t="shared" si="1"/>
        <v>100</v>
      </c>
      <c r="P1394" s="33">
        <f t="shared" si="2"/>
        <v>6.44</v>
      </c>
      <c r="Q1394" s="34">
        <f t="shared" si="3"/>
        <v>5.031413613</v>
      </c>
      <c r="R1394" s="35" t="str">
        <f t="shared" si="4"/>
        <v>Alto</v>
      </c>
      <c r="S1394" s="35" t="str">
        <f>IF(O1394="","",IF(O1394&gt;AVERAGE('Base de datos limpia'!$O$2:$O$8001),"Alto","Normal"))
</f>
        <v>Alto</v>
      </c>
      <c r="T1394" s="35" t="str">
        <f t="shared" si="5"/>
        <v>Gamer intensivo</v>
      </c>
      <c r="U1394" s="35"/>
    </row>
    <row r="1395">
      <c r="A1395" s="28">
        <v>1394.0</v>
      </c>
      <c r="B1395" s="28">
        <v>16.0</v>
      </c>
      <c r="C1395" s="28" t="str">
        <f>TRIM(PROPER('Base de datos cruda'!C1395))</f>
        <v>Female</v>
      </c>
      <c r="D1395" s="28">
        <v>2.95</v>
      </c>
      <c r="E1395" s="28">
        <v>2.13</v>
      </c>
      <c r="F1395" s="28">
        <v>5.56</v>
      </c>
      <c r="G1395" s="28">
        <v>96.71</v>
      </c>
      <c r="H1395" s="28" t="str">
        <f>TRIM(PROPER('Base de datos cruda'!H1395))</f>
        <v>Rpg</v>
      </c>
      <c r="I1395" s="28">
        <v>3.48</v>
      </c>
      <c r="J1395" s="28">
        <v>6.19</v>
      </c>
      <c r="K1395" s="28">
        <v>281.64</v>
      </c>
      <c r="L1395" s="28">
        <f>IF('Base de datos cruda'!L1395&lt;0,,'Base de datos cruda'!L1395)</f>
        <v>7.13</v>
      </c>
      <c r="M1395" s="28" t="str">
        <f>IF(TRIM(PROPER('Base de datos cruda'!M1395))="High","Alto",IF(TRIM(PROPER('Base de datos cruda'!M1395))="Medium","Medio","Bajo"))</f>
        <v>Medio</v>
      </c>
      <c r="N1395" s="29">
        <v>62.6459388433947</v>
      </c>
      <c r="O1395" s="32">
        <f t="shared" si="1"/>
        <v>62.64593884</v>
      </c>
      <c r="P1395" s="33">
        <f t="shared" si="2"/>
        <v>9.14</v>
      </c>
      <c r="Q1395" s="34">
        <f t="shared" si="3"/>
        <v>0.7220338983</v>
      </c>
      <c r="R1395" s="35" t="str">
        <f t="shared" si="4"/>
        <v>Medio</v>
      </c>
      <c r="S1395" s="35" t="str">
        <f>IF(O1395="","",IF(O1395&gt;AVERAGE('Base de datos limpia'!$O$2:$O$8001),"Alto","Normal"))
</f>
        <v>Normal</v>
      </c>
      <c r="T1395" s="35" t="str">
        <f t="shared" si="5"/>
        <v>Gamer casual</v>
      </c>
      <c r="U1395" s="35"/>
    </row>
    <row r="1396">
      <c r="A1396" s="28">
        <v>1395.0</v>
      </c>
      <c r="B1396" s="28">
        <v>24.0</v>
      </c>
      <c r="C1396" s="28" t="str">
        <f>TRIM(PROPER('Base de datos cruda'!C1396))</f>
        <v>Male</v>
      </c>
      <c r="D1396" s="28">
        <v>4.74</v>
      </c>
      <c r="E1396" s="28">
        <v>1.87</v>
      </c>
      <c r="F1396" s="28">
        <v>4.44</v>
      </c>
      <c r="G1396" s="28">
        <v>74.31</v>
      </c>
      <c r="H1396" s="28" t="str">
        <f>TRIM(PROPER('Base de datos cruda'!H1396))</f>
        <v>Rpg</v>
      </c>
      <c r="I1396" s="28">
        <v>2.4</v>
      </c>
      <c r="J1396" s="28">
        <v>10.3</v>
      </c>
      <c r="K1396" s="28">
        <v>263.38</v>
      </c>
      <c r="L1396" s="28">
        <f>IF('Base de datos cruda'!L1396&lt;0,,'Base de datos cruda'!L1396)</f>
        <v>10.95</v>
      </c>
      <c r="M1396" s="28" t="str">
        <f>IF(TRIM(PROPER('Base de datos cruda'!M1396))="High","Alto",IF(TRIM(PROPER('Base de datos cruda'!M1396))="Medium","Medio","Bajo"))</f>
        <v>Medio</v>
      </c>
      <c r="N1396" s="29">
        <v>32.67</v>
      </c>
      <c r="O1396" s="32">
        <f t="shared" si="1"/>
        <v>32.67</v>
      </c>
      <c r="P1396" s="33">
        <f t="shared" si="2"/>
        <v>15.04</v>
      </c>
      <c r="Q1396" s="34">
        <f t="shared" si="3"/>
        <v>0.3945147679</v>
      </c>
      <c r="R1396" s="35" t="str">
        <f t="shared" si="4"/>
        <v>Bajo</v>
      </c>
      <c r="S1396" s="35" t="str">
        <f>IF(O1396="","",IF(O1396&gt;AVERAGE('Base de datos limpia'!$O$2:$O$8001),"Alto","Normal"))
</f>
        <v>Normal</v>
      </c>
      <c r="T1396" s="35" t="str">
        <f t="shared" si="5"/>
        <v>Gamer casual</v>
      </c>
      <c r="U1396" s="35"/>
    </row>
    <row r="1397">
      <c r="A1397" s="28">
        <v>1396.0</v>
      </c>
      <c r="B1397" s="28">
        <v>23.0</v>
      </c>
      <c r="C1397" s="28" t="str">
        <f>TRIM(PROPER('Base de datos cruda'!C1397))</f>
        <v>Female</v>
      </c>
      <c r="D1397" s="28">
        <v>2.81</v>
      </c>
      <c r="E1397" s="28">
        <v>8.23</v>
      </c>
      <c r="F1397" s="28">
        <v>7.8</v>
      </c>
      <c r="G1397" s="28">
        <v>78.49</v>
      </c>
      <c r="H1397" s="28" t="str">
        <f>TRIM(PROPER('Base de datos cruda'!H1397))</f>
        <v>Fps</v>
      </c>
      <c r="I1397" s="28">
        <v>2.97</v>
      </c>
      <c r="J1397" s="28">
        <v>5.22</v>
      </c>
      <c r="K1397" s="28">
        <v>277.67</v>
      </c>
      <c r="L1397" s="28">
        <f>IF('Base de datos cruda'!L1397&lt;0,,'Base de datos cruda'!L1397)</f>
        <v>4.92</v>
      </c>
      <c r="M1397" s="28" t="str">
        <f>IF(TRIM(PROPER('Base de datos cruda'!M1397))="High","Alto",IF(TRIM(PROPER('Base de datos cruda'!M1397))="Medium","Medio","Bajo"))</f>
        <v>Medio</v>
      </c>
      <c r="N1397" s="29">
        <v>100.0</v>
      </c>
      <c r="O1397" s="32">
        <f t="shared" si="1"/>
        <v>100</v>
      </c>
      <c r="P1397" s="33">
        <f t="shared" si="2"/>
        <v>8.03</v>
      </c>
      <c r="Q1397" s="34">
        <f t="shared" si="3"/>
        <v>2.928825623</v>
      </c>
      <c r="R1397" s="35" t="str">
        <f t="shared" si="4"/>
        <v>Alto</v>
      </c>
      <c r="S1397" s="35" t="str">
        <f>IF(O1397="","",IF(O1397&gt;AVERAGE('Base de datos limpia'!$O$2:$O$8001),"Alto","Normal"))
</f>
        <v>Alto</v>
      </c>
      <c r="T1397" s="35" t="str">
        <f t="shared" si="5"/>
        <v>Gamer intensivo</v>
      </c>
      <c r="U1397" s="35"/>
    </row>
    <row r="1398">
      <c r="A1398" s="28">
        <v>1397.0</v>
      </c>
      <c r="B1398" s="28">
        <v>17.0</v>
      </c>
      <c r="C1398" s="28" t="str">
        <f>TRIM(PROPER('Base de datos cruda'!C1398))</f>
        <v>Female</v>
      </c>
      <c r="D1398" s="28">
        <v>1.72</v>
      </c>
      <c r="E1398" s="28">
        <v>8.8</v>
      </c>
      <c r="F1398" s="28">
        <v>6.62</v>
      </c>
      <c r="G1398" s="28">
        <v>95.93</v>
      </c>
      <c r="H1398" s="28" t="str">
        <f>TRIM(PROPER('Base de datos cruda'!H1398))</f>
        <v>Rpg</v>
      </c>
      <c r="I1398" s="28">
        <v>3.24</v>
      </c>
      <c r="J1398" s="28">
        <v>6.91</v>
      </c>
      <c r="K1398" s="28">
        <v>295.78</v>
      </c>
      <c r="L1398" s="28">
        <f>IF('Base de datos cruda'!L1398&lt;0,,'Base de datos cruda'!L1398)</f>
        <v>6.42</v>
      </c>
      <c r="M1398" s="28" t="str">
        <f>IF(TRIM(PROPER('Base de datos cruda'!M1398))="High","Alto",IF(TRIM(PROPER('Base de datos cruda'!M1398))="Medium","Medio","Bajo"))</f>
        <v>Medio</v>
      </c>
      <c r="N1398" s="29">
        <v>100.0</v>
      </c>
      <c r="O1398" s="32">
        <f t="shared" si="1"/>
        <v>100</v>
      </c>
      <c r="P1398" s="33">
        <f t="shared" si="2"/>
        <v>8.63</v>
      </c>
      <c r="Q1398" s="34">
        <f t="shared" si="3"/>
        <v>5.11627907</v>
      </c>
      <c r="R1398" s="35" t="str">
        <f t="shared" si="4"/>
        <v>Alto</v>
      </c>
      <c r="S1398" s="35" t="str">
        <f>IF(O1398="","",IF(O1398&gt;AVERAGE('Base de datos limpia'!$O$2:$O$8001),"Alto","Normal"))
</f>
        <v>Alto</v>
      </c>
      <c r="T1398" s="35" t="str">
        <f t="shared" si="5"/>
        <v>Gamer intensivo</v>
      </c>
      <c r="U1398" s="35"/>
    </row>
    <row r="1399">
      <c r="A1399" s="28">
        <v>1398.0</v>
      </c>
      <c r="B1399" s="28">
        <v>23.0</v>
      </c>
      <c r="C1399" s="28" t="str">
        <f>TRIM(PROPER('Base de datos cruda'!C1399))</f>
        <v>Male</v>
      </c>
      <c r="D1399" s="28">
        <v>0.93</v>
      </c>
      <c r="E1399" s="28">
        <v>6.25</v>
      </c>
      <c r="F1399" s="28">
        <v>5.53</v>
      </c>
      <c r="G1399" s="28">
        <v>61.88</v>
      </c>
      <c r="H1399" s="28" t="str">
        <f>TRIM(PROPER('Base de datos cruda'!H1399))</f>
        <v>Casual</v>
      </c>
      <c r="I1399" s="28">
        <v>2.79</v>
      </c>
      <c r="J1399" s="28">
        <v>6.61</v>
      </c>
      <c r="K1399" s="28">
        <v>317.73</v>
      </c>
      <c r="L1399" s="28">
        <f>IF('Base de datos cruda'!L1399&lt;0,,'Base de datos cruda'!L1399)</f>
        <v>5.53</v>
      </c>
      <c r="M1399" s="28" t="str">
        <f>IF(TRIM(PROPER('Base de datos cruda'!M1399))="High","Alto",IF(TRIM(PROPER('Base de datos cruda'!M1399))="Medium","Medio","Bajo"))</f>
        <v>Medio</v>
      </c>
      <c r="N1399" s="29">
        <v>75.26</v>
      </c>
      <c r="O1399" s="32">
        <f t="shared" si="1"/>
        <v>75.26</v>
      </c>
      <c r="P1399" s="33">
        <f t="shared" si="2"/>
        <v>7.54</v>
      </c>
      <c r="Q1399" s="34">
        <f t="shared" si="3"/>
        <v>6.720430108</v>
      </c>
      <c r="R1399" s="35" t="str">
        <f t="shared" si="4"/>
        <v>Alto</v>
      </c>
      <c r="S1399" s="35" t="str">
        <f>IF(O1399="","",IF(O1399&gt;AVERAGE('Base de datos limpia'!$O$2:$O$8001),"Alto","Normal"))
</f>
        <v>Alto</v>
      </c>
      <c r="T1399" s="35" t="str">
        <f t="shared" si="5"/>
        <v>Gamer intensivo</v>
      </c>
      <c r="U1399" s="35"/>
    </row>
    <row r="1400">
      <c r="A1400" s="28">
        <v>1399.0</v>
      </c>
      <c r="B1400" s="28">
        <v>24.0</v>
      </c>
      <c r="C1400" s="28" t="str">
        <f>TRIM(PROPER('Base de datos cruda'!C1400))</f>
        <v>Male</v>
      </c>
      <c r="D1400" s="28">
        <v>7.04</v>
      </c>
      <c r="E1400" s="28">
        <v>4.29</v>
      </c>
      <c r="F1400" s="28">
        <v>6.03</v>
      </c>
      <c r="G1400" s="28">
        <v>91.35</v>
      </c>
      <c r="H1400" s="28" t="str">
        <f>TRIM(PROPER('Base de datos cruda'!H1400))</f>
        <v>Fps</v>
      </c>
      <c r="I1400" s="28">
        <v>3.07</v>
      </c>
      <c r="J1400" s="28">
        <v>12.07</v>
      </c>
      <c r="K1400" s="28">
        <v>230.45</v>
      </c>
      <c r="L1400" s="28">
        <f>IF('Base de datos cruda'!L1400&lt;0,,'Base de datos cruda'!L1400)</f>
        <v>19.28</v>
      </c>
      <c r="M1400" s="28" t="str">
        <f>IF(TRIM(PROPER('Base de datos cruda'!M1400))="High","Alto",IF(TRIM(PROPER('Base de datos cruda'!M1400))="Medium","Medio","Bajo"))</f>
        <v>Bajo</v>
      </c>
      <c r="N1400" s="29">
        <v>43.56</v>
      </c>
      <c r="O1400" s="32">
        <f t="shared" si="1"/>
        <v>43.56</v>
      </c>
      <c r="P1400" s="33">
        <f t="shared" si="2"/>
        <v>19.11</v>
      </c>
      <c r="Q1400" s="34">
        <f t="shared" si="3"/>
        <v>0.609375</v>
      </c>
      <c r="R1400" s="35" t="str">
        <f t="shared" si="4"/>
        <v>Bajo</v>
      </c>
      <c r="S1400" s="35" t="str">
        <f>IF(O1400="","",IF(O1400&gt;AVERAGE('Base de datos limpia'!$O$2:$O$8001),"Alto","Normal"))
</f>
        <v>Normal</v>
      </c>
      <c r="T1400" s="35" t="str">
        <f t="shared" si="5"/>
        <v>Gamer moderado</v>
      </c>
      <c r="U1400" s="35"/>
    </row>
    <row r="1401">
      <c r="A1401" s="28">
        <v>1400.0</v>
      </c>
      <c r="B1401" s="28">
        <v>16.0</v>
      </c>
      <c r="C1401" s="28" t="str">
        <f>TRIM(PROPER('Base de datos cruda'!C1401))</f>
        <v>Female</v>
      </c>
      <c r="D1401" s="28">
        <v>3.52</v>
      </c>
      <c r="E1401" s="28">
        <v>6.87</v>
      </c>
      <c r="F1401" s="28">
        <v>4.11</v>
      </c>
      <c r="G1401" s="28">
        <v>78.17</v>
      </c>
      <c r="H1401" s="28" t="str">
        <f>TRIM(PROPER('Base de datos cruda'!H1401))</f>
        <v>Fps</v>
      </c>
      <c r="I1401" s="28">
        <v>4.44</v>
      </c>
      <c r="J1401" s="28">
        <v>7.16</v>
      </c>
      <c r="K1401" s="28">
        <v>274.12</v>
      </c>
      <c r="L1401" s="28">
        <f>IF('Base de datos cruda'!L1401&lt;0,,'Base de datos cruda'!L1401)</f>
        <v>9.57</v>
      </c>
      <c r="M1401" s="28" t="str">
        <f>IF(TRIM(PROPER('Base de datos cruda'!M1401))="High","Alto",IF(TRIM(PROPER('Base de datos cruda'!M1401))="Medium","Medio","Bajo"))</f>
        <v>Medio</v>
      </c>
      <c r="N1401" s="29">
        <v>64.89</v>
      </c>
      <c r="O1401" s="32">
        <f t="shared" si="1"/>
        <v>64.89</v>
      </c>
      <c r="P1401" s="33">
        <f t="shared" si="2"/>
        <v>10.68</v>
      </c>
      <c r="Q1401" s="34">
        <f t="shared" si="3"/>
        <v>1.951704545</v>
      </c>
      <c r="R1401" s="35" t="str">
        <f t="shared" si="4"/>
        <v>Medio</v>
      </c>
      <c r="S1401" s="35" t="str">
        <f>IF(O1401="","",IF(O1401&gt;AVERAGE('Base de datos limpia'!$O$2:$O$8001),"Alto","Normal"))
</f>
        <v>Normal</v>
      </c>
      <c r="T1401" s="35" t="str">
        <f t="shared" si="5"/>
        <v>Gamer intensivo</v>
      </c>
      <c r="U1401" s="35"/>
    </row>
    <row r="1402">
      <c r="A1402" s="28">
        <v>1401.0</v>
      </c>
      <c r="B1402" s="28">
        <v>20.0</v>
      </c>
      <c r="C1402" s="28" t="str">
        <f>TRIM(PROPER('Base de datos cruda'!C1402))</f>
        <v>Female</v>
      </c>
      <c r="D1402" s="28">
        <v>5.0</v>
      </c>
      <c r="E1402" s="28">
        <v>3.75</v>
      </c>
      <c r="F1402" s="28">
        <v>7.31</v>
      </c>
      <c r="G1402" s="28">
        <v>75.06</v>
      </c>
      <c r="H1402" s="28" t="str">
        <f>TRIM(PROPER('Base de datos cruda'!H1402))</f>
        <v>Fps</v>
      </c>
      <c r="I1402" s="28">
        <v>4.34</v>
      </c>
      <c r="J1402" s="28">
        <v>8.82</v>
      </c>
      <c r="K1402" s="28">
        <v>268.86</v>
      </c>
      <c r="L1402" s="28">
        <f>IF('Base de datos cruda'!L1402&lt;0,,'Base de datos cruda'!L1402)</f>
        <v>11.21</v>
      </c>
      <c r="M1402" s="28" t="str">
        <f>IF(TRIM(PROPER('Base de datos cruda'!M1402))="High","Alto",IF(TRIM(PROPER('Base de datos cruda'!M1402))="Medium","Medio","Bajo"))</f>
        <v>Medio</v>
      </c>
      <c r="N1402" s="29">
        <v>55.77</v>
      </c>
      <c r="O1402" s="32">
        <f t="shared" si="1"/>
        <v>55.77</v>
      </c>
      <c r="P1402" s="33">
        <f t="shared" si="2"/>
        <v>13.82</v>
      </c>
      <c r="Q1402" s="34">
        <f t="shared" si="3"/>
        <v>0.75</v>
      </c>
      <c r="R1402" s="35" t="str">
        <f t="shared" si="4"/>
        <v>Medio</v>
      </c>
      <c r="S1402" s="35" t="str">
        <f>IF(O1402="","",IF(O1402&gt;AVERAGE('Base de datos limpia'!$O$2:$O$8001),"Alto","Normal"))
</f>
        <v>Normal</v>
      </c>
      <c r="T1402" s="35" t="str">
        <f t="shared" si="5"/>
        <v>Gamer moderado</v>
      </c>
      <c r="U1402" s="35"/>
    </row>
    <row r="1403">
      <c r="A1403" s="28">
        <v>1402.0</v>
      </c>
      <c r="B1403" s="28">
        <v>23.0</v>
      </c>
      <c r="C1403" s="28" t="str">
        <f>TRIM(PROPER('Base de datos cruda'!C1403))</f>
        <v>Female</v>
      </c>
      <c r="D1403" s="28">
        <v>3.92</v>
      </c>
      <c r="E1403" s="28">
        <v>3.15</v>
      </c>
      <c r="F1403" s="28">
        <v>5.83</v>
      </c>
      <c r="G1403" s="28">
        <v>77.88</v>
      </c>
      <c r="H1403" s="28" t="str">
        <f>TRIM(PROPER('Base de datos cruda'!H1403))</f>
        <v>Rpg</v>
      </c>
      <c r="I1403" s="28">
        <v>0.75</v>
      </c>
      <c r="J1403" s="28">
        <v>9.02</v>
      </c>
      <c r="K1403" s="28">
        <v>270.78</v>
      </c>
      <c r="L1403" s="28">
        <f>IF('Base de datos cruda'!L1403&lt;0,,'Base de datos cruda'!L1403)</f>
        <v>13.14</v>
      </c>
      <c r="M1403" s="28" t="str">
        <f>IF(TRIM(PROPER('Base de datos cruda'!M1403))="High","Alto",IF(TRIM(PROPER('Base de datos cruda'!M1403))="Medium","Medio","Bajo"))</f>
        <v>Medio</v>
      </c>
      <c r="N1403" s="29">
        <v>54.4317816590216</v>
      </c>
      <c r="O1403" s="32">
        <f t="shared" si="1"/>
        <v>54.43178166</v>
      </c>
      <c r="P1403" s="33">
        <f t="shared" si="2"/>
        <v>12.94</v>
      </c>
      <c r="Q1403" s="34">
        <f t="shared" si="3"/>
        <v>0.8035714286</v>
      </c>
      <c r="R1403" s="35" t="str">
        <f t="shared" si="4"/>
        <v>Medio</v>
      </c>
      <c r="S1403" s="35" t="str">
        <f>IF(O1403="","",IF(O1403&gt;AVERAGE('Base de datos limpia'!$O$2:$O$8001),"Alto","Normal"))
</f>
        <v>Normal</v>
      </c>
      <c r="T1403" s="35" t="str">
        <f t="shared" si="5"/>
        <v>Gamer moderado</v>
      </c>
      <c r="U1403" s="35"/>
    </row>
    <row r="1404">
      <c r="A1404" s="28">
        <v>1403.0</v>
      </c>
      <c r="B1404" s="28">
        <v>17.0</v>
      </c>
      <c r="C1404" s="28" t="str">
        <f>TRIM(PROPER('Base de datos cruda'!C1404))</f>
        <v>Male</v>
      </c>
      <c r="D1404" s="28">
        <v>6.98</v>
      </c>
      <c r="E1404" s="28">
        <v>5.39</v>
      </c>
      <c r="F1404" s="28">
        <v>7.57</v>
      </c>
      <c r="G1404" s="28">
        <v>76.75</v>
      </c>
      <c r="H1404" s="28" t="str">
        <f>TRIM(PROPER('Base de datos cruda'!H1404))</f>
        <v>Rpg</v>
      </c>
      <c r="I1404" s="28">
        <v>2.93</v>
      </c>
      <c r="J1404" s="28">
        <v>8.2</v>
      </c>
      <c r="K1404" s="28">
        <v>249.62</v>
      </c>
      <c r="L1404" s="28">
        <f>IF('Base de datos cruda'!L1404&lt;0,,'Base de datos cruda'!L1404)</f>
        <v>16.21</v>
      </c>
      <c r="M1404" s="28" t="str">
        <f>IF(TRIM(PROPER('Base de datos cruda'!M1404))="High","Alto",IF(TRIM(PROPER('Base de datos cruda'!M1404))="Medium","Medio","Bajo"))</f>
        <v>Bajo</v>
      </c>
      <c r="N1404" s="29">
        <v>49.68</v>
      </c>
      <c r="O1404" s="32">
        <f t="shared" si="1"/>
        <v>49.68</v>
      </c>
      <c r="P1404" s="33">
        <f t="shared" si="2"/>
        <v>15.18</v>
      </c>
      <c r="Q1404" s="34">
        <f t="shared" si="3"/>
        <v>0.7722063037</v>
      </c>
      <c r="R1404" s="35" t="str">
        <f t="shared" si="4"/>
        <v>Bajo</v>
      </c>
      <c r="S1404" s="35" t="str">
        <f>IF(O1404="","",IF(O1404&gt;AVERAGE('Base de datos limpia'!$O$2:$O$8001),"Alto","Normal"))
</f>
        <v>Normal</v>
      </c>
      <c r="T1404" s="35" t="str">
        <f t="shared" si="5"/>
        <v>Gamer moderado</v>
      </c>
      <c r="U1404" s="35"/>
    </row>
    <row r="1405">
      <c r="A1405" s="28">
        <v>1404.0</v>
      </c>
      <c r="B1405" s="28">
        <v>19.0</v>
      </c>
      <c r="C1405" s="28" t="str">
        <f>TRIM(PROPER('Base de datos cruda'!C1405))</f>
        <v>Male</v>
      </c>
      <c r="D1405" s="28">
        <v>4.38</v>
      </c>
      <c r="E1405" s="28">
        <v>2.95</v>
      </c>
      <c r="F1405" s="28">
        <v>7.14</v>
      </c>
      <c r="G1405" s="28">
        <v>90.26</v>
      </c>
      <c r="H1405" s="28" t="str">
        <f>TRIM(PROPER('Base de datos cruda'!H1405))</f>
        <v>Rpg</v>
      </c>
      <c r="I1405" s="28">
        <v>2.2</v>
      </c>
      <c r="J1405" s="28">
        <v>9.06</v>
      </c>
      <c r="K1405" s="28">
        <v>251.06</v>
      </c>
      <c r="L1405" s="28">
        <f>IF('Base de datos cruda'!L1405&lt;0,,'Base de datos cruda'!L1405)</f>
        <v>9.72</v>
      </c>
      <c r="M1405" s="28" t="str">
        <f>IF(TRIM(PROPER('Base de datos cruda'!M1405))="High","Alto",IF(TRIM(PROPER('Base de datos cruda'!M1405))="Medium","Medio","Bajo"))</f>
        <v>Medio</v>
      </c>
      <c r="N1405" s="29">
        <v>56.08</v>
      </c>
      <c r="O1405" s="32">
        <f t="shared" si="1"/>
        <v>56.08</v>
      </c>
      <c r="P1405" s="33">
        <f t="shared" si="2"/>
        <v>13.44</v>
      </c>
      <c r="Q1405" s="34">
        <f t="shared" si="3"/>
        <v>0.6735159817</v>
      </c>
      <c r="R1405" s="35" t="str">
        <f t="shared" si="4"/>
        <v>Medio</v>
      </c>
      <c r="S1405" s="35" t="str">
        <f>IF(O1405="","",IF(O1405&gt;AVERAGE('Base de datos limpia'!$O$2:$O$8001),"Alto","Normal"))
</f>
        <v>Normal</v>
      </c>
      <c r="T1405" s="35" t="str">
        <f t="shared" si="5"/>
        <v>Gamer casual</v>
      </c>
      <c r="U1405" s="35"/>
    </row>
    <row r="1406">
      <c r="A1406" s="28">
        <v>1405.0</v>
      </c>
      <c r="B1406" s="28">
        <v>22.0</v>
      </c>
      <c r="C1406" s="28" t="str">
        <f>TRIM(PROPER('Base de datos cruda'!C1406))</f>
        <v>Female</v>
      </c>
      <c r="D1406" s="28">
        <v>3.85</v>
      </c>
      <c r="E1406" s="28">
        <v>5.35</v>
      </c>
      <c r="F1406" s="28">
        <v>7.26</v>
      </c>
      <c r="G1406" s="28">
        <v>97.12</v>
      </c>
      <c r="H1406" s="28" t="str">
        <f>TRIM(PROPER('Base de datos cruda'!H1406))</f>
        <v>Casual</v>
      </c>
      <c r="I1406" s="28">
        <v>1.43</v>
      </c>
      <c r="J1406" s="28">
        <v>7.49</v>
      </c>
      <c r="K1406" s="28">
        <v>271.07</v>
      </c>
      <c r="L1406" s="28">
        <f>IF('Base de datos cruda'!L1406&lt;0,,'Base de datos cruda'!L1406)</f>
        <v>9.35</v>
      </c>
      <c r="M1406" s="28" t="str">
        <f>IF(TRIM(PROPER('Base de datos cruda'!M1406))="High","Alto",IF(TRIM(PROPER('Base de datos cruda'!M1406))="Medium","Medio","Bajo"))</f>
        <v>Medio</v>
      </c>
      <c r="N1406" s="29">
        <v>69.91</v>
      </c>
      <c r="O1406" s="32">
        <f t="shared" si="1"/>
        <v>69.91</v>
      </c>
      <c r="P1406" s="33">
        <f t="shared" si="2"/>
        <v>11.34</v>
      </c>
      <c r="Q1406" s="34">
        <f t="shared" si="3"/>
        <v>1.38961039</v>
      </c>
      <c r="R1406" s="35" t="str">
        <f t="shared" si="4"/>
        <v>Medio</v>
      </c>
      <c r="S1406" s="35" t="str">
        <f>IF(O1406="","",IF(O1406&gt;AVERAGE('Base de datos limpia'!$O$2:$O$8001),"Alto","Normal"))
</f>
        <v>Alto</v>
      </c>
      <c r="T1406" s="35" t="str">
        <f t="shared" si="5"/>
        <v>Gamer moderado</v>
      </c>
      <c r="U1406" s="35"/>
    </row>
    <row r="1407">
      <c r="A1407" s="28">
        <v>1406.0</v>
      </c>
      <c r="B1407" s="28">
        <v>18.0</v>
      </c>
      <c r="C1407" s="28" t="str">
        <f>TRIM(PROPER('Base de datos cruda'!C1407))</f>
        <v>Female</v>
      </c>
      <c r="D1407" s="28">
        <v>7.4</v>
      </c>
      <c r="E1407" s="28">
        <v>9.61</v>
      </c>
      <c r="F1407" s="28">
        <v>7.96</v>
      </c>
      <c r="G1407" s="28">
        <v>79.66</v>
      </c>
      <c r="H1407" s="28" t="str">
        <f>TRIM(PROPER('Base de datos cruda'!H1407))</f>
        <v>Rpg</v>
      </c>
      <c r="I1407" s="28">
        <v>3.16</v>
      </c>
      <c r="J1407" s="28">
        <v>10.39</v>
      </c>
      <c r="K1407" s="28">
        <v>238.96</v>
      </c>
      <c r="L1407" s="28">
        <f>IF('Base de datos cruda'!L1407&lt;0,,'Base de datos cruda'!L1407)</f>
        <v>17.62</v>
      </c>
      <c r="M1407" s="28" t="str">
        <f>IF(TRIM(PROPER('Base de datos cruda'!M1407))="High","Alto",IF(TRIM(PROPER('Base de datos cruda'!M1407))="Medium","Medio","Bajo"))</f>
        <v>Bajo</v>
      </c>
      <c r="N1407" s="29">
        <v>77.4208205151025</v>
      </c>
      <c r="O1407" s="32">
        <f t="shared" si="1"/>
        <v>77.42082052</v>
      </c>
      <c r="P1407" s="33">
        <f t="shared" si="2"/>
        <v>17.79</v>
      </c>
      <c r="Q1407" s="34">
        <f t="shared" si="3"/>
        <v>1.298648649</v>
      </c>
      <c r="R1407" s="35" t="str">
        <f t="shared" si="4"/>
        <v>Alto</v>
      </c>
      <c r="S1407" s="35" t="str">
        <f>IF(O1407="","",IF(O1407&gt;AVERAGE('Base de datos limpia'!$O$2:$O$8001),"Alto","Normal"))
</f>
        <v>Alto</v>
      </c>
      <c r="T1407" s="35" t="str">
        <f t="shared" si="5"/>
        <v>Gamer intensivo</v>
      </c>
      <c r="U1407" s="35"/>
    </row>
    <row r="1408">
      <c r="A1408" s="28">
        <v>1407.0</v>
      </c>
      <c r="B1408" s="28">
        <v>20.0</v>
      </c>
      <c r="C1408" s="28" t="str">
        <f>TRIM(PROPER('Base de datos cruda'!C1408))</f>
        <v>Male</v>
      </c>
      <c r="D1408" s="28">
        <v>5.76</v>
      </c>
      <c r="E1408" s="28">
        <v>8.56</v>
      </c>
      <c r="F1408" s="28">
        <v>7.16</v>
      </c>
      <c r="G1408" s="28">
        <v>93.31</v>
      </c>
      <c r="H1408" s="28" t="str">
        <f>TRIM(PROPER('Base de datos cruda'!H1408))</f>
        <v>Rpg</v>
      </c>
      <c r="I1408" s="28">
        <v>2.55</v>
      </c>
      <c r="J1408" s="28">
        <v>10.59</v>
      </c>
      <c r="K1408" s="28">
        <v>243.69</v>
      </c>
      <c r="L1408" s="28">
        <f>IF('Base de datos cruda'!L1408&lt;0,,'Base de datos cruda'!L1408)</f>
        <v>14.54</v>
      </c>
      <c r="M1408" s="28" t="str">
        <f>IF(TRIM(PROPER('Base de datos cruda'!M1408))="High","Alto",IF(TRIM(PROPER('Base de datos cruda'!M1408))="Medium","Medio","Bajo"))</f>
        <v>Bajo</v>
      </c>
      <c r="N1408" s="29">
        <v>77.1280193972065</v>
      </c>
      <c r="O1408" s="32">
        <f t="shared" si="1"/>
        <v>77.1280194</v>
      </c>
      <c r="P1408" s="33">
        <f t="shared" si="2"/>
        <v>16.35</v>
      </c>
      <c r="Q1408" s="34">
        <f t="shared" si="3"/>
        <v>1.486111111</v>
      </c>
      <c r="R1408" s="35" t="str">
        <f t="shared" si="4"/>
        <v>Alto</v>
      </c>
      <c r="S1408" s="35" t="str">
        <f>IF(O1408="","",IF(O1408&gt;AVERAGE('Base de datos limpia'!$O$2:$O$8001),"Alto","Normal"))
</f>
        <v>Alto</v>
      </c>
      <c r="T1408" s="35" t="str">
        <f t="shared" si="5"/>
        <v>Gamer intensivo</v>
      </c>
      <c r="U1408" s="35"/>
    </row>
    <row r="1409">
      <c r="A1409" s="28">
        <v>1408.0</v>
      </c>
      <c r="B1409" s="28">
        <v>23.0</v>
      </c>
      <c r="C1409" s="28" t="str">
        <f>TRIM(PROPER('Base de datos cruda'!C1409))</f>
        <v>Female</v>
      </c>
      <c r="D1409" s="28">
        <v>0.89</v>
      </c>
      <c r="E1409" s="28">
        <v>9.47</v>
      </c>
      <c r="F1409" s="28">
        <v>6.09</v>
      </c>
      <c r="G1409" s="28">
        <v>89.28</v>
      </c>
      <c r="H1409" s="28" t="str">
        <f>TRIM(PROPER('Base de datos cruda'!H1409))</f>
        <v>Casual</v>
      </c>
      <c r="I1409" s="28">
        <v>3.87</v>
      </c>
      <c r="J1409" s="28">
        <v>3.22</v>
      </c>
      <c r="K1409" s="28">
        <v>306.98</v>
      </c>
      <c r="L1409" s="28">
        <f>IF('Base de datos cruda'!L1409&lt;0,,'Base de datos cruda'!L1409)</f>
        <v>0.93</v>
      </c>
      <c r="M1409" s="28" t="str">
        <f>IF(TRIM(PROPER('Base de datos cruda'!M1409))="High","Alto",IF(TRIM(PROPER('Base de datos cruda'!M1409))="Medium","Medio","Bajo"))</f>
        <v>Medio</v>
      </c>
      <c r="N1409" s="29">
        <v>100.0</v>
      </c>
      <c r="O1409" s="32">
        <f t="shared" si="1"/>
        <v>100</v>
      </c>
      <c r="P1409" s="33">
        <f t="shared" si="2"/>
        <v>4.11</v>
      </c>
      <c r="Q1409" s="34">
        <f t="shared" si="3"/>
        <v>10.64044944</v>
      </c>
      <c r="R1409" s="35" t="str">
        <f t="shared" si="4"/>
        <v>Alto</v>
      </c>
      <c r="S1409" s="35" t="str">
        <f>IF(O1409="","",IF(O1409&gt;AVERAGE('Base de datos limpia'!$O$2:$O$8001),"Alto","Normal"))
</f>
        <v>Alto</v>
      </c>
      <c r="T1409" s="35" t="str">
        <f t="shared" si="5"/>
        <v>Gamer intensivo</v>
      </c>
      <c r="U1409" s="35"/>
    </row>
    <row r="1410">
      <c r="A1410" s="28">
        <v>1409.0</v>
      </c>
      <c r="B1410" s="28">
        <v>18.0</v>
      </c>
      <c r="C1410" s="28" t="str">
        <f>TRIM(PROPER('Base de datos cruda'!C1410))</f>
        <v>Male</v>
      </c>
      <c r="D1410" s="28">
        <v>1.42</v>
      </c>
      <c r="E1410" s="28">
        <v>8.26</v>
      </c>
      <c r="F1410" s="28">
        <v>5.95</v>
      </c>
      <c r="G1410" s="28">
        <v>73.23</v>
      </c>
      <c r="H1410" s="28" t="str">
        <f>TRIM(PROPER('Base de datos cruda'!H1410))</f>
        <v>Casual</v>
      </c>
      <c r="I1410" s="28">
        <v>0.47</v>
      </c>
      <c r="J1410" s="28">
        <v>6.9</v>
      </c>
      <c r="K1410" s="28">
        <v>315.59</v>
      </c>
      <c r="L1410" s="28">
        <f>IF('Base de datos cruda'!L1410&lt;0,,'Base de datos cruda'!L1410)</f>
        <v>5.93</v>
      </c>
      <c r="M1410" s="28" t="str">
        <f>IF(TRIM(PROPER('Base de datos cruda'!M1410))="High","Alto",IF(TRIM(PROPER('Base de datos cruda'!M1410))="Medium","Medio","Bajo"))</f>
        <v>Alto</v>
      </c>
      <c r="N1410" s="29">
        <v>100.0</v>
      </c>
      <c r="O1410" s="32">
        <f t="shared" si="1"/>
        <v>100</v>
      </c>
      <c r="P1410" s="33">
        <f t="shared" si="2"/>
        <v>8.32</v>
      </c>
      <c r="Q1410" s="34">
        <f t="shared" si="3"/>
        <v>5.816901408</v>
      </c>
      <c r="R1410" s="35" t="str">
        <f t="shared" si="4"/>
        <v>Alto</v>
      </c>
      <c r="S1410" s="35" t="str">
        <f>IF(O1410="","",IF(O1410&gt;AVERAGE('Base de datos limpia'!$O$2:$O$8001),"Alto","Normal"))
</f>
        <v>Alto</v>
      </c>
      <c r="T1410" s="35" t="str">
        <f t="shared" si="5"/>
        <v>Gamer intensivo</v>
      </c>
      <c r="U1410" s="35"/>
    </row>
    <row r="1411">
      <c r="A1411" s="28">
        <v>1410.0</v>
      </c>
      <c r="B1411" s="28">
        <v>19.0</v>
      </c>
      <c r="C1411" s="28" t="str">
        <f>TRIM(PROPER('Base de datos cruda'!C1411))</f>
        <v>Male</v>
      </c>
      <c r="D1411" s="28">
        <v>6.3</v>
      </c>
      <c r="E1411" s="28">
        <v>4.19</v>
      </c>
      <c r="F1411" s="28">
        <v>4.6</v>
      </c>
      <c r="G1411" s="28">
        <v>83.49</v>
      </c>
      <c r="H1411" s="28" t="str">
        <f>TRIM(PROPER('Base de datos cruda'!H1411))</f>
        <v>Fps</v>
      </c>
      <c r="I1411" s="28">
        <v>1.51</v>
      </c>
      <c r="J1411" s="28">
        <v>10.74</v>
      </c>
      <c r="K1411" s="28">
        <v>236.65</v>
      </c>
      <c r="L1411" s="28">
        <f>IF('Base de datos cruda'!L1411&lt;0,,'Base de datos cruda'!L1411)</f>
        <v>13.47</v>
      </c>
      <c r="M1411" s="28" t="str">
        <f>IF(TRIM(PROPER('Base de datos cruda'!M1411))="High","Alto",IF(TRIM(PROPER('Base de datos cruda'!M1411))="Medium","Medio","Bajo"))</f>
        <v>Bajo</v>
      </c>
      <c r="N1411" s="29">
        <v>46.96</v>
      </c>
      <c r="O1411" s="32">
        <f t="shared" si="1"/>
        <v>46.96</v>
      </c>
      <c r="P1411" s="33">
        <f t="shared" si="2"/>
        <v>17.04</v>
      </c>
      <c r="Q1411" s="34">
        <f t="shared" si="3"/>
        <v>0.6650793651</v>
      </c>
      <c r="R1411" s="35" t="str">
        <f t="shared" si="4"/>
        <v>Bajo</v>
      </c>
      <c r="S1411" s="35" t="str">
        <f>IF(O1411="","",IF(O1411&gt;AVERAGE('Base de datos limpia'!$O$2:$O$8001),"Alto","Normal"))
</f>
        <v>Normal</v>
      </c>
      <c r="T1411" s="35" t="str">
        <f t="shared" si="5"/>
        <v>Gamer moderado</v>
      </c>
      <c r="U1411" s="35"/>
    </row>
    <row r="1412">
      <c r="A1412" s="28">
        <v>1411.0</v>
      </c>
      <c r="B1412" s="28">
        <v>24.0</v>
      </c>
      <c r="C1412" s="28" t="str">
        <f>TRIM(PROPER('Base de datos cruda'!C1412))</f>
        <v>Male</v>
      </c>
      <c r="D1412" s="28">
        <v>6.69</v>
      </c>
      <c r="E1412" s="28">
        <v>8.31</v>
      </c>
      <c r="F1412" s="28">
        <v>7.9</v>
      </c>
      <c r="G1412" s="28">
        <v>86.67</v>
      </c>
      <c r="H1412" s="28" t="str">
        <f>TRIM(PROPER('Base de datos cruda'!H1412))</f>
        <v>Rpg</v>
      </c>
      <c r="I1412" s="28">
        <v>0.13</v>
      </c>
      <c r="J1412" s="28">
        <v>10.74</v>
      </c>
      <c r="K1412" s="28">
        <v>244.55</v>
      </c>
      <c r="L1412" s="28">
        <f>IF('Base de datos cruda'!L1412&lt;0,,'Base de datos cruda'!L1412)</f>
        <v>15.53</v>
      </c>
      <c r="M1412" s="28" t="str">
        <f>IF(TRIM(PROPER('Base de datos cruda'!M1412))="High","Alto",IF(TRIM(PROPER('Base de datos cruda'!M1412))="Medium","Medio","Bajo"))</f>
        <v>Bajo</v>
      </c>
      <c r="N1412" s="29">
        <v>87.5255827603859</v>
      </c>
      <c r="O1412" s="32">
        <f t="shared" si="1"/>
        <v>87.52558276</v>
      </c>
      <c r="P1412" s="33">
        <f t="shared" si="2"/>
        <v>17.43</v>
      </c>
      <c r="Q1412" s="34">
        <f t="shared" si="3"/>
        <v>1.242152466</v>
      </c>
      <c r="R1412" s="35" t="str">
        <f t="shared" si="4"/>
        <v>Alto</v>
      </c>
      <c r="S1412" s="35" t="str">
        <f>IF(O1412="","",IF(O1412&gt;AVERAGE('Base de datos limpia'!$O$2:$O$8001),"Alto","Normal"))
</f>
        <v>Alto</v>
      </c>
      <c r="T1412" s="35" t="str">
        <f t="shared" si="5"/>
        <v>Gamer intensivo</v>
      </c>
      <c r="U1412" s="35"/>
    </row>
    <row r="1413">
      <c r="A1413" s="28">
        <v>1412.0</v>
      </c>
      <c r="B1413" s="28">
        <v>22.0</v>
      </c>
      <c r="C1413" s="28" t="str">
        <f>TRIM(PROPER('Base de datos cruda'!C1413))</f>
        <v>Male</v>
      </c>
      <c r="D1413" s="28">
        <v>4.36</v>
      </c>
      <c r="E1413" s="28">
        <v>9.31</v>
      </c>
      <c r="F1413" s="28">
        <v>7.81</v>
      </c>
      <c r="G1413" s="28">
        <v>60.94</v>
      </c>
      <c r="H1413" s="28" t="str">
        <f>TRIM(PROPER('Base de datos cruda'!H1413))</f>
        <v>Casual</v>
      </c>
      <c r="I1413" s="28">
        <v>3.73</v>
      </c>
      <c r="J1413" s="28">
        <v>7.98</v>
      </c>
      <c r="K1413" s="28">
        <v>275.15</v>
      </c>
      <c r="L1413" s="28">
        <f>IF('Base de datos cruda'!L1413&lt;0,,'Base de datos cruda'!L1413)</f>
        <v>7.93</v>
      </c>
      <c r="M1413" s="28" t="str">
        <f>IF(TRIM(PROPER('Base de datos cruda'!M1413))="High","Alto",IF(TRIM(PROPER('Base de datos cruda'!M1413))="Medium","Medio","Bajo"))</f>
        <v>Medio</v>
      </c>
      <c r="N1413" s="29">
        <v>85.25</v>
      </c>
      <c r="O1413" s="32">
        <f t="shared" si="1"/>
        <v>85.25</v>
      </c>
      <c r="P1413" s="33">
        <f t="shared" si="2"/>
        <v>12.34</v>
      </c>
      <c r="Q1413" s="34">
        <f t="shared" si="3"/>
        <v>2.135321101</v>
      </c>
      <c r="R1413" s="35" t="str">
        <f t="shared" si="4"/>
        <v>Alto</v>
      </c>
      <c r="S1413" s="35" t="str">
        <f>IF(O1413="","",IF(O1413&gt;AVERAGE('Base de datos limpia'!$O$2:$O$8001),"Alto","Normal"))
</f>
        <v>Alto</v>
      </c>
      <c r="T1413" s="35" t="str">
        <f t="shared" si="5"/>
        <v>Gamer intensivo</v>
      </c>
      <c r="U1413" s="35"/>
    </row>
    <row r="1414">
      <c r="A1414" s="28">
        <v>1413.0</v>
      </c>
      <c r="B1414" s="28">
        <v>16.0</v>
      </c>
      <c r="C1414" s="28" t="str">
        <f>TRIM(PROPER('Base de datos cruda'!C1414))</f>
        <v>Female</v>
      </c>
      <c r="D1414" s="28">
        <v>4.44</v>
      </c>
      <c r="E1414" s="28">
        <v>9.52</v>
      </c>
      <c r="F1414" s="28">
        <v>5.23</v>
      </c>
      <c r="G1414" s="28">
        <v>75.84</v>
      </c>
      <c r="H1414" s="28" t="str">
        <f>TRIM(PROPER('Base de datos cruda'!H1414))</f>
        <v>Fps</v>
      </c>
      <c r="I1414" s="28">
        <v>4.56</v>
      </c>
      <c r="J1414" s="28">
        <v>6.5</v>
      </c>
      <c r="K1414" s="28">
        <v>267.49</v>
      </c>
      <c r="L1414" s="28">
        <f>IF('Base de datos cruda'!L1414&lt;0,,'Base de datos cruda'!L1414)</f>
        <v>8.13</v>
      </c>
      <c r="M1414" s="28" t="str">
        <f>IF(TRIM(PROPER('Base de datos cruda'!M1414))="High","Alto",IF(TRIM(PROPER('Base de datos cruda'!M1414))="Medium","Medio","Bajo"))</f>
        <v>Alto</v>
      </c>
      <c r="N1414" s="29">
        <v>82.05</v>
      </c>
      <c r="O1414" s="32">
        <f t="shared" si="1"/>
        <v>82.05</v>
      </c>
      <c r="P1414" s="33">
        <f t="shared" si="2"/>
        <v>10.94</v>
      </c>
      <c r="Q1414" s="34">
        <f t="shared" si="3"/>
        <v>2.144144144</v>
      </c>
      <c r="R1414" s="35" t="str">
        <f t="shared" si="4"/>
        <v>Alto</v>
      </c>
      <c r="S1414" s="35" t="str">
        <f>IF(O1414="","",IF(O1414&gt;AVERAGE('Base de datos limpia'!$O$2:$O$8001),"Alto","Normal"))
</f>
        <v>Alto</v>
      </c>
      <c r="T1414" s="35" t="str">
        <f t="shared" si="5"/>
        <v>Gamer intensivo</v>
      </c>
      <c r="U1414" s="35"/>
    </row>
    <row r="1415">
      <c r="A1415" s="28">
        <v>1414.0</v>
      </c>
      <c r="B1415" s="28">
        <v>19.0</v>
      </c>
      <c r="C1415" s="28" t="str">
        <f>TRIM(PROPER('Base de datos cruda'!C1415))</f>
        <v>Male</v>
      </c>
      <c r="D1415" s="28">
        <v>5.06</v>
      </c>
      <c r="E1415" s="28">
        <v>7.15</v>
      </c>
      <c r="F1415" s="28">
        <v>8.31</v>
      </c>
      <c r="G1415" s="28">
        <v>99.71</v>
      </c>
      <c r="H1415" s="28" t="str">
        <f>TRIM(PROPER('Base de datos cruda'!H1415))</f>
        <v>Casual</v>
      </c>
      <c r="I1415" s="28">
        <v>2.94</v>
      </c>
      <c r="J1415" s="28">
        <v>9.14</v>
      </c>
      <c r="K1415" s="28">
        <v>259.68</v>
      </c>
      <c r="L1415" s="28">
        <f>IF('Base de datos cruda'!L1415&lt;0,,'Base de datos cruda'!L1415)</f>
        <v>16.36</v>
      </c>
      <c r="M1415" s="28" t="str">
        <f>IF(TRIM(PROPER('Base de datos cruda'!M1415))="High","Alto",IF(TRIM(PROPER('Base de datos cruda'!M1415))="Medium","Medio","Bajo"))</f>
        <v>Bajo</v>
      </c>
      <c r="N1415" s="29">
        <v>88.0623201488738</v>
      </c>
      <c r="O1415" s="32">
        <f t="shared" si="1"/>
        <v>88.06232015</v>
      </c>
      <c r="P1415" s="33">
        <f t="shared" si="2"/>
        <v>14.2</v>
      </c>
      <c r="Q1415" s="34">
        <f t="shared" si="3"/>
        <v>1.413043478</v>
      </c>
      <c r="R1415" s="35" t="str">
        <f t="shared" si="4"/>
        <v>Alto</v>
      </c>
      <c r="S1415" s="35" t="str">
        <f>IF(O1415="","",IF(O1415&gt;AVERAGE('Base de datos limpia'!$O$2:$O$8001),"Alto","Normal"))
</f>
        <v>Alto</v>
      </c>
      <c r="T1415" s="35" t="str">
        <f t="shared" si="5"/>
        <v>Gamer intensivo</v>
      </c>
      <c r="U1415" s="35"/>
    </row>
    <row r="1416">
      <c r="A1416" s="28">
        <v>1415.0</v>
      </c>
      <c r="B1416" s="28">
        <v>19.0</v>
      </c>
      <c r="C1416" s="28" t="str">
        <f>TRIM(PROPER('Base de datos cruda'!C1416))</f>
        <v>Male</v>
      </c>
      <c r="D1416" s="28">
        <v>3.51</v>
      </c>
      <c r="E1416" s="28">
        <v>2.9</v>
      </c>
      <c r="F1416" s="28">
        <v>6.95</v>
      </c>
      <c r="G1416" s="28">
        <v>85.49</v>
      </c>
      <c r="H1416" s="28" t="str">
        <f>TRIM(PROPER('Base de datos cruda'!H1416))</f>
        <v>Fps</v>
      </c>
      <c r="I1416" s="28">
        <v>3.08</v>
      </c>
      <c r="J1416" s="28">
        <v>8.13</v>
      </c>
      <c r="K1416" s="28">
        <v>267.63</v>
      </c>
      <c r="L1416" s="28">
        <f>IF('Base de datos cruda'!L1416&lt;0,,'Base de datos cruda'!L1416)</f>
        <v>8.48</v>
      </c>
      <c r="M1416" s="28" t="str">
        <f>IF(TRIM(PROPER('Base de datos cruda'!M1416))="High","Alto",IF(TRIM(PROPER('Base de datos cruda'!M1416))="Medium","Medio","Bajo"))</f>
        <v>Medio</v>
      </c>
      <c r="N1416" s="29">
        <v>56.65</v>
      </c>
      <c r="O1416" s="32">
        <f t="shared" si="1"/>
        <v>56.65</v>
      </c>
      <c r="P1416" s="33">
        <f t="shared" si="2"/>
        <v>11.64</v>
      </c>
      <c r="Q1416" s="34">
        <f t="shared" si="3"/>
        <v>0.8262108262</v>
      </c>
      <c r="R1416" s="35" t="str">
        <f t="shared" si="4"/>
        <v>Medio</v>
      </c>
      <c r="S1416" s="35" t="str">
        <f>IF(O1416="","",IF(O1416&gt;AVERAGE('Base de datos limpia'!$O$2:$O$8001),"Alto","Normal"))
</f>
        <v>Normal</v>
      </c>
      <c r="T1416" s="35" t="str">
        <f t="shared" si="5"/>
        <v>Gamer casual</v>
      </c>
      <c r="U1416" s="35"/>
    </row>
    <row r="1417">
      <c r="A1417" s="28">
        <v>1416.0</v>
      </c>
      <c r="B1417" s="28">
        <v>24.0</v>
      </c>
      <c r="C1417" s="28" t="str">
        <f>TRIM(PROPER('Base de datos cruda'!C1417))</f>
        <v>Female</v>
      </c>
      <c r="D1417" s="28">
        <v>5.44</v>
      </c>
      <c r="E1417" s="28">
        <v>1.36</v>
      </c>
      <c r="F1417" s="28">
        <v>6.39</v>
      </c>
      <c r="G1417" s="28">
        <v>73.37</v>
      </c>
      <c r="H1417" s="28" t="str">
        <f>TRIM(PROPER('Base de datos cruda'!H1417))</f>
        <v>Casual</v>
      </c>
      <c r="I1417" s="28">
        <v>0.23</v>
      </c>
      <c r="J1417" s="28">
        <v>6.5</v>
      </c>
      <c r="K1417" s="28">
        <v>262.03</v>
      </c>
      <c r="L1417" s="28">
        <f>IF('Base de datos cruda'!L1417&lt;0,,'Base de datos cruda'!L1417)</f>
        <v>13.64</v>
      </c>
      <c r="M1417" s="28" t="str">
        <f>IF(TRIM(PROPER('Base de datos cruda'!M1417))="High","Alto",IF(TRIM(PROPER('Base de datos cruda'!M1417))="Medium","Medio","Bajo"))</f>
        <v>Bajo</v>
      </c>
      <c r="N1417" s="29">
        <v>35.23</v>
      </c>
      <c r="O1417" s="32">
        <f t="shared" si="1"/>
        <v>35.23</v>
      </c>
      <c r="P1417" s="33">
        <f t="shared" si="2"/>
        <v>11.94</v>
      </c>
      <c r="Q1417" s="34">
        <f t="shared" si="3"/>
        <v>0.25</v>
      </c>
      <c r="R1417" s="35" t="str">
        <f t="shared" si="4"/>
        <v>Bajo</v>
      </c>
      <c r="S1417" s="35" t="str">
        <f>IF(O1417="","",IF(O1417&gt;AVERAGE('Base de datos limpia'!$O$2:$O$8001),"Alto","Normal"))
</f>
        <v>Normal</v>
      </c>
      <c r="T1417" s="35" t="str">
        <f t="shared" si="5"/>
        <v>Gamer casual</v>
      </c>
      <c r="U1417" s="35"/>
    </row>
    <row r="1418">
      <c r="A1418" s="28">
        <v>1417.0</v>
      </c>
      <c r="B1418" s="28">
        <v>21.0</v>
      </c>
      <c r="C1418" s="28" t="str">
        <f>TRIM(PROPER('Base de datos cruda'!C1418))</f>
        <v>Female</v>
      </c>
      <c r="D1418" s="28">
        <v>0.87</v>
      </c>
      <c r="E1418" s="28">
        <v>2.32</v>
      </c>
      <c r="F1418" s="28">
        <v>4.09</v>
      </c>
      <c r="G1418" s="28">
        <v>70.0</v>
      </c>
      <c r="H1418" s="28" t="str">
        <f>TRIM(PROPER('Base de datos cruda'!H1418))</f>
        <v>Fps</v>
      </c>
      <c r="I1418" s="28">
        <v>2.52</v>
      </c>
      <c r="J1418" s="28">
        <v>3.7</v>
      </c>
      <c r="K1418" s="28">
        <v>297.02</v>
      </c>
      <c r="L1418" s="28">
        <f>IF('Base de datos cruda'!L1418&lt;0,,'Base de datos cruda'!L1418)</f>
        <v>2.9</v>
      </c>
      <c r="M1418" s="28" t="str">
        <f>IF(TRIM(PROPER('Base de datos cruda'!M1418))="High","Alto",IF(TRIM(PROPER('Base de datos cruda'!M1418))="Medium","Medio","Bajo"))</f>
        <v>Medio</v>
      </c>
      <c r="N1418" s="29">
        <v>46.9</v>
      </c>
      <c r="O1418" s="32">
        <f t="shared" si="1"/>
        <v>46.9</v>
      </c>
      <c r="P1418" s="33">
        <f t="shared" si="2"/>
        <v>4.57</v>
      </c>
      <c r="Q1418" s="34">
        <f t="shared" si="3"/>
        <v>2.666666667</v>
      </c>
      <c r="R1418" s="35" t="str">
        <f t="shared" si="4"/>
        <v>Bajo</v>
      </c>
      <c r="S1418" s="35" t="str">
        <f>IF(O1418="","",IF(O1418&gt;AVERAGE('Base de datos limpia'!$O$2:$O$8001),"Alto","Normal"))
</f>
        <v>Normal</v>
      </c>
      <c r="T1418" s="35" t="str">
        <f t="shared" si="5"/>
        <v>Gamer casual</v>
      </c>
      <c r="U1418" s="35"/>
    </row>
    <row r="1419">
      <c r="A1419" s="28">
        <v>1418.0</v>
      </c>
      <c r="B1419" s="28">
        <v>24.0</v>
      </c>
      <c r="C1419" s="28" t="str">
        <f>TRIM(PROPER('Base de datos cruda'!C1419))</f>
        <v>Female</v>
      </c>
      <c r="D1419" s="28">
        <v>7.69</v>
      </c>
      <c r="E1419" s="28">
        <v>9.69</v>
      </c>
      <c r="F1419" s="28">
        <v>5.91</v>
      </c>
      <c r="G1419" s="28">
        <v>68.38</v>
      </c>
      <c r="H1419" s="28" t="str">
        <f>TRIM(PROPER('Base de datos cruda'!H1419))</f>
        <v>Casual</v>
      </c>
      <c r="I1419" s="28">
        <v>2.63</v>
      </c>
      <c r="J1419" s="28">
        <v>12.85</v>
      </c>
      <c r="K1419" s="28">
        <v>231.63</v>
      </c>
      <c r="L1419" s="28">
        <f>IF('Base de datos cruda'!L1419&lt;0,,'Base de datos cruda'!L1419)</f>
        <v>15.55</v>
      </c>
      <c r="M1419" s="28" t="str">
        <f>IF(TRIM(PROPER('Base de datos cruda'!M1419))="High","Alto",IF(TRIM(PROPER('Base de datos cruda'!M1419))="Medium","Medio","Bajo"))</f>
        <v>Alto</v>
      </c>
      <c r="N1419" s="29">
        <v>80.5291915966837</v>
      </c>
      <c r="O1419" s="32">
        <f t="shared" si="1"/>
        <v>80.5291916</v>
      </c>
      <c r="P1419" s="33">
        <f t="shared" si="2"/>
        <v>20.54</v>
      </c>
      <c r="Q1419" s="34">
        <f t="shared" si="3"/>
        <v>1.260078023</v>
      </c>
      <c r="R1419" s="35" t="str">
        <f t="shared" si="4"/>
        <v>Alto</v>
      </c>
      <c r="S1419" s="35" t="str">
        <f>IF(O1419="","",IF(O1419&gt;AVERAGE('Base de datos limpia'!$O$2:$O$8001),"Alto","Normal"))
</f>
        <v>Alto</v>
      </c>
      <c r="T1419" s="35" t="str">
        <f t="shared" si="5"/>
        <v>Gamer intensivo</v>
      </c>
      <c r="U1419" s="35"/>
    </row>
    <row r="1420">
      <c r="A1420" s="28">
        <v>1419.0</v>
      </c>
      <c r="B1420" s="28">
        <v>21.0</v>
      </c>
      <c r="C1420" s="28" t="str">
        <f>TRIM(PROPER('Base de datos cruda'!C1420))</f>
        <v>Female</v>
      </c>
      <c r="D1420" s="28">
        <v>6.0</v>
      </c>
      <c r="E1420" s="28">
        <v>5.16</v>
      </c>
      <c r="F1420" s="28">
        <v>7.2</v>
      </c>
      <c r="G1420" s="28">
        <v>76.07</v>
      </c>
      <c r="H1420" s="28" t="str">
        <f>TRIM(PROPER('Base de datos cruda'!H1420))</f>
        <v>Fps</v>
      </c>
      <c r="I1420" s="28">
        <v>0.19</v>
      </c>
      <c r="J1420" s="28">
        <v>10.16</v>
      </c>
      <c r="K1420" s="28">
        <v>242.82</v>
      </c>
      <c r="L1420" s="28">
        <f>IF('Base de datos cruda'!L1420&lt;0,,'Base de datos cruda'!L1420)</f>
        <v>11.92</v>
      </c>
      <c r="M1420" s="28" t="str">
        <f>IF(TRIM(PROPER('Base de datos cruda'!M1420))="High","Alto",IF(TRIM(PROPER('Base de datos cruda'!M1420))="Medium","Medio","Bajo"))</f>
        <v>Bajo</v>
      </c>
      <c r="N1420" s="29">
        <v>53.88</v>
      </c>
      <c r="O1420" s="32">
        <f t="shared" si="1"/>
        <v>53.88</v>
      </c>
      <c r="P1420" s="33">
        <f t="shared" si="2"/>
        <v>16.16</v>
      </c>
      <c r="Q1420" s="34">
        <f t="shared" si="3"/>
        <v>0.86</v>
      </c>
      <c r="R1420" s="35" t="str">
        <f t="shared" si="4"/>
        <v>Medio</v>
      </c>
      <c r="S1420" s="35" t="str">
        <f>IF(O1420="","",IF(O1420&gt;AVERAGE('Base de datos limpia'!$O$2:$O$8001),"Alto","Normal"))
</f>
        <v>Normal</v>
      </c>
      <c r="T1420" s="35" t="str">
        <f t="shared" si="5"/>
        <v>Gamer moderado</v>
      </c>
      <c r="U1420" s="35"/>
    </row>
    <row r="1421">
      <c r="A1421" s="28">
        <v>1420.0</v>
      </c>
      <c r="B1421" s="28">
        <v>21.0</v>
      </c>
      <c r="C1421" s="28" t="str">
        <f>TRIM(PROPER('Base de datos cruda'!C1421))</f>
        <v>Male</v>
      </c>
      <c r="D1421" s="28">
        <v>5.05</v>
      </c>
      <c r="E1421" s="28">
        <v>8.69</v>
      </c>
      <c r="F1421" s="28">
        <v>4.45</v>
      </c>
      <c r="G1421" s="28">
        <v>67.73</v>
      </c>
      <c r="H1421" s="28" t="str">
        <f>TRIM(PROPER('Base de datos cruda'!H1421))</f>
        <v>Fps</v>
      </c>
      <c r="I1421" s="28">
        <v>3.91</v>
      </c>
      <c r="J1421" s="28">
        <v>9.13</v>
      </c>
      <c r="K1421" s="28">
        <v>255.45</v>
      </c>
      <c r="L1421" s="28">
        <f>IF('Base de datos cruda'!L1421&lt;0,,'Base de datos cruda'!L1421)</f>
        <v>10.55</v>
      </c>
      <c r="M1421" s="28" t="str">
        <f>IF(TRIM(PROPER('Base de datos cruda'!M1421))="High","Alto",IF(TRIM(PROPER('Base de datos cruda'!M1421))="Medium","Medio","Bajo"))</f>
        <v>Alto</v>
      </c>
      <c r="N1421" s="29">
        <v>73.5393485010068</v>
      </c>
      <c r="O1421" s="32">
        <f t="shared" si="1"/>
        <v>73.5393485</v>
      </c>
      <c r="P1421" s="33">
        <f t="shared" si="2"/>
        <v>14.18</v>
      </c>
      <c r="Q1421" s="34">
        <f t="shared" si="3"/>
        <v>1.720792079</v>
      </c>
      <c r="R1421" s="35" t="str">
        <f t="shared" si="4"/>
        <v>Alto</v>
      </c>
      <c r="S1421" s="35" t="str">
        <f>IF(O1421="","",IF(O1421&gt;AVERAGE('Base de datos limpia'!$O$2:$O$8001),"Alto","Normal"))
</f>
        <v>Alto</v>
      </c>
      <c r="T1421" s="35" t="str">
        <f t="shared" si="5"/>
        <v>Gamer intensivo</v>
      </c>
      <c r="U1421" s="35"/>
    </row>
    <row r="1422">
      <c r="A1422" s="28">
        <v>1421.0</v>
      </c>
      <c r="B1422" s="28">
        <v>20.0</v>
      </c>
      <c r="C1422" s="28" t="str">
        <f>TRIM(PROPER('Base de datos cruda'!C1422))</f>
        <v>Female</v>
      </c>
      <c r="D1422" s="28">
        <v>2.53</v>
      </c>
      <c r="E1422" s="28">
        <v>5.19</v>
      </c>
      <c r="F1422" s="28">
        <v>6.3</v>
      </c>
      <c r="G1422" s="28">
        <v>65.41</v>
      </c>
      <c r="H1422" s="28" t="str">
        <f>TRIM(PROPER('Base de datos cruda'!H1422))</f>
        <v>Fps</v>
      </c>
      <c r="I1422" s="28">
        <v>1.39</v>
      </c>
      <c r="J1422" s="28">
        <v>4.67</v>
      </c>
      <c r="K1422" s="28">
        <v>287.63</v>
      </c>
      <c r="L1422" s="28">
        <f>IF('Base de datos cruda'!L1422&lt;0,,'Base de datos cruda'!L1422)</f>
        <v>10.42</v>
      </c>
      <c r="M1422" s="28" t="str">
        <f>IF(TRIM(PROPER('Base de datos cruda'!M1422))="High","Alto",IF(TRIM(PROPER('Base de datos cruda'!M1422))="Medium","Medio","Bajo"))</f>
        <v>Medio</v>
      </c>
      <c r="N1422" s="29">
        <v>67.43</v>
      </c>
      <c r="O1422" s="32">
        <f t="shared" si="1"/>
        <v>67.43</v>
      </c>
      <c r="P1422" s="33">
        <f t="shared" si="2"/>
        <v>7.2</v>
      </c>
      <c r="Q1422" s="34">
        <f t="shared" si="3"/>
        <v>2.051383399</v>
      </c>
      <c r="R1422" s="35" t="str">
        <f t="shared" si="4"/>
        <v>Medio</v>
      </c>
      <c r="S1422" s="35" t="str">
        <f>IF(O1422="","",IF(O1422&gt;AVERAGE('Base de datos limpia'!$O$2:$O$8001),"Alto","Normal"))
</f>
        <v>Alto</v>
      </c>
      <c r="T1422" s="35" t="str">
        <f t="shared" si="5"/>
        <v>Gamer moderado</v>
      </c>
      <c r="U1422" s="35"/>
    </row>
    <row r="1423">
      <c r="A1423" s="28">
        <v>1422.0</v>
      </c>
      <c r="B1423" s="28">
        <v>20.0</v>
      </c>
      <c r="C1423" s="28" t="str">
        <f>TRIM(PROPER('Base de datos cruda'!C1423))</f>
        <v>Female</v>
      </c>
      <c r="D1423" s="28">
        <v>1.29</v>
      </c>
      <c r="E1423" s="28">
        <v>6.95</v>
      </c>
      <c r="F1423" s="28">
        <v>8.97</v>
      </c>
      <c r="G1423" s="28">
        <v>74.56</v>
      </c>
      <c r="H1423" s="28" t="str">
        <f>TRIM(PROPER('Base de datos cruda'!H1423))</f>
        <v>Fps</v>
      </c>
      <c r="I1423" s="28">
        <v>3.62</v>
      </c>
      <c r="J1423" s="28">
        <v>5.45</v>
      </c>
      <c r="K1423" s="28">
        <v>309.51</v>
      </c>
      <c r="L1423" s="28">
        <f>IF('Base de datos cruda'!L1423&lt;0,,'Base de datos cruda'!L1423)</f>
        <v>4.2</v>
      </c>
      <c r="M1423" s="28" t="str">
        <f>IF(TRIM(PROPER('Base de datos cruda'!M1423))="High","Alto",IF(TRIM(PROPER('Base de datos cruda'!M1423))="Medium","Medio","Bajo"))</f>
        <v>Medio</v>
      </c>
      <c r="N1423" s="29">
        <v>100.0</v>
      </c>
      <c r="O1423" s="32">
        <f t="shared" si="1"/>
        <v>100</v>
      </c>
      <c r="P1423" s="33">
        <f t="shared" si="2"/>
        <v>6.74</v>
      </c>
      <c r="Q1423" s="34">
        <f t="shared" si="3"/>
        <v>5.387596899</v>
      </c>
      <c r="R1423" s="35" t="str">
        <f t="shared" si="4"/>
        <v>Alto</v>
      </c>
      <c r="S1423" s="35" t="str">
        <f>IF(O1423="","",IF(O1423&gt;AVERAGE('Base de datos limpia'!$O$2:$O$8001),"Alto","Normal"))
</f>
        <v>Alto</v>
      </c>
      <c r="T1423" s="35" t="str">
        <f t="shared" si="5"/>
        <v>Gamer intensivo</v>
      </c>
      <c r="U1423" s="35"/>
    </row>
    <row r="1424">
      <c r="A1424" s="28">
        <v>1423.0</v>
      </c>
      <c r="B1424" s="28">
        <v>17.0</v>
      </c>
      <c r="C1424" s="28" t="str">
        <f>TRIM(PROPER('Base de datos cruda'!C1424))</f>
        <v>Female</v>
      </c>
      <c r="D1424" s="28">
        <v>3.27</v>
      </c>
      <c r="E1424" s="28">
        <v>1.22</v>
      </c>
      <c r="F1424" s="28">
        <v>7.58</v>
      </c>
      <c r="G1424" s="28">
        <v>84.28</v>
      </c>
      <c r="H1424" s="28" t="str">
        <f>TRIM(PROPER('Base de datos cruda'!H1424))</f>
        <v>Casual</v>
      </c>
      <c r="I1424" s="28">
        <v>2.01</v>
      </c>
      <c r="J1424" s="28">
        <v>8.2</v>
      </c>
      <c r="K1424" s="28">
        <v>296.38</v>
      </c>
      <c r="L1424" s="28">
        <f>IF('Base de datos cruda'!L1424&lt;0,,'Base de datos cruda'!L1424)</f>
        <v>9.37</v>
      </c>
      <c r="M1424" s="28" t="str">
        <f>IF(TRIM(PROPER('Base de datos cruda'!M1424))="High","Alto",IF(TRIM(PROPER('Base de datos cruda'!M1424))="Medium","Medio","Bajo"))</f>
        <v>Medio</v>
      </c>
      <c r="N1424" s="29">
        <v>55.98</v>
      </c>
      <c r="O1424" s="32">
        <f t="shared" si="1"/>
        <v>55.98</v>
      </c>
      <c r="P1424" s="33">
        <f t="shared" si="2"/>
        <v>11.47</v>
      </c>
      <c r="Q1424" s="34">
        <f t="shared" si="3"/>
        <v>0.373088685</v>
      </c>
      <c r="R1424" s="35" t="str">
        <f t="shared" si="4"/>
        <v>Medio</v>
      </c>
      <c r="S1424" s="35" t="str">
        <f>IF(O1424="","",IF(O1424&gt;AVERAGE('Base de datos limpia'!$O$2:$O$8001),"Alto","Normal"))
</f>
        <v>Normal</v>
      </c>
      <c r="T1424" s="35" t="str">
        <f t="shared" si="5"/>
        <v>Gamer casual</v>
      </c>
      <c r="U1424" s="35"/>
    </row>
    <row r="1425">
      <c r="A1425" s="28">
        <v>1424.0</v>
      </c>
      <c r="B1425" s="28">
        <v>23.0</v>
      </c>
      <c r="C1425" s="28" t="str">
        <f>TRIM(PROPER('Base de datos cruda'!C1425))</f>
        <v>Male</v>
      </c>
      <c r="D1425" s="28">
        <v>5.29</v>
      </c>
      <c r="E1425" s="28">
        <v>3.25</v>
      </c>
      <c r="F1425" s="28">
        <v>6.73</v>
      </c>
      <c r="G1425" s="28">
        <v>65.86</v>
      </c>
      <c r="H1425" s="28" t="str">
        <f>TRIM(PROPER('Base de datos cruda'!H1425))</f>
        <v>Fps</v>
      </c>
      <c r="I1425" s="28">
        <v>4.98</v>
      </c>
      <c r="J1425" s="28">
        <v>8.3</v>
      </c>
      <c r="K1425" s="28">
        <v>257.63</v>
      </c>
      <c r="L1425" s="28">
        <f>IF('Base de datos cruda'!L1425&lt;0,,'Base de datos cruda'!L1425)</f>
        <v>13.45</v>
      </c>
      <c r="M1425" s="28" t="str">
        <f>IF(TRIM(PROPER('Base de datos cruda'!M1425))="High","Alto",IF(TRIM(PROPER('Base de datos cruda'!M1425))="Medium","Medio","Bajo"))</f>
        <v>Bajo</v>
      </c>
      <c r="N1425" s="29">
        <v>45.62</v>
      </c>
      <c r="O1425" s="32">
        <f t="shared" si="1"/>
        <v>45.62</v>
      </c>
      <c r="P1425" s="33">
        <f t="shared" si="2"/>
        <v>13.59</v>
      </c>
      <c r="Q1425" s="34">
        <f t="shared" si="3"/>
        <v>0.6143667297</v>
      </c>
      <c r="R1425" s="35" t="str">
        <f t="shared" si="4"/>
        <v>Bajo</v>
      </c>
      <c r="S1425" s="35" t="str">
        <f>IF(O1425="","",IF(O1425&gt;AVERAGE('Base de datos limpia'!$O$2:$O$8001),"Alto","Normal"))
</f>
        <v>Normal</v>
      </c>
      <c r="T1425" s="35" t="str">
        <f t="shared" si="5"/>
        <v>Gamer moderado</v>
      </c>
      <c r="U1425" s="35"/>
    </row>
    <row r="1426">
      <c r="A1426" s="28">
        <v>1425.0</v>
      </c>
      <c r="B1426" s="28">
        <v>23.0</v>
      </c>
      <c r="C1426" s="28" t="str">
        <f>TRIM(PROPER('Base de datos cruda'!C1426))</f>
        <v>Male</v>
      </c>
      <c r="D1426" s="28">
        <v>5.07</v>
      </c>
      <c r="E1426" s="28">
        <v>4.93</v>
      </c>
      <c r="F1426" s="28">
        <v>6.67</v>
      </c>
      <c r="G1426" s="28">
        <v>61.77</v>
      </c>
      <c r="H1426" s="28" t="str">
        <f>TRIM(PROPER('Base de datos cruda'!H1426))</f>
        <v>Rpg</v>
      </c>
      <c r="I1426" s="28">
        <v>1.06</v>
      </c>
      <c r="J1426" s="28">
        <v>6.98</v>
      </c>
      <c r="K1426" s="28">
        <v>251.96</v>
      </c>
      <c r="L1426" s="28">
        <f>IF('Base de datos cruda'!L1426&lt;0,,'Base de datos cruda'!L1426)</f>
        <v>12.1</v>
      </c>
      <c r="M1426" s="28" t="str">
        <f>IF(TRIM(PROPER('Base de datos cruda'!M1426))="High","Alto",IF(TRIM(PROPER('Base de datos cruda'!M1426))="Medium","Medio","Bajo"))</f>
        <v>Bajo</v>
      </c>
      <c r="N1426" s="29">
        <v>50.38</v>
      </c>
      <c r="O1426" s="32">
        <f t="shared" si="1"/>
        <v>50.38</v>
      </c>
      <c r="P1426" s="33">
        <f t="shared" si="2"/>
        <v>12.05</v>
      </c>
      <c r="Q1426" s="34">
        <f t="shared" si="3"/>
        <v>0.9723865878</v>
      </c>
      <c r="R1426" s="35" t="str">
        <f t="shared" si="4"/>
        <v>Medio</v>
      </c>
      <c r="S1426" s="35" t="str">
        <f>IF(O1426="","",IF(O1426&gt;AVERAGE('Base de datos limpia'!$O$2:$O$8001),"Alto","Normal"))
</f>
        <v>Normal</v>
      </c>
      <c r="T1426" s="35" t="str">
        <f t="shared" si="5"/>
        <v>Gamer moderado</v>
      </c>
      <c r="U1426" s="35"/>
    </row>
    <row r="1427">
      <c r="A1427" s="28">
        <v>1426.0</v>
      </c>
      <c r="B1427" s="28">
        <v>16.0</v>
      </c>
      <c r="C1427" s="28" t="str">
        <f>TRIM(PROPER('Base de datos cruda'!C1427))</f>
        <v>Female</v>
      </c>
      <c r="D1427" s="28">
        <v>3.06</v>
      </c>
      <c r="E1427" s="28">
        <v>6.68</v>
      </c>
      <c r="F1427" s="28">
        <v>4.22</v>
      </c>
      <c r="G1427" s="28">
        <v>61.39</v>
      </c>
      <c r="H1427" s="28" t="str">
        <f>TRIM(PROPER('Base de datos cruda'!H1427))</f>
        <v>Rpg</v>
      </c>
      <c r="I1427" s="28">
        <v>0.29</v>
      </c>
      <c r="J1427" s="28">
        <v>4.45</v>
      </c>
      <c r="K1427" s="28">
        <v>268.88</v>
      </c>
      <c r="L1427" s="28">
        <f>IF('Base de datos cruda'!L1427&lt;0,,'Base de datos cruda'!L1427)</f>
        <v>8.54</v>
      </c>
      <c r="M1427" s="28" t="str">
        <f>IF(TRIM(PROPER('Base de datos cruda'!M1427))="High","Alto",IF(TRIM(PROPER('Base de datos cruda'!M1427))="Medium","Medio","Bajo"))</f>
        <v>Medio</v>
      </c>
      <c r="N1427" s="29">
        <v>62.08</v>
      </c>
      <c r="O1427" s="32">
        <f t="shared" si="1"/>
        <v>62.08</v>
      </c>
      <c r="P1427" s="33">
        <f t="shared" si="2"/>
        <v>7.51</v>
      </c>
      <c r="Q1427" s="34">
        <f t="shared" si="3"/>
        <v>2.183006536</v>
      </c>
      <c r="R1427" s="35" t="str">
        <f t="shared" si="4"/>
        <v>Medio</v>
      </c>
      <c r="S1427" s="35" t="str">
        <f>IF(O1427="","",IF(O1427&gt;AVERAGE('Base de datos limpia'!$O$2:$O$8001),"Alto","Normal"))
</f>
        <v>Normal</v>
      </c>
      <c r="T1427" s="35" t="str">
        <f t="shared" si="5"/>
        <v>Gamer intensivo</v>
      </c>
      <c r="U1427" s="35"/>
    </row>
    <row r="1428">
      <c r="A1428" s="28">
        <v>1427.0</v>
      </c>
      <c r="B1428" s="28">
        <v>23.0</v>
      </c>
      <c r="C1428" s="28" t="str">
        <f>TRIM(PROPER('Base de datos cruda'!C1428))</f>
        <v>Male</v>
      </c>
      <c r="D1428" s="28">
        <v>4.91</v>
      </c>
      <c r="E1428" s="28">
        <v>2.54</v>
      </c>
      <c r="F1428" s="28">
        <v>8.79</v>
      </c>
      <c r="G1428" s="28">
        <v>70.7</v>
      </c>
      <c r="H1428" s="28" t="str">
        <f>TRIM(PROPER('Base de datos cruda'!H1428))</f>
        <v>Fps</v>
      </c>
      <c r="I1428" s="28">
        <v>4.9</v>
      </c>
      <c r="J1428" s="28">
        <v>8.44</v>
      </c>
      <c r="K1428" s="28">
        <v>272.68</v>
      </c>
      <c r="L1428" s="28">
        <f>IF('Base de datos cruda'!L1428&lt;0,,'Base de datos cruda'!L1428)</f>
        <v>10.53</v>
      </c>
      <c r="M1428" s="28" t="str">
        <f>IF(TRIM(PROPER('Base de datos cruda'!M1428))="High","Alto",IF(TRIM(PROPER('Base de datos cruda'!M1428))="Medium","Medio","Bajo"))</f>
        <v>Medio</v>
      </c>
      <c r="N1428" s="29">
        <v>65.2391196704447</v>
      </c>
      <c r="O1428" s="32">
        <f t="shared" si="1"/>
        <v>65.23911967</v>
      </c>
      <c r="P1428" s="33">
        <f t="shared" si="2"/>
        <v>13.35</v>
      </c>
      <c r="Q1428" s="34">
        <f t="shared" si="3"/>
        <v>0.517311609</v>
      </c>
      <c r="R1428" s="35" t="str">
        <f t="shared" si="4"/>
        <v>Medio</v>
      </c>
      <c r="S1428" s="35" t="str">
        <f>IF(O1428="","",IF(O1428&gt;AVERAGE('Base de datos limpia'!$O$2:$O$8001),"Alto","Normal"))
</f>
        <v>Normal</v>
      </c>
      <c r="T1428" s="35" t="str">
        <f t="shared" si="5"/>
        <v>Gamer casual</v>
      </c>
      <c r="U1428" s="35"/>
    </row>
    <row r="1429">
      <c r="A1429" s="28">
        <v>1428.0</v>
      </c>
      <c r="B1429" s="28">
        <v>20.0</v>
      </c>
      <c r="C1429" s="28" t="str">
        <f>TRIM(PROPER('Base de datos cruda'!C1429))</f>
        <v>Female</v>
      </c>
      <c r="D1429" s="28">
        <v>6.51</v>
      </c>
      <c r="E1429" s="28">
        <v>7.88</v>
      </c>
      <c r="F1429" s="28">
        <v>8.64</v>
      </c>
      <c r="G1429" s="28">
        <v>67.61</v>
      </c>
      <c r="H1429" s="28" t="str">
        <f>TRIM(PROPER('Base de datos cruda'!H1429))</f>
        <v>Fps</v>
      </c>
      <c r="I1429" s="28">
        <v>1.22</v>
      </c>
      <c r="J1429" s="28">
        <v>10.93</v>
      </c>
      <c r="K1429" s="28">
        <v>243.63</v>
      </c>
      <c r="L1429" s="28">
        <f>IF('Base de datos cruda'!L1429&lt;0,,'Base de datos cruda'!L1429)</f>
        <v>12.86</v>
      </c>
      <c r="M1429" s="28" t="str">
        <f>IF(TRIM(PROPER('Base de datos cruda'!M1429))="High","Alto",IF(TRIM(PROPER('Base de datos cruda'!M1429))="Medium","Medio","Bajo"))</f>
        <v>Bajo</v>
      </c>
      <c r="N1429" s="29">
        <v>79.1975375263575</v>
      </c>
      <c r="O1429" s="32">
        <f t="shared" si="1"/>
        <v>79.19753753</v>
      </c>
      <c r="P1429" s="33">
        <f t="shared" si="2"/>
        <v>17.44</v>
      </c>
      <c r="Q1429" s="34">
        <f t="shared" si="3"/>
        <v>1.210445469</v>
      </c>
      <c r="R1429" s="35" t="str">
        <f t="shared" si="4"/>
        <v>Alto</v>
      </c>
      <c r="S1429" s="35" t="str">
        <f>IF(O1429="","",IF(O1429&gt;AVERAGE('Base de datos limpia'!$O$2:$O$8001),"Alto","Normal"))
</f>
        <v>Alto</v>
      </c>
      <c r="T1429" s="35" t="str">
        <f t="shared" si="5"/>
        <v>Gamer intensivo</v>
      </c>
      <c r="U1429" s="35"/>
    </row>
    <row r="1430">
      <c r="A1430" s="28">
        <v>1429.0</v>
      </c>
      <c r="B1430" s="28">
        <v>17.0</v>
      </c>
      <c r="C1430" s="28" t="str">
        <f>TRIM(PROPER('Base de datos cruda'!C1430))</f>
        <v>Female</v>
      </c>
      <c r="D1430" s="28">
        <v>0.21</v>
      </c>
      <c r="E1430" s="28">
        <v>4.28</v>
      </c>
      <c r="F1430" s="28">
        <v>7.41</v>
      </c>
      <c r="G1430" s="28">
        <v>81.57</v>
      </c>
      <c r="H1430" s="28" t="str">
        <f>TRIM(PROPER('Base de datos cruda'!H1430))</f>
        <v>Fps</v>
      </c>
      <c r="I1430" s="28">
        <v>3.18</v>
      </c>
      <c r="J1430" s="28">
        <v>2.02</v>
      </c>
      <c r="K1430" s="28">
        <v>315.16</v>
      </c>
      <c r="L1430" s="28" t="str">
        <f>IF('Base de datos cruda'!L1430&lt;0,,'Base de datos cruda'!L1430)</f>
        <v/>
      </c>
      <c r="M1430" s="28" t="str">
        <f>IF(TRIM(PROPER('Base de datos cruda'!M1430))="High","Alto",IF(TRIM(PROPER('Base de datos cruda'!M1430))="Medium","Medio","Bajo"))</f>
        <v>Medio</v>
      </c>
      <c r="N1430" s="29">
        <v>79.1406311846378</v>
      </c>
      <c r="O1430" s="32">
        <f t="shared" si="1"/>
        <v>79.14063118</v>
      </c>
      <c r="P1430" s="33">
        <f t="shared" si="2"/>
        <v>2.23</v>
      </c>
      <c r="Q1430" s="34">
        <f t="shared" si="3"/>
        <v>20.38095238</v>
      </c>
      <c r="R1430" s="35" t="str">
        <f t="shared" si="4"/>
        <v>Alto</v>
      </c>
      <c r="S1430" s="35" t="str">
        <f>IF(O1430="","",IF(O1430&gt;AVERAGE('Base de datos limpia'!$O$2:$O$8001),"Alto","Normal"))
</f>
        <v>Alto</v>
      </c>
      <c r="T1430" s="35" t="str">
        <f t="shared" si="5"/>
        <v>Gamer moderado</v>
      </c>
      <c r="U1430" s="35"/>
    </row>
    <row r="1431">
      <c r="A1431" s="28">
        <v>1430.0</v>
      </c>
      <c r="B1431" s="28">
        <v>17.0</v>
      </c>
      <c r="C1431" s="28" t="str">
        <f>TRIM(PROPER('Base de datos cruda'!C1431))</f>
        <v>Female</v>
      </c>
      <c r="D1431" s="28">
        <v>3.6</v>
      </c>
      <c r="E1431" s="28">
        <v>8.36</v>
      </c>
      <c r="F1431" s="28">
        <v>4.5</v>
      </c>
      <c r="G1431" s="28">
        <v>78.23</v>
      </c>
      <c r="H1431" s="28" t="str">
        <f>TRIM(PROPER('Base de datos cruda'!H1431))</f>
        <v>Rpg</v>
      </c>
      <c r="I1431" s="28">
        <v>1.87</v>
      </c>
      <c r="J1431" s="28">
        <v>6.71</v>
      </c>
      <c r="K1431" s="28">
        <v>277.39</v>
      </c>
      <c r="L1431" s="28">
        <f>IF('Base de datos cruda'!L1431&lt;0,,'Base de datos cruda'!L1431)</f>
        <v>5.69</v>
      </c>
      <c r="M1431" s="28" t="str">
        <f>IF(TRIM(PROPER('Base de datos cruda'!M1431))="High","Alto",IF(TRIM(PROPER('Base de datos cruda'!M1431))="Medium","Medio","Bajo"))</f>
        <v>Alto</v>
      </c>
      <c r="N1431" s="29">
        <v>75.04</v>
      </c>
      <c r="O1431" s="32">
        <f t="shared" si="1"/>
        <v>75.04</v>
      </c>
      <c r="P1431" s="33">
        <f t="shared" si="2"/>
        <v>10.31</v>
      </c>
      <c r="Q1431" s="34">
        <f t="shared" si="3"/>
        <v>2.322222222</v>
      </c>
      <c r="R1431" s="35" t="str">
        <f t="shared" si="4"/>
        <v>Alto</v>
      </c>
      <c r="S1431" s="35" t="str">
        <f>IF(O1431="","",IF(O1431&gt;AVERAGE('Base de datos limpia'!$O$2:$O$8001),"Alto","Normal"))
</f>
        <v>Alto</v>
      </c>
      <c r="T1431" s="35" t="str">
        <f t="shared" si="5"/>
        <v>Gamer intensivo</v>
      </c>
      <c r="U1431" s="35"/>
    </row>
    <row r="1432">
      <c r="A1432" s="28">
        <v>1431.0</v>
      </c>
      <c r="B1432" s="28">
        <v>21.0</v>
      </c>
      <c r="C1432" s="28" t="str">
        <f>TRIM(PROPER('Base de datos cruda'!C1432))</f>
        <v>Female</v>
      </c>
      <c r="D1432" s="28">
        <v>6.07</v>
      </c>
      <c r="E1432" s="28">
        <v>1.88</v>
      </c>
      <c r="F1432" s="28">
        <v>5.04</v>
      </c>
      <c r="G1432" s="28">
        <v>72.99</v>
      </c>
      <c r="H1432" s="28" t="str">
        <f>TRIM(PROPER('Base de datos cruda'!H1432))</f>
        <v>Casual</v>
      </c>
      <c r="I1432" s="28">
        <v>3.2</v>
      </c>
      <c r="J1432" s="28">
        <v>9.91</v>
      </c>
      <c r="K1432" s="28">
        <v>254.83</v>
      </c>
      <c r="L1432" s="28">
        <f>IF('Base de datos cruda'!L1432&lt;0,,'Base de datos cruda'!L1432)</f>
        <v>13.02</v>
      </c>
      <c r="M1432" s="28" t="str">
        <f>IF(TRIM(PROPER('Base de datos cruda'!M1432))="High","Alto",IF(TRIM(PROPER('Base de datos cruda'!M1432))="Medium","Medio","Bajo"))</f>
        <v>Bajo</v>
      </c>
      <c r="N1432" s="29">
        <v>13.62</v>
      </c>
      <c r="O1432" s="32">
        <f t="shared" si="1"/>
        <v>13.62</v>
      </c>
      <c r="P1432" s="33">
        <f t="shared" si="2"/>
        <v>15.98</v>
      </c>
      <c r="Q1432" s="34">
        <f t="shared" si="3"/>
        <v>0.3097199341</v>
      </c>
      <c r="R1432" s="35" t="str">
        <f t="shared" si="4"/>
        <v>Bajo</v>
      </c>
      <c r="S1432" s="35" t="str">
        <f>IF(O1432="","",IF(O1432&gt;AVERAGE('Base de datos limpia'!$O$2:$O$8001),"Alto","Normal"))
</f>
        <v>Normal</v>
      </c>
      <c r="T1432" s="35" t="str">
        <f t="shared" si="5"/>
        <v>Gamer casual</v>
      </c>
      <c r="U1432" s="35"/>
    </row>
    <row r="1433">
      <c r="A1433" s="28">
        <v>1432.0</v>
      </c>
      <c r="B1433" s="28">
        <v>24.0</v>
      </c>
      <c r="C1433" s="28" t="str">
        <f>TRIM(PROPER('Base de datos cruda'!C1433))</f>
        <v>Female</v>
      </c>
      <c r="D1433" s="28">
        <v>4.37</v>
      </c>
      <c r="E1433" s="28">
        <v>7.12</v>
      </c>
      <c r="F1433" s="28">
        <v>4.92</v>
      </c>
      <c r="G1433" s="28">
        <v>93.34</v>
      </c>
      <c r="H1433" s="28" t="str">
        <f>TRIM(PROPER('Base de datos cruda'!H1433))</f>
        <v>Casual</v>
      </c>
      <c r="I1433" s="28">
        <v>2.98</v>
      </c>
      <c r="J1433" s="28">
        <v>6.15</v>
      </c>
      <c r="K1433" s="28">
        <v>263.46</v>
      </c>
      <c r="L1433" s="28">
        <f>IF('Base de datos cruda'!L1433&lt;0,,'Base de datos cruda'!L1433)</f>
        <v>2.18</v>
      </c>
      <c r="M1433" s="28" t="str">
        <f>IF(TRIM(PROPER('Base de datos cruda'!M1433))="High","Alto",IF(TRIM(PROPER('Base de datos cruda'!M1433))="Medium","Medio","Bajo"))</f>
        <v>Alto</v>
      </c>
      <c r="N1433" s="29">
        <v>71.3694132046288</v>
      </c>
      <c r="O1433" s="32">
        <f t="shared" si="1"/>
        <v>71.3694132</v>
      </c>
      <c r="P1433" s="33">
        <f t="shared" si="2"/>
        <v>10.52</v>
      </c>
      <c r="Q1433" s="34">
        <f t="shared" si="3"/>
        <v>1.629290618</v>
      </c>
      <c r="R1433" s="35" t="str">
        <f t="shared" si="4"/>
        <v>Alto</v>
      </c>
      <c r="S1433" s="35" t="str">
        <f>IF(O1433="","",IF(O1433&gt;AVERAGE('Base de datos limpia'!$O$2:$O$8001),"Alto","Normal"))
</f>
        <v>Alto</v>
      </c>
      <c r="T1433" s="35" t="str">
        <f t="shared" si="5"/>
        <v>Gamer intensivo</v>
      </c>
      <c r="U1433" s="35"/>
    </row>
    <row r="1434">
      <c r="A1434" s="28">
        <v>1433.0</v>
      </c>
      <c r="B1434" s="28">
        <v>16.0</v>
      </c>
      <c r="C1434" s="28" t="str">
        <f>TRIM(PROPER('Base de datos cruda'!C1434))</f>
        <v>Male</v>
      </c>
      <c r="D1434" s="28">
        <v>5.21</v>
      </c>
      <c r="E1434" s="28">
        <v>3.64</v>
      </c>
      <c r="F1434" s="28">
        <v>6.6</v>
      </c>
      <c r="G1434" s="28">
        <v>80.2</v>
      </c>
      <c r="H1434" s="28" t="str">
        <f>TRIM(PROPER('Base de datos cruda'!H1434))</f>
        <v>Casual</v>
      </c>
      <c r="I1434" s="28">
        <v>3.54</v>
      </c>
      <c r="J1434" s="28">
        <v>7.56</v>
      </c>
      <c r="K1434" s="28">
        <v>250.82</v>
      </c>
      <c r="L1434" s="28">
        <f>IF('Base de datos cruda'!L1434&lt;0,,'Base de datos cruda'!L1434)</f>
        <v>13.04</v>
      </c>
      <c r="M1434" s="28" t="str">
        <f>IF(TRIM(PROPER('Base de datos cruda'!M1434))="High","Alto",IF(TRIM(PROPER('Base de datos cruda'!M1434))="Medium","Medio","Bajo"))</f>
        <v>Bajo</v>
      </c>
      <c r="N1434" s="29">
        <v>51.6343959617161</v>
      </c>
      <c r="O1434" s="32">
        <f t="shared" si="1"/>
        <v>51.63439596</v>
      </c>
      <c r="P1434" s="33">
        <f t="shared" si="2"/>
        <v>12.77</v>
      </c>
      <c r="Q1434" s="34">
        <f t="shared" si="3"/>
        <v>0.6986564299</v>
      </c>
      <c r="R1434" s="35" t="str">
        <f t="shared" si="4"/>
        <v>Medio</v>
      </c>
      <c r="S1434" s="35" t="str">
        <f>IF(O1434="","",IF(O1434&gt;AVERAGE('Base de datos limpia'!$O$2:$O$8001),"Alto","Normal"))
</f>
        <v>Normal</v>
      </c>
      <c r="T1434" s="35" t="str">
        <f t="shared" si="5"/>
        <v>Gamer moderado</v>
      </c>
      <c r="U1434" s="35"/>
    </row>
    <row r="1435">
      <c r="A1435" s="28">
        <v>1434.0</v>
      </c>
      <c r="B1435" s="28">
        <v>21.0</v>
      </c>
      <c r="C1435" s="28" t="str">
        <f>TRIM(PROPER('Base de datos cruda'!C1435))</f>
        <v>Female</v>
      </c>
      <c r="D1435" s="28">
        <v>4.13</v>
      </c>
      <c r="E1435" s="28">
        <v>8.16</v>
      </c>
      <c r="F1435" s="28">
        <v>5.04</v>
      </c>
      <c r="G1435" s="28">
        <v>63.66</v>
      </c>
      <c r="H1435" s="28" t="str">
        <f>TRIM(PROPER('Base de datos cruda'!H1435))</f>
        <v>Rpg</v>
      </c>
      <c r="I1435" s="28">
        <v>0.09</v>
      </c>
      <c r="J1435" s="28">
        <v>8.17</v>
      </c>
      <c r="K1435" s="28">
        <v>257.34</v>
      </c>
      <c r="L1435" s="28">
        <f>IF('Base de datos cruda'!L1435&lt;0,,'Base de datos cruda'!L1435)</f>
        <v>11.42</v>
      </c>
      <c r="M1435" s="28" t="str">
        <f>IF(TRIM(PROPER('Base de datos cruda'!M1435))="High","Alto",IF(TRIM(PROPER('Base de datos cruda'!M1435))="Medium","Medio","Bajo"))</f>
        <v>Alto</v>
      </c>
      <c r="N1435" s="29">
        <v>67.45</v>
      </c>
      <c r="O1435" s="32">
        <f t="shared" si="1"/>
        <v>67.45</v>
      </c>
      <c r="P1435" s="33">
        <f t="shared" si="2"/>
        <v>12.3</v>
      </c>
      <c r="Q1435" s="34">
        <f t="shared" si="3"/>
        <v>1.975786925</v>
      </c>
      <c r="R1435" s="35" t="str">
        <f t="shared" si="4"/>
        <v>Medio</v>
      </c>
      <c r="S1435" s="35" t="str">
        <f>IF(O1435="","",IF(O1435&gt;AVERAGE('Base de datos limpia'!$O$2:$O$8001),"Alto","Normal"))
</f>
        <v>Alto</v>
      </c>
      <c r="T1435" s="35" t="str">
        <f t="shared" si="5"/>
        <v>Gamer intensivo</v>
      </c>
      <c r="U1435" s="35"/>
    </row>
    <row r="1436">
      <c r="A1436" s="28">
        <v>1435.0</v>
      </c>
      <c r="B1436" s="28">
        <v>24.0</v>
      </c>
      <c r="C1436" s="28" t="str">
        <f>TRIM(PROPER('Base de datos cruda'!C1436))</f>
        <v>Female</v>
      </c>
      <c r="D1436" s="28">
        <v>7.93</v>
      </c>
      <c r="E1436" s="28">
        <v>4.62</v>
      </c>
      <c r="F1436" s="28">
        <v>7.48</v>
      </c>
      <c r="G1436" s="28">
        <v>71.83</v>
      </c>
      <c r="H1436" s="28" t="str">
        <f>TRIM(PROPER('Base de datos cruda'!H1436))</f>
        <v>Casual</v>
      </c>
      <c r="I1436" s="28">
        <v>4.18</v>
      </c>
      <c r="J1436" s="28">
        <v>12.56</v>
      </c>
      <c r="K1436" s="28">
        <v>214.05</v>
      </c>
      <c r="L1436" s="28">
        <f>IF('Base de datos cruda'!L1436&lt;0,,'Base de datos cruda'!L1436)</f>
        <v>16.22</v>
      </c>
      <c r="M1436" s="28" t="str">
        <f>IF(TRIM(PROPER('Base de datos cruda'!M1436))="High","Alto",IF(TRIM(PROPER('Base de datos cruda'!M1436))="Medium","Medio","Bajo"))</f>
        <v>Bajo</v>
      </c>
      <c r="N1436" s="29">
        <v>31.09</v>
      </c>
      <c r="O1436" s="32">
        <f t="shared" si="1"/>
        <v>31.09</v>
      </c>
      <c r="P1436" s="33">
        <f t="shared" si="2"/>
        <v>20.49</v>
      </c>
      <c r="Q1436" s="34">
        <f t="shared" si="3"/>
        <v>0.5825977301</v>
      </c>
      <c r="R1436" s="35" t="str">
        <f t="shared" si="4"/>
        <v>Bajo</v>
      </c>
      <c r="S1436" s="35" t="str">
        <f>IF(O1436="","",IF(O1436&gt;AVERAGE('Base de datos limpia'!$O$2:$O$8001),"Alto","Normal"))
</f>
        <v>Normal</v>
      </c>
      <c r="T1436" s="35" t="str">
        <f t="shared" si="5"/>
        <v>Gamer moderado</v>
      </c>
      <c r="U1436" s="35"/>
    </row>
    <row r="1437">
      <c r="A1437" s="28">
        <v>1436.0</v>
      </c>
      <c r="B1437" s="28">
        <v>23.0</v>
      </c>
      <c r="C1437" s="28" t="str">
        <f>TRIM(PROPER('Base de datos cruda'!C1437))</f>
        <v>Male</v>
      </c>
      <c r="D1437" s="28">
        <v>0.44</v>
      </c>
      <c r="E1437" s="28">
        <v>6.99</v>
      </c>
      <c r="F1437" s="28">
        <v>6.73</v>
      </c>
      <c r="G1437" s="28">
        <v>98.93</v>
      </c>
      <c r="H1437" s="28" t="str">
        <f>TRIM(PROPER('Base de datos cruda'!H1437))</f>
        <v>Fps</v>
      </c>
      <c r="I1437" s="28">
        <v>2.39</v>
      </c>
      <c r="J1437" s="28">
        <v>4.62</v>
      </c>
      <c r="K1437" s="28">
        <v>311.27</v>
      </c>
      <c r="L1437" s="28">
        <f>IF('Base de datos cruda'!L1437&lt;0,,'Base de datos cruda'!L1437)</f>
        <v>0.22</v>
      </c>
      <c r="M1437" s="28" t="str">
        <f>IF(TRIM(PROPER('Base de datos cruda'!M1437))="High","Alto",IF(TRIM(PROPER('Base de datos cruda'!M1437))="Medium","Medio","Bajo"))</f>
        <v>Medio</v>
      </c>
      <c r="N1437" s="29">
        <v>100.0</v>
      </c>
      <c r="O1437" s="32">
        <f t="shared" si="1"/>
        <v>100</v>
      </c>
      <c r="P1437" s="33">
        <f t="shared" si="2"/>
        <v>5.06</v>
      </c>
      <c r="Q1437" s="34">
        <f t="shared" si="3"/>
        <v>15.88636364</v>
      </c>
      <c r="R1437" s="35" t="str">
        <f t="shared" si="4"/>
        <v>Alto</v>
      </c>
      <c r="S1437" s="35" t="str">
        <f>IF(O1437="","",IF(O1437&gt;AVERAGE('Base de datos limpia'!$O$2:$O$8001),"Alto","Normal"))
</f>
        <v>Alto</v>
      </c>
      <c r="T1437" s="35" t="str">
        <f t="shared" si="5"/>
        <v>Gamer intensivo</v>
      </c>
      <c r="U1437" s="35"/>
    </row>
    <row r="1438">
      <c r="A1438" s="28">
        <v>1437.0</v>
      </c>
      <c r="B1438" s="28">
        <v>21.0</v>
      </c>
      <c r="C1438" s="28" t="str">
        <f>TRIM(PROPER('Base de datos cruda'!C1438))</f>
        <v>Male</v>
      </c>
      <c r="D1438" s="28">
        <v>3.93</v>
      </c>
      <c r="E1438" s="28">
        <v>9.41</v>
      </c>
      <c r="F1438" s="28">
        <v>4.09</v>
      </c>
      <c r="G1438" s="28">
        <v>99.08</v>
      </c>
      <c r="H1438" s="28" t="str">
        <f>TRIM(PROPER('Base de datos cruda'!H1438))</f>
        <v>Rpg</v>
      </c>
      <c r="I1438" s="28">
        <v>2.59</v>
      </c>
      <c r="J1438" s="28">
        <v>8.5</v>
      </c>
      <c r="K1438" s="28">
        <v>283.59</v>
      </c>
      <c r="L1438" s="28">
        <f>IF('Base de datos cruda'!L1438&lt;0,,'Base de datos cruda'!L1438)</f>
        <v>13.2</v>
      </c>
      <c r="M1438" s="28" t="str">
        <f>IF(TRIM(PROPER('Base de datos cruda'!M1438))="High","Alto",IF(TRIM(PROPER('Base de datos cruda'!M1438))="Medium","Medio","Bajo"))</f>
        <v>Alto</v>
      </c>
      <c r="N1438" s="29">
        <v>91.33</v>
      </c>
      <c r="O1438" s="32">
        <f t="shared" si="1"/>
        <v>91.33</v>
      </c>
      <c r="P1438" s="33">
        <f t="shared" si="2"/>
        <v>12.43</v>
      </c>
      <c r="Q1438" s="34">
        <f t="shared" si="3"/>
        <v>2.394402036</v>
      </c>
      <c r="R1438" s="35" t="str">
        <f t="shared" si="4"/>
        <v>Alto</v>
      </c>
      <c r="S1438" s="35" t="str">
        <f>IF(O1438="","",IF(O1438&gt;AVERAGE('Base de datos limpia'!$O$2:$O$8001),"Alto","Normal"))
</f>
        <v>Alto</v>
      </c>
      <c r="T1438" s="35" t="str">
        <f t="shared" si="5"/>
        <v>Gamer intensivo</v>
      </c>
      <c r="U1438" s="35"/>
    </row>
    <row r="1439">
      <c r="A1439" s="28">
        <v>1438.0</v>
      </c>
      <c r="B1439" s="28">
        <v>18.0</v>
      </c>
      <c r="C1439" s="28" t="str">
        <f>TRIM(PROPER('Base de datos cruda'!C1439))</f>
        <v>Male</v>
      </c>
      <c r="D1439" s="28">
        <v>0.73</v>
      </c>
      <c r="E1439" s="28">
        <v>1.19</v>
      </c>
      <c r="F1439" s="28">
        <v>7.72</v>
      </c>
      <c r="G1439" s="28">
        <v>70.19</v>
      </c>
      <c r="H1439" s="28" t="str">
        <f>TRIM(PROPER('Base de datos cruda'!H1439))</f>
        <v>Fps</v>
      </c>
      <c r="I1439" s="28">
        <v>2.06</v>
      </c>
      <c r="J1439" s="28">
        <v>4.64</v>
      </c>
      <c r="K1439" s="28">
        <v>306.16</v>
      </c>
      <c r="L1439" s="28">
        <f>IF('Base de datos cruda'!L1439&lt;0,,'Base de datos cruda'!L1439)</f>
        <v>5.35</v>
      </c>
      <c r="M1439" s="28" t="str">
        <f>IF(TRIM(PROPER('Base de datos cruda'!M1439))="High","Alto",IF(TRIM(PROPER('Base de datos cruda'!M1439))="Medium","Medio","Bajo"))</f>
        <v>Medio</v>
      </c>
      <c r="N1439" s="29">
        <v>52.01</v>
      </c>
      <c r="O1439" s="32">
        <f t="shared" si="1"/>
        <v>52.01</v>
      </c>
      <c r="P1439" s="33">
        <f t="shared" si="2"/>
        <v>5.37</v>
      </c>
      <c r="Q1439" s="34">
        <f t="shared" si="3"/>
        <v>1.630136986</v>
      </c>
      <c r="R1439" s="35" t="str">
        <f t="shared" si="4"/>
        <v>Medio</v>
      </c>
      <c r="S1439" s="35" t="str">
        <f>IF(O1439="","",IF(O1439&gt;AVERAGE('Base de datos limpia'!$O$2:$O$8001),"Alto","Normal"))
</f>
        <v>Normal</v>
      </c>
      <c r="T1439" s="35" t="str">
        <f t="shared" si="5"/>
        <v>Gamer casual</v>
      </c>
      <c r="U1439" s="35"/>
    </row>
    <row r="1440">
      <c r="A1440" s="28">
        <v>1439.0</v>
      </c>
      <c r="B1440" s="28">
        <v>23.0</v>
      </c>
      <c r="C1440" s="28" t="str">
        <f>TRIM(PROPER('Base de datos cruda'!C1440))</f>
        <v>Female</v>
      </c>
      <c r="D1440" s="28">
        <v>1.28</v>
      </c>
      <c r="E1440" s="28">
        <v>1.1</v>
      </c>
      <c r="F1440" s="28">
        <v>4.94</v>
      </c>
      <c r="G1440" s="28">
        <v>66.69</v>
      </c>
      <c r="H1440" s="28" t="str">
        <f>TRIM(PROPER('Base de datos cruda'!H1440))</f>
        <v>Fps</v>
      </c>
      <c r="I1440" s="28">
        <v>4.95</v>
      </c>
      <c r="J1440" s="28">
        <v>6.46</v>
      </c>
      <c r="K1440" s="28">
        <v>307.25</v>
      </c>
      <c r="L1440" s="28">
        <f>IF('Base de datos cruda'!L1440&lt;0,,'Base de datos cruda'!L1440)</f>
        <v>4.64</v>
      </c>
      <c r="M1440" s="28" t="str">
        <f>IF(TRIM(PROPER('Base de datos cruda'!M1440))="High","Alto",IF(TRIM(PROPER('Base de datos cruda'!M1440))="Medium","Medio","Bajo"))</f>
        <v>Medio</v>
      </c>
      <c r="N1440" s="29">
        <v>57.93</v>
      </c>
      <c r="O1440" s="32">
        <f t="shared" si="1"/>
        <v>57.93</v>
      </c>
      <c r="P1440" s="33">
        <f t="shared" si="2"/>
        <v>7.74</v>
      </c>
      <c r="Q1440" s="34">
        <f t="shared" si="3"/>
        <v>0.859375</v>
      </c>
      <c r="R1440" s="35" t="str">
        <f t="shared" si="4"/>
        <v>Medio</v>
      </c>
      <c r="S1440" s="35" t="str">
        <f>IF(O1440="","",IF(O1440&gt;AVERAGE('Base de datos limpia'!$O$2:$O$8001),"Alto","Normal"))
</f>
        <v>Normal</v>
      </c>
      <c r="T1440" s="35" t="str">
        <f t="shared" si="5"/>
        <v>Gamer casual</v>
      </c>
      <c r="U1440" s="35"/>
    </row>
    <row r="1441">
      <c r="A1441" s="28">
        <v>1440.0</v>
      </c>
      <c r="B1441" s="28">
        <v>24.0</v>
      </c>
      <c r="C1441" s="28" t="str">
        <f>TRIM(PROPER('Base de datos cruda'!C1441))</f>
        <v>Male</v>
      </c>
      <c r="D1441" s="28">
        <v>3.06</v>
      </c>
      <c r="E1441" s="28">
        <v>7.93</v>
      </c>
      <c r="F1441" s="28">
        <v>8.12</v>
      </c>
      <c r="G1441" s="28">
        <v>79.83</v>
      </c>
      <c r="H1441" s="28" t="str">
        <f>TRIM(PROPER('Base de datos cruda'!H1441))</f>
        <v>Casual</v>
      </c>
      <c r="I1441" s="28">
        <v>4.01</v>
      </c>
      <c r="J1441" s="28">
        <v>8.19</v>
      </c>
      <c r="K1441" s="28">
        <v>294.53</v>
      </c>
      <c r="L1441" s="28">
        <f>IF('Base de datos cruda'!L1441&lt;0,,'Base de datos cruda'!L1441)</f>
        <v>7.33</v>
      </c>
      <c r="M1441" s="28" t="str">
        <f>IF(TRIM(PROPER('Base de datos cruda'!M1441))="High","Alto",IF(TRIM(PROPER('Base de datos cruda'!M1441))="Medium","Medio","Bajo"))</f>
        <v>Medio</v>
      </c>
      <c r="N1441" s="29">
        <v>93.81</v>
      </c>
      <c r="O1441" s="32">
        <f t="shared" si="1"/>
        <v>93.81</v>
      </c>
      <c r="P1441" s="33">
        <f t="shared" si="2"/>
        <v>11.25</v>
      </c>
      <c r="Q1441" s="34">
        <f t="shared" si="3"/>
        <v>2.591503268</v>
      </c>
      <c r="R1441" s="35" t="str">
        <f t="shared" si="4"/>
        <v>Alto</v>
      </c>
      <c r="S1441" s="35" t="str">
        <f>IF(O1441="","",IF(O1441&gt;AVERAGE('Base de datos limpia'!$O$2:$O$8001),"Alto","Normal"))
</f>
        <v>Alto</v>
      </c>
      <c r="T1441" s="35" t="str">
        <f t="shared" si="5"/>
        <v>Gamer intensivo</v>
      </c>
      <c r="U1441" s="35"/>
    </row>
    <row r="1442">
      <c r="A1442" s="28">
        <v>1441.0</v>
      </c>
      <c r="B1442" s="28">
        <v>16.0</v>
      </c>
      <c r="C1442" s="28" t="str">
        <f>TRIM(PROPER('Base de datos cruda'!C1442))</f>
        <v>Female</v>
      </c>
      <c r="D1442" s="28">
        <v>1.24</v>
      </c>
      <c r="E1442" s="28">
        <v>6.82</v>
      </c>
      <c r="F1442" s="28">
        <v>5.78</v>
      </c>
      <c r="G1442" s="28">
        <v>79.26</v>
      </c>
      <c r="H1442" s="28" t="str">
        <f>TRIM(PROPER('Base de datos cruda'!H1442))</f>
        <v>Fps</v>
      </c>
      <c r="I1442" s="28">
        <v>1.56</v>
      </c>
      <c r="J1442" s="28">
        <v>6.22</v>
      </c>
      <c r="K1442" s="28">
        <v>308.94</v>
      </c>
      <c r="L1442" s="28">
        <f>IF('Base de datos cruda'!L1442&lt;0,,'Base de datos cruda'!L1442)</f>
        <v>5.05</v>
      </c>
      <c r="M1442" s="28" t="str">
        <f>IF(TRIM(PROPER('Base de datos cruda'!M1442))="High","Alto",IF(TRIM(PROPER('Base de datos cruda'!M1442))="Medium","Medio","Bajo"))</f>
        <v>Medio</v>
      </c>
      <c r="N1442" s="29">
        <v>90.1</v>
      </c>
      <c r="O1442" s="32">
        <f t="shared" si="1"/>
        <v>90.1</v>
      </c>
      <c r="P1442" s="33">
        <f t="shared" si="2"/>
        <v>7.46</v>
      </c>
      <c r="Q1442" s="34">
        <f t="shared" si="3"/>
        <v>5.5</v>
      </c>
      <c r="R1442" s="35" t="str">
        <f t="shared" si="4"/>
        <v>Alto</v>
      </c>
      <c r="S1442" s="35" t="str">
        <f>IF(O1442="","",IF(O1442&gt;AVERAGE('Base de datos limpia'!$O$2:$O$8001),"Alto","Normal"))
</f>
        <v>Alto</v>
      </c>
      <c r="T1442" s="35" t="str">
        <f t="shared" si="5"/>
        <v>Gamer intensivo</v>
      </c>
      <c r="U1442" s="35"/>
    </row>
    <row r="1443">
      <c r="A1443" s="28">
        <v>1442.0</v>
      </c>
      <c r="B1443" s="28">
        <v>24.0</v>
      </c>
      <c r="C1443" s="28" t="str">
        <f>TRIM(PROPER('Base de datos cruda'!C1443))</f>
        <v>Male</v>
      </c>
      <c r="D1443" s="28">
        <v>7.71</v>
      </c>
      <c r="E1443" s="28">
        <v>3.64</v>
      </c>
      <c r="F1443" s="28">
        <v>5.69</v>
      </c>
      <c r="G1443" s="28">
        <v>76.41</v>
      </c>
      <c r="H1443" s="28" t="str">
        <f>TRIM(PROPER('Base de datos cruda'!H1443))</f>
        <v>Casual</v>
      </c>
      <c r="I1443" s="28">
        <v>3.92</v>
      </c>
      <c r="J1443" s="28">
        <v>11.59</v>
      </c>
      <c r="K1443" s="28">
        <v>247.22</v>
      </c>
      <c r="L1443" s="28">
        <f>IF('Base de datos cruda'!L1443&lt;0,,'Base de datos cruda'!L1443)</f>
        <v>14.48</v>
      </c>
      <c r="M1443" s="28" t="str">
        <f>IF(TRIM(PROPER('Base de datos cruda'!M1443))="High","Alto",IF(TRIM(PROPER('Base de datos cruda'!M1443))="Medium","Medio","Bajo"))</f>
        <v>Bajo</v>
      </c>
      <c r="N1443" s="29">
        <v>20.75</v>
      </c>
      <c r="O1443" s="32">
        <f t="shared" si="1"/>
        <v>20.75</v>
      </c>
      <c r="P1443" s="33">
        <f t="shared" si="2"/>
        <v>19.3</v>
      </c>
      <c r="Q1443" s="34">
        <f t="shared" si="3"/>
        <v>0.4721141375</v>
      </c>
      <c r="R1443" s="35" t="str">
        <f t="shared" si="4"/>
        <v>Bajo</v>
      </c>
      <c r="S1443" s="35" t="str">
        <f>IF(O1443="","",IF(O1443&gt;AVERAGE('Base de datos limpia'!$O$2:$O$8001),"Alto","Normal"))
</f>
        <v>Normal</v>
      </c>
      <c r="T1443" s="35" t="str">
        <f t="shared" si="5"/>
        <v>Gamer moderado</v>
      </c>
      <c r="U1443" s="35"/>
    </row>
    <row r="1444">
      <c r="A1444" s="28">
        <v>1443.0</v>
      </c>
      <c r="B1444" s="28">
        <v>21.0</v>
      </c>
      <c r="C1444" s="28" t="str">
        <f>TRIM(PROPER('Base de datos cruda'!C1444))</f>
        <v>Male</v>
      </c>
      <c r="D1444" s="28">
        <v>7.57</v>
      </c>
      <c r="E1444" s="28">
        <v>5.45</v>
      </c>
      <c r="F1444" s="28">
        <v>4.06</v>
      </c>
      <c r="G1444" s="28">
        <v>81.17</v>
      </c>
      <c r="H1444" s="28" t="str">
        <f>TRIM(PROPER('Base de datos cruda'!H1444))</f>
        <v>Rpg</v>
      </c>
      <c r="I1444" s="28">
        <v>2.18</v>
      </c>
      <c r="J1444" s="28">
        <v>13.54</v>
      </c>
      <c r="K1444" s="28">
        <v>229.84</v>
      </c>
      <c r="L1444" s="28">
        <f>IF('Base de datos cruda'!L1444&lt;0,,'Base de datos cruda'!L1444)</f>
        <v>18.71</v>
      </c>
      <c r="M1444" s="28" t="str">
        <f>IF(TRIM(PROPER('Base de datos cruda'!M1444))="High","Alto",IF(TRIM(PROPER('Base de datos cruda'!M1444))="Medium","Medio","Bajo"))</f>
        <v>Bajo</v>
      </c>
      <c r="N1444" s="29">
        <v>30.13</v>
      </c>
      <c r="O1444" s="32">
        <f t="shared" si="1"/>
        <v>30.13</v>
      </c>
      <c r="P1444" s="33">
        <f t="shared" si="2"/>
        <v>21.11</v>
      </c>
      <c r="Q1444" s="34">
        <f t="shared" si="3"/>
        <v>0.7199471598</v>
      </c>
      <c r="R1444" s="35" t="str">
        <f t="shared" si="4"/>
        <v>Bajo</v>
      </c>
      <c r="S1444" s="35" t="str">
        <f>IF(O1444="","",IF(O1444&gt;AVERAGE('Base de datos limpia'!$O$2:$O$8001),"Alto","Normal"))
</f>
        <v>Normal</v>
      </c>
      <c r="T1444" s="35" t="str">
        <f t="shared" si="5"/>
        <v>Gamer moderado</v>
      </c>
      <c r="U1444" s="35"/>
    </row>
    <row r="1445">
      <c r="A1445" s="28">
        <v>1444.0</v>
      </c>
      <c r="B1445" s="28">
        <v>21.0</v>
      </c>
      <c r="C1445" s="28" t="str">
        <f>TRIM(PROPER('Base de datos cruda'!C1445))</f>
        <v>Female</v>
      </c>
      <c r="D1445" s="28">
        <v>2.69</v>
      </c>
      <c r="E1445" s="28">
        <v>1.38</v>
      </c>
      <c r="F1445" s="28">
        <v>8.94</v>
      </c>
      <c r="G1445" s="28">
        <v>69.29</v>
      </c>
      <c r="H1445" s="28" t="str">
        <f>TRIM(PROPER('Base de datos cruda'!H1445))</f>
        <v>Fps</v>
      </c>
      <c r="I1445" s="28">
        <v>4.35</v>
      </c>
      <c r="J1445" s="28">
        <v>3.89</v>
      </c>
      <c r="K1445" s="28">
        <v>286.15</v>
      </c>
      <c r="L1445" s="28">
        <f>IF('Base de datos cruda'!L1445&lt;0,,'Base de datos cruda'!L1445)</f>
        <v>3.58</v>
      </c>
      <c r="M1445" s="28" t="str">
        <f>IF(TRIM(PROPER('Base de datos cruda'!M1445))="High","Alto",IF(TRIM(PROPER('Base de datos cruda'!M1445))="Medium","Medio","Bajo"))</f>
        <v>Medio</v>
      </c>
      <c r="N1445" s="29">
        <v>66.15</v>
      </c>
      <c r="O1445" s="32">
        <f t="shared" si="1"/>
        <v>66.15</v>
      </c>
      <c r="P1445" s="33">
        <f t="shared" si="2"/>
        <v>6.58</v>
      </c>
      <c r="Q1445" s="34">
        <f t="shared" si="3"/>
        <v>0.5130111524</v>
      </c>
      <c r="R1445" s="35" t="str">
        <f t="shared" si="4"/>
        <v>Medio</v>
      </c>
      <c r="S1445" s="35" t="str">
        <f>IF(O1445="","",IF(O1445&gt;AVERAGE('Base de datos limpia'!$O$2:$O$8001),"Alto","Normal"))
</f>
        <v>Alto</v>
      </c>
      <c r="T1445" s="35" t="str">
        <f t="shared" si="5"/>
        <v>Gamer casual</v>
      </c>
      <c r="U1445" s="35"/>
    </row>
    <row r="1446">
      <c r="A1446" s="28">
        <v>1445.0</v>
      </c>
      <c r="B1446" s="28">
        <v>19.0</v>
      </c>
      <c r="C1446" s="28" t="str">
        <f>TRIM(PROPER('Base de datos cruda'!C1446))</f>
        <v>Male</v>
      </c>
      <c r="D1446" s="28">
        <v>5.12</v>
      </c>
      <c r="E1446" s="28">
        <v>2.73</v>
      </c>
      <c r="F1446" s="28">
        <v>7.06</v>
      </c>
      <c r="G1446" s="28">
        <v>64.6</v>
      </c>
      <c r="H1446" s="28" t="str">
        <f>TRIM(PROPER('Base de datos cruda'!H1446))</f>
        <v>Fps</v>
      </c>
      <c r="I1446" s="28">
        <v>0.15</v>
      </c>
      <c r="J1446" s="28">
        <v>7.1</v>
      </c>
      <c r="K1446" s="28">
        <v>254.74</v>
      </c>
      <c r="L1446" s="28">
        <f>IF('Base de datos cruda'!L1446&lt;0,,'Base de datos cruda'!L1446)</f>
        <v>6.45</v>
      </c>
      <c r="M1446" s="28" t="str">
        <f>IF(TRIM(PROPER('Base de datos cruda'!M1446))="High","Alto",IF(TRIM(PROPER('Base de datos cruda'!M1446))="Medium","Medio","Bajo"))</f>
        <v>Bajo</v>
      </c>
      <c r="N1446" s="29">
        <v>35.42</v>
      </c>
      <c r="O1446" s="32">
        <f t="shared" si="1"/>
        <v>35.42</v>
      </c>
      <c r="P1446" s="33">
        <f t="shared" si="2"/>
        <v>12.22</v>
      </c>
      <c r="Q1446" s="34">
        <f t="shared" si="3"/>
        <v>0.533203125</v>
      </c>
      <c r="R1446" s="35" t="str">
        <f t="shared" si="4"/>
        <v>Bajo</v>
      </c>
      <c r="S1446" s="35" t="str">
        <f>IF(O1446="","",IF(O1446&gt;AVERAGE('Base de datos limpia'!$O$2:$O$8001),"Alto","Normal"))
</f>
        <v>Normal</v>
      </c>
      <c r="T1446" s="35" t="str">
        <f t="shared" si="5"/>
        <v>Gamer casual</v>
      </c>
      <c r="U1446" s="35"/>
    </row>
    <row r="1447">
      <c r="A1447" s="28">
        <v>1446.0</v>
      </c>
      <c r="B1447" s="28">
        <v>16.0</v>
      </c>
      <c r="C1447" s="28" t="str">
        <f>TRIM(PROPER('Base de datos cruda'!C1447))</f>
        <v>Female</v>
      </c>
      <c r="D1447" s="28">
        <v>4.27</v>
      </c>
      <c r="E1447" s="28">
        <v>4.82</v>
      </c>
      <c r="F1447" s="28">
        <v>6.11</v>
      </c>
      <c r="G1447" s="28">
        <v>82.82</v>
      </c>
      <c r="H1447" s="28" t="str">
        <f>TRIM(PROPER('Base de datos cruda'!H1447))</f>
        <v>Fps</v>
      </c>
      <c r="I1447" s="28">
        <v>1.78</v>
      </c>
      <c r="J1447" s="28">
        <v>9.31</v>
      </c>
      <c r="K1447" s="28">
        <v>288.68</v>
      </c>
      <c r="L1447" s="28">
        <f>IF('Base de datos cruda'!L1447&lt;0,,'Base de datos cruda'!L1447)</f>
        <v>9.43</v>
      </c>
      <c r="M1447" s="28" t="str">
        <f>IF(TRIM(PROPER('Base de datos cruda'!M1447))="High","Alto",IF(TRIM(PROPER('Base de datos cruda'!M1447))="Medium","Medio","Bajo"))</f>
        <v>Medio</v>
      </c>
      <c r="N1447" s="29">
        <v>61.9</v>
      </c>
      <c r="O1447" s="32">
        <f t="shared" si="1"/>
        <v>61.9</v>
      </c>
      <c r="P1447" s="33">
        <f t="shared" si="2"/>
        <v>13.58</v>
      </c>
      <c r="Q1447" s="34">
        <f t="shared" si="3"/>
        <v>1.128805621</v>
      </c>
      <c r="R1447" s="35" t="str">
        <f t="shared" si="4"/>
        <v>Medio</v>
      </c>
      <c r="S1447" s="35" t="str">
        <f>IF(O1447="","",IF(O1447&gt;AVERAGE('Base de datos limpia'!$O$2:$O$8001),"Alto","Normal"))
</f>
        <v>Normal</v>
      </c>
      <c r="T1447" s="35" t="str">
        <f t="shared" si="5"/>
        <v>Gamer moderado</v>
      </c>
      <c r="U1447" s="35"/>
    </row>
    <row r="1448">
      <c r="A1448" s="28">
        <v>1447.0</v>
      </c>
      <c r="B1448" s="28">
        <v>23.0</v>
      </c>
      <c r="C1448" s="28" t="str">
        <f>TRIM(PROPER('Base de datos cruda'!C1448))</f>
        <v>Female</v>
      </c>
      <c r="D1448" s="28">
        <v>6.52</v>
      </c>
      <c r="E1448" s="28">
        <v>8.51</v>
      </c>
      <c r="F1448" s="28">
        <v>4.48</v>
      </c>
      <c r="G1448" s="28">
        <v>97.3</v>
      </c>
      <c r="H1448" s="28" t="str">
        <f>TRIM(PROPER('Base de datos cruda'!H1448))</f>
        <v>Casual</v>
      </c>
      <c r="I1448" s="28">
        <v>2.15</v>
      </c>
      <c r="J1448" s="28">
        <v>11.65</v>
      </c>
      <c r="K1448" s="28">
        <v>253.95</v>
      </c>
      <c r="L1448" s="28">
        <f>IF('Base de datos cruda'!L1448&lt;0,,'Base de datos cruda'!L1448)</f>
        <v>13.57</v>
      </c>
      <c r="M1448" s="28" t="str">
        <f>IF(TRIM(PROPER('Base de datos cruda'!M1448))="High","Alto",IF(TRIM(PROPER('Base de datos cruda'!M1448))="Medium","Medio","Bajo"))</f>
        <v>Alto</v>
      </c>
      <c r="N1448" s="29">
        <v>68.6293544123661</v>
      </c>
      <c r="O1448" s="32">
        <f t="shared" si="1"/>
        <v>68.62935441</v>
      </c>
      <c r="P1448" s="33">
        <f t="shared" si="2"/>
        <v>18.17</v>
      </c>
      <c r="Q1448" s="34">
        <f t="shared" si="3"/>
        <v>1.305214724</v>
      </c>
      <c r="R1448" s="35" t="str">
        <f t="shared" si="4"/>
        <v>Medio</v>
      </c>
      <c r="S1448" s="35" t="str">
        <f>IF(O1448="","",IF(O1448&gt;AVERAGE('Base de datos limpia'!$O$2:$O$8001),"Alto","Normal"))
</f>
        <v>Alto</v>
      </c>
      <c r="T1448" s="35" t="str">
        <f t="shared" si="5"/>
        <v>Gamer intensivo</v>
      </c>
      <c r="U1448" s="35"/>
    </row>
    <row r="1449">
      <c r="A1449" s="28">
        <v>1448.0</v>
      </c>
      <c r="B1449" s="28">
        <v>17.0</v>
      </c>
      <c r="C1449" s="28" t="str">
        <f>TRIM(PROPER('Base de datos cruda'!C1449))</f>
        <v>Female</v>
      </c>
      <c r="D1449" s="28">
        <v>5.02</v>
      </c>
      <c r="E1449" s="28">
        <v>5.32</v>
      </c>
      <c r="F1449" s="28">
        <v>7.5</v>
      </c>
      <c r="G1449" s="28">
        <v>65.51</v>
      </c>
      <c r="H1449" s="28" t="str">
        <f>TRIM(PROPER('Base de datos cruda'!H1449))</f>
        <v>Rpg</v>
      </c>
      <c r="I1449" s="28">
        <v>3.72</v>
      </c>
      <c r="J1449" s="28">
        <v>10.11</v>
      </c>
      <c r="K1449" s="28">
        <v>245.17</v>
      </c>
      <c r="L1449" s="28">
        <f>IF('Base de datos cruda'!L1449&lt;0,,'Base de datos cruda'!L1449)</f>
        <v>16.2</v>
      </c>
      <c r="M1449" s="28" t="str">
        <f>IF(TRIM(PROPER('Base de datos cruda'!M1449))="High","Alto",IF(TRIM(PROPER('Base de datos cruda'!M1449))="Medium","Medio","Bajo"))</f>
        <v>Bajo</v>
      </c>
      <c r="N1449" s="29">
        <v>50.03</v>
      </c>
      <c r="O1449" s="32">
        <f t="shared" si="1"/>
        <v>50.03</v>
      </c>
      <c r="P1449" s="33">
        <f t="shared" si="2"/>
        <v>15.13</v>
      </c>
      <c r="Q1449" s="34">
        <f t="shared" si="3"/>
        <v>1.059760956</v>
      </c>
      <c r="R1449" s="35" t="str">
        <f t="shared" si="4"/>
        <v>Medio</v>
      </c>
      <c r="S1449" s="35" t="str">
        <f>IF(O1449="","",IF(O1449&gt;AVERAGE('Base de datos limpia'!$O$2:$O$8001),"Alto","Normal"))
</f>
        <v>Normal</v>
      </c>
      <c r="T1449" s="35" t="str">
        <f t="shared" si="5"/>
        <v>Gamer moderado</v>
      </c>
      <c r="U1449" s="35"/>
    </row>
    <row r="1450">
      <c r="A1450" s="28">
        <v>1449.0</v>
      </c>
      <c r="B1450" s="28">
        <v>16.0</v>
      </c>
      <c r="C1450" s="28" t="str">
        <f>TRIM(PROPER('Base de datos cruda'!C1450))</f>
        <v>Male</v>
      </c>
      <c r="D1450" s="28">
        <v>0.0</v>
      </c>
      <c r="E1450" s="28">
        <v>6.28</v>
      </c>
      <c r="F1450" s="28">
        <v>5.41</v>
      </c>
      <c r="G1450" s="28">
        <v>88.19</v>
      </c>
      <c r="H1450" s="28" t="str">
        <f>TRIM(PROPER('Base de datos cruda'!H1450))</f>
        <v>Rpg</v>
      </c>
      <c r="I1450" s="28">
        <v>0.91</v>
      </c>
      <c r="J1450" s="28">
        <v>5.36</v>
      </c>
      <c r="K1450" s="28">
        <v>341.1</v>
      </c>
      <c r="L1450" s="28">
        <f>IF('Base de datos cruda'!L1450&lt;0,,'Base de datos cruda'!L1450)</f>
        <v>6.03</v>
      </c>
      <c r="M1450" s="28" t="str">
        <f>IF(TRIM(PROPER('Base de datos cruda'!M1450))="High","Alto",IF(TRIM(PROPER('Base de datos cruda'!M1450))="Medium","Medio","Bajo"))</f>
        <v>Medio</v>
      </c>
      <c r="N1450" s="29">
        <v>78.1</v>
      </c>
      <c r="O1450" s="32">
        <f t="shared" si="1"/>
        <v>78.1</v>
      </c>
      <c r="P1450" s="33">
        <f t="shared" si="2"/>
        <v>5.36</v>
      </c>
      <c r="Q1450" s="34" t="str">
        <f t="shared" si="3"/>
        <v>Sin ratio</v>
      </c>
      <c r="R1450" s="35" t="str">
        <f t="shared" si="4"/>
        <v>Alto</v>
      </c>
      <c r="S1450" s="35" t="str">
        <f>IF(O1450="","",IF(O1450&gt;AVERAGE('Base de datos limpia'!$O$2:$O$8001),"Alto","Normal"))
</f>
        <v>Alto</v>
      </c>
      <c r="T1450" s="35" t="str">
        <f t="shared" si="5"/>
        <v>Gamer intensivo</v>
      </c>
      <c r="U1450" s="35"/>
    </row>
    <row r="1451">
      <c r="A1451" s="28">
        <v>1450.0</v>
      </c>
      <c r="B1451" s="28">
        <v>17.0</v>
      </c>
      <c r="C1451" s="28" t="str">
        <f>TRIM(PROPER('Base de datos cruda'!C1451))</f>
        <v>Female</v>
      </c>
      <c r="D1451" s="28">
        <v>6.11</v>
      </c>
      <c r="E1451" s="28">
        <v>8.86</v>
      </c>
      <c r="F1451" s="28">
        <v>8.94</v>
      </c>
      <c r="G1451" s="28">
        <v>77.52</v>
      </c>
      <c r="H1451" s="28" t="str">
        <f>TRIM(PROPER('Base de datos cruda'!H1451))</f>
        <v>Fps</v>
      </c>
      <c r="I1451" s="28">
        <v>1.43</v>
      </c>
      <c r="J1451" s="28">
        <v>9.22</v>
      </c>
      <c r="K1451" s="28">
        <v>251.66</v>
      </c>
      <c r="L1451" s="28">
        <f>IF('Base de datos cruda'!L1451&lt;0,,'Base de datos cruda'!L1451)</f>
        <v>11.54</v>
      </c>
      <c r="M1451" s="28" t="str">
        <f>IF(TRIM(PROPER('Base de datos cruda'!M1451))="High","Alto",IF(TRIM(PROPER('Base de datos cruda'!M1451))="Medium","Medio","Bajo"))</f>
        <v>Bajo</v>
      </c>
      <c r="N1451" s="29">
        <v>90.4271606911483</v>
      </c>
      <c r="O1451" s="32">
        <f t="shared" si="1"/>
        <v>90.42716069</v>
      </c>
      <c r="P1451" s="33">
        <f t="shared" si="2"/>
        <v>15.33</v>
      </c>
      <c r="Q1451" s="34">
        <f t="shared" si="3"/>
        <v>1.450081833</v>
      </c>
      <c r="R1451" s="35" t="str">
        <f t="shared" si="4"/>
        <v>Alto</v>
      </c>
      <c r="S1451" s="35" t="str">
        <f>IF(O1451="","",IF(O1451&gt;AVERAGE('Base de datos limpia'!$O$2:$O$8001),"Alto","Normal"))
</f>
        <v>Alto</v>
      </c>
      <c r="T1451" s="35" t="str">
        <f t="shared" si="5"/>
        <v>Gamer intensivo</v>
      </c>
      <c r="U1451" s="35"/>
    </row>
    <row r="1452">
      <c r="A1452" s="28">
        <v>1451.0</v>
      </c>
      <c r="B1452" s="28">
        <v>16.0</v>
      </c>
      <c r="C1452" s="28" t="str">
        <f>TRIM(PROPER('Base de datos cruda'!C1452))</f>
        <v>Female</v>
      </c>
      <c r="D1452" s="28">
        <v>5.97</v>
      </c>
      <c r="E1452" s="28">
        <v>3.78</v>
      </c>
      <c r="F1452" s="28">
        <v>8.75</v>
      </c>
      <c r="G1452" s="28">
        <v>71.76</v>
      </c>
      <c r="H1452" s="28" t="str">
        <f>TRIM(PROPER('Base de datos cruda'!H1452))</f>
        <v>Fps</v>
      </c>
      <c r="I1452" s="28">
        <v>3.62</v>
      </c>
      <c r="J1452" s="28">
        <v>11.63</v>
      </c>
      <c r="K1452" s="28">
        <v>249.65</v>
      </c>
      <c r="L1452" s="28">
        <f>IF('Base de datos cruda'!L1452&lt;0,,'Base de datos cruda'!L1452)</f>
        <v>14.57</v>
      </c>
      <c r="M1452" s="28" t="str">
        <f>IF(TRIM(PROPER('Base de datos cruda'!M1452))="High","Alto",IF(TRIM(PROPER('Base de datos cruda'!M1452))="Medium","Medio","Bajo"))</f>
        <v>Bajo</v>
      </c>
      <c r="N1452" s="29">
        <v>41.42</v>
      </c>
      <c r="O1452" s="32">
        <f t="shared" si="1"/>
        <v>41.42</v>
      </c>
      <c r="P1452" s="33">
        <f t="shared" si="2"/>
        <v>17.6</v>
      </c>
      <c r="Q1452" s="34">
        <f t="shared" si="3"/>
        <v>0.6331658291</v>
      </c>
      <c r="R1452" s="35" t="str">
        <f t="shared" si="4"/>
        <v>Bajo</v>
      </c>
      <c r="S1452" s="35" t="str">
        <f>IF(O1452="","",IF(O1452&gt;AVERAGE('Base de datos limpia'!$O$2:$O$8001),"Alto","Normal"))
</f>
        <v>Normal</v>
      </c>
      <c r="T1452" s="35" t="str">
        <f t="shared" si="5"/>
        <v>Gamer moderado</v>
      </c>
      <c r="U1452" s="35"/>
    </row>
    <row r="1453">
      <c r="A1453" s="28">
        <v>1452.0</v>
      </c>
      <c r="B1453" s="28">
        <v>16.0</v>
      </c>
      <c r="C1453" s="28" t="str">
        <f>TRIM(PROPER('Base de datos cruda'!C1453))</f>
        <v>Female</v>
      </c>
      <c r="D1453" s="28">
        <v>4.08</v>
      </c>
      <c r="E1453" s="28">
        <v>7.31</v>
      </c>
      <c r="F1453" s="28">
        <v>7.68</v>
      </c>
      <c r="G1453" s="28">
        <v>94.12</v>
      </c>
      <c r="H1453" s="28" t="str">
        <f>TRIM(PROPER('Base de datos cruda'!H1453))</f>
        <v>Fps</v>
      </c>
      <c r="I1453" s="28">
        <v>0.38</v>
      </c>
      <c r="J1453" s="28">
        <v>6.13</v>
      </c>
      <c r="K1453" s="28">
        <v>276.22</v>
      </c>
      <c r="L1453" s="28">
        <f>IF('Base de datos cruda'!L1453&lt;0,,'Base de datos cruda'!L1453)</f>
        <v>7.87</v>
      </c>
      <c r="M1453" s="28" t="str">
        <f>IF(TRIM(PROPER('Base de datos cruda'!M1453))="High","Alto",IF(TRIM(PROPER('Base de datos cruda'!M1453))="Medium","Medio","Bajo"))</f>
        <v>Medio</v>
      </c>
      <c r="N1453" s="29">
        <v>80.16</v>
      </c>
      <c r="O1453" s="32">
        <f t="shared" si="1"/>
        <v>80.16</v>
      </c>
      <c r="P1453" s="33">
        <f t="shared" si="2"/>
        <v>10.21</v>
      </c>
      <c r="Q1453" s="34">
        <f t="shared" si="3"/>
        <v>1.791666667</v>
      </c>
      <c r="R1453" s="35" t="str">
        <f t="shared" si="4"/>
        <v>Alto</v>
      </c>
      <c r="S1453" s="35" t="str">
        <f>IF(O1453="","",IF(O1453&gt;AVERAGE('Base de datos limpia'!$O$2:$O$8001),"Alto","Normal"))
</f>
        <v>Alto</v>
      </c>
      <c r="T1453" s="35" t="str">
        <f t="shared" si="5"/>
        <v>Gamer intensivo</v>
      </c>
      <c r="U1453" s="35"/>
    </row>
    <row r="1454">
      <c r="A1454" s="28">
        <v>1453.0</v>
      </c>
      <c r="B1454" s="28">
        <v>24.0</v>
      </c>
      <c r="C1454" s="28" t="str">
        <f>TRIM(PROPER('Base de datos cruda'!C1454))</f>
        <v>Female</v>
      </c>
      <c r="D1454" s="28">
        <v>7.22</v>
      </c>
      <c r="E1454" s="28">
        <v>8.76</v>
      </c>
      <c r="F1454" s="28">
        <v>8.86</v>
      </c>
      <c r="G1454" s="28">
        <v>78.26</v>
      </c>
      <c r="H1454" s="28" t="str">
        <f>TRIM(PROPER('Base de datos cruda'!H1454))</f>
        <v>Casual</v>
      </c>
      <c r="I1454" s="28">
        <v>1.01</v>
      </c>
      <c r="J1454" s="28">
        <v>12.9</v>
      </c>
      <c r="K1454" s="28">
        <v>223.77</v>
      </c>
      <c r="L1454" s="28">
        <f>IF('Base de datos cruda'!L1454&lt;0,,'Base de datos cruda'!L1454)</f>
        <v>20.96</v>
      </c>
      <c r="M1454" s="28" t="str">
        <f>IF(TRIM(PROPER('Base de datos cruda'!M1454))="High","Alto",IF(TRIM(PROPER('Base de datos cruda'!M1454))="Medium","Medio","Bajo"))</f>
        <v>Bajo</v>
      </c>
      <c r="N1454" s="29">
        <v>85.6362444209363</v>
      </c>
      <c r="O1454" s="32">
        <f t="shared" si="1"/>
        <v>85.63624442</v>
      </c>
      <c r="P1454" s="33">
        <f t="shared" si="2"/>
        <v>20.12</v>
      </c>
      <c r="Q1454" s="34">
        <f t="shared" si="3"/>
        <v>1.213296399</v>
      </c>
      <c r="R1454" s="35" t="str">
        <f t="shared" si="4"/>
        <v>Alto</v>
      </c>
      <c r="S1454" s="35" t="str">
        <f>IF(O1454="","",IF(O1454&gt;AVERAGE('Base de datos limpia'!$O$2:$O$8001),"Alto","Normal"))
</f>
        <v>Alto</v>
      </c>
      <c r="T1454" s="35" t="str">
        <f t="shared" si="5"/>
        <v>Gamer intensivo</v>
      </c>
      <c r="U1454" s="35"/>
    </row>
    <row r="1455">
      <c r="A1455" s="28">
        <v>1454.0</v>
      </c>
      <c r="B1455" s="28">
        <v>16.0</v>
      </c>
      <c r="C1455" s="28" t="str">
        <f>TRIM(PROPER('Base de datos cruda'!C1455))</f>
        <v>Female</v>
      </c>
      <c r="D1455" s="28">
        <v>7.27</v>
      </c>
      <c r="E1455" s="28">
        <v>2.82</v>
      </c>
      <c r="F1455" s="28">
        <v>4.53</v>
      </c>
      <c r="G1455" s="28">
        <v>83.33</v>
      </c>
      <c r="H1455" s="28" t="str">
        <f>TRIM(PROPER('Base de datos cruda'!H1455))</f>
        <v>Fps</v>
      </c>
      <c r="I1455" s="28">
        <v>3.77</v>
      </c>
      <c r="J1455" s="28">
        <v>11.05</v>
      </c>
      <c r="K1455" s="28">
        <v>234.73</v>
      </c>
      <c r="L1455" s="28">
        <f>IF('Base de datos cruda'!L1455&lt;0,,'Base de datos cruda'!L1455)</f>
        <v>12.79</v>
      </c>
      <c r="M1455" s="28" t="str">
        <f>IF(TRIM(PROPER('Base de datos cruda'!M1455))="High","Alto",IF(TRIM(PROPER('Base de datos cruda'!M1455))="Medium","Medio","Bajo"))</f>
        <v>Bajo</v>
      </c>
      <c r="N1455" s="29">
        <v>24.34</v>
      </c>
      <c r="O1455" s="32">
        <f t="shared" si="1"/>
        <v>24.34</v>
      </c>
      <c r="P1455" s="33">
        <f t="shared" si="2"/>
        <v>18.32</v>
      </c>
      <c r="Q1455" s="34">
        <f t="shared" si="3"/>
        <v>0.3878954608</v>
      </c>
      <c r="R1455" s="35" t="str">
        <f t="shared" si="4"/>
        <v>Bajo</v>
      </c>
      <c r="S1455" s="35" t="str">
        <f>IF(O1455="","",IF(O1455&gt;AVERAGE('Base de datos limpia'!$O$2:$O$8001),"Alto","Normal"))
</f>
        <v>Normal</v>
      </c>
      <c r="T1455" s="35" t="str">
        <f t="shared" si="5"/>
        <v>Gamer casual</v>
      </c>
      <c r="U1455" s="35"/>
    </row>
    <row r="1456">
      <c r="A1456" s="28">
        <v>1455.0</v>
      </c>
      <c r="B1456" s="28">
        <v>19.0</v>
      </c>
      <c r="C1456" s="28" t="str">
        <f>TRIM(PROPER('Base de datos cruda'!C1456))</f>
        <v>Female</v>
      </c>
      <c r="D1456" s="28">
        <v>4.19</v>
      </c>
      <c r="E1456" s="28">
        <v>4.21</v>
      </c>
      <c r="F1456" s="28">
        <v>5.4</v>
      </c>
      <c r="G1456" s="28">
        <v>77.72</v>
      </c>
      <c r="H1456" s="28" t="str">
        <f>TRIM(PROPER('Base de datos cruda'!H1456))</f>
        <v>Rpg</v>
      </c>
      <c r="I1456" s="28">
        <v>4.38</v>
      </c>
      <c r="J1456" s="28">
        <v>6.01</v>
      </c>
      <c r="K1456" s="28">
        <v>266.63</v>
      </c>
      <c r="L1456" s="28">
        <f>IF('Base de datos cruda'!L1456&lt;0,,'Base de datos cruda'!L1456)</f>
        <v>10.22</v>
      </c>
      <c r="M1456" s="28" t="str">
        <f>IF(TRIM(PROPER('Base de datos cruda'!M1456))="High","Alto",IF(TRIM(PROPER('Base de datos cruda'!M1456))="Medium","Medio","Bajo"))</f>
        <v>Medio</v>
      </c>
      <c r="N1456" s="29">
        <v>53.32</v>
      </c>
      <c r="O1456" s="32">
        <f t="shared" si="1"/>
        <v>53.32</v>
      </c>
      <c r="P1456" s="33">
        <f t="shared" si="2"/>
        <v>10.2</v>
      </c>
      <c r="Q1456" s="34">
        <f t="shared" si="3"/>
        <v>1.00477327</v>
      </c>
      <c r="R1456" s="35" t="str">
        <f t="shared" si="4"/>
        <v>Medio</v>
      </c>
      <c r="S1456" s="35" t="str">
        <f>IF(O1456="","",IF(O1456&gt;AVERAGE('Base de datos limpia'!$O$2:$O$8001),"Alto","Normal"))
</f>
        <v>Normal</v>
      </c>
      <c r="T1456" s="35" t="str">
        <f t="shared" si="5"/>
        <v>Gamer moderado</v>
      </c>
      <c r="U1456" s="35"/>
    </row>
    <row r="1457">
      <c r="A1457" s="28">
        <v>1456.0</v>
      </c>
      <c r="B1457" s="28">
        <v>21.0</v>
      </c>
      <c r="C1457" s="28" t="str">
        <f>TRIM(PROPER('Base de datos cruda'!C1457))</f>
        <v>Female</v>
      </c>
      <c r="D1457" s="28">
        <v>4.86</v>
      </c>
      <c r="E1457" s="28">
        <v>9.82</v>
      </c>
      <c r="F1457" s="28">
        <v>5.27</v>
      </c>
      <c r="G1457" s="28">
        <v>63.25</v>
      </c>
      <c r="H1457" s="28" t="str">
        <f>TRIM(PROPER('Base de datos cruda'!H1457))</f>
        <v>Rpg</v>
      </c>
      <c r="I1457" s="28">
        <v>3.64</v>
      </c>
      <c r="J1457" s="28">
        <v>9.54</v>
      </c>
      <c r="K1457" s="28">
        <v>258.08</v>
      </c>
      <c r="L1457" s="28">
        <f>IF('Base de datos cruda'!L1457&lt;0,,'Base de datos cruda'!L1457)</f>
        <v>14.62</v>
      </c>
      <c r="M1457" s="28" t="str">
        <f>IF(TRIM(PROPER('Base de datos cruda'!M1457))="High","Alto",IF(TRIM(PROPER('Base de datos cruda'!M1457))="Medium","Medio","Bajo"))</f>
        <v>Alto</v>
      </c>
      <c r="N1457" s="29">
        <v>80.3079273936461</v>
      </c>
      <c r="O1457" s="32">
        <f t="shared" si="1"/>
        <v>80.30792739</v>
      </c>
      <c r="P1457" s="33">
        <f t="shared" si="2"/>
        <v>14.4</v>
      </c>
      <c r="Q1457" s="34">
        <f t="shared" si="3"/>
        <v>2.020576132</v>
      </c>
      <c r="R1457" s="35" t="str">
        <f t="shared" si="4"/>
        <v>Alto</v>
      </c>
      <c r="S1457" s="35" t="str">
        <f>IF(O1457="","",IF(O1457&gt;AVERAGE('Base de datos limpia'!$O$2:$O$8001),"Alto","Normal"))
</f>
        <v>Alto</v>
      </c>
      <c r="T1457" s="35" t="str">
        <f t="shared" si="5"/>
        <v>Gamer intensivo</v>
      </c>
      <c r="U1457" s="35"/>
    </row>
    <row r="1458">
      <c r="A1458" s="28">
        <v>1457.0</v>
      </c>
      <c r="B1458" s="28">
        <v>22.0</v>
      </c>
      <c r="C1458" s="28" t="str">
        <f>TRIM(PROPER('Base de datos cruda'!C1458))</f>
        <v>Male</v>
      </c>
      <c r="D1458" s="28">
        <v>7.97</v>
      </c>
      <c r="E1458" s="28">
        <v>9.85</v>
      </c>
      <c r="F1458" s="28">
        <v>4.36</v>
      </c>
      <c r="G1458" s="28">
        <v>83.8</v>
      </c>
      <c r="H1458" s="28" t="str">
        <f>TRIM(PROPER('Base de datos cruda'!H1458))</f>
        <v>Fps</v>
      </c>
      <c r="I1458" s="28">
        <v>2.64</v>
      </c>
      <c r="J1458" s="28">
        <v>10.45</v>
      </c>
      <c r="K1458" s="28">
        <v>233.95</v>
      </c>
      <c r="L1458" s="28">
        <f>IF('Base de datos cruda'!L1458&lt;0,,'Base de datos cruda'!L1458)</f>
        <v>16.09</v>
      </c>
      <c r="M1458" s="28" t="str">
        <f>IF(TRIM(PROPER('Base de datos cruda'!M1458))="High","Alto",IF(TRIM(PROPER('Base de datos cruda'!M1458))="Medium","Medio","Bajo"))</f>
        <v>Alto</v>
      </c>
      <c r="N1458" s="29">
        <v>55.8231820757968</v>
      </c>
      <c r="O1458" s="32">
        <f t="shared" si="1"/>
        <v>55.82318208</v>
      </c>
      <c r="P1458" s="33">
        <f t="shared" si="2"/>
        <v>18.42</v>
      </c>
      <c r="Q1458" s="34">
        <f t="shared" si="3"/>
        <v>1.235884567</v>
      </c>
      <c r="R1458" s="35" t="str">
        <f t="shared" si="4"/>
        <v>Medio</v>
      </c>
      <c r="S1458" s="35" t="str">
        <f>IF(O1458="","",IF(O1458&gt;AVERAGE('Base de datos limpia'!$O$2:$O$8001),"Alto","Normal"))
</f>
        <v>Normal</v>
      </c>
      <c r="T1458" s="35" t="str">
        <f t="shared" si="5"/>
        <v>Gamer intensivo</v>
      </c>
      <c r="U1458" s="35"/>
    </row>
    <row r="1459">
      <c r="A1459" s="28">
        <v>1458.0</v>
      </c>
      <c r="B1459" s="28">
        <v>17.0</v>
      </c>
      <c r="C1459" s="28" t="str">
        <f>TRIM(PROPER('Base de datos cruda'!C1459))</f>
        <v>Male</v>
      </c>
      <c r="D1459" s="28">
        <v>2.39</v>
      </c>
      <c r="E1459" s="28">
        <v>3.01</v>
      </c>
      <c r="F1459" s="28">
        <v>8.86</v>
      </c>
      <c r="G1459" s="28">
        <v>76.75</v>
      </c>
      <c r="H1459" s="28" t="str">
        <f>TRIM(PROPER('Base de datos cruda'!H1459))</f>
        <v>Rpg</v>
      </c>
      <c r="I1459" s="28">
        <v>0.5</v>
      </c>
      <c r="J1459" s="28">
        <v>4.49</v>
      </c>
      <c r="K1459" s="28">
        <v>288.68</v>
      </c>
      <c r="L1459" s="28">
        <f>IF('Base de datos cruda'!L1459&lt;0,,'Base de datos cruda'!L1459)</f>
        <v>5.88</v>
      </c>
      <c r="M1459" s="28" t="str">
        <f>IF(TRIM(PROPER('Base de datos cruda'!M1459))="High","Alto",IF(TRIM(PROPER('Base de datos cruda'!M1459))="Medium","Medio","Bajo"))</f>
        <v>Medio</v>
      </c>
      <c r="N1459" s="29">
        <v>62.52</v>
      </c>
      <c r="O1459" s="32">
        <f t="shared" si="1"/>
        <v>62.52</v>
      </c>
      <c r="P1459" s="33">
        <f t="shared" si="2"/>
        <v>6.88</v>
      </c>
      <c r="Q1459" s="34">
        <f t="shared" si="3"/>
        <v>1.259414226</v>
      </c>
      <c r="R1459" s="35" t="str">
        <f t="shared" si="4"/>
        <v>Medio</v>
      </c>
      <c r="S1459" s="35" t="str">
        <f>IF(O1459="","",IF(O1459&gt;AVERAGE('Base de datos limpia'!$O$2:$O$8001),"Alto","Normal"))
</f>
        <v>Normal</v>
      </c>
      <c r="T1459" s="35" t="str">
        <f t="shared" si="5"/>
        <v>Gamer moderado</v>
      </c>
      <c r="U1459" s="35"/>
    </row>
    <row r="1460">
      <c r="A1460" s="28">
        <v>1459.0</v>
      </c>
      <c r="B1460" s="28">
        <v>21.0</v>
      </c>
      <c r="C1460" s="28" t="str">
        <f>TRIM(PROPER('Base de datos cruda'!C1460))</f>
        <v>Male</v>
      </c>
      <c r="D1460" s="28">
        <v>2.6</v>
      </c>
      <c r="E1460" s="28">
        <v>1.6</v>
      </c>
      <c r="F1460" s="28">
        <v>4.3</v>
      </c>
      <c r="G1460" s="28">
        <v>63.47</v>
      </c>
      <c r="H1460" s="28" t="str">
        <f>TRIM(PROPER('Base de datos cruda'!H1460))</f>
        <v>Casual</v>
      </c>
      <c r="I1460" s="28">
        <v>4.14</v>
      </c>
      <c r="J1460" s="28">
        <v>4.46</v>
      </c>
      <c r="K1460" s="28">
        <v>289.8</v>
      </c>
      <c r="L1460" s="28">
        <f>IF('Base de datos cruda'!L1460&lt;0,,'Base de datos cruda'!L1460)</f>
        <v>8.24</v>
      </c>
      <c r="M1460" s="28" t="str">
        <f>IF(TRIM(PROPER('Base de datos cruda'!M1460))="High","Alto",IF(TRIM(PROPER('Base de datos cruda'!M1460))="Medium","Medio","Bajo"))</f>
        <v>Medio</v>
      </c>
      <c r="N1460" s="29">
        <v>36.79</v>
      </c>
      <c r="O1460" s="32">
        <f t="shared" si="1"/>
        <v>36.79</v>
      </c>
      <c r="P1460" s="33">
        <f t="shared" si="2"/>
        <v>7.06</v>
      </c>
      <c r="Q1460" s="34">
        <f t="shared" si="3"/>
        <v>0.6153846154</v>
      </c>
      <c r="R1460" s="35" t="str">
        <f t="shared" si="4"/>
        <v>Bajo</v>
      </c>
      <c r="S1460" s="35" t="str">
        <f>IF(O1460="","",IF(O1460&gt;AVERAGE('Base de datos limpia'!$O$2:$O$8001),"Alto","Normal"))
</f>
        <v>Normal</v>
      </c>
      <c r="T1460" s="35" t="str">
        <f t="shared" si="5"/>
        <v>Gamer casual</v>
      </c>
      <c r="U1460" s="35"/>
    </row>
    <row r="1461">
      <c r="A1461" s="28">
        <v>1460.0</v>
      </c>
      <c r="B1461" s="28">
        <v>22.0</v>
      </c>
      <c r="C1461" s="28" t="str">
        <f>TRIM(PROPER('Base de datos cruda'!C1461))</f>
        <v>Male</v>
      </c>
      <c r="D1461" s="28">
        <v>1.46</v>
      </c>
      <c r="E1461" s="28">
        <v>3.44</v>
      </c>
      <c r="F1461" s="28">
        <v>8.28</v>
      </c>
      <c r="G1461" s="28">
        <v>83.83</v>
      </c>
      <c r="H1461" s="28" t="str">
        <f>TRIM(PROPER('Base de datos cruda'!H1461))</f>
        <v>Fps</v>
      </c>
      <c r="I1461" s="28">
        <v>0.62</v>
      </c>
      <c r="J1461" s="28">
        <v>2.61</v>
      </c>
      <c r="K1461" s="28">
        <v>305.76</v>
      </c>
      <c r="L1461" s="28">
        <f>IF('Base de datos cruda'!L1461&lt;0,,'Base de datos cruda'!L1461)</f>
        <v>1.28</v>
      </c>
      <c r="M1461" s="28" t="str">
        <f>IF(TRIM(PROPER('Base de datos cruda'!M1461))="High","Alto",IF(TRIM(PROPER('Base de datos cruda'!M1461))="Medium","Medio","Bajo"))</f>
        <v>Medio</v>
      </c>
      <c r="N1461" s="29">
        <v>83.59</v>
      </c>
      <c r="O1461" s="32">
        <f t="shared" si="1"/>
        <v>83.59</v>
      </c>
      <c r="P1461" s="33">
        <f t="shared" si="2"/>
        <v>4.07</v>
      </c>
      <c r="Q1461" s="34">
        <f t="shared" si="3"/>
        <v>2.356164384</v>
      </c>
      <c r="R1461" s="35" t="str">
        <f t="shared" si="4"/>
        <v>Alto</v>
      </c>
      <c r="S1461" s="35" t="str">
        <f>IF(O1461="","",IF(O1461&gt;AVERAGE('Base de datos limpia'!$O$2:$O$8001),"Alto","Normal"))
</f>
        <v>Alto</v>
      </c>
      <c r="T1461" s="35" t="str">
        <f t="shared" si="5"/>
        <v>Gamer moderado</v>
      </c>
      <c r="U1461" s="35"/>
    </row>
    <row r="1462">
      <c r="A1462" s="28">
        <v>1461.0</v>
      </c>
      <c r="B1462" s="28">
        <v>17.0</v>
      </c>
      <c r="C1462" s="28" t="str">
        <f>TRIM(PROPER('Base de datos cruda'!C1462))</f>
        <v>Male</v>
      </c>
      <c r="D1462" s="28">
        <v>7.17</v>
      </c>
      <c r="E1462" s="28">
        <v>4.58</v>
      </c>
      <c r="F1462" s="28">
        <v>7.84</v>
      </c>
      <c r="G1462" s="28">
        <v>60.39</v>
      </c>
      <c r="H1462" s="28" t="str">
        <f>TRIM(PROPER('Base de datos cruda'!H1462))</f>
        <v>Rpg</v>
      </c>
      <c r="I1462" s="28">
        <v>1.93</v>
      </c>
      <c r="J1462" s="28">
        <v>11.99</v>
      </c>
      <c r="K1462" s="28">
        <v>243.4</v>
      </c>
      <c r="L1462" s="28">
        <f>IF('Base de datos cruda'!L1462&lt;0,,'Base de datos cruda'!L1462)</f>
        <v>18.02</v>
      </c>
      <c r="M1462" s="28" t="str">
        <f>IF(TRIM(PROPER('Base de datos cruda'!M1462))="High","Alto",IF(TRIM(PROPER('Base de datos cruda'!M1462))="Medium","Medio","Bajo"))</f>
        <v>Bajo</v>
      </c>
      <c r="N1462" s="29">
        <v>36.44</v>
      </c>
      <c r="O1462" s="32">
        <f t="shared" si="1"/>
        <v>36.44</v>
      </c>
      <c r="P1462" s="33">
        <f t="shared" si="2"/>
        <v>19.16</v>
      </c>
      <c r="Q1462" s="34">
        <f t="shared" si="3"/>
        <v>0.6387726639</v>
      </c>
      <c r="R1462" s="35" t="str">
        <f t="shared" si="4"/>
        <v>Bajo</v>
      </c>
      <c r="S1462" s="35" t="str">
        <f>IF(O1462="","",IF(O1462&gt;AVERAGE('Base de datos limpia'!$O$2:$O$8001),"Alto","Normal"))
</f>
        <v>Normal</v>
      </c>
      <c r="T1462" s="35" t="str">
        <f t="shared" si="5"/>
        <v>Gamer moderado</v>
      </c>
      <c r="U1462" s="35"/>
    </row>
    <row r="1463">
      <c r="A1463" s="28">
        <v>1462.0</v>
      </c>
      <c r="B1463" s="28">
        <v>17.0</v>
      </c>
      <c r="C1463" s="28" t="str">
        <f>TRIM(PROPER('Base de datos cruda'!C1463))</f>
        <v>Male</v>
      </c>
      <c r="D1463" s="28">
        <v>5.96</v>
      </c>
      <c r="E1463" s="28">
        <v>4.97</v>
      </c>
      <c r="F1463" s="28">
        <v>5.88</v>
      </c>
      <c r="G1463" s="28">
        <v>68.34</v>
      </c>
      <c r="H1463" s="28" t="str">
        <f>TRIM(PROPER('Base de datos cruda'!H1463))</f>
        <v>Casual</v>
      </c>
      <c r="I1463" s="28">
        <v>0.25</v>
      </c>
      <c r="J1463" s="28">
        <v>9.39</v>
      </c>
      <c r="K1463" s="28">
        <v>261.16</v>
      </c>
      <c r="L1463" s="28">
        <f>IF('Base de datos cruda'!L1463&lt;0,,'Base de datos cruda'!L1463)</f>
        <v>10.54</v>
      </c>
      <c r="M1463" s="28" t="str">
        <f>IF(TRIM(PROPER('Base de datos cruda'!M1463))="High","Alto",IF(TRIM(PROPER('Base de datos cruda'!M1463))="Medium","Medio","Bajo"))</f>
        <v>Bajo</v>
      </c>
      <c r="N1463" s="29">
        <v>49.17</v>
      </c>
      <c r="O1463" s="32">
        <f t="shared" si="1"/>
        <v>49.17</v>
      </c>
      <c r="P1463" s="33">
        <f t="shared" si="2"/>
        <v>15.35</v>
      </c>
      <c r="Q1463" s="34">
        <f t="shared" si="3"/>
        <v>0.8338926174</v>
      </c>
      <c r="R1463" s="35" t="str">
        <f t="shared" si="4"/>
        <v>Bajo</v>
      </c>
      <c r="S1463" s="35" t="str">
        <f>IF(O1463="","",IF(O1463&gt;AVERAGE('Base de datos limpia'!$O$2:$O$8001),"Alto","Normal"))
</f>
        <v>Normal</v>
      </c>
      <c r="T1463" s="35" t="str">
        <f t="shared" si="5"/>
        <v>Gamer moderado</v>
      </c>
      <c r="U1463" s="35"/>
    </row>
    <row r="1464">
      <c r="A1464" s="28">
        <v>1463.0</v>
      </c>
      <c r="B1464" s="28">
        <v>22.0</v>
      </c>
      <c r="C1464" s="28" t="str">
        <f>TRIM(PROPER('Base de datos cruda'!C1464))</f>
        <v>Female</v>
      </c>
      <c r="D1464" s="28">
        <v>0.85</v>
      </c>
      <c r="E1464" s="28">
        <v>6.57</v>
      </c>
      <c r="F1464" s="28">
        <v>4.09</v>
      </c>
      <c r="G1464" s="28">
        <v>91.24</v>
      </c>
      <c r="H1464" s="28" t="str">
        <f>TRIM(PROPER('Base de datos cruda'!H1464))</f>
        <v>Fps</v>
      </c>
      <c r="I1464" s="28">
        <v>3.55</v>
      </c>
      <c r="J1464" s="28">
        <v>6.74</v>
      </c>
      <c r="K1464" s="28">
        <v>309.95</v>
      </c>
      <c r="L1464" s="28">
        <f>IF('Base de datos cruda'!L1464&lt;0,,'Base de datos cruda'!L1464)</f>
        <v>1.45</v>
      </c>
      <c r="M1464" s="28" t="str">
        <f>IF(TRIM(PROPER('Base de datos cruda'!M1464))="High","Alto",IF(TRIM(PROPER('Base de datos cruda'!M1464))="Medium","Medio","Bajo"))</f>
        <v>Medio</v>
      </c>
      <c r="N1464" s="29">
        <v>89.63</v>
      </c>
      <c r="O1464" s="32">
        <f t="shared" si="1"/>
        <v>89.63</v>
      </c>
      <c r="P1464" s="33">
        <f t="shared" si="2"/>
        <v>7.59</v>
      </c>
      <c r="Q1464" s="34">
        <f t="shared" si="3"/>
        <v>7.729411765</v>
      </c>
      <c r="R1464" s="35" t="str">
        <f t="shared" si="4"/>
        <v>Alto</v>
      </c>
      <c r="S1464" s="35" t="str">
        <f>IF(O1464="","",IF(O1464&gt;AVERAGE('Base de datos limpia'!$O$2:$O$8001),"Alto","Normal"))
</f>
        <v>Alto</v>
      </c>
      <c r="T1464" s="35" t="str">
        <f t="shared" si="5"/>
        <v>Gamer intensivo</v>
      </c>
      <c r="U1464" s="35"/>
    </row>
    <row r="1465">
      <c r="A1465" s="28">
        <v>1464.0</v>
      </c>
      <c r="B1465" s="28">
        <v>16.0</v>
      </c>
      <c r="C1465" s="28" t="str">
        <f>TRIM(PROPER('Base de datos cruda'!C1465))</f>
        <v>Male</v>
      </c>
      <c r="D1465" s="28">
        <v>7.85</v>
      </c>
      <c r="E1465" s="28">
        <v>9.1</v>
      </c>
      <c r="F1465" s="28">
        <v>4.03</v>
      </c>
      <c r="G1465" s="28">
        <v>61.52</v>
      </c>
      <c r="H1465" s="28" t="str">
        <f>TRIM(PROPER('Base de datos cruda'!H1465))</f>
        <v>Fps</v>
      </c>
      <c r="I1465" s="28">
        <v>2.52</v>
      </c>
      <c r="J1465" s="28">
        <v>11.05</v>
      </c>
      <c r="K1465" s="28">
        <v>222.02</v>
      </c>
      <c r="L1465" s="28">
        <f>IF('Base de datos cruda'!L1465&lt;0,,'Base de datos cruda'!L1465)</f>
        <v>19</v>
      </c>
      <c r="M1465" s="28" t="str">
        <f>IF(TRIM(PROPER('Base de datos cruda'!M1465))="High","Alto",IF(TRIM(PROPER('Base de datos cruda'!M1465))="Medium","Medio","Bajo"))</f>
        <v>Alto</v>
      </c>
      <c r="N1465" s="29">
        <v>52.7112644425731</v>
      </c>
      <c r="O1465" s="32">
        <f t="shared" si="1"/>
        <v>52.71126444</v>
      </c>
      <c r="P1465" s="33">
        <f t="shared" si="2"/>
        <v>18.9</v>
      </c>
      <c r="Q1465" s="34">
        <f t="shared" si="3"/>
        <v>1.159235669</v>
      </c>
      <c r="R1465" s="35" t="str">
        <f t="shared" si="4"/>
        <v>Medio</v>
      </c>
      <c r="S1465" s="35" t="str">
        <f>IF(O1465="","",IF(O1465&gt;AVERAGE('Base de datos limpia'!$O$2:$O$8001),"Alto","Normal"))
</f>
        <v>Normal</v>
      </c>
      <c r="T1465" s="35" t="str">
        <f t="shared" si="5"/>
        <v>Gamer intensivo</v>
      </c>
      <c r="U1465" s="35"/>
    </row>
    <row r="1466">
      <c r="A1466" s="28">
        <v>1465.0</v>
      </c>
      <c r="B1466" s="28">
        <v>23.0</v>
      </c>
      <c r="C1466" s="28" t="str">
        <f>TRIM(PROPER('Base de datos cruda'!C1466))</f>
        <v>Female</v>
      </c>
      <c r="D1466" s="28">
        <v>5.85</v>
      </c>
      <c r="E1466" s="28">
        <v>3.97</v>
      </c>
      <c r="F1466" s="28">
        <v>5.02</v>
      </c>
      <c r="G1466" s="28">
        <v>85.87</v>
      </c>
      <c r="H1466" s="28" t="str">
        <f>TRIM(PROPER('Base de datos cruda'!H1466))</f>
        <v>Fps</v>
      </c>
      <c r="I1466" s="28">
        <v>4.54</v>
      </c>
      <c r="J1466" s="28">
        <v>11.07</v>
      </c>
      <c r="K1466" s="28">
        <v>268.84</v>
      </c>
      <c r="L1466" s="28">
        <f>IF('Base de datos cruda'!L1466&lt;0,,'Base de datos cruda'!L1466)</f>
        <v>12.38</v>
      </c>
      <c r="M1466" s="28" t="str">
        <f>IF(TRIM(PROPER('Base de datos cruda'!M1466))="High","Alto",IF(TRIM(PROPER('Base de datos cruda'!M1466))="Medium","Medio","Bajo"))</f>
        <v>Bajo</v>
      </c>
      <c r="N1466" s="29">
        <v>35.1</v>
      </c>
      <c r="O1466" s="32">
        <f t="shared" si="1"/>
        <v>35.1</v>
      </c>
      <c r="P1466" s="33">
        <f t="shared" si="2"/>
        <v>16.92</v>
      </c>
      <c r="Q1466" s="34">
        <f t="shared" si="3"/>
        <v>0.6786324786</v>
      </c>
      <c r="R1466" s="35" t="str">
        <f t="shared" si="4"/>
        <v>Bajo</v>
      </c>
      <c r="S1466" s="35" t="str">
        <f>IF(O1466="","",IF(O1466&gt;AVERAGE('Base de datos limpia'!$O$2:$O$8001),"Alto","Normal"))
</f>
        <v>Normal</v>
      </c>
      <c r="T1466" s="35" t="str">
        <f t="shared" si="5"/>
        <v>Gamer moderado</v>
      </c>
      <c r="U1466" s="35"/>
    </row>
    <row r="1467">
      <c r="A1467" s="28">
        <v>1466.0</v>
      </c>
      <c r="B1467" s="28">
        <v>18.0</v>
      </c>
      <c r="C1467" s="28" t="str">
        <f>TRIM(PROPER('Base de datos cruda'!C1467))</f>
        <v>Male</v>
      </c>
      <c r="D1467" s="28">
        <v>6.8</v>
      </c>
      <c r="E1467" s="28">
        <v>8.65</v>
      </c>
      <c r="F1467" s="28">
        <v>6.47</v>
      </c>
      <c r="G1467" s="28">
        <v>97.99</v>
      </c>
      <c r="H1467" s="28" t="str">
        <f>TRIM(PROPER('Base de datos cruda'!H1467))</f>
        <v>Casual</v>
      </c>
      <c r="I1467" s="28">
        <v>0.69</v>
      </c>
      <c r="J1467" s="28">
        <v>12.64</v>
      </c>
      <c r="K1467" s="28">
        <v>212.6</v>
      </c>
      <c r="L1467" s="28">
        <f>IF('Base de datos cruda'!L1467&lt;0,,'Base de datos cruda'!L1467)</f>
        <v>16.88</v>
      </c>
      <c r="M1467" s="28" t="str">
        <f>IF(TRIM(PROPER('Base de datos cruda'!M1467))="High","Alto",IF(TRIM(PROPER('Base de datos cruda'!M1467))="Medium","Medio","Bajo"))</f>
        <v>Bajo</v>
      </c>
      <c r="N1467" s="29">
        <v>77.8741708760435</v>
      </c>
      <c r="O1467" s="32">
        <f t="shared" si="1"/>
        <v>77.87417088</v>
      </c>
      <c r="P1467" s="33">
        <f t="shared" si="2"/>
        <v>19.44</v>
      </c>
      <c r="Q1467" s="34">
        <f t="shared" si="3"/>
        <v>1.272058824</v>
      </c>
      <c r="R1467" s="35" t="str">
        <f t="shared" si="4"/>
        <v>Alto</v>
      </c>
      <c r="S1467" s="35" t="str">
        <f>IF(O1467="","",IF(O1467&gt;AVERAGE('Base de datos limpia'!$O$2:$O$8001),"Alto","Normal"))
</f>
        <v>Alto</v>
      </c>
      <c r="T1467" s="35" t="str">
        <f t="shared" si="5"/>
        <v>Gamer intensivo</v>
      </c>
      <c r="U1467" s="35"/>
    </row>
    <row r="1468">
      <c r="A1468" s="28">
        <v>1467.0</v>
      </c>
      <c r="B1468" s="28">
        <v>21.0</v>
      </c>
      <c r="C1468" s="28" t="str">
        <f>TRIM(PROPER('Base de datos cruda'!C1468))</f>
        <v>Male</v>
      </c>
      <c r="D1468" s="28">
        <v>0.39</v>
      </c>
      <c r="E1468" s="28">
        <v>1.84</v>
      </c>
      <c r="F1468" s="28">
        <v>6.29</v>
      </c>
      <c r="G1468" s="28">
        <v>66.85</v>
      </c>
      <c r="H1468" s="28" t="str">
        <f>TRIM(PROPER('Base de datos cruda'!H1468))</f>
        <v>Fps</v>
      </c>
      <c r="I1468" s="28">
        <v>4.1</v>
      </c>
      <c r="J1468" s="28">
        <v>1.5</v>
      </c>
      <c r="K1468" s="28">
        <v>323.99</v>
      </c>
      <c r="L1468" s="28" t="str">
        <f>IF('Base de datos cruda'!L1468&lt;0,,'Base de datos cruda'!L1468)</f>
        <v/>
      </c>
      <c r="M1468" s="28" t="str">
        <f>IF(TRIM(PROPER('Base de datos cruda'!M1468))="High","Alto",IF(TRIM(PROPER('Base de datos cruda'!M1468))="Medium","Medio","Bajo"))</f>
        <v>Medio</v>
      </c>
      <c r="N1468" s="29">
        <v>62.54</v>
      </c>
      <c r="O1468" s="32">
        <f t="shared" si="1"/>
        <v>62.54</v>
      </c>
      <c r="P1468" s="33">
        <f t="shared" si="2"/>
        <v>1.89</v>
      </c>
      <c r="Q1468" s="34">
        <f t="shared" si="3"/>
        <v>4.717948718</v>
      </c>
      <c r="R1468" s="35" t="str">
        <f t="shared" si="4"/>
        <v>Medio</v>
      </c>
      <c r="S1468" s="35" t="str">
        <f>IF(O1468="","",IF(O1468&gt;AVERAGE('Base de datos limpia'!$O$2:$O$8001),"Alto","Normal"))
</f>
        <v>Normal</v>
      </c>
      <c r="T1468" s="35" t="str">
        <f t="shared" si="5"/>
        <v>Gamer casual</v>
      </c>
      <c r="U1468" s="35"/>
    </row>
    <row r="1469">
      <c r="A1469" s="28">
        <v>1468.0</v>
      </c>
      <c r="B1469" s="28">
        <v>24.0</v>
      </c>
      <c r="C1469" s="28" t="str">
        <f>TRIM(PROPER('Base de datos cruda'!C1469))</f>
        <v>Male</v>
      </c>
      <c r="D1469" s="28">
        <v>4.04</v>
      </c>
      <c r="E1469" s="28">
        <v>1.38</v>
      </c>
      <c r="F1469" s="28">
        <v>6.93</v>
      </c>
      <c r="G1469" s="28">
        <v>76.68</v>
      </c>
      <c r="H1469" s="28" t="str">
        <f>TRIM(PROPER('Base de datos cruda'!H1469))</f>
        <v>Fps</v>
      </c>
      <c r="I1469" s="28">
        <v>2.55</v>
      </c>
      <c r="J1469" s="28">
        <v>5.57</v>
      </c>
      <c r="K1469" s="28">
        <v>270.08</v>
      </c>
      <c r="L1469" s="28">
        <f>IF('Base de datos cruda'!L1469&lt;0,,'Base de datos cruda'!L1469)</f>
        <v>9.41</v>
      </c>
      <c r="M1469" s="28" t="str">
        <f>IF(TRIM(PROPER('Base de datos cruda'!M1469))="High","Alto",IF(TRIM(PROPER('Base de datos cruda'!M1469))="Medium","Medio","Bajo"))</f>
        <v>Medio</v>
      </c>
      <c r="N1469" s="29">
        <v>39.61</v>
      </c>
      <c r="O1469" s="32">
        <f t="shared" si="1"/>
        <v>39.61</v>
      </c>
      <c r="P1469" s="33">
        <f t="shared" si="2"/>
        <v>9.61</v>
      </c>
      <c r="Q1469" s="34">
        <f t="shared" si="3"/>
        <v>0.3415841584</v>
      </c>
      <c r="R1469" s="35" t="str">
        <f t="shared" si="4"/>
        <v>Bajo</v>
      </c>
      <c r="S1469" s="35" t="str">
        <f>IF(O1469="","",IF(O1469&gt;AVERAGE('Base de datos limpia'!$O$2:$O$8001),"Alto","Normal"))
</f>
        <v>Normal</v>
      </c>
      <c r="T1469" s="35" t="str">
        <f t="shared" si="5"/>
        <v>Gamer casual</v>
      </c>
      <c r="U1469" s="35"/>
    </row>
    <row r="1470">
      <c r="A1470" s="28">
        <v>1469.0</v>
      </c>
      <c r="B1470" s="28">
        <v>21.0</v>
      </c>
      <c r="C1470" s="28" t="str">
        <f>TRIM(PROPER('Base de datos cruda'!C1470))</f>
        <v>Male</v>
      </c>
      <c r="D1470" s="28">
        <v>5.59</v>
      </c>
      <c r="E1470" s="28">
        <v>5.54</v>
      </c>
      <c r="F1470" s="28">
        <v>7.86</v>
      </c>
      <c r="G1470" s="28">
        <v>83.02</v>
      </c>
      <c r="H1470" s="28" t="str">
        <f>TRIM(PROPER('Base de datos cruda'!H1470))</f>
        <v>Fps</v>
      </c>
      <c r="I1470" s="28">
        <v>1.83</v>
      </c>
      <c r="J1470" s="28">
        <v>8.33</v>
      </c>
      <c r="K1470" s="28">
        <v>258.63</v>
      </c>
      <c r="L1470" s="28">
        <f>IF('Base de datos cruda'!L1470&lt;0,,'Base de datos cruda'!L1470)</f>
        <v>9.23</v>
      </c>
      <c r="M1470" s="28" t="str">
        <f>IF(TRIM(PROPER('Base de datos cruda'!M1470))="High","Alto",IF(TRIM(PROPER('Base de datos cruda'!M1470))="Medium","Medio","Bajo"))</f>
        <v>Bajo</v>
      </c>
      <c r="N1470" s="29">
        <v>59.86</v>
      </c>
      <c r="O1470" s="32">
        <f t="shared" si="1"/>
        <v>59.86</v>
      </c>
      <c r="P1470" s="33">
        <f t="shared" si="2"/>
        <v>13.92</v>
      </c>
      <c r="Q1470" s="34">
        <f t="shared" si="3"/>
        <v>0.9910554562</v>
      </c>
      <c r="R1470" s="35" t="str">
        <f t="shared" si="4"/>
        <v>Medio</v>
      </c>
      <c r="S1470" s="35" t="str">
        <f>IF(O1470="","",IF(O1470&gt;AVERAGE('Base de datos limpia'!$O$2:$O$8001),"Alto","Normal"))
</f>
        <v>Normal</v>
      </c>
      <c r="T1470" s="35" t="str">
        <f t="shared" si="5"/>
        <v>Gamer moderado</v>
      </c>
      <c r="U1470" s="35"/>
    </row>
    <row r="1471">
      <c r="A1471" s="28">
        <v>1470.0</v>
      </c>
      <c r="B1471" s="28">
        <v>24.0</v>
      </c>
      <c r="C1471" s="28" t="str">
        <f>TRIM(PROPER('Base de datos cruda'!C1471))</f>
        <v>Female</v>
      </c>
      <c r="D1471" s="28">
        <v>4.34</v>
      </c>
      <c r="E1471" s="28">
        <v>1.54</v>
      </c>
      <c r="F1471" s="28">
        <v>5.89</v>
      </c>
      <c r="G1471" s="28">
        <v>78.02</v>
      </c>
      <c r="H1471" s="28" t="str">
        <f>TRIM(PROPER('Base de datos cruda'!H1471))</f>
        <v>Fps</v>
      </c>
      <c r="I1471" s="28">
        <v>3.22</v>
      </c>
      <c r="J1471" s="28">
        <v>9.69</v>
      </c>
      <c r="K1471" s="28">
        <v>268.33</v>
      </c>
      <c r="L1471" s="28">
        <f>IF('Base de datos cruda'!L1471&lt;0,,'Base de datos cruda'!L1471)</f>
        <v>13.95</v>
      </c>
      <c r="M1471" s="28" t="str">
        <f>IF(TRIM(PROPER('Base de datos cruda'!M1471))="High","Alto",IF(TRIM(PROPER('Base de datos cruda'!M1471))="Medium","Medio","Bajo"))</f>
        <v>Medio</v>
      </c>
      <c r="N1471" s="29">
        <v>43.82</v>
      </c>
      <c r="O1471" s="32">
        <f t="shared" si="1"/>
        <v>43.82</v>
      </c>
      <c r="P1471" s="33">
        <f t="shared" si="2"/>
        <v>14.03</v>
      </c>
      <c r="Q1471" s="34">
        <f t="shared" si="3"/>
        <v>0.3548387097</v>
      </c>
      <c r="R1471" s="35" t="str">
        <f t="shared" si="4"/>
        <v>Bajo</v>
      </c>
      <c r="S1471" s="35" t="str">
        <f>IF(O1471="","",IF(O1471&gt;AVERAGE('Base de datos limpia'!$O$2:$O$8001),"Alto","Normal"))
</f>
        <v>Normal</v>
      </c>
      <c r="T1471" s="35" t="str">
        <f t="shared" si="5"/>
        <v>Gamer casual</v>
      </c>
      <c r="U1471" s="35"/>
    </row>
    <row r="1472">
      <c r="A1472" s="28">
        <v>1471.0</v>
      </c>
      <c r="B1472" s="28">
        <v>22.0</v>
      </c>
      <c r="C1472" s="28" t="str">
        <f>TRIM(PROPER('Base de datos cruda'!C1472))</f>
        <v>Female</v>
      </c>
      <c r="D1472" s="28">
        <v>5.33</v>
      </c>
      <c r="E1472" s="28">
        <v>4.53</v>
      </c>
      <c r="F1472" s="28">
        <v>4.8</v>
      </c>
      <c r="G1472" s="28">
        <v>84.82</v>
      </c>
      <c r="H1472" s="28" t="str">
        <f>TRIM(PROPER('Base de datos cruda'!H1472))</f>
        <v>Fps</v>
      </c>
      <c r="I1472" s="28">
        <v>3.95</v>
      </c>
      <c r="J1472" s="28">
        <v>10.52</v>
      </c>
      <c r="K1472" s="28">
        <v>268.85</v>
      </c>
      <c r="L1472" s="28">
        <f>IF('Base de datos cruda'!L1472&lt;0,,'Base de datos cruda'!L1472)</f>
        <v>14.88</v>
      </c>
      <c r="M1472" s="28" t="str">
        <f>IF(TRIM(PROPER('Base de datos cruda'!M1472))="High","Alto",IF(TRIM(PROPER('Base de datos cruda'!M1472))="Medium","Medio","Bajo"))</f>
        <v>Bajo</v>
      </c>
      <c r="N1472" s="29">
        <v>48.912246009543</v>
      </c>
      <c r="O1472" s="32">
        <f t="shared" si="1"/>
        <v>48.91224601</v>
      </c>
      <c r="P1472" s="33">
        <f t="shared" si="2"/>
        <v>15.85</v>
      </c>
      <c r="Q1472" s="34">
        <f t="shared" si="3"/>
        <v>0.8499061914</v>
      </c>
      <c r="R1472" s="35" t="str">
        <f t="shared" si="4"/>
        <v>Bajo</v>
      </c>
      <c r="S1472" s="35" t="str">
        <f>IF(O1472="","",IF(O1472&gt;AVERAGE('Base de datos limpia'!$O$2:$O$8001),"Alto","Normal"))
</f>
        <v>Normal</v>
      </c>
      <c r="T1472" s="35" t="str">
        <f t="shared" si="5"/>
        <v>Gamer moderado</v>
      </c>
      <c r="U1472" s="35"/>
    </row>
    <row r="1473">
      <c r="A1473" s="28">
        <v>1472.0</v>
      </c>
      <c r="B1473" s="28">
        <v>24.0</v>
      </c>
      <c r="C1473" s="28" t="str">
        <f>TRIM(PROPER('Base de datos cruda'!C1473))</f>
        <v>Male</v>
      </c>
      <c r="D1473" s="28">
        <v>6.54</v>
      </c>
      <c r="E1473" s="28">
        <v>9.07</v>
      </c>
      <c r="F1473" s="28">
        <v>8.0</v>
      </c>
      <c r="G1473" s="28">
        <v>76.16</v>
      </c>
      <c r="H1473" s="28" t="str">
        <f>TRIM(PROPER('Base de datos cruda'!H1473))</f>
        <v>Rpg</v>
      </c>
      <c r="I1473" s="28">
        <v>2.2</v>
      </c>
      <c r="J1473" s="28">
        <v>9.37</v>
      </c>
      <c r="K1473" s="28">
        <v>245.71</v>
      </c>
      <c r="L1473" s="28">
        <f>IF('Base de datos cruda'!L1473&lt;0,,'Base de datos cruda'!L1473)</f>
        <v>13.29</v>
      </c>
      <c r="M1473" s="28" t="str">
        <f>IF(TRIM(PROPER('Base de datos cruda'!M1473))="High","Alto",IF(TRIM(PROPER('Base de datos cruda'!M1473))="Medium","Medio","Bajo"))</f>
        <v>Bajo</v>
      </c>
      <c r="N1473" s="29">
        <v>89.9679739066664</v>
      </c>
      <c r="O1473" s="32">
        <f t="shared" si="1"/>
        <v>89.96797391</v>
      </c>
      <c r="P1473" s="33">
        <f t="shared" si="2"/>
        <v>15.91</v>
      </c>
      <c r="Q1473" s="34">
        <f t="shared" si="3"/>
        <v>1.386850153</v>
      </c>
      <c r="R1473" s="35" t="str">
        <f t="shared" si="4"/>
        <v>Alto</v>
      </c>
      <c r="S1473" s="35" t="str">
        <f>IF(O1473="","",IF(O1473&gt;AVERAGE('Base de datos limpia'!$O$2:$O$8001),"Alto","Normal"))
</f>
        <v>Alto</v>
      </c>
      <c r="T1473" s="35" t="str">
        <f t="shared" si="5"/>
        <v>Gamer intensivo</v>
      </c>
      <c r="U1473" s="35"/>
    </row>
    <row r="1474">
      <c r="A1474" s="28">
        <v>1473.0</v>
      </c>
      <c r="B1474" s="28">
        <v>17.0</v>
      </c>
      <c r="C1474" s="28" t="str">
        <f>TRIM(PROPER('Base de datos cruda'!C1474))</f>
        <v>Male</v>
      </c>
      <c r="D1474" s="28">
        <v>2.99</v>
      </c>
      <c r="E1474" s="28">
        <v>3.17</v>
      </c>
      <c r="F1474" s="28">
        <v>5.66</v>
      </c>
      <c r="G1474" s="28">
        <v>65.94</v>
      </c>
      <c r="H1474" s="28" t="str">
        <f>TRIM(PROPER('Base de datos cruda'!H1474))</f>
        <v>Fps</v>
      </c>
      <c r="I1474" s="28">
        <v>1.16</v>
      </c>
      <c r="J1474" s="28">
        <v>4.99</v>
      </c>
      <c r="K1474" s="28">
        <v>269.91</v>
      </c>
      <c r="L1474" s="28">
        <f>IF('Base de datos cruda'!L1474&lt;0,,'Base de datos cruda'!L1474)</f>
        <v>3.25</v>
      </c>
      <c r="M1474" s="28" t="str">
        <f>IF(TRIM(PROPER('Base de datos cruda'!M1474))="High","Alto",IF(TRIM(PROPER('Base de datos cruda'!M1474))="Medium","Medio","Bajo"))</f>
        <v>Medio</v>
      </c>
      <c r="N1474" s="29">
        <v>48.01</v>
      </c>
      <c r="O1474" s="32">
        <f t="shared" si="1"/>
        <v>48.01</v>
      </c>
      <c r="P1474" s="33">
        <f t="shared" si="2"/>
        <v>7.98</v>
      </c>
      <c r="Q1474" s="34">
        <f t="shared" si="3"/>
        <v>1.060200669</v>
      </c>
      <c r="R1474" s="35" t="str">
        <f t="shared" si="4"/>
        <v>Bajo</v>
      </c>
      <c r="S1474" s="35" t="str">
        <f>IF(O1474="","",IF(O1474&gt;AVERAGE('Base de datos limpia'!$O$2:$O$8001),"Alto","Normal"))
</f>
        <v>Normal</v>
      </c>
      <c r="T1474" s="35" t="str">
        <f t="shared" si="5"/>
        <v>Gamer moderado</v>
      </c>
      <c r="U1474" s="35"/>
    </row>
    <row r="1475">
      <c r="A1475" s="28">
        <v>1474.0</v>
      </c>
      <c r="B1475" s="28">
        <v>23.0</v>
      </c>
      <c r="C1475" s="28" t="str">
        <f>TRIM(PROPER('Base de datos cruda'!C1475))</f>
        <v>Male</v>
      </c>
      <c r="D1475" s="28">
        <v>6.79</v>
      </c>
      <c r="E1475" s="28">
        <v>7.35</v>
      </c>
      <c r="F1475" s="28">
        <v>5.43</v>
      </c>
      <c r="G1475" s="28">
        <v>63.56</v>
      </c>
      <c r="H1475" s="28" t="str">
        <f>TRIM(PROPER('Base de datos cruda'!H1475))</f>
        <v>Casual</v>
      </c>
      <c r="I1475" s="28">
        <v>4.58</v>
      </c>
      <c r="J1475" s="28">
        <v>11.8</v>
      </c>
      <c r="K1475" s="28">
        <v>223.86</v>
      </c>
      <c r="L1475" s="28">
        <f>IF('Base de datos cruda'!L1475&lt;0,,'Base de datos cruda'!L1475)</f>
        <v>15.68</v>
      </c>
      <c r="M1475" s="28" t="str">
        <f>IF(TRIM(PROPER('Base de datos cruda'!M1475))="High","Alto",IF(TRIM(PROPER('Base de datos cruda'!M1475))="Medium","Medio","Bajo"))</f>
        <v>Alto</v>
      </c>
      <c r="N1475" s="29">
        <v>59.6018484979959</v>
      </c>
      <c r="O1475" s="32">
        <f t="shared" si="1"/>
        <v>59.6018485</v>
      </c>
      <c r="P1475" s="33">
        <f t="shared" si="2"/>
        <v>18.59</v>
      </c>
      <c r="Q1475" s="34">
        <f t="shared" si="3"/>
        <v>1.082474227</v>
      </c>
      <c r="R1475" s="35" t="str">
        <f t="shared" si="4"/>
        <v>Medio</v>
      </c>
      <c r="S1475" s="35" t="str">
        <f>IF(O1475="","",IF(O1475&gt;AVERAGE('Base de datos limpia'!$O$2:$O$8001),"Alto","Normal"))
</f>
        <v>Normal</v>
      </c>
      <c r="T1475" s="35" t="str">
        <f t="shared" si="5"/>
        <v>Gamer intensivo</v>
      </c>
      <c r="U1475" s="35"/>
    </row>
    <row r="1476">
      <c r="A1476" s="28">
        <v>1475.0</v>
      </c>
      <c r="B1476" s="28">
        <v>23.0</v>
      </c>
      <c r="C1476" s="28" t="str">
        <f>TRIM(PROPER('Base de datos cruda'!C1476))</f>
        <v>Female</v>
      </c>
      <c r="D1476" s="28">
        <v>1.3</v>
      </c>
      <c r="E1476" s="28">
        <v>3.72</v>
      </c>
      <c r="F1476" s="28">
        <v>7.82</v>
      </c>
      <c r="G1476" s="28">
        <v>89.78</v>
      </c>
      <c r="H1476" s="28" t="str">
        <f>TRIM(PROPER('Base de datos cruda'!H1476))</f>
        <v>Casual</v>
      </c>
      <c r="I1476" s="28">
        <v>1.56</v>
      </c>
      <c r="J1476" s="28">
        <v>5.28</v>
      </c>
      <c r="K1476" s="28">
        <v>302.25</v>
      </c>
      <c r="L1476" s="28">
        <f>IF('Base de datos cruda'!L1476&lt;0,,'Base de datos cruda'!L1476)</f>
        <v>3.87</v>
      </c>
      <c r="M1476" s="28" t="str">
        <f>IF(TRIM(PROPER('Base de datos cruda'!M1476))="High","Alto",IF(TRIM(PROPER('Base de datos cruda'!M1476))="Medium","Medio","Bajo"))</f>
        <v>Medio</v>
      </c>
      <c r="N1476" s="29">
        <v>97.8909216448848</v>
      </c>
      <c r="O1476" s="32">
        <f t="shared" si="1"/>
        <v>97.89092164</v>
      </c>
      <c r="P1476" s="33">
        <f t="shared" si="2"/>
        <v>6.58</v>
      </c>
      <c r="Q1476" s="34">
        <f t="shared" si="3"/>
        <v>2.861538462</v>
      </c>
      <c r="R1476" s="35" t="str">
        <f t="shared" si="4"/>
        <v>Alto</v>
      </c>
      <c r="S1476" s="35" t="str">
        <f>IF(O1476="","",IF(O1476&gt;AVERAGE('Base de datos limpia'!$O$2:$O$8001),"Alto","Normal"))
</f>
        <v>Alto</v>
      </c>
      <c r="T1476" s="35" t="str">
        <f t="shared" si="5"/>
        <v>Gamer moderado</v>
      </c>
      <c r="U1476" s="35"/>
    </row>
    <row r="1477">
      <c r="A1477" s="28">
        <v>1476.0</v>
      </c>
      <c r="B1477" s="28">
        <v>17.0</v>
      </c>
      <c r="C1477" s="28" t="str">
        <f>TRIM(PROPER('Base de datos cruda'!C1477))</f>
        <v>Female</v>
      </c>
      <c r="D1477" s="28">
        <v>2.17</v>
      </c>
      <c r="E1477" s="28">
        <v>1.4</v>
      </c>
      <c r="F1477" s="28">
        <v>8.67</v>
      </c>
      <c r="G1477" s="28">
        <v>69.54</v>
      </c>
      <c r="H1477" s="28" t="str">
        <f>TRIM(PROPER('Base de datos cruda'!H1477))</f>
        <v>Rpg</v>
      </c>
      <c r="I1477" s="28">
        <v>4.99</v>
      </c>
      <c r="J1477" s="28">
        <v>3.33</v>
      </c>
      <c r="K1477" s="28">
        <v>300.04</v>
      </c>
      <c r="L1477" s="28">
        <f>IF('Base de datos cruda'!L1477&lt;0,,'Base de datos cruda'!L1477)</f>
        <v>3.83</v>
      </c>
      <c r="M1477" s="28" t="str">
        <f>IF(TRIM(PROPER('Base de datos cruda'!M1477))="High","Alto",IF(TRIM(PROPER('Base de datos cruda'!M1477))="Medium","Medio","Bajo"))</f>
        <v>Medio</v>
      </c>
      <c r="N1477" s="29">
        <v>55.14</v>
      </c>
      <c r="O1477" s="32">
        <f t="shared" si="1"/>
        <v>55.14</v>
      </c>
      <c r="P1477" s="33">
        <f t="shared" si="2"/>
        <v>5.5</v>
      </c>
      <c r="Q1477" s="34">
        <f t="shared" si="3"/>
        <v>0.6451612903</v>
      </c>
      <c r="R1477" s="35" t="str">
        <f t="shared" si="4"/>
        <v>Medio</v>
      </c>
      <c r="S1477" s="35" t="str">
        <f>IF(O1477="","",IF(O1477&gt;AVERAGE('Base de datos limpia'!$O$2:$O$8001),"Alto","Normal"))
</f>
        <v>Normal</v>
      </c>
      <c r="T1477" s="35" t="str">
        <f t="shared" si="5"/>
        <v>Gamer casual</v>
      </c>
      <c r="U1477" s="35"/>
    </row>
    <row r="1478">
      <c r="A1478" s="28">
        <v>1477.0</v>
      </c>
      <c r="B1478" s="28">
        <v>19.0</v>
      </c>
      <c r="C1478" s="28" t="str">
        <f>TRIM(PROPER('Base de datos cruda'!C1478))</f>
        <v>Female</v>
      </c>
      <c r="D1478" s="28">
        <v>0.35</v>
      </c>
      <c r="E1478" s="28">
        <v>6.01</v>
      </c>
      <c r="F1478" s="28">
        <v>8.57</v>
      </c>
      <c r="G1478" s="28">
        <v>93.9</v>
      </c>
      <c r="H1478" s="28" t="str">
        <f>TRIM(PROPER('Base de datos cruda'!H1478))</f>
        <v>Casual</v>
      </c>
      <c r="I1478" s="28">
        <v>3.84</v>
      </c>
      <c r="J1478" s="28">
        <v>5.37</v>
      </c>
      <c r="K1478" s="28">
        <v>328.87</v>
      </c>
      <c r="L1478" s="28">
        <f>IF('Base de datos cruda'!L1478&lt;0,,'Base de datos cruda'!L1478)</f>
        <v>5.31</v>
      </c>
      <c r="M1478" s="28" t="str">
        <f>IF(TRIM(PROPER('Base de datos cruda'!M1478))="High","Alto",IF(TRIM(PROPER('Base de datos cruda'!M1478))="Medium","Medio","Bajo"))</f>
        <v>Medio</v>
      </c>
      <c r="N1478" s="29">
        <v>98.7</v>
      </c>
      <c r="O1478" s="32">
        <f t="shared" si="1"/>
        <v>98.7</v>
      </c>
      <c r="P1478" s="33">
        <f t="shared" si="2"/>
        <v>5.72</v>
      </c>
      <c r="Q1478" s="34">
        <f t="shared" si="3"/>
        <v>17.17142857</v>
      </c>
      <c r="R1478" s="35" t="str">
        <f t="shared" si="4"/>
        <v>Alto</v>
      </c>
      <c r="S1478" s="35" t="str">
        <f>IF(O1478="","",IF(O1478&gt;AVERAGE('Base de datos limpia'!$O$2:$O$8001),"Alto","Normal"))
</f>
        <v>Alto</v>
      </c>
      <c r="T1478" s="35" t="str">
        <f t="shared" si="5"/>
        <v>Gamer intensivo</v>
      </c>
      <c r="U1478" s="35"/>
    </row>
    <row r="1479">
      <c r="A1479" s="28">
        <v>1478.0</v>
      </c>
      <c r="B1479" s="28">
        <v>22.0</v>
      </c>
      <c r="C1479" s="28" t="str">
        <f>TRIM(PROPER('Base de datos cruda'!C1479))</f>
        <v>Female</v>
      </c>
      <c r="D1479" s="28">
        <v>2.92</v>
      </c>
      <c r="E1479" s="28">
        <v>8.51</v>
      </c>
      <c r="F1479" s="28">
        <v>4.69</v>
      </c>
      <c r="G1479" s="28">
        <v>89.72</v>
      </c>
      <c r="H1479" s="28" t="str">
        <f>TRIM(PROPER('Base de datos cruda'!H1479))</f>
        <v>Rpg</v>
      </c>
      <c r="I1479" s="28">
        <v>3.44</v>
      </c>
      <c r="J1479" s="28">
        <v>8.7</v>
      </c>
      <c r="K1479" s="28">
        <v>278.27</v>
      </c>
      <c r="L1479" s="28">
        <f>IF('Base de datos cruda'!L1479&lt;0,,'Base de datos cruda'!L1479)</f>
        <v>11.16</v>
      </c>
      <c r="M1479" s="28" t="str">
        <f>IF(TRIM(PROPER('Base de datos cruda'!M1479))="High","Alto",IF(TRIM(PROPER('Base de datos cruda'!M1479))="Medium","Medio","Bajo"))</f>
        <v>Alto</v>
      </c>
      <c r="N1479" s="29">
        <v>91.91</v>
      </c>
      <c r="O1479" s="32">
        <f t="shared" si="1"/>
        <v>91.91</v>
      </c>
      <c r="P1479" s="33">
        <f t="shared" si="2"/>
        <v>11.62</v>
      </c>
      <c r="Q1479" s="34">
        <f t="shared" si="3"/>
        <v>2.914383562</v>
      </c>
      <c r="R1479" s="35" t="str">
        <f t="shared" si="4"/>
        <v>Alto</v>
      </c>
      <c r="S1479" s="35" t="str">
        <f>IF(O1479="","",IF(O1479&gt;AVERAGE('Base de datos limpia'!$O$2:$O$8001),"Alto","Normal"))
</f>
        <v>Alto</v>
      </c>
      <c r="T1479" s="35" t="str">
        <f t="shared" si="5"/>
        <v>Gamer intensivo</v>
      </c>
      <c r="U1479" s="35"/>
    </row>
    <row r="1480">
      <c r="A1480" s="28">
        <v>1479.0</v>
      </c>
      <c r="B1480" s="28">
        <v>19.0</v>
      </c>
      <c r="C1480" s="28" t="str">
        <f>TRIM(PROPER('Base de datos cruda'!C1480))</f>
        <v>Female</v>
      </c>
      <c r="D1480" s="28">
        <v>3.04</v>
      </c>
      <c r="E1480" s="28">
        <v>4.69</v>
      </c>
      <c r="F1480" s="28">
        <v>6.52</v>
      </c>
      <c r="G1480" s="28">
        <v>61.98</v>
      </c>
      <c r="H1480" s="28" t="str">
        <f>TRIM(PROPER('Base de datos cruda'!H1480))</f>
        <v>Rpg</v>
      </c>
      <c r="I1480" s="28">
        <v>0.06</v>
      </c>
      <c r="J1480" s="28">
        <v>4.25</v>
      </c>
      <c r="K1480" s="28">
        <v>261.41</v>
      </c>
      <c r="L1480" s="28">
        <f>IF('Base de datos cruda'!L1480&lt;0,,'Base de datos cruda'!L1480)</f>
        <v>7.54</v>
      </c>
      <c r="M1480" s="28" t="str">
        <f>IF(TRIM(PROPER('Base de datos cruda'!M1480))="High","Alto",IF(TRIM(PROPER('Base de datos cruda'!M1480))="Medium","Medio","Bajo"))</f>
        <v>Medio</v>
      </c>
      <c r="N1480" s="29">
        <v>55.8</v>
      </c>
      <c r="O1480" s="32">
        <f t="shared" si="1"/>
        <v>55.8</v>
      </c>
      <c r="P1480" s="33">
        <f t="shared" si="2"/>
        <v>7.29</v>
      </c>
      <c r="Q1480" s="34">
        <f t="shared" si="3"/>
        <v>1.542763158</v>
      </c>
      <c r="R1480" s="35" t="str">
        <f t="shared" si="4"/>
        <v>Medio</v>
      </c>
      <c r="S1480" s="35" t="str">
        <f>IF(O1480="","",IF(O1480&gt;AVERAGE('Base de datos limpia'!$O$2:$O$8001),"Alto","Normal"))
</f>
        <v>Normal</v>
      </c>
      <c r="T1480" s="35" t="str">
        <f t="shared" si="5"/>
        <v>Gamer moderado</v>
      </c>
      <c r="U1480" s="35"/>
    </row>
    <row r="1481">
      <c r="A1481" s="28">
        <v>1480.0</v>
      </c>
      <c r="B1481" s="28">
        <v>19.0</v>
      </c>
      <c r="C1481" s="28" t="str">
        <f>TRIM(PROPER('Base de datos cruda'!C1481))</f>
        <v>Male</v>
      </c>
      <c r="D1481" s="28">
        <v>6.44</v>
      </c>
      <c r="E1481" s="28">
        <v>6.56</v>
      </c>
      <c r="F1481" s="28">
        <v>4.46</v>
      </c>
      <c r="G1481" s="28">
        <v>68.05</v>
      </c>
      <c r="H1481" s="28" t="str">
        <f>TRIM(PROPER('Base de datos cruda'!H1481))</f>
        <v>Fps</v>
      </c>
      <c r="I1481" s="28">
        <v>2.24</v>
      </c>
      <c r="J1481" s="28">
        <v>8.87</v>
      </c>
      <c r="K1481" s="28">
        <v>247.03</v>
      </c>
      <c r="L1481" s="28">
        <f>IF('Base de datos cruda'!L1481&lt;0,,'Base de datos cruda'!L1481)</f>
        <v>17.08</v>
      </c>
      <c r="M1481" s="28" t="str">
        <f>IF(TRIM(PROPER('Base de datos cruda'!M1481))="High","Alto",IF(TRIM(PROPER('Base de datos cruda'!M1481))="Medium","Medio","Bajo"))</f>
        <v>Bajo</v>
      </c>
      <c r="N1481" s="29">
        <v>56.1950581533586</v>
      </c>
      <c r="O1481" s="32">
        <f t="shared" si="1"/>
        <v>56.19505815</v>
      </c>
      <c r="P1481" s="33">
        <f t="shared" si="2"/>
        <v>15.31</v>
      </c>
      <c r="Q1481" s="34">
        <f t="shared" si="3"/>
        <v>1.01863354</v>
      </c>
      <c r="R1481" s="35" t="str">
        <f t="shared" si="4"/>
        <v>Medio</v>
      </c>
      <c r="S1481" s="35" t="str">
        <f>IF(O1481="","",IF(O1481&gt;AVERAGE('Base de datos limpia'!$O$2:$O$8001),"Alto","Normal"))
</f>
        <v>Normal</v>
      </c>
      <c r="T1481" s="35" t="str">
        <f t="shared" si="5"/>
        <v>Gamer intensivo</v>
      </c>
      <c r="U1481" s="35"/>
    </row>
    <row r="1482">
      <c r="A1482" s="28">
        <v>1481.0</v>
      </c>
      <c r="B1482" s="28">
        <v>21.0</v>
      </c>
      <c r="C1482" s="28" t="str">
        <f>TRIM(PROPER('Base de datos cruda'!C1482))</f>
        <v>Male</v>
      </c>
      <c r="D1482" s="28">
        <v>5.23</v>
      </c>
      <c r="E1482" s="28">
        <v>9.1</v>
      </c>
      <c r="F1482" s="28">
        <v>8.8</v>
      </c>
      <c r="G1482" s="28">
        <v>71.68</v>
      </c>
      <c r="H1482" s="28" t="str">
        <f>TRIM(PROPER('Base de datos cruda'!H1482))</f>
        <v>Fps</v>
      </c>
      <c r="I1482" s="28">
        <v>2.51</v>
      </c>
      <c r="J1482" s="28">
        <v>10.33</v>
      </c>
      <c r="K1482" s="28">
        <v>257.66</v>
      </c>
      <c r="L1482" s="28">
        <f>IF('Base de datos cruda'!L1482&lt;0,,'Base de datos cruda'!L1482)</f>
        <v>7.4</v>
      </c>
      <c r="M1482" s="28" t="str">
        <f>IF(TRIM(PROPER('Base de datos cruda'!M1482))="High","Alto",IF(TRIM(PROPER('Base de datos cruda'!M1482))="Medium","Medio","Bajo"))</f>
        <v>Bajo</v>
      </c>
      <c r="N1482" s="29">
        <v>93.2349772929763</v>
      </c>
      <c r="O1482" s="32">
        <f t="shared" si="1"/>
        <v>93.23497729</v>
      </c>
      <c r="P1482" s="33">
        <f t="shared" si="2"/>
        <v>15.56</v>
      </c>
      <c r="Q1482" s="34">
        <f t="shared" si="3"/>
        <v>1.739961759</v>
      </c>
      <c r="R1482" s="35" t="str">
        <f t="shared" si="4"/>
        <v>Alto</v>
      </c>
      <c r="S1482" s="35" t="str">
        <f>IF(O1482="","",IF(O1482&gt;AVERAGE('Base de datos limpia'!$O$2:$O$8001),"Alto","Normal"))
</f>
        <v>Alto</v>
      </c>
      <c r="T1482" s="35" t="str">
        <f t="shared" si="5"/>
        <v>Gamer intensivo</v>
      </c>
      <c r="U1482" s="35"/>
    </row>
    <row r="1483">
      <c r="A1483" s="28">
        <v>1482.0</v>
      </c>
      <c r="B1483" s="28">
        <v>21.0</v>
      </c>
      <c r="C1483" s="28" t="str">
        <f>TRIM(PROPER('Base de datos cruda'!C1483))</f>
        <v>Female</v>
      </c>
      <c r="D1483" s="28">
        <v>3.49</v>
      </c>
      <c r="E1483" s="28">
        <v>8.11</v>
      </c>
      <c r="F1483" s="28">
        <v>5.08</v>
      </c>
      <c r="G1483" s="28">
        <v>83.78</v>
      </c>
      <c r="H1483" s="28" t="str">
        <f>TRIM(PROPER('Base de datos cruda'!H1483))</f>
        <v>Fps</v>
      </c>
      <c r="I1483" s="28">
        <v>1.88</v>
      </c>
      <c r="J1483" s="28">
        <v>7.41</v>
      </c>
      <c r="K1483" s="28">
        <v>279.55</v>
      </c>
      <c r="L1483" s="28">
        <f>IF('Base de datos cruda'!L1483&lt;0,,'Base de datos cruda'!L1483)</f>
        <v>8.33</v>
      </c>
      <c r="M1483" s="28" t="str">
        <f>IF(TRIM(PROPER('Base de datos cruda'!M1483))="High","Alto",IF(TRIM(PROPER('Base de datos cruda'!M1483))="Medium","Medio","Bajo"))</f>
        <v>Alto</v>
      </c>
      <c r="N1483" s="29">
        <v>74.67</v>
      </c>
      <c r="O1483" s="32">
        <f t="shared" si="1"/>
        <v>74.67</v>
      </c>
      <c r="P1483" s="33">
        <f t="shared" si="2"/>
        <v>10.9</v>
      </c>
      <c r="Q1483" s="34">
        <f t="shared" si="3"/>
        <v>2.323782235</v>
      </c>
      <c r="R1483" s="35" t="str">
        <f t="shared" si="4"/>
        <v>Alto</v>
      </c>
      <c r="S1483" s="35" t="str">
        <f>IF(O1483="","",IF(O1483&gt;AVERAGE('Base de datos limpia'!$O$2:$O$8001),"Alto","Normal"))
</f>
        <v>Alto</v>
      </c>
      <c r="T1483" s="35" t="str">
        <f t="shared" si="5"/>
        <v>Gamer intensivo</v>
      </c>
      <c r="U1483" s="35"/>
    </row>
    <row r="1484">
      <c r="A1484" s="28">
        <v>1483.0</v>
      </c>
      <c r="B1484" s="28">
        <v>18.0</v>
      </c>
      <c r="C1484" s="28" t="str">
        <f>TRIM(PROPER('Base de datos cruda'!C1484))</f>
        <v>Female</v>
      </c>
      <c r="D1484" s="28">
        <v>5.22</v>
      </c>
      <c r="E1484" s="28">
        <v>2.74</v>
      </c>
      <c r="F1484" s="28">
        <v>4.99</v>
      </c>
      <c r="G1484" s="28">
        <v>92.39</v>
      </c>
      <c r="H1484" s="28" t="str">
        <f>TRIM(PROPER('Base de datos cruda'!H1484))</f>
        <v>Fps</v>
      </c>
      <c r="I1484" s="28">
        <v>0.75</v>
      </c>
      <c r="J1484" s="28">
        <v>11.17</v>
      </c>
      <c r="K1484" s="28">
        <v>246.35</v>
      </c>
      <c r="L1484" s="28">
        <f>IF('Base de datos cruda'!L1484&lt;0,,'Base de datos cruda'!L1484)</f>
        <v>12.71</v>
      </c>
      <c r="M1484" s="28" t="str">
        <f>IF(TRIM(PROPER('Base de datos cruda'!M1484))="High","Alto",IF(TRIM(PROPER('Base de datos cruda'!M1484))="Medium","Medio","Bajo"))</f>
        <v>Bajo</v>
      </c>
      <c r="N1484" s="29">
        <v>37.8</v>
      </c>
      <c r="O1484" s="32">
        <f t="shared" si="1"/>
        <v>37.8</v>
      </c>
      <c r="P1484" s="33">
        <f t="shared" si="2"/>
        <v>16.39</v>
      </c>
      <c r="Q1484" s="34">
        <f t="shared" si="3"/>
        <v>0.5249042146</v>
      </c>
      <c r="R1484" s="35" t="str">
        <f t="shared" si="4"/>
        <v>Bajo</v>
      </c>
      <c r="S1484" s="35" t="str">
        <f>IF(O1484="","",IF(O1484&gt;AVERAGE('Base de datos limpia'!$O$2:$O$8001),"Alto","Normal"))
</f>
        <v>Normal</v>
      </c>
      <c r="T1484" s="35" t="str">
        <f t="shared" si="5"/>
        <v>Gamer casual</v>
      </c>
      <c r="U1484" s="35"/>
    </row>
    <row r="1485">
      <c r="A1485" s="28">
        <v>1484.0</v>
      </c>
      <c r="B1485" s="28">
        <v>24.0</v>
      </c>
      <c r="C1485" s="28" t="str">
        <f>TRIM(PROPER('Base de datos cruda'!C1485))</f>
        <v>Female</v>
      </c>
      <c r="D1485" s="28">
        <v>0.42</v>
      </c>
      <c r="E1485" s="28">
        <v>7.6</v>
      </c>
      <c r="F1485" s="28">
        <v>8.44</v>
      </c>
      <c r="G1485" s="28">
        <v>62.41</v>
      </c>
      <c r="H1485" s="28" t="str">
        <f>TRIM(PROPER('Base de datos cruda'!H1485))</f>
        <v>Casual</v>
      </c>
      <c r="I1485" s="28">
        <v>1.84</v>
      </c>
      <c r="J1485" s="28">
        <v>6.0</v>
      </c>
      <c r="K1485" s="28">
        <v>326.89</v>
      </c>
      <c r="L1485" s="28">
        <f>IF('Base de datos cruda'!L1485&lt;0,,'Base de datos cruda'!L1485)</f>
        <v>5.31</v>
      </c>
      <c r="M1485" s="28" t="str">
        <f>IF(TRIM(PROPER('Base de datos cruda'!M1485))="High","Alto",IF(TRIM(PROPER('Base de datos cruda'!M1485))="Medium","Medio","Bajo"))</f>
        <v>Medio</v>
      </c>
      <c r="N1485" s="29">
        <v>97.85</v>
      </c>
      <c r="O1485" s="32">
        <f t="shared" si="1"/>
        <v>97.85</v>
      </c>
      <c r="P1485" s="33">
        <f t="shared" si="2"/>
        <v>6.42</v>
      </c>
      <c r="Q1485" s="34">
        <f t="shared" si="3"/>
        <v>18.0952381</v>
      </c>
      <c r="R1485" s="35" t="str">
        <f t="shared" si="4"/>
        <v>Alto</v>
      </c>
      <c r="S1485" s="35" t="str">
        <f>IF(O1485="","",IF(O1485&gt;AVERAGE('Base de datos limpia'!$O$2:$O$8001),"Alto","Normal"))
</f>
        <v>Alto</v>
      </c>
      <c r="T1485" s="35" t="str">
        <f t="shared" si="5"/>
        <v>Gamer intensivo</v>
      </c>
      <c r="U1485" s="35"/>
    </row>
    <row r="1486">
      <c r="A1486" s="28">
        <v>1485.0</v>
      </c>
      <c r="B1486" s="28">
        <v>17.0</v>
      </c>
      <c r="C1486" s="28" t="str">
        <f>TRIM(PROPER('Base de datos cruda'!C1486))</f>
        <v>Female</v>
      </c>
      <c r="D1486" s="28">
        <v>1.44</v>
      </c>
      <c r="E1486" s="28">
        <v>5.52</v>
      </c>
      <c r="F1486" s="28">
        <v>8.84</v>
      </c>
      <c r="G1486" s="28">
        <v>69.98</v>
      </c>
      <c r="H1486" s="28" t="str">
        <f>TRIM(PROPER('Base de datos cruda'!H1486))</f>
        <v>Fps</v>
      </c>
      <c r="I1486" s="28">
        <v>0.37</v>
      </c>
      <c r="J1486" s="28">
        <v>3.33</v>
      </c>
      <c r="K1486" s="28">
        <v>294.56</v>
      </c>
      <c r="L1486" s="28">
        <f>IF('Base de datos cruda'!L1486&lt;0,,'Base de datos cruda'!L1486)</f>
        <v>3.19</v>
      </c>
      <c r="M1486" s="28" t="str">
        <f>IF(TRIM(PROPER('Base de datos cruda'!M1486))="High","Alto",IF(TRIM(PROPER('Base de datos cruda'!M1486))="Medium","Medio","Bajo"))</f>
        <v>Medio</v>
      </c>
      <c r="N1486" s="29">
        <v>92.22</v>
      </c>
      <c r="O1486" s="32">
        <f t="shared" si="1"/>
        <v>92.22</v>
      </c>
      <c r="P1486" s="33">
        <f t="shared" si="2"/>
        <v>4.77</v>
      </c>
      <c r="Q1486" s="34">
        <f t="shared" si="3"/>
        <v>3.833333333</v>
      </c>
      <c r="R1486" s="35" t="str">
        <f t="shared" si="4"/>
        <v>Alto</v>
      </c>
      <c r="S1486" s="35" t="str">
        <f>IF(O1486="","",IF(O1486&gt;AVERAGE('Base de datos limpia'!$O$2:$O$8001),"Alto","Normal"))
</f>
        <v>Alto</v>
      </c>
      <c r="T1486" s="35" t="str">
        <f t="shared" si="5"/>
        <v>Gamer moderado</v>
      </c>
      <c r="U1486" s="35"/>
    </row>
    <row r="1487">
      <c r="A1487" s="28">
        <v>1486.0</v>
      </c>
      <c r="B1487" s="28">
        <v>21.0</v>
      </c>
      <c r="C1487" s="28" t="str">
        <f>TRIM(PROPER('Base de datos cruda'!C1487))</f>
        <v>Male</v>
      </c>
      <c r="D1487" s="28">
        <v>5.02</v>
      </c>
      <c r="E1487" s="28">
        <v>7.71</v>
      </c>
      <c r="F1487" s="28">
        <v>7.49</v>
      </c>
      <c r="G1487" s="28">
        <v>75.05</v>
      </c>
      <c r="H1487" s="28" t="str">
        <f>TRIM(PROPER('Base de datos cruda'!H1487))</f>
        <v>Fps</v>
      </c>
      <c r="I1487" s="28">
        <v>1.45</v>
      </c>
      <c r="J1487" s="28">
        <v>9.39</v>
      </c>
      <c r="K1487" s="28">
        <v>262.84</v>
      </c>
      <c r="L1487" s="28">
        <f>IF('Base de datos cruda'!L1487&lt;0,,'Base de datos cruda'!L1487)</f>
        <v>13.34</v>
      </c>
      <c r="M1487" s="28" t="str">
        <f>IF(TRIM(PROPER('Base de datos cruda'!M1487))="High","Alto",IF(TRIM(PROPER('Base de datos cruda'!M1487))="Medium","Medio","Bajo"))</f>
        <v>Bajo</v>
      </c>
      <c r="N1487" s="29">
        <v>80.5288238270281</v>
      </c>
      <c r="O1487" s="32">
        <f t="shared" si="1"/>
        <v>80.52882383</v>
      </c>
      <c r="P1487" s="33">
        <f t="shared" si="2"/>
        <v>14.41</v>
      </c>
      <c r="Q1487" s="34">
        <f t="shared" si="3"/>
        <v>1.535856574</v>
      </c>
      <c r="R1487" s="35" t="str">
        <f t="shared" si="4"/>
        <v>Alto</v>
      </c>
      <c r="S1487" s="35" t="str">
        <f>IF(O1487="","",IF(O1487&gt;AVERAGE('Base de datos limpia'!$O$2:$O$8001),"Alto","Normal"))
</f>
        <v>Alto</v>
      </c>
      <c r="T1487" s="35" t="str">
        <f t="shared" si="5"/>
        <v>Gamer intensivo</v>
      </c>
      <c r="U1487" s="35"/>
    </row>
    <row r="1488">
      <c r="A1488" s="28">
        <v>1487.0</v>
      </c>
      <c r="B1488" s="28">
        <v>22.0</v>
      </c>
      <c r="C1488" s="28" t="str">
        <f>TRIM(PROPER('Base de datos cruda'!C1488))</f>
        <v>Female</v>
      </c>
      <c r="D1488" s="28">
        <v>5.13</v>
      </c>
      <c r="E1488" s="28">
        <v>5.45</v>
      </c>
      <c r="F1488" s="28">
        <v>4.61</v>
      </c>
      <c r="G1488" s="28">
        <v>67.34</v>
      </c>
      <c r="H1488" s="28" t="str">
        <f>TRIM(PROPER('Base de datos cruda'!H1488))</f>
        <v>Casual</v>
      </c>
      <c r="I1488" s="28">
        <v>0.42</v>
      </c>
      <c r="J1488" s="28">
        <v>9.4</v>
      </c>
      <c r="K1488" s="28">
        <v>261.2</v>
      </c>
      <c r="L1488" s="28">
        <f>IF('Base de datos cruda'!L1488&lt;0,,'Base de datos cruda'!L1488)</f>
        <v>11.43</v>
      </c>
      <c r="M1488" s="28" t="str">
        <f>IF(TRIM(PROPER('Base de datos cruda'!M1488))="High","Alto",IF(TRIM(PROPER('Base de datos cruda'!M1488))="Medium","Medio","Bajo"))</f>
        <v>Bajo</v>
      </c>
      <c r="N1488" s="29">
        <v>47.02</v>
      </c>
      <c r="O1488" s="32">
        <f t="shared" si="1"/>
        <v>47.02</v>
      </c>
      <c r="P1488" s="33">
        <f t="shared" si="2"/>
        <v>14.53</v>
      </c>
      <c r="Q1488" s="34">
        <f t="shared" si="3"/>
        <v>1.062378168</v>
      </c>
      <c r="R1488" s="35" t="str">
        <f t="shared" si="4"/>
        <v>Bajo</v>
      </c>
      <c r="S1488" s="35" t="str">
        <f>IF(O1488="","",IF(O1488&gt;AVERAGE('Base de datos limpia'!$O$2:$O$8001),"Alto","Normal"))
</f>
        <v>Normal</v>
      </c>
      <c r="T1488" s="35" t="str">
        <f t="shared" si="5"/>
        <v>Gamer moderado</v>
      </c>
      <c r="U1488" s="35"/>
    </row>
    <row r="1489">
      <c r="A1489" s="28">
        <v>1488.0</v>
      </c>
      <c r="B1489" s="28">
        <v>24.0</v>
      </c>
      <c r="C1489" s="28" t="str">
        <f>TRIM(PROPER('Base de datos cruda'!C1489))</f>
        <v>Female</v>
      </c>
      <c r="D1489" s="28">
        <v>6.19</v>
      </c>
      <c r="E1489" s="28">
        <v>2.15</v>
      </c>
      <c r="F1489" s="28">
        <v>6.43</v>
      </c>
      <c r="G1489" s="28">
        <v>81.81</v>
      </c>
      <c r="H1489" s="28" t="str">
        <f>TRIM(PROPER('Base de datos cruda'!H1489))</f>
        <v>Rpg</v>
      </c>
      <c r="I1489" s="28">
        <v>3.76</v>
      </c>
      <c r="J1489" s="28">
        <v>7.74</v>
      </c>
      <c r="K1489" s="28">
        <v>251.22</v>
      </c>
      <c r="L1489" s="28">
        <f>IF('Base de datos cruda'!L1489&lt;0,,'Base de datos cruda'!L1489)</f>
        <v>11.81</v>
      </c>
      <c r="M1489" s="28" t="str">
        <f>IF(TRIM(PROPER('Base de datos cruda'!M1489))="High","Alto",IF(TRIM(PROPER('Base de datos cruda'!M1489))="Medium","Medio","Bajo"))</f>
        <v>Bajo</v>
      </c>
      <c r="N1489" s="29">
        <v>25.4</v>
      </c>
      <c r="O1489" s="32">
        <f t="shared" si="1"/>
        <v>25.4</v>
      </c>
      <c r="P1489" s="33">
        <f t="shared" si="2"/>
        <v>13.93</v>
      </c>
      <c r="Q1489" s="34">
        <f t="shared" si="3"/>
        <v>0.3473344103</v>
      </c>
      <c r="R1489" s="35" t="str">
        <f t="shared" si="4"/>
        <v>Bajo</v>
      </c>
      <c r="S1489" s="35" t="str">
        <f>IF(O1489="","",IF(O1489&gt;AVERAGE('Base de datos limpia'!$O$2:$O$8001),"Alto","Normal"))
</f>
        <v>Normal</v>
      </c>
      <c r="T1489" s="35" t="str">
        <f t="shared" si="5"/>
        <v>Gamer casual</v>
      </c>
      <c r="U1489" s="35"/>
    </row>
    <row r="1490">
      <c r="A1490" s="28">
        <v>1489.0</v>
      </c>
      <c r="B1490" s="28">
        <v>18.0</v>
      </c>
      <c r="C1490" s="28" t="str">
        <f>TRIM(PROPER('Base de datos cruda'!C1490))</f>
        <v>Male</v>
      </c>
      <c r="D1490" s="28">
        <v>3.22</v>
      </c>
      <c r="E1490" s="28">
        <v>6.13</v>
      </c>
      <c r="F1490" s="28">
        <v>8.08</v>
      </c>
      <c r="G1490" s="28">
        <v>79.12</v>
      </c>
      <c r="H1490" s="28" t="str">
        <f>TRIM(PROPER('Base de datos cruda'!H1490))</f>
        <v>Rpg</v>
      </c>
      <c r="I1490" s="28">
        <v>3.36</v>
      </c>
      <c r="J1490" s="28">
        <v>4.67</v>
      </c>
      <c r="K1490" s="28">
        <v>273.91</v>
      </c>
      <c r="L1490" s="28">
        <f>IF('Base de datos cruda'!L1490&lt;0,,'Base de datos cruda'!L1490)</f>
        <v>8.77</v>
      </c>
      <c r="M1490" s="28" t="str">
        <f>IF(TRIM(PROPER('Base de datos cruda'!M1490))="High","Alto",IF(TRIM(PROPER('Base de datos cruda'!M1490))="Medium","Medio","Bajo"))</f>
        <v>Medio</v>
      </c>
      <c r="N1490" s="29">
        <v>77.74</v>
      </c>
      <c r="O1490" s="32">
        <f t="shared" si="1"/>
        <v>77.74</v>
      </c>
      <c r="P1490" s="33">
        <f t="shared" si="2"/>
        <v>7.89</v>
      </c>
      <c r="Q1490" s="34">
        <f t="shared" si="3"/>
        <v>1.903726708</v>
      </c>
      <c r="R1490" s="35" t="str">
        <f t="shared" si="4"/>
        <v>Alto</v>
      </c>
      <c r="S1490" s="35" t="str">
        <f>IF(O1490="","",IF(O1490&gt;AVERAGE('Base de datos limpia'!$O$2:$O$8001),"Alto","Normal"))
</f>
        <v>Alto</v>
      </c>
      <c r="T1490" s="35" t="str">
        <f t="shared" si="5"/>
        <v>Gamer intensivo</v>
      </c>
      <c r="U1490" s="35"/>
    </row>
    <row r="1491">
      <c r="A1491" s="28">
        <v>1490.0</v>
      </c>
      <c r="B1491" s="28">
        <v>18.0</v>
      </c>
      <c r="C1491" s="28" t="str">
        <f>TRIM(PROPER('Base de datos cruda'!C1491))</f>
        <v>Female</v>
      </c>
      <c r="D1491" s="28">
        <v>5.78</v>
      </c>
      <c r="E1491" s="28">
        <v>5.43</v>
      </c>
      <c r="F1491" s="28">
        <v>6.86</v>
      </c>
      <c r="G1491" s="28">
        <v>72.66</v>
      </c>
      <c r="H1491" s="28" t="str">
        <f>TRIM(PROPER('Base de datos cruda'!H1491))</f>
        <v>Fps</v>
      </c>
      <c r="I1491" s="28">
        <v>4.7</v>
      </c>
      <c r="J1491" s="28">
        <v>9.63</v>
      </c>
      <c r="K1491" s="28">
        <v>241.41</v>
      </c>
      <c r="L1491" s="28">
        <f>IF('Base de datos cruda'!L1491&lt;0,,'Base de datos cruda'!L1491)</f>
        <v>13.48</v>
      </c>
      <c r="M1491" s="28" t="str">
        <f>IF(TRIM(PROPER('Base de datos cruda'!M1491))="High","Alto",IF(TRIM(PROPER('Base de datos cruda'!M1491))="Medium","Medio","Bajo"))</f>
        <v>Bajo</v>
      </c>
      <c r="N1491" s="29">
        <v>54.4647999462344</v>
      </c>
      <c r="O1491" s="32">
        <f t="shared" si="1"/>
        <v>54.46479995</v>
      </c>
      <c r="P1491" s="33">
        <f t="shared" si="2"/>
        <v>15.41</v>
      </c>
      <c r="Q1491" s="34">
        <f t="shared" si="3"/>
        <v>0.9394463668</v>
      </c>
      <c r="R1491" s="35" t="str">
        <f t="shared" si="4"/>
        <v>Medio</v>
      </c>
      <c r="S1491" s="35" t="str">
        <f>IF(O1491="","",IF(O1491&gt;AVERAGE('Base de datos limpia'!$O$2:$O$8001),"Alto","Normal"))
</f>
        <v>Normal</v>
      </c>
      <c r="T1491" s="35" t="str">
        <f t="shared" si="5"/>
        <v>Gamer moderado</v>
      </c>
      <c r="U1491" s="35"/>
    </row>
    <row r="1492">
      <c r="A1492" s="28">
        <v>1491.0</v>
      </c>
      <c r="B1492" s="28">
        <v>22.0</v>
      </c>
      <c r="C1492" s="28" t="str">
        <f>TRIM(PROPER('Base de datos cruda'!C1492))</f>
        <v>Female</v>
      </c>
      <c r="D1492" s="28">
        <v>5.47</v>
      </c>
      <c r="E1492" s="28">
        <v>5.66</v>
      </c>
      <c r="F1492" s="28">
        <v>4.66</v>
      </c>
      <c r="G1492" s="28">
        <v>80.68</v>
      </c>
      <c r="H1492" s="28" t="str">
        <f>TRIM(PROPER('Base de datos cruda'!H1492))</f>
        <v>Casual</v>
      </c>
      <c r="I1492" s="28">
        <v>1.9</v>
      </c>
      <c r="J1492" s="28">
        <v>8.48</v>
      </c>
      <c r="K1492" s="28">
        <v>262.89</v>
      </c>
      <c r="L1492" s="28">
        <f>IF('Base de datos cruda'!L1492&lt;0,,'Base de datos cruda'!L1492)</f>
        <v>13.06</v>
      </c>
      <c r="M1492" s="28" t="str">
        <f>IF(TRIM(PROPER('Base de datos cruda'!M1492))="High","Alto",IF(TRIM(PROPER('Base de datos cruda'!M1492))="Medium","Medio","Bajo"))</f>
        <v>Bajo</v>
      </c>
      <c r="N1492" s="29">
        <v>50.82</v>
      </c>
      <c r="O1492" s="32">
        <f t="shared" si="1"/>
        <v>50.82</v>
      </c>
      <c r="P1492" s="33">
        <f t="shared" si="2"/>
        <v>13.95</v>
      </c>
      <c r="Q1492" s="34">
        <f t="shared" si="3"/>
        <v>1.034734918</v>
      </c>
      <c r="R1492" s="35" t="str">
        <f t="shared" si="4"/>
        <v>Medio</v>
      </c>
      <c r="S1492" s="35" t="str">
        <f>IF(O1492="","",IF(O1492&gt;AVERAGE('Base de datos limpia'!$O$2:$O$8001),"Alto","Normal"))
</f>
        <v>Normal</v>
      </c>
      <c r="T1492" s="35" t="str">
        <f t="shared" si="5"/>
        <v>Gamer moderado</v>
      </c>
      <c r="U1492" s="35"/>
    </row>
    <row r="1493">
      <c r="A1493" s="28">
        <v>1492.0</v>
      </c>
      <c r="B1493" s="28">
        <v>19.0</v>
      </c>
      <c r="C1493" s="28" t="str">
        <f>TRIM(PROPER('Base de datos cruda'!C1493))</f>
        <v>Male</v>
      </c>
      <c r="D1493" s="28">
        <v>7.71</v>
      </c>
      <c r="E1493" s="28">
        <v>8.91</v>
      </c>
      <c r="F1493" s="28">
        <v>4.86</v>
      </c>
      <c r="G1493" s="28">
        <v>74.23</v>
      </c>
      <c r="H1493" s="28" t="str">
        <f>TRIM(PROPER('Base de datos cruda'!H1493))</f>
        <v>Fps</v>
      </c>
      <c r="I1493" s="28">
        <v>3.93</v>
      </c>
      <c r="J1493" s="28">
        <v>11.44</v>
      </c>
      <c r="K1493" s="28">
        <v>233.01</v>
      </c>
      <c r="L1493" s="28">
        <f>IF('Base de datos cruda'!L1493&lt;0,,'Base de datos cruda'!L1493)</f>
        <v>14.8</v>
      </c>
      <c r="M1493" s="28" t="str">
        <f>IF(TRIM(PROPER('Base de datos cruda'!M1493))="High","Alto",IF(TRIM(PROPER('Base de datos cruda'!M1493))="Medium","Medio","Bajo"))</f>
        <v>Alto</v>
      </c>
      <c r="N1493" s="29">
        <v>56.60351385834</v>
      </c>
      <c r="O1493" s="32">
        <f t="shared" si="1"/>
        <v>56.60351386</v>
      </c>
      <c r="P1493" s="33">
        <f t="shared" si="2"/>
        <v>19.15</v>
      </c>
      <c r="Q1493" s="34">
        <f t="shared" si="3"/>
        <v>1.155642023</v>
      </c>
      <c r="R1493" s="35" t="str">
        <f t="shared" si="4"/>
        <v>Medio</v>
      </c>
      <c r="S1493" s="35" t="str">
        <f>IF(O1493="","",IF(O1493&gt;AVERAGE('Base de datos limpia'!$O$2:$O$8001),"Alto","Normal"))
</f>
        <v>Normal</v>
      </c>
      <c r="T1493" s="35" t="str">
        <f t="shared" si="5"/>
        <v>Gamer intensivo</v>
      </c>
      <c r="U1493" s="35"/>
    </row>
    <row r="1494">
      <c r="A1494" s="28">
        <v>1493.0</v>
      </c>
      <c r="B1494" s="28">
        <v>23.0</v>
      </c>
      <c r="C1494" s="28" t="str">
        <f>TRIM(PROPER('Base de datos cruda'!C1494))</f>
        <v>Male</v>
      </c>
      <c r="D1494" s="28">
        <v>1.72</v>
      </c>
      <c r="E1494" s="28">
        <v>9.05</v>
      </c>
      <c r="F1494" s="28">
        <v>8.32</v>
      </c>
      <c r="G1494" s="28">
        <v>73.73</v>
      </c>
      <c r="H1494" s="28" t="str">
        <f>TRIM(PROPER('Base de datos cruda'!H1494))</f>
        <v>Rpg</v>
      </c>
      <c r="I1494" s="28">
        <v>2.94</v>
      </c>
      <c r="J1494" s="28">
        <v>3.91</v>
      </c>
      <c r="K1494" s="28">
        <v>302.71</v>
      </c>
      <c r="L1494" s="28">
        <f>IF('Base de datos cruda'!L1494&lt;0,,'Base de datos cruda'!L1494)</f>
        <v>5.89</v>
      </c>
      <c r="M1494" s="28" t="str">
        <f>IF(TRIM(PROPER('Base de datos cruda'!M1494))="High","Alto",IF(TRIM(PROPER('Base de datos cruda'!M1494))="Medium","Medio","Bajo"))</f>
        <v>Medio</v>
      </c>
      <c r="N1494" s="29">
        <v>100.0</v>
      </c>
      <c r="O1494" s="32">
        <f t="shared" si="1"/>
        <v>100</v>
      </c>
      <c r="P1494" s="33">
        <f t="shared" si="2"/>
        <v>5.63</v>
      </c>
      <c r="Q1494" s="34">
        <f t="shared" si="3"/>
        <v>5.261627907</v>
      </c>
      <c r="R1494" s="35" t="str">
        <f t="shared" si="4"/>
        <v>Alto</v>
      </c>
      <c r="S1494" s="35" t="str">
        <f>IF(O1494="","",IF(O1494&gt;AVERAGE('Base de datos limpia'!$O$2:$O$8001),"Alto","Normal"))
</f>
        <v>Alto</v>
      </c>
      <c r="T1494" s="35" t="str">
        <f t="shared" si="5"/>
        <v>Gamer intensivo</v>
      </c>
      <c r="U1494" s="35"/>
    </row>
    <row r="1495">
      <c r="A1495" s="28">
        <v>1494.0</v>
      </c>
      <c r="B1495" s="28">
        <v>22.0</v>
      </c>
      <c r="C1495" s="28" t="str">
        <f>TRIM(PROPER('Base de datos cruda'!C1495))</f>
        <v>Male</v>
      </c>
      <c r="D1495" s="28">
        <v>4.41</v>
      </c>
      <c r="E1495" s="28">
        <v>5.08</v>
      </c>
      <c r="F1495" s="28">
        <v>6.64</v>
      </c>
      <c r="G1495" s="28">
        <v>70.62</v>
      </c>
      <c r="H1495" s="28" t="str">
        <f>TRIM(PROPER('Base de datos cruda'!H1495))</f>
        <v>Rpg</v>
      </c>
      <c r="I1495" s="28">
        <v>3.23</v>
      </c>
      <c r="J1495" s="28">
        <v>8.19</v>
      </c>
      <c r="K1495" s="28">
        <v>278.34</v>
      </c>
      <c r="L1495" s="28">
        <f>IF('Base de datos cruda'!L1495&lt;0,,'Base de datos cruda'!L1495)</f>
        <v>8.56</v>
      </c>
      <c r="M1495" s="28" t="str">
        <f>IF(TRIM(PROPER('Base de datos cruda'!M1495))="High","Alto",IF(TRIM(PROPER('Base de datos cruda'!M1495))="Medium","Medio","Bajo"))</f>
        <v>Medio</v>
      </c>
      <c r="N1495" s="29">
        <v>61.62</v>
      </c>
      <c r="O1495" s="32">
        <f t="shared" si="1"/>
        <v>61.62</v>
      </c>
      <c r="P1495" s="33">
        <f t="shared" si="2"/>
        <v>12.6</v>
      </c>
      <c r="Q1495" s="34">
        <f t="shared" si="3"/>
        <v>1.151927438</v>
      </c>
      <c r="R1495" s="35" t="str">
        <f t="shared" si="4"/>
        <v>Medio</v>
      </c>
      <c r="S1495" s="35" t="str">
        <f>IF(O1495="","",IF(O1495&gt;AVERAGE('Base de datos limpia'!$O$2:$O$8001),"Alto","Normal"))
</f>
        <v>Normal</v>
      </c>
      <c r="T1495" s="35" t="str">
        <f t="shared" si="5"/>
        <v>Gamer moderado</v>
      </c>
      <c r="U1495" s="35"/>
    </row>
    <row r="1496">
      <c r="A1496" s="28">
        <v>1495.0</v>
      </c>
      <c r="B1496" s="28">
        <v>20.0</v>
      </c>
      <c r="C1496" s="28" t="str">
        <f>TRIM(PROPER('Base de datos cruda'!C1496))</f>
        <v>Female</v>
      </c>
      <c r="D1496" s="28">
        <v>4.81</v>
      </c>
      <c r="E1496" s="28">
        <v>5.1</v>
      </c>
      <c r="F1496" s="28">
        <v>7.53</v>
      </c>
      <c r="G1496" s="28">
        <v>81.62</v>
      </c>
      <c r="H1496" s="28" t="str">
        <f>TRIM(PROPER('Base de datos cruda'!H1496))</f>
        <v>Rpg</v>
      </c>
      <c r="I1496" s="28">
        <v>2.74</v>
      </c>
      <c r="J1496" s="28">
        <v>7.73</v>
      </c>
      <c r="K1496" s="28">
        <v>265.7</v>
      </c>
      <c r="L1496" s="28">
        <f>IF('Base de datos cruda'!L1496&lt;0,,'Base de datos cruda'!L1496)</f>
        <v>14.51</v>
      </c>
      <c r="M1496" s="28" t="str">
        <f>IF(TRIM(PROPER('Base de datos cruda'!M1496))="High","Alto",IF(TRIM(PROPER('Base de datos cruda'!M1496))="Medium","Medio","Bajo"))</f>
        <v>Medio</v>
      </c>
      <c r="N1496" s="29">
        <v>55.98</v>
      </c>
      <c r="O1496" s="32">
        <f t="shared" si="1"/>
        <v>55.98</v>
      </c>
      <c r="P1496" s="33">
        <f t="shared" si="2"/>
        <v>12.54</v>
      </c>
      <c r="Q1496" s="34">
        <f t="shared" si="3"/>
        <v>1.06029106</v>
      </c>
      <c r="R1496" s="35" t="str">
        <f t="shared" si="4"/>
        <v>Medio</v>
      </c>
      <c r="S1496" s="35" t="str">
        <f>IF(O1496="","",IF(O1496&gt;AVERAGE('Base de datos limpia'!$O$2:$O$8001),"Alto","Normal"))
</f>
        <v>Normal</v>
      </c>
      <c r="T1496" s="35" t="str">
        <f t="shared" si="5"/>
        <v>Gamer moderado</v>
      </c>
      <c r="U1496" s="35"/>
    </row>
    <row r="1497">
      <c r="A1497" s="28">
        <v>1496.0</v>
      </c>
      <c r="B1497" s="28">
        <v>22.0</v>
      </c>
      <c r="C1497" s="28" t="str">
        <f>TRIM(PROPER('Base de datos cruda'!C1497))</f>
        <v>Male</v>
      </c>
      <c r="D1497" s="28">
        <v>7.99</v>
      </c>
      <c r="E1497" s="28">
        <v>5.64</v>
      </c>
      <c r="F1497" s="28">
        <v>5.87</v>
      </c>
      <c r="G1497" s="28">
        <v>77.76</v>
      </c>
      <c r="H1497" s="28" t="str">
        <f>TRIM(PROPER('Base de datos cruda'!H1497))</f>
        <v>Casual</v>
      </c>
      <c r="I1497" s="28">
        <v>3.9</v>
      </c>
      <c r="J1497" s="28">
        <v>13.43</v>
      </c>
      <c r="K1497" s="28">
        <v>220.42</v>
      </c>
      <c r="L1497" s="28">
        <f>IF('Base de datos cruda'!L1497&lt;0,,'Base de datos cruda'!L1497)</f>
        <v>18.19</v>
      </c>
      <c r="M1497" s="28" t="str">
        <f>IF(TRIM(PROPER('Base de datos cruda'!M1497))="High","Alto",IF(TRIM(PROPER('Base de datos cruda'!M1497))="Medium","Medio","Bajo"))</f>
        <v>Bajo</v>
      </c>
      <c r="N1497" s="29">
        <v>31.75</v>
      </c>
      <c r="O1497" s="32">
        <f t="shared" si="1"/>
        <v>31.75</v>
      </c>
      <c r="P1497" s="33">
        <f t="shared" si="2"/>
        <v>21.42</v>
      </c>
      <c r="Q1497" s="34">
        <f t="shared" si="3"/>
        <v>0.7058823529</v>
      </c>
      <c r="R1497" s="35" t="str">
        <f t="shared" si="4"/>
        <v>Bajo</v>
      </c>
      <c r="S1497" s="35" t="str">
        <f>IF(O1497="","",IF(O1497&gt;AVERAGE('Base de datos limpia'!$O$2:$O$8001),"Alto","Normal"))
</f>
        <v>Normal</v>
      </c>
      <c r="T1497" s="35" t="str">
        <f t="shared" si="5"/>
        <v>Gamer moderado</v>
      </c>
      <c r="U1497" s="35"/>
    </row>
    <row r="1498">
      <c r="A1498" s="28">
        <v>1497.0</v>
      </c>
      <c r="B1498" s="28">
        <v>18.0</v>
      </c>
      <c r="C1498" s="28" t="str">
        <f>TRIM(PROPER('Base de datos cruda'!C1498))</f>
        <v>Female</v>
      </c>
      <c r="D1498" s="28">
        <v>1.61</v>
      </c>
      <c r="E1498" s="28">
        <v>5.68</v>
      </c>
      <c r="F1498" s="28">
        <v>6.66</v>
      </c>
      <c r="G1498" s="28">
        <v>67.85</v>
      </c>
      <c r="H1498" s="28" t="str">
        <f>TRIM(PROPER('Base de datos cruda'!H1498))</f>
        <v>Fps</v>
      </c>
      <c r="I1498" s="28">
        <v>0.21</v>
      </c>
      <c r="J1498" s="28">
        <v>4.14</v>
      </c>
      <c r="K1498" s="28">
        <v>305.86</v>
      </c>
      <c r="L1498" s="28">
        <f>IF('Base de datos cruda'!L1498&lt;0,,'Base de datos cruda'!L1498)</f>
        <v>3.66</v>
      </c>
      <c r="M1498" s="28" t="str">
        <f>IF(TRIM(PROPER('Base de datos cruda'!M1498))="High","Alto",IF(TRIM(PROPER('Base de datos cruda'!M1498))="Medium","Medio","Bajo"))</f>
        <v>Medio</v>
      </c>
      <c r="N1498" s="29">
        <v>85.5</v>
      </c>
      <c r="O1498" s="32">
        <f t="shared" si="1"/>
        <v>85.5</v>
      </c>
      <c r="P1498" s="33">
        <f t="shared" si="2"/>
        <v>5.75</v>
      </c>
      <c r="Q1498" s="34">
        <f t="shared" si="3"/>
        <v>3.527950311</v>
      </c>
      <c r="R1498" s="35" t="str">
        <f t="shared" si="4"/>
        <v>Alto</v>
      </c>
      <c r="S1498" s="35" t="str">
        <f>IF(O1498="","",IF(O1498&gt;AVERAGE('Base de datos limpia'!$O$2:$O$8001),"Alto","Normal"))
</f>
        <v>Alto</v>
      </c>
      <c r="T1498" s="35" t="str">
        <f t="shared" si="5"/>
        <v>Gamer moderado</v>
      </c>
      <c r="U1498" s="35"/>
    </row>
    <row r="1499">
      <c r="A1499" s="28">
        <v>1498.0</v>
      </c>
      <c r="B1499" s="28">
        <v>17.0</v>
      </c>
      <c r="C1499" s="28" t="str">
        <f>TRIM(PROPER('Base de datos cruda'!C1499))</f>
        <v>Female</v>
      </c>
      <c r="D1499" s="28">
        <v>4.19</v>
      </c>
      <c r="E1499" s="28">
        <v>9.55</v>
      </c>
      <c r="F1499" s="28">
        <v>8.89</v>
      </c>
      <c r="G1499" s="28">
        <v>60.52</v>
      </c>
      <c r="H1499" s="28" t="str">
        <f>TRIM(PROPER('Base de datos cruda'!H1499))</f>
        <v>Casual</v>
      </c>
      <c r="I1499" s="28">
        <v>0.4</v>
      </c>
      <c r="J1499" s="28">
        <v>9.54</v>
      </c>
      <c r="K1499" s="28">
        <v>274.22</v>
      </c>
      <c r="L1499" s="28">
        <f>IF('Base de datos cruda'!L1499&lt;0,,'Base de datos cruda'!L1499)</f>
        <v>12.84</v>
      </c>
      <c r="M1499" s="28" t="str">
        <f>IF(TRIM(PROPER('Base de datos cruda'!M1499))="High","Alto",IF(TRIM(PROPER('Base de datos cruda'!M1499))="Medium","Medio","Bajo"))</f>
        <v>Medio</v>
      </c>
      <c r="N1499" s="29">
        <v>95.09</v>
      </c>
      <c r="O1499" s="32">
        <f t="shared" si="1"/>
        <v>95.09</v>
      </c>
      <c r="P1499" s="33">
        <f t="shared" si="2"/>
        <v>13.73</v>
      </c>
      <c r="Q1499" s="34">
        <f t="shared" si="3"/>
        <v>2.279236277</v>
      </c>
      <c r="R1499" s="35" t="str">
        <f t="shared" si="4"/>
        <v>Alto</v>
      </c>
      <c r="S1499" s="35" t="str">
        <f>IF(O1499="","",IF(O1499&gt;AVERAGE('Base de datos limpia'!$O$2:$O$8001),"Alto","Normal"))
</f>
        <v>Alto</v>
      </c>
      <c r="T1499" s="35" t="str">
        <f t="shared" si="5"/>
        <v>Gamer intensivo</v>
      </c>
      <c r="U1499" s="35"/>
    </row>
    <row r="1500">
      <c r="A1500" s="28">
        <v>1499.0</v>
      </c>
      <c r="B1500" s="28">
        <v>21.0</v>
      </c>
      <c r="C1500" s="28" t="str">
        <f>TRIM(PROPER('Base de datos cruda'!C1500))</f>
        <v>Male</v>
      </c>
      <c r="D1500" s="28">
        <v>2.77</v>
      </c>
      <c r="E1500" s="28">
        <v>6.84</v>
      </c>
      <c r="F1500" s="28">
        <v>5.65</v>
      </c>
      <c r="G1500" s="28">
        <v>66.04</v>
      </c>
      <c r="H1500" s="28" t="str">
        <f>TRIM(PROPER('Base de datos cruda'!H1500))</f>
        <v>Rpg</v>
      </c>
      <c r="I1500" s="28">
        <v>0.48</v>
      </c>
      <c r="J1500" s="28">
        <v>5.72</v>
      </c>
      <c r="K1500" s="28">
        <v>291.52</v>
      </c>
      <c r="L1500" s="28">
        <f>IF('Base de datos cruda'!L1500&lt;0,,'Base de datos cruda'!L1500)</f>
        <v>6.91</v>
      </c>
      <c r="M1500" s="28" t="str">
        <f>IF(TRIM(PROPER('Base de datos cruda'!M1500))="High","Alto",IF(TRIM(PROPER('Base de datos cruda'!M1500))="Medium","Medio","Bajo"))</f>
        <v>Medio</v>
      </c>
      <c r="N1500" s="29">
        <v>66.38</v>
      </c>
      <c r="O1500" s="32">
        <f t="shared" si="1"/>
        <v>66.38</v>
      </c>
      <c r="P1500" s="33">
        <f t="shared" si="2"/>
        <v>8.49</v>
      </c>
      <c r="Q1500" s="34">
        <f t="shared" si="3"/>
        <v>2.469314079</v>
      </c>
      <c r="R1500" s="35" t="str">
        <f t="shared" si="4"/>
        <v>Medio</v>
      </c>
      <c r="S1500" s="35" t="str">
        <f>IF(O1500="","",IF(O1500&gt;AVERAGE('Base de datos limpia'!$O$2:$O$8001),"Alto","Normal"))
</f>
        <v>Alto</v>
      </c>
      <c r="T1500" s="35" t="str">
        <f t="shared" si="5"/>
        <v>Gamer intensivo</v>
      </c>
      <c r="U1500" s="35"/>
    </row>
    <row r="1501">
      <c r="A1501" s="28">
        <v>1500.0</v>
      </c>
      <c r="B1501" s="28">
        <v>17.0</v>
      </c>
      <c r="C1501" s="28" t="str">
        <f>TRIM(PROPER('Base de datos cruda'!C1501))</f>
        <v>Female</v>
      </c>
      <c r="D1501" s="28">
        <v>4.21</v>
      </c>
      <c r="E1501" s="28">
        <v>3.5</v>
      </c>
      <c r="F1501" s="28">
        <v>7.37</v>
      </c>
      <c r="G1501" s="28">
        <v>61.71</v>
      </c>
      <c r="H1501" s="28" t="str">
        <f>TRIM(PROPER('Base de datos cruda'!H1501))</f>
        <v>Rpg</v>
      </c>
      <c r="I1501" s="28">
        <v>1.44</v>
      </c>
      <c r="J1501" s="28">
        <v>8.1</v>
      </c>
      <c r="K1501" s="28">
        <v>260.65</v>
      </c>
      <c r="L1501" s="28">
        <f>IF('Base de datos cruda'!L1501&lt;0,,'Base de datos cruda'!L1501)</f>
        <v>11.8</v>
      </c>
      <c r="M1501" s="28" t="str">
        <f>IF(TRIM(PROPER('Base de datos cruda'!M1501))="High","Alto",IF(TRIM(PROPER('Base de datos cruda'!M1501))="Medium","Medio","Bajo"))</f>
        <v>Medio</v>
      </c>
      <c r="N1501" s="29">
        <v>47.78</v>
      </c>
      <c r="O1501" s="32">
        <f t="shared" si="1"/>
        <v>47.78</v>
      </c>
      <c r="P1501" s="33">
        <f t="shared" si="2"/>
        <v>12.31</v>
      </c>
      <c r="Q1501" s="34">
        <f t="shared" si="3"/>
        <v>0.8313539192</v>
      </c>
      <c r="R1501" s="35" t="str">
        <f t="shared" si="4"/>
        <v>Bajo</v>
      </c>
      <c r="S1501" s="35" t="str">
        <f>IF(O1501="","",IF(O1501&gt;AVERAGE('Base de datos limpia'!$O$2:$O$8001),"Alto","Normal"))
</f>
        <v>Normal</v>
      </c>
      <c r="T1501" s="35" t="str">
        <f t="shared" si="5"/>
        <v>Gamer moderado</v>
      </c>
      <c r="U1501" s="35"/>
    </row>
    <row r="1502">
      <c r="A1502" s="28">
        <v>1501.0</v>
      </c>
      <c r="B1502" s="28">
        <v>18.0</v>
      </c>
      <c r="C1502" s="28" t="str">
        <f>TRIM(PROPER('Base de datos cruda'!C1502))</f>
        <v>Other</v>
      </c>
      <c r="D1502" s="28">
        <v>1.86</v>
      </c>
      <c r="E1502" s="28">
        <v>5.78</v>
      </c>
      <c r="F1502" s="28">
        <v>4.86</v>
      </c>
      <c r="G1502" s="28">
        <v>77.26</v>
      </c>
      <c r="H1502" s="28" t="str">
        <f>TRIM(PROPER('Base de datos cruda'!H1502))</f>
        <v>Casual</v>
      </c>
      <c r="I1502" s="28">
        <v>2.96</v>
      </c>
      <c r="J1502" s="28">
        <v>4.29</v>
      </c>
      <c r="K1502" s="28">
        <v>287.89</v>
      </c>
      <c r="L1502" s="28">
        <f>IF('Base de datos cruda'!L1502&lt;0,,'Base de datos cruda'!L1502)</f>
        <v>4.34</v>
      </c>
      <c r="M1502" s="28" t="str">
        <f>IF(TRIM(PROPER('Base de datos cruda'!M1502))="High","Alto",IF(TRIM(PROPER('Base de datos cruda'!M1502))="Medium","Medio","Bajo"))</f>
        <v>Medio</v>
      </c>
      <c r="N1502" s="29">
        <v>80.44</v>
      </c>
      <c r="O1502" s="32">
        <f t="shared" si="1"/>
        <v>80.44</v>
      </c>
      <c r="P1502" s="33">
        <f t="shared" si="2"/>
        <v>6.15</v>
      </c>
      <c r="Q1502" s="34">
        <f t="shared" si="3"/>
        <v>3.107526882</v>
      </c>
      <c r="R1502" s="35" t="str">
        <f t="shared" si="4"/>
        <v>Alto</v>
      </c>
      <c r="S1502" s="35" t="str">
        <f>IF(O1502="","",IF(O1502&gt;AVERAGE('Base de datos limpia'!$O$2:$O$8001),"Alto","Normal"))
</f>
        <v>Alto</v>
      </c>
      <c r="T1502" s="35" t="str">
        <f t="shared" si="5"/>
        <v>Gamer moderado</v>
      </c>
      <c r="U1502" s="35"/>
    </row>
    <row r="1503">
      <c r="A1503" s="28">
        <v>1502.0</v>
      </c>
      <c r="B1503" s="28">
        <v>21.0</v>
      </c>
      <c r="C1503" s="28" t="str">
        <f>TRIM(PROPER('Base de datos cruda'!C1503))</f>
        <v>Male</v>
      </c>
      <c r="D1503" s="28">
        <v>0.38</v>
      </c>
      <c r="E1503" s="28">
        <v>6.65</v>
      </c>
      <c r="F1503" s="28">
        <v>4.61</v>
      </c>
      <c r="G1503" s="28">
        <v>69.0</v>
      </c>
      <c r="H1503" s="28" t="str">
        <f>TRIM(PROPER('Base de datos cruda'!H1503))</f>
        <v>Rpg</v>
      </c>
      <c r="I1503" s="28">
        <v>3.23</v>
      </c>
      <c r="J1503" s="28">
        <v>5.43</v>
      </c>
      <c r="K1503" s="28">
        <v>324.24</v>
      </c>
      <c r="L1503" s="28">
        <f>IF('Base de datos cruda'!L1503&lt;0,,'Base de datos cruda'!L1503)</f>
        <v>4.71</v>
      </c>
      <c r="M1503" s="28" t="str">
        <f>IF(TRIM(PROPER('Base de datos cruda'!M1503))="High","Alto",IF(TRIM(PROPER('Base de datos cruda'!M1503))="Medium","Medio","Bajo"))</f>
        <v>Medio</v>
      </c>
      <c r="N1503" s="29">
        <v>80.43</v>
      </c>
      <c r="O1503" s="32">
        <f t="shared" si="1"/>
        <v>80.43</v>
      </c>
      <c r="P1503" s="33">
        <f t="shared" si="2"/>
        <v>5.81</v>
      </c>
      <c r="Q1503" s="34">
        <f t="shared" si="3"/>
        <v>17.5</v>
      </c>
      <c r="R1503" s="35" t="str">
        <f t="shared" si="4"/>
        <v>Alto</v>
      </c>
      <c r="S1503" s="35" t="str">
        <f>IF(O1503="","",IF(O1503&gt;AVERAGE('Base de datos limpia'!$O$2:$O$8001),"Alto","Normal"))
</f>
        <v>Alto</v>
      </c>
      <c r="T1503" s="35" t="str">
        <f t="shared" si="5"/>
        <v>Gamer intensivo</v>
      </c>
      <c r="U1503" s="35"/>
    </row>
    <row r="1504">
      <c r="A1504" s="28">
        <v>1503.0</v>
      </c>
      <c r="B1504" s="28">
        <v>20.0</v>
      </c>
      <c r="C1504" s="28" t="str">
        <f>TRIM(PROPER('Base de datos cruda'!C1504))</f>
        <v>Male</v>
      </c>
      <c r="D1504" s="28">
        <v>4.58</v>
      </c>
      <c r="E1504" s="28">
        <v>6.76</v>
      </c>
      <c r="F1504" s="28">
        <v>7.92</v>
      </c>
      <c r="G1504" s="28">
        <v>76.82</v>
      </c>
      <c r="H1504" s="28" t="str">
        <f>TRIM(PROPER('Base de datos cruda'!H1504))</f>
        <v>Casual</v>
      </c>
      <c r="I1504" s="28">
        <v>3.56</v>
      </c>
      <c r="J1504" s="28">
        <v>9.8</v>
      </c>
      <c r="K1504" s="28">
        <v>263.56</v>
      </c>
      <c r="L1504" s="28">
        <f>IF('Base de datos cruda'!L1504&lt;0,,'Base de datos cruda'!L1504)</f>
        <v>11.62</v>
      </c>
      <c r="M1504" s="28" t="str">
        <f>IF(TRIM(PROPER('Base de datos cruda'!M1504))="High","Alto",IF(TRIM(PROPER('Base de datos cruda'!M1504))="Medium","Medio","Bajo"))</f>
        <v>Medio</v>
      </c>
      <c r="N1504" s="29">
        <v>78.56</v>
      </c>
      <c r="O1504" s="32">
        <f t="shared" si="1"/>
        <v>78.56</v>
      </c>
      <c r="P1504" s="33">
        <f t="shared" si="2"/>
        <v>14.38</v>
      </c>
      <c r="Q1504" s="34">
        <f t="shared" si="3"/>
        <v>1.475982533</v>
      </c>
      <c r="R1504" s="35" t="str">
        <f t="shared" si="4"/>
        <v>Alto</v>
      </c>
      <c r="S1504" s="35" t="str">
        <f>IF(O1504="","",IF(O1504&gt;AVERAGE('Base de datos limpia'!$O$2:$O$8001),"Alto","Normal"))
</f>
        <v>Alto</v>
      </c>
      <c r="T1504" s="35" t="str">
        <f t="shared" si="5"/>
        <v>Gamer intensivo</v>
      </c>
      <c r="U1504" s="35"/>
    </row>
    <row r="1505">
      <c r="A1505" s="28">
        <v>1504.0</v>
      </c>
      <c r="B1505" s="28">
        <v>23.0</v>
      </c>
      <c r="C1505" s="28" t="str">
        <f>TRIM(PROPER('Base de datos cruda'!C1505))</f>
        <v>Female</v>
      </c>
      <c r="D1505" s="28">
        <v>2.69</v>
      </c>
      <c r="E1505" s="28">
        <v>6.27</v>
      </c>
      <c r="F1505" s="28">
        <v>8.22</v>
      </c>
      <c r="G1505" s="28">
        <v>73.18</v>
      </c>
      <c r="H1505" s="28" t="str">
        <f>TRIM(PROPER('Base de datos cruda'!H1505))</f>
        <v>Fps</v>
      </c>
      <c r="I1505" s="28">
        <v>1.4</v>
      </c>
      <c r="J1505" s="28">
        <v>7.74</v>
      </c>
      <c r="K1505" s="28">
        <v>268.29</v>
      </c>
      <c r="L1505" s="28">
        <f>IF('Base de datos cruda'!L1505&lt;0,,'Base de datos cruda'!L1505)</f>
        <v>9.64</v>
      </c>
      <c r="M1505" s="28" t="str">
        <f>IF(TRIM(PROPER('Base de datos cruda'!M1505))="High","Alto",IF(TRIM(PROPER('Base de datos cruda'!M1505))="Medium","Medio","Bajo"))</f>
        <v>Medio</v>
      </c>
      <c r="N1505" s="29">
        <v>82.23</v>
      </c>
      <c r="O1505" s="32">
        <f t="shared" si="1"/>
        <v>82.23</v>
      </c>
      <c r="P1505" s="33">
        <f t="shared" si="2"/>
        <v>10.43</v>
      </c>
      <c r="Q1505" s="34">
        <f t="shared" si="3"/>
        <v>2.330855019</v>
      </c>
      <c r="R1505" s="35" t="str">
        <f t="shared" si="4"/>
        <v>Alto</v>
      </c>
      <c r="S1505" s="35" t="str">
        <f>IF(O1505="","",IF(O1505&gt;AVERAGE('Base de datos limpia'!$O$2:$O$8001),"Alto","Normal"))
</f>
        <v>Alto</v>
      </c>
      <c r="T1505" s="35" t="str">
        <f t="shared" si="5"/>
        <v>Gamer intensivo</v>
      </c>
      <c r="U1505" s="35"/>
    </row>
    <row r="1506">
      <c r="A1506" s="28">
        <v>1505.0</v>
      </c>
      <c r="B1506" s="28">
        <v>24.0</v>
      </c>
      <c r="C1506" s="28" t="str">
        <f>TRIM(PROPER('Base de datos cruda'!C1506))</f>
        <v>Female</v>
      </c>
      <c r="D1506" s="28">
        <v>1.46</v>
      </c>
      <c r="E1506" s="28">
        <v>2.6</v>
      </c>
      <c r="F1506" s="28">
        <v>7.34</v>
      </c>
      <c r="G1506" s="28">
        <v>81.52</v>
      </c>
      <c r="H1506" s="28" t="str">
        <f>TRIM(PROPER('Base de datos cruda'!H1506))</f>
        <v>Casual</v>
      </c>
      <c r="I1506" s="28">
        <v>3.25</v>
      </c>
      <c r="J1506" s="28">
        <v>5.66</v>
      </c>
      <c r="K1506" s="28">
        <v>288.77</v>
      </c>
      <c r="L1506" s="28">
        <f>IF('Base de datos cruda'!L1506&lt;0,,'Base de datos cruda'!L1506)</f>
        <v>7.32</v>
      </c>
      <c r="M1506" s="28" t="str">
        <f>IF(TRIM(PROPER('Base de datos cruda'!M1506))="High","Alto",IF(TRIM(PROPER('Base de datos cruda'!M1506))="Medium","Medio","Bajo"))</f>
        <v>Medio</v>
      </c>
      <c r="N1506" s="29">
        <v>66.6</v>
      </c>
      <c r="O1506" s="32">
        <f t="shared" si="1"/>
        <v>66.6</v>
      </c>
      <c r="P1506" s="33">
        <f t="shared" si="2"/>
        <v>7.12</v>
      </c>
      <c r="Q1506" s="34">
        <f t="shared" si="3"/>
        <v>1.780821918</v>
      </c>
      <c r="R1506" s="35" t="str">
        <f t="shared" si="4"/>
        <v>Medio</v>
      </c>
      <c r="S1506" s="35" t="str">
        <f>IF(O1506="","",IF(O1506&gt;AVERAGE('Base de datos limpia'!$O$2:$O$8001),"Alto","Normal"))
</f>
        <v>Alto</v>
      </c>
      <c r="T1506" s="35" t="str">
        <f t="shared" si="5"/>
        <v>Gamer casual</v>
      </c>
      <c r="U1506" s="35"/>
    </row>
    <row r="1507">
      <c r="A1507" s="28">
        <v>1506.0</v>
      </c>
      <c r="B1507" s="28">
        <v>18.0</v>
      </c>
      <c r="C1507" s="28" t="str">
        <f>TRIM(PROPER('Base de datos cruda'!C1507))</f>
        <v>Male</v>
      </c>
      <c r="D1507" s="28">
        <v>2.59</v>
      </c>
      <c r="E1507" s="28">
        <v>1.3</v>
      </c>
      <c r="F1507" s="28">
        <v>4.79</v>
      </c>
      <c r="G1507" s="28">
        <v>88.95</v>
      </c>
      <c r="H1507" s="28" t="str">
        <f>TRIM(PROPER('Base de datos cruda'!H1507))</f>
        <v>Casual</v>
      </c>
      <c r="I1507" s="28">
        <v>0.59</v>
      </c>
      <c r="J1507" s="28">
        <v>5.11</v>
      </c>
      <c r="K1507" s="28">
        <v>275.73</v>
      </c>
      <c r="L1507" s="28">
        <f>IF('Base de datos cruda'!L1507&lt;0,,'Base de datos cruda'!L1507)</f>
        <v>3.27</v>
      </c>
      <c r="M1507" s="28" t="str">
        <f>IF(TRIM(PROPER('Base de datos cruda'!M1507))="High","Alto",IF(TRIM(PROPER('Base de datos cruda'!M1507))="Medium","Medio","Bajo"))</f>
        <v>Medio</v>
      </c>
      <c r="N1507" s="29">
        <v>38.93</v>
      </c>
      <c r="O1507" s="32">
        <f t="shared" si="1"/>
        <v>38.93</v>
      </c>
      <c r="P1507" s="33">
        <f t="shared" si="2"/>
        <v>7.7</v>
      </c>
      <c r="Q1507" s="34">
        <f t="shared" si="3"/>
        <v>0.5019305019</v>
      </c>
      <c r="R1507" s="35" t="str">
        <f t="shared" si="4"/>
        <v>Bajo</v>
      </c>
      <c r="S1507" s="35" t="str">
        <f>IF(O1507="","",IF(O1507&gt;AVERAGE('Base de datos limpia'!$O$2:$O$8001),"Alto","Normal"))
</f>
        <v>Normal</v>
      </c>
      <c r="T1507" s="35" t="str">
        <f t="shared" si="5"/>
        <v>Gamer casual</v>
      </c>
      <c r="U1507" s="35"/>
    </row>
    <row r="1508">
      <c r="A1508" s="28">
        <v>1507.0</v>
      </c>
      <c r="B1508" s="28">
        <v>18.0</v>
      </c>
      <c r="C1508" s="28" t="str">
        <f>TRIM(PROPER('Base de datos cruda'!C1508))</f>
        <v>Male</v>
      </c>
      <c r="D1508" s="28">
        <v>0.39</v>
      </c>
      <c r="E1508" s="28">
        <v>4.04</v>
      </c>
      <c r="F1508" s="28">
        <v>5.2</v>
      </c>
      <c r="G1508" s="28">
        <v>79.17</v>
      </c>
      <c r="H1508" s="28" t="str">
        <f>TRIM(PROPER('Base de datos cruda'!H1508))</f>
        <v>Casual</v>
      </c>
      <c r="I1508" s="28">
        <v>0.05</v>
      </c>
      <c r="J1508" s="28">
        <v>4.57</v>
      </c>
      <c r="K1508" s="28">
        <v>325.99</v>
      </c>
      <c r="L1508" s="28">
        <f>IF('Base de datos cruda'!L1508&lt;0,,'Base de datos cruda'!L1508)</f>
        <v>3.59</v>
      </c>
      <c r="M1508" s="28" t="str">
        <f>IF(TRIM(PROPER('Base de datos cruda'!M1508))="High","Alto",IF(TRIM(PROPER('Base de datos cruda'!M1508))="Medium","Medio","Bajo"))</f>
        <v>Medio</v>
      </c>
      <c r="N1508" s="29">
        <v>73.05</v>
      </c>
      <c r="O1508" s="32">
        <f t="shared" si="1"/>
        <v>73.05</v>
      </c>
      <c r="P1508" s="33">
        <f t="shared" si="2"/>
        <v>4.96</v>
      </c>
      <c r="Q1508" s="34">
        <f t="shared" si="3"/>
        <v>10.35897436</v>
      </c>
      <c r="R1508" s="35" t="str">
        <f t="shared" si="4"/>
        <v>Alto</v>
      </c>
      <c r="S1508" s="35" t="str">
        <f>IF(O1508="","",IF(O1508&gt;AVERAGE('Base de datos limpia'!$O$2:$O$8001),"Alto","Normal"))
</f>
        <v>Alto</v>
      </c>
      <c r="T1508" s="35" t="str">
        <f t="shared" si="5"/>
        <v>Gamer moderado</v>
      </c>
      <c r="U1508" s="35"/>
    </row>
    <row r="1509">
      <c r="A1509" s="28">
        <v>1508.0</v>
      </c>
      <c r="B1509" s="28">
        <v>18.0</v>
      </c>
      <c r="C1509" s="28" t="str">
        <f>TRIM(PROPER('Base de datos cruda'!C1509))</f>
        <v>Male</v>
      </c>
      <c r="D1509" s="28">
        <v>7.6</v>
      </c>
      <c r="E1509" s="28">
        <v>4.85</v>
      </c>
      <c r="F1509" s="28">
        <v>8.56</v>
      </c>
      <c r="G1509" s="28">
        <v>62.48</v>
      </c>
      <c r="H1509" s="28" t="str">
        <f>TRIM(PROPER('Base de datos cruda'!H1509))</f>
        <v>Casual</v>
      </c>
      <c r="I1509" s="28">
        <v>3.47</v>
      </c>
      <c r="J1509" s="28">
        <v>13.4</v>
      </c>
      <c r="K1509" s="28">
        <v>228.32</v>
      </c>
      <c r="L1509" s="28">
        <f>IF('Base de datos cruda'!L1509&lt;0,,'Base de datos cruda'!L1509)</f>
        <v>21.76</v>
      </c>
      <c r="M1509" s="28" t="str">
        <f>IF(TRIM(PROPER('Base de datos cruda'!M1509))="High","Alto",IF(TRIM(PROPER('Base de datos cruda'!M1509))="Medium","Medio","Bajo"))</f>
        <v>Bajo</v>
      </c>
      <c r="N1509" s="29">
        <v>49.9</v>
      </c>
      <c r="O1509" s="32">
        <f t="shared" si="1"/>
        <v>49.9</v>
      </c>
      <c r="P1509" s="33">
        <f t="shared" si="2"/>
        <v>21</v>
      </c>
      <c r="Q1509" s="34">
        <f t="shared" si="3"/>
        <v>0.6381578947</v>
      </c>
      <c r="R1509" s="35" t="str">
        <f t="shared" si="4"/>
        <v>Bajo</v>
      </c>
      <c r="S1509" s="35" t="str">
        <f>IF(O1509="","",IF(O1509&gt;AVERAGE('Base de datos limpia'!$O$2:$O$8001),"Alto","Normal"))
</f>
        <v>Normal</v>
      </c>
      <c r="T1509" s="35" t="str">
        <f t="shared" si="5"/>
        <v>Gamer moderado</v>
      </c>
      <c r="U1509" s="35"/>
    </row>
    <row r="1510">
      <c r="A1510" s="28">
        <v>1509.0</v>
      </c>
      <c r="B1510" s="28">
        <v>21.0</v>
      </c>
      <c r="C1510" s="28" t="str">
        <f>TRIM(PROPER('Base de datos cruda'!C1510))</f>
        <v>Other</v>
      </c>
      <c r="D1510" s="28">
        <v>4.65</v>
      </c>
      <c r="E1510" s="28">
        <v>1.56</v>
      </c>
      <c r="F1510" s="28">
        <v>5.44</v>
      </c>
      <c r="G1510" s="28">
        <v>60.7</v>
      </c>
      <c r="H1510" s="28" t="str">
        <f>TRIM(PROPER('Base de datos cruda'!H1510))</f>
        <v>Fps</v>
      </c>
      <c r="I1510" s="28">
        <v>3.58</v>
      </c>
      <c r="J1510" s="28">
        <v>8.89</v>
      </c>
      <c r="K1510" s="28">
        <v>264.55</v>
      </c>
      <c r="L1510" s="28">
        <f>IF('Base de datos cruda'!L1510&lt;0,,'Base de datos cruda'!L1510)</f>
        <v>12.66</v>
      </c>
      <c r="M1510" s="28" t="str">
        <f>IF(TRIM(PROPER('Base de datos cruda'!M1510))="High","Alto",IF(TRIM(PROPER('Base de datos cruda'!M1510))="Medium","Medio","Bajo"))</f>
        <v>Medio</v>
      </c>
      <c r="N1510" s="29">
        <v>30.66</v>
      </c>
      <c r="O1510" s="32">
        <f t="shared" si="1"/>
        <v>30.66</v>
      </c>
      <c r="P1510" s="33">
        <f t="shared" si="2"/>
        <v>13.54</v>
      </c>
      <c r="Q1510" s="34">
        <f t="shared" si="3"/>
        <v>0.335483871</v>
      </c>
      <c r="R1510" s="35" t="str">
        <f t="shared" si="4"/>
        <v>Bajo</v>
      </c>
      <c r="S1510" s="35" t="str">
        <f>IF(O1510="","",IF(O1510&gt;AVERAGE('Base de datos limpia'!$O$2:$O$8001),"Alto","Normal"))
</f>
        <v>Normal</v>
      </c>
      <c r="T1510" s="35" t="str">
        <f t="shared" si="5"/>
        <v>Gamer casual</v>
      </c>
      <c r="U1510" s="35"/>
    </row>
    <row r="1511">
      <c r="A1511" s="28">
        <v>1510.0</v>
      </c>
      <c r="B1511" s="28">
        <v>16.0</v>
      </c>
      <c r="C1511" s="28" t="str">
        <f>TRIM(PROPER('Base de datos cruda'!C1511))</f>
        <v>Male</v>
      </c>
      <c r="D1511" s="28">
        <v>6.52</v>
      </c>
      <c r="E1511" s="28">
        <v>8.33</v>
      </c>
      <c r="F1511" s="28">
        <v>8.09</v>
      </c>
      <c r="G1511" s="28">
        <v>68.53</v>
      </c>
      <c r="H1511" s="28" t="str">
        <f>TRIM(PROPER('Base de datos cruda'!H1511))</f>
        <v>Rpg</v>
      </c>
      <c r="I1511" s="28">
        <v>3.11</v>
      </c>
      <c r="J1511" s="28">
        <v>12.3</v>
      </c>
      <c r="K1511" s="28">
        <v>238.23</v>
      </c>
      <c r="L1511" s="28">
        <f>IF('Base de datos cruda'!L1511&lt;0,,'Base de datos cruda'!L1511)</f>
        <v>20.81</v>
      </c>
      <c r="M1511" s="28" t="str">
        <f>IF(TRIM(PROPER('Base de datos cruda'!M1511))="High","Alto",IF(TRIM(PROPER('Base de datos cruda'!M1511))="Medium","Medio","Bajo"))</f>
        <v>Bajo</v>
      </c>
      <c r="N1511" s="29">
        <v>84.9353639605154</v>
      </c>
      <c r="O1511" s="32">
        <f t="shared" si="1"/>
        <v>84.93536396</v>
      </c>
      <c r="P1511" s="33">
        <f t="shared" si="2"/>
        <v>18.82</v>
      </c>
      <c r="Q1511" s="34">
        <f t="shared" si="3"/>
        <v>1.277607362</v>
      </c>
      <c r="R1511" s="35" t="str">
        <f t="shared" si="4"/>
        <v>Alto</v>
      </c>
      <c r="S1511" s="35" t="str">
        <f>IF(O1511="","",IF(O1511&gt;AVERAGE('Base de datos limpia'!$O$2:$O$8001),"Alto","Normal"))
</f>
        <v>Alto</v>
      </c>
      <c r="T1511" s="35" t="str">
        <f t="shared" si="5"/>
        <v>Gamer intensivo</v>
      </c>
      <c r="U1511" s="35"/>
    </row>
    <row r="1512">
      <c r="A1512" s="28">
        <v>1511.0</v>
      </c>
      <c r="B1512" s="28">
        <v>22.0</v>
      </c>
      <c r="C1512" s="28" t="str">
        <f>TRIM(PROPER('Base de datos cruda'!C1512))</f>
        <v>Female</v>
      </c>
      <c r="D1512" s="28">
        <v>3.38</v>
      </c>
      <c r="E1512" s="28">
        <v>4.1</v>
      </c>
      <c r="F1512" s="28">
        <v>5.43</v>
      </c>
      <c r="G1512" s="28">
        <v>77.0</v>
      </c>
      <c r="H1512" s="28" t="str">
        <f>TRIM(PROPER('Base de datos cruda'!H1512))</f>
        <v>Casual</v>
      </c>
      <c r="I1512" s="28">
        <v>1.29</v>
      </c>
      <c r="J1512" s="28">
        <v>5.9</v>
      </c>
      <c r="K1512" s="28">
        <v>268.85</v>
      </c>
      <c r="L1512" s="28">
        <f>IF('Base de datos cruda'!L1512&lt;0,,'Base de datos cruda'!L1512)</f>
        <v>6.16</v>
      </c>
      <c r="M1512" s="28" t="str">
        <f>IF(TRIM(PROPER('Base de datos cruda'!M1512))="High","Alto",IF(TRIM(PROPER('Base de datos cruda'!M1512))="Medium","Medio","Bajo"))</f>
        <v>Medio</v>
      </c>
      <c r="N1512" s="29">
        <v>53.0</v>
      </c>
      <c r="O1512" s="32">
        <f t="shared" si="1"/>
        <v>53</v>
      </c>
      <c r="P1512" s="33">
        <f t="shared" si="2"/>
        <v>9.28</v>
      </c>
      <c r="Q1512" s="34">
        <f t="shared" si="3"/>
        <v>1.213017751</v>
      </c>
      <c r="R1512" s="35" t="str">
        <f t="shared" si="4"/>
        <v>Medio</v>
      </c>
      <c r="S1512" s="35" t="str">
        <f>IF(O1512="","",IF(O1512&gt;AVERAGE('Base de datos limpia'!$O$2:$O$8001),"Alto","Normal"))
</f>
        <v>Normal</v>
      </c>
      <c r="T1512" s="35" t="str">
        <f t="shared" si="5"/>
        <v>Gamer moderado</v>
      </c>
      <c r="U1512" s="35"/>
    </row>
    <row r="1513">
      <c r="A1513" s="28">
        <v>1512.0</v>
      </c>
      <c r="B1513" s="28">
        <v>16.0</v>
      </c>
      <c r="C1513" s="28" t="str">
        <f>TRIM(PROPER('Base de datos cruda'!C1513))</f>
        <v>Female</v>
      </c>
      <c r="D1513" s="28">
        <v>7.23</v>
      </c>
      <c r="E1513" s="28">
        <v>9.22</v>
      </c>
      <c r="F1513" s="28">
        <v>8.7</v>
      </c>
      <c r="G1513" s="28">
        <v>61.8</v>
      </c>
      <c r="H1513" s="28" t="str">
        <f>TRIM(PROPER('Base de datos cruda'!H1513))</f>
        <v>Rpg</v>
      </c>
      <c r="I1513" s="28">
        <v>4.64</v>
      </c>
      <c r="J1513" s="28">
        <v>12.46</v>
      </c>
      <c r="K1513" s="28">
        <v>240.84</v>
      </c>
      <c r="L1513" s="28">
        <f>IF('Base de datos cruda'!L1513&lt;0,,'Base de datos cruda'!L1513)</f>
        <v>17.59</v>
      </c>
      <c r="M1513" s="28" t="str">
        <f>IF(TRIM(PROPER('Base de datos cruda'!M1513))="High","Alto",IF(TRIM(PROPER('Base de datos cruda'!M1513))="Medium","Medio","Bajo"))</f>
        <v>Bajo</v>
      </c>
      <c r="N1513" s="29">
        <v>83.2714428527156</v>
      </c>
      <c r="O1513" s="32">
        <f t="shared" si="1"/>
        <v>83.27144285</v>
      </c>
      <c r="P1513" s="33">
        <f t="shared" si="2"/>
        <v>19.69</v>
      </c>
      <c r="Q1513" s="34">
        <f t="shared" si="3"/>
        <v>1.275242047</v>
      </c>
      <c r="R1513" s="35" t="str">
        <f t="shared" si="4"/>
        <v>Alto</v>
      </c>
      <c r="S1513" s="35" t="str">
        <f>IF(O1513="","",IF(O1513&gt;AVERAGE('Base de datos limpia'!$O$2:$O$8001),"Alto","Normal"))
</f>
        <v>Alto</v>
      </c>
      <c r="T1513" s="35" t="str">
        <f t="shared" si="5"/>
        <v>Gamer intensivo</v>
      </c>
      <c r="U1513" s="35"/>
    </row>
    <row r="1514">
      <c r="A1514" s="28">
        <v>1513.0</v>
      </c>
      <c r="B1514" s="28">
        <v>20.0</v>
      </c>
      <c r="C1514" s="28" t="str">
        <f>TRIM(PROPER('Base de datos cruda'!C1514))</f>
        <v>Male</v>
      </c>
      <c r="D1514" s="28">
        <v>3.87</v>
      </c>
      <c r="E1514" s="28">
        <v>2.39</v>
      </c>
      <c r="F1514" s="28">
        <v>8.57</v>
      </c>
      <c r="G1514" s="28">
        <v>73.11</v>
      </c>
      <c r="H1514" s="28" t="str">
        <f>TRIM(PROPER('Base de datos cruda'!H1514))</f>
        <v>Rpg</v>
      </c>
      <c r="I1514" s="28">
        <v>4.38</v>
      </c>
      <c r="J1514" s="28">
        <v>8.46</v>
      </c>
      <c r="K1514" s="28">
        <v>280.08</v>
      </c>
      <c r="L1514" s="28">
        <f>IF('Base de datos cruda'!L1514&lt;0,,'Base de datos cruda'!L1514)</f>
        <v>11.01</v>
      </c>
      <c r="M1514" s="28" t="str">
        <f>IF(TRIM(PROPER('Base de datos cruda'!M1514))="High","Alto",IF(TRIM(PROPER('Base de datos cruda'!M1514))="Medium","Medio","Bajo"))</f>
        <v>Medio</v>
      </c>
      <c r="N1514" s="29">
        <v>62.0246864851122</v>
      </c>
      <c r="O1514" s="32">
        <f t="shared" si="1"/>
        <v>62.02468649</v>
      </c>
      <c r="P1514" s="33">
        <f t="shared" si="2"/>
        <v>12.33</v>
      </c>
      <c r="Q1514" s="34">
        <f t="shared" si="3"/>
        <v>0.6175710594</v>
      </c>
      <c r="R1514" s="35" t="str">
        <f t="shared" si="4"/>
        <v>Medio</v>
      </c>
      <c r="S1514" s="35" t="str">
        <f>IF(O1514="","",IF(O1514&gt;AVERAGE('Base de datos limpia'!$O$2:$O$8001),"Alto","Normal"))
</f>
        <v>Normal</v>
      </c>
      <c r="T1514" s="35" t="str">
        <f t="shared" si="5"/>
        <v>Gamer casual</v>
      </c>
      <c r="U1514" s="35"/>
    </row>
    <row r="1515">
      <c r="A1515" s="28">
        <v>1514.0</v>
      </c>
      <c r="B1515" s="28">
        <v>23.0</v>
      </c>
      <c r="C1515" s="28" t="str">
        <f>TRIM(PROPER('Base de datos cruda'!C1515))</f>
        <v>Female</v>
      </c>
      <c r="D1515" s="28">
        <v>4.59</v>
      </c>
      <c r="E1515" s="28">
        <v>1.51</v>
      </c>
      <c r="F1515" s="28">
        <v>4.22</v>
      </c>
      <c r="G1515" s="28">
        <v>95.48</v>
      </c>
      <c r="H1515" s="28" t="str">
        <f>TRIM(PROPER('Base de datos cruda'!H1515))</f>
        <v>Fps</v>
      </c>
      <c r="I1515" s="28">
        <v>2.58</v>
      </c>
      <c r="J1515" s="28">
        <v>9.69</v>
      </c>
      <c r="K1515" s="28">
        <v>257.87</v>
      </c>
      <c r="L1515" s="28">
        <f>IF('Base de datos cruda'!L1515&lt;0,,'Base de datos cruda'!L1515)</f>
        <v>10.68</v>
      </c>
      <c r="M1515" s="28" t="str">
        <f>IF(TRIM(PROPER('Base de datos cruda'!M1515))="High","Alto",IF(TRIM(PROPER('Base de datos cruda'!M1515))="Medium","Medio","Bajo"))</f>
        <v>Medio</v>
      </c>
      <c r="N1515" s="29">
        <v>36.84</v>
      </c>
      <c r="O1515" s="32">
        <f t="shared" si="1"/>
        <v>36.84</v>
      </c>
      <c r="P1515" s="33">
        <f t="shared" si="2"/>
        <v>14.28</v>
      </c>
      <c r="Q1515" s="34">
        <f t="shared" si="3"/>
        <v>0.3289760349</v>
      </c>
      <c r="R1515" s="35" t="str">
        <f t="shared" si="4"/>
        <v>Bajo</v>
      </c>
      <c r="S1515" s="35" t="str">
        <f>IF(O1515="","",IF(O1515&gt;AVERAGE('Base de datos limpia'!$O$2:$O$8001),"Alto","Normal"))
</f>
        <v>Normal</v>
      </c>
      <c r="T1515" s="35" t="str">
        <f t="shared" si="5"/>
        <v>Gamer casual</v>
      </c>
      <c r="U1515" s="35"/>
    </row>
    <row r="1516">
      <c r="A1516" s="28">
        <v>1515.0</v>
      </c>
      <c r="B1516" s="28">
        <v>19.0</v>
      </c>
      <c r="C1516" s="28" t="str">
        <f>TRIM(PROPER('Base de datos cruda'!C1516))</f>
        <v>Male</v>
      </c>
      <c r="D1516" s="28">
        <v>3.93</v>
      </c>
      <c r="E1516" s="28">
        <v>5.34</v>
      </c>
      <c r="F1516" s="28">
        <v>7.85</v>
      </c>
      <c r="G1516" s="28">
        <v>63.6</v>
      </c>
      <c r="H1516" s="28" t="str">
        <f>TRIM(PROPER('Base de datos cruda'!H1516))</f>
        <v>Fps</v>
      </c>
      <c r="I1516" s="28">
        <v>4.95</v>
      </c>
      <c r="J1516" s="28">
        <v>8.48</v>
      </c>
      <c r="K1516" s="28">
        <v>286.86</v>
      </c>
      <c r="L1516" s="28">
        <f>IF('Base de datos cruda'!L1516&lt;0,,'Base de datos cruda'!L1516)</f>
        <v>7.66</v>
      </c>
      <c r="M1516" s="28" t="str">
        <f>IF(TRIM(PROPER('Base de datos cruda'!M1516))="High","Alto",IF(TRIM(PROPER('Base de datos cruda'!M1516))="Medium","Medio","Bajo"))</f>
        <v>Medio</v>
      </c>
      <c r="N1516" s="29">
        <v>67.33</v>
      </c>
      <c r="O1516" s="32">
        <f t="shared" si="1"/>
        <v>67.33</v>
      </c>
      <c r="P1516" s="33">
        <f t="shared" si="2"/>
        <v>12.41</v>
      </c>
      <c r="Q1516" s="34">
        <f t="shared" si="3"/>
        <v>1.358778626</v>
      </c>
      <c r="R1516" s="35" t="str">
        <f t="shared" si="4"/>
        <v>Medio</v>
      </c>
      <c r="S1516" s="35" t="str">
        <f>IF(O1516="","",IF(O1516&gt;AVERAGE('Base de datos limpia'!$O$2:$O$8001),"Alto","Normal"))
</f>
        <v>Alto</v>
      </c>
      <c r="T1516" s="35" t="str">
        <f t="shared" si="5"/>
        <v>Gamer moderado</v>
      </c>
      <c r="U1516" s="35"/>
    </row>
    <row r="1517">
      <c r="A1517" s="28">
        <v>1516.0</v>
      </c>
      <c r="B1517" s="28">
        <v>20.0</v>
      </c>
      <c r="C1517" s="28" t="str">
        <f>TRIM(PROPER('Base de datos cruda'!C1517))</f>
        <v>Female</v>
      </c>
      <c r="D1517" s="28">
        <v>5.87</v>
      </c>
      <c r="E1517" s="28">
        <v>2.7</v>
      </c>
      <c r="F1517" s="28">
        <v>4.85</v>
      </c>
      <c r="G1517" s="28">
        <v>97.94</v>
      </c>
      <c r="H1517" s="28" t="str">
        <f>TRIM(PROPER('Base de datos cruda'!H1517))</f>
        <v>Rpg</v>
      </c>
      <c r="I1517" s="28">
        <v>1.49</v>
      </c>
      <c r="J1517" s="28">
        <v>9.27</v>
      </c>
      <c r="K1517" s="28">
        <v>257.01</v>
      </c>
      <c r="L1517" s="28">
        <f>IF('Base de datos cruda'!L1517&lt;0,,'Base de datos cruda'!L1517)</f>
        <v>17.78</v>
      </c>
      <c r="M1517" s="28" t="str">
        <f>IF(TRIM(PROPER('Base de datos cruda'!M1517))="High","Alto",IF(TRIM(PROPER('Base de datos cruda'!M1517))="Medium","Medio","Bajo"))</f>
        <v>Bajo</v>
      </c>
      <c r="N1517" s="29">
        <v>59.0544421916579</v>
      </c>
      <c r="O1517" s="32">
        <f t="shared" si="1"/>
        <v>59.05444219</v>
      </c>
      <c r="P1517" s="33">
        <f t="shared" si="2"/>
        <v>15.14</v>
      </c>
      <c r="Q1517" s="34">
        <f t="shared" si="3"/>
        <v>0.4599659284</v>
      </c>
      <c r="R1517" s="35" t="str">
        <f t="shared" si="4"/>
        <v>Medio</v>
      </c>
      <c r="S1517" s="35" t="str">
        <f>IF(O1517="","",IF(O1517&gt;AVERAGE('Base de datos limpia'!$O$2:$O$8001),"Alto","Normal"))
</f>
        <v>Normal</v>
      </c>
      <c r="T1517" s="35" t="str">
        <f t="shared" si="5"/>
        <v>Gamer casual</v>
      </c>
      <c r="U1517" s="35"/>
    </row>
    <row r="1518">
      <c r="A1518" s="28">
        <v>1517.0</v>
      </c>
      <c r="B1518" s="28">
        <v>19.0</v>
      </c>
      <c r="C1518" s="28" t="str">
        <f>TRIM(PROPER('Base de datos cruda'!C1518))</f>
        <v>Male</v>
      </c>
      <c r="D1518" s="28">
        <v>4.53</v>
      </c>
      <c r="E1518" s="28">
        <v>9.44</v>
      </c>
      <c r="F1518" s="28">
        <v>5.08</v>
      </c>
      <c r="G1518" s="28">
        <v>94.27</v>
      </c>
      <c r="H1518" s="28" t="str">
        <f>TRIM(PROPER('Base de datos cruda'!H1518))</f>
        <v>Casual</v>
      </c>
      <c r="I1518" s="28">
        <v>2.46</v>
      </c>
      <c r="J1518" s="28">
        <v>8.96</v>
      </c>
      <c r="K1518" s="28">
        <v>257.1</v>
      </c>
      <c r="L1518" s="28">
        <f>IF('Base de datos cruda'!L1518&lt;0,,'Base de datos cruda'!L1518)</f>
        <v>13.52</v>
      </c>
      <c r="M1518" s="28" t="str">
        <f>IF(TRIM(PROPER('Base de datos cruda'!M1518))="High","Alto",IF(TRIM(PROPER('Base de datos cruda'!M1518))="Medium","Medio","Bajo"))</f>
        <v>Alto</v>
      </c>
      <c r="N1518" s="29">
        <v>89.96</v>
      </c>
      <c r="O1518" s="32">
        <f t="shared" si="1"/>
        <v>89.96</v>
      </c>
      <c r="P1518" s="33">
        <f t="shared" si="2"/>
        <v>13.49</v>
      </c>
      <c r="Q1518" s="34">
        <f t="shared" si="3"/>
        <v>2.08388521</v>
      </c>
      <c r="R1518" s="35" t="str">
        <f t="shared" si="4"/>
        <v>Alto</v>
      </c>
      <c r="S1518" s="35" t="str">
        <f>IF(O1518="","",IF(O1518&gt;AVERAGE('Base de datos limpia'!$O$2:$O$8001),"Alto","Normal"))
</f>
        <v>Alto</v>
      </c>
      <c r="T1518" s="35" t="str">
        <f t="shared" si="5"/>
        <v>Gamer intensivo</v>
      </c>
      <c r="U1518" s="35"/>
    </row>
    <row r="1519">
      <c r="A1519" s="28">
        <v>1518.0</v>
      </c>
      <c r="B1519" s="28">
        <v>19.0</v>
      </c>
      <c r="C1519" s="28" t="str">
        <f>TRIM(PROPER('Base de datos cruda'!C1519))</f>
        <v>Female</v>
      </c>
      <c r="D1519" s="28">
        <v>2.17</v>
      </c>
      <c r="E1519" s="28">
        <v>1.09</v>
      </c>
      <c r="F1519" s="28">
        <v>6.3</v>
      </c>
      <c r="G1519" s="28">
        <v>93.27</v>
      </c>
      <c r="H1519" s="28" t="str">
        <f>TRIM(PROPER('Base de datos cruda'!H1519))</f>
        <v>Rpg</v>
      </c>
      <c r="I1519" s="28">
        <v>4.64</v>
      </c>
      <c r="J1519" s="28">
        <v>7.83</v>
      </c>
      <c r="K1519" s="28">
        <v>291.09</v>
      </c>
      <c r="L1519" s="28">
        <f>IF('Base de datos cruda'!L1519&lt;0,,'Base de datos cruda'!L1519)</f>
        <v>8.29</v>
      </c>
      <c r="M1519" s="28" t="str">
        <f>IF(TRIM(PROPER('Base de datos cruda'!M1519))="High","Alto",IF(TRIM(PROPER('Base de datos cruda'!M1519))="Medium","Medio","Bajo"))</f>
        <v>Medio</v>
      </c>
      <c r="N1519" s="29">
        <v>59.82</v>
      </c>
      <c r="O1519" s="32">
        <f t="shared" si="1"/>
        <v>59.82</v>
      </c>
      <c r="P1519" s="33">
        <f t="shared" si="2"/>
        <v>10</v>
      </c>
      <c r="Q1519" s="34">
        <f t="shared" si="3"/>
        <v>0.5023041475</v>
      </c>
      <c r="R1519" s="35" t="str">
        <f t="shared" si="4"/>
        <v>Medio</v>
      </c>
      <c r="S1519" s="35" t="str">
        <f>IF(O1519="","",IF(O1519&gt;AVERAGE('Base de datos limpia'!$O$2:$O$8001),"Alto","Normal"))
</f>
        <v>Normal</v>
      </c>
      <c r="T1519" s="35" t="str">
        <f t="shared" si="5"/>
        <v>Gamer casual</v>
      </c>
      <c r="U1519" s="35"/>
    </row>
    <row r="1520">
      <c r="A1520" s="28">
        <v>1519.0</v>
      </c>
      <c r="B1520" s="28">
        <v>23.0</v>
      </c>
      <c r="C1520" s="28" t="str">
        <f>TRIM(PROPER('Base de datos cruda'!C1520))</f>
        <v>Female</v>
      </c>
      <c r="D1520" s="28">
        <v>1.16</v>
      </c>
      <c r="E1520" s="28">
        <v>4.71</v>
      </c>
      <c r="F1520" s="28">
        <v>6.88</v>
      </c>
      <c r="G1520" s="28">
        <v>94.55</v>
      </c>
      <c r="H1520" s="28" t="str">
        <f>TRIM(PROPER('Base de datos cruda'!H1520))</f>
        <v>Fps</v>
      </c>
      <c r="I1520" s="28">
        <v>2.31</v>
      </c>
      <c r="J1520" s="28">
        <v>4.25</v>
      </c>
      <c r="K1520" s="28">
        <v>302.4</v>
      </c>
      <c r="L1520" s="28">
        <f>IF('Base de datos cruda'!L1520&lt;0,,'Base de datos cruda'!L1520)</f>
        <v>3.96</v>
      </c>
      <c r="M1520" s="28" t="str">
        <f>IF(TRIM(PROPER('Base de datos cruda'!M1520))="High","Alto",IF(TRIM(PROPER('Base de datos cruda'!M1520))="Medium","Medio","Bajo"))</f>
        <v>Medio</v>
      </c>
      <c r="N1520" s="29">
        <v>88.0</v>
      </c>
      <c r="O1520" s="32">
        <f t="shared" si="1"/>
        <v>88</v>
      </c>
      <c r="P1520" s="33">
        <f t="shared" si="2"/>
        <v>5.41</v>
      </c>
      <c r="Q1520" s="34">
        <f t="shared" si="3"/>
        <v>4.060344828</v>
      </c>
      <c r="R1520" s="35" t="str">
        <f t="shared" si="4"/>
        <v>Alto</v>
      </c>
      <c r="S1520" s="35" t="str">
        <f>IF(O1520="","",IF(O1520&gt;AVERAGE('Base de datos limpia'!$O$2:$O$8001),"Alto","Normal"))
</f>
        <v>Alto</v>
      </c>
      <c r="T1520" s="35" t="str">
        <f t="shared" si="5"/>
        <v>Gamer moderado</v>
      </c>
      <c r="U1520" s="35"/>
    </row>
    <row r="1521">
      <c r="A1521" s="28">
        <v>1520.0</v>
      </c>
      <c r="B1521" s="28">
        <v>17.0</v>
      </c>
      <c r="C1521" s="28" t="str">
        <f>TRIM(PROPER('Base de datos cruda'!C1521))</f>
        <v>Male</v>
      </c>
      <c r="D1521" s="28">
        <v>4.85</v>
      </c>
      <c r="E1521" s="28">
        <v>9.34</v>
      </c>
      <c r="F1521" s="28">
        <v>5.63</v>
      </c>
      <c r="G1521" s="28">
        <v>63.2</v>
      </c>
      <c r="H1521" s="28" t="str">
        <f>TRIM(PROPER('Base de datos cruda'!H1521))</f>
        <v>Rpg</v>
      </c>
      <c r="I1521" s="28">
        <v>2.36</v>
      </c>
      <c r="J1521" s="28">
        <v>10.61</v>
      </c>
      <c r="K1521" s="28">
        <v>264.92</v>
      </c>
      <c r="L1521" s="28">
        <f>IF('Base de datos cruda'!L1521&lt;0,,'Base de datos cruda'!L1521)</f>
        <v>12.86</v>
      </c>
      <c r="M1521" s="28" t="str">
        <f>IF(TRIM(PROPER('Base de datos cruda'!M1521))="High","Alto",IF(TRIM(PROPER('Base de datos cruda'!M1521))="Medium","Medio","Bajo"))</f>
        <v>Alto</v>
      </c>
      <c r="N1521" s="29">
        <v>65.53</v>
      </c>
      <c r="O1521" s="32">
        <f t="shared" si="1"/>
        <v>65.53</v>
      </c>
      <c r="P1521" s="33">
        <f t="shared" si="2"/>
        <v>15.46</v>
      </c>
      <c r="Q1521" s="34">
        <f t="shared" si="3"/>
        <v>1.925773196</v>
      </c>
      <c r="R1521" s="35" t="str">
        <f t="shared" si="4"/>
        <v>Medio</v>
      </c>
      <c r="S1521" s="35" t="str">
        <f>IF(O1521="","",IF(O1521&gt;AVERAGE('Base de datos limpia'!$O$2:$O$8001),"Alto","Normal"))
</f>
        <v>Alto</v>
      </c>
      <c r="T1521" s="35" t="str">
        <f t="shared" si="5"/>
        <v>Gamer intensivo</v>
      </c>
      <c r="U1521" s="35"/>
    </row>
    <row r="1522">
      <c r="A1522" s="28">
        <v>1521.0</v>
      </c>
      <c r="B1522" s="28">
        <v>16.0</v>
      </c>
      <c r="C1522" s="28" t="str">
        <f>TRIM(PROPER('Base de datos cruda'!C1522))</f>
        <v>Male</v>
      </c>
      <c r="D1522" s="28">
        <v>3.91</v>
      </c>
      <c r="E1522" s="28">
        <v>4.46</v>
      </c>
      <c r="F1522" s="28">
        <v>6.88</v>
      </c>
      <c r="G1522" s="28">
        <v>66.05</v>
      </c>
      <c r="H1522" s="28" t="str">
        <f>TRIM(PROPER('Base de datos cruda'!H1522))</f>
        <v>Casual</v>
      </c>
      <c r="I1522" s="28">
        <v>0.4</v>
      </c>
      <c r="J1522" s="28">
        <v>5.16</v>
      </c>
      <c r="K1522" s="28">
        <v>258.79</v>
      </c>
      <c r="L1522" s="28">
        <f>IF('Base de datos cruda'!L1522&lt;0,,'Base de datos cruda'!L1522)</f>
        <v>9.7</v>
      </c>
      <c r="M1522" s="28" t="str">
        <f>IF(TRIM(PROPER('Base de datos cruda'!M1522))="High","Alto",IF(TRIM(PROPER('Base de datos cruda'!M1522))="Medium","Medio","Bajo"))</f>
        <v>Medio</v>
      </c>
      <c r="N1522" s="29">
        <v>60.87</v>
      </c>
      <c r="O1522" s="32">
        <f t="shared" si="1"/>
        <v>60.87</v>
      </c>
      <c r="P1522" s="33">
        <f t="shared" si="2"/>
        <v>9.07</v>
      </c>
      <c r="Q1522" s="34">
        <f t="shared" si="3"/>
        <v>1.140664962</v>
      </c>
      <c r="R1522" s="35" t="str">
        <f t="shared" si="4"/>
        <v>Medio</v>
      </c>
      <c r="S1522" s="35" t="str">
        <f>IF(O1522="","",IF(O1522&gt;AVERAGE('Base de datos limpia'!$O$2:$O$8001),"Alto","Normal"))
</f>
        <v>Normal</v>
      </c>
      <c r="T1522" s="35" t="str">
        <f t="shared" si="5"/>
        <v>Gamer moderado</v>
      </c>
      <c r="U1522" s="35"/>
    </row>
    <row r="1523">
      <c r="A1523" s="28">
        <v>1522.0</v>
      </c>
      <c r="B1523" s="28">
        <v>18.0</v>
      </c>
      <c r="C1523" s="28" t="str">
        <f>TRIM(PROPER('Base de datos cruda'!C1523))</f>
        <v>Male</v>
      </c>
      <c r="D1523" s="28">
        <v>0.77</v>
      </c>
      <c r="E1523" s="28">
        <v>1.84</v>
      </c>
      <c r="F1523" s="28">
        <v>4.85</v>
      </c>
      <c r="G1523" s="28">
        <v>65.37</v>
      </c>
      <c r="H1523" s="28" t="str">
        <f>TRIM(PROPER('Base de datos cruda'!H1523))</f>
        <v>Rpg</v>
      </c>
      <c r="I1523" s="28">
        <v>1.06</v>
      </c>
      <c r="J1523" s="28">
        <v>1.84</v>
      </c>
      <c r="K1523" s="28">
        <v>303.71</v>
      </c>
      <c r="L1523" s="28">
        <f>IF('Base de datos cruda'!L1523&lt;0,,'Base de datos cruda'!L1523)</f>
        <v>4.96</v>
      </c>
      <c r="M1523" s="28" t="str">
        <f>IF(TRIM(PROPER('Base de datos cruda'!M1523))="High","Alto",IF(TRIM(PROPER('Base de datos cruda'!M1523))="Medium","Medio","Bajo"))</f>
        <v>Medio</v>
      </c>
      <c r="N1523" s="29">
        <v>54.18</v>
      </c>
      <c r="O1523" s="32">
        <f t="shared" si="1"/>
        <v>54.18</v>
      </c>
      <c r="P1523" s="33">
        <f t="shared" si="2"/>
        <v>2.61</v>
      </c>
      <c r="Q1523" s="34">
        <f t="shared" si="3"/>
        <v>2.38961039</v>
      </c>
      <c r="R1523" s="35" t="str">
        <f t="shared" si="4"/>
        <v>Medio</v>
      </c>
      <c r="S1523" s="35" t="str">
        <f>IF(O1523="","",IF(O1523&gt;AVERAGE('Base de datos limpia'!$O$2:$O$8001),"Alto","Normal"))
</f>
        <v>Normal</v>
      </c>
      <c r="T1523" s="35" t="str">
        <f t="shared" si="5"/>
        <v>Gamer casual</v>
      </c>
      <c r="U1523" s="35"/>
    </row>
    <row r="1524">
      <c r="A1524" s="28">
        <v>1523.0</v>
      </c>
      <c r="B1524" s="28">
        <v>24.0</v>
      </c>
      <c r="C1524" s="28" t="str">
        <f>TRIM(PROPER('Base de datos cruda'!C1524))</f>
        <v>Male</v>
      </c>
      <c r="D1524" s="28">
        <v>3.16</v>
      </c>
      <c r="E1524" s="28">
        <v>3.73</v>
      </c>
      <c r="F1524" s="28">
        <v>4.11</v>
      </c>
      <c r="G1524" s="28">
        <v>64.45</v>
      </c>
      <c r="H1524" s="28" t="str">
        <f>TRIM(PROPER('Base de datos cruda'!H1524))</f>
        <v>Casual</v>
      </c>
      <c r="I1524" s="28">
        <v>0.79</v>
      </c>
      <c r="J1524" s="28">
        <v>6.63</v>
      </c>
      <c r="K1524" s="28">
        <v>290.02</v>
      </c>
      <c r="L1524" s="28">
        <f>IF('Base de datos cruda'!L1524&lt;0,,'Base de datos cruda'!L1524)</f>
        <v>6.64</v>
      </c>
      <c r="M1524" s="28" t="str">
        <f>IF(TRIM(PROPER('Base de datos cruda'!M1524))="High","Alto",IF(TRIM(PROPER('Base de datos cruda'!M1524))="Medium","Medio","Bajo"))</f>
        <v>Medio</v>
      </c>
      <c r="N1524" s="29">
        <v>53.89</v>
      </c>
      <c r="O1524" s="32">
        <f t="shared" si="1"/>
        <v>53.89</v>
      </c>
      <c r="P1524" s="33">
        <f t="shared" si="2"/>
        <v>9.79</v>
      </c>
      <c r="Q1524" s="34">
        <f t="shared" si="3"/>
        <v>1.180379747</v>
      </c>
      <c r="R1524" s="35" t="str">
        <f t="shared" si="4"/>
        <v>Medio</v>
      </c>
      <c r="S1524" s="35" t="str">
        <f>IF(O1524="","",IF(O1524&gt;AVERAGE('Base de datos limpia'!$O$2:$O$8001),"Alto","Normal"))
</f>
        <v>Normal</v>
      </c>
      <c r="T1524" s="35" t="str">
        <f t="shared" si="5"/>
        <v>Gamer moderado</v>
      </c>
      <c r="U1524" s="35"/>
    </row>
    <row r="1525">
      <c r="A1525" s="28">
        <v>1524.0</v>
      </c>
      <c r="B1525" s="28">
        <v>19.0</v>
      </c>
      <c r="C1525" s="28" t="str">
        <f>TRIM(PROPER('Base de datos cruda'!C1525))</f>
        <v>Female</v>
      </c>
      <c r="D1525" s="28">
        <v>4.12</v>
      </c>
      <c r="E1525" s="28">
        <v>5.48</v>
      </c>
      <c r="F1525" s="28">
        <v>6.86</v>
      </c>
      <c r="G1525" s="28">
        <v>73.11</v>
      </c>
      <c r="H1525" s="28" t="str">
        <f>TRIM(PROPER('Base de datos cruda'!H1525))</f>
        <v>Fps</v>
      </c>
      <c r="I1525" s="28">
        <v>2.83</v>
      </c>
      <c r="J1525" s="28">
        <v>9.36</v>
      </c>
      <c r="K1525" s="28">
        <v>254.69</v>
      </c>
      <c r="L1525" s="28">
        <f>IF('Base de datos cruda'!L1525&lt;0,,'Base de datos cruda'!L1525)</f>
        <v>11.07</v>
      </c>
      <c r="M1525" s="28" t="str">
        <f>IF(TRIM(PROPER('Base de datos cruda'!M1525))="High","Alto",IF(TRIM(PROPER('Base de datos cruda'!M1525))="Medium","Medio","Bajo"))</f>
        <v>Medio</v>
      </c>
      <c r="N1525" s="29">
        <v>65.19</v>
      </c>
      <c r="O1525" s="32">
        <f t="shared" si="1"/>
        <v>65.19</v>
      </c>
      <c r="P1525" s="33">
        <f t="shared" si="2"/>
        <v>13.48</v>
      </c>
      <c r="Q1525" s="34">
        <f t="shared" si="3"/>
        <v>1.330097087</v>
      </c>
      <c r="R1525" s="35" t="str">
        <f t="shared" si="4"/>
        <v>Medio</v>
      </c>
      <c r="S1525" s="35" t="str">
        <f>IF(O1525="","",IF(O1525&gt;AVERAGE('Base de datos limpia'!$O$2:$O$8001),"Alto","Normal"))
</f>
        <v>Normal</v>
      </c>
      <c r="T1525" s="35" t="str">
        <f t="shared" si="5"/>
        <v>Gamer moderado</v>
      </c>
      <c r="U1525" s="35"/>
    </row>
    <row r="1526">
      <c r="A1526" s="28">
        <v>1525.0</v>
      </c>
      <c r="B1526" s="28">
        <v>20.0</v>
      </c>
      <c r="C1526" s="28" t="str">
        <f>TRIM(PROPER('Base de datos cruda'!C1526))</f>
        <v>Female</v>
      </c>
      <c r="D1526" s="28">
        <v>6.62</v>
      </c>
      <c r="E1526" s="28">
        <v>2.67</v>
      </c>
      <c r="F1526" s="28">
        <v>6.59</v>
      </c>
      <c r="G1526" s="28">
        <v>93.21</v>
      </c>
      <c r="H1526" s="28" t="str">
        <f>TRIM(PROPER('Base de datos cruda'!H1526))</f>
        <v>Casual</v>
      </c>
      <c r="I1526" s="28">
        <v>1.59</v>
      </c>
      <c r="J1526" s="28">
        <v>8.86</v>
      </c>
      <c r="K1526" s="28">
        <v>238.58</v>
      </c>
      <c r="L1526" s="28">
        <f>IF('Base de datos cruda'!L1526&lt;0,,'Base de datos cruda'!L1526)</f>
        <v>13.62</v>
      </c>
      <c r="M1526" s="28" t="str">
        <f>IF(TRIM(PROPER('Base de datos cruda'!M1526))="High","Alto",IF(TRIM(PROPER('Base de datos cruda'!M1526))="Medium","Medio","Bajo"))</f>
        <v>Bajo</v>
      </c>
      <c r="N1526" s="29">
        <v>29.1</v>
      </c>
      <c r="O1526" s="32">
        <f t="shared" si="1"/>
        <v>29.1</v>
      </c>
      <c r="P1526" s="33">
        <f t="shared" si="2"/>
        <v>15.48</v>
      </c>
      <c r="Q1526" s="34">
        <f t="shared" si="3"/>
        <v>0.4033232628</v>
      </c>
      <c r="R1526" s="35" t="str">
        <f t="shared" si="4"/>
        <v>Bajo</v>
      </c>
      <c r="S1526" s="35" t="str">
        <f>IF(O1526="","",IF(O1526&gt;AVERAGE('Base de datos limpia'!$O$2:$O$8001),"Alto","Normal"))
</f>
        <v>Normal</v>
      </c>
      <c r="T1526" s="35" t="str">
        <f t="shared" si="5"/>
        <v>Gamer casual</v>
      </c>
      <c r="U1526" s="35"/>
    </row>
    <row r="1527">
      <c r="A1527" s="28">
        <v>1526.0</v>
      </c>
      <c r="B1527" s="28">
        <v>17.0</v>
      </c>
      <c r="C1527" s="28" t="str">
        <f>TRIM(PROPER('Base de datos cruda'!C1527))</f>
        <v>Male</v>
      </c>
      <c r="D1527" s="28">
        <v>0.61</v>
      </c>
      <c r="E1527" s="28">
        <v>5.2</v>
      </c>
      <c r="F1527" s="28">
        <v>7.45</v>
      </c>
      <c r="G1527" s="28">
        <v>70.08</v>
      </c>
      <c r="H1527" s="28" t="str">
        <f>TRIM(PROPER('Base de datos cruda'!H1527))</f>
        <v>Casual</v>
      </c>
      <c r="I1527" s="28">
        <v>0.39</v>
      </c>
      <c r="J1527" s="28">
        <v>5.08</v>
      </c>
      <c r="K1527" s="28">
        <v>300.42</v>
      </c>
      <c r="L1527" s="28">
        <f>IF('Base de datos cruda'!L1527&lt;0,,'Base de datos cruda'!L1527)</f>
        <v>1.34</v>
      </c>
      <c r="M1527" s="28" t="str">
        <f>IF(TRIM(PROPER('Base de datos cruda'!M1527))="High","Alto",IF(TRIM(PROPER('Base de datos cruda'!M1527))="Medium","Medio","Bajo"))</f>
        <v>Medio</v>
      </c>
      <c r="N1527" s="29">
        <v>79.62</v>
      </c>
      <c r="O1527" s="32">
        <f t="shared" si="1"/>
        <v>79.62</v>
      </c>
      <c r="P1527" s="33">
        <f t="shared" si="2"/>
        <v>5.69</v>
      </c>
      <c r="Q1527" s="34">
        <f t="shared" si="3"/>
        <v>8.524590164</v>
      </c>
      <c r="R1527" s="35" t="str">
        <f t="shared" si="4"/>
        <v>Alto</v>
      </c>
      <c r="S1527" s="35" t="str">
        <f>IF(O1527="","",IF(O1527&gt;AVERAGE('Base de datos limpia'!$O$2:$O$8001),"Alto","Normal"))
</f>
        <v>Alto</v>
      </c>
      <c r="T1527" s="35" t="str">
        <f t="shared" si="5"/>
        <v>Gamer moderado</v>
      </c>
      <c r="U1527" s="35"/>
    </row>
    <row r="1528">
      <c r="A1528" s="28">
        <v>1527.0</v>
      </c>
      <c r="B1528" s="28">
        <v>19.0</v>
      </c>
      <c r="C1528" s="28" t="str">
        <f>TRIM(PROPER('Base de datos cruda'!C1528))</f>
        <v>Female</v>
      </c>
      <c r="D1528" s="28">
        <v>2.79</v>
      </c>
      <c r="E1528" s="28">
        <v>8.53</v>
      </c>
      <c r="F1528" s="28">
        <v>7.25</v>
      </c>
      <c r="G1528" s="28">
        <v>69.77</v>
      </c>
      <c r="H1528" s="28" t="str">
        <f>TRIM(PROPER('Base de datos cruda'!H1528))</f>
        <v>Casual</v>
      </c>
      <c r="I1528" s="28">
        <v>2.55</v>
      </c>
      <c r="J1528" s="28">
        <v>6.52</v>
      </c>
      <c r="K1528" s="28">
        <v>295.65</v>
      </c>
      <c r="L1528" s="28">
        <f>IF('Base de datos cruda'!L1528&lt;0,,'Base de datos cruda'!L1528)</f>
        <v>6.22</v>
      </c>
      <c r="M1528" s="28" t="str">
        <f>IF(TRIM(PROPER('Base de datos cruda'!M1528))="High","Alto",IF(TRIM(PROPER('Base de datos cruda'!M1528))="Medium","Medio","Bajo"))</f>
        <v>Medio</v>
      </c>
      <c r="N1528" s="29">
        <v>84.54</v>
      </c>
      <c r="O1528" s="32">
        <f t="shared" si="1"/>
        <v>84.54</v>
      </c>
      <c r="P1528" s="33">
        <f t="shared" si="2"/>
        <v>9.31</v>
      </c>
      <c r="Q1528" s="34">
        <f t="shared" si="3"/>
        <v>3.05734767</v>
      </c>
      <c r="R1528" s="35" t="str">
        <f t="shared" si="4"/>
        <v>Alto</v>
      </c>
      <c r="S1528" s="35" t="str">
        <f>IF(O1528="","",IF(O1528&gt;AVERAGE('Base de datos limpia'!$O$2:$O$8001),"Alto","Normal"))
</f>
        <v>Alto</v>
      </c>
      <c r="T1528" s="35" t="str">
        <f t="shared" si="5"/>
        <v>Gamer intensivo</v>
      </c>
      <c r="U1528" s="35"/>
    </row>
    <row r="1529">
      <c r="A1529" s="28">
        <v>1528.0</v>
      </c>
      <c r="B1529" s="28">
        <v>17.0</v>
      </c>
      <c r="C1529" s="28" t="str">
        <f>TRIM(PROPER('Base de datos cruda'!C1529))</f>
        <v>Female</v>
      </c>
      <c r="D1529" s="28">
        <v>6.58</v>
      </c>
      <c r="E1529" s="28">
        <v>8.85</v>
      </c>
      <c r="F1529" s="28">
        <v>8.49</v>
      </c>
      <c r="G1529" s="28">
        <v>87.04</v>
      </c>
      <c r="H1529" s="28" t="str">
        <f>TRIM(PROPER('Base de datos cruda'!H1529))</f>
        <v>Casual</v>
      </c>
      <c r="I1529" s="28">
        <v>3.35</v>
      </c>
      <c r="J1529" s="28">
        <v>9.03</v>
      </c>
      <c r="K1529" s="28">
        <v>244.47</v>
      </c>
      <c r="L1529" s="28">
        <f>IF('Base de datos cruda'!L1529&lt;0,,'Base de datos cruda'!L1529)</f>
        <v>14.82</v>
      </c>
      <c r="M1529" s="28" t="str">
        <f>IF(TRIM(PROPER('Base de datos cruda'!M1529))="High","Alto",IF(TRIM(PROPER('Base de datos cruda'!M1529))="Medium","Medio","Bajo"))</f>
        <v>Bajo</v>
      </c>
      <c r="N1529" s="29">
        <v>95.6204769402229</v>
      </c>
      <c r="O1529" s="32">
        <f t="shared" si="1"/>
        <v>95.62047694</v>
      </c>
      <c r="P1529" s="33">
        <f t="shared" si="2"/>
        <v>15.61</v>
      </c>
      <c r="Q1529" s="34">
        <f t="shared" si="3"/>
        <v>1.344984802</v>
      </c>
      <c r="R1529" s="35" t="str">
        <f t="shared" si="4"/>
        <v>Alto</v>
      </c>
      <c r="S1529" s="35" t="str">
        <f>IF(O1529="","",IF(O1529&gt;AVERAGE('Base de datos limpia'!$O$2:$O$8001),"Alto","Normal"))
</f>
        <v>Alto</v>
      </c>
      <c r="T1529" s="35" t="str">
        <f t="shared" si="5"/>
        <v>Gamer intensivo</v>
      </c>
      <c r="U1529" s="35"/>
    </row>
    <row r="1530">
      <c r="A1530" s="28">
        <v>1529.0</v>
      </c>
      <c r="B1530" s="28">
        <v>17.0</v>
      </c>
      <c r="C1530" s="28" t="str">
        <f>TRIM(PROPER('Base de datos cruda'!C1530))</f>
        <v>Female</v>
      </c>
      <c r="D1530" s="28">
        <v>5.19</v>
      </c>
      <c r="E1530" s="28">
        <v>1.44</v>
      </c>
      <c r="F1530" s="28">
        <v>6.3</v>
      </c>
      <c r="G1530" s="28">
        <v>63.88</v>
      </c>
      <c r="H1530" s="28" t="str">
        <f>TRIM(PROPER('Base de datos cruda'!H1530))</f>
        <v>Fps</v>
      </c>
      <c r="I1530" s="28">
        <v>3.68</v>
      </c>
      <c r="J1530" s="28">
        <v>7.62</v>
      </c>
      <c r="K1530" s="28">
        <v>243.04</v>
      </c>
      <c r="L1530" s="28">
        <f>IF('Base de datos cruda'!L1530&lt;0,,'Base de datos cruda'!L1530)</f>
        <v>11</v>
      </c>
      <c r="M1530" s="28" t="str">
        <f>IF(TRIM(PROPER('Base de datos cruda'!M1530))="High","Alto",IF(TRIM(PROPER('Base de datos cruda'!M1530))="Medium","Medio","Bajo"))</f>
        <v>Bajo</v>
      </c>
      <c r="N1530" s="29">
        <v>31.63</v>
      </c>
      <c r="O1530" s="32">
        <f t="shared" si="1"/>
        <v>31.63</v>
      </c>
      <c r="P1530" s="33">
        <f t="shared" si="2"/>
        <v>12.81</v>
      </c>
      <c r="Q1530" s="34">
        <f t="shared" si="3"/>
        <v>0.2774566474</v>
      </c>
      <c r="R1530" s="35" t="str">
        <f t="shared" si="4"/>
        <v>Bajo</v>
      </c>
      <c r="S1530" s="35" t="str">
        <f>IF(O1530="","",IF(O1530&gt;AVERAGE('Base de datos limpia'!$O$2:$O$8001),"Alto","Normal"))
</f>
        <v>Normal</v>
      </c>
      <c r="T1530" s="35" t="str">
        <f t="shared" si="5"/>
        <v>Gamer casual</v>
      </c>
      <c r="U1530" s="35"/>
    </row>
    <row r="1531">
      <c r="A1531" s="28">
        <v>1530.0</v>
      </c>
      <c r="B1531" s="28">
        <v>19.0</v>
      </c>
      <c r="C1531" s="28" t="str">
        <f>TRIM(PROPER('Base de datos cruda'!C1531))</f>
        <v>Male</v>
      </c>
      <c r="D1531" s="28">
        <v>2.32</v>
      </c>
      <c r="E1531" s="28">
        <v>2.45</v>
      </c>
      <c r="F1531" s="28">
        <v>4.04</v>
      </c>
      <c r="G1531" s="28">
        <v>74.41</v>
      </c>
      <c r="H1531" s="28" t="str">
        <f>TRIM(PROPER('Base de datos cruda'!H1531))</f>
        <v>Casual</v>
      </c>
      <c r="I1531" s="28">
        <v>4.19</v>
      </c>
      <c r="J1531" s="28">
        <v>3.69</v>
      </c>
      <c r="K1531" s="28">
        <v>281.74</v>
      </c>
      <c r="L1531" s="28">
        <f>IF('Base de datos cruda'!L1531&lt;0,,'Base de datos cruda'!L1531)</f>
        <v>5.38</v>
      </c>
      <c r="M1531" s="28" t="str">
        <f>IF(TRIM(PROPER('Base de datos cruda'!M1531))="High","Alto",IF(TRIM(PROPER('Base de datos cruda'!M1531))="Medium","Medio","Bajo"))</f>
        <v>Medio</v>
      </c>
      <c r="N1531" s="29">
        <v>43.55</v>
      </c>
      <c r="O1531" s="32">
        <f t="shared" si="1"/>
        <v>43.55</v>
      </c>
      <c r="P1531" s="33">
        <f t="shared" si="2"/>
        <v>6.01</v>
      </c>
      <c r="Q1531" s="34">
        <f t="shared" si="3"/>
        <v>1.056034483</v>
      </c>
      <c r="R1531" s="35" t="str">
        <f t="shared" si="4"/>
        <v>Bajo</v>
      </c>
      <c r="S1531" s="35" t="str">
        <f>IF(O1531="","",IF(O1531&gt;AVERAGE('Base de datos limpia'!$O$2:$O$8001),"Alto","Normal"))
</f>
        <v>Normal</v>
      </c>
      <c r="T1531" s="35" t="str">
        <f t="shared" si="5"/>
        <v>Gamer casual</v>
      </c>
      <c r="U1531" s="35"/>
    </row>
    <row r="1532">
      <c r="A1532" s="28">
        <v>1531.0</v>
      </c>
      <c r="B1532" s="28">
        <v>21.0</v>
      </c>
      <c r="C1532" s="28" t="str">
        <f>TRIM(PROPER('Base de datos cruda'!C1532))</f>
        <v>Male</v>
      </c>
      <c r="D1532" s="28">
        <v>6.76</v>
      </c>
      <c r="E1532" s="28">
        <v>3.48</v>
      </c>
      <c r="F1532" s="28">
        <v>7.15</v>
      </c>
      <c r="G1532" s="28">
        <v>71.82</v>
      </c>
      <c r="H1532" s="28" t="str">
        <f>TRIM(PROPER('Base de datos cruda'!H1532))</f>
        <v>Rpg</v>
      </c>
      <c r="I1532" s="28">
        <v>2.41</v>
      </c>
      <c r="J1532" s="28">
        <v>10.44</v>
      </c>
      <c r="K1532" s="28">
        <v>239.02</v>
      </c>
      <c r="L1532" s="28">
        <f>IF('Base de datos cruda'!L1532&lt;0,,'Base de datos cruda'!L1532)</f>
        <v>16.81</v>
      </c>
      <c r="M1532" s="28" t="str">
        <f>IF(TRIM(PROPER('Base de datos cruda'!M1532))="High","Alto",IF(TRIM(PROPER('Base de datos cruda'!M1532))="Medium","Medio","Bajo"))</f>
        <v>Bajo</v>
      </c>
      <c r="N1532" s="29">
        <v>39.58</v>
      </c>
      <c r="O1532" s="32">
        <f t="shared" si="1"/>
        <v>39.58</v>
      </c>
      <c r="P1532" s="33">
        <f t="shared" si="2"/>
        <v>17.2</v>
      </c>
      <c r="Q1532" s="34">
        <f t="shared" si="3"/>
        <v>0.5147928994</v>
      </c>
      <c r="R1532" s="35" t="str">
        <f t="shared" si="4"/>
        <v>Bajo</v>
      </c>
      <c r="S1532" s="35" t="str">
        <f>IF(O1532="","",IF(O1532&gt;AVERAGE('Base de datos limpia'!$O$2:$O$8001),"Alto","Normal"))
</f>
        <v>Normal</v>
      </c>
      <c r="T1532" s="35" t="str">
        <f t="shared" si="5"/>
        <v>Gamer moderado</v>
      </c>
      <c r="U1532" s="35"/>
    </row>
    <row r="1533">
      <c r="A1533" s="28">
        <v>1532.0</v>
      </c>
      <c r="B1533" s="28">
        <v>22.0</v>
      </c>
      <c r="C1533" s="28" t="str">
        <f>TRIM(PROPER('Base de datos cruda'!C1533))</f>
        <v>Male</v>
      </c>
      <c r="D1533" s="28">
        <v>3.95</v>
      </c>
      <c r="E1533" s="28">
        <v>6.35</v>
      </c>
      <c r="F1533" s="28">
        <v>7.38</v>
      </c>
      <c r="G1533" s="28">
        <v>93.89</v>
      </c>
      <c r="H1533" s="28" t="str">
        <f>TRIM(PROPER('Base de datos cruda'!H1533))</f>
        <v>Fps</v>
      </c>
      <c r="I1533" s="28">
        <v>1.95</v>
      </c>
      <c r="J1533" s="28">
        <v>7.2</v>
      </c>
      <c r="K1533" s="28">
        <v>249.53</v>
      </c>
      <c r="L1533" s="28">
        <f>IF('Base de datos cruda'!L1533&lt;0,,'Base de datos cruda'!L1533)</f>
        <v>11.84</v>
      </c>
      <c r="M1533" s="28" t="str">
        <f>IF(TRIM(PROPER('Base de datos cruda'!M1533))="High","Alto",IF(TRIM(PROPER('Base de datos cruda'!M1533))="Medium","Medio","Bajo"))</f>
        <v>Medio</v>
      </c>
      <c r="N1533" s="29">
        <v>87.43</v>
      </c>
      <c r="O1533" s="32">
        <f t="shared" si="1"/>
        <v>87.43</v>
      </c>
      <c r="P1533" s="33">
        <f t="shared" si="2"/>
        <v>11.15</v>
      </c>
      <c r="Q1533" s="34">
        <f t="shared" si="3"/>
        <v>1.607594937</v>
      </c>
      <c r="R1533" s="35" t="str">
        <f t="shared" si="4"/>
        <v>Alto</v>
      </c>
      <c r="S1533" s="35" t="str">
        <f>IF(O1533="","",IF(O1533&gt;AVERAGE('Base de datos limpia'!$O$2:$O$8001),"Alto","Normal"))
</f>
        <v>Alto</v>
      </c>
      <c r="T1533" s="35" t="str">
        <f t="shared" si="5"/>
        <v>Gamer intensivo</v>
      </c>
      <c r="U1533" s="35"/>
    </row>
    <row r="1534">
      <c r="A1534" s="28">
        <v>1533.0</v>
      </c>
      <c r="B1534" s="28">
        <v>18.0</v>
      </c>
      <c r="C1534" s="28" t="str">
        <f>TRIM(PROPER('Base de datos cruda'!C1534))</f>
        <v>Female</v>
      </c>
      <c r="D1534" s="28">
        <v>3.99</v>
      </c>
      <c r="E1534" s="28">
        <v>4.25</v>
      </c>
      <c r="F1534" s="28">
        <v>6.61</v>
      </c>
      <c r="G1534" s="28">
        <v>80.58</v>
      </c>
      <c r="H1534" s="28" t="str">
        <f>TRIM(PROPER('Base de datos cruda'!H1534))</f>
        <v>Fps</v>
      </c>
      <c r="I1534" s="28">
        <v>3.42</v>
      </c>
      <c r="J1534" s="28">
        <v>6.44</v>
      </c>
      <c r="K1534" s="28">
        <v>261.12</v>
      </c>
      <c r="L1534" s="28">
        <f>IF('Base de datos cruda'!L1534&lt;0,,'Base de datos cruda'!L1534)</f>
        <v>14.51</v>
      </c>
      <c r="M1534" s="28" t="str">
        <f>IF(TRIM(PROPER('Base de datos cruda'!M1534))="High","Alto",IF(TRIM(PROPER('Base de datos cruda'!M1534))="Medium","Medio","Bajo"))</f>
        <v>Medio</v>
      </c>
      <c r="N1534" s="29">
        <v>64.09</v>
      </c>
      <c r="O1534" s="32">
        <f t="shared" si="1"/>
        <v>64.09</v>
      </c>
      <c r="P1534" s="33">
        <f t="shared" si="2"/>
        <v>10.43</v>
      </c>
      <c r="Q1534" s="34">
        <f t="shared" si="3"/>
        <v>1.065162907</v>
      </c>
      <c r="R1534" s="35" t="str">
        <f t="shared" si="4"/>
        <v>Medio</v>
      </c>
      <c r="S1534" s="35" t="str">
        <f>IF(O1534="","",IF(O1534&gt;AVERAGE('Base de datos limpia'!$O$2:$O$8001),"Alto","Normal"))
</f>
        <v>Normal</v>
      </c>
      <c r="T1534" s="35" t="str">
        <f t="shared" si="5"/>
        <v>Gamer moderado</v>
      </c>
      <c r="U1534" s="35"/>
    </row>
    <row r="1535">
      <c r="A1535" s="28">
        <v>1534.0</v>
      </c>
      <c r="B1535" s="28">
        <v>18.0</v>
      </c>
      <c r="C1535" s="28" t="str">
        <f>TRIM(PROPER('Base de datos cruda'!C1535))</f>
        <v>Male</v>
      </c>
      <c r="D1535" s="28">
        <v>7.81</v>
      </c>
      <c r="E1535" s="28">
        <v>8.6</v>
      </c>
      <c r="F1535" s="28">
        <v>7.45</v>
      </c>
      <c r="G1535" s="28">
        <v>85.86</v>
      </c>
      <c r="H1535" s="28" t="str">
        <f>TRIM(PROPER('Base de datos cruda'!H1535))</f>
        <v>Fps</v>
      </c>
      <c r="I1535" s="28">
        <v>0.07</v>
      </c>
      <c r="J1535" s="28">
        <v>13.66</v>
      </c>
      <c r="K1535" s="28">
        <v>218.04</v>
      </c>
      <c r="L1535" s="28">
        <f>IF('Base de datos cruda'!L1535&lt;0,,'Base de datos cruda'!L1535)</f>
        <v>20.09</v>
      </c>
      <c r="M1535" s="28" t="str">
        <f>IF(TRIM(PROPER('Base de datos cruda'!M1535))="High","Alto",IF(TRIM(PROPER('Base de datos cruda'!M1535))="Medium","Medio","Bajo"))</f>
        <v>Bajo</v>
      </c>
      <c r="N1535" s="29">
        <v>79.9848205420581</v>
      </c>
      <c r="O1535" s="32">
        <f t="shared" si="1"/>
        <v>79.98482054</v>
      </c>
      <c r="P1535" s="33">
        <f t="shared" si="2"/>
        <v>21.47</v>
      </c>
      <c r="Q1535" s="34">
        <f t="shared" si="3"/>
        <v>1.101152369</v>
      </c>
      <c r="R1535" s="35" t="str">
        <f t="shared" si="4"/>
        <v>Alto</v>
      </c>
      <c r="S1535" s="35" t="str">
        <f>IF(O1535="","",IF(O1535&gt;AVERAGE('Base de datos limpia'!$O$2:$O$8001),"Alto","Normal"))
</f>
        <v>Alto</v>
      </c>
      <c r="T1535" s="35" t="str">
        <f t="shared" si="5"/>
        <v>Gamer intensivo</v>
      </c>
      <c r="U1535" s="35"/>
    </row>
    <row r="1536">
      <c r="A1536" s="28">
        <v>1535.0</v>
      </c>
      <c r="B1536" s="28">
        <v>21.0</v>
      </c>
      <c r="C1536" s="28" t="str">
        <f>TRIM(PROPER('Base de datos cruda'!C1536))</f>
        <v>Male</v>
      </c>
      <c r="D1536" s="28">
        <v>7.58</v>
      </c>
      <c r="E1536" s="28">
        <v>7.45</v>
      </c>
      <c r="F1536" s="28">
        <v>5.62</v>
      </c>
      <c r="G1536" s="28">
        <v>65.16</v>
      </c>
      <c r="H1536" s="28" t="str">
        <f>TRIM(PROPER('Base de datos cruda'!H1536))</f>
        <v>Casual</v>
      </c>
      <c r="I1536" s="28">
        <v>3.17</v>
      </c>
      <c r="J1536" s="28">
        <v>12.67</v>
      </c>
      <c r="K1536" s="28">
        <v>241.89</v>
      </c>
      <c r="L1536" s="28">
        <f>IF('Base de datos cruda'!L1536&lt;0,,'Base de datos cruda'!L1536)</f>
        <v>16.47</v>
      </c>
      <c r="M1536" s="28" t="str">
        <f>IF(TRIM(PROPER('Base de datos cruda'!M1536))="High","Alto",IF(TRIM(PROPER('Base de datos cruda'!M1536))="Medium","Medio","Bajo"))</f>
        <v>Alto</v>
      </c>
      <c r="N1536" s="29">
        <v>47.1454557818873</v>
      </c>
      <c r="O1536" s="32">
        <f t="shared" si="1"/>
        <v>47.14545578</v>
      </c>
      <c r="P1536" s="33">
        <f t="shared" si="2"/>
        <v>20.25</v>
      </c>
      <c r="Q1536" s="34">
        <f t="shared" si="3"/>
        <v>0.9828496042</v>
      </c>
      <c r="R1536" s="35" t="str">
        <f t="shared" si="4"/>
        <v>Bajo</v>
      </c>
      <c r="S1536" s="35" t="str">
        <f>IF(O1536="","",IF(O1536&gt;AVERAGE('Base de datos limpia'!$O$2:$O$8001),"Alto","Normal"))
</f>
        <v>Normal</v>
      </c>
      <c r="T1536" s="35" t="str">
        <f t="shared" si="5"/>
        <v>Gamer intensivo</v>
      </c>
      <c r="U1536" s="35"/>
    </row>
    <row r="1537">
      <c r="A1537" s="28">
        <v>1536.0</v>
      </c>
      <c r="B1537" s="28">
        <v>18.0</v>
      </c>
      <c r="C1537" s="28" t="str">
        <f>TRIM(PROPER('Base de datos cruda'!C1537))</f>
        <v>Male</v>
      </c>
      <c r="D1537" s="28">
        <v>2.87</v>
      </c>
      <c r="E1537" s="28">
        <v>1.9</v>
      </c>
      <c r="F1537" s="28">
        <v>4.74</v>
      </c>
      <c r="G1537" s="28">
        <v>97.16</v>
      </c>
      <c r="H1537" s="28" t="str">
        <f>TRIM(PROPER('Base de datos cruda'!H1537))</f>
        <v>Rpg</v>
      </c>
      <c r="I1537" s="28">
        <v>2.03</v>
      </c>
      <c r="J1537" s="28">
        <v>6.49</v>
      </c>
      <c r="K1537" s="28">
        <v>279.79</v>
      </c>
      <c r="L1537" s="28">
        <f>IF('Base de datos cruda'!L1537&lt;0,,'Base de datos cruda'!L1537)</f>
        <v>9.76</v>
      </c>
      <c r="M1537" s="28" t="str">
        <f>IF(TRIM(PROPER('Base de datos cruda'!M1537))="High","Alto",IF(TRIM(PROPER('Base de datos cruda'!M1537))="Medium","Medio","Bajo"))</f>
        <v>Medio</v>
      </c>
      <c r="N1537" s="29">
        <v>54.65</v>
      </c>
      <c r="O1537" s="32">
        <f t="shared" si="1"/>
        <v>54.65</v>
      </c>
      <c r="P1537" s="33">
        <f t="shared" si="2"/>
        <v>9.36</v>
      </c>
      <c r="Q1537" s="34">
        <f t="shared" si="3"/>
        <v>0.6620209059</v>
      </c>
      <c r="R1537" s="35" t="str">
        <f t="shared" si="4"/>
        <v>Medio</v>
      </c>
      <c r="S1537" s="35" t="str">
        <f>IF(O1537="","",IF(O1537&gt;AVERAGE('Base de datos limpia'!$O$2:$O$8001),"Alto","Normal"))
</f>
        <v>Normal</v>
      </c>
      <c r="T1537" s="35" t="str">
        <f t="shared" si="5"/>
        <v>Gamer casual</v>
      </c>
      <c r="U1537" s="35"/>
    </row>
    <row r="1538">
      <c r="A1538" s="28">
        <v>1537.0</v>
      </c>
      <c r="B1538" s="28">
        <v>17.0</v>
      </c>
      <c r="C1538" s="28" t="str">
        <f>TRIM(PROPER('Base de datos cruda'!C1538))</f>
        <v>Female</v>
      </c>
      <c r="D1538" s="28">
        <v>1.12</v>
      </c>
      <c r="E1538" s="28">
        <v>6.62</v>
      </c>
      <c r="F1538" s="28">
        <v>7.32</v>
      </c>
      <c r="G1538" s="28">
        <v>72.9</v>
      </c>
      <c r="H1538" s="28" t="str">
        <f>TRIM(PROPER('Base de datos cruda'!H1538))</f>
        <v>Rpg</v>
      </c>
      <c r="I1538" s="28">
        <v>2.26</v>
      </c>
      <c r="J1538" s="28">
        <v>4.73</v>
      </c>
      <c r="K1538" s="28">
        <v>313.15</v>
      </c>
      <c r="L1538" s="28">
        <f>IF('Base de datos cruda'!L1538&lt;0,,'Base de datos cruda'!L1538)</f>
        <v>3.41</v>
      </c>
      <c r="M1538" s="28" t="str">
        <f>IF(TRIM(PROPER('Base de datos cruda'!M1538))="High","Alto",IF(TRIM(PROPER('Base de datos cruda'!M1538))="Medium","Medio","Bajo"))</f>
        <v>Medio</v>
      </c>
      <c r="N1538" s="29">
        <v>86.2</v>
      </c>
      <c r="O1538" s="32">
        <f t="shared" si="1"/>
        <v>86.2</v>
      </c>
      <c r="P1538" s="33">
        <f t="shared" si="2"/>
        <v>5.85</v>
      </c>
      <c r="Q1538" s="34">
        <f t="shared" si="3"/>
        <v>5.910714286</v>
      </c>
      <c r="R1538" s="35" t="str">
        <f t="shared" si="4"/>
        <v>Alto</v>
      </c>
      <c r="S1538" s="35" t="str">
        <f>IF(O1538="","",IF(O1538&gt;AVERAGE('Base de datos limpia'!$O$2:$O$8001),"Alto","Normal"))
</f>
        <v>Alto</v>
      </c>
      <c r="T1538" s="35" t="str">
        <f t="shared" si="5"/>
        <v>Gamer intensivo</v>
      </c>
      <c r="U1538" s="35"/>
    </row>
    <row r="1539">
      <c r="A1539" s="28">
        <v>1538.0</v>
      </c>
      <c r="B1539" s="28">
        <v>23.0</v>
      </c>
      <c r="C1539" s="28" t="str">
        <f>TRIM(PROPER('Base de datos cruda'!C1539))</f>
        <v>Male</v>
      </c>
      <c r="D1539" s="28">
        <v>2.61</v>
      </c>
      <c r="E1539" s="28">
        <v>2.02</v>
      </c>
      <c r="F1539" s="28">
        <v>5.23</v>
      </c>
      <c r="G1539" s="28">
        <v>88.27</v>
      </c>
      <c r="H1539" s="28" t="str">
        <f>TRIM(PROPER('Base de datos cruda'!H1539))</f>
        <v>Fps</v>
      </c>
      <c r="I1539" s="28">
        <v>1.48</v>
      </c>
      <c r="J1539" s="28">
        <v>4.58</v>
      </c>
      <c r="K1539" s="28">
        <v>283.95</v>
      </c>
      <c r="L1539" s="28">
        <f>IF('Base de datos cruda'!L1539&lt;0,,'Base de datos cruda'!L1539)</f>
        <v>4.81</v>
      </c>
      <c r="M1539" s="28" t="str">
        <f>IF(TRIM(PROPER('Base de datos cruda'!M1539))="High","Alto",IF(TRIM(PROPER('Base de datos cruda'!M1539))="Medium","Medio","Bajo"))</f>
        <v>Medio</v>
      </c>
      <c r="N1539" s="29">
        <v>60.56</v>
      </c>
      <c r="O1539" s="32">
        <f t="shared" si="1"/>
        <v>60.56</v>
      </c>
      <c r="P1539" s="33">
        <f t="shared" si="2"/>
        <v>7.19</v>
      </c>
      <c r="Q1539" s="34">
        <f t="shared" si="3"/>
        <v>0.7739463602</v>
      </c>
      <c r="R1539" s="35" t="str">
        <f t="shared" si="4"/>
        <v>Medio</v>
      </c>
      <c r="S1539" s="35" t="str">
        <f>IF(O1539="","",IF(O1539&gt;AVERAGE('Base de datos limpia'!$O$2:$O$8001),"Alto","Normal"))
</f>
        <v>Normal</v>
      </c>
      <c r="T1539" s="35" t="str">
        <f t="shared" si="5"/>
        <v>Gamer casual</v>
      </c>
      <c r="U1539" s="35"/>
    </row>
    <row r="1540">
      <c r="A1540" s="28">
        <v>1539.0</v>
      </c>
      <c r="B1540" s="28">
        <v>20.0</v>
      </c>
      <c r="C1540" s="28" t="str">
        <f>TRIM(PROPER('Base de datos cruda'!C1540))</f>
        <v>Male</v>
      </c>
      <c r="D1540" s="28">
        <v>0.24</v>
      </c>
      <c r="E1540" s="28">
        <v>3.3</v>
      </c>
      <c r="F1540" s="28">
        <v>6.28</v>
      </c>
      <c r="G1540" s="28">
        <v>98.19</v>
      </c>
      <c r="H1540" s="28" t="str">
        <f>TRIM(PROPER('Base de datos cruda'!H1540))</f>
        <v>Rpg</v>
      </c>
      <c r="I1540" s="28">
        <v>0.64</v>
      </c>
      <c r="J1540" s="28">
        <v>4.49</v>
      </c>
      <c r="K1540" s="28">
        <v>324.57</v>
      </c>
      <c r="L1540" s="28">
        <f>IF('Base de datos cruda'!L1540&lt;0,,'Base de datos cruda'!L1540)</f>
        <v>3.85</v>
      </c>
      <c r="M1540" s="28" t="str">
        <f>IF(TRIM(PROPER('Base de datos cruda'!M1540))="High","Alto",IF(TRIM(PROPER('Base de datos cruda'!M1540))="Medium","Medio","Bajo"))</f>
        <v>Medio</v>
      </c>
      <c r="N1540" s="29">
        <v>77.78</v>
      </c>
      <c r="O1540" s="32">
        <f t="shared" si="1"/>
        <v>77.78</v>
      </c>
      <c r="P1540" s="33">
        <f t="shared" si="2"/>
        <v>4.73</v>
      </c>
      <c r="Q1540" s="34">
        <f t="shared" si="3"/>
        <v>13.75</v>
      </c>
      <c r="R1540" s="35" t="str">
        <f t="shared" si="4"/>
        <v>Alto</v>
      </c>
      <c r="S1540" s="35" t="str">
        <f>IF(O1540="","",IF(O1540&gt;AVERAGE('Base de datos limpia'!$O$2:$O$8001),"Alto","Normal"))
</f>
        <v>Alto</v>
      </c>
      <c r="T1540" s="35" t="str">
        <f t="shared" si="5"/>
        <v>Gamer moderado</v>
      </c>
      <c r="U1540" s="35"/>
    </row>
    <row r="1541">
      <c r="A1541" s="28">
        <v>1540.0</v>
      </c>
      <c r="B1541" s="28">
        <v>16.0</v>
      </c>
      <c r="C1541" s="28" t="str">
        <f>TRIM(PROPER('Base de datos cruda'!C1541))</f>
        <v>Male</v>
      </c>
      <c r="D1541" s="28">
        <v>0.17</v>
      </c>
      <c r="E1541" s="28">
        <v>2.6</v>
      </c>
      <c r="F1541" s="28">
        <v>6.46</v>
      </c>
      <c r="G1541" s="28">
        <v>80.35</v>
      </c>
      <c r="H1541" s="28" t="str">
        <f>TRIM(PROPER('Base de datos cruda'!H1541))</f>
        <v>Fps</v>
      </c>
      <c r="I1541" s="28">
        <v>2.01</v>
      </c>
      <c r="J1541" s="28">
        <v>5.94</v>
      </c>
      <c r="K1541" s="28">
        <v>302.44</v>
      </c>
      <c r="L1541" s="28">
        <f>IF('Base de datos cruda'!L1541&lt;0,,'Base de datos cruda'!L1541)</f>
        <v>6.05</v>
      </c>
      <c r="M1541" s="28" t="str">
        <f>IF(TRIM(PROPER('Base de datos cruda'!M1541))="High","Alto",IF(TRIM(PROPER('Base de datos cruda'!M1541))="Medium","Medio","Bajo"))</f>
        <v>Medio</v>
      </c>
      <c r="N1541" s="29">
        <v>63.54</v>
      </c>
      <c r="O1541" s="32">
        <f t="shared" si="1"/>
        <v>63.54</v>
      </c>
      <c r="P1541" s="33">
        <f t="shared" si="2"/>
        <v>6.11</v>
      </c>
      <c r="Q1541" s="34">
        <f t="shared" si="3"/>
        <v>15.29411765</v>
      </c>
      <c r="R1541" s="35" t="str">
        <f t="shared" si="4"/>
        <v>Medio</v>
      </c>
      <c r="S1541" s="35" t="str">
        <f>IF(O1541="","",IF(O1541&gt;AVERAGE('Base de datos limpia'!$O$2:$O$8001),"Alto","Normal"))
</f>
        <v>Normal</v>
      </c>
      <c r="T1541" s="35" t="str">
        <f t="shared" si="5"/>
        <v>Gamer casual</v>
      </c>
      <c r="U1541" s="35"/>
    </row>
    <row r="1542">
      <c r="A1542" s="28">
        <v>1541.0</v>
      </c>
      <c r="B1542" s="28">
        <v>18.0</v>
      </c>
      <c r="C1542" s="28" t="str">
        <f>TRIM(PROPER('Base de datos cruda'!C1542))</f>
        <v>Male</v>
      </c>
      <c r="D1542" s="28">
        <v>3.16</v>
      </c>
      <c r="E1542" s="28">
        <v>2.56</v>
      </c>
      <c r="F1542" s="28">
        <v>6.39</v>
      </c>
      <c r="G1542" s="28">
        <v>80.3</v>
      </c>
      <c r="H1542" s="28" t="str">
        <f>TRIM(PROPER('Base de datos cruda'!H1542))</f>
        <v>Rpg</v>
      </c>
      <c r="I1542" s="28">
        <v>1.54</v>
      </c>
      <c r="J1542" s="28">
        <v>8.65</v>
      </c>
      <c r="K1542" s="28">
        <v>274.85</v>
      </c>
      <c r="L1542" s="28">
        <f>IF('Base de datos cruda'!L1542&lt;0,,'Base de datos cruda'!L1542)</f>
        <v>7.85</v>
      </c>
      <c r="M1542" s="28" t="str">
        <f>IF(TRIM(PROPER('Base de datos cruda'!M1542))="High","Alto",IF(TRIM(PROPER('Base de datos cruda'!M1542))="Medium","Medio","Bajo"))</f>
        <v>Medio</v>
      </c>
      <c r="N1542" s="29">
        <v>48.0</v>
      </c>
      <c r="O1542" s="32">
        <f t="shared" si="1"/>
        <v>48</v>
      </c>
      <c r="P1542" s="33">
        <f t="shared" si="2"/>
        <v>11.81</v>
      </c>
      <c r="Q1542" s="34">
        <f t="shared" si="3"/>
        <v>0.8101265823</v>
      </c>
      <c r="R1542" s="35" t="str">
        <f t="shared" si="4"/>
        <v>Bajo</v>
      </c>
      <c r="S1542" s="35" t="str">
        <f>IF(O1542="","",IF(O1542&gt;AVERAGE('Base de datos limpia'!$O$2:$O$8001),"Alto","Normal"))
</f>
        <v>Normal</v>
      </c>
      <c r="T1542" s="35" t="str">
        <f t="shared" si="5"/>
        <v>Gamer casual</v>
      </c>
      <c r="U1542" s="35"/>
    </row>
    <row r="1543">
      <c r="A1543" s="28">
        <v>1542.0</v>
      </c>
      <c r="B1543" s="28">
        <v>23.0</v>
      </c>
      <c r="C1543" s="28" t="str">
        <f>TRIM(PROPER('Base de datos cruda'!C1543))</f>
        <v>Female</v>
      </c>
      <c r="D1543" s="28">
        <v>7.53</v>
      </c>
      <c r="E1543" s="28">
        <v>6.55</v>
      </c>
      <c r="F1543" s="28">
        <v>6.99</v>
      </c>
      <c r="G1543" s="28">
        <v>64.69</v>
      </c>
      <c r="H1543" s="28" t="str">
        <f>TRIM(PROPER('Base de datos cruda'!H1543))</f>
        <v>Casual</v>
      </c>
      <c r="I1543" s="28">
        <v>4.8</v>
      </c>
      <c r="J1543" s="28">
        <v>8.95</v>
      </c>
      <c r="K1543" s="28">
        <v>228.55</v>
      </c>
      <c r="L1543" s="28">
        <f>IF('Base de datos cruda'!L1543&lt;0,,'Base de datos cruda'!L1543)</f>
        <v>16.4</v>
      </c>
      <c r="M1543" s="28" t="str">
        <f>IF(TRIM(PROPER('Base de datos cruda'!M1543))="High","Alto",IF(TRIM(PROPER('Base de datos cruda'!M1543))="Medium","Medio","Bajo"))</f>
        <v>Bajo</v>
      </c>
      <c r="N1543" s="29">
        <v>42.64</v>
      </c>
      <c r="O1543" s="32">
        <f t="shared" si="1"/>
        <v>42.64</v>
      </c>
      <c r="P1543" s="33">
        <f t="shared" si="2"/>
        <v>16.48</v>
      </c>
      <c r="Q1543" s="34">
        <f t="shared" si="3"/>
        <v>0.8698539177</v>
      </c>
      <c r="R1543" s="35" t="str">
        <f t="shared" si="4"/>
        <v>Bajo</v>
      </c>
      <c r="S1543" s="35" t="str">
        <f>IF(O1543="","",IF(O1543&gt;AVERAGE('Base de datos limpia'!$O$2:$O$8001),"Alto","Normal"))
</f>
        <v>Normal</v>
      </c>
      <c r="T1543" s="35" t="str">
        <f t="shared" si="5"/>
        <v>Gamer intensivo</v>
      </c>
      <c r="U1543" s="35"/>
    </row>
    <row r="1544">
      <c r="A1544" s="28">
        <v>1543.0</v>
      </c>
      <c r="B1544" s="28">
        <v>19.0</v>
      </c>
      <c r="C1544" s="28" t="str">
        <f>TRIM(PROPER('Base de datos cruda'!C1544))</f>
        <v>Male</v>
      </c>
      <c r="D1544" s="28">
        <v>6.97</v>
      </c>
      <c r="E1544" s="28">
        <v>6.07</v>
      </c>
      <c r="F1544" s="28">
        <v>4.15</v>
      </c>
      <c r="G1544" s="28">
        <v>75.61</v>
      </c>
      <c r="H1544" s="28" t="str">
        <f>TRIM(PROPER('Base de datos cruda'!H1544))</f>
        <v>Casual</v>
      </c>
      <c r="I1544" s="28">
        <v>4.72</v>
      </c>
      <c r="J1544" s="28">
        <v>8.24</v>
      </c>
      <c r="K1544" s="28">
        <v>238.14</v>
      </c>
      <c r="L1544" s="28">
        <f>IF('Base de datos cruda'!L1544&lt;0,,'Base de datos cruda'!L1544)</f>
        <v>15.49</v>
      </c>
      <c r="M1544" s="28" t="str">
        <f>IF(TRIM(PROPER('Base de datos cruda'!M1544))="High","Alto",IF(TRIM(PROPER('Base de datos cruda'!M1544))="Medium","Medio","Bajo"))</f>
        <v>Bajo</v>
      </c>
      <c r="N1544" s="29">
        <v>37.6</v>
      </c>
      <c r="O1544" s="32">
        <f t="shared" si="1"/>
        <v>37.6</v>
      </c>
      <c r="P1544" s="33">
        <f t="shared" si="2"/>
        <v>15.21</v>
      </c>
      <c r="Q1544" s="34">
        <f t="shared" si="3"/>
        <v>0.8708751793</v>
      </c>
      <c r="R1544" s="35" t="str">
        <f t="shared" si="4"/>
        <v>Bajo</v>
      </c>
      <c r="S1544" s="35" t="str">
        <f>IF(O1544="","",IF(O1544&gt;AVERAGE('Base de datos limpia'!$O$2:$O$8001),"Alto","Normal"))
</f>
        <v>Normal</v>
      </c>
      <c r="T1544" s="35" t="str">
        <f t="shared" si="5"/>
        <v>Gamer intensivo</v>
      </c>
      <c r="U1544" s="35"/>
    </row>
    <row r="1545">
      <c r="A1545" s="28">
        <v>1544.0</v>
      </c>
      <c r="B1545" s="28">
        <v>22.0</v>
      </c>
      <c r="C1545" s="28" t="str">
        <f>TRIM(PROPER('Base de datos cruda'!C1545))</f>
        <v>Male</v>
      </c>
      <c r="D1545" s="28">
        <v>4.09</v>
      </c>
      <c r="E1545" s="28">
        <v>2.58</v>
      </c>
      <c r="F1545" s="28">
        <v>8.95</v>
      </c>
      <c r="G1545" s="28">
        <v>94.1</v>
      </c>
      <c r="H1545" s="28" t="str">
        <f>TRIM(PROPER('Base de datos cruda'!H1545))</f>
        <v>Fps</v>
      </c>
      <c r="I1545" s="28">
        <v>3.22</v>
      </c>
      <c r="J1545" s="28">
        <v>9.9</v>
      </c>
      <c r="K1545" s="28">
        <v>274.16</v>
      </c>
      <c r="L1545" s="28">
        <f>IF('Base de datos cruda'!L1545&lt;0,,'Base de datos cruda'!L1545)</f>
        <v>9.19</v>
      </c>
      <c r="M1545" s="28" t="str">
        <f>IF(TRIM(PROPER('Base de datos cruda'!M1545))="High","Alto",IF(TRIM(PROPER('Base de datos cruda'!M1545))="Medium","Medio","Bajo"))</f>
        <v>Medio</v>
      </c>
      <c r="N1545" s="29">
        <v>64.05</v>
      </c>
      <c r="O1545" s="32">
        <f t="shared" si="1"/>
        <v>64.05</v>
      </c>
      <c r="P1545" s="33">
        <f t="shared" si="2"/>
        <v>13.99</v>
      </c>
      <c r="Q1545" s="34">
        <f t="shared" si="3"/>
        <v>0.630806846</v>
      </c>
      <c r="R1545" s="35" t="str">
        <f t="shared" si="4"/>
        <v>Medio</v>
      </c>
      <c r="S1545" s="35" t="str">
        <f>IF(O1545="","",IF(O1545&gt;AVERAGE('Base de datos limpia'!$O$2:$O$8001),"Alto","Normal"))
</f>
        <v>Normal</v>
      </c>
      <c r="T1545" s="35" t="str">
        <f t="shared" si="5"/>
        <v>Gamer casual</v>
      </c>
      <c r="U1545" s="35"/>
    </row>
    <row r="1546">
      <c r="A1546" s="28">
        <v>1545.0</v>
      </c>
      <c r="B1546" s="28">
        <v>17.0</v>
      </c>
      <c r="C1546" s="28" t="str">
        <f>TRIM(PROPER('Base de datos cruda'!C1546))</f>
        <v>Female</v>
      </c>
      <c r="D1546" s="28">
        <v>4.52</v>
      </c>
      <c r="E1546" s="28">
        <v>9.91</v>
      </c>
      <c r="F1546" s="28">
        <v>7.58</v>
      </c>
      <c r="G1546" s="28">
        <v>65.4</v>
      </c>
      <c r="H1546" s="28" t="str">
        <f>TRIM(PROPER('Base de datos cruda'!H1546))</f>
        <v>Rpg</v>
      </c>
      <c r="I1546" s="28">
        <v>4.52</v>
      </c>
      <c r="J1546" s="28">
        <v>6.52</v>
      </c>
      <c r="K1546" s="28">
        <v>267.69</v>
      </c>
      <c r="L1546" s="28">
        <f>IF('Base de datos cruda'!L1546&lt;0,,'Base de datos cruda'!L1546)</f>
        <v>7.18</v>
      </c>
      <c r="M1546" s="28" t="str">
        <f>IF(TRIM(PROPER('Base de datos cruda'!M1546))="High","Alto",IF(TRIM(PROPER('Base de datos cruda'!M1546))="Medium","Medio","Bajo"))</f>
        <v>Medio</v>
      </c>
      <c r="N1546" s="29">
        <v>97.7050685666313</v>
      </c>
      <c r="O1546" s="32">
        <f t="shared" si="1"/>
        <v>97.70506857</v>
      </c>
      <c r="P1546" s="33">
        <f t="shared" si="2"/>
        <v>11.04</v>
      </c>
      <c r="Q1546" s="34">
        <f t="shared" si="3"/>
        <v>2.192477876</v>
      </c>
      <c r="R1546" s="35" t="str">
        <f t="shared" si="4"/>
        <v>Alto</v>
      </c>
      <c r="S1546" s="35" t="str">
        <f>IF(O1546="","",IF(O1546&gt;AVERAGE('Base de datos limpia'!$O$2:$O$8001),"Alto","Normal"))
</f>
        <v>Alto</v>
      </c>
      <c r="T1546" s="35" t="str">
        <f t="shared" si="5"/>
        <v>Gamer intensivo</v>
      </c>
      <c r="U1546" s="35"/>
    </row>
    <row r="1547">
      <c r="A1547" s="28">
        <v>1546.0</v>
      </c>
      <c r="B1547" s="28">
        <v>22.0</v>
      </c>
      <c r="C1547" s="28" t="str">
        <f>TRIM(PROPER('Base de datos cruda'!C1547))</f>
        <v>Male</v>
      </c>
      <c r="D1547" s="28">
        <v>0.05</v>
      </c>
      <c r="E1547" s="28">
        <v>4.8</v>
      </c>
      <c r="F1547" s="28">
        <v>6.13</v>
      </c>
      <c r="G1547" s="28">
        <v>96.7</v>
      </c>
      <c r="H1547" s="28" t="str">
        <f>TRIM(PROPER('Base de datos cruda'!H1547))</f>
        <v>Rpg</v>
      </c>
      <c r="I1547" s="28">
        <v>3.76</v>
      </c>
      <c r="J1547" s="28">
        <v>3.8</v>
      </c>
      <c r="K1547" s="28">
        <v>324.46</v>
      </c>
      <c r="L1547" s="28" t="str">
        <f>IF('Base de datos cruda'!L1547&lt;0,,'Base de datos cruda'!L1547)</f>
        <v/>
      </c>
      <c r="M1547" s="28" t="str">
        <f>IF(TRIM(PROPER('Base de datos cruda'!M1547))="High","Alto",IF(TRIM(PROPER('Base de datos cruda'!M1547))="Medium","Medio","Bajo"))</f>
        <v>Medio</v>
      </c>
      <c r="N1547" s="29">
        <v>79.14</v>
      </c>
      <c r="O1547" s="32">
        <f t="shared" si="1"/>
        <v>79.14</v>
      </c>
      <c r="P1547" s="33">
        <f t="shared" si="2"/>
        <v>3.85</v>
      </c>
      <c r="Q1547" s="34">
        <f t="shared" si="3"/>
        <v>96</v>
      </c>
      <c r="R1547" s="35" t="str">
        <f t="shared" si="4"/>
        <v>Alto</v>
      </c>
      <c r="S1547" s="35" t="str">
        <f>IF(O1547="","",IF(O1547&gt;AVERAGE('Base de datos limpia'!$O$2:$O$8001),"Alto","Normal"))
</f>
        <v>Alto</v>
      </c>
      <c r="T1547" s="35" t="str">
        <f t="shared" si="5"/>
        <v>Gamer moderado</v>
      </c>
      <c r="U1547" s="35"/>
    </row>
    <row r="1548">
      <c r="A1548" s="28">
        <v>1547.0</v>
      </c>
      <c r="B1548" s="28">
        <v>20.0</v>
      </c>
      <c r="C1548" s="28" t="str">
        <f>TRIM(PROPER('Base de datos cruda'!C1548))</f>
        <v>Male</v>
      </c>
      <c r="D1548" s="28">
        <v>1.72</v>
      </c>
      <c r="E1548" s="28">
        <v>1.87</v>
      </c>
      <c r="F1548" s="28">
        <v>4.96</v>
      </c>
      <c r="G1548" s="28">
        <v>86.69</v>
      </c>
      <c r="H1548" s="28" t="str">
        <f>TRIM(PROPER('Base de datos cruda'!H1548))</f>
        <v>Fps</v>
      </c>
      <c r="I1548" s="28">
        <v>1.73</v>
      </c>
      <c r="J1548" s="28">
        <v>3.09</v>
      </c>
      <c r="K1548" s="28">
        <v>299.24</v>
      </c>
      <c r="L1548" s="28">
        <f>IF('Base de datos cruda'!L1548&lt;0,,'Base de datos cruda'!L1548)</f>
        <v>6.68</v>
      </c>
      <c r="M1548" s="28" t="str">
        <f>IF(TRIM(PROPER('Base de datos cruda'!M1548))="High","Alto",IF(TRIM(PROPER('Base de datos cruda'!M1548))="Medium","Medio","Bajo"))</f>
        <v>Medio</v>
      </c>
      <c r="N1548" s="29">
        <v>63.34</v>
      </c>
      <c r="O1548" s="32">
        <f t="shared" si="1"/>
        <v>63.34</v>
      </c>
      <c r="P1548" s="33">
        <f t="shared" si="2"/>
        <v>4.81</v>
      </c>
      <c r="Q1548" s="34">
        <f t="shared" si="3"/>
        <v>1.087209302</v>
      </c>
      <c r="R1548" s="35" t="str">
        <f t="shared" si="4"/>
        <v>Medio</v>
      </c>
      <c r="S1548" s="35" t="str">
        <f>IF(O1548="","",IF(O1548&gt;AVERAGE('Base de datos limpia'!$O$2:$O$8001),"Alto","Normal"))
</f>
        <v>Normal</v>
      </c>
      <c r="T1548" s="35" t="str">
        <f t="shared" si="5"/>
        <v>Gamer casual</v>
      </c>
      <c r="U1548" s="35"/>
    </row>
    <row r="1549">
      <c r="A1549" s="28">
        <v>1548.0</v>
      </c>
      <c r="B1549" s="28">
        <v>20.0</v>
      </c>
      <c r="C1549" s="28" t="str">
        <f>TRIM(PROPER('Base de datos cruda'!C1549))</f>
        <v>Female</v>
      </c>
      <c r="D1549" s="28">
        <v>0.2</v>
      </c>
      <c r="E1549" s="28">
        <v>2.09</v>
      </c>
      <c r="F1549" s="28">
        <v>4.4</v>
      </c>
      <c r="G1549" s="28">
        <v>76.84</v>
      </c>
      <c r="H1549" s="28" t="str">
        <f>TRIM(PROPER('Base de datos cruda'!H1549))</f>
        <v>Casual</v>
      </c>
      <c r="I1549" s="28">
        <v>3.02</v>
      </c>
      <c r="J1549" s="28">
        <v>5.42</v>
      </c>
      <c r="K1549" s="28">
        <v>319.34</v>
      </c>
      <c r="L1549" s="28">
        <f>IF('Base de datos cruda'!L1549&lt;0,,'Base de datos cruda'!L1549)</f>
        <v>2.08</v>
      </c>
      <c r="M1549" s="28" t="str">
        <f>IF(TRIM(PROPER('Base de datos cruda'!M1549))="High","Alto",IF(TRIM(PROPER('Base de datos cruda'!M1549))="Medium","Medio","Bajo"))</f>
        <v>Medio</v>
      </c>
      <c r="N1549" s="29">
        <v>44.52</v>
      </c>
      <c r="O1549" s="32">
        <f t="shared" si="1"/>
        <v>44.52</v>
      </c>
      <c r="P1549" s="33">
        <f t="shared" si="2"/>
        <v>5.62</v>
      </c>
      <c r="Q1549" s="34">
        <f t="shared" si="3"/>
        <v>10.45</v>
      </c>
      <c r="R1549" s="35" t="str">
        <f t="shared" si="4"/>
        <v>Bajo</v>
      </c>
      <c r="S1549" s="35" t="str">
        <f>IF(O1549="","",IF(O1549&gt;AVERAGE('Base de datos limpia'!$O$2:$O$8001),"Alto","Normal"))
</f>
        <v>Normal</v>
      </c>
      <c r="T1549" s="35" t="str">
        <f t="shared" si="5"/>
        <v>Gamer casual</v>
      </c>
      <c r="U1549" s="35"/>
    </row>
    <row r="1550">
      <c r="A1550" s="28">
        <v>1549.0</v>
      </c>
      <c r="B1550" s="28">
        <v>21.0</v>
      </c>
      <c r="C1550" s="28" t="str">
        <f>TRIM(PROPER('Base de datos cruda'!C1550))</f>
        <v>Male</v>
      </c>
      <c r="D1550" s="28">
        <v>6.04</v>
      </c>
      <c r="E1550" s="28">
        <v>6.26</v>
      </c>
      <c r="F1550" s="28">
        <v>7.36</v>
      </c>
      <c r="G1550" s="28">
        <v>81.86</v>
      </c>
      <c r="H1550" s="28" t="str">
        <f>TRIM(PROPER('Base de datos cruda'!H1550))</f>
        <v>Rpg</v>
      </c>
      <c r="I1550" s="28">
        <v>1.1</v>
      </c>
      <c r="J1550" s="28">
        <v>7.63</v>
      </c>
      <c r="K1550" s="28">
        <v>237.39</v>
      </c>
      <c r="L1550" s="28">
        <f>IF('Base de datos cruda'!L1550&lt;0,,'Base de datos cruda'!L1550)</f>
        <v>11.61</v>
      </c>
      <c r="M1550" s="28" t="str">
        <f>IF(TRIM(PROPER('Base de datos cruda'!M1550))="High","Alto",IF(TRIM(PROPER('Base de datos cruda'!M1550))="Medium","Medio","Bajo"))</f>
        <v>Bajo</v>
      </c>
      <c r="N1550" s="29">
        <v>64.74</v>
      </c>
      <c r="O1550" s="32">
        <f t="shared" si="1"/>
        <v>64.74</v>
      </c>
      <c r="P1550" s="33">
        <f t="shared" si="2"/>
        <v>13.67</v>
      </c>
      <c r="Q1550" s="34">
        <f t="shared" si="3"/>
        <v>1.036423841</v>
      </c>
      <c r="R1550" s="35" t="str">
        <f t="shared" si="4"/>
        <v>Medio</v>
      </c>
      <c r="S1550" s="35" t="str">
        <f>IF(O1550="","",IF(O1550&gt;AVERAGE('Base de datos limpia'!$O$2:$O$8001),"Alto","Normal"))
</f>
        <v>Normal</v>
      </c>
      <c r="T1550" s="35" t="str">
        <f t="shared" si="5"/>
        <v>Gamer intensivo</v>
      </c>
      <c r="U1550" s="35"/>
    </row>
    <row r="1551">
      <c r="A1551" s="28">
        <v>1550.0</v>
      </c>
      <c r="B1551" s="28">
        <v>24.0</v>
      </c>
      <c r="C1551" s="28" t="str">
        <f>TRIM(PROPER('Base de datos cruda'!C1551))</f>
        <v>Male</v>
      </c>
      <c r="D1551" s="28">
        <v>1.17</v>
      </c>
      <c r="E1551" s="28">
        <v>9.81</v>
      </c>
      <c r="F1551" s="28">
        <v>5.58</v>
      </c>
      <c r="G1551" s="28">
        <v>66.02</v>
      </c>
      <c r="H1551" s="28" t="str">
        <f>TRIM(PROPER('Base de datos cruda'!H1551))</f>
        <v>Rpg</v>
      </c>
      <c r="I1551" s="28">
        <v>3.44</v>
      </c>
      <c r="J1551" s="28">
        <v>5.39</v>
      </c>
      <c r="K1551" s="28">
        <v>289.78</v>
      </c>
      <c r="L1551" s="28">
        <f>IF('Base de datos cruda'!L1551&lt;0,,'Base de datos cruda'!L1551)</f>
        <v>5.09</v>
      </c>
      <c r="M1551" s="28" t="str">
        <f>IF(TRIM(PROPER('Base de datos cruda'!M1551))="High","Alto",IF(TRIM(PROPER('Base de datos cruda'!M1551))="Medium","Medio","Bajo"))</f>
        <v>Alto</v>
      </c>
      <c r="N1551" s="29">
        <v>100.0</v>
      </c>
      <c r="O1551" s="32">
        <f t="shared" si="1"/>
        <v>100</v>
      </c>
      <c r="P1551" s="33">
        <f t="shared" si="2"/>
        <v>6.56</v>
      </c>
      <c r="Q1551" s="34">
        <f t="shared" si="3"/>
        <v>8.384615385</v>
      </c>
      <c r="R1551" s="35" t="str">
        <f t="shared" si="4"/>
        <v>Alto</v>
      </c>
      <c r="S1551" s="35" t="str">
        <f>IF(O1551="","",IF(O1551&gt;AVERAGE('Base de datos limpia'!$O$2:$O$8001),"Alto","Normal"))
</f>
        <v>Alto</v>
      </c>
      <c r="T1551" s="35" t="str">
        <f t="shared" si="5"/>
        <v>Gamer intensivo</v>
      </c>
      <c r="U1551" s="35"/>
    </row>
    <row r="1552">
      <c r="A1552" s="28">
        <v>1551.0</v>
      </c>
      <c r="B1552" s="28">
        <v>21.0</v>
      </c>
      <c r="C1552" s="28" t="str">
        <f>TRIM(PROPER('Base de datos cruda'!C1552))</f>
        <v>Male</v>
      </c>
      <c r="D1552" s="28">
        <v>6.95</v>
      </c>
      <c r="E1552" s="28">
        <v>6.15</v>
      </c>
      <c r="F1552" s="28">
        <v>5.15</v>
      </c>
      <c r="G1552" s="28">
        <v>68.7</v>
      </c>
      <c r="H1552" s="28" t="str">
        <f>TRIM(PROPER('Base de datos cruda'!H1552))</f>
        <v>Rpg</v>
      </c>
      <c r="I1552" s="28">
        <v>0.22</v>
      </c>
      <c r="J1552" s="28">
        <v>8.23</v>
      </c>
      <c r="K1552" s="28">
        <v>225.42</v>
      </c>
      <c r="L1552" s="28">
        <f>IF('Base de datos cruda'!L1552&lt;0,,'Base de datos cruda'!L1552)</f>
        <v>17.14</v>
      </c>
      <c r="M1552" s="28" t="str">
        <f>IF(TRIM(PROPER('Base de datos cruda'!M1552))="High","Alto",IF(TRIM(PROPER('Base de datos cruda'!M1552))="Medium","Medio","Bajo"))</f>
        <v>Bajo</v>
      </c>
      <c r="N1552" s="29">
        <v>41.43</v>
      </c>
      <c r="O1552" s="32">
        <f t="shared" si="1"/>
        <v>41.43</v>
      </c>
      <c r="P1552" s="33">
        <f t="shared" si="2"/>
        <v>15.18</v>
      </c>
      <c r="Q1552" s="34">
        <f t="shared" si="3"/>
        <v>0.8848920863</v>
      </c>
      <c r="R1552" s="35" t="str">
        <f t="shared" si="4"/>
        <v>Bajo</v>
      </c>
      <c r="S1552" s="35" t="str">
        <f>IF(O1552="","",IF(O1552&gt;AVERAGE('Base de datos limpia'!$O$2:$O$8001),"Alto","Normal"))
</f>
        <v>Normal</v>
      </c>
      <c r="T1552" s="35" t="str">
        <f t="shared" si="5"/>
        <v>Gamer intensivo</v>
      </c>
      <c r="U1552" s="35"/>
    </row>
    <row r="1553">
      <c r="A1553" s="28">
        <v>1552.0</v>
      </c>
      <c r="B1553" s="28">
        <v>23.0</v>
      </c>
      <c r="C1553" s="28" t="str">
        <f>TRIM(PROPER('Base de datos cruda'!C1553))</f>
        <v>Female</v>
      </c>
      <c r="D1553" s="28">
        <v>5.15</v>
      </c>
      <c r="E1553" s="28">
        <v>9.54</v>
      </c>
      <c r="F1553" s="28">
        <v>5.9</v>
      </c>
      <c r="G1553" s="28">
        <v>71.46</v>
      </c>
      <c r="H1553" s="28" t="str">
        <f>TRIM(PROPER('Base de datos cruda'!H1553))</f>
        <v>Fps</v>
      </c>
      <c r="I1553" s="28">
        <v>4.16</v>
      </c>
      <c r="J1553" s="28">
        <v>6.93</v>
      </c>
      <c r="K1553" s="28">
        <v>241.33</v>
      </c>
      <c r="L1553" s="28">
        <f>IF('Base de datos cruda'!L1553&lt;0,,'Base de datos cruda'!L1553)</f>
        <v>8.86</v>
      </c>
      <c r="M1553" s="28" t="str">
        <f>IF(TRIM(PROPER('Base de datos cruda'!M1553))="High","Alto",IF(TRIM(PROPER('Base de datos cruda'!M1553))="Medium","Medio","Bajo"))</f>
        <v>Alto</v>
      </c>
      <c r="N1553" s="29">
        <v>87.6200031709932</v>
      </c>
      <c r="O1553" s="32">
        <f t="shared" si="1"/>
        <v>87.62000317</v>
      </c>
      <c r="P1553" s="33">
        <f t="shared" si="2"/>
        <v>12.08</v>
      </c>
      <c r="Q1553" s="34">
        <f t="shared" si="3"/>
        <v>1.852427184</v>
      </c>
      <c r="R1553" s="35" t="str">
        <f t="shared" si="4"/>
        <v>Alto</v>
      </c>
      <c r="S1553" s="35" t="str">
        <f>IF(O1553="","",IF(O1553&gt;AVERAGE('Base de datos limpia'!$O$2:$O$8001),"Alto","Normal"))
</f>
        <v>Alto</v>
      </c>
      <c r="T1553" s="35" t="str">
        <f t="shared" si="5"/>
        <v>Gamer intensivo</v>
      </c>
      <c r="U1553" s="35"/>
    </row>
    <row r="1554">
      <c r="A1554" s="28">
        <v>1553.0</v>
      </c>
      <c r="B1554" s="28">
        <v>22.0</v>
      </c>
      <c r="C1554" s="28" t="str">
        <f>TRIM(PROPER('Base de datos cruda'!C1554))</f>
        <v>Female</v>
      </c>
      <c r="D1554" s="28">
        <v>1.84</v>
      </c>
      <c r="E1554" s="28">
        <v>5.0</v>
      </c>
      <c r="F1554" s="28">
        <v>6.96</v>
      </c>
      <c r="G1554" s="28">
        <v>75.39</v>
      </c>
      <c r="H1554" s="28" t="str">
        <f>TRIM(PROPER('Base de datos cruda'!H1554))</f>
        <v>Fps</v>
      </c>
      <c r="I1554" s="28">
        <v>2.92</v>
      </c>
      <c r="J1554" s="28">
        <v>5.4</v>
      </c>
      <c r="K1554" s="28">
        <v>300.16</v>
      </c>
      <c r="L1554" s="28">
        <f>IF('Base de datos cruda'!L1554&lt;0,,'Base de datos cruda'!L1554)</f>
        <v>1.68</v>
      </c>
      <c r="M1554" s="28" t="str">
        <f>IF(TRIM(PROPER('Base de datos cruda'!M1554))="High","Alto",IF(TRIM(PROPER('Base de datos cruda'!M1554))="Medium","Medio","Bajo"))</f>
        <v>Medio</v>
      </c>
      <c r="N1554" s="29">
        <v>77.13</v>
      </c>
      <c r="O1554" s="32">
        <f t="shared" si="1"/>
        <v>77.13</v>
      </c>
      <c r="P1554" s="33">
        <f t="shared" si="2"/>
        <v>7.24</v>
      </c>
      <c r="Q1554" s="34">
        <f t="shared" si="3"/>
        <v>2.717391304</v>
      </c>
      <c r="R1554" s="35" t="str">
        <f t="shared" si="4"/>
        <v>Alto</v>
      </c>
      <c r="S1554" s="35" t="str">
        <f>IF(O1554="","",IF(O1554&gt;AVERAGE('Base de datos limpia'!$O$2:$O$8001),"Alto","Normal"))
</f>
        <v>Alto</v>
      </c>
      <c r="T1554" s="35" t="str">
        <f t="shared" si="5"/>
        <v>Gamer moderado</v>
      </c>
      <c r="U1554" s="35"/>
    </row>
    <row r="1555">
      <c r="A1555" s="28">
        <v>1554.0</v>
      </c>
      <c r="B1555" s="28">
        <v>24.0</v>
      </c>
      <c r="C1555" s="28" t="str">
        <f>TRIM(PROPER('Base de datos cruda'!C1555))</f>
        <v>Female</v>
      </c>
      <c r="D1555" s="28">
        <v>1.26</v>
      </c>
      <c r="E1555" s="28">
        <v>4.92</v>
      </c>
      <c r="F1555" s="28">
        <v>7.36</v>
      </c>
      <c r="G1555" s="28">
        <v>96.62</v>
      </c>
      <c r="H1555" s="28" t="str">
        <f>TRIM(PROPER('Base de datos cruda'!H1555))</f>
        <v>Fps</v>
      </c>
      <c r="I1555" s="28">
        <v>0.29</v>
      </c>
      <c r="J1555" s="28">
        <v>2.49</v>
      </c>
      <c r="K1555" s="28">
        <v>314.27</v>
      </c>
      <c r="L1555" s="28">
        <f>IF('Base de datos cruda'!L1555&lt;0,,'Base de datos cruda'!L1555)</f>
        <v>6.09</v>
      </c>
      <c r="M1555" s="28" t="str">
        <f>IF(TRIM(PROPER('Base de datos cruda'!M1555))="High","Alto",IF(TRIM(PROPER('Base de datos cruda'!M1555))="Medium","Medio","Bajo"))</f>
        <v>Medio</v>
      </c>
      <c r="N1555" s="29">
        <v>86.27</v>
      </c>
      <c r="O1555" s="32">
        <f t="shared" si="1"/>
        <v>86.27</v>
      </c>
      <c r="P1555" s="33">
        <f t="shared" si="2"/>
        <v>3.75</v>
      </c>
      <c r="Q1555" s="34">
        <f t="shared" si="3"/>
        <v>3.904761905</v>
      </c>
      <c r="R1555" s="35" t="str">
        <f t="shared" si="4"/>
        <v>Alto</v>
      </c>
      <c r="S1555" s="35" t="str">
        <f>IF(O1555="","",IF(O1555&gt;AVERAGE('Base de datos limpia'!$O$2:$O$8001),"Alto","Normal"))
</f>
        <v>Alto</v>
      </c>
      <c r="T1555" s="35" t="str">
        <f t="shared" si="5"/>
        <v>Gamer moderado</v>
      </c>
      <c r="U1555" s="35"/>
    </row>
    <row r="1556">
      <c r="A1556" s="28">
        <v>1555.0</v>
      </c>
      <c r="B1556" s="28">
        <v>19.0</v>
      </c>
      <c r="C1556" s="28" t="str">
        <f>TRIM(PROPER('Base de datos cruda'!C1556))</f>
        <v>Female</v>
      </c>
      <c r="D1556" s="28">
        <v>5.02</v>
      </c>
      <c r="E1556" s="28">
        <v>5.5</v>
      </c>
      <c r="F1556" s="28">
        <v>7.23</v>
      </c>
      <c r="G1556" s="28">
        <v>74.7</v>
      </c>
      <c r="H1556" s="28" t="str">
        <f>TRIM(PROPER('Base de datos cruda'!H1556))</f>
        <v>Fps</v>
      </c>
      <c r="I1556" s="28">
        <v>4.36</v>
      </c>
      <c r="J1556" s="28">
        <v>7.0</v>
      </c>
      <c r="K1556" s="28">
        <v>250.28</v>
      </c>
      <c r="L1556" s="28">
        <f>IF('Base de datos cruda'!L1556&lt;0,,'Base de datos cruda'!L1556)</f>
        <v>12.06</v>
      </c>
      <c r="M1556" s="28" t="str">
        <f>IF(TRIM(PROPER('Base de datos cruda'!M1556))="High","Alto",IF(TRIM(PROPER('Base de datos cruda'!M1556))="Medium","Medio","Bajo"))</f>
        <v>Bajo</v>
      </c>
      <c r="N1556" s="29">
        <v>60.39</v>
      </c>
      <c r="O1556" s="32">
        <f t="shared" si="1"/>
        <v>60.39</v>
      </c>
      <c r="P1556" s="33">
        <f t="shared" si="2"/>
        <v>12.02</v>
      </c>
      <c r="Q1556" s="34">
        <f t="shared" si="3"/>
        <v>1.09561753</v>
      </c>
      <c r="R1556" s="35" t="str">
        <f t="shared" si="4"/>
        <v>Medio</v>
      </c>
      <c r="S1556" s="35" t="str">
        <f>IF(O1556="","",IF(O1556&gt;AVERAGE('Base de datos limpia'!$O$2:$O$8001),"Alto","Normal"))
</f>
        <v>Normal</v>
      </c>
      <c r="T1556" s="35" t="str">
        <f t="shared" si="5"/>
        <v>Gamer moderado</v>
      </c>
      <c r="U1556" s="35"/>
    </row>
    <row r="1557">
      <c r="A1557" s="28">
        <v>1556.0</v>
      </c>
      <c r="B1557" s="28">
        <v>17.0</v>
      </c>
      <c r="C1557" s="28" t="str">
        <f>TRIM(PROPER('Base de datos cruda'!C1557))</f>
        <v>Male</v>
      </c>
      <c r="D1557" s="28">
        <v>7.21</v>
      </c>
      <c r="E1557" s="28">
        <v>7.28</v>
      </c>
      <c r="F1557" s="28">
        <v>8.32</v>
      </c>
      <c r="G1557" s="28">
        <v>80.95</v>
      </c>
      <c r="H1557" s="28" t="str">
        <f>TRIM(PROPER('Base de datos cruda'!H1557))</f>
        <v>Fps</v>
      </c>
      <c r="I1557" s="28">
        <v>4.39</v>
      </c>
      <c r="J1557" s="28">
        <v>8.89</v>
      </c>
      <c r="K1557" s="28">
        <v>243.57</v>
      </c>
      <c r="L1557" s="28">
        <f>IF('Base de datos cruda'!L1557&lt;0,,'Base de datos cruda'!L1557)</f>
        <v>13.11</v>
      </c>
      <c r="M1557" s="28" t="str">
        <f>IF(TRIM(PROPER('Base de datos cruda'!M1557))="High","Alto",IF(TRIM(PROPER('Base de datos cruda'!M1557))="Medium","Medio","Bajo"))</f>
        <v>Bajo</v>
      </c>
      <c r="N1557" s="29">
        <v>72.293642474361</v>
      </c>
      <c r="O1557" s="32">
        <f t="shared" si="1"/>
        <v>72.29364247</v>
      </c>
      <c r="P1557" s="33">
        <f t="shared" si="2"/>
        <v>16.1</v>
      </c>
      <c r="Q1557" s="34">
        <f t="shared" si="3"/>
        <v>1.009708738</v>
      </c>
      <c r="R1557" s="35" t="str">
        <f t="shared" si="4"/>
        <v>Alto</v>
      </c>
      <c r="S1557" s="35" t="str">
        <f>IF(O1557="","",IF(O1557&gt;AVERAGE('Base de datos limpia'!$O$2:$O$8001),"Alto","Normal"))
</f>
        <v>Alto</v>
      </c>
      <c r="T1557" s="35" t="str">
        <f t="shared" si="5"/>
        <v>Gamer intensivo</v>
      </c>
      <c r="U1557" s="35"/>
    </row>
    <row r="1558">
      <c r="A1558" s="28">
        <v>1557.0</v>
      </c>
      <c r="B1558" s="28">
        <v>22.0</v>
      </c>
      <c r="C1558" s="28" t="str">
        <f>TRIM(PROPER('Base de datos cruda'!C1558))</f>
        <v>Male</v>
      </c>
      <c r="D1558" s="28">
        <v>5.75</v>
      </c>
      <c r="E1558" s="28">
        <v>4.31</v>
      </c>
      <c r="F1558" s="28">
        <v>5.09</v>
      </c>
      <c r="G1558" s="28">
        <v>66.48</v>
      </c>
      <c r="H1558" s="28" t="str">
        <f>TRIM(PROPER('Base de datos cruda'!H1558))</f>
        <v>Casual</v>
      </c>
      <c r="I1558" s="28">
        <v>4.26</v>
      </c>
      <c r="J1558" s="28">
        <v>6.95</v>
      </c>
      <c r="K1558" s="28">
        <v>255.52</v>
      </c>
      <c r="L1558" s="28">
        <f>IF('Base de datos cruda'!L1558&lt;0,,'Base de datos cruda'!L1558)</f>
        <v>11.22</v>
      </c>
      <c r="M1558" s="28" t="str">
        <f>IF(TRIM(PROPER('Base de datos cruda'!M1558))="High","Alto",IF(TRIM(PROPER('Base de datos cruda'!M1558))="Medium","Medio","Bajo"))</f>
        <v>Bajo</v>
      </c>
      <c r="N1558" s="29">
        <v>37.4</v>
      </c>
      <c r="O1558" s="32">
        <f t="shared" si="1"/>
        <v>37.4</v>
      </c>
      <c r="P1558" s="33">
        <f t="shared" si="2"/>
        <v>12.7</v>
      </c>
      <c r="Q1558" s="34">
        <f t="shared" si="3"/>
        <v>0.7495652174</v>
      </c>
      <c r="R1558" s="35" t="str">
        <f t="shared" si="4"/>
        <v>Bajo</v>
      </c>
      <c r="S1558" s="35" t="str">
        <f>IF(O1558="","",IF(O1558&gt;AVERAGE('Base de datos limpia'!$O$2:$O$8001),"Alto","Normal"))
</f>
        <v>Normal</v>
      </c>
      <c r="T1558" s="35" t="str">
        <f t="shared" si="5"/>
        <v>Gamer moderado</v>
      </c>
      <c r="U1558" s="35"/>
    </row>
    <row r="1559">
      <c r="A1559" s="28">
        <v>1558.0</v>
      </c>
      <c r="B1559" s="28">
        <v>21.0</v>
      </c>
      <c r="C1559" s="28" t="str">
        <f>TRIM(PROPER('Base de datos cruda'!C1559))</f>
        <v>Female</v>
      </c>
      <c r="D1559" s="28">
        <v>2.79</v>
      </c>
      <c r="E1559" s="28">
        <v>8.77</v>
      </c>
      <c r="F1559" s="28">
        <v>7.18</v>
      </c>
      <c r="G1559" s="28">
        <v>89.44</v>
      </c>
      <c r="H1559" s="28" t="str">
        <f>TRIM(PROPER('Base de datos cruda'!H1559))</f>
        <v>Casual</v>
      </c>
      <c r="I1559" s="28">
        <v>3.87</v>
      </c>
      <c r="J1559" s="28">
        <v>8.64</v>
      </c>
      <c r="K1559" s="28">
        <v>280.98</v>
      </c>
      <c r="L1559" s="28">
        <f>IF('Base de datos cruda'!L1559&lt;0,,'Base de datos cruda'!L1559)</f>
        <v>6.5</v>
      </c>
      <c r="M1559" s="28" t="str">
        <f>IF(TRIM(PROPER('Base de datos cruda'!M1559))="High","Alto",IF(TRIM(PROPER('Base de datos cruda'!M1559))="Medium","Medio","Bajo"))</f>
        <v>Medio</v>
      </c>
      <c r="N1559" s="29">
        <v>100.0</v>
      </c>
      <c r="O1559" s="32">
        <f t="shared" si="1"/>
        <v>100</v>
      </c>
      <c r="P1559" s="33">
        <f t="shared" si="2"/>
        <v>11.43</v>
      </c>
      <c r="Q1559" s="34">
        <f t="shared" si="3"/>
        <v>3.143369176</v>
      </c>
      <c r="R1559" s="35" t="str">
        <f t="shared" si="4"/>
        <v>Alto</v>
      </c>
      <c r="S1559" s="35" t="str">
        <f>IF(O1559="","",IF(O1559&gt;AVERAGE('Base de datos limpia'!$O$2:$O$8001),"Alto","Normal"))
</f>
        <v>Alto</v>
      </c>
      <c r="T1559" s="35" t="str">
        <f t="shared" si="5"/>
        <v>Gamer intensivo</v>
      </c>
      <c r="U1559" s="35"/>
    </row>
    <row r="1560">
      <c r="A1560" s="28">
        <v>1559.0</v>
      </c>
      <c r="B1560" s="28">
        <v>16.0</v>
      </c>
      <c r="C1560" s="28" t="str">
        <f>TRIM(PROPER('Base de datos cruda'!C1560))</f>
        <v>Female</v>
      </c>
      <c r="D1560" s="28">
        <v>4.7</v>
      </c>
      <c r="E1560" s="28">
        <v>1.26</v>
      </c>
      <c r="F1560" s="28">
        <v>4.51</v>
      </c>
      <c r="G1560" s="28">
        <v>82.41</v>
      </c>
      <c r="H1560" s="28" t="str">
        <f>TRIM(PROPER('Base de datos cruda'!H1560))</f>
        <v>Casual</v>
      </c>
      <c r="I1560" s="28">
        <v>3.39</v>
      </c>
      <c r="J1560" s="28">
        <v>7.95</v>
      </c>
      <c r="K1560" s="28">
        <v>260.11</v>
      </c>
      <c r="L1560" s="28">
        <f>IF('Base de datos cruda'!L1560&lt;0,,'Base de datos cruda'!L1560)</f>
        <v>12.3</v>
      </c>
      <c r="M1560" s="28" t="str">
        <f>IF(TRIM(PROPER('Base de datos cruda'!M1560))="High","Alto",IF(TRIM(PROPER('Base de datos cruda'!M1560))="Medium","Medio","Bajo"))</f>
        <v>Medio</v>
      </c>
      <c r="N1560" s="29">
        <v>37.7890012913684</v>
      </c>
      <c r="O1560" s="32">
        <f t="shared" si="1"/>
        <v>37.78900129</v>
      </c>
      <c r="P1560" s="33">
        <f t="shared" si="2"/>
        <v>12.65</v>
      </c>
      <c r="Q1560" s="34">
        <f t="shared" si="3"/>
        <v>0.2680851064</v>
      </c>
      <c r="R1560" s="35" t="str">
        <f t="shared" si="4"/>
        <v>Bajo</v>
      </c>
      <c r="S1560" s="35" t="str">
        <f>IF(O1560="","",IF(O1560&gt;AVERAGE('Base de datos limpia'!$O$2:$O$8001),"Alto","Normal"))
</f>
        <v>Normal</v>
      </c>
      <c r="T1560" s="35" t="str">
        <f t="shared" si="5"/>
        <v>Gamer casual</v>
      </c>
      <c r="U1560" s="35"/>
    </row>
    <row r="1561">
      <c r="A1561" s="28">
        <v>1560.0</v>
      </c>
      <c r="B1561" s="28">
        <v>24.0</v>
      </c>
      <c r="C1561" s="28" t="str">
        <f>TRIM(PROPER('Base de datos cruda'!C1561))</f>
        <v>Male</v>
      </c>
      <c r="D1561" s="28">
        <v>2.49</v>
      </c>
      <c r="E1561" s="28">
        <v>4.96</v>
      </c>
      <c r="F1561" s="28">
        <v>6.74</v>
      </c>
      <c r="G1561" s="28">
        <v>77.6</v>
      </c>
      <c r="H1561" s="28" t="str">
        <f>TRIM(PROPER('Base de datos cruda'!H1561))</f>
        <v>Casual</v>
      </c>
      <c r="I1561" s="28">
        <v>1.98</v>
      </c>
      <c r="J1561" s="28">
        <v>7.78</v>
      </c>
      <c r="K1561" s="28">
        <v>301.27</v>
      </c>
      <c r="L1561" s="28">
        <f>IF('Base de datos cruda'!L1561&lt;0,,'Base de datos cruda'!L1561)</f>
        <v>9.67</v>
      </c>
      <c r="M1561" s="28" t="str">
        <f>IF(TRIM(PROPER('Base de datos cruda'!M1561))="High","Alto",IF(TRIM(PROPER('Base de datos cruda'!M1561))="Medium","Medio","Bajo"))</f>
        <v>Medio</v>
      </c>
      <c r="N1561" s="29">
        <v>79.8991632421142</v>
      </c>
      <c r="O1561" s="32">
        <f t="shared" si="1"/>
        <v>79.89916324</v>
      </c>
      <c r="P1561" s="33">
        <f t="shared" si="2"/>
        <v>10.27</v>
      </c>
      <c r="Q1561" s="34">
        <f t="shared" si="3"/>
        <v>1.991967871</v>
      </c>
      <c r="R1561" s="35" t="str">
        <f t="shared" si="4"/>
        <v>Alto</v>
      </c>
      <c r="S1561" s="35" t="str">
        <f>IF(O1561="","",IF(O1561&gt;AVERAGE('Base de datos limpia'!$O$2:$O$8001),"Alto","Normal"))
</f>
        <v>Alto</v>
      </c>
      <c r="T1561" s="35" t="str">
        <f t="shared" si="5"/>
        <v>Gamer moderado</v>
      </c>
      <c r="U1561" s="35"/>
    </row>
    <row r="1562">
      <c r="A1562" s="28">
        <v>1561.0</v>
      </c>
      <c r="B1562" s="28">
        <v>24.0</v>
      </c>
      <c r="C1562" s="28" t="str">
        <f>TRIM(PROPER('Base de datos cruda'!C1562))</f>
        <v>Female</v>
      </c>
      <c r="D1562" s="28">
        <v>7.99</v>
      </c>
      <c r="E1562" s="28">
        <v>5.6</v>
      </c>
      <c r="F1562" s="28">
        <v>6.92</v>
      </c>
      <c r="G1562" s="28">
        <v>97.89</v>
      </c>
      <c r="H1562" s="28" t="str">
        <f>TRIM(PROPER('Base de datos cruda'!H1562))</f>
        <v>Casual</v>
      </c>
      <c r="I1562" s="28">
        <v>0.68</v>
      </c>
      <c r="J1562" s="28">
        <v>10.78</v>
      </c>
      <c r="K1562" s="28">
        <v>200.88</v>
      </c>
      <c r="L1562" s="28">
        <f>IF('Base de datos cruda'!L1562&lt;0,,'Base de datos cruda'!L1562)</f>
        <v>18.71</v>
      </c>
      <c r="M1562" s="28" t="str">
        <f>IF(TRIM(PROPER('Base de datos cruda'!M1562))="High","Alto",IF(TRIM(PROPER('Base de datos cruda'!M1562))="Medium","Medio","Bajo"))</f>
        <v>Bajo</v>
      </c>
      <c r="N1562" s="29">
        <v>46.63</v>
      </c>
      <c r="O1562" s="32">
        <f t="shared" si="1"/>
        <v>46.63</v>
      </c>
      <c r="P1562" s="33">
        <f t="shared" si="2"/>
        <v>18.77</v>
      </c>
      <c r="Q1562" s="34">
        <f t="shared" si="3"/>
        <v>0.7008760951</v>
      </c>
      <c r="R1562" s="35" t="str">
        <f t="shared" si="4"/>
        <v>Bajo</v>
      </c>
      <c r="S1562" s="35" t="str">
        <f>IF(O1562="","",IF(O1562&gt;AVERAGE('Base de datos limpia'!$O$2:$O$8001),"Alto","Normal"))
</f>
        <v>Normal</v>
      </c>
      <c r="T1562" s="35" t="str">
        <f t="shared" si="5"/>
        <v>Gamer moderado</v>
      </c>
      <c r="U1562" s="35"/>
    </row>
    <row r="1563">
      <c r="A1563" s="28">
        <v>1562.0</v>
      </c>
      <c r="B1563" s="28">
        <v>17.0</v>
      </c>
      <c r="C1563" s="28" t="str">
        <f>TRIM(PROPER('Base de datos cruda'!C1563))</f>
        <v>Male</v>
      </c>
      <c r="D1563" s="28">
        <v>5.99</v>
      </c>
      <c r="E1563" s="28">
        <v>6.46</v>
      </c>
      <c r="F1563" s="28">
        <v>5.08</v>
      </c>
      <c r="G1563" s="28">
        <v>95.63</v>
      </c>
      <c r="H1563" s="28" t="str">
        <f>TRIM(PROPER('Base de datos cruda'!H1563))</f>
        <v>Fps</v>
      </c>
      <c r="I1563" s="28">
        <v>1.44</v>
      </c>
      <c r="J1563" s="28">
        <v>7.2</v>
      </c>
      <c r="K1563" s="28">
        <v>259.23</v>
      </c>
      <c r="L1563" s="28">
        <f>IF('Base de datos cruda'!L1563&lt;0,,'Base de datos cruda'!L1563)</f>
        <v>12.92</v>
      </c>
      <c r="M1563" s="28" t="str">
        <f>IF(TRIM(PROPER('Base de datos cruda'!M1563))="High","Alto",IF(TRIM(PROPER('Base de datos cruda'!M1563))="Medium","Medio","Bajo"))</f>
        <v>Bajo</v>
      </c>
      <c r="N1563" s="29">
        <v>56.8</v>
      </c>
      <c r="O1563" s="32">
        <f t="shared" si="1"/>
        <v>56.8</v>
      </c>
      <c r="P1563" s="33">
        <f t="shared" si="2"/>
        <v>13.19</v>
      </c>
      <c r="Q1563" s="34">
        <f t="shared" si="3"/>
        <v>1.078464107</v>
      </c>
      <c r="R1563" s="35" t="str">
        <f t="shared" si="4"/>
        <v>Medio</v>
      </c>
      <c r="S1563" s="35" t="str">
        <f>IF(O1563="","",IF(O1563&gt;AVERAGE('Base de datos limpia'!$O$2:$O$8001),"Alto","Normal"))
</f>
        <v>Normal</v>
      </c>
      <c r="T1563" s="35" t="str">
        <f t="shared" si="5"/>
        <v>Gamer intensivo</v>
      </c>
      <c r="U1563" s="35"/>
    </row>
    <row r="1564">
      <c r="A1564" s="28">
        <v>1563.0</v>
      </c>
      <c r="B1564" s="28">
        <v>18.0</v>
      </c>
      <c r="C1564" s="28" t="str">
        <f>TRIM(PROPER('Base de datos cruda'!C1564))</f>
        <v>Male</v>
      </c>
      <c r="D1564" s="28">
        <v>4.92</v>
      </c>
      <c r="E1564" s="28">
        <v>3.48</v>
      </c>
      <c r="F1564" s="28">
        <v>5.96</v>
      </c>
      <c r="G1564" s="28">
        <v>86.38</v>
      </c>
      <c r="H1564" s="28" t="str">
        <f>TRIM(PROPER('Base de datos cruda'!H1564))</f>
        <v>Rpg</v>
      </c>
      <c r="I1564" s="28">
        <v>1.74</v>
      </c>
      <c r="J1564" s="28">
        <v>9.4</v>
      </c>
      <c r="K1564" s="28">
        <v>269.92</v>
      </c>
      <c r="L1564" s="28">
        <f>IF('Base de datos cruda'!L1564&lt;0,,'Base de datos cruda'!L1564)</f>
        <v>12.84</v>
      </c>
      <c r="M1564" s="28" t="str">
        <f>IF(TRIM(PROPER('Base de datos cruda'!M1564))="High","Alto",IF(TRIM(PROPER('Base de datos cruda'!M1564))="Medium","Medio","Bajo"))</f>
        <v>Medio</v>
      </c>
      <c r="N1564" s="29">
        <v>53.33</v>
      </c>
      <c r="O1564" s="32">
        <f t="shared" si="1"/>
        <v>53.33</v>
      </c>
      <c r="P1564" s="33">
        <f t="shared" si="2"/>
        <v>14.32</v>
      </c>
      <c r="Q1564" s="34">
        <f t="shared" si="3"/>
        <v>0.7073170732</v>
      </c>
      <c r="R1564" s="35" t="str">
        <f t="shared" si="4"/>
        <v>Medio</v>
      </c>
      <c r="S1564" s="35" t="str">
        <f>IF(O1564="","",IF(O1564&gt;AVERAGE('Base de datos limpia'!$O$2:$O$8001),"Alto","Normal"))
</f>
        <v>Normal</v>
      </c>
      <c r="T1564" s="35" t="str">
        <f t="shared" si="5"/>
        <v>Gamer moderado</v>
      </c>
      <c r="U1564" s="35"/>
    </row>
    <row r="1565">
      <c r="A1565" s="28">
        <v>1564.0</v>
      </c>
      <c r="B1565" s="28">
        <v>20.0</v>
      </c>
      <c r="C1565" s="28" t="str">
        <f>TRIM(PROPER('Base de datos cruda'!C1565))</f>
        <v>Male</v>
      </c>
      <c r="D1565" s="28">
        <v>3.39</v>
      </c>
      <c r="E1565" s="28">
        <v>4.85</v>
      </c>
      <c r="F1565" s="28">
        <v>8.14</v>
      </c>
      <c r="G1565" s="28">
        <v>96.87</v>
      </c>
      <c r="H1565" s="28" t="str">
        <f>TRIM(PROPER('Base de datos cruda'!H1565))</f>
        <v>Fps</v>
      </c>
      <c r="I1565" s="28">
        <v>1.79</v>
      </c>
      <c r="J1565" s="28">
        <v>4.58</v>
      </c>
      <c r="K1565" s="28">
        <v>273.43</v>
      </c>
      <c r="L1565" s="28">
        <f>IF('Base de datos cruda'!L1565&lt;0,,'Base de datos cruda'!L1565)</f>
        <v>5.89</v>
      </c>
      <c r="M1565" s="28" t="str">
        <f>IF(TRIM(PROPER('Base de datos cruda'!M1565))="High","Alto",IF(TRIM(PROPER('Base de datos cruda'!M1565))="Medium","Medio","Bajo"))</f>
        <v>Medio</v>
      </c>
      <c r="N1565" s="29">
        <v>81.07</v>
      </c>
      <c r="O1565" s="32">
        <f t="shared" si="1"/>
        <v>81.07</v>
      </c>
      <c r="P1565" s="33">
        <f t="shared" si="2"/>
        <v>7.97</v>
      </c>
      <c r="Q1565" s="34">
        <f t="shared" si="3"/>
        <v>1.430678466</v>
      </c>
      <c r="R1565" s="35" t="str">
        <f t="shared" si="4"/>
        <v>Alto</v>
      </c>
      <c r="S1565" s="35" t="str">
        <f>IF(O1565="","",IF(O1565&gt;AVERAGE('Base de datos limpia'!$O$2:$O$8001),"Alto","Normal"))
</f>
        <v>Alto</v>
      </c>
      <c r="T1565" s="35" t="str">
        <f t="shared" si="5"/>
        <v>Gamer moderado</v>
      </c>
      <c r="U1565" s="35"/>
    </row>
    <row r="1566">
      <c r="A1566" s="28">
        <v>1565.0</v>
      </c>
      <c r="B1566" s="28">
        <v>20.0</v>
      </c>
      <c r="C1566" s="28" t="str">
        <f>TRIM(PROPER('Base de datos cruda'!C1566))</f>
        <v>Male</v>
      </c>
      <c r="D1566" s="28">
        <v>4.95</v>
      </c>
      <c r="E1566" s="28">
        <v>5.36</v>
      </c>
      <c r="F1566" s="28">
        <v>4.74</v>
      </c>
      <c r="G1566" s="28">
        <v>82.59</v>
      </c>
      <c r="H1566" s="28" t="str">
        <f>TRIM(PROPER('Base de datos cruda'!H1566))</f>
        <v>Fps</v>
      </c>
      <c r="I1566" s="28">
        <v>2.83</v>
      </c>
      <c r="J1566" s="28">
        <v>8.71</v>
      </c>
      <c r="K1566" s="28">
        <v>259.67</v>
      </c>
      <c r="L1566" s="28">
        <f>IF('Base de datos cruda'!L1566&lt;0,,'Base de datos cruda'!L1566)</f>
        <v>10.89</v>
      </c>
      <c r="M1566" s="28" t="str">
        <f>IF(TRIM(PROPER('Base de datos cruda'!M1566))="High","Alto",IF(TRIM(PROPER('Base de datos cruda'!M1566))="Medium","Medio","Bajo"))</f>
        <v>Medio</v>
      </c>
      <c r="N1566" s="29">
        <v>53.9</v>
      </c>
      <c r="O1566" s="32">
        <f t="shared" si="1"/>
        <v>53.9</v>
      </c>
      <c r="P1566" s="33">
        <f t="shared" si="2"/>
        <v>13.66</v>
      </c>
      <c r="Q1566" s="34">
        <f t="shared" si="3"/>
        <v>1.082828283</v>
      </c>
      <c r="R1566" s="35" t="str">
        <f t="shared" si="4"/>
        <v>Medio</v>
      </c>
      <c r="S1566" s="35" t="str">
        <f>IF(O1566="","",IF(O1566&gt;AVERAGE('Base de datos limpia'!$O$2:$O$8001),"Alto","Normal"))
</f>
        <v>Normal</v>
      </c>
      <c r="T1566" s="35" t="str">
        <f t="shared" si="5"/>
        <v>Gamer moderado</v>
      </c>
      <c r="U1566" s="35"/>
    </row>
    <row r="1567">
      <c r="A1567" s="28">
        <v>1566.0</v>
      </c>
      <c r="B1567" s="28">
        <v>16.0</v>
      </c>
      <c r="C1567" s="28" t="str">
        <f>TRIM(PROPER('Base de datos cruda'!C1567))</f>
        <v>Female</v>
      </c>
      <c r="D1567" s="28">
        <v>2.73</v>
      </c>
      <c r="E1567" s="28">
        <v>7.18</v>
      </c>
      <c r="F1567" s="28">
        <v>6.17</v>
      </c>
      <c r="G1567" s="28">
        <v>93.08</v>
      </c>
      <c r="H1567" s="28" t="str">
        <f>TRIM(PROPER('Base de datos cruda'!H1567))</f>
        <v>Rpg</v>
      </c>
      <c r="I1567" s="28">
        <v>1.04</v>
      </c>
      <c r="J1567" s="28">
        <v>4.43</v>
      </c>
      <c r="K1567" s="28">
        <v>303.51</v>
      </c>
      <c r="L1567" s="28">
        <f>IF('Base de datos cruda'!L1567&lt;0,,'Base de datos cruda'!L1567)</f>
        <v>6.32</v>
      </c>
      <c r="M1567" s="28" t="str">
        <f>IF(TRIM(PROPER('Base de datos cruda'!M1567))="High","Alto",IF(TRIM(PROPER('Base de datos cruda'!M1567))="Medium","Medio","Bajo"))</f>
        <v>Medio</v>
      </c>
      <c r="N1567" s="29">
        <v>81.0</v>
      </c>
      <c r="O1567" s="32">
        <f t="shared" si="1"/>
        <v>81</v>
      </c>
      <c r="P1567" s="33">
        <f t="shared" si="2"/>
        <v>7.16</v>
      </c>
      <c r="Q1567" s="34">
        <f t="shared" si="3"/>
        <v>2.63003663</v>
      </c>
      <c r="R1567" s="35" t="str">
        <f t="shared" si="4"/>
        <v>Alto</v>
      </c>
      <c r="S1567" s="35" t="str">
        <f>IF(O1567="","",IF(O1567&gt;AVERAGE('Base de datos limpia'!$O$2:$O$8001),"Alto","Normal"))
</f>
        <v>Alto</v>
      </c>
      <c r="T1567" s="35" t="str">
        <f t="shared" si="5"/>
        <v>Gamer intensivo</v>
      </c>
      <c r="U1567" s="35"/>
    </row>
    <row r="1568">
      <c r="A1568" s="28">
        <v>1567.0</v>
      </c>
      <c r="B1568" s="28">
        <v>23.0</v>
      </c>
      <c r="C1568" s="28" t="str">
        <f>TRIM(PROPER('Base de datos cruda'!C1568))</f>
        <v>Female</v>
      </c>
      <c r="D1568" s="28">
        <v>0.23</v>
      </c>
      <c r="E1568" s="28">
        <v>7.96</v>
      </c>
      <c r="F1568" s="28">
        <v>8.66</v>
      </c>
      <c r="G1568" s="28">
        <v>76.38</v>
      </c>
      <c r="H1568" s="28" t="str">
        <f>TRIM(PROPER('Base de datos cruda'!H1568))</f>
        <v>Rpg</v>
      </c>
      <c r="I1568" s="28">
        <v>0.95</v>
      </c>
      <c r="J1568" s="28">
        <v>4.58</v>
      </c>
      <c r="K1568" s="28">
        <v>304.14</v>
      </c>
      <c r="L1568" s="28">
        <f>IF('Base de datos cruda'!L1568&lt;0,,'Base de datos cruda'!L1568)</f>
        <v>2.08</v>
      </c>
      <c r="M1568" s="28" t="str">
        <f>IF(TRIM(PROPER('Base de datos cruda'!M1568))="High","Alto",IF(TRIM(PROPER('Base de datos cruda'!M1568))="Medium","Medio","Bajo"))</f>
        <v>Medio</v>
      </c>
      <c r="N1568" s="29">
        <v>106.656749977836</v>
      </c>
      <c r="O1568" s="33" t="str">
        <f t="shared" si="1"/>
        <v/>
      </c>
      <c r="P1568" s="33">
        <f t="shared" si="2"/>
        <v>4.81</v>
      </c>
      <c r="Q1568" s="34">
        <f t="shared" si="3"/>
        <v>34.60869565</v>
      </c>
      <c r="R1568" s="35" t="str">
        <f t="shared" si="4"/>
        <v>Alto</v>
      </c>
      <c r="S1568" s="35" t="str">
        <f>IF(O1568="","",IF(O1568&gt;AVERAGE('Base de datos limpia'!$O$2:$O$8001),"Alto","Normal"))
</f>
        <v/>
      </c>
      <c r="T1568" s="35" t="str">
        <f t="shared" si="5"/>
        <v>Gamer intensivo</v>
      </c>
      <c r="U1568" s="35"/>
    </row>
    <row r="1569">
      <c r="A1569" s="28">
        <v>1568.0</v>
      </c>
      <c r="B1569" s="28">
        <v>23.0</v>
      </c>
      <c r="C1569" s="28" t="str">
        <f>TRIM(PROPER('Base de datos cruda'!C1569))</f>
        <v>Male</v>
      </c>
      <c r="D1569" s="28">
        <v>3.16</v>
      </c>
      <c r="E1569" s="28">
        <v>7.64</v>
      </c>
      <c r="F1569" s="28">
        <v>6.52</v>
      </c>
      <c r="G1569" s="28">
        <v>63.47</v>
      </c>
      <c r="H1569" s="28" t="str">
        <f>TRIM(PROPER('Base de datos cruda'!H1569))</f>
        <v>Fps</v>
      </c>
      <c r="I1569" s="28">
        <v>3.58</v>
      </c>
      <c r="J1569" s="28">
        <v>8.62</v>
      </c>
      <c r="K1569" s="28">
        <v>280.26</v>
      </c>
      <c r="L1569" s="28">
        <f>IF('Base de datos cruda'!L1569&lt;0,,'Base de datos cruda'!L1569)</f>
        <v>9.05</v>
      </c>
      <c r="M1569" s="28" t="str">
        <f>IF(TRIM(PROPER('Base de datos cruda'!M1569))="High","Alto",IF(TRIM(PROPER('Base de datos cruda'!M1569))="Medium","Medio","Bajo"))</f>
        <v>Medio</v>
      </c>
      <c r="N1569" s="29">
        <v>83.05</v>
      </c>
      <c r="O1569" s="32">
        <f t="shared" si="1"/>
        <v>83.05</v>
      </c>
      <c r="P1569" s="33">
        <f t="shared" si="2"/>
        <v>11.78</v>
      </c>
      <c r="Q1569" s="34">
        <f t="shared" si="3"/>
        <v>2.417721519</v>
      </c>
      <c r="R1569" s="35" t="str">
        <f t="shared" si="4"/>
        <v>Alto</v>
      </c>
      <c r="S1569" s="35" t="str">
        <f>IF(O1569="","",IF(O1569&gt;AVERAGE('Base de datos limpia'!$O$2:$O$8001),"Alto","Normal"))
</f>
        <v>Alto</v>
      </c>
      <c r="T1569" s="35" t="str">
        <f t="shared" si="5"/>
        <v>Gamer intensivo</v>
      </c>
      <c r="U1569" s="35"/>
    </row>
    <row r="1570">
      <c r="A1570" s="28">
        <v>1569.0</v>
      </c>
      <c r="B1570" s="28">
        <v>19.0</v>
      </c>
      <c r="C1570" s="28" t="str">
        <f>TRIM(PROPER('Base de datos cruda'!C1570))</f>
        <v>Male</v>
      </c>
      <c r="D1570" s="28">
        <v>7.44</v>
      </c>
      <c r="E1570" s="28">
        <v>4.07</v>
      </c>
      <c r="F1570" s="28">
        <v>7.63</v>
      </c>
      <c r="G1570" s="28">
        <v>99.77</v>
      </c>
      <c r="H1570" s="28" t="str">
        <f>TRIM(PROPER('Base de datos cruda'!H1570))</f>
        <v>Fps</v>
      </c>
      <c r="I1570" s="28">
        <v>0.04</v>
      </c>
      <c r="J1570" s="28">
        <v>13.22</v>
      </c>
      <c r="K1570" s="28">
        <v>237.19</v>
      </c>
      <c r="L1570" s="28">
        <f>IF('Base de datos cruda'!L1570&lt;0,,'Base de datos cruda'!L1570)</f>
        <v>14.53</v>
      </c>
      <c r="M1570" s="28" t="str">
        <f>IF(TRIM(PROPER('Base de datos cruda'!M1570))="High","Alto",IF(TRIM(PROPER('Base de datos cruda'!M1570))="Medium","Medio","Bajo"))</f>
        <v>Bajo</v>
      </c>
      <c r="N1570" s="29">
        <v>47.12</v>
      </c>
      <c r="O1570" s="32">
        <f t="shared" si="1"/>
        <v>47.12</v>
      </c>
      <c r="P1570" s="33">
        <f t="shared" si="2"/>
        <v>20.66</v>
      </c>
      <c r="Q1570" s="34">
        <f t="shared" si="3"/>
        <v>0.5470430108</v>
      </c>
      <c r="R1570" s="35" t="str">
        <f t="shared" si="4"/>
        <v>Bajo</v>
      </c>
      <c r="S1570" s="35" t="str">
        <f>IF(O1570="","",IF(O1570&gt;AVERAGE('Base de datos limpia'!$O$2:$O$8001),"Alto","Normal"))
</f>
        <v>Normal</v>
      </c>
      <c r="T1570" s="35" t="str">
        <f t="shared" si="5"/>
        <v>Gamer moderado</v>
      </c>
      <c r="U1570" s="35"/>
    </row>
    <row r="1571">
      <c r="A1571" s="28">
        <v>1570.0</v>
      </c>
      <c r="B1571" s="28">
        <v>22.0</v>
      </c>
      <c r="C1571" s="28" t="str">
        <f>TRIM(PROPER('Base de datos cruda'!C1571))</f>
        <v>Female</v>
      </c>
      <c r="D1571" s="28">
        <v>5.01</v>
      </c>
      <c r="E1571" s="28">
        <v>10.0</v>
      </c>
      <c r="F1571" s="28">
        <v>8.13</v>
      </c>
      <c r="G1571" s="28">
        <v>66.63</v>
      </c>
      <c r="H1571" s="28" t="str">
        <f>TRIM(PROPER('Base de datos cruda'!H1571))</f>
        <v>Fps</v>
      </c>
      <c r="I1571" s="28">
        <v>0.75</v>
      </c>
      <c r="J1571" s="28">
        <v>8.65</v>
      </c>
      <c r="K1571" s="28">
        <v>261.98</v>
      </c>
      <c r="L1571" s="28">
        <f>IF('Base de datos cruda'!L1571&lt;0,,'Base de datos cruda'!L1571)</f>
        <v>13.6</v>
      </c>
      <c r="M1571" s="28" t="str">
        <f>IF(TRIM(PROPER('Base de datos cruda'!M1571))="High","Alto",IF(TRIM(PROPER('Base de datos cruda'!M1571))="Medium","Medio","Bajo"))</f>
        <v>Bajo</v>
      </c>
      <c r="N1571" s="29">
        <v>107.572476420012</v>
      </c>
      <c r="O1571" s="33" t="str">
        <f t="shared" si="1"/>
        <v/>
      </c>
      <c r="P1571" s="33">
        <f t="shared" si="2"/>
        <v>13.66</v>
      </c>
      <c r="Q1571" s="34">
        <f t="shared" si="3"/>
        <v>1.996007984</v>
      </c>
      <c r="R1571" s="35" t="str">
        <f t="shared" si="4"/>
        <v>Alto</v>
      </c>
      <c r="S1571" s="35" t="str">
        <f>IF(O1571="","",IF(O1571&gt;AVERAGE('Base de datos limpia'!$O$2:$O$8001),"Alto","Normal"))
</f>
        <v/>
      </c>
      <c r="T1571" s="35" t="str">
        <f t="shared" si="5"/>
        <v>Gamer intensivo</v>
      </c>
      <c r="U1571" s="35"/>
    </row>
    <row r="1572">
      <c r="A1572" s="28">
        <v>1571.0</v>
      </c>
      <c r="B1572" s="28">
        <v>18.0</v>
      </c>
      <c r="C1572" s="28" t="str">
        <f>TRIM(PROPER('Base de datos cruda'!C1572))</f>
        <v>Male</v>
      </c>
      <c r="D1572" s="28">
        <v>0.67</v>
      </c>
      <c r="E1572" s="28">
        <v>8.64</v>
      </c>
      <c r="F1572" s="28">
        <v>5.02</v>
      </c>
      <c r="G1572" s="28">
        <v>70.06</v>
      </c>
      <c r="H1572" s="28" t="str">
        <f>TRIM(PROPER('Base de datos cruda'!H1572))</f>
        <v>Casual</v>
      </c>
      <c r="I1572" s="28">
        <v>2.17</v>
      </c>
      <c r="J1572" s="28">
        <v>4.33</v>
      </c>
      <c r="K1572" s="28">
        <v>312.48</v>
      </c>
      <c r="L1572" s="28">
        <f>IF('Base de datos cruda'!L1572&lt;0,,'Base de datos cruda'!L1572)</f>
        <v>1.03</v>
      </c>
      <c r="M1572" s="28" t="str">
        <f>IF(TRIM(PROPER('Base de datos cruda'!M1572))="High","Alto",IF(TRIM(PROPER('Base de datos cruda'!M1572))="Medium","Medio","Bajo"))</f>
        <v>Alto</v>
      </c>
      <c r="N1572" s="29">
        <v>95.32</v>
      </c>
      <c r="O1572" s="32">
        <f t="shared" si="1"/>
        <v>95.32</v>
      </c>
      <c r="P1572" s="33">
        <f t="shared" si="2"/>
        <v>5</v>
      </c>
      <c r="Q1572" s="34">
        <f t="shared" si="3"/>
        <v>12.89552239</v>
      </c>
      <c r="R1572" s="35" t="str">
        <f t="shared" si="4"/>
        <v>Alto</v>
      </c>
      <c r="S1572" s="35" t="str">
        <f>IF(O1572="","",IF(O1572&gt;AVERAGE('Base de datos limpia'!$O$2:$O$8001),"Alto","Normal"))
</f>
        <v>Alto</v>
      </c>
      <c r="T1572" s="35" t="str">
        <f t="shared" si="5"/>
        <v>Gamer intensivo</v>
      </c>
      <c r="U1572" s="35"/>
    </row>
    <row r="1573">
      <c r="A1573" s="28">
        <v>1572.0</v>
      </c>
      <c r="B1573" s="28">
        <v>21.0</v>
      </c>
      <c r="C1573" s="28" t="str">
        <f>TRIM(PROPER('Base de datos cruda'!C1573))</f>
        <v>Female</v>
      </c>
      <c r="D1573" s="28">
        <v>7.08</v>
      </c>
      <c r="E1573" s="28">
        <v>3.34</v>
      </c>
      <c r="F1573" s="28">
        <v>5.09</v>
      </c>
      <c r="G1573" s="28">
        <v>66.52</v>
      </c>
      <c r="H1573" s="28" t="str">
        <f>TRIM(PROPER('Base de datos cruda'!H1573))</f>
        <v>Casual</v>
      </c>
      <c r="I1573" s="28">
        <v>0.75</v>
      </c>
      <c r="J1573" s="28">
        <v>8.27</v>
      </c>
      <c r="K1573" s="28">
        <v>253.21</v>
      </c>
      <c r="L1573" s="28">
        <f>IF('Base de datos cruda'!L1573&lt;0,,'Base de datos cruda'!L1573)</f>
        <v>10.54</v>
      </c>
      <c r="M1573" s="28" t="str">
        <f>IF(TRIM(PROPER('Base de datos cruda'!M1573))="High","Alto",IF(TRIM(PROPER('Base de datos cruda'!M1573))="Medium","Medio","Bajo"))</f>
        <v>Bajo</v>
      </c>
      <c r="N1573" s="29">
        <v>22.44</v>
      </c>
      <c r="O1573" s="32">
        <f t="shared" si="1"/>
        <v>22.44</v>
      </c>
      <c r="P1573" s="33">
        <f t="shared" si="2"/>
        <v>15.35</v>
      </c>
      <c r="Q1573" s="34">
        <f t="shared" si="3"/>
        <v>0.4717514124</v>
      </c>
      <c r="R1573" s="35" t="str">
        <f t="shared" si="4"/>
        <v>Bajo</v>
      </c>
      <c r="S1573" s="35" t="str">
        <f>IF(O1573="","",IF(O1573&gt;AVERAGE('Base de datos limpia'!$O$2:$O$8001),"Alto","Normal"))
</f>
        <v>Normal</v>
      </c>
      <c r="T1573" s="35" t="str">
        <f t="shared" si="5"/>
        <v>Gamer moderado</v>
      </c>
      <c r="U1573" s="35"/>
    </row>
    <row r="1574">
      <c r="A1574" s="28">
        <v>1573.0</v>
      </c>
      <c r="B1574" s="28">
        <v>24.0</v>
      </c>
      <c r="C1574" s="28" t="str">
        <f>TRIM(PROPER('Base de datos cruda'!C1574))</f>
        <v>Male</v>
      </c>
      <c r="D1574" s="28">
        <v>2.15</v>
      </c>
      <c r="E1574" s="28">
        <v>2.76</v>
      </c>
      <c r="F1574" s="28">
        <v>7.79</v>
      </c>
      <c r="G1574" s="28">
        <v>73.5</v>
      </c>
      <c r="H1574" s="28" t="str">
        <f>TRIM(PROPER('Base de datos cruda'!H1574))</f>
        <v>Casual</v>
      </c>
      <c r="I1574" s="28">
        <v>4.8</v>
      </c>
      <c r="J1574" s="28">
        <v>7.0</v>
      </c>
      <c r="K1574" s="28">
        <v>283.12</v>
      </c>
      <c r="L1574" s="28">
        <f>IF('Base de datos cruda'!L1574&lt;0,,'Base de datos cruda'!L1574)</f>
        <v>5.29</v>
      </c>
      <c r="M1574" s="28" t="str">
        <f>IF(TRIM(PROPER('Base de datos cruda'!M1574))="High","Alto",IF(TRIM(PROPER('Base de datos cruda'!M1574))="Medium","Medio","Bajo"))</f>
        <v>Medio</v>
      </c>
      <c r="N1574" s="29">
        <v>60.91</v>
      </c>
      <c r="O1574" s="32">
        <f t="shared" si="1"/>
        <v>60.91</v>
      </c>
      <c r="P1574" s="33">
        <f t="shared" si="2"/>
        <v>9.15</v>
      </c>
      <c r="Q1574" s="34">
        <f t="shared" si="3"/>
        <v>1.28372093</v>
      </c>
      <c r="R1574" s="35" t="str">
        <f t="shared" si="4"/>
        <v>Medio</v>
      </c>
      <c r="S1574" s="35" t="str">
        <f>IF(O1574="","",IF(O1574&gt;AVERAGE('Base de datos limpia'!$O$2:$O$8001),"Alto","Normal"))
</f>
        <v>Normal</v>
      </c>
      <c r="T1574" s="35" t="str">
        <f t="shared" si="5"/>
        <v>Gamer casual</v>
      </c>
      <c r="U1574" s="35"/>
    </row>
    <row r="1575">
      <c r="A1575" s="28">
        <v>1574.0</v>
      </c>
      <c r="B1575" s="28">
        <v>16.0</v>
      </c>
      <c r="C1575" s="28" t="str">
        <f>TRIM(PROPER('Base de datos cruda'!C1575))</f>
        <v>Female</v>
      </c>
      <c r="D1575" s="28">
        <v>1.95</v>
      </c>
      <c r="E1575" s="28">
        <v>3.83</v>
      </c>
      <c r="F1575" s="28">
        <v>7.77</v>
      </c>
      <c r="G1575" s="28">
        <v>71.57</v>
      </c>
      <c r="H1575" s="28" t="str">
        <f>TRIM(PROPER('Base de datos cruda'!H1575))</f>
        <v>Casual</v>
      </c>
      <c r="I1575" s="28">
        <v>3.35</v>
      </c>
      <c r="J1575" s="28">
        <v>7.73</v>
      </c>
      <c r="K1575" s="28">
        <v>285.97</v>
      </c>
      <c r="L1575" s="28">
        <f>IF('Base de datos cruda'!L1575&lt;0,,'Base de datos cruda'!L1575)</f>
        <v>6.36</v>
      </c>
      <c r="M1575" s="28" t="str">
        <f>IF(TRIM(PROPER('Base de datos cruda'!M1575))="High","Alto",IF(TRIM(PROPER('Base de datos cruda'!M1575))="Medium","Medio","Bajo"))</f>
        <v>Medio</v>
      </c>
      <c r="N1575" s="29">
        <v>72.34</v>
      </c>
      <c r="O1575" s="32">
        <f t="shared" si="1"/>
        <v>72.34</v>
      </c>
      <c r="P1575" s="33">
        <f t="shared" si="2"/>
        <v>9.68</v>
      </c>
      <c r="Q1575" s="34">
        <f t="shared" si="3"/>
        <v>1.964102564</v>
      </c>
      <c r="R1575" s="35" t="str">
        <f t="shared" si="4"/>
        <v>Alto</v>
      </c>
      <c r="S1575" s="35" t="str">
        <f>IF(O1575="","",IF(O1575&gt;AVERAGE('Base de datos limpia'!$O$2:$O$8001),"Alto","Normal"))
</f>
        <v>Alto</v>
      </c>
      <c r="T1575" s="35" t="str">
        <f t="shared" si="5"/>
        <v>Gamer moderado</v>
      </c>
      <c r="U1575" s="35"/>
    </row>
    <row r="1576">
      <c r="A1576" s="28">
        <v>1575.0</v>
      </c>
      <c r="B1576" s="28">
        <v>20.0</v>
      </c>
      <c r="C1576" s="28" t="str">
        <f>TRIM(PROPER('Base de datos cruda'!C1576))</f>
        <v>Male</v>
      </c>
      <c r="D1576" s="28">
        <v>2.38</v>
      </c>
      <c r="E1576" s="28">
        <v>5.07</v>
      </c>
      <c r="F1576" s="28">
        <v>4.3</v>
      </c>
      <c r="G1576" s="28">
        <v>84.04</v>
      </c>
      <c r="H1576" s="28" t="str">
        <f>TRIM(PROPER('Base de datos cruda'!H1576))</f>
        <v>Rpg</v>
      </c>
      <c r="I1576" s="28">
        <v>2.16</v>
      </c>
      <c r="J1576" s="28">
        <v>5.57</v>
      </c>
      <c r="K1576" s="28">
        <v>266.31</v>
      </c>
      <c r="L1576" s="28">
        <f>IF('Base de datos cruda'!L1576&lt;0,,'Base de datos cruda'!L1576)</f>
        <v>10.39</v>
      </c>
      <c r="M1576" s="28" t="str">
        <f>IF(TRIM(PROPER('Base de datos cruda'!M1576))="High","Alto",IF(TRIM(PROPER('Base de datos cruda'!M1576))="Medium","Medio","Bajo"))</f>
        <v>Medio</v>
      </c>
      <c r="N1576" s="29">
        <v>66.87</v>
      </c>
      <c r="O1576" s="32">
        <f t="shared" si="1"/>
        <v>66.87</v>
      </c>
      <c r="P1576" s="33">
        <f t="shared" si="2"/>
        <v>7.95</v>
      </c>
      <c r="Q1576" s="34">
        <f t="shared" si="3"/>
        <v>2.130252101</v>
      </c>
      <c r="R1576" s="35" t="str">
        <f t="shared" si="4"/>
        <v>Medio</v>
      </c>
      <c r="S1576" s="35" t="str">
        <f>IF(O1576="","",IF(O1576&gt;AVERAGE('Base de datos limpia'!$O$2:$O$8001),"Alto","Normal"))
</f>
        <v>Alto</v>
      </c>
      <c r="T1576" s="35" t="str">
        <f t="shared" si="5"/>
        <v>Gamer moderado</v>
      </c>
      <c r="U1576" s="35"/>
    </row>
    <row r="1577">
      <c r="A1577" s="28">
        <v>1576.0</v>
      </c>
      <c r="B1577" s="28">
        <v>19.0</v>
      </c>
      <c r="C1577" s="28" t="str">
        <f>TRIM(PROPER('Base de datos cruda'!C1577))</f>
        <v>Male</v>
      </c>
      <c r="D1577" s="28">
        <v>4.62</v>
      </c>
      <c r="E1577" s="28">
        <v>8.66</v>
      </c>
      <c r="F1577" s="28">
        <v>5.61</v>
      </c>
      <c r="G1577" s="28">
        <v>99.86</v>
      </c>
      <c r="H1577" s="28" t="str">
        <f>TRIM(PROPER('Base de datos cruda'!H1577))</f>
        <v>Fps</v>
      </c>
      <c r="I1577" s="28">
        <v>0.56</v>
      </c>
      <c r="J1577" s="28">
        <v>9.59</v>
      </c>
      <c r="K1577" s="28">
        <v>253.77</v>
      </c>
      <c r="L1577" s="28">
        <f>IF('Base de datos cruda'!L1577&lt;0,,'Base de datos cruda'!L1577)</f>
        <v>10.75</v>
      </c>
      <c r="M1577" s="28" t="str">
        <f>IF(TRIM(PROPER('Base de datos cruda'!M1577))="High","Alto",IF(TRIM(PROPER('Base de datos cruda'!M1577))="Medium","Medio","Bajo"))</f>
        <v>Alto</v>
      </c>
      <c r="N1577" s="29">
        <v>89.33</v>
      </c>
      <c r="O1577" s="32">
        <f t="shared" si="1"/>
        <v>89.33</v>
      </c>
      <c r="P1577" s="33">
        <f t="shared" si="2"/>
        <v>14.21</v>
      </c>
      <c r="Q1577" s="34">
        <f t="shared" si="3"/>
        <v>1.874458874</v>
      </c>
      <c r="R1577" s="35" t="str">
        <f t="shared" si="4"/>
        <v>Alto</v>
      </c>
      <c r="S1577" s="35" t="str">
        <f>IF(O1577="","",IF(O1577&gt;AVERAGE('Base de datos limpia'!$O$2:$O$8001),"Alto","Normal"))
</f>
        <v>Alto</v>
      </c>
      <c r="T1577" s="35" t="str">
        <f t="shared" si="5"/>
        <v>Gamer intensivo</v>
      </c>
      <c r="U1577" s="35"/>
    </row>
    <row r="1578">
      <c r="A1578" s="28">
        <v>1577.0</v>
      </c>
      <c r="B1578" s="28">
        <v>23.0</v>
      </c>
      <c r="C1578" s="28" t="str">
        <f>TRIM(PROPER('Base de datos cruda'!C1578))</f>
        <v>Male</v>
      </c>
      <c r="D1578" s="28">
        <v>4.36</v>
      </c>
      <c r="E1578" s="28">
        <v>8.01</v>
      </c>
      <c r="F1578" s="28">
        <v>5.99</v>
      </c>
      <c r="G1578" s="28">
        <v>62.1</v>
      </c>
      <c r="H1578" s="28" t="str">
        <f>TRIM(PROPER('Base de datos cruda'!H1578))</f>
        <v>Casual</v>
      </c>
      <c r="I1578" s="28">
        <v>1.93</v>
      </c>
      <c r="J1578" s="28">
        <v>9.35</v>
      </c>
      <c r="K1578" s="28">
        <v>261.03</v>
      </c>
      <c r="L1578" s="28">
        <f>IF('Base de datos cruda'!L1578&lt;0,,'Base de datos cruda'!L1578)</f>
        <v>11.63</v>
      </c>
      <c r="M1578" s="28" t="str">
        <f>IF(TRIM(PROPER('Base de datos cruda'!M1578))="High","Alto",IF(TRIM(PROPER('Base de datos cruda'!M1578))="Medium","Medio","Bajo"))</f>
        <v>Alto</v>
      </c>
      <c r="N1578" s="29">
        <v>77.33</v>
      </c>
      <c r="O1578" s="32">
        <f t="shared" si="1"/>
        <v>77.33</v>
      </c>
      <c r="P1578" s="33">
        <f t="shared" si="2"/>
        <v>13.71</v>
      </c>
      <c r="Q1578" s="34">
        <f t="shared" si="3"/>
        <v>1.837155963</v>
      </c>
      <c r="R1578" s="35" t="str">
        <f t="shared" si="4"/>
        <v>Alto</v>
      </c>
      <c r="S1578" s="35" t="str">
        <f>IF(O1578="","",IF(O1578&gt;AVERAGE('Base de datos limpia'!$O$2:$O$8001),"Alto","Normal"))
</f>
        <v>Alto</v>
      </c>
      <c r="T1578" s="35" t="str">
        <f t="shared" si="5"/>
        <v>Gamer intensivo</v>
      </c>
      <c r="U1578" s="35"/>
    </row>
    <row r="1579">
      <c r="A1579" s="28">
        <v>1578.0</v>
      </c>
      <c r="B1579" s="28">
        <v>16.0</v>
      </c>
      <c r="C1579" s="28" t="str">
        <f>TRIM(PROPER('Base de datos cruda'!C1579))</f>
        <v>Male</v>
      </c>
      <c r="D1579" s="28">
        <v>3.93</v>
      </c>
      <c r="E1579" s="28">
        <v>8.66</v>
      </c>
      <c r="F1579" s="28">
        <v>8.15</v>
      </c>
      <c r="G1579" s="28">
        <v>91.14</v>
      </c>
      <c r="H1579" s="28" t="str">
        <f>TRIM(PROPER('Base de datos cruda'!H1579))</f>
        <v>Fps</v>
      </c>
      <c r="I1579" s="28">
        <v>3.25</v>
      </c>
      <c r="J1579" s="28">
        <v>8.86</v>
      </c>
      <c r="K1579" s="28">
        <v>276.04</v>
      </c>
      <c r="L1579" s="28">
        <f>IF('Base de datos cruda'!L1579&lt;0,,'Base de datos cruda'!L1579)</f>
        <v>10.97</v>
      </c>
      <c r="M1579" s="28" t="str">
        <f>IF(TRIM(PROPER('Base de datos cruda'!M1579))="High","Alto",IF(TRIM(PROPER('Base de datos cruda'!M1579))="Medium","Medio","Bajo"))</f>
        <v>Medio</v>
      </c>
      <c r="N1579" s="29">
        <v>89.42</v>
      </c>
      <c r="O1579" s="32">
        <f t="shared" si="1"/>
        <v>89.42</v>
      </c>
      <c r="P1579" s="33">
        <f t="shared" si="2"/>
        <v>12.79</v>
      </c>
      <c r="Q1579" s="34">
        <f t="shared" si="3"/>
        <v>2.203562341</v>
      </c>
      <c r="R1579" s="35" t="str">
        <f t="shared" si="4"/>
        <v>Alto</v>
      </c>
      <c r="S1579" s="35" t="str">
        <f>IF(O1579="","",IF(O1579&gt;AVERAGE('Base de datos limpia'!$O$2:$O$8001),"Alto","Normal"))
</f>
        <v>Alto</v>
      </c>
      <c r="T1579" s="35" t="str">
        <f t="shared" si="5"/>
        <v>Gamer intensivo</v>
      </c>
      <c r="U1579" s="35"/>
    </row>
    <row r="1580">
      <c r="A1580" s="28">
        <v>1579.0</v>
      </c>
      <c r="B1580" s="28">
        <v>24.0</v>
      </c>
      <c r="C1580" s="28" t="str">
        <f>TRIM(PROPER('Base de datos cruda'!C1580))</f>
        <v>Male</v>
      </c>
      <c r="D1580" s="28">
        <v>5.74</v>
      </c>
      <c r="E1580" s="28">
        <v>3.45</v>
      </c>
      <c r="F1580" s="28">
        <v>6.11</v>
      </c>
      <c r="G1580" s="28">
        <v>65.12</v>
      </c>
      <c r="H1580" s="28" t="str">
        <f>TRIM(PROPER('Base de datos cruda'!H1580))</f>
        <v>Fps</v>
      </c>
      <c r="I1580" s="28">
        <v>4.84</v>
      </c>
      <c r="J1580" s="28">
        <v>10.53</v>
      </c>
      <c r="K1580" s="28">
        <v>260.72</v>
      </c>
      <c r="L1580" s="28">
        <f>IF('Base de datos cruda'!L1580&lt;0,,'Base de datos cruda'!L1580)</f>
        <v>10.85</v>
      </c>
      <c r="M1580" s="28" t="str">
        <f>IF(TRIM(PROPER('Base de datos cruda'!M1580))="High","Alto",IF(TRIM(PROPER('Base de datos cruda'!M1580))="Medium","Medio","Bajo"))</f>
        <v>Bajo</v>
      </c>
      <c r="N1580" s="29">
        <v>41.79</v>
      </c>
      <c r="O1580" s="32">
        <f t="shared" si="1"/>
        <v>41.79</v>
      </c>
      <c r="P1580" s="33">
        <f t="shared" si="2"/>
        <v>16.27</v>
      </c>
      <c r="Q1580" s="34">
        <f t="shared" si="3"/>
        <v>0.6010452962</v>
      </c>
      <c r="R1580" s="35" t="str">
        <f t="shared" si="4"/>
        <v>Bajo</v>
      </c>
      <c r="S1580" s="35" t="str">
        <f>IF(O1580="","",IF(O1580&gt;AVERAGE('Base de datos limpia'!$O$2:$O$8001),"Alto","Normal"))
</f>
        <v>Normal</v>
      </c>
      <c r="T1580" s="35" t="str">
        <f t="shared" si="5"/>
        <v>Gamer moderado</v>
      </c>
      <c r="U1580" s="35"/>
    </row>
    <row r="1581">
      <c r="A1581" s="28">
        <v>1580.0</v>
      </c>
      <c r="B1581" s="28">
        <v>21.0</v>
      </c>
      <c r="C1581" s="28" t="str">
        <f>TRIM(PROPER('Base de datos cruda'!C1581))</f>
        <v>Female</v>
      </c>
      <c r="D1581" s="28">
        <v>2.53</v>
      </c>
      <c r="E1581" s="28">
        <v>6.34</v>
      </c>
      <c r="F1581" s="28">
        <v>8.63</v>
      </c>
      <c r="G1581" s="28">
        <v>60.79</v>
      </c>
      <c r="H1581" s="28" t="str">
        <f>TRIM(PROPER('Base de datos cruda'!H1581))</f>
        <v>Casual</v>
      </c>
      <c r="I1581" s="28">
        <v>2.36</v>
      </c>
      <c r="J1581" s="28">
        <v>4.61</v>
      </c>
      <c r="K1581" s="28">
        <v>280.0</v>
      </c>
      <c r="L1581" s="28">
        <f>IF('Base de datos cruda'!L1581&lt;0,,'Base de datos cruda'!L1581)</f>
        <v>5.89</v>
      </c>
      <c r="M1581" s="28" t="str">
        <f>IF(TRIM(PROPER('Base de datos cruda'!M1581))="High","Alto",IF(TRIM(PROPER('Base de datos cruda'!M1581))="Medium","Medio","Bajo"))</f>
        <v>Medio</v>
      </c>
      <c r="N1581" s="29">
        <v>81.27</v>
      </c>
      <c r="O1581" s="32">
        <f t="shared" si="1"/>
        <v>81.27</v>
      </c>
      <c r="P1581" s="33">
        <f t="shared" si="2"/>
        <v>7.14</v>
      </c>
      <c r="Q1581" s="34">
        <f t="shared" si="3"/>
        <v>2.505928854</v>
      </c>
      <c r="R1581" s="35" t="str">
        <f t="shared" si="4"/>
        <v>Alto</v>
      </c>
      <c r="S1581" s="35" t="str">
        <f>IF(O1581="","",IF(O1581&gt;AVERAGE('Base de datos limpia'!$O$2:$O$8001),"Alto","Normal"))
</f>
        <v>Alto</v>
      </c>
      <c r="T1581" s="35" t="str">
        <f t="shared" si="5"/>
        <v>Gamer intensivo</v>
      </c>
      <c r="U1581" s="35"/>
    </row>
    <row r="1582">
      <c r="A1582" s="28">
        <v>1581.0</v>
      </c>
      <c r="B1582" s="28">
        <v>19.0</v>
      </c>
      <c r="C1582" s="28" t="str">
        <f>TRIM(PROPER('Base de datos cruda'!C1582))</f>
        <v>Male</v>
      </c>
      <c r="D1582" s="28">
        <v>6.26</v>
      </c>
      <c r="E1582" s="28">
        <v>3.55</v>
      </c>
      <c r="F1582" s="28">
        <v>8.98</v>
      </c>
      <c r="G1582" s="28">
        <v>85.54</v>
      </c>
      <c r="H1582" s="28" t="str">
        <f>TRIM(PROPER('Base de datos cruda'!H1582))</f>
        <v>Casual</v>
      </c>
      <c r="I1582" s="28">
        <v>3.46</v>
      </c>
      <c r="J1582" s="28">
        <v>11.02</v>
      </c>
      <c r="K1582" s="28">
        <v>243.45</v>
      </c>
      <c r="L1582" s="28">
        <f>IF('Base de datos cruda'!L1582&lt;0,,'Base de datos cruda'!L1582)</f>
        <v>14.37</v>
      </c>
      <c r="M1582" s="28" t="str">
        <f>IF(TRIM(PROPER('Base de datos cruda'!M1582))="High","Alto",IF(TRIM(PROPER('Base de datos cruda'!M1582))="Medium","Medio","Bajo"))</f>
        <v>Bajo</v>
      </c>
      <c r="N1582" s="29">
        <v>55.3004521266117</v>
      </c>
      <c r="O1582" s="32">
        <f t="shared" si="1"/>
        <v>55.30045213</v>
      </c>
      <c r="P1582" s="33">
        <f t="shared" si="2"/>
        <v>17.28</v>
      </c>
      <c r="Q1582" s="34">
        <f t="shared" si="3"/>
        <v>0.5670926518</v>
      </c>
      <c r="R1582" s="35" t="str">
        <f t="shared" si="4"/>
        <v>Medio</v>
      </c>
      <c r="S1582" s="35" t="str">
        <f>IF(O1582="","",IF(O1582&gt;AVERAGE('Base de datos limpia'!$O$2:$O$8001),"Alto","Normal"))
</f>
        <v>Normal</v>
      </c>
      <c r="T1582" s="35" t="str">
        <f t="shared" si="5"/>
        <v>Gamer moderado</v>
      </c>
      <c r="U1582" s="35"/>
    </row>
    <row r="1583">
      <c r="A1583" s="28">
        <v>1582.0</v>
      </c>
      <c r="B1583" s="28">
        <v>24.0</v>
      </c>
      <c r="C1583" s="28" t="str">
        <f>TRIM(PROPER('Base de datos cruda'!C1583))</f>
        <v>Male</v>
      </c>
      <c r="D1583" s="28">
        <v>1.4</v>
      </c>
      <c r="E1583" s="28">
        <v>1.98</v>
      </c>
      <c r="F1583" s="28">
        <v>7.9</v>
      </c>
      <c r="G1583" s="28">
        <v>94.93</v>
      </c>
      <c r="H1583" s="28" t="str">
        <f>TRIM(PROPER('Base de datos cruda'!H1583))</f>
        <v>Rpg</v>
      </c>
      <c r="I1583" s="28">
        <v>0.98</v>
      </c>
      <c r="J1583" s="28">
        <v>3.12</v>
      </c>
      <c r="K1583" s="28">
        <v>317.16</v>
      </c>
      <c r="L1583" s="28">
        <f>IF('Base de datos cruda'!L1583&lt;0,,'Base de datos cruda'!L1583)</f>
        <v>3.83</v>
      </c>
      <c r="M1583" s="28" t="str">
        <f>IF(TRIM(PROPER('Base de datos cruda'!M1583))="High","Alto",IF(TRIM(PROPER('Base de datos cruda'!M1583))="Medium","Medio","Bajo"))</f>
        <v>Medio</v>
      </c>
      <c r="N1583" s="29">
        <v>81.3002628130688</v>
      </c>
      <c r="O1583" s="32">
        <f t="shared" si="1"/>
        <v>81.30026281</v>
      </c>
      <c r="P1583" s="33">
        <f t="shared" si="2"/>
        <v>4.52</v>
      </c>
      <c r="Q1583" s="34">
        <f t="shared" si="3"/>
        <v>1.414285714</v>
      </c>
      <c r="R1583" s="35" t="str">
        <f t="shared" si="4"/>
        <v>Alto</v>
      </c>
      <c r="S1583" s="35" t="str">
        <f>IF(O1583="","",IF(O1583&gt;AVERAGE('Base de datos limpia'!$O$2:$O$8001),"Alto","Normal"))
</f>
        <v>Alto</v>
      </c>
      <c r="T1583" s="35" t="str">
        <f t="shared" si="5"/>
        <v>Gamer casual</v>
      </c>
      <c r="U1583" s="35"/>
    </row>
    <row r="1584">
      <c r="A1584" s="28">
        <v>1583.0</v>
      </c>
      <c r="B1584" s="28">
        <v>20.0</v>
      </c>
      <c r="C1584" s="28" t="str">
        <f>TRIM(PROPER('Base de datos cruda'!C1584))</f>
        <v>Female</v>
      </c>
      <c r="D1584" s="28">
        <v>6.26</v>
      </c>
      <c r="E1584" s="28">
        <v>7.16</v>
      </c>
      <c r="F1584" s="28">
        <v>7.33</v>
      </c>
      <c r="G1584" s="28">
        <v>67.05</v>
      </c>
      <c r="H1584" s="28" t="str">
        <f>TRIM(PROPER('Base de datos cruda'!H1584))</f>
        <v>Casual</v>
      </c>
      <c r="I1584" s="28">
        <v>3.12</v>
      </c>
      <c r="J1584" s="28">
        <v>10.82</v>
      </c>
      <c r="K1584" s="28">
        <v>243.01</v>
      </c>
      <c r="L1584" s="28">
        <f>IF('Base de datos cruda'!L1584&lt;0,,'Base de datos cruda'!L1584)</f>
        <v>15.65</v>
      </c>
      <c r="M1584" s="28" t="str">
        <f>IF(TRIM(PROPER('Base de datos cruda'!M1584))="High","Alto",IF(TRIM(PROPER('Base de datos cruda'!M1584))="Medium","Medio","Bajo"))</f>
        <v>Bajo</v>
      </c>
      <c r="N1584" s="29">
        <v>79.190228429848</v>
      </c>
      <c r="O1584" s="32">
        <f t="shared" si="1"/>
        <v>79.19022843</v>
      </c>
      <c r="P1584" s="33">
        <f t="shared" si="2"/>
        <v>17.08</v>
      </c>
      <c r="Q1584" s="34">
        <f t="shared" si="3"/>
        <v>1.143769968</v>
      </c>
      <c r="R1584" s="35" t="str">
        <f t="shared" si="4"/>
        <v>Alto</v>
      </c>
      <c r="S1584" s="35" t="str">
        <f>IF(O1584="","",IF(O1584&gt;AVERAGE('Base de datos limpia'!$O$2:$O$8001),"Alto","Normal"))
</f>
        <v>Alto</v>
      </c>
      <c r="T1584" s="35" t="str">
        <f t="shared" si="5"/>
        <v>Gamer intensivo</v>
      </c>
      <c r="U1584" s="35"/>
    </row>
    <row r="1585">
      <c r="A1585" s="28">
        <v>1584.0</v>
      </c>
      <c r="B1585" s="28">
        <v>20.0</v>
      </c>
      <c r="C1585" s="28" t="str">
        <f>TRIM(PROPER('Base de datos cruda'!C1585))</f>
        <v>Female</v>
      </c>
      <c r="D1585" s="28">
        <v>5.31</v>
      </c>
      <c r="E1585" s="28">
        <v>2.29</v>
      </c>
      <c r="F1585" s="28">
        <v>5.96</v>
      </c>
      <c r="G1585" s="28">
        <v>73.66</v>
      </c>
      <c r="H1585" s="28" t="str">
        <f>TRIM(PROPER('Base de datos cruda'!H1585))</f>
        <v>Rpg</v>
      </c>
      <c r="I1585" s="28">
        <v>1.2</v>
      </c>
      <c r="J1585" s="28">
        <v>6.33</v>
      </c>
      <c r="K1585" s="28">
        <v>261.47</v>
      </c>
      <c r="L1585" s="28">
        <f>IF('Base de datos cruda'!L1585&lt;0,,'Base de datos cruda'!L1585)</f>
        <v>12.83</v>
      </c>
      <c r="M1585" s="28" t="str">
        <f>IF(TRIM(PROPER('Base de datos cruda'!M1585))="High","Alto",IF(TRIM(PROPER('Base de datos cruda'!M1585))="Medium","Medio","Bajo"))</f>
        <v>Bajo</v>
      </c>
      <c r="N1585" s="29">
        <v>38.1310889462255</v>
      </c>
      <c r="O1585" s="32">
        <f t="shared" si="1"/>
        <v>38.13108895</v>
      </c>
      <c r="P1585" s="33">
        <f t="shared" si="2"/>
        <v>11.64</v>
      </c>
      <c r="Q1585" s="34">
        <f t="shared" si="3"/>
        <v>0.4312617702</v>
      </c>
      <c r="R1585" s="35" t="str">
        <f t="shared" si="4"/>
        <v>Bajo</v>
      </c>
      <c r="S1585" s="35" t="str">
        <f>IF(O1585="","",IF(O1585&gt;AVERAGE('Base de datos limpia'!$O$2:$O$8001),"Alto","Normal"))
</f>
        <v>Normal</v>
      </c>
      <c r="T1585" s="35" t="str">
        <f t="shared" si="5"/>
        <v>Gamer casual</v>
      </c>
      <c r="U1585" s="35"/>
    </row>
    <row r="1586">
      <c r="A1586" s="28">
        <v>1585.0</v>
      </c>
      <c r="B1586" s="28">
        <v>20.0</v>
      </c>
      <c r="C1586" s="28" t="str">
        <f>TRIM(PROPER('Base de datos cruda'!C1586))</f>
        <v>Other</v>
      </c>
      <c r="D1586" s="28">
        <v>5.47</v>
      </c>
      <c r="E1586" s="28">
        <v>7.01</v>
      </c>
      <c r="F1586" s="28">
        <v>4.34</v>
      </c>
      <c r="G1586" s="28">
        <v>66.75</v>
      </c>
      <c r="H1586" s="28" t="str">
        <f>TRIM(PROPER('Base de datos cruda'!H1586))</f>
        <v>Fps</v>
      </c>
      <c r="I1586" s="28">
        <v>0.99</v>
      </c>
      <c r="J1586" s="28">
        <v>11.06</v>
      </c>
      <c r="K1586" s="28">
        <v>265.57</v>
      </c>
      <c r="L1586" s="28">
        <f>IF('Base de datos cruda'!L1586&lt;0,,'Base de datos cruda'!L1586)</f>
        <v>12.02</v>
      </c>
      <c r="M1586" s="28" t="str">
        <f>IF(TRIM(PROPER('Base de datos cruda'!M1586))="High","Alto",IF(TRIM(PROPER('Base de datos cruda'!M1586))="Medium","Medio","Bajo"))</f>
        <v>Alto</v>
      </c>
      <c r="N1586" s="29">
        <v>63.0507052766736</v>
      </c>
      <c r="O1586" s="32">
        <f t="shared" si="1"/>
        <v>63.05070528</v>
      </c>
      <c r="P1586" s="33">
        <f t="shared" si="2"/>
        <v>16.53</v>
      </c>
      <c r="Q1586" s="34">
        <f t="shared" si="3"/>
        <v>1.281535649</v>
      </c>
      <c r="R1586" s="35" t="str">
        <f t="shared" si="4"/>
        <v>Medio</v>
      </c>
      <c r="S1586" s="35" t="str">
        <f>IF(O1586="","",IF(O1586&gt;AVERAGE('Base de datos limpia'!$O$2:$O$8001),"Alto","Normal"))
</f>
        <v>Normal</v>
      </c>
      <c r="T1586" s="35" t="str">
        <f t="shared" si="5"/>
        <v>Gamer intensivo</v>
      </c>
      <c r="U1586" s="35"/>
    </row>
    <row r="1587">
      <c r="A1587" s="28">
        <v>1586.0</v>
      </c>
      <c r="B1587" s="28">
        <v>16.0</v>
      </c>
      <c r="C1587" s="28" t="str">
        <f>TRIM(PROPER('Base de datos cruda'!C1587))</f>
        <v>Female</v>
      </c>
      <c r="D1587" s="28">
        <v>3.85</v>
      </c>
      <c r="E1587" s="28">
        <v>6.83</v>
      </c>
      <c r="F1587" s="28">
        <v>6.87</v>
      </c>
      <c r="G1587" s="28">
        <v>96.26</v>
      </c>
      <c r="H1587" s="28" t="str">
        <f>TRIM(PROPER('Base de datos cruda'!H1587))</f>
        <v>Rpg</v>
      </c>
      <c r="I1587" s="28">
        <v>2.55</v>
      </c>
      <c r="J1587" s="28">
        <v>8.99</v>
      </c>
      <c r="K1587" s="28">
        <v>264.5</v>
      </c>
      <c r="L1587" s="28">
        <f>IF('Base de datos cruda'!L1587&lt;0,,'Base de datos cruda'!L1587)</f>
        <v>11.24</v>
      </c>
      <c r="M1587" s="28" t="str">
        <f>IF(TRIM(PROPER('Base de datos cruda'!M1587))="High","Alto",IF(TRIM(PROPER('Base de datos cruda'!M1587))="Medium","Medio","Bajo"))</f>
        <v>Medio</v>
      </c>
      <c r="N1587" s="29">
        <v>74.12</v>
      </c>
      <c r="O1587" s="32">
        <f t="shared" si="1"/>
        <v>74.12</v>
      </c>
      <c r="P1587" s="33">
        <f t="shared" si="2"/>
        <v>12.84</v>
      </c>
      <c r="Q1587" s="34">
        <f t="shared" si="3"/>
        <v>1.774025974</v>
      </c>
      <c r="R1587" s="35" t="str">
        <f t="shared" si="4"/>
        <v>Alto</v>
      </c>
      <c r="S1587" s="35" t="str">
        <f>IF(O1587="","",IF(O1587&gt;AVERAGE('Base de datos limpia'!$O$2:$O$8001),"Alto","Normal"))
</f>
        <v>Alto</v>
      </c>
      <c r="T1587" s="35" t="str">
        <f t="shared" si="5"/>
        <v>Gamer intensivo</v>
      </c>
      <c r="U1587" s="35"/>
    </row>
    <row r="1588">
      <c r="A1588" s="28">
        <v>1587.0</v>
      </c>
      <c r="B1588" s="28">
        <v>16.0</v>
      </c>
      <c r="C1588" s="28" t="str">
        <f>TRIM(PROPER('Base de datos cruda'!C1588))</f>
        <v>Male</v>
      </c>
      <c r="D1588" s="28">
        <v>5.34</v>
      </c>
      <c r="E1588" s="28">
        <v>8.29</v>
      </c>
      <c r="F1588" s="28">
        <v>5.81</v>
      </c>
      <c r="G1588" s="28">
        <v>70.81</v>
      </c>
      <c r="H1588" s="28" t="str">
        <f>TRIM(PROPER('Base de datos cruda'!H1588))</f>
        <v>Casual</v>
      </c>
      <c r="I1588" s="28">
        <v>1.06</v>
      </c>
      <c r="J1588" s="28">
        <v>9.75</v>
      </c>
      <c r="K1588" s="28">
        <v>244.59</v>
      </c>
      <c r="L1588" s="28">
        <f>IF('Base de datos cruda'!L1588&lt;0,,'Base de datos cruda'!L1588)</f>
        <v>11.43</v>
      </c>
      <c r="M1588" s="28" t="str">
        <f>IF(TRIM(PROPER('Base de datos cruda'!M1588))="High","Alto",IF(TRIM(PROPER('Base de datos cruda'!M1588))="Medium","Medio","Bajo"))</f>
        <v>Alto</v>
      </c>
      <c r="N1588" s="29">
        <v>86.4830740427617</v>
      </c>
      <c r="O1588" s="32">
        <f t="shared" si="1"/>
        <v>86.48307404</v>
      </c>
      <c r="P1588" s="33">
        <f t="shared" si="2"/>
        <v>15.09</v>
      </c>
      <c r="Q1588" s="34">
        <f t="shared" si="3"/>
        <v>1.552434457</v>
      </c>
      <c r="R1588" s="35" t="str">
        <f t="shared" si="4"/>
        <v>Alto</v>
      </c>
      <c r="S1588" s="35" t="str">
        <f>IF(O1588="","",IF(O1588&gt;AVERAGE('Base de datos limpia'!$O$2:$O$8001),"Alto","Normal"))
</f>
        <v>Alto</v>
      </c>
      <c r="T1588" s="35" t="str">
        <f t="shared" si="5"/>
        <v>Gamer intensivo</v>
      </c>
      <c r="U1588" s="35"/>
    </row>
    <row r="1589">
      <c r="A1589" s="28">
        <v>1588.0</v>
      </c>
      <c r="B1589" s="28">
        <v>23.0</v>
      </c>
      <c r="C1589" s="28" t="str">
        <f>TRIM(PROPER('Base de datos cruda'!C1589))</f>
        <v>Female</v>
      </c>
      <c r="D1589" s="28">
        <v>0.64</v>
      </c>
      <c r="E1589" s="28">
        <v>2.26</v>
      </c>
      <c r="F1589" s="28">
        <v>5.75</v>
      </c>
      <c r="G1589" s="28">
        <v>77.79</v>
      </c>
      <c r="H1589" s="28" t="str">
        <f>TRIM(PROPER('Base de datos cruda'!H1589))</f>
        <v>Rpg</v>
      </c>
      <c r="I1589" s="28">
        <v>3.61</v>
      </c>
      <c r="J1589" s="28">
        <v>2.11</v>
      </c>
      <c r="K1589" s="28">
        <v>328.53</v>
      </c>
      <c r="L1589" s="28">
        <f>IF('Base de datos cruda'!L1589&lt;0,,'Base de datos cruda'!L1589)</f>
        <v>0.19</v>
      </c>
      <c r="M1589" s="28" t="str">
        <f>IF(TRIM(PROPER('Base de datos cruda'!M1589))="High","Alto",IF(TRIM(PROPER('Base de datos cruda'!M1589))="Medium","Medio","Bajo"))</f>
        <v>Medio</v>
      </c>
      <c r="N1589" s="29">
        <v>53.33</v>
      </c>
      <c r="O1589" s="32">
        <f t="shared" si="1"/>
        <v>53.33</v>
      </c>
      <c r="P1589" s="33">
        <f t="shared" si="2"/>
        <v>2.75</v>
      </c>
      <c r="Q1589" s="34">
        <f t="shared" si="3"/>
        <v>3.53125</v>
      </c>
      <c r="R1589" s="35" t="str">
        <f t="shared" si="4"/>
        <v>Medio</v>
      </c>
      <c r="S1589" s="35" t="str">
        <f>IF(O1589="","",IF(O1589&gt;AVERAGE('Base de datos limpia'!$O$2:$O$8001),"Alto","Normal"))
</f>
        <v>Normal</v>
      </c>
      <c r="T1589" s="35" t="str">
        <f t="shared" si="5"/>
        <v>Gamer casual</v>
      </c>
      <c r="U1589" s="35"/>
    </row>
    <row r="1590">
      <c r="A1590" s="28">
        <v>1589.0</v>
      </c>
      <c r="B1590" s="28">
        <v>23.0</v>
      </c>
      <c r="C1590" s="28" t="str">
        <f>TRIM(PROPER('Base de datos cruda'!C1590))</f>
        <v>Female</v>
      </c>
      <c r="D1590" s="28">
        <v>6.81</v>
      </c>
      <c r="E1590" s="28">
        <v>8.05</v>
      </c>
      <c r="F1590" s="28">
        <v>7.44</v>
      </c>
      <c r="G1590" s="28">
        <v>95.79</v>
      </c>
      <c r="H1590" s="28" t="str">
        <f>TRIM(PROPER('Base de datos cruda'!H1590))</f>
        <v>Casual</v>
      </c>
      <c r="I1590" s="28">
        <v>4.69</v>
      </c>
      <c r="J1590" s="28">
        <v>11.93</v>
      </c>
      <c r="K1590" s="28">
        <v>244.07</v>
      </c>
      <c r="L1590" s="28">
        <f>IF('Base de datos cruda'!L1590&lt;0,,'Base de datos cruda'!L1590)</f>
        <v>19.69</v>
      </c>
      <c r="M1590" s="28" t="str">
        <f>IF(TRIM(PROPER('Base de datos cruda'!M1590))="High","Alto",IF(TRIM(PROPER('Base de datos cruda'!M1590))="Medium","Medio","Bajo"))</f>
        <v>Bajo</v>
      </c>
      <c r="N1590" s="29">
        <v>82.1621616942156</v>
      </c>
      <c r="O1590" s="32">
        <f t="shared" si="1"/>
        <v>82.16216169</v>
      </c>
      <c r="P1590" s="33">
        <f t="shared" si="2"/>
        <v>18.74</v>
      </c>
      <c r="Q1590" s="34">
        <f t="shared" si="3"/>
        <v>1.182085169</v>
      </c>
      <c r="R1590" s="35" t="str">
        <f t="shared" si="4"/>
        <v>Alto</v>
      </c>
      <c r="S1590" s="35" t="str">
        <f>IF(O1590="","",IF(O1590&gt;AVERAGE('Base de datos limpia'!$O$2:$O$8001),"Alto","Normal"))
</f>
        <v>Alto</v>
      </c>
      <c r="T1590" s="35" t="str">
        <f t="shared" si="5"/>
        <v>Gamer intensivo</v>
      </c>
      <c r="U1590" s="35"/>
    </row>
    <row r="1591">
      <c r="A1591" s="28">
        <v>1590.0</v>
      </c>
      <c r="B1591" s="28">
        <v>21.0</v>
      </c>
      <c r="C1591" s="28" t="str">
        <f>TRIM(PROPER('Base de datos cruda'!C1591))</f>
        <v>Female</v>
      </c>
      <c r="D1591" s="28">
        <v>0.44</v>
      </c>
      <c r="E1591" s="28">
        <v>9.99</v>
      </c>
      <c r="F1591" s="28">
        <v>6.32</v>
      </c>
      <c r="G1591" s="28">
        <v>82.11</v>
      </c>
      <c r="H1591" s="28" t="str">
        <f>TRIM(PROPER('Base de datos cruda'!H1591))</f>
        <v>Rpg</v>
      </c>
      <c r="I1591" s="28">
        <v>1.97</v>
      </c>
      <c r="J1591" s="28">
        <v>5.82</v>
      </c>
      <c r="K1591" s="28">
        <v>301.45</v>
      </c>
      <c r="L1591" s="28" t="str">
        <f>IF('Base de datos cruda'!L1591&lt;0,,'Base de datos cruda'!L1591)</f>
        <v/>
      </c>
      <c r="M1591" s="28" t="str">
        <f>IF(TRIM(PROPER('Base de datos cruda'!M1591))="High","Alto",IF(TRIM(PROPER('Base de datos cruda'!M1591))="Medium","Medio","Bajo"))</f>
        <v>Medio</v>
      </c>
      <c r="N1591" s="29">
        <v>100.0</v>
      </c>
      <c r="O1591" s="32">
        <f t="shared" si="1"/>
        <v>100</v>
      </c>
      <c r="P1591" s="33">
        <f t="shared" si="2"/>
        <v>6.26</v>
      </c>
      <c r="Q1591" s="34">
        <f t="shared" si="3"/>
        <v>22.70454545</v>
      </c>
      <c r="R1591" s="35" t="str">
        <f t="shared" si="4"/>
        <v>Alto</v>
      </c>
      <c r="S1591" s="35" t="str">
        <f>IF(O1591="","",IF(O1591&gt;AVERAGE('Base de datos limpia'!$O$2:$O$8001),"Alto","Normal"))
</f>
        <v>Alto</v>
      </c>
      <c r="T1591" s="35" t="str">
        <f t="shared" si="5"/>
        <v>Gamer intensivo</v>
      </c>
      <c r="U1591" s="35"/>
    </row>
    <row r="1592">
      <c r="A1592" s="28">
        <v>1591.0</v>
      </c>
      <c r="B1592" s="28">
        <v>19.0</v>
      </c>
      <c r="C1592" s="28" t="str">
        <f>TRIM(PROPER('Base de datos cruda'!C1592))</f>
        <v>Male</v>
      </c>
      <c r="D1592" s="28">
        <v>1.19</v>
      </c>
      <c r="E1592" s="28">
        <v>8.66</v>
      </c>
      <c r="F1592" s="28">
        <v>7.76</v>
      </c>
      <c r="G1592" s="28">
        <v>97.31</v>
      </c>
      <c r="H1592" s="28" t="str">
        <f>TRIM(PROPER('Base de datos cruda'!H1592))</f>
        <v>Rpg</v>
      </c>
      <c r="I1592" s="28">
        <v>1.61</v>
      </c>
      <c r="J1592" s="28">
        <v>5.63</v>
      </c>
      <c r="K1592" s="28">
        <v>295.15</v>
      </c>
      <c r="L1592" s="28">
        <f>IF('Base de datos cruda'!L1592&lt;0,,'Base de datos cruda'!L1592)</f>
        <v>3.57</v>
      </c>
      <c r="M1592" s="28" t="str">
        <f>IF(TRIM(PROPER('Base de datos cruda'!M1592))="High","Alto",IF(TRIM(PROPER('Base de datos cruda'!M1592))="Medium","Medio","Bajo"))</f>
        <v>Medio</v>
      </c>
      <c r="N1592" s="29">
        <v>100.0</v>
      </c>
      <c r="O1592" s="32">
        <f t="shared" si="1"/>
        <v>100</v>
      </c>
      <c r="P1592" s="33">
        <f t="shared" si="2"/>
        <v>6.82</v>
      </c>
      <c r="Q1592" s="34">
        <f t="shared" si="3"/>
        <v>7.277310924</v>
      </c>
      <c r="R1592" s="35" t="str">
        <f t="shared" si="4"/>
        <v>Alto</v>
      </c>
      <c r="S1592" s="35" t="str">
        <f>IF(O1592="","",IF(O1592&gt;AVERAGE('Base de datos limpia'!$O$2:$O$8001),"Alto","Normal"))
</f>
        <v>Alto</v>
      </c>
      <c r="T1592" s="35" t="str">
        <f t="shared" si="5"/>
        <v>Gamer intensivo</v>
      </c>
      <c r="U1592" s="35"/>
    </row>
    <row r="1593">
      <c r="A1593" s="28">
        <v>1592.0</v>
      </c>
      <c r="B1593" s="28">
        <v>17.0</v>
      </c>
      <c r="C1593" s="28" t="str">
        <f>TRIM(PROPER('Base de datos cruda'!C1593))</f>
        <v>Male</v>
      </c>
      <c r="D1593" s="28">
        <v>4.61</v>
      </c>
      <c r="E1593" s="28">
        <v>7.77</v>
      </c>
      <c r="F1593" s="28">
        <v>5.99</v>
      </c>
      <c r="G1593" s="28">
        <v>97.06</v>
      </c>
      <c r="H1593" s="28" t="str">
        <f>TRIM(PROPER('Base de datos cruda'!H1593))</f>
        <v>Fps</v>
      </c>
      <c r="I1593" s="28">
        <v>0.88</v>
      </c>
      <c r="J1593" s="28">
        <v>10.49</v>
      </c>
      <c r="K1593" s="28">
        <v>262.68</v>
      </c>
      <c r="L1593" s="28">
        <f>IF('Base de datos cruda'!L1593&lt;0,,'Base de datos cruda'!L1593)</f>
        <v>12.6</v>
      </c>
      <c r="M1593" s="28" t="str">
        <f>IF(TRIM(PROPER('Base de datos cruda'!M1593))="High","Alto",IF(TRIM(PROPER('Base de datos cruda'!M1593))="Medium","Medio","Bajo"))</f>
        <v>Alto</v>
      </c>
      <c r="N1593" s="29">
        <v>69.9</v>
      </c>
      <c r="O1593" s="32">
        <f t="shared" si="1"/>
        <v>69.9</v>
      </c>
      <c r="P1593" s="33">
        <f t="shared" si="2"/>
        <v>15.1</v>
      </c>
      <c r="Q1593" s="34">
        <f t="shared" si="3"/>
        <v>1.685466377</v>
      </c>
      <c r="R1593" s="35" t="str">
        <f t="shared" si="4"/>
        <v>Medio</v>
      </c>
      <c r="S1593" s="35" t="str">
        <f>IF(O1593="","",IF(O1593&gt;AVERAGE('Base de datos limpia'!$O$2:$O$8001),"Alto","Normal"))
</f>
        <v>Alto</v>
      </c>
      <c r="T1593" s="35" t="str">
        <f t="shared" si="5"/>
        <v>Gamer intensivo</v>
      </c>
      <c r="U1593" s="35"/>
    </row>
    <row r="1594">
      <c r="A1594" s="28">
        <v>1593.0</v>
      </c>
      <c r="B1594" s="28">
        <v>17.0</v>
      </c>
      <c r="C1594" s="28" t="str">
        <f>TRIM(PROPER('Base de datos cruda'!C1594))</f>
        <v>Male</v>
      </c>
      <c r="D1594" s="28">
        <v>5.92</v>
      </c>
      <c r="E1594" s="28">
        <v>6.96</v>
      </c>
      <c r="F1594" s="28">
        <v>4.75</v>
      </c>
      <c r="G1594" s="28">
        <v>78.46</v>
      </c>
      <c r="H1594" s="28" t="str">
        <f>TRIM(PROPER('Base de datos cruda'!H1594))</f>
        <v>Fps</v>
      </c>
      <c r="I1594" s="28">
        <v>1.95</v>
      </c>
      <c r="J1594" s="28">
        <v>7.38</v>
      </c>
      <c r="K1594" s="28">
        <v>262.9</v>
      </c>
      <c r="L1594" s="28">
        <f>IF('Base de datos cruda'!L1594&lt;0,,'Base de datos cruda'!L1594)</f>
        <v>11.37</v>
      </c>
      <c r="M1594" s="28" t="str">
        <f>IF(TRIM(PROPER('Base de datos cruda'!M1594))="High","Alto",IF(TRIM(PROPER('Base de datos cruda'!M1594))="Medium","Medio","Bajo"))</f>
        <v>Bajo</v>
      </c>
      <c r="N1594" s="29">
        <v>48.49</v>
      </c>
      <c r="O1594" s="32">
        <f t="shared" si="1"/>
        <v>48.49</v>
      </c>
      <c r="P1594" s="33">
        <f t="shared" si="2"/>
        <v>13.3</v>
      </c>
      <c r="Q1594" s="34">
        <f t="shared" si="3"/>
        <v>1.175675676</v>
      </c>
      <c r="R1594" s="35" t="str">
        <f t="shared" si="4"/>
        <v>Bajo</v>
      </c>
      <c r="S1594" s="35" t="str">
        <f>IF(O1594="","",IF(O1594&gt;AVERAGE('Base de datos limpia'!$O$2:$O$8001),"Alto","Normal"))
</f>
        <v>Normal</v>
      </c>
      <c r="T1594" s="35" t="str">
        <f t="shared" si="5"/>
        <v>Gamer intensivo</v>
      </c>
      <c r="U1594" s="35"/>
    </row>
    <row r="1595">
      <c r="A1595" s="28">
        <v>1594.0</v>
      </c>
      <c r="B1595" s="28">
        <v>24.0</v>
      </c>
      <c r="C1595" s="28" t="str">
        <f>TRIM(PROPER('Base de datos cruda'!C1595))</f>
        <v>Female</v>
      </c>
      <c r="D1595" s="28">
        <v>0.61</v>
      </c>
      <c r="E1595" s="28">
        <v>4.8</v>
      </c>
      <c r="F1595" s="28">
        <v>6.31</v>
      </c>
      <c r="G1595" s="28">
        <v>83.3</v>
      </c>
      <c r="H1595" s="28" t="str">
        <f>TRIM(PROPER('Base de datos cruda'!H1595))</f>
        <v>Fps</v>
      </c>
      <c r="I1595" s="28">
        <v>2.8</v>
      </c>
      <c r="J1595" s="28">
        <v>5.15</v>
      </c>
      <c r="K1595" s="28">
        <v>322.5</v>
      </c>
      <c r="L1595" s="28">
        <f>IF('Base de datos cruda'!L1595&lt;0,,'Base de datos cruda'!L1595)</f>
        <v>3.79</v>
      </c>
      <c r="M1595" s="28" t="str">
        <f>IF(TRIM(PROPER('Base de datos cruda'!M1595))="High","Alto",IF(TRIM(PROPER('Base de datos cruda'!M1595))="Medium","Medio","Bajo"))</f>
        <v>Medio</v>
      </c>
      <c r="N1595" s="29">
        <v>77.7</v>
      </c>
      <c r="O1595" s="32">
        <f t="shared" si="1"/>
        <v>77.7</v>
      </c>
      <c r="P1595" s="33">
        <f t="shared" si="2"/>
        <v>5.76</v>
      </c>
      <c r="Q1595" s="34">
        <f t="shared" si="3"/>
        <v>7.868852459</v>
      </c>
      <c r="R1595" s="35" t="str">
        <f t="shared" si="4"/>
        <v>Alto</v>
      </c>
      <c r="S1595" s="35" t="str">
        <f>IF(O1595="","",IF(O1595&gt;AVERAGE('Base de datos limpia'!$O$2:$O$8001),"Alto","Normal"))
</f>
        <v>Alto</v>
      </c>
      <c r="T1595" s="35" t="str">
        <f t="shared" si="5"/>
        <v>Gamer moderado</v>
      </c>
      <c r="U1595" s="35"/>
    </row>
    <row r="1596">
      <c r="A1596" s="28">
        <v>1595.0</v>
      </c>
      <c r="B1596" s="28">
        <v>20.0</v>
      </c>
      <c r="C1596" s="28" t="str">
        <f>TRIM(PROPER('Base de datos cruda'!C1596))</f>
        <v>Female</v>
      </c>
      <c r="D1596" s="28">
        <v>7.37</v>
      </c>
      <c r="E1596" s="28">
        <v>7.57</v>
      </c>
      <c r="F1596" s="28">
        <v>8.76</v>
      </c>
      <c r="G1596" s="28">
        <v>69.21</v>
      </c>
      <c r="H1596" s="28" t="str">
        <f>TRIM(PROPER('Base de datos cruda'!H1596))</f>
        <v>Rpg</v>
      </c>
      <c r="I1596" s="28">
        <v>1.86</v>
      </c>
      <c r="J1596" s="28">
        <v>10.99</v>
      </c>
      <c r="K1596" s="28">
        <v>242.23</v>
      </c>
      <c r="L1596" s="28">
        <f>IF('Base de datos cruda'!L1596&lt;0,,'Base de datos cruda'!L1596)</f>
        <v>13.86</v>
      </c>
      <c r="M1596" s="28" t="str">
        <f>IF(TRIM(PROPER('Base de datos cruda'!M1596))="High","Alto",IF(TRIM(PROPER('Base de datos cruda'!M1596))="Medium","Medio","Bajo"))</f>
        <v>Bajo</v>
      </c>
      <c r="N1596" s="29">
        <v>70.0465446618672</v>
      </c>
      <c r="O1596" s="32">
        <f t="shared" si="1"/>
        <v>70.04654466</v>
      </c>
      <c r="P1596" s="33">
        <f t="shared" si="2"/>
        <v>18.36</v>
      </c>
      <c r="Q1596" s="34">
        <f t="shared" si="3"/>
        <v>1.027137042</v>
      </c>
      <c r="R1596" s="35" t="str">
        <f t="shared" si="4"/>
        <v>Alto</v>
      </c>
      <c r="S1596" s="35" t="str">
        <f>IF(O1596="","",IF(O1596&gt;AVERAGE('Base de datos limpia'!$O$2:$O$8001),"Alto","Normal"))
</f>
        <v>Alto</v>
      </c>
      <c r="T1596" s="35" t="str">
        <f t="shared" si="5"/>
        <v>Gamer intensivo</v>
      </c>
      <c r="U1596" s="35"/>
    </row>
    <row r="1597">
      <c r="A1597" s="28">
        <v>1596.0</v>
      </c>
      <c r="B1597" s="28">
        <v>19.0</v>
      </c>
      <c r="C1597" s="28" t="str">
        <f>TRIM(PROPER('Base de datos cruda'!C1597))</f>
        <v>Female</v>
      </c>
      <c r="D1597" s="28">
        <v>7.79</v>
      </c>
      <c r="E1597" s="28">
        <v>7.52</v>
      </c>
      <c r="F1597" s="28">
        <v>8.01</v>
      </c>
      <c r="G1597" s="28">
        <v>99.62</v>
      </c>
      <c r="H1597" s="28" t="str">
        <f>TRIM(PROPER('Base de datos cruda'!H1597))</f>
        <v>Casual</v>
      </c>
      <c r="I1597" s="28">
        <v>3.12</v>
      </c>
      <c r="J1597" s="28">
        <v>9.52</v>
      </c>
      <c r="K1597" s="28">
        <v>222.16</v>
      </c>
      <c r="L1597" s="28">
        <f>IF('Base de datos cruda'!L1597&lt;0,,'Base de datos cruda'!L1597)</f>
        <v>12.75</v>
      </c>
      <c r="M1597" s="28" t="str">
        <f>IF(TRIM(PROPER('Base de datos cruda'!M1597))="High","Alto",IF(TRIM(PROPER('Base de datos cruda'!M1597))="Medium","Medio","Bajo"))</f>
        <v>Bajo</v>
      </c>
      <c r="N1597" s="29">
        <v>82.0543338996958</v>
      </c>
      <c r="O1597" s="32">
        <f t="shared" si="1"/>
        <v>82.0543339</v>
      </c>
      <c r="P1597" s="33">
        <f t="shared" si="2"/>
        <v>17.31</v>
      </c>
      <c r="Q1597" s="34">
        <f t="shared" si="3"/>
        <v>0.9653401797</v>
      </c>
      <c r="R1597" s="35" t="str">
        <f t="shared" si="4"/>
        <v>Alto</v>
      </c>
      <c r="S1597" s="35" t="str">
        <f>IF(O1597="","",IF(O1597&gt;AVERAGE('Base de datos limpia'!$O$2:$O$8001),"Alto","Normal"))
</f>
        <v>Alto</v>
      </c>
      <c r="T1597" s="35" t="str">
        <f t="shared" si="5"/>
        <v>Gamer intensivo</v>
      </c>
      <c r="U1597" s="35"/>
    </row>
    <row r="1598">
      <c r="A1598" s="28">
        <v>1597.0</v>
      </c>
      <c r="B1598" s="28">
        <v>16.0</v>
      </c>
      <c r="C1598" s="28" t="str">
        <f>TRIM(PROPER('Base de datos cruda'!C1598))</f>
        <v>Male</v>
      </c>
      <c r="D1598" s="28">
        <v>4.85</v>
      </c>
      <c r="E1598" s="28">
        <v>6.68</v>
      </c>
      <c r="F1598" s="28">
        <v>5.03</v>
      </c>
      <c r="G1598" s="28">
        <v>71.13</v>
      </c>
      <c r="H1598" s="28" t="str">
        <f>TRIM(PROPER('Base de datos cruda'!H1598))</f>
        <v>Casual</v>
      </c>
      <c r="I1598" s="28">
        <v>3.31</v>
      </c>
      <c r="J1598" s="28">
        <v>9.14</v>
      </c>
      <c r="K1598" s="28">
        <v>261.72</v>
      </c>
      <c r="L1598" s="28">
        <f>IF('Base de datos cruda'!L1598&lt;0,,'Base de datos cruda'!L1598)</f>
        <v>10.1</v>
      </c>
      <c r="M1598" s="28" t="str">
        <f>IF(TRIM(PROPER('Base de datos cruda'!M1598))="High","Alto",IF(TRIM(PROPER('Base de datos cruda'!M1598))="Medium","Medio","Bajo"))</f>
        <v>Medio</v>
      </c>
      <c r="N1598" s="29">
        <v>56.24</v>
      </c>
      <c r="O1598" s="32">
        <f t="shared" si="1"/>
        <v>56.24</v>
      </c>
      <c r="P1598" s="33">
        <f t="shared" si="2"/>
        <v>13.99</v>
      </c>
      <c r="Q1598" s="34">
        <f t="shared" si="3"/>
        <v>1.377319588</v>
      </c>
      <c r="R1598" s="35" t="str">
        <f t="shared" si="4"/>
        <v>Medio</v>
      </c>
      <c r="S1598" s="35" t="str">
        <f>IF(O1598="","",IF(O1598&gt;AVERAGE('Base de datos limpia'!$O$2:$O$8001),"Alto","Normal"))
</f>
        <v>Normal</v>
      </c>
      <c r="T1598" s="35" t="str">
        <f t="shared" si="5"/>
        <v>Gamer intensivo</v>
      </c>
      <c r="U1598" s="35"/>
    </row>
    <row r="1599">
      <c r="A1599" s="28">
        <v>1598.0</v>
      </c>
      <c r="B1599" s="28">
        <v>22.0</v>
      </c>
      <c r="C1599" s="28" t="str">
        <f>TRIM(PROPER('Base de datos cruda'!C1599))</f>
        <v>Female</v>
      </c>
      <c r="D1599" s="28">
        <v>3.85</v>
      </c>
      <c r="E1599" s="28">
        <v>8.17</v>
      </c>
      <c r="F1599" s="28">
        <v>5.96</v>
      </c>
      <c r="G1599" s="28">
        <v>91.33</v>
      </c>
      <c r="H1599" s="28" t="str">
        <f>TRIM(PROPER('Base de datos cruda'!H1599))</f>
        <v>Fps</v>
      </c>
      <c r="I1599" s="28">
        <v>0.49</v>
      </c>
      <c r="J1599" s="28">
        <v>8.85</v>
      </c>
      <c r="K1599" s="28">
        <v>265.82</v>
      </c>
      <c r="L1599" s="28">
        <f>IF('Base de datos cruda'!L1599&lt;0,,'Base de datos cruda'!L1599)</f>
        <v>10.5</v>
      </c>
      <c r="M1599" s="28" t="str">
        <f>IF(TRIM(PROPER('Base de datos cruda'!M1599))="High","Alto",IF(TRIM(PROPER('Base de datos cruda'!M1599))="Medium","Medio","Bajo"))</f>
        <v>Alto</v>
      </c>
      <c r="N1599" s="29">
        <v>83.76</v>
      </c>
      <c r="O1599" s="32">
        <f t="shared" si="1"/>
        <v>83.76</v>
      </c>
      <c r="P1599" s="33">
        <f t="shared" si="2"/>
        <v>12.7</v>
      </c>
      <c r="Q1599" s="34">
        <f t="shared" si="3"/>
        <v>2.122077922</v>
      </c>
      <c r="R1599" s="35" t="str">
        <f t="shared" si="4"/>
        <v>Alto</v>
      </c>
      <c r="S1599" s="35" t="str">
        <f>IF(O1599="","",IF(O1599&gt;AVERAGE('Base de datos limpia'!$O$2:$O$8001),"Alto","Normal"))
</f>
        <v>Alto</v>
      </c>
      <c r="T1599" s="35" t="str">
        <f t="shared" si="5"/>
        <v>Gamer intensivo</v>
      </c>
      <c r="U1599" s="35"/>
    </row>
    <row r="1600">
      <c r="A1600" s="28">
        <v>1599.0</v>
      </c>
      <c r="B1600" s="28">
        <v>18.0</v>
      </c>
      <c r="C1600" s="28" t="str">
        <f>TRIM(PROPER('Base de datos cruda'!C1600))</f>
        <v>Female</v>
      </c>
      <c r="D1600" s="28">
        <v>5.93</v>
      </c>
      <c r="E1600" s="28">
        <v>5.04</v>
      </c>
      <c r="F1600" s="28">
        <v>8.64</v>
      </c>
      <c r="G1600" s="28">
        <v>72.52</v>
      </c>
      <c r="H1600" s="28" t="str">
        <f>TRIM(PROPER('Base de datos cruda'!H1600))</f>
        <v>Rpg</v>
      </c>
      <c r="I1600" s="28">
        <v>3.49</v>
      </c>
      <c r="J1600" s="28">
        <v>7.75</v>
      </c>
      <c r="K1600" s="28">
        <v>244.68</v>
      </c>
      <c r="L1600" s="28">
        <f>IF('Base de datos cruda'!L1600&lt;0,,'Base de datos cruda'!L1600)</f>
        <v>12.43</v>
      </c>
      <c r="M1600" s="28" t="str">
        <f>IF(TRIM(PROPER('Base de datos cruda'!M1600))="High","Alto",IF(TRIM(PROPER('Base de datos cruda'!M1600))="Medium","Medio","Bajo"))</f>
        <v>Bajo</v>
      </c>
      <c r="N1600" s="29">
        <v>51.67</v>
      </c>
      <c r="O1600" s="32">
        <f t="shared" si="1"/>
        <v>51.67</v>
      </c>
      <c r="P1600" s="33">
        <f t="shared" si="2"/>
        <v>13.68</v>
      </c>
      <c r="Q1600" s="34">
        <f t="shared" si="3"/>
        <v>0.849915683</v>
      </c>
      <c r="R1600" s="35" t="str">
        <f t="shared" si="4"/>
        <v>Medio</v>
      </c>
      <c r="S1600" s="35" t="str">
        <f>IF(O1600="","",IF(O1600&gt;AVERAGE('Base de datos limpia'!$O$2:$O$8001),"Alto","Normal"))
</f>
        <v>Normal</v>
      </c>
      <c r="T1600" s="35" t="str">
        <f t="shared" si="5"/>
        <v>Gamer moderado</v>
      </c>
      <c r="U1600" s="35"/>
    </row>
    <row r="1601">
      <c r="A1601" s="28">
        <v>1600.0</v>
      </c>
      <c r="B1601" s="28">
        <v>21.0</v>
      </c>
      <c r="C1601" s="28" t="str">
        <f>TRIM(PROPER('Base de datos cruda'!C1601))</f>
        <v>Male</v>
      </c>
      <c r="D1601" s="28">
        <v>2.63</v>
      </c>
      <c r="E1601" s="28">
        <v>2.09</v>
      </c>
      <c r="F1601" s="28">
        <v>4.62</v>
      </c>
      <c r="G1601" s="28">
        <v>72.52</v>
      </c>
      <c r="H1601" s="28" t="str">
        <f>TRIM(PROPER('Base de datos cruda'!H1601))</f>
        <v>Rpg</v>
      </c>
      <c r="I1601" s="28">
        <v>4.5</v>
      </c>
      <c r="J1601" s="28">
        <v>7.6</v>
      </c>
      <c r="K1601" s="28">
        <v>277.21</v>
      </c>
      <c r="L1601" s="28">
        <f>IF('Base de datos cruda'!L1601&lt;0,,'Base de datos cruda'!L1601)</f>
        <v>9.02</v>
      </c>
      <c r="M1601" s="28" t="str">
        <f>IF(TRIM(PROPER('Base de datos cruda'!M1601))="High","Alto",IF(TRIM(PROPER('Base de datos cruda'!M1601))="Medium","Medio","Bajo"))</f>
        <v>Medio</v>
      </c>
      <c r="N1601" s="29">
        <v>41.86</v>
      </c>
      <c r="O1601" s="32">
        <f t="shared" si="1"/>
        <v>41.86</v>
      </c>
      <c r="P1601" s="33">
        <f t="shared" si="2"/>
        <v>10.23</v>
      </c>
      <c r="Q1601" s="34">
        <f t="shared" si="3"/>
        <v>0.7946768061</v>
      </c>
      <c r="R1601" s="35" t="str">
        <f t="shared" si="4"/>
        <v>Bajo</v>
      </c>
      <c r="S1601" s="35" t="str">
        <f>IF(O1601="","",IF(O1601&gt;AVERAGE('Base de datos limpia'!$O$2:$O$8001),"Alto","Normal"))
</f>
        <v>Normal</v>
      </c>
      <c r="T1601" s="35" t="str">
        <f t="shared" si="5"/>
        <v>Gamer casual</v>
      </c>
      <c r="U1601" s="35"/>
    </row>
    <row r="1602">
      <c r="A1602" s="28">
        <v>1601.0</v>
      </c>
      <c r="B1602" s="28">
        <v>20.0</v>
      </c>
      <c r="C1602" s="28" t="str">
        <f>TRIM(PROPER('Base de datos cruda'!C1602))</f>
        <v>Female</v>
      </c>
      <c r="D1602" s="28">
        <v>3.95</v>
      </c>
      <c r="E1602" s="28">
        <v>6.03</v>
      </c>
      <c r="F1602" s="28">
        <v>5.27</v>
      </c>
      <c r="G1602" s="28">
        <v>64.15</v>
      </c>
      <c r="H1602" s="28" t="str">
        <f>TRIM(PROPER('Base de datos cruda'!H1602))</f>
        <v>Rpg</v>
      </c>
      <c r="I1602" s="28">
        <v>0.13</v>
      </c>
      <c r="J1602" s="28">
        <v>5.41</v>
      </c>
      <c r="K1602" s="28">
        <v>263.88</v>
      </c>
      <c r="L1602" s="28">
        <f>IF('Base de datos cruda'!L1602&lt;0,,'Base de datos cruda'!L1602)</f>
        <v>5.78</v>
      </c>
      <c r="M1602" s="28" t="str">
        <f>IF(TRIM(PROPER('Base de datos cruda'!M1602))="High","Alto",IF(TRIM(PROPER('Base de datos cruda'!M1602))="Medium","Medio","Bajo"))</f>
        <v>Medio</v>
      </c>
      <c r="N1602" s="29">
        <v>59.46</v>
      </c>
      <c r="O1602" s="32">
        <f t="shared" si="1"/>
        <v>59.46</v>
      </c>
      <c r="P1602" s="33">
        <f t="shared" si="2"/>
        <v>9.36</v>
      </c>
      <c r="Q1602" s="34">
        <f t="shared" si="3"/>
        <v>1.526582278</v>
      </c>
      <c r="R1602" s="35" t="str">
        <f t="shared" si="4"/>
        <v>Medio</v>
      </c>
      <c r="S1602" s="35" t="str">
        <f>IF(O1602="","",IF(O1602&gt;AVERAGE('Base de datos limpia'!$O$2:$O$8001),"Alto","Normal"))
</f>
        <v>Normal</v>
      </c>
      <c r="T1602" s="35" t="str">
        <f t="shared" si="5"/>
        <v>Gamer intensivo</v>
      </c>
      <c r="U1602" s="35"/>
    </row>
    <row r="1603">
      <c r="A1603" s="28">
        <v>1602.0</v>
      </c>
      <c r="B1603" s="28">
        <v>20.0</v>
      </c>
      <c r="C1603" s="28" t="str">
        <f>TRIM(PROPER('Base de datos cruda'!C1603))</f>
        <v>Male</v>
      </c>
      <c r="D1603" s="28">
        <v>7.33</v>
      </c>
      <c r="E1603" s="28">
        <v>3.39</v>
      </c>
      <c r="F1603" s="28">
        <v>5.31</v>
      </c>
      <c r="G1603" s="28">
        <v>82.4</v>
      </c>
      <c r="H1603" s="28" t="str">
        <f>TRIM(PROPER('Base de datos cruda'!H1603))</f>
        <v>Rpg</v>
      </c>
      <c r="I1603" s="28">
        <v>2.76</v>
      </c>
      <c r="J1603" s="28">
        <v>11.29</v>
      </c>
      <c r="K1603" s="28">
        <v>224.78</v>
      </c>
      <c r="L1603" s="28">
        <f>IF('Base de datos cruda'!L1603&lt;0,,'Base de datos cruda'!L1603)</f>
        <v>15.49</v>
      </c>
      <c r="M1603" s="28" t="str">
        <f>IF(TRIM(PROPER('Base de datos cruda'!M1603))="High","Alto",IF(TRIM(PROPER('Base de datos cruda'!M1603))="Medium","Medio","Bajo"))</f>
        <v>Bajo</v>
      </c>
      <c r="N1603" s="29">
        <v>26.76</v>
      </c>
      <c r="O1603" s="32">
        <f t="shared" si="1"/>
        <v>26.76</v>
      </c>
      <c r="P1603" s="33">
        <f t="shared" si="2"/>
        <v>18.62</v>
      </c>
      <c r="Q1603" s="34">
        <f t="shared" si="3"/>
        <v>0.4624829468</v>
      </c>
      <c r="R1603" s="35" t="str">
        <f t="shared" si="4"/>
        <v>Bajo</v>
      </c>
      <c r="S1603" s="35" t="str">
        <f>IF(O1603="","",IF(O1603&gt;AVERAGE('Base de datos limpia'!$O$2:$O$8001),"Alto","Normal"))
</f>
        <v>Normal</v>
      </c>
      <c r="T1603" s="35" t="str">
        <f t="shared" si="5"/>
        <v>Gamer moderado</v>
      </c>
      <c r="U1603" s="35"/>
    </row>
    <row r="1604">
      <c r="A1604" s="28">
        <v>1603.0</v>
      </c>
      <c r="B1604" s="28">
        <v>20.0</v>
      </c>
      <c r="C1604" s="28" t="str">
        <f>TRIM(PROPER('Base de datos cruda'!C1604))</f>
        <v>Female</v>
      </c>
      <c r="D1604" s="28">
        <v>7.65</v>
      </c>
      <c r="E1604" s="28">
        <v>4.46</v>
      </c>
      <c r="F1604" s="28">
        <v>6.85</v>
      </c>
      <c r="G1604" s="28">
        <v>69.79</v>
      </c>
      <c r="H1604" s="28" t="str">
        <f>TRIM(PROPER('Base de datos cruda'!H1604))</f>
        <v>Fps</v>
      </c>
      <c r="I1604" s="28">
        <v>3.02</v>
      </c>
      <c r="J1604" s="28">
        <v>12.64</v>
      </c>
      <c r="K1604" s="28">
        <v>226.75</v>
      </c>
      <c r="L1604" s="28">
        <f>IF('Base de datos cruda'!L1604&lt;0,,'Base de datos cruda'!L1604)</f>
        <v>17.65</v>
      </c>
      <c r="M1604" s="28" t="str">
        <f>IF(TRIM(PROPER('Base de datos cruda'!M1604))="High","Alto",IF(TRIM(PROPER('Base de datos cruda'!M1604))="Medium","Medio","Bajo"))</f>
        <v>Bajo</v>
      </c>
      <c r="N1604" s="29">
        <v>23.65</v>
      </c>
      <c r="O1604" s="32">
        <f t="shared" si="1"/>
        <v>23.65</v>
      </c>
      <c r="P1604" s="33">
        <f t="shared" si="2"/>
        <v>20.29</v>
      </c>
      <c r="Q1604" s="34">
        <f t="shared" si="3"/>
        <v>0.5830065359</v>
      </c>
      <c r="R1604" s="35" t="str">
        <f t="shared" si="4"/>
        <v>Bajo</v>
      </c>
      <c r="S1604" s="35" t="str">
        <f>IF(O1604="","",IF(O1604&gt;AVERAGE('Base de datos limpia'!$O$2:$O$8001),"Alto","Normal"))
</f>
        <v>Normal</v>
      </c>
      <c r="T1604" s="35" t="str">
        <f t="shared" si="5"/>
        <v>Gamer moderado</v>
      </c>
      <c r="U1604" s="35"/>
    </row>
    <row r="1605">
      <c r="A1605" s="28">
        <v>1604.0</v>
      </c>
      <c r="B1605" s="28">
        <v>16.0</v>
      </c>
      <c r="C1605" s="28" t="str">
        <f>TRIM(PROPER('Base de datos cruda'!C1605))</f>
        <v>Female</v>
      </c>
      <c r="D1605" s="28">
        <v>7.42</v>
      </c>
      <c r="E1605" s="28">
        <v>1.16</v>
      </c>
      <c r="F1605" s="28">
        <v>6.05</v>
      </c>
      <c r="G1605" s="28">
        <v>65.94</v>
      </c>
      <c r="H1605" s="28" t="str">
        <f>TRIM(PROPER('Base de datos cruda'!H1605))</f>
        <v>Casual</v>
      </c>
      <c r="I1605" s="28">
        <v>3.55</v>
      </c>
      <c r="J1605" s="28">
        <v>9.15</v>
      </c>
      <c r="K1605" s="28">
        <v>235.17</v>
      </c>
      <c r="L1605" s="28">
        <f>IF('Base de datos cruda'!L1605&lt;0,,'Base de datos cruda'!L1605)</f>
        <v>13.77</v>
      </c>
      <c r="M1605" s="28" t="str">
        <f>IF(TRIM(PROPER('Base de datos cruda'!M1605))="High","Alto",IF(TRIM(PROPER('Base de datos cruda'!M1605))="Medium","Medio","Bajo"))</f>
        <v>Bajo</v>
      </c>
      <c r="N1605" s="29">
        <v>10.77</v>
      </c>
      <c r="O1605" s="32">
        <f t="shared" si="1"/>
        <v>10.77</v>
      </c>
      <c r="P1605" s="33">
        <f t="shared" si="2"/>
        <v>16.57</v>
      </c>
      <c r="Q1605" s="34">
        <f t="shared" si="3"/>
        <v>0.1563342318</v>
      </c>
      <c r="R1605" s="35" t="str">
        <f t="shared" si="4"/>
        <v>Bajo</v>
      </c>
      <c r="S1605" s="35" t="str">
        <f>IF(O1605="","",IF(O1605&gt;AVERAGE('Base de datos limpia'!$O$2:$O$8001),"Alto","Normal"))
</f>
        <v>Normal</v>
      </c>
      <c r="T1605" s="35" t="str">
        <f t="shared" si="5"/>
        <v>Gamer casual</v>
      </c>
      <c r="U1605" s="35"/>
    </row>
    <row r="1606">
      <c r="A1606" s="28">
        <v>1605.0</v>
      </c>
      <c r="B1606" s="28">
        <v>16.0</v>
      </c>
      <c r="C1606" s="28" t="str">
        <f>TRIM(PROPER('Base de datos cruda'!C1606))</f>
        <v>Female</v>
      </c>
      <c r="D1606" s="28">
        <v>2.1</v>
      </c>
      <c r="E1606" s="28">
        <v>4.45</v>
      </c>
      <c r="F1606" s="28">
        <v>4.4</v>
      </c>
      <c r="G1606" s="28">
        <v>69.07</v>
      </c>
      <c r="H1606" s="28" t="str">
        <f>TRIM(PROPER('Base de datos cruda'!H1606))</f>
        <v>Casual</v>
      </c>
      <c r="I1606" s="28">
        <v>1.93</v>
      </c>
      <c r="J1606" s="28">
        <v>5.96</v>
      </c>
      <c r="K1606" s="28">
        <v>311.46</v>
      </c>
      <c r="L1606" s="28">
        <f>IF('Base de datos cruda'!L1606&lt;0,,'Base de datos cruda'!L1606)</f>
        <v>6.41</v>
      </c>
      <c r="M1606" s="28" t="str">
        <f>IF(TRIM(PROPER('Base de datos cruda'!M1606))="High","Alto",IF(TRIM(PROPER('Base de datos cruda'!M1606))="Medium","Medio","Bajo"))</f>
        <v>Medio</v>
      </c>
      <c r="N1606" s="29">
        <v>53.38</v>
      </c>
      <c r="O1606" s="32">
        <f t="shared" si="1"/>
        <v>53.38</v>
      </c>
      <c r="P1606" s="33">
        <f t="shared" si="2"/>
        <v>8.06</v>
      </c>
      <c r="Q1606" s="34">
        <f t="shared" si="3"/>
        <v>2.119047619</v>
      </c>
      <c r="R1606" s="35" t="str">
        <f t="shared" si="4"/>
        <v>Medio</v>
      </c>
      <c r="S1606" s="35" t="str">
        <f>IF(O1606="","",IF(O1606&gt;AVERAGE('Base de datos limpia'!$O$2:$O$8001),"Alto","Normal"))
</f>
        <v>Normal</v>
      </c>
      <c r="T1606" s="35" t="str">
        <f t="shared" si="5"/>
        <v>Gamer moderado</v>
      </c>
      <c r="U1606" s="35"/>
    </row>
    <row r="1607">
      <c r="A1607" s="28">
        <v>1606.0</v>
      </c>
      <c r="B1607" s="28">
        <v>18.0</v>
      </c>
      <c r="C1607" s="28" t="str">
        <f>TRIM(PROPER('Base de datos cruda'!C1607))</f>
        <v>Female</v>
      </c>
      <c r="D1607" s="28">
        <v>1.86</v>
      </c>
      <c r="E1607" s="28">
        <v>8.28</v>
      </c>
      <c r="F1607" s="28">
        <v>7.15</v>
      </c>
      <c r="G1607" s="28">
        <v>70.04</v>
      </c>
      <c r="H1607" s="28" t="str">
        <f>TRIM(PROPER('Base de datos cruda'!H1607))</f>
        <v>Fps</v>
      </c>
      <c r="I1607" s="28">
        <v>4.09</v>
      </c>
      <c r="J1607" s="28">
        <v>4.98</v>
      </c>
      <c r="K1607" s="28">
        <v>294.02</v>
      </c>
      <c r="L1607" s="28">
        <f>IF('Base de datos cruda'!L1607&lt;0,,'Base de datos cruda'!L1607)</f>
        <v>4.72</v>
      </c>
      <c r="M1607" s="28" t="str">
        <f>IF(TRIM(PROPER('Base de datos cruda'!M1607))="High","Alto",IF(TRIM(PROPER('Base de datos cruda'!M1607))="Medium","Medio","Bajo"))</f>
        <v>Medio</v>
      </c>
      <c r="N1607" s="29">
        <v>92.39</v>
      </c>
      <c r="O1607" s="32">
        <f t="shared" si="1"/>
        <v>92.39</v>
      </c>
      <c r="P1607" s="33">
        <f t="shared" si="2"/>
        <v>6.84</v>
      </c>
      <c r="Q1607" s="34">
        <f t="shared" si="3"/>
        <v>4.451612903</v>
      </c>
      <c r="R1607" s="35" t="str">
        <f t="shared" si="4"/>
        <v>Alto</v>
      </c>
      <c r="S1607" s="35" t="str">
        <f>IF(O1607="","",IF(O1607&gt;AVERAGE('Base de datos limpia'!$O$2:$O$8001),"Alto","Normal"))
</f>
        <v>Alto</v>
      </c>
      <c r="T1607" s="35" t="str">
        <f t="shared" si="5"/>
        <v>Gamer intensivo</v>
      </c>
      <c r="U1607" s="35"/>
    </row>
    <row r="1608">
      <c r="A1608" s="28">
        <v>1607.0</v>
      </c>
      <c r="B1608" s="28">
        <v>19.0</v>
      </c>
      <c r="C1608" s="28" t="str">
        <f>TRIM(PROPER('Base de datos cruda'!C1608))</f>
        <v>Female</v>
      </c>
      <c r="D1608" s="28">
        <v>2.38</v>
      </c>
      <c r="E1608" s="28">
        <v>5.88</v>
      </c>
      <c r="F1608" s="28">
        <v>4.5</v>
      </c>
      <c r="G1608" s="28">
        <v>80.16</v>
      </c>
      <c r="H1608" s="28" t="str">
        <f>TRIM(PROPER('Base de datos cruda'!H1608))</f>
        <v>Casual</v>
      </c>
      <c r="I1608" s="28">
        <v>2.7</v>
      </c>
      <c r="J1608" s="28">
        <v>6.42</v>
      </c>
      <c r="K1608" s="28">
        <v>297.32</v>
      </c>
      <c r="L1608" s="28">
        <f>IF('Base de datos cruda'!L1608&lt;0,,'Base de datos cruda'!L1608)</f>
        <v>7.75</v>
      </c>
      <c r="M1608" s="28" t="str">
        <f>IF(TRIM(PROPER('Base de datos cruda'!M1608))="High","Alto",IF(TRIM(PROPER('Base de datos cruda'!M1608))="Medium","Medio","Bajo"))</f>
        <v>Medio</v>
      </c>
      <c r="N1608" s="29">
        <v>76.14</v>
      </c>
      <c r="O1608" s="32">
        <f t="shared" si="1"/>
        <v>76.14</v>
      </c>
      <c r="P1608" s="33">
        <f t="shared" si="2"/>
        <v>8.8</v>
      </c>
      <c r="Q1608" s="34">
        <f t="shared" si="3"/>
        <v>2.470588235</v>
      </c>
      <c r="R1608" s="35" t="str">
        <f t="shared" si="4"/>
        <v>Alto</v>
      </c>
      <c r="S1608" s="35" t="str">
        <f>IF(O1608="","",IF(O1608&gt;AVERAGE('Base de datos limpia'!$O$2:$O$8001),"Alto","Normal"))
</f>
        <v>Alto</v>
      </c>
      <c r="T1608" s="35" t="str">
        <f t="shared" si="5"/>
        <v>Gamer moderado</v>
      </c>
      <c r="U1608" s="35"/>
    </row>
    <row r="1609">
      <c r="A1609" s="28">
        <v>1608.0</v>
      </c>
      <c r="B1609" s="28">
        <v>20.0</v>
      </c>
      <c r="C1609" s="28" t="str">
        <f>TRIM(PROPER('Base de datos cruda'!C1609))</f>
        <v>Female</v>
      </c>
      <c r="D1609" s="28">
        <v>3.53</v>
      </c>
      <c r="E1609" s="28">
        <v>1.09</v>
      </c>
      <c r="F1609" s="28">
        <v>7.03</v>
      </c>
      <c r="G1609" s="28">
        <v>75.44</v>
      </c>
      <c r="H1609" s="28" t="str">
        <f>TRIM(PROPER('Base de datos cruda'!H1609))</f>
        <v>Fps</v>
      </c>
      <c r="I1609" s="28">
        <v>2.04</v>
      </c>
      <c r="J1609" s="28">
        <v>6.65</v>
      </c>
      <c r="K1609" s="28">
        <v>275.85</v>
      </c>
      <c r="L1609" s="28">
        <f>IF('Base de datos cruda'!L1609&lt;0,,'Base de datos cruda'!L1609)</f>
        <v>9.2</v>
      </c>
      <c r="M1609" s="28" t="str">
        <f>IF(TRIM(PROPER('Base de datos cruda'!M1609))="High","Alto",IF(TRIM(PROPER('Base de datos cruda'!M1609))="Medium","Medio","Bajo"))</f>
        <v>Medio</v>
      </c>
      <c r="N1609" s="29">
        <v>47.68</v>
      </c>
      <c r="O1609" s="32">
        <f t="shared" si="1"/>
        <v>47.68</v>
      </c>
      <c r="P1609" s="33">
        <f t="shared" si="2"/>
        <v>10.18</v>
      </c>
      <c r="Q1609" s="34">
        <f t="shared" si="3"/>
        <v>0.3087818697</v>
      </c>
      <c r="R1609" s="35" t="str">
        <f t="shared" si="4"/>
        <v>Bajo</v>
      </c>
      <c r="S1609" s="35" t="str">
        <f>IF(O1609="","",IF(O1609&gt;AVERAGE('Base de datos limpia'!$O$2:$O$8001),"Alto","Normal"))
</f>
        <v>Normal</v>
      </c>
      <c r="T1609" s="35" t="str">
        <f t="shared" si="5"/>
        <v>Gamer casual</v>
      </c>
      <c r="U1609" s="35"/>
    </row>
    <row r="1610">
      <c r="A1610" s="28">
        <v>1609.0</v>
      </c>
      <c r="B1610" s="28">
        <v>17.0</v>
      </c>
      <c r="C1610" s="28" t="str">
        <f>TRIM(PROPER('Base de datos cruda'!C1610))</f>
        <v>Male</v>
      </c>
      <c r="D1610" s="28">
        <v>2.51</v>
      </c>
      <c r="E1610" s="28">
        <v>5.23</v>
      </c>
      <c r="F1610" s="28">
        <v>6.54</v>
      </c>
      <c r="G1610" s="28">
        <v>63.02</v>
      </c>
      <c r="H1610" s="28" t="str">
        <f>TRIM(PROPER('Base de datos cruda'!H1610))</f>
        <v>Fps</v>
      </c>
      <c r="I1610" s="28">
        <v>3.6</v>
      </c>
      <c r="J1610" s="28">
        <v>4.76</v>
      </c>
      <c r="K1610" s="28">
        <v>299.51</v>
      </c>
      <c r="L1610" s="28">
        <f>IF('Base de datos cruda'!L1610&lt;0,,'Base de datos cruda'!L1610)</f>
        <v>2.44</v>
      </c>
      <c r="M1610" s="28" t="str">
        <f>IF(TRIM(PROPER('Base de datos cruda'!M1610))="High","Alto",IF(TRIM(PROPER('Base de datos cruda'!M1610))="Medium","Medio","Bajo"))</f>
        <v>Medio</v>
      </c>
      <c r="N1610" s="29">
        <v>71.25</v>
      </c>
      <c r="O1610" s="32">
        <f t="shared" si="1"/>
        <v>71.25</v>
      </c>
      <c r="P1610" s="33">
        <f t="shared" si="2"/>
        <v>7.27</v>
      </c>
      <c r="Q1610" s="34">
        <f t="shared" si="3"/>
        <v>2.083665339</v>
      </c>
      <c r="R1610" s="35" t="str">
        <f t="shared" si="4"/>
        <v>Alto</v>
      </c>
      <c r="S1610" s="35" t="str">
        <f>IF(O1610="","",IF(O1610&gt;AVERAGE('Base de datos limpia'!$O$2:$O$8001),"Alto","Normal"))
</f>
        <v>Alto</v>
      </c>
      <c r="T1610" s="35" t="str">
        <f t="shared" si="5"/>
        <v>Gamer moderado</v>
      </c>
      <c r="U1610" s="35"/>
    </row>
    <row r="1611">
      <c r="A1611" s="28">
        <v>1610.0</v>
      </c>
      <c r="B1611" s="28">
        <v>23.0</v>
      </c>
      <c r="C1611" s="28" t="str">
        <f>TRIM(PROPER('Base de datos cruda'!C1611))</f>
        <v>Female</v>
      </c>
      <c r="D1611" s="28">
        <v>2.99</v>
      </c>
      <c r="E1611" s="28">
        <v>3.62</v>
      </c>
      <c r="F1611" s="28">
        <v>6.47</v>
      </c>
      <c r="G1611" s="28">
        <v>81.44</v>
      </c>
      <c r="H1611" s="28" t="str">
        <f>TRIM(PROPER('Base de datos cruda'!H1611))</f>
        <v>Casual</v>
      </c>
      <c r="I1611" s="28">
        <v>4.64</v>
      </c>
      <c r="J1611" s="28">
        <v>5.26</v>
      </c>
      <c r="K1611" s="28">
        <v>271.57</v>
      </c>
      <c r="L1611" s="28">
        <f>IF('Base de datos cruda'!L1611&lt;0,,'Base de datos cruda'!L1611)</f>
        <v>10.06</v>
      </c>
      <c r="M1611" s="28" t="str">
        <f>IF(TRIM(PROPER('Base de datos cruda'!M1611))="High","Alto",IF(TRIM(PROPER('Base de datos cruda'!M1611))="Medium","Medio","Bajo"))</f>
        <v>Medio</v>
      </c>
      <c r="N1611" s="29">
        <v>60.59</v>
      </c>
      <c r="O1611" s="32">
        <f t="shared" si="1"/>
        <v>60.59</v>
      </c>
      <c r="P1611" s="33">
        <f t="shared" si="2"/>
        <v>8.25</v>
      </c>
      <c r="Q1611" s="34">
        <f t="shared" si="3"/>
        <v>1.210702341</v>
      </c>
      <c r="R1611" s="35" t="str">
        <f t="shared" si="4"/>
        <v>Medio</v>
      </c>
      <c r="S1611" s="35" t="str">
        <f>IF(O1611="","",IF(O1611&gt;AVERAGE('Base de datos limpia'!$O$2:$O$8001),"Alto","Normal"))
</f>
        <v>Normal</v>
      </c>
      <c r="T1611" s="35" t="str">
        <f t="shared" si="5"/>
        <v>Gamer moderado</v>
      </c>
      <c r="U1611" s="35"/>
    </row>
    <row r="1612">
      <c r="A1612" s="28">
        <v>1611.0</v>
      </c>
      <c r="B1612" s="28">
        <v>17.0</v>
      </c>
      <c r="C1612" s="28" t="str">
        <f>TRIM(PROPER('Base de datos cruda'!C1612))</f>
        <v>Male</v>
      </c>
      <c r="D1612" s="28">
        <v>4.97</v>
      </c>
      <c r="E1612" s="28">
        <v>5.3</v>
      </c>
      <c r="F1612" s="28">
        <v>4.34</v>
      </c>
      <c r="G1612" s="28">
        <v>91.51</v>
      </c>
      <c r="H1612" s="28" t="str">
        <f>TRIM(PROPER('Base de datos cruda'!H1612))</f>
        <v>Rpg</v>
      </c>
      <c r="I1612" s="28">
        <v>4.06</v>
      </c>
      <c r="J1612" s="28">
        <v>10.29</v>
      </c>
      <c r="K1612" s="28">
        <v>255.0</v>
      </c>
      <c r="L1612" s="28">
        <f>IF('Base de datos cruda'!L1612&lt;0,,'Base de datos cruda'!L1612)</f>
        <v>8.26</v>
      </c>
      <c r="M1612" s="28" t="str">
        <f>IF(TRIM(PROPER('Base de datos cruda'!M1612))="High","Alto",IF(TRIM(PROPER('Base de datos cruda'!M1612))="Medium","Medio","Bajo"))</f>
        <v>Medio</v>
      </c>
      <c r="N1612" s="29">
        <v>51.55</v>
      </c>
      <c r="O1612" s="32">
        <f t="shared" si="1"/>
        <v>51.55</v>
      </c>
      <c r="P1612" s="33">
        <f t="shared" si="2"/>
        <v>15.26</v>
      </c>
      <c r="Q1612" s="34">
        <f t="shared" si="3"/>
        <v>1.06639839</v>
      </c>
      <c r="R1612" s="35" t="str">
        <f t="shared" si="4"/>
        <v>Medio</v>
      </c>
      <c r="S1612" s="35" t="str">
        <f>IF(O1612="","",IF(O1612&gt;AVERAGE('Base de datos limpia'!$O$2:$O$8001),"Alto","Normal"))
</f>
        <v>Normal</v>
      </c>
      <c r="T1612" s="35" t="str">
        <f t="shared" si="5"/>
        <v>Gamer moderado</v>
      </c>
      <c r="U1612" s="35"/>
    </row>
    <row r="1613">
      <c r="A1613" s="28">
        <v>1612.0</v>
      </c>
      <c r="B1613" s="28">
        <v>24.0</v>
      </c>
      <c r="C1613" s="28" t="str">
        <f>TRIM(PROPER('Base de datos cruda'!C1613))</f>
        <v>Male</v>
      </c>
      <c r="D1613" s="28">
        <v>6.1</v>
      </c>
      <c r="E1613" s="28">
        <v>4.64</v>
      </c>
      <c r="F1613" s="28">
        <v>7.2</v>
      </c>
      <c r="G1613" s="28">
        <v>82.97</v>
      </c>
      <c r="H1613" s="28" t="str">
        <f>TRIM(PROPER('Base de datos cruda'!H1613))</f>
        <v>Fps</v>
      </c>
      <c r="I1613" s="28">
        <v>4.65</v>
      </c>
      <c r="J1613" s="28">
        <v>7.88</v>
      </c>
      <c r="K1613" s="28">
        <v>253.43</v>
      </c>
      <c r="L1613" s="28">
        <f>IF('Base de datos cruda'!L1613&lt;0,,'Base de datos cruda'!L1613)</f>
        <v>9.99</v>
      </c>
      <c r="M1613" s="28" t="str">
        <f>IF(TRIM(PROPER('Base de datos cruda'!M1613))="High","Alto",IF(TRIM(PROPER('Base de datos cruda'!M1613))="Medium","Medio","Bajo"))</f>
        <v>Bajo</v>
      </c>
      <c r="N1613" s="29">
        <v>58.84</v>
      </c>
      <c r="O1613" s="32">
        <f t="shared" si="1"/>
        <v>58.84</v>
      </c>
      <c r="P1613" s="33">
        <f t="shared" si="2"/>
        <v>13.98</v>
      </c>
      <c r="Q1613" s="34">
        <f t="shared" si="3"/>
        <v>0.7606557377</v>
      </c>
      <c r="R1613" s="35" t="str">
        <f t="shared" si="4"/>
        <v>Medio</v>
      </c>
      <c r="S1613" s="35" t="str">
        <f>IF(O1613="","",IF(O1613&gt;AVERAGE('Base de datos limpia'!$O$2:$O$8001),"Alto","Normal"))
</f>
        <v>Normal</v>
      </c>
      <c r="T1613" s="35" t="str">
        <f t="shared" si="5"/>
        <v>Gamer moderado</v>
      </c>
      <c r="U1613" s="35"/>
    </row>
    <row r="1614">
      <c r="A1614" s="28">
        <v>1613.0</v>
      </c>
      <c r="B1614" s="28">
        <v>17.0</v>
      </c>
      <c r="C1614" s="28" t="str">
        <f>TRIM(PROPER('Base de datos cruda'!C1614))</f>
        <v>Female</v>
      </c>
      <c r="D1614" s="28">
        <v>5.88</v>
      </c>
      <c r="E1614" s="28">
        <v>9.39</v>
      </c>
      <c r="F1614" s="28">
        <v>6.16</v>
      </c>
      <c r="G1614" s="28">
        <v>98.98</v>
      </c>
      <c r="H1614" s="28" t="str">
        <f>TRIM(PROPER('Base de datos cruda'!H1614))</f>
        <v>Rpg</v>
      </c>
      <c r="I1614" s="28">
        <v>1.33</v>
      </c>
      <c r="J1614" s="28">
        <v>7.5</v>
      </c>
      <c r="K1614" s="28">
        <v>255.26</v>
      </c>
      <c r="L1614" s="28">
        <f>IF('Base de datos cruda'!L1614&lt;0,,'Base de datos cruda'!L1614)</f>
        <v>12.42</v>
      </c>
      <c r="M1614" s="28" t="str">
        <f>IF(TRIM(PROPER('Base de datos cruda'!M1614))="High","Alto",IF(TRIM(PROPER('Base de datos cruda'!M1614))="Medium","Medio","Bajo"))</f>
        <v>Bajo</v>
      </c>
      <c r="N1614" s="29">
        <v>95.6972858670614</v>
      </c>
      <c r="O1614" s="32">
        <f t="shared" si="1"/>
        <v>95.69728587</v>
      </c>
      <c r="P1614" s="33">
        <f t="shared" si="2"/>
        <v>13.38</v>
      </c>
      <c r="Q1614" s="34">
        <f t="shared" si="3"/>
        <v>1.596938776</v>
      </c>
      <c r="R1614" s="35" t="str">
        <f t="shared" si="4"/>
        <v>Alto</v>
      </c>
      <c r="S1614" s="35" t="str">
        <f>IF(O1614="","",IF(O1614&gt;AVERAGE('Base de datos limpia'!$O$2:$O$8001),"Alto","Normal"))
</f>
        <v>Alto</v>
      </c>
      <c r="T1614" s="35" t="str">
        <f t="shared" si="5"/>
        <v>Gamer intensivo</v>
      </c>
      <c r="U1614" s="35"/>
    </row>
    <row r="1615">
      <c r="A1615" s="28">
        <v>1614.0</v>
      </c>
      <c r="B1615" s="28">
        <v>24.0</v>
      </c>
      <c r="C1615" s="28" t="str">
        <f>TRIM(PROPER('Base de datos cruda'!C1615))</f>
        <v>Female</v>
      </c>
      <c r="D1615" s="28">
        <v>6.52</v>
      </c>
      <c r="E1615" s="28">
        <v>1.37</v>
      </c>
      <c r="F1615" s="28">
        <v>6.06</v>
      </c>
      <c r="G1615" s="28">
        <v>63.97</v>
      </c>
      <c r="H1615" s="28" t="str">
        <f>TRIM(PROPER('Base de datos cruda'!H1615))</f>
        <v>Casual</v>
      </c>
      <c r="I1615" s="28">
        <v>0.59</v>
      </c>
      <c r="J1615" s="28">
        <v>8.01</v>
      </c>
      <c r="K1615" s="28">
        <v>247.76</v>
      </c>
      <c r="L1615" s="28">
        <f>IF('Base de datos cruda'!L1615&lt;0,,'Base de datos cruda'!L1615)</f>
        <v>14.38</v>
      </c>
      <c r="M1615" s="28" t="str">
        <f>IF(TRIM(PROPER('Base de datos cruda'!M1615))="High","Alto",IF(TRIM(PROPER('Base de datos cruda'!M1615))="Medium","Medio","Bajo"))</f>
        <v>Bajo</v>
      </c>
      <c r="N1615" s="29">
        <v>13.86</v>
      </c>
      <c r="O1615" s="32">
        <f t="shared" si="1"/>
        <v>13.86</v>
      </c>
      <c r="P1615" s="33">
        <f t="shared" si="2"/>
        <v>14.53</v>
      </c>
      <c r="Q1615" s="34">
        <f t="shared" si="3"/>
        <v>0.2101226994</v>
      </c>
      <c r="R1615" s="35" t="str">
        <f t="shared" si="4"/>
        <v>Bajo</v>
      </c>
      <c r="S1615" s="35" t="str">
        <f>IF(O1615="","",IF(O1615&gt;AVERAGE('Base de datos limpia'!$O$2:$O$8001),"Alto","Normal"))
</f>
        <v>Normal</v>
      </c>
      <c r="T1615" s="35" t="str">
        <f t="shared" si="5"/>
        <v>Gamer casual</v>
      </c>
      <c r="U1615" s="35"/>
    </row>
    <row r="1616">
      <c r="A1616" s="28">
        <v>1615.0</v>
      </c>
      <c r="B1616" s="28">
        <v>22.0</v>
      </c>
      <c r="C1616" s="28" t="str">
        <f>TRIM(PROPER('Base de datos cruda'!C1616))</f>
        <v>Male</v>
      </c>
      <c r="D1616" s="28">
        <v>0.26</v>
      </c>
      <c r="E1616" s="28">
        <v>7.15</v>
      </c>
      <c r="F1616" s="28">
        <v>6.98</v>
      </c>
      <c r="G1616" s="28">
        <v>92.85</v>
      </c>
      <c r="H1616" s="28" t="str">
        <f>TRIM(PROPER('Base de datos cruda'!H1616))</f>
        <v>Casual</v>
      </c>
      <c r="I1616" s="28">
        <v>2.67</v>
      </c>
      <c r="J1616" s="28">
        <v>1.63</v>
      </c>
      <c r="K1616" s="28">
        <v>330.97</v>
      </c>
      <c r="L1616" s="28">
        <f>IF('Base de datos cruda'!L1616&lt;0,,'Base de datos cruda'!L1616)</f>
        <v>0.64</v>
      </c>
      <c r="M1616" s="28" t="str">
        <f>IF(TRIM(PROPER('Base de datos cruda'!M1616))="High","Alto",IF(TRIM(PROPER('Base de datos cruda'!M1616))="Medium","Medio","Bajo"))</f>
        <v>Medio</v>
      </c>
      <c r="N1616" s="29">
        <v>93.44</v>
      </c>
      <c r="O1616" s="32">
        <f t="shared" si="1"/>
        <v>93.44</v>
      </c>
      <c r="P1616" s="33">
        <f t="shared" si="2"/>
        <v>1.89</v>
      </c>
      <c r="Q1616" s="34">
        <f t="shared" si="3"/>
        <v>27.5</v>
      </c>
      <c r="R1616" s="35" t="str">
        <f t="shared" si="4"/>
        <v>Alto</v>
      </c>
      <c r="S1616" s="35" t="str">
        <f>IF(O1616="","",IF(O1616&gt;AVERAGE('Base de datos limpia'!$O$2:$O$8001),"Alto","Normal"))
</f>
        <v>Alto</v>
      </c>
      <c r="T1616" s="35" t="str">
        <f t="shared" si="5"/>
        <v>Gamer intensivo</v>
      </c>
      <c r="U1616" s="35"/>
    </row>
    <row r="1617">
      <c r="A1617" s="28">
        <v>1616.0</v>
      </c>
      <c r="B1617" s="28">
        <v>23.0</v>
      </c>
      <c r="C1617" s="28" t="str">
        <f>TRIM(PROPER('Base de datos cruda'!C1617))</f>
        <v>Male</v>
      </c>
      <c r="D1617" s="28">
        <v>0.38</v>
      </c>
      <c r="E1617" s="28">
        <v>8.66</v>
      </c>
      <c r="F1617" s="28">
        <v>7.03</v>
      </c>
      <c r="G1617" s="28">
        <v>80.23</v>
      </c>
      <c r="H1617" s="28" t="str">
        <f>TRIM(PROPER('Base de datos cruda'!H1617))</f>
        <v>Fps</v>
      </c>
      <c r="I1617" s="28">
        <v>0.22</v>
      </c>
      <c r="J1617" s="28">
        <v>1.45</v>
      </c>
      <c r="K1617" s="28">
        <v>298.1</v>
      </c>
      <c r="L1617" s="28">
        <f>IF('Base de datos cruda'!L1617&lt;0,,'Base de datos cruda'!L1617)</f>
        <v>0.21</v>
      </c>
      <c r="M1617" s="28" t="str">
        <f>IF(TRIM(PROPER('Base de datos cruda'!M1617))="High","Alto",IF(TRIM(PROPER('Base de datos cruda'!M1617))="Medium","Medio","Bajo"))</f>
        <v>Medio</v>
      </c>
      <c r="N1617" s="29">
        <v>100.0</v>
      </c>
      <c r="O1617" s="32">
        <f t="shared" si="1"/>
        <v>100</v>
      </c>
      <c r="P1617" s="33">
        <f t="shared" si="2"/>
        <v>1.83</v>
      </c>
      <c r="Q1617" s="34">
        <f t="shared" si="3"/>
        <v>22.78947368</v>
      </c>
      <c r="R1617" s="35" t="str">
        <f t="shared" si="4"/>
        <v>Alto</v>
      </c>
      <c r="S1617" s="35" t="str">
        <f>IF(O1617="","",IF(O1617&gt;AVERAGE('Base de datos limpia'!$O$2:$O$8001),"Alto","Normal"))
</f>
        <v>Alto</v>
      </c>
      <c r="T1617" s="35" t="str">
        <f t="shared" si="5"/>
        <v>Gamer intensivo</v>
      </c>
      <c r="U1617" s="35"/>
    </row>
    <row r="1618">
      <c r="A1618" s="28">
        <v>1617.0</v>
      </c>
      <c r="B1618" s="28">
        <v>17.0</v>
      </c>
      <c r="C1618" s="28" t="str">
        <f>TRIM(PROPER('Base de datos cruda'!C1618))</f>
        <v>Male</v>
      </c>
      <c r="D1618" s="28">
        <v>6.32</v>
      </c>
      <c r="E1618" s="28">
        <v>9.63</v>
      </c>
      <c r="F1618" s="28">
        <v>4.08</v>
      </c>
      <c r="G1618" s="28">
        <v>80.86</v>
      </c>
      <c r="H1618" s="28" t="str">
        <f>TRIM(PROPER('Base de datos cruda'!H1618))</f>
        <v>Casual</v>
      </c>
      <c r="I1618" s="28">
        <v>3.37</v>
      </c>
      <c r="J1618" s="28">
        <v>8.12</v>
      </c>
      <c r="K1618" s="28">
        <v>231.62</v>
      </c>
      <c r="L1618" s="28">
        <f>IF('Base de datos cruda'!L1618&lt;0,,'Base de datos cruda'!L1618)</f>
        <v>13.38</v>
      </c>
      <c r="M1618" s="28" t="str">
        <f>IF(TRIM(PROPER('Base de datos cruda'!M1618))="High","Alto",IF(TRIM(PROPER('Base de datos cruda'!M1618))="Medium","Medio","Bajo"))</f>
        <v>Alto</v>
      </c>
      <c r="N1618" s="29">
        <v>77.851083793767</v>
      </c>
      <c r="O1618" s="32">
        <f t="shared" si="1"/>
        <v>77.85108379</v>
      </c>
      <c r="P1618" s="33">
        <f t="shared" si="2"/>
        <v>14.44</v>
      </c>
      <c r="Q1618" s="34">
        <f t="shared" si="3"/>
        <v>1.523734177</v>
      </c>
      <c r="R1618" s="35" t="str">
        <f t="shared" si="4"/>
        <v>Alto</v>
      </c>
      <c r="S1618" s="35" t="str">
        <f>IF(O1618="","",IF(O1618&gt;AVERAGE('Base de datos limpia'!$O$2:$O$8001),"Alto","Normal"))
</f>
        <v>Alto</v>
      </c>
      <c r="T1618" s="35" t="str">
        <f t="shared" si="5"/>
        <v>Gamer intensivo</v>
      </c>
      <c r="U1618" s="35"/>
    </row>
    <row r="1619">
      <c r="A1619" s="28">
        <v>1618.0</v>
      </c>
      <c r="B1619" s="28">
        <v>22.0</v>
      </c>
      <c r="C1619" s="28" t="str">
        <f>TRIM(PROPER('Base de datos cruda'!C1619))</f>
        <v>Male</v>
      </c>
      <c r="D1619" s="28">
        <v>4.26</v>
      </c>
      <c r="E1619" s="28">
        <v>2.6</v>
      </c>
      <c r="F1619" s="28">
        <v>4.63</v>
      </c>
      <c r="G1619" s="28">
        <v>80.76</v>
      </c>
      <c r="H1619" s="28" t="str">
        <f>TRIM(PROPER('Base de datos cruda'!H1619))</f>
        <v>Casual</v>
      </c>
      <c r="I1619" s="28">
        <v>1.2</v>
      </c>
      <c r="J1619" s="28">
        <v>6.22</v>
      </c>
      <c r="K1619" s="28">
        <v>274.49</v>
      </c>
      <c r="L1619" s="28">
        <f>IF('Base de datos cruda'!L1619&lt;0,,'Base de datos cruda'!L1619)</f>
        <v>10.55</v>
      </c>
      <c r="M1619" s="28" t="str">
        <f>IF(TRIM(PROPER('Base de datos cruda'!M1619))="High","Alto",IF(TRIM(PROPER('Base de datos cruda'!M1619))="Medium","Medio","Bajo"))</f>
        <v>Medio</v>
      </c>
      <c r="N1619" s="29">
        <v>45.93</v>
      </c>
      <c r="O1619" s="32">
        <f t="shared" si="1"/>
        <v>45.93</v>
      </c>
      <c r="P1619" s="33">
        <f t="shared" si="2"/>
        <v>10.48</v>
      </c>
      <c r="Q1619" s="34">
        <f t="shared" si="3"/>
        <v>0.6103286385</v>
      </c>
      <c r="R1619" s="35" t="str">
        <f t="shared" si="4"/>
        <v>Bajo</v>
      </c>
      <c r="S1619" s="35" t="str">
        <f>IF(O1619="","",IF(O1619&gt;AVERAGE('Base de datos limpia'!$O$2:$O$8001),"Alto","Normal"))
</f>
        <v>Normal</v>
      </c>
      <c r="T1619" s="35" t="str">
        <f t="shared" si="5"/>
        <v>Gamer casual</v>
      </c>
      <c r="U1619" s="35"/>
    </row>
    <row r="1620">
      <c r="A1620" s="28">
        <v>1619.0</v>
      </c>
      <c r="B1620" s="28">
        <v>21.0</v>
      </c>
      <c r="C1620" s="28" t="str">
        <f>TRIM(PROPER('Base de datos cruda'!C1620))</f>
        <v>Male</v>
      </c>
      <c r="D1620" s="28">
        <v>4.63</v>
      </c>
      <c r="E1620" s="28">
        <v>5.78</v>
      </c>
      <c r="F1620" s="28">
        <v>5.18</v>
      </c>
      <c r="G1620" s="28">
        <v>73.01</v>
      </c>
      <c r="H1620" s="28" t="str">
        <f>TRIM(PROPER('Base de datos cruda'!H1620))</f>
        <v>Rpg</v>
      </c>
      <c r="I1620" s="28">
        <v>2.27</v>
      </c>
      <c r="J1620" s="28">
        <v>6.98</v>
      </c>
      <c r="K1620" s="28">
        <v>272.57</v>
      </c>
      <c r="L1620" s="28">
        <f>IF('Base de datos cruda'!L1620&lt;0,,'Base de datos cruda'!L1620)</f>
        <v>8.14</v>
      </c>
      <c r="M1620" s="28" t="str">
        <f>IF(TRIM(PROPER('Base de datos cruda'!M1620))="High","Alto",IF(TRIM(PROPER('Base de datos cruda'!M1620))="Medium","Medio","Bajo"))</f>
        <v>Medio</v>
      </c>
      <c r="N1620" s="29">
        <v>57.74</v>
      </c>
      <c r="O1620" s="32">
        <f t="shared" si="1"/>
        <v>57.74</v>
      </c>
      <c r="P1620" s="33">
        <f t="shared" si="2"/>
        <v>11.61</v>
      </c>
      <c r="Q1620" s="34">
        <f t="shared" si="3"/>
        <v>1.24838013</v>
      </c>
      <c r="R1620" s="35" t="str">
        <f t="shared" si="4"/>
        <v>Medio</v>
      </c>
      <c r="S1620" s="35" t="str">
        <f>IF(O1620="","",IF(O1620&gt;AVERAGE('Base de datos limpia'!$O$2:$O$8001),"Alto","Normal"))
</f>
        <v>Normal</v>
      </c>
      <c r="T1620" s="35" t="str">
        <f t="shared" si="5"/>
        <v>Gamer moderado</v>
      </c>
      <c r="U1620" s="35"/>
    </row>
    <row r="1621">
      <c r="A1621" s="28">
        <v>1620.0</v>
      </c>
      <c r="B1621" s="28">
        <v>19.0</v>
      </c>
      <c r="C1621" s="28" t="str">
        <f>TRIM(PROPER('Base de datos cruda'!C1621))</f>
        <v>Female</v>
      </c>
      <c r="D1621" s="28">
        <v>0.42</v>
      </c>
      <c r="E1621" s="28">
        <v>1.39</v>
      </c>
      <c r="F1621" s="28">
        <v>7.39</v>
      </c>
      <c r="G1621" s="28">
        <v>72.98</v>
      </c>
      <c r="H1621" s="28" t="str">
        <f>TRIM(PROPER('Base de datos cruda'!H1621))</f>
        <v>Rpg</v>
      </c>
      <c r="I1621" s="28">
        <v>3.28</v>
      </c>
      <c r="J1621" s="28">
        <v>2.04</v>
      </c>
      <c r="K1621" s="28">
        <v>321.51</v>
      </c>
      <c r="L1621" s="28" t="str">
        <f>IF('Base de datos cruda'!L1621&lt;0,,'Base de datos cruda'!L1621)</f>
        <v/>
      </c>
      <c r="M1621" s="28" t="str">
        <f>IF(TRIM(PROPER('Base de datos cruda'!M1621))="High","Alto",IF(TRIM(PROPER('Base de datos cruda'!M1621))="Medium","Medio","Bajo"))</f>
        <v>Medio</v>
      </c>
      <c r="N1621" s="29">
        <v>53.25</v>
      </c>
      <c r="O1621" s="32">
        <f t="shared" si="1"/>
        <v>53.25</v>
      </c>
      <c r="P1621" s="33">
        <f t="shared" si="2"/>
        <v>2.46</v>
      </c>
      <c r="Q1621" s="34">
        <f t="shared" si="3"/>
        <v>3.30952381</v>
      </c>
      <c r="R1621" s="35" t="str">
        <f t="shared" si="4"/>
        <v>Medio</v>
      </c>
      <c r="S1621" s="35" t="str">
        <f>IF(O1621="","",IF(O1621&gt;AVERAGE('Base de datos limpia'!$O$2:$O$8001),"Alto","Normal"))
</f>
        <v>Normal</v>
      </c>
      <c r="T1621" s="35" t="str">
        <f t="shared" si="5"/>
        <v>Gamer casual</v>
      </c>
      <c r="U1621" s="35"/>
    </row>
    <row r="1622">
      <c r="A1622" s="28">
        <v>1621.0</v>
      </c>
      <c r="B1622" s="28">
        <v>22.0</v>
      </c>
      <c r="C1622" s="28" t="str">
        <f>TRIM(PROPER('Base de datos cruda'!C1622))</f>
        <v>Male</v>
      </c>
      <c r="D1622" s="28">
        <v>2.04</v>
      </c>
      <c r="E1622" s="28">
        <v>5.49</v>
      </c>
      <c r="F1622" s="28">
        <v>6.88</v>
      </c>
      <c r="G1622" s="28">
        <v>85.27</v>
      </c>
      <c r="H1622" s="28" t="str">
        <f>TRIM(PROPER('Base de datos cruda'!H1622))</f>
        <v>Fps</v>
      </c>
      <c r="I1622" s="28">
        <v>2.42</v>
      </c>
      <c r="J1622" s="28">
        <v>3.51</v>
      </c>
      <c r="K1622" s="28">
        <v>322.61</v>
      </c>
      <c r="L1622" s="28">
        <f>IF('Base de datos cruda'!L1622&lt;0,,'Base de datos cruda'!L1622)</f>
        <v>3.08</v>
      </c>
      <c r="M1622" s="28" t="str">
        <f>IF(TRIM(PROPER('Base de datos cruda'!M1622))="High","Alto",IF(TRIM(PROPER('Base de datos cruda'!M1622))="Medium","Medio","Bajo"))</f>
        <v>Medio</v>
      </c>
      <c r="N1622" s="29">
        <v>89.52</v>
      </c>
      <c r="O1622" s="32">
        <f t="shared" si="1"/>
        <v>89.52</v>
      </c>
      <c r="P1622" s="33">
        <f t="shared" si="2"/>
        <v>5.55</v>
      </c>
      <c r="Q1622" s="34">
        <f t="shared" si="3"/>
        <v>2.691176471</v>
      </c>
      <c r="R1622" s="35" t="str">
        <f t="shared" si="4"/>
        <v>Alto</v>
      </c>
      <c r="S1622" s="35" t="str">
        <f>IF(O1622="","",IF(O1622&gt;AVERAGE('Base de datos limpia'!$O$2:$O$8001),"Alto","Normal"))
</f>
        <v>Alto</v>
      </c>
      <c r="T1622" s="35" t="str">
        <f t="shared" si="5"/>
        <v>Gamer moderado</v>
      </c>
      <c r="U1622" s="35"/>
    </row>
    <row r="1623">
      <c r="A1623" s="28">
        <v>1622.0</v>
      </c>
      <c r="B1623" s="28">
        <v>19.0</v>
      </c>
      <c r="C1623" s="28" t="str">
        <f>TRIM(PROPER('Base de datos cruda'!C1623))</f>
        <v>Male</v>
      </c>
      <c r="D1623" s="28">
        <v>5.11</v>
      </c>
      <c r="E1623" s="28">
        <v>2.13</v>
      </c>
      <c r="F1623" s="28">
        <v>7.79</v>
      </c>
      <c r="G1623" s="28">
        <v>61.79</v>
      </c>
      <c r="H1623" s="28" t="str">
        <f>TRIM(PROPER('Base de datos cruda'!H1623))</f>
        <v>Fps</v>
      </c>
      <c r="I1623" s="28">
        <v>1.18</v>
      </c>
      <c r="J1623" s="28">
        <v>8.82</v>
      </c>
      <c r="K1623" s="28">
        <v>249.52</v>
      </c>
      <c r="L1623" s="28">
        <f>IF('Base de datos cruda'!L1623&lt;0,,'Base de datos cruda'!L1623)</f>
        <v>14.72</v>
      </c>
      <c r="M1623" s="28" t="str">
        <f>IF(TRIM(PROPER('Base de datos cruda'!M1623))="High","Alto",IF(TRIM(PROPER('Base de datos cruda'!M1623))="Medium","Medio","Bajo"))</f>
        <v>Bajo</v>
      </c>
      <c r="N1623" s="29">
        <v>34.27</v>
      </c>
      <c r="O1623" s="32">
        <f t="shared" si="1"/>
        <v>34.27</v>
      </c>
      <c r="P1623" s="33">
        <f t="shared" si="2"/>
        <v>13.93</v>
      </c>
      <c r="Q1623" s="34">
        <f t="shared" si="3"/>
        <v>0.4168297456</v>
      </c>
      <c r="R1623" s="35" t="str">
        <f t="shared" si="4"/>
        <v>Bajo</v>
      </c>
      <c r="S1623" s="35" t="str">
        <f>IF(O1623="","",IF(O1623&gt;AVERAGE('Base de datos limpia'!$O$2:$O$8001),"Alto","Normal"))
</f>
        <v>Normal</v>
      </c>
      <c r="T1623" s="35" t="str">
        <f t="shared" si="5"/>
        <v>Gamer casual</v>
      </c>
      <c r="U1623" s="35"/>
    </row>
    <row r="1624">
      <c r="A1624" s="28">
        <v>1623.0</v>
      </c>
      <c r="B1624" s="28">
        <v>17.0</v>
      </c>
      <c r="C1624" s="28" t="str">
        <f>TRIM(PROPER('Base de datos cruda'!C1624))</f>
        <v>Male</v>
      </c>
      <c r="D1624" s="28">
        <v>6.87</v>
      </c>
      <c r="E1624" s="28">
        <v>8.54</v>
      </c>
      <c r="F1624" s="28">
        <v>7.7</v>
      </c>
      <c r="G1624" s="28">
        <v>83.55</v>
      </c>
      <c r="H1624" s="28" t="str">
        <f>TRIM(PROPER('Base de datos cruda'!H1624))</f>
        <v>Rpg</v>
      </c>
      <c r="I1624" s="28">
        <v>4.4</v>
      </c>
      <c r="J1624" s="28">
        <v>11.46</v>
      </c>
      <c r="K1624" s="28">
        <v>241.25</v>
      </c>
      <c r="L1624" s="28">
        <f>IF('Base de datos cruda'!L1624&lt;0,,'Base de datos cruda'!L1624)</f>
        <v>16.78</v>
      </c>
      <c r="M1624" s="28" t="str">
        <f>IF(TRIM(PROPER('Base de datos cruda'!M1624))="High","Alto",IF(TRIM(PROPER('Base de datos cruda'!M1624))="Medium","Medio","Bajo"))</f>
        <v>Bajo</v>
      </c>
      <c r="N1624" s="29">
        <v>70.0364874940722</v>
      </c>
      <c r="O1624" s="32">
        <f t="shared" si="1"/>
        <v>70.03648749</v>
      </c>
      <c r="P1624" s="33">
        <f t="shared" si="2"/>
        <v>18.33</v>
      </c>
      <c r="Q1624" s="34">
        <f t="shared" si="3"/>
        <v>1.243085881</v>
      </c>
      <c r="R1624" s="35" t="str">
        <f t="shared" si="4"/>
        <v>Alto</v>
      </c>
      <c r="S1624" s="35" t="str">
        <f>IF(O1624="","",IF(O1624&gt;AVERAGE('Base de datos limpia'!$O$2:$O$8001),"Alto","Normal"))
</f>
        <v>Alto</v>
      </c>
      <c r="T1624" s="35" t="str">
        <f t="shared" si="5"/>
        <v>Gamer intensivo</v>
      </c>
      <c r="U1624" s="35"/>
    </row>
    <row r="1625">
      <c r="A1625" s="28">
        <v>1624.0</v>
      </c>
      <c r="B1625" s="28">
        <v>22.0</v>
      </c>
      <c r="C1625" s="28" t="str">
        <f>TRIM(PROPER('Base de datos cruda'!C1625))</f>
        <v>Other</v>
      </c>
      <c r="D1625" s="28">
        <v>7.34</v>
      </c>
      <c r="E1625" s="28">
        <v>2.02</v>
      </c>
      <c r="F1625" s="28">
        <v>8.27</v>
      </c>
      <c r="G1625" s="28">
        <v>88.98</v>
      </c>
      <c r="H1625" s="28" t="str">
        <f>TRIM(PROPER('Base de datos cruda'!H1625))</f>
        <v>Casual</v>
      </c>
      <c r="I1625" s="28">
        <v>3.82</v>
      </c>
      <c r="J1625" s="28">
        <v>11.49</v>
      </c>
      <c r="K1625" s="28">
        <v>231.21</v>
      </c>
      <c r="L1625" s="28">
        <f>IF('Base de datos cruda'!L1625&lt;0,,'Base de datos cruda'!L1625)</f>
        <v>17.9</v>
      </c>
      <c r="M1625" s="28" t="str">
        <f>IF(TRIM(PROPER('Base de datos cruda'!M1625))="High","Alto",IF(TRIM(PROPER('Base de datos cruda'!M1625))="Medium","Medio","Bajo"))</f>
        <v>Bajo</v>
      </c>
      <c r="N1625" s="29">
        <v>31.7</v>
      </c>
      <c r="O1625" s="32">
        <f t="shared" si="1"/>
        <v>31.7</v>
      </c>
      <c r="P1625" s="33">
        <f t="shared" si="2"/>
        <v>18.83</v>
      </c>
      <c r="Q1625" s="34">
        <f t="shared" si="3"/>
        <v>0.2752043597</v>
      </c>
      <c r="R1625" s="35" t="str">
        <f t="shared" si="4"/>
        <v>Bajo</v>
      </c>
      <c r="S1625" s="35" t="str">
        <f>IF(O1625="","",IF(O1625&gt;AVERAGE('Base de datos limpia'!$O$2:$O$8001),"Alto","Normal"))
</f>
        <v>Normal</v>
      </c>
      <c r="T1625" s="35" t="str">
        <f t="shared" si="5"/>
        <v>Gamer casual</v>
      </c>
      <c r="U1625" s="35"/>
    </row>
    <row r="1626">
      <c r="A1626" s="28">
        <v>1625.0</v>
      </c>
      <c r="B1626" s="28">
        <v>23.0</v>
      </c>
      <c r="C1626" s="28" t="str">
        <f>TRIM(PROPER('Base de datos cruda'!C1626))</f>
        <v>Male</v>
      </c>
      <c r="D1626" s="28">
        <v>4.0</v>
      </c>
      <c r="E1626" s="28">
        <v>5.62</v>
      </c>
      <c r="F1626" s="28">
        <v>5.88</v>
      </c>
      <c r="G1626" s="28">
        <v>74.25</v>
      </c>
      <c r="H1626" s="28" t="str">
        <f>TRIM(PROPER('Base de datos cruda'!H1626))</f>
        <v>Casual</v>
      </c>
      <c r="I1626" s="28">
        <v>3.01</v>
      </c>
      <c r="J1626" s="28">
        <v>7.78</v>
      </c>
      <c r="K1626" s="28">
        <v>278.21</v>
      </c>
      <c r="L1626" s="28">
        <f>IF('Base de datos cruda'!L1626&lt;0,,'Base de datos cruda'!L1626)</f>
        <v>13.07</v>
      </c>
      <c r="M1626" s="28" t="str">
        <f>IF(TRIM(PROPER('Base de datos cruda'!M1626))="High","Alto",IF(TRIM(PROPER('Base de datos cruda'!M1626))="Medium","Medio","Bajo"))</f>
        <v>Medio</v>
      </c>
      <c r="N1626" s="29">
        <v>65.84</v>
      </c>
      <c r="O1626" s="32">
        <f t="shared" si="1"/>
        <v>65.84</v>
      </c>
      <c r="P1626" s="33">
        <f t="shared" si="2"/>
        <v>11.78</v>
      </c>
      <c r="Q1626" s="34">
        <f t="shared" si="3"/>
        <v>1.405</v>
      </c>
      <c r="R1626" s="35" t="str">
        <f t="shared" si="4"/>
        <v>Medio</v>
      </c>
      <c r="S1626" s="35" t="str">
        <f>IF(O1626="","",IF(O1626&gt;AVERAGE('Base de datos limpia'!$O$2:$O$8001),"Alto","Normal"))
</f>
        <v>Alto</v>
      </c>
      <c r="T1626" s="35" t="str">
        <f t="shared" si="5"/>
        <v>Gamer moderado</v>
      </c>
      <c r="U1626" s="35"/>
    </row>
    <row r="1627">
      <c r="A1627" s="28">
        <v>1626.0</v>
      </c>
      <c r="B1627" s="28">
        <v>17.0</v>
      </c>
      <c r="C1627" s="28" t="str">
        <f>TRIM(PROPER('Base de datos cruda'!C1627))</f>
        <v>Male</v>
      </c>
      <c r="D1627" s="28">
        <v>4.36</v>
      </c>
      <c r="E1627" s="28">
        <v>5.69</v>
      </c>
      <c r="F1627" s="28">
        <v>5.73</v>
      </c>
      <c r="G1627" s="28">
        <v>68.69</v>
      </c>
      <c r="H1627" s="28" t="str">
        <f>TRIM(PROPER('Base de datos cruda'!H1627))</f>
        <v>Rpg</v>
      </c>
      <c r="I1627" s="28">
        <v>3.49</v>
      </c>
      <c r="J1627" s="28">
        <v>7.56</v>
      </c>
      <c r="K1627" s="28">
        <v>271.44</v>
      </c>
      <c r="L1627" s="28">
        <f>IF('Base de datos cruda'!L1627&lt;0,,'Base de datos cruda'!L1627)</f>
        <v>11.89</v>
      </c>
      <c r="M1627" s="28" t="str">
        <f>IF(TRIM(PROPER('Base de datos cruda'!M1627))="High","Alto",IF(TRIM(PROPER('Base de datos cruda'!M1627))="Medium","Medio","Bajo"))</f>
        <v>Medio</v>
      </c>
      <c r="N1627" s="29">
        <v>54.96</v>
      </c>
      <c r="O1627" s="32">
        <f t="shared" si="1"/>
        <v>54.96</v>
      </c>
      <c r="P1627" s="33">
        <f t="shared" si="2"/>
        <v>11.92</v>
      </c>
      <c r="Q1627" s="34">
        <f t="shared" si="3"/>
        <v>1.305045872</v>
      </c>
      <c r="R1627" s="35" t="str">
        <f t="shared" si="4"/>
        <v>Medio</v>
      </c>
      <c r="S1627" s="35" t="str">
        <f>IF(O1627="","",IF(O1627&gt;AVERAGE('Base de datos limpia'!$O$2:$O$8001),"Alto","Normal"))
</f>
        <v>Normal</v>
      </c>
      <c r="T1627" s="35" t="str">
        <f t="shared" si="5"/>
        <v>Gamer moderado</v>
      </c>
      <c r="U1627" s="35"/>
    </row>
    <row r="1628">
      <c r="A1628" s="28">
        <v>1627.0</v>
      </c>
      <c r="B1628" s="28">
        <v>20.0</v>
      </c>
      <c r="C1628" s="28" t="str">
        <f>TRIM(PROPER('Base de datos cruda'!C1628))</f>
        <v>Male</v>
      </c>
      <c r="D1628" s="28">
        <v>6.66</v>
      </c>
      <c r="E1628" s="28">
        <v>9.74</v>
      </c>
      <c r="F1628" s="28">
        <v>8.16</v>
      </c>
      <c r="G1628" s="28">
        <v>68.54</v>
      </c>
      <c r="H1628" s="28" t="str">
        <f>TRIM(PROPER('Base de datos cruda'!H1628))</f>
        <v>Casual</v>
      </c>
      <c r="I1628" s="28">
        <v>2.08</v>
      </c>
      <c r="J1628" s="28">
        <v>10.83</v>
      </c>
      <c r="K1628" s="28">
        <v>234.9</v>
      </c>
      <c r="L1628" s="28">
        <f>IF('Base de datos cruda'!L1628&lt;0,,'Base de datos cruda'!L1628)</f>
        <v>15.72</v>
      </c>
      <c r="M1628" s="28" t="str">
        <f>IF(TRIM(PROPER('Base de datos cruda'!M1628))="High","Alto",IF(TRIM(PROPER('Base de datos cruda'!M1628))="Medium","Medio","Bajo"))</f>
        <v>Bajo</v>
      </c>
      <c r="N1628" s="29">
        <v>90.7832344347237</v>
      </c>
      <c r="O1628" s="32">
        <f t="shared" si="1"/>
        <v>90.78323443</v>
      </c>
      <c r="P1628" s="33">
        <f t="shared" si="2"/>
        <v>17.49</v>
      </c>
      <c r="Q1628" s="34">
        <f t="shared" si="3"/>
        <v>1.462462462</v>
      </c>
      <c r="R1628" s="35" t="str">
        <f t="shared" si="4"/>
        <v>Alto</v>
      </c>
      <c r="S1628" s="35" t="str">
        <f>IF(O1628="","",IF(O1628&gt;AVERAGE('Base de datos limpia'!$O$2:$O$8001),"Alto","Normal"))
</f>
        <v>Alto</v>
      </c>
      <c r="T1628" s="35" t="str">
        <f t="shared" si="5"/>
        <v>Gamer intensivo</v>
      </c>
      <c r="U1628" s="35"/>
    </row>
    <row r="1629">
      <c r="A1629" s="28">
        <v>1628.0</v>
      </c>
      <c r="B1629" s="28">
        <v>16.0</v>
      </c>
      <c r="C1629" s="28" t="str">
        <f>TRIM(PROPER('Base de datos cruda'!C1629))</f>
        <v>Female</v>
      </c>
      <c r="D1629" s="28">
        <v>4.3</v>
      </c>
      <c r="E1629" s="28">
        <v>6.89</v>
      </c>
      <c r="F1629" s="28">
        <v>5.19</v>
      </c>
      <c r="G1629" s="28">
        <v>63.27</v>
      </c>
      <c r="H1629" s="28" t="str">
        <f>TRIM(PROPER('Base de datos cruda'!H1629))</f>
        <v>Casual</v>
      </c>
      <c r="I1629" s="28">
        <v>1.88</v>
      </c>
      <c r="J1629" s="28">
        <v>9.81</v>
      </c>
      <c r="K1629" s="28">
        <v>272.28</v>
      </c>
      <c r="L1629" s="28">
        <f>IF('Base de datos cruda'!L1629&lt;0,,'Base de datos cruda'!L1629)</f>
        <v>14.47</v>
      </c>
      <c r="M1629" s="28" t="str">
        <f>IF(TRIM(PROPER('Base de datos cruda'!M1629))="High","Alto",IF(TRIM(PROPER('Base de datos cruda'!M1629))="Medium","Medio","Bajo"))</f>
        <v>Medio</v>
      </c>
      <c r="N1629" s="29">
        <v>60.78</v>
      </c>
      <c r="O1629" s="32">
        <f t="shared" si="1"/>
        <v>60.78</v>
      </c>
      <c r="P1629" s="33">
        <f t="shared" si="2"/>
        <v>14.11</v>
      </c>
      <c r="Q1629" s="34">
        <f t="shared" si="3"/>
        <v>1.602325581</v>
      </c>
      <c r="R1629" s="35" t="str">
        <f t="shared" si="4"/>
        <v>Medio</v>
      </c>
      <c r="S1629" s="35" t="str">
        <f>IF(O1629="","",IF(O1629&gt;AVERAGE('Base de datos limpia'!$O$2:$O$8001),"Alto","Normal"))
</f>
        <v>Normal</v>
      </c>
      <c r="T1629" s="35" t="str">
        <f t="shared" si="5"/>
        <v>Gamer intensivo</v>
      </c>
      <c r="U1629" s="35"/>
    </row>
    <row r="1630">
      <c r="A1630" s="28">
        <v>1629.0</v>
      </c>
      <c r="B1630" s="28">
        <v>22.0</v>
      </c>
      <c r="C1630" s="28" t="str">
        <f>TRIM(PROPER('Base de datos cruda'!C1630))</f>
        <v>Female</v>
      </c>
      <c r="D1630" s="28">
        <v>4.13</v>
      </c>
      <c r="E1630" s="28">
        <v>3.59</v>
      </c>
      <c r="F1630" s="28">
        <v>6.31</v>
      </c>
      <c r="G1630" s="28">
        <v>63.59</v>
      </c>
      <c r="H1630" s="28" t="str">
        <f>TRIM(PROPER('Base de datos cruda'!H1630))</f>
        <v>Rpg</v>
      </c>
      <c r="I1630" s="28">
        <v>0.8</v>
      </c>
      <c r="J1630" s="28">
        <v>8.27</v>
      </c>
      <c r="K1630" s="28">
        <v>271.27</v>
      </c>
      <c r="L1630" s="28">
        <f>IF('Base de datos cruda'!L1630&lt;0,,'Base de datos cruda'!L1630)</f>
        <v>8.39</v>
      </c>
      <c r="M1630" s="28" t="str">
        <f>IF(TRIM(PROPER('Base de datos cruda'!M1630))="High","Alto",IF(TRIM(PROPER('Base de datos cruda'!M1630))="Medium","Medio","Bajo"))</f>
        <v>Medio</v>
      </c>
      <c r="N1630" s="29">
        <v>69.5497872310424</v>
      </c>
      <c r="O1630" s="32">
        <f t="shared" si="1"/>
        <v>69.54978723</v>
      </c>
      <c r="P1630" s="33">
        <f t="shared" si="2"/>
        <v>12.4</v>
      </c>
      <c r="Q1630" s="34">
        <f t="shared" si="3"/>
        <v>0.8692493947</v>
      </c>
      <c r="R1630" s="35" t="str">
        <f t="shared" si="4"/>
        <v>Medio</v>
      </c>
      <c r="S1630" s="35" t="str">
        <f>IF(O1630="","",IF(O1630&gt;AVERAGE('Base de datos limpia'!$O$2:$O$8001),"Alto","Normal"))
</f>
        <v>Alto</v>
      </c>
      <c r="T1630" s="35" t="str">
        <f t="shared" si="5"/>
        <v>Gamer moderado</v>
      </c>
      <c r="U1630" s="35"/>
    </row>
    <row r="1631">
      <c r="A1631" s="28">
        <v>1630.0</v>
      </c>
      <c r="B1631" s="28">
        <v>23.0</v>
      </c>
      <c r="C1631" s="28" t="str">
        <f>TRIM(PROPER('Base de datos cruda'!C1631))</f>
        <v>Male</v>
      </c>
      <c r="D1631" s="28">
        <v>7.24</v>
      </c>
      <c r="E1631" s="28">
        <v>3.17</v>
      </c>
      <c r="F1631" s="28">
        <v>4.97</v>
      </c>
      <c r="G1631" s="28">
        <v>66.67</v>
      </c>
      <c r="H1631" s="28" t="str">
        <f>TRIM(PROPER('Base de datos cruda'!H1631))</f>
        <v>Fps</v>
      </c>
      <c r="I1631" s="28">
        <v>4.02</v>
      </c>
      <c r="J1631" s="28">
        <v>8.54</v>
      </c>
      <c r="K1631" s="28">
        <v>234.4</v>
      </c>
      <c r="L1631" s="28">
        <f>IF('Base de datos cruda'!L1631&lt;0,,'Base de datos cruda'!L1631)</f>
        <v>14.6</v>
      </c>
      <c r="M1631" s="28" t="str">
        <f>IF(TRIM(PROPER('Base de datos cruda'!M1631))="High","Alto",IF(TRIM(PROPER('Base de datos cruda'!M1631))="Medium","Medio","Bajo"))</f>
        <v>Bajo</v>
      </c>
      <c r="N1631" s="29">
        <v>21.61</v>
      </c>
      <c r="O1631" s="32">
        <f t="shared" si="1"/>
        <v>21.61</v>
      </c>
      <c r="P1631" s="33">
        <f t="shared" si="2"/>
        <v>15.78</v>
      </c>
      <c r="Q1631" s="34">
        <f t="shared" si="3"/>
        <v>0.4378453039</v>
      </c>
      <c r="R1631" s="35" t="str">
        <f t="shared" si="4"/>
        <v>Bajo</v>
      </c>
      <c r="S1631" s="35" t="str">
        <f>IF(O1631="","",IF(O1631&gt;AVERAGE('Base de datos limpia'!$O$2:$O$8001),"Alto","Normal"))
</f>
        <v>Normal</v>
      </c>
      <c r="T1631" s="35" t="str">
        <f t="shared" si="5"/>
        <v>Gamer moderado</v>
      </c>
      <c r="U1631" s="35"/>
    </row>
    <row r="1632">
      <c r="A1632" s="28">
        <v>1631.0</v>
      </c>
      <c r="B1632" s="28">
        <v>21.0</v>
      </c>
      <c r="C1632" s="28" t="str">
        <f>TRIM(PROPER('Base de datos cruda'!C1632))</f>
        <v>Male</v>
      </c>
      <c r="D1632" s="28">
        <v>6.32</v>
      </c>
      <c r="E1632" s="28">
        <v>2.15</v>
      </c>
      <c r="F1632" s="28">
        <v>8.57</v>
      </c>
      <c r="G1632" s="28">
        <v>60.77</v>
      </c>
      <c r="H1632" s="28" t="str">
        <f>TRIM(PROPER('Base de datos cruda'!H1632))</f>
        <v>Fps</v>
      </c>
      <c r="I1632" s="28">
        <v>1.91</v>
      </c>
      <c r="J1632" s="28">
        <v>10.17</v>
      </c>
      <c r="K1632" s="28">
        <v>255.5</v>
      </c>
      <c r="L1632" s="28">
        <f>IF('Base de datos cruda'!L1632&lt;0,,'Base de datos cruda'!L1632)</f>
        <v>16.88</v>
      </c>
      <c r="M1632" s="28" t="str">
        <f>IF(TRIM(PROPER('Base de datos cruda'!M1632))="High","Alto",IF(TRIM(PROPER('Base de datos cruda'!M1632))="Medium","Medio","Bajo"))</f>
        <v>Bajo</v>
      </c>
      <c r="N1632" s="29">
        <v>28.21</v>
      </c>
      <c r="O1632" s="32">
        <f t="shared" si="1"/>
        <v>28.21</v>
      </c>
      <c r="P1632" s="33">
        <f t="shared" si="2"/>
        <v>16.49</v>
      </c>
      <c r="Q1632" s="34">
        <f t="shared" si="3"/>
        <v>0.3401898734</v>
      </c>
      <c r="R1632" s="35" t="str">
        <f t="shared" si="4"/>
        <v>Bajo</v>
      </c>
      <c r="S1632" s="35" t="str">
        <f>IF(O1632="","",IF(O1632&gt;AVERAGE('Base de datos limpia'!$O$2:$O$8001),"Alto","Normal"))
</f>
        <v>Normal</v>
      </c>
      <c r="T1632" s="35" t="str">
        <f t="shared" si="5"/>
        <v>Gamer casual</v>
      </c>
      <c r="U1632" s="35"/>
    </row>
    <row r="1633">
      <c r="A1633" s="28">
        <v>1632.0</v>
      </c>
      <c r="B1633" s="28">
        <v>20.0</v>
      </c>
      <c r="C1633" s="28" t="str">
        <f>TRIM(PROPER('Base de datos cruda'!C1633))</f>
        <v>Male</v>
      </c>
      <c r="D1633" s="28">
        <v>7.27</v>
      </c>
      <c r="E1633" s="28">
        <v>7.81</v>
      </c>
      <c r="F1633" s="28">
        <v>6.04</v>
      </c>
      <c r="G1633" s="28">
        <v>70.65</v>
      </c>
      <c r="H1633" s="28" t="str">
        <f>TRIM(PROPER('Base de datos cruda'!H1633))</f>
        <v>Fps</v>
      </c>
      <c r="I1633" s="28">
        <v>3.46</v>
      </c>
      <c r="J1633" s="28">
        <v>10.89</v>
      </c>
      <c r="K1633" s="28">
        <v>257.57</v>
      </c>
      <c r="L1633" s="28">
        <f>IF('Base de datos cruda'!L1633&lt;0,,'Base de datos cruda'!L1633)</f>
        <v>11.96</v>
      </c>
      <c r="M1633" s="28" t="str">
        <f>IF(TRIM(PROPER('Base de datos cruda'!M1633))="High","Alto",IF(TRIM(PROPER('Base de datos cruda'!M1633))="Medium","Medio","Bajo"))</f>
        <v>Bajo</v>
      </c>
      <c r="N1633" s="29">
        <v>56.4482117901426</v>
      </c>
      <c r="O1633" s="32">
        <f t="shared" si="1"/>
        <v>56.44821179</v>
      </c>
      <c r="P1633" s="33">
        <f t="shared" si="2"/>
        <v>18.16</v>
      </c>
      <c r="Q1633" s="34">
        <f t="shared" si="3"/>
        <v>1.074277854</v>
      </c>
      <c r="R1633" s="35" t="str">
        <f t="shared" si="4"/>
        <v>Medio</v>
      </c>
      <c r="S1633" s="35" t="str">
        <f>IF(O1633="","",IF(O1633&gt;AVERAGE('Base de datos limpia'!$O$2:$O$8001),"Alto","Normal"))
</f>
        <v>Normal</v>
      </c>
      <c r="T1633" s="35" t="str">
        <f t="shared" si="5"/>
        <v>Gamer intensivo</v>
      </c>
      <c r="U1633" s="35"/>
    </row>
    <row r="1634">
      <c r="A1634" s="28">
        <v>1633.0</v>
      </c>
      <c r="B1634" s="28">
        <v>21.0</v>
      </c>
      <c r="C1634" s="28" t="str">
        <f>TRIM(PROPER('Base de datos cruda'!C1634))</f>
        <v>Female</v>
      </c>
      <c r="D1634" s="28">
        <v>1.75</v>
      </c>
      <c r="E1634" s="28">
        <v>7.22</v>
      </c>
      <c r="F1634" s="28">
        <v>5.06</v>
      </c>
      <c r="G1634" s="28">
        <v>72.26</v>
      </c>
      <c r="H1634" s="28" t="str">
        <f>TRIM(PROPER('Base de datos cruda'!H1634))</f>
        <v>Fps</v>
      </c>
      <c r="I1634" s="28">
        <v>1.5</v>
      </c>
      <c r="J1634" s="28">
        <v>5.01</v>
      </c>
      <c r="K1634" s="28">
        <v>279.86</v>
      </c>
      <c r="L1634" s="28">
        <f>IF('Base de datos cruda'!L1634&lt;0,,'Base de datos cruda'!L1634)</f>
        <v>3.54</v>
      </c>
      <c r="M1634" s="28" t="str">
        <f>IF(TRIM(PROPER('Base de datos cruda'!M1634))="High","Alto",IF(TRIM(PROPER('Base de datos cruda'!M1634))="Medium","Medio","Bajo"))</f>
        <v>Alto</v>
      </c>
      <c r="N1634" s="29">
        <v>88.07</v>
      </c>
      <c r="O1634" s="32">
        <f t="shared" si="1"/>
        <v>88.07</v>
      </c>
      <c r="P1634" s="33">
        <f t="shared" si="2"/>
        <v>6.76</v>
      </c>
      <c r="Q1634" s="34">
        <f t="shared" si="3"/>
        <v>4.125714286</v>
      </c>
      <c r="R1634" s="35" t="str">
        <f t="shared" si="4"/>
        <v>Alto</v>
      </c>
      <c r="S1634" s="35" t="str">
        <f>IF(O1634="","",IF(O1634&gt;AVERAGE('Base de datos limpia'!$O$2:$O$8001),"Alto","Normal"))
</f>
        <v>Alto</v>
      </c>
      <c r="T1634" s="35" t="str">
        <f t="shared" si="5"/>
        <v>Gamer intensivo</v>
      </c>
      <c r="U1634" s="35"/>
    </row>
    <row r="1635">
      <c r="A1635" s="28">
        <v>1634.0</v>
      </c>
      <c r="B1635" s="28">
        <v>17.0</v>
      </c>
      <c r="C1635" s="28" t="str">
        <f>TRIM(PROPER('Base de datos cruda'!C1635))</f>
        <v>Female</v>
      </c>
      <c r="D1635" s="28">
        <v>4.2</v>
      </c>
      <c r="E1635" s="28">
        <v>6.49</v>
      </c>
      <c r="F1635" s="28">
        <v>7.46</v>
      </c>
      <c r="G1635" s="28">
        <v>99.81</v>
      </c>
      <c r="H1635" s="28" t="str">
        <f>TRIM(PROPER('Base de datos cruda'!H1635))</f>
        <v>Fps</v>
      </c>
      <c r="I1635" s="28">
        <v>3.98</v>
      </c>
      <c r="J1635" s="28">
        <v>8.04</v>
      </c>
      <c r="K1635" s="28">
        <v>282.49</v>
      </c>
      <c r="L1635" s="28">
        <f>IF('Base de datos cruda'!L1635&lt;0,,'Base de datos cruda'!L1635)</f>
        <v>11.9</v>
      </c>
      <c r="M1635" s="28" t="str">
        <f>IF(TRIM(PROPER('Base de datos cruda'!M1635))="High","Alto",IF(TRIM(PROPER('Base de datos cruda'!M1635))="Medium","Medio","Bajo"))</f>
        <v>Medio</v>
      </c>
      <c r="N1635" s="29">
        <v>77.45</v>
      </c>
      <c r="O1635" s="32">
        <f t="shared" si="1"/>
        <v>77.45</v>
      </c>
      <c r="P1635" s="33">
        <f t="shared" si="2"/>
        <v>12.24</v>
      </c>
      <c r="Q1635" s="34">
        <f t="shared" si="3"/>
        <v>1.545238095</v>
      </c>
      <c r="R1635" s="35" t="str">
        <f t="shared" si="4"/>
        <v>Alto</v>
      </c>
      <c r="S1635" s="35" t="str">
        <f>IF(O1635="","",IF(O1635&gt;AVERAGE('Base de datos limpia'!$O$2:$O$8001),"Alto","Normal"))
</f>
        <v>Alto</v>
      </c>
      <c r="T1635" s="35" t="str">
        <f t="shared" si="5"/>
        <v>Gamer intensivo</v>
      </c>
      <c r="U1635" s="35"/>
    </row>
    <row r="1636">
      <c r="A1636" s="28">
        <v>1635.0</v>
      </c>
      <c r="B1636" s="28">
        <v>16.0</v>
      </c>
      <c r="C1636" s="28" t="str">
        <f>TRIM(PROPER('Base de datos cruda'!C1636))</f>
        <v>Male</v>
      </c>
      <c r="D1636" s="28">
        <v>6.74</v>
      </c>
      <c r="E1636" s="28">
        <v>1.37</v>
      </c>
      <c r="F1636" s="28">
        <v>5.22</v>
      </c>
      <c r="G1636" s="28">
        <v>99.67</v>
      </c>
      <c r="H1636" s="28" t="str">
        <f>TRIM(PROPER('Base de datos cruda'!H1636))</f>
        <v>Casual</v>
      </c>
      <c r="I1636" s="28">
        <v>0.53</v>
      </c>
      <c r="J1636" s="28">
        <v>11.1</v>
      </c>
      <c r="K1636" s="28">
        <v>245.54</v>
      </c>
      <c r="L1636" s="28">
        <f>IF('Base de datos cruda'!L1636&lt;0,,'Base de datos cruda'!L1636)</f>
        <v>15.87</v>
      </c>
      <c r="M1636" s="28" t="str">
        <f>IF(TRIM(PROPER('Base de datos cruda'!M1636))="High","Alto",IF(TRIM(PROPER('Base de datos cruda'!M1636))="Medium","Medio","Bajo"))</f>
        <v>Bajo</v>
      </c>
      <c r="N1636" s="29">
        <v>23.62</v>
      </c>
      <c r="O1636" s="32">
        <f t="shared" si="1"/>
        <v>23.62</v>
      </c>
      <c r="P1636" s="33">
        <f t="shared" si="2"/>
        <v>17.84</v>
      </c>
      <c r="Q1636" s="34">
        <f t="shared" si="3"/>
        <v>0.203264095</v>
      </c>
      <c r="R1636" s="35" t="str">
        <f t="shared" si="4"/>
        <v>Bajo</v>
      </c>
      <c r="S1636" s="35" t="str">
        <f>IF(O1636="","",IF(O1636&gt;AVERAGE('Base de datos limpia'!$O$2:$O$8001),"Alto","Normal"))
</f>
        <v>Normal</v>
      </c>
      <c r="T1636" s="35" t="str">
        <f t="shared" si="5"/>
        <v>Gamer casual</v>
      </c>
      <c r="U1636" s="35"/>
    </row>
    <row r="1637">
      <c r="A1637" s="28">
        <v>1636.0</v>
      </c>
      <c r="B1637" s="28">
        <v>22.0</v>
      </c>
      <c r="C1637" s="28" t="str">
        <f>TRIM(PROPER('Base de datos cruda'!C1637))</f>
        <v>Male</v>
      </c>
      <c r="D1637" s="28">
        <v>0.89</v>
      </c>
      <c r="E1637" s="28">
        <v>7.87</v>
      </c>
      <c r="F1637" s="28">
        <v>8.72</v>
      </c>
      <c r="G1637" s="28">
        <v>67.48</v>
      </c>
      <c r="H1637" s="28" t="str">
        <f>TRIM(PROPER('Base de datos cruda'!H1637))</f>
        <v>Fps</v>
      </c>
      <c r="I1637" s="28">
        <v>3.13</v>
      </c>
      <c r="J1637" s="28">
        <v>2.08</v>
      </c>
      <c r="K1637" s="28">
        <v>301.9</v>
      </c>
      <c r="L1637" s="28">
        <f>IF('Base de datos cruda'!L1637&lt;0,,'Base de datos cruda'!L1637)</f>
        <v>3.4</v>
      </c>
      <c r="M1637" s="28" t="str">
        <f>IF(TRIM(PROPER('Base de datos cruda'!M1637))="High","Alto",IF(TRIM(PROPER('Base de datos cruda'!M1637))="Medium","Medio","Bajo"))</f>
        <v>Medio</v>
      </c>
      <c r="N1637" s="29">
        <v>100.0</v>
      </c>
      <c r="O1637" s="32">
        <f t="shared" si="1"/>
        <v>100</v>
      </c>
      <c r="P1637" s="33">
        <f t="shared" si="2"/>
        <v>2.97</v>
      </c>
      <c r="Q1637" s="34">
        <f t="shared" si="3"/>
        <v>8.842696629</v>
      </c>
      <c r="R1637" s="35" t="str">
        <f t="shared" si="4"/>
        <v>Alto</v>
      </c>
      <c r="S1637" s="35" t="str">
        <f>IF(O1637="","",IF(O1637&gt;AVERAGE('Base de datos limpia'!$O$2:$O$8001),"Alto","Normal"))
</f>
        <v>Alto</v>
      </c>
      <c r="T1637" s="35" t="str">
        <f t="shared" si="5"/>
        <v>Gamer intensivo</v>
      </c>
      <c r="U1637" s="35"/>
    </row>
    <row r="1638">
      <c r="A1638" s="28">
        <v>1637.0</v>
      </c>
      <c r="B1638" s="28">
        <v>22.0</v>
      </c>
      <c r="C1638" s="28" t="str">
        <f>TRIM(PROPER('Base de datos cruda'!C1638))</f>
        <v>Male</v>
      </c>
      <c r="D1638" s="28">
        <v>6.36</v>
      </c>
      <c r="E1638" s="28">
        <v>6.78</v>
      </c>
      <c r="F1638" s="28">
        <v>5.84</v>
      </c>
      <c r="G1638" s="28">
        <v>68.52</v>
      </c>
      <c r="H1638" s="28" t="str">
        <f>TRIM(PROPER('Base de datos cruda'!H1638))</f>
        <v>Fps</v>
      </c>
      <c r="I1638" s="28">
        <v>4.04</v>
      </c>
      <c r="J1638" s="28">
        <v>9.76</v>
      </c>
      <c r="K1638" s="28">
        <v>240.05</v>
      </c>
      <c r="L1638" s="28">
        <f>IF('Base de datos cruda'!L1638&lt;0,,'Base de datos cruda'!L1638)</f>
        <v>10.59</v>
      </c>
      <c r="M1638" s="28" t="str">
        <f>IF(TRIM(PROPER('Base de datos cruda'!M1638))="High","Alto",IF(TRIM(PROPER('Base de datos cruda'!M1638))="Medium","Medio","Bajo"))</f>
        <v>Bajo</v>
      </c>
      <c r="N1638" s="29">
        <v>55.72</v>
      </c>
      <c r="O1638" s="32">
        <f t="shared" si="1"/>
        <v>55.72</v>
      </c>
      <c r="P1638" s="33">
        <f t="shared" si="2"/>
        <v>16.12</v>
      </c>
      <c r="Q1638" s="34">
        <f t="shared" si="3"/>
        <v>1.066037736</v>
      </c>
      <c r="R1638" s="35" t="str">
        <f t="shared" si="4"/>
        <v>Medio</v>
      </c>
      <c r="S1638" s="35" t="str">
        <f>IF(O1638="","",IF(O1638&gt;AVERAGE('Base de datos limpia'!$O$2:$O$8001),"Alto","Normal"))
</f>
        <v>Normal</v>
      </c>
      <c r="T1638" s="35" t="str">
        <f t="shared" si="5"/>
        <v>Gamer intensivo</v>
      </c>
      <c r="U1638" s="35"/>
    </row>
    <row r="1639">
      <c r="A1639" s="28">
        <v>1638.0</v>
      </c>
      <c r="B1639" s="28">
        <v>17.0</v>
      </c>
      <c r="C1639" s="28" t="str">
        <f>TRIM(PROPER('Base de datos cruda'!C1639))</f>
        <v>Male</v>
      </c>
      <c r="D1639" s="28">
        <v>1.46</v>
      </c>
      <c r="E1639" s="28">
        <v>9.67</v>
      </c>
      <c r="F1639" s="28">
        <v>7.32</v>
      </c>
      <c r="G1639" s="28">
        <v>79.68</v>
      </c>
      <c r="H1639" s="28" t="str">
        <f>TRIM(PROPER('Base de datos cruda'!H1639))</f>
        <v>Casual</v>
      </c>
      <c r="I1639" s="28">
        <v>3.3</v>
      </c>
      <c r="J1639" s="28">
        <v>6.55</v>
      </c>
      <c r="K1639" s="28">
        <v>311.3</v>
      </c>
      <c r="L1639" s="28">
        <f>IF('Base de datos cruda'!L1639&lt;0,,'Base de datos cruda'!L1639)</f>
        <v>3.78</v>
      </c>
      <c r="M1639" s="28" t="str">
        <f>IF(TRIM(PROPER('Base de datos cruda'!M1639))="High","Alto",IF(TRIM(PROPER('Base de datos cruda'!M1639))="Medium","Medio","Bajo"))</f>
        <v>Medio</v>
      </c>
      <c r="N1639" s="29">
        <v>100.0</v>
      </c>
      <c r="O1639" s="32">
        <f t="shared" si="1"/>
        <v>100</v>
      </c>
      <c r="P1639" s="33">
        <f t="shared" si="2"/>
        <v>8.01</v>
      </c>
      <c r="Q1639" s="34">
        <f t="shared" si="3"/>
        <v>6.623287671</v>
      </c>
      <c r="R1639" s="35" t="str">
        <f t="shared" si="4"/>
        <v>Alto</v>
      </c>
      <c r="S1639" s="35" t="str">
        <f>IF(O1639="","",IF(O1639&gt;AVERAGE('Base de datos limpia'!$O$2:$O$8001),"Alto","Normal"))
</f>
        <v>Alto</v>
      </c>
      <c r="T1639" s="35" t="str">
        <f t="shared" si="5"/>
        <v>Gamer intensivo</v>
      </c>
      <c r="U1639" s="35"/>
    </row>
    <row r="1640">
      <c r="A1640" s="28">
        <v>1639.0</v>
      </c>
      <c r="B1640" s="28">
        <v>17.0</v>
      </c>
      <c r="C1640" s="28" t="str">
        <f>TRIM(PROPER('Base de datos cruda'!C1640))</f>
        <v>Female</v>
      </c>
      <c r="D1640" s="28">
        <v>6.46</v>
      </c>
      <c r="E1640" s="28">
        <v>6.28</v>
      </c>
      <c r="F1640" s="28">
        <v>5.73</v>
      </c>
      <c r="G1640" s="28">
        <v>65.95</v>
      </c>
      <c r="H1640" s="28" t="str">
        <f>TRIM(PROPER('Base de datos cruda'!H1640))</f>
        <v>Casual</v>
      </c>
      <c r="I1640" s="28">
        <v>3.48</v>
      </c>
      <c r="J1640" s="28">
        <v>10.11</v>
      </c>
      <c r="K1640" s="28">
        <v>242.99</v>
      </c>
      <c r="L1640" s="28">
        <f>IF('Base de datos cruda'!L1640&lt;0,,'Base de datos cruda'!L1640)</f>
        <v>16.04</v>
      </c>
      <c r="M1640" s="28" t="str">
        <f>IF(TRIM(PROPER('Base de datos cruda'!M1640))="High","Alto",IF(TRIM(PROPER('Base de datos cruda'!M1640))="Medium","Medio","Bajo"))</f>
        <v>Bajo</v>
      </c>
      <c r="N1640" s="29">
        <v>57.47</v>
      </c>
      <c r="O1640" s="32">
        <f t="shared" si="1"/>
        <v>57.47</v>
      </c>
      <c r="P1640" s="33">
        <f t="shared" si="2"/>
        <v>16.57</v>
      </c>
      <c r="Q1640" s="34">
        <f t="shared" si="3"/>
        <v>0.9721362229</v>
      </c>
      <c r="R1640" s="35" t="str">
        <f t="shared" si="4"/>
        <v>Medio</v>
      </c>
      <c r="S1640" s="35" t="str">
        <f>IF(O1640="","",IF(O1640&gt;AVERAGE('Base de datos limpia'!$O$2:$O$8001),"Alto","Normal"))
</f>
        <v>Normal</v>
      </c>
      <c r="T1640" s="35" t="str">
        <f t="shared" si="5"/>
        <v>Gamer intensivo</v>
      </c>
      <c r="U1640" s="35"/>
    </row>
    <row r="1641">
      <c r="A1641" s="28">
        <v>1640.0</v>
      </c>
      <c r="B1641" s="28">
        <v>16.0</v>
      </c>
      <c r="C1641" s="28" t="str">
        <f>TRIM(PROPER('Base de datos cruda'!C1641))</f>
        <v>Male</v>
      </c>
      <c r="D1641" s="28">
        <v>4.9</v>
      </c>
      <c r="E1641" s="28">
        <v>3.74</v>
      </c>
      <c r="F1641" s="28">
        <v>8.04</v>
      </c>
      <c r="G1641" s="28">
        <v>80.16</v>
      </c>
      <c r="H1641" s="28" t="str">
        <f>TRIM(PROPER('Base de datos cruda'!H1641))</f>
        <v>Casual</v>
      </c>
      <c r="I1641" s="28">
        <v>2.63</v>
      </c>
      <c r="J1641" s="28">
        <v>6.24</v>
      </c>
      <c r="K1641" s="28">
        <v>260.71</v>
      </c>
      <c r="L1641" s="28">
        <f>IF('Base de datos cruda'!L1641&lt;0,,'Base de datos cruda'!L1641)</f>
        <v>8.67</v>
      </c>
      <c r="M1641" s="28" t="str">
        <f>IF(TRIM(PROPER('Base de datos cruda'!M1641))="High","Alto",IF(TRIM(PROPER('Base de datos cruda'!M1641))="Medium","Medio","Bajo"))</f>
        <v>Medio</v>
      </c>
      <c r="N1641" s="29">
        <v>53.16</v>
      </c>
      <c r="O1641" s="32">
        <f t="shared" si="1"/>
        <v>53.16</v>
      </c>
      <c r="P1641" s="33">
        <f t="shared" si="2"/>
        <v>11.14</v>
      </c>
      <c r="Q1641" s="34">
        <f t="shared" si="3"/>
        <v>0.7632653061</v>
      </c>
      <c r="R1641" s="35" t="str">
        <f t="shared" si="4"/>
        <v>Medio</v>
      </c>
      <c r="S1641" s="35" t="str">
        <f>IF(O1641="","",IF(O1641&gt;AVERAGE('Base de datos limpia'!$O$2:$O$8001),"Alto","Normal"))
</f>
        <v>Normal</v>
      </c>
      <c r="T1641" s="35" t="str">
        <f t="shared" si="5"/>
        <v>Gamer moderado</v>
      </c>
      <c r="U1641" s="35"/>
    </row>
    <row r="1642">
      <c r="A1642" s="28">
        <v>1641.0</v>
      </c>
      <c r="B1642" s="28">
        <v>23.0</v>
      </c>
      <c r="C1642" s="28" t="str">
        <f>TRIM(PROPER('Base de datos cruda'!C1642))</f>
        <v>Male</v>
      </c>
      <c r="D1642" s="28">
        <v>1.55</v>
      </c>
      <c r="E1642" s="28">
        <v>4.43</v>
      </c>
      <c r="F1642" s="28">
        <v>8.48</v>
      </c>
      <c r="G1642" s="28">
        <v>75.98</v>
      </c>
      <c r="H1642" s="28" t="str">
        <f>TRIM(PROPER('Base de datos cruda'!H1642))</f>
        <v>Fps</v>
      </c>
      <c r="I1642" s="28">
        <v>2.8</v>
      </c>
      <c r="J1642" s="28">
        <v>6.43</v>
      </c>
      <c r="K1642" s="28">
        <v>294.53</v>
      </c>
      <c r="L1642" s="28">
        <f>IF('Base de datos cruda'!L1642&lt;0,,'Base de datos cruda'!L1642)</f>
        <v>7.19</v>
      </c>
      <c r="M1642" s="28" t="str">
        <f>IF(TRIM(PROPER('Base de datos cruda'!M1642))="High","Alto",IF(TRIM(PROPER('Base de datos cruda'!M1642))="Medium","Medio","Bajo"))</f>
        <v>Medio</v>
      </c>
      <c r="N1642" s="29">
        <v>84.35</v>
      </c>
      <c r="O1642" s="32">
        <f t="shared" si="1"/>
        <v>84.35</v>
      </c>
      <c r="P1642" s="33">
        <f t="shared" si="2"/>
        <v>7.98</v>
      </c>
      <c r="Q1642" s="34">
        <f t="shared" si="3"/>
        <v>2.858064516</v>
      </c>
      <c r="R1642" s="35" t="str">
        <f t="shared" si="4"/>
        <v>Alto</v>
      </c>
      <c r="S1642" s="35" t="str">
        <f>IF(O1642="","",IF(O1642&gt;AVERAGE('Base de datos limpia'!$O$2:$O$8001),"Alto","Normal"))
</f>
        <v>Alto</v>
      </c>
      <c r="T1642" s="35" t="str">
        <f t="shared" si="5"/>
        <v>Gamer moderado</v>
      </c>
      <c r="U1642" s="35"/>
    </row>
    <row r="1643">
      <c r="A1643" s="28">
        <v>1642.0</v>
      </c>
      <c r="B1643" s="28">
        <v>23.0</v>
      </c>
      <c r="C1643" s="28" t="str">
        <f>TRIM(PROPER('Base de datos cruda'!C1643))</f>
        <v>Male</v>
      </c>
      <c r="D1643" s="28">
        <v>3.79</v>
      </c>
      <c r="E1643" s="28">
        <v>2.58</v>
      </c>
      <c r="F1643" s="28">
        <v>7.94</v>
      </c>
      <c r="G1643" s="28">
        <v>72.98</v>
      </c>
      <c r="H1643" s="28" t="str">
        <f>TRIM(PROPER('Base de datos cruda'!H1643))</f>
        <v>Rpg</v>
      </c>
      <c r="I1643" s="28">
        <v>0.33</v>
      </c>
      <c r="J1643" s="28">
        <v>9.5</v>
      </c>
      <c r="K1643" s="28">
        <v>266.93</v>
      </c>
      <c r="L1643" s="28">
        <f>IF('Base de datos cruda'!L1643&lt;0,,'Base de datos cruda'!L1643)</f>
        <v>11.01</v>
      </c>
      <c r="M1643" s="28" t="str">
        <f>IF(TRIM(PROPER('Base de datos cruda'!M1643))="High","Alto",IF(TRIM(PROPER('Base de datos cruda'!M1643))="Medium","Medio","Bajo"))</f>
        <v>Medio</v>
      </c>
      <c r="N1643" s="29">
        <v>52.86</v>
      </c>
      <c r="O1643" s="32">
        <f t="shared" si="1"/>
        <v>52.86</v>
      </c>
      <c r="P1643" s="33">
        <f t="shared" si="2"/>
        <v>13.29</v>
      </c>
      <c r="Q1643" s="34">
        <f t="shared" si="3"/>
        <v>0.6807387863</v>
      </c>
      <c r="R1643" s="35" t="str">
        <f t="shared" si="4"/>
        <v>Medio</v>
      </c>
      <c r="S1643" s="35" t="str">
        <f>IF(O1643="","",IF(O1643&gt;AVERAGE('Base de datos limpia'!$O$2:$O$8001),"Alto","Normal"))
</f>
        <v>Normal</v>
      </c>
      <c r="T1643" s="35" t="str">
        <f t="shared" si="5"/>
        <v>Gamer casual</v>
      </c>
      <c r="U1643" s="35"/>
    </row>
    <row r="1644">
      <c r="A1644" s="28">
        <v>1643.0</v>
      </c>
      <c r="B1644" s="28">
        <v>16.0</v>
      </c>
      <c r="C1644" s="28" t="str">
        <f>TRIM(PROPER('Base de datos cruda'!C1644))</f>
        <v>Female</v>
      </c>
      <c r="D1644" s="28">
        <v>5.46</v>
      </c>
      <c r="E1644" s="28">
        <v>7.51</v>
      </c>
      <c r="F1644" s="28">
        <v>8.24</v>
      </c>
      <c r="G1644" s="28">
        <v>92.9</v>
      </c>
      <c r="H1644" s="28" t="str">
        <f>TRIM(PROPER('Base de datos cruda'!H1644))</f>
        <v>Rpg</v>
      </c>
      <c r="I1644" s="28">
        <v>1.25</v>
      </c>
      <c r="J1644" s="28">
        <v>10.72</v>
      </c>
      <c r="K1644" s="28">
        <v>244.82</v>
      </c>
      <c r="L1644" s="28">
        <f>IF('Base de datos cruda'!L1644&lt;0,,'Base de datos cruda'!L1644)</f>
        <v>11.21</v>
      </c>
      <c r="M1644" s="28" t="str">
        <f>IF(TRIM(PROPER('Base de datos cruda'!M1644))="High","Alto",IF(TRIM(PROPER('Base de datos cruda'!M1644))="Medium","Medio","Bajo"))</f>
        <v>Bajo</v>
      </c>
      <c r="N1644" s="29">
        <v>85.6203000889835</v>
      </c>
      <c r="O1644" s="32">
        <f t="shared" si="1"/>
        <v>85.62030009</v>
      </c>
      <c r="P1644" s="33">
        <f t="shared" si="2"/>
        <v>16.18</v>
      </c>
      <c r="Q1644" s="34">
        <f t="shared" si="3"/>
        <v>1.375457875</v>
      </c>
      <c r="R1644" s="35" t="str">
        <f t="shared" si="4"/>
        <v>Alto</v>
      </c>
      <c r="S1644" s="35" t="str">
        <f>IF(O1644="","",IF(O1644&gt;AVERAGE('Base de datos limpia'!$O$2:$O$8001),"Alto","Normal"))
</f>
        <v>Alto</v>
      </c>
      <c r="T1644" s="35" t="str">
        <f t="shared" si="5"/>
        <v>Gamer intensivo</v>
      </c>
      <c r="U1644" s="35"/>
    </row>
    <row r="1645">
      <c r="A1645" s="28">
        <v>1644.0</v>
      </c>
      <c r="B1645" s="28">
        <v>23.0</v>
      </c>
      <c r="C1645" s="28" t="str">
        <f>TRIM(PROPER('Base de datos cruda'!C1645))</f>
        <v>Female</v>
      </c>
      <c r="D1645" s="28">
        <v>5.07</v>
      </c>
      <c r="E1645" s="28">
        <v>7.37</v>
      </c>
      <c r="F1645" s="28">
        <v>4.51</v>
      </c>
      <c r="G1645" s="28">
        <v>93.12</v>
      </c>
      <c r="H1645" s="28" t="str">
        <f>TRIM(PROPER('Base de datos cruda'!H1645))</f>
        <v>Rpg</v>
      </c>
      <c r="I1645" s="28">
        <v>3.61</v>
      </c>
      <c r="J1645" s="28">
        <v>7.88</v>
      </c>
      <c r="K1645" s="28">
        <v>254.06</v>
      </c>
      <c r="L1645" s="28">
        <f>IF('Base de datos cruda'!L1645&lt;0,,'Base de datos cruda'!L1645)</f>
        <v>12.24</v>
      </c>
      <c r="M1645" s="28" t="str">
        <f>IF(TRIM(PROPER('Base de datos cruda'!M1645))="High","Alto",IF(TRIM(PROPER('Base de datos cruda'!M1645))="Medium","Medio","Bajo"))</f>
        <v>Alto</v>
      </c>
      <c r="N1645" s="29">
        <v>75.1809678456687</v>
      </c>
      <c r="O1645" s="32">
        <f t="shared" si="1"/>
        <v>75.18096785</v>
      </c>
      <c r="P1645" s="33">
        <f t="shared" si="2"/>
        <v>12.95</v>
      </c>
      <c r="Q1645" s="34">
        <f t="shared" si="3"/>
        <v>1.453648915</v>
      </c>
      <c r="R1645" s="35" t="str">
        <f t="shared" si="4"/>
        <v>Alto</v>
      </c>
      <c r="S1645" s="35" t="str">
        <f>IF(O1645="","",IF(O1645&gt;AVERAGE('Base de datos limpia'!$O$2:$O$8001),"Alto","Normal"))
</f>
        <v>Alto</v>
      </c>
      <c r="T1645" s="35" t="str">
        <f t="shared" si="5"/>
        <v>Gamer intensivo</v>
      </c>
      <c r="U1645" s="35"/>
    </row>
    <row r="1646">
      <c r="A1646" s="28">
        <v>1645.0</v>
      </c>
      <c r="B1646" s="28">
        <v>24.0</v>
      </c>
      <c r="C1646" s="28" t="str">
        <f>TRIM(PROPER('Base de datos cruda'!C1646))</f>
        <v>Male</v>
      </c>
      <c r="D1646" s="28">
        <v>3.42</v>
      </c>
      <c r="E1646" s="28">
        <v>2.81</v>
      </c>
      <c r="F1646" s="28">
        <v>8.62</v>
      </c>
      <c r="G1646" s="28">
        <v>99.52</v>
      </c>
      <c r="H1646" s="28" t="str">
        <f>TRIM(PROPER('Base de datos cruda'!H1646))</f>
        <v>Rpg</v>
      </c>
      <c r="I1646" s="28">
        <v>4.73</v>
      </c>
      <c r="J1646" s="28">
        <v>7.09</v>
      </c>
      <c r="K1646" s="28">
        <v>277.67</v>
      </c>
      <c r="L1646" s="28">
        <f>IF('Base de datos cruda'!L1646&lt;0,,'Base de datos cruda'!L1646)</f>
        <v>10.17</v>
      </c>
      <c r="M1646" s="28" t="str">
        <f>IF(TRIM(PROPER('Base de datos cruda'!M1646))="High","Alto",IF(TRIM(PROPER('Base de datos cruda'!M1646))="Medium","Medio","Bajo"))</f>
        <v>Medio</v>
      </c>
      <c r="N1646" s="29">
        <v>66.27</v>
      </c>
      <c r="O1646" s="32">
        <f t="shared" si="1"/>
        <v>66.27</v>
      </c>
      <c r="P1646" s="33">
        <f t="shared" si="2"/>
        <v>10.51</v>
      </c>
      <c r="Q1646" s="34">
        <f t="shared" si="3"/>
        <v>0.8216374269</v>
      </c>
      <c r="R1646" s="35" t="str">
        <f t="shared" si="4"/>
        <v>Medio</v>
      </c>
      <c r="S1646" s="35" t="str">
        <f>IF(O1646="","",IF(O1646&gt;AVERAGE('Base de datos limpia'!$O$2:$O$8001),"Alto","Normal"))
</f>
        <v>Alto</v>
      </c>
      <c r="T1646" s="35" t="str">
        <f t="shared" si="5"/>
        <v>Gamer casual</v>
      </c>
      <c r="U1646" s="35"/>
    </row>
    <row r="1647">
      <c r="A1647" s="28">
        <v>1646.0</v>
      </c>
      <c r="B1647" s="28">
        <v>19.0</v>
      </c>
      <c r="C1647" s="28" t="str">
        <f>TRIM(PROPER('Base de datos cruda'!C1647))</f>
        <v>Male</v>
      </c>
      <c r="D1647" s="28">
        <v>7.19</v>
      </c>
      <c r="E1647" s="28">
        <v>2.43</v>
      </c>
      <c r="F1647" s="28">
        <v>7.12</v>
      </c>
      <c r="G1647" s="28">
        <v>68.92</v>
      </c>
      <c r="H1647" s="28" t="str">
        <f>TRIM(PROPER('Base de datos cruda'!H1647))</f>
        <v>Rpg</v>
      </c>
      <c r="I1647" s="28">
        <v>2.71</v>
      </c>
      <c r="J1647" s="28">
        <v>11.15</v>
      </c>
      <c r="K1647" s="28">
        <v>237.26</v>
      </c>
      <c r="L1647" s="28">
        <f>IF('Base de datos cruda'!L1647&lt;0,,'Base de datos cruda'!L1647)</f>
        <v>17.08</v>
      </c>
      <c r="M1647" s="28" t="str">
        <f>IF(TRIM(PROPER('Base de datos cruda'!M1647))="High","Alto",IF(TRIM(PROPER('Base de datos cruda'!M1647))="Medium","Medio","Bajo"))</f>
        <v>Bajo</v>
      </c>
      <c r="N1647" s="29">
        <v>21.89</v>
      </c>
      <c r="O1647" s="32">
        <f t="shared" si="1"/>
        <v>21.89</v>
      </c>
      <c r="P1647" s="33">
        <f t="shared" si="2"/>
        <v>18.34</v>
      </c>
      <c r="Q1647" s="34">
        <f t="shared" si="3"/>
        <v>0.3379694019</v>
      </c>
      <c r="R1647" s="35" t="str">
        <f t="shared" si="4"/>
        <v>Bajo</v>
      </c>
      <c r="S1647" s="35" t="str">
        <f>IF(O1647="","",IF(O1647&gt;AVERAGE('Base de datos limpia'!$O$2:$O$8001),"Alto","Normal"))
</f>
        <v>Normal</v>
      </c>
      <c r="T1647" s="35" t="str">
        <f t="shared" si="5"/>
        <v>Gamer casual</v>
      </c>
      <c r="U1647" s="35"/>
    </row>
    <row r="1648">
      <c r="A1648" s="28">
        <v>1647.0</v>
      </c>
      <c r="B1648" s="28">
        <v>16.0</v>
      </c>
      <c r="C1648" s="28" t="str">
        <f>TRIM(PROPER('Base de datos cruda'!C1648))</f>
        <v>Male</v>
      </c>
      <c r="D1648" s="28">
        <v>4.15</v>
      </c>
      <c r="E1648" s="28">
        <v>1.69</v>
      </c>
      <c r="F1648" s="28">
        <v>8.35</v>
      </c>
      <c r="G1648" s="28">
        <v>95.53</v>
      </c>
      <c r="H1648" s="28" t="str">
        <f>TRIM(PROPER('Base de datos cruda'!H1648))</f>
        <v>Casual</v>
      </c>
      <c r="I1648" s="28">
        <v>3.63</v>
      </c>
      <c r="J1648" s="28">
        <v>8.73</v>
      </c>
      <c r="K1648" s="28">
        <v>261.97</v>
      </c>
      <c r="L1648" s="28">
        <f>IF('Base de datos cruda'!L1648&lt;0,,'Base de datos cruda'!L1648)</f>
        <v>11.66</v>
      </c>
      <c r="M1648" s="28" t="str">
        <f>IF(TRIM(PROPER('Base de datos cruda'!M1648))="High","Alto",IF(TRIM(PROPER('Base de datos cruda'!M1648))="Medium","Medio","Bajo"))</f>
        <v>Medio</v>
      </c>
      <c r="N1648" s="29">
        <v>62.5421175763498</v>
      </c>
      <c r="O1648" s="32">
        <f t="shared" si="1"/>
        <v>62.54211758</v>
      </c>
      <c r="P1648" s="33">
        <f t="shared" si="2"/>
        <v>12.88</v>
      </c>
      <c r="Q1648" s="34">
        <f t="shared" si="3"/>
        <v>0.4072289157</v>
      </c>
      <c r="R1648" s="35" t="str">
        <f t="shared" si="4"/>
        <v>Medio</v>
      </c>
      <c r="S1648" s="35" t="str">
        <f>IF(O1648="","",IF(O1648&gt;AVERAGE('Base de datos limpia'!$O$2:$O$8001),"Alto","Normal"))
</f>
        <v>Normal</v>
      </c>
      <c r="T1648" s="35" t="str">
        <f t="shared" si="5"/>
        <v>Gamer casual</v>
      </c>
      <c r="U1648" s="35"/>
    </row>
    <row r="1649">
      <c r="A1649" s="28">
        <v>1648.0</v>
      </c>
      <c r="B1649" s="28">
        <v>16.0</v>
      </c>
      <c r="C1649" s="28" t="str">
        <f>TRIM(PROPER('Base de datos cruda'!C1649))</f>
        <v>Female</v>
      </c>
      <c r="D1649" s="28">
        <v>4.05</v>
      </c>
      <c r="E1649" s="28">
        <v>9.21</v>
      </c>
      <c r="F1649" s="28">
        <v>7.42</v>
      </c>
      <c r="G1649" s="28">
        <v>81.51</v>
      </c>
      <c r="H1649" s="28" t="str">
        <f>TRIM(PROPER('Base de datos cruda'!H1649))</f>
        <v>Fps</v>
      </c>
      <c r="I1649" s="28">
        <v>3.42</v>
      </c>
      <c r="J1649" s="28">
        <v>8.38</v>
      </c>
      <c r="K1649" s="28">
        <v>278.96</v>
      </c>
      <c r="L1649" s="28">
        <f>IF('Base de datos cruda'!L1649&lt;0,,'Base de datos cruda'!L1649)</f>
        <v>6.81</v>
      </c>
      <c r="M1649" s="28" t="str">
        <f>IF(TRIM(PROPER('Base de datos cruda'!M1649))="High","Alto",IF(TRIM(PROPER('Base de datos cruda'!M1649))="Medium","Medio","Bajo"))</f>
        <v>Medio</v>
      </c>
      <c r="N1649" s="29">
        <v>99.2741563507376</v>
      </c>
      <c r="O1649" s="32">
        <f t="shared" si="1"/>
        <v>99.27415635</v>
      </c>
      <c r="P1649" s="33">
        <f t="shared" si="2"/>
        <v>12.43</v>
      </c>
      <c r="Q1649" s="34">
        <f t="shared" si="3"/>
        <v>2.274074074</v>
      </c>
      <c r="R1649" s="35" t="str">
        <f t="shared" si="4"/>
        <v>Alto</v>
      </c>
      <c r="S1649" s="35" t="str">
        <f>IF(O1649="","",IF(O1649&gt;AVERAGE('Base de datos limpia'!$O$2:$O$8001),"Alto","Normal"))
</f>
        <v>Alto</v>
      </c>
      <c r="T1649" s="35" t="str">
        <f t="shared" si="5"/>
        <v>Gamer intensivo</v>
      </c>
      <c r="U1649" s="35"/>
    </row>
    <row r="1650">
      <c r="A1650" s="28">
        <v>1649.0</v>
      </c>
      <c r="B1650" s="28">
        <v>18.0</v>
      </c>
      <c r="C1650" s="28" t="str">
        <f>TRIM(PROPER('Base de datos cruda'!C1650))</f>
        <v>Male</v>
      </c>
      <c r="D1650" s="28">
        <v>0.5</v>
      </c>
      <c r="E1650" s="28">
        <v>3.1</v>
      </c>
      <c r="F1650" s="28">
        <v>5.01</v>
      </c>
      <c r="G1650" s="28">
        <v>83.66</v>
      </c>
      <c r="H1650" s="28" t="str">
        <f>TRIM(PROPER('Base de datos cruda'!H1650))</f>
        <v>Fps</v>
      </c>
      <c r="I1650" s="28">
        <v>5.0</v>
      </c>
      <c r="J1650" s="28">
        <v>2.5</v>
      </c>
      <c r="K1650" s="28">
        <v>304.92</v>
      </c>
      <c r="L1650" s="28">
        <f>IF('Base de datos cruda'!L1650&lt;0,,'Base de datos cruda'!L1650)</f>
        <v>6.51</v>
      </c>
      <c r="M1650" s="28" t="str">
        <f>IF(TRIM(PROPER('Base de datos cruda'!M1650))="High","Alto",IF(TRIM(PROPER('Base de datos cruda'!M1650))="Medium","Medio","Bajo"))</f>
        <v>Medio</v>
      </c>
      <c r="N1650" s="29">
        <v>64.65</v>
      </c>
      <c r="O1650" s="32">
        <f t="shared" si="1"/>
        <v>64.65</v>
      </c>
      <c r="P1650" s="33">
        <f t="shared" si="2"/>
        <v>3</v>
      </c>
      <c r="Q1650" s="34">
        <f t="shared" si="3"/>
        <v>6.2</v>
      </c>
      <c r="R1650" s="35" t="str">
        <f t="shared" si="4"/>
        <v>Medio</v>
      </c>
      <c r="S1650" s="35" t="str">
        <f>IF(O1650="","",IF(O1650&gt;AVERAGE('Base de datos limpia'!$O$2:$O$8001),"Alto","Normal"))
</f>
        <v>Normal</v>
      </c>
      <c r="T1650" s="35" t="str">
        <f t="shared" si="5"/>
        <v>Gamer moderado</v>
      </c>
      <c r="U1650" s="35"/>
    </row>
    <row r="1651">
      <c r="A1651" s="28">
        <v>1650.0</v>
      </c>
      <c r="B1651" s="28">
        <v>20.0</v>
      </c>
      <c r="C1651" s="28" t="str">
        <f>TRIM(PROPER('Base de datos cruda'!C1651))</f>
        <v>Female</v>
      </c>
      <c r="D1651" s="28">
        <v>7.38</v>
      </c>
      <c r="E1651" s="28">
        <v>4.1</v>
      </c>
      <c r="F1651" s="28">
        <v>7.05</v>
      </c>
      <c r="G1651" s="28">
        <v>95.85</v>
      </c>
      <c r="H1651" s="28" t="str">
        <f>TRIM(PROPER('Base de datos cruda'!H1651))</f>
        <v>Rpg</v>
      </c>
      <c r="I1651" s="28">
        <v>3.98</v>
      </c>
      <c r="J1651" s="28">
        <v>12.6</v>
      </c>
      <c r="K1651" s="28">
        <v>239.13</v>
      </c>
      <c r="L1651" s="28">
        <f>IF('Base de datos cruda'!L1651&lt;0,,'Base de datos cruda'!L1651)</f>
        <v>23.01</v>
      </c>
      <c r="M1651" s="28" t="str">
        <f>IF(TRIM(PROPER('Base de datos cruda'!M1651))="High","Alto",IF(TRIM(PROPER('Base de datos cruda'!M1651))="Medium","Medio","Bajo"))</f>
        <v>Bajo</v>
      </c>
      <c r="N1651" s="29">
        <v>36.68</v>
      </c>
      <c r="O1651" s="32">
        <f t="shared" si="1"/>
        <v>36.68</v>
      </c>
      <c r="P1651" s="33">
        <f t="shared" si="2"/>
        <v>19.98</v>
      </c>
      <c r="Q1651" s="34">
        <f t="shared" si="3"/>
        <v>0.5555555556</v>
      </c>
      <c r="R1651" s="35" t="str">
        <f t="shared" si="4"/>
        <v>Bajo</v>
      </c>
      <c r="S1651" s="35" t="str">
        <f>IF(O1651="","",IF(O1651&gt;AVERAGE('Base de datos limpia'!$O$2:$O$8001),"Alto","Normal"))
</f>
        <v>Normal</v>
      </c>
      <c r="T1651" s="35" t="str">
        <f t="shared" si="5"/>
        <v>Gamer moderado</v>
      </c>
      <c r="U1651" s="35"/>
    </row>
    <row r="1652">
      <c r="A1652" s="28">
        <v>1651.0</v>
      </c>
      <c r="B1652" s="28">
        <v>20.0</v>
      </c>
      <c r="C1652" s="28" t="str">
        <f>TRIM(PROPER('Base de datos cruda'!C1652))</f>
        <v>Female</v>
      </c>
      <c r="D1652" s="28">
        <v>1.42</v>
      </c>
      <c r="E1652" s="28">
        <v>3.52</v>
      </c>
      <c r="F1652" s="28">
        <v>4.45</v>
      </c>
      <c r="G1652" s="28">
        <v>97.71</v>
      </c>
      <c r="H1652" s="28" t="str">
        <f>TRIM(PROPER('Base de datos cruda'!H1652))</f>
        <v>Rpg</v>
      </c>
      <c r="I1652" s="28">
        <v>3.14</v>
      </c>
      <c r="J1652" s="28">
        <v>6.67</v>
      </c>
      <c r="K1652" s="28">
        <v>294.3</v>
      </c>
      <c r="L1652" s="28">
        <f>IF('Base de datos cruda'!L1652&lt;0,,'Base de datos cruda'!L1652)</f>
        <v>8.32</v>
      </c>
      <c r="M1652" s="28" t="str">
        <f>IF(TRIM(PROPER('Base de datos cruda'!M1652))="High","Alto",IF(TRIM(PROPER('Base de datos cruda'!M1652))="Medium","Medio","Bajo"))</f>
        <v>Medio</v>
      </c>
      <c r="N1652" s="29">
        <v>74.93</v>
      </c>
      <c r="O1652" s="32">
        <f t="shared" si="1"/>
        <v>74.93</v>
      </c>
      <c r="P1652" s="33">
        <f t="shared" si="2"/>
        <v>8.09</v>
      </c>
      <c r="Q1652" s="34">
        <f t="shared" si="3"/>
        <v>2.478873239</v>
      </c>
      <c r="R1652" s="35" t="str">
        <f t="shared" si="4"/>
        <v>Alto</v>
      </c>
      <c r="S1652" s="35" t="str">
        <f>IF(O1652="","",IF(O1652&gt;AVERAGE('Base de datos limpia'!$O$2:$O$8001),"Alto","Normal"))
</f>
        <v>Alto</v>
      </c>
      <c r="T1652" s="35" t="str">
        <f t="shared" si="5"/>
        <v>Gamer moderado</v>
      </c>
      <c r="U1652" s="35"/>
    </row>
    <row r="1653">
      <c r="A1653" s="28">
        <v>1652.0</v>
      </c>
      <c r="B1653" s="28">
        <v>24.0</v>
      </c>
      <c r="C1653" s="28" t="str">
        <f>TRIM(PROPER('Base de datos cruda'!C1653))</f>
        <v>Female</v>
      </c>
      <c r="D1653" s="28">
        <v>4.23</v>
      </c>
      <c r="E1653" s="28">
        <v>4.72</v>
      </c>
      <c r="F1653" s="28">
        <v>7.48</v>
      </c>
      <c r="G1653" s="28">
        <v>89.07</v>
      </c>
      <c r="H1653" s="28" t="str">
        <f>TRIM(PROPER('Base de datos cruda'!H1653))</f>
        <v>Fps</v>
      </c>
      <c r="I1653" s="28">
        <v>0.58</v>
      </c>
      <c r="J1653" s="28">
        <v>7.25</v>
      </c>
      <c r="K1653" s="28">
        <v>289.41</v>
      </c>
      <c r="L1653" s="28">
        <f>IF('Base de datos cruda'!L1653&lt;0,,'Base de datos cruda'!L1653)</f>
        <v>10.2</v>
      </c>
      <c r="M1653" s="28" t="str">
        <f>IF(TRIM(PROPER('Base de datos cruda'!M1653))="High","Alto",IF(TRIM(PROPER('Base de datos cruda'!M1653))="Medium","Medio","Bajo"))</f>
        <v>Medio</v>
      </c>
      <c r="N1653" s="29">
        <v>71.19</v>
      </c>
      <c r="O1653" s="32">
        <f t="shared" si="1"/>
        <v>71.19</v>
      </c>
      <c r="P1653" s="33">
        <f t="shared" si="2"/>
        <v>11.48</v>
      </c>
      <c r="Q1653" s="34">
        <f t="shared" si="3"/>
        <v>1.115839243</v>
      </c>
      <c r="R1653" s="35" t="str">
        <f t="shared" si="4"/>
        <v>Alto</v>
      </c>
      <c r="S1653" s="35" t="str">
        <f>IF(O1653="","",IF(O1653&gt;AVERAGE('Base de datos limpia'!$O$2:$O$8001),"Alto","Normal"))
</f>
        <v>Alto</v>
      </c>
      <c r="T1653" s="35" t="str">
        <f t="shared" si="5"/>
        <v>Gamer moderado</v>
      </c>
      <c r="U1653" s="35"/>
    </row>
    <row r="1654">
      <c r="A1654" s="28">
        <v>1653.0</v>
      </c>
      <c r="B1654" s="28">
        <v>17.0</v>
      </c>
      <c r="C1654" s="28" t="str">
        <f>TRIM(PROPER('Base de datos cruda'!C1654))</f>
        <v>Male</v>
      </c>
      <c r="D1654" s="28">
        <v>6.43</v>
      </c>
      <c r="E1654" s="28">
        <v>7.43</v>
      </c>
      <c r="F1654" s="28">
        <v>6.05</v>
      </c>
      <c r="G1654" s="28">
        <v>73.91</v>
      </c>
      <c r="H1654" s="28" t="str">
        <f>TRIM(PROPER('Base de datos cruda'!H1654))</f>
        <v>Casual</v>
      </c>
      <c r="I1654" s="28">
        <v>1.81</v>
      </c>
      <c r="J1654" s="28">
        <v>8.08</v>
      </c>
      <c r="K1654" s="28">
        <v>249.32</v>
      </c>
      <c r="L1654" s="28">
        <f>IF('Base de datos cruda'!L1654&lt;0,,'Base de datos cruda'!L1654)</f>
        <v>12.88</v>
      </c>
      <c r="M1654" s="28" t="str">
        <f>IF(TRIM(PROPER('Base de datos cruda'!M1654))="High","Alto",IF(TRIM(PROPER('Base de datos cruda'!M1654))="Medium","Medio","Bajo"))</f>
        <v>Bajo</v>
      </c>
      <c r="N1654" s="29">
        <v>71.1696055771289</v>
      </c>
      <c r="O1654" s="32">
        <f t="shared" si="1"/>
        <v>71.16960558</v>
      </c>
      <c r="P1654" s="33">
        <f t="shared" si="2"/>
        <v>14.51</v>
      </c>
      <c r="Q1654" s="34">
        <f t="shared" si="3"/>
        <v>1.155520995</v>
      </c>
      <c r="R1654" s="35" t="str">
        <f t="shared" si="4"/>
        <v>Alto</v>
      </c>
      <c r="S1654" s="35" t="str">
        <f>IF(O1654="","",IF(O1654&gt;AVERAGE('Base de datos limpia'!$O$2:$O$8001),"Alto","Normal"))
</f>
        <v>Alto</v>
      </c>
      <c r="T1654" s="35" t="str">
        <f t="shared" si="5"/>
        <v>Gamer intensivo</v>
      </c>
      <c r="U1654" s="35"/>
    </row>
    <row r="1655">
      <c r="A1655" s="28">
        <v>1654.0</v>
      </c>
      <c r="B1655" s="28">
        <v>17.0</v>
      </c>
      <c r="C1655" s="28" t="str">
        <f>TRIM(PROPER('Base de datos cruda'!C1655))</f>
        <v>Female</v>
      </c>
      <c r="D1655" s="28">
        <v>1.72</v>
      </c>
      <c r="E1655" s="28">
        <v>8.84</v>
      </c>
      <c r="F1655" s="28">
        <v>4.76</v>
      </c>
      <c r="G1655" s="28">
        <v>79.59</v>
      </c>
      <c r="H1655" s="28" t="str">
        <f>TRIM(PROPER('Base de datos cruda'!H1655))</f>
        <v>Rpg</v>
      </c>
      <c r="I1655" s="28">
        <v>1.25</v>
      </c>
      <c r="J1655" s="28">
        <v>5.76</v>
      </c>
      <c r="K1655" s="28">
        <v>307.77</v>
      </c>
      <c r="L1655" s="28">
        <f>IF('Base de datos cruda'!L1655&lt;0,,'Base de datos cruda'!L1655)</f>
        <v>4.69</v>
      </c>
      <c r="M1655" s="28" t="str">
        <f>IF(TRIM(PROPER('Base de datos cruda'!M1655))="High","Alto",IF(TRIM(PROPER('Base de datos cruda'!M1655))="Medium","Medio","Bajo"))</f>
        <v>Alto</v>
      </c>
      <c r="N1655" s="29">
        <v>94.15</v>
      </c>
      <c r="O1655" s="32">
        <f t="shared" si="1"/>
        <v>94.15</v>
      </c>
      <c r="P1655" s="33">
        <f t="shared" si="2"/>
        <v>7.48</v>
      </c>
      <c r="Q1655" s="34">
        <f t="shared" si="3"/>
        <v>5.139534884</v>
      </c>
      <c r="R1655" s="35" t="str">
        <f t="shared" si="4"/>
        <v>Alto</v>
      </c>
      <c r="S1655" s="35" t="str">
        <f>IF(O1655="","",IF(O1655&gt;AVERAGE('Base de datos limpia'!$O$2:$O$8001),"Alto","Normal"))
</f>
        <v>Alto</v>
      </c>
      <c r="T1655" s="35" t="str">
        <f t="shared" si="5"/>
        <v>Gamer intensivo</v>
      </c>
      <c r="U1655" s="35"/>
    </row>
    <row r="1656">
      <c r="A1656" s="28">
        <v>1655.0</v>
      </c>
      <c r="B1656" s="28">
        <v>21.0</v>
      </c>
      <c r="C1656" s="28" t="str">
        <f>TRIM(PROPER('Base de datos cruda'!C1656))</f>
        <v>Female</v>
      </c>
      <c r="D1656" s="28">
        <v>4.22</v>
      </c>
      <c r="E1656" s="28">
        <v>2.64</v>
      </c>
      <c r="F1656" s="28">
        <v>8.9</v>
      </c>
      <c r="G1656" s="28">
        <v>84.6</v>
      </c>
      <c r="H1656" s="28" t="str">
        <f>TRIM(PROPER('Base de datos cruda'!H1656))</f>
        <v>Rpg</v>
      </c>
      <c r="I1656" s="28">
        <v>4.27</v>
      </c>
      <c r="J1656" s="28">
        <v>7.01</v>
      </c>
      <c r="K1656" s="28">
        <v>267.64</v>
      </c>
      <c r="L1656" s="28">
        <f>IF('Base de datos cruda'!L1656&lt;0,,'Base de datos cruda'!L1656)</f>
        <v>11.4</v>
      </c>
      <c r="M1656" s="28" t="str">
        <f>IF(TRIM(PROPER('Base de datos cruda'!M1656))="High","Alto",IF(TRIM(PROPER('Base de datos cruda'!M1656))="Medium","Medio","Bajo"))</f>
        <v>Medio</v>
      </c>
      <c r="N1656" s="29">
        <v>59.7</v>
      </c>
      <c r="O1656" s="32">
        <f t="shared" si="1"/>
        <v>59.7</v>
      </c>
      <c r="P1656" s="33">
        <f t="shared" si="2"/>
        <v>11.23</v>
      </c>
      <c r="Q1656" s="34">
        <f t="shared" si="3"/>
        <v>0.6255924171</v>
      </c>
      <c r="R1656" s="35" t="str">
        <f t="shared" si="4"/>
        <v>Medio</v>
      </c>
      <c r="S1656" s="35" t="str">
        <f>IF(O1656="","",IF(O1656&gt;AVERAGE('Base de datos limpia'!$O$2:$O$8001),"Alto","Normal"))
</f>
        <v>Normal</v>
      </c>
      <c r="T1656" s="35" t="str">
        <f t="shared" si="5"/>
        <v>Gamer casual</v>
      </c>
      <c r="U1656" s="35"/>
    </row>
    <row r="1657">
      <c r="A1657" s="28">
        <v>1656.0</v>
      </c>
      <c r="B1657" s="28">
        <v>24.0</v>
      </c>
      <c r="C1657" s="28" t="str">
        <f>TRIM(PROPER('Base de datos cruda'!C1657))</f>
        <v>Male</v>
      </c>
      <c r="D1657" s="28">
        <v>1.93</v>
      </c>
      <c r="E1657" s="28">
        <v>7.18</v>
      </c>
      <c r="F1657" s="28">
        <v>8.51</v>
      </c>
      <c r="G1657" s="28">
        <v>93.15</v>
      </c>
      <c r="H1657" s="28" t="str">
        <f>TRIM(PROPER('Base de datos cruda'!H1657))</f>
        <v>Rpg</v>
      </c>
      <c r="I1657" s="28">
        <v>2.23</v>
      </c>
      <c r="J1657" s="28">
        <v>6.64</v>
      </c>
      <c r="K1657" s="28">
        <v>302.91</v>
      </c>
      <c r="L1657" s="28">
        <f>IF('Base de datos cruda'!L1657&lt;0,,'Base de datos cruda'!L1657)</f>
        <v>8.35</v>
      </c>
      <c r="M1657" s="28" t="str">
        <f>IF(TRIM(PROPER('Base de datos cruda'!M1657))="High","Alto",IF(TRIM(PROPER('Base de datos cruda'!M1657))="Medium","Medio","Bajo"))</f>
        <v>Medio</v>
      </c>
      <c r="N1657" s="29">
        <v>100.0</v>
      </c>
      <c r="O1657" s="32">
        <f t="shared" si="1"/>
        <v>100</v>
      </c>
      <c r="P1657" s="33">
        <f t="shared" si="2"/>
        <v>8.57</v>
      </c>
      <c r="Q1657" s="34">
        <f t="shared" si="3"/>
        <v>3.720207254</v>
      </c>
      <c r="R1657" s="35" t="str">
        <f t="shared" si="4"/>
        <v>Alto</v>
      </c>
      <c r="S1657" s="35" t="str">
        <f>IF(O1657="","",IF(O1657&gt;AVERAGE('Base de datos limpia'!$O$2:$O$8001),"Alto","Normal"))
</f>
        <v>Alto</v>
      </c>
      <c r="T1657" s="35" t="str">
        <f t="shared" si="5"/>
        <v>Gamer intensivo</v>
      </c>
      <c r="U1657" s="35"/>
    </row>
    <row r="1658">
      <c r="A1658" s="28">
        <v>1657.0</v>
      </c>
      <c r="B1658" s="28">
        <v>16.0</v>
      </c>
      <c r="C1658" s="28" t="str">
        <f>TRIM(PROPER('Base de datos cruda'!C1658))</f>
        <v>Male</v>
      </c>
      <c r="D1658" s="28">
        <v>6.08</v>
      </c>
      <c r="E1658" s="28">
        <v>4.17</v>
      </c>
      <c r="F1658" s="28">
        <v>8.47</v>
      </c>
      <c r="G1658" s="28">
        <v>86.32</v>
      </c>
      <c r="H1658" s="28" t="str">
        <f>TRIM(PROPER('Base de datos cruda'!H1658))</f>
        <v>Casual</v>
      </c>
      <c r="I1658" s="28">
        <v>2.68</v>
      </c>
      <c r="J1658" s="28">
        <v>8.66</v>
      </c>
      <c r="K1658" s="28">
        <v>234.52</v>
      </c>
      <c r="L1658" s="28">
        <f>IF('Base de datos cruda'!L1658&lt;0,,'Base de datos cruda'!L1658)</f>
        <v>12.15</v>
      </c>
      <c r="M1658" s="28" t="str">
        <f>IF(TRIM(PROPER('Base de datos cruda'!M1658))="High","Alto",IF(TRIM(PROPER('Base de datos cruda'!M1658))="Medium","Medio","Bajo"))</f>
        <v>Bajo</v>
      </c>
      <c r="N1658" s="29">
        <v>54.95</v>
      </c>
      <c r="O1658" s="32">
        <f t="shared" si="1"/>
        <v>54.95</v>
      </c>
      <c r="P1658" s="33">
        <f t="shared" si="2"/>
        <v>14.74</v>
      </c>
      <c r="Q1658" s="34">
        <f t="shared" si="3"/>
        <v>0.6858552632</v>
      </c>
      <c r="R1658" s="35" t="str">
        <f t="shared" si="4"/>
        <v>Medio</v>
      </c>
      <c r="S1658" s="35" t="str">
        <f>IF(O1658="","",IF(O1658&gt;AVERAGE('Base de datos limpia'!$O$2:$O$8001),"Alto","Normal"))
</f>
        <v>Normal</v>
      </c>
      <c r="T1658" s="35" t="str">
        <f t="shared" si="5"/>
        <v>Gamer moderado</v>
      </c>
      <c r="U1658" s="35"/>
    </row>
    <row r="1659">
      <c r="A1659" s="28">
        <v>1658.0</v>
      </c>
      <c r="B1659" s="28">
        <v>24.0</v>
      </c>
      <c r="C1659" s="28" t="str">
        <f>TRIM(PROPER('Base de datos cruda'!C1659))</f>
        <v>Male</v>
      </c>
      <c r="D1659" s="28">
        <v>4.51</v>
      </c>
      <c r="E1659" s="28">
        <v>9.82</v>
      </c>
      <c r="F1659" s="28">
        <v>7.94</v>
      </c>
      <c r="G1659" s="28">
        <v>74.62</v>
      </c>
      <c r="H1659" s="28" t="str">
        <f>TRIM(PROPER('Base de datos cruda'!H1659))</f>
        <v>Casual</v>
      </c>
      <c r="I1659" s="28">
        <v>4.82</v>
      </c>
      <c r="J1659" s="28">
        <v>6.82</v>
      </c>
      <c r="K1659" s="28">
        <v>256.12</v>
      </c>
      <c r="L1659" s="28">
        <f>IF('Base de datos cruda'!L1659&lt;0,,'Base de datos cruda'!L1659)</f>
        <v>10.13</v>
      </c>
      <c r="M1659" s="28" t="str">
        <f>IF(TRIM(PROPER('Base de datos cruda'!M1659))="High","Alto",IF(TRIM(PROPER('Base de datos cruda'!M1659))="Medium","Medio","Bajo"))</f>
        <v>Medio</v>
      </c>
      <c r="N1659" s="29">
        <v>87.22</v>
      </c>
      <c r="O1659" s="32">
        <f t="shared" si="1"/>
        <v>87.22</v>
      </c>
      <c r="P1659" s="33">
        <f t="shared" si="2"/>
        <v>11.33</v>
      </c>
      <c r="Q1659" s="34">
        <f t="shared" si="3"/>
        <v>2.177383592</v>
      </c>
      <c r="R1659" s="35" t="str">
        <f t="shared" si="4"/>
        <v>Alto</v>
      </c>
      <c r="S1659" s="35" t="str">
        <f>IF(O1659="","",IF(O1659&gt;AVERAGE('Base de datos limpia'!$O$2:$O$8001),"Alto","Normal"))
</f>
        <v>Alto</v>
      </c>
      <c r="T1659" s="35" t="str">
        <f t="shared" si="5"/>
        <v>Gamer intensivo</v>
      </c>
      <c r="U1659" s="35"/>
    </row>
    <row r="1660">
      <c r="A1660" s="28">
        <v>1659.0</v>
      </c>
      <c r="B1660" s="28">
        <v>24.0</v>
      </c>
      <c r="C1660" s="28" t="str">
        <f>TRIM(PROPER('Base de datos cruda'!C1660))</f>
        <v>Male</v>
      </c>
      <c r="D1660" s="28">
        <v>6.85</v>
      </c>
      <c r="E1660" s="28">
        <v>3.69</v>
      </c>
      <c r="F1660" s="28">
        <v>7.46</v>
      </c>
      <c r="G1660" s="28">
        <v>76.72</v>
      </c>
      <c r="H1660" s="28" t="str">
        <f>TRIM(PROPER('Base de datos cruda'!H1660))</f>
        <v>Fps</v>
      </c>
      <c r="I1660" s="28">
        <v>4.18</v>
      </c>
      <c r="J1660" s="28">
        <v>12.19</v>
      </c>
      <c r="K1660" s="28">
        <v>234.73</v>
      </c>
      <c r="L1660" s="28">
        <f>IF('Base de datos cruda'!L1660&lt;0,,'Base de datos cruda'!L1660)</f>
        <v>18.88</v>
      </c>
      <c r="M1660" s="28" t="str">
        <f>IF(TRIM(PROPER('Base de datos cruda'!M1660))="High","Alto",IF(TRIM(PROPER('Base de datos cruda'!M1660))="Medium","Medio","Bajo"))</f>
        <v>Bajo</v>
      </c>
      <c r="N1660" s="29">
        <v>39.66</v>
      </c>
      <c r="O1660" s="32">
        <f t="shared" si="1"/>
        <v>39.66</v>
      </c>
      <c r="P1660" s="33">
        <f t="shared" si="2"/>
        <v>19.04</v>
      </c>
      <c r="Q1660" s="34">
        <f t="shared" si="3"/>
        <v>0.5386861314</v>
      </c>
      <c r="R1660" s="35" t="str">
        <f t="shared" si="4"/>
        <v>Bajo</v>
      </c>
      <c r="S1660" s="35" t="str">
        <f>IF(O1660="","",IF(O1660&gt;AVERAGE('Base de datos limpia'!$O$2:$O$8001),"Alto","Normal"))
</f>
        <v>Normal</v>
      </c>
      <c r="T1660" s="35" t="str">
        <f t="shared" si="5"/>
        <v>Gamer moderado</v>
      </c>
      <c r="U1660" s="35"/>
    </row>
    <row r="1661">
      <c r="A1661" s="28">
        <v>1660.0</v>
      </c>
      <c r="B1661" s="28">
        <v>24.0</v>
      </c>
      <c r="C1661" s="28" t="str">
        <f>TRIM(PROPER('Base de datos cruda'!C1661))</f>
        <v>Male</v>
      </c>
      <c r="D1661" s="28">
        <v>7.16</v>
      </c>
      <c r="E1661" s="28">
        <v>1.06</v>
      </c>
      <c r="F1661" s="28">
        <v>7.28</v>
      </c>
      <c r="G1661" s="28">
        <v>62.02</v>
      </c>
      <c r="H1661" s="28" t="str">
        <f>TRIM(PROPER('Base de datos cruda'!H1661))</f>
        <v>Fps</v>
      </c>
      <c r="I1661" s="28">
        <v>3.95</v>
      </c>
      <c r="J1661" s="28">
        <v>11.24</v>
      </c>
      <c r="K1661" s="28">
        <v>249.26</v>
      </c>
      <c r="L1661" s="28">
        <f>IF('Base de datos cruda'!L1661&lt;0,,'Base de datos cruda'!L1661)</f>
        <v>16.15</v>
      </c>
      <c r="M1661" s="28" t="str">
        <f>IF(TRIM(PROPER('Base de datos cruda'!M1661))="High","Alto",IF(TRIM(PROPER('Base de datos cruda'!M1661))="Medium","Medio","Bajo"))</f>
        <v>Bajo</v>
      </c>
      <c r="N1661" s="29">
        <v>17.39</v>
      </c>
      <c r="O1661" s="32">
        <f t="shared" si="1"/>
        <v>17.39</v>
      </c>
      <c r="P1661" s="33">
        <f t="shared" si="2"/>
        <v>18.4</v>
      </c>
      <c r="Q1661" s="34">
        <f t="shared" si="3"/>
        <v>0.1480446927</v>
      </c>
      <c r="R1661" s="35" t="str">
        <f t="shared" si="4"/>
        <v>Bajo</v>
      </c>
      <c r="S1661" s="35" t="str">
        <f>IF(O1661="","",IF(O1661&gt;AVERAGE('Base de datos limpia'!$O$2:$O$8001),"Alto","Normal"))
</f>
        <v>Normal</v>
      </c>
      <c r="T1661" s="35" t="str">
        <f t="shared" si="5"/>
        <v>Gamer casual</v>
      </c>
      <c r="U1661" s="35"/>
    </row>
    <row r="1662">
      <c r="A1662" s="28">
        <v>1661.0</v>
      </c>
      <c r="B1662" s="28">
        <v>20.0</v>
      </c>
      <c r="C1662" s="28" t="str">
        <f>TRIM(PROPER('Base de datos cruda'!C1662))</f>
        <v>Female</v>
      </c>
      <c r="D1662" s="28">
        <v>5.19</v>
      </c>
      <c r="E1662" s="28">
        <v>5.64</v>
      </c>
      <c r="F1662" s="28">
        <v>4.53</v>
      </c>
      <c r="G1662" s="28">
        <v>96.97</v>
      </c>
      <c r="H1662" s="28" t="str">
        <f>TRIM(PROPER('Base de datos cruda'!H1662))</f>
        <v>Fps</v>
      </c>
      <c r="I1662" s="28">
        <v>0.71</v>
      </c>
      <c r="J1662" s="28">
        <v>6.62</v>
      </c>
      <c r="K1662" s="28">
        <v>267.79</v>
      </c>
      <c r="L1662" s="28">
        <f>IF('Base de datos cruda'!L1662&lt;0,,'Base de datos cruda'!L1662)</f>
        <v>11.32</v>
      </c>
      <c r="M1662" s="28" t="str">
        <f>IF(TRIM(PROPER('Base de datos cruda'!M1662))="High","Alto",IF(TRIM(PROPER('Base de datos cruda'!M1662))="Medium","Medio","Bajo"))</f>
        <v>Bajo</v>
      </c>
      <c r="N1662" s="29">
        <v>64.62</v>
      </c>
      <c r="O1662" s="32">
        <f t="shared" si="1"/>
        <v>64.62</v>
      </c>
      <c r="P1662" s="33">
        <f t="shared" si="2"/>
        <v>11.81</v>
      </c>
      <c r="Q1662" s="34">
        <f t="shared" si="3"/>
        <v>1.086705202</v>
      </c>
      <c r="R1662" s="35" t="str">
        <f t="shared" si="4"/>
        <v>Medio</v>
      </c>
      <c r="S1662" s="35" t="str">
        <f>IF(O1662="","",IF(O1662&gt;AVERAGE('Base de datos limpia'!$O$2:$O$8001),"Alto","Normal"))
</f>
        <v>Normal</v>
      </c>
      <c r="T1662" s="35" t="str">
        <f t="shared" si="5"/>
        <v>Gamer moderado</v>
      </c>
      <c r="U1662" s="35"/>
    </row>
    <row r="1663">
      <c r="A1663" s="28">
        <v>1662.0</v>
      </c>
      <c r="B1663" s="28">
        <v>24.0</v>
      </c>
      <c r="C1663" s="28" t="str">
        <f>TRIM(PROPER('Base de datos cruda'!C1663))</f>
        <v>Male</v>
      </c>
      <c r="D1663" s="28">
        <v>5.8</v>
      </c>
      <c r="E1663" s="28">
        <v>2.36</v>
      </c>
      <c r="F1663" s="28">
        <v>8.5</v>
      </c>
      <c r="G1663" s="28">
        <v>63.52</v>
      </c>
      <c r="H1663" s="28" t="str">
        <f>TRIM(PROPER('Base de datos cruda'!H1663))</f>
        <v>Casual</v>
      </c>
      <c r="I1663" s="28">
        <v>0.11</v>
      </c>
      <c r="J1663" s="28">
        <v>10.25</v>
      </c>
      <c r="K1663" s="28">
        <v>228.03</v>
      </c>
      <c r="L1663" s="28">
        <f>IF('Base de datos cruda'!L1663&lt;0,,'Base de datos cruda'!L1663)</f>
        <v>16.58</v>
      </c>
      <c r="M1663" s="28" t="str">
        <f>IF(TRIM(PROPER('Base de datos cruda'!M1663))="High","Alto",IF(TRIM(PROPER('Base de datos cruda'!M1663))="Medium","Medio","Bajo"))</f>
        <v>Bajo</v>
      </c>
      <c r="N1663" s="29">
        <v>44.1728395615458</v>
      </c>
      <c r="O1663" s="32">
        <f t="shared" si="1"/>
        <v>44.17283956</v>
      </c>
      <c r="P1663" s="33">
        <f t="shared" si="2"/>
        <v>16.05</v>
      </c>
      <c r="Q1663" s="34">
        <f t="shared" si="3"/>
        <v>0.4068965517</v>
      </c>
      <c r="R1663" s="35" t="str">
        <f t="shared" si="4"/>
        <v>Bajo</v>
      </c>
      <c r="S1663" s="35" t="str">
        <f>IF(O1663="","",IF(O1663&gt;AVERAGE('Base de datos limpia'!$O$2:$O$8001),"Alto","Normal"))
</f>
        <v>Normal</v>
      </c>
      <c r="T1663" s="35" t="str">
        <f t="shared" si="5"/>
        <v>Gamer casual</v>
      </c>
      <c r="U1663" s="35"/>
    </row>
    <row r="1664">
      <c r="A1664" s="28">
        <v>1663.0</v>
      </c>
      <c r="B1664" s="28">
        <v>19.0</v>
      </c>
      <c r="C1664" s="28" t="str">
        <f>TRIM(PROPER('Base de datos cruda'!C1664))</f>
        <v>Female</v>
      </c>
      <c r="D1664" s="28">
        <v>4.39</v>
      </c>
      <c r="E1664" s="28">
        <v>1.4</v>
      </c>
      <c r="F1664" s="28">
        <v>8.41</v>
      </c>
      <c r="G1664" s="28">
        <v>83.2</v>
      </c>
      <c r="H1664" s="28" t="str">
        <f>TRIM(PROPER('Base de datos cruda'!H1664))</f>
        <v>Rpg</v>
      </c>
      <c r="I1664" s="28">
        <v>0.63</v>
      </c>
      <c r="J1664" s="28">
        <v>9.15</v>
      </c>
      <c r="K1664" s="28">
        <v>257.46</v>
      </c>
      <c r="L1664" s="28">
        <f>IF('Base de datos cruda'!L1664&lt;0,,'Base de datos cruda'!L1664)</f>
        <v>13.59</v>
      </c>
      <c r="M1664" s="28" t="str">
        <f>IF(TRIM(PROPER('Base de datos cruda'!M1664))="High","Alto",IF(TRIM(PROPER('Base de datos cruda'!M1664))="Medium","Medio","Bajo"))</f>
        <v>Medio</v>
      </c>
      <c r="N1664" s="29">
        <v>42.68</v>
      </c>
      <c r="O1664" s="32">
        <f t="shared" si="1"/>
        <v>42.68</v>
      </c>
      <c r="P1664" s="33">
        <f t="shared" si="2"/>
        <v>13.54</v>
      </c>
      <c r="Q1664" s="34">
        <f t="shared" si="3"/>
        <v>0.3189066059</v>
      </c>
      <c r="R1664" s="35" t="str">
        <f t="shared" si="4"/>
        <v>Bajo</v>
      </c>
      <c r="S1664" s="35" t="str">
        <f>IF(O1664="","",IF(O1664&gt;AVERAGE('Base de datos limpia'!$O$2:$O$8001),"Alto","Normal"))
</f>
        <v>Normal</v>
      </c>
      <c r="T1664" s="35" t="str">
        <f t="shared" si="5"/>
        <v>Gamer casual</v>
      </c>
      <c r="U1664" s="35"/>
    </row>
    <row r="1665">
      <c r="A1665" s="28">
        <v>1664.0</v>
      </c>
      <c r="B1665" s="28">
        <v>17.0</v>
      </c>
      <c r="C1665" s="28" t="str">
        <f>TRIM(PROPER('Base de datos cruda'!C1665))</f>
        <v>Male</v>
      </c>
      <c r="D1665" s="28">
        <v>3.08</v>
      </c>
      <c r="E1665" s="28">
        <v>7.28</v>
      </c>
      <c r="F1665" s="28">
        <v>7.74</v>
      </c>
      <c r="G1665" s="28">
        <v>94.87</v>
      </c>
      <c r="H1665" s="28" t="str">
        <f>TRIM(PROPER('Base de datos cruda'!H1665))</f>
        <v>Casual</v>
      </c>
      <c r="I1665" s="28">
        <v>3.7</v>
      </c>
      <c r="J1665" s="28">
        <v>5.26</v>
      </c>
      <c r="K1665" s="28">
        <v>282.17</v>
      </c>
      <c r="L1665" s="28">
        <f>IF('Base de datos cruda'!L1665&lt;0,,'Base de datos cruda'!L1665)</f>
        <v>8.86</v>
      </c>
      <c r="M1665" s="28" t="str">
        <f>IF(TRIM(PROPER('Base de datos cruda'!M1665))="High","Alto",IF(TRIM(PROPER('Base de datos cruda'!M1665))="Medium","Medio","Bajo"))</f>
        <v>Medio</v>
      </c>
      <c r="N1665" s="29">
        <v>97.21</v>
      </c>
      <c r="O1665" s="32">
        <f t="shared" si="1"/>
        <v>97.21</v>
      </c>
      <c r="P1665" s="33">
        <f t="shared" si="2"/>
        <v>8.34</v>
      </c>
      <c r="Q1665" s="34">
        <f t="shared" si="3"/>
        <v>2.363636364</v>
      </c>
      <c r="R1665" s="35" t="str">
        <f t="shared" si="4"/>
        <v>Alto</v>
      </c>
      <c r="S1665" s="35" t="str">
        <f>IF(O1665="","",IF(O1665&gt;AVERAGE('Base de datos limpia'!$O$2:$O$8001),"Alto","Normal"))
</f>
        <v>Alto</v>
      </c>
      <c r="T1665" s="35" t="str">
        <f t="shared" si="5"/>
        <v>Gamer intensivo</v>
      </c>
      <c r="U1665" s="35"/>
    </row>
    <row r="1666">
      <c r="A1666" s="28">
        <v>1665.0</v>
      </c>
      <c r="B1666" s="28">
        <v>21.0</v>
      </c>
      <c r="C1666" s="28" t="str">
        <f>TRIM(PROPER('Base de datos cruda'!C1666))</f>
        <v>Other</v>
      </c>
      <c r="D1666" s="28">
        <v>5.18</v>
      </c>
      <c r="E1666" s="28">
        <v>7.59</v>
      </c>
      <c r="F1666" s="28">
        <v>8.64</v>
      </c>
      <c r="G1666" s="28">
        <v>76.83</v>
      </c>
      <c r="H1666" s="28" t="str">
        <f>TRIM(PROPER('Base de datos cruda'!H1666))</f>
        <v>Casual</v>
      </c>
      <c r="I1666" s="28">
        <v>2.05</v>
      </c>
      <c r="J1666" s="28">
        <v>11.02</v>
      </c>
      <c r="K1666" s="28">
        <v>270.4</v>
      </c>
      <c r="L1666" s="28">
        <f>IF('Base de datos cruda'!L1666&lt;0,,'Base de datos cruda'!L1666)</f>
        <v>11.14</v>
      </c>
      <c r="M1666" s="28" t="str">
        <f>IF(TRIM(PROPER('Base de datos cruda'!M1666))="High","Alto",IF(TRIM(PROPER('Base de datos cruda'!M1666))="Medium","Medio","Bajo"))</f>
        <v>Bajo</v>
      </c>
      <c r="N1666" s="29">
        <v>80.5555682001225</v>
      </c>
      <c r="O1666" s="32">
        <f t="shared" si="1"/>
        <v>80.5555682</v>
      </c>
      <c r="P1666" s="33">
        <f t="shared" si="2"/>
        <v>16.2</v>
      </c>
      <c r="Q1666" s="34">
        <f t="shared" si="3"/>
        <v>1.465250965</v>
      </c>
      <c r="R1666" s="35" t="str">
        <f t="shared" si="4"/>
        <v>Alto</v>
      </c>
      <c r="S1666" s="35" t="str">
        <f>IF(O1666="","",IF(O1666&gt;AVERAGE('Base de datos limpia'!$O$2:$O$8001),"Alto","Normal"))
</f>
        <v>Alto</v>
      </c>
      <c r="T1666" s="35" t="str">
        <f t="shared" si="5"/>
        <v>Gamer intensivo</v>
      </c>
      <c r="U1666" s="35"/>
    </row>
    <row r="1667">
      <c r="A1667" s="28">
        <v>1666.0</v>
      </c>
      <c r="B1667" s="28">
        <v>19.0</v>
      </c>
      <c r="C1667" s="28" t="str">
        <f>TRIM(PROPER('Base de datos cruda'!C1667))</f>
        <v>Male</v>
      </c>
      <c r="D1667" s="28">
        <v>7.27</v>
      </c>
      <c r="E1667" s="28">
        <v>5.15</v>
      </c>
      <c r="F1667" s="28">
        <v>6.77</v>
      </c>
      <c r="G1667" s="28">
        <v>92.01</v>
      </c>
      <c r="H1667" s="28" t="str">
        <f>TRIM(PROPER('Base de datos cruda'!H1667))</f>
        <v>Rpg</v>
      </c>
      <c r="I1667" s="28">
        <v>0.59</v>
      </c>
      <c r="J1667" s="28">
        <v>10.13</v>
      </c>
      <c r="K1667" s="28">
        <v>235.2</v>
      </c>
      <c r="L1667" s="28">
        <f>IF('Base de datos cruda'!L1667&lt;0,,'Base de datos cruda'!L1667)</f>
        <v>13.86</v>
      </c>
      <c r="M1667" s="28" t="str">
        <f>IF(TRIM(PROPER('Base de datos cruda'!M1667))="High","Alto",IF(TRIM(PROPER('Base de datos cruda'!M1667))="Medium","Medio","Bajo"))</f>
        <v>Bajo</v>
      </c>
      <c r="N1667" s="29">
        <v>63.156083302046</v>
      </c>
      <c r="O1667" s="32">
        <f t="shared" si="1"/>
        <v>63.1560833</v>
      </c>
      <c r="P1667" s="33">
        <f t="shared" si="2"/>
        <v>17.4</v>
      </c>
      <c r="Q1667" s="34">
        <f t="shared" si="3"/>
        <v>0.7083906465</v>
      </c>
      <c r="R1667" s="35" t="str">
        <f t="shared" si="4"/>
        <v>Medio</v>
      </c>
      <c r="S1667" s="35" t="str">
        <f>IF(O1667="","",IF(O1667&gt;AVERAGE('Base de datos limpia'!$O$2:$O$8001),"Alto","Normal"))
</f>
        <v>Normal</v>
      </c>
      <c r="T1667" s="35" t="str">
        <f t="shared" si="5"/>
        <v>Gamer moderado</v>
      </c>
      <c r="U1667" s="35"/>
    </row>
    <row r="1668">
      <c r="A1668" s="28">
        <v>1667.0</v>
      </c>
      <c r="B1668" s="28">
        <v>21.0</v>
      </c>
      <c r="C1668" s="28" t="str">
        <f>TRIM(PROPER('Base de datos cruda'!C1668))</f>
        <v>Female</v>
      </c>
      <c r="D1668" s="28">
        <v>3.33</v>
      </c>
      <c r="E1668" s="28">
        <v>7.09</v>
      </c>
      <c r="F1668" s="28">
        <v>6.24</v>
      </c>
      <c r="G1668" s="28">
        <v>92.15</v>
      </c>
      <c r="H1668" s="28" t="str">
        <f>TRIM(PROPER('Base de datos cruda'!H1668))</f>
        <v>Fps</v>
      </c>
      <c r="I1668" s="28">
        <v>3.7</v>
      </c>
      <c r="J1668" s="28">
        <v>9.03</v>
      </c>
      <c r="K1668" s="28">
        <v>254.67</v>
      </c>
      <c r="L1668" s="28">
        <f>IF('Base de datos cruda'!L1668&lt;0,,'Base de datos cruda'!L1668)</f>
        <v>8.04</v>
      </c>
      <c r="M1668" s="28" t="str">
        <f>IF(TRIM(PROPER('Base de datos cruda'!M1668))="High","Alto",IF(TRIM(PROPER('Base de datos cruda'!M1668))="Medium","Medio","Bajo"))</f>
        <v>Medio</v>
      </c>
      <c r="N1668" s="29">
        <v>88.91</v>
      </c>
      <c r="O1668" s="32">
        <f t="shared" si="1"/>
        <v>88.91</v>
      </c>
      <c r="P1668" s="33">
        <f t="shared" si="2"/>
        <v>12.36</v>
      </c>
      <c r="Q1668" s="34">
        <f t="shared" si="3"/>
        <v>2.129129129</v>
      </c>
      <c r="R1668" s="35" t="str">
        <f t="shared" si="4"/>
        <v>Alto</v>
      </c>
      <c r="S1668" s="35" t="str">
        <f>IF(O1668="","",IF(O1668&gt;AVERAGE('Base de datos limpia'!$O$2:$O$8001),"Alto","Normal"))
</f>
        <v>Alto</v>
      </c>
      <c r="T1668" s="35" t="str">
        <f t="shared" si="5"/>
        <v>Gamer intensivo</v>
      </c>
      <c r="U1668" s="35"/>
    </row>
    <row r="1669">
      <c r="A1669" s="28">
        <v>1668.0</v>
      </c>
      <c r="B1669" s="28">
        <v>18.0</v>
      </c>
      <c r="C1669" s="28" t="str">
        <f>TRIM(PROPER('Base de datos cruda'!C1669))</f>
        <v>Male</v>
      </c>
      <c r="D1669" s="28">
        <v>2.52</v>
      </c>
      <c r="E1669" s="28">
        <v>5.84</v>
      </c>
      <c r="F1669" s="28">
        <v>8.84</v>
      </c>
      <c r="G1669" s="28">
        <v>62.39</v>
      </c>
      <c r="H1669" s="28" t="str">
        <f>TRIM(PROPER('Base de datos cruda'!H1669))</f>
        <v>Fps</v>
      </c>
      <c r="I1669" s="28">
        <v>0.97</v>
      </c>
      <c r="J1669" s="28">
        <v>4.99</v>
      </c>
      <c r="K1669" s="28">
        <v>278.03</v>
      </c>
      <c r="L1669" s="28">
        <f>IF('Base de datos cruda'!L1669&lt;0,,'Base de datos cruda'!L1669)</f>
        <v>5.23</v>
      </c>
      <c r="M1669" s="28" t="str">
        <f>IF(TRIM(PROPER('Base de datos cruda'!M1669))="High","Alto",IF(TRIM(PROPER('Base de datos cruda'!M1669))="Medium","Medio","Bajo"))</f>
        <v>Medio</v>
      </c>
      <c r="N1669" s="29">
        <v>84.02</v>
      </c>
      <c r="O1669" s="32">
        <f t="shared" si="1"/>
        <v>84.02</v>
      </c>
      <c r="P1669" s="33">
        <f t="shared" si="2"/>
        <v>7.51</v>
      </c>
      <c r="Q1669" s="34">
        <f t="shared" si="3"/>
        <v>2.317460317</v>
      </c>
      <c r="R1669" s="35" t="str">
        <f t="shared" si="4"/>
        <v>Alto</v>
      </c>
      <c r="S1669" s="35" t="str">
        <f>IF(O1669="","",IF(O1669&gt;AVERAGE('Base de datos limpia'!$O$2:$O$8001),"Alto","Normal"))
</f>
        <v>Alto</v>
      </c>
      <c r="T1669" s="35" t="str">
        <f t="shared" si="5"/>
        <v>Gamer moderado</v>
      </c>
      <c r="U1669" s="35"/>
    </row>
    <row r="1670">
      <c r="A1670" s="28">
        <v>1669.0</v>
      </c>
      <c r="B1670" s="28">
        <v>21.0</v>
      </c>
      <c r="C1670" s="28" t="str">
        <f>TRIM(PROPER('Base de datos cruda'!C1670))</f>
        <v>Male</v>
      </c>
      <c r="D1670" s="28">
        <v>3.11</v>
      </c>
      <c r="E1670" s="28">
        <v>6.67</v>
      </c>
      <c r="F1670" s="28">
        <v>6.32</v>
      </c>
      <c r="G1670" s="28">
        <v>76.49</v>
      </c>
      <c r="H1670" s="28" t="str">
        <f>TRIM(PROPER('Base de datos cruda'!H1670))</f>
        <v>Fps</v>
      </c>
      <c r="I1670" s="28">
        <v>2.95</v>
      </c>
      <c r="J1670" s="28">
        <v>7.16</v>
      </c>
      <c r="K1670" s="28">
        <v>289.88</v>
      </c>
      <c r="L1670" s="28">
        <f>IF('Base de datos cruda'!L1670&lt;0,,'Base de datos cruda'!L1670)</f>
        <v>8.68</v>
      </c>
      <c r="M1670" s="28" t="str">
        <f>IF(TRIM(PROPER('Base de datos cruda'!M1670))="High","Alto",IF(TRIM(PROPER('Base de datos cruda'!M1670))="Medium","Medio","Bajo"))</f>
        <v>Medio</v>
      </c>
      <c r="N1670" s="29">
        <v>69.69</v>
      </c>
      <c r="O1670" s="32">
        <f t="shared" si="1"/>
        <v>69.69</v>
      </c>
      <c r="P1670" s="33">
        <f t="shared" si="2"/>
        <v>10.27</v>
      </c>
      <c r="Q1670" s="34">
        <f t="shared" si="3"/>
        <v>2.144694534</v>
      </c>
      <c r="R1670" s="35" t="str">
        <f t="shared" si="4"/>
        <v>Medio</v>
      </c>
      <c r="S1670" s="35" t="str">
        <f>IF(O1670="","",IF(O1670&gt;AVERAGE('Base de datos limpia'!$O$2:$O$8001),"Alto","Normal"))
</f>
        <v>Alto</v>
      </c>
      <c r="T1670" s="35" t="str">
        <f t="shared" si="5"/>
        <v>Gamer intensivo</v>
      </c>
      <c r="U1670" s="35"/>
    </row>
    <row r="1671">
      <c r="A1671" s="28">
        <v>1670.0</v>
      </c>
      <c r="B1671" s="28">
        <v>17.0</v>
      </c>
      <c r="C1671" s="28" t="str">
        <f>TRIM(PROPER('Base de datos cruda'!C1671))</f>
        <v>Female</v>
      </c>
      <c r="D1671" s="28">
        <v>3.48</v>
      </c>
      <c r="E1671" s="28">
        <v>6.37</v>
      </c>
      <c r="F1671" s="28">
        <v>7.21</v>
      </c>
      <c r="G1671" s="28">
        <v>87.64</v>
      </c>
      <c r="H1671" s="28" t="str">
        <f>TRIM(PROPER('Base de datos cruda'!H1671))</f>
        <v>Casual</v>
      </c>
      <c r="I1671" s="28">
        <v>3.71</v>
      </c>
      <c r="J1671" s="28">
        <v>7.07</v>
      </c>
      <c r="K1671" s="28">
        <v>280.28</v>
      </c>
      <c r="L1671" s="28">
        <f>IF('Base de datos cruda'!L1671&lt;0,,'Base de datos cruda'!L1671)</f>
        <v>8.57</v>
      </c>
      <c r="M1671" s="28" t="str">
        <f>IF(TRIM(PROPER('Base de datos cruda'!M1671))="High","Alto",IF(TRIM(PROPER('Base de datos cruda'!M1671))="Medium","Medio","Bajo"))</f>
        <v>Medio</v>
      </c>
      <c r="N1671" s="29">
        <v>79.57</v>
      </c>
      <c r="O1671" s="32">
        <f t="shared" si="1"/>
        <v>79.57</v>
      </c>
      <c r="P1671" s="33">
        <f t="shared" si="2"/>
        <v>10.55</v>
      </c>
      <c r="Q1671" s="34">
        <f t="shared" si="3"/>
        <v>1.83045977</v>
      </c>
      <c r="R1671" s="35" t="str">
        <f t="shared" si="4"/>
        <v>Alto</v>
      </c>
      <c r="S1671" s="35" t="str">
        <f>IF(O1671="","",IF(O1671&gt;AVERAGE('Base de datos limpia'!$O$2:$O$8001),"Alto","Normal"))
</f>
        <v>Alto</v>
      </c>
      <c r="T1671" s="35" t="str">
        <f t="shared" si="5"/>
        <v>Gamer intensivo</v>
      </c>
      <c r="U1671" s="35"/>
    </row>
    <row r="1672">
      <c r="A1672" s="28">
        <v>1671.0</v>
      </c>
      <c r="B1672" s="28">
        <v>17.0</v>
      </c>
      <c r="C1672" s="28" t="str">
        <f>TRIM(PROPER('Base de datos cruda'!C1672))</f>
        <v>Male</v>
      </c>
      <c r="D1672" s="28">
        <v>0.59</v>
      </c>
      <c r="E1672" s="28">
        <v>6.99</v>
      </c>
      <c r="F1672" s="28">
        <v>5.87</v>
      </c>
      <c r="G1672" s="28">
        <v>76.89</v>
      </c>
      <c r="H1672" s="28" t="str">
        <f>TRIM(PROPER('Base de datos cruda'!H1672))</f>
        <v>Fps</v>
      </c>
      <c r="I1672" s="28">
        <v>3.04</v>
      </c>
      <c r="J1672" s="28">
        <v>6.55</v>
      </c>
      <c r="K1672" s="28">
        <v>314.27</v>
      </c>
      <c r="L1672" s="28">
        <f>IF('Base de datos cruda'!L1672&lt;0,,'Base de datos cruda'!L1672)</f>
        <v>3.84</v>
      </c>
      <c r="M1672" s="28" t="str">
        <f>IF(TRIM(PROPER('Base de datos cruda'!M1672))="High","Alto",IF(TRIM(PROPER('Base de datos cruda'!M1672))="Medium","Medio","Bajo"))</f>
        <v>Medio</v>
      </c>
      <c r="N1672" s="29">
        <v>87.32</v>
      </c>
      <c r="O1672" s="32">
        <f t="shared" si="1"/>
        <v>87.32</v>
      </c>
      <c r="P1672" s="33">
        <f t="shared" si="2"/>
        <v>7.14</v>
      </c>
      <c r="Q1672" s="34">
        <f t="shared" si="3"/>
        <v>11.84745763</v>
      </c>
      <c r="R1672" s="35" t="str">
        <f t="shared" si="4"/>
        <v>Alto</v>
      </c>
      <c r="S1672" s="35" t="str">
        <f>IF(O1672="","",IF(O1672&gt;AVERAGE('Base de datos limpia'!$O$2:$O$8001),"Alto","Normal"))
</f>
        <v>Alto</v>
      </c>
      <c r="T1672" s="35" t="str">
        <f t="shared" si="5"/>
        <v>Gamer intensivo</v>
      </c>
      <c r="U1672" s="35"/>
    </row>
    <row r="1673">
      <c r="A1673" s="28">
        <v>1672.0</v>
      </c>
      <c r="B1673" s="28">
        <v>24.0</v>
      </c>
      <c r="C1673" s="28" t="str">
        <f>TRIM(PROPER('Base de datos cruda'!C1673))</f>
        <v>Female</v>
      </c>
      <c r="D1673" s="28">
        <v>3.99</v>
      </c>
      <c r="E1673" s="28">
        <v>2.8</v>
      </c>
      <c r="F1673" s="28">
        <v>7.18</v>
      </c>
      <c r="G1673" s="28">
        <v>81.81</v>
      </c>
      <c r="H1673" s="28" t="str">
        <f>TRIM(PROPER('Base de datos cruda'!H1673))</f>
        <v>Rpg</v>
      </c>
      <c r="I1673" s="28">
        <v>4.97</v>
      </c>
      <c r="J1673" s="28">
        <v>7.03</v>
      </c>
      <c r="K1673" s="28">
        <v>283.24</v>
      </c>
      <c r="L1673" s="28">
        <f>IF('Base de datos cruda'!L1673&lt;0,,'Base de datos cruda'!L1673)</f>
        <v>8.98</v>
      </c>
      <c r="M1673" s="28" t="str">
        <f>IF(TRIM(PROPER('Base de datos cruda'!M1673))="High","Alto",IF(TRIM(PROPER('Base de datos cruda'!M1673))="Medium","Medio","Bajo"))</f>
        <v>Medio</v>
      </c>
      <c r="N1673" s="29">
        <v>55.57</v>
      </c>
      <c r="O1673" s="32">
        <f t="shared" si="1"/>
        <v>55.57</v>
      </c>
      <c r="P1673" s="33">
        <f t="shared" si="2"/>
        <v>11.02</v>
      </c>
      <c r="Q1673" s="34">
        <f t="shared" si="3"/>
        <v>0.701754386</v>
      </c>
      <c r="R1673" s="35" t="str">
        <f t="shared" si="4"/>
        <v>Medio</v>
      </c>
      <c r="S1673" s="35" t="str">
        <f>IF(O1673="","",IF(O1673&gt;AVERAGE('Base de datos limpia'!$O$2:$O$8001),"Alto","Normal"))
</f>
        <v>Normal</v>
      </c>
      <c r="T1673" s="35" t="str">
        <f t="shared" si="5"/>
        <v>Gamer casual</v>
      </c>
      <c r="U1673" s="35"/>
    </row>
    <row r="1674">
      <c r="A1674" s="28">
        <v>1673.0</v>
      </c>
      <c r="B1674" s="28">
        <v>22.0</v>
      </c>
      <c r="C1674" s="28" t="str">
        <f>TRIM(PROPER('Base de datos cruda'!C1674))</f>
        <v>Female</v>
      </c>
      <c r="D1674" s="28">
        <v>3.95</v>
      </c>
      <c r="E1674" s="28">
        <v>3.42</v>
      </c>
      <c r="F1674" s="28">
        <v>7.6</v>
      </c>
      <c r="G1674" s="28">
        <v>83.78</v>
      </c>
      <c r="H1674" s="28" t="str">
        <f>TRIM(PROPER('Base de datos cruda'!H1674))</f>
        <v>Fps</v>
      </c>
      <c r="I1674" s="28">
        <v>2.17</v>
      </c>
      <c r="J1674" s="28">
        <v>5.85</v>
      </c>
      <c r="K1674" s="28">
        <v>269.14</v>
      </c>
      <c r="L1674" s="28">
        <f>IF('Base de datos cruda'!L1674&lt;0,,'Base de datos cruda'!L1674)</f>
        <v>7.1</v>
      </c>
      <c r="M1674" s="28" t="str">
        <f>IF(TRIM(PROPER('Base de datos cruda'!M1674))="High","Alto",IF(TRIM(PROPER('Base de datos cruda'!M1674))="Medium","Medio","Bajo"))</f>
        <v>Medio</v>
      </c>
      <c r="N1674" s="29">
        <v>63.12</v>
      </c>
      <c r="O1674" s="32">
        <f t="shared" si="1"/>
        <v>63.12</v>
      </c>
      <c r="P1674" s="33">
        <f t="shared" si="2"/>
        <v>9.8</v>
      </c>
      <c r="Q1674" s="34">
        <f t="shared" si="3"/>
        <v>0.8658227848</v>
      </c>
      <c r="R1674" s="35" t="str">
        <f t="shared" si="4"/>
        <v>Medio</v>
      </c>
      <c r="S1674" s="35" t="str">
        <f>IF(O1674="","",IF(O1674&gt;AVERAGE('Base de datos limpia'!$O$2:$O$8001),"Alto","Normal"))
</f>
        <v>Normal</v>
      </c>
      <c r="T1674" s="35" t="str">
        <f t="shared" si="5"/>
        <v>Gamer moderado</v>
      </c>
      <c r="U1674" s="35"/>
    </row>
    <row r="1675">
      <c r="A1675" s="28">
        <v>1674.0</v>
      </c>
      <c r="B1675" s="28">
        <v>18.0</v>
      </c>
      <c r="C1675" s="28" t="str">
        <f>TRIM(PROPER('Base de datos cruda'!C1675))</f>
        <v>Male</v>
      </c>
      <c r="D1675" s="28">
        <v>4.71</v>
      </c>
      <c r="E1675" s="28">
        <v>4.96</v>
      </c>
      <c r="F1675" s="28">
        <v>7.12</v>
      </c>
      <c r="G1675" s="28">
        <v>66.05</v>
      </c>
      <c r="H1675" s="28" t="str">
        <f>TRIM(PROPER('Base de datos cruda'!H1675))</f>
        <v>Fps</v>
      </c>
      <c r="I1675" s="28">
        <v>1.56</v>
      </c>
      <c r="J1675" s="28">
        <v>9.88</v>
      </c>
      <c r="K1675" s="28">
        <v>270.47</v>
      </c>
      <c r="L1675" s="28">
        <f>IF('Base de datos cruda'!L1675&lt;0,,'Base de datos cruda'!L1675)</f>
        <v>11.08</v>
      </c>
      <c r="M1675" s="28" t="str">
        <f>IF(TRIM(PROPER('Base de datos cruda'!M1675))="High","Alto",IF(TRIM(PROPER('Base de datos cruda'!M1675))="Medium","Medio","Bajo"))</f>
        <v>Medio</v>
      </c>
      <c r="N1675" s="29">
        <v>53.86</v>
      </c>
      <c r="O1675" s="32">
        <f t="shared" si="1"/>
        <v>53.86</v>
      </c>
      <c r="P1675" s="33">
        <f t="shared" si="2"/>
        <v>14.59</v>
      </c>
      <c r="Q1675" s="34">
        <f t="shared" si="3"/>
        <v>1.053078556</v>
      </c>
      <c r="R1675" s="35" t="str">
        <f t="shared" si="4"/>
        <v>Medio</v>
      </c>
      <c r="S1675" s="35" t="str">
        <f>IF(O1675="","",IF(O1675&gt;AVERAGE('Base de datos limpia'!$O$2:$O$8001),"Alto","Normal"))
</f>
        <v>Normal</v>
      </c>
      <c r="T1675" s="35" t="str">
        <f t="shared" si="5"/>
        <v>Gamer moderado</v>
      </c>
      <c r="U1675" s="35"/>
    </row>
    <row r="1676">
      <c r="A1676" s="28">
        <v>1675.0</v>
      </c>
      <c r="B1676" s="28">
        <v>16.0</v>
      </c>
      <c r="C1676" s="28" t="str">
        <f>TRIM(PROPER('Base de datos cruda'!C1676))</f>
        <v>Female</v>
      </c>
      <c r="D1676" s="28">
        <v>2.9</v>
      </c>
      <c r="E1676" s="28">
        <v>5.02</v>
      </c>
      <c r="F1676" s="28">
        <v>6.57</v>
      </c>
      <c r="G1676" s="28">
        <v>76.48</v>
      </c>
      <c r="H1676" s="28" t="str">
        <f>TRIM(PROPER('Base de datos cruda'!H1676))</f>
        <v>Fps</v>
      </c>
      <c r="I1676" s="28">
        <v>1.01</v>
      </c>
      <c r="J1676" s="28">
        <v>4.11</v>
      </c>
      <c r="K1676" s="28">
        <v>301.62</v>
      </c>
      <c r="L1676" s="28">
        <f>IF('Base de datos cruda'!L1676&lt;0,,'Base de datos cruda'!L1676)</f>
        <v>11.27</v>
      </c>
      <c r="M1676" s="28" t="str">
        <f>IF(TRIM(PROPER('Base de datos cruda'!M1676))="High","Alto",IF(TRIM(PROPER('Base de datos cruda'!M1676))="Medium","Medio","Bajo"))</f>
        <v>Medio</v>
      </c>
      <c r="N1676" s="29">
        <v>74.77</v>
      </c>
      <c r="O1676" s="32">
        <f t="shared" si="1"/>
        <v>74.77</v>
      </c>
      <c r="P1676" s="33">
        <f t="shared" si="2"/>
        <v>7.01</v>
      </c>
      <c r="Q1676" s="34">
        <f t="shared" si="3"/>
        <v>1.731034483</v>
      </c>
      <c r="R1676" s="35" t="str">
        <f t="shared" si="4"/>
        <v>Alto</v>
      </c>
      <c r="S1676" s="35" t="str">
        <f>IF(O1676="","",IF(O1676&gt;AVERAGE('Base de datos limpia'!$O$2:$O$8001),"Alto","Normal"))
</f>
        <v>Alto</v>
      </c>
      <c r="T1676" s="35" t="str">
        <f t="shared" si="5"/>
        <v>Gamer moderado</v>
      </c>
      <c r="U1676" s="35"/>
    </row>
    <row r="1677">
      <c r="A1677" s="28">
        <v>1676.0</v>
      </c>
      <c r="B1677" s="28">
        <v>23.0</v>
      </c>
      <c r="C1677" s="28" t="str">
        <f>TRIM(PROPER('Base de datos cruda'!C1677))</f>
        <v>Female</v>
      </c>
      <c r="D1677" s="28">
        <v>4.9</v>
      </c>
      <c r="E1677" s="28">
        <v>7.97</v>
      </c>
      <c r="F1677" s="28">
        <v>5.5</v>
      </c>
      <c r="G1677" s="28">
        <v>61.14</v>
      </c>
      <c r="H1677" s="28" t="str">
        <f>TRIM(PROPER('Base de datos cruda'!H1677))</f>
        <v>Rpg</v>
      </c>
      <c r="I1677" s="28">
        <v>2.52</v>
      </c>
      <c r="J1677" s="28">
        <v>10.32</v>
      </c>
      <c r="K1677" s="28">
        <v>263.44</v>
      </c>
      <c r="L1677" s="28">
        <f>IF('Base de datos cruda'!L1677&lt;0,,'Base de datos cruda'!L1677)</f>
        <v>13.91</v>
      </c>
      <c r="M1677" s="28" t="str">
        <f>IF(TRIM(PROPER('Base de datos cruda'!M1677))="High","Alto",IF(TRIM(PROPER('Base de datos cruda'!M1677))="Medium","Medio","Bajo"))</f>
        <v>Alto</v>
      </c>
      <c r="N1677" s="29">
        <v>69.07</v>
      </c>
      <c r="O1677" s="32">
        <f t="shared" si="1"/>
        <v>69.07</v>
      </c>
      <c r="P1677" s="33">
        <f t="shared" si="2"/>
        <v>15.22</v>
      </c>
      <c r="Q1677" s="34">
        <f t="shared" si="3"/>
        <v>1.626530612</v>
      </c>
      <c r="R1677" s="35" t="str">
        <f t="shared" si="4"/>
        <v>Medio</v>
      </c>
      <c r="S1677" s="35" t="str">
        <f>IF(O1677="","",IF(O1677&gt;AVERAGE('Base de datos limpia'!$O$2:$O$8001),"Alto","Normal"))
</f>
        <v>Alto</v>
      </c>
      <c r="T1677" s="35" t="str">
        <f t="shared" si="5"/>
        <v>Gamer intensivo</v>
      </c>
      <c r="U1677" s="35"/>
    </row>
    <row r="1678">
      <c r="A1678" s="28">
        <v>1677.0</v>
      </c>
      <c r="B1678" s="28">
        <v>21.0</v>
      </c>
      <c r="C1678" s="28" t="str">
        <f>TRIM(PROPER('Base de datos cruda'!C1678))</f>
        <v>Male</v>
      </c>
      <c r="D1678" s="28">
        <v>7.03</v>
      </c>
      <c r="E1678" s="28">
        <v>4.31</v>
      </c>
      <c r="F1678" s="28">
        <v>7.22</v>
      </c>
      <c r="G1678" s="28">
        <v>65.99</v>
      </c>
      <c r="H1678" s="28" t="str">
        <f>TRIM(PROPER('Base de datos cruda'!H1678))</f>
        <v>Fps</v>
      </c>
      <c r="I1678" s="28">
        <v>4.26</v>
      </c>
      <c r="J1678" s="28">
        <v>8.58</v>
      </c>
      <c r="K1678" s="28">
        <v>226.7</v>
      </c>
      <c r="L1678" s="28">
        <f>IF('Base de datos cruda'!L1678&lt;0,,'Base de datos cruda'!L1678)</f>
        <v>14.88</v>
      </c>
      <c r="M1678" s="28" t="str">
        <f>IF(TRIM(PROPER('Base de datos cruda'!M1678))="High","Alto",IF(TRIM(PROPER('Base de datos cruda'!M1678))="Medium","Medio","Bajo"))</f>
        <v>Bajo</v>
      </c>
      <c r="N1678" s="29">
        <v>39.81</v>
      </c>
      <c r="O1678" s="32">
        <f t="shared" si="1"/>
        <v>39.81</v>
      </c>
      <c r="P1678" s="33">
        <f t="shared" si="2"/>
        <v>15.61</v>
      </c>
      <c r="Q1678" s="34">
        <f t="shared" si="3"/>
        <v>0.613086771</v>
      </c>
      <c r="R1678" s="35" t="str">
        <f t="shared" si="4"/>
        <v>Bajo</v>
      </c>
      <c r="S1678" s="35" t="str">
        <f>IF(O1678="","",IF(O1678&gt;AVERAGE('Base de datos limpia'!$O$2:$O$8001),"Alto","Normal"))
</f>
        <v>Normal</v>
      </c>
      <c r="T1678" s="35" t="str">
        <f t="shared" si="5"/>
        <v>Gamer moderado</v>
      </c>
      <c r="U1678" s="35"/>
    </row>
    <row r="1679">
      <c r="A1679" s="28">
        <v>1678.0</v>
      </c>
      <c r="B1679" s="28">
        <v>22.0</v>
      </c>
      <c r="C1679" s="28" t="str">
        <f>TRIM(PROPER('Base de datos cruda'!C1679))</f>
        <v>Female</v>
      </c>
      <c r="D1679" s="28">
        <v>7.64</v>
      </c>
      <c r="E1679" s="28">
        <v>2.46</v>
      </c>
      <c r="F1679" s="28">
        <v>8.54</v>
      </c>
      <c r="G1679" s="28">
        <v>80.49</v>
      </c>
      <c r="H1679" s="28" t="str">
        <f>TRIM(PROPER('Base de datos cruda'!H1679))</f>
        <v>Rpg</v>
      </c>
      <c r="I1679" s="28">
        <v>4.73</v>
      </c>
      <c r="J1679" s="28">
        <v>11.5</v>
      </c>
      <c r="K1679" s="28">
        <v>224.05</v>
      </c>
      <c r="L1679" s="28">
        <f>IF('Base de datos cruda'!L1679&lt;0,,'Base de datos cruda'!L1679)</f>
        <v>14.21</v>
      </c>
      <c r="M1679" s="28" t="str">
        <f>IF(TRIM(PROPER('Base de datos cruda'!M1679))="High","Alto",IF(TRIM(PROPER('Base de datos cruda'!M1679))="Medium","Medio","Bajo"))</f>
        <v>Bajo</v>
      </c>
      <c r="N1679" s="29">
        <v>29.72</v>
      </c>
      <c r="O1679" s="32">
        <f t="shared" si="1"/>
        <v>29.72</v>
      </c>
      <c r="P1679" s="33">
        <f t="shared" si="2"/>
        <v>19.14</v>
      </c>
      <c r="Q1679" s="34">
        <f t="shared" si="3"/>
        <v>0.3219895288</v>
      </c>
      <c r="R1679" s="35" t="str">
        <f t="shared" si="4"/>
        <v>Bajo</v>
      </c>
      <c r="S1679" s="35" t="str">
        <f>IF(O1679="","",IF(O1679&gt;AVERAGE('Base de datos limpia'!$O$2:$O$8001),"Alto","Normal"))
</f>
        <v>Normal</v>
      </c>
      <c r="T1679" s="35" t="str">
        <f t="shared" si="5"/>
        <v>Gamer casual</v>
      </c>
      <c r="U1679" s="35"/>
    </row>
    <row r="1680">
      <c r="A1680" s="28">
        <v>1679.0</v>
      </c>
      <c r="B1680" s="28">
        <v>24.0</v>
      </c>
      <c r="C1680" s="28" t="str">
        <f>TRIM(PROPER('Base de datos cruda'!C1680))</f>
        <v>Female</v>
      </c>
      <c r="D1680" s="28">
        <v>4.67</v>
      </c>
      <c r="E1680" s="28">
        <v>3.26</v>
      </c>
      <c r="F1680" s="28">
        <v>4.03</v>
      </c>
      <c r="G1680" s="28">
        <v>82.94</v>
      </c>
      <c r="H1680" s="28" t="str">
        <f>TRIM(PROPER('Base de datos cruda'!H1680))</f>
        <v>Rpg</v>
      </c>
      <c r="I1680" s="28">
        <v>4.86</v>
      </c>
      <c r="J1680" s="28">
        <v>9.24</v>
      </c>
      <c r="K1680" s="28">
        <v>254.93</v>
      </c>
      <c r="L1680" s="28">
        <f>IF('Base de datos cruda'!L1680&lt;0,,'Base de datos cruda'!L1680)</f>
        <v>9.64</v>
      </c>
      <c r="M1680" s="28" t="str">
        <f>IF(TRIM(PROPER('Base de datos cruda'!M1680))="High","Alto",IF(TRIM(PROPER('Base de datos cruda'!M1680))="Medium","Medio","Bajo"))</f>
        <v>Medio</v>
      </c>
      <c r="N1680" s="29">
        <v>42.32</v>
      </c>
      <c r="O1680" s="32">
        <f t="shared" si="1"/>
        <v>42.32</v>
      </c>
      <c r="P1680" s="33">
        <f t="shared" si="2"/>
        <v>13.91</v>
      </c>
      <c r="Q1680" s="34">
        <f t="shared" si="3"/>
        <v>0.6980728051</v>
      </c>
      <c r="R1680" s="35" t="str">
        <f t="shared" si="4"/>
        <v>Bajo</v>
      </c>
      <c r="S1680" s="35" t="str">
        <f>IF(O1680="","",IF(O1680&gt;AVERAGE('Base de datos limpia'!$O$2:$O$8001),"Alto","Normal"))
</f>
        <v>Normal</v>
      </c>
      <c r="T1680" s="35" t="str">
        <f t="shared" si="5"/>
        <v>Gamer moderado</v>
      </c>
      <c r="U1680" s="35"/>
    </row>
    <row r="1681">
      <c r="A1681" s="28">
        <v>1680.0</v>
      </c>
      <c r="B1681" s="28">
        <v>20.0</v>
      </c>
      <c r="C1681" s="28" t="str">
        <f>TRIM(PROPER('Base de datos cruda'!C1681))</f>
        <v>Male</v>
      </c>
      <c r="D1681" s="28">
        <v>0.34</v>
      </c>
      <c r="E1681" s="28">
        <v>2.93</v>
      </c>
      <c r="F1681" s="28">
        <v>4.67</v>
      </c>
      <c r="G1681" s="28">
        <v>65.85</v>
      </c>
      <c r="H1681" s="28" t="str">
        <f>TRIM(PROPER('Base de datos cruda'!H1681))</f>
        <v>Casual</v>
      </c>
      <c r="I1681" s="28">
        <v>2.66</v>
      </c>
      <c r="J1681" s="28">
        <v>3.02</v>
      </c>
      <c r="K1681" s="28">
        <v>293.51</v>
      </c>
      <c r="L1681" s="28">
        <f>IF('Base de datos cruda'!L1681&lt;0,,'Base de datos cruda'!L1681)</f>
        <v>1.94</v>
      </c>
      <c r="M1681" s="28" t="str">
        <f>IF(TRIM(PROPER('Base de datos cruda'!M1681))="High","Alto",IF(TRIM(PROPER('Base de datos cruda'!M1681))="Medium","Medio","Bajo"))</f>
        <v>Medio</v>
      </c>
      <c r="N1681" s="29">
        <v>44.9</v>
      </c>
      <c r="O1681" s="32">
        <f t="shared" si="1"/>
        <v>44.9</v>
      </c>
      <c r="P1681" s="33">
        <f t="shared" si="2"/>
        <v>3.36</v>
      </c>
      <c r="Q1681" s="34">
        <f t="shared" si="3"/>
        <v>8.617647059</v>
      </c>
      <c r="R1681" s="35" t="str">
        <f t="shared" si="4"/>
        <v>Bajo</v>
      </c>
      <c r="S1681" s="35" t="str">
        <f>IF(O1681="","",IF(O1681&gt;AVERAGE('Base de datos limpia'!$O$2:$O$8001),"Alto","Normal"))
</f>
        <v>Normal</v>
      </c>
      <c r="T1681" s="35" t="str">
        <f t="shared" si="5"/>
        <v>Gamer casual</v>
      </c>
      <c r="U1681" s="35"/>
    </row>
    <row r="1682">
      <c r="A1682" s="28">
        <v>1681.0</v>
      </c>
      <c r="B1682" s="28">
        <v>16.0</v>
      </c>
      <c r="C1682" s="28" t="str">
        <f>TRIM(PROPER('Base de datos cruda'!C1682))</f>
        <v>Male</v>
      </c>
      <c r="D1682" s="28">
        <v>7.75</v>
      </c>
      <c r="E1682" s="28">
        <v>7.58</v>
      </c>
      <c r="F1682" s="28">
        <v>4.6</v>
      </c>
      <c r="G1682" s="28">
        <v>90.22</v>
      </c>
      <c r="H1682" s="28" t="str">
        <f>TRIM(PROPER('Base de datos cruda'!H1682))</f>
        <v>Casual</v>
      </c>
      <c r="I1682" s="28">
        <v>3.03</v>
      </c>
      <c r="J1682" s="28">
        <v>12.97</v>
      </c>
      <c r="K1682" s="28">
        <v>219.09</v>
      </c>
      <c r="L1682" s="28">
        <f>IF('Base de datos cruda'!L1682&lt;0,,'Base de datos cruda'!L1682)</f>
        <v>20.83</v>
      </c>
      <c r="M1682" s="28" t="str">
        <f>IF(TRIM(PROPER('Base de datos cruda'!M1682))="High","Alto",IF(TRIM(PROPER('Base de datos cruda'!M1682))="Medium","Medio","Bajo"))</f>
        <v>Alto</v>
      </c>
      <c r="N1682" s="29">
        <v>61.2277630243493</v>
      </c>
      <c r="O1682" s="32">
        <f t="shared" si="1"/>
        <v>61.22776302</v>
      </c>
      <c r="P1682" s="33">
        <f t="shared" si="2"/>
        <v>20.72</v>
      </c>
      <c r="Q1682" s="34">
        <f t="shared" si="3"/>
        <v>0.9780645161</v>
      </c>
      <c r="R1682" s="35" t="str">
        <f t="shared" si="4"/>
        <v>Medio</v>
      </c>
      <c r="S1682" s="35" t="str">
        <f>IF(O1682="","",IF(O1682&gt;AVERAGE('Base de datos limpia'!$O$2:$O$8001),"Alto","Normal"))
</f>
        <v>Normal</v>
      </c>
      <c r="T1682" s="35" t="str">
        <f t="shared" si="5"/>
        <v>Gamer intensivo</v>
      </c>
      <c r="U1682" s="35"/>
    </row>
    <row r="1683">
      <c r="A1683" s="28">
        <v>1682.0</v>
      </c>
      <c r="B1683" s="28">
        <v>22.0</v>
      </c>
      <c r="C1683" s="28" t="str">
        <f>TRIM(PROPER('Base de datos cruda'!C1683))</f>
        <v>Female</v>
      </c>
      <c r="D1683" s="28">
        <v>5.65</v>
      </c>
      <c r="E1683" s="28">
        <v>5.23</v>
      </c>
      <c r="F1683" s="28">
        <v>8.62</v>
      </c>
      <c r="G1683" s="28">
        <v>74.92</v>
      </c>
      <c r="H1683" s="28" t="str">
        <f>TRIM(PROPER('Base de datos cruda'!H1683))</f>
        <v>Rpg</v>
      </c>
      <c r="I1683" s="28">
        <v>2.91</v>
      </c>
      <c r="J1683" s="28">
        <v>9.62</v>
      </c>
      <c r="K1683" s="28">
        <v>258.56</v>
      </c>
      <c r="L1683" s="28">
        <f>IF('Base de datos cruda'!L1683&lt;0,,'Base de datos cruda'!L1683)</f>
        <v>13.74</v>
      </c>
      <c r="M1683" s="28" t="str">
        <f>IF(TRIM(PROPER('Base de datos cruda'!M1683))="High","Alto",IF(TRIM(PROPER('Base de datos cruda'!M1683))="Medium","Medio","Bajo"))</f>
        <v>Bajo</v>
      </c>
      <c r="N1683" s="29">
        <v>76.2996504705852</v>
      </c>
      <c r="O1683" s="32">
        <f t="shared" si="1"/>
        <v>76.29965047</v>
      </c>
      <c r="P1683" s="33">
        <f t="shared" si="2"/>
        <v>15.27</v>
      </c>
      <c r="Q1683" s="34">
        <f t="shared" si="3"/>
        <v>0.9256637168</v>
      </c>
      <c r="R1683" s="35" t="str">
        <f t="shared" si="4"/>
        <v>Alto</v>
      </c>
      <c r="S1683" s="35" t="str">
        <f>IF(O1683="","",IF(O1683&gt;AVERAGE('Base de datos limpia'!$O$2:$O$8001),"Alto","Normal"))
</f>
        <v>Alto</v>
      </c>
      <c r="T1683" s="35" t="str">
        <f t="shared" si="5"/>
        <v>Gamer moderado</v>
      </c>
      <c r="U1683" s="35"/>
    </row>
    <row r="1684">
      <c r="A1684" s="28">
        <v>1683.0</v>
      </c>
      <c r="B1684" s="28">
        <v>20.0</v>
      </c>
      <c r="C1684" s="28" t="str">
        <f>TRIM(PROPER('Base de datos cruda'!C1684))</f>
        <v>Male</v>
      </c>
      <c r="D1684" s="28">
        <v>2.69</v>
      </c>
      <c r="E1684" s="28">
        <v>7.38</v>
      </c>
      <c r="F1684" s="28">
        <v>7.31</v>
      </c>
      <c r="G1684" s="28">
        <v>96.83</v>
      </c>
      <c r="H1684" s="28" t="str">
        <f>TRIM(PROPER('Base de datos cruda'!H1684))</f>
        <v>Casual</v>
      </c>
      <c r="I1684" s="28">
        <v>2.33</v>
      </c>
      <c r="J1684" s="28">
        <v>5.67</v>
      </c>
      <c r="K1684" s="28">
        <v>287.81</v>
      </c>
      <c r="L1684" s="28">
        <f>IF('Base de datos cruda'!L1684&lt;0,,'Base de datos cruda'!L1684)</f>
        <v>7.3</v>
      </c>
      <c r="M1684" s="28" t="str">
        <f>IF(TRIM(PROPER('Base de datos cruda'!M1684))="High","Alto",IF(TRIM(PROPER('Base de datos cruda'!M1684))="Medium","Medio","Bajo"))</f>
        <v>Medio</v>
      </c>
      <c r="N1684" s="29">
        <v>97.65</v>
      </c>
      <c r="O1684" s="32">
        <f t="shared" si="1"/>
        <v>97.65</v>
      </c>
      <c r="P1684" s="33">
        <f t="shared" si="2"/>
        <v>8.36</v>
      </c>
      <c r="Q1684" s="34">
        <f t="shared" si="3"/>
        <v>2.743494424</v>
      </c>
      <c r="R1684" s="35" t="str">
        <f t="shared" si="4"/>
        <v>Alto</v>
      </c>
      <c r="S1684" s="35" t="str">
        <f>IF(O1684="","",IF(O1684&gt;AVERAGE('Base de datos limpia'!$O$2:$O$8001),"Alto","Normal"))
</f>
        <v>Alto</v>
      </c>
      <c r="T1684" s="35" t="str">
        <f t="shared" si="5"/>
        <v>Gamer intensivo</v>
      </c>
      <c r="U1684" s="35"/>
    </row>
    <row r="1685">
      <c r="A1685" s="28">
        <v>1684.0</v>
      </c>
      <c r="B1685" s="28">
        <v>18.0</v>
      </c>
      <c r="C1685" s="28" t="str">
        <f>TRIM(PROPER('Base de datos cruda'!C1685))</f>
        <v>Male</v>
      </c>
      <c r="D1685" s="28">
        <v>1.18</v>
      </c>
      <c r="E1685" s="28">
        <v>4.75</v>
      </c>
      <c r="F1685" s="28">
        <v>8.76</v>
      </c>
      <c r="G1685" s="28">
        <v>75.51</v>
      </c>
      <c r="H1685" s="28" t="str">
        <f>TRIM(PROPER('Base de datos cruda'!H1685))</f>
        <v>Fps</v>
      </c>
      <c r="I1685" s="28">
        <v>0.76</v>
      </c>
      <c r="J1685" s="28">
        <v>3.81</v>
      </c>
      <c r="K1685" s="28">
        <v>319.43</v>
      </c>
      <c r="L1685" s="28">
        <f>IF('Base de datos cruda'!L1685&lt;0,,'Base de datos cruda'!L1685)</f>
        <v>5.9</v>
      </c>
      <c r="M1685" s="28" t="str">
        <f>IF(TRIM(PROPER('Base de datos cruda'!M1685))="High","Alto",IF(TRIM(PROPER('Base de datos cruda'!M1685))="Medium","Medio","Bajo"))</f>
        <v>Medio</v>
      </c>
      <c r="N1685" s="29">
        <v>91.95</v>
      </c>
      <c r="O1685" s="32">
        <f t="shared" si="1"/>
        <v>91.95</v>
      </c>
      <c r="P1685" s="33">
        <f t="shared" si="2"/>
        <v>4.99</v>
      </c>
      <c r="Q1685" s="34">
        <f t="shared" si="3"/>
        <v>4.025423729</v>
      </c>
      <c r="R1685" s="35" t="str">
        <f t="shared" si="4"/>
        <v>Alto</v>
      </c>
      <c r="S1685" s="35" t="str">
        <f>IF(O1685="","",IF(O1685&gt;AVERAGE('Base de datos limpia'!$O$2:$O$8001),"Alto","Normal"))
</f>
        <v>Alto</v>
      </c>
      <c r="T1685" s="35" t="str">
        <f t="shared" si="5"/>
        <v>Gamer moderado</v>
      </c>
      <c r="U1685" s="35"/>
    </row>
    <row r="1686">
      <c r="A1686" s="28">
        <v>1685.0</v>
      </c>
      <c r="B1686" s="28">
        <v>24.0</v>
      </c>
      <c r="C1686" s="28" t="str">
        <f>TRIM(PROPER('Base de datos cruda'!C1686))</f>
        <v>Male</v>
      </c>
      <c r="D1686" s="28">
        <v>1.15</v>
      </c>
      <c r="E1686" s="28">
        <v>9.01</v>
      </c>
      <c r="F1686" s="28">
        <v>6.91</v>
      </c>
      <c r="G1686" s="28">
        <v>65.99</v>
      </c>
      <c r="H1686" s="28" t="str">
        <f>TRIM(PROPER('Base de datos cruda'!H1686))</f>
        <v>Rpg</v>
      </c>
      <c r="I1686" s="28">
        <v>0.33</v>
      </c>
      <c r="J1686" s="28">
        <v>2.71</v>
      </c>
      <c r="K1686" s="28">
        <v>307.64</v>
      </c>
      <c r="L1686" s="28">
        <f>IF('Base de datos cruda'!L1686&lt;0,,'Base de datos cruda'!L1686)</f>
        <v>1.14</v>
      </c>
      <c r="M1686" s="28" t="str">
        <f>IF(TRIM(PROPER('Base de datos cruda'!M1686))="High","Alto",IF(TRIM(PROPER('Base de datos cruda'!M1686))="Medium","Medio","Bajo"))</f>
        <v>Medio</v>
      </c>
      <c r="N1686" s="29">
        <v>100.0</v>
      </c>
      <c r="O1686" s="32">
        <f t="shared" si="1"/>
        <v>100</v>
      </c>
      <c r="P1686" s="33">
        <f t="shared" si="2"/>
        <v>3.86</v>
      </c>
      <c r="Q1686" s="34">
        <f t="shared" si="3"/>
        <v>7.834782609</v>
      </c>
      <c r="R1686" s="35" t="str">
        <f t="shared" si="4"/>
        <v>Alto</v>
      </c>
      <c r="S1686" s="35" t="str">
        <f>IF(O1686="","",IF(O1686&gt;AVERAGE('Base de datos limpia'!$O$2:$O$8001),"Alto","Normal"))
</f>
        <v>Alto</v>
      </c>
      <c r="T1686" s="35" t="str">
        <f t="shared" si="5"/>
        <v>Gamer intensivo</v>
      </c>
      <c r="U1686" s="35"/>
    </row>
    <row r="1687">
      <c r="A1687" s="28">
        <v>1686.0</v>
      </c>
      <c r="B1687" s="28">
        <v>16.0</v>
      </c>
      <c r="C1687" s="28" t="str">
        <f>TRIM(PROPER('Base de datos cruda'!C1687))</f>
        <v>Female</v>
      </c>
      <c r="D1687" s="28">
        <v>1.34</v>
      </c>
      <c r="E1687" s="28">
        <v>9.85</v>
      </c>
      <c r="F1687" s="28">
        <v>6.31</v>
      </c>
      <c r="G1687" s="28">
        <v>90.32</v>
      </c>
      <c r="H1687" s="28" t="str">
        <f>TRIM(PROPER('Base de datos cruda'!H1687))</f>
        <v>Rpg</v>
      </c>
      <c r="I1687" s="28">
        <v>2.18</v>
      </c>
      <c r="J1687" s="28">
        <v>5.54</v>
      </c>
      <c r="K1687" s="28">
        <v>312.76</v>
      </c>
      <c r="L1687" s="28">
        <f>IF('Base de datos cruda'!L1687&lt;0,,'Base de datos cruda'!L1687)</f>
        <v>7.59</v>
      </c>
      <c r="M1687" s="28" t="str">
        <f>IF(TRIM(PROPER('Base de datos cruda'!M1687))="High","Alto",IF(TRIM(PROPER('Base de datos cruda'!M1687))="Medium","Medio","Bajo"))</f>
        <v>Medio</v>
      </c>
      <c r="N1687" s="29">
        <v>105.63776964367</v>
      </c>
      <c r="O1687" s="33" t="str">
        <f t="shared" si="1"/>
        <v/>
      </c>
      <c r="P1687" s="33">
        <f t="shared" si="2"/>
        <v>6.88</v>
      </c>
      <c r="Q1687" s="34">
        <f t="shared" si="3"/>
        <v>7.350746269</v>
      </c>
      <c r="R1687" s="35" t="str">
        <f t="shared" si="4"/>
        <v>Alto</v>
      </c>
      <c r="S1687" s="35" t="str">
        <f>IF(O1687="","",IF(O1687&gt;AVERAGE('Base de datos limpia'!$O$2:$O$8001),"Alto","Normal"))
</f>
        <v/>
      </c>
      <c r="T1687" s="35" t="str">
        <f t="shared" si="5"/>
        <v>Gamer intensivo</v>
      </c>
      <c r="U1687" s="35"/>
    </row>
    <row r="1688">
      <c r="A1688" s="28">
        <v>1687.0</v>
      </c>
      <c r="B1688" s="28">
        <v>16.0</v>
      </c>
      <c r="C1688" s="28" t="str">
        <f>TRIM(PROPER('Base de datos cruda'!C1688))</f>
        <v>Male</v>
      </c>
      <c r="D1688" s="28">
        <v>0.36</v>
      </c>
      <c r="E1688" s="28">
        <v>7.03</v>
      </c>
      <c r="F1688" s="28">
        <v>7.96</v>
      </c>
      <c r="G1688" s="28">
        <v>82.71</v>
      </c>
      <c r="H1688" s="28" t="str">
        <f>TRIM(PROPER('Base de datos cruda'!H1688))</f>
        <v>Fps</v>
      </c>
      <c r="I1688" s="28">
        <v>0.93</v>
      </c>
      <c r="J1688" s="28">
        <v>3.18</v>
      </c>
      <c r="K1688" s="28">
        <v>298.08</v>
      </c>
      <c r="L1688" s="28">
        <f>IF('Base de datos cruda'!L1688&lt;0,,'Base de datos cruda'!L1688)</f>
        <v>1.36</v>
      </c>
      <c r="M1688" s="28" t="str">
        <f>IF(TRIM(PROPER('Base de datos cruda'!M1688))="High","Alto",IF(TRIM(PROPER('Base de datos cruda'!M1688))="Medium","Medio","Bajo"))</f>
        <v>Medio</v>
      </c>
      <c r="N1688" s="29">
        <v>97.4</v>
      </c>
      <c r="O1688" s="32">
        <f t="shared" si="1"/>
        <v>97.4</v>
      </c>
      <c r="P1688" s="33">
        <f t="shared" si="2"/>
        <v>3.54</v>
      </c>
      <c r="Q1688" s="34">
        <f t="shared" si="3"/>
        <v>19.52777778</v>
      </c>
      <c r="R1688" s="35" t="str">
        <f t="shared" si="4"/>
        <v>Alto</v>
      </c>
      <c r="S1688" s="35" t="str">
        <f>IF(O1688="","",IF(O1688&gt;AVERAGE('Base de datos limpia'!$O$2:$O$8001),"Alto","Normal"))
</f>
        <v>Alto</v>
      </c>
      <c r="T1688" s="35" t="str">
        <f t="shared" si="5"/>
        <v>Gamer intensivo</v>
      </c>
      <c r="U1688" s="35"/>
    </row>
    <row r="1689">
      <c r="A1689" s="28">
        <v>1688.0</v>
      </c>
      <c r="B1689" s="28">
        <v>16.0</v>
      </c>
      <c r="C1689" s="28" t="str">
        <f>TRIM(PROPER('Base de datos cruda'!C1689))</f>
        <v>Male</v>
      </c>
      <c r="D1689" s="28">
        <v>7.22</v>
      </c>
      <c r="E1689" s="28">
        <v>8.77</v>
      </c>
      <c r="F1689" s="28">
        <v>4.8</v>
      </c>
      <c r="G1689" s="28">
        <v>75.47</v>
      </c>
      <c r="H1689" s="28" t="str">
        <f>TRIM(PROPER('Base de datos cruda'!H1689))</f>
        <v>Casual</v>
      </c>
      <c r="I1689" s="28">
        <v>4.43</v>
      </c>
      <c r="J1689" s="28">
        <v>9.82</v>
      </c>
      <c r="K1689" s="28">
        <v>228.97</v>
      </c>
      <c r="L1689" s="28">
        <f>IF('Base de datos cruda'!L1689&lt;0,,'Base de datos cruda'!L1689)</f>
        <v>18.06</v>
      </c>
      <c r="M1689" s="28" t="str">
        <f>IF(TRIM(PROPER('Base de datos cruda'!M1689))="High","Alto",IF(TRIM(PROPER('Base de datos cruda'!M1689))="Medium","Medio","Bajo"))</f>
        <v>Alto</v>
      </c>
      <c r="N1689" s="29">
        <v>67.4645923274126</v>
      </c>
      <c r="O1689" s="32">
        <f t="shared" si="1"/>
        <v>67.46459233</v>
      </c>
      <c r="P1689" s="33">
        <f t="shared" si="2"/>
        <v>17.04</v>
      </c>
      <c r="Q1689" s="34">
        <f t="shared" si="3"/>
        <v>1.21468144</v>
      </c>
      <c r="R1689" s="35" t="str">
        <f t="shared" si="4"/>
        <v>Medio</v>
      </c>
      <c r="S1689" s="35" t="str">
        <f>IF(O1689="","",IF(O1689&gt;AVERAGE('Base de datos limpia'!$O$2:$O$8001),"Alto","Normal"))
</f>
        <v>Alto</v>
      </c>
      <c r="T1689" s="35" t="str">
        <f t="shared" si="5"/>
        <v>Gamer intensivo</v>
      </c>
      <c r="U1689" s="35"/>
    </row>
    <row r="1690">
      <c r="A1690" s="28">
        <v>1689.0</v>
      </c>
      <c r="B1690" s="28">
        <v>18.0</v>
      </c>
      <c r="C1690" s="28" t="str">
        <f>TRIM(PROPER('Base de datos cruda'!C1690))</f>
        <v>Female</v>
      </c>
      <c r="D1690" s="28">
        <v>4.33</v>
      </c>
      <c r="E1690" s="28">
        <v>5.57</v>
      </c>
      <c r="F1690" s="28">
        <v>5.91</v>
      </c>
      <c r="G1690" s="28">
        <v>74.24</v>
      </c>
      <c r="H1690" s="28" t="str">
        <f>TRIM(PROPER('Base de datos cruda'!H1690))</f>
        <v>Fps</v>
      </c>
      <c r="I1690" s="28">
        <v>3.81</v>
      </c>
      <c r="J1690" s="28">
        <v>10.08</v>
      </c>
      <c r="K1690" s="28">
        <v>265.35</v>
      </c>
      <c r="L1690" s="28">
        <f>IF('Base de datos cruda'!L1690&lt;0,,'Base de datos cruda'!L1690)</f>
        <v>14.88</v>
      </c>
      <c r="M1690" s="28" t="str">
        <f>IF(TRIM(PROPER('Base de datos cruda'!M1690))="High","Alto",IF(TRIM(PROPER('Base de datos cruda'!M1690))="Medium","Medio","Bajo"))</f>
        <v>Medio</v>
      </c>
      <c r="N1690" s="29">
        <v>63.6</v>
      </c>
      <c r="O1690" s="32">
        <f t="shared" si="1"/>
        <v>63.6</v>
      </c>
      <c r="P1690" s="33">
        <f t="shared" si="2"/>
        <v>14.41</v>
      </c>
      <c r="Q1690" s="34">
        <f t="shared" si="3"/>
        <v>1.286374134</v>
      </c>
      <c r="R1690" s="35" t="str">
        <f t="shared" si="4"/>
        <v>Medio</v>
      </c>
      <c r="S1690" s="35" t="str">
        <f>IF(O1690="","",IF(O1690&gt;AVERAGE('Base de datos limpia'!$O$2:$O$8001),"Alto","Normal"))
</f>
        <v>Normal</v>
      </c>
      <c r="T1690" s="35" t="str">
        <f t="shared" si="5"/>
        <v>Gamer moderado</v>
      </c>
      <c r="U1690" s="35"/>
    </row>
    <row r="1691">
      <c r="A1691" s="28">
        <v>1690.0</v>
      </c>
      <c r="B1691" s="28">
        <v>21.0</v>
      </c>
      <c r="C1691" s="28" t="str">
        <f>TRIM(PROPER('Base de datos cruda'!C1691))</f>
        <v>Male</v>
      </c>
      <c r="D1691" s="28">
        <v>5.6</v>
      </c>
      <c r="E1691" s="28">
        <v>9.41</v>
      </c>
      <c r="F1691" s="28">
        <v>6.33</v>
      </c>
      <c r="G1691" s="28">
        <v>66.03</v>
      </c>
      <c r="H1691" s="28" t="str">
        <f>TRIM(PROPER('Base de datos cruda'!H1691))</f>
        <v>Fps</v>
      </c>
      <c r="I1691" s="28">
        <v>3.09</v>
      </c>
      <c r="J1691" s="28">
        <v>7.96</v>
      </c>
      <c r="K1691" s="28">
        <v>244.55</v>
      </c>
      <c r="L1691" s="28">
        <f>IF('Base de datos cruda'!L1691&lt;0,,'Base de datos cruda'!L1691)</f>
        <v>10.57</v>
      </c>
      <c r="M1691" s="28" t="str">
        <f>IF(TRIM(PROPER('Base de datos cruda'!M1691))="High","Alto",IF(TRIM(PROPER('Base de datos cruda'!M1691))="Medium","Medio","Bajo"))</f>
        <v>Bajo</v>
      </c>
      <c r="N1691" s="29">
        <v>88.3090627990521</v>
      </c>
      <c r="O1691" s="32">
        <f t="shared" si="1"/>
        <v>88.3090628</v>
      </c>
      <c r="P1691" s="33">
        <f t="shared" si="2"/>
        <v>13.56</v>
      </c>
      <c r="Q1691" s="34">
        <f t="shared" si="3"/>
        <v>1.680357143</v>
      </c>
      <c r="R1691" s="35" t="str">
        <f t="shared" si="4"/>
        <v>Alto</v>
      </c>
      <c r="S1691" s="35" t="str">
        <f>IF(O1691="","",IF(O1691&gt;AVERAGE('Base de datos limpia'!$O$2:$O$8001),"Alto","Normal"))
</f>
        <v>Alto</v>
      </c>
      <c r="T1691" s="35" t="str">
        <f t="shared" si="5"/>
        <v>Gamer intensivo</v>
      </c>
      <c r="U1691" s="35"/>
    </row>
    <row r="1692">
      <c r="A1692" s="28">
        <v>1691.0</v>
      </c>
      <c r="B1692" s="28">
        <v>18.0</v>
      </c>
      <c r="C1692" s="28" t="str">
        <f>TRIM(PROPER('Base de datos cruda'!C1692))</f>
        <v>Female</v>
      </c>
      <c r="D1692" s="28">
        <v>6.62</v>
      </c>
      <c r="E1692" s="28">
        <v>8.48</v>
      </c>
      <c r="F1692" s="28">
        <v>5.49</v>
      </c>
      <c r="G1692" s="28">
        <v>73.63</v>
      </c>
      <c r="H1692" s="28" t="str">
        <f>TRIM(PROPER('Base de datos cruda'!H1692))</f>
        <v>Fps</v>
      </c>
      <c r="I1692" s="28">
        <v>0.24</v>
      </c>
      <c r="J1692" s="28">
        <v>12.0</v>
      </c>
      <c r="K1692" s="28">
        <v>255.82</v>
      </c>
      <c r="L1692" s="28">
        <f>IF('Base de datos cruda'!L1692&lt;0,,'Base de datos cruda'!L1692)</f>
        <v>15.93</v>
      </c>
      <c r="M1692" s="28" t="str">
        <f>IF(TRIM(PROPER('Base de datos cruda'!M1692))="High","Alto",IF(TRIM(PROPER('Base de datos cruda'!M1692))="Medium","Medio","Bajo"))</f>
        <v>Alto</v>
      </c>
      <c r="N1692" s="29">
        <v>78.6385494604459</v>
      </c>
      <c r="O1692" s="32">
        <f t="shared" si="1"/>
        <v>78.63854946</v>
      </c>
      <c r="P1692" s="33">
        <f t="shared" si="2"/>
        <v>18.62</v>
      </c>
      <c r="Q1692" s="34">
        <f t="shared" si="3"/>
        <v>1.280966767</v>
      </c>
      <c r="R1692" s="35" t="str">
        <f t="shared" si="4"/>
        <v>Alto</v>
      </c>
      <c r="S1692" s="35" t="str">
        <f>IF(O1692="","",IF(O1692&gt;AVERAGE('Base de datos limpia'!$O$2:$O$8001),"Alto","Normal"))
</f>
        <v>Alto</v>
      </c>
      <c r="T1692" s="35" t="str">
        <f t="shared" si="5"/>
        <v>Gamer intensivo</v>
      </c>
      <c r="U1692" s="35"/>
    </row>
    <row r="1693">
      <c r="A1693" s="28">
        <v>1692.0</v>
      </c>
      <c r="B1693" s="28">
        <v>23.0</v>
      </c>
      <c r="C1693" s="28" t="str">
        <f>TRIM(PROPER('Base de datos cruda'!C1693))</f>
        <v>Other</v>
      </c>
      <c r="D1693" s="28">
        <v>6.33</v>
      </c>
      <c r="E1693" s="28">
        <v>9.93</v>
      </c>
      <c r="F1693" s="28">
        <v>5.86</v>
      </c>
      <c r="G1693" s="28">
        <v>61.17</v>
      </c>
      <c r="H1693" s="28" t="str">
        <f>TRIM(PROPER('Base de datos cruda'!H1693))</f>
        <v>Casual</v>
      </c>
      <c r="I1693" s="28">
        <v>3.11</v>
      </c>
      <c r="J1693" s="28">
        <v>12.2</v>
      </c>
      <c r="K1693" s="28">
        <v>224.74</v>
      </c>
      <c r="L1693" s="28">
        <f>IF('Base de datos cruda'!L1693&lt;0,,'Base de datos cruda'!L1693)</f>
        <v>17.17</v>
      </c>
      <c r="M1693" s="28" t="str">
        <f>IF(TRIM(PROPER('Base de datos cruda'!M1693))="High","Alto",IF(TRIM(PROPER('Base de datos cruda'!M1693))="Medium","Medio","Bajo"))</f>
        <v>Alto</v>
      </c>
      <c r="N1693" s="29">
        <v>74.597734957957</v>
      </c>
      <c r="O1693" s="32">
        <f t="shared" si="1"/>
        <v>74.59773496</v>
      </c>
      <c r="P1693" s="33">
        <f t="shared" si="2"/>
        <v>18.53</v>
      </c>
      <c r="Q1693" s="34">
        <f t="shared" si="3"/>
        <v>1.568720379</v>
      </c>
      <c r="R1693" s="35" t="str">
        <f t="shared" si="4"/>
        <v>Alto</v>
      </c>
      <c r="S1693" s="35" t="str">
        <f>IF(O1693="","",IF(O1693&gt;AVERAGE('Base de datos limpia'!$O$2:$O$8001),"Alto","Normal"))
</f>
        <v>Alto</v>
      </c>
      <c r="T1693" s="35" t="str">
        <f t="shared" si="5"/>
        <v>Gamer intensivo</v>
      </c>
      <c r="U1693" s="35"/>
    </row>
    <row r="1694">
      <c r="A1694" s="28">
        <v>1693.0</v>
      </c>
      <c r="B1694" s="28">
        <v>17.0</v>
      </c>
      <c r="C1694" s="28" t="str">
        <f>TRIM(PROPER('Base de datos cruda'!C1694))</f>
        <v>Female</v>
      </c>
      <c r="D1694" s="28">
        <v>7.06</v>
      </c>
      <c r="E1694" s="28">
        <v>6.61</v>
      </c>
      <c r="F1694" s="28">
        <v>4.39</v>
      </c>
      <c r="G1694" s="28">
        <v>80.1</v>
      </c>
      <c r="H1694" s="28" t="str">
        <f>TRIM(PROPER('Base de datos cruda'!H1694))</f>
        <v>Fps</v>
      </c>
      <c r="I1694" s="28">
        <v>3.11</v>
      </c>
      <c r="J1694" s="28">
        <v>12.17</v>
      </c>
      <c r="K1694" s="28">
        <v>234.14</v>
      </c>
      <c r="L1694" s="28">
        <f>IF('Base de datos cruda'!L1694&lt;0,,'Base de datos cruda'!L1694)</f>
        <v>16.1</v>
      </c>
      <c r="M1694" s="28" t="str">
        <f>IF(TRIM(PROPER('Base de datos cruda'!M1694))="High","Alto",IF(TRIM(PROPER('Base de datos cruda'!M1694))="Medium","Medio","Bajo"))</f>
        <v>Bajo</v>
      </c>
      <c r="N1694" s="29">
        <v>40.48</v>
      </c>
      <c r="O1694" s="32">
        <f t="shared" si="1"/>
        <v>40.48</v>
      </c>
      <c r="P1694" s="33">
        <f t="shared" si="2"/>
        <v>19.23</v>
      </c>
      <c r="Q1694" s="34">
        <f t="shared" si="3"/>
        <v>0.9362606232</v>
      </c>
      <c r="R1694" s="35" t="str">
        <f t="shared" si="4"/>
        <v>Bajo</v>
      </c>
      <c r="S1694" s="35" t="str">
        <f>IF(O1694="","",IF(O1694&gt;AVERAGE('Base de datos limpia'!$O$2:$O$8001),"Alto","Normal"))
</f>
        <v>Normal</v>
      </c>
      <c r="T1694" s="35" t="str">
        <f t="shared" si="5"/>
        <v>Gamer intensivo</v>
      </c>
      <c r="U1694" s="35"/>
    </row>
    <row r="1695">
      <c r="A1695" s="28">
        <v>1694.0</v>
      </c>
      <c r="B1695" s="28">
        <v>24.0</v>
      </c>
      <c r="C1695" s="28" t="str">
        <f>TRIM(PROPER('Base de datos cruda'!C1695))</f>
        <v>Female</v>
      </c>
      <c r="D1695" s="28">
        <v>7.74</v>
      </c>
      <c r="E1695" s="28">
        <v>8.01</v>
      </c>
      <c r="F1695" s="28">
        <v>4.99</v>
      </c>
      <c r="G1695" s="28">
        <v>95.87</v>
      </c>
      <c r="H1695" s="28" t="str">
        <f>TRIM(PROPER('Base de datos cruda'!H1695))</f>
        <v>Fps</v>
      </c>
      <c r="I1695" s="28">
        <v>2.2</v>
      </c>
      <c r="J1695" s="28">
        <v>8.84</v>
      </c>
      <c r="K1695" s="28">
        <v>238.45</v>
      </c>
      <c r="L1695" s="28">
        <f>IF('Base de datos cruda'!L1695&lt;0,,'Base de datos cruda'!L1695)</f>
        <v>15.51</v>
      </c>
      <c r="M1695" s="28" t="str">
        <f>IF(TRIM(PROPER('Base de datos cruda'!M1695))="High","Alto",IF(TRIM(PROPER('Base de datos cruda'!M1695))="Medium","Medio","Bajo"))</f>
        <v>Alto</v>
      </c>
      <c r="N1695" s="29">
        <v>52.2486762497811</v>
      </c>
      <c r="O1695" s="32">
        <f t="shared" si="1"/>
        <v>52.24867625</v>
      </c>
      <c r="P1695" s="33">
        <f t="shared" si="2"/>
        <v>16.58</v>
      </c>
      <c r="Q1695" s="34">
        <f t="shared" si="3"/>
        <v>1.034883721</v>
      </c>
      <c r="R1695" s="35" t="str">
        <f t="shared" si="4"/>
        <v>Medio</v>
      </c>
      <c r="S1695" s="35" t="str">
        <f>IF(O1695="","",IF(O1695&gt;AVERAGE('Base de datos limpia'!$O$2:$O$8001),"Alto","Normal"))
</f>
        <v>Normal</v>
      </c>
      <c r="T1695" s="35" t="str">
        <f t="shared" si="5"/>
        <v>Gamer intensivo</v>
      </c>
      <c r="U1695" s="35"/>
    </row>
    <row r="1696">
      <c r="A1696" s="28">
        <v>1695.0</v>
      </c>
      <c r="B1696" s="28">
        <v>18.0</v>
      </c>
      <c r="C1696" s="28" t="str">
        <f>TRIM(PROPER('Base de datos cruda'!C1696))</f>
        <v>Male</v>
      </c>
      <c r="D1696" s="28">
        <v>3.51</v>
      </c>
      <c r="E1696" s="28">
        <v>5.89</v>
      </c>
      <c r="F1696" s="28">
        <v>5.68</v>
      </c>
      <c r="G1696" s="28">
        <v>91.81</v>
      </c>
      <c r="H1696" s="28" t="str">
        <f>TRIM(PROPER('Base de datos cruda'!H1696))</f>
        <v>Casual</v>
      </c>
      <c r="I1696" s="28">
        <v>3.29</v>
      </c>
      <c r="J1696" s="28">
        <v>8.85</v>
      </c>
      <c r="K1696" s="28">
        <v>285.51</v>
      </c>
      <c r="L1696" s="28">
        <f>IF('Base de datos cruda'!L1696&lt;0,,'Base de datos cruda'!L1696)</f>
        <v>8.89</v>
      </c>
      <c r="M1696" s="28" t="str">
        <f>IF(TRIM(PROPER('Base de datos cruda'!M1696))="High","Alto",IF(TRIM(PROPER('Base de datos cruda'!M1696))="Medium","Medio","Bajo"))</f>
        <v>Medio</v>
      </c>
      <c r="N1696" s="29">
        <v>67.81</v>
      </c>
      <c r="O1696" s="32">
        <f t="shared" si="1"/>
        <v>67.81</v>
      </c>
      <c r="P1696" s="33">
        <f t="shared" si="2"/>
        <v>12.36</v>
      </c>
      <c r="Q1696" s="34">
        <f t="shared" si="3"/>
        <v>1.678062678</v>
      </c>
      <c r="R1696" s="35" t="str">
        <f t="shared" si="4"/>
        <v>Medio</v>
      </c>
      <c r="S1696" s="35" t="str">
        <f>IF(O1696="","",IF(O1696&gt;AVERAGE('Base de datos limpia'!$O$2:$O$8001),"Alto","Normal"))
</f>
        <v>Alto</v>
      </c>
      <c r="T1696" s="35" t="str">
        <f t="shared" si="5"/>
        <v>Gamer moderado</v>
      </c>
      <c r="U1696" s="35"/>
    </row>
    <row r="1697">
      <c r="A1697" s="28">
        <v>1696.0</v>
      </c>
      <c r="B1697" s="28">
        <v>20.0</v>
      </c>
      <c r="C1697" s="28" t="str">
        <f>TRIM(PROPER('Base de datos cruda'!C1697))</f>
        <v>Female</v>
      </c>
      <c r="D1697" s="28">
        <v>7.6</v>
      </c>
      <c r="E1697" s="28">
        <v>3.33</v>
      </c>
      <c r="F1697" s="28">
        <v>7.98</v>
      </c>
      <c r="G1697" s="28">
        <v>61.14</v>
      </c>
      <c r="H1697" s="28" t="str">
        <f>TRIM(PROPER('Base de datos cruda'!H1697))</f>
        <v>Fps</v>
      </c>
      <c r="I1697" s="28">
        <v>4.29</v>
      </c>
      <c r="J1697" s="28">
        <v>9.67</v>
      </c>
      <c r="K1697" s="28">
        <v>225.0</v>
      </c>
      <c r="L1697" s="28">
        <f>IF('Base de datos cruda'!L1697&lt;0,,'Base de datos cruda'!L1697)</f>
        <v>12.51</v>
      </c>
      <c r="M1697" s="28" t="str">
        <f>IF(TRIM(PROPER('Base de datos cruda'!M1697))="High","Alto",IF(TRIM(PROPER('Base de datos cruda'!M1697))="Medium","Medio","Bajo"))</f>
        <v>Bajo</v>
      </c>
      <c r="N1697" s="29">
        <v>26.14</v>
      </c>
      <c r="O1697" s="32">
        <f t="shared" si="1"/>
        <v>26.14</v>
      </c>
      <c r="P1697" s="33">
        <f t="shared" si="2"/>
        <v>17.27</v>
      </c>
      <c r="Q1697" s="34">
        <f t="shared" si="3"/>
        <v>0.4381578947</v>
      </c>
      <c r="R1697" s="35" t="str">
        <f t="shared" si="4"/>
        <v>Bajo</v>
      </c>
      <c r="S1697" s="35" t="str">
        <f>IF(O1697="","",IF(O1697&gt;AVERAGE('Base de datos limpia'!$O$2:$O$8001),"Alto","Normal"))
</f>
        <v>Normal</v>
      </c>
      <c r="T1697" s="35" t="str">
        <f t="shared" si="5"/>
        <v>Gamer moderado</v>
      </c>
      <c r="U1697" s="35"/>
    </row>
    <row r="1698">
      <c r="A1698" s="28">
        <v>1697.0</v>
      </c>
      <c r="B1698" s="28">
        <v>23.0</v>
      </c>
      <c r="C1698" s="28" t="str">
        <f>TRIM(PROPER('Base de datos cruda'!C1698))</f>
        <v>Male</v>
      </c>
      <c r="D1698" s="28">
        <v>5.79</v>
      </c>
      <c r="E1698" s="28">
        <v>4.19</v>
      </c>
      <c r="F1698" s="28">
        <v>4.91</v>
      </c>
      <c r="G1698" s="28">
        <v>95.25</v>
      </c>
      <c r="H1698" s="28" t="str">
        <f>TRIM(PROPER('Base de datos cruda'!H1698))</f>
        <v>Casual</v>
      </c>
      <c r="I1698" s="28">
        <v>3.79</v>
      </c>
      <c r="J1698" s="28">
        <v>8.56</v>
      </c>
      <c r="K1698" s="28">
        <v>241.52</v>
      </c>
      <c r="L1698" s="28">
        <f>IF('Base de datos cruda'!L1698&lt;0,,'Base de datos cruda'!L1698)</f>
        <v>15.08</v>
      </c>
      <c r="M1698" s="28" t="str">
        <f>IF(TRIM(PROPER('Base de datos cruda'!M1698))="High","Alto",IF(TRIM(PROPER('Base de datos cruda'!M1698))="Medium","Medio","Bajo"))</f>
        <v>Bajo</v>
      </c>
      <c r="N1698" s="29">
        <v>45.24</v>
      </c>
      <c r="O1698" s="32">
        <f t="shared" si="1"/>
        <v>45.24</v>
      </c>
      <c r="P1698" s="33">
        <f t="shared" si="2"/>
        <v>14.35</v>
      </c>
      <c r="Q1698" s="34">
        <f t="shared" si="3"/>
        <v>0.7236614853</v>
      </c>
      <c r="R1698" s="35" t="str">
        <f t="shared" si="4"/>
        <v>Bajo</v>
      </c>
      <c r="S1698" s="35" t="str">
        <f>IF(O1698="","",IF(O1698&gt;AVERAGE('Base de datos limpia'!$O$2:$O$8001),"Alto","Normal"))
</f>
        <v>Normal</v>
      </c>
      <c r="T1698" s="35" t="str">
        <f t="shared" si="5"/>
        <v>Gamer moderado</v>
      </c>
      <c r="U1698" s="35"/>
    </row>
    <row r="1699">
      <c r="A1699" s="28">
        <v>1698.0</v>
      </c>
      <c r="B1699" s="28">
        <v>17.0</v>
      </c>
      <c r="C1699" s="28" t="str">
        <f>TRIM(PROPER('Base de datos cruda'!C1699))</f>
        <v>Male</v>
      </c>
      <c r="D1699" s="28">
        <v>0.57</v>
      </c>
      <c r="E1699" s="28">
        <v>9.05</v>
      </c>
      <c r="F1699" s="28">
        <v>5.73</v>
      </c>
      <c r="G1699" s="28">
        <v>78.09</v>
      </c>
      <c r="H1699" s="28" t="str">
        <f>TRIM(PROPER('Base de datos cruda'!H1699))</f>
        <v>Casual</v>
      </c>
      <c r="I1699" s="28">
        <v>2.37</v>
      </c>
      <c r="J1699" s="28">
        <v>6.53</v>
      </c>
      <c r="K1699" s="28">
        <v>324.07</v>
      </c>
      <c r="L1699" s="28">
        <f>IF('Base de datos cruda'!L1699&lt;0,,'Base de datos cruda'!L1699)</f>
        <v>2.1</v>
      </c>
      <c r="M1699" s="28" t="str">
        <f>IF(TRIM(PROPER('Base de datos cruda'!M1699))="High","Alto",IF(TRIM(PROPER('Base de datos cruda'!M1699))="Medium","Medio","Bajo"))</f>
        <v>Alto</v>
      </c>
      <c r="N1699" s="29">
        <v>109.452765391859</v>
      </c>
      <c r="O1699" s="33" t="str">
        <f t="shared" si="1"/>
        <v/>
      </c>
      <c r="P1699" s="33">
        <f t="shared" si="2"/>
        <v>7.1</v>
      </c>
      <c r="Q1699" s="34">
        <f t="shared" si="3"/>
        <v>15.87719298</v>
      </c>
      <c r="R1699" s="35" t="str">
        <f t="shared" si="4"/>
        <v>Alto</v>
      </c>
      <c r="S1699" s="35" t="str">
        <f>IF(O1699="","",IF(O1699&gt;AVERAGE('Base de datos limpia'!$O$2:$O$8001),"Alto","Normal"))
</f>
        <v/>
      </c>
      <c r="T1699" s="35" t="str">
        <f t="shared" si="5"/>
        <v>Gamer intensivo</v>
      </c>
      <c r="U1699" s="35"/>
    </row>
    <row r="1700">
      <c r="A1700" s="28">
        <v>1699.0</v>
      </c>
      <c r="B1700" s="28">
        <v>21.0</v>
      </c>
      <c r="C1700" s="28" t="str">
        <f>TRIM(PROPER('Base de datos cruda'!C1700))</f>
        <v>Male</v>
      </c>
      <c r="D1700" s="28">
        <v>5.45</v>
      </c>
      <c r="E1700" s="28">
        <v>1.5</v>
      </c>
      <c r="F1700" s="28">
        <v>4.32</v>
      </c>
      <c r="G1700" s="28">
        <v>67.64</v>
      </c>
      <c r="H1700" s="28" t="str">
        <f>TRIM(PROPER('Base de datos cruda'!H1700))</f>
        <v>Rpg</v>
      </c>
      <c r="I1700" s="28">
        <v>1.31</v>
      </c>
      <c r="J1700" s="28">
        <v>8.47</v>
      </c>
      <c r="K1700" s="28">
        <v>249.39</v>
      </c>
      <c r="L1700" s="28">
        <f>IF('Base de datos cruda'!L1700&lt;0,,'Base de datos cruda'!L1700)</f>
        <v>7.83</v>
      </c>
      <c r="M1700" s="28" t="str">
        <f>IF(TRIM(PROPER('Base de datos cruda'!M1700))="High","Alto",IF(TRIM(PROPER('Base de datos cruda'!M1700))="Medium","Medio","Bajo"))</f>
        <v>Bajo</v>
      </c>
      <c r="N1700" s="29">
        <v>25.53</v>
      </c>
      <c r="O1700" s="32">
        <f t="shared" si="1"/>
        <v>25.53</v>
      </c>
      <c r="P1700" s="33">
        <f t="shared" si="2"/>
        <v>13.92</v>
      </c>
      <c r="Q1700" s="34">
        <f t="shared" si="3"/>
        <v>0.2752293578</v>
      </c>
      <c r="R1700" s="35" t="str">
        <f t="shared" si="4"/>
        <v>Bajo</v>
      </c>
      <c r="S1700" s="35" t="str">
        <f>IF(O1700="","",IF(O1700&gt;AVERAGE('Base de datos limpia'!$O$2:$O$8001),"Alto","Normal"))
</f>
        <v>Normal</v>
      </c>
      <c r="T1700" s="35" t="str">
        <f t="shared" si="5"/>
        <v>Gamer casual</v>
      </c>
      <c r="U1700" s="35"/>
    </row>
    <row r="1701">
      <c r="A1701" s="28">
        <v>1700.0</v>
      </c>
      <c r="B1701" s="28">
        <v>20.0</v>
      </c>
      <c r="C1701" s="28" t="str">
        <f>TRIM(PROPER('Base de datos cruda'!C1701))</f>
        <v>Male</v>
      </c>
      <c r="D1701" s="28">
        <v>5.49</v>
      </c>
      <c r="E1701" s="28">
        <v>6.32</v>
      </c>
      <c r="F1701" s="28">
        <v>6.79</v>
      </c>
      <c r="G1701" s="28">
        <v>90.1</v>
      </c>
      <c r="H1701" s="28" t="str">
        <f>TRIM(PROPER('Base de datos cruda'!H1701))</f>
        <v>Rpg</v>
      </c>
      <c r="I1701" s="28">
        <v>2.39</v>
      </c>
      <c r="J1701" s="28">
        <v>9.76</v>
      </c>
      <c r="K1701" s="28">
        <v>245.81</v>
      </c>
      <c r="L1701" s="28">
        <f>IF('Base de datos cruda'!L1701&lt;0,,'Base de datos cruda'!L1701)</f>
        <v>15.21</v>
      </c>
      <c r="M1701" s="28" t="str">
        <f>IF(TRIM(PROPER('Base de datos cruda'!M1701))="High","Alto",IF(TRIM(PROPER('Base de datos cruda'!M1701))="Medium","Medio","Bajo"))</f>
        <v>Bajo</v>
      </c>
      <c r="N1701" s="29">
        <v>59.74</v>
      </c>
      <c r="O1701" s="32">
        <f t="shared" si="1"/>
        <v>59.74</v>
      </c>
      <c r="P1701" s="33">
        <f t="shared" si="2"/>
        <v>15.25</v>
      </c>
      <c r="Q1701" s="34">
        <f t="shared" si="3"/>
        <v>1.151183971</v>
      </c>
      <c r="R1701" s="35" t="str">
        <f t="shared" si="4"/>
        <v>Medio</v>
      </c>
      <c r="S1701" s="35" t="str">
        <f>IF(O1701="","",IF(O1701&gt;AVERAGE('Base de datos limpia'!$O$2:$O$8001),"Alto","Normal"))
</f>
        <v>Normal</v>
      </c>
      <c r="T1701" s="35" t="str">
        <f t="shared" si="5"/>
        <v>Gamer intensivo</v>
      </c>
      <c r="U1701" s="35"/>
    </row>
    <row r="1702">
      <c r="A1702" s="28">
        <v>1701.0</v>
      </c>
      <c r="B1702" s="28">
        <v>24.0</v>
      </c>
      <c r="C1702" s="28" t="str">
        <f>TRIM(PROPER('Base de datos cruda'!C1702))</f>
        <v>Female</v>
      </c>
      <c r="D1702" s="28">
        <v>7.25</v>
      </c>
      <c r="E1702" s="28">
        <v>4.35</v>
      </c>
      <c r="F1702" s="28">
        <v>7.06</v>
      </c>
      <c r="G1702" s="28">
        <v>72.91</v>
      </c>
      <c r="H1702" s="28" t="str">
        <f>TRIM(PROPER('Base de datos cruda'!H1702))</f>
        <v>Casual</v>
      </c>
      <c r="I1702" s="28">
        <v>4.73</v>
      </c>
      <c r="J1702" s="28">
        <v>9.8</v>
      </c>
      <c r="K1702" s="28">
        <v>243.0</v>
      </c>
      <c r="L1702" s="28">
        <f>IF('Base de datos cruda'!L1702&lt;0,,'Base de datos cruda'!L1702)</f>
        <v>16.74</v>
      </c>
      <c r="M1702" s="28" t="str">
        <f>IF(TRIM(PROPER('Base de datos cruda'!M1702))="High","Alto",IF(TRIM(PROPER('Base de datos cruda'!M1702))="Medium","Medio","Bajo"))</f>
        <v>Bajo</v>
      </c>
      <c r="N1702" s="29">
        <v>37.72</v>
      </c>
      <c r="O1702" s="32">
        <f t="shared" si="1"/>
        <v>37.72</v>
      </c>
      <c r="P1702" s="33">
        <f t="shared" si="2"/>
        <v>17.05</v>
      </c>
      <c r="Q1702" s="34">
        <f t="shared" si="3"/>
        <v>0.6</v>
      </c>
      <c r="R1702" s="35" t="str">
        <f t="shared" si="4"/>
        <v>Bajo</v>
      </c>
      <c r="S1702" s="35" t="str">
        <f>IF(O1702="","",IF(O1702&gt;AVERAGE('Base de datos limpia'!$O$2:$O$8001),"Alto","Normal"))
</f>
        <v>Normal</v>
      </c>
      <c r="T1702" s="35" t="str">
        <f t="shared" si="5"/>
        <v>Gamer moderado</v>
      </c>
      <c r="U1702" s="35"/>
    </row>
    <row r="1703">
      <c r="A1703" s="28">
        <v>1702.0</v>
      </c>
      <c r="B1703" s="28">
        <v>20.0</v>
      </c>
      <c r="C1703" s="28" t="str">
        <f>TRIM(PROPER('Base de datos cruda'!C1703))</f>
        <v>Male</v>
      </c>
      <c r="D1703" s="28">
        <v>2.98</v>
      </c>
      <c r="E1703" s="28">
        <v>4.48</v>
      </c>
      <c r="F1703" s="28">
        <v>8.33</v>
      </c>
      <c r="G1703" s="28">
        <v>70.13</v>
      </c>
      <c r="H1703" s="28" t="str">
        <f>TRIM(PROPER('Base de datos cruda'!H1703))</f>
        <v>Rpg</v>
      </c>
      <c r="I1703" s="28">
        <v>4.1</v>
      </c>
      <c r="J1703" s="28">
        <v>5.83</v>
      </c>
      <c r="K1703" s="28">
        <v>287.31</v>
      </c>
      <c r="L1703" s="28">
        <f>IF('Base de datos cruda'!L1703&lt;0,,'Base de datos cruda'!L1703)</f>
        <v>4.75</v>
      </c>
      <c r="M1703" s="28" t="str">
        <f>IF(TRIM(PROPER('Base de datos cruda'!M1703))="High","Alto",IF(TRIM(PROPER('Base de datos cruda'!M1703))="Medium","Medio","Bajo"))</f>
        <v>Medio</v>
      </c>
      <c r="N1703" s="29">
        <v>66.03</v>
      </c>
      <c r="O1703" s="32">
        <f t="shared" si="1"/>
        <v>66.03</v>
      </c>
      <c r="P1703" s="33">
        <f t="shared" si="2"/>
        <v>8.81</v>
      </c>
      <c r="Q1703" s="34">
        <f t="shared" si="3"/>
        <v>1.503355705</v>
      </c>
      <c r="R1703" s="35" t="str">
        <f t="shared" si="4"/>
        <v>Medio</v>
      </c>
      <c r="S1703" s="35" t="str">
        <f>IF(O1703="","",IF(O1703&gt;AVERAGE('Base de datos limpia'!$O$2:$O$8001),"Alto","Normal"))
</f>
        <v>Alto</v>
      </c>
      <c r="T1703" s="35" t="str">
        <f t="shared" si="5"/>
        <v>Gamer moderado</v>
      </c>
      <c r="U1703" s="35"/>
    </row>
    <row r="1704">
      <c r="A1704" s="28">
        <v>1703.0</v>
      </c>
      <c r="B1704" s="28">
        <v>17.0</v>
      </c>
      <c r="C1704" s="28" t="str">
        <f>TRIM(PROPER('Base de datos cruda'!C1704))</f>
        <v>Female</v>
      </c>
      <c r="D1704" s="28">
        <v>4.68</v>
      </c>
      <c r="E1704" s="28">
        <v>8.96</v>
      </c>
      <c r="F1704" s="28">
        <v>8.1</v>
      </c>
      <c r="G1704" s="28">
        <v>66.45</v>
      </c>
      <c r="H1704" s="28" t="str">
        <f>TRIM(PROPER('Base de datos cruda'!H1704))</f>
        <v>Fps</v>
      </c>
      <c r="I1704" s="28">
        <v>0.14</v>
      </c>
      <c r="J1704" s="28">
        <v>8.67</v>
      </c>
      <c r="K1704" s="28">
        <v>260.32</v>
      </c>
      <c r="L1704" s="28">
        <f>IF('Base de datos cruda'!L1704&lt;0,,'Base de datos cruda'!L1704)</f>
        <v>13.53</v>
      </c>
      <c r="M1704" s="28" t="str">
        <f>IF(TRIM(PROPER('Base de datos cruda'!M1704))="High","Alto",IF(TRIM(PROPER('Base de datos cruda'!M1704))="Medium","Medio","Bajo"))</f>
        <v>Medio</v>
      </c>
      <c r="N1704" s="29">
        <v>88.5785320706594</v>
      </c>
      <c r="O1704" s="32">
        <f t="shared" si="1"/>
        <v>88.57853207</v>
      </c>
      <c r="P1704" s="33">
        <f t="shared" si="2"/>
        <v>13.35</v>
      </c>
      <c r="Q1704" s="34">
        <f t="shared" si="3"/>
        <v>1.914529915</v>
      </c>
      <c r="R1704" s="35" t="str">
        <f t="shared" si="4"/>
        <v>Alto</v>
      </c>
      <c r="S1704" s="35" t="str">
        <f>IF(O1704="","",IF(O1704&gt;AVERAGE('Base de datos limpia'!$O$2:$O$8001),"Alto","Normal"))
</f>
        <v>Alto</v>
      </c>
      <c r="T1704" s="35" t="str">
        <f t="shared" si="5"/>
        <v>Gamer intensivo</v>
      </c>
      <c r="U1704" s="35"/>
    </row>
    <row r="1705">
      <c r="A1705" s="28">
        <v>1704.0</v>
      </c>
      <c r="B1705" s="28">
        <v>20.0</v>
      </c>
      <c r="C1705" s="28" t="str">
        <f>TRIM(PROPER('Base de datos cruda'!C1705))</f>
        <v>Female</v>
      </c>
      <c r="D1705" s="28">
        <v>0.1</v>
      </c>
      <c r="E1705" s="28">
        <v>8.68</v>
      </c>
      <c r="F1705" s="28">
        <v>5.43</v>
      </c>
      <c r="G1705" s="28">
        <v>79.46</v>
      </c>
      <c r="H1705" s="28" t="str">
        <f>TRIM(PROPER('Base de datos cruda'!H1705))</f>
        <v>Casual</v>
      </c>
      <c r="I1705" s="28">
        <v>3.91</v>
      </c>
      <c r="J1705" s="28">
        <v>5.84</v>
      </c>
      <c r="K1705" s="28">
        <v>322.05</v>
      </c>
      <c r="L1705" s="28">
        <f>IF('Base de datos cruda'!L1705&lt;0,,'Base de datos cruda'!L1705)</f>
        <v>4.4</v>
      </c>
      <c r="M1705" s="28" t="str">
        <f>IF(TRIM(PROPER('Base de datos cruda'!M1705))="High","Alto",IF(TRIM(PROPER('Base de datos cruda'!M1705))="Medium","Medio","Bajo"))</f>
        <v>Alto</v>
      </c>
      <c r="N1705" s="29">
        <v>99.2</v>
      </c>
      <c r="O1705" s="32">
        <f t="shared" si="1"/>
        <v>99.2</v>
      </c>
      <c r="P1705" s="33">
        <f t="shared" si="2"/>
        <v>5.94</v>
      </c>
      <c r="Q1705" s="34">
        <f t="shared" si="3"/>
        <v>86.8</v>
      </c>
      <c r="R1705" s="35" t="str">
        <f t="shared" si="4"/>
        <v>Alto</v>
      </c>
      <c r="S1705" s="35" t="str">
        <f>IF(O1705="","",IF(O1705&gt;AVERAGE('Base de datos limpia'!$O$2:$O$8001),"Alto","Normal"))
</f>
        <v>Alto</v>
      </c>
      <c r="T1705" s="35" t="str">
        <f t="shared" si="5"/>
        <v>Gamer intensivo</v>
      </c>
      <c r="U1705" s="35"/>
    </row>
    <row r="1706">
      <c r="A1706" s="28">
        <v>1705.0</v>
      </c>
      <c r="B1706" s="28">
        <v>19.0</v>
      </c>
      <c r="C1706" s="28" t="str">
        <f>TRIM(PROPER('Base de datos cruda'!C1706))</f>
        <v>Female</v>
      </c>
      <c r="D1706" s="28">
        <v>2.66</v>
      </c>
      <c r="E1706" s="28">
        <v>6.39</v>
      </c>
      <c r="F1706" s="28">
        <v>4.68</v>
      </c>
      <c r="G1706" s="28">
        <v>63.74</v>
      </c>
      <c r="H1706" s="28" t="str">
        <f>TRIM(PROPER('Base de datos cruda'!H1706))</f>
        <v>Fps</v>
      </c>
      <c r="I1706" s="28">
        <v>0.85</v>
      </c>
      <c r="J1706" s="28">
        <v>5.07</v>
      </c>
      <c r="K1706" s="28">
        <v>292.53</v>
      </c>
      <c r="L1706" s="28">
        <f>IF('Base de datos cruda'!L1706&lt;0,,'Base de datos cruda'!L1706)</f>
        <v>6.53</v>
      </c>
      <c r="M1706" s="28" t="str">
        <f>IF(TRIM(PROPER('Base de datos cruda'!M1706))="High","Alto",IF(TRIM(PROPER('Base de datos cruda'!M1706))="Medium","Medio","Bajo"))</f>
        <v>Medio</v>
      </c>
      <c r="N1706" s="29">
        <v>68.01</v>
      </c>
      <c r="O1706" s="32">
        <f t="shared" si="1"/>
        <v>68.01</v>
      </c>
      <c r="P1706" s="33">
        <f t="shared" si="2"/>
        <v>7.73</v>
      </c>
      <c r="Q1706" s="34">
        <f t="shared" si="3"/>
        <v>2.402255639</v>
      </c>
      <c r="R1706" s="35" t="str">
        <f t="shared" si="4"/>
        <v>Medio</v>
      </c>
      <c r="S1706" s="35" t="str">
        <f>IF(O1706="","",IF(O1706&gt;AVERAGE('Base de datos limpia'!$O$2:$O$8001),"Alto","Normal"))
</f>
        <v>Alto</v>
      </c>
      <c r="T1706" s="35" t="str">
        <f t="shared" si="5"/>
        <v>Gamer intensivo</v>
      </c>
      <c r="U1706" s="35"/>
    </row>
    <row r="1707">
      <c r="A1707" s="28">
        <v>1706.0</v>
      </c>
      <c r="B1707" s="28">
        <v>22.0</v>
      </c>
      <c r="C1707" s="28" t="str">
        <f>TRIM(PROPER('Base de datos cruda'!C1707))</f>
        <v>Male</v>
      </c>
      <c r="D1707" s="28">
        <v>0.5</v>
      </c>
      <c r="E1707" s="28">
        <v>3.46</v>
      </c>
      <c r="F1707" s="28">
        <v>4.78</v>
      </c>
      <c r="G1707" s="28">
        <v>91.42</v>
      </c>
      <c r="H1707" s="28" t="str">
        <f>TRIM(PROPER('Base de datos cruda'!H1707))</f>
        <v>Fps</v>
      </c>
      <c r="I1707" s="28">
        <v>2.86</v>
      </c>
      <c r="J1707" s="28">
        <v>2.74</v>
      </c>
      <c r="K1707" s="28">
        <v>313.46</v>
      </c>
      <c r="L1707" s="28">
        <f>IF('Base de datos cruda'!L1707&lt;0,,'Base de datos cruda'!L1707)</f>
        <v>1.42</v>
      </c>
      <c r="M1707" s="28" t="str">
        <f>IF(TRIM(PROPER('Base de datos cruda'!M1707))="High","Alto",IF(TRIM(PROPER('Base de datos cruda'!M1707))="Medium","Medio","Bajo"))</f>
        <v>Medio</v>
      </c>
      <c r="N1707" s="29">
        <v>69.07</v>
      </c>
      <c r="O1707" s="32">
        <f t="shared" si="1"/>
        <v>69.07</v>
      </c>
      <c r="P1707" s="33">
        <f t="shared" si="2"/>
        <v>3.24</v>
      </c>
      <c r="Q1707" s="34">
        <f t="shared" si="3"/>
        <v>6.92</v>
      </c>
      <c r="R1707" s="35" t="str">
        <f t="shared" si="4"/>
        <v>Medio</v>
      </c>
      <c r="S1707" s="35" t="str">
        <f>IF(O1707="","",IF(O1707&gt;AVERAGE('Base de datos limpia'!$O$2:$O$8001),"Alto","Normal"))
</f>
        <v>Alto</v>
      </c>
      <c r="T1707" s="35" t="str">
        <f t="shared" si="5"/>
        <v>Gamer moderado</v>
      </c>
      <c r="U1707" s="35"/>
    </row>
    <row r="1708">
      <c r="A1708" s="28">
        <v>1707.0</v>
      </c>
      <c r="B1708" s="28">
        <v>21.0</v>
      </c>
      <c r="C1708" s="28" t="str">
        <f>TRIM(PROPER('Base de datos cruda'!C1708))</f>
        <v>Female</v>
      </c>
      <c r="D1708" s="28">
        <v>4.17</v>
      </c>
      <c r="E1708" s="28">
        <v>5.28</v>
      </c>
      <c r="F1708" s="28">
        <v>8.84</v>
      </c>
      <c r="G1708" s="28">
        <v>78.83</v>
      </c>
      <c r="H1708" s="28" t="str">
        <f>TRIM(PROPER('Base de datos cruda'!H1708))</f>
        <v>Casual</v>
      </c>
      <c r="I1708" s="28">
        <v>4.03</v>
      </c>
      <c r="J1708" s="28">
        <v>5.3</v>
      </c>
      <c r="K1708" s="28">
        <v>271.5</v>
      </c>
      <c r="L1708" s="28">
        <f>IF('Base de datos cruda'!L1708&lt;0,,'Base de datos cruda'!L1708)</f>
        <v>8.66</v>
      </c>
      <c r="M1708" s="28" t="str">
        <f>IF(TRIM(PROPER('Base de datos cruda'!M1708))="High","Alto",IF(TRIM(PROPER('Base de datos cruda'!M1708))="Medium","Medio","Bajo"))</f>
        <v>Medio</v>
      </c>
      <c r="N1708" s="29">
        <v>76.56</v>
      </c>
      <c r="O1708" s="32">
        <f t="shared" si="1"/>
        <v>76.56</v>
      </c>
      <c r="P1708" s="33">
        <f t="shared" si="2"/>
        <v>9.47</v>
      </c>
      <c r="Q1708" s="34">
        <f t="shared" si="3"/>
        <v>1.26618705</v>
      </c>
      <c r="R1708" s="35" t="str">
        <f t="shared" si="4"/>
        <v>Alto</v>
      </c>
      <c r="S1708" s="35" t="str">
        <f>IF(O1708="","",IF(O1708&gt;AVERAGE('Base de datos limpia'!$O$2:$O$8001),"Alto","Normal"))
</f>
        <v>Alto</v>
      </c>
      <c r="T1708" s="35" t="str">
        <f t="shared" si="5"/>
        <v>Gamer moderado</v>
      </c>
      <c r="U1708" s="35"/>
    </row>
    <row r="1709">
      <c r="A1709" s="28">
        <v>1708.0</v>
      </c>
      <c r="B1709" s="28">
        <v>17.0</v>
      </c>
      <c r="C1709" s="28" t="str">
        <f>TRIM(PROPER('Base de datos cruda'!C1709))</f>
        <v>Male</v>
      </c>
      <c r="D1709" s="28">
        <v>6.54</v>
      </c>
      <c r="E1709" s="28">
        <v>4.67</v>
      </c>
      <c r="F1709" s="28">
        <v>7.37</v>
      </c>
      <c r="G1709" s="28">
        <v>77.88</v>
      </c>
      <c r="H1709" s="28" t="str">
        <f>TRIM(PROPER('Base de datos cruda'!H1709))</f>
        <v>Fps</v>
      </c>
      <c r="I1709" s="28">
        <v>2.81</v>
      </c>
      <c r="J1709" s="28">
        <v>8.55</v>
      </c>
      <c r="K1709" s="28">
        <v>219.89</v>
      </c>
      <c r="L1709" s="28">
        <f>IF('Base de datos cruda'!L1709&lt;0,,'Base de datos cruda'!L1709)</f>
        <v>14.5</v>
      </c>
      <c r="M1709" s="28" t="str">
        <f>IF(TRIM(PROPER('Base de datos cruda'!M1709))="High","Alto",IF(TRIM(PROPER('Base de datos cruda'!M1709))="Medium","Medio","Bajo"))</f>
        <v>Bajo</v>
      </c>
      <c r="N1709" s="29">
        <v>45.0</v>
      </c>
      <c r="O1709" s="32">
        <f t="shared" si="1"/>
        <v>45</v>
      </c>
      <c r="P1709" s="33">
        <f t="shared" si="2"/>
        <v>15.09</v>
      </c>
      <c r="Q1709" s="34">
        <f t="shared" si="3"/>
        <v>0.7140672783</v>
      </c>
      <c r="R1709" s="35" t="str">
        <f t="shared" si="4"/>
        <v>Bajo</v>
      </c>
      <c r="S1709" s="35" t="str">
        <f>IF(O1709="","",IF(O1709&gt;AVERAGE('Base de datos limpia'!$O$2:$O$8001),"Alto","Normal"))
</f>
        <v>Normal</v>
      </c>
      <c r="T1709" s="35" t="str">
        <f t="shared" si="5"/>
        <v>Gamer moderado</v>
      </c>
      <c r="U1709" s="35"/>
    </row>
    <row r="1710">
      <c r="A1710" s="28">
        <v>1709.0</v>
      </c>
      <c r="B1710" s="28">
        <v>20.0</v>
      </c>
      <c r="C1710" s="28" t="str">
        <f>TRIM(PROPER('Base de datos cruda'!C1710))</f>
        <v>Male</v>
      </c>
      <c r="D1710" s="28">
        <v>1.65</v>
      </c>
      <c r="E1710" s="28">
        <v>4.18</v>
      </c>
      <c r="F1710" s="28">
        <v>4.21</v>
      </c>
      <c r="G1710" s="28">
        <v>60.07</v>
      </c>
      <c r="H1710" s="28" t="str">
        <f>TRIM(PROPER('Base de datos cruda'!H1710))</f>
        <v>Casual</v>
      </c>
      <c r="I1710" s="28">
        <v>2.02</v>
      </c>
      <c r="J1710" s="28">
        <v>3.96</v>
      </c>
      <c r="K1710" s="28">
        <v>299.14</v>
      </c>
      <c r="L1710" s="28">
        <f>IF('Base de datos cruda'!L1710&lt;0,,'Base de datos cruda'!L1710)</f>
        <v>2.88</v>
      </c>
      <c r="M1710" s="28" t="str">
        <f>IF(TRIM(PROPER('Base de datos cruda'!M1710))="High","Alto",IF(TRIM(PROPER('Base de datos cruda'!M1710))="Medium","Medio","Bajo"))</f>
        <v>Medio</v>
      </c>
      <c r="N1710" s="29">
        <v>66.17</v>
      </c>
      <c r="O1710" s="32">
        <f t="shared" si="1"/>
        <v>66.17</v>
      </c>
      <c r="P1710" s="33">
        <f t="shared" si="2"/>
        <v>5.61</v>
      </c>
      <c r="Q1710" s="34">
        <f t="shared" si="3"/>
        <v>2.533333333</v>
      </c>
      <c r="R1710" s="35" t="str">
        <f t="shared" si="4"/>
        <v>Medio</v>
      </c>
      <c r="S1710" s="35" t="str">
        <f>IF(O1710="","",IF(O1710&gt;AVERAGE('Base de datos limpia'!$O$2:$O$8001),"Alto","Normal"))
</f>
        <v>Alto</v>
      </c>
      <c r="T1710" s="35" t="str">
        <f t="shared" si="5"/>
        <v>Gamer moderado</v>
      </c>
      <c r="U1710" s="35"/>
    </row>
    <row r="1711">
      <c r="A1711" s="28">
        <v>1710.0</v>
      </c>
      <c r="B1711" s="28">
        <v>22.0</v>
      </c>
      <c r="C1711" s="28" t="str">
        <f>TRIM(PROPER('Base de datos cruda'!C1711))</f>
        <v>Other</v>
      </c>
      <c r="D1711" s="28">
        <v>4.22</v>
      </c>
      <c r="E1711" s="28">
        <v>1.93</v>
      </c>
      <c r="F1711" s="28">
        <v>4.68</v>
      </c>
      <c r="G1711" s="28">
        <v>92.71</v>
      </c>
      <c r="H1711" s="28" t="str">
        <f>TRIM(PROPER('Base de datos cruda'!H1711))</f>
        <v>Rpg</v>
      </c>
      <c r="I1711" s="28">
        <v>1.61</v>
      </c>
      <c r="J1711" s="28">
        <v>5.53</v>
      </c>
      <c r="K1711" s="28">
        <v>262.96</v>
      </c>
      <c r="L1711" s="28">
        <f>IF('Base de datos cruda'!L1711&lt;0,,'Base de datos cruda'!L1711)</f>
        <v>11.33</v>
      </c>
      <c r="M1711" s="28" t="str">
        <f>IF(TRIM(PROPER('Base de datos cruda'!M1711))="High","Alto",IF(TRIM(PROPER('Base de datos cruda'!M1711))="Medium","Medio","Bajo"))</f>
        <v>Medio</v>
      </c>
      <c r="N1711" s="29">
        <v>43.1074530455407</v>
      </c>
      <c r="O1711" s="32">
        <f t="shared" si="1"/>
        <v>43.10745305</v>
      </c>
      <c r="P1711" s="33">
        <f t="shared" si="2"/>
        <v>9.75</v>
      </c>
      <c r="Q1711" s="34">
        <f t="shared" si="3"/>
        <v>0.4573459716</v>
      </c>
      <c r="R1711" s="35" t="str">
        <f t="shared" si="4"/>
        <v>Bajo</v>
      </c>
      <c r="S1711" s="35" t="str">
        <f>IF(O1711="","",IF(O1711&gt;AVERAGE('Base de datos limpia'!$O$2:$O$8001),"Alto","Normal"))
</f>
        <v>Normal</v>
      </c>
      <c r="T1711" s="35" t="str">
        <f t="shared" si="5"/>
        <v>Gamer casual</v>
      </c>
      <c r="U1711" s="35"/>
    </row>
    <row r="1712">
      <c r="A1712" s="28">
        <v>1711.0</v>
      </c>
      <c r="B1712" s="28">
        <v>22.0</v>
      </c>
      <c r="C1712" s="28" t="str">
        <f>TRIM(PROPER('Base de datos cruda'!C1712))</f>
        <v>Male</v>
      </c>
      <c r="D1712" s="28">
        <v>1.63</v>
      </c>
      <c r="E1712" s="28">
        <v>5.89</v>
      </c>
      <c r="F1712" s="28">
        <v>6.43</v>
      </c>
      <c r="G1712" s="28">
        <v>79.71</v>
      </c>
      <c r="H1712" s="28" t="str">
        <f>TRIM(PROPER('Base de datos cruda'!H1712))</f>
        <v>Casual</v>
      </c>
      <c r="I1712" s="28">
        <v>1.53</v>
      </c>
      <c r="J1712" s="28">
        <v>5.45</v>
      </c>
      <c r="K1712" s="28">
        <v>292.45</v>
      </c>
      <c r="L1712" s="28">
        <f>IF('Base de datos cruda'!L1712&lt;0,,'Base de datos cruda'!L1712)</f>
        <v>6.28</v>
      </c>
      <c r="M1712" s="28" t="str">
        <f>IF(TRIM(PROPER('Base de datos cruda'!M1712))="High","Alto",IF(TRIM(PROPER('Base de datos cruda'!M1712))="Medium","Medio","Bajo"))</f>
        <v>Medio</v>
      </c>
      <c r="N1712" s="29">
        <v>80.53</v>
      </c>
      <c r="O1712" s="32">
        <f t="shared" si="1"/>
        <v>80.53</v>
      </c>
      <c r="P1712" s="33">
        <f t="shared" si="2"/>
        <v>7.08</v>
      </c>
      <c r="Q1712" s="34">
        <f t="shared" si="3"/>
        <v>3.613496933</v>
      </c>
      <c r="R1712" s="35" t="str">
        <f t="shared" si="4"/>
        <v>Alto</v>
      </c>
      <c r="S1712" s="35" t="str">
        <f>IF(O1712="","",IF(O1712&gt;AVERAGE('Base de datos limpia'!$O$2:$O$8001),"Alto","Normal"))
</f>
        <v>Alto</v>
      </c>
      <c r="T1712" s="35" t="str">
        <f t="shared" si="5"/>
        <v>Gamer moderado</v>
      </c>
      <c r="U1712" s="35"/>
    </row>
    <row r="1713">
      <c r="A1713" s="28">
        <v>1712.0</v>
      </c>
      <c r="B1713" s="28">
        <v>20.0</v>
      </c>
      <c r="C1713" s="28" t="str">
        <f>TRIM(PROPER('Base de datos cruda'!C1713))</f>
        <v>Male</v>
      </c>
      <c r="D1713" s="28">
        <v>0.97</v>
      </c>
      <c r="E1713" s="28">
        <v>3.72</v>
      </c>
      <c r="F1713" s="28">
        <v>5.04</v>
      </c>
      <c r="G1713" s="28">
        <v>77.6</v>
      </c>
      <c r="H1713" s="28" t="str">
        <f>TRIM(PROPER('Base de datos cruda'!H1713))</f>
        <v>Fps</v>
      </c>
      <c r="I1713" s="28">
        <v>4.19</v>
      </c>
      <c r="J1713" s="28">
        <v>2.6</v>
      </c>
      <c r="K1713" s="28">
        <v>301.51</v>
      </c>
      <c r="L1713" s="28">
        <f>IF('Base de datos cruda'!L1713&lt;0,,'Base de datos cruda'!L1713)</f>
        <v>2.48</v>
      </c>
      <c r="M1713" s="28" t="str">
        <f>IF(TRIM(PROPER('Base de datos cruda'!M1713))="High","Alto",IF(TRIM(PROPER('Base de datos cruda'!M1713))="Medium","Medio","Bajo"))</f>
        <v>Medio</v>
      </c>
      <c r="N1713" s="29">
        <v>65.84</v>
      </c>
      <c r="O1713" s="32">
        <f t="shared" si="1"/>
        <v>65.84</v>
      </c>
      <c r="P1713" s="33">
        <f t="shared" si="2"/>
        <v>3.57</v>
      </c>
      <c r="Q1713" s="34">
        <f t="shared" si="3"/>
        <v>3.835051546</v>
      </c>
      <c r="R1713" s="35" t="str">
        <f t="shared" si="4"/>
        <v>Medio</v>
      </c>
      <c r="S1713" s="35" t="str">
        <f>IF(O1713="","",IF(O1713&gt;AVERAGE('Base de datos limpia'!$O$2:$O$8001),"Alto","Normal"))
</f>
        <v>Alto</v>
      </c>
      <c r="T1713" s="35" t="str">
        <f t="shared" si="5"/>
        <v>Gamer moderado</v>
      </c>
      <c r="U1713" s="35"/>
    </row>
    <row r="1714">
      <c r="A1714" s="28">
        <v>1713.0</v>
      </c>
      <c r="B1714" s="28">
        <v>24.0</v>
      </c>
      <c r="C1714" s="28" t="str">
        <f>TRIM(PROPER('Base de datos cruda'!C1714))</f>
        <v>Female</v>
      </c>
      <c r="D1714" s="28">
        <v>4.09</v>
      </c>
      <c r="E1714" s="28">
        <v>6.95</v>
      </c>
      <c r="F1714" s="28">
        <v>8.02</v>
      </c>
      <c r="G1714" s="28">
        <v>90.46</v>
      </c>
      <c r="H1714" s="28" t="str">
        <f>TRIM(PROPER('Base de datos cruda'!H1714))</f>
        <v>Rpg</v>
      </c>
      <c r="I1714" s="28">
        <v>4.13</v>
      </c>
      <c r="J1714" s="28">
        <v>7.65</v>
      </c>
      <c r="K1714" s="28">
        <v>265.95</v>
      </c>
      <c r="L1714" s="28">
        <f>IF('Base de datos cruda'!L1714&lt;0,,'Base de datos cruda'!L1714)</f>
        <v>13.45</v>
      </c>
      <c r="M1714" s="28" t="str">
        <f>IF(TRIM(PROPER('Base de datos cruda'!M1714))="High","Alto",IF(TRIM(PROPER('Base de datos cruda'!M1714))="Medium","Medio","Bajo"))</f>
        <v>Medio</v>
      </c>
      <c r="N1714" s="29">
        <v>85.45</v>
      </c>
      <c r="O1714" s="32">
        <f t="shared" si="1"/>
        <v>85.45</v>
      </c>
      <c r="P1714" s="33">
        <f t="shared" si="2"/>
        <v>11.74</v>
      </c>
      <c r="Q1714" s="34">
        <f t="shared" si="3"/>
        <v>1.699266504</v>
      </c>
      <c r="R1714" s="35" t="str">
        <f t="shared" si="4"/>
        <v>Alto</v>
      </c>
      <c r="S1714" s="35" t="str">
        <f>IF(O1714="","",IF(O1714&gt;AVERAGE('Base de datos limpia'!$O$2:$O$8001),"Alto","Normal"))
</f>
        <v>Alto</v>
      </c>
      <c r="T1714" s="35" t="str">
        <f t="shared" si="5"/>
        <v>Gamer intensivo</v>
      </c>
      <c r="U1714" s="35"/>
    </row>
    <row r="1715">
      <c r="A1715" s="28">
        <v>1714.0</v>
      </c>
      <c r="B1715" s="28">
        <v>19.0</v>
      </c>
      <c r="C1715" s="28" t="str">
        <f>TRIM(PROPER('Base de datos cruda'!C1715))</f>
        <v>Male</v>
      </c>
      <c r="D1715" s="28">
        <v>0.63</v>
      </c>
      <c r="E1715" s="28">
        <v>3.87</v>
      </c>
      <c r="F1715" s="28">
        <v>6.87</v>
      </c>
      <c r="G1715" s="28">
        <v>62.52</v>
      </c>
      <c r="H1715" s="28" t="str">
        <f>TRIM(PROPER('Base de datos cruda'!H1715))</f>
        <v>Fps</v>
      </c>
      <c r="I1715" s="28">
        <v>4.12</v>
      </c>
      <c r="J1715" s="28">
        <v>2.57</v>
      </c>
      <c r="K1715" s="28">
        <v>309.47</v>
      </c>
      <c r="L1715" s="28">
        <f>IF('Base de datos cruda'!L1715&lt;0,,'Base de datos cruda'!L1715)</f>
        <v>1.63</v>
      </c>
      <c r="M1715" s="28" t="str">
        <f>IF(TRIM(PROPER('Base de datos cruda'!M1715))="High","Alto",IF(TRIM(PROPER('Base de datos cruda'!M1715))="Medium","Medio","Bajo"))</f>
        <v>Medio</v>
      </c>
      <c r="N1715" s="29">
        <v>64.41</v>
      </c>
      <c r="O1715" s="32">
        <f t="shared" si="1"/>
        <v>64.41</v>
      </c>
      <c r="P1715" s="33">
        <f t="shared" si="2"/>
        <v>3.2</v>
      </c>
      <c r="Q1715" s="34">
        <f t="shared" si="3"/>
        <v>6.142857143</v>
      </c>
      <c r="R1715" s="35" t="str">
        <f t="shared" si="4"/>
        <v>Medio</v>
      </c>
      <c r="S1715" s="35" t="str">
        <f>IF(O1715="","",IF(O1715&gt;AVERAGE('Base de datos limpia'!$O$2:$O$8001),"Alto","Normal"))
</f>
        <v>Normal</v>
      </c>
      <c r="T1715" s="35" t="str">
        <f t="shared" si="5"/>
        <v>Gamer moderado</v>
      </c>
      <c r="U1715" s="35"/>
    </row>
    <row r="1716">
      <c r="A1716" s="28">
        <v>1715.0</v>
      </c>
      <c r="B1716" s="28">
        <v>18.0</v>
      </c>
      <c r="C1716" s="28" t="str">
        <f>TRIM(PROPER('Base de datos cruda'!C1716))</f>
        <v>Female</v>
      </c>
      <c r="D1716" s="28">
        <v>4.7</v>
      </c>
      <c r="E1716" s="28">
        <v>4.88</v>
      </c>
      <c r="F1716" s="28">
        <v>7.06</v>
      </c>
      <c r="G1716" s="28">
        <v>74.67</v>
      </c>
      <c r="H1716" s="28" t="str">
        <f>TRIM(PROPER('Base de datos cruda'!H1716))</f>
        <v>Fps</v>
      </c>
      <c r="I1716" s="28">
        <v>1.41</v>
      </c>
      <c r="J1716" s="28">
        <v>10.38</v>
      </c>
      <c r="K1716" s="28">
        <v>265.26</v>
      </c>
      <c r="L1716" s="28">
        <f>IF('Base de datos cruda'!L1716&lt;0,,'Base de datos cruda'!L1716)</f>
        <v>15.34</v>
      </c>
      <c r="M1716" s="28" t="str">
        <f>IF(TRIM(PROPER('Base de datos cruda'!M1716))="High","Alto",IF(TRIM(PROPER('Base de datos cruda'!M1716))="Medium","Medio","Bajo"))</f>
        <v>Medio</v>
      </c>
      <c r="N1716" s="29">
        <v>62.9962709290843</v>
      </c>
      <c r="O1716" s="32">
        <f t="shared" si="1"/>
        <v>62.99627093</v>
      </c>
      <c r="P1716" s="33">
        <f t="shared" si="2"/>
        <v>15.08</v>
      </c>
      <c r="Q1716" s="34">
        <f t="shared" si="3"/>
        <v>1.038297872</v>
      </c>
      <c r="R1716" s="35" t="str">
        <f t="shared" si="4"/>
        <v>Medio</v>
      </c>
      <c r="S1716" s="35" t="str">
        <f>IF(O1716="","",IF(O1716&gt;AVERAGE('Base de datos limpia'!$O$2:$O$8001),"Alto","Normal"))
</f>
        <v>Normal</v>
      </c>
      <c r="T1716" s="35" t="str">
        <f t="shared" si="5"/>
        <v>Gamer moderado</v>
      </c>
      <c r="U1716" s="35"/>
    </row>
    <row r="1717">
      <c r="A1717" s="28">
        <v>1716.0</v>
      </c>
      <c r="B1717" s="28">
        <v>19.0</v>
      </c>
      <c r="C1717" s="28" t="str">
        <f>TRIM(PROPER('Base de datos cruda'!C1717))</f>
        <v>Male</v>
      </c>
      <c r="D1717" s="28">
        <v>0.25</v>
      </c>
      <c r="E1717" s="28">
        <v>1.47</v>
      </c>
      <c r="F1717" s="28">
        <v>6.31</v>
      </c>
      <c r="G1717" s="28">
        <v>83.03</v>
      </c>
      <c r="H1717" s="28" t="str">
        <f>TRIM(PROPER('Base de datos cruda'!H1717))</f>
        <v>Fps</v>
      </c>
      <c r="I1717" s="28">
        <v>3.99</v>
      </c>
      <c r="J1717" s="28">
        <v>2.79</v>
      </c>
      <c r="K1717" s="28">
        <v>309.66</v>
      </c>
      <c r="L1717" s="28">
        <f>IF('Base de datos cruda'!L1717&lt;0,,'Base de datos cruda'!L1717)</f>
        <v>2.36</v>
      </c>
      <c r="M1717" s="28" t="str">
        <f>IF(TRIM(PROPER('Base de datos cruda'!M1717))="High","Alto",IF(TRIM(PROPER('Base de datos cruda'!M1717))="Medium","Medio","Bajo"))</f>
        <v>Medio</v>
      </c>
      <c r="N1717" s="29">
        <v>60.62</v>
      </c>
      <c r="O1717" s="32">
        <f t="shared" si="1"/>
        <v>60.62</v>
      </c>
      <c r="P1717" s="33">
        <f t="shared" si="2"/>
        <v>3.04</v>
      </c>
      <c r="Q1717" s="34">
        <f t="shared" si="3"/>
        <v>5.88</v>
      </c>
      <c r="R1717" s="35" t="str">
        <f t="shared" si="4"/>
        <v>Medio</v>
      </c>
      <c r="S1717" s="35" t="str">
        <f>IF(O1717="","",IF(O1717&gt;AVERAGE('Base de datos limpia'!$O$2:$O$8001),"Alto","Normal"))
</f>
        <v>Normal</v>
      </c>
      <c r="T1717" s="35" t="str">
        <f t="shared" si="5"/>
        <v>Gamer casual</v>
      </c>
      <c r="U1717" s="35"/>
    </row>
    <row r="1718">
      <c r="A1718" s="28">
        <v>1717.0</v>
      </c>
      <c r="B1718" s="28">
        <v>20.0</v>
      </c>
      <c r="C1718" s="28" t="str">
        <f>TRIM(PROPER('Base de datos cruda'!C1718))</f>
        <v>Male</v>
      </c>
      <c r="D1718" s="28">
        <v>0.85</v>
      </c>
      <c r="E1718" s="28">
        <v>9.93</v>
      </c>
      <c r="F1718" s="28">
        <v>5.28</v>
      </c>
      <c r="G1718" s="28">
        <v>78.42</v>
      </c>
      <c r="H1718" s="28" t="str">
        <f>TRIM(PROPER('Base de datos cruda'!H1718))</f>
        <v>Fps</v>
      </c>
      <c r="I1718" s="28">
        <v>0.18</v>
      </c>
      <c r="J1718" s="28">
        <v>2.31</v>
      </c>
      <c r="K1718" s="28">
        <v>314.98</v>
      </c>
      <c r="L1718" s="28">
        <f>IF('Base de datos cruda'!L1718&lt;0,,'Base de datos cruda'!L1718)</f>
        <v>3.95</v>
      </c>
      <c r="M1718" s="28" t="str">
        <f>IF(TRIM(PROPER('Base de datos cruda'!M1718))="High","Alto",IF(TRIM(PROPER('Base de datos cruda'!M1718))="Medium","Medio","Bajo"))</f>
        <v>Alto</v>
      </c>
      <c r="N1718" s="29">
        <v>100.0</v>
      </c>
      <c r="O1718" s="32">
        <f t="shared" si="1"/>
        <v>100</v>
      </c>
      <c r="P1718" s="33">
        <f t="shared" si="2"/>
        <v>3.16</v>
      </c>
      <c r="Q1718" s="34">
        <f t="shared" si="3"/>
        <v>11.68235294</v>
      </c>
      <c r="R1718" s="35" t="str">
        <f t="shared" si="4"/>
        <v>Alto</v>
      </c>
      <c r="S1718" s="35" t="str">
        <f>IF(O1718="","",IF(O1718&gt;AVERAGE('Base de datos limpia'!$O$2:$O$8001),"Alto","Normal"))
</f>
        <v>Alto</v>
      </c>
      <c r="T1718" s="35" t="str">
        <f t="shared" si="5"/>
        <v>Gamer intensivo</v>
      </c>
      <c r="U1718" s="35"/>
    </row>
    <row r="1719">
      <c r="A1719" s="28">
        <v>1718.0</v>
      </c>
      <c r="B1719" s="28">
        <v>21.0</v>
      </c>
      <c r="C1719" s="28" t="str">
        <f>TRIM(PROPER('Base de datos cruda'!C1719))</f>
        <v>Male</v>
      </c>
      <c r="D1719" s="28">
        <v>4.4</v>
      </c>
      <c r="E1719" s="28">
        <v>5.57</v>
      </c>
      <c r="F1719" s="28">
        <v>6.95</v>
      </c>
      <c r="G1719" s="28">
        <v>67.27</v>
      </c>
      <c r="H1719" s="28" t="str">
        <f>TRIM(PROPER('Base de datos cruda'!H1719))</f>
        <v>Casual</v>
      </c>
      <c r="I1719" s="28">
        <v>1.03</v>
      </c>
      <c r="J1719" s="28">
        <v>9.58</v>
      </c>
      <c r="K1719" s="28">
        <v>274.56</v>
      </c>
      <c r="L1719" s="28">
        <f>IF('Base de datos cruda'!L1719&lt;0,,'Base de datos cruda'!L1719)</f>
        <v>10.66</v>
      </c>
      <c r="M1719" s="28" t="str">
        <f>IF(TRIM(PROPER('Base de datos cruda'!M1719))="High","Alto",IF(TRIM(PROPER('Base de datos cruda'!M1719))="Medium","Medio","Bajo"))</f>
        <v>Medio</v>
      </c>
      <c r="N1719" s="29">
        <v>57.75</v>
      </c>
      <c r="O1719" s="32">
        <f t="shared" si="1"/>
        <v>57.75</v>
      </c>
      <c r="P1719" s="33">
        <f t="shared" si="2"/>
        <v>13.98</v>
      </c>
      <c r="Q1719" s="34">
        <f t="shared" si="3"/>
        <v>1.265909091</v>
      </c>
      <c r="R1719" s="35" t="str">
        <f t="shared" si="4"/>
        <v>Medio</v>
      </c>
      <c r="S1719" s="35" t="str">
        <f>IF(O1719="","",IF(O1719&gt;AVERAGE('Base de datos limpia'!$O$2:$O$8001),"Alto","Normal"))
</f>
        <v>Normal</v>
      </c>
      <c r="T1719" s="35" t="str">
        <f t="shared" si="5"/>
        <v>Gamer moderado</v>
      </c>
      <c r="U1719" s="35"/>
    </row>
    <row r="1720">
      <c r="A1720" s="28">
        <v>1719.0</v>
      </c>
      <c r="B1720" s="28">
        <v>18.0</v>
      </c>
      <c r="C1720" s="28" t="str">
        <f>TRIM(PROPER('Base de datos cruda'!C1720))</f>
        <v>Male</v>
      </c>
      <c r="D1720" s="28">
        <v>4.73</v>
      </c>
      <c r="E1720" s="28">
        <v>1.22</v>
      </c>
      <c r="F1720" s="28">
        <v>7.58</v>
      </c>
      <c r="G1720" s="28">
        <v>71.97</v>
      </c>
      <c r="H1720" s="28" t="str">
        <f>TRIM(PROPER('Base de datos cruda'!H1720))</f>
        <v>Rpg</v>
      </c>
      <c r="I1720" s="28">
        <v>2.57</v>
      </c>
      <c r="J1720" s="28">
        <v>7.74</v>
      </c>
      <c r="K1720" s="28">
        <v>270.5</v>
      </c>
      <c r="L1720" s="28">
        <f>IF('Base de datos cruda'!L1720&lt;0,,'Base de datos cruda'!L1720)</f>
        <v>7.23</v>
      </c>
      <c r="M1720" s="28" t="str">
        <f>IF(TRIM(PROPER('Base de datos cruda'!M1720))="High","Alto",IF(TRIM(PROPER('Base de datos cruda'!M1720))="Medium","Medio","Bajo"))</f>
        <v>Medio</v>
      </c>
      <c r="N1720" s="29">
        <v>35.44</v>
      </c>
      <c r="O1720" s="32">
        <f t="shared" si="1"/>
        <v>35.44</v>
      </c>
      <c r="P1720" s="33">
        <f t="shared" si="2"/>
        <v>12.47</v>
      </c>
      <c r="Q1720" s="34">
        <f t="shared" si="3"/>
        <v>0.2579281184</v>
      </c>
      <c r="R1720" s="35" t="str">
        <f t="shared" si="4"/>
        <v>Bajo</v>
      </c>
      <c r="S1720" s="35" t="str">
        <f>IF(O1720="","",IF(O1720&gt;AVERAGE('Base de datos limpia'!$O$2:$O$8001),"Alto","Normal"))
</f>
        <v>Normal</v>
      </c>
      <c r="T1720" s="35" t="str">
        <f t="shared" si="5"/>
        <v>Gamer casual</v>
      </c>
      <c r="U1720" s="35"/>
    </row>
    <row r="1721">
      <c r="A1721" s="28">
        <v>1720.0</v>
      </c>
      <c r="B1721" s="28">
        <v>17.0</v>
      </c>
      <c r="C1721" s="28" t="str">
        <f>TRIM(PROPER('Base de datos cruda'!C1721))</f>
        <v>Male</v>
      </c>
      <c r="D1721" s="28">
        <v>0.23</v>
      </c>
      <c r="E1721" s="28">
        <v>5.87</v>
      </c>
      <c r="F1721" s="28">
        <v>5.85</v>
      </c>
      <c r="G1721" s="28">
        <v>72.01</v>
      </c>
      <c r="H1721" s="28" t="str">
        <f>TRIM(PROPER('Base de datos cruda'!H1721))</f>
        <v>Rpg</v>
      </c>
      <c r="I1721" s="28">
        <v>2.03</v>
      </c>
      <c r="J1721" s="28">
        <v>5.33</v>
      </c>
      <c r="K1721" s="28">
        <v>326.59</v>
      </c>
      <c r="L1721" s="28">
        <f>IF('Base de datos cruda'!L1721&lt;0,,'Base de datos cruda'!L1721)</f>
        <v>3.97</v>
      </c>
      <c r="M1721" s="28" t="str">
        <f>IF(TRIM(PROPER('Base de datos cruda'!M1721))="High","Alto",IF(TRIM(PROPER('Base de datos cruda'!M1721))="Medium","Medio","Bajo"))</f>
        <v>Medio</v>
      </c>
      <c r="N1721" s="29">
        <v>75.45</v>
      </c>
      <c r="O1721" s="32">
        <f t="shared" si="1"/>
        <v>75.45</v>
      </c>
      <c r="P1721" s="33">
        <f t="shared" si="2"/>
        <v>5.56</v>
      </c>
      <c r="Q1721" s="34">
        <f t="shared" si="3"/>
        <v>25.52173913</v>
      </c>
      <c r="R1721" s="35" t="str">
        <f t="shared" si="4"/>
        <v>Alto</v>
      </c>
      <c r="S1721" s="35" t="str">
        <f>IF(O1721="","",IF(O1721&gt;AVERAGE('Base de datos limpia'!$O$2:$O$8001),"Alto","Normal"))
</f>
        <v>Alto</v>
      </c>
      <c r="T1721" s="35" t="str">
        <f t="shared" si="5"/>
        <v>Gamer moderado</v>
      </c>
      <c r="U1721" s="35"/>
    </row>
    <row r="1722">
      <c r="A1722" s="28">
        <v>1721.0</v>
      </c>
      <c r="B1722" s="28">
        <v>19.0</v>
      </c>
      <c r="C1722" s="28" t="str">
        <f>TRIM(PROPER('Base de datos cruda'!C1722))</f>
        <v>Female</v>
      </c>
      <c r="D1722" s="28">
        <v>4.59</v>
      </c>
      <c r="E1722" s="28">
        <v>8.83</v>
      </c>
      <c r="F1722" s="28">
        <v>6.52</v>
      </c>
      <c r="G1722" s="28">
        <v>99.68</v>
      </c>
      <c r="H1722" s="28" t="str">
        <f>TRIM(PROPER('Base de datos cruda'!H1722))</f>
        <v>Rpg</v>
      </c>
      <c r="I1722" s="28">
        <v>0.56</v>
      </c>
      <c r="J1722" s="28">
        <v>7.15</v>
      </c>
      <c r="K1722" s="28">
        <v>259.24</v>
      </c>
      <c r="L1722" s="28">
        <f>IF('Base de datos cruda'!L1722&lt;0,,'Base de datos cruda'!L1722)</f>
        <v>8.08</v>
      </c>
      <c r="M1722" s="28" t="str">
        <f>IF(TRIM(PROPER('Base de datos cruda'!M1722))="High","Alto",IF(TRIM(PROPER('Base de datos cruda'!M1722))="Medium","Medio","Bajo"))</f>
        <v>Medio</v>
      </c>
      <c r="N1722" s="29">
        <v>83.9868564761798</v>
      </c>
      <c r="O1722" s="32">
        <f t="shared" si="1"/>
        <v>83.98685648</v>
      </c>
      <c r="P1722" s="33">
        <f t="shared" si="2"/>
        <v>11.74</v>
      </c>
      <c r="Q1722" s="34">
        <f t="shared" si="3"/>
        <v>1.923747277</v>
      </c>
      <c r="R1722" s="35" t="str">
        <f t="shared" si="4"/>
        <v>Alto</v>
      </c>
      <c r="S1722" s="35" t="str">
        <f>IF(O1722="","",IF(O1722&gt;AVERAGE('Base de datos limpia'!$O$2:$O$8001),"Alto","Normal"))
</f>
        <v>Alto</v>
      </c>
      <c r="T1722" s="35" t="str">
        <f t="shared" si="5"/>
        <v>Gamer intensivo</v>
      </c>
      <c r="U1722" s="35"/>
    </row>
    <row r="1723">
      <c r="A1723" s="28">
        <v>1722.0</v>
      </c>
      <c r="B1723" s="28">
        <v>20.0</v>
      </c>
      <c r="C1723" s="28" t="str">
        <f>TRIM(PROPER('Base de datos cruda'!C1723))</f>
        <v>Female</v>
      </c>
      <c r="D1723" s="28">
        <v>6.71</v>
      </c>
      <c r="E1723" s="28">
        <v>7.95</v>
      </c>
      <c r="F1723" s="28">
        <v>8.2</v>
      </c>
      <c r="G1723" s="28">
        <v>73.05</v>
      </c>
      <c r="H1723" s="28" t="str">
        <f>TRIM(PROPER('Base de datos cruda'!H1723))</f>
        <v>Casual</v>
      </c>
      <c r="I1723" s="28">
        <v>0.21</v>
      </c>
      <c r="J1723" s="28">
        <v>10.21</v>
      </c>
      <c r="K1723" s="28">
        <v>236.77</v>
      </c>
      <c r="L1723" s="28">
        <f>IF('Base de datos cruda'!L1723&lt;0,,'Base de datos cruda'!L1723)</f>
        <v>13.94</v>
      </c>
      <c r="M1723" s="28" t="str">
        <f>IF(TRIM(PROPER('Base de datos cruda'!M1723))="High","Alto",IF(TRIM(PROPER('Base de datos cruda'!M1723))="Medium","Medio","Bajo"))</f>
        <v>Bajo</v>
      </c>
      <c r="N1723" s="29">
        <v>83.5096232159283</v>
      </c>
      <c r="O1723" s="32">
        <f t="shared" si="1"/>
        <v>83.50962322</v>
      </c>
      <c r="P1723" s="33">
        <f t="shared" si="2"/>
        <v>16.92</v>
      </c>
      <c r="Q1723" s="34">
        <f t="shared" si="3"/>
        <v>1.184798808</v>
      </c>
      <c r="R1723" s="35" t="str">
        <f t="shared" si="4"/>
        <v>Alto</v>
      </c>
      <c r="S1723" s="35" t="str">
        <f>IF(O1723="","",IF(O1723&gt;AVERAGE('Base de datos limpia'!$O$2:$O$8001),"Alto","Normal"))
</f>
        <v>Alto</v>
      </c>
      <c r="T1723" s="35" t="str">
        <f t="shared" si="5"/>
        <v>Gamer intensivo</v>
      </c>
      <c r="U1723" s="35"/>
    </row>
    <row r="1724">
      <c r="A1724" s="28">
        <v>1723.0</v>
      </c>
      <c r="B1724" s="28">
        <v>19.0</v>
      </c>
      <c r="C1724" s="28" t="str">
        <f>TRIM(PROPER('Base de datos cruda'!C1724))</f>
        <v>Female</v>
      </c>
      <c r="D1724" s="28">
        <v>5.78</v>
      </c>
      <c r="E1724" s="28">
        <v>7.31</v>
      </c>
      <c r="F1724" s="28">
        <v>4.74</v>
      </c>
      <c r="G1724" s="28">
        <v>68.21</v>
      </c>
      <c r="H1724" s="28" t="str">
        <f>TRIM(PROPER('Base de datos cruda'!H1724))</f>
        <v>Rpg</v>
      </c>
      <c r="I1724" s="28">
        <v>3.06</v>
      </c>
      <c r="J1724" s="28">
        <v>9.01</v>
      </c>
      <c r="K1724" s="28">
        <v>253.11</v>
      </c>
      <c r="L1724" s="28">
        <f>IF('Base de datos cruda'!L1724&lt;0,,'Base de datos cruda'!L1724)</f>
        <v>13.33</v>
      </c>
      <c r="M1724" s="28" t="str">
        <f>IF(TRIM(PROPER('Base de datos cruda'!M1724))="High","Alto",IF(TRIM(PROPER('Base de datos cruda'!M1724))="Medium","Medio","Bajo"))</f>
        <v>Alto</v>
      </c>
      <c r="N1724" s="29">
        <v>70.4291043996519</v>
      </c>
      <c r="O1724" s="32">
        <f t="shared" si="1"/>
        <v>70.4291044</v>
      </c>
      <c r="P1724" s="33">
        <f t="shared" si="2"/>
        <v>14.79</v>
      </c>
      <c r="Q1724" s="34">
        <f t="shared" si="3"/>
        <v>1.264705882</v>
      </c>
      <c r="R1724" s="35" t="str">
        <f t="shared" si="4"/>
        <v>Alto</v>
      </c>
      <c r="S1724" s="35" t="str">
        <f>IF(O1724="","",IF(O1724&gt;AVERAGE('Base de datos limpia'!$O$2:$O$8001),"Alto","Normal"))
</f>
        <v>Alto</v>
      </c>
      <c r="T1724" s="35" t="str">
        <f t="shared" si="5"/>
        <v>Gamer intensivo</v>
      </c>
      <c r="U1724" s="35"/>
    </row>
    <row r="1725">
      <c r="A1725" s="28">
        <v>1724.0</v>
      </c>
      <c r="B1725" s="28">
        <v>18.0</v>
      </c>
      <c r="C1725" s="28" t="str">
        <f>TRIM(PROPER('Base de datos cruda'!C1725))</f>
        <v>Male</v>
      </c>
      <c r="D1725" s="28">
        <v>1.05</v>
      </c>
      <c r="E1725" s="28">
        <v>2.26</v>
      </c>
      <c r="F1725" s="28">
        <v>6.73</v>
      </c>
      <c r="G1725" s="28">
        <v>92.91</v>
      </c>
      <c r="H1725" s="28" t="str">
        <f>TRIM(PROPER('Base de datos cruda'!H1725))</f>
        <v>Casual</v>
      </c>
      <c r="I1725" s="28">
        <v>1.57</v>
      </c>
      <c r="J1725" s="28">
        <v>4.84</v>
      </c>
      <c r="K1725" s="28">
        <v>303.15</v>
      </c>
      <c r="L1725" s="28">
        <f>IF('Base de datos cruda'!L1725&lt;0,,'Base de datos cruda'!L1725)</f>
        <v>2.71</v>
      </c>
      <c r="M1725" s="28" t="str">
        <f>IF(TRIM(PROPER('Base de datos cruda'!M1725))="High","Alto",IF(TRIM(PROPER('Base de datos cruda'!M1725))="Medium","Medio","Bajo"))</f>
        <v>Medio</v>
      </c>
      <c r="N1725" s="29">
        <v>76.99</v>
      </c>
      <c r="O1725" s="32">
        <f t="shared" si="1"/>
        <v>76.99</v>
      </c>
      <c r="P1725" s="33">
        <f t="shared" si="2"/>
        <v>5.89</v>
      </c>
      <c r="Q1725" s="34">
        <f t="shared" si="3"/>
        <v>2.152380952</v>
      </c>
      <c r="R1725" s="35" t="str">
        <f t="shared" si="4"/>
        <v>Alto</v>
      </c>
      <c r="S1725" s="35" t="str">
        <f>IF(O1725="","",IF(O1725&gt;AVERAGE('Base de datos limpia'!$O$2:$O$8001),"Alto","Normal"))
</f>
        <v>Alto</v>
      </c>
      <c r="T1725" s="35" t="str">
        <f t="shared" si="5"/>
        <v>Gamer casual</v>
      </c>
      <c r="U1725" s="35"/>
    </row>
    <row r="1726">
      <c r="A1726" s="28">
        <v>1725.0</v>
      </c>
      <c r="B1726" s="28">
        <v>23.0</v>
      </c>
      <c r="C1726" s="28" t="str">
        <f>TRIM(PROPER('Base de datos cruda'!C1726))</f>
        <v>Female</v>
      </c>
      <c r="D1726" s="28">
        <v>4.74</v>
      </c>
      <c r="E1726" s="28">
        <v>6.92</v>
      </c>
      <c r="F1726" s="28">
        <v>5.74</v>
      </c>
      <c r="G1726" s="28">
        <v>76.85</v>
      </c>
      <c r="H1726" s="28" t="str">
        <f>TRIM(PROPER('Base de datos cruda'!H1726))</f>
        <v>Fps</v>
      </c>
      <c r="I1726" s="28">
        <v>0.08</v>
      </c>
      <c r="J1726" s="28">
        <v>7.75</v>
      </c>
      <c r="K1726" s="28">
        <v>251.54</v>
      </c>
      <c r="L1726" s="28">
        <f>IF('Base de datos cruda'!L1726&lt;0,,'Base de datos cruda'!L1726)</f>
        <v>10.92</v>
      </c>
      <c r="M1726" s="28" t="str">
        <f>IF(TRIM(PROPER('Base de datos cruda'!M1726))="High","Alto",IF(TRIM(PROPER('Base de datos cruda'!M1726))="Medium","Medio","Bajo"))</f>
        <v>Medio</v>
      </c>
      <c r="N1726" s="29">
        <v>65.37</v>
      </c>
      <c r="O1726" s="32">
        <f t="shared" si="1"/>
        <v>65.37</v>
      </c>
      <c r="P1726" s="33">
        <f t="shared" si="2"/>
        <v>12.49</v>
      </c>
      <c r="Q1726" s="34">
        <f t="shared" si="3"/>
        <v>1.459915612</v>
      </c>
      <c r="R1726" s="35" t="str">
        <f t="shared" si="4"/>
        <v>Medio</v>
      </c>
      <c r="S1726" s="35" t="str">
        <f>IF(O1726="","",IF(O1726&gt;AVERAGE('Base de datos limpia'!$O$2:$O$8001),"Alto","Normal"))
</f>
        <v>Normal</v>
      </c>
      <c r="T1726" s="35" t="str">
        <f t="shared" si="5"/>
        <v>Gamer intensivo</v>
      </c>
      <c r="U1726" s="35"/>
    </row>
    <row r="1727">
      <c r="A1727" s="28">
        <v>1726.0</v>
      </c>
      <c r="B1727" s="28">
        <v>19.0</v>
      </c>
      <c r="C1727" s="28" t="str">
        <f>TRIM(PROPER('Base de datos cruda'!C1727))</f>
        <v>Female</v>
      </c>
      <c r="D1727" s="28">
        <v>5.38</v>
      </c>
      <c r="E1727" s="28">
        <v>7.9</v>
      </c>
      <c r="F1727" s="28">
        <v>7.51</v>
      </c>
      <c r="G1727" s="28">
        <v>77.75</v>
      </c>
      <c r="H1727" s="28" t="str">
        <f>TRIM(PROPER('Base de datos cruda'!H1727))</f>
        <v>Rpg</v>
      </c>
      <c r="I1727" s="28">
        <v>2.15</v>
      </c>
      <c r="J1727" s="28">
        <v>8.86</v>
      </c>
      <c r="K1727" s="28">
        <v>250.42</v>
      </c>
      <c r="L1727" s="28">
        <f>IF('Base de datos cruda'!L1727&lt;0,,'Base de datos cruda'!L1727)</f>
        <v>12.9</v>
      </c>
      <c r="M1727" s="28" t="str">
        <f>IF(TRIM(PROPER('Base de datos cruda'!M1727))="High","Alto",IF(TRIM(PROPER('Base de datos cruda'!M1727))="Medium","Medio","Bajo"))</f>
        <v>Bajo</v>
      </c>
      <c r="N1727" s="29">
        <v>81.4134993508886</v>
      </c>
      <c r="O1727" s="32">
        <f t="shared" si="1"/>
        <v>81.41349935</v>
      </c>
      <c r="P1727" s="33">
        <f t="shared" si="2"/>
        <v>14.24</v>
      </c>
      <c r="Q1727" s="34">
        <f t="shared" si="3"/>
        <v>1.468401487</v>
      </c>
      <c r="R1727" s="35" t="str">
        <f t="shared" si="4"/>
        <v>Alto</v>
      </c>
      <c r="S1727" s="35" t="str">
        <f>IF(O1727="","",IF(O1727&gt;AVERAGE('Base de datos limpia'!$O$2:$O$8001),"Alto","Normal"))
</f>
        <v>Alto</v>
      </c>
      <c r="T1727" s="35" t="str">
        <f t="shared" si="5"/>
        <v>Gamer intensivo</v>
      </c>
      <c r="U1727" s="35"/>
    </row>
    <row r="1728">
      <c r="A1728" s="28">
        <v>1727.0</v>
      </c>
      <c r="B1728" s="28">
        <v>17.0</v>
      </c>
      <c r="C1728" s="28" t="str">
        <f>TRIM(PROPER('Base de datos cruda'!C1728))</f>
        <v>Female</v>
      </c>
      <c r="D1728" s="28">
        <v>0.3</v>
      </c>
      <c r="E1728" s="28">
        <v>6.15</v>
      </c>
      <c r="F1728" s="28">
        <v>4.09</v>
      </c>
      <c r="G1728" s="28">
        <v>81.96</v>
      </c>
      <c r="H1728" s="28" t="str">
        <f>TRIM(PROPER('Base de datos cruda'!H1728))</f>
        <v>Fps</v>
      </c>
      <c r="I1728" s="28">
        <v>1.53</v>
      </c>
      <c r="J1728" s="28">
        <v>4.7</v>
      </c>
      <c r="K1728" s="28">
        <v>332.75</v>
      </c>
      <c r="L1728" s="28" t="str">
        <f>IF('Base de datos cruda'!L1728&lt;0,,'Base de datos cruda'!L1728)</f>
        <v/>
      </c>
      <c r="M1728" s="28" t="str">
        <f>IF(TRIM(PROPER('Base de datos cruda'!M1728))="High","Alto",IF(TRIM(PROPER('Base de datos cruda'!M1728))="Medium","Medio","Bajo"))</f>
        <v>Medio</v>
      </c>
      <c r="N1728" s="29">
        <v>73.15</v>
      </c>
      <c r="O1728" s="32">
        <f t="shared" si="1"/>
        <v>73.15</v>
      </c>
      <c r="P1728" s="33">
        <f t="shared" si="2"/>
        <v>5</v>
      </c>
      <c r="Q1728" s="34">
        <f t="shared" si="3"/>
        <v>20.5</v>
      </c>
      <c r="R1728" s="35" t="str">
        <f t="shared" si="4"/>
        <v>Alto</v>
      </c>
      <c r="S1728" s="35" t="str">
        <f>IF(O1728="","",IF(O1728&gt;AVERAGE('Base de datos limpia'!$O$2:$O$8001),"Alto","Normal"))
</f>
        <v>Alto</v>
      </c>
      <c r="T1728" s="35" t="str">
        <f t="shared" si="5"/>
        <v>Gamer intensivo</v>
      </c>
      <c r="U1728" s="35"/>
    </row>
    <row r="1729">
      <c r="A1729" s="28">
        <v>1728.0</v>
      </c>
      <c r="B1729" s="28">
        <v>17.0</v>
      </c>
      <c r="C1729" s="28" t="str">
        <f>TRIM(PROPER('Base de datos cruda'!C1729))</f>
        <v>Male</v>
      </c>
      <c r="D1729" s="28">
        <v>6.84</v>
      </c>
      <c r="E1729" s="28">
        <v>9.03</v>
      </c>
      <c r="F1729" s="28">
        <v>7.35</v>
      </c>
      <c r="G1729" s="28">
        <v>83.83</v>
      </c>
      <c r="H1729" s="28" t="str">
        <f>TRIM(PROPER('Base de datos cruda'!H1729))</f>
        <v>Rpg</v>
      </c>
      <c r="I1729" s="28">
        <v>2.88</v>
      </c>
      <c r="J1729" s="28">
        <v>9.91</v>
      </c>
      <c r="K1729" s="28">
        <v>230.49</v>
      </c>
      <c r="L1729" s="28">
        <f>IF('Base de datos cruda'!L1729&lt;0,,'Base de datos cruda'!L1729)</f>
        <v>15.76</v>
      </c>
      <c r="M1729" s="28" t="str">
        <f>IF(TRIM(PROPER('Base de datos cruda'!M1729))="High","Alto",IF(TRIM(PROPER('Base de datos cruda'!M1729))="Medium","Medio","Bajo"))</f>
        <v>Bajo</v>
      </c>
      <c r="N1729" s="29">
        <v>81.456147106436</v>
      </c>
      <c r="O1729" s="32">
        <f t="shared" si="1"/>
        <v>81.45614711</v>
      </c>
      <c r="P1729" s="33">
        <f t="shared" si="2"/>
        <v>16.75</v>
      </c>
      <c r="Q1729" s="34">
        <f t="shared" si="3"/>
        <v>1.320175439</v>
      </c>
      <c r="R1729" s="35" t="str">
        <f t="shared" si="4"/>
        <v>Alto</v>
      </c>
      <c r="S1729" s="35" t="str">
        <f>IF(O1729="","",IF(O1729&gt;AVERAGE('Base de datos limpia'!$O$2:$O$8001),"Alto","Normal"))
</f>
        <v>Alto</v>
      </c>
      <c r="T1729" s="35" t="str">
        <f t="shared" si="5"/>
        <v>Gamer intensivo</v>
      </c>
      <c r="U1729" s="35"/>
    </row>
    <row r="1730">
      <c r="A1730" s="28">
        <v>1729.0</v>
      </c>
      <c r="B1730" s="28">
        <v>16.0</v>
      </c>
      <c r="C1730" s="28" t="str">
        <f>TRIM(PROPER('Base de datos cruda'!C1730))</f>
        <v>Female</v>
      </c>
      <c r="D1730" s="28">
        <v>7.25</v>
      </c>
      <c r="E1730" s="28">
        <v>3.49</v>
      </c>
      <c r="F1730" s="28">
        <v>4.51</v>
      </c>
      <c r="G1730" s="28">
        <v>83.62</v>
      </c>
      <c r="H1730" s="28" t="str">
        <f>TRIM(PROPER('Base de datos cruda'!H1730))</f>
        <v>Fps</v>
      </c>
      <c r="I1730" s="28">
        <v>4.65</v>
      </c>
      <c r="J1730" s="28">
        <v>11.67</v>
      </c>
      <c r="K1730" s="28">
        <v>225.06</v>
      </c>
      <c r="L1730" s="28">
        <f>IF('Base de datos cruda'!L1730&lt;0,,'Base de datos cruda'!L1730)</f>
        <v>15.47</v>
      </c>
      <c r="M1730" s="28" t="str">
        <f>IF(TRIM(PROPER('Base de datos cruda'!M1730))="High","Alto",IF(TRIM(PROPER('Base de datos cruda'!M1730))="Medium","Medio","Bajo"))</f>
        <v>Bajo</v>
      </c>
      <c r="N1730" s="29">
        <v>22.43</v>
      </c>
      <c r="O1730" s="32">
        <f t="shared" si="1"/>
        <v>22.43</v>
      </c>
      <c r="P1730" s="33">
        <f t="shared" si="2"/>
        <v>18.92</v>
      </c>
      <c r="Q1730" s="34">
        <f t="shared" si="3"/>
        <v>0.4813793103</v>
      </c>
      <c r="R1730" s="35" t="str">
        <f t="shared" si="4"/>
        <v>Bajo</v>
      </c>
      <c r="S1730" s="35" t="str">
        <f>IF(O1730="","",IF(O1730&gt;AVERAGE('Base de datos limpia'!$O$2:$O$8001),"Alto","Normal"))
</f>
        <v>Normal</v>
      </c>
      <c r="T1730" s="35" t="str">
        <f t="shared" si="5"/>
        <v>Gamer moderado</v>
      </c>
      <c r="U1730" s="35"/>
    </row>
    <row r="1731">
      <c r="A1731" s="28">
        <v>1730.0</v>
      </c>
      <c r="B1731" s="28">
        <v>19.0</v>
      </c>
      <c r="C1731" s="28" t="str">
        <f>TRIM(PROPER('Base de datos cruda'!C1731))</f>
        <v>Female</v>
      </c>
      <c r="D1731" s="28">
        <v>6.8</v>
      </c>
      <c r="E1731" s="28">
        <v>3.18</v>
      </c>
      <c r="F1731" s="28">
        <v>4.32</v>
      </c>
      <c r="G1731" s="28">
        <v>61.38</v>
      </c>
      <c r="H1731" s="28" t="str">
        <f>TRIM(PROPER('Base de datos cruda'!H1731))</f>
        <v>Casual</v>
      </c>
      <c r="I1731" s="28">
        <v>1.54</v>
      </c>
      <c r="J1731" s="28">
        <v>11.37</v>
      </c>
      <c r="K1731" s="28">
        <v>232.93</v>
      </c>
      <c r="L1731" s="28">
        <f>IF('Base de datos cruda'!L1731&lt;0,,'Base de datos cruda'!L1731)</f>
        <v>13.75</v>
      </c>
      <c r="M1731" s="28" t="str">
        <f>IF(TRIM(PROPER('Base de datos cruda'!M1731))="High","Alto",IF(TRIM(PROPER('Base de datos cruda'!M1731))="Medium","Medio","Bajo"))</f>
        <v>Bajo</v>
      </c>
      <c r="N1731" s="29">
        <v>11.57</v>
      </c>
      <c r="O1731" s="32">
        <f t="shared" si="1"/>
        <v>11.57</v>
      </c>
      <c r="P1731" s="33">
        <f t="shared" si="2"/>
        <v>18.17</v>
      </c>
      <c r="Q1731" s="34">
        <f t="shared" si="3"/>
        <v>0.4676470588</v>
      </c>
      <c r="R1731" s="35" t="str">
        <f t="shared" si="4"/>
        <v>Bajo</v>
      </c>
      <c r="S1731" s="35" t="str">
        <f>IF(O1731="","",IF(O1731&gt;AVERAGE('Base de datos limpia'!$O$2:$O$8001),"Alto","Normal"))
</f>
        <v>Normal</v>
      </c>
      <c r="T1731" s="35" t="str">
        <f t="shared" si="5"/>
        <v>Gamer moderado</v>
      </c>
      <c r="U1731" s="35"/>
    </row>
    <row r="1732">
      <c r="A1732" s="28">
        <v>1731.0</v>
      </c>
      <c r="B1732" s="28">
        <v>24.0</v>
      </c>
      <c r="C1732" s="28" t="str">
        <f>TRIM(PROPER('Base de datos cruda'!C1732))</f>
        <v>Male</v>
      </c>
      <c r="D1732" s="28">
        <v>6.6</v>
      </c>
      <c r="E1732" s="28">
        <v>8.83</v>
      </c>
      <c r="F1732" s="28">
        <v>7.62</v>
      </c>
      <c r="G1732" s="28">
        <v>92.75</v>
      </c>
      <c r="H1732" s="28" t="str">
        <f>TRIM(PROPER('Base de datos cruda'!H1732))</f>
        <v>Fps</v>
      </c>
      <c r="I1732" s="28">
        <v>4.99</v>
      </c>
      <c r="J1732" s="28">
        <v>11.34</v>
      </c>
      <c r="K1732" s="28">
        <v>246.37</v>
      </c>
      <c r="L1732" s="28">
        <f>IF('Base de datos cruda'!L1732&lt;0,,'Base de datos cruda'!L1732)</f>
        <v>11.57</v>
      </c>
      <c r="M1732" s="28" t="str">
        <f>IF(TRIM(PROPER('Base de datos cruda'!M1732))="High","Alto",IF(TRIM(PROPER('Base de datos cruda'!M1732))="Medium","Medio","Bajo"))</f>
        <v>Bajo</v>
      </c>
      <c r="N1732" s="29">
        <v>88.3893257358366</v>
      </c>
      <c r="O1732" s="32">
        <f t="shared" si="1"/>
        <v>88.38932574</v>
      </c>
      <c r="P1732" s="33">
        <f t="shared" si="2"/>
        <v>17.94</v>
      </c>
      <c r="Q1732" s="34">
        <f t="shared" si="3"/>
        <v>1.337878788</v>
      </c>
      <c r="R1732" s="35" t="str">
        <f t="shared" si="4"/>
        <v>Alto</v>
      </c>
      <c r="S1732" s="35" t="str">
        <f>IF(O1732="","",IF(O1732&gt;AVERAGE('Base de datos limpia'!$O$2:$O$8001),"Alto","Normal"))
</f>
        <v>Alto</v>
      </c>
      <c r="T1732" s="35" t="str">
        <f t="shared" si="5"/>
        <v>Gamer intensivo</v>
      </c>
      <c r="U1732" s="35"/>
    </row>
    <row r="1733">
      <c r="A1733" s="28">
        <v>1732.0</v>
      </c>
      <c r="B1733" s="28">
        <v>22.0</v>
      </c>
      <c r="C1733" s="28" t="str">
        <f>TRIM(PROPER('Base de datos cruda'!C1733))</f>
        <v>Female</v>
      </c>
      <c r="D1733" s="28">
        <v>5.96</v>
      </c>
      <c r="E1733" s="28">
        <v>6.63</v>
      </c>
      <c r="F1733" s="28">
        <v>7.2</v>
      </c>
      <c r="G1733" s="28">
        <v>67.79</v>
      </c>
      <c r="H1733" s="28" t="str">
        <f>TRIM(PROPER('Base de datos cruda'!H1733))</f>
        <v>Rpg</v>
      </c>
      <c r="I1733" s="28">
        <v>0.43</v>
      </c>
      <c r="J1733" s="28">
        <v>9.31</v>
      </c>
      <c r="K1733" s="28">
        <v>251.96</v>
      </c>
      <c r="L1733" s="28">
        <f>IF('Base de datos cruda'!L1733&lt;0,,'Base de datos cruda'!L1733)</f>
        <v>10.49</v>
      </c>
      <c r="M1733" s="28" t="str">
        <f>IF(TRIM(PROPER('Base de datos cruda'!M1733))="High","Alto",IF(TRIM(PROPER('Base de datos cruda'!M1733))="Medium","Medio","Bajo"))</f>
        <v>Bajo</v>
      </c>
      <c r="N1733" s="29">
        <v>56.94</v>
      </c>
      <c r="O1733" s="32">
        <f t="shared" si="1"/>
        <v>56.94</v>
      </c>
      <c r="P1733" s="33">
        <f t="shared" si="2"/>
        <v>15.27</v>
      </c>
      <c r="Q1733" s="34">
        <f t="shared" si="3"/>
        <v>1.112416107</v>
      </c>
      <c r="R1733" s="35" t="str">
        <f t="shared" si="4"/>
        <v>Medio</v>
      </c>
      <c r="S1733" s="35" t="str">
        <f>IF(O1733="","",IF(O1733&gt;AVERAGE('Base de datos limpia'!$O$2:$O$8001),"Alto","Normal"))
</f>
        <v>Normal</v>
      </c>
      <c r="T1733" s="35" t="str">
        <f t="shared" si="5"/>
        <v>Gamer intensivo</v>
      </c>
      <c r="U1733" s="35"/>
    </row>
    <row r="1734">
      <c r="A1734" s="28">
        <v>1733.0</v>
      </c>
      <c r="B1734" s="28">
        <v>22.0</v>
      </c>
      <c r="C1734" s="28" t="str">
        <f>TRIM(PROPER('Base de datos cruda'!C1734))</f>
        <v>Male</v>
      </c>
      <c r="D1734" s="28">
        <v>5.07</v>
      </c>
      <c r="E1734" s="28">
        <v>1.01</v>
      </c>
      <c r="F1734" s="28">
        <v>8.47</v>
      </c>
      <c r="G1734" s="28">
        <v>71.69</v>
      </c>
      <c r="H1734" s="28" t="str">
        <f>TRIM(PROPER('Base de datos cruda'!H1734))</f>
        <v>Rpg</v>
      </c>
      <c r="I1734" s="28">
        <v>0.44</v>
      </c>
      <c r="J1734" s="28">
        <v>6.09</v>
      </c>
      <c r="K1734" s="28">
        <v>266.22</v>
      </c>
      <c r="L1734" s="28">
        <f>IF('Base de datos cruda'!L1734&lt;0,,'Base de datos cruda'!L1734)</f>
        <v>10.7</v>
      </c>
      <c r="M1734" s="28" t="str">
        <f>IF(TRIM(PROPER('Base de datos cruda'!M1734))="High","Alto",IF(TRIM(PROPER('Base de datos cruda'!M1734))="Medium","Medio","Bajo"))</f>
        <v>Bajo</v>
      </c>
      <c r="N1734" s="29">
        <v>42.98</v>
      </c>
      <c r="O1734" s="32">
        <f t="shared" si="1"/>
        <v>42.98</v>
      </c>
      <c r="P1734" s="33">
        <f t="shared" si="2"/>
        <v>11.16</v>
      </c>
      <c r="Q1734" s="34">
        <f t="shared" si="3"/>
        <v>0.1992110454</v>
      </c>
      <c r="R1734" s="35" t="str">
        <f t="shared" si="4"/>
        <v>Bajo</v>
      </c>
      <c r="S1734" s="35" t="str">
        <f>IF(O1734="","",IF(O1734&gt;AVERAGE('Base de datos limpia'!$O$2:$O$8001),"Alto","Normal"))
</f>
        <v>Normal</v>
      </c>
      <c r="T1734" s="35" t="str">
        <f t="shared" si="5"/>
        <v>Gamer casual</v>
      </c>
      <c r="U1734" s="35"/>
    </row>
    <row r="1735">
      <c r="A1735" s="28">
        <v>1734.0</v>
      </c>
      <c r="B1735" s="28">
        <v>22.0</v>
      </c>
      <c r="C1735" s="28" t="str">
        <f>TRIM(PROPER('Base de datos cruda'!C1735))</f>
        <v>Female</v>
      </c>
      <c r="D1735" s="28">
        <v>5.43</v>
      </c>
      <c r="E1735" s="28">
        <v>4.18</v>
      </c>
      <c r="F1735" s="28">
        <v>6.6</v>
      </c>
      <c r="G1735" s="28">
        <v>66.94</v>
      </c>
      <c r="H1735" s="28" t="str">
        <f>TRIM(PROPER('Base de datos cruda'!H1735))</f>
        <v>Fps</v>
      </c>
      <c r="I1735" s="28">
        <v>3.56</v>
      </c>
      <c r="J1735" s="28">
        <v>10.2</v>
      </c>
      <c r="K1735" s="28">
        <v>280.17</v>
      </c>
      <c r="L1735" s="28">
        <f>IF('Base de datos cruda'!L1735&lt;0,,'Base de datos cruda'!L1735)</f>
        <v>13.33</v>
      </c>
      <c r="M1735" s="28" t="str">
        <f>IF(TRIM(PROPER('Base de datos cruda'!M1735))="High","Alto",IF(TRIM(PROPER('Base de datos cruda'!M1735))="Medium","Medio","Bajo"))</f>
        <v>Bajo</v>
      </c>
      <c r="N1735" s="29">
        <v>48.94</v>
      </c>
      <c r="O1735" s="32">
        <f t="shared" si="1"/>
        <v>48.94</v>
      </c>
      <c r="P1735" s="33">
        <f t="shared" si="2"/>
        <v>15.63</v>
      </c>
      <c r="Q1735" s="34">
        <f t="shared" si="3"/>
        <v>0.7697974217</v>
      </c>
      <c r="R1735" s="35" t="str">
        <f t="shared" si="4"/>
        <v>Bajo</v>
      </c>
      <c r="S1735" s="35" t="str">
        <f>IF(O1735="","",IF(O1735&gt;AVERAGE('Base de datos limpia'!$O$2:$O$8001),"Alto","Normal"))
</f>
        <v>Normal</v>
      </c>
      <c r="T1735" s="35" t="str">
        <f t="shared" si="5"/>
        <v>Gamer moderado</v>
      </c>
      <c r="U1735" s="35"/>
    </row>
    <row r="1736">
      <c r="A1736" s="28">
        <v>1735.0</v>
      </c>
      <c r="B1736" s="28">
        <v>23.0</v>
      </c>
      <c r="C1736" s="28" t="str">
        <f>TRIM(PROPER('Base de datos cruda'!C1736))</f>
        <v>Female</v>
      </c>
      <c r="D1736" s="28">
        <v>6.45</v>
      </c>
      <c r="E1736" s="28">
        <v>8.72</v>
      </c>
      <c r="F1736" s="28">
        <v>6.65</v>
      </c>
      <c r="G1736" s="28">
        <v>90.68</v>
      </c>
      <c r="H1736" s="28" t="str">
        <f>TRIM(PROPER('Base de datos cruda'!H1736))</f>
        <v>Fps</v>
      </c>
      <c r="I1736" s="28">
        <v>3.74</v>
      </c>
      <c r="J1736" s="28">
        <v>12.0</v>
      </c>
      <c r="K1736" s="28">
        <v>250.81</v>
      </c>
      <c r="L1736" s="28">
        <f>IF('Base de datos cruda'!L1736&lt;0,,'Base de datos cruda'!L1736)</f>
        <v>16.71</v>
      </c>
      <c r="M1736" s="28" t="str">
        <f>IF(TRIM(PROPER('Base de datos cruda'!M1736))="High","Alto",IF(TRIM(PROPER('Base de datos cruda'!M1736))="Medium","Medio","Bajo"))</f>
        <v>Bajo</v>
      </c>
      <c r="N1736" s="29">
        <v>83.7894946381686</v>
      </c>
      <c r="O1736" s="32">
        <f t="shared" si="1"/>
        <v>83.78949464</v>
      </c>
      <c r="P1736" s="33">
        <f t="shared" si="2"/>
        <v>18.45</v>
      </c>
      <c r="Q1736" s="34">
        <f t="shared" si="3"/>
        <v>1.351937984</v>
      </c>
      <c r="R1736" s="35" t="str">
        <f t="shared" si="4"/>
        <v>Alto</v>
      </c>
      <c r="S1736" s="35" t="str">
        <f>IF(O1736="","",IF(O1736&gt;AVERAGE('Base de datos limpia'!$O$2:$O$8001),"Alto","Normal"))
</f>
        <v>Alto</v>
      </c>
      <c r="T1736" s="35" t="str">
        <f t="shared" si="5"/>
        <v>Gamer intensivo</v>
      </c>
      <c r="U1736" s="35"/>
    </row>
    <row r="1737">
      <c r="A1737" s="28">
        <v>1736.0</v>
      </c>
      <c r="B1737" s="28">
        <v>16.0</v>
      </c>
      <c r="C1737" s="28" t="str">
        <f>TRIM(PROPER('Base de datos cruda'!C1737))</f>
        <v>Female</v>
      </c>
      <c r="D1737" s="28">
        <v>5.3</v>
      </c>
      <c r="E1737" s="28">
        <v>1.25</v>
      </c>
      <c r="F1737" s="28">
        <v>7.54</v>
      </c>
      <c r="G1737" s="28">
        <v>83.35</v>
      </c>
      <c r="H1737" s="28" t="str">
        <f>TRIM(PROPER('Base de datos cruda'!H1737))</f>
        <v>Fps</v>
      </c>
      <c r="I1737" s="28">
        <v>2.11</v>
      </c>
      <c r="J1737" s="28">
        <v>9.56</v>
      </c>
      <c r="K1737" s="28">
        <v>265.4</v>
      </c>
      <c r="L1737" s="28">
        <f>IF('Base de datos cruda'!L1737&lt;0,,'Base de datos cruda'!L1737)</f>
        <v>16.16</v>
      </c>
      <c r="M1737" s="28" t="str">
        <f>IF(TRIM(PROPER('Base de datos cruda'!M1737))="High","Alto",IF(TRIM(PROPER('Base de datos cruda'!M1737))="Medium","Medio","Bajo"))</f>
        <v>Bajo</v>
      </c>
      <c r="N1737" s="29">
        <v>49.2410883651007</v>
      </c>
      <c r="O1737" s="32">
        <f t="shared" si="1"/>
        <v>49.24108837</v>
      </c>
      <c r="P1737" s="33">
        <f t="shared" si="2"/>
        <v>14.86</v>
      </c>
      <c r="Q1737" s="34">
        <f t="shared" si="3"/>
        <v>0.2358490566</v>
      </c>
      <c r="R1737" s="35" t="str">
        <f t="shared" si="4"/>
        <v>Bajo</v>
      </c>
      <c r="S1737" s="35" t="str">
        <f>IF(O1737="","",IF(O1737&gt;AVERAGE('Base de datos limpia'!$O$2:$O$8001),"Alto","Normal"))
</f>
        <v>Normal</v>
      </c>
      <c r="T1737" s="35" t="str">
        <f t="shared" si="5"/>
        <v>Gamer casual</v>
      </c>
      <c r="U1737" s="35"/>
    </row>
    <row r="1738">
      <c r="A1738" s="28">
        <v>1737.0</v>
      </c>
      <c r="B1738" s="28">
        <v>23.0</v>
      </c>
      <c r="C1738" s="28" t="str">
        <f>TRIM(PROPER('Base de datos cruda'!C1738))</f>
        <v>Male</v>
      </c>
      <c r="D1738" s="28">
        <v>2.62</v>
      </c>
      <c r="E1738" s="28">
        <v>1.03</v>
      </c>
      <c r="F1738" s="28">
        <v>5.62</v>
      </c>
      <c r="G1738" s="28">
        <v>90.21</v>
      </c>
      <c r="H1738" s="28" t="str">
        <f>TRIM(PROPER('Base de datos cruda'!H1738))</f>
        <v>Rpg</v>
      </c>
      <c r="I1738" s="28">
        <v>1.43</v>
      </c>
      <c r="J1738" s="28">
        <v>6.24</v>
      </c>
      <c r="K1738" s="28">
        <v>317.16</v>
      </c>
      <c r="L1738" s="28">
        <f>IF('Base de datos cruda'!L1738&lt;0,,'Base de datos cruda'!L1738)</f>
        <v>9.76</v>
      </c>
      <c r="M1738" s="28" t="str">
        <f>IF(TRIM(PROPER('Base de datos cruda'!M1738))="High","Alto",IF(TRIM(PROPER('Base de datos cruda'!M1738))="Medium","Medio","Bajo"))</f>
        <v>Medio</v>
      </c>
      <c r="N1738" s="29">
        <v>41.76</v>
      </c>
      <c r="O1738" s="32">
        <f t="shared" si="1"/>
        <v>41.76</v>
      </c>
      <c r="P1738" s="33">
        <f t="shared" si="2"/>
        <v>8.86</v>
      </c>
      <c r="Q1738" s="34">
        <f t="shared" si="3"/>
        <v>0.393129771</v>
      </c>
      <c r="R1738" s="35" t="str">
        <f t="shared" si="4"/>
        <v>Bajo</v>
      </c>
      <c r="S1738" s="35" t="str">
        <f>IF(O1738="","",IF(O1738&gt;AVERAGE('Base de datos limpia'!$O$2:$O$8001),"Alto","Normal"))
</f>
        <v>Normal</v>
      </c>
      <c r="T1738" s="35" t="str">
        <f t="shared" si="5"/>
        <v>Gamer casual</v>
      </c>
      <c r="U1738" s="35"/>
    </row>
    <row r="1739">
      <c r="A1739" s="28">
        <v>1738.0</v>
      </c>
      <c r="B1739" s="28">
        <v>19.0</v>
      </c>
      <c r="C1739" s="28" t="str">
        <f>TRIM(PROPER('Base de datos cruda'!C1739))</f>
        <v>Male</v>
      </c>
      <c r="D1739" s="28">
        <v>3.01</v>
      </c>
      <c r="E1739" s="28">
        <v>3.53</v>
      </c>
      <c r="F1739" s="28">
        <v>4.18</v>
      </c>
      <c r="G1739" s="28">
        <v>86.14</v>
      </c>
      <c r="H1739" s="28" t="str">
        <f>TRIM(PROPER('Base de datos cruda'!H1739))</f>
        <v>Rpg</v>
      </c>
      <c r="I1739" s="28">
        <v>3.97</v>
      </c>
      <c r="J1739" s="28">
        <v>6.81</v>
      </c>
      <c r="K1739" s="28">
        <v>288.78</v>
      </c>
      <c r="L1739" s="28">
        <f>IF('Base de datos cruda'!L1739&lt;0,,'Base de datos cruda'!L1739)</f>
        <v>9.91</v>
      </c>
      <c r="M1739" s="28" t="str">
        <f>IF(TRIM(PROPER('Base de datos cruda'!M1739))="High","Alto",IF(TRIM(PROPER('Base de datos cruda'!M1739))="Medium","Medio","Bajo"))</f>
        <v>Medio</v>
      </c>
      <c r="N1739" s="29">
        <v>46.98</v>
      </c>
      <c r="O1739" s="32">
        <f t="shared" si="1"/>
        <v>46.98</v>
      </c>
      <c r="P1739" s="33">
        <f t="shared" si="2"/>
        <v>9.82</v>
      </c>
      <c r="Q1739" s="34">
        <f t="shared" si="3"/>
        <v>1.172757475</v>
      </c>
      <c r="R1739" s="35" t="str">
        <f t="shared" si="4"/>
        <v>Bajo</v>
      </c>
      <c r="S1739" s="35" t="str">
        <f>IF(O1739="","",IF(O1739&gt;AVERAGE('Base de datos limpia'!$O$2:$O$8001),"Alto","Normal"))
</f>
        <v>Normal</v>
      </c>
      <c r="T1739" s="35" t="str">
        <f t="shared" si="5"/>
        <v>Gamer moderado</v>
      </c>
      <c r="U1739" s="35"/>
    </row>
    <row r="1740">
      <c r="A1740" s="28">
        <v>1739.0</v>
      </c>
      <c r="B1740" s="28">
        <v>19.0</v>
      </c>
      <c r="C1740" s="28" t="str">
        <f>TRIM(PROPER('Base de datos cruda'!C1740))</f>
        <v>Female</v>
      </c>
      <c r="D1740" s="28">
        <v>7.18</v>
      </c>
      <c r="E1740" s="28">
        <v>9.23</v>
      </c>
      <c r="F1740" s="28">
        <v>5.15</v>
      </c>
      <c r="G1740" s="28">
        <v>64.17</v>
      </c>
      <c r="H1740" s="28" t="str">
        <f>TRIM(PROPER('Base de datos cruda'!H1740))</f>
        <v>Rpg</v>
      </c>
      <c r="I1740" s="28">
        <v>4.78</v>
      </c>
      <c r="J1740" s="28">
        <v>11.38</v>
      </c>
      <c r="K1740" s="28">
        <v>229.92</v>
      </c>
      <c r="L1740" s="28">
        <f>IF('Base de datos cruda'!L1740&lt;0,,'Base de datos cruda'!L1740)</f>
        <v>18.83</v>
      </c>
      <c r="M1740" s="28" t="str">
        <f>IF(TRIM(PROPER('Base de datos cruda'!M1740))="High","Alto",IF(TRIM(PROPER('Base de datos cruda'!M1740))="Medium","Medio","Bajo"))</f>
        <v>Alto</v>
      </c>
      <c r="N1740" s="29">
        <v>68.7880204000038</v>
      </c>
      <c r="O1740" s="32">
        <f t="shared" si="1"/>
        <v>68.7880204</v>
      </c>
      <c r="P1740" s="33">
        <f t="shared" si="2"/>
        <v>18.56</v>
      </c>
      <c r="Q1740" s="34">
        <f t="shared" si="3"/>
        <v>1.28551532</v>
      </c>
      <c r="R1740" s="35" t="str">
        <f t="shared" si="4"/>
        <v>Medio</v>
      </c>
      <c r="S1740" s="35" t="str">
        <f>IF(O1740="","",IF(O1740&gt;AVERAGE('Base de datos limpia'!$O$2:$O$8001),"Alto","Normal"))
</f>
        <v>Alto</v>
      </c>
      <c r="T1740" s="35" t="str">
        <f t="shared" si="5"/>
        <v>Gamer intensivo</v>
      </c>
      <c r="U1740" s="35"/>
    </row>
    <row r="1741">
      <c r="A1741" s="28">
        <v>1740.0</v>
      </c>
      <c r="B1741" s="28">
        <v>19.0</v>
      </c>
      <c r="C1741" s="28" t="str">
        <f>TRIM(PROPER('Base de datos cruda'!C1741))</f>
        <v>Male</v>
      </c>
      <c r="D1741" s="28">
        <v>0.14</v>
      </c>
      <c r="E1741" s="28">
        <v>9.11</v>
      </c>
      <c r="F1741" s="28">
        <v>5.19</v>
      </c>
      <c r="G1741" s="28">
        <v>72.06</v>
      </c>
      <c r="H1741" s="28" t="str">
        <f>TRIM(PROPER('Base de datos cruda'!H1741))</f>
        <v>Rpg</v>
      </c>
      <c r="I1741" s="28">
        <v>4.95</v>
      </c>
      <c r="J1741" s="28">
        <v>6.13</v>
      </c>
      <c r="K1741" s="28">
        <v>315.29</v>
      </c>
      <c r="L1741" s="28">
        <f>IF('Base de datos cruda'!L1741&lt;0,,'Base de datos cruda'!L1741)</f>
        <v>3.64</v>
      </c>
      <c r="M1741" s="28" t="str">
        <f>IF(TRIM(PROPER('Base de datos cruda'!M1741))="High","Alto",IF(TRIM(PROPER('Base de datos cruda'!M1741))="Medium","Medio","Bajo"))</f>
        <v>Alto</v>
      </c>
      <c r="N1741" s="29">
        <v>97.44</v>
      </c>
      <c r="O1741" s="32">
        <f t="shared" si="1"/>
        <v>97.44</v>
      </c>
      <c r="P1741" s="33">
        <f t="shared" si="2"/>
        <v>6.27</v>
      </c>
      <c r="Q1741" s="34">
        <f t="shared" si="3"/>
        <v>65.07142857</v>
      </c>
      <c r="R1741" s="35" t="str">
        <f t="shared" si="4"/>
        <v>Alto</v>
      </c>
      <c r="S1741" s="35" t="str">
        <f>IF(O1741="","",IF(O1741&gt;AVERAGE('Base de datos limpia'!$O$2:$O$8001),"Alto","Normal"))
</f>
        <v>Alto</v>
      </c>
      <c r="T1741" s="35" t="str">
        <f t="shared" si="5"/>
        <v>Gamer intensivo</v>
      </c>
      <c r="U1741" s="35"/>
    </row>
    <row r="1742">
      <c r="A1742" s="28">
        <v>1741.0</v>
      </c>
      <c r="B1742" s="28">
        <v>21.0</v>
      </c>
      <c r="C1742" s="28" t="str">
        <f>TRIM(PROPER('Base de datos cruda'!C1742))</f>
        <v>Male</v>
      </c>
      <c r="D1742" s="28">
        <v>5.59</v>
      </c>
      <c r="E1742" s="28">
        <v>5.67</v>
      </c>
      <c r="F1742" s="28">
        <v>5.68</v>
      </c>
      <c r="G1742" s="28">
        <v>80.29</v>
      </c>
      <c r="H1742" s="28" t="str">
        <f>TRIM(PROPER('Base de datos cruda'!H1742))</f>
        <v>Rpg</v>
      </c>
      <c r="I1742" s="28">
        <v>3.17</v>
      </c>
      <c r="J1742" s="28">
        <v>6.9</v>
      </c>
      <c r="K1742" s="28">
        <v>263.49</v>
      </c>
      <c r="L1742" s="28">
        <f>IF('Base de datos cruda'!L1742&lt;0,,'Base de datos cruda'!L1742)</f>
        <v>12.16</v>
      </c>
      <c r="M1742" s="28" t="str">
        <f>IF(TRIM(PROPER('Base de datos cruda'!M1742))="High","Alto",IF(TRIM(PROPER('Base de datos cruda'!M1742))="Medium","Medio","Bajo"))</f>
        <v>Bajo</v>
      </c>
      <c r="N1742" s="29">
        <v>53.69</v>
      </c>
      <c r="O1742" s="32">
        <f t="shared" si="1"/>
        <v>53.69</v>
      </c>
      <c r="P1742" s="33">
        <f t="shared" si="2"/>
        <v>12.49</v>
      </c>
      <c r="Q1742" s="34">
        <f t="shared" si="3"/>
        <v>1.01431127</v>
      </c>
      <c r="R1742" s="35" t="str">
        <f t="shared" si="4"/>
        <v>Medio</v>
      </c>
      <c r="S1742" s="35" t="str">
        <f>IF(O1742="","",IF(O1742&gt;AVERAGE('Base de datos limpia'!$O$2:$O$8001),"Alto","Normal"))
</f>
        <v>Normal</v>
      </c>
      <c r="T1742" s="35" t="str">
        <f t="shared" si="5"/>
        <v>Gamer moderado</v>
      </c>
      <c r="U1742" s="35"/>
    </row>
    <row r="1743">
      <c r="A1743" s="28">
        <v>1742.0</v>
      </c>
      <c r="B1743" s="28">
        <v>22.0</v>
      </c>
      <c r="C1743" s="28" t="str">
        <f>TRIM(PROPER('Base de datos cruda'!C1743))</f>
        <v>Female</v>
      </c>
      <c r="D1743" s="28">
        <v>7.64</v>
      </c>
      <c r="E1743" s="28">
        <v>5.98</v>
      </c>
      <c r="F1743" s="28">
        <v>8.72</v>
      </c>
      <c r="G1743" s="28">
        <v>72.2</v>
      </c>
      <c r="H1743" s="28" t="str">
        <f>TRIM(PROPER('Base de datos cruda'!H1743))</f>
        <v>Rpg</v>
      </c>
      <c r="I1743" s="28">
        <v>3.7</v>
      </c>
      <c r="J1743" s="28">
        <v>8.75</v>
      </c>
      <c r="K1743" s="28">
        <v>215.8</v>
      </c>
      <c r="L1743" s="28">
        <f>IF('Base de datos cruda'!L1743&lt;0,,'Base de datos cruda'!L1743)</f>
        <v>18.91</v>
      </c>
      <c r="M1743" s="28" t="str">
        <f>IF(TRIM(PROPER('Base de datos cruda'!M1743))="High","Alto",IF(TRIM(PROPER('Base de datos cruda'!M1743))="Medium","Medio","Bajo"))</f>
        <v>Bajo</v>
      </c>
      <c r="N1743" s="29">
        <v>56.96</v>
      </c>
      <c r="O1743" s="32">
        <f t="shared" si="1"/>
        <v>56.96</v>
      </c>
      <c r="P1743" s="33">
        <f t="shared" si="2"/>
        <v>16.39</v>
      </c>
      <c r="Q1743" s="34">
        <f t="shared" si="3"/>
        <v>0.7827225131</v>
      </c>
      <c r="R1743" s="35" t="str">
        <f t="shared" si="4"/>
        <v>Medio</v>
      </c>
      <c r="S1743" s="35" t="str">
        <f>IF(O1743="","",IF(O1743&gt;AVERAGE('Base de datos limpia'!$O$2:$O$8001),"Alto","Normal"))
</f>
        <v>Normal</v>
      </c>
      <c r="T1743" s="35" t="str">
        <f t="shared" si="5"/>
        <v>Gamer moderado</v>
      </c>
      <c r="U1743" s="35"/>
    </row>
    <row r="1744">
      <c r="A1744" s="28">
        <v>1743.0</v>
      </c>
      <c r="B1744" s="28">
        <v>21.0</v>
      </c>
      <c r="C1744" s="28" t="str">
        <f>TRIM(PROPER('Base de datos cruda'!C1744))</f>
        <v>Female</v>
      </c>
      <c r="D1744" s="28">
        <v>5.65</v>
      </c>
      <c r="E1744" s="28">
        <v>3.99</v>
      </c>
      <c r="F1744" s="28">
        <v>8.02</v>
      </c>
      <c r="G1744" s="28">
        <v>68.29</v>
      </c>
      <c r="H1744" s="28" t="str">
        <f>TRIM(PROPER('Base de datos cruda'!H1744))</f>
        <v>Fps</v>
      </c>
      <c r="I1744" s="28">
        <v>4.11</v>
      </c>
      <c r="J1744" s="28">
        <v>11.47</v>
      </c>
      <c r="K1744" s="28">
        <v>232.73</v>
      </c>
      <c r="L1744" s="28">
        <f>IF('Base de datos cruda'!L1744&lt;0,,'Base de datos cruda'!L1744)</f>
        <v>14.64</v>
      </c>
      <c r="M1744" s="28" t="str">
        <f>IF(TRIM(PROPER('Base de datos cruda'!M1744))="High","Alto",IF(TRIM(PROPER('Base de datos cruda'!M1744))="Medium","Medio","Bajo"))</f>
        <v>Bajo</v>
      </c>
      <c r="N1744" s="29">
        <v>53.08</v>
      </c>
      <c r="O1744" s="32">
        <f t="shared" si="1"/>
        <v>53.08</v>
      </c>
      <c r="P1744" s="33">
        <f t="shared" si="2"/>
        <v>17.12</v>
      </c>
      <c r="Q1744" s="34">
        <f t="shared" si="3"/>
        <v>0.7061946903</v>
      </c>
      <c r="R1744" s="35" t="str">
        <f t="shared" si="4"/>
        <v>Medio</v>
      </c>
      <c r="S1744" s="35" t="str">
        <f>IF(O1744="","",IF(O1744&gt;AVERAGE('Base de datos limpia'!$O$2:$O$8001),"Alto","Normal"))
</f>
        <v>Normal</v>
      </c>
      <c r="T1744" s="35" t="str">
        <f t="shared" si="5"/>
        <v>Gamer moderado</v>
      </c>
      <c r="U1744" s="35"/>
    </row>
    <row r="1745">
      <c r="A1745" s="28">
        <v>1744.0</v>
      </c>
      <c r="B1745" s="28">
        <v>16.0</v>
      </c>
      <c r="C1745" s="28" t="str">
        <f>TRIM(PROPER('Base de datos cruda'!C1745))</f>
        <v>Male</v>
      </c>
      <c r="D1745" s="28">
        <v>7.95</v>
      </c>
      <c r="E1745" s="28">
        <v>3.19</v>
      </c>
      <c r="F1745" s="28">
        <v>8.68</v>
      </c>
      <c r="G1745" s="28">
        <v>94.79</v>
      </c>
      <c r="H1745" s="28" t="str">
        <f>TRIM(PROPER('Base de datos cruda'!H1745))</f>
        <v>Rpg</v>
      </c>
      <c r="I1745" s="28">
        <v>3.99</v>
      </c>
      <c r="J1745" s="28">
        <v>11.15</v>
      </c>
      <c r="K1745" s="28">
        <v>216.39</v>
      </c>
      <c r="L1745" s="28">
        <f>IF('Base de datos cruda'!L1745&lt;0,,'Base de datos cruda'!L1745)</f>
        <v>17.98</v>
      </c>
      <c r="M1745" s="28" t="str">
        <f>IF(TRIM(PROPER('Base de datos cruda'!M1745))="High","Alto",IF(TRIM(PROPER('Base de datos cruda'!M1745))="Medium","Medio","Bajo"))</f>
        <v>Bajo</v>
      </c>
      <c r="N1745" s="29">
        <v>42.64</v>
      </c>
      <c r="O1745" s="32">
        <f t="shared" si="1"/>
        <v>42.64</v>
      </c>
      <c r="P1745" s="33">
        <f t="shared" si="2"/>
        <v>19.1</v>
      </c>
      <c r="Q1745" s="34">
        <f t="shared" si="3"/>
        <v>0.4012578616</v>
      </c>
      <c r="R1745" s="35" t="str">
        <f t="shared" si="4"/>
        <v>Bajo</v>
      </c>
      <c r="S1745" s="35" t="str">
        <f>IF(O1745="","",IF(O1745&gt;AVERAGE('Base de datos limpia'!$O$2:$O$8001),"Alto","Normal"))
</f>
        <v>Normal</v>
      </c>
      <c r="T1745" s="35" t="str">
        <f t="shared" si="5"/>
        <v>Gamer moderado</v>
      </c>
      <c r="U1745" s="35"/>
    </row>
    <row r="1746">
      <c r="A1746" s="28">
        <v>1745.0</v>
      </c>
      <c r="B1746" s="28">
        <v>23.0</v>
      </c>
      <c r="C1746" s="28" t="str">
        <f>TRIM(PROPER('Base de datos cruda'!C1746))</f>
        <v>Male</v>
      </c>
      <c r="D1746" s="28">
        <v>5.5</v>
      </c>
      <c r="E1746" s="28">
        <v>8.34</v>
      </c>
      <c r="F1746" s="28">
        <v>8.99</v>
      </c>
      <c r="G1746" s="28">
        <v>89.91</v>
      </c>
      <c r="H1746" s="28" t="str">
        <f>TRIM(PROPER('Base de datos cruda'!H1746))</f>
        <v>Fps</v>
      </c>
      <c r="I1746" s="28">
        <v>4.97</v>
      </c>
      <c r="J1746" s="28">
        <v>9.56</v>
      </c>
      <c r="K1746" s="28">
        <v>262.2</v>
      </c>
      <c r="L1746" s="28">
        <f>IF('Base de datos cruda'!L1746&lt;0,,'Base de datos cruda'!L1746)</f>
        <v>15.36</v>
      </c>
      <c r="M1746" s="28" t="str">
        <f>IF(TRIM(PROPER('Base de datos cruda'!M1746))="High","Alto",IF(TRIM(PROPER('Base de datos cruda'!M1746))="Medium","Medio","Bajo"))</f>
        <v>Bajo</v>
      </c>
      <c r="N1746" s="29">
        <v>97.5247535423874</v>
      </c>
      <c r="O1746" s="32">
        <f t="shared" si="1"/>
        <v>97.52475354</v>
      </c>
      <c r="P1746" s="33">
        <f t="shared" si="2"/>
        <v>15.06</v>
      </c>
      <c r="Q1746" s="34">
        <f t="shared" si="3"/>
        <v>1.516363636</v>
      </c>
      <c r="R1746" s="35" t="str">
        <f t="shared" si="4"/>
        <v>Alto</v>
      </c>
      <c r="S1746" s="35" t="str">
        <f>IF(O1746="","",IF(O1746&gt;AVERAGE('Base de datos limpia'!$O$2:$O$8001),"Alto","Normal"))
</f>
        <v>Alto</v>
      </c>
      <c r="T1746" s="35" t="str">
        <f t="shared" si="5"/>
        <v>Gamer intensivo</v>
      </c>
      <c r="U1746" s="35"/>
    </row>
    <row r="1747">
      <c r="A1747" s="28">
        <v>1746.0</v>
      </c>
      <c r="B1747" s="28">
        <v>22.0</v>
      </c>
      <c r="C1747" s="28" t="str">
        <f>TRIM(PROPER('Base de datos cruda'!C1747))</f>
        <v>Male</v>
      </c>
      <c r="D1747" s="28">
        <v>0.27</v>
      </c>
      <c r="E1747" s="28">
        <v>1.96</v>
      </c>
      <c r="F1747" s="28">
        <v>6.17</v>
      </c>
      <c r="G1747" s="28">
        <v>73.81</v>
      </c>
      <c r="H1747" s="28" t="str">
        <f>TRIM(PROPER('Base de datos cruda'!H1747))</f>
        <v>Rpg</v>
      </c>
      <c r="I1747" s="28">
        <v>4.05</v>
      </c>
      <c r="J1747" s="28">
        <v>5.04</v>
      </c>
      <c r="K1747" s="28">
        <v>322.69</v>
      </c>
      <c r="L1747" s="28">
        <f>IF('Base de datos cruda'!L1747&lt;0,,'Base de datos cruda'!L1747)</f>
        <v>2.37</v>
      </c>
      <c r="M1747" s="28" t="str">
        <f>IF(TRIM(PROPER('Base de datos cruda'!M1747))="High","Alto",IF(TRIM(PROPER('Base de datos cruda'!M1747))="Medium","Medio","Bajo"))</f>
        <v>Medio</v>
      </c>
      <c r="N1747" s="29">
        <v>59.97</v>
      </c>
      <c r="O1747" s="32">
        <f t="shared" si="1"/>
        <v>59.97</v>
      </c>
      <c r="P1747" s="33">
        <f t="shared" si="2"/>
        <v>5.31</v>
      </c>
      <c r="Q1747" s="34">
        <f t="shared" si="3"/>
        <v>7.259259259</v>
      </c>
      <c r="R1747" s="35" t="str">
        <f t="shared" si="4"/>
        <v>Medio</v>
      </c>
      <c r="S1747" s="35" t="str">
        <f>IF(O1747="","",IF(O1747&gt;AVERAGE('Base de datos limpia'!$O$2:$O$8001),"Alto","Normal"))
</f>
        <v>Normal</v>
      </c>
      <c r="T1747" s="35" t="str">
        <f t="shared" si="5"/>
        <v>Gamer casual</v>
      </c>
      <c r="U1747" s="35"/>
    </row>
    <row r="1748">
      <c r="A1748" s="28">
        <v>1747.0</v>
      </c>
      <c r="B1748" s="28">
        <v>21.0</v>
      </c>
      <c r="C1748" s="28" t="str">
        <f>TRIM(PROPER('Base de datos cruda'!C1748))</f>
        <v>Female</v>
      </c>
      <c r="D1748" s="28">
        <v>6.62</v>
      </c>
      <c r="E1748" s="28">
        <v>5.39</v>
      </c>
      <c r="F1748" s="28">
        <v>5.14</v>
      </c>
      <c r="G1748" s="28">
        <v>90.6</v>
      </c>
      <c r="H1748" s="28" t="str">
        <f>TRIM(PROPER('Base de datos cruda'!H1748))</f>
        <v>Casual</v>
      </c>
      <c r="I1748" s="28">
        <v>3.31</v>
      </c>
      <c r="J1748" s="28">
        <v>11.33</v>
      </c>
      <c r="K1748" s="28">
        <v>238.96</v>
      </c>
      <c r="L1748" s="28">
        <f>IF('Base de datos cruda'!L1748&lt;0,,'Base de datos cruda'!L1748)</f>
        <v>15.33</v>
      </c>
      <c r="M1748" s="28" t="str">
        <f>IF(TRIM(PROPER('Base de datos cruda'!M1748))="High","Alto",IF(TRIM(PROPER('Base de datos cruda'!M1748))="Medium","Medio","Bajo"))</f>
        <v>Bajo</v>
      </c>
      <c r="N1748" s="29">
        <v>40.8</v>
      </c>
      <c r="O1748" s="32">
        <f t="shared" si="1"/>
        <v>40.8</v>
      </c>
      <c r="P1748" s="33">
        <f t="shared" si="2"/>
        <v>17.95</v>
      </c>
      <c r="Q1748" s="34">
        <f t="shared" si="3"/>
        <v>0.8141993958</v>
      </c>
      <c r="R1748" s="35" t="str">
        <f t="shared" si="4"/>
        <v>Bajo</v>
      </c>
      <c r="S1748" s="35" t="str">
        <f>IF(O1748="","",IF(O1748&gt;AVERAGE('Base de datos limpia'!$O$2:$O$8001),"Alto","Normal"))
</f>
        <v>Normal</v>
      </c>
      <c r="T1748" s="35" t="str">
        <f t="shared" si="5"/>
        <v>Gamer moderado</v>
      </c>
      <c r="U1748" s="35"/>
    </row>
    <row r="1749">
      <c r="A1749" s="28">
        <v>1748.0</v>
      </c>
      <c r="B1749" s="28">
        <v>21.0</v>
      </c>
      <c r="C1749" s="28" t="str">
        <f>TRIM(PROPER('Base de datos cruda'!C1749))</f>
        <v>Female</v>
      </c>
      <c r="D1749" s="28">
        <v>2.28</v>
      </c>
      <c r="E1749" s="28">
        <v>6.71</v>
      </c>
      <c r="F1749" s="28">
        <v>6.8</v>
      </c>
      <c r="G1749" s="28">
        <v>85.1</v>
      </c>
      <c r="H1749" s="28" t="str">
        <f>TRIM(PROPER('Base de datos cruda'!H1749))</f>
        <v>Rpg</v>
      </c>
      <c r="I1749" s="28">
        <v>1.88</v>
      </c>
      <c r="J1749" s="28">
        <v>6.52</v>
      </c>
      <c r="K1749" s="28">
        <v>303.33</v>
      </c>
      <c r="L1749" s="28">
        <f>IF('Base de datos cruda'!L1749&lt;0,,'Base de datos cruda'!L1749)</f>
        <v>3.96</v>
      </c>
      <c r="M1749" s="28" t="str">
        <f>IF(TRIM(PROPER('Base de datos cruda'!M1749))="High","Alto",IF(TRIM(PROPER('Base de datos cruda'!M1749))="Medium","Medio","Bajo"))</f>
        <v>Medio</v>
      </c>
      <c r="N1749" s="29">
        <v>82.45</v>
      </c>
      <c r="O1749" s="32">
        <f t="shared" si="1"/>
        <v>82.45</v>
      </c>
      <c r="P1749" s="33">
        <f t="shared" si="2"/>
        <v>8.8</v>
      </c>
      <c r="Q1749" s="34">
        <f t="shared" si="3"/>
        <v>2.942982456</v>
      </c>
      <c r="R1749" s="35" t="str">
        <f t="shared" si="4"/>
        <v>Alto</v>
      </c>
      <c r="S1749" s="35" t="str">
        <f>IF(O1749="","",IF(O1749&gt;AVERAGE('Base de datos limpia'!$O$2:$O$8001),"Alto","Normal"))
</f>
        <v>Alto</v>
      </c>
      <c r="T1749" s="35" t="str">
        <f t="shared" si="5"/>
        <v>Gamer intensivo</v>
      </c>
      <c r="U1749" s="35"/>
    </row>
    <row r="1750">
      <c r="A1750" s="28">
        <v>1749.0</v>
      </c>
      <c r="B1750" s="28">
        <v>20.0</v>
      </c>
      <c r="C1750" s="28" t="str">
        <f>TRIM(PROPER('Base de datos cruda'!C1750))</f>
        <v>Female</v>
      </c>
      <c r="D1750" s="28">
        <v>3.57</v>
      </c>
      <c r="E1750" s="28">
        <v>1.93</v>
      </c>
      <c r="F1750" s="28">
        <v>8.41</v>
      </c>
      <c r="G1750" s="28">
        <v>60.15</v>
      </c>
      <c r="H1750" s="28" t="str">
        <f>TRIM(PROPER('Base de datos cruda'!H1750))</f>
        <v>Fps</v>
      </c>
      <c r="I1750" s="28">
        <v>2.99</v>
      </c>
      <c r="J1750" s="28">
        <v>6.93</v>
      </c>
      <c r="K1750" s="28">
        <v>283.24</v>
      </c>
      <c r="L1750" s="28">
        <f>IF('Base de datos cruda'!L1750&lt;0,,'Base de datos cruda'!L1750)</f>
        <v>7.89</v>
      </c>
      <c r="M1750" s="28" t="str">
        <f>IF(TRIM(PROPER('Base de datos cruda'!M1750))="High","Alto",IF(TRIM(PROPER('Base de datos cruda'!M1750))="Medium","Medio","Bajo"))</f>
        <v>Medio</v>
      </c>
      <c r="N1750" s="29">
        <v>57.2163170590333</v>
      </c>
      <c r="O1750" s="32">
        <f t="shared" si="1"/>
        <v>57.21631706</v>
      </c>
      <c r="P1750" s="33">
        <f t="shared" si="2"/>
        <v>10.5</v>
      </c>
      <c r="Q1750" s="34">
        <f t="shared" si="3"/>
        <v>0.5406162465</v>
      </c>
      <c r="R1750" s="35" t="str">
        <f t="shared" si="4"/>
        <v>Medio</v>
      </c>
      <c r="S1750" s="35" t="str">
        <f>IF(O1750="","",IF(O1750&gt;AVERAGE('Base de datos limpia'!$O$2:$O$8001),"Alto","Normal"))
</f>
        <v>Normal</v>
      </c>
      <c r="T1750" s="35" t="str">
        <f t="shared" si="5"/>
        <v>Gamer casual</v>
      </c>
      <c r="U1750" s="35"/>
    </row>
    <row r="1751">
      <c r="A1751" s="28">
        <v>1750.0</v>
      </c>
      <c r="B1751" s="28">
        <v>21.0</v>
      </c>
      <c r="C1751" s="28" t="str">
        <f>TRIM(PROPER('Base de datos cruda'!C1751))</f>
        <v>Female</v>
      </c>
      <c r="D1751" s="28">
        <v>2.5</v>
      </c>
      <c r="E1751" s="28">
        <v>5.68</v>
      </c>
      <c r="F1751" s="28">
        <v>6.33</v>
      </c>
      <c r="G1751" s="28">
        <v>75.21</v>
      </c>
      <c r="H1751" s="28" t="str">
        <f>TRIM(PROPER('Base de datos cruda'!H1751))</f>
        <v>Fps</v>
      </c>
      <c r="I1751" s="28">
        <v>4.4</v>
      </c>
      <c r="J1751" s="28">
        <v>6.38</v>
      </c>
      <c r="K1751" s="28">
        <v>293.44</v>
      </c>
      <c r="L1751" s="28">
        <f>IF('Base de datos cruda'!L1751&lt;0,,'Base de datos cruda'!L1751)</f>
        <v>6.28</v>
      </c>
      <c r="M1751" s="28" t="str">
        <f>IF(TRIM(PROPER('Base de datos cruda'!M1751))="High","Alto",IF(TRIM(PROPER('Base de datos cruda'!M1751))="Medium","Medio","Bajo"))</f>
        <v>Medio</v>
      </c>
      <c r="N1751" s="29">
        <v>69.61</v>
      </c>
      <c r="O1751" s="32">
        <f t="shared" si="1"/>
        <v>69.61</v>
      </c>
      <c r="P1751" s="33">
        <f t="shared" si="2"/>
        <v>8.88</v>
      </c>
      <c r="Q1751" s="34">
        <f t="shared" si="3"/>
        <v>2.272</v>
      </c>
      <c r="R1751" s="35" t="str">
        <f t="shared" si="4"/>
        <v>Medio</v>
      </c>
      <c r="S1751" s="35" t="str">
        <f>IF(O1751="","",IF(O1751&gt;AVERAGE('Base de datos limpia'!$O$2:$O$8001),"Alto","Normal"))
</f>
        <v>Alto</v>
      </c>
      <c r="T1751" s="35" t="str">
        <f t="shared" si="5"/>
        <v>Gamer moderado</v>
      </c>
      <c r="U1751" s="35"/>
    </row>
    <row r="1752">
      <c r="A1752" s="28">
        <v>1751.0</v>
      </c>
      <c r="B1752" s="28">
        <v>24.0</v>
      </c>
      <c r="C1752" s="28" t="str">
        <f>TRIM(PROPER('Base de datos cruda'!C1752))</f>
        <v>Female</v>
      </c>
      <c r="D1752" s="28">
        <v>2.15</v>
      </c>
      <c r="E1752" s="28">
        <v>6.2</v>
      </c>
      <c r="F1752" s="28">
        <v>6.53</v>
      </c>
      <c r="G1752" s="28">
        <v>71.62</v>
      </c>
      <c r="H1752" s="28" t="str">
        <f>TRIM(PROPER('Base de datos cruda'!H1752))</f>
        <v>Fps</v>
      </c>
      <c r="I1752" s="28">
        <v>1.53</v>
      </c>
      <c r="J1752" s="28">
        <v>6.8</v>
      </c>
      <c r="K1752" s="28">
        <v>294.03</v>
      </c>
      <c r="L1752" s="28">
        <f>IF('Base de datos cruda'!L1752&lt;0,,'Base de datos cruda'!L1752)</f>
        <v>6.08</v>
      </c>
      <c r="M1752" s="28" t="str">
        <f>IF(TRIM(PROPER('Base de datos cruda'!M1752))="High","Alto",IF(TRIM(PROPER('Base de datos cruda'!M1752))="Medium","Medio","Bajo"))</f>
        <v>Medio</v>
      </c>
      <c r="N1752" s="29">
        <v>74.54</v>
      </c>
      <c r="O1752" s="32">
        <f t="shared" si="1"/>
        <v>74.54</v>
      </c>
      <c r="P1752" s="33">
        <f t="shared" si="2"/>
        <v>8.95</v>
      </c>
      <c r="Q1752" s="34">
        <f t="shared" si="3"/>
        <v>2.88372093</v>
      </c>
      <c r="R1752" s="35" t="str">
        <f t="shared" si="4"/>
        <v>Alto</v>
      </c>
      <c r="S1752" s="35" t="str">
        <f>IF(O1752="","",IF(O1752&gt;AVERAGE('Base de datos limpia'!$O$2:$O$8001),"Alto","Normal"))
</f>
        <v>Alto</v>
      </c>
      <c r="T1752" s="35" t="str">
        <f t="shared" si="5"/>
        <v>Gamer intensivo</v>
      </c>
      <c r="U1752" s="35"/>
    </row>
    <row r="1753">
      <c r="A1753" s="28">
        <v>1752.0</v>
      </c>
      <c r="B1753" s="28">
        <v>24.0</v>
      </c>
      <c r="C1753" s="28" t="str">
        <f>TRIM(PROPER('Base de datos cruda'!C1753))</f>
        <v>Female</v>
      </c>
      <c r="D1753" s="28">
        <v>3.45</v>
      </c>
      <c r="E1753" s="28">
        <v>7.68</v>
      </c>
      <c r="F1753" s="28">
        <v>4.67</v>
      </c>
      <c r="G1753" s="28">
        <v>68.72</v>
      </c>
      <c r="H1753" s="28" t="str">
        <f>TRIM(PROPER('Base de datos cruda'!H1753))</f>
        <v>Rpg</v>
      </c>
      <c r="I1753" s="28">
        <v>0.15</v>
      </c>
      <c r="J1753" s="28">
        <v>8.7</v>
      </c>
      <c r="K1753" s="28">
        <v>287.56</v>
      </c>
      <c r="L1753" s="28">
        <f>IF('Base de datos cruda'!L1753&lt;0,,'Base de datos cruda'!L1753)</f>
        <v>11.15</v>
      </c>
      <c r="M1753" s="28" t="str">
        <f>IF(TRIM(PROPER('Base de datos cruda'!M1753))="High","Alto",IF(TRIM(PROPER('Base de datos cruda'!M1753))="Medium","Medio","Bajo"))</f>
        <v>Alto</v>
      </c>
      <c r="N1753" s="29">
        <v>74.71</v>
      </c>
      <c r="O1753" s="32">
        <f t="shared" si="1"/>
        <v>74.71</v>
      </c>
      <c r="P1753" s="33">
        <f t="shared" si="2"/>
        <v>12.15</v>
      </c>
      <c r="Q1753" s="34">
        <f t="shared" si="3"/>
        <v>2.226086957</v>
      </c>
      <c r="R1753" s="35" t="str">
        <f t="shared" si="4"/>
        <v>Alto</v>
      </c>
      <c r="S1753" s="35" t="str">
        <f>IF(O1753="","",IF(O1753&gt;AVERAGE('Base de datos limpia'!$O$2:$O$8001),"Alto","Normal"))
</f>
        <v>Alto</v>
      </c>
      <c r="T1753" s="35" t="str">
        <f t="shared" si="5"/>
        <v>Gamer intensivo</v>
      </c>
      <c r="U1753" s="35"/>
    </row>
    <row r="1754">
      <c r="A1754" s="28">
        <v>1753.0</v>
      </c>
      <c r="B1754" s="28">
        <v>23.0</v>
      </c>
      <c r="C1754" s="28" t="str">
        <f>TRIM(PROPER('Base de datos cruda'!C1754))</f>
        <v>Male</v>
      </c>
      <c r="D1754" s="28">
        <v>3.03</v>
      </c>
      <c r="E1754" s="28">
        <v>3.11</v>
      </c>
      <c r="F1754" s="28">
        <v>6.1</v>
      </c>
      <c r="G1754" s="28">
        <v>70.06</v>
      </c>
      <c r="H1754" s="28" t="str">
        <f>TRIM(PROPER('Base de datos cruda'!H1754))</f>
        <v>Rpg</v>
      </c>
      <c r="I1754" s="28">
        <v>1.64</v>
      </c>
      <c r="J1754" s="28">
        <v>4.67</v>
      </c>
      <c r="K1754" s="28">
        <v>291.19</v>
      </c>
      <c r="L1754" s="28">
        <f>IF('Base de datos cruda'!L1754&lt;0,,'Base de datos cruda'!L1754)</f>
        <v>4.86</v>
      </c>
      <c r="M1754" s="28" t="str">
        <f>IF(TRIM(PROPER('Base de datos cruda'!M1754))="High","Alto",IF(TRIM(PROPER('Base de datos cruda'!M1754))="Medium","Medio","Bajo"))</f>
        <v>Medio</v>
      </c>
      <c r="N1754" s="29">
        <v>49.71</v>
      </c>
      <c r="O1754" s="32">
        <f t="shared" si="1"/>
        <v>49.71</v>
      </c>
      <c r="P1754" s="33">
        <f t="shared" si="2"/>
        <v>7.7</v>
      </c>
      <c r="Q1754" s="34">
        <f t="shared" si="3"/>
        <v>1.02640264</v>
      </c>
      <c r="R1754" s="35" t="str">
        <f t="shared" si="4"/>
        <v>Bajo</v>
      </c>
      <c r="S1754" s="35" t="str">
        <f>IF(O1754="","",IF(O1754&gt;AVERAGE('Base de datos limpia'!$O$2:$O$8001),"Alto","Normal"))
</f>
        <v>Normal</v>
      </c>
      <c r="T1754" s="35" t="str">
        <f t="shared" si="5"/>
        <v>Gamer moderado</v>
      </c>
      <c r="U1754" s="35"/>
    </row>
    <row r="1755">
      <c r="A1755" s="28">
        <v>1754.0</v>
      </c>
      <c r="B1755" s="28">
        <v>24.0</v>
      </c>
      <c r="C1755" s="28" t="str">
        <f>TRIM(PROPER('Base de datos cruda'!C1755))</f>
        <v>Female</v>
      </c>
      <c r="D1755" s="28">
        <v>5.07</v>
      </c>
      <c r="E1755" s="28">
        <v>3.64</v>
      </c>
      <c r="F1755" s="28">
        <v>5.93</v>
      </c>
      <c r="G1755" s="28">
        <v>97.69</v>
      </c>
      <c r="H1755" s="28" t="str">
        <f>TRIM(PROPER('Base de datos cruda'!H1755))</f>
        <v>Fps</v>
      </c>
      <c r="I1755" s="28">
        <v>4.8</v>
      </c>
      <c r="J1755" s="28">
        <v>7.46</v>
      </c>
      <c r="K1755" s="28">
        <v>256.43</v>
      </c>
      <c r="L1755" s="28">
        <f>IF('Base de datos cruda'!L1755&lt;0,,'Base de datos cruda'!L1755)</f>
        <v>14.31</v>
      </c>
      <c r="M1755" s="28" t="str">
        <f>IF(TRIM(PROPER('Base de datos cruda'!M1755))="High","Alto",IF(TRIM(PROPER('Base de datos cruda'!M1755))="Medium","Medio","Bajo"))</f>
        <v>Bajo</v>
      </c>
      <c r="N1755" s="29">
        <v>63.7888973906676</v>
      </c>
      <c r="O1755" s="32">
        <f t="shared" si="1"/>
        <v>63.78889739</v>
      </c>
      <c r="P1755" s="33">
        <f t="shared" si="2"/>
        <v>12.53</v>
      </c>
      <c r="Q1755" s="34">
        <f t="shared" si="3"/>
        <v>0.7179487179</v>
      </c>
      <c r="R1755" s="35" t="str">
        <f t="shared" si="4"/>
        <v>Medio</v>
      </c>
      <c r="S1755" s="35" t="str">
        <f>IF(O1755="","",IF(O1755&gt;AVERAGE('Base de datos limpia'!$O$2:$O$8001),"Alto","Normal"))
</f>
        <v>Normal</v>
      </c>
      <c r="T1755" s="35" t="str">
        <f t="shared" si="5"/>
        <v>Gamer moderado</v>
      </c>
      <c r="U1755" s="35"/>
    </row>
    <row r="1756">
      <c r="A1756" s="28">
        <v>1755.0</v>
      </c>
      <c r="B1756" s="28">
        <v>23.0</v>
      </c>
      <c r="C1756" s="28" t="str">
        <f>TRIM(PROPER('Base de datos cruda'!C1756))</f>
        <v>Male</v>
      </c>
      <c r="D1756" s="28">
        <v>6.51</v>
      </c>
      <c r="E1756" s="28">
        <v>6.13</v>
      </c>
      <c r="F1756" s="28">
        <v>5.76</v>
      </c>
      <c r="G1756" s="28">
        <v>79.45</v>
      </c>
      <c r="H1756" s="28" t="str">
        <f>TRIM(PROPER('Base de datos cruda'!H1756))</f>
        <v>Casual</v>
      </c>
      <c r="I1756" s="28">
        <v>3.97</v>
      </c>
      <c r="J1756" s="28">
        <v>9.5</v>
      </c>
      <c r="K1756" s="28">
        <v>250.01</v>
      </c>
      <c r="L1756" s="28">
        <f>IF('Base de datos cruda'!L1756&lt;0,,'Base de datos cruda'!L1756)</f>
        <v>10.39</v>
      </c>
      <c r="M1756" s="28" t="str">
        <f>IF(TRIM(PROPER('Base de datos cruda'!M1756))="High","Alto",IF(TRIM(PROPER('Base de datos cruda'!M1756))="Medium","Medio","Bajo"))</f>
        <v>Bajo</v>
      </c>
      <c r="N1756" s="29">
        <v>49.36</v>
      </c>
      <c r="O1756" s="32">
        <f t="shared" si="1"/>
        <v>49.36</v>
      </c>
      <c r="P1756" s="33">
        <f t="shared" si="2"/>
        <v>16.01</v>
      </c>
      <c r="Q1756" s="34">
        <f t="shared" si="3"/>
        <v>0.9416282642</v>
      </c>
      <c r="R1756" s="35" t="str">
        <f t="shared" si="4"/>
        <v>Bajo</v>
      </c>
      <c r="S1756" s="35" t="str">
        <f>IF(O1756="","",IF(O1756&gt;AVERAGE('Base de datos limpia'!$O$2:$O$8001),"Alto","Normal"))
</f>
        <v>Normal</v>
      </c>
      <c r="T1756" s="35" t="str">
        <f t="shared" si="5"/>
        <v>Gamer intensivo</v>
      </c>
      <c r="U1756" s="35"/>
    </row>
    <row r="1757">
      <c r="A1757" s="28">
        <v>1756.0</v>
      </c>
      <c r="B1757" s="28">
        <v>23.0</v>
      </c>
      <c r="C1757" s="28" t="str">
        <f>TRIM(PROPER('Base de datos cruda'!C1757))</f>
        <v>Female</v>
      </c>
      <c r="D1757" s="28">
        <v>2.38</v>
      </c>
      <c r="E1757" s="28">
        <v>9.85</v>
      </c>
      <c r="F1757" s="28">
        <v>8.44</v>
      </c>
      <c r="G1757" s="28">
        <v>93.91</v>
      </c>
      <c r="H1757" s="28" t="str">
        <f>TRIM(PROPER('Base de datos cruda'!H1757))</f>
        <v>Fps</v>
      </c>
      <c r="I1757" s="28">
        <v>0.94</v>
      </c>
      <c r="J1757" s="28">
        <v>6.71</v>
      </c>
      <c r="K1757" s="28">
        <v>284.9</v>
      </c>
      <c r="L1757" s="28">
        <f>IF('Base de datos cruda'!L1757&lt;0,,'Base de datos cruda'!L1757)</f>
        <v>8.12</v>
      </c>
      <c r="M1757" s="28" t="str">
        <f>IF(TRIM(PROPER('Base de datos cruda'!M1757))="High","Alto",IF(TRIM(PROPER('Base de datos cruda'!M1757))="Medium","Medio","Bajo"))</f>
        <v>Medio</v>
      </c>
      <c r="N1757" s="29">
        <v>100.0</v>
      </c>
      <c r="O1757" s="32">
        <f t="shared" si="1"/>
        <v>100</v>
      </c>
      <c r="P1757" s="33">
        <f t="shared" si="2"/>
        <v>9.09</v>
      </c>
      <c r="Q1757" s="34">
        <f t="shared" si="3"/>
        <v>4.138655462</v>
      </c>
      <c r="R1757" s="35" t="str">
        <f t="shared" si="4"/>
        <v>Alto</v>
      </c>
      <c r="S1757" s="35" t="str">
        <f>IF(O1757="","",IF(O1757&gt;AVERAGE('Base de datos limpia'!$O$2:$O$8001),"Alto","Normal"))
</f>
        <v>Alto</v>
      </c>
      <c r="T1757" s="35" t="str">
        <f t="shared" si="5"/>
        <v>Gamer intensivo</v>
      </c>
      <c r="U1757" s="35"/>
    </row>
    <row r="1758">
      <c r="A1758" s="28">
        <v>1757.0</v>
      </c>
      <c r="B1758" s="28">
        <v>16.0</v>
      </c>
      <c r="C1758" s="28" t="str">
        <f>TRIM(PROPER('Base de datos cruda'!C1758))</f>
        <v>Female</v>
      </c>
      <c r="D1758" s="28">
        <v>1.71</v>
      </c>
      <c r="E1758" s="28">
        <v>2.96</v>
      </c>
      <c r="F1758" s="28">
        <v>4.3</v>
      </c>
      <c r="G1758" s="28">
        <v>68.57</v>
      </c>
      <c r="H1758" s="28" t="str">
        <f>TRIM(PROPER('Base de datos cruda'!H1758))</f>
        <v>Rpg</v>
      </c>
      <c r="I1758" s="28">
        <v>0.06</v>
      </c>
      <c r="J1758" s="28">
        <v>4.69</v>
      </c>
      <c r="K1758" s="28">
        <v>301.83</v>
      </c>
      <c r="L1758" s="28">
        <f>IF('Base de datos cruda'!L1758&lt;0,,'Base de datos cruda'!L1758)</f>
        <v>6.54</v>
      </c>
      <c r="M1758" s="28" t="str">
        <f>IF(TRIM(PROPER('Base de datos cruda'!M1758))="High","Alto",IF(TRIM(PROPER('Base de datos cruda'!M1758))="Medium","Medio","Bajo"))</f>
        <v>Medio</v>
      </c>
      <c r="N1758" s="29">
        <v>57.32</v>
      </c>
      <c r="O1758" s="32">
        <f t="shared" si="1"/>
        <v>57.32</v>
      </c>
      <c r="P1758" s="33">
        <f t="shared" si="2"/>
        <v>6.4</v>
      </c>
      <c r="Q1758" s="34">
        <f t="shared" si="3"/>
        <v>1.730994152</v>
      </c>
      <c r="R1758" s="35" t="str">
        <f t="shared" si="4"/>
        <v>Medio</v>
      </c>
      <c r="S1758" s="35" t="str">
        <f>IF(O1758="","",IF(O1758&gt;AVERAGE('Base de datos limpia'!$O$2:$O$8001),"Alto","Normal"))
</f>
        <v>Normal</v>
      </c>
      <c r="T1758" s="35" t="str">
        <f t="shared" si="5"/>
        <v>Gamer casual</v>
      </c>
      <c r="U1758" s="35"/>
    </row>
    <row r="1759">
      <c r="A1759" s="28">
        <v>1758.0</v>
      </c>
      <c r="B1759" s="28">
        <v>20.0</v>
      </c>
      <c r="C1759" s="28" t="str">
        <f>TRIM(PROPER('Base de datos cruda'!C1759))</f>
        <v>Male</v>
      </c>
      <c r="D1759" s="28">
        <v>5.34</v>
      </c>
      <c r="E1759" s="28">
        <v>9.87</v>
      </c>
      <c r="F1759" s="28">
        <v>8.86</v>
      </c>
      <c r="G1759" s="28">
        <v>66.98</v>
      </c>
      <c r="H1759" s="28" t="str">
        <f>TRIM(PROPER('Base de datos cruda'!H1759))</f>
        <v>Rpg</v>
      </c>
      <c r="I1759" s="28">
        <v>3.35</v>
      </c>
      <c r="J1759" s="28">
        <v>7.53</v>
      </c>
      <c r="K1759" s="28">
        <v>259.92</v>
      </c>
      <c r="L1759" s="28">
        <f>IF('Base de datos cruda'!L1759&lt;0,,'Base de datos cruda'!L1759)</f>
        <v>13.16</v>
      </c>
      <c r="M1759" s="28" t="str">
        <f>IF(TRIM(PROPER('Base de datos cruda'!M1759))="High","Alto",IF(TRIM(PROPER('Base de datos cruda'!M1759))="Medium","Medio","Bajo"))</f>
        <v>Bajo</v>
      </c>
      <c r="N1759" s="29">
        <v>103.110436266113</v>
      </c>
      <c r="O1759" s="33" t="str">
        <f t="shared" si="1"/>
        <v/>
      </c>
      <c r="P1759" s="33">
        <f t="shared" si="2"/>
        <v>12.87</v>
      </c>
      <c r="Q1759" s="34">
        <f t="shared" si="3"/>
        <v>1.848314607</v>
      </c>
      <c r="R1759" s="35" t="str">
        <f t="shared" si="4"/>
        <v>Alto</v>
      </c>
      <c r="S1759" s="35" t="str">
        <f>IF(O1759="","",IF(O1759&gt;AVERAGE('Base de datos limpia'!$O$2:$O$8001),"Alto","Normal"))
</f>
        <v/>
      </c>
      <c r="T1759" s="35" t="str">
        <f t="shared" si="5"/>
        <v>Gamer intensivo</v>
      </c>
      <c r="U1759" s="35"/>
    </row>
    <row r="1760">
      <c r="A1760" s="28">
        <v>1759.0</v>
      </c>
      <c r="B1760" s="28">
        <v>19.0</v>
      </c>
      <c r="C1760" s="28" t="str">
        <f>TRIM(PROPER('Base de datos cruda'!C1760))</f>
        <v>Female</v>
      </c>
      <c r="D1760" s="28">
        <v>5.36</v>
      </c>
      <c r="E1760" s="28">
        <v>7.43</v>
      </c>
      <c r="F1760" s="28">
        <v>4.04</v>
      </c>
      <c r="G1760" s="28">
        <v>95.55</v>
      </c>
      <c r="H1760" s="28" t="str">
        <f>TRIM(PROPER('Base de datos cruda'!H1760))</f>
        <v>Rpg</v>
      </c>
      <c r="I1760" s="28">
        <v>2.9</v>
      </c>
      <c r="J1760" s="28">
        <v>6.53</v>
      </c>
      <c r="K1760" s="28">
        <v>252.33</v>
      </c>
      <c r="L1760" s="28">
        <f>IF('Base de datos cruda'!L1760&lt;0,,'Base de datos cruda'!L1760)</f>
        <v>13.5</v>
      </c>
      <c r="M1760" s="28" t="str">
        <f>IF(TRIM(PROPER('Base de datos cruda'!M1760))="High","Alto",IF(TRIM(PROPER('Base de datos cruda'!M1760))="Medium","Medio","Bajo"))</f>
        <v>Alto</v>
      </c>
      <c r="N1760" s="29">
        <v>78.0680729696503</v>
      </c>
      <c r="O1760" s="32">
        <f t="shared" si="1"/>
        <v>78.06807297</v>
      </c>
      <c r="P1760" s="33">
        <f t="shared" si="2"/>
        <v>11.89</v>
      </c>
      <c r="Q1760" s="34">
        <f t="shared" si="3"/>
        <v>1.38619403</v>
      </c>
      <c r="R1760" s="35" t="str">
        <f t="shared" si="4"/>
        <v>Alto</v>
      </c>
      <c r="S1760" s="35" t="str">
        <f>IF(O1760="","",IF(O1760&gt;AVERAGE('Base de datos limpia'!$O$2:$O$8001),"Alto","Normal"))
</f>
        <v>Alto</v>
      </c>
      <c r="T1760" s="35" t="str">
        <f t="shared" si="5"/>
        <v>Gamer intensivo</v>
      </c>
      <c r="U1760" s="35"/>
    </row>
    <row r="1761">
      <c r="A1761" s="28">
        <v>1760.0</v>
      </c>
      <c r="B1761" s="28">
        <v>17.0</v>
      </c>
      <c r="C1761" s="28" t="str">
        <f>TRIM(PROPER('Base de datos cruda'!C1761))</f>
        <v>Male</v>
      </c>
      <c r="D1761" s="28">
        <v>7.21</v>
      </c>
      <c r="E1761" s="28">
        <v>8.43</v>
      </c>
      <c r="F1761" s="28">
        <v>8.73</v>
      </c>
      <c r="G1761" s="28">
        <v>79.83</v>
      </c>
      <c r="H1761" s="28" t="str">
        <f>TRIM(PROPER('Base de datos cruda'!H1761))</f>
        <v>Casual</v>
      </c>
      <c r="I1761" s="28">
        <v>0.41</v>
      </c>
      <c r="J1761" s="28">
        <v>12.42</v>
      </c>
      <c r="K1761" s="28">
        <v>234.82</v>
      </c>
      <c r="L1761" s="28">
        <f>IF('Base de datos cruda'!L1761&lt;0,,'Base de datos cruda'!L1761)</f>
        <v>16.6</v>
      </c>
      <c r="M1761" s="28" t="str">
        <f>IF(TRIM(PROPER('Base de datos cruda'!M1761))="High","Alto",IF(TRIM(PROPER('Base de datos cruda'!M1761))="Medium","Medio","Bajo"))</f>
        <v>Bajo</v>
      </c>
      <c r="N1761" s="29">
        <v>71.6795905098848</v>
      </c>
      <c r="O1761" s="32">
        <f t="shared" si="1"/>
        <v>71.67959051</v>
      </c>
      <c r="P1761" s="33">
        <f t="shared" si="2"/>
        <v>19.63</v>
      </c>
      <c r="Q1761" s="34">
        <f t="shared" si="3"/>
        <v>1.169209431</v>
      </c>
      <c r="R1761" s="35" t="str">
        <f t="shared" si="4"/>
        <v>Alto</v>
      </c>
      <c r="S1761" s="35" t="str">
        <f>IF(O1761="","",IF(O1761&gt;AVERAGE('Base de datos limpia'!$O$2:$O$8001),"Alto","Normal"))
</f>
        <v>Alto</v>
      </c>
      <c r="T1761" s="35" t="str">
        <f t="shared" si="5"/>
        <v>Gamer intensivo</v>
      </c>
      <c r="U1761" s="35"/>
    </row>
    <row r="1762">
      <c r="A1762" s="28">
        <v>1761.0</v>
      </c>
      <c r="B1762" s="28">
        <v>23.0</v>
      </c>
      <c r="C1762" s="28" t="str">
        <f>TRIM(PROPER('Base de datos cruda'!C1762))</f>
        <v>Female</v>
      </c>
      <c r="D1762" s="28">
        <v>0.13</v>
      </c>
      <c r="E1762" s="28">
        <v>1.81</v>
      </c>
      <c r="F1762" s="28">
        <v>6.74</v>
      </c>
      <c r="G1762" s="28">
        <v>95.81</v>
      </c>
      <c r="H1762" s="28" t="str">
        <f>TRIM(PROPER('Base de datos cruda'!H1762))</f>
        <v>Fps</v>
      </c>
      <c r="I1762" s="28">
        <v>4.83</v>
      </c>
      <c r="J1762" s="28">
        <v>3.22</v>
      </c>
      <c r="K1762" s="28">
        <v>324.52</v>
      </c>
      <c r="L1762" s="28">
        <f>IF('Base de datos cruda'!L1762&lt;0,,'Base de datos cruda'!L1762)</f>
        <v>4.31</v>
      </c>
      <c r="M1762" s="28" t="str">
        <f>IF(TRIM(PROPER('Base de datos cruda'!M1762))="High","Alto",IF(TRIM(PROPER('Base de datos cruda'!M1762))="Medium","Medio","Bajo"))</f>
        <v>Medio</v>
      </c>
      <c r="N1762" s="29">
        <v>52.86</v>
      </c>
      <c r="O1762" s="32">
        <f t="shared" si="1"/>
        <v>52.86</v>
      </c>
      <c r="P1762" s="33">
        <f t="shared" si="2"/>
        <v>3.35</v>
      </c>
      <c r="Q1762" s="34">
        <f t="shared" si="3"/>
        <v>13.92307692</v>
      </c>
      <c r="R1762" s="35" t="str">
        <f t="shared" si="4"/>
        <v>Medio</v>
      </c>
      <c r="S1762" s="35" t="str">
        <f>IF(O1762="","",IF(O1762&gt;AVERAGE('Base de datos limpia'!$O$2:$O$8001),"Alto","Normal"))
</f>
        <v>Normal</v>
      </c>
      <c r="T1762" s="35" t="str">
        <f t="shared" si="5"/>
        <v>Gamer casual</v>
      </c>
      <c r="U1762" s="35"/>
    </row>
    <row r="1763">
      <c r="A1763" s="28">
        <v>1762.0</v>
      </c>
      <c r="B1763" s="28">
        <v>18.0</v>
      </c>
      <c r="C1763" s="28" t="str">
        <f>TRIM(PROPER('Base de datos cruda'!C1763))</f>
        <v>Male</v>
      </c>
      <c r="D1763" s="28">
        <v>6.82</v>
      </c>
      <c r="E1763" s="28">
        <v>3.7</v>
      </c>
      <c r="F1763" s="28">
        <v>7.51</v>
      </c>
      <c r="G1763" s="28">
        <v>62.52</v>
      </c>
      <c r="H1763" s="28" t="str">
        <f>TRIM(PROPER('Base de datos cruda'!H1763))</f>
        <v>Fps</v>
      </c>
      <c r="I1763" s="28">
        <v>3.09</v>
      </c>
      <c r="J1763" s="28">
        <v>9.47</v>
      </c>
      <c r="K1763" s="28">
        <v>227.34</v>
      </c>
      <c r="L1763" s="28">
        <f>IF('Base de datos cruda'!L1763&lt;0,,'Base de datos cruda'!L1763)</f>
        <v>13.58</v>
      </c>
      <c r="M1763" s="28" t="str">
        <f>IF(TRIM(PROPER('Base de datos cruda'!M1763))="High","Alto",IF(TRIM(PROPER('Base de datos cruda'!M1763))="Medium","Medio","Bajo"))</f>
        <v>Bajo</v>
      </c>
      <c r="N1763" s="29">
        <v>28.31</v>
      </c>
      <c r="O1763" s="32">
        <f t="shared" si="1"/>
        <v>28.31</v>
      </c>
      <c r="P1763" s="33">
        <f t="shared" si="2"/>
        <v>16.29</v>
      </c>
      <c r="Q1763" s="34">
        <f t="shared" si="3"/>
        <v>0.5425219941</v>
      </c>
      <c r="R1763" s="35" t="str">
        <f t="shared" si="4"/>
        <v>Bajo</v>
      </c>
      <c r="S1763" s="35" t="str">
        <f>IF(O1763="","",IF(O1763&gt;AVERAGE('Base de datos limpia'!$O$2:$O$8001),"Alto","Normal"))
</f>
        <v>Normal</v>
      </c>
      <c r="T1763" s="35" t="str">
        <f t="shared" si="5"/>
        <v>Gamer moderado</v>
      </c>
      <c r="U1763" s="35"/>
    </row>
    <row r="1764">
      <c r="A1764" s="28">
        <v>1763.0</v>
      </c>
      <c r="B1764" s="28">
        <v>19.0</v>
      </c>
      <c r="C1764" s="28" t="str">
        <f>TRIM(PROPER('Base de datos cruda'!C1764))</f>
        <v>Female</v>
      </c>
      <c r="D1764" s="28">
        <v>4.17</v>
      </c>
      <c r="E1764" s="28">
        <v>1.52</v>
      </c>
      <c r="F1764" s="28">
        <v>4.94</v>
      </c>
      <c r="G1764" s="28">
        <v>96.66</v>
      </c>
      <c r="H1764" s="28" t="str">
        <f>TRIM(PROPER('Base de datos cruda'!H1764))</f>
        <v>Casual</v>
      </c>
      <c r="I1764" s="28">
        <v>3.26</v>
      </c>
      <c r="J1764" s="28">
        <v>7.82</v>
      </c>
      <c r="K1764" s="28">
        <v>271.8</v>
      </c>
      <c r="L1764" s="28">
        <f>IF('Base de datos cruda'!L1764&lt;0,,'Base de datos cruda'!L1764)</f>
        <v>8.95</v>
      </c>
      <c r="M1764" s="28" t="str">
        <f>IF(TRIM(PROPER('Base de datos cruda'!M1764))="High","Alto",IF(TRIM(PROPER('Base de datos cruda'!M1764))="Medium","Medio","Bajo"))</f>
        <v>Medio</v>
      </c>
      <c r="N1764" s="29">
        <v>38.57</v>
      </c>
      <c r="O1764" s="32">
        <f t="shared" si="1"/>
        <v>38.57</v>
      </c>
      <c r="P1764" s="33">
        <f t="shared" si="2"/>
        <v>11.99</v>
      </c>
      <c r="Q1764" s="34">
        <f t="shared" si="3"/>
        <v>0.3645083933</v>
      </c>
      <c r="R1764" s="35" t="str">
        <f t="shared" si="4"/>
        <v>Bajo</v>
      </c>
      <c r="S1764" s="35" t="str">
        <f>IF(O1764="","",IF(O1764&gt;AVERAGE('Base de datos limpia'!$O$2:$O$8001),"Alto","Normal"))
</f>
        <v>Normal</v>
      </c>
      <c r="T1764" s="35" t="str">
        <f t="shared" si="5"/>
        <v>Gamer casual</v>
      </c>
      <c r="U1764" s="35"/>
    </row>
    <row r="1765">
      <c r="A1765" s="28">
        <v>1764.0</v>
      </c>
      <c r="B1765" s="28">
        <v>22.0</v>
      </c>
      <c r="C1765" s="28" t="str">
        <f>TRIM(PROPER('Base de datos cruda'!C1765))</f>
        <v>Male</v>
      </c>
      <c r="D1765" s="28">
        <v>4.97</v>
      </c>
      <c r="E1765" s="28">
        <v>4.34</v>
      </c>
      <c r="F1765" s="28">
        <v>7.27</v>
      </c>
      <c r="G1765" s="28">
        <v>76.62</v>
      </c>
      <c r="H1765" s="28" t="str">
        <f>TRIM(PROPER('Base de datos cruda'!H1765))</f>
        <v>Fps</v>
      </c>
      <c r="I1765" s="28">
        <v>4.27</v>
      </c>
      <c r="J1765" s="28">
        <v>6.58</v>
      </c>
      <c r="K1765" s="28">
        <v>282.51</v>
      </c>
      <c r="L1765" s="28">
        <f>IF('Base de datos cruda'!L1765&lt;0,,'Base de datos cruda'!L1765)</f>
        <v>14.88</v>
      </c>
      <c r="M1765" s="28" t="str">
        <f>IF(TRIM(PROPER('Base de datos cruda'!M1765))="High","Alto",IF(TRIM(PROPER('Base de datos cruda'!M1765))="Medium","Medio","Bajo"))</f>
        <v>Medio</v>
      </c>
      <c r="N1765" s="29">
        <v>58.4</v>
      </c>
      <c r="O1765" s="32">
        <f t="shared" si="1"/>
        <v>58.4</v>
      </c>
      <c r="P1765" s="33">
        <f t="shared" si="2"/>
        <v>11.55</v>
      </c>
      <c r="Q1765" s="34">
        <f t="shared" si="3"/>
        <v>0.8732394366</v>
      </c>
      <c r="R1765" s="35" t="str">
        <f t="shared" si="4"/>
        <v>Medio</v>
      </c>
      <c r="S1765" s="35" t="str">
        <f>IF(O1765="","",IF(O1765&gt;AVERAGE('Base de datos limpia'!$O$2:$O$8001),"Alto","Normal"))
</f>
        <v>Normal</v>
      </c>
      <c r="T1765" s="35" t="str">
        <f t="shared" si="5"/>
        <v>Gamer moderado</v>
      </c>
      <c r="U1765" s="35"/>
    </row>
    <row r="1766">
      <c r="A1766" s="28">
        <v>1765.0</v>
      </c>
      <c r="B1766" s="28">
        <v>24.0</v>
      </c>
      <c r="C1766" s="28" t="str">
        <f>TRIM(PROPER('Base de datos cruda'!C1766))</f>
        <v>Male</v>
      </c>
      <c r="D1766" s="28">
        <v>0.73</v>
      </c>
      <c r="E1766" s="28">
        <v>9.83</v>
      </c>
      <c r="F1766" s="28">
        <v>8.41</v>
      </c>
      <c r="G1766" s="28">
        <v>66.21</v>
      </c>
      <c r="H1766" s="28" t="str">
        <f>TRIM(PROPER('Base de datos cruda'!H1766))</f>
        <v>Casual</v>
      </c>
      <c r="I1766" s="28">
        <v>1.69</v>
      </c>
      <c r="J1766" s="28">
        <v>3.72</v>
      </c>
      <c r="K1766" s="28">
        <v>302.98</v>
      </c>
      <c r="L1766" s="28">
        <f>IF('Base de datos cruda'!L1766&lt;0,,'Base de datos cruda'!L1766)</f>
        <v>3.31</v>
      </c>
      <c r="M1766" s="28" t="str">
        <f>IF(TRIM(PROPER('Base de datos cruda'!M1766))="High","Alto",IF(TRIM(PROPER('Base de datos cruda'!M1766))="Medium","Medio","Bajo"))</f>
        <v>Medio</v>
      </c>
      <c r="N1766" s="29">
        <v>100.0</v>
      </c>
      <c r="O1766" s="32">
        <f t="shared" si="1"/>
        <v>100</v>
      </c>
      <c r="P1766" s="33">
        <f t="shared" si="2"/>
        <v>4.45</v>
      </c>
      <c r="Q1766" s="34">
        <f t="shared" si="3"/>
        <v>13.46575342</v>
      </c>
      <c r="R1766" s="35" t="str">
        <f t="shared" si="4"/>
        <v>Alto</v>
      </c>
      <c r="S1766" s="35" t="str">
        <f>IF(O1766="","",IF(O1766&gt;AVERAGE('Base de datos limpia'!$O$2:$O$8001),"Alto","Normal"))
</f>
        <v>Alto</v>
      </c>
      <c r="T1766" s="35" t="str">
        <f t="shared" si="5"/>
        <v>Gamer intensivo</v>
      </c>
      <c r="U1766" s="35"/>
    </row>
    <row r="1767">
      <c r="A1767" s="28">
        <v>1766.0</v>
      </c>
      <c r="B1767" s="28">
        <v>17.0</v>
      </c>
      <c r="C1767" s="28" t="str">
        <f>TRIM(PROPER('Base de datos cruda'!C1767))</f>
        <v>Male</v>
      </c>
      <c r="D1767" s="28">
        <v>3.46</v>
      </c>
      <c r="E1767" s="28">
        <v>1.95</v>
      </c>
      <c r="F1767" s="28">
        <v>4.7</v>
      </c>
      <c r="G1767" s="28">
        <v>87.34</v>
      </c>
      <c r="H1767" s="28" t="str">
        <f>TRIM(PROPER('Base de datos cruda'!H1767))</f>
        <v>Fps</v>
      </c>
      <c r="I1767" s="28">
        <v>2.79</v>
      </c>
      <c r="J1767" s="28">
        <v>8.22</v>
      </c>
      <c r="K1767" s="28">
        <v>288.78</v>
      </c>
      <c r="L1767" s="28">
        <f>IF('Base de datos cruda'!L1767&lt;0,,'Base de datos cruda'!L1767)</f>
        <v>11.2</v>
      </c>
      <c r="M1767" s="28" t="str">
        <f>IF(TRIM(PROPER('Base de datos cruda'!M1767))="High","Alto",IF(TRIM(PROPER('Base de datos cruda'!M1767))="Medium","Medio","Bajo"))</f>
        <v>Medio</v>
      </c>
      <c r="N1767" s="29">
        <v>40.86</v>
      </c>
      <c r="O1767" s="32">
        <f t="shared" si="1"/>
        <v>40.86</v>
      </c>
      <c r="P1767" s="33">
        <f t="shared" si="2"/>
        <v>11.68</v>
      </c>
      <c r="Q1767" s="34">
        <f t="shared" si="3"/>
        <v>0.563583815</v>
      </c>
      <c r="R1767" s="35" t="str">
        <f t="shared" si="4"/>
        <v>Bajo</v>
      </c>
      <c r="S1767" s="35" t="str">
        <f>IF(O1767="","",IF(O1767&gt;AVERAGE('Base de datos limpia'!$O$2:$O$8001),"Alto","Normal"))
</f>
        <v>Normal</v>
      </c>
      <c r="T1767" s="35" t="str">
        <f t="shared" si="5"/>
        <v>Gamer casual</v>
      </c>
      <c r="U1767" s="35"/>
    </row>
    <row r="1768">
      <c r="A1768" s="28">
        <v>1767.0</v>
      </c>
      <c r="B1768" s="28">
        <v>18.0</v>
      </c>
      <c r="C1768" s="28" t="str">
        <f>TRIM(PROPER('Base de datos cruda'!C1768))</f>
        <v>Male</v>
      </c>
      <c r="D1768" s="28">
        <v>1.82</v>
      </c>
      <c r="E1768" s="28">
        <v>6.06</v>
      </c>
      <c r="F1768" s="28">
        <v>4.64</v>
      </c>
      <c r="G1768" s="28">
        <v>91.88</v>
      </c>
      <c r="H1768" s="28" t="str">
        <f>TRIM(PROPER('Base de datos cruda'!H1768))</f>
        <v>Fps</v>
      </c>
      <c r="I1768" s="28">
        <v>2.88</v>
      </c>
      <c r="J1768" s="28">
        <v>6.5</v>
      </c>
      <c r="K1768" s="28">
        <v>297.2</v>
      </c>
      <c r="L1768" s="28">
        <f>IF('Base de datos cruda'!L1768&lt;0,,'Base de datos cruda'!L1768)</f>
        <v>6.97</v>
      </c>
      <c r="M1768" s="28" t="str">
        <f>IF(TRIM(PROPER('Base de datos cruda'!M1768))="High","Alto",IF(TRIM(PROPER('Base de datos cruda'!M1768))="Medium","Medio","Bajo"))</f>
        <v>Medio</v>
      </c>
      <c r="N1768" s="29">
        <v>79.3</v>
      </c>
      <c r="O1768" s="32">
        <f t="shared" si="1"/>
        <v>79.3</v>
      </c>
      <c r="P1768" s="33">
        <f t="shared" si="2"/>
        <v>8.32</v>
      </c>
      <c r="Q1768" s="34">
        <f t="shared" si="3"/>
        <v>3.32967033</v>
      </c>
      <c r="R1768" s="35" t="str">
        <f t="shared" si="4"/>
        <v>Alto</v>
      </c>
      <c r="S1768" s="35" t="str">
        <f>IF(O1768="","",IF(O1768&gt;AVERAGE('Base de datos limpia'!$O$2:$O$8001),"Alto","Normal"))
</f>
        <v>Alto</v>
      </c>
      <c r="T1768" s="35" t="str">
        <f t="shared" si="5"/>
        <v>Gamer intensivo</v>
      </c>
      <c r="U1768" s="35"/>
    </row>
    <row r="1769">
      <c r="A1769" s="28">
        <v>1768.0</v>
      </c>
      <c r="B1769" s="28">
        <v>19.0</v>
      </c>
      <c r="C1769" s="28" t="str">
        <f>TRIM(PROPER('Base de datos cruda'!C1769))</f>
        <v>Male</v>
      </c>
      <c r="D1769" s="28">
        <v>2.03</v>
      </c>
      <c r="E1769" s="28">
        <v>1.05</v>
      </c>
      <c r="F1769" s="28">
        <v>5.52</v>
      </c>
      <c r="G1769" s="28">
        <v>61.89</v>
      </c>
      <c r="H1769" s="28" t="str">
        <f>TRIM(PROPER('Base de datos cruda'!H1769))</f>
        <v>Rpg</v>
      </c>
      <c r="I1769" s="28">
        <v>4.84</v>
      </c>
      <c r="J1769" s="28">
        <v>6.89</v>
      </c>
      <c r="K1769" s="28">
        <v>307.47</v>
      </c>
      <c r="L1769" s="28">
        <f>IF('Base de datos cruda'!L1769&lt;0,,'Base de datos cruda'!L1769)</f>
        <v>7.94</v>
      </c>
      <c r="M1769" s="28" t="str">
        <f>IF(TRIM(PROPER('Base de datos cruda'!M1769))="High","Alto",IF(TRIM(PROPER('Base de datos cruda'!M1769))="Medium","Medio","Bajo"))</f>
        <v>Medio</v>
      </c>
      <c r="N1769" s="29">
        <v>42.85</v>
      </c>
      <c r="O1769" s="32">
        <f t="shared" si="1"/>
        <v>42.85</v>
      </c>
      <c r="P1769" s="33">
        <f t="shared" si="2"/>
        <v>8.92</v>
      </c>
      <c r="Q1769" s="34">
        <f t="shared" si="3"/>
        <v>0.5172413793</v>
      </c>
      <c r="R1769" s="35" t="str">
        <f t="shared" si="4"/>
        <v>Bajo</v>
      </c>
      <c r="S1769" s="35" t="str">
        <f>IF(O1769="","",IF(O1769&gt;AVERAGE('Base de datos limpia'!$O$2:$O$8001),"Alto","Normal"))
</f>
        <v>Normal</v>
      </c>
      <c r="T1769" s="35" t="str">
        <f t="shared" si="5"/>
        <v>Gamer casual</v>
      </c>
      <c r="U1769" s="35"/>
    </row>
    <row r="1770">
      <c r="A1770" s="28">
        <v>1769.0</v>
      </c>
      <c r="B1770" s="28">
        <v>16.0</v>
      </c>
      <c r="C1770" s="28" t="str">
        <f>TRIM(PROPER('Base de datos cruda'!C1770))</f>
        <v>Female</v>
      </c>
      <c r="D1770" s="28">
        <v>4.03</v>
      </c>
      <c r="E1770" s="28">
        <v>7.41</v>
      </c>
      <c r="F1770" s="28">
        <v>4.81</v>
      </c>
      <c r="G1770" s="28">
        <v>99.49</v>
      </c>
      <c r="H1770" s="28" t="str">
        <f>TRIM(PROPER('Base de datos cruda'!H1770))</f>
        <v>Fps</v>
      </c>
      <c r="I1770" s="28">
        <v>0.66</v>
      </c>
      <c r="J1770" s="28">
        <v>7.37</v>
      </c>
      <c r="K1770" s="28">
        <v>264.41</v>
      </c>
      <c r="L1770" s="28">
        <f>IF('Base de datos cruda'!L1770&lt;0,,'Base de datos cruda'!L1770)</f>
        <v>5.72</v>
      </c>
      <c r="M1770" s="28" t="str">
        <f>IF(TRIM(PROPER('Base de datos cruda'!M1770))="High","Alto",IF(TRIM(PROPER('Base de datos cruda'!M1770))="Medium","Medio","Bajo"))</f>
        <v>Alto</v>
      </c>
      <c r="N1770" s="29">
        <v>78.47</v>
      </c>
      <c r="O1770" s="32">
        <f t="shared" si="1"/>
        <v>78.47</v>
      </c>
      <c r="P1770" s="33">
        <f t="shared" si="2"/>
        <v>11.4</v>
      </c>
      <c r="Q1770" s="34">
        <f t="shared" si="3"/>
        <v>1.838709677</v>
      </c>
      <c r="R1770" s="35" t="str">
        <f t="shared" si="4"/>
        <v>Alto</v>
      </c>
      <c r="S1770" s="35" t="str">
        <f>IF(O1770="","",IF(O1770&gt;AVERAGE('Base de datos limpia'!$O$2:$O$8001),"Alto","Normal"))
</f>
        <v>Alto</v>
      </c>
      <c r="T1770" s="35" t="str">
        <f t="shared" si="5"/>
        <v>Gamer intensivo</v>
      </c>
      <c r="U1770" s="35"/>
    </row>
    <row r="1771">
      <c r="A1771" s="28">
        <v>1770.0</v>
      </c>
      <c r="B1771" s="28">
        <v>22.0</v>
      </c>
      <c r="C1771" s="28" t="str">
        <f>TRIM(PROPER('Base de datos cruda'!C1771))</f>
        <v>Male</v>
      </c>
      <c r="D1771" s="28">
        <v>6.5</v>
      </c>
      <c r="E1771" s="28">
        <v>2.77</v>
      </c>
      <c r="F1771" s="28">
        <v>4.55</v>
      </c>
      <c r="G1771" s="28">
        <v>87.88</v>
      </c>
      <c r="H1771" s="28" t="str">
        <f>TRIM(PROPER('Base de datos cruda'!H1771))</f>
        <v>Fps</v>
      </c>
      <c r="I1771" s="28">
        <v>3.79</v>
      </c>
      <c r="J1771" s="28">
        <v>9.34</v>
      </c>
      <c r="K1771" s="28">
        <v>242.06</v>
      </c>
      <c r="L1771" s="28">
        <f>IF('Base de datos cruda'!L1771&lt;0,,'Base de datos cruda'!L1771)</f>
        <v>15.17</v>
      </c>
      <c r="M1771" s="28" t="str">
        <f>IF(TRIM(PROPER('Base de datos cruda'!M1771))="High","Alto",IF(TRIM(PROPER('Base de datos cruda'!M1771))="Medium","Medio","Bajo"))</f>
        <v>Bajo</v>
      </c>
      <c r="N1771" s="29">
        <v>29.32</v>
      </c>
      <c r="O1771" s="32">
        <f t="shared" si="1"/>
        <v>29.32</v>
      </c>
      <c r="P1771" s="33">
        <f t="shared" si="2"/>
        <v>15.84</v>
      </c>
      <c r="Q1771" s="34">
        <f t="shared" si="3"/>
        <v>0.4261538462</v>
      </c>
      <c r="R1771" s="35" t="str">
        <f t="shared" si="4"/>
        <v>Bajo</v>
      </c>
      <c r="S1771" s="35" t="str">
        <f>IF(O1771="","",IF(O1771&gt;AVERAGE('Base de datos limpia'!$O$2:$O$8001),"Alto","Normal"))
</f>
        <v>Normal</v>
      </c>
      <c r="T1771" s="35" t="str">
        <f t="shared" si="5"/>
        <v>Gamer casual</v>
      </c>
      <c r="U1771" s="35"/>
    </row>
    <row r="1772">
      <c r="A1772" s="28">
        <v>1771.0</v>
      </c>
      <c r="B1772" s="28">
        <v>17.0</v>
      </c>
      <c r="C1772" s="28" t="str">
        <f>TRIM(PROPER('Base de datos cruda'!C1772))</f>
        <v>Male</v>
      </c>
      <c r="D1772" s="28">
        <v>5.95</v>
      </c>
      <c r="E1772" s="28">
        <v>2.17</v>
      </c>
      <c r="F1772" s="28">
        <v>7.39</v>
      </c>
      <c r="G1772" s="28">
        <v>72.86</v>
      </c>
      <c r="H1772" s="28" t="str">
        <f>TRIM(PROPER('Base de datos cruda'!H1772))</f>
        <v>Casual</v>
      </c>
      <c r="I1772" s="28">
        <v>2.88</v>
      </c>
      <c r="J1772" s="28">
        <v>11.11</v>
      </c>
      <c r="K1772" s="28">
        <v>270.71</v>
      </c>
      <c r="L1772" s="28">
        <f>IF('Base de datos cruda'!L1772&lt;0,,'Base de datos cruda'!L1772)</f>
        <v>14.51</v>
      </c>
      <c r="M1772" s="28" t="str">
        <f>IF(TRIM(PROPER('Base de datos cruda'!M1772))="High","Alto",IF(TRIM(PROPER('Base de datos cruda'!M1772))="Medium","Medio","Bajo"))</f>
        <v>Bajo</v>
      </c>
      <c r="N1772" s="29">
        <v>34.13</v>
      </c>
      <c r="O1772" s="32">
        <f t="shared" si="1"/>
        <v>34.13</v>
      </c>
      <c r="P1772" s="33">
        <f t="shared" si="2"/>
        <v>17.06</v>
      </c>
      <c r="Q1772" s="34">
        <f t="shared" si="3"/>
        <v>0.3647058824</v>
      </c>
      <c r="R1772" s="35" t="str">
        <f t="shared" si="4"/>
        <v>Bajo</v>
      </c>
      <c r="S1772" s="35" t="str">
        <f>IF(O1772="","",IF(O1772&gt;AVERAGE('Base de datos limpia'!$O$2:$O$8001),"Alto","Normal"))
</f>
        <v>Normal</v>
      </c>
      <c r="T1772" s="35" t="str">
        <f t="shared" si="5"/>
        <v>Gamer casual</v>
      </c>
      <c r="U1772" s="35"/>
    </row>
    <row r="1773">
      <c r="A1773" s="28">
        <v>1772.0</v>
      </c>
      <c r="B1773" s="28">
        <v>20.0</v>
      </c>
      <c r="C1773" s="28" t="str">
        <f>TRIM(PROPER('Base de datos cruda'!C1773))</f>
        <v>Male</v>
      </c>
      <c r="D1773" s="28">
        <v>4.73</v>
      </c>
      <c r="E1773" s="28">
        <v>4.03</v>
      </c>
      <c r="F1773" s="28">
        <v>5.07</v>
      </c>
      <c r="G1773" s="28">
        <v>66.05</v>
      </c>
      <c r="H1773" s="28" t="str">
        <f>TRIM(PROPER('Base de datos cruda'!H1773))</f>
        <v>Fps</v>
      </c>
      <c r="I1773" s="28">
        <v>4.23</v>
      </c>
      <c r="J1773" s="28">
        <v>6.6</v>
      </c>
      <c r="K1773" s="28">
        <v>261.51</v>
      </c>
      <c r="L1773" s="28">
        <f>IF('Base de datos cruda'!L1773&lt;0,,'Base de datos cruda'!L1773)</f>
        <v>12.34</v>
      </c>
      <c r="M1773" s="28" t="str">
        <f>IF(TRIM(PROPER('Base de datos cruda'!M1773))="High","Alto",IF(TRIM(PROPER('Base de datos cruda'!M1773))="Medium","Medio","Bajo"))</f>
        <v>Medio</v>
      </c>
      <c r="N1773" s="29">
        <v>33.8</v>
      </c>
      <c r="O1773" s="32">
        <f t="shared" si="1"/>
        <v>33.8</v>
      </c>
      <c r="P1773" s="33">
        <f t="shared" si="2"/>
        <v>11.33</v>
      </c>
      <c r="Q1773" s="34">
        <f t="shared" si="3"/>
        <v>0.8520084567</v>
      </c>
      <c r="R1773" s="35" t="str">
        <f t="shared" si="4"/>
        <v>Bajo</v>
      </c>
      <c r="S1773" s="35" t="str">
        <f>IF(O1773="","",IF(O1773&gt;AVERAGE('Base de datos limpia'!$O$2:$O$8001),"Alto","Normal"))
</f>
        <v>Normal</v>
      </c>
      <c r="T1773" s="35" t="str">
        <f t="shared" si="5"/>
        <v>Gamer moderado</v>
      </c>
      <c r="U1773" s="35"/>
    </row>
    <row r="1774">
      <c r="A1774" s="28">
        <v>1773.0</v>
      </c>
      <c r="B1774" s="28">
        <v>16.0</v>
      </c>
      <c r="C1774" s="28" t="str">
        <f>TRIM(PROPER('Base de datos cruda'!C1774))</f>
        <v>Female</v>
      </c>
      <c r="D1774" s="28">
        <v>4.32</v>
      </c>
      <c r="E1774" s="28">
        <v>7.94</v>
      </c>
      <c r="F1774" s="28">
        <v>7.34</v>
      </c>
      <c r="G1774" s="28">
        <v>75.7</v>
      </c>
      <c r="H1774" s="28" t="str">
        <f>TRIM(PROPER('Base de datos cruda'!H1774))</f>
        <v>Rpg</v>
      </c>
      <c r="I1774" s="28">
        <v>4.16</v>
      </c>
      <c r="J1774" s="28">
        <v>8.95</v>
      </c>
      <c r="K1774" s="28">
        <v>274.49</v>
      </c>
      <c r="L1774" s="28">
        <f>IF('Base de datos cruda'!L1774&lt;0,,'Base de datos cruda'!L1774)</f>
        <v>9.36</v>
      </c>
      <c r="M1774" s="28" t="str">
        <f>IF(TRIM(PROPER('Base de datos cruda'!M1774))="High","Alto",IF(TRIM(PROPER('Base de datos cruda'!M1774))="Medium","Medio","Bajo"))</f>
        <v>Medio</v>
      </c>
      <c r="N1774" s="29">
        <v>82.74</v>
      </c>
      <c r="O1774" s="32">
        <f t="shared" si="1"/>
        <v>82.74</v>
      </c>
      <c r="P1774" s="33">
        <f t="shared" si="2"/>
        <v>13.27</v>
      </c>
      <c r="Q1774" s="34">
        <f t="shared" si="3"/>
        <v>1.837962963</v>
      </c>
      <c r="R1774" s="35" t="str">
        <f t="shared" si="4"/>
        <v>Alto</v>
      </c>
      <c r="S1774" s="35" t="str">
        <f>IF(O1774="","",IF(O1774&gt;AVERAGE('Base de datos limpia'!$O$2:$O$8001),"Alto","Normal"))
</f>
        <v>Alto</v>
      </c>
      <c r="T1774" s="35" t="str">
        <f t="shared" si="5"/>
        <v>Gamer intensivo</v>
      </c>
      <c r="U1774" s="35"/>
    </row>
    <row r="1775">
      <c r="A1775" s="28">
        <v>1774.0</v>
      </c>
      <c r="B1775" s="28">
        <v>18.0</v>
      </c>
      <c r="C1775" s="28" t="str">
        <f>TRIM(PROPER('Base de datos cruda'!C1775))</f>
        <v>Female</v>
      </c>
      <c r="D1775" s="28">
        <v>3.42</v>
      </c>
      <c r="E1775" s="28">
        <v>1.96</v>
      </c>
      <c r="F1775" s="28">
        <v>8.31</v>
      </c>
      <c r="G1775" s="28">
        <v>68.82</v>
      </c>
      <c r="H1775" s="28" t="str">
        <f>TRIM(PROPER('Base de datos cruda'!H1775))</f>
        <v>Fps</v>
      </c>
      <c r="I1775" s="28">
        <v>0.06</v>
      </c>
      <c r="J1775" s="28">
        <v>8.86</v>
      </c>
      <c r="K1775" s="28">
        <v>284.91</v>
      </c>
      <c r="L1775" s="28">
        <f>IF('Base de datos cruda'!L1775&lt;0,,'Base de datos cruda'!L1775)</f>
        <v>11.95</v>
      </c>
      <c r="M1775" s="28" t="str">
        <f>IF(TRIM(PROPER('Base de datos cruda'!M1775))="High","Alto",IF(TRIM(PROPER('Base de datos cruda'!M1775))="Medium","Medio","Bajo"))</f>
        <v>Medio</v>
      </c>
      <c r="N1775" s="29">
        <v>52.76</v>
      </c>
      <c r="O1775" s="32">
        <f t="shared" si="1"/>
        <v>52.76</v>
      </c>
      <c r="P1775" s="33">
        <f t="shared" si="2"/>
        <v>12.28</v>
      </c>
      <c r="Q1775" s="34">
        <f t="shared" si="3"/>
        <v>0.5730994152</v>
      </c>
      <c r="R1775" s="35" t="str">
        <f t="shared" si="4"/>
        <v>Medio</v>
      </c>
      <c r="S1775" s="35" t="str">
        <f>IF(O1775="","",IF(O1775&gt;AVERAGE('Base de datos limpia'!$O$2:$O$8001),"Alto","Normal"))
</f>
        <v>Normal</v>
      </c>
      <c r="T1775" s="35" t="str">
        <f t="shared" si="5"/>
        <v>Gamer casual</v>
      </c>
      <c r="U1775" s="35"/>
    </row>
    <row r="1776">
      <c r="A1776" s="28">
        <v>1775.0</v>
      </c>
      <c r="B1776" s="28">
        <v>17.0</v>
      </c>
      <c r="C1776" s="28" t="str">
        <f>TRIM(PROPER('Base de datos cruda'!C1776))</f>
        <v>Female</v>
      </c>
      <c r="D1776" s="28">
        <v>7.78</v>
      </c>
      <c r="E1776" s="28">
        <v>3.07</v>
      </c>
      <c r="F1776" s="28">
        <v>7.26</v>
      </c>
      <c r="G1776" s="28">
        <v>79.77</v>
      </c>
      <c r="H1776" s="28" t="str">
        <f>TRIM(PROPER('Base de datos cruda'!H1776))</f>
        <v>Fps</v>
      </c>
      <c r="I1776" s="28">
        <v>1.28</v>
      </c>
      <c r="J1776" s="28">
        <v>10.21</v>
      </c>
      <c r="K1776" s="28">
        <v>206.35</v>
      </c>
      <c r="L1776" s="28">
        <f>IF('Base de datos cruda'!L1776&lt;0,,'Base de datos cruda'!L1776)</f>
        <v>14.36</v>
      </c>
      <c r="M1776" s="28" t="str">
        <f>IF(TRIM(PROPER('Base de datos cruda'!M1776))="High","Alto",IF(TRIM(PROPER('Base de datos cruda'!M1776))="Medium","Medio","Bajo"))</f>
        <v>Bajo</v>
      </c>
      <c r="N1776" s="29">
        <v>20.05</v>
      </c>
      <c r="O1776" s="32">
        <f t="shared" si="1"/>
        <v>20.05</v>
      </c>
      <c r="P1776" s="33">
        <f t="shared" si="2"/>
        <v>17.99</v>
      </c>
      <c r="Q1776" s="34">
        <f t="shared" si="3"/>
        <v>0.3946015424</v>
      </c>
      <c r="R1776" s="35" t="str">
        <f t="shared" si="4"/>
        <v>Bajo</v>
      </c>
      <c r="S1776" s="35" t="str">
        <f>IF(O1776="","",IF(O1776&gt;AVERAGE('Base de datos limpia'!$O$2:$O$8001),"Alto","Normal"))
</f>
        <v>Normal</v>
      </c>
      <c r="T1776" s="35" t="str">
        <f t="shared" si="5"/>
        <v>Gamer moderado</v>
      </c>
      <c r="U1776" s="35"/>
    </row>
    <row r="1777">
      <c r="A1777" s="28">
        <v>1776.0</v>
      </c>
      <c r="B1777" s="28">
        <v>16.0</v>
      </c>
      <c r="C1777" s="28" t="str">
        <f>TRIM(PROPER('Base de datos cruda'!C1777))</f>
        <v>Female</v>
      </c>
      <c r="D1777" s="28">
        <v>4.48</v>
      </c>
      <c r="E1777" s="28">
        <v>1.08</v>
      </c>
      <c r="F1777" s="28">
        <v>4.6</v>
      </c>
      <c r="G1777" s="28">
        <v>91.28</v>
      </c>
      <c r="H1777" s="28" t="str">
        <f>TRIM(PROPER('Base de datos cruda'!H1777))</f>
        <v>Fps</v>
      </c>
      <c r="I1777" s="28">
        <v>0.9</v>
      </c>
      <c r="J1777" s="28">
        <v>6.47</v>
      </c>
      <c r="K1777" s="28">
        <v>270.7</v>
      </c>
      <c r="L1777" s="28">
        <f>IF('Base de datos cruda'!L1777&lt;0,,'Base de datos cruda'!L1777)</f>
        <v>9.05</v>
      </c>
      <c r="M1777" s="28" t="str">
        <f>IF(TRIM(PROPER('Base de datos cruda'!M1777))="High","Alto",IF(TRIM(PROPER('Base de datos cruda'!M1777))="Medium","Medio","Bajo"))</f>
        <v>Medio</v>
      </c>
      <c r="N1777" s="29">
        <v>45.7428897944129</v>
      </c>
      <c r="O1777" s="32">
        <f t="shared" si="1"/>
        <v>45.74288979</v>
      </c>
      <c r="P1777" s="33">
        <f t="shared" si="2"/>
        <v>10.95</v>
      </c>
      <c r="Q1777" s="34">
        <f t="shared" si="3"/>
        <v>0.2410714286</v>
      </c>
      <c r="R1777" s="35" t="str">
        <f t="shared" si="4"/>
        <v>Bajo</v>
      </c>
      <c r="S1777" s="35" t="str">
        <f>IF(O1777="","",IF(O1777&gt;AVERAGE('Base de datos limpia'!$O$2:$O$8001),"Alto","Normal"))
</f>
        <v>Normal</v>
      </c>
      <c r="T1777" s="35" t="str">
        <f t="shared" si="5"/>
        <v>Gamer casual</v>
      </c>
      <c r="U1777" s="35"/>
    </row>
    <row r="1778">
      <c r="A1778" s="28">
        <v>1777.0</v>
      </c>
      <c r="B1778" s="28">
        <v>22.0</v>
      </c>
      <c r="C1778" s="28" t="str">
        <f>TRIM(PROPER('Base de datos cruda'!C1778))</f>
        <v>Male</v>
      </c>
      <c r="D1778" s="28">
        <v>2.03</v>
      </c>
      <c r="E1778" s="28">
        <v>9.72</v>
      </c>
      <c r="F1778" s="28">
        <v>6.87</v>
      </c>
      <c r="G1778" s="28">
        <v>86.41</v>
      </c>
      <c r="H1778" s="28" t="str">
        <f>TRIM(PROPER('Base de datos cruda'!H1778))</f>
        <v>Fps</v>
      </c>
      <c r="I1778" s="28">
        <v>2.31</v>
      </c>
      <c r="J1778" s="28">
        <v>5.59</v>
      </c>
      <c r="K1778" s="28">
        <v>283.26</v>
      </c>
      <c r="L1778" s="28">
        <f>IF('Base de datos cruda'!L1778&lt;0,,'Base de datos cruda'!L1778)</f>
        <v>2.68</v>
      </c>
      <c r="M1778" s="28" t="str">
        <f>IF(TRIM(PROPER('Base de datos cruda'!M1778))="High","Alto",IF(TRIM(PROPER('Base de datos cruda'!M1778))="Medium","Medio","Bajo"))</f>
        <v>Medio</v>
      </c>
      <c r="N1778" s="29">
        <v>100.0</v>
      </c>
      <c r="O1778" s="32">
        <f t="shared" si="1"/>
        <v>100</v>
      </c>
      <c r="P1778" s="33">
        <f t="shared" si="2"/>
        <v>7.62</v>
      </c>
      <c r="Q1778" s="34">
        <f t="shared" si="3"/>
        <v>4.78817734</v>
      </c>
      <c r="R1778" s="35" t="str">
        <f t="shared" si="4"/>
        <v>Alto</v>
      </c>
      <c r="S1778" s="35" t="str">
        <f>IF(O1778="","",IF(O1778&gt;AVERAGE('Base de datos limpia'!$O$2:$O$8001),"Alto","Normal"))
</f>
        <v>Alto</v>
      </c>
      <c r="T1778" s="35" t="str">
        <f t="shared" si="5"/>
        <v>Gamer intensivo</v>
      </c>
      <c r="U1778" s="35"/>
    </row>
    <row r="1779">
      <c r="A1779" s="28">
        <v>1778.0</v>
      </c>
      <c r="B1779" s="28">
        <v>20.0</v>
      </c>
      <c r="C1779" s="28" t="str">
        <f>TRIM(PROPER('Base de datos cruda'!C1779))</f>
        <v>Male</v>
      </c>
      <c r="D1779" s="28">
        <v>1.84</v>
      </c>
      <c r="E1779" s="28">
        <v>6.33</v>
      </c>
      <c r="F1779" s="28">
        <v>5.97</v>
      </c>
      <c r="G1779" s="28">
        <v>77.44</v>
      </c>
      <c r="H1779" s="28" t="str">
        <f>TRIM(PROPER('Base de datos cruda'!H1779))</f>
        <v>Fps</v>
      </c>
      <c r="I1779" s="28">
        <v>4.53</v>
      </c>
      <c r="J1779" s="28">
        <v>3.92</v>
      </c>
      <c r="K1779" s="28">
        <v>304.25</v>
      </c>
      <c r="L1779" s="28">
        <f>IF('Base de datos cruda'!L1779&lt;0,,'Base de datos cruda'!L1779)</f>
        <v>2.56</v>
      </c>
      <c r="M1779" s="28" t="str">
        <f>IF(TRIM(PROPER('Base de datos cruda'!M1779))="High","Alto",IF(TRIM(PROPER('Base de datos cruda'!M1779))="Medium","Medio","Bajo"))</f>
        <v>Medio</v>
      </c>
      <c r="N1779" s="29">
        <v>87.89</v>
      </c>
      <c r="O1779" s="32">
        <f t="shared" si="1"/>
        <v>87.89</v>
      </c>
      <c r="P1779" s="33">
        <f t="shared" si="2"/>
        <v>5.76</v>
      </c>
      <c r="Q1779" s="34">
        <f t="shared" si="3"/>
        <v>3.440217391</v>
      </c>
      <c r="R1779" s="35" t="str">
        <f t="shared" si="4"/>
        <v>Alto</v>
      </c>
      <c r="S1779" s="35" t="str">
        <f>IF(O1779="","",IF(O1779&gt;AVERAGE('Base de datos limpia'!$O$2:$O$8001),"Alto","Normal"))
</f>
        <v>Alto</v>
      </c>
      <c r="T1779" s="35" t="str">
        <f t="shared" si="5"/>
        <v>Gamer intensivo</v>
      </c>
      <c r="U1779" s="35"/>
    </row>
    <row r="1780">
      <c r="A1780" s="28">
        <v>1779.0</v>
      </c>
      <c r="B1780" s="28">
        <v>16.0</v>
      </c>
      <c r="C1780" s="28" t="str">
        <f>TRIM(PROPER('Base de datos cruda'!C1780))</f>
        <v>Male</v>
      </c>
      <c r="D1780" s="28">
        <v>4.89</v>
      </c>
      <c r="E1780" s="28">
        <v>7.48</v>
      </c>
      <c r="F1780" s="28">
        <v>5.72</v>
      </c>
      <c r="G1780" s="28">
        <v>64.76</v>
      </c>
      <c r="H1780" s="28" t="str">
        <f>TRIM(PROPER('Base de datos cruda'!H1780))</f>
        <v>Casual</v>
      </c>
      <c r="I1780" s="28">
        <v>0.03</v>
      </c>
      <c r="J1780" s="28">
        <v>10.24</v>
      </c>
      <c r="K1780" s="28">
        <v>262.5</v>
      </c>
      <c r="L1780" s="28">
        <f>IF('Base de datos cruda'!L1780&lt;0,,'Base de datos cruda'!L1780)</f>
        <v>12.47</v>
      </c>
      <c r="M1780" s="28" t="str">
        <f>IF(TRIM(PROPER('Base de datos cruda'!M1780))="High","Alto",IF(TRIM(PROPER('Base de datos cruda'!M1780))="Medium","Medio","Bajo"))</f>
        <v>Alto</v>
      </c>
      <c r="N1780" s="29">
        <v>63.53</v>
      </c>
      <c r="O1780" s="32">
        <f t="shared" si="1"/>
        <v>63.53</v>
      </c>
      <c r="P1780" s="33">
        <f t="shared" si="2"/>
        <v>15.13</v>
      </c>
      <c r="Q1780" s="34">
        <f t="shared" si="3"/>
        <v>1.529652352</v>
      </c>
      <c r="R1780" s="35" t="str">
        <f t="shared" si="4"/>
        <v>Medio</v>
      </c>
      <c r="S1780" s="35" t="str">
        <f>IF(O1780="","",IF(O1780&gt;AVERAGE('Base de datos limpia'!$O$2:$O$8001),"Alto","Normal"))
</f>
        <v>Normal</v>
      </c>
      <c r="T1780" s="35" t="str">
        <f t="shared" si="5"/>
        <v>Gamer intensivo</v>
      </c>
      <c r="U1780" s="35"/>
    </row>
    <row r="1781">
      <c r="A1781" s="28">
        <v>1780.0</v>
      </c>
      <c r="B1781" s="28">
        <v>21.0</v>
      </c>
      <c r="C1781" s="28" t="str">
        <f>TRIM(PROPER('Base de datos cruda'!C1781))</f>
        <v>Female</v>
      </c>
      <c r="D1781" s="28">
        <v>4.18</v>
      </c>
      <c r="E1781" s="28">
        <v>6.86</v>
      </c>
      <c r="F1781" s="28">
        <v>5.59</v>
      </c>
      <c r="G1781" s="28">
        <v>98.29</v>
      </c>
      <c r="H1781" s="28" t="str">
        <f>TRIM(PROPER('Base de datos cruda'!H1781))</f>
        <v>Rpg</v>
      </c>
      <c r="I1781" s="28">
        <v>2.44</v>
      </c>
      <c r="J1781" s="28">
        <v>6.4</v>
      </c>
      <c r="K1781" s="28">
        <v>258.69</v>
      </c>
      <c r="L1781" s="28">
        <f>IF('Base de datos cruda'!L1781&lt;0,,'Base de datos cruda'!L1781)</f>
        <v>12.21</v>
      </c>
      <c r="M1781" s="28" t="str">
        <f>IF(TRIM(PROPER('Base de datos cruda'!M1781))="High","Alto",IF(TRIM(PROPER('Base de datos cruda'!M1781))="Medium","Medio","Bajo"))</f>
        <v>Medio</v>
      </c>
      <c r="N1781" s="29">
        <v>77.02</v>
      </c>
      <c r="O1781" s="32">
        <f t="shared" si="1"/>
        <v>77.02</v>
      </c>
      <c r="P1781" s="33">
        <f t="shared" si="2"/>
        <v>10.58</v>
      </c>
      <c r="Q1781" s="34">
        <f t="shared" si="3"/>
        <v>1.641148325</v>
      </c>
      <c r="R1781" s="35" t="str">
        <f t="shared" si="4"/>
        <v>Alto</v>
      </c>
      <c r="S1781" s="35" t="str">
        <f>IF(O1781="","",IF(O1781&gt;AVERAGE('Base de datos limpia'!$O$2:$O$8001),"Alto","Normal"))
</f>
        <v>Alto</v>
      </c>
      <c r="T1781" s="35" t="str">
        <f t="shared" si="5"/>
        <v>Gamer intensivo</v>
      </c>
      <c r="U1781" s="35"/>
    </row>
    <row r="1782">
      <c r="A1782" s="28">
        <v>1781.0</v>
      </c>
      <c r="B1782" s="28">
        <v>20.0</v>
      </c>
      <c r="C1782" s="28" t="str">
        <f>TRIM(PROPER('Base de datos cruda'!C1782))</f>
        <v>Other</v>
      </c>
      <c r="D1782" s="28">
        <v>0.06</v>
      </c>
      <c r="E1782" s="28">
        <v>2.3</v>
      </c>
      <c r="F1782" s="28">
        <v>8.65</v>
      </c>
      <c r="G1782" s="28">
        <v>70.81</v>
      </c>
      <c r="H1782" s="28" t="str">
        <f>TRIM(PROPER('Base de datos cruda'!H1782))</f>
        <v>Casual</v>
      </c>
      <c r="I1782" s="28">
        <v>4.42</v>
      </c>
      <c r="J1782" s="28">
        <v>2.63</v>
      </c>
      <c r="K1782" s="28">
        <v>307.38</v>
      </c>
      <c r="L1782" s="28">
        <f>IF('Base de datos cruda'!L1782&lt;0,,'Base de datos cruda'!L1782)</f>
        <v>1.47</v>
      </c>
      <c r="M1782" s="28" t="str">
        <f>IF(TRIM(PROPER('Base de datos cruda'!M1782))="High","Alto",IF(TRIM(PROPER('Base de datos cruda'!M1782))="Medium","Medio","Bajo"))</f>
        <v>Medio</v>
      </c>
      <c r="N1782" s="29">
        <v>65.12</v>
      </c>
      <c r="O1782" s="32">
        <f t="shared" si="1"/>
        <v>65.12</v>
      </c>
      <c r="P1782" s="33">
        <f t="shared" si="2"/>
        <v>2.69</v>
      </c>
      <c r="Q1782" s="34">
        <f t="shared" si="3"/>
        <v>38.33333333</v>
      </c>
      <c r="R1782" s="35" t="str">
        <f t="shared" si="4"/>
        <v>Medio</v>
      </c>
      <c r="S1782" s="35" t="str">
        <f>IF(O1782="","",IF(O1782&gt;AVERAGE('Base de datos limpia'!$O$2:$O$8001),"Alto","Normal"))
</f>
        <v>Normal</v>
      </c>
      <c r="T1782" s="35" t="str">
        <f t="shared" si="5"/>
        <v>Gamer casual</v>
      </c>
      <c r="U1782" s="35"/>
    </row>
    <row r="1783">
      <c r="A1783" s="28">
        <v>1782.0</v>
      </c>
      <c r="B1783" s="28">
        <v>18.0</v>
      </c>
      <c r="C1783" s="28" t="str">
        <f>TRIM(PROPER('Base de datos cruda'!C1783))</f>
        <v>Female</v>
      </c>
      <c r="D1783" s="28">
        <v>6.64</v>
      </c>
      <c r="E1783" s="28">
        <v>6.35</v>
      </c>
      <c r="F1783" s="28">
        <v>7.71</v>
      </c>
      <c r="G1783" s="28">
        <v>71.11</v>
      </c>
      <c r="H1783" s="28" t="str">
        <f>TRIM(PROPER('Base de datos cruda'!H1783))</f>
        <v>Fps</v>
      </c>
      <c r="I1783" s="28">
        <v>4.63</v>
      </c>
      <c r="J1783" s="28">
        <v>12.08</v>
      </c>
      <c r="K1783" s="28">
        <v>239.59</v>
      </c>
      <c r="L1783" s="28">
        <f>IF('Base de datos cruda'!L1783&lt;0,,'Base de datos cruda'!L1783)</f>
        <v>13.43</v>
      </c>
      <c r="M1783" s="28" t="str">
        <f>IF(TRIM(PROPER('Base de datos cruda'!M1783))="High","Alto",IF(TRIM(PROPER('Base de datos cruda'!M1783))="Medium","Medio","Bajo"))</f>
        <v>Bajo</v>
      </c>
      <c r="N1783" s="29">
        <v>49.13</v>
      </c>
      <c r="O1783" s="32">
        <f t="shared" si="1"/>
        <v>49.13</v>
      </c>
      <c r="P1783" s="33">
        <f t="shared" si="2"/>
        <v>18.72</v>
      </c>
      <c r="Q1783" s="34">
        <f t="shared" si="3"/>
        <v>0.9563253012</v>
      </c>
      <c r="R1783" s="35" t="str">
        <f t="shared" si="4"/>
        <v>Bajo</v>
      </c>
      <c r="S1783" s="35" t="str">
        <f>IF(O1783="","",IF(O1783&gt;AVERAGE('Base de datos limpia'!$O$2:$O$8001),"Alto","Normal"))
</f>
        <v>Normal</v>
      </c>
      <c r="T1783" s="35" t="str">
        <f t="shared" si="5"/>
        <v>Gamer intensivo</v>
      </c>
      <c r="U1783" s="35"/>
    </row>
    <row r="1784">
      <c r="A1784" s="28">
        <v>1783.0</v>
      </c>
      <c r="B1784" s="28">
        <v>22.0</v>
      </c>
      <c r="C1784" s="28" t="str">
        <f>TRIM(PROPER('Base de datos cruda'!C1784))</f>
        <v>Male</v>
      </c>
      <c r="D1784" s="28">
        <v>5.63</v>
      </c>
      <c r="E1784" s="28">
        <v>2.18</v>
      </c>
      <c r="F1784" s="28">
        <v>4.67</v>
      </c>
      <c r="G1784" s="28">
        <v>85.82</v>
      </c>
      <c r="H1784" s="28" t="str">
        <f>TRIM(PROPER('Base de datos cruda'!H1784))</f>
        <v>Fps</v>
      </c>
      <c r="I1784" s="28">
        <v>3.29</v>
      </c>
      <c r="J1784" s="28">
        <v>7.66</v>
      </c>
      <c r="K1784" s="28">
        <v>277.25</v>
      </c>
      <c r="L1784" s="28">
        <f>IF('Base de datos cruda'!L1784&lt;0,,'Base de datos cruda'!L1784)</f>
        <v>8.05</v>
      </c>
      <c r="M1784" s="28" t="str">
        <f>IF(TRIM(PROPER('Base de datos cruda'!M1784))="High","Alto",IF(TRIM(PROPER('Base de datos cruda'!M1784))="Medium","Medio","Bajo"))</f>
        <v>Bajo</v>
      </c>
      <c r="N1784" s="29">
        <v>30.29</v>
      </c>
      <c r="O1784" s="32">
        <f t="shared" si="1"/>
        <v>30.29</v>
      </c>
      <c r="P1784" s="33">
        <f t="shared" si="2"/>
        <v>13.29</v>
      </c>
      <c r="Q1784" s="34">
        <f t="shared" si="3"/>
        <v>0.3872113677</v>
      </c>
      <c r="R1784" s="35" t="str">
        <f t="shared" si="4"/>
        <v>Bajo</v>
      </c>
      <c r="S1784" s="35" t="str">
        <f>IF(O1784="","",IF(O1784&gt;AVERAGE('Base de datos limpia'!$O$2:$O$8001),"Alto","Normal"))
</f>
        <v>Normal</v>
      </c>
      <c r="T1784" s="35" t="str">
        <f t="shared" si="5"/>
        <v>Gamer casual</v>
      </c>
      <c r="U1784" s="35"/>
    </row>
    <row r="1785">
      <c r="A1785" s="28">
        <v>1784.0</v>
      </c>
      <c r="B1785" s="28">
        <v>24.0</v>
      </c>
      <c r="C1785" s="28" t="str">
        <f>TRIM(PROPER('Base de datos cruda'!C1785))</f>
        <v>Male</v>
      </c>
      <c r="D1785" s="28">
        <v>5.29</v>
      </c>
      <c r="E1785" s="28">
        <v>4.61</v>
      </c>
      <c r="F1785" s="28">
        <v>6.38</v>
      </c>
      <c r="G1785" s="28">
        <v>90.82</v>
      </c>
      <c r="H1785" s="28" t="str">
        <f>TRIM(PROPER('Base de datos cruda'!H1785))</f>
        <v>Rpg</v>
      </c>
      <c r="I1785" s="28">
        <v>4.15</v>
      </c>
      <c r="J1785" s="28">
        <v>10.71</v>
      </c>
      <c r="K1785" s="28">
        <v>272.75</v>
      </c>
      <c r="L1785" s="28">
        <f>IF('Base de datos cruda'!L1785&lt;0,,'Base de datos cruda'!L1785)</f>
        <v>14.64</v>
      </c>
      <c r="M1785" s="28" t="str">
        <f>IF(TRIM(PROPER('Base de datos cruda'!M1785))="High","Alto",IF(TRIM(PROPER('Base de datos cruda'!M1785))="Medium","Medio","Bajo"))</f>
        <v>Bajo</v>
      </c>
      <c r="N1785" s="29">
        <v>48.58</v>
      </c>
      <c r="O1785" s="32">
        <f t="shared" si="1"/>
        <v>48.58</v>
      </c>
      <c r="P1785" s="33">
        <f t="shared" si="2"/>
        <v>16</v>
      </c>
      <c r="Q1785" s="34">
        <f t="shared" si="3"/>
        <v>0.8714555766</v>
      </c>
      <c r="R1785" s="35" t="str">
        <f t="shared" si="4"/>
        <v>Bajo</v>
      </c>
      <c r="S1785" s="35" t="str">
        <f>IF(O1785="","",IF(O1785&gt;AVERAGE('Base de datos limpia'!$O$2:$O$8001),"Alto","Normal"))
</f>
        <v>Normal</v>
      </c>
      <c r="T1785" s="35" t="str">
        <f t="shared" si="5"/>
        <v>Gamer moderado</v>
      </c>
      <c r="U1785" s="35"/>
    </row>
    <row r="1786">
      <c r="A1786" s="28">
        <v>1785.0</v>
      </c>
      <c r="B1786" s="28">
        <v>24.0</v>
      </c>
      <c r="C1786" s="28" t="str">
        <f>TRIM(PROPER('Base de datos cruda'!C1786))</f>
        <v>Male</v>
      </c>
      <c r="D1786" s="28">
        <v>0.55</v>
      </c>
      <c r="E1786" s="28">
        <v>6.12</v>
      </c>
      <c r="F1786" s="28">
        <v>5.59</v>
      </c>
      <c r="G1786" s="28">
        <v>99.37</v>
      </c>
      <c r="H1786" s="28" t="str">
        <f>TRIM(PROPER('Base de datos cruda'!H1786))</f>
        <v>Casual</v>
      </c>
      <c r="I1786" s="28">
        <v>1.62</v>
      </c>
      <c r="J1786" s="28">
        <v>2.6</v>
      </c>
      <c r="K1786" s="28">
        <v>317.0</v>
      </c>
      <c r="L1786" s="28">
        <f>IF('Base de datos cruda'!L1786&lt;0,,'Base de datos cruda'!L1786)</f>
        <v>0.81</v>
      </c>
      <c r="M1786" s="28" t="str">
        <f>IF(TRIM(PROPER('Base de datos cruda'!M1786))="High","Alto",IF(TRIM(PROPER('Base de datos cruda'!M1786))="Medium","Medio","Bajo"))</f>
        <v>Medio</v>
      </c>
      <c r="N1786" s="29">
        <v>87.41</v>
      </c>
      <c r="O1786" s="32">
        <f t="shared" si="1"/>
        <v>87.41</v>
      </c>
      <c r="P1786" s="33">
        <f t="shared" si="2"/>
        <v>3.15</v>
      </c>
      <c r="Q1786" s="34">
        <f t="shared" si="3"/>
        <v>11.12727273</v>
      </c>
      <c r="R1786" s="35" t="str">
        <f t="shared" si="4"/>
        <v>Alto</v>
      </c>
      <c r="S1786" s="35" t="str">
        <f>IF(O1786="","",IF(O1786&gt;AVERAGE('Base de datos limpia'!$O$2:$O$8001),"Alto","Normal"))
</f>
        <v>Alto</v>
      </c>
      <c r="T1786" s="35" t="str">
        <f t="shared" si="5"/>
        <v>Gamer intensivo</v>
      </c>
      <c r="U1786" s="35"/>
    </row>
    <row r="1787">
      <c r="A1787" s="28">
        <v>1786.0</v>
      </c>
      <c r="B1787" s="28">
        <v>24.0</v>
      </c>
      <c r="C1787" s="28" t="str">
        <f>TRIM(PROPER('Base de datos cruda'!C1787))</f>
        <v>Female</v>
      </c>
      <c r="D1787" s="28">
        <v>2.9</v>
      </c>
      <c r="E1787" s="28">
        <v>6.03</v>
      </c>
      <c r="F1787" s="28">
        <v>8.89</v>
      </c>
      <c r="G1787" s="28">
        <v>98.77</v>
      </c>
      <c r="H1787" s="28" t="str">
        <f>TRIM(PROPER('Base de datos cruda'!H1787))</f>
        <v>Fps</v>
      </c>
      <c r="I1787" s="28">
        <v>1.43</v>
      </c>
      <c r="J1787" s="28">
        <v>8.46</v>
      </c>
      <c r="K1787" s="28">
        <v>290.35</v>
      </c>
      <c r="L1787" s="28">
        <f>IF('Base de datos cruda'!L1787&lt;0,,'Base de datos cruda'!L1787)</f>
        <v>7.53</v>
      </c>
      <c r="M1787" s="28" t="str">
        <f>IF(TRIM(PROPER('Base de datos cruda'!M1787))="High","Alto",IF(TRIM(PROPER('Base de datos cruda'!M1787))="Medium","Medio","Bajo"))</f>
        <v>Medio</v>
      </c>
      <c r="N1787" s="29">
        <v>91.23</v>
      </c>
      <c r="O1787" s="32">
        <f t="shared" si="1"/>
        <v>91.23</v>
      </c>
      <c r="P1787" s="33">
        <f t="shared" si="2"/>
        <v>11.36</v>
      </c>
      <c r="Q1787" s="34">
        <f t="shared" si="3"/>
        <v>2.079310345</v>
      </c>
      <c r="R1787" s="35" t="str">
        <f t="shared" si="4"/>
        <v>Alto</v>
      </c>
      <c r="S1787" s="35" t="str">
        <f>IF(O1787="","",IF(O1787&gt;AVERAGE('Base de datos limpia'!$O$2:$O$8001),"Alto","Normal"))
</f>
        <v>Alto</v>
      </c>
      <c r="T1787" s="35" t="str">
        <f t="shared" si="5"/>
        <v>Gamer intensivo</v>
      </c>
      <c r="U1787" s="35"/>
    </row>
    <row r="1788">
      <c r="A1788" s="28">
        <v>1787.0</v>
      </c>
      <c r="B1788" s="28">
        <v>17.0</v>
      </c>
      <c r="C1788" s="28" t="str">
        <f>TRIM(PROPER('Base de datos cruda'!C1788))</f>
        <v>Male</v>
      </c>
      <c r="D1788" s="28">
        <v>7.48</v>
      </c>
      <c r="E1788" s="28">
        <v>2.07</v>
      </c>
      <c r="F1788" s="28">
        <v>8.89</v>
      </c>
      <c r="G1788" s="28">
        <v>96.55</v>
      </c>
      <c r="H1788" s="28" t="str">
        <f>TRIM(PROPER('Base de datos cruda'!H1788))</f>
        <v>Fps</v>
      </c>
      <c r="I1788" s="28">
        <v>0.25</v>
      </c>
      <c r="J1788" s="28">
        <v>10.07</v>
      </c>
      <c r="K1788" s="28">
        <v>236.26</v>
      </c>
      <c r="L1788" s="28">
        <f>IF('Base de datos cruda'!L1788&lt;0,,'Base de datos cruda'!L1788)</f>
        <v>18.41</v>
      </c>
      <c r="M1788" s="28" t="str">
        <f>IF(TRIM(PROPER('Base de datos cruda'!M1788))="High","Alto",IF(TRIM(PROPER('Base de datos cruda'!M1788))="Medium","Medio","Bajo"))</f>
        <v>Bajo</v>
      </c>
      <c r="N1788" s="29">
        <v>31.94</v>
      </c>
      <c r="O1788" s="32">
        <f t="shared" si="1"/>
        <v>31.94</v>
      </c>
      <c r="P1788" s="33">
        <f t="shared" si="2"/>
        <v>17.55</v>
      </c>
      <c r="Q1788" s="34">
        <f t="shared" si="3"/>
        <v>0.2767379679</v>
      </c>
      <c r="R1788" s="35" t="str">
        <f t="shared" si="4"/>
        <v>Bajo</v>
      </c>
      <c r="S1788" s="35" t="str">
        <f>IF(O1788="","",IF(O1788&gt;AVERAGE('Base de datos limpia'!$O$2:$O$8001),"Alto","Normal"))
</f>
        <v>Normal</v>
      </c>
      <c r="T1788" s="35" t="str">
        <f t="shared" si="5"/>
        <v>Gamer casual</v>
      </c>
      <c r="U1788" s="35"/>
    </row>
    <row r="1789">
      <c r="A1789" s="28">
        <v>1788.0</v>
      </c>
      <c r="B1789" s="28">
        <v>18.0</v>
      </c>
      <c r="C1789" s="28" t="str">
        <f>TRIM(PROPER('Base de datos cruda'!C1789))</f>
        <v>Female</v>
      </c>
      <c r="D1789" s="28">
        <v>6.9</v>
      </c>
      <c r="E1789" s="28">
        <v>1.31</v>
      </c>
      <c r="F1789" s="28">
        <v>5.6</v>
      </c>
      <c r="G1789" s="28">
        <v>77.41</v>
      </c>
      <c r="H1789" s="28" t="str">
        <f>TRIM(PROPER('Base de datos cruda'!H1789))</f>
        <v>Fps</v>
      </c>
      <c r="I1789" s="28">
        <v>2.52</v>
      </c>
      <c r="J1789" s="28">
        <v>9.13</v>
      </c>
      <c r="K1789" s="28">
        <v>231.86</v>
      </c>
      <c r="L1789" s="28">
        <f>IF('Base de datos cruda'!L1789&lt;0,,'Base de datos cruda'!L1789)</f>
        <v>14.65</v>
      </c>
      <c r="M1789" s="28" t="str">
        <f>IF(TRIM(PROPER('Base de datos cruda'!M1789))="High","Alto",IF(TRIM(PROPER('Base de datos cruda'!M1789))="Medium","Medio","Bajo"))</f>
        <v>Bajo</v>
      </c>
      <c r="N1789" s="29">
        <v>26.94</v>
      </c>
      <c r="O1789" s="32">
        <f t="shared" si="1"/>
        <v>26.94</v>
      </c>
      <c r="P1789" s="33">
        <f t="shared" si="2"/>
        <v>16.03</v>
      </c>
      <c r="Q1789" s="34">
        <f t="shared" si="3"/>
        <v>0.1898550725</v>
      </c>
      <c r="R1789" s="35" t="str">
        <f t="shared" si="4"/>
        <v>Bajo</v>
      </c>
      <c r="S1789" s="35" t="str">
        <f>IF(O1789="","",IF(O1789&gt;AVERAGE('Base de datos limpia'!$O$2:$O$8001),"Alto","Normal"))
</f>
        <v>Normal</v>
      </c>
      <c r="T1789" s="35" t="str">
        <f t="shared" si="5"/>
        <v>Gamer casual</v>
      </c>
      <c r="U1789" s="35"/>
    </row>
    <row r="1790">
      <c r="A1790" s="28">
        <v>1789.0</v>
      </c>
      <c r="B1790" s="28">
        <v>22.0</v>
      </c>
      <c r="C1790" s="28" t="str">
        <f>TRIM(PROPER('Base de datos cruda'!C1790))</f>
        <v>Male</v>
      </c>
      <c r="D1790" s="28">
        <v>2.28</v>
      </c>
      <c r="E1790" s="28">
        <v>8.18</v>
      </c>
      <c r="F1790" s="28">
        <v>5.76</v>
      </c>
      <c r="G1790" s="28">
        <v>66.67</v>
      </c>
      <c r="H1790" s="28" t="str">
        <f>TRIM(PROPER('Base de datos cruda'!H1790))</f>
        <v>Fps</v>
      </c>
      <c r="I1790" s="28">
        <v>2.28</v>
      </c>
      <c r="J1790" s="28">
        <v>5.67</v>
      </c>
      <c r="K1790" s="28">
        <v>285.71</v>
      </c>
      <c r="L1790" s="28">
        <f>IF('Base de datos cruda'!L1790&lt;0,,'Base de datos cruda'!L1790)</f>
        <v>5.66</v>
      </c>
      <c r="M1790" s="28" t="str">
        <f>IF(TRIM(PROPER('Base de datos cruda'!M1790))="High","Alto",IF(TRIM(PROPER('Base de datos cruda'!M1790))="Medium","Medio","Bajo"))</f>
        <v>Alto</v>
      </c>
      <c r="N1790" s="29">
        <v>82.24</v>
      </c>
      <c r="O1790" s="32">
        <f t="shared" si="1"/>
        <v>82.24</v>
      </c>
      <c r="P1790" s="33">
        <f t="shared" si="2"/>
        <v>7.95</v>
      </c>
      <c r="Q1790" s="34">
        <f t="shared" si="3"/>
        <v>3.587719298</v>
      </c>
      <c r="R1790" s="35" t="str">
        <f t="shared" si="4"/>
        <v>Alto</v>
      </c>
      <c r="S1790" s="35" t="str">
        <f>IF(O1790="","",IF(O1790&gt;AVERAGE('Base de datos limpia'!$O$2:$O$8001),"Alto","Normal"))
</f>
        <v>Alto</v>
      </c>
      <c r="T1790" s="35" t="str">
        <f t="shared" si="5"/>
        <v>Gamer intensivo</v>
      </c>
      <c r="U1790" s="35"/>
    </row>
    <row r="1791">
      <c r="A1791" s="28">
        <v>1790.0</v>
      </c>
      <c r="B1791" s="28">
        <v>20.0</v>
      </c>
      <c r="C1791" s="28" t="str">
        <f>TRIM(PROPER('Base de datos cruda'!C1791))</f>
        <v>Female</v>
      </c>
      <c r="D1791" s="28">
        <v>1.26</v>
      </c>
      <c r="E1791" s="28">
        <v>7.53</v>
      </c>
      <c r="F1791" s="28">
        <v>7.0</v>
      </c>
      <c r="G1791" s="28">
        <v>83.38</v>
      </c>
      <c r="H1791" s="28" t="str">
        <f>TRIM(PROPER('Base de datos cruda'!H1791))</f>
        <v>Casual</v>
      </c>
      <c r="I1791" s="28">
        <v>1.86</v>
      </c>
      <c r="J1791" s="28">
        <v>4.11</v>
      </c>
      <c r="K1791" s="28">
        <v>313.39</v>
      </c>
      <c r="L1791" s="28">
        <f>IF('Base de datos cruda'!L1791&lt;0,,'Base de datos cruda'!L1791)</f>
        <v>4.27</v>
      </c>
      <c r="M1791" s="28" t="str">
        <f>IF(TRIM(PROPER('Base de datos cruda'!M1791))="High","Alto",IF(TRIM(PROPER('Base de datos cruda'!M1791))="Medium","Medio","Bajo"))</f>
        <v>Medio</v>
      </c>
      <c r="N1791" s="29">
        <v>100.0</v>
      </c>
      <c r="O1791" s="32">
        <f t="shared" si="1"/>
        <v>100</v>
      </c>
      <c r="P1791" s="33">
        <f t="shared" si="2"/>
        <v>5.37</v>
      </c>
      <c r="Q1791" s="34">
        <f t="shared" si="3"/>
        <v>5.976190476</v>
      </c>
      <c r="R1791" s="35" t="str">
        <f t="shared" si="4"/>
        <v>Alto</v>
      </c>
      <c r="S1791" s="35" t="str">
        <f>IF(O1791="","",IF(O1791&gt;AVERAGE('Base de datos limpia'!$O$2:$O$8001),"Alto","Normal"))
</f>
        <v>Alto</v>
      </c>
      <c r="T1791" s="35" t="str">
        <f t="shared" si="5"/>
        <v>Gamer intensivo</v>
      </c>
      <c r="U1791" s="35"/>
    </row>
    <row r="1792">
      <c r="A1792" s="28">
        <v>1791.0</v>
      </c>
      <c r="B1792" s="28">
        <v>17.0</v>
      </c>
      <c r="C1792" s="28" t="str">
        <f>TRIM(PROPER('Base de datos cruda'!C1792))</f>
        <v>Female</v>
      </c>
      <c r="D1792" s="28">
        <v>3.59</v>
      </c>
      <c r="E1792" s="28">
        <v>1.74</v>
      </c>
      <c r="F1792" s="28">
        <v>6.4</v>
      </c>
      <c r="G1792" s="28">
        <v>60.69</v>
      </c>
      <c r="H1792" s="28" t="str">
        <f>TRIM(PROPER('Base de datos cruda'!H1792))</f>
        <v>Fps</v>
      </c>
      <c r="I1792" s="28">
        <v>0.57</v>
      </c>
      <c r="J1792" s="28">
        <v>5.6</v>
      </c>
      <c r="K1792" s="28">
        <v>270.9</v>
      </c>
      <c r="L1792" s="28">
        <f>IF('Base de datos cruda'!L1792&lt;0,,'Base de datos cruda'!L1792)</f>
        <v>11.15</v>
      </c>
      <c r="M1792" s="28" t="str">
        <f>IF(TRIM(PROPER('Base de datos cruda'!M1792))="High","Alto",IF(TRIM(PROPER('Base de datos cruda'!M1792))="Medium","Medio","Bajo"))</f>
        <v>Medio</v>
      </c>
      <c r="N1792" s="29">
        <v>48.6750626552229</v>
      </c>
      <c r="O1792" s="32">
        <f t="shared" si="1"/>
        <v>48.67506266</v>
      </c>
      <c r="P1792" s="33">
        <f t="shared" si="2"/>
        <v>9.19</v>
      </c>
      <c r="Q1792" s="34">
        <f t="shared" si="3"/>
        <v>0.4846796657</v>
      </c>
      <c r="R1792" s="35" t="str">
        <f t="shared" si="4"/>
        <v>Bajo</v>
      </c>
      <c r="S1792" s="35" t="str">
        <f>IF(O1792="","",IF(O1792&gt;AVERAGE('Base de datos limpia'!$O$2:$O$8001),"Alto","Normal"))
</f>
        <v>Normal</v>
      </c>
      <c r="T1792" s="35" t="str">
        <f t="shared" si="5"/>
        <v>Gamer casual</v>
      </c>
      <c r="U1792" s="35"/>
    </row>
    <row r="1793">
      <c r="A1793" s="28">
        <v>1792.0</v>
      </c>
      <c r="B1793" s="28">
        <v>18.0</v>
      </c>
      <c r="C1793" s="28" t="str">
        <f>TRIM(PROPER('Base de datos cruda'!C1793))</f>
        <v>Female</v>
      </c>
      <c r="D1793" s="28">
        <v>2.85</v>
      </c>
      <c r="E1793" s="28">
        <v>2.15</v>
      </c>
      <c r="F1793" s="28">
        <v>5.07</v>
      </c>
      <c r="G1793" s="28">
        <v>67.85</v>
      </c>
      <c r="H1793" s="28" t="str">
        <f>TRIM(PROPER('Base de datos cruda'!H1793))</f>
        <v>Fps</v>
      </c>
      <c r="I1793" s="28">
        <v>1.15</v>
      </c>
      <c r="J1793" s="28">
        <v>5.54</v>
      </c>
      <c r="K1793" s="28">
        <v>300.21</v>
      </c>
      <c r="L1793" s="28">
        <f>IF('Base de datos cruda'!L1793&lt;0,,'Base de datos cruda'!L1793)</f>
        <v>7.55</v>
      </c>
      <c r="M1793" s="28" t="str">
        <f>IF(TRIM(PROPER('Base de datos cruda'!M1793))="High","Alto",IF(TRIM(PROPER('Base de datos cruda'!M1793))="Medium","Medio","Bajo"))</f>
        <v>Medio</v>
      </c>
      <c r="N1793" s="29">
        <v>48.61</v>
      </c>
      <c r="O1793" s="32">
        <f t="shared" si="1"/>
        <v>48.61</v>
      </c>
      <c r="P1793" s="33">
        <f t="shared" si="2"/>
        <v>8.39</v>
      </c>
      <c r="Q1793" s="34">
        <f t="shared" si="3"/>
        <v>0.7543859649</v>
      </c>
      <c r="R1793" s="35" t="str">
        <f t="shared" si="4"/>
        <v>Bajo</v>
      </c>
      <c r="S1793" s="35" t="str">
        <f>IF(O1793="","",IF(O1793&gt;AVERAGE('Base de datos limpia'!$O$2:$O$8001),"Alto","Normal"))
</f>
        <v>Normal</v>
      </c>
      <c r="T1793" s="35" t="str">
        <f t="shared" si="5"/>
        <v>Gamer casual</v>
      </c>
      <c r="U1793" s="35"/>
    </row>
    <row r="1794">
      <c r="A1794" s="28">
        <v>1793.0</v>
      </c>
      <c r="B1794" s="28">
        <v>21.0</v>
      </c>
      <c r="C1794" s="28" t="str">
        <f>TRIM(PROPER('Base de datos cruda'!C1794))</f>
        <v>Female</v>
      </c>
      <c r="D1794" s="28">
        <v>5.46</v>
      </c>
      <c r="E1794" s="28">
        <v>9.03</v>
      </c>
      <c r="F1794" s="28">
        <v>7.3</v>
      </c>
      <c r="G1794" s="28">
        <v>60.1</v>
      </c>
      <c r="H1794" s="28" t="str">
        <f>TRIM(PROPER('Base de datos cruda'!H1794))</f>
        <v>Rpg</v>
      </c>
      <c r="I1794" s="28">
        <v>1.02</v>
      </c>
      <c r="J1794" s="28">
        <v>10.03</v>
      </c>
      <c r="K1794" s="28">
        <v>240.95</v>
      </c>
      <c r="L1794" s="28">
        <f>IF('Base de datos cruda'!L1794&lt;0,,'Base de datos cruda'!L1794)</f>
        <v>8.89</v>
      </c>
      <c r="M1794" s="28" t="str">
        <f>IF(TRIM(PROPER('Base de datos cruda'!M1794))="High","Alto",IF(TRIM(PROPER('Base de datos cruda'!M1794))="Medium","Medio","Bajo"))</f>
        <v>Bajo</v>
      </c>
      <c r="N1794" s="29">
        <v>85.6964907163116</v>
      </c>
      <c r="O1794" s="32">
        <f t="shared" si="1"/>
        <v>85.69649072</v>
      </c>
      <c r="P1794" s="33">
        <f t="shared" si="2"/>
        <v>15.49</v>
      </c>
      <c r="Q1794" s="34">
        <f t="shared" si="3"/>
        <v>1.653846154</v>
      </c>
      <c r="R1794" s="35" t="str">
        <f t="shared" si="4"/>
        <v>Alto</v>
      </c>
      <c r="S1794" s="35" t="str">
        <f>IF(O1794="","",IF(O1794&gt;AVERAGE('Base de datos limpia'!$O$2:$O$8001),"Alto","Normal"))
</f>
        <v>Alto</v>
      </c>
      <c r="T1794" s="35" t="str">
        <f t="shared" si="5"/>
        <v>Gamer intensivo</v>
      </c>
      <c r="U1794" s="35"/>
    </row>
    <row r="1795">
      <c r="A1795" s="28">
        <v>1794.0</v>
      </c>
      <c r="B1795" s="28">
        <v>22.0</v>
      </c>
      <c r="C1795" s="28" t="str">
        <f>TRIM(PROPER('Base de datos cruda'!C1795))</f>
        <v>Female</v>
      </c>
      <c r="D1795" s="28">
        <v>7.73</v>
      </c>
      <c r="E1795" s="28">
        <v>7.92</v>
      </c>
      <c r="F1795" s="28">
        <v>5.67</v>
      </c>
      <c r="G1795" s="28">
        <v>67.22</v>
      </c>
      <c r="H1795" s="28" t="str">
        <f>TRIM(PROPER('Base de datos cruda'!H1795))</f>
        <v>Fps</v>
      </c>
      <c r="I1795" s="28">
        <v>4.72</v>
      </c>
      <c r="J1795" s="28">
        <v>12.89</v>
      </c>
      <c r="K1795" s="28">
        <v>218.22</v>
      </c>
      <c r="L1795" s="28">
        <f>IF('Base de datos cruda'!L1795&lt;0,,'Base de datos cruda'!L1795)</f>
        <v>16.4</v>
      </c>
      <c r="M1795" s="28" t="str">
        <f>IF(TRIM(PROPER('Base de datos cruda'!M1795))="High","Alto",IF(TRIM(PROPER('Base de datos cruda'!M1795))="Medium","Medio","Bajo"))</f>
        <v>Alto</v>
      </c>
      <c r="N1795" s="29">
        <v>50.8701840800588</v>
      </c>
      <c r="O1795" s="32">
        <f t="shared" si="1"/>
        <v>50.87018408</v>
      </c>
      <c r="P1795" s="33">
        <f t="shared" si="2"/>
        <v>20.62</v>
      </c>
      <c r="Q1795" s="34">
        <f t="shared" si="3"/>
        <v>1.02457956</v>
      </c>
      <c r="R1795" s="35" t="str">
        <f t="shared" si="4"/>
        <v>Medio</v>
      </c>
      <c r="S1795" s="35" t="str">
        <f>IF(O1795="","",IF(O1795&gt;AVERAGE('Base de datos limpia'!$O$2:$O$8001),"Alto","Normal"))
</f>
        <v>Normal</v>
      </c>
      <c r="T1795" s="35" t="str">
        <f t="shared" si="5"/>
        <v>Gamer intensivo</v>
      </c>
      <c r="U1795" s="35"/>
    </row>
    <row r="1796">
      <c r="A1796" s="28">
        <v>1795.0</v>
      </c>
      <c r="B1796" s="28">
        <v>24.0</v>
      </c>
      <c r="C1796" s="28" t="str">
        <f>TRIM(PROPER('Base de datos cruda'!C1796))</f>
        <v>Female</v>
      </c>
      <c r="D1796" s="28">
        <v>2.9</v>
      </c>
      <c r="E1796" s="28">
        <v>9.97</v>
      </c>
      <c r="F1796" s="28">
        <v>7.27</v>
      </c>
      <c r="G1796" s="28">
        <v>78.99</v>
      </c>
      <c r="H1796" s="28" t="str">
        <f>TRIM(PROPER('Base de datos cruda'!H1796))</f>
        <v>Casual</v>
      </c>
      <c r="I1796" s="28">
        <v>4.83</v>
      </c>
      <c r="J1796" s="28">
        <v>8.0</v>
      </c>
      <c r="K1796" s="28">
        <v>299.36</v>
      </c>
      <c r="L1796" s="28">
        <f>IF('Base de datos cruda'!L1796&lt;0,,'Base de datos cruda'!L1796)</f>
        <v>7.78</v>
      </c>
      <c r="M1796" s="28" t="str">
        <f>IF(TRIM(PROPER('Base de datos cruda'!M1796))="High","Alto",IF(TRIM(PROPER('Base de datos cruda'!M1796))="Medium","Medio","Bajo"))</f>
        <v>Medio</v>
      </c>
      <c r="N1796" s="29">
        <v>100.0</v>
      </c>
      <c r="O1796" s="32">
        <f t="shared" si="1"/>
        <v>100</v>
      </c>
      <c r="P1796" s="33">
        <f t="shared" si="2"/>
        <v>10.9</v>
      </c>
      <c r="Q1796" s="34">
        <f t="shared" si="3"/>
        <v>3.437931034</v>
      </c>
      <c r="R1796" s="35" t="str">
        <f t="shared" si="4"/>
        <v>Alto</v>
      </c>
      <c r="S1796" s="35" t="str">
        <f>IF(O1796="","",IF(O1796&gt;AVERAGE('Base de datos limpia'!$O$2:$O$8001),"Alto","Normal"))
</f>
        <v>Alto</v>
      </c>
      <c r="T1796" s="35" t="str">
        <f t="shared" si="5"/>
        <v>Gamer intensivo</v>
      </c>
      <c r="U1796" s="35"/>
    </row>
    <row r="1797">
      <c r="A1797" s="28">
        <v>1796.0</v>
      </c>
      <c r="B1797" s="28">
        <v>16.0</v>
      </c>
      <c r="C1797" s="28" t="str">
        <f>TRIM(PROPER('Base de datos cruda'!C1797))</f>
        <v>Female</v>
      </c>
      <c r="D1797" s="28">
        <v>0.5</v>
      </c>
      <c r="E1797" s="28">
        <v>3.29</v>
      </c>
      <c r="F1797" s="28">
        <v>5.92</v>
      </c>
      <c r="G1797" s="28">
        <v>75.73</v>
      </c>
      <c r="H1797" s="28" t="str">
        <f>TRIM(PROPER('Base de datos cruda'!H1797))</f>
        <v>Casual</v>
      </c>
      <c r="I1797" s="28">
        <v>0.02</v>
      </c>
      <c r="J1797" s="28">
        <v>5.28</v>
      </c>
      <c r="K1797" s="28">
        <v>311.13</v>
      </c>
      <c r="L1797" s="28">
        <f>IF('Base de datos cruda'!L1797&lt;0,,'Base de datos cruda'!L1797)</f>
        <v>5.12</v>
      </c>
      <c r="M1797" s="28" t="str">
        <f>IF(TRIM(PROPER('Base de datos cruda'!M1797))="High","Alto",IF(TRIM(PROPER('Base de datos cruda'!M1797))="Medium","Medio","Bajo"))</f>
        <v>Medio</v>
      </c>
      <c r="N1797" s="29">
        <v>57.92</v>
      </c>
      <c r="O1797" s="32">
        <f t="shared" si="1"/>
        <v>57.92</v>
      </c>
      <c r="P1797" s="33">
        <f t="shared" si="2"/>
        <v>5.78</v>
      </c>
      <c r="Q1797" s="34">
        <f t="shared" si="3"/>
        <v>6.58</v>
      </c>
      <c r="R1797" s="35" t="str">
        <f t="shared" si="4"/>
        <v>Medio</v>
      </c>
      <c r="S1797" s="35" t="str">
        <f>IF(O1797="","",IF(O1797&gt;AVERAGE('Base de datos limpia'!$O$2:$O$8001),"Alto","Normal"))
</f>
        <v>Normal</v>
      </c>
      <c r="T1797" s="35" t="str">
        <f t="shared" si="5"/>
        <v>Gamer moderado</v>
      </c>
      <c r="U1797" s="35"/>
    </row>
    <row r="1798">
      <c r="A1798" s="28">
        <v>1797.0</v>
      </c>
      <c r="B1798" s="28">
        <v>22.0</v>
      </c>
      <c r="C1798" s="28" t="str">
        <f>TRIM(PROPER('Base de datos cruda'!C1798))</f>
        <v>Female</v>
      </c>
      <c r="D1798" s="28">
        <v>7.18</v>
      </c>
      <c r="E1798" s="28">
        <v>5.39</v>
      </c>
      <c r="F1798" s="28">
        <v>7.5</v>
      </c>
      <c r="G1798" s="28">
        <v>74.77</v>
      </c>
      <c r="H1798" s="28" t="str">
        <f>TRIM(PROPER('Base de datos cruda'!H1798))</f>
        <v>Fps</v>
      </c>
      <c r="I1798" s="28">
        <v>0.85</v>
      </c>
      <c r="J1798" s="28">
        <v>8.21</v>
      </c>
      <c r="K1798" s="28">
        <v>232.61</v>
      </c>
      <c r="L1798" s="28">
        <f>IF('Base de datos cruda'!L1798&lt;0,,'Base de datos cruda'!L1798)</f>
        <v>12.39</v>
      </c>
      <c r="M1798" s="28" t="str">
        <f>IF(TRIM(PROPER('Base de datos cruda'!M1798))="High","Alto",IF(TRIM(PROPER('Base de datos cruda'!M1798))="Medium","Medio","Bajo"))</f>
        <v>Bajo</v>
      </c>
      <c r="N1798" s="29">
        <v>42.05</v>
      </c>
      <c r="O1798" s="32">
        <f t="shared" si="1"/>
        <v>42.05</v>
      </c>
      <c r="P1798" s="33">
        <f t="shared" si="2"/>
        <v>15.39</v>
      </c>
      <c r="Q1798" s="34">
        <f t="shared" si="3"/>
        <v>0.7506963788</v>
      </c>
      <c r="R1798" s="35" t="str">
        <f t="shared" si="4"/>
        <v>Bajo</v>
      </c>
      <c r="S1798" s="35" t="str">
        <f>IF(O1798="","",IF(O1798&gt;AVERAGE('Base de datos limpia'!$O$2:$O$8001),"Alto","Normal"))
</f>
        <v>Normal</v>
      </c>
      <c r="T1798" s="35" t="str">
        <f t="shared" si="5"/>
        <v>Gamer moderado</v>
      </c>
      <c r="U1798" s="35"/>
    </row>
    <row r="1799">
      <c r="A1799" s="28">
        <v>1798.0</v>
      </c>
      <c r="B1799" s="28">
        <v>23.0</v>
      </c>
      <c r="C1799" s="28" t="str">
        <f>TRIM(PROPER('Base de datos cruda'!C1799))</f>
        <v>Other</v>
      </c>
      <c r="D1799" s="28">
        <v>0.3</v>
      </c>
      <c r="E1799" s="28">
        <v>3.13</v>
      </c>
      <c r="F1799" s="28">
        <v>7.34</v>
      </c>
      <c r="G1799" s="28">
        <v>93.24</v>
      </c>
      <c r="H1799" s="28" t="str">
        <f>TRIM(PROPER('Base de datos cruda'!H1799))</f>
        <v>Rpg</v>
      </c>
      <c r="I1799" s="28">
        <v>4.44</v>
      </c>
      <c r="J1799" s="28">
        <v>3.43</v>
      </c>
      <c r="K1799" s="28">
        <v>322.85</v>
      </c>
      <c r="L1799" s="28">
        <f>IF('Base de datos cruda'!L1799&lt;0,,'Base de datos cruda'!L1799)</f>
        <v>2.46</v>
      </c>
      <c r="M1799" s="28" t="str">
        <f>IF(TRIM(PROPER('Base de datos cruda'!M1799))="High","Alto",IF(TRIM(PROPER('Base de datos cruda'!M1799))="Medium","Medio","Bajo"))</f>
        <v>Medio</v>
      </c>
      <c r="N1799" s="29">
        <v>73.23</v>
      </c>
      <c r="O1799" s="32">
        <f t="shared" si="1"/>
        <v>73.23</v>
      </c>
      <c r="P1799" s="33">
        <f t="shared" si="2"/>
        <v>3.73</v>
      </c>
      <c r="Q1799" s="34">
        <f t="shared" si="3"/>
        <v>10.43333333</v>
      </c>
      <c r="R1799" s="35" t="str">
        <f t="shared" si="4"/>
        <v>Alto</v>
      </c>
      <c r="S1799" s="35" t="str">
        <f>IF(O1799="","",IF(O1799&gt;AVERAGE('Base de datos limpia'!$O$2:$O$8001),"Alto","Normal"))
</f>
        <v>Alto</v>
      </c>
      <c r="T1799" s="35" t="str">
        <f t="shared" si="5"/>
        <v>Gamer moderado</v>
      </c>
      <c r="U1799" s="35"/>
    </row>
    <row r="1800">
      <c r="A1800" s="28">
        <v>1799.0</v>
      </c>
      <c r="B1800" s="28">
        <v>18.0</v>
      </c>
      <c r="C1800" s="28" t="str">
        <f>TRIM(PROPER('Base de datos cruda'!C1800))</f>
        <v>Female</v>
      </c>
      <c r="D1800" s="28">
        <v>7.62</v>
      </c>
      <c r="E1800" s="28">
        <v>6.61</v>
      </c>
      <c r="F1800" s="28">
        <v>6.54</v>
      </c>
      <c r="G1800" s="28">
        <v>87.0</v>
      </c>
      <c r="H1800" s="28" t="str">
        <f>TRIM(PROPER('Base de datos cruda'!H1800))</f>
        <v>Rpg</v>
      </c>
      <c r="I1800" s="28">
        <v>0.19</v>
      </c>
      <c r="J1800" s="28">
        <v>9.46</v>
      </c>
      <c r="K1800" s="28">
        <v>240.15</v>
      </c>
      <c r="L1800" s="28">
        <f>IF('Base de datos cruda'!L1800&lt;0,,'Base de datos cruda'!L1800)</f>
        <v>16</v>
      </c>
      <c r="M1800" s="28" t="str">
        <f>IF(TRIM(PROPER('Base de datos cruda'!M1800))="High","Alto",IF(TRIM(PROPER('Base de datos cruda'!M1800))="Medium","Medio","Bajo"))</f>
        <v>Bajo</v>
      </c>
      <c r="N1800" s="29">
        <v>47.49</v>
      </c>
      <c r="O1800" s="32">
        <f t="shared" si="1"/>
        <v>47.49</v>
      </c>
      <c r="P1800" s="33">
        <f t="shared" si="2"/>
        <v>17.08</v>
      </c>
      <c r="Q1800" s="34">
        <f t="shared" si="3"/>
        <v>0.8674540682</v>
      </c>
      <c r="R1800" s="35" t="str">
        <f t="shared" si="4"/>
        <v>Bajo</v>
      </c>
      <c r="S1800" s="35" t="str">
        <f>IF(O1800="","",IF(O1800&gt;AVERAGE('Base de datos limpia'!$O$2:$O$8001),"Alto","Normal"))
</f>
        <v>Normal</v>
      </c>
      <c r="T1800" s="35" t="str">
        <f t="shared" si="5"/>
        <v>Gamer intensivo</v>
      </c>
      <c r="U1800" s="35"/>
    </row>
    <row r="1801">
      <c r="A1801" s="28">
        <v>1800.0</v>
      </c>
      <c r="B1801" s="28">
        <v>19.0</v>
      </c>
      <c r="C1801" s="28" t="str">
        <f>TRIM(PROPER('Base de datos cruda'!C1801))</f>
        <v>Female</v>
      </c>
      <c r="D1801" s="28">
        <v>5.32</v>
      </c>
      <c r="E1801" s="28">
        <v>2.04</v>
      </c>
      <c r="F1801" s="28">
        <v>7.52</v>
      </c>
      <c r="G1801" s="28">
        <v>97.46</v>
      </c>
      <c r="H1801" s="28" t="str">
        <f>TRIM(PROPER('Base de datos cruda'!H1801))</f>
        <v>Fps</v>
      </c>
      <c r="I1801" s="28">
        <v>4.72</v>
      </c>
      <c r="J1801" s="28">
        <v>6.69</v>
      </c>
      <c r="K1801" s="28">
        <v>262.26</v>
      </c>
      <c r="L1801" s="28">
        <f>IF('Base de datos cruda'!L1801&lt;0,,'Base de datos cruda'!L1801)</f>
        <v>13.36</v>
      </c>
      <c r="M1801" s="28" t="str">
        <f>IF(TRIM(PROPER('Base de datos cruda'!M1801))="High","Alto",IF(TRIM(PROPER('Base de datos cruda'!M1801))="Medium","Medio","Bajo"))</f>
        <v>Bajo</v>
      </c>
      <c r="N1801" s="29">
        <v>45.28</v>
      </c>
      <c r="O1801" s="32">
        <f t="shared" si="1"/>
        <v>45.28</v>
      </c>
      <c r="P1801" s="33">
        <f t="shared" si="2"/>
        <v>12.01</v>
      </c>
      <c r="Q1801" s="34">
        <f t="shared" si="3"/>
        <v>0.3834586466</v>
      </c>
      <c r="R1801" s="35" t="str">
        <f t="shared" si="4"/>
        <v>Bajo</v>
      </c>
      <c r="S1801" s="35" t="str">
        <f>IF(O1801="","",IF(O1801&gt;AVERAGE('Base de datos limpia'!$O$2:$O$8001),"Alto","Normal"))
</f>
        <v>Normal</v>
      </c>
      <c r="T1801" s="35" t="str">
        <f t="shared" si="5"/>
        <v>Gamer casual</v>
      </c>
      <c r="U1801" s="35"/>
    </row>
    <row r="1802">
      <c r="A1802" s="28">
        <v>1801.0</v>
      </c>
      <c r="B1802" s="28">
        <v>21.0</v>
      </c>
      <c r="C1802" s="28" t="str">
        <f>TRIM(PROPER('Base de datos cruda'!C1802))</f>
        <v>Female</v>
      </c>
      <c r="D1802" s="28">
        <v>7.53</v>
      </c>
      <c r="E1802" s="28">
        <v>2.15</v>
      </c>
      <c r="F1802" s="28">
        <v>6.3</v>
      </c>
      <c r="G1802" s="28">
        <v>77.81</v>
      </c>
      <c r="H1802" s="28" t="str">
        <f>TRIM(PROPER('Base de datos cruda'!H1802))</f>
        <v>Rpg</v>
      </c>
      <c r="I1802" s="28">
        <v>1.9</v>
      </c>
      <c r="J1802" s="28">
        <v>12.21</v>
      </c>
      <c r="K1802" s="28">
        <v>232.51</v>
      </c>
      <c r="L1802" s="28">
        <f>IF('Base de datos cruda'!L1802&lt;0,,'Base de datos cruda'!L1802)</f>
        <v>15.41</v>
      </c>
      <c r="M1802" s="28" t="str">
        <f>IF(TRIM(PROPER('Base de datos cruda'!M1802))="High","Alto",IF(TRIM(PROPER('Base de datos cruda'!M1802))="Medium","Medio","Bajo"))</f>
        <v>Bajo</v>
      </c>
      <c r="N1802" s="29">
        <v>17.99</v>
      </c>
      <c r="O1802" s="32">
        <f t="shared" si="1"/>
        <v>17.99</v>
      </c>
      <c r="P1802" s="33">
        <f t="shared" si="2"/>
        <v>19.74</v>
      </c>
      <c r="Q1802" s="34">
        <f t="shared" si="3"/>
        <v>0.2855245684</v>
      </c>
      <c r="R1802" s="35" t="str">
        <f t="shared" si="4"/>
        <v>Bajo</v>
      </c>
      <c r="S1802" s="35" t="str">
        <f>IF(O1802="","",IF(O1802&gt;AVERAGE('Base de datos limpia'!$O$2:$O$8001),"Alto","Normal"))
</f>
        <v>Normal</v>
      </c>
      <c r="T1802" s="35" t="str">
        <f t="shared" si="5"/>
        <v>Gamer casual</v>
      </c>
      <c r="U1802" s="35"/>
    </row>
    <row r="1803">
      <c r="A1803" s="28">
        <v>1802.0</v>
      </c>
      <c r="B1803" s="28">
        <v>22.0</v>
      </c>
      <c r="C1803" s="28" t="str">
        <f>TRIM(PROPER('Base de datos cruda'!C1803))</f>
        <v>Male</v>
      </c>
      <c r="D1803" s="28">
        <v>1.6</v>
      </c>
      <c r="E1803" s="28">
        <v>1.65</v>
      </c>
      <c r="F1803" s="28">
        <v>4.58</v>
      </c>
      <c r="G1803" s="28">
        <v>70.89</v>
      </c>
      <c r="H1803" s="28" t="str">
        <f>TRIM(PROPER('Base de datos cruda'!H1803))</f>
        <v>Rpg</v>
      </c>
      <c r="I1803" s="28">
        <v>2.69</v>
      </c>
      <c r="J1803" s="28">
        <v>6.57</v>
      </c>
      <c r="K1803" s="28">
        <v>308.81</v>
      </c>
      <c r="L1803" s="28">
        <f>IF('Base de datos cruda'!L1803&lt;0,,'Base de datos cruda'!L1803)</f>
        <v>6.02</v>
      </c>
      <c r="M1803" s="28" t="str">
        <f>IF(TRIM(PROPER('Base de datos cruda'!M1803))="High","Alto",IF(TRIM(PROPER('Base de datos cruda'!M1803))="Medium","Medio","Bajo"))</f>
        <v>Medio</v>
      </c>
      <c r="N1803" s="29">
        <v>51.07</v>
      </c>
      <c r="O1803" s="32">
        <f t="shared" si="1"/>
        <v>51.07</v>
      </c>
      <c r="P1803" s="33">
        <f t="shared" si="2"/>
        <v>8.17</v>
      </c>
      <c r="Q1803" s="34">
        <f t="shared" si="3"/>
        <v>1.03125</v>
      </c>
      <c r="R1803" s="35" t="str">
        <f t="shared" si="4"/>
        <v>Medio</v>
      </c>
      <c r="S1803" s="35" t="str">
        <f>IF(O1803="","",IF(O1803&gt;AVERAGE('Base de datos limpia'!$O$2:$O$8001),"Alto","Normal"))
</f>
        <v>Normal</v>
      </c>
      <c r="T1803" s="35" t="str">
        <f t="shared" si="5"/>
        <v>Gamer casual</v>
      </c>
      <c r="U1803" s="35"/>
    </row>
    <row r="1804">
      <c r="A1804" s="28">
        <v>1803.0</v>
      </c>
      <c r="B1804" s="28">
        <v>19.0</v>
      </c>
      <c r="C1804" s="28" t="str">
        <f>TRIM(PROPER('Base de datos cruda'!C1804))</f>
        <v>Male</v>
      </c>
      <c r="D1804" s="28">
        <v>0.33</v>
      </c>
      <c r="E1804" s="28">
        <v>7.24</v>
      </c>
      <c r="F1804" s="28">
        <v>4.91</v>
      </c>
      <c r="G1804" s="28">
        <v>64.91</v>
      </c>
      <c r="H1804" s="28" t="str">
        <f>TRIM(PROPER('Base de datos cruda'!H1804))</f>
        <v>Rpg</v>
      </c>
      <c r="I1804" s="28">
        <v>3.82</v>
      </c>
      <c r="J1804" s="28">
        <v>5.4</v>
      </c>
      <c r="K1804" s="28">
        <v>320.13</v>
      </c>
      <c r="L1804" s="28">
        <f>IF('Base de datos cruda'!L1804&lt;0,,'Base de datos cruda'!L1804)</f>
        <v>6.26</v>
      </c>
      <c r="M1804" s="28" t="str">
        <f>IF(TRIM(PROPER('Base de datos cruda'!M1804))="High","Alto",IF(TRIM(PROPER('Base de datos cruda'!M1804))="Medium","Medio","Bajo"))</f>
        <v>Alto</v>
      </c>
      <c r="N1804" s="29">
        <v>78.77</v>
      </c>
      <c r="O1804" s="32">
        <f t="shared" si="1"/>
        <v>78.77</v>
      </c>
      <c r="P1804" s="33">
        <f t="shared" si="2"/>
        <v>5.73</v>
      </c>
      <c r="Q1804" s="34">
        <f t="shared" si="3"/>
        <v>21.93939394</v>
      </c>
      <c r="R1804" s="35" t="str">
        <f t="shared" si="4"/>
        <v>Alto</v>
      </c>
      <c r="S1804" s="35" t="str">
        <f>IF(O1804="","",IF(O1804&gt;AVERAGE('Base de datos limpia'!$O$2:$O$8001),"Alto","Normal"))
</f>
        <v>Alto</v>
      </c>
      <c r="T1804" s="35" t="str">
        <f t="shared" si="5"/>
        <v>Gamer intensivo</v>
      </c>
      <c r="U1804" s="35"/>
    </row>
    <row r="1805">
      <c r="A1805" s="28">
        <v>1804.0</v>
      </c>
      <c r="B1805" s="28">
        <v>23.0</v>
      </c>
      <c r="C1805" s="28" t="str">
        <f>TRIM(PROPER('Base de datos cruda'!C1805))</f>
        <v>Female</v>
      </c>
      <c r="D1805" s="28">
        <v>3.91</v>
      </c>
      <c r="E1805" s="28">
        <v>5.45</v>
      </c>
      <c r="F1805" s="28">
        <v>5.23</v>
      </c>
      <c r="G1805" s="28">
        <v>86.88</v>
      </c>
      <c r="H1805" s="28" t="str">
        <f>TRIM(PROPER('Base de datos cruda'!H1805))</f>
        <v>Casual</v>
      </c>
      <c r="I1805" s="28">
        <v>1.22</v>
      </c>
      <c r="J1805" s="28">
        <v>9.36</v>
      </c>
      <c r="K1805" s="28">
        <v>283.93</v>
      </c>
      <c r="L1805" s="28">
        <f>IF('Base de datos cruda'!L1805&lt;0,,'Base de datos cruda'!L1805)</f>
        <v>12.34</v>
      </c>
      <c r="M1805" s="28" t="str">
        <f>IF(TRIM(PROPER('Base de datos cruda'!M1805))="High","Alto",IF(TRIM(PROPER('Base de datos cruda'!M1805))="Medium","Medio","Bajo"))</f>
        <v>Medio</v>
      </c>
      <c r="N1805" s="29">
        <v>66.4</v>
      </c>
      <c r="O1805" s="32">
        <f t="shared" si="1"/>
        <v>66.4</v>
      </c>
      <c r="P1805" s="33">
        <f t="shared" si="2"/>
        <v>13.27</v>
      </c>
      <c r="Q1805" s="34">
        <f t="shared" si="3"/>
        <v>1.393861893</v>
      </c>
      <c r="R1805" s="35" t="str">
        <f t="shared" si="4"/>
        <v>Medio</v>
      </c>
      <c r="S1805" s="35" t="str">
        <f>IF(O1805="","",IF(O1805&gt;AVERAGE('Base de datos limpia'!$O$2:$O$8001),"Alto","Normal"))
</f>
        <v>Alto</v>
      </c>
      <c r="T1805" s="35" t="str">
        <f t="shared" si="5"/>
        <v>Gamer moderado</v>
      </c>
      <c r="U1805" s="35"/>
    </row>
    <row r="1806">
      <c r="A1806" s="28">
        <v>1805.0</v>
      </c>
      <c r="B1806" s="28">
        <v>20.0</v>
      </c>
      <c r="C1806" s="28" t="str">
        <f>TRIM(PROPER('Base de datos cruda'!C1806))</f>
        <v>Female</v>
      </c>
      <c r="D1806" s="28">
        <v>3.6</v>
      </c>
      <c r="E1806" s="28">
        <v>6.56</v>
      </c>
      <c r="F1806" s="28">
        <v>4.32</v>
      </c>
      <c r="G1806" s="28">
        <v>93.67</v>
      </c>
      <c r="H1806" s="28" t="str">
        <f>TRIM(PROPER('Base de datos cruda'!H1806))</f>
        <v>Fps</v>
      </c>
      <c r="I1806" s="28">
        <v>0.5</v>
      </c>
      <c r="J1806" s="28">
        <v>7.55</v>
      </c>
      <c r="K1806" s="28">
        <v>305.37</v>
      </c>
      <c r="L1806" s="28">
        <f>IF('Base de datos cruda'!L1806&lt;0,,'Base de datos cruda'!L1806)</f>
        <v>10.37</v>
      </c>
      <c r="M1806" s="28" t="str">
        <f>IF(TRIM(PROPER('Base de datos cruda'!M1806))="High","Alto",IF(TRIM(PROPER('Base de datos cruda'!M1806))="Medium","Medio","Bajo"))</f>
        <v>Medio</v>
      </c>
      <c r="N1806" s="29">
        <v>76.2962513902798</v>
      </c>
      <c r="O1806" s="32">
        <f t="shared" si="1"/>
        <v>76.29625139</v>
      </c>
      <c r="P1806" s="33">
        <f t="shared" si="2"/>
        <v>11.15</v>
      </c>
      <c r="Q1806" s="34">
        <f t="shared" si="3"/>
        <v>1.822222222</v>
      </c>
      <c r="R1806" s="35" t="str">
        <f t="shared" si="4"/>
        <v>Alto</v>
      </c>
      <c r="S1806" s="35" t="str">
        <f>IF(O1806="","",IF(O1806&gt;AVERAGE('Base de datos limpia'!$O$2:$O$8001),"Alto","Normal"))
</f>
        <v>Alto</v>
      </c>
      <c r="T1806" s="35" t="str">
        <f t="shared" si="5"/>
        <v>Gamer intensivo</v>
      </c>
      <c r="U1806" s="35"/>
    </row>
    <row r="1807">
      <c r="A1807" s="28">
        <v>1806.0</v>
      </c>
      <c r="B1807" s="28">
        <v>16.0</v>
      </c>
      <c r="C1807" s="28" t="str">
        <f>TRIM(PROPER('Base de datos cruda'!C1807))</f>
        <v>Female</v>
      </c>
      <c r="D1807" s="28">
        <v>2.65</v>
      </c>
      <c r="E1807" s="28">
        <v>8.91</v>
      </c>
      <c r="F1807" s="28">
        <v>7.56</v>
      </c>
      <c r="G1807" s="28">
        <v>67.35</v>
      </c>
      <c r="H1807" s="28" t="str">
        <f>TRIM(PROPER('Base de datos cruda'!H1807))</f>
        <v>Rpg</v>
      </c>
      <c r="I1807" s="28">
        <v>4.05</v>
      </c>
      <c r="J1807" s="28">
        <v>8.64</v>
      </c>
      <c r="K1807" s="28">
        <v>293.25</v>
      </c>
      <c r="L1807" s="28">
        <f>IF('Base de datos cruda'!L1807&lt;0,,'Base de datos cruda'!L1807)</f>
        <v>7.67</v>
      </c>
      <c r="M1807" s="28" t="str">
        <f>IF(TRIM(PROPER('Base de datos cruda'!M1807))="High","Alto",IF(TRIM(PROPER('Base de datos cruda'!M1807))="Medium","Medio","Bajo"))</f>
        <v>Medio</v>
      </c>
      <c r="N1807" s="29">
        <v>95.0353164686779</v>
      </c>
      <c r="O1807" s="32">
        <f t="shared" si="1"/>
        <v>95.03531647</v>
      </c>
      <c r="P1807" s="33">
        <f t="shared" si="2"/>
        <v>11.29</v>
      </c>
      <c r="Q1807" s="34">
        <f t="shared" si="3"/>
        <v>3.362264151</v>
      </c>
      <c r="R1807" s="35" t="str">
        <f t="shared" si="4"/>
        <v>Alto</v>
      </c>
      <c r="S1807" s="35" t="str">
        <f>IF(O1807="","",IF(O1807&gt;AVERAGE('Base de datos limpia'!$O$2:$O$8001),"Alto","Normal"))
</f>
        <v>Alto</v>
      </c>
      <c r="T1807" s="35" t="str">
        <f t="shared" si="5"/>
        <v>Gamer intensivo</v>
      </c>
      <c r="U1807" s="35"/>
    </row>
    <row r="1808">
      <c r="A1808" s="28">
        <v>1807.0</v>
      </c>
      <c r="B1808" s="28">
        <v>19.0</v>
      </c>
      <c r="C1808" s="28" t="str">
        <f>TRIM(PROPER('Base de datos cruda'!C1808))</f>
        <v>Male</v>
      </c>
      <c r="D1808" s="28">
        <v>7.66</v>
      </c>
      <c r="E1808" s="28">
        <v>7.66</v>
      </c>
      <c r="F1808" s="28">
        <v>5.84</v>
      </c>
      <c r="G1808" s="28">
        <v>95.15</v>
      </c>
      <c r="H1808" s="28" t="str">
        <f>TRIM(PROPER('Base de datos cruda'!H1808))</f>
        <v>Casual</v>
      </c>
      <c r="I1808" s="28">
        <v>4.92</v>
      </c>
      <c r="J1808" s="28">
        <v>11.08</v>
      </c>
      <c r="K1808" s="28">
        <v>219.48</v>
      </c>
      <c r="L1808" s="28">
        <f>IF('Base de datos cruda'!L1808&lt;0,,'Base de datos cruda'!L1808)</f>
        <v>17.33</v>
      </c>
      <c r="M1808" s="28" t="str">
        <f>IF(TRIM(PROPER('Base de datos cruda'!M1808))="High","Alto",IF(TRIM(PROPER('Base de datos cruda'!M1808))="Medium","Medio","Bajo"))</f>
        <v>Alto</v>
      </c>
      <c r="N1808" s="29">
        <v>56.2340268680101</v>
      </c>
      <c r="O1808" s="32">
        <f t="shared" si="1"/>
        <v>56.23402687</v>
      </c>
      <c r="P1808" s="33">
        <f t="shared" si="2"/>
        <v>18.74</v>
      </c>
      <c r="Q1808" s="34">
        <f t="shared" si="3"/>
        <v>1</v>
      </c>
      <c r="R1808" s="35" t="str">
        <f t="shared" si="4"/>
        <v>Medio</v>
      </c>
      <c r="S1808" s="35" t="str">
        <f>IF(O1808="","",IF(O1808&gt;AVERAGE('Base de datos limpia'!$O$2:$O$8001),"Alto","Normal"))
</f>
        <v>Normal</v>
      </c>
      <c r="T1808" s="35" t="str">
        <f t="shared" si="5"/>
        <v>Gamer intensivo</v>
      </c>
      <c r="U1808" s="35"/>
    </row>
    <row r="1809">
      <c r="A1809" s="28">
        <v>1808.0</v>
      </c>
      <c r="B1809" s="28">
        <v>18.0</v>
      </c>
      <c r="C1809" s="28" t="str">
        <f>TRIM(PROPER('Base de datos cruda'!C1809))</f>
        <v>Female</v>
      </c>
      <c r="D1809" s="28">
        <v>6.58</v>
      </c>
      <c r="E1809" s="28">
        <v>5.16</v>
      </c>
      <c r="F1809" s="28">
        <v>4.47</v>
      </c>
      <c r="G1809" s="28">
        <v>81.05</v>
      </c>
      <c r="H1809" s="28" t="str">
        <f>TRIM(PROPER('Base de datos cruda'!H1809))</f>
        <v>Fps</v>
      </c>
      <c r="I1809" s="28">
        <v>3.29</v>
      </c>
      <c r="J1809" s="28">
        <v>12.0</v>
      </c>
      <c r="K1809" s="28">
        <v>251.43</v>
      </c>
      <c r="L1809" s="28">
        <f>IF('Base de datos cruda'!L1809&lt;0,,'Base de datos cruda'!L1809)</f>
        <v>15.64</v>
      </c>
      <c r="M1809" s="28" t="str">
        <f>IF(TRIM(PROPER('Base de datos cruda'!M1809))="High","Alto",IF(TRIM(PROPER('Base de datos cruda'!M1809))="Medium","Medio","Bajo"))</f>
        <v>Bajo</v>
      </c>
      <c r="N1809" s="29">
        <v>37.34</v>
      </c>
      <c r="O1809" s="32">
        <f t="shared" si="1"/>
        <v>37.34</v>
      </c>
      <c r="P1809" s="33">
        <f t="shared" si="2"/>
        <v>18.58</v>
      </c>
      <c r="Q1809" s="34">
        <f t="shared" si="3"/>
        <v>0.7841945289</v>
      </c>
      <c r="R1809" s="35" t="str">
        <f t="shared" si="4"/>
        <v>Bajo</v>
      </c>
      <c r="S1809" s="35" t="str">
        <f>IF(O1809="","",IF(O1809&gt;AVERAGE('Base de datos limpia'!$O$2:$O$8001),"Alto","Normal"))
</f>
        <v>Normal</v>
      </c>
      <c r="T1809" s="35" t="str">
        <f t="shared" si="5"/>
        <v>Gamer moderado</v>
      </c>
      <c r="U1809" s="35"/>
    </row>
    <row r="1810">
      <c r="A1810" s="28">
        <v>1809.0</v>
      </c>
      <c r="B1810" s="28">
        <v>24.0</v>
      </c>
      <c r="C1810" s="28" t="str">
        <f>TRIM(PROPER('Base de datos cruda'!C1810))</f>
        <v>Female</v>
      </c>
      <c r="D1810" s="28">
        <v>5.29</v>
      </c>
      <c r="E1810" s="28">
        <v>9.86</v>
      </c>
      <c r="F1810" s="28">
        <v>8.1</v>
      </c>
      <c r="G1810" s="28">
        <v>65.76</v>
      </c>
      <c r="H1810" s="28" t="str">
        <f>TRIM(PROPER('Base de datos cruda'!H1810))</f>
        <v>Casual</v>
      </c>
      <c r="I1810" s="28">
        <v>4.13</v>
      </c>
      <c r="J1810" s="28">
        <v>6.85</v>
      </c>
      <c r="K1810" s="28">
        <v>255.06</v>
      </c>
      <c r="L1810" s="28">
        <f>IF('Base de datos cruda'!L1810&lt;0,,'Base de datos cruda'!L1810)</f>
        <v>13.07</v>
      </c>
      <c r="M1810" s="28" t="str">
        <f>IF(TRIM(PROPER('Base de datos cruda'!M1810))="High","Alto",IF(TRIM(PROPER('Base de datos cruda'!M1810))="Medium","Medio","Bajo"))</f>
        <v>Bajo</v>
      </c>
      <c r="N1810" s="29">
        <v>108.511528076572</v>
      </c>
      <c r="O1810" s="33" t="str">
        <f t="shared" si="1"/>
        <v/>
      </c>
      <c r="P1810" s="33">
        <f t="shared" si="2"/>
        <v>12.14</v>
      </c>
      <c r="Q1810" s="34">
        <f t="shared" si="3"/>
        <v>1.86389414</v>
      </c>
      <c r="R1810" s="35" t="str">
        <f t="shared" si="4"/>
        <v>Alto</v>
      </c>
      <c r="S1810" s="35" t="str">
        <f>IF(O1810="","",IF(O1810&gt;AVERAGE('Base de datos limpia'!$O$2:$O$8001),"Alto","Normal"))
</f>
        <v/>
      </c>
      <c r="T1810" s="35" t="str">
        <f t="shared" si="5"/>
        <v>Gamer intensivo</v>
      </c>
      <c r="U1810" s="35"/>
    </row>
    <row r="1811">
      <c r="A1811" s="28">
        <v>1810.0</v>
      </c>
      <c r="B1811" s="28">
        <v>23.0</v>
      </c>
      <c r="C1811" s="28" t="str">
        <f>TRIM(PROPER('Base de datos cruda'!C1811))</f>
        <v>Male</v>
      </c>
      <c r="D1811" s="28">
        <v>1.3</v>
      </c>
      <c r="E1811" s="28">
        <v>5.11</v>
      </c>
      <c r="F1811" s="28">
        <v>7.42</v>
      </c>
      <c r="G1811" s="28">
        <v>85.71</v>
      </c>
      <c r="H1811" s="28" t="str">
        <f>TRIM(PROPER('Base de datos cruda'!H1811))</f>
        <v>Fps</v>
      </c>
      <c r="I1811" s="28">
        <v>4.71</v>
      </c>
      <c r="J1811" s="28">
        <v>3.04</v>
      </c>
      <c r="K1811" s="28">
        <v>307.77</v>
      </c>
      <c r="L1811" s="28">
        <f>IF('Base de datos cruda'!L1811&lt;0,,'Base de datos cruda'!L1811)</f>
        <v>4.52</v>
      </c>
      <c r="M1811" s="28" t="str">
        <f>IF(TRIM(PROPER('Base de datos cruda'!M1811))="High","Alto",IF(TRIM(PROPER('Base de datos cruda'!M1811))="Medium","Medio","Bajo"))</f>
        <v>Medio</v>
      </c>
      <c r="N1811" s="29">
        <v>87.95</v>
      </c>
      <c r="O1811" s="32">
        <f t="shared" si="1"/>
        <v>87.95</v>
      </c>
      <c r="P1811" s="33">
        <f t="shared" si="2"/>
        <v>4.34</v>
      </c>
      <c r="Q1811" s="34">
        <f t="shared" si="3"/>
        <v>3.930769231</v>
      </c>
      <c r="R1811" s="35" t="str">
        <f t="shared" si="4"/>
        <v>Alto</v>
      </c>
      <c r="S1811" s="35" t="str">
        <f>IF(O1811="","",IF(O1811&gt;AVERAGE('Base de datos limpia'!$O$2:$O$8001),"Alto","Normal"))
</f>
        <v>Alto</v>
      </c>
      <c r="T1811" s="35" t="str">
        <f t="shared" si="5"/>
        <v>Gamer moderado</v>
      </c>
      <c r="U1811" s="35"/>
    </row>
    <row r="1812">
      <c r="A1812" s="28">
        <v>1811.0</v>
      </c>
      <c r="B1812" s="28">
        <v>16.0</v>
      </c>
      <c r="C1812" s="28" t="str">
        <f>TRIM(PROPER('Base de datos cruda'!C1812))</f>
        <v>Female</v>
      </c>
      <c r="D1812" s="28">
        <v>5.87</v>
      </c>
      <c r="E1812" s="28">
        <v>2.01</v>
      </c>
      <c r="F1812" s="28">
        <v>6.26</v>
      </c>
      <c r="G1812" s="28">
        <v>80.8</v>
      </c>
      <c r="H1812" s="28" t="str">
        <f>TRIM(PROPER('Base de datos cruda'!H1812))</f>
        <v>Casual</v>
      </c>
      <c r="I1812" s="28">
        <v>1.14</v>
      </c>
      <c r="J1812" s="28">
        <v>9.82</v>
      </c>
      <c r="K1812" s="28">
        <v>253.23</v>
      </c>
      <c r="L1812" s="28">
        <f>IF('Base de datos cruda'!L1812&lt;0,,'Base de datos cruda'!L1812)</f>
        <v>12.46</v>
      </c>
      <c r="M1812" s="28" t="str">
        <f>IF(TRIM(PROPER('Base de datos cruda'!M1812))="High","Alto",IF(TRIM(PROPER('Base de datos cruda'!M1812))="Medium","Medio","Bajo"))</f>
        <v>Bajo</v>
      </c>
      <c r="N1812" s="29">
        <v>30.59</v>
      </c>
      <c r="O1812" s="32">
        <f t="shared" si="1"/>
        <v>30.59</v>
      </c>
      <c r="P1812" s="33">
        <f t="shared" si="2"/>
        <v>15.69</v>
      </c>
      <c r="Q1812" s="34">
        <f t="shared" si="3"/>
        <v>0.3424190801</v>
      </c>
      <c r="R1812" s="35" t="str">
        <f t="shared" si="4"/>
        <v>Bajo</v>
      </c>
      <c r="S1812" s="35" t="str">
        <f>IF(O1812="","",IF(O1812&gt;AVERAGE('Base de datos limpia'!$O$2:$O$8001),"Alto","Normal"))
</f>
        <v>Normal</v>
      </c>
      <c r="T1812" s="35" t="str">
        <f t="shared" si="5"/>
        <v>Gamer casual</v>
      </c>
      <c r="U1812" s="35"/>
    </row>
    <row r="1813">
      <c r="A1813" s="28">
        <v>1812.0</v>
      </c>
      <c r="B1813" s="28">
        <v>21.0</v>
      </c>
      <c r="C1813" s="28" t="str">
        <f>TRIM(PROPER('Base de datos cruda'!C1813))</f>
        <v>Female</v>
      </c>
      <c r="D1813" s="28">
        <v>5.82</v>
      </c>
      <c r="E1813" s="28">
        <v>9.93</v>
      </c>
      <c r="F1813" s="28">
        <v>5.24</v>
      </c>
      <c r="G1813" s="28">
        <v>61.13</v>
      </c>
      <c r="H1813" s="28" t="str">
        <f>TRIM(PROPER('Base de datos cruda'!H1813))</f>
        <v>Casual</v>
      </c>
      <c r="I1813" s="28">
        <v>1.75</v>
      </c>
      <c r="J1813" s="28">
        <v>7.44</v>
      </c>
      <c r="K1813" s="28">
        <v>244.34</v>
      </c>
      <c r="L1813" s="28">
        <f>IF('Base de datos cruda'!L1813&lt;0,,'Base de datos cruda'!L1813)</f>
        <v>15.94</v>
      </c>
      <c r="M1813" s="28" t="str">
        <f>IF(TRIM(PROPER('Base de datos cruda'!M1813))="High","Alto",IF(TRIM(PROPER('Base de datos cruda'!M1813))="Medium","Medio","Bajo"))</f>
        <v>Alto</v>
      </c>
      <c r="N1813" s="29">
        <v>84.8234120397304</v>
      </c>
      <c r="O1813" s="32">
        <f t="shared" si="1"/>
        <v>84.82341204</v>
      </c>
      <c r="P1813" s="33">
        <f t="shared" si="2"/>
        <v>13.26</v>
      </c>
      <c r="Q1813" s="34">
        <f t="shared" si="3"/>
        <v>1.706185567</v>
      </c>
      <c r="R1813" s="35" t="str">
        <f t="shared" si="4"/>
        <v>Alto</v>
      </c>
      <c r="S1813" s="35" t="str">
        <f>IF(O1813="","",IF(O1813&gt;AVERAGE('Base de datos limpia'!$O$2:$O$8001),"Alto","Normal"))
</f>
        <v>Alto</v>
      </c>
      <c r="T1813" s="35" t="str">
        <f t="shared" si="5"/>
        <v>Gamer intensivo</v>
      </c>
      <c r="U1813" s="35"/>
    </row>
    <row r="1814">
      <c r="A1814" s="28">
        <v>1813.0</v>
      </c>
      <c r="B1814" s="28">
        <v>24.0</v>
      </c>
      <c r="C1814" s="28" t="str">
        <f>TRIM(PROPER('Base de datos cruda'!C1814))</f>
        <v>Male</v>
      </c>
      <c r="D1814" s="28">
        <v>3.4</v>
      </c>
      <c r="E1814" s="28">
        <v>1.21</v>
      </c>
      <c r="F1814" s="28">
        <v>4.76</v>
      </c>
      <c r="G1814" s="28">
        <v>75.97</v>
      </c>
      <c r="H1814" s="28" t="str">
        <f>TRIM(PROPER('Base de datos cruda'!H1814))</f>
        <v>Rpg</v>
      </c>
      <c r="I1814" s="28">
        <v>1.1</v>
      </c>
      <c r="J1814" s="28">
        <v>4.78</v>
      </c>
      <c r="K1814" s="28">
        <v>275.49</v>
      </c>
      <c r="L1814" s="28">
        <f>IF('Base de datos cruda'!L1814&lt;0,,'Base de datos cruda'!L1814)</f>
        <v>9.9</v>
      </c>
      <c r="M1814" s="28" t="str">
        <f>IF(TRIM(PROPER('Base de datos cruda'!M1814))="High","Alto",IF(TRIM(PROPER('Base de datos cruda'!M1814))="Medium","Medio","Bajo"))</f>
        <v>Medio</v>
      </c>
      <c r="N1814" s="29">
        <v>30.5</v>
      </c>
      <c r="O1814" s="32">
        <f t="shared" si="1"/>
        <v>30.5</v>
      </c>
      <c r="P1814" s="33">
        <f t="shared" si="2"/>
        <v>8.18</v>
      </c>
      <c r="Q1814" s="34">
        <f t="shared" si="3"/>
        <v>0.3558823529</v>
      </c>
      <c r="R1814" s="35" t="str">
        <f t="shared" si="4"/>
        <v>Bajo</v>
      </c>
      <c r="S1814" s="35" t="str">
        <f>IF(O1814="","",IF(O1814&gt;AVERAGE('Base de datos limpia'!$O$2:$O$8001),"Alto","Normal"))
</f>
        <v>Normal</v>
      </c>
      <c r="T1814" s="35" t="str">
        <f t="shared" si="5"/>
        <v>Gamer casual</v>
      </c>
      <c r="U1814" s="35"/>
    </row>
    <row r="1815">
      <c r="A1815" s="28">
        <v>1814.0</v>
      </c>
      <c r="B1815" s="28">
        <v>22.0</v>
      </c>
      <c r="C1815" s="28" t="str">
        <f>TRIM(PROPER('Base de datos cruda'!C1815))</f>
        <v>Female</v>
      </c>
      <c r="D1815" s="28">
        <v>7.4</v>
      </c>
      <c r="E1815" s="28">
        <v>5.95</v>
      </c>
      <c r="F1815" s="28">
        <v>6.29</v>
      </c>
      <c r="G1815" s="28">
        <v>91.39</v>
      </c>
      <c r="H1815" s="28" t="str">
        <f>TRIM(PROPER('Base de datos cruda'!H1815))</f>
        <v>Fps</v>
      </c>
      <c r="I1815" s="28">
        <v>0.31</v>
      </c>
      <c r="J1815" s="28">
        <v>9.38</v>
      </c>
      <c r="K1815" s="28">
        <v>208.12</v>
      </c>
      <c r="L1815" s="28">
        <f>IF('Base de datos cruda'!L1815&lt;0,,'Base de datos cruda'!L1815)</f>
        <v>14.06</v>
      </c>
      <c r="M1815" s="28" t="str">
        <f>IF(TRIM(PROPER('Base de datos cruda'!M1815))="High","Alto",IF(TRIM(PROPER('Base de datos cruda'!M1815))="Medium","Medio","Bajo"))</f>
        <v>Bajo</v>
      </c>
      <c r="N1815" s="29">
        <v>39.48</v>
      </c>
      <c r="O1815" s="32">
        <f t="shared" si="1"/>
        <v>39.48</v>
      </c>
      <c r="P1815" s="33">
        <f t="shared" si="2"/>
        <v>16.78</v>
      </c>
      <c r="Q1815" s="34">
        <f t="shared" si="3"/>
        <v>0.8040540541</v>
      </c>
      <c r="R1815" s="35" t="str">
        <f t="shared" si="4"/>
        <v>Bajo</v>
      </c>
      <c r="S1815" s="35" t="str">
        <f>IF(O1815="","",IF(O1815&gt;AVERAGE('Base de datos limpia'!$O$2:$O$8001),"Alto","Normal"))
</f>
        <v>Normal</v>
      </c>
      <c r="T1815" s="35" t="str">
        <f t="shared" si="5"/>
        <v>Gamer moderado</v>
      </c>
      <c r="U1815" s="35"/>
    </row>
    <row r="1816">
      <c r="A1816" s="28">
        <v>1815.0</v>
      </c>
      <c r="B1816" s="28">
        <v>19.0</v>
      </c>
      <c r="C1816" s="28" t="str">
        <f>TRIM(PROPER('Base de datos cruda'!C1816))</f>
        <v>Female</v>
      </c>
      <c r="D1816" s="28">
        <v>1.34</v>
      </c>
      <c r="E1816" s="28">
        <v>3.78</v>
      </c>
      <c r="F1816" s="28">
        <v>8.43</v>
      </c>
      <c r="G1816" s="28">
        <v>82.22</v>
      </c>
      <c r="H1816" s="28" t="str">
        <f>TRIM(PROPER('Base de datos cruda'!H1816))</f>
        <v>Fps</v>
      </c>
      <c r="I1816" s="28">
        <v>3.66</v>
      </c>
      <c r="J1816" s="28">
        <v>6.28</v>
      </c>
      <c r="K1816" s="28">
        <v>302.91</v>
      </c>
      <c r="L1816" s="28">
        <f>IF('Base de datos cruda'!L1816&lt;0,,'Base de datos cruda'!L1816)</f>
        <v>4.46</v>
      </c>
      <c r="M1816" s="28" t="str">
        <f>IF(TRIM(PROPER('Base de datos cruda'!M1816))="High","Alto",IF(TRIM(PROPER('Base de datos cruda'!M1816))="Medium","Medio","Bajo"))</f>
        <v>Medio</v>
      </c>
      <c r="N1816" s="29">
        <v>78.03</v>
      </c>
      <c r="O1816" s="32">
        <f t="shared" si="1"/>
        <v>78.03</v>
      </c>
      <c r="P1816" s="33">
        <f t="shared" si="2"/>
        <v>7.62</v>
      </c>
      <c r="Q1816" s="34">
        <f t="shared" si="3"/>
        <v>2.820895522</v>
      </c>
      <c r="R1816" s="35" t="str">
        <f t="shared" si="4"/>
        <v>Alto</v>
      </c>
      <c r="S1816" s="35" t="str">
        <f>IF(O1816="","",IF(O1816&gt;AVERAGE('Base de datos limpia'!$O$2:$O$8001),"Alto","Normal"))
</f>
        <v>Alto</v>
      </c>
      <c r="T1816" s="35" t="str">
        <f t="shared" si="5"/>
        <v>Gamer moderado</v>
      </c>
      <c r="U1816" s="35"/>
    </row>
    <row r="1817">
      <c r="A1817" s="28">
        <v>1816.0</v>
      </c>
      <c r="B1817" s="28">
        <v>16.0</v>
      </c>
      <c r="C1817" s="28" t="str">
        <f>TRIM(PROPER('Base de datos cruda'!C1817))</f>
        <v>Male</v>
      </c>
      <c r="D1817" s="28">
        <v>2.14</v>
      </c>
      <c r="E1817" s="28">
        <v>5.53</v>
      </c>
      <c r="F1817" s="28">
        <v>4.94</v>
      </c>
      <c r="G1817" s="28">
        <v>71.28</v>
      </c>
      <c r="H1817" s="28" t="str">
        <f>TRIM(PROPER('Base de datos cruda'!H1817))</f>
        <v>Fps</v>
      </c>
      <c r="I1817" s="28">
        <v>0.73</v>
      </c>
      <c r="J1817" s="28">
        <v>7.78</v>
      </c>
      <c r="K1817" s="28">
        <v>299.93</v>
      </c>
      <c r="L1817" s="28">
        <f>IF('Base de datos cruda'!L1817&lt;0,,'Base de datos cruda'!L1817)</f>
        <v>6.78</v>
      </c>
      <c r="M1817" s="28" t="str">
        <f>IF(TRIM(PROPER('Base de datos cruda'!M1817))="High","Alto",IF(TRIM(PROPER('Base de datos cruda'!M1817))="Medium","Medio","Bajo"))</f>
        <v>Medio</v>
      </c>
      <c r="N1817" s="29">
        <v>62.82</v>
      </c>
      <c r="O1817" s="32">
        <f t="shared" si="1"/>
        <v>62.82</v>
      </c>
      <c r="P1817" s="33">
        <f t="shared" si="2"/>
        <v>9.92</v>
      </c>
      <c r="Q1817" s="34">
        <f t="shared" si="3"/>
        <v>2.58411215</v>
      </c>
      <c r="R1817" s="35" t="str">
        <f t="shared" si="4"/>
        <v>Medio</v>
      </c>
      <c r="S1817" s="35" t="str">
        <f>IF(O1817="","",IF(O1817&gt;AVERAGE('Base de datos limpia'!$O$2:$O$8001),"Alto","Normal"))
</f>
        <v>Normal</v>
      </c>
      <c r="T1817" s="35" t="str">
        <f t="shared" si="5"/>
        <v>Gamer moderado</v>
      </c>
      <c r="U1817" s="35"/>
    </row>
    <row r="1818">
      <c r="A1818" s="28">
        <v>1817.0</v>
      </c>
      <c r="B1818" s="28">
        <v>17.0</v>
      </c>
      <c r="C1818" s="28" t="str">
        <f>TRIM(PROPER('Base de datos cruda'!C1818))</f>
        <v>Male</v>
      </c>
      <c r="D1818" s="28">
        <v>0.51</v>
      </c>
      <c r="E1818" s="28">
        <v>6.03</v>
      </c>
      <c r="F1818" s="28">
        <v>6.84</v>
      </c>
      <c r="G1818" s="28">
        <v>97.15</v>
      </c>
      <c r="H1818" s="28" t="str">
        <f>TRIM(PROPER('Base de datos cruda'!H1818))</f>
        <v>Rpg</v>
      </c>
      <c r="I1818" s="28">
        <v>0.46</v>
      </c>
      <c r="J1818" s="28">
        <v>3.18</v>
      </c>
      <c r="K1818" s="28">
        <v>314.03</v>
      </c>
      <c r="L1818" s="28">
        <f>IF('Base de datos cruda'!L1818&lt;0,,'Base de datos cruda'!L1818)</f>
        <v>3.99</v>
      </c>
      <c r="M1818" s="28" t="str">
        <f>IF(TRIM(PROPER('Base de datos cruda'!M1818))="High","Alto",IF(TRIM(PROPER('Base de datos cruda'!M1818))="Medium","Medio","Bajo"))</f>
        <v>Medio</v>
      </c>
      <c r="N1818" s="29">
        <v>100.0</v>
      </c>
      <c r="O1818" s="32">
        <f t="shared" si="1"/>
        <v>100</v>
      </c>
      <c r="P1818" s="33">
        <f t="shared" si="2"/>
        <v>3.69</v>
      </c>
      <c r="Q1818" s="34">
        <f t="shared" si="3"/>
        <v>11.82352941</v>
      </c>
      <c r="R1818" s="35" t="str">
        <f t="shared" si="4"/>
        <v>Alto</v>
      </c>
      <c r="S1818" s="35" t="str">
        <f>IF(O1818="","",IF(O1818&gt;AVERAGE('Base de datos limpia'!$O$2:$O$8001),"Alto","Normal"))
</f>
        <v>Alto</v>
      </c>
      <c r="T1818" s="35" t="str">
        <f t="shared" si="5"/>
        <v>Gamer intensivo</v>
      </c>
      <c r="U1818" s="35"/>
    </row>
    <row r="1819">
      <c r="A1819" s="28">
        <v>1818.0</v>
      </c>
      <c r="B1819" s="28">
        <v>20.0</v>
      </c>
      <c r="C1819" s="28" t="str">
        <f>TRIM(PROPER('Base de datos cruda'!C1819))</f>
        <v>Other</v>
      </c>
      <c r="D1819" s="28">
        <v>6.36</v>
      </c>
      <c r="E1819" s="28">
        <v>3.16</v>
      </c>
      <c r="F1819" s="28">
        <v>8.81</v>
      </c>
      <c r="G1819" s="28">
        <v>69.51</v>
      </c>
      <c r="H1819" s="28" t="str">
        <f>TRIM(PROPER('Base de datos cruda'!H1819))</f>
        <v>Fps</v>
      </c>
      <c r="I1819" s="28">
        <v>1.79</v>
      </c>
      <c r="J1819" s="28">
        <v>12.23</v>
      </c>
      <c r="K1819" s="28">
        <v>239.08</v>
      </c>
      <c r="L1819" s="28">
        <f>IF('Base de datos cruda'!L1819&lt;0,,'Base de datos cruda'!L1819)</f>
        <v>14.04</v>
      </c>
      <c r="M1819" s="28" t="str">
        <f>IF(TRIM(PROPER('Base de datos cruda'!M1819))="High","Alto",IF(TRIM(PROPER('Base de datos cruda'!M1819))="Medium","Medio","Bajo"))</f>
        <v>Bajo</v>
      </c>
      <c r="N1819" s="29">
        <v>52.58</v>
      </c>
      <c r="O1819" s="32">
        <f t="shared" si="1"/>
        <v>52.58</v>
      </c>
      <c r="P1819" s="33">
        <f t="shared" si="2"/>
        <v>18.59</v>
      </c>
      <c r="Q1819" s="34">
        <f t="shared" si="3"/>
        <v>0.4968553459</v>
      </c>
      <c r="R1819" s="35" t="str">
        <f t="shared" si="4"/>
        <v>Medio</v>
      </c>
      <c r="S1819" s="35" t="str">
        <f>IF(O1819="","",IF(O1819&gt;AVERAGE('Base de datos limpia'!$O$2:$O$8001),"Alto","Normal"))
</f>
        <v>Normal</v>
      </c>
      <c r="T1819" s="35" t="str">
        <f t="shared" si="5"/>
        <v>Gamer moderado</v>
      </c>
      <c r="U1819" s="35"/>
    </row>
    <row r="1820">
      <c r="A1820" s="28">
        <v>1819.0</v>
      </c>
      <c r="B1820" s="28">
        <v>20.0</v>
      </c>
      <c r="C1820" s="28" t="str">
        <f>TRIM(PROPER('Base de datos cruda'!C1820))</f>
        <v>Male</v>
      </c>
      <c r="D1820" s="28">
        <v>4.97</v>
      </c>
      <c r="E1820" s="28">
        <v>6.01</v>
      </c>
      <c r="F1820" s="28">
        <v>7.19</v>
      </c>
      <c r="G1820" s="28">
        <v>70.11</v>
      </c>
      <c r="H1820" s="28" t="str">
        <f>TRIM(PROPER('Base de datos cruda'!H1820))</f>
        <v>Rpg</v>
      </c>
      <c r="I1820" s="28">
        <v>0.3</v>
      </c>
      <c r="J1820" s="28">
        <v>10.02</v>
      </c>
      <c r="K1820" s="28">
        <v>264.13</v>
      </c>
      <c r="L1820" s="28">
        <f>IF('Base de datos cruda'!L1820&lt;0,,'Base de datos cruda'!L1820)</f>
        <v>11.13</v>
      </c>
      <c r="M1820" s="28" t="str">
        <f>IF(TRIM(PROPER('Base de datos cruda'!M1820))="High","Alto",IF(TRIM(PROPER('Base de datos cruda'!M1820))="Medium","Medio","Bajo"))</f>
        <v>Medio</v>
      </c>
      <c r="N1820" s="29">
        <v>73.25</v>
      </c>
      <c r="O1820" s="32">
        <f t="shared" si="1"/>
        <v>73.25</v>
      </c>
      <c r="P1820" s="33">
        <f t="shared" si="2"/>
        <v>14.99</v>
      </c>
      <c r="Q1820" s="34">
        <f t="shared" si="3"/>
        <v>1.209255533</v>
      </c>
      <c r="R1820" s="35" t="str">
        <f t="shared" si="4"/>
        <v>Alto</v>
      </c>
      <c r="S1820" s="35" t="str">
        <f>IF(O1820="","",IF(O1820&gt;AVERAGE('Base de datos limpia'!$O$2:$O$8001),"Alto","Normal"))
</f>
        <v>Alto</v>
      </c>
      <c r="T1820" s="35" t="str">
        <f t="shared" si="5"/>
        <v>Gamer intensivo</v>
      </c>
      <c r="U1820" s="35"/>
    </row>
    <row r="1821">
      <c r="A1821" s="28">
        <v>1820.0</v>
      </c>
      <c r="B1821" s="28">
        <v>23.0</v>
      </c>
      <c r="C1821" s="28" t="str">
        <f>TRIM(PROPER('Base de datos cruda'!C1821))</f>
        <v>Male</v>
      </c>
      <c r="D1821" s="28">
        <v>2.52</v>
      </c>
      <c r="E1821" s="28">
        <v>7.8</v>
      </c>
      <c r="F1821" s="28">
        <v>6.2</v>
      </c>
      <c r="G1821" s="28">
        <v>74.19</v>
      </c>
      <c r="H1821" s="28" t="str">
        <f>TRIM(PROPER('Base de datos cruda'!H1821))</f>
        <v>Fps</v>
      </c>
      <c r="I1821" s="28">
        <v>0.9</v>
      </c>
      <c r="J1821" s="28">
        <v>4.65</v>
      </c>
      <c r="K1821" s="28">
        <v>280.33</v>
      </c>
      <c r="L1821" s="28">
        <f>IF('Base de datos cruda'!L1821&lt;0,,'Base de datos cruda'!L1821)</f>
        <v>7.86</v>
      </c>
      <c r="M1821" s="28" t="str">
        <f>IF(TRIM(PROPER('Base de datos cruda'!M1821))="High","Alto",IF(TRIM(PROPER('Base de datos cruda'!M1821))="Medium","Medio","Bajo"))</f>
        <v>Medio</v>
      </c>
      <c r="N1821" s="29">
        <v>79.78</v>
      </c>
      <c r="O1821" s="32">
        <f t="shared" si="1"/>
        <v>79.78</v>
      </c>
      <c r="P1821" s="33">
        <f t="shared" si="2"/>
        <v>7.17</v>
      </c>
      <c r="Q1821" s="34">
        <f t="shared" si="3"/>
        <v>3.095238095</v>
      </c>
      <c r="R1821" s="35" t="str">
        <f t="shared" si="4"/>
        <v>Alto</v>
      </c>
      <c r="S1821" s="35" t="str">
        <f>IF(O1821="","",IF(O1821&gt;AVERAGE('Base de datos limpia'!$O$2:$O$8001),"Alto","Normal"))
</f>
        <v>Alto</v>
      </c>
      <c r="T1821" s="35" t="str">
        <f t="shared" si="5"/>
        <v>Gamer intensivo</v>
      </c>
      <c r="U1821" s="35"/>
    </row>
    <row r="1822">
      <c r="A1822" s="28">
        <v>1821.0</v>
      </c>
      <c r="B1822" s="28">
        <v>21.0</v>
      </c>
      <c r="C1822" s="28" t="str">
        <f>TRIM(PROPER('Base de datos cruda'!C1822))</f>
        <v>Male</v>
      </c>
      <c r="D1822" s="28">
        <v>1.31</v>
      </c>
      <c r="E1822" s="28">
        <v>3.4</v>
      </c>
      <c r="F1822" s="28">
        <v>7.58</v>
      </c>
      <c r="G1822" s="28">
        <v>95.78</v>
      </c>
      <c r="H1822" s="28" t="str">
        <f>TRIM(PROPER('Base de datos cruda'!H1822))</f>
        <v>Fps</v>
      </c>
      <c r="I1822" s="28">
        <v>0.35</v>
      </c>
      <c r="J1822" s="28">
        <v>5.24</v>
      </c>
      <c r="K1822" s="28">
        <v>293.7</v>
      </c>
      <c r="L1822" s="28">
        <f>IF('Base de datos cruda'!L1822&lt;0,,'Base de datos cruda'!L1822)</f>
        <v>5.7</v>
      </c>
      <c r="M1822" s="28" t="str">
        <f>IF(TRIM(PROPER('Base de datos cruda'!M1822))="High","Alto",IF(TRIM(PROPER('Base de datos cruda'!M1822))="Medium","Medio","Bajo"))</f>
        <v>Medio</v>
      </c>
      <c r="N1822" s="29">
        <v>90.23</v>
      </c>
      <c r="O1822" s="32">
        <f t="shared" si="1"/>
        <v>90.23</v>
      </c>
      <c r="P1822" s="33">
        <f t="shared" si="2"/>
        <v>6.55</v>
      </c>
      <c r="Q1822" s="34">
        <f t="shared" si="3"/>
        <v>2.595419847</v>
      </c>
      <c r="R1822" s="35" t="str">
        <f t="shared" si="4"/>
        <v>Alto</v>
      </c>
      <c r="S1822" s="35" t="str">
        <f>IF(O1822="","",IF(O1822&gt;AVERAGE('Base de datos limpia'!$O$2:$O$8001),"Alto","Normal"))
</f>
        <v>Alto</v>
      </c>
      <c r="T1822" s="35" t="str">
        <f t="shared" si="5"/>
        <v>Gamer moderado</v>
      </c>
      <c r="U1822" s="35"/>
    </row>
    <row r="1823">
      <c r="A1823" s="28">
        <v>1822.0</v>
      </c>
      <c r="B1823" s="28">
        <v>23.0</v>
      </c>
      <c r="C1823" s="28" t="str">
        <f>TRIM(PROPER('Base de datos cruda'!C1823))</f>
        <v>Female</v>
      </c>
      <c r="D1823" s="28">
        <v>0.32</v>
      </c>
      <c r="E1823" s="28">
        <v>4.45</v>
      </c>
      <c r="F1823" s="28">
        <v>8.12</v>
      </c>
      <c r="G1823" s="28">
        <v>80.31</v>
      </c>
      <c r="H1823" s="28" t="str">
        <f>TRIM(PROPER('Base de datos cruda'!H1823))</f>
        <v>Fps</v>
      </c>
      <c r="I1823" s="28">
        <v>4.39</v>
      </c>
      <c r="J1823" s="28">
        <v>6.23</v>
      </c>
      <c r="K1823" s="28">
        <v>321.42</v>
      </c>
      <c r="L1823" s="28" t="str">
        <f>IF('Base de datos cruda'!L1823&lt;0,,'Base de datos cruda'!L1823)</f>
        <v/>
      </c>
      <c r="M1823" s="28" t="str">
        <f>IF(TRIM(PROPER('Base de datos cruda'!M1823))="High","Alto",IF(TRIM(PROPER('Base de datos cruda'!M1823))="Medium","Medio","Bajo"))</f>
        <v>Medio</v>
      </c>
      <c r="N1823" s="29">
        <v>79.35</v>
      </c>
      <c r="O1823" s="32">
        <f t="shared" si="1"/>
        <v>79.35</v>
      </c>
      <c r="P1823" s="33">
        <f t="shared" si="2"/>
        <v>6.55</v>
      </c>
      <c r="Q1823" s="34">
        <f t="shared" si="3"/>
        <v>13.90625</v>
      </c>
      <c r="R1823" s="35" t="str">
        <f t="shared" si="4"/>
        <v>Alto</v>
      </c>
      <c r="S1823" s="35" t="str">
        <f>IF(O1823="","",IF(O1823&gt;AVERAGE('Base de datos limpia'!$O$2:$O$8001),"Alto","Normal"))
</f>
        <v>Alto</v>
      </c>
      <c r="T1823" s="35" t="str">
        <f t="shared" si="5"/>
        <v>Gamer moderado</v>
      </c>
      <c r="U1823" s="35"/>
    </row>
    <row r="1824">
      <c r="A1824" s="28">
        <v>1823.0</v>
      </c>
      <c r="B1824" s="28">
        <v>17.0</v>
      </c>
      <c r="C1824" s="28" t="str">
        <f>TRIM(PROPER('Base de datos cruda'!C1824))</f>
        <v>Female</v>
      </c>
      <c r="D1824" s="28">
        <v>1.33</v>
      </c>
      <c r="E1824" s="28">
        <v>3.41</v>
      </c>
      <c r="F1824" s="28">
        <v>6.95</v>
      </c>
      <c r="G1824" s="28">
        <v>87.29</v>
      </c>
      <c r="H1824" s="28" t="str">
        <f>TRIM(PROPER('Base de datos cruda'!H1824))</f>
        <v>Rpg</v>
      </c>
      <c r="I1824" s="28">
        <v>3.9</v>
      </c>
      <c r="J1824" s="28">
        <v>6.57</v>
      </c>
      <c r="K1824" s="28">
        <v>309.85</v>
      </c>
      <c r="L1824" s="28">
        <f>IF('Base de datos cruda'!L1824&lt;0,,'Base de datos cruda'!L1824)</f>
        <v>6.6</v>
      </c>
      <c r="M1824" s="28" t="str">
        <f>IF(TRIM(PROPER('Base de datos cruda'!M1824))="High","Alto",IF(TRIM(PROPER('Base de datos cruda'!M1824))="Medium","Medio","Bajo"))</f>
        <v>Medio</v>
      </c>
      <c r="N1824" s="29">
        <v>84.6</v>
      </c>
      <c r="O1824" s="32">
        <f t="shared" si="1"/>
        <v>84.6</v>
      </c>
      <c r="P1824" s="33">
        <f t="shared" si="2"/>
        <v>7.9</v>
      </c>
      <c r="Q1824" s="34">
        <f t="shared" si="3"/>
        <v>2.563909774</v>
      </c>
      <c r="R1824" s="35" t="str">
        <f t="shared" si="4"/>
        <v>Alto</v>
      </c>
      <c r="S1824" s="35" t="str">
        <f>IF(O1824="","",IF(O1824&gt;AVERAGE('Base de datos limpia'!$O$2:$O$8001),"Alto","Normal"))
</f>
        <v>Alto</v>
      </c>
      <c r="T1824" s="35" t="str">
        <f t="shared" si="5"/>
        <v>Gamer moderado</v>
      </c>
      <c r="U1824" s="35"/>
    </row>
    <row r="1825">
      <c r="A1825" s="28">
        <v>1824.0</v>
      </c>
      <c r="B1825" s="28">
        <v>18.0</v>
      </c>
      <c r="C1825" s="28" t="str">
        <f>TRIM(PROPER('Base de datos cruda'!C1825))</f>
        <v>Female</v>
      </c>
      <c r="D1825" s="28">
        <v>3.63</v>
      </c>
      <c r="E1825" s="28">
        <v>8.39</v>
      </c>
      <c r="F1825" s="28">
        <v>8.36</v>
      </c>
      <c r="G1825" s="28">
        <v>99.05</v>
      </c>
      <c r="H1825" s="28" t="str">
        <f>TRIM(PROPER('Base de datos cruda'!H1825))</f>
        <v>Casual</v>
      </c>
      <c r="I1825" s="28">
        <v>4.3</v>
      </c>
      <c r="J1825" s="28">
        <v>6.45</v>
      </c>
      <c r="K1825" s="28">
        <v>281.55</v>
      </c>
      <c r="L1825" s="28">
        <f>IF('Base de datos cruda'!L1825&lt;0,,'Base de datos cruda'!L1825)</f>
        <v>5.72</v>
      </c>
      <c r="M1825" s="28" t="str">
        <f>IF(TRIM(PROPER('Base de datos cruda'!M1825))="High","Alto",IF(TRIM(PROPER('Base de datos cruda'!M1825))="Medium","Medio","Bajo"))</f>
        <v>Medio</v>
      </c>
      <c r="N1825" s="29">
        <v>100.0</v>
      </c>
      <c r="O1825" s="32">
        <f t="shared" si="1"/>
        <v>100</v>
      </c>
      <c r="P1825" s="33">
        <f t="shared" si="2"/>
        <v>10.08</v>
      </c>
      <c r="Q1825" s="34">
        <f t="shared" si="3"/>
        <v>2.311294766</v>
      </c>
      <c r="R1825" s="35" t="str">
        <f t="shared" si="4"/>
        <v>Alto</v>
      </c>
      <c r="S1825" s="35" t="str">
        <f>IF(O1825="","",IF(O1825&gt;AVERAGE('Base de datos limpia'!$O$2:$O$8001),"Alto","Normal"))
</f>
        <v>Alto</v>
      </c>
      <c r="T1825" s="35" t="str">
        <f t="shared" si="5"/>
        <v>Gamer intensivo</v>
      </c>
      <c r="U1825" s="35"/>
    </row>
    <row r="1826">
      <c r="A1826" s="28">
        <v>1825.0</v>
      </c>
      <c r="B1826" s="28">
        <v>21.0</v>
      </c>
      <c r="C1826" s="28" t="str">
        <f>TRIM(PROPER('Base de datos cruda'!C1826))</f>
        <v>Male</v>
      </c>
      <c r="D1826" s="28">
        <v>1.98</v>
      </c>
      <c r="E1826" s="28">
        <v>7.52</v>
      </c>
      <c r="F1826" s="28">
        <v>6.57</v>
      </c>
      <c r="G1826" s="28">
        <v>91.33</v>
      </c>
      <c r="H1826" s="28" t="str">
        <f>TRIM(PROPER('Base de datos cruda'!H1826))</f>
        <v>Fps</v>
      </c>
      <c r="I1826" s="28">
        <v>4.34</v>
      </c>
      <c r="J1826" s="28">
        <v>4.51</v>
      </c>
      <c r="K1826" s="28">
        <v>293.23</v>
      </c>
      <c r="L1826" s="28">
        <f>IF('Base de datos cruda'!L1826&lt;0,,'Base de datos cruda'!L1826)</f>
        <v>3.96</v>
      </c>
      <c r="M1826" s="28" t="str">
        <f>IF(TRIM(PROPER('Base de datos cruda'!M1826))="High","Alto",IF(TRIM(PROPER('Base de datos cruda'!M1826))="Medium","Medio","Bajo"))</f>
        <v>Medio</v>
      </c>
      <c r="N1826" s="29">
        <v>93.26</v>
      </c>
      <c r="O1826" s="32">
        <f t="shared" si="1"/>
        <v>93.26</v>
      </c>
      <c r="P1826" s="33">
        <f t="shared" si="2"/>
        <v>6.49</v>
      </c>
      <c r="Q1826" s="34">
        <f t="shared" si="3"/>
        <v>3.797979798</v>
      </c>
      <c r="R1826" s="35" t="str">
        <f t="shared" si="4"/>
        <v>Alto</v>
      </c>
      <c r="S1826" s="35" t="str">
        <f>IF(O1826="","",IF(O1826&gt;AVERAGE('Base de datos limpia'!$O$2:$O$8001),"Alto","Normal"))
</f>
        <v>Alto</v>
      </c>
      <c r="T1826" s="35" t="str">
        <f t="shared" si="5"/>
        <v>Gamer intensivo</v>
      </c>
      <c r="U1826" s="35"/>
    </row>
    <row r="1827">
      <c r="A1827" s="28">
        <v>1826.0</v>
      </c>
      <c r="B1827" s="28">
        <v>18.0</v>
      </c>
      <c r="C1827" s="28" t="str">
        <f>TRIM(PROPER('Base de datos cruda'!C1827))</f>
        <v>Female</v>
      </c>
      <c r="D1827" s="28">
        <v>2.07</v>
      </c>
      <c r="E1827" s="28">
        <v>8.84</v>
      </c>
      <c r="F1827" s="28">
        <v>8.15</v>
      </c>
      <c r="G1827" s="28">
        <v>66.9</v>
      </c>
      <c r="H1827" s="28" t="str">
        <f>TRIM(PROPER('Base de datos cruda'!H1827))</f>
        <v>Fps</v>
      </c>
      <c r="I1827" s="28">
        <v>4.72</v>
      </c>
      <c r="J1827" s="28">
        <v>7.17</v>
      </c>
      <c r="K1827" s="28">
        <v>306.1</v>
      </c>
      <c r="L1827" s="28">
        <f>IF('Base de datos cruda'!L1827&lt;0,,'Base de datos cruda'!L1827)</f>
        <v>5.96</v>
      </c>
      <c r="M1827" s="28" t="str">
        <f>IF(TRIM(PROPER('Base de datos cruda'!M1827))="High","Alto",IF(TRIM(PROPER('Base de datos cruda'!M1827))="Medium","Medio","Bajo"))</f>
        <v>Medio</v>
      </c>
      <c r="N1827" s="29">
        <v>100.0</v>
      </c>
      <c r="O1827" s="32">
        <f t="shared" si="1"/>
        <v>100</v>
      </c>
      <c r="P1827" s="33">
        <f t="shared" si="2"/>
        <v>9.24</v>
      </c>
      <c r="Q1827" s="34">
        <f t="shared" si="3"/>
        <v>4.270531401</v>
      </c>
      <c r="R1827" s="35" t="str">
        <f t="shared" si="4"/>
        <v>Alto</v>
      </c>
      <c r="S1827" s="35" t="str">
        <f>IF(O1827="","",IF(O1827&gt;AVERAGE('Base de datos limpia'!$O$2:$O$8001),"Alto","Normal"))
</f>
        <v>Alto</v>
      </c>
      <c r="T1827" s="35" t="str">
        <f t="shared" si="5"/>
        <v>Gamer intensivo</v>
      </c>
      <c r="U1827" s="35"/>
    </row>
    <row r="1828">
      <c r="A1828" s="28">
        <v>1827.0</v>
      </c>
      <c r="B1828" s="28">
        <v>21.0</v>
      </c>
      <c r="C1828" s="28" t="str">
        <f>TRIM(PROPER('Base de datos cruda'!C1828))</f>
        <v>Male</v>
      </c>
      <c r="D1828" s="28">
        <v>7.0</v>
      </c>
      <c r="E1828" s="28">
        <v>2.53</v>
      </c>
      <c r="F1828" s="28">
        <v>8.76</v>
      </c>
      <c r="G1828" s="28">
        <v>91.53</v>
      </c>
      <c r="H1828" s="28" t="str">
        <f>TRIM(PROPER('Base de datos cruda'!H1828))</f>
        <v>Casual</v>
      </c>
      <c r="I1828" s="28">
        <v>0.93</v>
      </c>
      <c r="J1828" s="28">
        <v>10.75</v>
      </c>
      <c r="K1828" s="28">
        <v>224.76</v>
      </c>
      <c r="L1828" s="28">
        <f>IF('Base de datos cruda'!L1828&lt;0,,'Base de datos cruda'!L1828)</f>
        <v>14.94</v>
      </c>
      <c r="M1828" s="28" t="str">
        <f>IF(TRIM(PROPER('Base de datos cruda'!M1828))="High","Alto",IF(TRIM(PROPER('Base de datos cruda'!M1828))="Medium","Medio","Bajo"))</f>
        <v>Bajo</v>
      </c>
      <c r="N1828" s="29">
        <v>48.71</v>
      </c>
      <c r="O1828" s="32">
        <f t="shared" si="1"/>
        <v>48.71</v>
      </c>
      <c r="P1828" s="33">
        <f t="shared" si="2"/>
        <v>17.75</v>
      </c>
      <c r="Q1828" s="34">
        <f t="shared" si="3"/>
        <v>0.3614285714</v>
      </c>
      <c r="R1828" s="35" t="str">
        <f t="shared" si="4"/>
        <v>Bajo</v>
      </c>
      <c r="S1828" s="35" t="str">
        <f>IF(O1828="","",IF(O1828&gt;AVERAGE('Base de datos limpia'!$O$2:$O$8001),"Alto","Normal"))
</f>
        <v>Normal</v>
      </c>
      <c r="T1828" s="35" t="str">
        <f t="shared" si="5"/>
        <v>Gamer casual</v>
      </c>
      <c r="U1828" s="35"/>
    </row>
    <row r="1829">
      <c r="A1829" s="28">
        <v>1828.0</v>
      </c>
      <c r="B1829" s="28">
        <v>21.0</v>
      </c>
      <c r="C1829" s="28" t="str">
        <f>TRIM(PROPER('Base de datos cruda'!C1829))</f>
        <v>Male</v>
      </c>
      <c r="D1829" s="28">
        <v>4.12</v>
      </c>
      <c r="E1829" s="28">
        <v>1.66</v>
      </c>
      <c r="F1829" s="28">
        <v>6.51</v>
      </c>
      <c r="G1829" s="28">
        <v>89.93</v>
      </c>
      <c r="H1829" s="28" t="str">
        <f>TRIM(PROPER('Base de datos cruda'!H1829))</f>
        <v>Fps</v>
      </c>
      <c r="I1829" s="28">
        <v>4.5</v>
      </c>
      <c r="J1829" s="28">
        <v>5.94</v>
      </c>
      <c r="K1829" s="28">
        <v>267.59</v>
      </c>
      <c r="L1829" s="28">
        <f>IF('Base de datos cruda'!L1829&lt;0,,'Base de datos cruda'!L1829)</f>
        <v>7.85</v>
      </c>
      <c r="M1829" s="28" t="str">
        <f>IF(TRIM(PROPER('Base de datos cruda'!M1829))="High","Alto",IF(TRIM(PROPER('Base de datos cruda'!M1829))="Medium","Medio","Bajo"))</f>
        <v>Medio</v>
      </c>
      <c r="N1829" s="29">
        <v>40.95</v>
      </c>
      <c r="O1829" s="32">
        <f t="shared" si="1"/>
        <v>40.95</v>
      </c>
      <c r="P1829" s="33">
        <f t="shared" si="2"/>
        <v>10.06</v>
      </c>
      <c r="Q1829" s="34">
        <f t="shared" si="3"/>
        <v>0.4029126214</v>
      </c>
      <c r="R1829" s="35" t="str">
        <f t="shared" si="4"/>
        <v>Bajo</v>
      </c>
      <c r="S1829" s="35" t="str">
        <f>IF(O1829="","",IF(O1829&gt;AVERAGE('Base de datos limpia'!$O$2:$O$8001),"Alto","Normal"))
</f>
        <v>Normal</v>
      </c>
      <c r="T1829" s="35" t="str">
        <f t="shared" si="5"/>
        <v>Gamer casual</v>
      </c>
      <c r="U1829" s="35"/>
    </row>
    <row r="1830">
      <c r="A1830" s="28">
        <v>1829.0</v>
      </c>
      <c r="B1830" s="28">
        <v>17.0</v>
      </c>
      <c r="C1830" s="28" t="str">
        <f>TRIM(PROPER('Base de datos cruda'!C1830))</f>
        <v>Male</v>
      </c>
      <c r="D1830" s="28">
        <v>5.83</v>
      </c>
      <c r="E1830" s="28">
        <v>2.07</v>
      </c>
      <c r="F1830" s="28">
        <v>7.03</v>
      </c>
      <c r="G1830" s="28">
        <v>69.3</v>
      </c>
      <c r="H1830" s="28" t="str">
        <f>TRIM(PROPER('Base de datos cruda'!H1830))</f>
        <v>Casual</v>
      </c>
      <c r="I1830" s="28">
        <v>2.63</v>
      </c>
      <c r="J1830" s="28">
        <v>8.47</v>
      </c>
      <c r="K1830" s="28">
        <v>257.52</v>
      </c>
      <c r="L1830" s="28">
        <f>IF('Base de datos cruda'!L1830&lt;0,,'Base de datos cruda'!L1830)</f>
        <v>10.9</v>
      </c>
      <c r="M1830" s="28" t="str">
        <f>IF(TRIM(PROPER('Base de datos cruda'!M1830))="High","Alto",IF(TRIM(PROPER('Base de datos cruda'!M1830))="Medium","Medio","Bajo"))</f>
        <v>Bajo</v>
      </c>
      <c r="N1830" s="29">
        <v>41.7548428992357</v>
      </c>
      <c r="O1830" s="32">
        <f t="shared" si="1"/>
        <v>41.7548429</v>
      </c>
      <c r="P1830" s="33">
        <f t="shared" si="2"/>
        <v>14.3</v>
      </c>
      <c r="Q1830" s="34">
        <f t="shared" si="3"/>
        <v>0.3550600343</v>
      </c>
      <c r="R1830" s="35" t="str">
        <f t="shared" si="4"/>
        <v>Bajo</v>
      </c>
      <c r="S1830" s="35" t="str">
        <f>IF(O1830="","",IF(O1830&gt;AVERAGE('Base de datos limpia'!$O$2:$O$8001),"Alto","Normal"))
</f>
        <v>Normal</v>
      </c>
      <c r="T1830" s="35" t="str">
        <f t="shared" si="5"/>
        <v>Gamer casual</v>
      </c>
      <c r="U1830" s="35"/>
    </row>
    <row r="1831">
      <c r="A1831" s="28">
        <v>1830.0</v>
      </c>
      <c r="B1831" s="28">
        <v>22.0</v>
      </c>
      <c r="C1831" s="28" t="str">
        <f>TRIM(PROPER('Base de datos cruda'!C1831))</f>
        <v>Male</v>
      </c>
      <c r="D1831" s="28">
        <v>0.29</v>
      </c>
      <c r="E1831" s="28">
        <v>2.45</v>
      </c>
      <c r="F1831" s="28">
        <v>7.05</v>
      </c>
      <c r="G1831" s="28">
        <v>73.01</v>
      </c>
      <c r="H1831" s="28" t="str">
        <f>TRIM(PROPER('Base de datos cruda'!H1831))</f>
        <v>Rpg</v>
      </c>
      <c r="I1831" s="28">
        <v>0.83</v>
      </c>
      <c r="J1831" s="28">
        <v>4.6</v>
      </c>
      <c r="K1831" s="28">
        <v>325.12</v>
      </c>
      <c r="L1831" s="28">
        <f>IF('Base de datos cruda'!L1831&lt;0,,'Base de datos cruda'!L1831)</f>
        <v>3.76</v>
      </c>
      <c r="M1831" s="28" t="str">
        <f>IF(TRIM(PROPER('Base de datos cruda'!M1831))="High","Alto",IF(TRIM(PROPER('Base de datos cruda'!M1831))="Medium","Medio","Bajo"))</f>
        <v>Medio</v>
      </c>
      <c r="N1831" s="29">
        <v>60.1631450257383</v>
      </c>
      <c r="O1831" s="32">
        <f t="shared" si="1"/>
        <v>60.16314503</v>
      </c>
      <c r="P1831" s="33">
        <f t="shared" si="2"/>
        <v>4.89</v>
      </c>
      <c r="Q1831" s="34">
        <f t="shared" si="3"/>
        <v>8.448275862</v>
      </c>
      <c r="R1831" s="35" t="str">
        <f t="shared" si="4"/>
        <v>Medio</v>
      </c>
      <c r="S1831" s="35" t="str">
        <f>IF(O1831="","",IF(O1831&gt;AVERAGE('Base de datos limpia'!$O$2:$O$8001),"Alto","Normal"))
</f>
        <v>Normal</v>
      </c>
      <c r="T1831" s="35" t="str">
        <f t="shared" si="5"/>
        <v>Gamer casual</v>
      </c>
      <c r="U1831" s="35"/>
    </row>
    <row r="1832">
      <c r="A1832" s="28">
        <v>1831.0</v>
      </c>
      <c r="B1832" s="28">
        <v>17.0</v>
      </c>
      <c r="C1832" s="28" t="str">
        <f>TRIM(PROPER('Base de datos cruda'!C1832))</f>
        <v>Female</v>
      </c>
      <c r="D1832" s="28">
        <v>2.92</v>
      </c>
      <c r="E1832" s="28">
        <v>5.8</v>
      </c>
      <c r="F1832" s="28">
        <v>7.91</v>
      </c>
      <c r="G1832" s="28">
        <v>88.41</v>
      </c>
      <c r="H1832" s="28" t="str">
        <f>TRIM(PROPER('Base de datos cruda'!H1832))</f>
        <v>Fps</v>
      </c>
      <c r="I1832" s="28">
        <v>3.28</v>
      </c>
      <c r="J1832" s="28">
        <v>4.69</v>
      </c>
      <c r="K1832" s="28">
        <v>277.24</v>
      </c>
      <c r="L1832" s="28">
        <f>IF('Base de datos cruda'!L1832&lt;0,,'Base de datos cruda'!L1832)</f>
        <v>3.5</v>
      </c>
      <c r="M1832" s="28" t="str">
        <f>IF(TRIM(PROPER('Base de datos cruda'!M1832))="High","Alto",IF(TRIM(PROPER('Base de datos cruda'!M1832))="Medium","Medio","Bajo"))</f>
        <v>Medio</v>
      </c>
      <c r="N1832" s="29">
        <v>81.01</v>
      </c>
      <c r="O1832" s="32">
        <f t="shared" si="1"/>
        <v>81.01</v>
      </c>
      <c r="P1832" s="33">
        <f t="shared" si="2"/>
        <v>7.61</v>
      </c>
      <c r="Q1832" s="34">
        <f t="shared" si="3"/>
        <v>1.98630137</v>
      </c>
      <c r="R1832" s="35" t="str">
        <f t="shared" si="4"/>
        <v>Alto</v>
      </c>
      <c r="S1832" s="35" t="str">
        <f>IF(O1832="","",IF(O1832&gt;AVERAGE('Base de datos limpia'!$O$2:$O$8001),"Alto","Normal"))
</f>
        <v>Alto</v>
      </c>
      <c r="T1832" s="35" t="str">
        <f t="shared" si="5"/>
        <v>Gamer moderado</v>
      </c>
      <c r="U1832" s="35"/>
    </row>
    <row r="1833">
      <c r="A1833" s="28">
        <v>1832.0</v>
      </c>
      <c r="B1833" s="28">
        <v>21.0</v>
      </c>
      <c r="C1833" s="28" t="str">
        <f>TRIM(PROPER('Base de datos cruda'!C1833))</f>
        <v>Female</v>
      </c>
      <c r="D1833" s="28">
        <v>3.83</v>
      </c>
      <c r="E1833" s="28">
        <v>9.74</v>
      </c>
      <c r="F1833" s="28">
        <v>8.11</v>
      </c>
      <c r="G1833" s="28">
        <v>69.54</v>
      </c>
      <c r="H1833" s="28" t="str">
        <f>TRIM(PROPER('Base de datos cruda'!H1833))</f>
        <v>Rpg</v>
      </c>
      <c r="I1833" s="28">
        <v>1.64</v>
      </c>
      <c r="J1833" s="28">
        <v>8.32</v>
      </c>
      <c r="K1833" s="28">
        <v>295.47</v>
      </c>
      <c r="L1833" s="28">
        <f>IF('Base de datos cruda'!L1833&lt;0,,'Base de datos cruda'!L1833)</f>
        <v>8.84</v>
      </c>
      <c r="M1833" s="28" t="str">
        <f>IF(TRIM(PROPER('Base de datos cruda'!M1833))="High","Alto",IF(TRIM(PROPER('Base de datos cruda'!M1833))="Medium","Medio","Bajo"))</f>
        <v>Medio</v>
      </c>
      <c r="N1833" s="29">
        <v>94.81</v>
      </c>
      <c r="O1833" s="32">
        <f t="shared" si="1"/>
        <v>94.81</v>
      </c>
      <c r="P1833" s="33">
        <f t="shared" si="2"/>
        <v>12.15</v>
      </c>
      <c r="Q1833" s="34">
        <f t="shared" si="3"/>
        <v>2.54308094</v>
      </c>
      <c r="R1833" s="35" t="str">
        <f t="shared" si="4"/>
        <v>Alto</v>
      </c>
      <c r="S1833" s="35" t="str">
        <f>IF(O1833="","",IF(O1833&gt;AVERAGE('Base de datos limpia'!$O$2:$O$8001),"Alto","Normal"))
</f>
        <v>Alto</v>
      </c>
      <c r="T1833" s="35" t="str">
        <f t="shared" si="5"/>
        <v>Gamer intensivo</v>
      </c>
      <c r="U1833" s="35"/>
    </row>
    <row r="1834">
      <c r="A1834" s="28">
        <v>1833.0</v>
      </c>
      <c r="B1834" s="28">
        <v>16.0</v>
      </c>
      <c r="C1834" s="28" t="str">
        <f>TRIM(PROPER('Base de datos cruda'!C1834))</f>
        <v>Male</v>
      </c>
      <c r="D1834" s="28">
        <v>1.49</v>
      </c>
      <c r="E1834" s="28">
        <v>4.22</v>
      </c>
      <c r="F1834" s="28">
        <v>4.14</v>
      </c>
      <c r="G1834" s="28">
        <v>68.33</v>
      </c>
      <c r="H1834" s="28" t="str">
        <f>TRIM(PROPER('Base de datos cruda'!H1834))</f>
        <v>Casual</v>
      </c>
      <c r="I1834" s="28">
        <v>0.23</v>
      </c>
      <c r="J1834" s="28">
        <v>6.04</v>
      </c>
      <c r="K1834" s="28">
        <v>300.81</v>
      </c>
      <c r="L1834" s="28">
        <f>IF('Base de datos cruda'!L1834&lt;0,,'Base de datos cruda'!L1834)</f>
        <v>6.84</v>
      </c>
      <c r="M1834" s="28" t="str">
        <f>IF(TRIM(PROPER('Base de datos cruda'!M1834))="High","Alto",IF(TRIM(PROPER('Base de datos cruda'!M1834))="Medium","Medio","Bajo"))</f>
        <v>Medio</v>
      </c>
      <c r="N1834" s="29">
        <v>61.7</v>
      </c>
      <c r="O1834" s="32">
        <f t="shared" si="1"/>
        <v>61.7</v>
      </c>
      <c r="P1834" s="33">
        <f t="shared" si="2"/>
        <v>7.53</v>
      </c>
      <c r="Q1834" s="34">
        <f t="shared" si="3"/>
        <v>2.832214765</v>
      </c>
      <c r="R1834" s="35" t="str">
        <f t="shared" si="4"/>
        <v>Medio</v>
      </c>
      <c r="S1834" s="35" t="str">
        <f>IF(O1834="","",IF(O1834&gt;AVERAGE('Base de datos limpia'!$O$2:$O$8001),"Alto","Normal"))
</f>
        <v>Normal</v>
      </c>
      <c r="T1834" s="35" t="str">
        <f t="shared" si="5"/>
        <v>Gamer moderado</v>
      </c>
      <c r="U1834" s="35"/>
    </row>
    <row r="1835">
      <c r="A1835" s="28">
        <v>1834.0</v>
      </c>
      <c r="B1835" s="28">
        <v>18.0</v>
      </c>
      <c r="C1835" s="28" t="str">
        <f>TRIM(PROPER('Base de datos cruda'!C1835))</f>
        <v>Female</v>
      </c>
      <c r="D1835" s="28">
        <v>0.96</v>
      </c>
      <c r="E1835" s="28">
        <v>9.63</v>
      </c>
      <c r="F1835" s="28">
        <v>7.67</v>
      </c>
      <c r="G1835" s="28">
        <v>88.14</v>
      </c>
      <c r="H1835" s="28" t="str">
        <f>TRIM(PROPER('Base de datos cruda'!H1835))</f>
        <v>Casual</v>
      </c>
      <c r="I1835" s="28">
        <v>0.39</v>
      </c>
      <c r="J1835" s="28">
        <v>3.31</v>
      </c>
      <c r="K1835" s="28">
        <v>309.36</v>
      </c>
      <c r="L1835" s="28">
        <f>IF('Base de datos cruda'!L1835&lt;0,,'Base de datos cruda'!L1835)</f>
        <v>3.89</v>
      </c>
      <c r="M1835" s="28" t="str">
        <f>IF(TRIM(PROPER('Base de datos cruda'!M1835))="High","Alto",IF(TRIM(PROPER('Base de datos cruda'!M1835))="Medium","Medio","Bajo"))</f>
        <v>Medio</v>
      </c>
      <c r="N1835" s="29">
        <v>107.337041242125</v>
      </c>
      <c r="O1835" s="33" t="str">
        <f t="shared" si="1"/>
        <v/>
      </c>
      <c r="P1835" s="33">
        <f t="shared" si="2"/>
        <v>4.27</v>
      </c>
      <c r="Q1835" s="34">
        <f t="shared" si="3"/>
        <v>10.03125</v>
      </c>
      <c r="R1835" s="35" t="str">
        <f t="shared" si="4"/>
        <v>Alto</v>
      </c>
      <c r="S1835" s="35" t="str">
        <f>IF(O1835="","",IF(O1835&gt;AVERAGE('Base de datos limpia'!$O$2:$O$8001),"Alto","Normal"))
</f>
        <v/>
      </c>
      <c r="T1835" s="35" t="str">
        <f t="shared" si="5"/>
        <v>Gamer intensivo</v>
      </c>
      <c r="U1835" s="35"/>
    </row>
    <row r="1836">
      <c r="A1836" s="28">
        <v>1835.0</v>
      </c>
      <c r="B1836" s="28">
        <v>17.0</v>
      </c>
      <c r="C1836" s="28" t="str">
        <f>TRIM(PROPER('Base de datos cruda'!C1836))</f>
        <v>Female</v>
      </c>
      <c r="D1836" s="28">
        <v>6.96</v>
      </c>
      <c r="E1836" s="28">
        <v>1.34</v>
      </c>
      <c r="F1836" s="28">
        <v>7.92</v>
      </c>
      <c r="G1836" s="28">
        <v>95.22</v>
      </c>
      <c r="H1836" s="28" t="str">
        <f>TRIM(PROPER('Base de datos cruda'!H1836))</f>
        <v>Rpg</v>
      </c>
      <c r="I1836" s="28">
        <v>2.12</v>
      </c>
      <c r="J1836" s="28">
        <v>9.95</v>
      </c>
      <c r="K1836" s="28">
        <v>246.26</v>
      </c>
      <c r="L1836" s="28">
        <f>IF('Base de datos cruda'!L1836&lt;0,,'Base de datos cruda'!L1836)</f>
        <v>12.65</v>
      </c>
      <c r="M1836" s="28" t="str">
        <f>IF(TRIM(PROPER('Base de datos cruda'!M1836))="High","Alto",IF(TRIM(PROPER('Base de datos cruda'!M1836))="Medium","Medio","Bajo"))</f>
        <v>Bajo</v>
      </c>
      <c r="N1836" s="29">
        <v>24.88</v>
      </c>
      <c r="O1836" s="32">
        <f t="shared" si="1"/>
        <v>24.88</v>
      </c>
      <c r="P1836" s="33">
        <f t="shared" si="2"/>
        <v>16.91</v>
      </c>
      <c r="Q1836" s="34">
        <f t="shared" si="3"/>
        <v>0.1925287356</v>
      </c>
      <c r="R1836" s="35" t="str">
        <f t="shared" si="4"/>
        <v>Bajo</v>
      </c>
      <c r="S1836" s="35" t="str">
        <f>IF(O1836="","",IF(O1836&gt;AVERAGE('Base de datos limpia'!$O$2:$O$8001),"Alto","Normal"))
</f>
        <v>Normal</v>
      </c>
      <c r="T1836" s="35" t="str">
        <f t="shared" si="5"/>
        <v>Gamer casual</v>
      </c>
      <c r="U1836" s="35"/>
    </row>
    <row r="1837">
      <c r="A1837" s="28">
        <v>1836.0</v>
      </c>
      <c r="B1837" s="28">
        <v>22.0</v>
      </c>
      <c r="C1837" s="28" t="str">
        <f>TRIM(PROPER('Base de datos cruda'!C1837))</f>
        <v>Female</v>
      </c>
      <c r="D1837" s="28">
        <v>7.52</v>
      </c>
      <c r="E1837" s="28">
        <v>9.34</v>
      </c>
      <c r="F1837" s="28">
        <v>7.5</v>
      </c>
      <c r="G1837" s="28">
        <v>63.0</v>
      </c>
      <c r="H1837" s="28" t="str">
        <f>TRIM(PROPER('Base de datos cruda'!H1837))</f>
        <v>Rpg</v>
      </c>
      <c r="I1837" s="28">
        <v>4.13</v>
      </c>
      <c r="J1837" s="28">
        <v>13.2</v>
      </c>
      <c r="K1837" s="28">
        <v>245.28</v>
      </c>
      <c r="L1837" s="28">
        <f>IF('Base de datos cruda'!L1837&lt;0,,'Base de datos cruda'!L1837)</f>
        <v>14.02</v>
      </c>
      <c r="M1837" s="28" t="str">
        <f>IF(TRIM(PROPER('Base de datos cruda'!M1837))="High","Alto",IF(TRIM(PROPER('Base de datos cruda'!M1837))="Medium","Medio","Bajo"))</f>
        <v>Bajo</v>
      </c>
      <c r="N1837" s="29">
        <v>76.3402730910266</v>
      </c>
      <c r="O1837" s="32">
        <f t="shared" si="1"/>
        <v>76.34027309</v>
      </c>
      <c r="P1837" s="33">
        <f t="shared" si="2"/>
        <v>20.72</v>
      </c>
      <c r="Q1837" s="34">
        <f t="shared" si="3"/>
        <v>1.242021277</v>
      </c>
      <c r="R1837" s="35" t="str">
        <f t="shared" si="4"/>
        <v>Alto</v>
      </c>
      <c r="S1837" s="35" t="str">
        <f>IF(O1837="","",IF(O1837&gt;AVERAGE('Base de datos limpia'!$O$2:$O$8001),"Alto","Normal"))
</f>
        <v>Alto</v>
      </c>
      <c r="T1837" s="35" t="str">
        <f t="shared" si="5"/>
        <v>Gamer intensivo</v>
      </c>
      <c r="U1837" s="35"/>
    </row>
    <row r="1838">
      <c r="A1838" s="28">
        <v>1837.0</v>
      </c>
      <c r="B1838" s="28">
        <v>19.0</v>
      </c>
      <c r="C1838" s="28" t="str">
        <f>TRIM(PROPER('Base de datos cruda'!C1838))</f>
        <v>Male</v>
      </c>
      <c r="D1838" s="28">
        <v>0.63</v>
      </c>
      <c r="E1838" s="28">
        <v>2.63</v>
      </c>
      <c r="F1838" s="28">
        <v>7.57</v>
      </c>
      <c r="G1838" s="28">
        <v>77.84</v>
      </c>
      <c r="H1838" s="28" t="str">
        <f>TRIM(PROPER('Base de datos cruda'!H1838))</f>
        <v>Fps</v>
      </c>
      <c r="I1838" s="28">
        <v>1.56</v>
      </c>
      <c r="J1838" s="28">
        <v>5.38</v>
      </c>
      <c r="K1838" s="28">
        <v>313.06</v>
      </c>
      <c r="L1838" s="28">
        <f>IF('Base de datos cruda'!L1838&lt;0,,'Base de datos cruda'!L1838)</f>
        <v>1.46</v>
      </c>
      <c r="M1838" s="28" t="str">
        <f>IF(TRIM(PROPER('Base de datos cruda'!M1838))="High","Alto",IF(TRIM(PROPER('Base de datos cruda'!M1838))="Medium","Medio","Bajo"))</f>
        <v>Medio</v>
      </c>
      <c r="N1838" s="29">
        <v>72.19</v>
      </c>
      <c r="O1838" s="32">
        <f t="shared" si="1"/>
        <v>72.19</v>
      </c>
      <c r="P1838" s="33">
        <f t="shared" si="2"/>
        <v>6.01</v>
      </c>
      <c r="Q1838" s="34">
        <f t="shared" si="3"/>
        <v>4.174603175</v>
      </c>
      <c r="R1838" s="35" t="str">
        <f t="shared" si="4"/>
        <v>Alto</v>
      </c>
      <c r="S1838" s="35" t="str">
        <f>IF(O1838="","",IF(O1838&gt;AVERAGE('Base de datos limpia'!$O$2:$O$8001),"Alto","Normal"))
</f>
        <v>Alto</v>
      </c>
      <c r="T1838" s="35" t="str">
        <f t="shared" si="5"/>
        <v>Gamer casual</v>
      </c>
      <c r="U1838" s="35"/>
    </row>
    <row r="1839">
      <c r="A1839" s="28">
        <v>1838.0</v>
      </c>
      <c r="B1839" s="28">
        <v>23.0</v>
      </c>
      <c r="C1839" s="28" t="str">
        <f>TRIM(PROPER('Base de datos cruda'!C1839))</f>
        <v>Female</v>
      </c>
      <c r="D1839" s="28">
        <v>2.79</v>
      </c>
      <c r="E1839" s="28">
        <v>9.21</v>
      </c>
      <c r="F1839" s="28">
        <v>4.21</v>
      </c>
      <c r="G1839" s="28">
        <v>84.29</v>
      </c>
      <c r="H1839" s="28" t="str">
        <f>TRIM(PROPER('Base de datos cruda'!H1839))</f>
        <v>Fps</v>
      </c>
      <c r="I1839" s="28">
        <v>3.83</v>
      </c>
      <c r="J1839" s="28">
        <v>7.73</v>
      </c>
      <c r="K1839" s="28">
        <v>298.25</v>
      </c>
      <c r="L1839" s="28">
        <f>IF('Base de datos cruda'!L1839&lt;0,,'Base de datos cruda'!L1839)</f>
        <v>3.69</v>
      </c>
      <c r="M1839" s="28" t="str">
        <f>IF(TRIM(PROPER('Base de datos cruda'!M1839))="High","Alto",IF(TRIM(PROPER('Base de datos cruda'!M1839))="Medium","Medio","Bajo"))</f>
        <v>Alto</v>
      </c>
      <c r="N1839" s="29">
        <v>81.49</v>
      </c>
      <c r="O1839" s="32">
        <f t="shared" si="1"/>
        <v>81.49</v>
      </c>
      <c r="P1839" s="33">
        <f t="shared" si="2"/>
        <v>10.52</v>
      </c>
      <c r="Q1839" s="34">
        <f t="shared" si="3"/>
        <v>3.301075269</v>
      </c>
      <c r="R1839" s="35" t="str">
        <f t="shared" si="4"/>
        <v>Alto</v>
      </c>
      <c r="S1839" s="35" t="str">
        <f>IF(O1839="","",IF(O1839&gt;AVERAGE('Base de datos limpia'!$O$2:$O$8001),"Alto","Normal"))
</f>
        <v>Alto</v>
      </c>
      <c r="T1839" s="35" t="str">
        <f t="shared" si="5"/>
        <v>Gamer intensivo</v>
      </c>
      <c r="U1839" s="35"/>
    </row>
    <row r="1840">
      <c r="A1840" s="28">
        <v>1839.0</v>
      </c>
      <c r="B1840" s="28">
        <v>21.0</v>
      </c>
      <c r="C1840" s="28" t="str">
        <f>TRIM(PROPER('Base de datos cruda'!C1840))</f>
        <v>Male</v>
      </c>
      <c r="D1840" s="28">
        <v>7.67</v>
      </c>
      <c r="E1840" s="28">
        <v>1.51</v>
      </c>
      <c r="F1840" s="28">
        <v>6.21</v>
      </c>
      <c r="G1840" s="28">
        <v>87.05</v>
      </c>
      <c r="H1840" s="28" t="str">
        <f>TRIM(PROPER('Base de datos cruda'!H1840))</f>
        <v>Fps</v>
      </c>
      <c r="I1840" s="28">
        <v>0.28</v>
      </c>
      <c r="J1840" s="28">
        <v>11.25</v>
      </c>
      <c r="K1840" s="28">
        <v>223.4</v>
      </c>
      <c r="L1840" s="28">
        <f>IF('Base de datos cruda'!L1840&lt;0,,'Base de datos cruda'!L1840)</f>
        <v>17.31</v>
      </c>
      <c r="M1840" s="28" t="str">
        <f>IF(TRIM(PROPER('Base de datos cruda'!M1840))="High","Alto",IF(TRIM(PROPER('Base de datos cruda'!M1840))="Medium","Medio","Bajo"))</f>
        <v>Bajo</v>
      </c>
      <c r="N1840" s="29">
        <v>13.11</v>
      </c>
      <c r="O1840" s="32">
        <f t="shared" si="1"/>
        <v>13.11</v>
      </c>
      <c r="P1840" s="33">
        <f t="shared" si="2"/>
        <v>18.92</v>
      </c>
      <c r="Q1840" s="34">
        <f t="shared" si="3"/>
        <v>0.1968709257</v>
      </c>
      <c r="R1840" s="35" t="str">
        <f t="shared" si="4"/>
        <v>Bajo</v>
      </c>
      <c r="S1840" s="35" t="str">
        <f>IF(O1840="","",IF(O1840&gt;AVERAGE('Base de datos limpia'!$O$2:$O$8001),"Alto","Normal"))
</f>
        <v>Normal</v>
      </c>
      <c r="T1840" s="35" t="str">
        <f t="shared" si="5"/>
        <v>Gamer casual</v>
      </c>
      <c r="U1840" s="35"/>
    </row>
    <row r="1841">
      <c r="A1841" s="28">
        <v>1840.0</v>
      </c>
      <c r="B1841" s="28">
        <v>19.0</v>
      </c>
      <c r="C1841" s="28" t="str">
        <f>TRIM(PROPER('Base de datos cruda'!C1841))</f>
        <v>Female</v>
      </c>
      <c r="D1841" s="28">
        <v>0.67</v>
      </c>
      <c r="E1841" s="28">
        <v>9.53</v>
      </c>
      <c r="F1841" s="28">
        <v>8.09</v>
      </c>
      <c r="G1841" s="28">
        <v>99.85</v>
      </c>
      <c r="H1841" s="28" t="str">
        <f>TRIM(PROPER('Base de datos cruda'!H1841))</f>
        <v>Casual</v>
      </c>
      <c r="I1841" s="28">
        <v>1.97</v>
      </c>
      <c r="J1841" s="28">
        <v>2.74</v>
      </c>
      <c r="K1841" s="28">
        <v>328.64</v>
      </c>
      <c r="L1841" s="28">
        <f>IF('Base de datos cruda'!L1841&lt;0,,'Base de datos cruda'!L1841)</f>
        <v>1.46</v>
      </c>
      <c r="M1841" s="28" t="str">
        <f>IF(TRIM(PROPER('Base de datos cruda'!M1841))="High","Alto",IF(TRIM(PROPER('Base de datos cruda'!M1841))="Medium","Medio","Bajo"))</f>
        <v>Medio</v>
      </c>
      <c r="N1841" s="29">
        <v>100.0</v>
      </c>
      <c r="O1841" s="32">
        <f t="shared" si="1"/>
        <v>100</v>
      </c>
      <c r="P1841" s="33">
        <f t="shared" si="2"/>
        <v>3.41</v>
      </c>
      <c r="Q1841" s="34">
        <f t="shared" si="3"/>
        <v>14.2238806</v>
      </c>
      <c r="R1841" s="35" t="str">
        <f t="shared" si="4"/>
        <v>Alto</v>
      </c>
      <c r="S1841" s="35" t="str">
        <f>IF(O1841="","",IF(O1841&gt;AVERAGE('Base de datos limpia'!$O$2:$O$8001),"Alto","Normal"))
</f>
        <v>Alto</v>
      </c>
      <c r="T1841" s="35" t="str">
        <f t="shared" si="5"/>
        <v>Gamer intensivo</v>
      </c>
      <c r="U1841" s="35"/>
    </row>
    <row r="1842">
      <c r="A1842" s="28">
        <v>1841.0</v>
      </c>
      <c r="B1842" s="28">
        <v>20.0</v>
      </c>
      <c r="C1842" s="28" t="str">
        <f>TRIM(PROPER('Base de datos cruda'!C1842))</f>
        <v>Male</v>
      </c>
      <c r="D1842" s="28">
        <v>5.15</v>
      </c>
      <c r="E1842" s="28">
        <v>2.81</v>
      </c>
      <c r="F1842" s="28">
        <v>8.67</v>
      </c>
      <c r="G1842" s="28">
        <v>87.31</v>
      </c>
      <c r="H1842" s="28" t="str">
        <f>TRIM(PROPER('Base de datos cruda'!H1842))</f>
        <v>Fps</v>
      </c>
      <c r="I1842" s="28">
        <v>0.64</v>
      </c>
      <c r="J1842" s="28">
        <v>9.11</v>
      </c>
      <c r="K1842" s="28">
        <v>258.59</v>
      </c>
      <c r="L1842" s="28">
        <f>IF('Base de datos cruda'!L1842&lt;0,,'Base de datos cruda'!L1842)</f>
        <v>11.51</v>
      </c>
      <c r="M1842" s="28" t="str">
        <f>IF(TRIM(PROPER('Base de datos cruda'!M1842))="High","Alto",IF(TRIM(PROPER('Base de datos cruda'!M1842))="Medium","Medio","Bajo"))</f>
        <v>Bajo</v>
      </c>
      <c r="N1842" s="29">
        <v>61.08</v>
      </c>
      <c r="O1842" s="32">
        <f t="shared" si="1"/>
        <v>61.08</v>
      </c>
      <c r="P1842" s="33">
        <f t="shared" si="2"/>
        <v>14.26</v>
      </c>
      <c r="Q1842" s="34">
        <f t="shared" si="3"/>
        <v>0.545631068</v>
      </c>
      <c r="R1842" s="35" t="str">
        <f t="shared" si="4"/>
        <v>Medio</v>
      </c>
      <c r="S1842" s="35" t="str">
        <f>IF(O1842="","",IF(O1842&gt;AVERAGE('Base de datos limpia'!$O$2:$O$8001),"Alto","Normal"))
</f>
        <v>Normal</v>
      </c>
      <c r="T1842" s="35" t="str">
        <f t="shared" si="5"/>
        <v>Gamer casual</v>
      </c>
      <c r="U1842" s="35"/>
    </row>
    <row r="1843">
      <c r="A1843" s="28">
        <v>1842.0</v>
      </c>
      <c r="B1843" s="28">
        <v>24.0</v>
      </c>
      <c r="C1843" s="28" t="str">
        <f>TRIM(PROPER('Base de datos cruda'!C1843))</f>
        <v>Female</v>
      </c>
      <c r="D1843" s="28">
        <v>7.78</v>
      </c>
      <c r="E1843" s="28">
        <v>3.72</v>
      </c>
      <c r="F1843" s="28">
        <v>5.15</v>
      </c>
      <c r="G1843" s="28">
        <v>84.81</v>
      </c>
      <c r="H1843" s="28" t="str">
        <f>TRIM(PROPER('Base de datos cruda'!H1843))</f>
        <v>Fps</v>
      </c>
      <c r="I1843" s="28">
        <v>4.32</v>
      </c>
      <c r="J1843" s="28">
        <v>12.64</v>
      </c>
      <c r="K1843" s="28">
        <v>229.78</v>
      </c>
      <c r="L1843" s="28">
        <f>IF('Base de datos cruda'!L1843&lt;0,,'Base de datos cruda'!L1843)</f>
        <v>19.01</v>
      </c>
      <c r="M1843" s="28" t="str">
        <f>IF(TRIM(PROPER('Base de datos cruda'!M1843))="High","Alto",IF(TRIM(PROPER('Base de datos cruda'!M1843))="Medium","Medio","Bajo"))</f>
        <v>Bajo</v>
      </c>
      <c r="N1843" s="29">
        <v>22.8</v>
      </c>
      <c r="O1843" s="32">
        <f t="shared" si="1"/>
        <v>22.8</v>
      </c>
      <c r="P1843" s="33">
        <f t="shared" si="2"/>
        <v>20.42</v>
      </c>
      <c r="Q1843" s="34">
        <f t="shared" si="3"/>
        <v>0.4781491003</v>
      </c>
      <c r="R1843" s="35" t="str">
        <f t="shared" si="4"/>
        <v>Bajo</v>
      </c>
      <c r="S1843" s="35" t="str">
        <f>IF(O1843="","",IF(O1843&gt;AVERAGE('Base de datos limpia'!$O$2:$O$8001),"Alto","Normal"))
</f>
        <v>Normal</v>
      </c>
      <c r="T1843" s="35" t="str">
        <f t="shared" si="5"/>
        <v>Gamer moderado</v>
      </c>
      <c r="U1843" s="35"/>
    </row>
    <row r="1844">
      <c r="A1844" s="28">
        <v>1843.0</v>
      </c>
      <c r="B1844" s="28">
        <v>22.0</v>
      </c>
      <c r="C1844" s="28" t="str">
        <f>TRIM(PROPER('Base de datos cruda'!C1844))</f>
        <v>Male</v>
      </c>
      <c r="D1844" s="28">
        <v>7.83</v>
      </c>
      <c r="E1844" s="28">
        <v>5.42</v>
      </c>
      <c r="F1844" s="28">
        <v>6.9</v>
      </c>
      <c r="G1844" s="28">
        <v>99.59</v>
      </c>
      <c r="H1844" s="28" t="str">
        <f>TRIM(PROPER('Base de datos cruda'!H1844))</f>
        <v>Rpg</v>
      </c>
      <c r="I1844" s="28">
        <v>4.84</v>
      </c>
      <c r="J1844" s="28">
        <v>8.85</v>
      </c>
      <c r="K1844" s="28">
        <v>222.57</v>
      </c>
      <c r="L1844" s="28">
        <f>IF('Base de datos cruda'!L1844&lt;0,,'Base de datos cruda'!L1844)</f>
        <v>17.92</v>
      </c>
      <c r="M1844" s="28" t="str">
        <f>IF(TRIM(PROPER('Base de datos cruda'!M1844))="High","Alto",IF(TRIM(PROPER('Base de datos cruda'!M1844))="Medium","Medio","Bajo"))</f>
        <v>Bajo</v>
      </c>
      <c r="N1844" s="29">
        <v>50.46</v>
      </c>
      <c r="O1844" s="32">
        <f t="shared" si="1"/>
        <v>50.46</v>
      </c>
      <c r="P1844" s="33">
        <f t="shared" si="2"/>
        <v>16.68</v>
      </c>
      <c r="Q1844" s="34">
        <f t="shared" si="3"/>
        <v>0.6922094508</v>
      </c>
      <c r="R1844" s="35" t="str">
        <f t="shared" si="4"/>
        <v>Medio</v>
      </c>
      <c r="S1844" s="35" t="str">
        <f>IF(O1844="","",IF(O1844&gt;AVERAGE('Base de datos limpia'!$O$2:$O$8001),"Alto","Normal"))
</f>
        <v>Normal</v>
      </c>
      <c r="T1844" s="35" t="str">
        <f t="shared" si="5"/>
        <v>Gamer moderado</v>
      </c>
      <c r="U1844" s="35"/>
    </row>
    <row r="1845">
      <c r="A1845" s="28">
        <v>1844.0</v>
      </c>
      <c r="B1845" s="28">
        <v>24.0</v>
      </c>
      <c r="C1845" s="28" t="str">
        <f>TRIM(PROPER('Base de datos cruda'!C1845))</f>
        <v>Male</v>
      </c>
      <c r="D1845" s="28">
        <v>3.77</v>
      </c>
      <c r="E1845" s="28">
        <v>4.43</v>
      </c>
      <c r="F1845" s="28">
        <v>8.02</v>
      </c>
      <c r="G1845" s="28">
        <v>62.43</v>
      </c>
      <c r="H1845" s="28" t="str">
        <f>TRIM(PROPER('Base de datos cruda'!H1845))</f>
        <v>Rpg</v>
      </c>
      <c r="I1845" s="28">
        <v>1.63</v>
      </c>
      <c r="J1845" s="28">
        <v>5.34</v>
      </c>
      <c r="K1845" s="28">
        <v>276.92</v>
      </c>
      <c r="L1845" s="28">
        <f>IF('Base de datos cruda'!L1845&lt;0,,'Base de datos cruda'!L1845)</f>
        <v>8.8</v>
      </c>
      <c r="M1845" s="28" t="str">
        <f>IF(TRIM(PROPER('Base de datos cruda'!M1845))="High","Alto",IF(TRIM(PROPER('Base de datos cruda'!M1845))="Medium","Medio","Bajo"))</f>
        <v>Medio</v>
      </c>
      <c r="N1845" s="29">
        <v>70.53</v>
      </c>
      <c r="O1845" s="32">
        <f t="shared" si="1"/>
        <v>70.53</v>
      </c>
      <c r="P1845" s="33">
        <f t="shared" si="2"/>
        <v>9.11</v>
      </c>
      <c r="Q1845" s="34">
        <f t="shared" si="3"/>
        <v>1.175066313</v>
      </c>
      <c r="R1845" s="35" t="str">
        <f t="shared" si="4"/>
        <v>Alto</v>
      </c>
      <c r="S1845" s="35" t="str">
        <f>IF(O1845="","",IF(O1845&gt;AVERAGE('Base de datos limpia'!$O$2:$O$8001),"Alto","Normal"))
</f>
        <v>Alto</v>
      </c>
      <c r="T1845" s="35" t="str">
        <f t="shared" si="5"/>
        <v>Gamer moderado</v>
      </c>
      <c r="U1845" s="35"/>
    </row>
    <row r="1846">
      <c r="A1846" s="28">
        <v>1845.0</v>
      </c>
      <c r="B1846" s="28">
        <v>22.0</v>
      </c>
      <c r="C1846" s="28" t="str">
        <f>TRIM(PROPER('Base de datos cruda'!C1846))</f>
        <v>Female</v>
      </c>
      <c r="D1846" s="28">
        <v>1.3</v>
      </c>
      <c r="E1846" s="28">
        <v>7.01</v>
      </c>
      <c r="F1846" s="28">
        <v>7.76</v>
      </c>
      <c r="G1846" s="28">
        <v>62.98</v>
      </c>
      <c r="H1846" s="28" t="str">
        <f>TRIM(PROPER('Base de datos cruda'!H1846))</f>
        <v>Fps</v>
      </c>
      <c r="I1846" s="28">
        <v>4.94</v>
      </c>
      <c r="J1846" s="28">
        <v>4.67</v>
      </c>
      <c r="K1846" s="28">
        <v>297.1</v>
      </c>
      <c r="L1846" s="28">
        <f>IF('Base de datos cruda'!L1846&lt;0,,'Base de datos cruda'!L1846)</f>
        <v>3.84</v>
      </c>
      <c r="M1846" s="28" t="str">
        <f>IF(TRIM(PROPER('Base de datos cruda'!M1846))="High","Alto",IF(TRIM(PROPER('Base de datos cruda'!M1846))="Medium","Medio","Bajo"))</f>
        <v>Medio</v>
      </c>
      <c r="N1846" s="29">
        <v>91.99</v>
      </c>
      <c r="O1846" s="32">
        <f t="shared" si="1"/>
        <v>91.99</v>
      </c>
      <c r="P1846" s="33">
        <f t="shared" si="2"/>
        <v>5.97</v>
      </c>
      <c r="Q1846" s="34">
        <f t="shared" si="3"/>
        <v>5.392307692</v>
      </c>
      <c r="R1846" s="35" t="str">
        <f t="shared" si="4"/>
        <v>Alto</v>
      </c>
      <c r="S1846" s="35" t="str">
        <f>IF(O1846="","",IF(O1846&gt;AVERAGE('Base de datos limpia'!$O$2:$O$8001),"Alto","Normal"))
</f>
        <v>Alto</v>
      </c>
      <c r="T1846" s="35" t="str">
        <f t="shared" si="5"/>
        <v>Gamer intensivo</v>
      </c>
      <c r="U1846" s="35"/>
    </row>
    <row r="1847">
      <c r="A1847" s="28">
        <v>1846.0</v>
      </c>
      <c r="B1847" s="28">
        <v>16.0</v>
      </c>
      <c r="C1847" s="28" t="str">
        <f>TRIM(PROPER('Base de datos cruda'!C1847))</f>
        <v>Female</v>
      </c>
      <c r="D1847" s="28">
        <v>1.62</v>
      </c>
      <c r="E1847" s="28">
        <v>9.77</v>
      </c>
      <c r="F1847" s="28">
        <v>7.09</v>
      </c>
      <c r="G1847" s="28">
        <v>82.43</v>
      </c>
      <c r="H1847" s="28" t="str">
        <f>TRIM(PROPER('Base de datos cruda'!H1847))</f>
        <v>Fps</v>
      </c>
      <c r="I1847" s="28">
        <v>3.76</v>
      </c>
      <c r="J1847" s="28">
        <v>4.81</v>
      </c>
      <c r="K1847" s="28">
        <v>299.94</v>
      </c>
      <c r="L1847" s="28">
        <f>IF('Base de datos cruda'!L1847&lt;0,,'Base de datos cruda'!L1847)</f>
        <v>3.43</v>
      </c>
      <c r="M1847" s="28" t="str">
        <f>IF(TRIM(PROPER('Base de datos cruda'!M1847))="High","Alto",IF(TRIM(PROPER('Base de datos cruda'!M1847))="Medium","Medio","Bajo"))</f>
        <v>Medio</v>
      </c>
      <c r="N1847" s="29">
        <v>100.0</v>
      </c>
      <c r="O1847" s="32">
        <f t="shared" si="1"/>
        <v>100</v>
      </c>
      <c r="P1847" s="33">
        <f t="shared" si="2"/>
        <v>6.43</v>
      </c>
      <c r="Q1847" s="34">
        <f t="shared" si="3"/>
        <v>6.030864198</v>
      </c>
      <c r="R1847" s="35" t="str">
        <f t="shared" si="4"/>
        <v>Alto</v>
      </c>
      <c r="S1847" s="35" t="str">
        <f>IF(O1847="","",IF(O1847&gt;AVERAGE('Base de datos limpia'!$O$2:$O$8001),"Alto","Normal"))
</f>
        <v>Alto</v>
      </c>
      <c r="T1847" s="35" t="str">
        <f t="shared" si="5"/>
        <v>Gamer intensivo</v>
      </c>
      <c r="U1847" s="35"/>
    </row>
    <row r="1848">
      <c r="A1848" s="28">
        <v>1847.0</v>
      </c>
      <c r="B1848" s="28">
        <v>23.0</v>
      </c>
      <c r="C1848" s="28" t="str">
        <f>TRIM(PROPER('Base de datos cruda'!C1848))</f>
        <v>Female</v>
      </c>
      <c r="D1848" s="28">
        <v>7.12</v>
      </c>
      <c r="E1848" s="28">
        <v>6.46</v>
      </c>
      <c r="F1848" s="28">
        <v>4.09</v>
      </c>
      <c r="G1848" s="28">
        <v>74.35</v>
      </c>
      <c r="H1848" s="28" t="str">
        <f>TRIM(PROPER('Base de datos cruda'!H1848))</f>
        <v>Rpg</v>
      </c>
      <c r="I1848" s="28">
        <v>0.01</v>
      </c>
      <c r="J1848" s="28">
        <v>13.03</v>
      </c>
      <c r="K1848" s="28">
        <v>234.73</v>
      </c>
      <c r="L1848" s="28">
        <f>IF('Base de datos cruda'!L1848&lt;0,,'Base de datos cruda'!L1848)</f>
        <v>16.49</v>
      </c>
      <c r="M1848" s="28" t="str">
        <f>IF(TRIM(PROPER('Base de datos cruda'!M1848))="High","Alto",IF(TRIM(PROPER('Base de datos cruda'!M1848))="Medium","Medio","Bajo"))</f>
        <v>Bajo</v>
      </c>
      <c r="N1848" s="29">
        <v>37.31</v>
      </c>
      <c r="O1848" s="32">
        <f t="shared" si="1"/>
        <v>37.31</v>
      </c>
      <c r="P1848" s="33">
        <f t="shared" si="2"/>
        <v>20.15</v>
      </c>
      <c r="Q1848" s="34">
        <f t="shared" si="3"/>
        <v>0.9073033708</v>
      </c>
      <c r="R1848" s="35" t="str">
        <f t="shared" si="4"/>
        <v>Bajo</v>
      </c>
      <c r="S1848" s="35" t="str">
        <f>IF(O1848="","",IF(O1848&gt;AVERAGE('Base de datos limpia'!$O$2:$O$8001),"Alto","Normal"))
</f>
        <v>Normal</v>
      </c>
      <c r="T1848" s="35" t="str">
        <f t="shared" si="5"/>
        <v>Gamer intensivo</v>
      </c>
      <c r="U1848" s="35"/>
    </row>
    <row r="1849">
      <c r="A1849" s="28">
        <v>1848.0</v>
      </c>
      <c r="B1849" s="28">
        <v>19.0</v>
      </c>
      <c r="C1849" s="28" t="str">
        <f>TRIM(PROPER('Base de datos cruda'!C1849))</f>
        <v>Female</v>
      </c>
      <c r="D1849" s="28">
        <v>7.29</v>
      </c>
      <c r="E1849" s="28">
        <v>7.49</v>
      </c>
      <c r="F1849" s="28">
        <v>7.62</v>
      </c>
      <c r="G1849" s="28">
        <v>63.87</v>
      </c>
      <c r="H1849" s="28" t="str">
        <f>TRIM(PROPER('Base de datos cruda'!H1849))</f>
        <v>Casual</v>
      </c>
      <c r="I1849" s="28">
        <v>2.43</v>
      </c>
      <c r="J1849" s="28">
        <v>8.75</v>
      </c>
      <c r="K1849" s="28">
        <v>221.96</v>
      </c>
      <c r="L1849" s="28">
        <f>IF('Base de datos cruda'!L1849&lt;0,,'Base de datos cruda'!L1849)</f>
        <v>15.72</v>
      </c>
      <c r="M1849" s="28" t="str">
        <f>IF(TRIM(PROPER('Base de datos cruda'!M1849))="High","Alto",IF(TRIM(PROPER('Base de datos cruda'!M1849))="Medium","Medio","Bajo"))</f>
        <v>Bajo</v>
      </c>
      <c r="N1849" s="29">
        <v>54.3136621402124</v>
      </c>
      <c r="O1849" s="32">
        <f t="shared" si="1"/>
        <v>54.31366214</v>
      </c>
      <c r="P1849" s="33">
        <f t="shared" si="2"/>
        <v>16.04</v>
      </c>
      <c r="Q1849" s="34">
        <f t="shared" si="3"/>
        <v>1.027434842</v>
      </c>
      <c r="R1849" s="35" t="str">
        <f t="shared" si="4"/>
        <v>Medio</v>
      </c>
      <c r="S1849" s="35" t="str">
        <f>IF(O1849="","",IF(O1849&gt;AVERAGE('Base de datos limpia'!$O$2:$O$8001),"Alto","Normal"))
</f>
        <v>Normal</v>
      </c>
      <c r="T1849" s="35" t="str">
        <f t="shared" si="5"/>
        <v>Gamer intensivo</v>
      </c>
      <c r="U1849" s="35"/>
    </row>
    <row r="1850">
      <c r="A1850" s="28">
        <v>1849.0</v>
      </c>
      <c r="B1850" s="28">
        <v>18.0</v>
      </c>
      <c r="C1850" s="28" t="str">
        <f>TRIM(PROPER('Base de datos cruda'!C1850))</f>
        <v>Male</v>
      </c>
      <c r="D1850" s="28">
        <v>4.86</v>
      </c>
      <c r="E1850" s="28">
        <v>1.79</v>
      </c>
      <c r="F1850" s="28">
        <v>7.87</v>
      </c>
      <c r="G1850" s="28">
        <v>72.26</v>
      </c>
      <c r="H1850" s="28" t="str">
        <f>TRIM(PROPER('Base de datos cruda'!H1850))</f>
        <v>Rpg</v>
      </c>
      <c r="I1850" s="28">
        <v>4.17</v>
      </c>
      <c r="J1850" s="28">
        <v>7.48</v>
      </c>
      <c r="K1850" s="28">
        <v>255.97</v>
      </c>
      <c r="L1850" s="28">
        <f>IF('Base de datos cruda'!L1850&lt;0,,'Base de datos cruda'!L1850)</f>
        <v>12.88</v>
      </c>
      <c r="M1850" s="28" t="str">
        <f>IF(TRIM(PROPER('Base de datos cruda'!M1850))="High","Alto",IF(TRIM(PROPER('Base de datos cruda'!M1850))="Medium","Medio","Bajo"))</f>
        <v>Medio</v>
      </c>
      <c r="N1850" s="29">
        <v>42.49</v>
      </c>
      <c r="O1850" s="32">
        <f t="shared" si="1"/>
        <v>42.49</v>
      </c>
      <c r="P1850" s="33">
        <f t="shared" si="2"/>
        <v>12.34</v>
      </c>
      <c r="Q1850" s="34">
        <f t="shared" si="3"/>
        <v>0.3683127572</v>
      </c>
      <c r="R1850" s="35" t="str">
        <f t="shared" si="4"/>
        <v>Bajo</v>
      </c>
      <c r="S1850" s="35" t="str">
        <f>IF(O1850="","",IF(O1850&gt;AVERAGE('Base de datos limpia'!$O$2:$O$8001),"Alto","Normal"))
</f>
        <v>Normal</v>
      </c>
      <c r="T1850" s="35" t="str">
        <f t="shared" si="5"/>
        <v>Gamer casual</v>
      </c>
      <c r="U1850" s="35"/>
    </row>
    <row r="1851">
      <c r="A1851" s="28">
        <v>1850.0</v>
      </c>
      <c r="B1851" s="28">
        <v>22.0</v>
      </c>
      <c r="C1851" s="28" t="str">
        <f>TRIM(PROPER('Base de datos cruda'!C1851))</f>
        <v>Female</v>
      </c>
      <c r="D1851" s="28">
        <v>6.13</v>
      </c>
      <c r="E1851" s="28">
        <v>6.65</v>
      </c>
      <c r="F1851" s="28">
        <v>7.61</v>
      </c>
      <c r="G1851" s="28">
        <v>86.97</v>
      </c>
      <c r="H1851" s="28" t="str">
        <f>TRIM(PROPER('Base de datos cruda'!H1851))</f>
        <v>Fps</v>
      </c>
      <c r="I1851" s="28">
        <v>2.67</v>
      </c>
      <c r="J1851" s="28">
        <v>11.21</v>
      </c>
      <c r="K1851" s="28">
        <v>225.44</v>
      </c>
      <c r="L1851" s="28">
        <f>IF('Base de datos cruda'!L1851&lt;0,,'Base de datos cruda'!L1851)</f>
        <v>12.02</v>
      </c>
      <c r="M1851" s="28" t="str">
        <f>IF(TRIM(PROPER('Base de datos cruda'!M1851))="High","Alto",IF(TRIM(PROPER('Base de datos cruda'!M1851))="Medium","Medio","Bajo"))</f>
        <v>Bajo</v>
      </c>
      <c r="N1851" s="29">
        <v>64.85</v>
      </c>
      <c r="O1851" s="32">
        <f t="shared" si="1"/>
        <v>64.85</v>
      </c>
      <c r="P1851" s="33">
        <f t="shared" si="2"/>
        <v>17.34</v>
      </c>
      <c r="Q1851" s="34">
        <f t="shared" si="3"/>
        <v>1.084828711</v>
      </c>
      <c r="R1851" s="35" t="str">
        <f t="shared" si="4"/>
        <v>Medio</v>
      </c>
      <c r="S1851" s="35" t="str">
        <f>IF(O1851="","",IF(O1851&gt;AVERAGE('Base de datos limpia'!$O$2:$O$8001),"Alto","Normal"))
</f>
        <v>Normal</v>
      </c>
      <c r="T1851" s="35" t="str">
        <f t="shared" si="5"/>
        <v>Gamer intensivo</v>
      </c>
      <c r="U1851" s="35"/>
    </row>
    <row r="1852">
      <c r="A1852" s="28">
        <v>1851.0</v>
      </c>
      <c r="B1852" s="28">
        <v>18.0</v>
      </c>
      <c r="C1852" s="28" t="str">
        <f>TRIM(PROPER('Base de datos cruda'!C1852))</f>
        <v>Male</v>
      </c>
      <c r="D1852" s="28">
        <v>5.92</v>
      </c>
      <c r="E1852" s="28">
        <v>5.08</v>
      </c>
      <c r="F1852" s="28">
        <v>7.83</v>
      </c>
      <c r="G1852" s="28">
        <v>95.22</v>
      </c>
      <c r="H1852" s="28" t="str">
        <f>TRIM(PROPER('Base de datos cruda'!H1852))</f>
        <v>Rpg</v>
      </c>
      <c r="I1852" s="28">
        <v>2.75</v>
      </c>
      <c r="J1852" s="28">
        <v>9.98</v>
      </c>
      <c r="K1852" s="28">
        <v>236.55</v>
      </c>
      <c r="L1852" s="28">
        <f>IF('Base de datos cruda'!L1852&lt;0,,'Base de datos cruda'!L1852)</f>
        <v>11.61</v>
      </c>
      <c r="M1852" s="28" t="str">
        <f>IF(TRIM(PROPER('Base de datos cruda'!M1852))="High","Alto",IF(TRIM(PROPER('Base de datos cruda'!M1852))="Medium","Medio","Bajo"))</f>
        <v>Bajo</v>
      </c>
      <c r="N1852" s="29">
        <v>56.92</v>
      </c>
      <c r="O1852" s="32">
        <f t="shared" si="1"/>
        <v>56.92</v>
      </c>
      <c r="P1852" s="33">
        <f t="shared" si="2"/>
        <v>15.9</v>
      </c>
      <c r="Q1852" s="34">
        <f t="shared" si="3"/>
        <v>0.8581081081</v>
      </c>
      <c r="R1852" s="35" t="str">
        <f t="shared" si="4"/>
        <v>Medio</v>
      </c>
      <c r="S1852" s="35" t="str">
        <f>IF(O1852="","",IF(O1852&gt;AVERAGE('Base de datos limpia'!$O$2:$O$8001),"Alto","Normal"))
</f>
        <v>Normal</v>
      </c>
      <c r="T1852" s="35" t="str">
        <f t="shared" si="5"/>
        <v>Gamer moderado</v>
      </c>
      <c r="U1852" s="35"/>
    </row>
    <row r="1853">
      <c r="A1853" s="28">
        <v>1852.0</v>
      </c>
      <c r="B1853" s="28">
        <v>23.0</v>
      </c>
      <c r="C1853" s="28" t="str">
        <f>TRIM(PROPER('Base de datos cruda'!C1853))</f>
        <v>Male</v>
      </c>
      <c r="D1853" s="28">
        <v>5.29</v>
      </c>
      <c r="E1853" s="28">
        <v>8.97</v>
      </c>
      <c r="F1853" s="28">
        <v>6.15</v>
      </c>
      <c r="G1853" s="28">
        <v>63.77</v>
      </c>
      <c r="H1853" s="28" t="str">
        <f>TRIM(PROPER('Base de datos cruda'!H1853))</f>
        <v>Rpg</v>
      </c>
      <c r="I1853" s="28">
        <v>2.24</v>
      </c>
      <c r="J1853" s="28">
        <v>9.1</v>
      </c>
      <c r="K1853" s="28">
        <v>256.38</v>
      </c>
      <c r="L1853" s="28">
        <f>IF('Base de datos cruda'!L1853&lt;0,,'Base de datos cruda'!L1853)</f>
        <v>12.47</v>
      </c>
      <c r="M1853" s="28" t="str">
        <f>IF(TRIM(PROPER('Base de datos cruda'!M1853))="High","Alto",IF(TRIM(PROPER('Base de datos cruda'!M1853))="Medium","Medio","Bajo"))</f>
        <v>Bajo</v>
      </c>
      <c r="N1853" s="29">
        <v>80.9251526371945</v>
      </c>
      <c r="O1853" s="32">
        <f t="shared" si="1"/>
        <v>80.92515264</v>
      </c>
      <c r="P1853" s="33">
        <f t="shared" si="2"/>
        <v>14.39</v>
      </c>
      <c r="Q1853" s="34">
        <f t="shared" si="3"/>
        <v>1.695652174</v>
      </c>
      <c r="R1853" s="35" t="str">
        <f t="shared" si="4"/>
        <v>Alto</v>
      </c>
      <c r="S1853" s="35" t="str">
        <f>IF(O1853="","",IF(O1853&gt;AVERAGE('Base de datos limpia'!$O$2:$O$8001),"Alto","Normal"))
</f>
        <v>Alto</v>
      </c>
      <c r="T1853" s="35" t="str">
        <f t="shared" si="5"/>
        <v>Gamer intensivo</v>
      </c>
      <c r="U1853" s="35"/>
    </row>
    <row r="1854">
      <c r="A1854" s="28">
        <v>1853.0</v>
      </c>
      <c r="B1854" s="28">
        <v>21.0</v>
      </c>
      <c r="C1854" s="28" t="str">
        <f>TRIM(PROPER('Base de datos cruda'!C1854))</f>
        <v>Female</v>
      </c>
      <c r="D1854" s="28">
        <v>6.62</v>
      </c>
      <c r="E1854" s="28">
        <v>4.49</v>
      </c>
      <c r="F1854" s="28">
        <v>8.97</v>
      </c>
      <c r="G1854" s="28">
        <v>81.61</v>
      </c>
      <c r="H1854" s="28" t="str">
        <f>TRIM(PROPER('Base de datos cruda'!H1854))</f>
        <v>Fps</v>
      </c>
      <c r="I1854" s="28">
        <v>1.98</v>
      </c>
      <c r="J1854" s="28">
        <v>11.33</v>
      </c>
      <c r="K1854" s="28">
        <v>250.15</v>
      </c>
      <c r="L1854" s="28">
        <f>IF('Base de datos cruda'!L1854&lt;0,,'Base de datos cruda'!L1854)</f>
        <v>11.37</v>
      </c>
      <c r="M1854" s="28" t="str">
        <f>IF(TRIM(PROPER('Base de datos cruda'!M1854))="High","Alto",IF(TRIM(PROPER('Base de datos cruda'!M1854))="Medium","Medio","Bajo"))</f>
        <v>Bajo</v>
      </c>
      <c r="N1854" s="29">
        <v>52.1</v>
      </c>
      <c r="O1854" s="32">
        <f t="shared" si="1"/>
        <v>52.1</v>
      </c>
      <c r="P1854" s="33">
        <f t="shared" si="2"/>
        <v>17.95</v>
      </c>
      <c r="Q1854" s="34">
        <f t="shared" si="3"/>
        <v>0.6782477341</v>
      </c>
      <c r="R1854" s="35" t="str">
        <f t="shared" si="4"/>
        <v>Medio</v>
      </c>
      <c r="S1854" s="35" t="str">
        <f>IF(O1854="","",IF(O1854&gt;AVERAGE('Base de datos limpia'!$O$2:$O$8001),"Alto","Normal"))
</f>
        <v>Normal</v>
      </c>
      <c r="T1854" s="35" t="str">
        <f t="shared" si="5"/>
        <v>Gamer moderado</v>
      </c>
      <c r="U1854" s="35"/>
    </row>
    <row r="1855">
      <c r="A1855" s="28">
        <v>1854.0</v>
      </c>
      <c r="B1855" s="28">
        <v>20.0</v>
      </c>
      <c r="C1855" s="28" t="str">
        <f>TRIM(PROPER('Base de datos cruda'!C1855))</f>
        <v>Female</v>
      </c>
      <c r="D1855" s="28">
        <v>5.48</v>
      </c>
      <c r="E1855" s="28">
        <v>7.12</v>
      </c>
      <c r="F1855" s="28">
        <v>7.85</v>
      </c>
      <c r="G1855" s="28">
        <v>71.84</v>
      </c>
      <c r="H1855" s="28" t="str">
        <f>TRIM(PROPER('Base de datos cruda'!H1855))</f>
        <v>Fps</v>
      </c>
      <c r="I1855" s="28">
        <v>0.14</v>
      </c>
      <c r="J1855" s="28">
        <v>6.68</v>
      </c>
      <c r="K1855" s="28">
        <v>250.67</v>
      </c>
      <c r="L1855" s="28">
        <f>IF('Base de datos cruda'!L1855&lt;0,,'Base de datos cruda'!L1855)</f>
        <v>12.13</v>
      </c>
      <c r="M1855" s="28" t="str">
        <f>IF(TRIM(PROPER('Base de datos cruda'!M1855))="High","Alto",IF(TRIM(PROPER('Base de datos cruda'!M1855))="Medium","Medio","Bajo"))</f>
        <v>Bajo</v>
      </c>
      <c r="N1855" s="29">
        <v>81.5054271615651</v>
      </c>
      <c r="O1855" s="32">
        <f t="shared" si="1"/>
        <v>81.50542716</v>
      </c>
      <c r="P1855" s="33">
        <f t="shared" si="2"/>
        <v>12.16</v>
      </c>
      <c r="Q1855" s="34">
        <f t="shared" si="3"/>
        <v>1.299270073</v>
      </c>
      <c r="R1855" s="35" t="str">
        <f t="shared" si="4"/>
        <v>Alto</v>
      </c>
      <c r="S1855" s="35" t="str">
        <f>IF(O1855="","",IF(O1855&gt;AVERAGE('Base de datos limpia'!$O$2:$O$8001),"Alto","Normal"))
</f>
        <v>Alto</v>
      </c>
      <c r="T1855" s="35" t="str">
        <f t="shared" si="5"/>
        <v>Gamer intensivo</v>
      </c>
      <c r="U1855" s="35"/>
    </row>
    <row r="1856">
      <c r="A1856" s="28">
        <v>1855.0</v>
      </c>
      <c r="B1856" s="28">
        <v>19.0</v>
      </c>
      <c r="C1856" s="28" t="str">
        <f>TRIM(PROPER('Base de datos cruda'!C1856))</f>
        <v>Female</v>
      </c>
      <c r="D1856" s="28">
        <v>4.27</v>
      </c>
      <c r="E1856" s="28">
        <v>3.05</v>
      </c>
      <c r="F1856" s="28">
        <v>6.89</v>
      </c>
      <c r="G1856" s="28">
        <v>86.69</v>
      </c>
      <c r="H1856" s="28" t="str">
        <f>TRIM(PROPER('Base de datos cruda'!H1856))</f>
        <v>Casual</v>
      </c>
      <c r="I1856" s="28">
        <v>3.11</v>
      </c>
      <c r="J1856" s="28">
        <v>10.01</v>
      </c>
      <c r="K1856" s="28">
        <v>268.45</v>
      </c>
      <c r="L1856" s="28">
        <f>IF('Base de datos cruda'!L1856&lt;0,,'Base de datos cruda'!L1856)</f>
        <v>13.52</v>
      </c>
      <c r="M1856" s="28" t="str">
        <f>IF(TRIM(PROPER('Base de datos cruda'!M1856))="High","Alto",IF(TRIM(PROPER('Base de datos cruda'!M1856))="Medium","Medio","Bajo"))</f>
        <v>Medio</v>
      </c>
      <c r="N1856" s="29">
        <v>59.42</v>
      </c>
      <c r="O1856" s="32">
        <f t="shared" si="1"/>
        <v>59.42</v>
      </c>
      <c r="P1856" s="33">
        <f t="shared" si="2"/>
        <v>14.28</v>
      </c>
      <c r="Q1856" s="34">
        <f t="shared" si="3"/>
        <v>0.7142857143</v>
      </c>
      <c r="R1856" s="35" t="str">
        <f t="shared" si="4"/>
        <v>Medio</v>
      </c>
      <c r="S1856" s="35" t="str">
        <f>IF(O1856="","",IF(O1856&gt;AVERAGE('Base de datos limpia'!$O$2:$O$8001),"Alto","Normal"))
</f>
        <v>Normal</v>
      </c>
      <c r="T1856" s="35" t="str">
        <f t="shared" si="5"/>
        <v>Gamer moderado</v>
      </c>
      <c r="U1856" s="35"/>
    </row>
    <row r="1857">
      <c r="A1857" s="28">
        <v>1856.0</v>
      </c>
      <c r="B1857" s="28">
        <v>23.0</v>
      </c>
      <c r="C1857" s="28" t="str">
        <f>TRIM(PROPER('Base de datos cruda'!C1857))</f>
        <v>Female</v>
      </c>
      <c r="D1857" s="28">
        <v>1.9</v>
      </c>
      <c r="E1857" s="28">
        <v>3.33</v>
      </c>
      <c r="F1857" s="28">
        <v>8.67</v>
      </c>
      <c r="G1857" s="28">
        <v>81.98</v>
      </c>
      <c r="H1857" s="28" t="str">
        <f>TRIM(PROPER('Base de datos cruda'!H1857))</f>
        <v>Rpg</v>
      </c>
      <c r="I1857" s="28">
        <v>3.83</v>
      </c>
      <c r="J1857" s="28">
        <v>3.86</v>
      </c>
      <c r="K1857" s="28">
        <v>308.82</v>
      </c>
      <c r="L1857" s="28">
        <f>IF('Base de datos cruda'!L1857&lt;0,,'Base de datos cruda'!L1857)</f>
        <v>9.5</v>
      </c>
      <c r="M1857" s="28" t="str">
        <f>IF(TRIM(PROPER('Base de datos cruda'!M1857))="High","Alto",IF(TRIM(PROPER('Base de datos cruda'!M1857))="Medium","Medio","Bajo"))</f>
        <v>Medio</v>
      </c>
      <c r="N1857" s="29">
        <v>84.22</v>
      </c>
      <c r="O1857" s="32">
        <f t="shared" si="1"/>
        <v>84.22</v>
      </c>
      <c r="P1857" s="33">
        <f t="shared" si="2"/>
        <v>5.76</v>
      </c>
      <c r="Q1857" s="34">
        <f t="shared" si="3"/>
        <v>1.752631579</v>
      </c>
      <c r="R1857" s="35" t="str">
        <f t="shared" si="4"/>
        <v>Alto</v>
      </c>
      <c r="S1857" s="35" t="str">
        <f>IF(O1857="","",IF(O1857&gt;AVERAGE('Base de datos limpia'!$O$2:$O$8001),"Alto","Normal"))
</f>
        <v>Alto</v>
      </c>
      <c r="T1857" s="35" t="str">
        <f t="shared" si="5"/>
        <v>Gamer moderado</v>
      </c>
      <c r="U1857" s="35"/>
    </row>
    <row r="1858">
      <c r="A1858" s="28">
        <v>1857.0</v>
      </c>
      <c r="B1858" s="28">
        <v>23.0</v>
      </c>
      <c r="C1858" s="28" t="str">
        <f>TRIM(PROPER('Base de datos cruda'!C1858))</f>
        <v>Female</v>
      </c>
      <c r="D1858" s="28">
        <v>5.95</v>
      </c>
      <c r="E1858" s="28">
        <v>4.39</v>
      </c>
      <c r="F1858" s="28">
        <v>8.54</v>
      </c>
      <c r="G1858" s="28">
        <v>97.07</v>
      </c>
      <c r="H1858" s="28" t="str">
        <f>TRIM(PROPER('Base de datos cruda'!H1858))</f>
        <v>Fps</v>
      </c>
      <c r="I1858" s="28">
        <v>3.95</v>
      </c>
      <c r="J1858" s="28">
        <v>7.36</v>
      </c>
      <c r="K1858" s="28">
        <v>256.93</v>
      </c>
      <c r="L1858" s="28">
        <f>IF('Base de datos cruda'!L1858&lt;0,,'Base de datos cruda'!L1858)</f>
        <v>12.77</v>
      </c>
      <c r="M1858" s="28" t="str">
        <f>IF(TRIM(PROPER('Base de datos cruda'!M1858))="High","Alto",IF(TRIM(PROPER('Base de datos cruda'!M1858))="Medium","Medio","Bajo"))</f>
        <v>Bajo</v>
      </c>
      <c r="N1858" s="29">
        <v>60.16</v>
      </c>
      <c r="O1858" s="32">
        <f t="shared" si="1"/>
        <v>60.16</v>
      </c>
      <c r="P1858" s="33">
        <f t="shared" si="2"/>
        <v>13.31</v>
      </c>
      <c r="Q1858" s="34">
        <f t="shared" si="3"/>
        <v>0.7378151261</v>
      </c>
      <c r="R1858" s="35" t="str">
        <f t="shared" si="4"/>
        <v>Medio</v>
      </c>
      <c r="S1858" s="35" t="str">
        <f>IF(O1858="","",IF(O1858&gt;AVERAGE('Base de datos limpia'!$O$2:$O$8001),"Alto","Normal"))
</f>
        <v>Normal</v>
      </c>
      <c r="T1858" s="35" t="str">
        <f t="shared" si="5"/>
        <v>Gamer moderado</v>
      </c>
      <c r="U1858" s="35"/>
    </row>
    <row r="1859">
      <c r="A1859" s="28">
        <v>1858.0</v>
      </c>
      <c r="B1859" s="28">
        <v>16.0</v>
      </c>
      <c r="C1859" s="28" t="str">
        <f>TRIM(PROPER('Base de datos cruda'!C1859))</f>
        <v>Male</v>
      </c>
      <c r="D1859" s="28">
        <v>3.79</v>
      </c>
      <c r="E1859" s="28">
        <v>3.74</v>
      </c>
      <c r="F1859" s="28">
        <v>8.07</v>
      </c>
      <c r="G1859" s="28">
        <v>61.51</v>
      </c>
      <c r="H1859" s="28" t="str">
        <f>TRIM(PROPER('Base de datos cruda'!H1859))</f>
        <v>Fps</v>
      </c>
      <c r="I1859" s="28">
        <v>3.12</v>
      </c>
      <c r="J1859" s="28">
        <v>6.48</v>
      </c>
      <c r="K1859" s="28">
        <v>282.71</v>
      </c>
      <c r="L1859" s="28">
        <f>IF('Base de datos cruda'!L1859&lt;0,,'Base de datos cruda'!L1859)</f>
        <v>10.64</v>
      </c>
      <c r="M1859" s="28" t="str">
        <f>IF(TRIM(PROPER('Base de datos cruda'!M1859))="High","Alto",IF(TRIM(PROPER('Base de datos cruda'!M1859))="Medium","Medio","Bajo"))</f>
        <v>Medio</v>
      </c>
      <c r="N1859" s="29">
        <v>55.68</v>
      </c>
      <c r="O1859" s="32">
        <f t="shared" si="1"/>
        <v>55.68</v>
      </c>
      <c r="P1859" s="33">
        <f t="shared" si="2"/>
        <v>10.27</v>
      </c>
      <c r="Q1859" s="34">
        <f t="shared" si="3"/>
        <v>0.9868073879</v>
      </c>
      <c r="R1859" s="35" t="str">
        <f t="shared" si="4"/>
        <v>Medio</v>
      </c>
      <c r="S1859" s="35" t="str">
        <f>IF(O1859="","",IF(O1859&gt;AVERAGE('Base de datos limpia'!$O$2:$O$8001),"Alto","Normal"))
</f>
        <v>Normal</v>
      </c>
      <c r="T1859" s="35" t="str">
        <f t="shared" si="5"/>
        <v>Gamer moderado</v>
      </c>
      <c r="U1859" s="35"/>
    </row>
    <row r="1860">
      <c r="A1860" s="28">
        <v>1859.0</v>
      </c>
      <c r="B1860" s="28">
        <v>24.0</v>
      </c>
      <c r="C1860" s="28" t="str">
        <f>TRIM(PROPER('Base de datos cruda'!C1860))</f>
        <v>Male</v>
      </c>
      <c r="D1860" s="28">
        <v>2.36</v>
      </c>
      <c r="E1860" s="28">
        <v>3.28</v>
      </c>
      <c r="F1860" s="28">
        <v>6.82</v>
      </c>
      <c r="G1860" s="28">
        <v>78.8</v>
      </c>
      <c r="H1860" s="28" t="str">
        <f>TRIM(PROPER('Base de datos cruda'!H1860))</f>
        <v>Casual</v>
      </c>
      <c r="I1860" s="28">
        <v>1.71</v>
      </c>
      <c r="J1860" s="28">
        <v>6.87</v>
      </c>
      <c r="K1860" s="28">
        <v>292.87</v>
      </c>
      <c r="L1860" s="28">
        <f>IF('Base de datos cruda'!L1860&lt;0,,'Base de datos cruda'!L1860)</f>
        <v>7.02</v>
      </c>
      <c r="M1860" s="28" t="str">
        <f>IF(TRIM(PROPER('Base de datos cruda'!M1860))="High","Alto",IF(TRIM(PROPER('Base de datos cruda'!M1860))="Medium","Medio","Bajo"))</f>
        <v>Medio</v>
      </c>
      <c r="N1860" s="29">
        <v>75.7884595481537</v>
      </c>
      <c r="O1860" s="32">
        <f t="shared" si="1"/>
        <v>75.78845955</v>
      </c>
      <c r="P1860" s="33">
        <f t="shared" si="2"/>
        <v>9.23</v>
      </c>
      <c r="Q1860" s="34">
        <f t="shared" si="3"/>
        <v>1.389830508</v>
      </c>
      <c r="R1860" s="35" t="str">
        <f t="shared" si="4"/>
        <v>Alto</v>
      </c>
      <c r="S1860" s="35" t="str">
        <f>IF(O1860="","",IF(O1860&gt;AVERAGE('Base de datos limpia'!$O$2:$O$8001),"Alto","Normal"))
</f>
        <v>Alto</v>
      </c>
      <c r="T1860" s="35" t="str">
        <f t="shared" si="5"/>
        <v>Gamer moderado</v>
      </c>
      <c r="U1860" s="35"/>
    </row>
    <row r="1861">
      <c r="A1861" s="28">
        <v>1860.0</v>
      </c>
      <c r="B1861" s="28">
        <v>20.0</v>
      </c>
      <c r="C1861" s="28" t="str">
        <f>TRIM(PROPER('Base de datos cruda'!C1861))</f>
        <v>Female</v>
      </c>
      <c r="D1861" s="28">
        <v>6.42</v>
      </c>
      <c r="E1861" s="28">
        <v>1.45</v>
      </c>
      <c r="F1861" s="28">
        <v>6.64</v>
      </c>
      <c r="G1861" s="28">
        <v>67.71</v>
      </c>
      <c r="H1861" s="28" t="str">
        <f>TRIM(PROPER('Base de datos cruda'!H1861))</f>
        <v>Rpg</v>
      </c>
      <c r="I1861" s="28">
        <v>0.11</v>
      </c>
      <c r="J1861" s="28">
        <v>8.58</v>
      </c>
      <c r="K1861" s="28">
        <v>238.06</v>
      </c>
      <c r="L1861" s="28">
        <f>IF('Base de datos cruda'!L1861&lt;0,,'Base de datos cruda'!L1861)</f>
        <v>17.16</v>
      </c>
      <c r="M1861" s="28" t="str">
        <f>IF(TRIM(PROPER('Base de datos cruda'!M1861))="High","Alto",IF(TRIM(PROPER('Base de datos cruda'!M1861))="Medium","Medio","Bajo"))</f>
        <v>Bajo</v>
      </c>
      <c r="N1861" s="29">
        <v>22.54</v>
      </c>
      <c r="O1861" s="32">
        <f t="shared" si="1"/>
        <v>22.54</v>
      </c>
      <c r="P1861" s="33">
        <f t="shared" si="2"/>
        <v>15</v>
      </c>
      <c r="Q1861" s="34">
        <f t="shared" si="3"/>
        <v>0.2258566978</v>
      </c>
      <c r="R1861" s="35" t="str">
        <f t="shared" si="4"/>
        <v>Bajo</v>
      </c>
      <c r="S1861" s="35" t="str">
        <f>IF(O1861="","",IF(O1861&gt;AVERAGE('Base de datos limpia'!$O$2:$O$8001),"Alto","Normal"))
</f>
        <v>Normal</v>
      </c>
      <c r="T1861" s="35" t="str">
        <f t="shared" si="5"/>
        <v>Gamer casual</v>
      </c>
      <c r="U1861" s="35"/>
    </row>
    <row r="1862">
      <c r="A1862" s="28">
        <v>1861.0</v>
      </c>
      <c r="B1862" s="28">
        <v>19.0</v>
      </c>
      <c r="C1862" s="28" t="str">
        <f>TRIM(PROPER('Base de datos cruda'!C1862))</f>
        <v>Male</v>
      </c>
      <c r="D1862" s="28">
        <v>5.57</v>
      </c>
      <c r="E1862" s="28">
        <v>8.53</v>
      </c>
      <c r="F1862" s="28">
        <v>5.64</v>
      </c>
      <c r="G1862" s="28">
        <v>81.47</v>
      </c>
      <c r="H1862" s="28" t="str">
        <f>TRIM(PROPER('Base de datos cruda'!H1862))</f>
        <v>Casual</v>
      </c>
      <c r="I1862" s="28">
        <v>4.48</v>
      </c>
      <c r="J1862" s="28">
        <v>6.82</v>
      </c>
      <c r="K1862" s="28">
        <v>257.12</v>
      </c>
      <c r="L1862" s="28">
        <f>IF('Base de datos cruda'!L1862&lt;0,,'Base de datos cruda'!L1862)</f>
        <v>10.92</v>
      </c>
      <c r="M1862" s="28" t="str">
        <f>IF(TRIM(PROPER('Base de datos cruda'!M1862))="High","Alto",IF(TRIM(PROPER('Base de datos cruda'!M1862))="Medium","Medio","Bajo"))</f>
        <v>Alto</v>
      </c>
      <c r="N1862" s="29">
        <v>80.8107682310134</v>
      </c>
      <c r="O1862" s="32">
        <f t="shared" si="1"/>
        <v>80.81076823</v>
      </c>
      <c r="P1862" s="33">
        <f t="shared" si="2"/>
        <v>12.39</v>
      </c>
      <c r="Q1862" s="34">
        <f t="shared" si="3"/>
        <v>1.531418312</v>
      </c>
      <c r="R1862" s="35" t="str">
        <f t="shared" si="4"/>
        <v>Alto</v>
      </c>
      <c r="S1862" s="35" t="str">
        <f>IF(O1862="","",IF(O1862&gt;AVERAGE('Base de datos limpia'!$O$2:$O$8001),"Alto","Normal"))
</f>
        <v>Alto</v>
      </c>
      <c r="T1862" s="35" t="str">
        <f t="shared" si="5"/>
        <v>Gamer intensivo</v>
      </c>
      <c r="U1862" s="35"/>
    </row>
    <row r="1863">
      <c r="A1863" s="28">
        <v>1862.0</v>
      </c>
      <c r="B1863" s="28">
        <v>21.0</v>
      </c>
      <c r="C1863" s="28" t="str">
        <f>TRIM(PROPER('Base de datos cruda'!C1863))</f>
        <v>Male</v>
      </c>
      <c r="D1863" s="28">
        <v>7.5</v>
      </c>
      <c r="E1863" s="28">
        <v>1.58</v>
      </c>
      <c r="F1863" s="28">
        <v>5.25</v>
      </c>
      <c r="G1863" s="28">
        <v>94.14</v>
      </c>
      <c r="H1863" s="28" t="str">
        <f>TRIM(PROPER('Base de datos cruda'!H1863))</f>
        <v>Rpg</v>
      </c>
      <c r="I1863" s="28">
        <v>2.15</v>
      </c>
      <c r="J1863" s="28">
        <v>8.79</v>
      </c>
      <c r="K1863" s="28">
        <v>242.83</v>
      </c>
      <c r="L1863" s="28">
        <f>IF('Base de datos cruda'!L1863&lt;0,,'Base de datos cruda'!L1863)</f>
        <v>16.3</v>
      </c>
      <c r="M1863" s="28" t="str">
        <f>IF(TRIM(PROPER('Base de datos cruda'!M1863))="High","Alto",IF(TRIM(PROPER('Base de datos cruda'!M1863))="Medium","Medio","Bajo"))</f>
        <v>Bajo</v>
      </c>
      <c r="N1863" s="29">
        <v>18.49</v>
      </c>
      <c r="O1863" s="32">
        <f t="shared" si="1"/>
        <v>18.49</v>
      </c>
      <c r="P1863" s="33">
        <f t="shared" si="2"/>
        <v>16.29</v>
      </c>
      <c r="Q1863" s="34">
        <f t="shared" si="3"/>
        <v>0.2106666667</v>
      </c>
      <c r="R1863" s="35" t="str">
        <f t="shared" si="4"/>
        <v>Bajo</v>
      </c>
      <c r="S1863" s="35" t="str">
        <f>IF(O1863="","",IF(O1863&gt;AVERAGE('Base de datos limpia'!$O$2:$O$8001),"Alto","Normal"))
</f>
        <v>Normal</v>
      </c>
      <c r="T1863" s="35" t="str">
        <f t="shared" si="5"/>
        <v>Gamer casual</v>
      </c>
      <c r="U1863" s="35"/>
    </row>
    <row r="1864">
      <c r="A1864" s="28">
        <v>1863.0</v>
      </c>
      <c r="B1864" s="28">
        <v>21.0</v>
      </c>
      <c r="C1864" s="28" t="str">
        <f>TRIM(PROPER('Base de datos cruda'!C1864))</f>
        <v>Male</v>
      </c>
      <c r="D1864" s="28">
        <v>1.32</v>
      </c>
      <c r="E1864" s="28">
        <v>8.99</v>
      </c>
      <c r="F1864" s="28">
        <v>6.56</v>
      </c>
      <c r="G1864" s="28">
        <v>96.45</v>
      </c>
      <c r="H1864" s="28" t="str">
        <f>TRIM(PROPER('Base de datos cruda'!H1864))</f>
        <v>Fps</v>
      </c>
      <c r="I1864" s="28">
        <v>3.01</v>
      </c>
      <c r="J1864" s="28">
        <v>3.6</v>
      </c>
      <c r="K1864" s="28">
        <v>322.23</v>
      </c>
      <c r="L1864" s="28">
        <f>IF('Base de datos cruda'!L1864&lt;0,,'Base de datos cruda'!L1864)</f>
        <v>4.99</v>
      </c>
      <c r="M1864" s="28" t="str">
        <f>IF(TRIM(PROPER('Base de datos cruda'!M1864))="High","Alto",IF(TRIM(PROPER('Base de datos cruda'!M1864))="Medium","Medio","Bajo"))</f>
        <v>Medio</v>
      </c>
      <c r="N1864" s="29">
        <v>100.0</v>
      </c>
      <c r="O1864" s="32">
        <f t="shared" si="1"/>
        <v>100</v>
      </c>
      <c r="P1864" s="33">
        <f t="shared" si="2"/>
        <v>4.92</v>
      </c>
      <c r="Q1864" s="34">
        <f t="shared" si="3"/>
        <v>6.810606061</v>
      </c>
      <c r="R1864" s="35" t="str">
        <f t="shared" si="4"/>
        <v>Alto</v>
      </c>
      <c r="S1864" s="35" t="str">
        <f>IF(O1864="","",IF(O1864&gt;AVERAGE('Base de datos limpia'!$O$2:$O$8001),"Alto","Normal"))
</f>
        <v>Alto</v>
      </c>
      <c r="T1864" s="35" t="str">
        <f t="shared" si="5"/>
        <v>Gamer intensivo</v>
      </c>
      <c r="U1864" s="35"/>
    </row>
    <row r="1865">
      <c r="A1865" s="28">
        <v>1864.0</v>
      </c>
      <c r="B1865" s="28">
        <v>17.0</v>
      </c>
      <c r="C1865" s="28" t="str">
        <f>TRIM(PROPER('Base de datos cruda'!C1865))</f>
        <v>Female</v>
      </c>
      <c r="D1865" s="28">
        <v>5.19</v>
      </c>
      <c r="E1865" s="28">
        <v>2.13</v>
      </c>
      <c r="F1865" s="28">
        <v>6.89</v>
      </c>
      <c r="G1865" s="28">
        <v>75.93</v>
      </c>
      <c r="H1865" s="28" t="str">
        <f>TRIM(PROPER('Base de datos cruda'!H1865))</f>
        <v>Casual</v>
      </c>
      <c r="I1865" s="28">
        <v>0.97</v>
      </c>
      <c r="J1865" s="28">
        <v>6.87</v>
      </c>
      <c r="K1865" s="28">
        <v>281.78</v>
      </c>
      <c r="L1865" s="28">
        <f>IF('Base de datos cruda'!L1865&lt;0,,'Base de datos cruda'!L1865)</f>
        <v>12</v>
      </c>
      <c r="M1865" s="28" t="str">
        <f>IF(TRIM(PROPER('Base de datos cruda'!M1865))="High","Alto",IF(TRIM(PROPER('Base de datos cruda'!M1865))="Medium","Medio","Bajo"))</f>
        <v>Bajo</v>
      </c>
      <c r="N1865" s="29">
        <v>37.12</v>
      </c>
      <c r="O1865" s="32">
        <f t="shared" si="1"/>
        <v>37.12</v>
      </c>
      <c r="P1865" s="33">
        <f t="shared" si="2"/>
        <v>12.06</v>
      </c>
      <c r="Q1865" s="34">
        <f t="shared" si="3"/>
        <v>0.4104046243</v>
      </c>
      <c r="R1865" s="35" t="str">
        <f t="shared" si="4"/>
        <v>Bajo</v>
      </c>
      <c r="S1865" s="35" t="str">
        <f>IF(O1865="","",IF(O1865&gt;AVERAGE('Base de datos limpia'!$O$2:$O$8001),"Alto","Normal"))
</f>
        <v>Normal</v>
      </c>
      <c r="T1865" s="35" t="str">
        <f t="shared" si="5"/>
        <v>Gamer casual</v>
      </c>
      <c r="U1865" s="35"/>
    </row>
    <row r="1866">
      <c r="A1866" s="28">
        <v>1865.0</v>
      </c>
      <c r="B1866" s="28">
        <v>23.0</v>
      </c>
      <c r="C1866" s="28" t="str">
        <f>TRIM(PROPER('Base de datos cruda'!C1866))</f>
        <v>Male</v>
      </c>
      <c r="D1866" s="28">
        <v>1.95</v>
      </c>
      <c r="E1866" s="28">
        <v>1.59</v>
      </c>
      <c r="F1866" s="28">
        <v>5.22</v>
      </c>
      <c r="G1866" s="28">
        <v>92.47</v>
      </c>
      <c r="H1866" s="28" t="str">
        <f>TRIM(PROPER('Base de datos cruda'!H1866))</f>
        <v>Fps</v>
      </c>
      <c r="I1866" s="28">
        <v>0.71</v>
      </c>
      <c r="J1866" s="28">
        <v>4.81</v>
      </c>
      <c r="K1866" s="28">
        <v>311.9</v>
      </c>
      <c r="L1866" s="28">
        <f>IF('Base de datos cruda'!L1866&lt;0,,'Base de datos cruda'!L1866)</f>
        <v>3.79</v>
      </c>
      <c r="M1866" s="28" t="str">
        <f>IF(TRIM(PROPER('Base de datos cruda'!M1866))="High","Alto",IF(TRIM(PROPER('Base de datos cruda'!M1866))="Medium","Medio","Bajo"))</f>
        <v>Medio</v>
      </c>
      <c r="N1866" s="29">
        <v>55.03</v>
      </c>
      <c r="O1866" s="32">
        <f t="shared" si="1"/>
        <v>55.03</v>
      </c>
      <c r="P1866" s="33">
        <f t="shared" si="2"/>
        <v>6.76</v>
      </c>
      <c r="Q1866" s="34">
        <f t="shared" si="3"/>
        <v>0.8153846154</v>
      </c>
      <c r="R1866" s="35" t="str">
        <f t="shared" si="4"/>
        <v>Medio</v>
      </c>
      <c r="S1866" s="35" t="str">
        <f>IF(O1866="","",IF(O1866&gt;AVERAGE('Base de datos limpia'!$O$2:$O$8001),"Alto","Normal"))
</f>
        <v>Normal</v>
      </c>
      <c r="T1866" s="35" t="str">
        <f t="shared" si="5"/>
        <v>Gamer casual</v>
      </c>
      <c r="U1866" s="35"/>
    </row>
    <row r="1867">
      <c r="A1867" s="28">
        <v>1866.0</v>
      </c>
      <c r="B1867" s="28">
        <v>22.0</v>
      </c>
      <c r="C1867" s="28" t="str">
        <f>TRIM(PROPER('Base de datos cruda'!C1867))</f>
        <v>Female</v>
      </c>
      <c r="D1867" s="28">
        <v>7.23</v>
      </c>
      <c r="E1867" s="28">
        <v>6.07</v>
      </c>
      <c r="F1867" s="28">
        <v>8.61</v>
      </c>
      <c r="G1867" s="28">
        <v>71.22</v>
      </c>
      <c r="H1867" s="28" t="str">
        <f>TRIM(PROPER('Base de datos cruda'!H1867))</f>
        <v>Fps</v>
      </c>
      <c r="I1867" s="28">
        <v>0.43</v>
      </c>
      <c r="J1867" s="28">
        <v>9.1</v>
      </c>
      <c r="K1867" s="28">
        <v>233.68</v>
      </c>
      <c r="L1867" s="28">
        <f>IF('Base de datos cruda'!L1867&lt;0,,'Base de datos cruda'!L1867)</f>
        <v>12.65</v>
      </c>
      <c r="M1867" s="28" t="str">
        <f>IF(TRIM(PROPER('Base de datos cruda'!M1867))="High","Alto",IF(TRIM(PROPER('Base de datos cruda'!M1867))="Medium","Medio","Bajo"))</f>
        <v>Bajo</v>
      </c>
      <c r="N1867" s="29">
        <v>49.4</v>
      </c>
      <c r="O1867" s="32">
        <f t="shared" si="1"/>
        <v>49.4</v>
      </c>
      <c r="P1867" s="33">
        <f t="shared" si="2"/>
        <v>16.33</v>
      </c>
      <c r="Q1867" s="34">
        <f t="shared" si="3"/>
        <v>0.8395573997</v>
      </c>
      <c r="R1867" s="35" t="str">
        <f t="shared" si="4"/>
        <v>Bajo</v>
      </c>
      <c r="S1867" s="35" t="str">
        <f>IF(O1867="","",IF(O1867&gt;AVERAGE('Base de datos limpia'!$O$2:$O$8001),"Alto","Normal"))
</f>
        <v>Normal</v>
      </c>
      <c r="T1867" s="35" t="str">
        <f t="shared" si="5"/>
        <v>Gamer intensivo</v>
      </c>
      <c r="U1867" s="35"/>
    </row>
    <row r="1868">
      <c r="A1868" s="28">
        <v>1867.0</v>
      </c>
      <c r="B1868" s="28">
        <v>16.0</v>
      </c>
      <c r="C1868" s="28" t="str">
        <f>TRIM(PROPER('Base de datos cruda'!C1868))</f>
        <v>Female</v>
      </c>
      <c r="D1868" s="28">
        <v>0.8</v>
      </c>
      <c r="E1868" s="28">
        <v>5.52</v>
      </c>
      <c r="F1868" s="28">
        <v>6.79</v>
      </c>
      <c r="G1868" s="28">
        <v>60.25</v>
      </c>
      <c r="H1868" s="28" t="str">
        <f>TRIM(PROPER('Base de datos cruda'!H1868))</f>
        <v>Fps</v>
      </c>
      <c r="I1868" s="28">
        <v>3.99</v>
      </c>
      <c r="J1868" s="28">
        <v>3.52</v>
      </c>
      <c r="K1868" s="28">
        <v>298.38</v>
      </c>
      <c r="L1868" s="28">
        <f>IF('Base de datos cruda'!L1868&lt;0,,'Base de datos cruda'!L1868)</f>
        <v>5</v>
      </c>
      <c r="M1868" s="28" t="str">
        <f>IF(TRIM(PROPER('Base de datos cruda'!M1868))="High","Alto",IF(TRIM(PROPER('Base de datos cruda'!M1868))="Medium","Medio","Bajo"))</f>
        <v>Medio</v>
      </c>
      <c r="N1868" s="29">
        <v>78.82</v>
      </c>
      <c r="O1868" s="32">
        <f t="shared" si="1"/>
        <v>78.82</v>
      </c>
      <c r="P1868" s="33">
        <f t="shared" si="2"/>
        <v>4.32</v>
      </c>
      <c r="Q1868" s="34">
        <f t="shared" si="3"/>
        <v>6.9</v>
      </c>
      <c r="R1868" s="35" t="str">
        <f t="shared" si="4"/>
        <v>Alto</v>
      </c>
      <c r="S1868" s="35" t="str">
        <f>IF(O1868="","",IF(O1868&gt;AVERAGE('Base de datos limpia'!$O$2:$O$8001),"Alto","Normal"))
</f>
        <v>Alto</v>
      </c>
      <c r="T1868" s="35" t="str">
        <f t="shared" si="5"/>
        <v>Gamer moderado</v>
      </c>
      <c r="U1868" s="35"/>
    </row>
    <row r="1869">
      <c r="A1869" s="28">
        <v>1868.0</v>
      </c>
      <c r="B1869" s="28">
        <v>20.0</v>
      </c>
      <c r="C1869" s="28" t="str">
        <f>TRIM(PROPER('Base de datos cruda'!C1869))</f>
        <v>Male</v>
      </c>
      <c r="D1869" s="28">
        <v>5.25</v>
      </c>
      <c r="E1869" s="28">
        <v>5.42</v>
      </c>
      <c r="F1869" s="28">
        <v>6.63</v>
      </c>
      <c r="G1869" s="28">
        <v>94.21</v>
      </c>
      <c r="H1869" s="28" t="str">
        <f>TRIM(PROPER('Base de datos cruda'!H1869))</f>
        <v>Fps</v>
      </c>
      <c r="I1869" s="28">
        <v>3.23</v>
      </c>
      <c r="J1869" s="28">
        <v>8.47</v>
      </c>
      <c r="K1869" s="28">
        <v>263.02</v>
      </c>
      <c r="L1869" s="28">
        <f>IF('Base de datos cruda'!L1869&lt;0,,'Base de datos cruda'!L1869)</f>
        <v>12.61</v>
      </c>
      <c r="M1869" s="28" t="str">
        <f>IF(TRIM(PROPER('Base de datos cruda'!M1869))="High","Alto",IF(TRIM(PROPER('Base de datos cruda'!M1869))="Medium","Medio","Bajo"))</f>
        <v>Bajo</v>
      </c>
      <c r="N1869" s="29">
        <v>68.63</v>
      </c>
      <c r="O1869" s="32">
        <f t="shared" si="1"/>
        <v>68.63</v>
      </c>
      <c r="P1869" s="33">
        <f t="shared" si="2"/>
        <v>13.72</v>
      </c>
      <c r="Q1869" s="34">
        <f t="shared" si="3"/>
        <v>1.032380952</v>
      </c>
      <c r="R1869" s="35" t="str">
        <f t="shared" si="4"/>
        <v>Medio</v>
      </c>
      <c r="S1869" s="35" t="str">
        <f>IF(O1869="","",IF(O1869&gt;AVERAGE('Base de datos limpia'!$O$2:$O$8001),"Alto","Normal"))
</f>
        <v>Alto</v>
      </c>
      <c r="T1869" s="35" t="str">
        <f t="shared" si="5"/>
        <v>Gamer moderado</v>
      </c>
      <c r="U1869" s="35"/>
    </row>
    <row r="1870">
      <c r="A1870" s="28">
        <v>1869.0</v>
      </c>
      <c r="B1870" s="28">
        <v>21.0</v>
      </c>
      <c r="C1870" s="28" t="str">
        <f>TRIM(PROPER('Base de datos cruda'!C1870))</f>
        <v>Female</v>
      </c>
      <c r="D1870" s="28">
        <v>6.33</v>
      </c>
      <c r="E1870" s="28">
        <v>6.17</v>
      </c>
      <c r="F1870" s="28">
        <v>6.18</v>
      </c>
      <c r="G1870" s="28">
        <v>64.78</v>
      </c>
      <c r="H1870" s="28" t="str">
        <f>TRIM(PROPER('Base de datos cruda'!H1870))</f>
        <v>Casual</v>
      </c>
      <c r="I1870" s="28">
        <v>3.11</v>
      </c>
      <c r="J1870" s="28">
        <v>11.04</v>
      </c>
      <c r="K1870" s="28">
        <v>255.01</v>
      </c>
      <c r="L1870" s="28">
        <f>IF('Base de datos cruda'!L1870&lt;0,,'Base de datos cruda'!L1870)</f>
        <v>15.17</v>
      </c>
      <c r="M1870" s="28" t="str">
        <f>IF(TRIM(PROPER('Base de datos cruda'!M1870))="High","Alto",IF(TRIM(PROPER('Base de datos cruda'!M1870))="Medium","Medio","Bajo"))</f>
        <v>Bajo</v>
      </c>
      <c r="N1870" s="29">
        <v>57.78</v>
      </c>
      <c r="O1870" s="32">
        <f t="shared" si="1"/>
        <v>57.78</v>
      </c>
      <c r="P1870" s="33">
        <f t="shared" si="2"/>
        <v>17.37</v>
      </c>
      <c r="Q1870" s="34">
        <f t="shared" si="3"/>
        <v>0.9747235387</v>
      </c>
      <c r="R1870" s="35" t="str">
        <f t="shared" si="4"/>
        <v>Medio</v>
      </c>
      <c r="S1870" s="35" t="str">
        <f>IF(O1870="","",IF(O1870&gt;AVERAGE('Base de datos limpia'!$O$2:$O$8001),"Alto","Normal"))
</f>
        <v>Normal</v>
      </c>
      <c r="T1870" s="35" t="str">
        <f t="shared" si="5"/>
        <v>Gamer intensivo</v>
      </c>
      <c r="U1870" s="35"/>
    </row>
    <row r="1871">
      <c r="A1871" s="28">
        <v>1870.0</v>
      </c>
      <c r="B1871" s="28">
        <v>19.0</v>
      </c>
      <c r="C1871" s="28" t="str">
        <f>TRIM(PROPER('Base de datos cruda'!C1871))</f>
        <v>Female</v>
      </c>
      <c r="D1871" s="28">
        <v>2.84</v>
      </c>
      <c r="E1871" s="28">
        <v>3.58</v>
      </c>
      <c r="F1871" s="28">
        <v>4.29</v>
      </c>
      <c r="G1871" s="28">
        <v>60.7</v>
      </c>
      <c r="H1871" s="28" t="str">
        <f>TRIM(PROPER('Base de datos cruda'!H1871))</f>
        <v>Rpg</v>
      </c>
      <c r="I1871" s="28">
        <v>4.6</v>
      </c>
      <c r="J1871" s="28">
        <v>4.98</v>
      </c>
      <c r="K1871" s="28">
        <v>260.39</v>
      </c>
      <c r="L1871" s="28">
        <f>IF('Base de datos cruda'!L1871&lt;0,,'Base de datos cruda'!L1871)</f>
        <v>8.53</v>
      </c>
      <c r="M1871" s="28" t="str">
        <f>IF(TRIM(PROPER('Base de datos cruda'!M1871))="High","Alto",IF(TRIM(PROPER('Base de datos cruda'!M1871))="Medium","Medio","Bajo"))</f>
        <v>Medio</v>
      </c>
      <c r="N1871" s="29">
        <v>44.8</v>
      </c>
      <c r="O1871" s="32">
        <f t="shared" si="1"/>
        <v>44.8</v>
      </c>
      <c r="P1871" s="33">
        <f t="shared" si="2"/>
        <v>7.82</v>
      </c>
      <c r="Q1871" s="34">
        <f t="shared" si="3"/>
        <v>1.26056338</v>
      </c>
      <c r="R1871" s="35" t="str">
        <f t="shared" si="4"/>
        <v>Bajo</v>
      </c>
      <c r="S1871" s="35" t="str">
        <f>IF(O1871="","",IF(O1871&gt;AVERAGE('Base de datos limpia'!$O$2:$O$8001),"Alto","Normal"))
</f>
        <v>Normal</v>
      </c>
      <c r="T1871" s="35" t="str">
        <f t="shared" si="5"/>
        <v>Gamer moderado</v>
      </c>
      <c r="U1871" s="35"/>
    </row>
    <row r="1872">
      <c r="A1872" s="28">
        <v>1871.0</v>
      </c>
      <c r="B1872" s="28">
        <v>17.0</v>
      </c>
      <c r="C1872" s="28" t="str">
        <f>TRIM(PROPER('Base de datos cruda'!C1872))</f>
        <v>Female</v>
      </c>
      <c r="D1872" s="28">
        <v>7.63</v>
      </c>
      <c r="E1872" s="28">
        <v>6.97</v>
      </c>
      <c r="F1872" s="28">
        <v>8.41</v>
      </c>
      <c r="G1872" s="28">
        <v>74.15</v>
      </c>
      <c r="H1872" s="28" t="str">
        <f>TRIM(PROPER('Base de datos cruda'!H1872))</f>
        <v>Fps</v>
      </c>
      <c r="I1872" s="28">
        <v>0.79</v>
      </c>
      <c r="J1872" s="28">
        <v>11.01</v>
      </c>
      <c r="K1872" s="28">
        <v>213.65</v>
      </c>
      <c r="L1872" s="28">
        <f>IF('Base de datos cruda'!L1872&lt;0,,'Base de datos cruda'!L1872)</f>
        <v>18.64</v>
      </c>
      <c r="M1872" s="28" t="str">
        <f>IF(TRIM(PROPER('Base de datos cruda'!M1872))="High","Alto",IF(TRIM(PROPER('Base de datos cruda'!M1872))="Medium","Medio","Bajo"))</f>
        <v>Bajo</v>
      </c>
      <c r="N1872" s="29">
        <v>54.14</v>
      </c>
      <c r="O1872" s="32">
        <f t="shared" si="1"/>
        <v>54.14</v>
      </c>
      <c r="P1872" s="33">
        <f t="shared" si="2"/>
        <v>18.64</v>
      </c>
      <c r="Q1872" s="34">
        <f t="shared" si="3"/>
        <v>0.9134993447</v>
      </c>
      <c r="R1872" s="35" t="str">
        <f t="shared" si="4"/>
        <v>Medio</v>
      </c>
      <c r="S1872" s="35" t="str">
        <f>IF(O1872="","",IF(O1872&gt;AVERAGE('Base de datos limpia'!$O$2:$O$8001),"Alto","Normal"))
</f>
        <v>Normal</v>
      </c>
      <c r="T1872" s="35" t="str">
        <f t="shared" si="5"/>
        <v>Gamer intensivo</v>
      </c>
      <c r="U1872" s="35"/>
    </row>
    <row r="1873">
      <c r="A1873" s="28">
        <v>1872.0</v>
      </c>
      <c r="B1873" s="28">
        <v>19.0</v>
      </c>
      <c r="C1873" s="28" t="str">
        <f>TRIM(PROPER('Base de datos cruda'!C1873))</f>
        <v>Female</v>
      </c>
      <c r="D1873" s="28">
        <v>6.81</v>
      </c>
      <c r="E1873" s="28">
        <v>5.52</v>
      </c>
      <c r="F1873" s="28">
        <v>5.58</v>
      </c>
      <c r="G1873" s="28">
        <v>75.18</v>
      </c>
      <c r="H1873" s="28" t="str">
        <f>TRIM(PROPER('Base de datos cruda'!H1873))</f>
        <v>Rpg</v>
      </c>
      <c r="I1873" s="28">
        <v>0.85</v>
      </c>
      <c r="J1873" s="28">
        <v>11.89</v>
      </c>
      <c r="K1873" s="28">
        <v>233.71</v>
      </c>
      <c r="L1873" s="28">
        <f>IF('Base de datos cruda'!L1873&lt;0,,'Base de datos cruda'!L1873)</f>
        <v>16.88</v>
      </c>
      <c r="M1873" s="28" t="str">
        <f>IF(TRIM(PROPER('Base de datos cruda'!M1873))="High","Alto",IF(TRIM(PROPER('Base de datos cruda'!M1873))="Medium","Medio","Bajo"))</f>
        <v>Bajo</v>
      </c>
      <c r="N1873" s="29">
        <v>47.7596513174388</v>
      </c>
      <c r="O1873" s="32">
        <f t="shared" si="1"/>
        <v>47.75965132</v>
      </c>
      <c r="P1873" s="33">
        <f t="shared" si="2"/>
        <v>18.7</v>
      </c>
      <c r="Q1873" s="34">
        <f t="shared" si="3"/>
        <v>0.8105726872</v>
      </c>
      <c r="R1873" s="35" t="str">
        <f t="shared" si="4"/>
        <v>Bajo</v>
      </c>
      <c r="S1873" s="35" t="str">
        <f>IF(O1873="","",IF(O1873&gt;AVERAGE('Base de datos limpia'!$O$2:$O$8001),"Alto","Normal"))
</f>
        <v>Normal</v>
      </c>
      <c r="T1873" s="35" t="str">
        <f t="shared" si="5"/>
        <v>Gamer moderado</v>
      </c>
      <c r="U1873" s="35"/>
    </row>
    <row r="1874">
      <c r="A1874" s="28">
        <v>1873.0</v>
      </c>
      <c r="B1874" s="28">
        <v>16.0</v>
      </c>
      <c r="C1874" s="28" t="str">
        <f>TRIM(PROPER('Base de datos cruda'!C1874))</f>
        <v>Male</v>
      </c>
      <c r="D1874" s="28">
        <v>2.36</v>
      </c>
      <c r="E1874" s="28">
        <v>4.01</v>
      </c>
      <c r="F1874" s="28">
        <v>7.21</v>
      </c>
      <c r="G1874" s="28">
        <v>63.09</v>
      </c>
      <c r="H1874" s="28" t="str">
        <f>TRIM(PROPER('Base de datos cruda'!H1874))</f>
        <v>Rpg</v>
      </c>
      <c r="I1874" s="28">
        <v>0.95</v>
      </c>
      <c r="J1874" s="28">
        <v>8.29</v>
      </c>
      <c r="K1874" s="28">
        <v>283.99</v>
      </c>
      <c r="L1874" s="28">
        <f>IF('Base de datos cruda'!L1874&lt;0,,'Base de datos cruda'!L1874)</f>
        <v>8.96</v>
      </c>
      <c r="M1874" s="28" t="str">
        <f>IF(TRIM(PROPER('Base de datos cruda'!M1874))="High","Alto",IF(TRIM(PROPER('Base de datos cruda'!M1874))="Medium","Medio","Bajo"))</f>
        <v>Medio</v>
      </c>
      <c r="N1874" s="29">
        <v>67.27</v>
      </c>
      <c r="O1874" s="32">
        <f t="shared" si="1"/>
        <v>67.27</v>
      </c>
      <c r="P1874" s="33">
        <f t="shared" si="2"/>
        <v>10.65</v>
      </c>
      <c r="Q1874" s="34">
        <f t="shared" si="3"/>
        <v>1.699152542</v>
      </c>
      <c r="R1874" s="35" t="str">
        <f t="shared" si="4"/>
        <v>Medio</v>
      </c>
      <c r="S1874" s="35" t="str">
        <f>IF(O1874="","",IF(O1874&gt;AVERAGE('Base de datos limpia'!$O$2:$O$8001),"Alto","Normal"))
</f>
        <v>Alto</v>
      </c>
      <c r="T1874" s="35" t="str">
        <f t="shared" si="5"/>
        <v>Gamer moderado</v>
      </c>
      <c r="U1874" s="35"/>
    </row>
    <row r="1875">
      <c r="A1875" s="28">
        <v>1874.0</v>
      </c>
      <c r="B1875" s="28">
        <v>22.0</v>
      </c>
      <c r="C1875" s="28" t="str">
        <f>TRIM(PROPER('Base de datos cruda'!C1875))</f>
        <v>Female</v>
      </c>
      <c r="D1875" s="28">
        <v>0.06</v>
      </c>
      <c r="E1875" s="28">
        <v>8.44</v>
      </c>
      <c r="F1875" s="28">
        <v>7.04</v>
      </c>
      <c r="G1875" s="28">
        <v>92.57</v>
      </c>
      <c r="H1875" s="28" t="str">
        <f>TRIM(PROPER('Base de datos cruda'!H1875))</f>
        <v>Casual</v>
      </c>
      <c r="I1875" s="28">
        <v>2.12</v>
      </c>
      <c r="J1875" s="28">
        <v>3.85</v>
      </c>
      <c r="K1875" s="28">
        <v>303.19</v>
      </c>
      <c r="L1875" s="28">
        <f>IF('Base de datos cruda'!L1875&lt;0,,'Base de datos cruda'!L1875)</f>
        <v>0.96</v>
      </c>
      <c r="M1875" s="28" t="str">
        <f>IF(TRIM(PROPER('Base de datos cruda'!M1875))="High","Alto",IF(TRIM(PROPER('Base de datos cruda'!M1875))="Medium","Medio","Bajo"))</f>
        <v>Medio</v>
      </c>
      <c r="N1875" s="29">
        <v>107.080844101077</v>
      </c>
      <c r="O1875" s="33" t="str">
        <f t="shared" si="1"/>
        <v/>
      </c>
      <c r="P1875" s="33">
        <f t="shared" si="2"/>
        <v>3.91</v>
      </c>
      <c r="Q1875" s="34">
        <f t="shared" si="3"/>
        <v>140.6666667</v>
      </c>
      <c r="R1875" s="35" t="str">
        <f t="shared" si="4"/>
        <v>Alto</v>
      </c>
      <c r="S1875" s="35" t="str">
        <f>IF(O1875="","",IF(O1875&gt;AVERAGE('Base de datos limpia'!$O$2:$O$8001),"Alto","Normal"))
</f>
        <v/>
      </c>
      <c r="T1875" s="35" t="str">
        <f t="shared" si="5"/>
        <v>Gamer intensivo</v>
      </c>
      <c r="U1875" s="35"/>
    </row>
    <row r="1876">
      <c r="A1876" s="28">
        <v>1875.0</v>
      </c>
      <c r="B1876" s="28">
        <v>17.0</v>
      </c>
      <c r="C1876" s="28" t="str">
        <f>TRIM(PROPER('Base de datos cruda'!C1876))</f>
        <v>Male</v>
      </c>
      <c r="D1876" s="28">
        <v>2.37</v>
      </c>
      <c r="E1876" s="28">
        <v>7.55</v>
      </c>
      <c r="F1876" s="28">
        <v>6.92</v>
      </c>
      <c r="G1876" s="28">
        <v>76.22</v>
      </c>
      <c r="H1876" s="28" t="str">
        <f>TRIM(PROPER('Base de datos cruda'!H1876))</f>
        <v>Casual</v>
      </c>
      <c r="I1876" s="28">
        <v>4.37</v>
      </c>
      <c r="J1876" s="28">
        <v>5.53</v>
      </c>
      <c r="K1876" s="28">
        <v>295.36</v>
      </c>
      <c r="L1876" s="28">
        <f>IF('Base de datos cruda'!L1876&lt;0,,'Base de datos cruda'!L1876)</f>
        <v>7.39</v>
      </c>
      <c r="M1876" s="28" t="str">
        <f>IF(TRIM(PROPER('Base de datos cruda'!M1876))="High","Alto",IF(TRIM(PROPER('Base de datos cruda'!M1876))="Medium","Medio","Bajo"))</f>
        <v>Medio</v>
      </c>
      <c r="N1876" s="29">
        <v>86.6</v>
      </c>
      <c r="O1876" s="32">
        <f t="shared" si="1"/>
        <v>86.6</v>
      </c>
      <c r="P1876" s="33">
        <f t="shared" si="2"/>
        <v>7.9</v>
      </c>
      <c r="Q1876" s="34">
        <f t="shared" si="3"/>
        <v>3.185654008</v>
      </c>
      <c r="R1876" s="35" t="str">
        <f t="shared" si="4"/>
        <v>Alto</v>
      </c>
      <c r="S1876" s="35" t="str">
        <f>IF(O1876="","",IF(O1876&gt;AVERAGE('Base de datos limpia'!$O$2:$O$8001),"Alto","Normal"))
</f>
        <v>Alto</v>
      </c>
      <c r="T1876" s="35" t="str">
        <f t="shared" si="5"/>
        <v>Gamer intensivo</v>
      </c>
      <c r="U1876" s="35"/>
    </row>
    <row r="1877">
      <c r="A1877" s="28">
        <v>1876.0</v>
      </c>
      <c r="B1877" s="28">
        <v>17.0</v>
      </c>
      <c r="C1877" s="28" t="str">
        <f>TRIM(PROPER('Base de datos cruda'!C1877))</f>
        <v>Female</v>
      </c>
      <c r="D1877" s="28">
        <v>2.25</v>
      </c>
      <c r="E1877" s="28">
        <v>4.54</v>
      </c>
      <c r="F1877" s="28">
        <v>6.63</v>
      </c>
      <c r="G1877" s="28">
        <v>79.6</v>
      </c>
      <c r="H1877" s="28" t="str">
        <f>TRIM(PROPER('Base de datos cruda'!H1877))</f>
        <v>Fps</v>
      </c>
      <c r="I1877" s="28">
        <v>4.41</v>
      </c>
      <c r="J1877" s="28">
        <v>6.41</v>
      </c>
      <c r="K1877" s="28">
        <v>305.41</v>
      </c>
      <c r="L1877" s="28">
        <f>IF('Base de datos cruda'!L1877&lt;0,,'Base de datos cruda'!L1877)</f>
        <v>3.44</v>
      </c>
      <c r="M1877" s="28" t="str">
        <f>IF(TRIM(PROPER('Base de datos cruda'!M1877))="High","Alto",IF(TRIM(PROPER('Base de datos cruda'!M1877))="Medium","Medio","Bajo"))</f>
        <v>Medio</v>
      </c>
      <c r="N1877" s="29">
        <v>72.35</v>
      </c>
      <c r="O1877" s="32">
        <f t="shared" si="1"/>
        <v>72.35</v>
      </c>
      <c r="P1877" s="33">
        <f t="shared" si="2"/>
        <v>8.66</v>
      </c>
      <c r="Q1877" s="34">
        <f t="shared" si="3"/>
        <v>2.017777778</v>
      </c>
      <c r="R1877" s="35" t="str">
        <f t="shared" si="4"/>
        <v>Alto</v>
      </c>
      <c r="S1877" s="35" t="str">
        <f>IF(O1877="","",IF(O1877&gt;AVERAGE('Base de datos limpia'!$O$2:$O$8001),"Alto","Normal"))
</f>
        <v>Alto</v>
      </c>
      <c r="T1877" s="35" t="str">
        <f t="shared" si="5"/>
        <v>Gamer moderado</v>
      </c>
      <c r="U1877" s="35"/>
    </row>
    <row r="1878">
      <c r="A1878" s="28">
        <v>1877.0</v>
      </c>
      <c r="B1878" s="28">
        <v>24.0</v>
      </c>
      <c r="C1878" s="28" t="str">
        <f>TRIM(PROPER('Base de datos cruda'!C1878))</f>
        <v>Female</v>
      </c>
      <c r="D1878" s="28">
        <v>7.12</v>
      </c>
      <c r="E1878" s="28">
        <v>8.63</v>
      </c>
      <c r="F1878" s="28">
        <v>4.91</v>
      </c>
      <c r="G1878" s="28">
        <v>70.59</v>
      </c>
      <c r="H1878" s="28" t="str">
        <f>TRIM(PROPER('Base de datos cruda'!H1878))</f>
        <v>Casual</v>
      </c>
      <c r="I1878" s="28">
        <v>2.95</v>
      </c>
      <c r="J1878" s="28">
        <v>10.55</v>
      </c>
      <c r="K1878" s="28">
        <v>232.68</v>
      </c>
      <c r="L1878" s="28">
        <f>IF('Base de datos cruda'!L1878&lt;0,,'Base de datos cruda'!L1878)</f>
        <v>15.99</v>
      </c>
      <c r="M1878" s="28" t="str">
        <f>IF(TRIM(PROPER('Base de datos cruda'!M1878))="High","Alto",IF(TRIM(PROPER('Base de datos cruda'!M1878))="Medium","Medio","Bajo"))</f>
        <v>Alto</v>
      </c>
      <c r="N1878" s="29">
        <v>64.1459468698298</v>
      </c>
      <c r="O1878" s="32">
        <f t="shared" si="1"/>
        <v>64.14594687</v>
      </c>
      <c r="P1878" s="33">
        <f t="shared" si="2"/>
        <v>17.67</v>
      </c>
      <c r="Q1878" s="34">
        <f t="shared" si="3"/>
        <v>1.212078652</v>
      </c>
      <c r="R1878" s="35" t="str">
        <f t="shared" si="4"/>
        <v>Medio</v>
      </c>
      <c r="S1878" s="35" t="str">
        <f>IF(O1878="","",IF(O1878&gt;AVERAGE('Base de datos limpia'!$O$2:$O$8001),"Alto","Normal"))
</f>
        <v>Normal</v>
      </c>
      <c r="T1878" s="35" t="str">
        <f t="shared" si="5"/>
        <v>Gamer intensivo</v>
      </c>
      <c r="U1878" s="35"/>
    </row>
    <row r="1879">
      <c r="A1879" s="28">
        <v>1878.0</v>
      </c>
      <c r="B1879" s="28">
        <v>20.0</v>
      </c>
      <c r="C1879" s="28" t="str">
        <f>TRIM(PROPER('Base de datos cruda'!C1879))</f>
        <v>Female</v>
      </c>
      <c r="D1879" s="28">
        <v>7.74</v>
      </c>
      <c r="E1879" s="28">
        <v>9.28</v>
      </c>
      <c r="F1879" s="28">
        <v>5.4</v>
      </c>
      <c r="G1879" s="28">
        <v>80.46</v>
      </c>
      <c r="H1879" s="28" t="str">
        <f>TRIM(PROPER('Base de datos cruda'!H1879))</f>
        <v>Fps</v>
      </c>
      <c r="I1879" s="28">
        <v>3.29</v>
      </c>
      <c r="J1879" s="28">
        <v>9.56</v>
      </c>
      <c r="K1879" s="28">
        <v>210.52</v>
      </c>
      <c r="L1879" s="28">
        <f>IF('Base de datos cruda'!L1879&lt;0,,'Base de datos cruda'!L1879)</f>
        <v>17.88</v>
      </c>
      <c r="M1879" s="28" t="str">
        <f>IF(TRIM(PROPER('Base de datos cruda'!M1879))="High","Alto",IF(TRIM(PROPER('Base de datos cruda'!M1879))="Medium","Medio","Bajo"))</f>
        <v>Alto</v>
      </c>
      <c r="N1879" s="29">
        <v>69.4948989271302</v>
      </c>
      <c r="O1879" s="32">
        <f t="shared" si="1"/>
        <v>69.49489893</v>
      </c>
      <c r="P1879" s="33">
        <f t="shared" si="2"/>
        <v>17.3</v>
      </c>
      <c r="Q1879" s="34">
        <f t="shared" si="3"/>
        <v>1.198966408</v>
      </c>
      <c r="R1879" s="35" t="str">
        <f t="shared" si="4"/>
        <v>Medio</v>
      </c>
      <c r="S1879" s="35" t="str">
        <f>IF(O1879="","",IF(O1879&gt;AVERAGE('Base de datos limpia'!$O$2:$O$8001),"Alto","Normal"))
</f>
        <v>Alto</v>
      </c>
      <c r="T1879" s="35" t="str">
        <f t="shared" si="5"/>
        <v>Gamer intensivo</v>
      </c>
      <c r="U1879" s="35"/>
    </row>
    <row r="1880">
      <c r="A1880" s="28">
        <v>1879.0</v>
      </c>
      <c r="B1880" s="28">
        <v>17.0</v>
      </c>
      <c r="C1880" s="28" t="str">
        <f>TRIM(PROPER('Base de datos cruda'!C1880))</f>
        <v>Male</v>
      </c>
      <c r="D1880" s="28">
        <v>0.56</v>
      </c>
      <c r="E1880" s="28">
        <v>5.83</v>
      </c>
      <c r="F1880" s="28">
        <v>6.62</v>
      </c>
      <c r="G1880" s="28">
        <v>90.67</v>
      </c>
      <c r="H1880" s="28" t="str">
        <f>TRIM(PROPER('Base de datos cruda'!H1880))</f>
        <v>Fps</v>
      </c>
      <c r="I1880" s="28">
        <v>4.49</v>
      </c>
      <c r="J1880" s="28">
        <v>3.86</v>
      </c>
      <c r="K1880" s="28">
        <v>315.34</v>
      </c>
      <c r="L1880" s="28">
        <f>IF('Base de datos cruda'!L1880&lt;0,,'Base de datos cruda'!L1880)</f>
        <v>1.33</v>
      </c>
      <c r="M1880" s="28" t="str">
        <f>IF(TRIM(PROPER('Base de datos cruda'!M1880))="High","Alto",IF(TRIM(PROPER('Base de datos cruda'!M1880))="Medium","Medio","Bajo"))</f>
        <v>Medio</v>
      </c>
      <c r="N1880" s="29">
        <v>92.78</v>
      </c>
      <c r="O1880" s="32">
        <f t="shared" si="1"/>
        <v>92.78</v>
      </c>
      <c r="P1880" s="33">
        <f t="shared" si="2"/>
        <v>4.42</v>
      </c>
      <c r="Q1880" s="34">
        <f t="shared" si="3"/>
        <v>10.41071429</v>
      </c>
      <c r="R1880" s="35" t="str">
        <f t="shared" si="4"/>
        <v>Alto</v>
      </c>
      <c r="S1880" s="35" t="str">
        <f>IF(O1880="","",IF(O1880&gt;AVERAGE('Base de datos limpia'!$O$2:$O$8001),"Alto","Normal"))
</f>
        <v>Alto</v>
      </c>
      <c r="T1880" s="35" t="str">
        <f t="shared" si="5"/>
        <v>Gamer moderado</v>
      </c>
      <c r="U1880" s="35"/>
    </row>
    <row r="1881">
      <c r="A1881" s="28">
        <v>1880.0</v>
      </c>
      <c r="B1881" s="28">
        <v>24.0</v>
      </c>
      <c r="C1881" s="28" t="str">
        <f>TRIM(PROPER('Base de datos cruda'!C1881))</f>
        <v>Male</v>
      </c>
      <c r="D1881" s="28">
        <v>3.77</v>
      </c>
      <c r="E1881" s="28">
        <v>2.93</v>
      </c>
      <c r="F1881" s="28">
        <v>7.95</v>
      </c>
      <c r="G1881" s="28">
        <v>96.25</v>
      </c>
      <c r="H1881" s="28" t="str">
        <f>TRIM(PROPER('Base de datos cruda'!H1881))</f>
        <v>Fps</v>
      </c>
      <c r="I1881" s="28">
        <v>3.12</v>
      </c>
      <c r="J1881" s="28">
        <v>9.67</v>
      </c>
      <c r="K1881" s="28">
        <v>263.66</v>
      </c>
      <c r="L1881" s="28">
        <f>IF('Base de datos cruda'!L1881&lt;0,,'Base de datos cruda'!L1881)</f>
        <v>10.77</v>
      </c>
      <c r="M1881" s="28" t="str">
        <f>IF(TRIM(PROPER('Base de datos cruda'!M1881))="High","Alto",IF(TRIM(PROPER('Base de datos cruda'!M1881))="Medium","Medio","Bajo"))</f>
        <v>Medio</v>
      </c>
      <c r="N1881" s="29">
        <v>63.33</v>
      </c>
      <c r="O1881" s="32">
        <f t="shared" si="1"/>
        <v>63.33</v>
      </c>
      <c r="P1881" s="33">
        <f t="shared" si="2"/>
        <v>13.44</v>
      </c>
      <c r="Q1881" s="34">
        <f t="shared" si="3"/>
        <v>0.7771883289</v>
      </c>
      <c r="R1881" s="35" t="str">
        <f t="shared" si="4"/>
        <v>Medio</v>
      </c>
      <c r="S1881" s="35" t="str">
        <f>IF(O1881="","",IF(O1881&gt;AVERAGE('Base de datos limpia'!$O$2:$O$8001),"Alto","Normal"))
</f>
        <v>Normal</v>
      </c>
      <c r="T1881" s="35" t="str">
        <f t="shared" si="5"/>
        <v>Gamer casual</v>
      </c>
      <c r="U1881" s="35"/>
    </row>
    <row r="1882">
      <c r="A1882" s="28">
        <v>1881.0</v>
      </c>
      <c r="B1882" s="28">
        <v>24.0</v>
      </c>
      <c r="C1882" s="28" t="str">
        <f>TRIM(PROPER('Base de datos cruda'!C1882))</f>
        <v>Male</v>
      </c>
      <c r="D1882" s="28">
        <v>4.39</v>
      </c>
      <c r="E1882" s="28">
        <v>9.24</v>
      </c>
      <c r="F1882" s="28">
        <v>6.16</v>
      </c>
      <c r="G1882" s="28">
        <v>98.82</v>
      </c>
      <c r="H1882" s="28" t="str">
        <f>TRIM(PROPER('Base de datos cruda'!H1882))</f>
        <v>Fps</v>
      </c>
      <c r="I1882" s="28">
        <v>1.15</v>
      </c>
      <c r="J1882" s="28">
        <v>8.59</v>
      </c>
      <c r="K1882" s="28">
        <v>257.23</v>
      </c>
      <c r="L1882" s="28">
        <f>IF('Base de datos cruda'!L1882&lt;0,,'Base de datos cruda'!L1882)</f>
        <v>11.48</v>
      </c>
      <c r="M1882" s="28" t="str">
        <f>IF(TRIM(PROPER('Base de datos cruda'!M1882))="High","Alto",IF(TRIM(PROPER('Base de datos cruda'!M1882))="Medium","Medio","Bajo"))</f>
        <v>Medio</v>
      </c>
      <c r="N1882" s="29">
        <v>97.3</v>
      </c>
      <c r="O1882" s="32">
        <f t="shared" si="1"/>
        <v>97.3</v>
      </c>
      <c r="P1882" s="33">
        <f t="shared" si="2"/>
        <v>12.98</v>
      </c>
      <c r="Q1882" s="34">
        <f t="shared" si="3"/>
        <v>2.104783599</v>
      </c>
      <c r="R1882" s="35" t="str">
        <f t="shared" si="4"/>
        <v>Alto</v>
      </c>
      <c r="S1882" s="35" t="str">
        <f>IF(O1882="","",IF(O1882&gt;AVERAGE('Base de datos limpia'!$O$2:$O$8001),"Alto","Normal"))
</f>
        <v>Alto</v>
      </c>
      <c r="T1882" s="35" t="str">
        <f t="shared" si="5"/>
        <v>Gamer intensivo</v>
      </c>
      <c r="U1882" s="35"/>
    </row>
    <row r="1883">
      <c r="A1883" s="28">
        <v>1882.0</v>
      </c>
      <c r="B1883" s="28">
        <v>16.0</v>
      </c>
      <c r="C1883" s="28" t="str">
        <f>TRIM(PROPER('Base de datos cruda'!C1883))</f>
        <v>Male</v>
      </c>
      <c r="D1883" s="28">
        <v>0.74</v>
      </c>
      <c r="E1883" s="28">
        <v>2.71</v>
      </c>
      <c r="F1883" s="28">
        <v>5.02</v>
      </c>
      <c r="G1883" s="28">
        <v>77.07</v>
      </c>
      <c r="H1883" s="28" t="str">
        <f>TRIM(PROPER('Base de datos cruda'!H1883))</f>
        <v>Casual</v>
      </c>
      <c r="I1883" s="28">
        <v>3.52</v>
      </c>
      <c r="J1883" s="28">
        <v>3.16</v>
      </c>
      <c r="K1883" s="28">
        <v>320.72</v>
      </c>
      <c r="L1883" s="28">
        <f>IF('Base de datos cruda'!L1883&lt;0,,'Base de datos cruda'!L1883)</f>
        <v>0.91</v>
      </c>
      <c r="M1883" s="28" t="str">
        <f>IF(TRIM(PROPER('Base de datos cruda'!M1883))="High","Alto",IF(TRIM(PROPER('Base de datos cruda'!M1883))="Medium","Medio","Bajo"))</f>
        <v>Medio</v>
      </c>
      <c r="N1883" s="29">
        <v>66.37</v>
      </c>
      <c r="O1883" s="32">
        <f t="shared" si="1"/>
        <v>66.37</v>
      </c>
      <c r="P1883" s="33">
        <f t="shared" si="2"/>
        <v>3.9</v>
      </c>
      <c r="Q1883" s="34">
        <f t="shared" si="3"/>
        <v>3.662162162</v>
      </c>
      <c r="R1883" s="35" t="str">
        <f t="shared" si="4"/>
        <v>Medio</v>
      </c>
      <c r="S1883" s="35" t="str">
        <f>IF(O1883="","",IF(O1883&gt;AVERAGE('Base de datos limpia'!$O$2:$O$8001),"Alto","Normal"))
</f>
        <v>Alto</v>
      </c>
      <c r="T1883" s="35" t="str">
        <f t="shared" si="5"/>
        <v>Gamer casual</v>
      </c>
      <c r="U1883" s="35"/>
    </row>
    <row r="1884">
      <c r="A1884" s="28">
        <v>1883.0</v>
      </c>
      <c r="B1884" s="28">
        <v>18.0</v>
      </c>
      <c r="C1884" s="28" t="str">
        <f>TRIM(PROPER('Base de datos cruda'!C1884))</f>
        <v>Male</v>
      </c>
      <c r="D1884" s="28">
        <v>3.02</v>
      </c>
      <c r="E1884" s="28">
        <v>1.44</v>
      </c>
      <c r="F1884" s="28">
        <v>4.44</v>
      </c>
      <c r="G1884" s="28">
        <v>99.6</v>
      </c>
      <c r="H1884" s="28" t="str">
        <f>TRIM(PROPER('Base de datos cruda'!H1884))</f>
        <v>Rpg</v>
      </c>
      <c r="I1884" s="28">
        <v>3.85</v>
      </c>
      <c r="J1884" s="28">
        <v>8.76</v>
      </c>
      <c r="K1884" s="28">
        <v>295.76</v>
      </c>
      <c r="L1884" s="28">
        <f>IF('Base de datos cruda'!L1884&lt;0,,'Base de datos cruda'!L1884)</f>
        <v>11.17</v>
      </c>
      <c r="M1884" s="28" t="str">
        <f>IF(TRIM(PROPER('Base de datos cruda'!M1884))="High","Alto",IF(TRIM(PROPER('Base de datos cruda'!M1884))="Medium","Medio","Bajo"))</f>
        <v>Medio</v>
      </c>
      <c r="N1884" s="29">
        <v>48.44</v>
      </c>
      <c r="O1884" s="32">
        <f t="shared" si="1"/>
        <v>48.44</v>
      </c>
      <c r="P1884" s="33">
        <f t="shared" si="2"/>
        <v>11.78</v>
      </c>
      <c r="Q1884" s="34">
        <f t="shared" si="3"/>
        <v>0.4768211921</v>
      </c>
      <c r="R1884" s="35" t="str">
        <f t="shared" si="4"/>
        <v>Bajo</v>
      </c>
      <c r="S1884" s="35" t="str">
        <f>IF(O1884="","",IF(O1884&gt;AVERAGE('Base de datos limpia'!$O$2:$O$8001),"Alto","Normal"))
</f>
        <v>Normal</v>
      </c>
      <c r="T1884" s="35" t="str">
        <f t="shared" si="5"/>
        <v>Gamer casual</v>
      </c>
      <c r="U1884" s="35"/>
    </row>
    <row r="1885">
      <c r="A1885" s="28">
        <v>1884.0</v>
      </c>
      <c r="B1885" s="28">
        <v>19.0</v>
      </c>
      <c r="C1885" s="28" t="str">
        <f>TRIM(PROPER('Base de datos cruda'!C1885))</f>
        <v>Female</v>
      </c>
      <c r="D1885" s="28">
        <v>2.54</v>
      </c>
      <c r="E1885" s="28">
        <v>3.95</v>
      </c>
      <c r="F1885" s="28">
        <v>7.32</v>
      </c>
      <c r="G1885" s="28">
        <v>71.8</v>
      </c>
      <c r="H1885" s="28" t="str">
        <f>TRIM(PROPER('Base de datos cruda'!H1885))</f>
        <v>Rpg</v>
      </c>
      <c r="I1885" s="28">
        <v>3.18</v>
      </c>
      <c r="J1885" s="28">
        <v>5.48</v>
      </c>
      <c r="K1885" s="28">
        <v>286.63</v>
      </c>
      <c r="L1885" s="28">
        <f>IF('Base de datos cruda'!L1885&lt;0,,'Base de datos cruda'!L1885)</f>
        <v>7.19</v>
      </c>
      <c r="M1885" s="28" t="str">
        <f>IF(TRIM(PROPER('Base de datos cruda'!M1885))="High","Alto",IF(TRIM(PROPER('Base de datos cruda'!M1885))="Medium","Medio","Bajo"))</f>
        <v>Medio</v>
      </c>
      <c r="N1885" s="29">
        <v>64.97</v>
      </c>
      <c r="O1885" s="32">
        <f t="shared" si="1"/>
        <v>64.97</v>
      </c>
      <c r="P1885" s="33">
        <f t="shared" si="2"/>
        <v>8.02</v>
      </c>
      <c r="Q1885" s="34">
        <f t="shared" si="3"/>
        <v>1.55511811</v>
      </c>
      <c r="R1885" s="35" t="str">
        <f t="shared" si="4"/>
        <v>Medio</v>
      </c>
      <c r="S1885" s="35" t="str">
        <f>IF(O1885="","",IF(O1885&gt;AVERAGE('Base de datos limpia'!$O$2:$O$8001),"Alto","Normal"))
</f>
        <v>Normal</v>
      </c>
      <c r="T1885" s="35" t="str">
        <f t="shared" si="5"/>
        <v>Gamer moderado</v>
      </c>
      <c r="U1885" s="35"/>
    </row>
    <row r="1886">
      <c r="A1886" s="28">
        <v>1885.0</v>
      </c>
      <c r="B1886" s="28">
        <v>22.0</v>
      </c>
      <c r="C1886" s="28" t="str">
        <f>TRIM(PROPER('Base de datos cruda'!C1886))</f>
        <v>Male</v>
      </c>
      <c r="D1886" s="28">
        <v>4.29</v>
      </c>
      <c r="E1886" s="28">
        <v>7.54</v>
      </c>
      <c r="F1886" s="28">
        <v>6.12</v>
      </c>
      <c r="G1886" s="28">
        <v>60.28</v>
      </c>
      <c r="H1886" s="28" t="str">
        <f>TRIM(PROPER('Base de datos cruda'!H1886))</f>
        <v>Casual</v>
      </c>
      <c r="I1886" s="28">
        <v>1.37</v>
      </c>
      <c r="J1886" s="28">
        <v>7.24</v>
      </c>
      <c r="K1886" s="28">
        <v>275.83</v>
      </c>
      <c r="L1886" s="28">
        <f>IF('Base de datos cruda'!L1886&lt;0,,'Base de datos cruda'!L1886)</f>
        <v>6.7</v>
      </c>
      <c r="M1886" s="28" t="str">
        <f>IF(TRIM(PROPER('Base de datos cruda'!M1886))="High","Alto",IF(TRIM(PROPER('Base de datos cruda'!M1886))="Medium","Medio","Bajo"))</f>
        <v>Medio</v>
      </c>
      <c r="N1886" s="29">
        <v>77.94</v>
      </c>
      <c r="O1886" s="32">
        <f t="shared" si="1"/>
        <v>77.94</v>
      </c>
      <c r="P1886" s="33">
        <f t="shared" si="2"/>
        <v>11.53</v>
      </c>
      <c r="Q1886" s="34">
        <f t="shared" si="3"/>
        <v>1.757575758</v>
      </c>
      <c r="R1886" s="35" t="str">
        <f t="shared" si="4"/>
        <v>Alto</v>
      </c>
      <c r="S1886" s="35" t="str">
        <f>IF(O1886="","",IF(O1886&gt;AVERAGE('Base de datos limpia'!$O$2:$O$8001),"Alto","Normal"))
</f>
        <v>Alto</v>
      </c>
      <c r="T1886" s="35" t="str">
        <f t="shared" si="5"/>
        <v>Gamer intensivo</v>
      </c>
      <c r="U1886" s="35"/>
    </row>
    <row r="1887">
      <c r="A1887" s="28">
        <v>1886.0</v>
      </c>
      <c r="B1887" s="28">
        <v>19.0</v>
      </c>
      <c r="C1887" s="28" t="str">
        <f>TRIM(PROPER('Base de datos cruda'!C1887))</f>
        <v>Other</v>
      </c>
      <c r="D1887" s="28">
        <v>5.29</v>
      </c>
      <c r="E1887" s="28">
        <v>9.31</v>
      </c>
      <c r="F1887" s="28">
        <v>4.63</v>
      </c>
      <c r="G1887" s="28">
        <v>90.7</v>
      </c>
      <c r="H1887" s="28" t="str">
        <f>TRIM(PROPER('Base de datos cruda'!H1887))</f>
        <v>Fps</v>
      </c>
      <c r="I1887" s="28">
        <v>2.0</v>
      </c>
      <c r="J1887" s="28">
        <v>9.37</v>
      </c>
      <c r="K1887" s="28">
        <v>245.78</v>
      </c>
      <c r="L1887" s="28">
        <f>IF('Base de datos cruda'!L1887&lt;0,,'Base de datos cruda'!L1887)</f>
        <v>12.8</v>
      </c>
      <c r="M1887" s="28" t="str">
        <f>IF(TRIM(PROPER('Base de datos cruda'!M1887))="High","Alto",IF(TRIM(PROPER('Base de datos cruda'!M1887))="Medium","Medio","Bajo"))</f>
        <v>Alto</v>
      </c>
      <c r="N1887" s="29">
        <v>75.5837176297208</v>
      </c>
      <c r="O1887" s="32">
        <f t="shared" si="1"/>
        <v>75.58371763</v>
      </c>
      <c r="P1887" s="33">
        <f t="shared" si="2"/>
        <v>14.66</v>
      </c>
      <c r="Q1887" s="34">
        <f t="shared" si="3"/>
        <v>1.759924386</v>
      </c>
      <c r="R1887" s="35" t="str">
        <f t="shared" si="4"/>
        <v>Alto</v>
      </c>
      <c r="S1887" s="35" t="str">
        <f>IF(O1887="","",IF(O1887&gt;AVERAGE('Base de datos limpia'!$O$2:$O$8001),"Alto","Normal"))
</f>
        <v>Alto</v>
      </c>
      <c r="T1887" s="35" t="str">
        <f t="shared" si="5"/>
        <v>Gamer intensivo</v>
      </c>
      <c r="U1887" s="35"/>
    </row>
    <row r="1888">
      <c r="A1888" s="28">
        <v>1887.0</v>
      </c>
      <c r="B1888" s="28">
        <v>17.0</v>
      </c>
      <c r="C1888" s="28" t="str">
        <f>TRIM(PROPER('Base de datos cruda'!C1888))</f>
        <v>Male</v>
      </c>
      <c r="D1888" s="28">
        <v>5.63</v>
      </c>
      <c r="E1888" s="28">
        <v>6.74</v>
      </c>
      <c r="F1888" s="28">
        <v>7.37</v>
      </c>
      <c r="G1888" s="28">
        <v>67.14</v>
      </c>
      <c r="H1888" s="28" t="str">
        <f>TRIM(PROPER('Base de datos cruda'!H1888))</f>
        <v>Fps</v>
      </c>
      <c r="I1888" s="28">
        <v>2.35</v>
      </c>
      <c r="J1888" s="28">
        <v>9.47</v>
      </c>
      <c r="K1888" s="28">
        <v>257.73</v>
      </c>
      <c r="L1888" s="28">
        <f>IF('Base de datos cruda'!L1888&lt;0,,'Base de datos cruda'!L1888)</f>
        <v>16.09</v>
      </c>
      <c r="M1888" s="28" t="str">
        <f>IF(TRIM(PROPER('Base de datos cruda'!M1888))="High","Alto",IF(TRIM(PROPER('Base de datos cruda'!M1888))="Medium","Medio","Bajo"))</f>
        <v>Bajo</v>
      </c>
      <c r="N1888" s="29">
        <v>62.3653655952497</v>
      </c>
      <c r="O1888" s="32">
        <f t="shared" si="1"/>
        <v>62.3653656</v>
      </c>
      <c r="P1888" s="33">
        <f t="shared" si="2"/>
        <v>15.1</v>
      </c>
      <c r="Q1888" s="34">
        <f t="shared" si="3"/>
        <v>1.197158082</v>
      </c>
      <c r="R1888" s="35" t="str">
        <f t="shared" si="4"/>
        <v>Medio</v>
      </c>
      <c r="S1888" s="35" t="str">
        <f>IF(O1888="","",IF(O1888&gt;AVERAGE('Base de datos limpia'!$O$2:$O$8001),"Alto","Normal"))
</f>
        <v>Normal</v>
      </c>
      <c r="T1888" s="35" t="str">
        <f t="shared" si="5"/>
        <v>Gamer intensivo</v>
      </c>
      <c r="U1888" s="35"/>
    </row>
    <row r="1889">
      <c r="A1889" s="28">
        <v>1888.0</v>
      </c>
      <c r="B1889" s="28">
        <v>22.0</v>
      </c>
      <c r="C1889" s="28" t="str">
        <f>TRIM(PROPER('Base de datos cruda'!C1889))</f>
        <v>Female</v>
      </c>
      <c r="D1889" s="28">
        <v>1.09</v>
      </c>
      <c r="E1889" s="28">
        <v>9.57</v>
      </c>
      <c r="F1889" s="28">
        <v>5.04</v>
      </c>
      <c r="G1889" s="28">
        <v>62.1</v>
      </c>
      <c r="H1889" s="28" t="str">
        <f>TRIM(PROPER('Base de datos cruda'!H1889))</f>
        <v>Rpg</v>
      </c>
      <c r="I1889" s="28">
        <v>0.73</v>
      </c>
      <c r="J1889" s="28">
        <v>3.54</v>
      </c>
      <c r="K1889" s="28">
        <v>303.08</v>
      </c>
      <c r="L1889" s="28">
        <f>IF('Base de datos cruda'!L1889&lt;0,,'Base de datos cruda'!L1889)</f>
        <v>3.4</v>
      </c>
      <c r="M1889" s="28" t="str">
        <f>IF(TRIM(PROPER('Base de datos cruda'!M1889))="High","Alto",IF(TRIM(PROPER('Base de datos cruda'!M1889))="Medium","Medio","Bajo"))</f>
        <v>Alto</v>
      </c>
      <c r="N1889" s="29">
        <v>100.0</v>
      </c>
      <c r="O1889" s="32">
        <f t="shared" si="1"/>
        <v>100</v>
      </c>
      <c r="P1889" s="33">
        <f t="shared" si="2"/>
        <v>4.63</v>
      </c>
      <c r="Q1889" s="34">
        <f t="shared" si="3"/>
        <v>8.779816514</v>
      </c>
      <c r="R1889" s="35" t="str">
        <f t="shared" si="4"/>
        <v>Alto</v>
      </c>
      <c r="S1889" s="35" t="str">
        <f>IF(O1889="","",IF(O1889&gt;AVERAGE('Base de datos limpia'!$O$2:$O$8001),"Alto","Normal"))
</f>
        <v>Alto</v>
      </c>
      <c r="T1889" s="35" t="str">
        <f t="shared" si="5"/>
        <v>Gamer intensivo</v>
      </c>
      <c r="U1889" s="35"/>
    </row>
    <row r="1890">
      <c r="A1890" s="28">
        <v>1889.0</v>
      </c>
      <c r="B1890" s="28">
        <v>21.0</v>
      </c>
      <c r="C1890" s="28" t="str">
        <f>TRIM(PROPER('Base de datos cruda'!C1890))</f>
        <v>Female</v>
      </c>
      <c r="D1890" s="28">
        <v>6.5</v>
      </c>
      <c r="E1890" s="28">
        <v>1.83</v>
      </c>
      <c r="F1890" s="28">
        <v>6.55</v>
      </c>
      <c r="G1890" s="28">
        <v>96.96</v>
      </c>
      <c r="H1890" s="28" t="str">
        <f>TRIM(PROPER('Base de datos cruda'!H1890))</f>
        <v>Casual</v>
      </c>
      <c r="I1890" s="28">
        <v>2.26</v>
      </c>
      <c r="J1890" s="28">
        <v>9.84</v>
      </c>
      <c r="K1890" s="28">
        <v>228.74</v>
      </c>
      <c r="L1890" s="28">
        <f>IF('Base de datos cruda'!L1890&lt;0,,'Base de datos cruda'!L1890)</f>
        <v>13.37</v>
      </c>
      <c r="M1890" s="28" t="str">
        <f>IF(TRIM(PROPER('Base de datos cruda'!M1890))="High","Alto",IF(TRIM(PROPER('Base de datos cruda'!M1890))="Medium","Medio","Bajo"))</f>
        <v>Bajo</v>
      </c>
      <c r="N1890" s="29">
        <v>45.5</v>
      </c>
      <c r="O1890" s="32">
        <f t="shared" si="1"/>
        <v>45.5</v>
      </c>
      <c r="P1890" s="33">
        <f t="shared" si="2"/>
        <v>16.34</v>
      </c>
      <c r="Q1890" s="34">
        <f t="shared" si="3"/>
        <v>0.2815384615</v>
      </c>
      <c r="R1890" s="35" t="str">
        <f t="shared" si="4"/>
        <v>Bajo</v>
      </c>
      <c r="S1890" s="35" t="str">
        <f>IF(O1890="","",IF(O1890&gt;AVERAGE('Base de datos limpia'!$O$2:$O$8001),"Alto","Normal"))
</f>
        <v>Normal</v>
      </c>
      <c r="T1890" s="35" t="str">
        <f t="shared" si="5"/>
        <v>Gamer casual</v>
      </c>
      <c r="U1890" s="35"/>
    </row>
    <row r="1891">
      <c r="A1891" s="28">
        <v>1890.0</v>
      </c>
      <c r="B1891" s="28">
        <v>18.0</v>
      </c>
      <c r="C1891" s="28" t="str">
        <f>TRIM(PROPER('Base de datos cruda'!C1891))</f>
        <v>Female</v>
      </c>
      <c r="D1891" s="28">
        <v>5.43</v>
      </c>
      <c r="E1891" s="28">
        <v>1.55</v>
      </c>
      <c r="F1891" s="28">
        <v>5.53</v>
      </c>
      <c r="G1891" s="28">
        <v>91.67</v>
      </c>
      <c r="H1891" s="28" t="str">
        <f>TRIM(PROPER('Base de datos cruda'!H1891))</f>
        <v>Casual</v>
      </c>
      <c r="I1891" s="28">
        <v>0.81</v>
      </c>
      <c r="J1891" s="28">
        <v>8.09</v>
      </c>
      <c r="K1891" s="28">
        <v>245.77</v>
      </c>
      <c r="L1891" s="28">
        <f>IF('Base de datos cruda'!L1891&lt;0,,'Base de datos cruda'!L1891)</f>
        <v>11.1</v>
      </c>
      <c r="M1891" s="28" t="str">
        <f>IF(TRIM(PROPER('Base de datos cruda'!M1891))="High","Alto",IF(TRIM(PROPER('Base de datos cruda'!M1891))="Medium","Medio","Bajo"))</f>
        <v>Bajo</v>
      </c>
      <c r="N1891" s="29">
        <v>37.03</v>
      </c>
      <c r="O1891" s="32">
        <f t="shared" si="1"/>
        <v>37.03</v>
      </c>
      <c r="P1891" s="33">
        <f t="shared" si="2"/>
        <v>13.52</v>
      </c>
      <c r="Q1891" s="34">
        <f t="shared" si="3"/>
        <v>0.2854511971</v>
      </c>
      <c r="R1891" s="35" t="str">
        <f t="shared" si="4"/>
        <v>Bajo</v>
      </c>
      <c r="S1891" s="35" t="str">
        <f>IF(O1891="","",IF(O1891&gt;AVERAGE('Base de datos limpia'!$O$2:$O$8001),"Alto","Normal"))
</f>
        <v>Normal</v>
      </c>
      <c r="T1891" s="35" t="str">
        <f t="shared" si="5"/>
        <v>Gamer casual</v>
      </c>
      <c r="U1891" s="35"/>
    </row>
    <row r="1892">
      <c r="A1892" s="28">
        <v>1891.0</v>
      </c>
      <c r="B1892" s="28">
        <v>21.0</v>
      </c>
      <c r="C1892" s="28" t="str">
        <f>TRIM(PROPER('Base de datos cruda'!C1892))</f>
        <v>Female</v>
      </c>
      <c r="D1892" s="28">
        <v>7.11</v>
      </c>
      <c r="E1892" s="28">
        <v>6.44</v>
      </c>
      <c r="F1892" s="28">
        <v>8.66</v>
      </c>
      <c r="G1892" s="28">
        <v>64.11</v>
      </c>
      <c r="H1892" s="28" t="str">
        <f>TRIM(PROPER('Base de datos cruda'!H1892))</f>
        <v>Fps</v>
      </c>
      <c r="I1892" s="28">
        <v>2.5</v>
      </c>
      <c r="J1892" s="28">
        <v>11.8</v>
      </c>
      <c r="K1892" s="28">
        <v>238.78</v>
      </c>
      <c r="L1892" s="28">
        <f>IF('Base de datos cruda'!L1892&lt;0,,'Base de datos cruda'!L1892)</f>
        <v>16.24</v>
      </c>
      <c r="M1892" s="28" t="str">
        <f>IF(TRIM(PROPER('Base de datos cruda'!M1892))="High","Alto",IF(TRIM(PROPER('Base de datos cruda'!M1892))="Medium","Medio","Bajo"))</f>
        <v>Bajo</v>
      </c>
      <c r="N1892" s="29">
        <v>55.52</v>
      </c>
      <c r="O1892" s="32">
        <f t="shared" si="1"/>
        <v>55.52</v>
      </c>
      <c r="P1892" s="33">
        <f t="shared" si="2"/>
        <v>18.91</v>
      </c>
      <c r="Q1892" s="34">
        <f t="shared" si="3"/>
        <v>0.905766526</v>
      </c>
      <c r="R1892" s="35" t="str">
        <f t="shared" si="4"/>
        <v>Medio</v>
      </c>
      <c r="S1892" s="35" t="str">
        <f>IF(O1892="","",IF(O1892&gt;AVERAGE('Base de datos limpia'!$O$2:$O$8001),"Alto","Normal"))
</f>
        <v>Normal</v>
      </c>
      <c r="T1892" s="35" t="str">
        <f t="shared" si="5"/>
        <v>Gamer intensivo</v>
      </c>
      <c r="U1892" s="35"/>
    </row>
    <row r="1893">
      <c r="A1893" s="28">
        <v>1892.0</v>
      </c>
      <c r="B1893" s="28">
        <v>21.0</v>
      </c>
      <c r="C1893" s="28" t="str">
        <f>TRIM(PROPER('Base de datos cruda'!C1893))</f>
        <v>Male</v>
      </c>
      <c r="D1893" s="28">
        <v>3.59</v>
      </c>
      <c r="E1893" s="28">
        <v>9.7</v>
      </c>
      <c r="F1893" s="28">
        <v>5.14</v>
      </c>
      <c r="G1893" s="28">
        <v>91.08</v>
      </c>
      <c r="H1893" s="28" t="str">
        <f>TRIM(PROPER('Base de datos cruda'!H1893))</f>
        <v>Casual</v>
      </c>
      <c r="I1893" s="28">
        <v>0.25</v>
      </c>
      <c r="J1893" s="28">
        <v>5.2</v>
      </c>
      <c r="K1893" s="28">
        <v>262.11</v>
      </c>
      <c r="L1893" s="28">
        <f>IF('Base de datos cruda'!L1893&lt;0,,'Base de datos cruda'!L1893)</f>
        <v>5.56</v>
      </c>
      <c r="M1893" s="28" t="str">
        <f>IF(TRIM(PROPER('Base de datos cruda'!M1893))="High","Alto",IF(TRIM(PROPER('Base de datos cruda'!M1893))="Medium","Medio","Bajo"))</f>
        <v>Alto</v>
      </c>
      <c r="N1893" s="29">
        <v>97.6056807496753</v>
      </c>
      <c r="O1893" s="32">
        <f t="shared" si="1"/>
        <v>97.60568075</v>
      </c>
      <c r="P1893" s="33">
        <f t="shared" si="2"/>
        <v>8.79</v>
      </c>
      <c r="Q1893" s="34">
        <f t="shared" si="3"/>
        <v>2.701949861</v>
      </c>
      <c r="R1893" s="35" t="str">
        <f t="shared" si="4"/>
        <v>Alto</v>
      </c>
      <c r="S1893" s="35" t="str">
        <f>IF(O1893="","",IF(O1893&gt;AVERAGE('Base de datos limpia'!$O$2:$O$8001),"Alto","Normal"))
</f>
        <v>Alto</v>
      </c>
      <c r="T1893" s="35" t="str">
        <f t="shared" si="5"/>
        <v>Gamer intensivo</v>
      </c>
      <c r="U1893" s="35"/>
    </row>
    <row r="1894">
      <c r="A1894" s="28">
        <v>1893.0</v>
      </c>
      <c r="B1894" s="28">
        <v>20.0</v>
      </c>
      <c r="C1894" s="28" t="str">
        <f>TRIM(PROPER('Base de datos cruda'!C1894))</f>
        <v>Female</v>
      </c>
      <c r="D1894" s="28">
        <v>7.15</v>
      </c>
      <c r="E1894" s="28">
        <v>5.52</v>
      </c>
      <c r="F1894" s="28">
        <v>6.1</v>
      </c>
      <c r="G1894" s="28">
        <v>93.76</v>
      </c>
      <c r="H1894" s="28" t="str">
        <f>TRIM(PROPER('Base de datos cruda'!H1894))</f>
        <v>Casual</v>
      </c>
      <c r="I1894" s="28">
        <v>4.74</v>
      </c>
      <c r="J1894" s="28">
        <v>11.9</v>
      </c>
      <c r="K1894" s="28">
        <v>231.38</v>
      </c>
      <c r="L1894" s="28">
        <f>IF('Base de datos cruda'!L1894&lt;0,,'Base de datos cruda'!L1894)</f>
        <v>19.48</v>
      </c>
      <c r="M1894" s="28" t="str">
        <f>IF(TRIM(PROPER('Base de datos cruda'!M1894))="High","Alto",IF(TRIM(PROPER('Base de datos cruda'!M1894))="Medium","Medio","Bajo"))</f>
        <v>Bajo</v>
      </c>
      <c r="N1894" s="29">
        <v>50.19</v>
      </c>
      <c r="O1894" s="32">
        <f t="shared" si="1"/>
        <v>50.19</v>
      </c>
      <c r="P1894" s="33">
        <f t="shared" si="2"/>
        <v>19.05</v>
      </c>
      <c r="Q1894" s="34">
        <f t="shared" si="3"/>
        <v>0.772027972</v>
      </c>
      <c r="R1894" s="35" t="str">
        <f t="shared" si="4"/>
        <v>Medio</v>
      </c>
      <c r="S1894" s="35" t="str">
        <f>IF(O1894="","",IF(O1894&gt;AVERAGE('Base de datos limpia'!$O$2:$O$8001),"Alto","Normal"))
</f>
        <v>Normal</v>
      </c>
      <c r="T1894" s="35" t="str">
        <f t="shared" si="5"/>
        <v>Gamer moderado</v>
      </c>
      <c r="U1894" s="35"/>
    </row>
    <row r="1895">
      <c r="A1895" s="28">
        <v>1894.0</v>
      </c>
      <c r="B1895" s="28">
        <v>19.0</v>
      </c>
      <c r="C1895" s="28" t="str">
        <f>TRIM(PROPER('Base de datos cruda'!C1895))</f>
        <v>Male</v>
      </c>
      <c r="D1895" s="28">
        <v>6.93</v>
      </c>
      <c r="E1895" s="28">
        <v>1.46</v>
      </c>
      <c r="F1895" s="28">
        <v>8.8</v>
      </c>
      <c r="G1895" s="28">
        <v>96.21</v>
      </c>
      <c r="H1895" s="28" t="str">
        <f>TRIM(PROPER('Base de datos cruda'!H1895))</f>
        <v>Fps</v>
      </c>
      <c r="I1895" s="28">
        <v>1.23</v>
      </c>
      <c r="J1895" s="28">
        <v>8.74</v>
      </c>
      <c r="K1895" s="28">
        <v>247.52</v>
      </c>
      <c r="L1895" s="28">
        <f>IF('Base de datos cruda'!L1895&lt;0,,'Base de datos cruda'!L1895)</f>
        <v>16.61</v>
      </c>
      <c r="M1895" s="28" t="str">
        <f>IF(TRIM(PROPER('Base de datos cruda'!M1895))="High","Alto",IF(TRIM(PROPER('Base de datos cruda'!M1895))="Medium","Medio","Bajo"))</f>
        <v>Bajo</v>
      </c>
      <c r="N1895" s="29">
        <v>42.13</v>
      </c>
      <c r="O1895" s="32">
        <f t="shared" si="1"/>
        <v>42.13</v>
      </c>
      <c r="P1895" s="33">
        <f t="shared" si="2"/>
        <v>15.67</v>
      </c>
      <c r="Q1895" s="34">
        <f t="shared" si="3"/>
        <v>0.2106782107</v>
      </c>
      <c r="R1895" s="35" t="str">
        <f t="shared" si="4"/>
        <v>Bajo</v>
      </c>
      <c r="S1895" s="35" t="str">
        <f>IF(O1895="","",IF(O1895&gt;AVERAGE('Base de datos limpia'!$O$2:$O$8001),"Alto","Normal"))
</f>
        <v>Normal</v>
      </c>
      <c r="T1895" s="35" t="str">
        <f t="shared" si="5"/>
        <v>Gamer casual</v>
      </c>
      <c r="U1895" s="35"/>
    </row>
    <row r="1896">
      <c r="A1896" s="28">
        <v>1895.0</v>
      </c>
      <c r="B1896" s="28">
        <v>16.0</v>
      </c>
      <c r="C1896" s="28" t="str">
        <f>TRIM(PROPER('Base de datos cruda'!C1896))</f>
        <v>Male</v>
      </c>
      <c r="D1896" s="28">
        <v>3.51</v>
      </c>
      <c r="E1896" s="28">
        <v>2.99</v>
      </c>
      <c r="F1896" s="28">
        <v>5.59</v>
      </c>
      <c r="G1896" s="28">
        <v>81.75</v>
      </c>
      <c r="H1896" s="28" t="str">
        <f>TRIM(PROPER('Base de datos cruda'!H1896))</f>
        <v>Rpg</v>
      </c>
      <c r="I1896" s="28">
        <v>2.34</v>
      </c>
      <c r="J1896" s="28">
        <v>6.04</v>
      </c>
      <c r="K1896" s="28">
        <v>272.95</v>
      </c>
      <c r="L1896" s="28">
        <f>IF('Base de datos cruda'!L1896&lt;0,,'Base de datos cruda'!L1896)</f>
        <v>10.44</v>
      </c>
      <c r="M1896" s="28" t="str">
        <f>IF(TRIM(PROPER('Base de datos cruda'!M1896))="High","Alto",IF(TRIM(PROPER('Base de datos cruda'!M1896))="Medium","Medio","Bajo"))</f>
        <v>Medio</v>
      </c>
      <c r="N1896" s="29">
        <v>55.42</v>
      </c>
      <c r="O1896" s="32">
        <f t="shared" si="1"/>
        <v>55.42</v>
      </c>
      <c r="P1896" s="33">
        <f t="shared" si="2"/>
        <v>9.55</v>
      </c>
      <c r="Q1896" s="34">
        <f t="shared" si="3"/>
        <v>0.8518518519</v>
      </c>
      <c r="R1896" s="35" t="str">
        <f t="shared" si="4"/>
        <v>Medio</v>
      </c>
      <c r="S1896" s="35" t="str">
        <f>IF(O1896="","",IF(O1896&gt;AVERAGE('Base de datos limpia'!$O$2:$O$8001),"Alto","Normal"))
</f>
        <v>Normal</v>
      </c>
      <c r="T1896" s="35" t="str">
        <f t="shared" si="5"/>
        <v>Gamer casual</v>
      </c>
      <c r="U1896" s="35"/>
    </row>
    <row r="1897">
      <c r="A1897" s="28">
        <v>1896.0</v>
      </c>
      <c r="B1897" s="28">
        <v>21.0</v>
      </c>
      <c r="C1897" s="28" t="str">
        <f>TRIM(PROPER('Base de datos cruda'!C1897))</f>
        <v>Female</v>
      </c>
      <c r="D1897" s="28">
        <v>3.05</v>
      </c>
      <c r="E1897" s="28">
        <v>3.2</v>
      </c>
      <c r="F1897" s="28">
        <v>7.22</v>
      </c>
      <c r="G1897" s="28">
        <v>88.14</v>
      </c>
      <c r="H1897" s="28" t="str">
        <f>TRIM(PROPER('Base de datos cruda'!H1897))</f>
        <v>Fps</v>
      </c>
      <c r="I1897" s="28">
        <v>0.16</v>
      </c>
      <c r="J1897" s="28">
        <v>5.72</v>
      </c>
      <c r="K1897" s="28">
        <v>267.99</v>
      </c>
      <c r="L1897" s="28">
        <f>IF('Base de datos cruda'!L1897&lt;0,,'Base de datos cruda'!L1897)</f>
        <v>4.43</v>
      </c>
      <c r="M1897" s="28" t="str">
        <f>IF(TRIM(PROPER('Base de datos cruda'!M1897))="High","Alto",IF(TRIM(PROPER('Base de datos cruda'!M1897))="Medium","Medio","Bajo"))</f>
        <v>Medio</v>
      </c>
      <c r="N1897" s="29">
        <v>64.18</v>
      </c>
      <c r="O1897" s="32">
        <f t="shared" si="1"/>
        <v>64.18</v>
      </c>
      <c r="P1897" s="33">
        <f t="shared" si="2"/>
        <v>8.77</v>
      </c>
      <c r="Q1897" s="34">
        <f t="shared" si="3"/>
        <v>1.049180328</v>
      </c>
      <c r="R1897" s="35" t="str">
        <f t="shared" si="4"/>
        <v>Medio</v>
      </c>
      <c r="S1897" s="35" t="str">
        <f>IF(O1897="","",IF(O1897&gt;AVERAGE('Base de datos limpia'!$O$2:$O$8001),"Alto","Normal"))
</f>
        <v>Normal</v>
      </c>
      <c r="T1897" s="35" t="str">
        <f t="shared" si="5"/>
        <v>Gamer moderado</v>
      </c>
      <c r="U1897" s="35"/>
    </row>
    <row r="1898">
      <c r="A1898" s="28">
        <v>1897.0</v>
      </c>
      <c r="B1898" s="28">
        <v>17.0</v>
      </c>
      <c r="C1898" s="28" t="str">
        <f>TRIM(PROPER('Base de datos cruda'!C1898))</f>
        <v>Female</v>
      </c>
      <c r="D1898" s="28">
        <v>7.46</v>
      </c>
      <c r="E1898" s="28">
        <v>4.04</v>
      </c>
      <c r="F1898" s="28">
        <v>5.58</v>
      </c>
      <c r="G1898" s="28">
        <v>90.49</v>
      </c>
      <c r="H1898" s="28" t="str">
        <f>TRIM(PROPER('Base de datos cruda'!H1898))</f>
        <v>Rpg</v>
      </c>
      <c r="I1898" s="28">
        <v>0.96</v>
      </c>
      <c r="J1898" s="28">
        <v>13.41</v>
      </c>
      <c r="K1898" s="28">
        <v>227.71</v>
      </c>
      <c r="L1898" s="28">
        <f>IF('Base de datos cruda'!L1898&lt;0,,'Base de datos cruda'!L1898)</f>
        <v>18.15</v>
      </c>
      <c r="M1898" s="28" t="str">
        <f>IF(TRIM(PROPER('Base de datos cruda'!M1898))="High","Alto",IF(TRIM(PROPER('Base de datos cruda'!M1898))="Medium","Medio","Bajo"))</f>
        <v>Bajo</v>
      </c>
      <c r="N1898" s="29">
        <v>38.12</v>
      </c>
      <c r="O1898" s="32">
        <f t="shared" si="1"/>
        <v>38.12</v>
      </c>
      <c r="P1898" s="33">
        <f t="shared" si="2"/>
        <v>20.87</v>
      </c>
      <c r="Q1898" s="34">
        <f t="shared" si="3"/>
        <v>0.5415549598</v>
      </c>
      <c r="R1898" s="35" t="str">
        <f t="shared" si="4"/>
        <v>Bajo</v>
      </c>
      <c r="S1898" s="35" t="str">
        <f>IF(O1898="","",IF(O1898&gt;AVERAGE('Base de datos limpia'!$O$2:$O$8001),"Alto","Normal"))
</f>
        <v>Normal</v>
      </c>
      <c r="T1898" s="35" t="str">
        <f t="shared" si="5"/>
        <v>Gamer moderado</v>
      </c>
      <c r="U1898" s="35"/>
    </row>
    <row r="1899">
      <c r="A1899" s="28">
        <v>1898.0</v>
      </c>
      <c r="B1899" s="28">
        <v>18.0</v>
      </c>
      <c r="C1899" s="28" t="str">
        <f>TRIM(PROPER('Base de datos cruda'!C1899))</f>
        <v>Female</v>
      </c>
      <c r="D1899" s="28">
        <v>5.72</v>
      </c>
      <c r="E1899" s="28">
        <v>1.39</v>
      </c>
      <c r="F1899" s="28">
        <v>4.55</v>
      </c>
      <c r="G1899" s="28">
        <v>87.55</v>
      </c>
      <c r="H1899" s="28" t="str">
        <f>TRIM(PROPER('Base de datos cruda'!H1899))</f>
        <v>Casual</v>
      </c>
      <c r="I1899" s="28">
        <v>3.47</v>
      </c>
      <c r="J1899" s="28">
        <v>9.67</v>
      </c>
      <c r="K1899" s="28">
        <v>258.14</v>
      </c>
      <c r="L1899" s="28">
        <f>IF('Base de datos cruda'!L1899&lt;0,,'Base de datos cruda'!L1899)</f>
        <v>15.57</v>
      </c>
      <c r="M1899" s="28" t="str">
        <f>IF(TRIM(PROPER('Base de datos cruda'!M1899))="High","Alto",IF(TRIM(PROPER('Base de datos cruda'!M1899))="Medium","Medio","Bajo"))</f>
        <v>Bajo</v>
      </c>
      <c r="N1899" s="29">
        <v>26.97</v>
      </c>
      <c r="O1899" s="32">
        <f t="shared" si="1"/>
        <v>26.97</v>
      </c>
      <c r="P1899" s="33">
        <f t="shared" si="2"/>
        <v>15.39</v>
      </c>
      <c r="Q1899" s="34">
        <f t="shared" si="3"/>
        <v>0.243006993</v>
      </c>
      <c r="R1899" s="35" t="str">
        <f t="shared" si="4"/>
        <v>Bajo</v>
      </c>
      <c r="S1899" s="35" t="str">
        <f>IF(O1899="","",IF(O1899&gt;AVERAGE('Base de datos limpia'!$O$2:$O$8001),"Alto","Normal"))
</f>
        <v>Normal</v>
      </c>
      <c r="T1899" s="35" t="str">
        <f t="shared" si="5"/>
        <v>Gamer casual</v>
      </c>
      <c r="U1899" s="35"/>
    </row>
    <row r="1900">
      <c r="A1900" s="28">
        <v>1899.0</v>
      </c>
      <c r="B1900" s="28">
        <v>23.0</v>
      </c>
      <c r="C1900" s="28" t="str">
        <f>TRIM(PROPER('Base de datos cruda'!C1900))</f>
        <v>Male</v>
      </c>
      <c r="D1900" s="28">
        <v>7.43</v>
      </c>
      <c r="E1900" s="28">
        <v>9.14</v>
      </c>
      <c r="F1900" s="28">
        <v>7.14</v>
      </c>
      <c r="G1900" s="28">
        <v>85.87</v>
      </c>
      <c r="H1900" s="28" t="str">
        <f>TRIM(PROPER('Base de datos cruda'!H1900))</f>
        <v>Casual</v>
      </c>
      <c r="I1900" s="28">
        <v>0.56</v>
      </c>
      <c r="J1900" s="28">
        <v>12.32</v>
      </c>
      <c r="K1900" s="28">
        <v>217.86</v>
      </c>
      <c r="L1900" s="28">
        <f>IF('Base de datos cruda'!L1900&lt;0,,'Base de datos cruda'!L1900)</f>
        <v>15.41</v>
      </c>
      <c r="M1900" s="28" t="str">
        <f>IF(TRIM(PROPER('Base de datos cruda'!M1900))="High","Alto",IF(TRIM(PROPER('Base de datos cruda'!M1900))="Medium","Medio","Bajo"))</f>
        <v>Bajo</v>
      </c>
      <c r="N1900" s="29">
        <v>85.0321926167673</v>
      </c>
      <c r="O1900" s="32">
        <f t="shared" si="1"/>
        <v>85.03219262</v>
      </c>
      <c r="P1900" s="33">
        <f t="shared" si="2"/>
        <v>19.75</v>
      </c>
      <c r="Q1900" s="34">
        <f t="shared" si="3"/>
        <v>1.230148048</v>
      </c>
      <c r="R1900" s="35" t="str">
        <f t="shared" si="4"/>
        <v>Alto</v>
      </c>
      <c r="S1900" s="35" t="str">
        <f>IF(O1900="","",IF(O1900&gt;AVERAGE('Base de datos limpia'!$O$2:$O$8001),"Alto","Normal"))
</f>
        <v>Alto</v>
      </c>
      <c r="T1900" s="35" t="str">
        <f t="shared" si="5"/>
        <v>Gamer intensivo</v>
      </c>
      <c r="U1900" s="35"/>
    </row>
    <row r="1901">
      <c r="A1901" s="28">
        <v>1900.0</v>
      </c>
      <c r="B1901" s="28">
        <v>21.0</v>
      </c>
      <c r="C1901" s="28" t="str">
        <f>TRIM(PROPER('Base de datos cruda'!C1901))</f>
        <v>Male</v>
      </c>
      <c r="D1901" s="28">
        <v>6.38</v>
      </c>
      <c r="E1901" s="28">
        <v>5.64</v>
      </c>
      <c r="F1901" s="28">
        <v>8.58</v>
      </c>
      <c r="G1901" s="28">
        <v>81.9</v>
      </c>
      <c r="H1901" s="28" t="str">
        <f>TRIM(PROPER('Base de datos cruda'!H1901))</f>
        <v>Rpg</v>
      </c>
      <c r="I1901" s="28">
        <v>3.14</v>
      </c>
      <c r="J1901" s="28">
        <v>10.16</v>
      </c>
      <c r="K1901" s="28">
        <v>255.31</v>
      </c>
      <c r="L1901" s="28">
        <f>IF('Base de datos cruda'!L1901&lt;0,,'Base de datos cruda'!L1901)</f>
        <v>14.51</v>
      </c>
      <c r="M1901" s="28" t="str">
        <f>IF(TRIM(PROPER('Base de datos cruda'!M1901))="High","Alto",IF(TRIM(PROPER('Base de datos cruda'!M1901))="Medium","Medio","Bajo"))</f>
        <v>Bajo</v>
      </c>
      <c r="N1901" s="29">
        <v>65.35</v>
      </c>
      <c r="O1901" s="32">
        <f t="shared" si="1"/>
        <v>65.35</v>
      </c>
      <c r="P1901" s="33">
        <f t="shared" si="2"/>
        <v>16.54</v>
      </c>
      <c r="Q1901" s="34">
        <f t="shared" si="3"/>
        <v>0.8840125392</v>
      </c>
      <c r="R1901" s="35" t="str">
        <f t="shared" si="4"/>
        <v>Medio</v>
      </c>
      <c r="S1901" s="35" t="str">
        <f>IF(O1901="","",IF(O1901&gt;AVERAGE('Base de datos limpia'!$O$2:$O$8001),"Alto","Normal"))
</f>
        <v>Normal</v>
      </c>
      <c r="T1901" s="35" t="str">
        <f t="shared" si="5"/>
        <v>Gamer moderado</v>
      </c>
      <c r="U1901" s="35"/>
    </row>
    <row r="1902">
      <c r="A1902" s="28">
        <v>1901.0</v>
      </c>
      <c r="B1902" s="28">
        <v>18.0</v>
      </c>
      <c r="C1902" s="28" t="str">
        <f>TRIM(PROPER('Base de datos cruda'!C1902))</f>
        <v>Male</v>
      </c>
      <c r="D1902" s="28">
        <v>4.87</v>
      </c>
      <c r="E1902" s="28">
        <v>7.04</v>
      </c>
      <c r="F1902" s="28">
        <v>6.26</v>
      </c>
      <c r="G1902" s="28">
        <v>79.17</v>
      </c>
      <c r="H1902" s="28" t="str">
        <f>TRIM(PROPER('Base de datos cruda'!H1902))</f>
        <v>Casual</v>
      </c>
      <c r="I1902" s="28">
        <v>0.01</v>
      </c>
      <c r="J1902" s="28">
        <v>10.79</v>
      </c>
      <c r="K1902" s="28">
        <v>269.19</v>
      </c>
      <c r="L1902" s="28">
        <f>IF('Base de datos cruda'!L1902&lt;0,,'Base de datos cruda'!L1902)</f>
        <v>10.5</v>
      </c>
      <c r="M1902" s="28" t="str">
        <f>IF(TRIM(PROPER('Base de datos cruda'!M1902))="High","Alto",IF(TRIM(PROPER('Base de datos cruda'!M1902))="Medium","Medio","Bajo"))</f>
        <v>Medio</v>
      </c>
      <c r="N1902" s="29">
        <v>64.87</v>
      </c>
      <c r="O1902" s="32">
        <f t="shared" si="1"/>
        <v>64.87</v>
      </c>
      <c r="P1902" s="33">
        <f t="shared" si="2"/>
        <v>15.66</v>
      </c>
      <c r="Q1902" s="34">
        <f t="shared" si="3"/>
        <v>1.445585216</v>
      </c>
      <c r="R1902" s="35" t="str">
        <f t="shared" si="4"/>
        <v>Medio</v>
      </c>
      <c r="S1902" s="35" t="str">
        <f>IF(O1902="","",IF(O1902&gt;AVERAGE('Base de datos limpia'!$O$2:$O$8001),"Alto","Normal"))
</f>
        <v>Normal</v>
      </c>
      <c r="T1902" s="35" t="str">
        <f t="shared" si="5"/>
        <v>Gamer intensivo</v>
      </c>
      <c r="U1902" s="35"/>
    </row>
    <row r="1903">
      <c r="A1903" s="28">
        <v>1902.0</v>
      </c>
      <c r="B1903" s="28">
        <v>22.0</v>
      </c>
      <c r="C1903" s="28" t="str">
        <f>TRIM(PROPER('Base de datos cruda'!C1903))</f>
        <v>Male</v>
      </c>
      <c r="D1903" s="28">
        <v>0.93</v>
      </c>
      <c r="E1903" s="28">
        <v>1.6</v>
      </c>
      <c r="F1903" s="28">
        <v>7.13</v>
      </c>
      <c r="G1903" s="28">
        <v>99.85</v>
      </c>
      <c r="H1903" s="28" t="str">
        <f>TRIM(PROPER('Base de datos cruda'!H1903))</f>
        <v>Fps</v>
      </c>
      <c r="I1903" s="28">
        <v>2.33</v>
      </c>
      <c r="J1903" s="28">
        <v>2.82</v>
      </c>
      <c r="K1903" s="28">
        <v>312.34</v>
      </c>
      <c r="L1903" s="28">
        <f>IF('Base de datos cruda'!L1903&lt;0,,'Base de datos cruda'!L1903)</f>
        <v>4.47</v>
      </c>
      <c r="M1903" s="28" t="str">
        <f>IF(TRIM(PROPER('Base de datos cruda'!M1903))="High","Alto",IF(TRIM(PROPER('Base de datos cruda'!M1903))="Medium","Medio","Bajo"))</f>
        <v>Medio</v>
      </c>
      <c r="N1903" s="29">
        <v>66.17</v>
      </c>
      <c r="O1903" s="32">
        <f t="shared" si="1"/>
        <v>66.17</v>
      </c>
      <c r="P1903" s="33">
        <f t="shared" si="2"/>
        <v>3.75</v>
      </c>
      <c r="Q1903" s="34">
        <f t="shared" si="3"/>
        <v>1.720430108</v>
      </c>
      <c r="R1903" s="35" t="str">
        <f t="shared" si="4"/>
        <v>Medio</v>
      </c>
      <c r="S1903" s="35" t="str">
        <f>IF(O1903="","",IF(O1903&gt;AVERAGE('Base de datos limpia'!$O$2:$O$8001),"Alto","Normal"))
</f>
        <v>Alto</v>
      </c>
      <c r="T1903" s="35" t="str">
        <f t="shared" si="5"/>
        <v>Gamer casual</v>
      </c>
      <c r="U1903" s="35"/>
    </row>
    <row r="1904">
      <c r="A1904" s="28">
        <v>1903.0</v>
      </c>
      <c r="B1904" s="28">
        <v>19.0</v>
      </c>
      <c r="C1904" s="28" t="str">
        <f>TRIM(PROPER('Base de datos cruda'!C1904))</f>
        <v>Male</v>
      </c>
      <c r="D1904" s="28">
        <v>2.33</v>
      </c>
      <c r="E1904" s="28">
        <v>1.49</v>
      </c>
      <c r="F1904" s="28">
        <v>7.04</v>
      </c>
      <c r="G1904" s="28">
        <v>73.5</v>
      </c>
      <c r="H1904" s="28" t="str">
        <f>TRIM(PROPER('Base de datos cruda'!H1904))</f>
        <v>Fps</v>
      </c>
      <c r="I1904" s="28">
        <v>3.61</v>
      </c>
      <c r="J1904" s="28">
        <v>6.35</v>
      </c>
      <c r="K1904" s="28">
        <v>297.81</v>
      </c>
      <c r="L1904" s="28">
        <f>IF('Base de datos cruda'!L1904&lt;0,,'Base de datos cruda'!L1904)</f>
        <v>6.24</v>
      </c>
      <c r="M1904" s="28" t="str">
        <f>IF(TRIM(PROPER('Base de datos cruda'!M1904))="High","Alto",IF(TRIM(PROPER('Base de datos cruda'!M1904))="Medium","Medio","Bajo"))</f>
        <v>Medio</v>
      </c>
      <c r="N1904" s="29">
        <v>61.7863048627465</v>
      </c>
      <c r="O1904" s="32">
        <f t="shared" si="1"/>
        <v>61.78630486</v>
      </c>
      <c r="P1904" s="33">
        <f t="shared" si="2"/>
        <v>8.68</v>
      </c>
      <c r="Q1904" s="34">
        <f t="shared" si="3"/>
        <v>0.6394849785</v>
      </c>
      <c r="R1904" s="35" t="str">
        <f t="shared" si="4"/>
        <v>Medio</v>
      </c>
      <c r="S1904" s="35" t="str">
        <f>IF(O1904="","",IF(O1904&gt;AVERAGE('Base de datos limpia'!$O$2:$O$8001),"Alto","Normal"))
</f>
        <v>Normal</v>
      </c>
      <c r="T1904" s="35" t="str">
        <f t="shared" si="5"/>
        <v>Gamer casual</v>
      </c>
      <c r="U1904" s="35"/>
    </row>
    <row r="1905">
      <c r="A1905" s="28">
        <v>1904.0</v>
      </c>
      <c r="B1905" s="28">
        <v>24.0</v>
      </c>
      <c r="C1905" s="28" t="str">
        <f>TRIM(PROPER('Base de datos cruda'!C1905))</f>
        <v>Male</v>
      </c>
      <c r="D1905" s="28">
        <v>7.75</v>
      </c>
      <c r="E1905" s="28">
        <v>6.28</v>
      </c>
      <c r="F1905" s="28">
        <v>6.08</v>
      </c>
      <c r="G1905" s="28">
        <v>63.53</v>
      </c>
      <c r="H1905" s="28" t="str">
        <f>TRIM(PROPER('Base de datos cruda'!H1905))</f>
        <v>Fps</v>
      </c>
      <c r="I1905" s="28">
        <v>4.63</v>
      </c>
      <c r="J1905" s="28">
        <v>12.74</v>
      </c>
      <c r="K1905" s="28">
        <v>228.27</v>
      </c>
      <c r="L1905" s="28">
        <f>IF('Base de datos cruda'!L1905&lt;0,,'Base de datos cruda'!L1905)</f>
        <v>17.81</v>
      </c>
      <c r="M1905" s="28" t="str">
        <f>IF(TRIM(PROPER('Base de datos cruda'!M1905))="High","Alto",IF(TRIM(PROPER('Base de datos cruda'!M1905))="Medium","Medio","Bajo"))</f>
        <v>Bajo</v>
      </c>
      <c r="N1905" s="29">
        <v>31.91</v>
      </c>
      <c r="O1905" s="32">
        <f t="shared" si="1"/>
        <v>31.91</v>
      </c>
      <c r="P1905" s="33">
        <f t="shared" si="2"/>
        <v>20.49</v>
      </c>
      <c r="Q1905" s="34">
        <f t="shared" si="3"/>
        <v>0.8103225806</v>
      </c>
      <c r="R1905" s="35" t="str">
        <f t="shared" si="4"/>
        <v>Bajo</v>
      </c>
      <c r="S1905" s="35" t="str">
        <f>IF(O1905="","",IF(O1905&gt;AVERAGE('Base de datos limpia'!$O$2:$O$8001),"Alto","Normal"))
</f>
        <v>Normal</v>
      </c>
      <c r="T1905" s="35" t="str">
        <f t="shared" si="5"/>
        <v>Gamer intensivo</v>
      </c>
      <c r="U1905" s="35"/>
    </row>
    <row r="1906">
      <c r="A1906" s="28">
        <v>1905.0</v>
      </c>
      <c r="B1906" s="28">
        <v>20.0</v>
      </c>
      <c r="C1906" s="28" t="str">
        <f>TRIM(PROPER('Base de datos cruda'!C1906))</f>
        <v>Male</v>
      </c>
      <c r="D1906" s="28">
        <v>2.56</v>
      </c>
      <c r="E1906" s="28">
        <v>8.99</v>
      </c>
      <c r="F1906" s="28">
        <v>7.07</v>
      </c>
      <c r="G1906" s="28">
        <v>90.6</v>
      </c>
      <c r="H1906" s="28" t="str">
        <f>TRIM(PROPER('Base de datos cruda'!H1906))</f>
        <v>Casual</v>
      </c>
      <c r="I1906" s="28">
        <v>2.46</v>
      </c>
      <c r="J1906" s="28">
        <v>6.7</v>
      </c>
      <c r="K1906" s="28">
        <v>292.62</v>
      </c>
      <c r="L1906" s="28">
        <f>IF('Base de datos cruda'!L1906&lt;0,,'Base de datos cruda'!L1906)</f>
        <v>4.93</v>
      </c>
      <c r="M1906" s="28" t="str">
        <f>IF(TRIM(PROPER('Base de datos cruda'!M1906))="High","Alto",IF(TRIM(PROPER('Base de datos cruda'!M1906))="Medium","Medio","Bajo"))</f>
        <v>Medio</v>
      </c>
      <c r="N1906" s="29">
        <v>95.76</v>
      </c>
      <c r="O1906" s="32">
        <f t="shared" si="1"/>
        <v>95.76</v>
      </c>
      <c r="P1906" s="33">
        <f t="shared" si="2"/>
        <v>9.26</v>
      </c>
      <c r="Q1906" s="34">
        <f t="shared" si="3"/>
        <v>3.51171875</v>
      </c>
      <c r="R1906" s="35" t="str">
        <f t="shared" si="4"/>
        <v>Alto</v>
      </c>
      <c r="S1906" s="35" t="str">
        <f>IF(O1906="","",IF(O1906&gt;AVERAGE('Base de datos limpia'!$O$2:$O$8001),"Alto","Normal"))
</f>
        <v>Alto</v>
      </c>
      <c r="T1906" s="35" t="str">
        <f t="shared" si="5"/>
        <v>Gamer intensivo</v>
      </c>
      <c r="U1906" s="35"/>
    </row>
    <row r="1907">
      <c r="A1907" s="28">
        <v>1906.0</v>
      </c>
      <c r="B1907" s="28">
        <v>18.0</v>
      </c>
      <c r="C1907" s="28" t="str">
        <f>TRIM(PROPER('Base de datos cruda'!C1907))</f>
        <v>Female</v>
      </c>
      <c r="D1907" s="28">
        <v>0.75</v>
      </c>
      <c r="E1907" s="28">
        <v>5.76</v>
      </c>
      <c r="F1907" s="28">
        <v>5.3</v>
      </c>
      <c r="G1907" s="28">
        <v>68.55</v>
      </c>
      <c r="H1907" s="28" t="str">
        <f>TRIM(PROPER('Base de datos cruda'!H1907))</f>
        <v>Casual</v>
      </c>
      <c r="I1907" s="28">
        <v>4.2</v>
      </c>
      <c r="J1907" s="28">
        <v>6.23</v>
      </c>
      <c r="K1907" s="28">
        <v>311.71</v>
      </c>
      <c r="L1907" s="28">
        <f>IF('Base de datos cruda'!L1907&lt;0,,'Base de datos cruda'!L1907)</f>
        <v>7.34</v>
      </c>
      <c r="M1907" s="28" t="str">
        <f>IF(TRIM(PROPER('Base de datos cruda'!M1907))="High","Alto",IF(TRIM(PROPER('Base de datos cruda'!M1907))="Medium","Medio","Bajo"))</f>
        <v>Medio</v>
      </c>
      <c r="N1907" s="29">
        <v>71.9</v>
      </c>
      <c r="O1907" s="32">
        <f t="shared" si="1"/>
        <v>71.9</v>
      </c>
      <c r="P1907" s="33">
        <f t="shared" si="2"/>
        <v>6.98</v>
      </c>
      <c r="Q1907" s="34">
        <f t="shared" si="3"/>
        <v>7.68</v>
      </c>
      <c r="R1907" s="35" t="str">
        <f t="shared" si="4"/>
        <v>Alto</v>
      </c>
      <c r="S1907" s="35" t="str">
        <f>IF(O1907="","",IF(O1907&gt;AVERAGE('Base de datos limpia'!$O$2:$O$8001),"Alto","Normal"))
</f>
        <v>Alto</v>
      </c>
      <c r="T1907" s="35" t="str">
        <f t="shared" si="5"/>
        <v>Gamer moderado</v>
      </c>
      <c r="U1907" s="35"/>
    </row>
    <row r="1908">
      <c r="A1908" s="28">
        <v>1907.0</v>
      </c>
      <c r="B1908" s="28">
        <v>17.0</v>
      </c>
      <c r="C1908" s="28" t="str">
        <f>TRIM(PROPER('Base de datos cruda'!C1908))</f>
        <v>Male</v>
      </c>
      <c r="D1908" s="28">
        <v>5.66</v>
      </c>
      <c r="E1908" s="28">
        <v>8.9</v>
      </c>
      <c r="F1908" s="28">
        <v>5.89</v>
      </c>
      <c r="G1908" s="28">
        <v>81.31</v>
      </c>
      <c r="H1908" s="28" t="str">
        <f>TRIM(PROPER('Base de datos cruda'!H1908))</f>
        <v>Rpg</v>
      </c>
      <c r="I1908" s="28">
        <v>4.01</v>
      </c>
      <c r="J1908" s="28">
        <v>9.66</v>
      </c>
      <c r="K1908" s="28">
        <v>260.91</v>
      </c>
      <c r="L1908" s="28">
        <f>IF('Base de datos cruda'!L1908&lt;0,,'Base de datos cruda'!L1908)</f>
        <v>13.42</v>
      </c>
      <c r="M1908" s="28" t="str">
        <f>IF(TRIM(PROPER('Base de datos cruda'!M1908))="High","Alto",IF(TRIM(PROPER('Base de datos cruda'!M1908))="Medium","Medio","Bajo"))</f>
        <v>Alto</v>
      </c>
      <c r="N1908" s="29">
        <v>90.1950707150713</v>
      </c>
      <c r="O1908" s="32">
        <f t="shared" si="1"/>
        <v>90.19507072</v>
      </c>
      <c r="P1908" s="33">
        <f t="shared" si="2"/>
        <v>15.32</v>
      </c>
      <c r="Q1908" s="34">
        <f t="shared" si="3"/>
        <v>1.572438163</v>
      </c>
      <c r="R1908" s="35" t="str">
        <f t="shared" si="4"/>
        <v>Alto</v>
      </c>
      <c r="S1908" s="35" t="str">
        <f>IF(O1908="","",IF(O1908&gt;AVERAGE('Base de datos limpia'!$O$2:$O$8001),"Alto","Normal"))
</f>
        <v>Alto</v>
      </c>
      <c r="T1908" s="35" t="str">
        <f t="shared" si="5"/>
        <v>Gamer intensivo</v>
      </c>
      <c r="U1908" s="35"/>
    </row>
    <row r="1909">
      <c r="A1909" s="28">
        <v>1908.0</v>
      </c>
      <c r="B1909" s="28">
        <v>17.0</v>
      </c>
      <c r="C1909" s="28" t="str">
        <f>TRIM(PROPER('Base de datos cruda'!C1909))</f>
        <v>Female</v>
      </c>
      <c r="D1909" s="28">
        <v>5.87</v>
      </c>
      <c r="E1909" s="28">
        <v>8.3</v>
      </c>
      <c r="F1909" s="28">
        <v>6.21</v>
      </c>
      <c r="G1909" s="28">
        <v>63.83</v>
      </c>
      <c r="H1909" s="28" t="str">
        <f>TRIM(PROPER('Base de datos cruda'!H1909))</f>
        <v>Casual</v>
      </c>
      <c r="I1909" s="28">
        <v>1.48</v>
      </c>
      <c r="J1909" s="28">
        <v>11.0</v>
      </c>
      <c r="K1909" s="28">
        <v>262.49</v>
      </c>
      <c r="L1909" s="28">
        <f>IF('Base de datos cruda'!L1909&lt;0,,'Base de datos cruda'!L1909)</f>
        <v>15.89</v>
      </c>
      <c r="M1909" s="28" t="str">
        <f>IF(TRIM(PROPER('Base de datos cruda'!M1909))="High","Alto",IF(TRIM(PROPER('Base de datos cruda'!M1909))="Medium","Medio","Bajo"))</f>
        <v>Bajo</v>
      </c>
      <c r="N1909" s="29">
        <v>69.6009051538219</v>
      </c>
      <c r="O1909" s="32">
        <f t="shared" si="1"/>
        <v>69.60090515</v>
      </c>
      <c r="P1909" s="33">
        <f t="shared" si="2"/>
        <v>16.87</v>
      </c>
      <c r="Q1909" s="34">
        <f t="shared" si="3"/>
        <v>1.413969336</v>
      </c>
      <c r="R1909" s="35" t="str">
        <f t="shared" si="4"/>
        <v>Medio</v>
      </c>
      <c r="S1909" s="35" t="str">
        <f>IF(O1909="","",IF(O1909&gt;AVERAGE('Base de datos limpia'!$O$2:$O$8001),"Alto","Normal"))
</f>
        <v>Alto</v>
      </c>
      <c r="T1909" s="35" t="str">
        <f t="shared" si="5"/>
        <v>Gamer intensivo</v>
      </c>
      <c r="U1909" s="35"/>
    </row>
    <row r="1910">
      <c r="A1910" s="28">
        <v>1909.0</v>
      </c>
      <c r="B1910" s="28">
        <v>18.0</v>
      </c>
      <c r="C1910" s="28" t="str">
        <f>TRIM(PROPER('Base de datos cruda'!C1910))</f>
        <v>Male</v>
      </c>
      <c r="D1910" s="28">
        <v>2.28</v>
      </c>
      <c r="E1910" s="28">
        <v>1.68</v>
      </c>
      <c r="F1910" s="28">
        <v>8.32</v>
      </c>
      <c r="G1910" s="28">
        <v>84.77</v>
      </c>
      <c r="H1910" s="28" t="str">
        <f>TRIM(PROPER('Base de datos cruda'!H1910))</f>
        <v>Casual</v>
      </c>
      <c r="I1910" s="28">
        <v>4.37</v>
      </c>
      <c r="J1910" s="28">
        <v>4.16</v>
      </c>
      <c r="K1910" s="28">
        <v>284.43</v>
      </c>
      <c r="L1910" s="28">
        <f>IF('Base de datos cruda'!L1910&lt;0,,'Base de datos cruda'!L1910)</f>
        <v>6.27</v>
      </c>
      <c r="M1910" s="28" t="str">
        <f>IF(TRIM(PROPER('Base de datos cruda'!M1910))="High","Alto",IF(TRIM(PROPER('Base de datos cruda'!M1910))="Medium","Medio","Bajo"))</f>
        <v>Medio</v>
      </c>
      <c r="N1910" s="29">
        <v>62.56</v>
      </c>
      <c r="O1910" s="32">
        <f t="shared" si="1"/>
        <v>62.56</v>
      </c>
      <c r="P1910" s="33">
        <f t="shared" si="2"/>
        <v>6.44</v>
      </c>
      <c r="Q1910" s="34">
        <f t="shared" si="3"/>
        <v>0.7368421053</v>
      </c>
      <c r="R1910" s="35" t="str">
        <f t="shared" si="4"/>
        <v>Medio</v>
      </c>
      <c r="S1910" s="35" t="str">
        <f>IF(O1910="","",IF(O1910&gt;AVERAGE('Base de datos limpia'!$O$2:$O$8001),"Alto","Normal"))
</f>
        <v>Normal</v>
      </c>
      <c r="T1910" s="35" t="str">
        <f t="shared" si="5"/>
        <v>Gamer casual</v>
      </c>
      <c r="U1910" s="35"/>
    </row>
    <row r="1911">
      <c r="A1911" s="28">
        <v>1910.0</v>
      </c>
      <c r="B1911" s="28">
        <v>17.0</v>
      </c>
      <c r="C1911" s="28" t="str">
        <f>TRIM(PROPER('Base de datos cruda'!C1911))</f>
        <v>Female</v>
      </c>
      <c r="D1911" s="28">
        <v>2.38</v>
      </c>
      <c r="E1911" s="28">
        <v>2.82</v>
      </c>
      <c r="F1911" s="28">
        <v>5.74</v>
      </c>
      <c r="G1911" s="28">
        <v>97.76</v>
      </c>
      <c r="H1911" s="28" t="str">
        <f>TRIM(PROPER('Base de datos cruda'!H1911))</f>
        <v>Rpg</v>
      </c>
      <c r="I1911" s="28">
        <v>3.2</v>
      </c>
      <c r="J1911" s="28">
        <v>4.69</v>
      </c>
      <c r="K1911" s="28">
        <v>284.42</v>
      </c>
      <c r="L1911" s="28">
        <f>IF('Base de datos cruda'!L1911&lt;0,,'Base de datos cruda'!L1911)</f>
        <v>4.1</v>
      </c>
      <c r="M1911" s="28" t="str">
        <f>IF(TRIM(PROPER('Base de datos cruda'!M1911))="High","Alto",IF(TRIM(PROPER('Base de datos cruda'!M1911))="Medium","Medio","Bajo"))</f>
        <v>Medio</v>
      </c>
      <c r="N1911" s="29">
        <v>63.41</v>
      </c>
      <c r="O1911" s="32">
        <f t="shared" si="1"/>
        <v>63.41</v>
      </c>
      <c r="P1911" s="33">
        <f t="shared" si="2"/>
        <v>7.07</v>
      </c>
      <c r="Q1911" s="34">
        <f t="shared" si="3"/>
        <v>1.18487395</v>
      </c>
      <c r="R1911" s="35" t="str">
        <f t="shared" si="4"/>
        <v>Medio</v>
      </c>
      <c r="S1911" s="35" t="str">
        <f>IF(O1911="","",IF(O1911&gt;AVERAGE('Base de datos limpia'!$O$2:$O$8001),"Alto","Normal"))
</f>
        <v>Normal</v>
      </c>
      <c r="T1911" s="35" t="str">
        <f t="shared" si="5"/>
        <v>Gamer casual</v>
      </c>
      <c r="U1911" s="35"/>
    </row>
    <row r="1912">
      <c r="A1912" s="28">
        <v>1911.0</v>
      </c>
      <c r="B1912" s="28">
        <v>19.0</v>
      </c>
      <c r="C1912" s="28" t="str">
        <f>TRIM(PROPER('Base de datos cruda'!C1912))</f>
        <v>Female</v>
      </c>
      <c r="D1912" s="28">
        <v>3.75</v>
      </c>
      <c r="E1912" s="28">
        <v>6.92</v>
      </c>
      <c r="F1912" s="28">
        <v>7.18</v>
      </c>
      <c r="G1912" s="28">
        <v>88.91</v>
      </c>
      <c r="H1912" s="28" t="str">
        <f>TRIM(PROPER('Base de datos cruda'!H1912))</f>
        <v>Rpg</v>
      </c>
      <c r="I1912" s="28">
        <v>0.52</v>
      </c>
      <c r="J1912" s="28">
        <v>6.97</v>
      </c>
      <c r="K1912" s="28">
        <v>271.09</v>
      </c>
      <c r="L1912" s="28">
        <f>IF('Base de datos cruda'!L1912&lt;0,,'Base de datos cruda'!L1912)</f>
        <v>5.83</v>
      </c>
      <c r="M1912" s="28" t="str">
        <f>IF(TRIM(PROPER('Base de datos cruda'!M1912))="High","Alto",IF(TRIM(PROPER('Base de datos cruda'!M1912))="Medium","Medio","Bajo"))</f>
        <v>Medio</v>
      </c>
      <c r="N1912" s="29">
        <v>95.4844084634837</v>
      </c>
      <c r="O1912" s="32">
        <f t="shared" si="1"/>
        <v>95.48440846</v>
      </c>
      <c r="P1912" s="33">
        <f t="shared" si="2"/>
        <v>10.72</v>
      </c>
      <c r="Q1912" s="34">
        <f t="shared" si="3"/>
        <v>1.845333333</v>
      </c>
      <c r="R1912" s="35" t="str">
        <f t="shared" si="4"/>
        <v>Alto</v>
      </c>
      <c r="S1912" s="35" t="str">
        <f>IF(O1912="","",IF(O1912&gt;AVERAGE('Base de datos limpia'!$O$2:$O$8001),"Alto","Normal"))
</f>
        <v>Alto</v>
      </c>
      <c r="T1912" s="35" t="str">
        <f t="shared" si="5"/>
        <v>Gamer intensivo</v>
      </c>
      <c r="U1912" s="35"/>
    </row>
    <row r="1913">
      <c r="A1913" s="28">
        <v>1912.0</v>
      </c>
      <c r="B1913" s="28">
        <v>17.0</v>
      </c>
      <c r="C1913" s="28" t="str">
        <f>TRIM(PROPER('Base de datos cruda'!C1913))</f>
        <v>Male</v>
      </c>
      <c r="D1913" s="28">
        <v>0.17</v>
      </c>
      <c r="E1913" s="28">
        <v>4.99</v>
      </c>
      <c r="F1913" s="28">
        <v>5.07</v>
      </c>
      <c r="G1913" s="28">
        <v>68.58</v>
      </c>
      <c r="H1913" s="28" t="str">
        <f>TRIM(PROPER('Base de datos cruda'!H1913))</f>
        <v>Casual</v>
      </c>
      <c r="I1913" s="28">
        <v>4.7</v>
      </c>
      <c r="J1913" s="28">
        <v>5.43</v>
      </c>
      <c r="K1913" s="28">
        <v>311.87</v>
      </c>
      <c r="L1913" s="28">
        <f>IF('Base de datos cruda'!L1913&lt;0,,'Base de datos cruda'!L1913)</f>
        <v>2.59</v>
      </c>
      <c r="M1913" s="28" t="str">
        <f>IF(TRIM(PROPER('Base de datos cruda'!M1913))="High","Alto",IF(TRIM(PROPER('Base de datos cruda'!M1913))="Medium","Medio","Bajo"))</f>
        <v>Medio</v>
      </c>
      <c r="N1913" s="29">
        <v>73.16</v>
      </c>
      <c r="O1913" s="32">
        <f t="shared" si="1"/>
        <v>73.16</v>
      </c>
      <c r="P1913" s="33">
        <f t="shared" si="2"/>
        <v>5.6</v>
      </c>
      <c r="Q1913" s="34">
        <f t="shared" si="3"/>
        <v>29.35294118</v>
      </c>
      <c r="R1913" s="35" t="str">
        <f t="shared" si="4"/>
        <v>Alto</v>
      </c>
      <c r="S1913" s="35" t="str">
        <f>IF(O1913="","",IF(O1913&gt;AVERAGE('Base de datos limpia'!$O$2:$O$8001),"Alto","Normal"))
</f>
        <v>Alto</v>
      </c>
      <c r="T1913" s="35" t="str">
        <f t="shared" si="5"/>
        <v>Gamer moderado</v>
      </c>
      <c r="U1913" s="35"/>
    </row>
    <row r="1914">
      <c r="A1914" s="28">
        <v>1913.0</v>
      </c>
      <c r="B1914" s="28">
        <v>24.0</v>
      </c>
      <c r="C1914" s="28" t="str">
        <f>TRIM(PROPER('Base de datos cruda'!C1914))</f>
        <v>Female</v>
      </c>
      <c r="D1914" s="28">
        <v>6.31</v>
      </c>
      <c r="E1914" s="28">
        <v>3.62</v>
      </c>
      <c r="F1914" s="28">
        <v>5.26</v>
      </c>
      <c r="G1914" s="28">
        <v>98.85</v>
      </c>
      <c r="H1914" s="28" t="str">
        <f>TRIM(PROPER('Base de datos cruda'!H1914))</f>
        <v>Fps</v>
      </c>
      <c r="I1914" s="28">
        <v>0.88</v>
      </c>
      <c r="J1914" s="28">
        <v>9.44</v>
      </c>
      <c r="K1914" s="28">
        <v>255.62</v>
      </c>
      <c r="L1914" s="28">
        <f>IF('Base de datos cruda'!L1914&lt;0,,'Base de datos cruda'!L1914)</f>
        <v>16.4</v>
      </c>
      <c r="M1914" s="28" t="str">
        <f>IF(TRIM(PROPER('Base de datos cruda'!M1914))="High","Alto",IF(TRIM(PROPER('Base de datos cruda'!M1914))="Medium","Medio","Bajo"))</f>
        <v>Bajo</v>
      </c>
      <c r="N1914" s="29">
        <v>41.05</v>
      </c>
      <c r="O1914" s="32">
        <f t="shared" si="1"/>
        <v>41.05</v>
      </c>
      <c r="P1914" s="33">
        <f t="shared" si="2"/>
        <v>15.75</v>
      </c>
      <c r="Q1914" s="34">
        <f t="shared" si="3"/>
        <v>0.5736925515</v>
      </c>
      <c r="R1914" s="35" t="str">
        <f t="shared" si="4"/>
        <v>Bajo</v>
      </c>
      <c r="S1914" s="35" t="str">
        <f>IF(O1914="","",IF(O1914&gt;AVERAGE('Base de datos limpia'!$O$2:$O$8001),"Alto","Normal"))
</f>
        <v>Normal</v>
      </c>
      <c r="T1914" s="35" t="str">
        <f t="shared" si="5"/>
        <v>Gamer moderado</v>
      </c>
      <c r="U1914" s="35"/>
    </row>
    <row r="1915">
      <c r="A1915" s="28">
        <v>1914.0</v>
      </c>
      <c r="B1915" s="28">
        <v>17.0</v>
      </c>
      <c r="C1915" s="28" t="str">
        <f>TRIM(PROPER('Base de datos cruda'!C1915))</f>
        <v>Male</v>
      </c>
      <c r="D1915" s="28">
        <v>2.54</v>
      </c>
      <c r="E1915" s="28">
        <v>4.77</v>
      </c>
      <c r="F1915" s="28">
        <v>7.24</v>
      </c>
      <c r="G1915" s="28">
        <v>72.28</v>
      </c>
      <c r="H1915" s="28" t="str">
        <f>TRIM(PROPER('Base de datos cruda'!H1915))</f>
        <v>Fps</v>
      </c>
      <c r="I1915" s="28">
        <v>2.35</v>
      </c>
      <c r="J1915" s="28">
        <v>6.68</v>
      </c>
      <c r="K1915" s="28">
        <v>274.52</v>
      </c>
      <c r="L1915" s="28">
        <f>IF('Base de datos cruda'!L1915&lt;0,,'Base de datos cruda'!L1915)</f>
        <v>3.21</v>
      </c>
      <c r="M1915" s="28" t="str">
        <f>IF(TRIM(PROPER('Base de datos cruda'!M1915))="High","Alto",IF(TRIM(PROPER('Base de datos cruda'!M1915))="Medium","Medio","Bajo"))</f>
        <v>Medio</v>
      </c>
      <c r="N1915" s="29">
        <v>70.48</v>
      </c>
      <c r="O1915" s="32">
        <f t="shared" si="1"/>
        <v>70.48</v>
      </c>
      <c r="P1915" s="33">
        <f t="shared" si="2"/>
        <v>9.22</v>
      </c>
      <c r="Q1915" s="34">
        <f t="shared" si="3"/>
        <v>1.877952756</v>
      </c>
      <c r="R1915" s="35" t="str">
        <f t="shared" si="4"/>
        <v>Alto</v>
      </c>
      <c r="S1915" s="35" t="str">
        <f>IF(O1915="","",IF(O1915&gt;AVERAGE('Base de datos limpia'!$O$2:$O$8001),"Alto","Normal"))
</f>
        <v>Alto</v>
      </c>
      <c r="T1915" s="35" t="str">
        <f t="shared" si="5"/>
        <v>Gamer moderado</v>
      </c>
      <c r="U1915" s="35"/>
    </row>
    <row r="1916">
      <c r="A1916" s="28">
        <v>1915.0</v>
      </c>
      <c r="B1916" s="28">
        <v>24.0</v>
      </c>
      <c r="C1916" s="28" t="str">
        <f>TRIM(PROPER('Base de datos cruda'!C1916))</f>
        <v>Female</v>
      </c>
      <c r="D1916" s="28">
        <v>6.83</v>
      </c>
      <c r="E1916" s="28">
        <v>5.01</v>
      </c>
      <c r="F1916" s="28">
        <v>7.81</v>
      </c>
      <c r="G1916" s="28">
        <v>77.46</v>
      </c>
      <c r="H1916" s="28" t="str">
        <f>TRIM(PROPER('Base de datos cruda'!H1916))</f>
        <v>Fps</v>
      </c>
      <c r="I1916" s="28">
        <v>2.33</v>
      </c>
      <c r="J1916" s="28">
        <v>9.81</v>
      </c>
      <c r="K1916" s="28">
        <v>243.47</v>
      </c>
      <c r="L1916" s="28">
        <f>IF('Base de datos cruda'!L1916&lt;0,,'Base de datos cruda'!L1916)</f>
        <v>19.05</v>
      </c>
      <c r="M1916" s="28" t="str">
        <f>IF(TRIM(PROPER('Base de datos cruda'!M1916))="High","Alto",IF(TRIM(PROPER('Base de datos cruda'!M1916))="Medium","Medio","Bajo"))</f>
        <v>Bajo</v>
      </c>
      <c r="N1916" s="29">
        <v>54.31</v>
      </c>
      <c r="O1916" s="32">
        <f t="shared" si="1"/>
        <v>54.31</v>
      </c>
      <c r="P1916" s="33">
        <f t="shared" si="2"/>
        <v>16.64</v>
      </c>
      <c r="Q1916" s="34">
        <f t="shared" si="3"/>
        <v>0.7335285505</v>
      </c>
      <c r="R1916" s="35" t="str">
        <f t="shared" si="4"/>
        <v>Medio</v>
      </c>
      <c r="S1916" s="35" t="str">
        <f>IF(O1916="","",IF(O1916&gt;AVERAGE('Base de datos limpia'!$O$2:$O$8001),"Alto","Normal"))
</f>
        <v>Normal</v>
      </c>
      <c r="T1916" s="35" t="str">
        <f t="shared" si="5"/>
        <v>Gamer moderado</v>
      </c>
      <c r="U1916" s="35"/>
    </row>
    <row r="1917">
      <c r="A1917" s="28">
        <v>1916.0</v>
      </c>
      <c r="B1917" s="28">
        <v>21.0</v>
      </c>
      <c r="C1917" s="28" t="str">
        <f>TRIM(PROPER('Base de datos cruda'!C1917))</f>
        <v>Male</v>
      </c>
      <c r="D1917" s="28">
        <v>6.42</v>
      </c>
      <c r="E1917" s="28">
        <v>9.19</v>
      </c>
      <c r="F1917" s="28">
        <v>6.31</v>
      </c>
      <c r="G1917" s="28">
        <v>79.92</v>
      </c>
      <c r="H1917" s="28" t="str">
        <f>TRIM(PROPER('Base de datos cruda'!H1917))</f>
        <v>Casual</v>
      </c>
      <c r="I1917" s="28">
        <v>3.13</v>
      </c>
      <c r="J1917" s="28">
        <v>11.45</v>
      </c>
      <c r="K1917" s="28">
        <v>256.83</v>
      </c>
      <c r="L1917" s="28">
        <f>IF('Base de datos cruda'!L1917&lt;0,,'Base de datos cruda'!L1917)</f>
        <v>17.02</v>
      </c>
      <c r="M1917" s="28" t="str">
        <f>IF(TRIM(PROPER('Base de datos cruda'!M1917))="High","Alto",IF(TRIM(PROPER('Base de datos cruda'!M1917))="Medium","Medio","Bajo"))</f>
        <v>Bajo</v>
      </c>
      <c r="N1917" s="29">
        <v>78.9462791924913</v>
      </c>
      <c r="O1917" s="32">
        <f t="shared" si="1"/>
        <v>78.94627919</v>
      </c>
      <c r="P1917" s="33">
        <f t="shared" si="2"/>
        <v>17.87</v>
      </c>
      <c r="Q1917" s="34">
        <f t="shared" si="3"/>
        <v>1.431464174</v>
      </c>
      <c r="R1917" s="35" t="str">
        <f t="shared" si="4"/>
        <v>Alto</v>
      </c>
      <c r="S1917" s="35" t="str">
        <f>IF(O1917="","",IF(O1917&gt;AVERAGE('Base de datos limpia'!$O$2:$O$8001),"Alto","Normal"))
</f>
        <v>Alto</v>
      </c>
      <c r="T1917" s="35" t="str">
        <f t="shared" si="5"/>
        <v>Gamer intensivo</v>
      </c>
      <c r="U1917" s="35"/>
    </row>
    <row r="1918">
      <c r="A1918" s="28">
        <v>1917.0</v>
      </c>
      <c r="B1918" s="28">
        <v>16.0</v>
      </c>
      <c r="C1918" s="28" t="str">
        <f>TRIM(PROPER('Base de datos cruda'!C1918))</f>
        <v>Other</v>
      </c>
      <c r="D1918" s="28">
        <v>5.29</v>
      </c>
      <c r="E1918" s="28">
        <v>1.93</v>
      </c>
      <c r="F1918" s="28">
        <v>5.68</v>
      </c>
      <c r="G1918" s="28">
        <v>99.63</v>
      </c>
      <c r="H1918" s="28" t="str">
        <f>TRIM(PROPER('Base de datos cruda'!H1918))</f>
        <v>Casual</v>
      </c>
      <c r="I1918" s="28">
        <v>3.32</v>
      </c>
      <c r="J1918" s="28">
        <v>7.29</v>
      </c>
      <c r="K1918" s="28">
        <v>250.73</v>
      </c>
      <c r="L1918" s="28">
        <f>IF('Base de datos cruda'!L1918&lt;0,,'Base de datos cruda'!L1918)</f>
        <v>11.96</v>
      </c>
      <c r="M1918" s="28" t="str">
        <f>IF(TRIM(PROPER('Base de datos cruda'!M1918))="High","Alto",IF(TRIM(PROPER('Base de datos cruda'!M1918))="Medium","Medio","Bajo"))</f>
        <v>Bajo</v>
      </c>
      <c r="N1918" s="29">
        <v>46.66</v>
      </c>
      <c r="O1918" s="32">
        <f t="shared" si="1"/>
        <v>46.66</v>
      </c>
      <c r="P1918" s="33">
        <f t="shared" si="2"/>
        <v>12.58</v>
      </c>
      <c r="Q1918" s="34">
        <f t="shared" si="3"/>
        <v>0.3648393195</v>
      </c>
      <c r="R1918" s="35" t="str">
        <f t="shared" si="4"/>
        <v>Bajo</v>
      </c>
      <c r="S1918" s="35" t="str">
        <f>IF(O1918="","",IF(O1918&gt;AVERAGE('Base de datos limpia'!$O$2:$O$8001),"Alto","Normal"))
</f>
        <v>Normal</v>
      </c>
      <c r="T1918" s="35" t="str">
        <f t="shared" si="5"/>
        <v>Gamer casual</v>
      </c>
      <c r="U1918" s="35"/>
    </row>
    <row r="1919">
      <c r="A1919" s="28">
        <v>1918.0</v>
      </c>
      <c r="B1919" s="28">
        <v>19.0</v>
      </c>
      <c r="C1919" s="28" t="str">
        <f>TRIM(PROPER('Base de datos cruda'!C1919))</f>
        <v>Male</v>
      </c>
      <c r="D1919" s="28">
        <v>2.6</v>
      </c>
      <c r="E1919" s="28">
        <v>3.52</v>
      </c>
      <c r="F1919" s="28">
        <v>8.55</v>
      </c>
      <c r="G1919" s="28">
        <v>62.76</v>
      </c>
      <c r="H1919" s="28" t="str">
        <f>TRIM(PROPER('Base de datos cruda'!H1919))</f>
        <v>Fps</v>
      </c>
      <c r="I1919" s="28">
        <v>1.16</v>
      </c>
      <c r="J1919" s="28">
        <v>6.57</v>
      </c>
      <c r="K1919" s="28">
        <v>303.52</v>
      </c>
      <c r="L1919" s="28">
        <f>IF('Base de datos cruda'!L1919&lt;0,,'Base de datos cruda'!L1919)</f>
        <v>6.95</v>
      </c>
      <c r="M1919" s="28" t="str">
        <f>IF(TRIM(PROPER('Base de datos cruda'!M1919))="High","Alto",IF(TRIM(PROPER('Base de datos cruda'!M1919))="Medium","Medio","Bajo"))</f>
        <v>Medio</v>
      </c>
      <c r="N1919" s="29">
        <v>62.91</v>
      </c>
      <c r="O1919" s="32">
        <f t="shared" si="1"/>
        <v>62.91</v>
      </c>
      <c r="P1919" s="33">
        <f t="shared" si="2"/>
        <v>9.17</v>
      </c>
      <c r="Q1919" s="34">
        <f t="shared" si="3"/>
        <v>1.353846154</v>
      </c>
      <c r="R1919" s="35" t="str">
        <f t="shared" si="4"/>
        <v>Medio</v>
      </c>
      <c r="S1919" s="35" t="str">
        <f>IF(O1919="","",IF(O1919&gt;AVERAGE('Base de datos limpia'!$O$2:$O$8001),"Alto","Normal"))
</f>
        <v>Normal</v>
      </c>
      <c r="T1919" s="35" t="str">
        <f t="shared" si="5"/>
        <v>Gamer moderado</v>
      </c>
      <c r="U1919" s="35"/>
    </row>
    <row r="1920">
      <c r="A1920" s="28">
        <v>1919.0</v>
      </c>
      <c r="B1920" s="28">
        <v>16.0</v>
      </c>
      <c r="C1920" s="28" t="str">
        <f>TRIM(PROPER('Base de datos cruda'!C1920))</f>
        <v>Male</v>
      </c>
      <c r="D1920" s="28">
        <v>4.13</v>
      </c>
      <c r="E1920" s="28">
        <v>5.84</v>
      </c>
      <c r="F1920" s="28">
        <v>4.68</v>
      </c>
      <c r="G1920" s="28">
        <v>87.87</v>
      </c>
      <c r="H1920" s="28" t="str">
        <f>TRIM(PROPER('Base de datos cruda'!H1920))</f>
        <v>Casual</v>
      </c>
      <c r="I1920" s="28">
        <v>1.76</v>
      </c>
      <c r="J1920" s="28">
        <v>8.02</v>
      </c>
      <c r="K1920" s="28">
        <v>282.01</v>
      </c>
      <c r="L1920" s="28">
        <f>IF('Base de datos cruda'!L1920&lt;0,,'Base de datos cruda'!L1920)</f>
        <v>11.92</v>
      </c>
      <c r="M1920" s="28" t="str">
        <f>IF(TRIM(PROPER('Base de datos cruda'!M1920))="High","Alto",IF(TRIM(PROPER('Base de datos cruda'!M1920))="Medium","Medio","Bajo"))</f>
        <v>Medio</v>
      </c>
      <c r="N1920" s="29">
        <v>61.92</v>
      </c>
      <c r="O1920" s="32">
        <f t="shared" si="1"/>
        <v>61.92</v>
      </c>
      <c r="P1920" s="33">
        <f t="shared" si="2"/>
        <v>12.15</v>
      </c>
      <c r="Q1920" s="34">
        <f t="shared" si="3"/>
        <v>1.414043584</v>
      </c>
      <c r="R1920" s="35" t="str">
        <f t="shared" si="4"/>
        <v>Medio</v>
      </c>
      <c r="S1920" s="35" t="str">
        <f>IF(O1920="","",IF(O1920&gt;AVERAGE('Base de datos limpia'!$O$2:$O$8001),"Alto","Normal"))
</f>
        <v>Normal</v>
      </c>
      <c r="T1920" s="35" t="str">
        <f t="shared" si="5"/>
        <v>Gamer moderado</v>
      </c>
      <c r="U1920" s="35"/>
    </row>
    <row r="1921">
      <c r="A1921" s="28">
        <v>1920.0</v>
      </c>
      <c r="B1921" s="28">
        <v>21.0</v>
      </c>
      <c r="C1921" s="28" t="str">
        <f>TRIM(PROPER('Base de datos cruda'!C1921))</f>
        <v>Female</v>
      </c>
      <c r="D1921" s="28">
        <v>3.56</v>
      </c>
      <c r="E1921" s="28">
        <v>7.28</v>
      </c>
      <c r="F1921" s="28">
        <v>7.6</v>
      </c>
      <c r="G1921" s="28">
        <v>74.48</v>
      </c>
      <c r="H1921" s="28" t="str">
        <f>TRIM(PROPER('Base de datos cruda'!H1921))</f>
        <v>Rpg</v>
      </c>
      <c r="I1921" s="28">
        <v>0.72</v>
      </c>
      <c r="J1921" s="28">
        <v>6.58</v>
      </c>
      <c r="K1921" s="28">
        <v>273.79</v>
      </c>
      <c r="L1921" s="28">
        <f>IF('Base de datos cruda'!L1921&lt;0,,'Base de datos cruda'!L1921)</f>
        <v>6.19</v>
      </c>
      <c r="M1921" s="28" t="str">
        <f>IF(TRIM(PROPER('Base de datos cruda'!M1921))="High","Alto",IF(TRIM(PROPER('Base de datos cruda'!M1921))="Medium","Medio","Bajo"))</f>
        <v>Medio</v>
      </c>
      <c r="N1921" s="29">
        <v>86.53</v>
      </c>
      <c r="O1921" s="32">
        <f t="shared" si="1"/>
        <v>86.53</v>
      </c>
      <c r="P1921" s="33">
        <f t="shared" si="2"/>
        <v>10.14</v>
      </c>
      <c r="Q1921" s="34">
        <f t="shared" si="3"/>
        <v>2.04494382</v>
      </c>
      <c r="R1921" s="35" t="str">
        <f t="shared" si="4"/>
        <v>Alto</v>
      </c>
      <c r="S1921" s="35" t="str">
        <f>IF(O1921="","",IF(O1921&gt;AVERAGE('Base de datos limpia'!$O$2:$O$8001),"Alto","Normal"))
</f>
        <v>Alto</v>
      </c>
      <c r="T1921" s="35" t="str">
        <f t="shared" si="5"/>
        <v>Gamer intensivo</v>
      </c>
      <c r="U1921" s="35"/>
    </row>
    <row r="1922">
      <c r="A1922" s="28">
        <v>1921.0</v>
      </c>
      <c r="B1922" s="28">
        <v>19.0</v>
      </c>
      <c r="C1922" s="28" t="str">
        <f>TRIM(PROPER('Base de datos cruda'!C1922))</f>
        <v>Male</v>
      </c>
      <c r="D1922" s="28">
        <v>2.71</v>
      </c>
      <c r="E1922" s="28">
        <v>6.68</v>
      </c>
      <c r="F1922" s="28">
        <v>7.45</v>
      </c>
      <c r="G1922" s="28">
        <v>63.13</v>
      </c>
      <c r="H1922" s="28" t="str">
        <f>TRIM(PROPER('Base de datos cruda'!H1922))</f>
        <v>Rpg</v>
      </c>
      <c r="I1922" s="28">
        <v>0.63</v>
      </c>
      <c r="J1922" s="28">
        <v>7.24</v>
      </c>
      <c r="K1922" s="28">
        <v>295.67</v>
      </c>
      <c r="L1922" s="28">
        <f>IF('Base de datos cruda'!L1922&lt;0,,'Base de datos cruda'!L1922)</f>
        <v>8.57</v>
      </c>
      <c r="M1922" s="28" t="str">
        <f>IF(TRIM(PROPER('Base de datos cruda'!M1922))="High","Alto",IF(TRIM(PROPER('Base de datos cruda'!M1922))="Medium","Medio","Bajo"))</f>
        <v>Medio</v>
      </c>
      <c r="N1922" s="29">
        <v>91.72</v>
      </c>
      <c r="O1922" s="32">
        <f t="shared" si="1"/>
        <v>91.72</v>
      </c>
      <c r="P1922" s="33">
        <f t="shared" si="2"/>
        <v>9.95</v>
      </c>
      <c r="Q1922" s="34">
        <f t="shared" si="3"/>
        <v>2.464944649</v>
      </c>
      <c r="R1922" s="35" t="str">
        <f t="shared" si="4"/>
        <v>Alto</v>
      </c>
      <c r="S1922" s="35" t="str">
        <f>IF(O1922="","",IF(O1922&gt;AVERAGE('Base de datos limpia'!$O$2:$O$8001),"Alto","Normal"))
</f>
        <v>Alto</v>
      </c>
      <c r="T1922" s="35" t="str">
        <f t="shared" si="5"/>
        <v>Gamer intensivo</v>
      </c>
      <c r="U1922" s="35"/>
    </row>
    <row r="1923">
      <c r="A1923" s="28">
        <v>1922.0</v>
      </c>
      <c r="B1923" s="28">
        <v>18.0</v>
      </c>
      <c r="C1923" s="28" t="str">
        <f>TRIM(PROPER('Base de datos cruda'!C1923))</f>
        <v>Female</v>
      </c>
      <c r="D1923" s="28">
        <v>6.79</v>
      </c>
      <c r="E1923" s="28">
        <v>9.47</v>
      </c>
      <c r="F1923" s="28">
        <v>7.45</v>
      </c>
      <c r="G1923" s="28">
        <v>97.4</v>
      </c>
      <c r="H1923" s="28" t="str">
        <f>TRIM(PROPER('Base de datos cruda'!H1923))</f>
        <v>Casual</v>
      </c>
      <c r="I1923" s="28">
        <v>4.13</v>
      </c>
      <c r="J1923" s="28">
        <v>7.93</v>
      </c>
      <c r="K1923" s="28">
        <v>230.25</v>
      </c>
      <c r="L1923" s="28">
        <f>IF('Base de datos cruda'!L1923&lt;0,,'Base de datos cruda'!L1923)</f>
        <v>14.77</v>
      </c>
      <c r="M1923" s="28" t="str">
        <f>IF(TRIM(PROPER('Base de datos cruda'!M1923))="High","Alto",IF(TRIM(PROPER('Base de datos cruda'!M1923))="Medium","Medio","Bajo"))</f>
        <v>Bajo</v>
      </c>
      <c r="N1923" s="29">
        <v>77.3817371329189</v>
      </c>
      <c r="O1923" s="32">
        <f t="shared" si="1"/>
        <v>77.38173713</v>
      </c>
      <c r="P1923" s="33">
        <f t="shared" si="2"/>
        <v>14.72</v>
      </c>
      <c r="Q1923" s="34">
        <f t="shared" si="3"/>
        <v>1.394698085</v>
      </c>
      <c r="R1923" s="35" t="str">
        <f t="shared" si="4"/>
        <v>Alto</v>
      </c>
      <c r="S1923" s="35" t="str">
        <f>IF(O1923="","",IF(O1923&gt;AVERAGE('Base de datos limpia'!$O$2:$O$8001),"Alto","Normal"))
</f>
        <v>Alto</v>
      </c>
      <c r="T1923" s="35" t="str">
        <f t="shared" si="5"/>
        <v>Gamer intensivo</v>
      </c>
      <c r="U1923" s="35"/>
    </row>
    <row r="1924">
      <c r="A1924" s="28">
        <v>1923.0</v>
      </c>
      <c r="B1924" s="28">
        <v>18.0</v>
      </c>
      <c r="C1924" s="28" t="str">
        <f>TRIM(PROPER('Base de datos cruda'!C1924))</f>
        <v>Male</v>
      </c>
      <c r="D1924" s="28">
        <v>3.87</v>
      </c>
      <c r="E1924" s="28">
        <v>8.16</v>
      </c>
      <c r="F1924" s="28">
        <v>8.68</v>
      </c>
      <c r="G1924" s="28">
        <v>83.59</v>
      </c>
      <c r="H1924" s="28" t="str">
        <f>TRIM(PROPER('Base de datos cruda'!H1924))</f>
        <v>Rpg</v>
      </c>
      <c r="I1924" s="28">
        <v>3.75</v>
      </c>
      <c r="J1924" s="28">
        <v>9.08</v>
      </c>
      <c r="K1924" s="28">
        <v>262.54</v>
      </c>
      <c r="L1924" s="28">
        <f>IF('Base de datos cruda'!L1924&lt;0,,'Base de datos cruda'!L1924)</f>
        <v>13.94</v>
      </c>
      <c r="M1924" s="28" t="str">
        <f>IF(TRIM(PROPER('Base de datos cruda'!M1924))="High","Alto",IF(TRIM(PROPER('Base de datos cruda'!M1924))="Medium","Medio","Bajo"))</f>
        <v>Medio</v>
      </c>
      <c r="N1924" s="29">
        <v>97.86</v>
      </c>
      <c r="O1924" s="32">
        <f t="shared" si="1"/>
        <v>97.86</v>
      </c>
      <c r="P1924" s="33">
        <f t="shared" si="2"/>
        <v>12.95</v>
      </c>
      <c r="Q1924" s="34">
        <f t="shared" si="3"/>
        <v>2.108527132</v>
      </c>
      <c r="R1924" s="35" t="str">
        <f t="shared" si="4"/>
        <v>Alto</v>
      </c>
      <c r="S1924" s="35" t="str">
        <f>IF(O1924="","",IF(O1924&gt;AVERAGE('Base de datos limpia'!$O$2:$O$8001),"Alto","Normal"))
</f>
        <v>Alto</v>
      </c>
      <c r="T1924" s="35" t="str">
        <f t="shared" si="5"/>
        <v>Gamer intensivo</v>
      </c>
      <c r="U1924" s="35"/>
    </row>
    <row r="1925">
      <c r="A1925" s="28">
        <v>1924.0</v>
      </c>
      <c r="B1925" s="28">
        <v>24.0</v>
      </c>
      <c r="C1925" s="28" t="str">
        <f>TRIM(PROPER('Base de datos cruda'!C1925))</f>
        <v>Female</v>
      </c>
      <c r="D1925" s="28">
        <v>6.66</v>
      </c>
      <c r="E1925" s="28">
        <v>6.01</v>
      </c>
      <c r="F1925" s="28">
        <v>7.64</v>
      </c>
      <c r="G1925" s="28">
        <v>90.14</v>
      </c>
      <c r="H1925" s="28" t="str">
        <f>TRIM(PROPER('Base de datos cruda'!H1925))</f>
        <v>Rpg</v>
      </c>
      <c r="I1925" s="28">
        <v>2.21</v>
      </c>
      <c r="J1925" s="28">
        <v>9.4</v>
      </c>
      <c r="K1925" s="28">
        <v>235.44</v>
      </c>
      <c r="L1925" s="28">
        <f>IF('Base de datos cruda'!L1925&lt;0,,'Base de datos cruda'!L1925)</f>
        <v>13.96</v>
      </c>
      <c r="M1925" s="28" t="str">
        <f>IF(TRIM(PROPER('Base de datos cruda'!M1925))="High","Alto",IF(TRIM(PROPER('Base de datos cruda'!M1925))="Medium","Medio","Bajo"))</f>
        <v>Bajo</v>
      </c>
      <c r="N1925" s="29">
        <v>61.65</v>
      </c>
      <c r="O1925" s="32">
        <f t="shared" si="1"/>
        <v>61.65</v>
      </c>
      <c r="P1925" s="33">
        <f t="shared" si="2"/>
        <v>16.06</v>
      </c>
      <c r="Q1925" s="34">
        <f t="shared" si="3"/>
        <v>0.9024024024</v>
      </c>
      <c r="R1925" s="35" t="str">
        <f t="shared" si="4"/>
        <v>Medio</v>
      </c>
      <c r="S1925" s="35" t="str">
        <f>IF(O1925="","",IF(O1925&gt;AVERAGE('Base de datos limpia'!$O$2:$O$8001),"Alto","Normal"))
</f>
        <v>Normal</v>
      </c>
      <c r="T1925" s="35" t="str">
        <f t="shared" si="5"/>
        <v>Gamer intensivo</v>
      </c>
      <c r="U1925" s="35"/>
    </row>
    <row r="1926">
      <c r="A1926" s="28">
        <v>1925.0</v>
      </c>
      <c r="B1926" s="28">
        <v>21.0</v>
      </c>
      <c r="C1926" s="28" t="str">
        <f>TRIM(PROPER('Base de datos cruda'!C1926))</f>
        <v>Male</v>
      </c>
      <c r="D1926" s="28">
        <v>0.84</v>
      </c>
      <c r="E1926" s="28">
        <v>2.93</v>
      </c>
      <c r="F1926" s="28">
        <v>5.51</v>
      </c>
      <c r="G1926" s="28">
        <v>69.62</v>
      </c>
      <c r="H1926" s="28" t="str">
        <f>TRIM(PROPER('Base de datos cruda'!H1926))</f>
        <v>Fps</v>
      </c>
      <c r="I1926" s="28">
        <v>0.48</v>
      </c>
      <c r="J1926" s="28">
        <v>5.81</v>
      </c>
      <c r="K1926" s="28">
        <v>323.42</v>
      </c>
      <c r="L1926" s="28">
        <f>IF('Base de datos cruda'!L1926&lt;0,,'Base de datos cruda'!L1926)</f>
        <v>4.25</v>
      </c>
      <c r="M1926" s="28" t="str">
        <f>IF(TRIM(PROPER('Base de datos cruda'!M1926))="High","Alto",IF(TRIM(PROPER('Base de datos cruda'!M1926))="Medium","Medio","Bajo"))</f>
        <v>Medio</v>
      </c>
      <c r="N1926" s="29">
        <v>56.7</v>
      </c>
      <c r="O1926" s="32">
        <f t="shared" si="1"/>
        <v>56.7</v>
      </c>
      <c r="P1926" s="33">
        <f t="shared" si="2"/>
        <v>6.65</v>
      </c>
      <c r="Q1926" s="34">
        <f t="shared" si="3"/>
        <v>3.488095238</v>
      </c>
      <c r="R1926" s="35" t="str">
        <f t="shared" si="4"/>
        <v>Medio</v>
      </c>
      <c r="S1926" s="35" t="str">
        <f>IF(O1926="","",IF(O1926&gt;AVERAGE('Base de datos limpia'!$O$2:$O$8001),"Alto","Normal"))
</f>
        <v>Normal</v>
      </c>
      <c r="T1926" s="35" t="str">
        <f t="shared" si="5"/>
        <v>Gamer casual</v>
      </c>
      <c r="U1926" s="35"/>
    </row>
    <row r="1927">
      <c r="A1927" s="28">
        <v>1926.0</v>
      </c>
      <c r="B1927" s="28">
        <v>24.0</v>
      </c>
      <c r="C1927" s="28" t="str">
        <f>TRIM(PROPER('Base de datos cruda'!C1927))</f>
        <v>Female</v>
      </c>
      <c r="D1927" s="28">
        <v>1.13</v>
      </c>
      <c r="E1927" s="28">
        <v>5.06</v>
      </c>
      <c r="F1927" s="28">
        <v>5.77</v>
      </c>
      <c r="G1927" s="28">
        <v>90.46</v>
      </c>
      <c r="H1927" s="28" t="str">
        <f>TRIM(PROPER('Base de datos cruda'!H1927))</f>
        <v>Fps</v>
      </c>
      <c r="I1927" s="28">
        <v>2.25</v>
      </c>
      <c r="J1927" s="28">
        <v>3.66</v>
      </c>
      <c r="K1927" s="28">
        <v>301.86</v>
      </c>
      <c r="L1927" s="28">
        <f>IF('Base de datos cruda'!L1927&lt;0,,'Base de datos cruda'!L1927)</f>
        <v>3.39</v>
      </c>
      <c r="M1927" s="28" t="str">
        <f>IF(TRIM(PROPER('Base de datos cruda'!M1927))="High","Alto",IF(TRIM(PROPER('Base de datos cruda'!M1927))="Medium","Medio","Bajo"))</f>
        <v>Medio</v>
      </c>
      <c r="N1927" s="29">
        <v>84.97</v>
      </c>
      <c r="O1927" s="32">
        <f t="shared" si="1"/>
        <v>84.97</v>
      </c>
      <c r="P1927" s="33">
        <f t="shared" si="2"/>
        <v>4.79</v>
      </c>
      <c r="Q1927" s="34">
        <f t="shared" si="3"/>
        <v>4.477876106</v>
      </c>
      <c r="R1927" s="35" t="str">
        <f t="shared" si="4"/>
        <v>Alto</v>
      </c>
      <c r="S1927" s="35" t="str">
        <f>IF(O1927="","",IF(O1927&gt;AVERAGE('Base de datos limpia'!$O$2:$O$8001),"Alto","Normal"))
</f>
        <v>Alto</v>
      </c>
      <c r="T1927" s="35" t="str">
        <f t="shared" si="5"/>
        <v>Gamer moderado</v>
      </c>
      <c r="U1927" s="35"/>
    </row>
    <row r="1928">
      <c r="A1928" s="28">
        <v>1927.0</v>
      </c>
      <c r="B1928" s="28">
        <v>20.0</v>
      </c>
      <c r="C1928" s="28" t="str">
        <f>TRIM(PROPER('Base de datos cruda'!C1928))</f>
        <v>Female</v>
      </c>
      <c r="D1928" s="28">
        <v>7.82</v>
      </c>
      <c r="E1928" s="28">
        <v>7.24</v>
      </c>
      <c r="F1928" s="28">
        <v>5.96</v>
      </c>
      <c r="G1928" s="28">
        <v>93.14</v>
      </c>
      <c r="H1928" s="28" t="str">
        <f>TRIM(PROPER('Base de datos cruda'!H1928))</f>
        <v>Rpg</v>
      </c>
      <c r="I1928" s="28">
        <v>1.47</v>
      </c>
      <c r="J1928" s="28">
        <v>9.76</v>
      </c>
      <c r="K1928" s="28">
        <v>226.58</v>
      </c>
      <c r="L1928" s="28">
        <f>IF('Base de datos cruda'!L1928&lt;0,,'Base de datos cruda'!L1928)</f>
        <v>15.58</v>
      </c>
      <c r="M1928" s="28" t="str">
        <f>IF(TRIM(PROPER('Base de datos cruda'!M1928))="High","Alto",IF(TRIM(PROPER('Base de datos cruda'!M1928))="Medium","Medio","Bajo"))</f>
        <v>Alto</v>
      </c>
      <c r="N1928" s="29">
        <v>56.2209249458887</v>
      </c>
      <c r="O1928" s="32">
        <f t="shared" si="1"/>
        <v>56.22092495</v>
      </c>
      <c r="P1928" s="33">
        <f t="shared" si="2"/>
        <v>17.58</v>
      </c>
      <c r="Q1928" s="34">
        <f t="shared" si="3"/>
        <v>0.925831202</v>
      </c>
      <c r="R1928" s="35" t="str">
        <f t="shared" si="4"/>
        <v>Medio</v>
      </c>
      <c r="S1928" s="35" t="str">
        <f>IF(O1928="","",IF(O1928&gt;AVERAGE('Base de datos limpia'!$O$2:$O$8001),"Alto","Normal"))
</f>
        <v>Normal</v>
      </c>
      <c r="T1928" s="35" t="str">
        <f t="shared" si="5"/>
        <v>Gamer intensivo</v>
      </c>
      <c r="U1928" s="35"/>
    </row>
    <row r="1929">
      <c r="A1929" s="28">
        <v>1928.0</v>
      </c>
      <c r="B1929" s="28">
        <v>17.0</v>
      </c>
      <c r="C1929" s="28" t="str">
        <f>TRIM(PROPER('Base de datos cruda'!C1929))</f>
        <v>Male</v>
      </c>
      <c r="D1929" s="28">
        <v>4.7</v>
      </c>
      <c r="E1929" s="28">
        <v>8.54</v>
      </c>
      <c r="F1929" s="28">
        <v>4.15</v>
      </c>
      <c r="G1929" s="28">
        <v>77.23</v>
      </c>
      <c r="H1929" s="28" t="str">
        <f>TRIM(PROPER('Base de datos cruda'!H1929))</f>
        <v>Fps</v>
      </c>
      <c r="I1929" s="28">
        <v>3.89</v>
      </c>
      <c r="J1929" s="28">
        <v>7.65</v>
      </c>
      <c r="K1929" s="28">
        <v>253.56</v>
      </c>
      <c r="L1929" s="28">
        <f>IF('Base de datos cruda'!L1929&lt;0,,'Base de datos cruda'!L1929)</f>
        <v>13.83</v>
      </c>
      <c r="M1929" s="28" t="str">
        <f>IF(TRIM(PROPER('Base de datos cruda'!M1929))="High","Alto",IF(TRIM(PROPER('Base de datos cruda'!M1929))="Medium","Medio","Bajo"))</f>
        <v>Alto</v>
      </c>
      <c r="N1929" s="29">
        <v>66.67</v>
      </c>
      <c r="O1929" s="32">
        <f t="shared" si="1"/>
        <v>66.67</v>
      </c>
      <c r="P1929" s="33">
        <f t="shared" si="2"/>
        <v>12.35</v>
      </c>
      <c r="Q1929" s="34">
        <f t="shared" si="3"/>
        <v>1.817021277</v>
      </c>
      <c r="R1929" s="35" t="str">
        <f t="shared" si="4"/>
        <v>Medio</v>
      </c>
      <c r="S1929" s="35" t="str">
        <f>IF(O1929="","",IF(O1929&gt;AVERAGE('Base de datos limpia'!$O$2:$O$8001),"Alto","Normal"))
</f>
        <v>Alto</v>
      </c>
      <c r="T1929" s="35" t="str">
        <f t="shared" si="5"/>
        <v>Gamer intensivo</v>
      </c>
      <c r="U1929" s="35"/>
    </row>
    <row r="1930">
      <c r="A1930" s="28">
        <v>1929.0</v>
      </c>
      <c r="B1930" s="28">
        <v>23.0</v>
      </c>
      <c r="C1930" s="28" t="str">
        <f>TRIM(PROPER('Base de datos cruda'!C1930))</f>
        <v>Male</v>
      </c>
      <c r="D1930" s="28">
        <v>4.08</v>
      </c>
      <c r="E1930" s="28">
        <v>9.64</v>
      </c>
      <c r="F1930" s="28">
        <v>8.57</v>
      </c>
      <c r="G1930" s="28">
        <v>82.88</v>
      </c>
      <c r="H1930" s="28" t="str">
        <f>TRIM(PROPER('Base de datos cruda'!H1930))</f>
        <v>Casual</v>
      </c>
      <c r="I1930" s="28">
        <v>0.48</v>
      </c>
      <c r="J1930" s="28">
        <v>9.07</v>
      </c>
      <c r="K1930" s="28">
        <v>279.71</v>
      </c>
      <c r="L1930" s="28">
        <f>IF('Base de datos cruda'!L1930&lt;0,,'Base de datos cruda'!L1930)</f>
        <v>8.71</v>
      </c>
      <c r="M1930" s="28" t="str">
        <f>IF(TRIM(PROPER('Base de datos cruda'!M1930))="High","Alto",IF(TRIM(PROPER('Base de datos cruda'!M1930))="Medium","Medio","Bajo"))</f>
        <v>Medio</v>
      </c>
      <c r="N1930" s="29">
        <v>100.0</v>
      </c>
      <c r="O1930" s="32">
        <f t="shared" si="1"/>
        <v>100</v>
      </c>
      <c r="P1930" s="33">
        <f t="shared" si="2"/>
        <v>13.15</v>
      </c>
      <c r="Q1930" s="34">
        <f t="shared" si="3"/>
        <v>2.362745098</v>
      </c>
      <c r="R1930" s="35" t="str">
        <f t="shared" si="4"/>
        <v>Alto</v>
      </c>
      <c r="S1930" s="35" t="str">
        <f>IF(O1930="","",IF(O1930&gt;AVERAGE('Base de datos limpia'!$O$2:$O$8001),"Alto","Normal"))
</f>
        <v>Alto</v>
      </c>
      <c r="T1930" s="35" t="str">
        <f t="shared" si="5"/>
        <v>Gamer intensivo</v>
      </c>
      <c r="U1930" s="35"/>
    </row>
    <row r="1931">
      <c r="A1931" s="28">
        <v>1930.0</v>
      </c>
      <c r="B1931" s="28">
        <v>20.0</v>
      </c>
      <c r="C1931" s="28" t="str">
        <f>TRIM(PROPER('Base de datos cruda'!C1931))</f>
        <v>Male</v>
      </c>
      <c r="D1931" s="28">
        <v>4.19</v>
      </c>
      <c r="E1931" s="28">
        <v>6.45</v>
      </c>
      <c r="F1931" s="28">
        <v>4.37</v>
      </c>
      <c r="G1931" s="28">
        <v>98.87</v>
      </c>
      <c r="H1931" s="28" t="str">
        <f>TRIM(PROPER('Base de datos cruda'!H1931))</f>
        <v>Rpg</v>
      </c>
      <c r="I1931" s="28">
        <v>2.26</v>
      </c>
      <c r="J1931" s="28">
        <v>8.71</v>
      </c>
      <c r="K1931" s="28">
        <v>278.03</v>
      </c>
      <c r="L1931" s="28">
        <f>IF('Base de datos cruda'!L1931&lt;0,,'Base de datos cruda'!L1931)</f>
        <v>7.6</v>
      </c>
      <c r="M1931" s="28" t="str">
        <f>IF(TRIM(PROPER('Base de datos cruda'!M1931))="High","Alto",IF(TRIM(PROPER('Base de datos cruda'!M1931))="Medium","Medio","Bajo"))</f>
        <v>Medio</v>
      </c>
      <c r="N1931" s="29">
        <v>63.65</v>
      </c>
      <c r="O1931" s="32">
        <f t="shared" si="1"/>
        <v>63.65</v>
      </c>
      <c r="P1931" s="33">
        <f t="shared" si="2"/>
        <v>12.9</v>
      </c>
      <c r="Q1931" s="34">
        <f t="shared" si="3"/>
        <v>1.539379475</v>
      </c>
      <c r="R1931" s="35" t="str">
        <f t="shared" si="4"/>
        <v>Medio</v>
      </c>
      <c r="S1931" s="35" t="str">
        <f>IF(O1931="","",IF(O1931&gt;AVERAGE('Base de datos limpia'!$O$2:$O$8001),"Alto","Normal"))
</f>
        <v>Normal</v>
      </c>
      <c r="T1931" s="35" t="str">
        <f t="shared" si="5"/>
        <v>Gamer intensivo</v>
      </c>
      <c r="U1931" s="35"/>
    </row>
    <row r="1932">
      <c r="A1932" s="28">
        <v>1931.0</v>
      </c>
      <c r="B1932" s="28">
        <v>17.0</v>
      </c>
      <c r="C1932" s="28" t="str">
        <f>TRIM(PROPER('Base de datos cruda'!C1932))</f>
        <v>Other</v>
      </c>
      <c r="D1932" s="28">
        <v>1.72</v>
      </c>
      <c r="E1932" s="28">
        <v>5.74</v>
      </c>
      <c r="F1932" s="28">
        <v>7.5</v>
      </c>
      <c r="G1932" s="28">
        <v>93.87</v>
      </c>
      <c r="H1932" s="28" t="str">
        <f>TRIM(PROPER('Base de datos cruda'!H1932))</f>
        <v>Rpg</v>
      </c>
      <c r="I1932" s="28">
        <v>2.96</v>
      </c>
      <c r="J1932" s="28">
        <v>4.73</v>
      </c>
      <c r="K1932" s="28">
        <v>292.32</v>
      </c>
      <c r="L1932" s="28">
        <f>IF('Base de datos cruda'!L1932&lt;0,,'Base de datos cruda'!L1932)</f>
        <v>5.43</v>
      </c>
      <c r="M1932" s="28" t="str">
        <f>IF(TRIM(PROPER('Base de datos cruda'!M1932))="High","Alto",IF(TRIM(PROPER('Base de datos cruda'!M1932))="Medium","Medio","Bajo"))</f>
        <v>Medio</v>
      </c>
      <c r="N1932" s="29">
        <v>93.84</v>
      </c>
      <c r="O1932" s="32">
        <f t="shared" si="1"/>
        <v>93.84</v>
      </c>
      <c r="P1932" s="33">
        <f t="shared" si="2"/>
        <v>6.45</v>
      </c>
      <c r="Q1932" s="34">
        <f t="shared" si="3"/>
        <v>3.337209302</v>
      </c>
      <c r="R1932" s="35" t="str">
        <f t="shared" si="4"/>
        <v>Alto</v>
      </c>
      <c r="S1932" s="35" t="str">
        <f>IF(O1932="","",IF(O1932&gt;AVERAGE('Base de datos limpia'!$O$2:$O$8001),"Alto","Normal"))
</f>
        <v>Alto</v>
      </c>
      <c r="T1932" s="35" t="str">
        <f t="shared" si="5"/>
        <v>Gamer moderado</v>
      </c>
      <c r="U1932" s="35"/>
    </row>
    <row r="1933">
      <c r="A1933" s="28">
        <v>1932.0</v>
      </c>
      <c r="B1933" s="28">
        <v>19.0</v>
      </c>
      <c r="C1933" s="28" t="str">
        <f>TRIM(PROPER('Base de datos cruda'!C1933))</f>
        <v>Male</v>
      </c>
      <c r="D1933" s="28">
        <v>5.75</v>
      </c>
      <c r="E1933" s="28">
        <v>1.16</v>
      </c>
      <c r="F1933" s="28">
        <v>7.65</v>
      </c>
      <c r="G1933" s="28">
        <v>77.79</v>
      </c>
      <c r="H1933" s="28" t="str">
        <f>TRIM(PROPER('Base de datos cruda'!H1933))</f>
        <v>Casual</v>
      </c>
      <c r="I1933" s="28">
        <v>4.93</v>
      </c>
      <c r="J1933" s="28">
        <v>11.44</v>
      </c>
      <c r="K1933" s="28">
        <v>227.83</v>
      </c>
      <c r="L1933" s="28">
        <f>IF('Base de datos cruda'!L1933&lt;0,,'Base de datos cruda'!L1933)</f>
        <v>12.9</v>
      </c>
      <c r="M1933" s="28" t="str">
        <f>IF(TRIM(PROPER('Base de datos cruda'!M1933))="High","Alto",IF(TRIM(PROPER('Base de datos cruda'!M1933))="Medium","Medio","Bajo"))</f>
        <v>Bajo</v>
      </c>
      <c r="N1933" s="29">
        <v>30.0</v>
      </c>
      <c r="O1933" s="32">
        <f t="shared" si="1"/>
        <v>30</v>
      </c>
      <c r="P1933" s="33">
        <f t="shared" si="2"/>
        <v>17.19</v>
      </c>
      <c r="Q1933" s="34">
        <f t="shared" si="3"/>
        <v>0.2017391304</v>
      </c>
      <c r="R1933" s="35" t="str">
        <f t="shared" si="4"/>
        <v>Bajo</v>
      </c>
      <c r="S1933" s="35" t="str">
        <f>IF(O1933="","",IF(O1933&gt;AVERAGE('Base de datos limpia'!$O$2:$O$8001),"Alto","Normal"))
</f>
        <v>Normal</v>
      </c>
      <c r="T1933" s="35" t="str">
        <f t="shared" si="5"/>
        <v>Gamer casual</v>
      </c>
      <c r="U1933" s="35"/>
    </row>
    <row r="1934">
      <c r="A1934" s="28">
        <v>1933.0</v>
      </c>
      <c r="B1934" s="28">
        <v>24.0</v>
      </c>
      <c r="C1934" s="28" t="str">
        <f>TRIM(PROPER('Base de datos cruda'!C1934))</f>
        <v>Male</v>
      </c>
      <c r="D1934" s="28">
        <v>0.68</v>
      </c>
      <c r="E1934" s="28">
        <v>1.65</v>
      </c>
      <c r="F1934" s="28">
        <v>8.22</v>
      </c>
      <c r="G1934" s="28">
        <v>86.58</v>
      </c>
      <c r="H1934" s="28" t="str">
        <f>TRIM(PROPER('Base de datos cruda'!H1934))</f>
        <v>Casual</v>
      </c>
      <c r="I1934" s="28">
        <v>0.45</v>
      </c>
      <c r="J1934" s="28">
        <v>3.72</v>
      </c>
      <c r="K1934" s="28">
        <v>308.22</v>
      </c>
      <c r="L1934" s="28">
        <f>IF('Base de datos cruda'!L1934&lt;0,,'Base de datos cruda'!L1934)</f>
        <v>3.39</v>
      </c>
      <c r="M1934" s="28" t="str">
        <f>IF(TRIM(PROPER('Base de datos cruda'!M1934))="High","Alto",IF(TRIM(PROPER('Base de datos cruda'!M1934))="Medium","Medio","Bajo"))</f>
        <v>Medio</v>
      </c>
      <c r="N1934" s="29">
        <v>65.37</v>
      </c>
      <c r="O1934" s="32">
        <f t="shared" si="1"/>
        <v>65.37</v>
      </c>
      <c r="P1934" s="33">
        <f t="shared" si="2"/>
        <v>4.4</v>
      </c>
      <c r="Q1934" s="34">
        <f t="shared" si="3"/>
        <v>2.426470588</v>
      </c>
      <c r="R1934" s="35" t="str">
        <f t="shared" si="4"/>
        <v>Medio</v>
      </c>
      <c r="S1934" s="35" t="str">
        <f>IF(O1934="","",IF(O1934&gt;AVERAGE('Base de datos limpia'!$O$2:$O$8001),"Alto","Normal"))
</f>
        <v>Normal</v>
      </c>
      <c r="T1934" s="35" t="str">
        <f t="shared" si="5"/>
        <v>Gamer casual</v>
      </c>
      <c r="U1934" s="35"/>
    </row>
    <row r="1935">
      <c r="A1935" s="28">
        <v>1934.0</v>
      </c>
      <c r="B1935" s="28">
        <v>19.0</v>
      </c>
      <c r="C1935" s="28" t="str">
        <f>TRIM(PROPER('Base de datos cruda'!C1935))</f>
        <v>Male</v>
      </c>
      <c r="D1935" s="28">
        <v>4.59</v>
      </c>
      <c r="E1935" s="28">
        <v>2.4</v>
      </c>
      <c r="F1935" s="28">
        <v>6.77</v>
      </c>
      <c r="G1935" s="28">
        <v>91.37</v>
      </c>
      <c r="H1935" s="28" t="str">
        <f>TRIM(PROPER('Base de datos cruda'!H1935))</f>
        <v>Fps</v>
      </c>
      <c r="I1935" s="28">
        <v>0.57</v>
      </c>
      <c r="J1935" s="28">
        <v>7.34</v>
      </c>
      <c r="K1935" s="28">
        <v>269.35</v>
      </c>
      <c r="L1935" s="28">
        <f>IF('Base de datos cruda'!L1935&lt;0,,'Base de datos cruda'!L1935)</f>
        <v>11.82</v>
      </c>
      <c r="M1935" s="28" t="str">
        <f>IF(TRIM(PROPER('Base de datos cruda'!M1935))="High","Alto",IF(TRIM(PROPER('Base de datos cruda'!M1935))="Medium","Medio","Bajo"))</f>
        <v>Medio</v>
      </c>
      <c r="N1935" s="29">
        <v>54.6</v>
      </c>
      <c r="O1935" s="32">
        <f t="shared" si="1"/>
        <v>54.6</v>
      </c>
      <c r="P1935" s="33">
        <f t="shared" si="2"/>
        <v>11.93</v>
      </c>
      <c r="Q1935" s="34">
        <f t="shared" si="3"/>
        <v>0.522875817</v>
      </c>
      <c r="R1935" s="35" t="str">
        <f t="shared" si="4"/>
        <v>Medio</v>
      </c>
      <c r="S1935" s="35" t="str">
        <f>IF(O1935="","",IF(O1935&gt;AVERAGE('Base de datos limpia'!$O$2:$O$8001),"Alto","Normal"))
</f>
        <v>Normal</v>
      </c>
      <c r="T1935" s="35" t="str">
        <f t="shared" si="5"/>
        <v>Gamer casual</v>
      </c>
      <c r="U1935" s="35"/>
    </row>
    <row r="1936">
      <c r="A1936" s="28">
        <v>1935.0</v>
      </c>
      <c r="B1936" s="28">
        <v>19.0</v>
      </c>
      <c r="C1936" s="28" t="str">
        <f>TRIM(PROPER('Base de datos cruda'!C1936))</f>
        <v>Male</v>
      </c>
      <c r="D1936" s="28">
        <v>4.57</v>
      </c>
      <c r="E1936" s="28">
        <v>1.49</v>
      </c>
      <c r="F1936" s="28">
        <v>7.63</v>
      </c>
      <c r="G1936" s="28">
        <v>60.97</v>
      </c>
      <c r="H1936" s="28" t="str">
        <f>TRIM(PROPER('Base de datos cruda'!H1936))</f>
        <v>Rpg</v>
      </c>
      <c r="I1936" s="28">
        <v>4.94</v>
      </c>
      <c r="J1936" s="28">
        <v>6.29</v>
      </c>
      <c r="K1936" s="28">
        <v>265.03</v>
      </c>
      <c r="L1936" s="28">
        <f>IF('Base de datos cruda'!L1936&lt;0,,'Base de datos cruda'!L1936)</f>
        <v>10.29</v>
      </c>
      <c r="M1936" s="28" t="str">
        <f>IF(TRIM(PROPER('Base de datos cruda'!M1936))="High","Alto",IF(TRIM(PROPER('Base de datos cruda'!M1936))="Medium","Medio","Bajo"))</f>
        <v>Medio</v>
      </c>
      <c r="N1936" s="29">
        <v>32.39</v>
      </c>
      <c r="O1936" s="32">
        <f t="shared" si="1"/>
        <v>32.39</v>
      </c>
      <c r="P1936" s="33">
        <f t="shared" si="2"/>
        <v>10.86</v>
      </c>
      <c r="Q1936" s="34">
        <f t="shared" si="3"/>
        <v>0.3260393873</v>
      </c>
      <c r="R1936" s="35" t="str">
        <f t="shared" si="4"/>
        <v>Bajo</v>
      </c>
      <c r="S1936" s="35" t="str">
        <f>IF(O1936="","",IF(O1936&gt;AVERAGE('Base de datos limpia'!$O$2:$O$8001),"Alto","Normal"))
</f>
        <v>Normal</v>
      </c>
      <c r="T1936" s="35" t="str">
        <f t="shared" si="5"/>
        <v>Gamer casual</v>
      </c>
      <c r="U1936" s="35"/>
    </row>
    <row r="1937">
      <c r="A1937" s="28">
        <v>1936.0</v>
      </c>
      <c r="B1937" s="28">
        <v>17.0</v>
      </c>
      <c r="C1937" s="28" t="str">
        <f>TRIM(PROPER('Base de datos cruda'!C1937))</f>
        <v>Female</v>
      </c>
      <c r="D1937" s="28">
        <v>7.31</v>
      </c>
      <c r="E1937" s="28">
        <v>4.61</v>
      </c>
      <c r="F1937" s="28">
        <v>5.51</v>
      </c>
      <c r="G1937" s="28">
        <v>83.53</v>
      </c>
      <c r="H1937" s="28" t="str">
        <f>TRIM(PROPER('Base de datos cruda'!H1937))</f>
        <v>Casual</v>
      </c>
      <c r="I1937" s="28">
        <v>2.03</v>
      </c>
      <c r="J1937" s="28">
        <v>8.66</v>
      </c>
      <c r="K1937" s="28">
        <v>233.08</v>
      </c>
      <c r="L1937" s="28">
        <f>IF('Base de datos cruda'!L1937&lt;0,,'Base de datos cruda'!L1937)</f>
        <v>15.34</v>
      </c>
      <c r="M1937" s="28" t="str">
        <f>IF(TRIM(PROPER('Base de datos cruda'!M1937))="High","Alto",IF(TRIM(PROPER('Base de datos cruda'!M1937))="Medium","Medio","Bajo"))</f>
        <v>Bajo</v>
      </c>
      <c r="N1937" s="29">
        <v>35.06</v>
      </c>
      <c r="O1937" s="32">
        <f t="shared" si="1"/>
        <v>35.06</v>
      </c>
      <c r="P1937" s="33">
        <f t="shared" si="2"/>
        <v>15.97</v>
      </c>
      <c r="Q1937" s="34">
        <f t="shared" si="3"/>
        <v>0.6306429549</v>
      </c>
      <c r="R1937" s="35" t="str">
        <f t="shared" si="4"/>
        <v>Bajo</v>
      </c>
      <c r="S1937" s="35" t="str">
        <f>IF(O1937="","",IF(O1937&gt;AVERAGE('Base de datos limpia'!$O$2:$O$8001),"Alto","Normal"))
</f>
        <v>Normal</v>
      </c>
      <c r="T1937" s="35" t="str">
        <f t="shared" si="5"/>
        <v>Gamer moderado</v>
      </c>
      <c r="U1937" s="35"/>
    </row>
    <row r="1938">
      <c r="A1938" s="28">
        <v>1937.0</v>
      </c>
      <c r="B1938" s="28">
        <v>21.0</v>
      </c>
      <c r="C1938" s="28" t="str">
        <f>TRIM(PROPER('Base de datos cruda'!C1938))</f>
        <v>Female</v>
      </c>
      <c r="D1938" s="28">
        <v>4.21</v>
      </c>
      <c r="E1938" s="28">
        <v>4.03</v>
      </c>
      <c r="F1938" s="28">
        <v>7.73</v>
      </c>
      <c r="G1938" s="28">
        <v>99.38</v>
      </c>
      <c r="H1938" s="28" t="str">
        <f>TRIM(PROPER('Base de datos cruda'!H1938))</f>
        <v>Fps</v>
      </c>
      <c r="I1938" s="28">
        <v>3.72</v>
      </c>
      <c r="J1938" s="28">
        <v>6.96</v>
      </c>
      <c r="K1938" s="28">
        <v>272.98</v>
      </c>
      <c r="L1938" s="28">
        <f>IF('Base de datos cruda'!L1938&lt;0,,'Base de datos cruda'!L1938)</f>
        <v>5.67</v>
      </c>
      <c r="M1938" s="28" t="str">
        <f>IF(TRIM(PROPER('Base de datos cruda'!M1938))="High","Alto",IF(TRIM(PROPER('Base de datos cruda'!M1938))="Medium","Medio","Bajo"))</f>
        <v>Medio</v>
      </c>
      <c r="N1938" s="29">
        <v>70.03</v>
      </c>
      <c r="O1938" s="32">
        <f t="shared" si="1"/>
        <v>70.03</v>
      </c>
      <c r="P1938" s="33">
        <f t="shared" si="2"/>
        <v>11.17</v>
      </c>
      <c r="Q1938" s="34">
        <f t="shared" si="3"/>
        <v>0.9572446556</v>
      </c>
      <c r="R1938" s="35" t="str">
        <f t="shared" si="4"/>
        <v>Alto</v>
      </c>
      <c r="S1938" s="35" t="str">
        <f>IF(O1938="","",IF(O1938&gt;AVERAGE('Base de datos limpia'!$O$2:$O$8001),"Alto","Normal"))
</f>
        <v>Alto</v>
      </c>
      <c r="T1938" s="35" t="str">
        <f t="shared" si="5"/>
        <v>Gamer moderado</v>
      </c>
      <c r="U1938" s="35"/>
    </row>
    <row r="1939">
      <c r="A1939" s="28">
        <v>1938.0</v>
      </c>
      <c r="B1939" s="28">
        <v>17.0</v>
      </c>
      <c r="C1939" s="28" t="str">
        <f>TRIM(PROPER('Base de datos cruda'!C1939))</f>
        <v>Female</v>
      </c>
      <c r="D1939" s="28">
        <v>1.1</v>
      </c>
      <c r="E1939" s="28">
        <v>6.74</v>
      </c>
      <c r="F1939" s="28">
        <v>5.72</v>
      </c>
      <c r="G1939" s="28">
        <v>97.89</v>
      </c>
      <c r="H1939" s="28" t="str">
        <f>TRIM(PROPER('Base de datos cruda'!H1939))</f>
        <v>Fps</v>
      </c>
      <c r="I1939" s="28">
        <v>3.92</v>
      </c>
      <c r="J1939" s="28">
        <v>2.56</v>
      </c>
      <c r="K1939" s="28">
        <v>301.69</v>
      </c>
      <c r="L1939" s="28">
        <f>IF('Base de datos cruda'!L1939&lt;0,,'Base de datos cruda'!L1939)</f>
        <v>4.05</v>
      </c>
      <c r="M1939" s="28" t="str">
        <f>IF(TRIM(PROPER('Base de datos cruda'!M1939))="High","Alto",IF(TRIM(PROPER('Base de datos cruda'!M1939))="Medium","Medio","Bajo"))</f>
        <v>Medio</v>
      </c>
      <c r="N1939" s="29">
        <v>96.67</v>
      </c>
      <c r="O1939" s="32">
        <f t="shared" si="1"/>
        <v>96.67</v>
      </c>
      <c r="P1939" s="33">
        <f t="shared" si="2"/>
        <v>3.66</v>
      </c>
      <c r="Q1939" s="34">
        <f t="shared" si="3"/>
        <v>6.127272727</v>
      </c>
      <c r="R1939" s="35" t="str">
        <f t="shared" si="4"/>
        <v>Alto</v>
      </c>
      <c r="S1939" s="35" t="str">
        <f>IF(O1939="","",IF(O1939&gt;AVERAGE('Base de datos limpia'!$O$2:$O$8001),"Alto","Normal"))
</f>
        <v>Alto</v>
      </c>
      <c r="T1939" s="35" t="str">
        <f t="shared" si="5"/>
        <v>Gamer intensivo</v>
      </c>
      <c r="U1939" s="35"/>
    </row>
    <row r="1940">
      <c r="A1940" s="28">
        <v>1939.0</v>
      </c>
      <c r="B1940" s="28">
        <v>22.0</v>
      </c>
      <c r="C1940" s="28" t="str">
        <f>TRIM(PROPER('Base de datos cruda'!C1940))</f>
        <v>Female</v>
      </c>
      <c r="D1940" s="28">
        <v>4.58</v>
      </c>
      <c r="E1940" s="28">
        <v>5.82</v>
      </c>
      <c r="F1940" s="28">
        <v>8.51</v>
      </c>
      <c r="G1940" s="28">
        <v>93.3</v>
      </c>
      <c r="H1940" s="28" t="str">
        <f>TRIM(PROPER('Base de datos cruda'!H1940))</f>
        <v>Rpg</v>
      </c>
      <c r="I1940" s="28">
        <v>1.57</v>
      </c>
      <c r="J1940" s="28">
        <v>7.89</v>
      </c>
      <c r="K1940" s="28">
        <v>252.49</v>
      </c>
      <c r="L1940" s="28">
        <f>IF('Base de datos cruda'!L1940&lt;0,,'Base de datos cruda'!L1940)</f>
        <v>11.21</v>
      </c>
      <c r="M1940" s="28" t="str">
        <f>IF(TRIM(PROPER('Base de datos cruda'!M1940))="High","Alto",IF(TRIM(PROPER('Base de datos cruda'!M1940))="Medium","Medio","Bajo"))</f>
        <v>Medio</v>
      </c>
      <c r="N1940" s="29">
        <v>74.39</v>
      </c>
      <c r="O1940" s="32">
        <f t="shared" si="1"/>
        <v>74.39</v>
      </c>
      <c r="P1940" s="33">
        <f t="shared" si="2"/>
        <v>12.47</v>
      </c>
      <c r="Q1940" s="34">
        <f t="shared" si="3"/>
        <v>1.270742358</v>
      </c>
      <c r="R1940" s="35" t="str">
        <f t="shared" si="4"/>
        <v>Alto</v>
      </c>
      <c r="S1940" s="35" t="str">
        <f>IF(O1940="","",IF(O1940&gt;AVERAGE('Base de datos limpia'!$O$2:$O$8001),"Alto","Normal"))
</f>
        <v>Alto</v>
      </c>
      <c r="T1940" s="35" t="str">
        <f t="shared" si="5"/>
        <v>Gamer moderado</v>
      </c>
      <c r="U1940" s="35"/>
    </row>
    <row r="1941">
      <c r="A1941" s="28">
        <v>1940.0</v>
      </c>
      <c r="B1941" s="28">
        <v>18.0</v>
      </c>
      <c r="C1941" s="28" t="str">
        <f>TRIM(PROPER('Base de datos cruda'!C1941))</f>
        <v>Female</v>
      </c>
      <c r="D1941" s="28">
        <v>0.73</v>
      </c>
      <c r="E1941" s="28">
        <v>6.36</v>
      </c>
      <c r="F1941" s="28">
        <v>4.82</v>
      </c>
      <c r="G1941" s="28">
        <v>64.25</v>
      </c>
      <c r="H1941" s="28" t="str">
        <f>TRIM(PROPER('Base de datos cruda'!H1941))</f>
        <v>Rpg</v>
      </c>
      <c r="I1941" s="28">
        <v>1.07</v>
      </c>
      <c r="J1941" s="28">
        <v>6.03</v>
      </c>
      <c r="K1941" s="28">
        <v>318.63</v>
      </c>
      <c r="L1941" s="28">
        <f>IF('Base de datos cruda'!L1941&lt;0,,'Base de datos cruda'!L1941)</f>
        <v>7.86</v>
      </c>
      <c r="M1941" s="28" t="str">
        <f>IF(TRIM(PROPER('Base de datos cruda'!M1941))="High","Alto",IF(TRIM(PROPER('Base de datos cruda'!M1941))="Medium","Medio","Bajo"))</f>
        <v>Medio</v>
      </c>
      <c r="N1941" s="29">
        <v>77.29</v>
      </c>
      <c r="O1941" s="32">
        <f t="shared" si="1"/>
        <v>77.29</v>
      </c>
      <c r="P1941" s="33">
        <f t="shared" si="2"/>
        <v>6.76</v>
      </c>
      <c r="Q1941" s="34">
        <f t="shared" si="3"/>
        <v>8.712328767</v>
      </c>
      <c r="R1941" s="35" t="str">
        <f t="shared" si="4"/>
        <v>Alto</v>
      </c>
      <c r="S1941" s="35" t="str">
        <f>IF(O1941="","",IF(O1941&gt;AVERAGE('Base de datos limpia'!$O$2:$O$8001),"Alto","Normal"))
</f>
        <v>Alto</v>
      </c>
      <c r="T1941" s="35" t="str">
        <f t="shared" si="5"/>
        <v>Gamer intensivo</v>
      </c>
      <c r="U1941" s="35"/>
    </row>
    <row r="1942">
      <c r="A1942" s="28">
        <v>1941.0</v>
      </c>
      <c r="B1942" s="28">
        <v>18.0</v>
      </c>
      <c r="C1942" s="28" t="str">
        <f>TRIM(PROPER('Base de datos cruda'!C1942))</f>
        <v>Male</v>
      </c>
      <c r="D1942" s="28">
        <v>1.63</v>
      </c>
      <c r="E1942" s="28">
        <v>5.25</v>
      </c>
      <c r="F1942" s="28">
        <v>5.58</v>
      </c>
      <c r="G1942" s="28">
        <v>99.76</v>
      </c>
      <c r="H1942" s="28" t="str">
        <f>TRIM(PROPER('Base de datos cruda'!H1942))</f>
        <v>Fps</v>
      </c>
      <c r="I1942" s="28">
        <v>1.38</v>
      </c>
      <c r="J1942" s="28">
        <v>5.01</v>
      </c>
      <c r="K1942" s="28">
        <v>291.59</v>
      </c>
      <c r="L1942" s="28">
        <f>IF('Base de datos cruda'!L1942&lt;0,,'Base de datos cruda'!L1942)</f>
        <v>7.22</v>
      </c>
      <c r="M1942" s="28" t="str">
        <f>IF(TRIM(PROPER('Base de datos cruda'!M1942))="High","Alto",IF(TRIM(PROPER('Base de datos cruda'!M1942))="Medium","Medio","Bajo"))</f>
        <v>Medio</v>
      </c>
      <c r="N1942" s="29">
        <v>79.44</v>
      </c>
      <c r="O1942" s="32">
        <f t="shared" si="1"/>
        <v>79.44</v>
      </c>
      <c r="P1942" s="33">
        <f t="shared" si="2"/>
        <v>6.64</v>
      </c>
      <c r="Q1942" s="34">
        <f t="shared" si="3"/>
        <v>3.220858896</v>
      </c>
      <c r="R1942" s="35" t="str">
        <f t="shared" si="4"/>
        <v>Alto</v>
      </c>
      <c r="S1942" s="35" t="str">
        <f>IF(O1942="","",IF(O1942&gt;AVERAGE('Base de datos limpia'!$O$2:$O$8001),"Alto","Normal"))
</f>
        <v>Alto</v>
      </c>
      <c r="T1942" s="35" t="str">
        <f t="shared" si="5"/>
        <v>Gamer moderado</v>
      </c>
      <c r="U1942" s="35"/>
    </row>
    <row r="1943">
      <c r="A1943" s="28">
        <v>1942.0</v>
      </c>
      <c r="B1943" s="28">
        <v>20.0</v>
      </c>
      <c r="C1943" s="28" t="str">
        <f>TRIM(PROPER('Base de datos cruda'!C1943))</f>
        <v>Male</v>
      </c>
      <c r="D1943" s="28">
        <v>0.25</v>
      </c>
      <c r="E1943" s="28">
        <v>3.5</v>
      </c>
      <c r="F1943" s="28">
        <v>6.49</v>
      </c>
      <c r="G1943" s="28">
        <v>84.38</v>
      </c>
      <c r="H1943" s="28" t="str">
        <f>TRIM(PROPER('Base de datos cruda'!H1943))</f>
        <v>Rpg</v>
      </c>
      <c r="I1943" s="28">
        <v>3.82</v>
      </c>
      <c r="J1943" s="28">
        <v>3.65</v>
      </c>
      <c r="K1943" s="28">
        <v>304.98</v>
      </c>
      <c r="L1943" s="28" t="str">
        <f>IF('Base de datos cruda'!L1943&lt;0,,'Base de datos cruda'!L1943)</f>
        <v/>
      </c>
      <c r="M1943" s="28" t="str">
        <f>IF(TRIM(PROPER('Base de datos cruda'!M1943))="High","Alto",IF(TRIM(PROPER('Base de datos cruda'!M1943))="Medium","Medio","Bajo"))</f>
        <v>Medio</v>
      </c>
      <c r="N1943" s="29">
        <v>69.59</v>
      </c>
      <c r="O1943" s="32">
        <f t="shared" si="1"/>
        <v>69.59</v>
      </c>
      <c r="P1943" s="33">
        <f t="shared" si="2"/>
        <v>3.9</v>
      </c>
      <c r="Q1943" s="34">
        <f t="shared" si="3"/>
        <v>14</v>
      </c>
      <c r="R1943" s="35" t="str">
        <f t="shared" si="4"/>
        <v>Medio</v>
      </c>
      <c r="S1943" s="35" t="str">
        <f>IF(O1943="","",IF(O1943&gt;AVERAGE('Base de datos limpia'!$O$2:$O$8001),"Alto","Normal"))
</f>
        <v>Alto</v>
      </c>
      <c r="T1943" s="35" t="str">
        <f t="shared" si="5"/>
        <v>Gamer moderado</v>
      </c>
      <c r="U1943" s="35"/>
    </row>
    <row r="1944">
      <c r="A1944" s="28">
        <v>1943.0</v>
      </c>
      <c r="B1944" s="28">
        <v>18.0</v>
      </c>
      <c r="C1944" s="28" t="str">
        <f>TRIM(PROPER('Base de datos cruda'!C1944))</f>
        <v>Female</v>
      </c>
      <c r="D1944" s="28">
        <v>4.11</v>
      </c>
      <c r="E1944" s="28">
        <v>9.58</v>
      </c>
      <c r="F1944" s="28">
        <v>7.88</v>
      </c>
      <c r="G1944" s="28">
        <v>68.92</v>
      </c>
      <c r="H1944" s="28" t="str">
        <f>TRIM(PROPER('Base de datos cruda'!H1944))</f>
        <v>Rpg</v>
      </c>
      <c r="I1944" s="28">
        <v>4.2</v>
      </c>
      <c r="J1944" s="28">
        <v>6.38</v>
      </c>
      <c r="K1944" s="28">
        <v>275.68</v>
      </c>
      <c r="L1944" s="28">
        <f>IF('Base de datos cruda'!L1944&lt;0,,'Base de datos cruda'!L1944)</f>
        <v>11.48</v>
      </c>
      <c r="M1944" s="28" t="str">
        <f>IF(TRIM(PROPER('Base de datos cruda'!M1944))="High","Alto",IF(TRIM(PROPER('Base de datos cruda'!M1944))="Medium","Medio","Bajo"))</f>
        <v>Medio</v>
      </c>
      <c r="N1944" s="29">
        <v>100.0</v>
      </c>
      <c r="O1944" s="32">
        <f t="shared" si="1"/>
        <v>100</v>
      </c>
      <c r="P1944" s="33">
        <f t="shared" si="2"/>
        <v>10.49</v>
      </c>
      <c r="Q1944" s="34">
        <f t="shared" si="3"/>
        <v>2.330900243</v>
      </c>
      <c r="R1944" s="35" t="str">
        <f t="shared" si="4"/>
        <v>Alto</v>
      </c>
      <c r="S1944" s="35" t="str">
        <f>IF(O1944="","",IF(O1944&gt;AVERAGE('Base de datos limpia'!$O$2:$O$8001),"Alto","Normal"))
</f>
        <v>Alto</v>
      </c>
      <c r="T1944" s="35" t="str">
        <f t="shared" si="5"/>
        <v>Gamer intensivo</v>
      </c>
      <c r="U1944" s="35"/>
    </row>
    <row r="1945">
      <c r="A1945" s="28">
        <v>1944.0</v>
      </c>
      <c r="B1945" s="28">
        <v>17.0</v>
      </c>
      <c r="C1945" s="28" t="str">
        <f>TRIM(PROPER('Base de datos cruda'!C1945))</f>
        <v>Female</v>
      </c>
      <c r="D1945" s="28">
        <v>0.68</v>
      </c>
      <c r="E1945" s="28">
        <v>1.78</v>
      </c>
      <c r="F1945" s="28">
        <v>7.74</v>
      </c>
      <c r="G1945" s="28">
        <v>86.97</v>
      </c>
      <c r="H1945" s="28" t="str">
        <f>TRIM(PROPER('Base de datos cruda'!H1945))</f>
        <v>Rpg</v>
      </c>
      <c r="I1945" s="28">
        <v>3.5</v>
      </c>
      <c r="J1945" s="28">
        <v>2.51</v>
      </c>
      <c r="K1945" s="28">
        <v>300.78</v>
      </c>
      <c r="L1945" s="28" t="str">
        <f>IF('Base de datos cruda'!L1945&lt;0,,'Base de datos cruda'!L1945)</f>
        <v/>
      </c>
      <c r="M1945" s="28" t="str">
        <f>IF(TRIM(PROPER('Base de datos cruda'!M1945))="High","Alto",IF(TRIM(PROPER('Base de datos cruda'!M1945))="Medium","Medio","Bajo"))</f>
        <v>Medio</v>
      </c>
      <c r="N1945" s="29">
        <v>69.81</v>
      </c>
      <c r="O1945" s="32">
        <f t="shared" si="1"/>
        <v>69.81</v>
      </c>
      <c r="P1945" s="33">
        <f t="shared" si="2"/>
        <v>3.19</v>
      </c>
      <c r="Q1945" s="34">
        <f t="shared" si="3"/>
        <v>2.617647059</v>
      </c>
      <c r="R1945" s="35" t="str">
        <f t="shared" si="4"/>
        <v>Medio</v>
      </c>
      <c r="S1945" s="35" t="str">
        <f>IF(O1945="","",IF(O1945&gt;AVERAGE('Base de datos limpia'!$O$2:$O$8001),"Alto","Normal"))
</f>
        <v>Alto</v>
      </c>
      <c r="T1945" s="35" t="str">
        <f t="shared" si="5"/>
        <v>Gamer casual</v>
      </c>
      <c r="U1945" s="35"/>
    </row>
    <row r="1946">
      <c r="A1946" s="28">
        <v>1945.0</v>
      </c>
      <c r="B1946" s="28">
        <v>24.0</v>
      </c>
      <c r="C1946" s="28" t="str">
        <f>TRIM(PROPER('Base de datos cruda'!C1946))</f>
        <v>Female</v>
      </c>
      <c r="D1946" s="28">
        <v>3.76</v>
      </c>
      <c r="E1946" s="28">
        <v>9.45</v>
      </c>
      <c r="F1946" s="28">
        <v>5.05</v>
      </c>
      <c r="G1946" s="28">
        <v>94.26</v>
      </c>
      <c r="H1946" s="28" t="str">
        <f>TRIM(PROPER('Base de datos cruda'!H1946))</f>
        <v>Casual</v>
      </c>
      <c r="I1946" s="28">
        <v>2.21</v>
      </c>
      <c r="J1946" s="28">
        <v>5.87</v>
      </c>
      <c r="K1946" s="28">
        <v>266.7</v>
      </c>
      <c r="L1946" s="28">
        <f>IF('Base de datos cruda'!L1946&lt;0,,'Base de datos cruda'!L1946)</f>
        <v>10.24</v>
      </c>
      <c r="M1946" s="28" t="str">
        <f>IF(TRIM(PROPER('Base de datos cruda'!M1946))="High","Alto",IF(TRIM(PROPER('Base de datos cruda'!M1946))="Medium","Medio","Bajo"))</f>
        <v>Alto</v>
      </c>
      <c r="N1946" s="29">
        <v>90.61</v>
      </c>
      <c r="O1946" s="32">
        <f t="shared" si="1"/>
        <v>90.61</v>
      </c>
      <c r="P1946" s="33">
        <f t="shared" si="2"/>
        <v>9.63</v>
      </c>
      <c r="Q1946" s="34">
        <f t="shared" si="3"/>
        <v>2.513297872</v>
      </c>
      <c r="R1946" s="35" t="str">
        <f t="shared" si="4"/>
        <v>Alto</v>
      </c>
      <c r="S1946" s="35" t="str">
        <f>IF(O1946="","",IF(O1946&gt;AVERAGE('Base de datos limpia'!$O$2:$O$8001),"Alto","Normal"))
</f>
        <v>Alto</v>
      </c>
      <c r="T1946" s="35" t="str">
        <f t="shared" si="5"/>
        <v>Gamer intensivo</v>
      </c>
      <c r="U1946" s="35"/>
    </row>
    <row r="1947">
      <c r="A1947" s="28">
        <v>1946.0</v>
      </c>
      <c r="B1947" s="28">
        <v>17.0</v>
      </c>
      <c r="C1947" s="28" t="str">
        <f>TRIM(PROPER('Base de datos cruda'!C1947))</f>
        <v>Male</v>
      </c>
      <c r="D1947" s="28">
        <v>7.46</v>
      </c>
      <c r="E1947" s="28">
        <v>3.8</v>
      </c>
      <c r="F1947" s="28">
        <v>4.72</v>
      </c>
      <c r="G1947" s="28">
        <v>64.49</v>
      </c>
      <c r="H1947" s="28" t="str">
        <f>TRIM(PROPER('Base de datos cruda'!H1947))</f>
        <v>Casual</v>
      </c>
      <c r="I1947" s="28">
        <v>1.31</v>
      </c>
      <c r="J1947" s="28">
        <v>11.3</v>
      </c>
      <c r="K1947" s="28">
        <v>246.29</v>
      </c>
      <c r="L1947" s="28">
        <f>IF('Base de datos cruda'!L1947&lt;0,,'Base de datos cruda'!L1947)</f>
        <v>19.75</v>
      </c>
      <c r="M1947" s="28" t="str">
        <f>IF(TRIM(PROPER('Base de datos cruda'!M1947))="High","Alto",IF(TRIM(PROPER('Base de datos cruda'!M1947))="Medium","Medio","Bajo"))</f>
        <v>Bajo</v>
      </c>
      <c r="N1947" s="29">
        <v>27.8433616403851</v>
      </c>
      <c r="O1947" s="32">
        <f t="shared" si="1"/>
        <v>27.84336164</v>
      </c>
      <c r="P1947" s="33">
        <f t="shared" si="2"/>
        <v>18.76</v>
      </c>
      <c r="Q1947" s="34">
        <f t="shared" si="3"/>
        <v>0.509383378</v>
      </c>
      <c r="R1947" s="35" t="str">
        <f t="shared" si="4"/>
        <v>Bajo</v>
      </c>
      <c r="S1947" s="35" t="str">
        <f>IF(O1947="","",IF(O1947&gt;AVERAGE('Base de datos limpia'!$O$2:$O$8001),"Alto","Normal"))
</f>
        <v>Normal</v>
      </c>
      <c r="T1947" s="35" t="str">
        <f t="shared" si="5"/>
        <v>Gamer moderado</v>
      </c>
      <c r="U1947" s="35"/>
    </row>
    <row r="1948">
      <c r="A1948" s="28">
        <v>1947.0</v>
      </c>
      <c r="B1948" s="28">
        <v>17.0</v>
      </c>
      <c r="C1948" s="28" t="str">
        <f>TRIM(PROPER('Base de datos cruda'!C1948))</f>
        <v>Male</v>
      </c>
      <c r="D1948" s="28">
        <v>5.76</v>
      </c>
      <c r="E1948" s="28">
        <v>5.61</v>
      </c>
      <c r="F1948" s="28">
        <v>5.52</v>
      </c>
      <c r="G1948" s="28">
        <v>96.66</v>
      </c>
      <c r="H1948" s="28" t="str">
        <f>TRIM(PROPER('Base de datos cruda'!H1948))</f>
        <v>Rpg</v>
      </c>
      <c r="I1948" s="28">
        <v>2.13</v>
      </c>
      <c r="J1948" s="28">
        <v>9.72</v>
      </c>
      <c r="K1948" s="28">
        <v>266.77</v>
      </c>
      <c r="L1948" s="28">
        <f>IF('Base de datos cruda'!L1948&lt;0,,'Base de datos cruda'!L1948)</f>
        <v>17.23</v>
      </c>
      <c r="M1948" s="28" t="str">
        <f>IF(TRIM(PROPER('Base de datos cruda'!M1948))="High","Alto",IF(TRIM(PROPER('Base de datos cruda'!M1948))="Medium","Medio","Bajo"))</f>
        <v>Bajo</v>
      </c>
      <c r="N1948" s="29">
        <v>53.06</v>
      </c>
      <c r="O1948" s="32">
        <f t="shared" si="1"/>
        <v>53.06</v>
      </c>
      <c r="P1948" s="33">
        <f t="shared" si="2"/>
        <v>15.48</v>
      </c>
      <c r="Q1948" s="34">
        <f t="shared" si="3"/>
        <v>0.9739583333</v>
      </c>
      <c r="R1948" s="35" t="str">
        <f t="shared" si="4"/>
        <v>Medio</v>
      </c>
      <c r="S1948" s="35" t="str">
        <f>IF(O1948="","",IF(O1948&gt;AVERAGE('Base de datos limpia'!$O$2:$O$8001),"Alto","Normal"))
</f>
        <v>Normal</v>
      </c>
      <c r="T1948" s="35" t="str">
        <f t="shared" si="5"/>
        <v>Gamer moderado</v>
      </c>
      <c r="U1948" s="35"/>
    </row>
    <row r="1949">
      <c r="A1949" s="28">
        <v>1948.0</v>
      </c>
      <c r="B1949" s="28">
        <v>23.0</v>
      </c>
      <c r="C1949" s="28" t="str">
        <f>TRIM(PROPER('Base de datos cruda'!C1949))</f>
        <v>Male</v>
      </c>
      <c r="D1949" s="28">
        <v>0.62</v>
      </c>
      <c r="E1949" s="28">
        <v>1.98</v>
      </c>
      <c r="F1949" s="28">
        <v>6.42</v>
      </c>
      <c r="G1949" s="28">
        <v>96.81</v>
      </c>
      <c r="H1949" s="28" t="str">
        <f>TRIM(PROPER('Base de datos cruda'!H1949))</f>
        <v>Rpg</v>
      </c>
      <c r="I1949" s="28">
        <v>4.57</v>
      </c>
      <c r="J1949" s="28">
        <v>2.72</v>
      </c>
      <c r="K1949" s="28">
        <v>324.47</v>
      </c>
      <c r="L1949" s="28">
        <f>IF('Base de datos cruda'!L1949&lt;0,,'Base de datos cruda'!L1949)</f>
        <v>1.5</v>
      </c>
      <c r="M1949" s="28" t="str">
        <f>IF(TRIM(PROPER('Base de datos cruda'!M1949))="High","Alto",IF(TRIM(PROPER('Base de datos cruda'!M1949))="Medium","Medio","Bajo"))</f>
        <v>Medio</v>
      </c>
      <c r="N1949" s="29">
        <v>67.03</v>
      </c>
      <c r="O1949" s="32">
        <f t="shared" si="1"/>
        <v>67.03</v>
      </c>
      <c r="P1949" s="33">
        <f t="shared" si="2"/>
        <v>3.34</v>
      </c>
      <c r="Q1949" s="34">
        <f t="shared" si="3"/>
        <v>3.193548387</v>
      </c>
      <c r="R1949" s="35" t="str">
        <f t="shared" si="4"/>
        <v>Medio</v>
      </c>
      <c r="S1949" s="35" t="str">
        <f>IF(O1949="","",IF(O1949&gt;AVERAGE('Base de datos limpia'!$O$2:$O$8001),"Alto","Normal"))
</f>
        <v>Alto</v>
      </c>
      <c r="T1949" s="35" t="str">
        <f t="shared" si="5"/>
        <v>Gamer casual</v>
      </c>
      <c r="U1949" s="35"/>
    </row>
    <row r="1950">
      <c r="A1950" s="28">
        <v>1949.0</v>
      </c>
      <c r="B1950" s="28">
        <v>24.0</v>
      </c>
      <c r="C1950" s="28" t="str">
        <f>TRIM(PROPER('Base de datos cruda'!C1950))</f>
        <v>Female</v>
      </c>
      <c r="D1950" s="28">
        <v>1.79</v>
      </c>
      <c r="E1950" s="28">
        <v>1.64</v>
      </c>
      <c r="F1950" s="28">
        <v>6.7</v>
      </c>
      <c r="G1950" s="28">
        <v>60.54</v>
      </c>
      <c r="H1950" s="28" t="str">
        <f>TRIM(PROPER('Base de datos cruda'!H1950))</f>
        <v>Casual</v>
      </c>
      <c r="I1950" s="28">
        <v>4.32</v>
      </c>
      <c r="J1950" s="28">
        <v>4.78</v>
      </c>
      <c r="K1950" s="28">
        <v>306.11</v>
      </c>
      <c r="L1950" s="28">
        <f>IF('Base de datos cruda'!L1950&lt;0,,'Base de datos cruda'!L1950)</f>
        <v>6.49</v>
      </c>
      <c r="M1950" s="28" t="str">
        <f>IF(TRIM(PROPER('Base de datos cruda'!M1950))="High","Alto",IF(TRIM(PROPER('Base de datos cruda'!M1950))="Medium","Medio","Bajo"))</f>
        <v>Medio</v>
      </c>
      <c r="N1950" s="29">
        <v>58.0415041757213</v>
      </c>
      <c r="O1950" s="32">
        <f t="shared" si="1"/>
        <v>58.04150418</v>
      </c>
      <c r="P1950" s="33">
        <f t="shared" si="2"/>
        <v>6.57</v>
      </c>
      <c r="Q1950" s="34">
        <f t="shared" si="3"/>
        <v>0.9162011173</v>
      </c>
      <c r="R1950" s="35" t="str">
        <f t="shared" si="4"/>
        <v>Medio</v>
      </c>
      <c r="S1950" s="35" t="str">
        <f>IF(O1950="","",IF(O1950&gt;AVERAGE('Base de datos limpia'!$O$2:$O$8001),"Alto","Normal"))
</f>
        <v>Normal</v>
      </c>
      <c r="T1950" s="35" t="str">
        <f t="shared" si="5"/>
        <v>Gamer casual</v>
      </c>
      <c r="U1950" s="35"/>
    </row>
    <row r="1951">
      <c r="A1951" s="28">
        <v>1950.0</v>
      </c>
      <c r="B1951" s="28">
        <v>22.0</v>
      </c>
      <c r="C1951" s="28" t="str">
        <f>TRIM(PROPER('Base de datos cruda'!C1951))</f>
        <v>Female</v>
      </c>
      <c r="D1951" s="28">
        <v>5.39</v>
      </c>
      <c r="E1951" s="28">
        <v>4.87</v>
      </c>
      <c r="F1951" s="28">
        <v>6.15</v>
      </c>
      <c r="G1951" s="28">
        <v>96.01</v>
      </c>
      <c r="H1951" s="28" t="str">
        <f>TRIM(PROPER('Base de datos cruda'!H1951))</f>
        <v>Rpg</v>
      </c>
      <c r="I1951" s="28">
        <v>1.62</v>
      </c>
      <c r="J1951" s="28">
        <v>9.23</v>
      </c>
      <c r="K1951" s="28">
        <v>266.88</v>
      </c>
      <c r="L1951" s="28">
        <f>IF('Base de datos cruda'!L1951&lt;0,,'Base de datos cruda'!L1951)</f>
        <v>14.72</v>
      </c>
      <c r="M1951" s="28" t="str">
        <f>IF(TRIM(PROPER('Base de datos cruda'!M1951))="High","Alto",IF(TRIM(PROPER('Base de datos cruda'!M1951))="Medium","Medio","Bajo"))</f>
        <v>Bajo</v>
      </c>
      <c r="N1951" s="29">
        <v>59.9320841890036</v>
      </c>
      <c r="O1951" s="32">
        <f t="shared" si="1"/>
        <v>59.93208419</v>
      </c>
      <c r="P1951" s="33">
        <f t="shared" si="2"/>
        <v>14.62</v>
      </c>
      <c r="Q1951" s="34">
        <f t="shared" si="3"/>
        <v>0.9035250464</v>
      </c>
      <c r="R1951" s="35" t="str">
        <f t="shared" si="4"/>
        <v>Medio</v>
      </c>
      <c r="S1951" s="35" t="str">
        <f>IF(O1951="","",IF(O1951&gt;AVERAGE('Base de datos limpia'!$O$2:$O$8001),"Alto","Normal"))
</f>
        <v>Normal</v>
      </c>
      <c r="T1951" s="35" t="str">
        <f t="shared" si="5"/>
        <v>Gamer moderado</v>
      </c>
      <c r="U1951" s="35"/>
    </row>
    <row r="1952">
      <c r="A1952" s="28">
        <v>1951.0</v>
      </c>
      <c r="B1952" s="28">
        <v>18.0</v>
      </c>
      <c r="C1952" s="28" t="str">
        <f>TRIM(PROPER('Base de datos cruda'!C1952))</f>
        <v>Female</v>
      </c>
      <c r="D1952" s="28">
        <v>7.16</v>
      </c>
      <c r="E1952" s="28">
        <v>7.68</v>
      </c>
      <c r="F1952" s="28">
        <v>7.32</v>
      </c>
      <c r="G1952" s="28">
        <v>97.87</v>
      </c>
      <c r="H1952" s="28" t="str">
        <f>TRIM(PROPER('Base de datos cruda'!H1952))</f>
        <v>Casual</v>
      </c>
      <c r="I1952" s="28">
        <v>1.64</v>
      </c>
      <c r="J1952" s="28">
        <v>11.96</v>
      </c>
      <c r="K1952" s="28">
        <v>253.71</v>
      </c>
      <c r="L1952" s="28">
        <f>IF('Base de datos cruda'!L1952&lt;0,,'Base de datos cruda'!L1952)</f>
        <v>17.66</v>
      </c>
      <c r="M1952" s="28" t="str">
        <f>IF(TRIM(PROPER('Base de datos cruda'!M1952))="High","Alto",IF(TRIM(PROPER('Base de datos cruda'!M1952))="Medium","Medio","Bajo"))</f>
        <v>Bajo</v>
      </c>
      <c r="N1952" s="29">
        <v>77.5878602956384</v>
      </c>
      <c r="O1952" s="32">
        <f t="shared" si="1"/>
        <v>77.5878603</v>
      </c>
      <c r="P1952" s="33">
        <f t="shared" si="2"/>
        <v>19.12</v>
      </c>
      <c r="Q1952" s="34">
        <f t="shared" si="3"/>
        <v>1.072625698</v>
      </c>
      <c r="R1952" s="35" t="str">
        <f t="shared" si="4"/>
        <v>Alto</v>
      </c>
      <c r="S1952" s="35" t="str">
        <f>IF(O1952="","",IF(O1952&gt;AVERAGE('Base de datos limpia'!$O$2:$O$8001),"Alto","Normal"))
</f>
        <v>Alto</v>
      </c>
      <c r="T1952" s="35" t="str">
        <f t="shared" si="5"/>
        <v>Gamer intensivo</v>
      </c>
      <c r="U1952" s="35"/>
    </row>
    <row r="1953">
      <c r="A1953" s="28">
        <v>1952.0</v>
      </c>
      <c r="B1953" s="28">
        <v>24.0</v>
      </c>
      <c r="C1953" s="28" t="str">
        <f>TRIM(PROPER('Base de datos cruda'!C1953))</f>
        <v>Male</v>
      </c>
      <c r="D1953" s="28">
        <v>0.26</v>
      </c>
      <c r="E1953" s="28">
        <v>3.42</v>
      </c>
      <c r="F1953" s="28">
        <v>6.14</v>
      </c>
      <c r="G1953" s="28">
        <v>61.51</v>
      </c>
      <c r="H1953" s="28" t="str">
        <f>TRIM(PROPER('Base de datos cruda'!H1953))</f>
        <v>Rpg</v>
      </c>
      <c r="I1953" s="28">
        <v>3.9</v>
      </c>
      <c r="J1953" s="28">
        <v>2.86</v>
      </c>
      <c r="K1953" s="28">
        <v>327.82</v>
      </c>
      <c r="L1953" s="28" t="str">
        <f>IF('Base de datos cruda'!L1953&lt;0,,'Base de datos cruda'!L1953)</f>
        <v/>
      </c>
      <c r="M1953" s="28" t="str">
        <f>IF(TRIM(PROPER('Base de datos cruda'!M1953))="High","Alto",IF(TRIM(PROPER('Base de datos cruda'!M1953))="Medium","Medio","Bajo"))</f>
        <v>Medio</v>
      </c>
      <c r="N1953" s="29">
        <v>60.26</v>
      </c>
      <c r="O1953" s="32">
        <f t="shared" si="1"/>
        <v>60.26</v>
      </c>
      <c r="P1953" s="33">
        <f t="shared" si="2"/>
        <v>3.12</v>
      </c>
      <c r="Q1953" s="34">
        <f t="shared" si="3"/>
        <v>13.15384615</v>
      </c>
      <c r="R1953" s="35" t="str">
        <f t="shared" si="4"/>
        <v>Medio</v>
      </c>
      <c r="S1953" s="35" t="str">
        <f>IF(O1953="","",IF(O1953&gt;AVERAGE('Base de datos limpia'!$O$2:$O$8001),"Alto","Normal"))
</f>
        <v>Normal</v>
      </c>
      <c r="T1953" s="35" t="str">
        <f t="shared" si="5"/>
        <v>Gamer moderado</v>
      </c>
      <c r="U1953" s="35"/>
    </row>
    <row r="1954">
      <c r="A1954" s="28">
        <v>1953.0</v>
      </c>
      <c r="B1954" s="28">
        <v>18.0</v>
      </c>
      <c r="C1954" s="28" t="str">
        <f>TRIM(PROPER('Base de datos cruda'!C1954))</f>
        <v>Female</v>
      </c>
      <c r="D1954" s="28">
        <v>6.5</v>
      </c>
      <c r="E1954" s="28">
        <v>6.06</v>
      </c>
      <c r="F1954" s="28">
        <v>8.73</v>
      </c>
      <c r="G1954" s="28">
        <v>71.77</v>
      </c>
      <c r="H1954" s="28" t="str">
        <f>TRIM(PROPER('Base de datos cruda'!H1954))</f>
        <v>Rpg</v>
      </c>
      <c r="I1954" s="28">
        <v>2.13</v>
      </c>
      <c r="J1954" s="28">
        <v>8.86</v>
      </c>
      <c r="K1954" s="28">
        <v>244.51</v>
      </c>
      <c r="L1954" s="28">
        <f>IF('Base de datos cruda'!L1954&lt;0,,'Base de datos cruda'!L1954)</f>
        <v>14.49</v>
      </c>
      <c r="M1954" s="28" t="str">
        <f>IF(TRIM(PROPER('Base de datos cruda'!M1954))="High","Alto",IF(TRIM(PROPER('Base de datos cruda'!M1954))="Medium","Medio","Bajo"))</f>
        <v>Bajo</v>
      </c>
      <c r="N1954" s="29">
        <v>60.37</v>
      </c>
      <c r="O1954" s="32">
        <f t="shared" si="1"/>
        <v>60.37</v>
      </c>
      <c r="P1954" s="33">
        <f t="shared" si="2"/>
        <v>15.36</v>
      </c>
      <c r="Q1954" s="34">
        <f t="shared" si="3"/>
        <v>0.9323076923</v>
      </c>
      <c r="R1954" s="35" t="str">
        <f t="shared" si="4"/>
        <v>Medio</v>
      </c>
      <c r="S1954" s="35" t="str">
        <f>IF(O1954="","",IF(O1954&gt;AVERAGE('Base de datos limpia'!$O$2:$O$8001),"Alto","Normal"))
</f>
        <v>Normal</v>
      </c>
      <c r="T1954" s="35" t="str">
        <f t="shared" si="5"/>
        <v>Gamer intensivo</v>
      </c>
      <c r="U1954" s="35"/>
    </row>
    <row r="1955">
      <c r="A1955" s="28">
        <v>1954.0</v>
      </c>
      <c r="B1955" s="28">
        <v>20.0</v>
      </c>
      <c r="C1955" s="28" t="str">
        <f>TRIM(PROPER('Base de datos cruda'!C1955))</f>
        <v>Male</v>
      </c>
      <c r="D1955" s="28">
        <v>4.49</v>
      </c>
      <c r="E1955" s="28">
        <v>3.51</v>
      </c>
      <c r="F1955" s="28">
        <v>5.3</v>
      </c>
      <c r="G1955" s="28">
        <v>74.92</v>
      </c>
      <c r="H1955" s="28" t="str">
        <f>TRIM(PROPER('Base de datos cruda'!H1955))</f>
        <v>Fps</v>
      </c>
      <c r="I1955" s="28">
        <v>2.86</v>
      </c>
      <c r="J1955" s="28">
        <v>9.14</v>
      </c>
      <c r="K1955" s="28">
        <v>274.85</v>
      </c>
      <c r="L1955" s="28">
        <f>IF('Base de datos cruda'!L1955&lt;0,,'Base de datos cruda'!L1955)</f>
        <v>12.44</v>
      </c>
      <c r="M1955" s="28" t="str">
        <f>IF(TRIM(PROPER('Base de datos cruda'!M1955))="High","Alto",IF(TRIM(PROPER('Base de datos cruda'!M1955))="Medium","Medio","Bajo"))</f>
        <v>Medio</v>
      </c>
      <c r="N1955" s="29">
        <v>47.79</v>
      </c>
      <c r="O1955" s="32">
        <f t="shared" si="1"/>
        <v>47.79</v>
      </c>
      <c r="P1955" s="33">
        <f t="shared" si="2"/>
        <v>13.63</v>
      </c>
      <c r="Q1955" s="34">
        <f t="shared" si="3"/>
        <v>0.7817371938</v>
      </c>
      <c r="R1955" s="35" t="str">
        <f t="shared" si="4"/>
        <v>Bajo</v>
      </c>
      <c r="S1955" s="35" t="str">
        <f>IF(O1955="","",IF(O1955&gt;AVERAGE('Base de datos limpia'!$O$2:$O$8001),"Alto","Normal"))
</f>
        <v>Normal</v>
      </c>
      <c r="T1955" s="35" t="str">
        <f t="shared" si="5"/>
        <v>Gamer moderado</v>
      </c>
      <c r="U1955" s="35"/>
    </row>
    <row r="1956">
      <c r="A1956" s="28">
        <v>1955.0</v>
      </c>
      <c r="B1956" s="28">
        <v>24.0</v>
      </c>
      <c r="C1956" s="28" t="str">
        <f>TRIM(PROPER('Base de datos cruda'!C1956))</f>
        <v>Male</v>
      </c>
      <c r="D1956" s="28">
        <v>4.37</v>
      </c>
      <c r="E1956" s="28">
        <v>4.5</v>
      </c>
      <c r="F1956" s="28">
        <v>7.14</v>
      </c>
      <c r="G1956" s="28">
        <v>73.96</v>
      </c>
      <c r="H1956" s="28" t="str">
        <f>TRIM(PROPER('Base de datos cruda'!H1956))</f>
        <v>Casual</v>
      </c>
      <c r="I1956" s="28">
        <v>2.11</v>
      </c>
      <c r="J1956" s="28">
        <v>7.94</v>
      </c>
      <c r="K1956" s="28">
        <v>262.91</v>
      </c>
      <c r="L1956" s="28">
        <f>IF('Base de datos cruda'!L1956&lt;0,,'Base de datos cruda'!L1956)</f>
        <v>10.52</v>
      </c>
      <c r="M1956" s="28" t="str">
        <f>IF(TRIM(PROPER('Base de datos cruda'!M1956))="High","Alto",IF(TRIM(PROPER('Base de datos cruda'!M1956))="Medium","Medio","Bajo"))</f>
        <v>Medio</v>
      </c>
      <c r="N1956" s="29">
        <v>58.11</v>
      </c>
      <c r="O1956" s="32">
        <f t="shared" si="1"/>
        <v>58.11</v>
      </c>
      <c r="P1956" s="33">
        <f t="shared" si="2"/>
        <v>12.31</v>
      </c>
      <c r="Q1956" s="34">
        <f t="shared" si="3"/>
        <v>1.029748284</v>
      </c>
      <c r="R1956" s="35" t="str">
        <f t="shared" si="4"/>
        <v>Medio</v>
      </c>
      <c r="S1956" s="35" t="str">
        <f>IF(O1956="","",IF(O1956&gt;AVERAGE('Base de datos limpia'!$O$2:$O$8001),"Alto","Normal"))
</f>
        <v>Normal</v>
      </c>
      <c r="T1956" s="35" t="str">
        <f t="shared" si="5"/>
        <v>Gamer moderado</v>
      </c>
      <c r="U1956" s="35"/>
    </row>
    <row r="1957">
      <c r="A1957" s="28">
        <v>1956.0</v>
      </c>
      <c r="B1957" s="28">
        <v>18.0</v>
      </c>
      <c r="C1957" s="28" t="str">
        <f>TRIM(PROPER('Base de datos cruda'!C1957))</f>
        <v>Female</v>
      </c>
      <c r="D1957" s="28">
        <v>7.66</v>
      </c>
      <c r="E1957" s="28">
        <v>9.16</v>
      </c>
      <c r="F1957" s="28">
        <v>7.06</v>
      </c>
      <c r="G1957" s="28">
        <v>90.36</v>
      </c>
      <c r="H1957" s="28" t="str">
        <f>TRIM(PROPER('Base de datos cruda'!H1957))</f>
        <v>Rpg</v>
      </c>
      <c r="I1957" s="28">
        <v>1.21</v>
      </c>
      <c r="J1957" s="28">
        <v>12.94</v>
      </c>
      <c r="K1957" s="28">
        <v>229.54</v>
      </c>
      <c r="L1957" s="28">
        <f>IF('Base de datos cruda'!L1957&lt;0,,'Base de datos cruda'!L1957)</f>
        <v>16.24</v>
      </c>
      <c r="M1957" s="28" t="str">
        <f>IF(TRIM(PROPER('Base de datos cruda'!M1957))="High","Alto",IF(TRIM(PROPER('Base de datos cruda'!M1957))="Medium","Medio","Bajo"))</f>
        <v>Bajo</v>
      </c>
      <c r="N1957" s="29">
        <v>65.4602894341028</v>
      </c>
      <c r="O1957" s="32">
        <f t="shared" si="1"/>
        <v>65.46028943</v>
      </c>
      <c r="P1957" s="33">
        <f t="shared" si="2"/>
        <v>20.6</v>
      </c>
      <c r="Q1957" s="34">
        <f t="shared" si="3"/>
        <v>1.195822454</v>
      </c>
      <c r="R1957" s="35" t="str">
        <f t="shared" si="4"/>
        <v>Medio</v>
      </c>
      <c r="S1957" s="35" t="str">
        <f>IF(O1957="","",IF(O1957&gt;AVERAGE('Base de datos limpia'!$O$2:$O$8001),"Alto","Normal"))
</f>
        <v>Normal</v>
      </c>
      <c r="T1957" s="35" t="str">
        <f t="shared" si="5"/>
        <v>Gamer intensivo</v>
      </c>
      <c r="U1957" s="35"/>
    </row>
    <row r="1958">
      <c r="A1958" s="28">
        <v>1957.0</v>
      </c>
      <c r="B1958" s="28">
        <v>22.0</v>
      </c>
      <c r="C1958" s="28" t="str">
        <f>TRIM(PROPER('Base de datos cruda'!C1958))</f>
        <v>Male</v>
      </c>
      <c r="D1958" s="28">
        <v>5.98</v>
      </c>
      <c r="E1958" s="28">
        <v>8.7</v>
      </c>
      <c r="F1958" s="28">
        <v>5.41</v>
      </c>
      <c r="G1958" s="28">
        <v>74.32</v>
      </c>
      <c r="H1958" s="28" t="str">
        <f>TRIM(PROPER('Base de datos cruda'!H1958))</f>
        <v>Casual</v>
      </c>
      <c r="I1958" s="28">
        <v>0.94</v>
      </c>
      <c r="J1958" s="28">
        <v>8.04</v>
      </c>
      <c r="K1958" s="28">
        <v>250.15</v>
      </c>
      <c r="L1958" s="28">
        <f>IF('Base de datos cruda'!L1958&lt;0,,'Base de datos cruda'!L1958)</f>
        <v>12.59</v>
      </c>
      <c r="M1958" s="28" t="str">
        <f>IF(TRIM(PROPER('Base de datos cruda'!M1958))="High","Alto",IF(TRIM(PROPER('Base de datos cruda'!M1958))="Medium","Medio","Bajo"))</f>
        <v>Alto</v>
      </c>
      <c r="N1958" s="29">
        <v>72.4543530855534</v>
      </c>
      <c r="O1958" s="32">
        <f t="shared" si="1"/>
        <v>72.45435309</v>
      </c>
      <c r="P1958" s="33">
        <f t="shared" si="2"/>
        <v>14.02</v>
      </c>
      <c r="Q1958" s="34">
        <f t="shared" si="3"/>
        <v>1.454849498</v>
      </c>
      <c r="R1958" s="35" t="str">
        <f t="shared" si="4"/>
        <v>Alto</v>
      </c>
      <c r="S1958" s="35" t="str">
        <f>IF(O1958="","",IF(O1958&gt;AVERAGE('Base de datos limpia'!$O$2:$O$8001),"Alto","Normal"))
</f>
        <v>Alto</v>
      </c>
      <c r="T1958" s="35" t="str">
        <f t="shared" si="5"/>
        <v>Gamer intensivo</v>
      </c>
      <c r="U1958" s="35"/>
    </row>
    <row r="1959">
      <c r="A1959" s="28">
        <v>1958.0</v>
      </c>
      <c r="B1959" s="28">
        <v>16.0</v>
      </c>
      <c r="C1959" s="28" t="str">
        <f>TRIM(PROPER('Base de datos cruda'!C1959))</f>
        <v>Male</v>
      </c>
      <c r="D1959" s="28">
        <v>6.8</v>
      </c>
      <c r="E1959" s="28">
        <v>5.64</v>
      </c>
      <c r="F1959" s="28">
        <v>6.06</v>
      </c>
      <c r="G1959" s="28">
        <v>98.26</v>
      </c>
      <c r="H1959" s="28" t="str">
        <f>TRIM(PROPER('Base de datos cruda'!H1959))</f>
        <v>Rpg</v>
      </c>
      <c r="I1959" s="28">
        <v>0.7</v>
      </c>
      <c r="J1959" s="28">
        <v>11.65</v>
      </c>
      <c r="K1959" s="28">
        <v>237.02</v>
      </c>
      <c r="L1959" s="28">
        <f>IF('Base de datos cruda'!L1959&lt;0,,'Base de datos cruda'!L1959)</f>
        <v>17.83</v>
      </c>
      <c r="M1959" s="28" t="str">
        <f>IF(TRIM(PROPER('Base de datos cruda'!M1959))="High","Alto",IF(TRIM(PROPER('Base de datos cruda'!M1959))="Medium","Medio","Bajo"))</f>
        <v>Bajo</v>
      </c>
      <c r="N1959" s="29">
        <v>46.69</v>
      </c>
      <c r="O1959" s="32">
        <f t="shared" si="1"/>
        <v>46.69</v>
      </c>
      <c r="P1959" s="33">
        <f t="shared" si="2"/>
        <v>18.45</v>
      </c>
      <c r="Q1959" s="34">
        <f t="shared" si="3"/>
        <v>0.8294117647</v>
      </c>
      <c r="R1959" s="35" t="str">
        <f t="shared" si="4"/>
        <v>Bajo</v>
      </c>
      <c r="S1959" s="35" t="str">
        <f>IF(O1959="","",IF(O1959&gt;AVERAGE('Base de datos limpia'!$O$2:$O$8001),"Alto","Normal"))
</f>
        <v>Normal</v>
      </c>
      <c r="T1959" s="35" t="str">
        <f t="shared" si="5"/>
        <v>Gamer moderado</v>
      </c>
      <c r="U1959" s="35"/>
    </row>
    <row r="1960">
      <c r="A1960" s="28">
        <v>1959.0</v>
      </c>
      <c r="B1960" s="28">
        <v>19.0</v>
      </c>
      <c r="C1960" s="28" t="str">
        <f>TRIM(PROPER('Base de datos cruda'!C1960))</f>
        <v>Female</v>
      </c>
      <c r="D1960" s="28">
        <v>2.83</v>
      </c>
      <c r="E1960" s="28">
        <v>3.14</v>
      </c>
      <c r="F1960" s="28">
        <v>5.83</v>
      </c>
      <c r="G1960" s="28">
        <v>99.8</v>
      </c>
      <c r="H1960" s="28" t="str">
        <f>TRIM(PROPER('Base de datos cruda'!H1960))</f>
        <v>Fps</v>
      </c>
      <c r="I1960" s="28">
        <v>0.06</v>
      </c>
      <c r="J1960" s="28">
        <v>4.64</v>
      </c>
      <c r="K1960" s="28">
        <v>282.89</v>
      </c>
      <c r="L1960" s="28">
        <f>IF('Base de datos cruda'!L1960&lt;0,,'Base de datos cruda'!L1960)</f>
        <v>7.35</v>
      </c>
      <c r="M1960" s="28" t="str">
        <f>IF(TRIM(PROPER('Base de datos cruda'!M1960))="High","Alto",IF(TRIM(PROPER('Base de datos cruda'!M1960))="Medium","Medio","Bajo"))</f>
        <v>Medio</v>
      </c>
      <c r="N1960" s="29">
        <v>64.43</v>
      </c>
      <c r="O1960" s="32">
        <f t="shared" si="1"/>
        <v>64.43</v>
      </c>
      <c r="P1960" s="33">
        <f t="shared" si="2"/>
        <v>7.47</v>
      </c>
      <c r="Q1960" s="34">
        <f t="shared" si="3"/>
        <v>1.109540636</v>
      </c>
      <c r="R1960" s="35" t="str">
        <f t="shared" si="4"/>
        <v>Medio</v>
      </c>
      <c r="S1960" s="35" t="str">
        <f>IF(O1960="","",IF(O1960&gt;AVERAGE('Base de datos limpia'!$O$2:$O$8001),"Alto","Normal"))
</f>
        <v>Normal</v>
      </c>
      <c r="T1960" s="35" t="str">
        <f t="shared" si="5"/>
        <v>Gamer moderado</v>
      </c>
      <c r="U1960" s="35"/>
    </row>
    <row r="1961">
      <c r="A1961" s="28">
        <v>1960.0</v>
      </c>
      <c r="B1961" s="28">
        <v>19.0</v>
      </c>
      <c r="C1961" s="28" t="str">
        <f>TRIM(PROPER('Base de datos cruda'!C1961))</f>
        <v>Female</v>
      </c>
      <c r="D1961" s="28">
        <v>4.43</v>
      </c>
      <c r="E1961" s="28">
        <v>2.74</v>
      </c>
      <c r="F1961" s="28">
        <v>4.86</v>
      </c>
      <c r="G1961" s="28">
        <v>72.67</v>
      </c>
      <c r="H1961" s="28" t="str">
        <f>TRIM(PROPER('Base de datos cruda'!H1961))</f>
        <v>Rpg</v>
      </c>
      <c r="I1961" s="28">
        <v>1.4</v>
      </c>
      <c r="J1961" s="28">
        <v>8.35</v>
      </c>
      <c r="K1961" s="28">
        <v>279.72</v>
      </c>
      <c r="L1961" s="28">
        <f>IF('Base de datos cruda'!L1961&lt;0,,'Base de datos cruda'!L1961)</f>
        <v>11.75</v>
      </c>
      <c r="M1961" s="28" t="str">
        <f>IF(TRIM(PROPER('Base de datos cruda'!M1961))="High","Alto",IF(TRIM(PROPER('Base de datos cruda'!M1961))="Medium","Medio","Bajo"))</f>
        <v>Medio</v>
      </c>
      <c r="N1961" s="29">
        <v>35.38</v>
      </c>
      <c r="O1961" s="32">
        <f t="shared" si="1"/>
        <v>35.38</v>
      </c>
      <c r="P1961" s="33">
        <f t="shared" si="2"/>
        <v>12.78</v>
      </c>
      <c r="Q1961" s="34">
        <f t="shared" si="3"/>
        <v>0.618510158</v>
      </c>
      <c r="R1961" s="35" t="str">
        <f t="shared" si="4"/>
        <v>Bajo</v>
      </c>
      <c r="S1961" s="35" t="str">
        <f>IF(O1961="","",IF(O1961&gt;AVERAGE('Base de datos limpia'!$O$2:$O$8001),"Alto","Normal"))
</f>
        <v>Normal</v>
      </c>
      <c r="T1961" s="35" t="str">
        <f t="shared" si="5"/>
        <v>Gamer casual</v>
      </c>
      <c r="U1961" s="35"/>
    </row>
    <row r="1962">
      <c r="A1962" s="28">
        <v>1961.0</v>
      </c>
      <c r="B1962" s="28">
        <v>22.0</v>
      </c>
      <c r="C1962" s="28" t="str">
        <f>TRIM(PROPER('Base de datos cruda'!C1962))</f>
        <v>Male</v>
      </c>
      <c r="D1962" s="28">
        <v>4.92</v>
      </c>
      <c r="E1962" s="28">
        <v>9.59</v>
      </c>
      <c r="F1962" s="28">
        <v>6.39</v>
      </c>
      <c r="G1962" s="28">
        <v>80.35</v>
      </c>
      <c r="H1962" s="28" t="str">
        <f>TRIM(PROPER('Base de datos cruda'!H1962))</f>
        <v>Fps</v>
      </c>
      <c r="I1962" s="28">
        <v>0.86</v>
      </c>
      <c r="J1962" s="28">
        <v>7.34</v>
      </c>
      <c r="K1962" s="28">
        <v>251.43</v>
      </c>
      <c r="L1962" s="28">
        <f>IF('Base de datos cruda'!L1962&lt;0,,'Base de datos cruda'!L1962)</f>
        <v>10.55</v>
      </c>
      <c r="M1962" s="28" t="str">
        <f>IF(TRIM(PROPER('Base de datos cruda'!M1962))="High","Alto",IF(TRIM(PROPER('Base de datos cruda'!M1962))="Medium","Medio","Bajo"))</f>
        <v>Medio</v>
      </c>
      <c r="N1962" s="29">
        <v>82.87</v>
      </c>
      <c r="O1962" s="32">
        <f t="shared" si="1"/>
        <v>82.87</v>
      </c>
      <c r="P1962" s="33">
        <f t="shared" si="2"/>
        <v>12.26</v>
      </c>
      <c r="Q1962" s="34">
        <f t="shared" si="3"/>
        <v>1.949186992</v>
      </c>
      <c r="R1962" s="35" t="str">
        <f t="shared" si="4"/>
        <v>Alto</v>
      </c>
      <c r="S1962" s="35" t="str">
        <f>IF(O1962="","",IF(O1962&gt;AVERAGE('Base de datos limpia'!$O$2:$O$8001),"Alto","Normal"))
</f>
        <v>Alto</v>
      </c>
      <c r="T1962" s="35" t="str">
        <f t="shared" si="5"/>
        <v>Gamer intensivo</v>
      </c>
      <c r="U1962" s="35"/>
    </row>
    <row r="1963">
      <c r="A1963" s="28">
        <v>1962.0</v>
      </c>
      <c r="B1963" s="28">
        <v>23.0</v>
      </c>
      <c r="C1963" s="28" t="str">
        <f>TRIM(PROPER('Base de datos cruda'!C1963))</f>
        <v>Female</v>
      </c>
      <c r="D1963" s="28">
        <v>2.57</v>
      </c>
      <c r="E1963" s="28">
        <v>2.82</v>
      </c>
      <c r="F1963" s="28">
        <v>5.93</v>
      </c>
      <c r="G1963" s="28">
        <v>82.31</v>
      </c>
      <c r="H1963" s="28" t="str">
        <f>TRIM(PROPER('Base de datos cruda'!H1963))</f>
        <v>Fps</v>
      </c>
      <c r="I1963" s="28">
        <v>1.29</v>
      </c>
      <c r="J1963" s="28">
        <v>4.08</v>
      </c>
      <c r="K1963" s="28">
        <v>290.64</v>
      </c>
      <c r="L1963" s="28">
        <f>IF('Base de datos cruda'!L1963&lt;0,,'Base de datos cruda'!L1963)</f>
        <v>6.75</v>
      </c>
      <c r="M1963" s="28" t="str">
        <f>IF(TRIM(PROPER('Base de datos cruda'!M1963))="High","Alto",IF(TRIM(PROPER('Base de datos cruda'!M1963))="Medium","Medio","Bajo"))</f>
        <v>Medio</v>
      </c>
      <c r="N1963" s="29">
        <v>61.29</v>
      </c>
      <c r="O1963" s="32">
        <f t="shared" si="1"/>
        <v>61.29</v>
      </c>
      <c r="P1963" s="33">
        <f t="shared" si="2"/>
        <v>6.65</v>
      </c>
      <c r="Q1963" s="34">
        <f t="shared" si="3"/>
        <v>1.097276265</v>
      </c>
      <c r="R1963" s="35" t="str">
        <f t="shared" si="4"/>
        <v>Medio</v>
      </c>
      <c r="S1963" s="35" t="str">
        <f>IF(O1963="","",IF(O1963&gt;AVERAGE('Base de datos limpia'!$O$2:$O$8001),"Alto","Normal"))
</f>
        <v>Normal</v>
      </c>
      <c r="T1963" s="35" t="str">
        <f t="shared" si="5"/>
        <v>Gamer casual</v>
      </c>
      <c r="U1963" s="35"/>
    </row>
    <row r="1964">
      <c r="A1964" s="28">
        <v>1963.0</v>
      </c>
      <c r="B1964" s="28">
        <v>16.0</v>
      </c>
      <c r="C1964" s="28" t="str">
        <f>TRIM(PROPER('Base de datos cruda'!C1964))</f>
        <v>Male</v>
      </c>
      <c r="D1964" s="28">
        <v>4.56</v>
      </c>
      <c r="E1964" s="28">
        <v>8.27</v>
      </c>
      <c r="F1964" s="28">
        <v>4.89</v>
      </c>
      <c r="G1964" s="28">
        <v>83.18</v>
      </c>
      <c r="H1964" s="28" t="str">
        <f>TRIM(PROPER('Base de datos cruda'!H1964))</f>
        <v>Fps</v>
      </c>
      <c r="I1964" s="28">
        <v>0.38</v>
      </c>
      <c r="J1964" s="28">
        <v>8.64</v>
      </c>
      <c r="K1964" s="28">
        <v>252.39</v>
      </c>
      <c r="L1964" s="28">
        <f>IF('Base de datos cruda'!L1964&lt;0,,'Base de datos cruda'!L1964)</f>
        <v>6.95</v>
      </c>
      <c r="M1964" s="28" t="str">
        <f>IF(TRIM(PROPER('Base de datos cruda'!M1964))="High","Alto",IF(TRIM(PROPER('Base de datos cruda'!M1964))="Medium","Medio","Bajo"))</f>
        <v>Alto</v>
      </c>
      <c r="N1964" s="29">
        <v>70.76</v>
      </c>
      <c r="O1964" s="32">
        <f t="shared" si="1"/>
        <v>70.76</v>
      </c>
      <c r="P1964" s="33">
        <f t="shared" si="2"/>
        <v>13.2</v>
      </c>
      <c r="Q1964" s="34">
        <f t="shared" si="3"/>
        <v>1.813596491</v>
      </c>
      <c r="R1964" s="35" t="str">
        <f t="shared" si="4"/>
        <v>Alto</v>
      </c>
      <c r="S1964" s="35" t="str">
        <f>IF(O1964="","",IF(O1964&gt;AVERAGE('Base de datos limpia'!$O$2:$O$8001),"Alto","Normal"))
</f>
        <v>Alto</v>
      </c>
      <c r="T1964" s="35" t="str">
        <f t="shared" si="5"/>
        <v>Gamer intensivo</v>
      </c>
      <c r="U1964" s="35"/>
    </row>
    <row r="1965">
      <c r="A1965" s="28">
        <v>1964.0</v>
      </c>
      <c r="B1965" s="28">
        <v>20.0</v>
      </c>
      <c r="C1965" s="28" t="str">
        <f>TRIM(PROPER('Base de datos cruda'!C1965))</f>
        <v>Female</v>
      </c>
      <c r="D1965" s="28">
        <v>1.89</v>
      </c>
      <c r="E1965" s="28">
        <v>4.32</v>
      </c>
      <c r="F1965" s="28">
        <v>6.25</v>
      </c>
      <c r="G1965" s="28">
        <v>74.97</v>
      </c>
      <c r="H1965" s="28" t="str">
        <f>TRIM(PROPER('Base de datos cruda'!H1965))</f>
        <v>Fps</v>
      </c>
      <c r="I1965" s="28">
        <v>1.71</v>
      </c>
      <c r="J1965" s="28">
        <v>5.42</v>
      </c>
      <c r="K1965" s="28">
        <v>277.24</v>
      </c>
      <c r="L1965" s="28">
        <f>IF('Base de datos cruda'!L1965&lt;0,,'Base de datos cruda'!L1965)</f>
        <v>5.46</v>
      </c>
      <c r="M1965" s="28" t="str">
        <f>IF(TRIM(PROPER('Base de datos cruda'!M1965))="High","Alto",IF(TRIM(PROPER('Base de datos cruda'!M1965))="Medium","Medio","Bajo"))</f>
        <v>Medio</v>
      </c>
      <c r="N1965" s="29">
        <v>74.23</v>
      </c>
      <c r="O1965" s="32">
        <f t="shared" si="1"/>
        <v>74.23</v>
      </c>
      <c r="P1965" s="33">
        <f t="shared" si="2"/>
        <v>7.31</v>
      </c>
      <c r="Q1965" s="34">
        <f t="shared" si="3"/>
        <v>2.285714286</v>
      </c>
      <c r="R1965" s="35" t="str">
        <f t="shared" si="4"/>
        <v>Alto</v>
      </c>
      <c r="S1965" s="35" t="str">
        <f>IF(O1965="","",IF(O1965&gt;AVERAGE('Base de datos limpia'!$O$2:$O$8001),"Alto","Normal"))
</f>
        <v>Alto</v>
      </c>
      <c r="T1965" s="35" t="str">
        <f t="shared" si="5"/>
        <v>Gamer moderado</v>
      </c>
      <c r="U1965" s="35"/>
    </row>
    <row r="1966">
      <c r="A1966" s="28">
        <v>1965.0</v>
      </c>
      <c r="B1966" s="28">
        <v>22.0</v>
      </c>
      <c r="C1966" s="28" t="str">
        <f>TRIM(PROPER('Base de datos cruda'!C1966))</f>
        <v>Female</v>
      </c>
      <c r="D1966" s="28">
        <v>1.15</v>
      </c>
      <c r="E1966" s="28">
        <v>9.87</v>
      </c>
      <c r="F1966" s="28">
        <v>6.11</v>
      </c>
      <c r="G1966" s="28">
        <v>66.64</v>
      </c>
      <c r="H1966" s="28" t="str">
        <f>TRIM(PROPER('Base de datos cruda'!H1966))</f>
        <v>Fps</v>
      </c>
      <c r="I1966" s="28">
        <v>2.6</v>
      </c>
      <c r="J1966" s="28">
        <v>4.58</v>
      </c>
      <c r="K1966" s="28">
        <v>318.15</v>
      </c>
      <c r="L1966" s="28">
        <f>IF('Base de datos cruda'!L1966&lt;0,,'Base de datos cruda'!L1966)</f>
        <v>3.25</v>
      </c>
      <c r="M1966" s="28" t="str">
        <f>IF(TRIM(PROPER('Base de datos cruda'!M1966))="High","Alto",IF(TRIM(PROPER('Base de datos cruda'!M1966))="Medium","Medio","Bajo"))</f>
        <v>Medio</v>
      </c>
      <c r="N1966" s="29">
        <v>100.0</v>
      </c>
      <c r="O1966" s="32">
        <f t="shared" si="1"/>
        <v>100</v>
      </c>
      <c r="P1966" s="33">
        <f t="shared" si="2"/>
        <v>5.73</v>
      </c>
      <c r="Q1966" s="34">
        <f t="shared" si="3"/>
        <v>8.582608696</v>
      </c>
      <c r="R1966" s="35" t="str">
        <f t="shared" si="4"/>
        <v>Alto</v>
      </c>
      <c r="S1966" s="35" t="str">
        <f>IF(O1966="","",IF(O1966&gt;AVERAGE('Base de datos limpia'!$O$2:$O$8001),"Alto","Normal"))
</f>
        <v>Alto</v>
      </c>
      <c r="T1966" s="35" t="str">
        <f t="shared" si="5"/>
        <v>Gamer intensivo</v>
      </c>
      <c r="U1966" s="35"/>
    </row>
    <row r="1967">
      <c r="A1967" s="28">
        <v>1966.0</v>
      </c>
      <c r="B1967" s="28">
        <v>19.0</v>
      </c>
      <c r="C1967" s="28" t="str">
        <f>TRIM(PROPER('Base de datos cruda'!C1967))</f>
        <v>Female</v>
      </c>
      <c r="D1967" s="28">
        <v>2.99</v>
      </c>
      <c r="E1967" s="28">
        <v>4.31</v>
      </c>
      <c r="F1967" s="28">
        <v>4.66</v>
      </c>
      <c r="G1967" s="28">
        <v>62.18</v>
      </c>
      <c r="H1967" s="28" t="str">
        <f>TRIM(PROPER('Base de datos cruda'!H1967))</f>
        <v>Casual</v>
      </c>
      <c r="I1967" s="28">
        <v>4.72</v>
      </c>
      <c r="J1967" s="28">
        <v>6.95</v>
      </c>
      <c r="K1967" s="28">
        <v>296.98</v>
      </c>
      <c r="L1967" s="28">
        <f>IF('Base de datos cruda'!L1967&lt;0,,'Base de datos cruda'!L1967)</f>
        <v>8.01</v>
      </c>
      <c r="M1967" s="28" t="str">
        <f>IF(TRIM(PROPER('Base de datos cruda'!M1967))="High","Alto",IF(TRIM(PROPER('Base de datos cruda'!M1967))="Medium","Medio","Bajo"))</f>
        <v>Medio</v>
      </c>
      <c r="N1967" s="29">
        <v>50.46</v>
      </c>
      <c r="O1967" s="32">
        <f t="shared" si="1"/>
        <v>50.46</v>
      </c>
      <c r="P1967" s="33">
        <f t="shared" si="2"/>
        <v>9.94</v>
      </c>
      <c r="Q1967" s="34">
        <f t="shared" si="3"/>
        <v>1.441471572</v>
      </c>
      <c r="R1967" s="35" t="str">
        <f t="shared" si="4"/>
        <v>Medio</v>
      </c>
      <c r="S1967" s="35" t="str">
        <f>IF(O1967="","",IF(O1967&gt;AVERAGE('Base de datos limpia'!$O$2:$O$8001),"Alto","Normal"))
</f>
        <v>Normal</v>
      </c>
      <c r="T1967" s="35" t="str">
        <f t="shared" si="5"/>
        <v>Gamer moderado</v>
      </c>
      <c r="U1967" s="35"/>
    </row>
    <row r="1968">
      <c r="A1968" s="28">
        <v>1967.0</v>
      </c>
      <c r="B1968" s="28">
        <v>19.0</v>
      </c>
      <c r="C1968" s="28" t="str">
        <f>TRIM(PROPER('Base de datos cruda'!C1968))</f>
        <v>Female</v>
      </c>
      <c r="D1968" s="28">
        <v>5.91</v>
      </c>
      <c r="E1968" s="28">
        <v>4.16</v>
      </c>
      <c r="F1968" s="28">
        <v>4.66</v>
      </c>
      <c r="G1968" s="28">
        <v>64.25</v>
      </c>
      <c r="H1968" s="28" t="str">
        <f>TRIM(PROPER('Base de datos cruda'!H1968))</f>
        <v>Casual</v>
      </c>
      <c r="I1968" s="28">
        <v>1.74</v>
      </c>
      <c r="J1968" s="28">
        <v>8.77</v>
      </c>
      <c r="K1968" s="28">
        <v>244.23</v>
      </c>
      <c r="L1968" s="28">
        <f>IF('Base de datos cruda'!L1968&lt;0,,'Base de datos cruda'!L1968)</f>
        <v>10.9</v>
      </c>
      <c r="M1968" s="28" t="str">
        <f>IF(TRIM(PROPER('Base de datos cruda'!M1968))="High","Alto",IF(TRIM(PROPER('Base de datos cruda'!M1968))="Medium","Medio","Bajo"))</f>
        <v>Bajo</v>
      </c>
      <c r="N1968" s="29">
        <v>28.32</v>
      </c>
      <c r="O1968" s="32">
        <f t="shared" si="1"/>
        <v>28.32</v>
      </c>
      <c r="P1968" s="33">
        <f t="shared" si="2"/>
        <v>14.68</v>
      </c>
      <c r="Q1968" s="34">
        <f t="shared" si="3"/>
        <v>0.703891709</v>
      </c>
      <c r="R1968" s="35" t="str">
        <f t="shared" si="4"/>
        <v>Bajo</v>
      </c>
      <c r="S1968" s="35" t="str">
        <f>IF(O1968="","",IF(O1968&gt;AVERAGE('Base de datos limpia'!$O$2:$O$8001),"Alto","Normal"))
</f>
        <v>Normal</v>
      </c>
      <c r="T1968" s="35" t="str">
        <f t="shared" si="5"/>
        <v>Gamer moderado</v>
      </c>
      <c r="U1968" s="35"/>
    </row>
    <row r="1969">
      <c r="A1969" s="28">
        <v>1968.0</v>
      </c>
      <c r="B1969" s="28">
        <v>19.0</v>
      </c>
      <c r="C1969" s="28" t="str">
        <f>TRIM(PROPER('Base de datos cruda'!C1969))</f>
        <v>Male</v>
      </c>
      <c r="D1969" s="28">
        <v>7.33</v>
      </c>
      <c r="E1969" s="28">
        <v>6.74</v>
      </c>
      <c r="F1969" s="28">
        <v>7.24</v>
      </c>
      <c r="G1969" s="28">
        <v>96.05</v>
      </c>
      <c r="H1969" s="28" t="str">
        <f>TRIM(PROPER('Base de datos cruda'!H1969))</f>
        <v>Fps</v>
      </c>
      <c r="I1969" s="28">
        <v>0.16</v>
      </c>
      <c r="J1969" s="28">
        <v>11.68</v>
      </c>
      <c r="K1969" s="28">
        <v>232.55</v>
      </c>
      <c r="L1969" s="28">
        <f>IF('Base de datos cruda'!L1969&lt;0,,'Base de datos cruda'!L1969)</f>
        <v>17.58</v>
      </c>
      <c r="M1969" s="28" t="str">
        <f>IF(TRIM(PROPER('Base de datos cruda'!M1969))="High","Alto",IF(TRIM(PROPER('Base de datos cruda'!M1969))="Medium","Medio","Bajo"))</f>
        <v>Bajo</v>
      </c>
      <c r="N1969" s="29">
        <v>55.92</v>
      </c>
      <c r="O1969" s="32">
        <f t="shared" si="1"/>
        <v>55.92</v>
      </c>
      <c r="P1969" s="33">
        <f t="shared" si="2"/>
        <v>19.01</v>
      </c>
      <c r="Q1969" s="34">
        <f t="shared" si="3"/>
        <v>0.9195088677</v>
      </c>
      <c r="R1969" s="35" t="str">
        <f t="shared" si="4"/>
        <v>Medio</v>
      </c>
      <c r="S1969" s="35" t="str">
        <f>IF(O1969="","",IF(O1969&gt;AVERAGE('Base de datos limpia'!$O$2:$O$8001),"Alto","Normal"))
</f>
        <v>Normal</v>
      </c>
      <c r="T1969" s="35" t="str">
        <f t="shared" si="5"/>
        <v>Gamer intensivo</v>
      </c>
      <c r="U1969" s="35"/>
    </row>
    <row r="1970">
      <c r="A1970" s="28">
        <v>1969.0</v>
      </c>
      <c r="B1970" s="28">
        <v>21.0</v>
      </c>
      <c r="C1970" s="28" t="str">
        <f>TRIM(PROPER('Base de datos cruda'!C1970))</f>
        <v>Male</v>
      </c>
      <c r="D1970" s="28">
        <v>3.66</v>
      </c>
      <c r="E1970" s="28">
        <v>9.65</v>
      </c>
      <c r="F1970" s="28">
        <v>7.53</v>
      </c>
      <c r="G1970" s="28">
        <v>71.22</v>
      </c>
      <c r="H1970" s="28" t="str">
        <f>TRIM(PROPER('Base de datos cruda'!H1970))</f>
        <v>Rpg</v>
      </c>
      <c r="I1970" s="28">
        <v>1.81</v>
      </c>
      <c r="J1970" s="28">
        <v>5.31</v>
      </c>
      <c r="K1970" s="28">
        <v>273.19</v>
      </c>
      <c r="L1970" s="28">
        <f>IF('Base de datos cruda'!L1970&lt;0,,'Base de datos cruda'!L1970)</f>
        <v>11.99</v>
      </c>
      <c r="M1970" s="28" t="str">
        <f>IF(TRIM(PROPER('Base de datos cruda'!M1970))="High","Alto",IF(TRIM(PROPER('Base de datos cruda'!M1970))="Medium","Medio","Bajo"))</f>
        <v>Medio</v>
      </c>
      <c r="N1970" s="29">
        <v>97.92</v>
      </c>
      <c r="O1970" s="32">
        <f t="shared" si="1"/>
        <v>97.92</v>
      </c>
      <c r="P1970" s="33">
        <f t="shared" si="2"/>
        <v>8.97</v>
      </c>
      <c r="Q1970" s="34">
        <f t="shared" si="3"/>
        <v>2.636612022</v>
      </c>
      <c r="R1970" s="35" t="str">
        <f t="shared" si="4"/>
        <v>Alto</v>
      </c>
      <c r="S1970" s="35" t="str">
        <f>IF(O1970="","",IF(O1970&gt;AVERAGE('Base de datos limpia'!$O$2:$O$8001),"Alto","Normal"))
</f>
        <v>Alto</v>
      </c>
      <c r="T1970" s="35" t="str">
        <f t="shared" si="5"/>
        <v>Gamer intensivo</v>
      </c>
      <c r="U1970" s="35"/>
    </row>
    <row r="1971">
      <c r="A1971" s="28">
        <v>1970.0</v>
      </c>
      <c r="B1971" s="28">
        <v>22.0</v>
      </c>
      <c r="C1971" s="28" t="str">
        <f>TRIM(PROPER('Base de datos cruda'!C1971))</f>
        <v>Male</v>
      </c>
      <c r="D1971" s="28">
        <v>5.14</v>
      </c>
      <c r="E1971" s="28">
        <v>9.79</v>
      </c>
      <c r="F1971" s="28">
        <v>8.71</v>
      </c>
      <c r="G1971" s="28">
        <v>63.07</v>
      </c>
      <c r="H1971" s="28" t="str">
        <f>TRIM(PROPER('Base de datos cruda'!H1971))</f>
        <v>Rpg</v>
      </c>
      <c r="I1971" s="28">
        <v>4.09</v>
      </c>
      <c r="J1971" s="28">
        <v>9.71</v>
      </c>
      <c r="K1971" s="28">
        <v>255.44</v>
      </c>
      <c r="L1971" s="28">
        <f>IF('Base de datos cruda'!L1971&lt;0,,'Base de datos cruda'!L1971)</f>
        <v>12.73</v>
      </c>
      <c r="M1971" s="28" t="str">
        <f>IF(TRIM(PROPER('Base de datos cruda'!M1971))="High","Alto",IF(TRIM(PROPER('Base de datos cruda'!M1971))="Medium","Medio","Bajo"))</f>
        <v>Bajo</v>
      </c>
      <c r="N1971" s="29">
        <v>96.5390274540168</v>
      </c>
      <c r="O1971" s="32">
        <f t="shared" si="1"/>
        <v>96.53902745</v>
      </c>
      <c r="P1971" s="33">
        <f t="shared" si="2"/>
        <v>14.85</v>
      </c>
      <c r="Q1971" s="34">
        <f t="shared" si="3"/>
        <v>1.904669261</v>
      </c>
      <c r="R1971" s="35" t="str">
        <f t="shared" si="4"/>
        <v>Alto</v>
      </c>
      <c r="S1971" s="35" t="str">
        <f>IF(O1971="","",IF(O1971&gt;AVERAGE('Base de datos limpia'!$O$2:$O$8001),"Alto","Normal"))
</f>
        <v>Alto</v>
      </c>
      <c r="T1971" s="35" t="str">
        <f t="shared" si="5"/>
        <v>Gamer intensivo</v>
      </c>
      <c r="U1971" s="35"/>
    </row>
    <row r="1972">
      <c r="A1972" s="28">
        <v>1971.0</v>
      </c>
      <c r="B1972" s="28">
        <v>17.0</v>
      </c>
      <c r="C1972" s="28" t="str">
        <f>TRIM(PROPER('Base de datos cruda'!C1972))</f>
        <v>Male</v>
      </c>
      <c r="D1972" s="28">
        <v>0.82</v>
      </c>
      <c r="E1972" s="28">
        <v>7.36</v>
      </c>
      <c r="F1972" s="28">
        <v>4.44</v>
      </c>
      <c r="G1972" s="28">
        <v>84.94</v>
      </c>
      <c r="H1972" s="28" t="str">
        <f>TRIM(PROPER('Base de datos cruda'!H1972))</f>
        <v>Fps</v>
      </c>
      <c r="I1972" s="28">
        <v>1.7</v>
      </c>
      <c r="J1972" s="28">
        <v>4.72</v>
      </c>
      <c r="K1972" s="28">
        <v>305.28</v>
      </c>
      <c r="L1972" s="28">
        <f>IF('Base de datos cruda'!L1972&lt;0,,'Base de datos cruda'!L1972)</f>
        <v>3.68</v>
      </c>
      <c r="M1972" s="28" t="str">
        <f>IF(TRIM(PROPER('Base de datos cruda'!M1972))="High","Alto",IF(TRIM(PROPER('Base de datos cruda'!M1972))="Medium","Medio","Bajo"))</f>
        <v>Alto</v>
      </c>
      <c r="N1972" s="29">
        <v>82.34</v>
      </c>
      <c r="O1972" s="32">
        <f t="shared" si="1"/>
        <v>82.34</v>
      </c>
      <c r="P1972" s="33">
        <f t="shared" si="2"/>
        <v>5.54</v>
      </c>
      <c r="Q1972" s="34">
        <f t="shared" si="3"/>
        <v>8.975609756</v>
      </c>
      <c r="R1972" s="35" t="str">
        <f t="shared" si="4"/>
        <v>Alto</v>
      </c>
      <c r="S1972" s="35" t="str">
        <f>IF(O1972="","",IF(O1972&gt;AVERAGE('Base de datos limpia'!$O$2:$O$8001),"Alto","Normal"))
</f>
        <v>Alto</v>
      </c>
      <c r="T1972" s="35" t="str">
        <f t="shared" si="5"/>
        <v>Gamer intensivo</v>
      </c>
      <c r="U1972" s="35"/>
    </row>
    <row r="1973">
      <c r="A1973" s="28">
        <v>1972.0</v>
      </c>
      <c r="B1973" s="28">
        <v>20.0</v>
      </c>
      <c r="C1973" s="28" t="str">
        <f>TRIM(PROPER('Base de datos cruda'!C1973))</f>
        <v>Female</v>
      </c>
      <c r="D1973" s="28">
        <v>7.24</v>
      </c>
      <c r="E1973" s="28">
        <v>7.79</v>
      </c>
      <c r="F1973" s="28">
        <v>4.59</v>
      </c>
      <c r="G1973" s="28">
        <v>63.01</v>
      </c>
      <c r="H1973" s="28" t="str">
        <f>TRIM(PROPER('Base de datos cruda'!H1973))</f>
        <v>Fps</v>
      </c>
      <c r="I1973" s="28">
        <v>1.46</v>
      </c>
      <c r="J1973" s="28">
        <v>10.67</v>
      </c>
      <c r="K1973" s="28">
        <v>237.72</v>
      </c>
      <c r="L1973" s="28">
        <f>IF('Base de datos cruda'!L1973&lt;0,,'Base de datos cruda'!L1973)</f>
        <v>21.21</v>
      </c>
      <c r="M1973" s="28" t="str">
        <f>IF(TRIM(PROPER('Base de datos cruda'!M1973))="High","Alto",IF(TRIM(PROPER('Base de datos cruda'!M1973))="Medium","Medio","Bajo"))</f>
        <v>Alto</v>
      </c>
      <c r="N1973" s="29">
        <v>62.1333438051394</v>
      </c>
      <c r="O1973" s="32">
        <f t="shared" si="1"/>
        <v>62.13334381</v>
      </c>
      <c r="P1973" s="33">
        <f t="shared" si="2"/>
        <v>17.91</v>
      </c>
      <c r="Q1973" s="34">
        <f t="shared" si="3"/>
        <v>1.075966851</v>
      </c>
      <c r="R1973" s="35" t="str">
        <f t="shared" si="4"/>
        <v>Medio</v>
      </c>
      <c r="S1973" s="35" t="str">
        <f>IF(O1973="","",IF(O1973&gt;AVERAGE('Base de datos limpia'!$O$2:$O$8001),"Alto","Normal"))
</f>
        <v>Normal</v>
      </c>
      <c r="T1973" s="35" t="str">
        <f t="shared" si="5"/>
        <v>Gamer intensivo</v>
      </c>
      <c r="U1973" s="35"/>
    </row>
    <row r="1974">
      <c r="A1974" s="28">
        <v>1973.0</v>
      </c>
      <c r="B1974" s="28">
        <v>19.0</v>
      </c>
      <c r="C1974" s="28" t="str">
        <f>TRIM(PROPER('Base de datos cruda'!C1974))</f>
        <v>Male</v>
      </c>
      <c r="D1974" s="28">
        <v>4.55</v>
      </c>
      <c r="E1974" s="28">
        <v>6.07</v>
      </c>
      <c r="F1974" s="28">
        <v>4.26</v>
      </c>
      <c r="G1974" s="28">
        <v>62.8</v>
      </c>
      <c r="H1974" s="28" t="str">
        <f>TRIM(PROPER('Base de datos cruda'!H1974))</f>
        <v>Fps</v>
      </c>
      <c r="I1974" s="28">
        <v>4.59</v>
      </c>
      <c r="J1974" s="28">
        <v>6.19</v>
      </c>
      <c r="K1974" s="28">
        <v>261.59</v>
      </c>
      <c r="L1974" s="28">
        <f>IF('Base de datos cruda'!L1974&lt;0,,'Base de datos cruda'!L1974)</f>
        <v>8.02</v>
      </c>
      <c r="M1974" s="28" t="str">
        <f>IF(TRIM(PROPER('Base de datos cruda'!M1974))="High","Alto",IF(TRIM(PROPER('Base de datos cruda'!M1974))="Medium","Medio","Bajo"))</f>
        <v>Medio</v>
      </c>
      <c r="N1974" s="29">
        <v>54.17</v>
      </c>
      <c r="O1974" s="32">
        <f t="shared" si="1"/>
        <v>54.17</v>
      </c>
      <c r="P1974" s="33">
        <f t="shared" si="2"/>
        <v>10.74</v>
      </c>
      <c r="Q1974" s="34">
        <f t="shared" si="3"/>
        <v>1.334065934</v>
      </c>
      <c r="R1974" s="35" t="str">
        <f t="shared" si="4"/>
        <v>Medio</v>
      </c>
      <c r="S1974" s="35" t="str">
        <f>IF(O1974="","",IF(O1974&gt;AVERAGE('Base de datos limpia'!$O$2:$O$8001),"Alto","Normal"))
</f>
        <v>Normal</v>
      </c>
      <c r="T1974" s="35" t="str">
        <f t="shared" si="5"/>
        <v>Gamer intensivo</v>
      </c>
      <c r="U1974" s="35"/>
    </row>
    <row r="1975">
      <c r="A1975" s="28">
        <v>1974.0</v>
      </c>
      <c r="B1975" s="28">
        <v>18.0</v>
      </c>
      <c r="C1975" s="28" t="str">
        <f>TRIM(PROPER('Base de datos cruda'!C1975))</f>
        <v>Male</v>
      </c>
      <c r="D1975" s="28">
        <v>6.24</v>
      </c>
      <c r="E1975" s="28">
        <v>7.8</v>
      </c>
      <c r="F1975" s="28">
        <v>6.66</v>
      </c>
      <c r="G1975" s="28">
        <v>84.86</v>
      </c>
      <c r="H1975" s="28" t="str">
        <f>TRIM(PROPER('Base de datos cruda'!H1975))</f>
        <v>Casual</v>
      </c>
      <c r="I1975" s="28">
        <v>1.49</v>
      </c>
      <c r="J1975" s="28">
        <v>8.63</v>
      </c>
      <c r="K1975" s="28">
        <v>249.27</v>
      </c>
      <c r="L1975" s="28">
        <f>IF('Base de datos cruda'!L1975&lt;0,,'Base de datos cruda'!L1975)</f>
        <v>14.66</v>
      </c>
      <c r="M1975" s="28" t="str">
        <f>IF(TRIM(PROPER('Base de datos cruda'!M1975))="High","Alto",IF(TRIM(PROPER('Base de datos cruda'!M1975))="Medium","Medio","Bajo"))</f>
        <v>Bajo</v>
      </c>
      <c r="N1975" s="29">
        <v>83.8875426521008</v>
      </c>
      <c r="O1975" s="32">
        <f t="shared" si="1"/>
        <v>83.88754265</v>
      </c>
      <c r="P1975" s="33">
        <f t="shared" si="2"/>
        <v>14.87</v>
      </c>
      <c r="Q1975" s="34">
        <f t="shared" si="3"/>
        <v>1.25</v>
      </c>
      <c r="R1975" s="35" t="str">
        <f t="shared" si="4"/>
        <v>Alto</v>
      </c>
      <c r="S1975" s="35" t="str">
        <f>IF(O1975="","",IF(O1975&gt;AVERAGE('Base de datos limpia'!$O$2:$O$8001),"Alto","Normal"))
</f>
        <v>Alto</v>
      </c>
      <c r="T1975" s="35" t="str">
        <f t="shared" si="5"/>
        <v>Gamer intensivo</v>
      </c>
      <c r="U1975" s="35"/>
    </row>
    <row r="1976">
      <c r="A1976" s="28">
        <v>1975.0</v>
      </c>
      <c r="B1976" s="28">
        <v>22.0</v>
      </c>
      <c r="C1976" s="28" t="str">
        <f>TRIM(PROPER('Base de datos cruda'!C1976))</f>
        <v>Male</v>
      </c>
      <c r="D1976" s="28">
        <v>6.36</v>
      </c>
      <c r="E1976" s="28">
        <v>8.74</v>
      </c>
      <c r="F1976" s="28">
        <v>7.11</v>
      </c>
      <c r="G1976" s="28">
        <v>83.66</v>
      </c>
      <c r="H1976" s="28" t="str">
        <f>TRIM(PROPER('Base de datos cruda'!H1976))</f>
        <v>Casual</v>
      </c>
      <c r="I1976" s="28">
        <v>4.85</v>
      </c>
      <c r="J1976" s="28">
        <v>8.84</v>
      </c>
      <c r="K1976" s="28">
        <v>260.36</v>
      </c>
      <c r="L1976" s="28">
        <f>IF('Base de datos cruda'!L1976&lt;0,,'Base de datos cruda'!L1976)</f>
        <v>17.12</v>
      </c>
      <c r="M1976" s="28" t="str">
        <f>IF(TRIM(PROPER('Base de datos cruda'!M1976))="High","Alto",IF(TRIM(PROPER('Base de datos cruda'!M1976))="Medium","Medio","Bajo"))</f>
        <v>Bajo</v>
      </c>
      <c r="N1976" s="29">
        <v>84.2020665122245</v>
      </c>
      <c r="O1976" s="32">
        <f t="shared" si="1"/>
        <v>84.20206651</v>
      </c>
      <c r="P1976" s="33">
        <f t="shared" si="2"/>
        <v>15.2</v>
      </c>
      <c r="Q1976" s="34">
        <f t="shared" si="3"/>
        <v>1.374213836</v>
      </c>
      <c r="R1976" s="35" t="str">
        <f t="shared" si="4"/>
        <v>Alto</v>
      </c>
      <c r="S1976" s="35" t="str">
        <f>IF(O1976="","",IF(O1976&gt;AVERAGE('Base de datos limpia'!$O$2:$O$8001),"Alto","Normal"))
</f>
        <v>Alto</v>
      </c>
      <c r="T1976" s="35" t="str">
        <f t="shared" si="5"/>
        <v>Gamer intensivo</v>
      </c>
      <c r="U1976" s="35"/>
    </row>
    <row r="1977">
      <c r="A1977" s="28">
        <v>1976.0</v>
      </c>
      <c r="B1977" s="28">
        <v>21.0</v>
      </c>
      <c r="C1977" s="28" t="str">
        <f>TRIM(PROPER('Base de datos cruda'!C1977))</f>
        <v>Other</v>
      </c>
      <c r="D1977" s="28">
        <v>2.05</v>
      </c>
      <c r="E1977" s="28">
        <v>5.37</v>
      </c>
      <c r="F1977" s="28">
        <v>6.02</v>
      </c>
      <c r="G1977" s="28">
        <v>61.66</v>
      </c>
      <c r="H1977" s="28" t="str">
        <f>TRIM(PROPER('Base de datos cruda'!H1977))</f>
        <v>Rpg</v>
      </c>
      <c r="I1977" s="28">
        <v>4.16</v>
      </c>
      <c r="J1977" s="28">
        <v>4.22</v>
      </c>
      <c r="K1977" s="28">
        <v>299.3</v>
      </c>
      <c r="L1977" s="28">
        <f>IF('Base de datos cruda'!L1977&lt;0,,'Base de datos cruda'!L1977)</f>
        <v>4.4</v>
      </c>
      <c r="M1977" s="28" t="str">
        <f>IF(TRIM(PROPER('Base de datos cruda'!M1977))="High","Alto",IF(TRIM(PROPER('Base de datos cruda'!M1977))="Medium","Medio","Bajo"))</f>
        <v>Medio</v>
      </c>
      <c r="N1977" s="29">
        <v>74.14</v>
      </c>
      <c r="O1977" s="32">
        <f t="shared" si="1"/>
        <v>74.14</v>
      </c>
      <c r="P1977" s="33">
        <f t="shared" si="2"/>
        <v>6.27</v>
      </c>
      <c r="Q1977" s="34">
        <f t="shared" si="3"/>
        <v>2.619512195</v>
      </c>
      <c r="R1977" s="35" t="str">
        <f t="shared" si="4"/>
        <v>Alto</v>
      </c>
      <c r="S1977" s="35" t="str">
        <f>IF(O1977="","",IF(O1977&gt;AVERAGE('Base de datos limpia'!$O$2:$O$8001),"Alto","Normal"))
</f>
        <v>Alto</v>
      </c>
      <c r="T1977" s="35" t="str">
        <f t="shared" si="5"/>
        <v>Gamer moderado</v>
      </c>
      <c r="U1977" s="35"/>
    </row>
    <row r="1978">
      <c r="A1978" s="28">
        <v>1977.0</v>
      </c>
      <c r="B1978" s="28">
        <v>22.0</v>
      </c>
      <c r="C1978" s="28" t="str">
        <f>TRIM(PROPER('Base de datos cruda'!C1978))</f>
        <v>Male</v>
      </c>
      <c r="D1978" s="28">
        <v>4.23</v>
      </c>
      <c r="E1978" s="28">
        <v>6.58</v>
      </c>
      <c r="F1978" s="28">
        <v>7.99</v>
      </c>
      <c r="G1978" s="28">
        <v>78.42</v>
      </c>
      <c r="H1978" s="28" t="str">
        <f>TRIM(PROPER('Base de datos cruda'!H1978))</f>
        <v>Casual</v>
      </c>
      <c r="I1978" s="28">
        <v>3.42</v>
      </c>
      <c r="J1978" s="28">
        <v>10.0</v>
      </c>
      <c r="K1978" s="28">
        <v>270.49</v>
      </c>
      <c r="L1978" s="28">
        <f>IF('Base de datos cruda'!L1978&lt;0,,'Base de datos cruda'!L1978)</f>
        <v>13.05</v>
      </c>
      <c r="M1978" s="28" t="str">
        <f>IF(TRIM(PROPER('Base de datos cruda'!M1978))="High","Alto",IF(TRIM(PROPER('Base de datos cruda'!M1978))="Medium","Medio","Bajo"))</f>
        <v>Medio</v>
      </c>
      <c r="N1978" s="29">
        <v>93.3394839001055</v>
      </c>
      <c r="O1978" s="32">
        <f t="shared" si="1"/>
        <v>93.3394839</v>
      </c>
      <c r="P1978" s="33">
        <f t="shared" si="2"/>
        <v>14.23</v>
      </c>
      <c r="Q1978" s="34">
        <f t="shared" si="3"/>
        <v>1.555555556</v>
      </c>
      <c r="R1978" s="35" t="str">
        <f t="shared" si="4"/>
        <v>Alto</v>
      </c>
      <c r="S1978" s="35" t="str">
        <f>IF(O1978="","",IF(O1978&gt;AVERAGE('Base de datos limpia'!$O$2:$O$8001),"Alto","Normal"))
</f>
        <v>Alto</v>
      </c>
      <c r="T1978" s="35" t="str">
        <f t="shared" si="5"/>
        <v>Gamer intensivo</v>
      </c>
      <c r="U1978" s="35"/>
    </row>
    <row r="1979">
      <c r="A1979" s="28">
        <v>1978.0</v>
      </c>
      <c r="B1979" s="28">
        <v>20.0</v>
      </c>
      <c r="C1979" s="28" t="str">
        <f>TRIM(PROPER('Base de datos cruda'!C1979))</f>
        <v>Female</v>
      </c>
      <c r="D1979" s="28">
        <v>7.68</v>
      </c>
      <c r="E1979" s="28">
        <v>5.84</v>
      </c>
      <c r="F1979" s="28">
        <v>7.43</v>
      </c>
      <c r="G1979" s="28">
        <v>77.43</v>
      </c>
      <c r="H1979" s="28" t="str">
        <f>TRIM(PROPER('Base de datos cruda'!H1979))</f>
        <v>Rpg</v>
      </c>
      <c r="I1979" s="28">
        <v>2.99</v>
      </c>
      <c r="J1979" s="28">
        <v>13.26</v>
      </c>
      <c r="K1979" s="28">
        <v>222.13</v>
      </c>
      <c r="L1979" s="28">
        <f>IF('Base de datos cruda'!L1979&lt;0,,'Base de datos cruda'!L1979)</f>
        <v>18.48</v>
      </c>
      <c r="M1979" s="28" t="str">
        <f>IF(TRIM(PROPER('Base de datos cruda'!M1979))="High","Alto",IF(TRIM(PROPER('Base de datos cruda'!M1979))="Medium","Medio","Bajo"))</f>
        <v>Bajo</v>
      </c>
      <c r="N1979" s="29">
        <v>42.4</v>
      </c>
      <c r="O1979" s="32">
        <f t="shared" si="1"/>
        <v>42.4</v>
      </c>
      <c r="P1979" s="33">
        <f t="shared" si="2"/>
        <v>20.94</v>
      </c>
      <c r="Q1979" s="34">
        <f t="shared" si="3"/>
        <v>0.7604166667</v>
      </c>
      <c r="R1979" s="35" t="str">
        <f t="shared" si="4"/>
        <v>Bajo</v>
      </c>
      <c r="S1979" s="35" t="str">
        <f>IF(O1979="","",IF(O1979&gt;AVERAGE('Base de datos limpia'!$O$2:$O$8001),"Alto","Normal"))
</f>
        <v>Normal</v>
      </c>
      <c r="T1979" s="35" t="str">
        <f t="shared" si="5"/>
        <v>Gamer moderado</v>
      </c>
      <c r="U1979" s="35"/>
    </row>
    <row r="1980">
      <c r="A1980" s="28">
        <v>1979.0</v>
      </c>
      <c r="B1980" s="28">
        <v>21.0</v>
      </c>
      <c r="C1980" s="28" t="str">
        <f>TRIM(PROPER('Base de datos cruda'!C1980))</f>
        <v>Male</v>
      </c>
      <c r="D1980" s="28">
        <v>0.72</v>
      </c>
      <c r="E1980" s="28">
        <v>6.06</v>
      </c>
      <c r="F1980" s="28">
        <v>8.93</v>
      </c>
      <c r="G1980" s="28">
        <v>81.87</v>
      </c>
      <c r="H1980" s="28" t="str">
        <f>TRIM(PROPER('Base de datos cruda'!H1980))</f>
        <v>Fps</v>
      </c>
      <c r="I1980" s="28">
        <v>1.12</v>
      </c>
      <c r="J1980" s="28">
        <v>4.45</v>
      </c>
      <c r="K1980" s="28">
        <v>311.22</v>
      </c>
      <c r="L1980" s="28">
        <f>IF('Base de datos cruda'!L1980&lt;0,,'Base de datos cruda'!L1980)</f>
        <v>1.16</v>
      </c>
      <c r="M1980" s="28" t="str">
        <f>IF(TRIM(PROPER('Base de datos cruda'!M1980))="High","Alto",IF(TRIM(PROPER('Base de datos cruda'!M1980))="Medium","Medio","Bajo"))</f>
        <v>Medio</v>
      </c>
      <c r="N1980" s="29">
        <v>109.691655744155</v>
      </c>
      <c r="O1980" s="33" t="str">
        <f t="shared" si="1"/>
        <v/>
      </c>
      <c r="P1980" s="33">
        <f t="shared" si="2"/>
        <v>5.17</v>
      </c>
      <c r="Q1980" s="34">
        <f t="shared" si="3"/>
        <v>8.416666667</v>
      </c>
      <c r="R1980" s="35" t="str">
        <f t="shared" si="4"/>
        <v>Alto</v>
      </c>
      <c r="S1980" s="35" t="str">
        <f>IF(O1980="","",IF(O1980&gt;AVERAGE('Base de datos limpia'!$O$2:$O$8001),"Alto","Normal"))
</f>
        <v/>
      </c>
      <c r="T1980" s="35" t="str">
        <f t="shared" si="5"/>
        <v>Gamer intensivo</v>
      </c>
      <c r="U1980" s="35"/>
    </row>
    <row r="1981">
      <c r="A1981" s="28">
        <v>1980.0</v>
      </c>
      <c r="B1981" s="28">
        <v>20.0</v>
      </c>
      <c r="C1981" s="28" t="str">
        <f>TRIM(PROPER('Base de datos cruda'!C1981))</f>
        <v>Male</v>
      </c>
      <c r="D1981" s="28">
        <v>5.46</v>
      </c>
      <c r="E1981" s="28">
        <v>9.01</v>
      </c>
      <c r="F1981" s="28">
        <v>4.69</v>
      </c>
      <c r="G1981" s="28">
        <v>89.51</v>
      </c>
      <c r="H1981" s="28" t="str">
        <f>TRIM(PROPER('Base de datos cruda'!H1981))</f>
        <v>Casual</v>
      </c>
      <c r="I1981" s="28">
        <v>3.65</v>
      </c>
      <c r="J1981" s="28">
        <v>7.49</v>
      </c>
      <c r="K1981" s="28">
        <v>237.78</v>
      </c>
      <c r="L1981" s="28">
        <f>IF('Base de datos cruda'!L1981&lt;0,,'Base de datos cruda'!L1981)</f>
        <v>11.61</v>
      </c>
      <c r="M1981" s="28" t="str">
        <f>IF(TRIM(PROPER('Base de datos cruda'!M1981))="High","Alto",IF(TRIM(PROPER('Base de datos cruda'!M1981))="Medium","Medio","Bajo"))</f>
        <v>Alto</v>
      </c>
      <c r="N1981" s="29">
        <v>101.678176686353</v>
      </c>
      <c r="O1981" s="33" t="str">
        <f t="shared" si="1"/>
        <v/>
      </c>
      <c r="P1981" s="33">
        <f t="shared" si="2"/>
        <v>12.95</v>
      </c>
      <c r="Q1981" s="34">
        <f t="shared" si="3"/>
        <v>1.65018315</v>
      </c>
      <c r="R1981" s="35" t="str">
        <f t="shared" si="4"/>
        <v>Alto</v>
      </c>
      <c r="S1981" s="35" t="str">
        <f>IF(O1981="","",IF(O1981&gt;AVERAGE('Base de datos limpia'!$O$2:$O$8001),"Alto","Normal"))
</f>
        <v/>
      </c>
      <c r="T1981" s="35" t="str">
        <f t="shared" si="5"/>
        <v>Gamer intensivo</v>
      </c>
      <c r="U1981" s="35"/>
    </row>
    <row r="1982">
      <c r="A1982" s="28">
        <v>1981.0</v>
      </c>
      <c r="B1982" s="28">
        <v>22.0</v>
      </c>
      <c r="C1982" s="28" t="str">
        <f>TRIM(PROPER('Base de datos cruda'!C1982))</f>
        <v>Female</v>
      </c>
      <c r="D1982" s="28">
        <v>7.7</v>
      </c>
      <c r="E1982" s="28">
        <v>4.2</v>
      </c>
      <c r="F1982" s="28">
        <v>4.29</v>
      </c>
      <c r="G1982" s="28">
        <v>71.31</v>
      </c>
      <c r="H1982" s="28" t="str">
        <f>TRIM(PROPER('Base de datos cruda'!H1982))</f>
        <v>Fps</v>
      </c>
      <c r="I1982" s="28">
        <v>1.74</v>
      </c>
      <c r="J1982" s="28">
        <v>13.26</v>
      </c>
      <c r="K1982" s="28">
        <v>243.0</v>
      </c>
      <c r="L1982" s="28">
        <f>IF('Base de datos cruda'!L1982&lt;0,,'Base de datos cruda'!L1982)</f>
        <v>18.12</v>
      </c>
      <c r="M1982" s="28" t="str">
        <f>IF(TRIM(PROPER('Base de datos cruda'!M1982))="High","Alto",IF(TRIM(PROPER('Base de datos cruda'!M1982))="Medium","Medio","Bajo"))</f>
        <v>Bajo</v>
      </c>
      <c r="N1982" s="29">
        <v>10.67</v>
      </c>
      <c r="O1982" s="32">
        <f t="shared" si="1"/>
        <v>10.67</v>
      </c>
      <c r="P1982" s="33">
        <f t="shared" si="2"/>
        <v>20.96</v>
      </c>
      <c r="Q1982" s="34">
        <f t="shared" si="3"/>
        <v>0.5454545455</v>
      </c>
      <c r="R1982" s="35" t="str">
        <f t="shared" si="4"/>
        <v>Bajo</v>
      </c>
      <c r="S1982" s="35" t="str">
        <f>IF(O1982="","",IF(O1982&gt;AVERAGE('Base de datos limpia'!$O$2:$O$8001),"Alto","Normal"))
</f>
        <v>Normal</v>
      </c>
      <c r="T1982" s="35" t="str">
        <f t="shared" si="5"/>
        <v>Gamer moderado</v>
      </c>
      <c r="U1982" s="35"/>
    </row>
    <row r="1983">
      <c r="A1983" s="28">
        <v>1982.0</v>
      </c>
      <c r="B1983" s="28">
        <v>17.0</v>
      </c>
      <c r="C1983" s="28" t="str">
        <f>TRIM(PROPER('Base de datos cruda'!C1983))</f>
        <v>Female</v>
      </c>
      <c r="D1983" s="28">
        <v>2.4</v>
      </c>
      <c r="E1983" s="28">
        <v>2.87</v>
      </c>
      <c r="F1983" s="28">
        <v>5.37</v>
      </c>
      <c r="G1983" s="28">
        <v>77.31</v>
      </c>
      <c r="H1983" s="28" t="str">
        <f>TRIM(PROPER('Base de datos cruda'!H1983))</f>
        <v>Casual</v>
      </c>
      <c r="I1983" s="28">
        <v>2.43</v>
      </c>
      <c r="J1983" s="28">
        <v>7.15</v>
      </c>
      <c r="K1983" s="28">
        <v>281.62</v>
      </c>
      <c r="L1983" s="28">
        <f>IF('Base de datos cruda'!L1983&lt;0,,'Base de datos cruda'!L1983)</f>
        <v>5.9</v>
      </c>
      <c r="M1983" s="28" t="str">
        <f>IF(TRIM(PROPER('Base de datos cruda'!M1983))="High","Alto",IF(TRIM(PROPER('Base de datos cruda'!M1983))="Medium","Medio","Bajo"))</f>
        <v>Medio</v>
      </c>
      <c r="N1983" s="29">
        <v>58.76</v>
      </c>
      <c r="O1983" s="32">
        <f t="shared" si="1"/>
        <v>58.76</v>
      </c>
      <c r="P1983" s="33">
        <f t="shared" si="2"/>
        <v>9.55</v>
      </c>
      <c r="Q1983" s="34">
        <f t="shared" si="3"/>
        <v>1.195833333</v>
      </c>
      <c r="R1983" s="35" t="str">
        <f t="shared" si="4"/>
        <v>Medio</v>
      </c>
      <c r="S1983" s="35" t="str">
        <f>IF(O1983="","",IF(O1983&gt;AVERAGE('Base de datos limpia'!$O$2:$O$8001),"Alto","Normal"))
</f>
        <v>Normal</v>
      </c>
      <c r="T1983" s="35" t="str">
        <f t="shared" si="5"/>
        <v>Gamer casual</v>
      </c>
      <c r="U1983" s="35"/>
    </row>
    <row r="1984">
      <c r="A1984" s="28">
        <v>1983.0</v>
      </c>
      <c r="B1984" s="28">
        <v>20.0</v>
      </c>
      <c r="C1984" s="28" t="str">
        <f>TRIM(PROPER('Base de datos cruda'!C1984))</f>
        <v>Female</v>
      </c>
      <c r="D1984" s="28">
        <v>6.89</v>
      </c>
      <c r="E1984" s="28">
        <v>5.11</v>
      </c>
      <c r="F1984" s="28">
        <v>4.1</v>
      </c>
      <c r="G1984" s="28">
        <v>91.71</v>
      </c>
      <c r="H1984" s="28" t="str">
        <f>TRIM(PROPER('Base de datos cruda'!H1984))</f>
        <v>Rpg</v>
      </c>
      <c r="I1984" s="28">
        <v>0.52</v>
      </c>
      <c r="J1984" s="28">
        <v>8.08</v>
      </c>
      <c r="K1984" s="28">
        <v>218.13</v>
      </c>
      <c r="L1984" s="28">
        <f>IF('Base de datos cruda'!L1984&lt;0,,'Base de datos cruda'!L1984)</f>
        <v>11.16</v>
      </c>
      <c r="M1984" s="28" t="str">
        <f>IF(TRIM(PROPER('Base de datos cruda'!M1984))="High","Alto",IF(TRIM(PROPER('Base de datos cruda'!M1984))="Medium","Medio","Bajo"))</f>
        <v>Bajo</v>
      </c>
      <c r="N1984" s="29">
        <v>34.58</v>
      </c>
      <c r="O1984" s="32">
        <f t="shared" si="1"/>
        <v>34.58</v>
      </c>
      <c r="P1984" s="33">
        <f t="shared" si="2"/>
        <v>14.97</v>
      </c>
      <c r="Q1984" s="34">
        <f t="shared" si="3"/>
        <v>0.7416545718</v>
      </c>
      <c r="R1984" s="35" t="str">
        <f t="shared" si="4"/>
        <v>Bajo</v>
      </c>
      <c r="S1984" s="35" t="str">
        <f>IF(O1984="","",IF(O1984&gt;AVERAGE('Base de datos limpia'!$O$2:$O$8001),"Alto","Normal"))
</f>
        <v>Normal</v>
      </c>
      <c r="T1984" s="35" t="str">
        <f t="shared" si="5"/>
        <v>Gamer moderado</v>
      </c>
      <c r="U1984" s="35"/>
    </row>
    <row r="1985">
      <c r="A1985" s="28">
        <v>1984.0</v>
      </c>
      <c r="B1985" s="28">
        <v>21.0</v>
      </c>
      <c r="C1985" s="28" t="str">
        <f>TRIM(PROPER('Base de datos cruda'!C1985))</f>
        <v>Female</v>
      </c>
      <c r="D1985" s="28">
        <v>7.47</v>
      </c>
      <c r="E1985" s="28">
        <v>2.87</v>
      </c>
      <c r="F1985" s="28">
        <v>8.66</v>
      </c>
      <c r="G1985" s="28">
        <v>96.9</v>
      </c>
      <c r="H1985" s="28" t="str">
        <f>TRIM(PROPER('Base de datos cruda'!H1985))</f>
        <v>Rpg</v>
      </c>
      <c r="I1985" s="28">
        <v>1.48</v>
      </c>
      <c r="J1985" s="28">
        <v>10.92</v>
      </c>
      <c r="K1985" s="28">
        <v>229.31</v>
      </c>
      <c r="L1985" s="28">
        <f>IF('Base de datos cruda'!L1985&lt;0,,'Base de datos cruda'!L1985)</f>
        <v>15.84</v>
      </c>
      <c r="M1985" s="28" t="str">
        <f>IF(TRIM(PROPER('Base de datos cruda'!M1985))="High","Alto",IF(TRIM(PROPER('Base de datos cruda'!M1985))="Medium","Medio","Bajo"))</f>
        <v>Bajo</v>
      </c>
      <c r="N1985" s="29">
        <v>46.72</v>
      </c>
      <c r="O1985" s="32">
        <f t="shared" si="1"/>
        <v>46.72</v>
      </c>
      <c r="P1985" s="33">
        <f t="shared" si="2"/>
        <v>18.39</v>
      </c>
      <c r="Q1985" s="34">
        <f t="shared" si="3"/>
        <v>0.3842034806</v>
      </c>
      <c r="R1985" s="35" t="str">
        <f t="shared" si="4"/>
        <v>Bajo</v>
      </c>
      <c r="S1985" s="35" t="str">
        <f>IF(O1985="","",IF(O1985&gt;AVERAGE('Base de datos limpia'!$O$2:$O$8001),"Alto","Normal"))
</f>
        <v>Normal</v>
      </c>
      <c r="T1985" s="35" t="str">
        <f t="shared" si="5"/>
        <v>Gamer casual</v>
      </c>
      <c r="U1985" s="35"/>
    </row>
    <row r="1986">
      <c r="A1986" s="28">
        <v>1985.0</v>
      </c>
      <c r="B1986" s="28">
        <v>21.0</v>
      </c>
      <c r="C1986" s="28" t="str">
        <f>TRIM(PROPER('Base de datos cruda'!C1986))</f>
        <v>Male</v>
      </c>
      <c r="D1986" s="28">
        <v>5.98</v>
      </c>
      <c r="E1986" s="28">
        <v>5.49</v>
      </c>
      <c r="F1986" s="28">
        <v>5.52</v>
      </c>
      <c r="G1986" s="28">
        <v>95.65</v>
      </c>
      <c r="H1986" s="28" t="str">
        <f>TRIM(PROPER('Base de datos cruda'!H1986))</f>
        <v>Rpg</v>
      </c>
      <c r="I1986" s="28">
        <v>2.65</v>
      </c>
      <c r="J1986" s="28">
        <v>10.0</v>
      </c>
      <c r="K1986" s="28">
        <v>251.78</v>
      </c>
      <c r="L1986" s="28">
        <f>IF('Base de datos cruda'!L1986&lt;0,,'Base de datos cruda'!L1986)</f>
        <v>10.98</v>
      </c>
      <c r="M1986" s="28" t="str">
        <f>IF(TRIM(PROPER('Base de datos cruda'!M1986))="High","Alto",IF(TRIM(PROPER('Base de datos cruda'!M1986))="Medium","Medio","Bajo"))</f>
        <v>Bajo</v>
      </c>
      <c r="N1986" s="29">
        <v>50.46</v>
      </c>
      <c r="O1986" s="32">
        <f t="shared" si="1"/>
        <v>50.46</v>
      </c>
      <c r="P1986" s="33">
        <f t="shared" si="2"/>
        <v>15.98</v>
      </c>
      <c r="Q1986" s="34">
        <f t="shared" si="3"/>
        <v>0.9180602007</v>
      </c>
      <c r="R1986" s="35" t="str">
        <f t="shared" si="4"/>
        <v>Medio</v>
      </c>
      <c r="S1986" s="35" t="str">
        <f>IF(O1986="","",IF(O1986&gt;AVERAGE('Base de datos limpia'!$O$2:$O$8001),"Alto","Normal"))
</f>
        <v>Normal</v>
      </c>
      <c r="T1986" s="35" t="str">
        <f t="shared" si="5"/>
        <v>Gamer moderado</v>
      </c>
      <c r="U1986" s="35"/>
    </row>
    <row r="1987">
      <c r="A1987" s="28">
        <v>1986.0</v>
      </c>
      <c r="B1987" s="28">
        <v>20.0</v>
      </c>
      <c r="C1987" s="28" t="str">
        <f>TRIM(PROPER('Base de datos cruda'!C1987))</f>
        <v>Male</v>
      </c>
      <c r="D1987" s="28">
        <v>1.85</v>
      </c>
      <c r="E1987" s="28">
        <v>9.13</v>
      </c>
      <c r="F1987" s="28">
        <v>6.76</v>
      </c>
      <c r="G1987" s="28">
        <v>79.11</v>
      </c>
      <c r="H1987" s="28" t="str">
        <f>TRIM(PROPER('Base de datos cruda'!H1987))</f>
        <v>Casual</v>
      </c>
      <c r="I1987" s="28">
        <v>2.34</v>
      </c>
      <c r="J1987" s="28">
        <v>3.18</v>
      </c>
      <c r="K1987" s="28">
        <v>311.05</v>
      </c>
      <c r="L1987" s="28">
        <f>IF('Base de datos cruda'!L1987&lt;0,,'Base de datos cruda'!L1987)</f>
        <v>5.45</v>
      </c>
      <c r="M1987" s="28" t="str">
        <f>IF(TRIM(PROPER('Base de datos cruda'!M1987))="High","Alto",IF(TRIM(PROPER('Base de datos cruda'!M1987))="Medium","Medio","Bajo"))</f>
        <v>Medio</v>
      </c>
      <c r="N1987" s="29">
        <v>100.0</v>
      </c>
      <c r="O1987" s="32">
        <f t="shared" si="1"/>
        <v>100</v>
      </c>
      <c r="P1987" s="33">
        <f t="shared" si="2"/>
        <v>5.03</v>
      </c>
      <c r="Q1987" s="34">
        <f t="shared" si="3"/>
        <v>4.935135135</v>
      </c>
      <c r="R1987" s="35" t="str">
        <f t="shared" si="4"/>
        <v>Alto</v>
      </c>
      <c r="S1987" s="35" t="str">
        <f>IF(O1987="","",IF(O1987&gt;AVERAGE('Base de datos limpia'!$O$2:$O$8001),"Alto","Normal"))
</f>
        <v>Alto</v>
      </c>
      <c r="T1987" s="35" t="str">
        <f t="shared" si="5"/>
        <v>Gamer intensivo</v>
      </c>
      <c r="U1987" s="35"/>
    </row>
    <row r="1988">
      <c r="A1988" s="28">
        <v>1987.0</v>
      </c>
      <c r="B1988" s="28">
        <v>22.0</v>
      </c>
      <c r="C1988" s="28" t="str">
        <f>TRIM(PROPER('Base de datos cruda'!C1988))</f>
        <v>Female</v>
      </c>
      <c r="D1988" s="28">
        <v>2.67</v>
      </c>
      <c r="E1988" s="28">
        <v>6.56</v>
      </c>
      <c r="F1988" s="28">
        <v>5.59</v>
      </c>
      <c r="G1988" s="28">
        <v>80.83</v>
      </c>
      <c r="H1988" s="28" t="str">
        <f>TRIM(PROPER('Base de datos cruda'!H1988))</f>
        <v>Fps</v>
      </c>
      <c r="I1988" s="28">
        <v>1.72</v>
      </c>
      <c r="J1988" s="28">
        <v>3.92</v>
      </c>
      <c r="K1988" s="28">
        <v>290.41</v>
      </c>
      <c r="L1988" s="28">
        <f>IF('Base de datos cruda'!L1988&lt;0,,'Base de datos cruda'!L1988)</f>
        <v>7.06</v>
      </c>
      <c r="M1988" s="28" t="str">
        <f>IF(TRIM(PROPER('Base de datos cruda'!M1988))="High","Alto",IF(TRIM(PROPER('Base de datos cruda'!M1988))="Medium","Medio","Bajo"))</f>
        <v>Medio</v>
      </c>
      <c r="N1988" s="29">
        <v>68.45</v>
      </c>
      <c r="O1988" s="32">
        <f t="shared" si="1"/>
        <v>68.45</v>
      </c>
      <c r="P1988" s="33">
        <f t="shared" si="2"/>
        <v>6.59</v>
      </c>
      <c r="Q1988" s="34">
        <f t="shared" si="3"/>
        <v>2.456928839</v>
      </c>
      <c r="R1988" s="35" t="str">
        <f t="shared" si="4"/>
        <v>Medio</v>
      </c>
      <c r="S1988" s="35" t="str">
        <f>IF(O1988="","",IF(O1988&gt;AVERAGE('Base de datos limpia'!$O$2:$O$8001),"Alto","Normal"))
</f>
        <v>Alto</v>
      </c>
      <c r="T1988" s="35" t="str">
        <f t="shared" si="5"/>
        <v>Gamer intensivo</v>
      </c>
      <c r="U1988" s="35"/>
    </row>
    <row r="1989">
      <c r="A1989" s="28">
        <v>1988.0</v>
      </c>
      <c r="B1989" s="28">
        <v>23.0</v>
      </c>
      <c r="C1989" s="28" t="str">
        <f>TRIM(PROPER('Base de datos cruda'!C1989))</f>
        <v>Male</v>
      </c>
      <c r="D1989" s="28">
        <v>0.29</v>
      </c>
      <c r="E1989" s="28">
        <v>8.7</v>
      </c>
      <c r="F1989" s="28">
        <v>5.23</v>
      </c>
      <c r="G1989" s="28">
        <v>81.16</v>
      </c>
      <c r="H1989" s="28" t="str">
        <f>TRIM(PROPER('Base de datos cruda'!H1989))</f>
        <v>Fps</v>
      </c>
      <c r="I1989" s="28">
        <v>2.36</v>
      </c>
      <c r="J1989" s="28">
        <v>3.61</v>
      </c>
      <c r="K1989" s="28">
        <v>325.77</v>
      </c>
      <c r="L1989" s="28" t="str">
        <f>IF('Base de datos cruda'!L1989&lt;0,,'Base de datos cruda'!L1989)</f>
        <v/>
      </c>
      <c r="M1989" s="28" t="str">
        <f>IF(TRIM(PROPER('Base de datos cruda'!M1989))="High","Alto",IF(TRIM(PROPER('Base de datos cruda'!M1989))="Medium","Medio","Bajo"))</f>
        <v>Alto</v>
      </c>
      <c r="N1989" s="29">
        <v>100.0</v>
      </c>
      <c r="O1989" s="32">
        <f t="shared" si="1"/>
        <v>100</v>
      </c>
      <c r="P1989" s="33">
        <f t="shared" si="2"/>
        <v>3.9</v>
      </c>
      <c r="Q1989" s="34">
        <f t="shared" si="3"/>
        <v>30</v>
      </c>
      <c r="R1989" s="35" t="str">
        <f t="shared" si="4"/>
        <v>Alto</v>
      </c>
      <c r="S1989" s="35" t="str">
        <f>IF(O1989="","",IF(O1989&gt;AVERAGE('Base de datos limpia'!$O$2:$O$8001),"Alto","Normal"))
</f>
        <v>Alto</v>
      </c>
      <c r="T1989" s="35" t="str">
        <f t="shared" si="5"/>
        <v>Gamer intensivo</v>
      </c>
      <c r="U1989" s="35"/>
    </row>
    <row r="1990">
      <c r="A1990" s="28">
        <v>1989.0</v>
      </c>
      <c r="B1990" s="28">
        <v>22.0</v>
      </c>
      <c r="C1990" s="28" t="str">
        <f>TRIM(PROPER('Base de datos cruda'!C1990))</f>
        <v>Female</v>
      </c>
      <c r="D1990" s="28">
        <v>6.65</v>
      </c>
      <c r="E1990" s="28">
        <v>2.5</v>
      </c>
      <c r="F1990" s="28">
        <v>4.76</v>
      </c>
      <c r="G1990" s="28">
        <v>94.75</v>
      </c>
      <c r="H1990" s="28" t="str">
        <f>TRIM(PROPER('Base de datos cruda'!H1990))</f>
        <v>Casual</v>
      </c>
      <c r="I1990" s="28">
        <v>3.72</v>
      </c>
      <c r="J1990" s="28">
        <v>7.66</v>
      </c>
      <c r="K1990" s="28">
        <v>249.5</v>
      </c>
      <c r="L1990" s="28">
        <f>IF('Base de datos cruda'!L1990&lt;0,,'Base de datos cruda'!L1990)</f>
        <v>13.97</v>
      </c>
      <c r="M1990" s="28" t="str">
        <f>IF(TRIM(PROPER('Base de datos cruda'!M1990))="High","Alto",IF(TRIM(PROPER('Base de datos cruda'!M1990))="Medium","Medio","Bajo"))</f>
        <v>Bajo</v>
      </c>
      <c r="N1990" s="29">
        <v>28.53</v>
      </c>
      <c r="O1990" s="32">
        <f t="shared" si="1"/>
        <v>28.53</v>
      </c>
      <c r="P1990" s="33">
        <f t="shared" si="2"/>
        <v>14.31</v>
      </c>
      <c r="Q1990" s="34">
        <f t="shared" si="3"/>
        <v>0.3759398496</v>
      </c>
      <c r="R1990" s="35" t="str">
        <f t="shared" si="4"/>
        <v>Bajo</v>
      </c>
      <c r="S1990" s="35" t="str">
        <f>IF(O1990="","",IF(O1990&gt;AVERAGE('Base de datos limpia'!$O$2:$O$8001),"Alto","Normal"))
</f>
        <v>Normal</v>
      </c>
      <c r="T1990" s="35" t="str">
        <f t="shared" si="5"/>
        <v>Gamer casual</v>
      </c>
      <c r="U1990" s="35"/>
    </row>
    <row r="1991">
      <c r="A1991" s="28">
        <v>1990.0</v>
      </c>
      <c r="B1991" s="28">
        <v>20.0</v>
      </c>
      <c r="C1991" s="28" t="str">
        <f>TRIM(PROPER('Base de datos cruda'!C1991))</f>
        <v>Female</v>
      </c>
      <c r="D1991" s="28">
        <v>6.8</v>
      </c>
      <c r="E1991" s="28">
        <v>9.11</v>
      </c>
      <c r="F1991" s="28">
        <v>5.6</v>
      </c>
      <c r="G1991" s="28">
        <v>93.6</v>
      </c>
      <c r="H1991" s="28" t="str">
        <f>TRIM(PROPER('Base de datos cruda'!H1991))</f>
        <v>Casual</v>
      </c>
      <c r="I1991" s="28">
        <v>2.3</v>
      </c>
      <c r="J1991" s="28">
        <v>8.03</v>
      </c>
      <c r="K1991" s="28">
        <v>246.72</v>
      </c>
      <c r="L1991" s="28">
        <f>IF('Base de datos cruda'!L1991&lt;0,,'Base de datos cruda'!L1991)</f>
        <v>11.53</v>
      </c>
      <c r="M1991" s="28" t="str">
        <f>IF(TRIM(PROPER('Base de datos cruda'!M1991))="High","Alto",IF(TRIM(PROPER('Base de datos cruda'!M1991))="Medium","Medio","Bajo"))</f>
        <v>Alto</v>
      </c>
      <c r="N1991" s="29">
        <v>81.4604591410155</v>
      </c>
      <c r="O1991" s="32">
        <f t="shared" si="1"/>
        <v>81.46045914</v>
      </c>
      <c r="P1991" s="33">
        <f t="shared" si="2"/>
        <v>14.83</v>
      </c>
      <c r="Q1991" s="34">
        <f t="shared" si="3"/>
        <v>1.339705882</v>
      </c>
      <c r="R1991" s="35" t="str">
        <f t="shared" si="4"/>
        <v>Alto</v>
      </c>
      <c r="S1991" s="35" t="str">
        <f>IF(O1991="","",IF(O1991&gt;AVERAGE('Base de datos limpia'!$O$2:$O$8001),"Alto","Normal"))
</f>
        <v>Alto</v>
      </c>
      <c r="T1991" s="35" t="str">
        <f t="shared" si="5"/>
        <v>Gamer intensivo</v>
      </c>
      <c r="U1991" s="35"/>
    </row>
    <row r="1992">
      <c r="A1992" s="28">
        <v>1991.0</v>
      </c>
      <c r="B1992" s="28">
        <v>16.0</v>
      </c>
      <c r="C1992" s="28" t="str">
        <f>TRIM(PROPER('Base de datos cruda'!C1992))</f>
        <v>Male</v>
      </c>
      <c r="D1992" s="28">
        <v>5.06</v>
      </c>
      <c r="E1992" s="28">
        <v>6.42</v>
      </c>
      <c r="F1992" s="28">
        <v>7.08</v>
      </c>
      <c r="G1992" s="28">
        <v>72.46</v>
      </c>
      <c r="H1992" s="28" t="str">
        <f>TRIM(PROPER('Base de datos cruda'!H1992))</f>
        <v>Casual</v>
      </c>
      <c r="I1992" s="28">
        <v>2.53</v>
      </c>
      <c r="J1992" s="28">
        <v>6.89</v>
      </c>
      <c r="K1992" s="28">
        <v>247.94</v>
      </c>
      <c r="L1992" s="28">
        <f>IF('Base de datos cruda'!L1992&lt;0,,'Base de datos cruda'!L1992)</f>
        <v>10.31</v>
      </c>
      <c r="M1992" s="28" t="str">
        <f>IF(TRIM(PROPER('Base de datos cruda'!M1992))="High","Alto",IF(TRIM(PROPER('Base de datos cruda'!M1992))="Medium","Medio","Bajo"))</f>
        <v>Bajo</v>
      </c>
      <c r="N1992" s="29">
        <v>62.23</v>
      </c>
      <c r="O1992" s="32">
        <f t="shared" si="1"/>
        <v>62.23</v>
      </c>
      <c r="P1992" s="33">
        <f t="shared" si="2"/>
        <v>11.95</v>
      </c>
      <c r="Q1992" s="34">
        <f t="shared" si="3"/>
        <v>1.268774704</v>
      </c>
      <c r="R1992" s="35" t="str">
        <f t="shared" si="4"/>
        <v>Medio</v>
      </c>
      <c r="S1992" s="35" t="str">
        <f>IF(O1992="","",IF(O1992&gt;AVERAGE('Base de datos limpia'!$O$2:$O$8001),"Alto","Normal"))
</f>
        <v>Normal</v>
      </c>
      <c r="T1992" s="35" t="str">
        <f t="shared" si="5"/>
        <v>Gamer intensivo</v>
      </c>
      <c r="U1992" s="35"/>
    </row>
    <row r="1993">
      <c r="A1993" s="28">
        <v>1992.0</v>
      </c>
      <c r="B1993" s="28">
        <v>20.0</v>
      </c>
      <c r="C1993" s="28" t="str">
        <f>TRIM(PROPER('Base de datos cruda'!C1993))</f>
        <v>Female</v>
      </c>
      <c r="D1993" s="28">
        <v>2.82</v>
      </c>
      <c r="E1993" s="28">
        <v>1.29</v>
      </c>
      <c r="F1993" s="28">
        <v>8.86</v>
      </c>
      <c r="G1993" s="28">
        <v>66.51</v>
      </c>
      <c r="H1993" s="28" t="str">
        <f>TRIM(PROPER('Base de datos cruda'!H1993))</f>
        <v>Rpg</v>
      </c>
      <c r="I1993" s="28">
        <v>3.51</v>
      </c>
      <c r="J1993" s="28">
        <v>8.37</v>
      </c>
      <c r="K1993" s="28">
        <v>291.27</v>
      </c>
      <c r="L1993" s="28">
        <f>IF('Base de datos cruda'!L1993&lt;0,,'Base de datos cruda'!L1993)</f>
        <v>7.08</v>
      </c>
      <c r="M1993" s="28" t="str">
        <f>IF(TRIM(PROPER('Base de datos cruda'!M1993))="High","Alto",IF(TRIM(PROPER('Base de datos cruda'!M1993))="Medium","Medio","Bajo"))</f>
        <v>Medio</v>
      </c>
      <c r="N1993" s="29">
        <v>54.73</v>
      </c>
      <c r="O1993" s="32">
        <f t="shared" si="1"/>
        <v>54.73</v>
      </c>
      <c r="P1993" s="33">
        <f t="shared" si="2"/>
        <v>11.19</v>
      </c>
      <c r="Q1993" s="34">
        <f t="shared" si="3"/>
        <v>0.4574468085</v>
      </c>
      <c r="R1993" s="35" t="str">
        <f t="shared" si="4"/>
        <v>Medio</v>
      </c>
      <c r="S1993" s="35" t="str">
        <f>IF(O1993="","",IF(O1993&gt;AVERAGE('Base de datos limpia'!$O$2:$O$8001),"Alto","Normal"))
</f>
        <v>Normal</v>
      </c>
      <c r="T1993" s="35" t="str">
        <f t="shared" si="5"/>
        <v>Gamer casual</v>
      </c>
      <c r="U1993" s="35"/>
    </row>
    <row r="1994">
      <c r="A1994" s="28">
        <v>1993.0</v>
      </c>
      <c r="B1994" s="28">
        <v>17.0</v>
      </c>
      <c r="C1994" s="28" t="str">
        <f>TRIM(PROPER('Base de datos cruda'!C1994))</f>
        <v>Male</v>
      </c>
      <c r="D1994" s="28">
        <v>0.61</v>
      </c>
      <c r="E1994" s="28">
        <v>6.7</v>
      </c>
      <c r="F1994" s="28">
        <v>6.79</v>
      </c>
      <c r="G1994" s="28">
        <v>75.16</v>
      </c>
      <c r="H1994" s="28" t="str">
        <f>TRIM(PROPER('Base de datos cruda'!H1994))</f>
        <v>Rpg</v>
      </c>
      <c r="I1994" s="28">
        <v>4.21</v>
      </c>
      <c r="J1994" s="28">
        <v>5.44</v>
      </c>
      <c r="K1994" s="28">
        <v>298.83</v>
      </c>
      <c r="L1994" s="28">
        <f>IF('Base de datos cruda'!L1994&lt;0,,'Base de datos cruda'!L1994)</f>
        <v>4.6</v>
      </c>
      <c r="M1994" s="28" t="str">
        <f>IF(TRIM(PROPER('Base de datos cruda'!M1994))="High","Alto",IF(TRIM(PROPER('Base de datos cruda'!M1994))="Medium","Medio","Bajo"))</f>
        <v>Medio</v>
      </c>
      <c r="N1994" s="29">
        <v>96.55</v>
      </c>
      <c r="O1994" s="32">
        <f t="shared" si="1"/>
        <v>96.55</v>
      </c>
      <c r="P1994" s="33">
        <f t="shared" si="2"/>
        <v>6.05</v>
      </c>
      <c r="Q1994" s="34">
        <f t="shared" si="3"/>
        <v>10.98360656</v>
      </c>
      <c r="R1994" s="35" t="str">
        <f t="shared" si="4"/>
        <v>Alto</v>
      </c>
      <c r="S1994" s="35" t="str">
        <f>IF(O1994="","",IF(O1994&gt;AVERAGE('Base de datos limpia'!$O$2:$O$8001),"Alto","Normal"))
</f>
        <v>Alto</v>
      </c>
      <c r="T1994" s="35" t="str">
        <f t="shared" si="5"/>
        <v>Gamer intensivo</v>
      </c>
      <c r="U1994" s="35"/>
    </row>
    <row r="1995">
      <c r="A1995" s="28">
        <v>1994.0</v>
      </c>
      <c r="B1995" s="28">
        <v>20.0</v>
      </c>
      <c r="C1995" s="28" t="str">
        <f>TRIM(PROPER('Base de datos cruda'!C1995))</f>
        <v>Male</v>
      </c>
      <c r="D1995" s="28">
        <v>6.02</v>
      </c>
      <c r="E1995" s="28">
        <v>9.56</v>
      </c>
      <c r="F1995" s="28">
        <v>6.66</v>
      </c>
      <c r="G1995" s="28">
        <v>71.54</v>
      </c>
      <c r="H1995" s="28" t="str">
        <f>TRIM(PROPER('Base de datos cruda'!H1995))</f>
        <v>Rpg</v>
      </c>
      <c r="I1995" s="28">
        <v>2.63</v>
      </c>
      <c r="J1995" s="28">
        <v>9.27</v>
      </c>
      <c r="K1995" s="28">
        <v>267.7</v>
      </c>
      <c r="L1995" s="28">
        <f>IF('Base de datos cruda'!L1995&lt;0,,'Base de datos cruda'!L1995)</f>
        <v>10.43</v>
      </c>
      <c r="M1995" s="28" t="str">
        <f>IF(TRIM(PROPER('Base de datos cruda'!M1995))="High","Alto",IF(TRIM(PROPER('Base de datos cruda'!M1995))="Medium","Medio","Bajo"))</f>
        <v>Bajo</v>
      </c>
      <c r="N1995" s="29">
        <v>83.0834438565474</v>
      </c>
      <c r="O1995" s="32">
        <f t="shared" si="1"/>
        <v>83.08344386</v>
      </c>
      <c r="P1995" s="33">
        <f t="shared" si="2"/>
        <v>15.29</v>
      </c>
      <c r="Q1995" s="34">
        <f t="shared" si="3"/>
        <v>1.588039867</v>
      </c>
      <c r="R1995" s="35" t="str">
        <f t="shared" si="4"/>
        <v>Alto</v>
      </c>
      <c r="S1995" s="35" t="str">
        <f>IF(O1995="","",IF(O1995&gt;AVERAGE('Base de datos limpia'!$O$2:$O$8001),"Alto","Normal"))
</f>
        <v>Alto</v>
      </c>
      <c r="T1995" s="35" t="str">
        <f t="shared" si="5"/>
        <v>Gamer intensivo</v>
      </c>
      <c r="U1995" s="35"/>
    </row>
    <row r="1996">
      <c r="A1996" s="28">
        <v>1995.0</v>
      </c>
      <c r="B1996" s="28">
        <v>20.0</v>
      </c>
      <c r="C1996" s="28" t="str">
        <f>TRIM(PROPER('Base de datos cruda'!C1996))</f>
        <v>Male</v>
      </c>
      <c r="D1996" s="28">
        <v>5.81</v>
      </c>
      <c r="E1996" s="28">
        <v>1.71</v>
      </c>
      <c r="F1996" s="28">
        <v>4.18</v>
      </c>
      <c r="G1996" s="28">
        <v>98.03</v>
      </c>
      <c r="H1996" s="28" t="str">
        <f>TRIM(PROPER('Base de datos cruda'!H1996))</f>
        <v>Fps</v>
      </c>
      <c r="I1996" s="28">
        <v>4.74</v>
      </c>
      <c r="J1996" s="28">
        <v>9.21</v>
      </c>
      <c r="K1996" s="28">
        <v>257.26</v>
      </c>
      <c r="L1996" s="28">
        <f>IF('Base de datos cruda'!L1996&lt;0,,'Base de datos cruda'!L1996)</f>
        <v>15.29</v>
      </c>
      <c r="M1996" s="28" t="str">
        <f>IF(TRIM(PROPER('Base de datos cruda'!M1996))="High","Alto",IF(TRIM(PROPER('Base de datos cruda'!M1996))="Medium","Medio","Bajo"))</f>
        <v>Bajo</v>
      </c>
      <c r="N1996" s="29">
        <v>30.53</v>
      </c>
      <c r="O1996" s="32">
        <f t="shared" si="1"/>
        <v>30.53</v>
      </c>
      <c r="P1996" s="33">
        <f t="shared" si="2"/>
        <v>15.02</v>
      </c>
      <c r="Q1996" s="34">
        <f t="shared" si="3"/>
        <v>0.2943201377</v>
      </c>
      <c r="R1996" s="35" t="str">
        <f t="shared" si="4"/>
        <v>Bajo</v>
      </c>
      <c r="S1996" s="35" t="str">
        <f>IF(O1996="","",IF(O1996&gt;AVERAGE('Base de datos limpia'!$O$2:$O$8001),"Alto","Normal"))
</f>
        <v>Normal</v>
      </c>
      <c r="T1996" s="35" t="str">
        <f t="shared" si="5"/>
        <v>Gamer casual</v>
      </c>
      <c r="U1996" s="35"/>
    </row>
    <row r="1997">
      <c r="A1997" s="28">
        <v>1996.0</v>
      </c>
      <c r="B1997" s="28">
        <v>17.0</v>
      </c>
      <c r="C1997" s="28" t="str">
        <f>TRIM(PROPER('Base de datos cruda'!C1997))</f>
        <v>Female</v>
      </c>
      <c r="D1997" s="28">
        <v>7.3</v>
      </c>
      <c r="E1997" s="28">
        <v>6.24</v>
      </c>
      <c r="F1997" s="28">
        <v>8.2</v>
      </c>
      <c r="G1997" s="28">
        <v>70.64</v>
      </c>
      <c r="H1997" s="28" t="str">
        <f>TRIM(PROPER('Base de datos cruda'!H1997))</f>
        <v>Casual</v>
      </c>
      <c r="I1997" s="28">
        <v>1.77</v>
      </c>
      <c r="J1997" s="28">
        <v>11.73</v>
      </c>
      <c r="K1997" s="28">
        <v>226.15</v>
      </c>
      <c r="L1997" s="28">
        <f>IF('Base de datos cruda'!L1997&lt;0,,'Base de datos cruda'!L1997)</f>
        <v>19.27</v>
      </c>
      <c r="M1997" s="28" t="str">
        <f>IF(TRIM(PROPER('Base de datos cruda'!M1997))="High","Alto",IF(TRIM(PROPER('Base de datos cruda'!M1997))="Medium","Medio","Bajo"))</f>
        <v>Bajo</v>
      </c>
      <c r="N1997" s="29">
        <v>55.48</v>
      </c>
      <c r="O1997" s="32">
        <f t="shared" si="1"/>
        <v>55.48</v>
      </c>
      <c r="P1997" s="33">
        <f t="shared" si="2"/>
        <v>19.03</v>
      </c>
      <c r="Q1997" s="34">
        <f t="shared" si="3"/>
        <v>0.8547945205</v>
      </c>
      <c r="R1997" s="35" t="str">
        <f t="shared" si="4"/>
        <v>Medio</v>
      </c>
      <c r="S1997" s="35" t="str">
        <f>IF(O1997="","",IF(O1997&gt;AVERAGE('Base de datos limpia'!$O$2:$O$8001),"Alto","Normal"))
</f>
        <v>Normal</v>
      </c>
      <c r="T1997" s="35" t="str">
        <f t="shared" si="5"/>
        <v>Gamer intensivo</v>
      </c>
      <c r="U1997" s="35"/>
    </row>
    <row r="1998">
      <c r="A1998" s="28">
        <v>1997.0</v>
      </c>
      <c r="B1998" s="28">
        <v>20.0</v>
      </c>
      <c r="C1998" s="28" t="str">
        <f>TRIM(PROPER('Base de datos cruda'!C1998))</f>
        <v>Male</v>
      </c>
      <c r="D1998" s="28">
        <v>5.84</v>
      </c>
      <c r="E1998" s="28">
        <v>9.24</v>
      </c>
      <c r="F1998" s="28">
        <v>4.22</v>
      </c>
      <c r="G1998" s="28">
        <v>67.25</v>
      </c>
      <c r="H1998" s="28" t="str">
        <f>TRIM(PROPER('Base de datos cruda'!H1998))</f>
        <v>Casual</v>
      </c>
      <c r="I1998" s="28">
        <v>1.26</v>
      </c>
      <c r="J1998" s="28">
        <v>9.21</v>
      </c>
      <c r="K1998" s="28">
        <v>253.68</v>
      </c>
      <c r="L1998" s="28">
        <f>IF('Base de datos cruda'!L1998&lt;0,,'Base de datos cruda'!L1998)</f>
        <v>13.08</v>
      </c>
      <c r="M1998" s="28" t="str">
        <f>IF(TRIM(PROPER('Base de datos cruda'!M1998))="High","Alto",IF(TRIM(PROPER('Base de datos cruda'!M1998))="Medium","Medio","Bajo"))</f>
        <v>Alto</v>
      </c>
      <c r="N1998" s="29">
        <v>62.5027023643447</v>
      </c>
      <c r="O1998" s="32">
        <f t="shared" si="1"/>
        <v>62.50270236</v>
      </c>
      <c r="P1998" s="33">
        <f t="shared" si="2"/>
        <v>15.05</v>
      </c>
      <c r="Q1998" s="34">
        <f t="shared" si="3"/>
        <v>1.582191781</v>
      </c>
      <c r="R1998" s="35" t="str">
        <f t="shared" si="4"/>
        <v>Medio</v>
      </c>
      <c r="S1998" s="35" t="str">
        <f>IF(O1998="","",IF(O1998&gt;AVERAGE('Base de datos limpia'!$O$2:$O$8001),"Alto","Normal"))
</f>
        <v>Normal</v>
      </c>
      <c r="T1998" s="35" t="str">
        <f t="shared" si="5"/>
        <v>Gamer intensivo</v>
      </c>
      <c r="U1998" s="35"/>
    </row>
    <row r="1999">
      <c r="A1999" s="28">
        <v>1998.0</v>
      </c>
      <c r="B1999" s="28">
        <v>19.0</v>
      </c>
      <c r="C1999" s="28" t="str">
        <f>TRIM(PROPER('Base de datos cruda'!C1999))</f>
        <v>Female</v>
      </c>
      <c r="D1999" s="28">
        <v>6.63</v>
      </c>
      <c r="E1999" s="28">
        <v>1.09</v>
      </c>
      <c r="F1999" s="28">
        <v>8.53</v>
      </c>
      <c r="G1999" s="28">
        <v>95.98</v>
      </c>
      <c r="H1999" s="28" t="str">
        <f>TRIM(PROPER('Base de datos cruda'!H1999))</f>
        <v>Casual</v>
      </c>
      <c r="I1999" s="28">
        <v>3.47</v>
      </c>
      <c r="J1999" s="28">
        <v>7.95</v>
      </c>
      <c r="K1999" s="28">
        <v>230.33</v>
      </c>
      <c r="L1999" s="28">
        <f>IF('Base de datos cruda'!L1999&lt;0,,'Base de datos cruda'!L1999)</f>
        <v>11.23</v>
      </c>
      <c r="M1999" s="28" t="str">
        <f>IF(TRIM(PROPER('Base de datos cruda'!M1999))="High","Alto",IF(TRIM(PROPER('Base de datos cruda'!M1999))="Medium","Medio","Bajo"))</f>
        <v>Bajo</v>
      </c>
      <c r="N1999" s="29">
        <v>39.5328721082062</v>
      </c>
      <c r="O1999" s="32">
        <f t="shared" si="1"/>
        <v>39.53287211</v>
      </c>
      <c r="P1999" s="33">
        <f t="shared" si="2"/>
        <v>14.58</v>
      </c>
      <c r="Q1999" s="34">
        <f t="shared" si="3"/>
        <v>0.1644042232</v>
      </c>
      <c r="R1999" s="35" t="str">
        <f t="shared" si="4"/>
        <v>Bajo</v>
      </c>
      <c r="S1999" s="35" t="str">
        <f>IF(O1999="","",IF(O1999&gt;AVERAGE('Base de datos limpia'!$O$2:$O$8001),"Alto","Normal"))
</f>
        <v>Normal</v>
      </c>
      <c r="T1999" s="35" t="str">
        <f t="shared" si="5"/>
        <v>Gamer casual</v>
      </c>
      <c r="U1999" s="35"/>
    </row>
    <row r="2000">
      <c r="A2000" s="28">
        <v>1999.0</v>
      </c>
      <c r="B2000" s="28">
        <v>16.0</v>
      </c>
      <c r="C2000" s="28" t="str">
        <f>TRIM(PROPER('Base de datos cruda'!C2000))</f>
        <v>Female</v>
      </c>
      <c r="D2000" s="28">
        <v>5.97</v>
      </c>
      <c r="E2000" s="28">
        <v>6.68</v>
      </c>
      <c r="F2000" s="28">
        <v>6.69</v>
      </c>
      <c r="G2000" s="28">
        <v>63.46</v>
      </c>
      <c r="H2000" s="28" t="str">
        <f>TRIM(PROPER('Base de datos cruda'!H2000))</f>
        <v>Rpg</v>
      </c>
      <c r="I2000" s="28">
        <v>0.88</v>
      </c>
      <c r="J2000" s="28">
        <v>10.66</v>
      </c>
      <c r="K2000" s="28">
        <v>232.81</v>
      </c>
      <c r="L2000" s="28">
        <f>IF('Base de datos cruda'!L2000&lt;0,,'Base de datos cruda'!L2000)</f>
        <v>10.1</v>
      </c>
      <c r="M2000" s="28" t="str">
        <f>IF(TRIM(PROPER('Base de datos cruda'!M2000))="High","Alto",IF(TRIM(PROPER('Base de datos cruda'!M2000))="Medium","Medio","Bajo"))</f>
        <v>Bajo</v>
      </c>
      <c r="N2000" s="29">
        <v>62.39</v>
      </c>
      <c r="O2000" s="32">
        <f t="shared" si="1"/>
        <v>62.39</v>
      </c>
      <c r="P2000" s="33">
        <f t="shared" si="2"/>
        <v>16.63</v>
      </c>
      <c r="Q2000" s="34">
        <f t="shared" si="3"/>
        <v>1.118927973</v>
      </c>
      <c r="R2000" s="35" t="str">
        <f t="shared" si="4"/>
        <v>Medio</v>
      </c>
      <c r="S2000" s="35" t="str">
        <f>IF(O2000="","",IF(O2000&gt;AVERAGE('Base de datos limpia'!$O$2:$O$8001),"Alto","Normal"))
</f>
        <v>Normal</v>
      </c>
      <c r="T2000" s="35" t="str">
        <f t="shared" si="5"/>
        <v>Gamer intensivo</v>
      </c>
      <c r="U2000" s="35"/>
    </row>
    <row r="2001">
      <c r="A2001" s="28">
        <v>2000.0</v>
      </c>
      <c r="B2001" s="28">
        <v>18.0</v>
      </c>
      <c r="C2001" s="28" t="str">
        <f>TRIM(PROPER('Base de datos cruda'!C2001))</f>
        <v>Female</v>
      </c>
      <c r="D2001" s="28">
        <v>5.05</v>
      </c>
      <c r="E2001" s="28">
        <v>5.27</v>
      </c>
      <c r="F2001" s="28">
        <v>4.84</v>
      </c>
      <c r="G2001" s="28">
        <v>70.41</v>
      </c>
      <c r="H2001" s="28" t="str">
        <f>TRIM(PROPER('Base de datos cruda'!H2001))</f>
        <v>Rpg</v>
      </c>
      <c r="I2001" s="28">
        <v>4.5</v>
      </c>
      <c r="J2001" s="28">
        <v>6.34</v>
      </c>
      <c r="K2001" s="28">
        <v>268.17</v>
      </c>
      <c r="L2001" s="28">
        <f>IF('Base de datos cruda'!L2001&lt;0,,'Base de datos cruda'!L2001)</f>
        <v>12.94</v>
      </c>
      <c r="M2001" s="28" t="str">
        <f>IF(TRIM(PROPER('Base de datos cruda'!M2001))="High","Alto",IF(TRIM(PROPER('Base de datos cruda'!M2001))="Medium","Medio","Bajo"))</f>
        <v>Bajo</v>
      </c>
      <c r="N2001" s="29">
        <v>39.17</v>
      </c>
      <c r="O2001" s="32">
        <f t="shared" si="1"/>
        <v>39.17</v>
      </c>
      <c r="P2001" s="33">
        <f t="shared" si="2"/>
        <v>11.39</v>
      </c>
      <c r="Q2001" s="34">
        <f t="shared" si="3"/>
        <v>1.043564356</v>
      </c>
      <c r="R2001" s="35" t="str">
        <f t="shared" si="4"/>
        <v>Bajo</v>
      </c>
      <c r="S2001" s="35" t="str">
        <f>IF(O2001="","",IF(O2001&gt;AVERAGE('Base de datos limpia'!$O$2:$O$8001),"Alto","Normal"))
</f>
        <v>Normal</v>
      </c>
      <c r="T2001" s="35" t="str">
        <f t="shared" si="5"/>
        <v>Gamer moderado</v>
      </c>
      <c r="U2001" s="35"/>
    </row>
    <row r="2002">
      <c r="A2002" s="28">
        <v>2001.0</v>
      </c>
      <c r="B2002" s="28">
        <v>16.0</v>
      </c>
      <c r="C2002" s="28" t="str">
        <f>TRIM(PROPER('Base de datos cruda'!C2002))</f>
        <v>Female</v>
      </c>
      <c r="D2002" s="28">
        <v>3.42</v>
      </c>
      <c r="E2002" s="28">
        <v>4.12</v>
      </c>
      <c r="F2002" s="28">
        <v>6.26</v>
      </c>
      <c r="G2002" s="28">
        <v>77.56</v>
      </c>
      <c r="H2002" s="28" t="str">
        <f>TRIM(PROPER('Base de datos cruda'!H2002))</f>
        <v>Casual</v>
      </c>
      <c r="I2002" s="28">
        <v>1.93</v>
      </c>
      <c r="J2002" s="28">
        <v>6.85</v>
      </c>
      <c r="K2002" s="28">
        <v>269.15</v>
      </c>
      <c r="L2002" s="28">
        <f>IF('Base de datos cruda'!L2002&lt;0,,'Base de datos cruda'!L2002)</f>
        <v>12.52</v>
      </c>
      <c r="M2002" s="28" t="str">
        <f>IF(TRIM(PROPER('Base de datos cruda'!M2002))="High","Alto",IF(TRIM(PROPER('Base de datos cruda'!M2002))="Medium","Medio","Bajo"))</f>
        <v>Medio</v>
      </c>
      <c r="N2002" s="29">
        <v>65.97</v>
      </c>
      <c r="O2002" s="32">
        <f t="shared" si="1"/>
        <v>65.97</v>
      </c>
      <c r="P2002" s="33">
        <f t="shared" si="2"/>
        <v>10.27</v>
      </c>
      <c r="Q2002" s="34">
        <f t="shared" si="3"/>
        <v>1.204678363</v>
      </c>
      <c r="R2002" s="35" t="str">
        <f t="shared" si="4"/>
        <v>Medio</v>
      </c>
      <c r="S2002" s="35" t="str">
        <f>IF(O2002="","",IF(O2002&gt;AVERAGE('Base de datos limpia'!$O$2:$O$8001),"Alto","Normal"))
</f>
        <v>Alto</v>
      </c>
      <c r="T2002" s="35" t="str">
        <f t="shared" si="5"/>
        <v>Gamer moderado</v>
      </c>
      <c r="U2002" s="35"/>
    </row>
    <row r="2003">
      <c r="A2003" s="28">
        <v>2002.0</v>
      </c>
      <c r="B2003" s="28">
        <v>20.0</v>
      </c>
      <c r="C2003" s="28" t="str">
        <f>TRIM(PROPER('Base de datos cruda'!C2003))</f>
        <v>Male</v>
      </c>
      <c r="D2003" s="28">
        <v>7.22</v>
      </c>
      <c r="E2003" s="28">
        <v>6.65</v>
      </c>
      <c r="F2003" s="28">
        <v>8.97</v>
      </c>
      <c r="G2003" s="28">
        <v>83.8</v>
      </c>
      <c r="H2003" s="28" t="str">
        <f>TRIM(PROPER('Base de datos cruda'!H2003))</f>
        <v>Casual</v>
      </c>
      <c r="I2003" s="28">
        <v>3.49</v>
      </c>
      <c r="J2003" s="28">
        <v>12.53</v>
      </c>
      <c r="K2003" s="28">
        <v>231.55</v>
      </c>
      <c r="L2003" s="28">
        <f>IF('Base de datos cruda'!L2003&lt;0,,'Base de datos cruda'!L2003)</f>
        <v>17.18</v>
      </c>
      <c r="M2003" s="28" t="str">
        <f>IF(TRIM(PROPER('Base de datos cruda'!M2003))="High","Alto",IF(TRIM(PROPER('Base de datos cruda'!M2003))="Medium","Medio","Bajo"))</f>
        <v>Bajo</v>
      </c>
      <c r="N2003" s="29">
        <v>59.18</v>
      </c>
      <c r="O2003" s="32">
        <f t="shared" si="1"/>
        <v>59.18</v>
      </c>
      <c r="P2003" s="33">
        <f t="shared" si="2"/>
        <v>19.75</v>
      </c>
      <c r="Q2003" s="34">
        <f t="shared" si="3"/>
        <v>0.9210526316</v>
      </c>
      <c r="R2003" s="35" t="str">
        <f t="shared" si="4"/>
        <v>Medio</v>
      </c>
      <c r="S2003" s="35" t="str">
        <f>IF(O2003="","",IF(O2003&gt;AVERAGE('Base de datos limpia'!$O$2:$O$8001),"Alto","Normal"))
</f>
        <v>Normal</v>
      </c>
      <c r="T2003" s="35" t="str">
        <f t="shared" si="5"/>
        <v>Gamer intensivo</v>
      </c>
      <c r="U2003" s="35"/>
    </row>
    <row r="2004">
      <c r="A2004" s="28">
        <v>2003.0</v>
      </c>
      <c r="B2004" s="28">
        <v>19.0</v>
      </c>
      <c r="C2004" s="28" t="str">
        <f>TRIM(PROPER('Base de datos cruda'!C2004))</f>
        <v>Male</v>
      </c>
      <c r="D2004" s="28">
        <v>5.21</v>
      </c>
      <c r="E2004" s="28">
        <v>1.47</v>
      </c>
      <c r="F2004" s="28">
        <v>5.53</v>
      </c>
      <c r="G2004" s="28">
        <v>73.11</v>
      </c>
      <c r="H2004" s="28" t="str">
        <f>TRIM(PROPER('Base de datos cruda'!H2004))</f>
        <v>Casual</v>
      </c>
      <c r="I2004" s="28">
        <v>2.85</v>
      </c>
      <c r="J2004" s="28">
        <v>6.8</v>
      </c>
      <c r="K2004" s="28">
        <v>259.54</v>
      </c>
      <c r="L2004" s="28">
        <f>IF('Base de datos cruda'!L2004&lt;0,,'Base de datos cruda'!L2004)</f>
        <v>8.89</v>
      </c>
      <c r="M2004" s="28" t="str">
        <f>IF(TRIM(PROPER('Base de datos cruda'!M2004))="High","Alto",IF(TRIM(PROPER('Base de datos cruda'!M2004))="Medium","Medio","Bajo"))</f>
        <v>Bajo</v>
      </c>
      <c r="N2004" s="29">
        <v>39.37</v>
      </c>
      <c r="O2004" s="32">
        <f t="shared" si="1"/>
        <v>39.37</v>
      </c>
      <c r="P2004" s="33">
        <f t="shared" si="2"/>
        <v>12.01</v>
      </c>
      <c r="Q2004" s="34">
        <f t="shared" si="3"/>
        <v>0.2821497121</v>
      </c>
      <c r="R2004" s="35" t="str">
        <f t="shared" si="4"/>
        <v>Bajo</v>
      </c>
      <c r="S2004" s="35" t="str">
        <f>IF(O2004="","",IF(O2004&gt;AVERAGE('Base de datos limpia'!$O$2:$O$8001),"Alto","Normal"))
</f>
        <v>Normal</v>
      </c>
      <c r="T2004" s="35" t="str">
        <f t="shared" si="5"/>
        <v>Gamer casual</v>
      </c>
      <c r="U2004" s="35"/>
    </row>
    <row r="2005">
      <c r="A2005" s="28">
        <v>2004.0</v>
      </c>
      <c r="B2005" s="28">
        <v>22.0</v>
      </c>
      <c r="C2005" s="28" t="str">
        <f>TRIM(PROPER('Base de datos cruda'!C2005))</f>
        <v>Male</v>
      </c>
      <c r="D2005" s="28">
        <v>3.19</v>
      </c>
      <c r="E2005" s="28">
        <v>7.78</v>
      </c>
      <c r="F2005" s="28">
        <v>5.35</v>
      </c>
      <c r="G2005" s="28">
        <v>79.85</v>
      </c>
      <c r="H2005" s="28" t="str">
        <f>TRIM(PROPER('Base de datos cruda'!H2005))</f>
        <v>Rpg</v>
      </c>
      <c r="I2005" s="28">
        <v>0.27</v>
      </c>
      <c r="J2005" s="28">
        <v>7.72</v>
      </c>
      <c r="K2005" s="28">
        <v>279.9</v>
      </c>
      <c r="L2005" s="28">
        <f>IF('Base de datos cruda'!L2005&lt;0,,'Base de datos cruda'!L2005)</f>
        <v>6.45</v>
      </c>
      <c r="M2005" s="28" t="str">
        <f>IF(TRIM(PROPER('Base de datos cruda'!M2005))="High","Alto",IF(TRIM(PROPER('Base de datos cruda'!M2005))="Medium","Medio","Bajo"))</f>
        <v>Alto</v>
      </c>
      <c r="N2005" s="29">
        <v>82.82</v>
      </c>
      <c r="O2005" s="32">
        <f t="shared" si="1"/>
        <v>82.82</v>
      </c>
      <c r="P2005" s="33">
        <f t="shared" si="2"/>
        <v>10.91</v>
      </c>
      <c r="Q2005" s="34">
        <f t="shared" si="3"/>
        <v>2.438871473</v>
      </c>
      <c r="R2005" s="35" t="str">
        <f t="shared" si="4"/>
        <v>Alto</v>
      </c>
      <c r="S2005" s="35" t="str">
        <f>IF(O2005="","",IF(O2005&gt;AVERAGE('Base de datos limpia'!$O$2:$O$8001),"Alto","Normal"))
</f>
        <v>Alto</v>
      </c>
      <c r="T2005" s="35" t="str">
        <f t="shared" si="5"/>
        <v>Gamer intensivo</v>
      </c>
      <c r="U2005" s="35"/>
    </row>
    <row r="2006">
      <c r="A2006" s="28">
        <v>2005.0</v>
      </c>
      <c r="B2006" s="28">
        <v>20.0</v>
      </c>
      <c r="C2006" s="28" t="str">
        <f>TRIM(PROPER('Base de datos cruda'!C2006))</f>
        <v>Female</v>
      </c>
      <c r="D2006" s="28">
        <v>0.67</v>
      </c>
      <c r="E2006" s="28">
        <v>1.04</v>
      </c>
      <c r="F2006" s="28">
        <v>4.59</v>
      </c>
      <c r="G2006" s="28">
        <v>67.95</v>
      </c>
      <c r="H2006" s="28" t="str">
        <f>TRIM(PROPER('Base de datos cruda'!H2006))</f>
        <v>Casual</v>
      </c>
      <c r="I2006" s="28">
        <v>3.55</v>
      </c>
      <c r="J2006" s="28">
        <v>1.9</v>
      </c>
      <c r="K2006" s="28">
        <v>301.68</v>
      </c>
      <c r="L2006" s="28">
        <f>IF('Base de datos cruda'!L2006&lt;0,,'Base de datos cruda'!L2006)</f>
        <v>4.32</v>
      </c>
      <c r="M2006" s="28" t="str">
        <f>IF(TRIM(PROPER('Base de datos cruda'!M2006))="High","Alto",IF(TRIM(PROPER('Base de datos cruda'!M2006))="Medium","Medio","Bajo"))</f>
        <v>Medio</v>
      </c>
      <c r="N2006" s="29">
        <v>39.89</v>
      </c>
      <c r="O2006" s="32">
        <f t="shared" si="1"/>
        <v>39.89</v>
      </c>
      <c r="P2006" s="33">
        <f t="shared" si="2"/>
        <v>2.57</v>
      </c>
      <c r="Q2006" s="34">
        <f t="shared" si="3"/>
        <v>1.552238806</v>
      </c>
      <c r="R2006" s="35" t="str">
        <f t="shared" si="4"/>
        <v>Bajo</v>
      </c>
      <c r="S2006" s="35" t="str">
        <f>IF(O2006="","",IF(O2006&gt;AVERAGE('Base de datos limpia'!$O$2:$O$8001),"Alto","Normal"))
</f>
        <v>Normal</v>
      </c>
      <c r="T2006" s="35" t="str">
        <f t="shared" si="5"/>
        <v>Gamer casual</v>
      </c>
      <c r="U2006" s="35"/>
    </row>
    <row r="2007">
      <c r="A2007" s="28">
        <v>2006.0</v>
      </c>
      <c r="B2007" s="28">
        <v>19.0</v>
      </c>
      <c r="C2007" s="28" t="str">
        <f>TRIM(PROPER('Base de datos cruda'!C2007))</f>
        <v>Other</v>
      </c>
      <c r="D2007" s="28">
        <v>2.33</v>
      </c>
      <c r="E2007" s="28">
        <v>3.76</v>
      </c>
      <c r="F2007" s="28">
        <v>6.99</v>
      </c>
      <c r="G2007" s="28">
        <v>82.97</v>
      </c>
      <c r="H2007" s="28" t="str">
        <f>TRIM(PROPER('Base de datos cruda'!H2007))</f>
        <v>Fps</v>
      </c>
      <c r="I2007" s="28">
        <v>3.95</v>
      </c>
      <c r="J2007" s="28">
        <v>8.3</v>
      </c>
      <c r="K2007" s="28">
        <v>292.65</v>
      </c>
      <c r="L2007" s="28">
        <f>IF('Base de datos cruda'!L2007&lt;0,,'Base de datos cruda'!L2007)</f>
        <v>7.98</v>
      </c>
      <c r="M2007" s="28" t="str">
        <f>IF(TRIM(PROPER('Base de datos cruda'!M2007))="High","Alto",IF(TRIM(PROPER('Base de datos cruda'!M2007))="Medium","Medio","Bajo"))</f>
        <v>Medio</v>
      </c>
      <c r="N2007" s="29">
        <v>73.2</v>
      </c>
      <c r="O2007" s="32">
        <f t="shared" si="1"/>
        <v>73.2</v>
      </c>
      <c r="P2007" s="33">
        <f t="shared" si="2"/>
        <v>10.63</v>
      </c>
      <c r="Q2007" s="34">
        <f t="shared" si="3"/>
        <v>1.613733906</v>
      </c>
      <c r="R2007" s="35" t="str">
        <f t="shared" si="4"/>
        <v>Alto</v>
      </c>
      <c r="S2007" s="35" t="str">
        <f>IF(O2007="","",IF(O2007&gt;AVERAGE('Base de datos limpia'!$O$2:$O$8001),"Alto","Normal"))
</f>
        <v>Alto</v>
      </c>
      <c r="T2007" s="35" t="str">
        <f t="shared" si="5"/>
        <v>Gamer moderado</v>
      </c>
      <c r="U2007" s="35"/>
    </row>
    <row r="2008">
      <c r="A2008" s="28">
        <v>2007.0</v>
      </c>
      <c r="B2008" s="28">
        <v>17.0</v>
      </c>
      <c r="C2008" s="28" t="str">
        <f>TRIM(PROPER('Base de datos cruda'!C2008))</f>
        <v>Female</v>
      </c>
      <c r="D2008" s="28">
        <v>4.35</v>
      </c>
      <c r="E2008" s="28">
        <v>5.54</v>
      </c>
      <c r="F2008" s="28">
        <v>4.45</v>
      </c>
      <c r="G2008" s="28">
        <v>76.31</v>
      </c>
      <c r="H2008" s="28" t="str">
        <f>TRIM(PROPER('Base de datos cruda'!H2008))</f>
        <v>Rpg</v>
      </c>
      <c r="I2008" s="28">
        <v>4.91</v>
      </c>
      <c r="J2008" s="28">
        <v>8.76</v>
      </c>
      <c r="K2008" s="28">
        <v>269.28</v>
      </c>
      <c r="L2008" s="28">
        <f>IF('Base de datos cruda'!L2008&lt;0,,'Base de datos cruda'!L2008)</f>
        <v>8.97</v>
      </c>
      <c r="M2008" s="28" t="str">
        <f>IF(TRIM(PROPER('Base de datos cruda'!M2008))="High","Alto",IF(TRIM(PROPER('Base de datos cruda'!M2008))="Medium","Medio","Bajo"))</f>
        <v>Medio</v>
      </c>
      <c r="N2008" s="29">
        <v>62.95</v>
      </c>
      <c r="O2008" s="32">
        <f t="shared" si="1"/>
        <v>62.95</v>
      </c>
      <c r="P2008" s="33">
        <f t="shared" si="2"/>
        <v>13.11</v>
      </c>
      <c r="Q2008" s="34">
        <f t="shared" si="3"/>
        <v>1.273563218</v>
      </c>
      <c r="R2008" s="35" t="str">
        <f t="shared" si="4"/>
        <v>Medio</v>
      </c>
      <c r="S2008" s="35" t="str">
        <f>IF(O2008="","",IF(O2008&gt;AVERAGE('Base de datos limpia'!$O$2:$O$8001),"Alto","Normal"))
</f>
        <v>Normal</v>
      </c>
      <c r="T2008" s="35" t="str">
        <f t="shared" si="5"/>
        <v>Gamer moderado</v>
      </c>
      <c r="U2008" s="35"/>
    </row>
    <row r="2009">
      <c r="A2009" s="28">
        <v>2008.0</v>
      </c>
      <c r="B2009" s="28">
        <v>19.0</v>
      </c>
      <c r="C2009" s="28" t="str">
        <f>TRIM(PROPER('Base de datos cruda'!C2009))</f>
        <v>Female</v>
      </c>
      <c r="D2009" s="28">
        <v>2.21</v>
      </c>
      <c r="E2009" s="28">
        <v>4.39</v>
      </c>
      <c r="F2009" s="28">
        <v>7.83</v>
      </c>
      <c r="G2009" s="28">
        <v>93.97</v>
      </c>
      <c r="H2009" s="28" t="str">
        <f>TRIM(PROPER('Base de datos cruda'!H2009))</f>
        <v>Fps</v>
      </c>
      <c r="I2009" s="28">
        <v>2.08</v>
      </c>
      <c r="J2009" s="28">
        <v>8.05</v>
      </c>
      <c r="K2009" s="28">
        <v>302.19</v>
      </c>
      <c r="L2009" s="28">
        <f>IF('Base de datos cruda'!L2009&lt;0,,'Base de datos cruda'!L2009)</f>
        <v>11.94</v>
      </c>
      <c r="M2009" s="28" t="str">
        <f>IF(TRIM(PROPER('Base de datos cruda'!M2009))="High","Alto",IF(TRIM(PROPER('Base de datos cruda'!M2009))="Medium","Medio","Bajo"))</f>
        <v>Medio</v>
      </c>
      <c r="N2009" s="29">
        <v>82.3</v>
      </c>
      <c r="O2009" s="32">
        <f t="shared" si="1"/>
        <v>82.3</v>
      </c>
      <c r="P2009" s="33">
        <f t="shared" si="2"/>
        <v>10.26</v>
      </c>
      <c r="Q2009" s="34">
        <f t="shared" si="3"/>
        <v>1.986425339</v>
      </c>
      <c r="R2009" s="35" t="str">
        <f t="shared" si="4"/>
        <v>Alto</v>
      </c>
      <c r="S2009" s="35" t="str">
        <f>IF(O2009="","",IF(O2009&gt;AVERAGE('Base de datos limpia'!$O$2:$O$8001),"Alto","Normal"))
</f>
        <v>Alto</v>
      </c>
      <c r="T2009" s="35" t="str">
        <f t="shared" si="5"/>
        <v>Gamer moderado</v>
      </c>
      <c r="U2009" s="35"/>
    </row>
    <row r="2010">
      <c r="A2010" s="28">
        <v>2009.0</v>
      </c>
      <c r="B2010" s="28">
        <v>17.0</v>
      </c>
      <c r="C2010" s="28" t="str">
        <f>TRIM(PROPER('Base de datos cruda'!C2010))</f>
        <v>Female</v>
      </c>
      <c r="D2010" s="28">
        <v>1.77</v>
      </c>
      <c r="E2010" s="28">
        <v>3.77</v>
      </c>
      <c r="F2010" s="28">
        <v>8.6</v>
      </c>
      <c r="G2010" s="28">
        <v>76.63</v>
      </c>
      <c r="H2010" s="28" t="str">
        <f>TRIM(PROPER('Base de datos cruda'!H2010))</f>
        <v>Casual</v>
      </c>
      <c r="I2010" s="28">
        <v>2.51</v>
      </c>
      <c r="J2010" s="28">
        <v>6.11</v>
      </c>
      <c r="K2010" s="28">
        <v>323.21</v>
      </c>
      <c r="L2010" s="28">
        <f>IF('Base de datos cruda'!L2010&lt;0,,'Base de datos cruda'!L2010)</f>
        <v>7.8</v>
      </c>
      <c r="M2010" s="28" t="str">
        <f>IF(TRIM(PROPER('Base de datos cruda'!M2010))="High","Alto",IF(TRIM(PROPER('Base de datos cruda'!M2010))="Medium","Medio","Bajo"))</f>
        <v>Medio</v>
      </c>
      <c r="N2010" s="29">
        <v>78.07</v>
      </c>
      <c r="O2010" s="32">
        <f t="shared" si="1"/>
        <v>78.07</v>
      </c>
      <c r="P2010" s="33">
        <f t="shared" si="2"/>
        <v>7.88</v>
      </c>
      <c r="Q2010" s="34">
        <f t="shared" si="3"/>
        <v>2.129943503</v>
      </c>
      <c r="R2010" s="35" t="str">
        <f t="shared" si="4"/>
        <v>Alto</v>
      </c>
      <c r="S2010" s="35" t="str">
        <f>IF(O2010="","",IF(O2010&gt;AVERAGE('Base de datos limpia'!$O$2:$O$8001),"Alto","Normal"))
</f>
        <v>Alto</v>
      </c>
      <c r="T2010" s="35" t="str">
        <f t="shared" si="5"/>
        <v>Gamer moderado</v>
      </c>
      <c r="U2010" s="35"/>
    </row>
    <row r="2011">
      <c r="A2011" s="28">
        <v>2010.0</v>
      </c>
      <c r="B2011" s="28">
        <v>23.0</v>
      </c>
      <c r="C2011" s="28" t="str">
        <f>TRIM(PROPER('Base de datos cruda'!C2011))</f>
        <v>Male</v>
      </c>
      <c r="D2011" s="28">
        <v>4.22</v>
      </c>
      <c r="E2011" s="28">
        <v>8.48</v>
      </c>
      <c r="F2011" s="28">
        <v>8.66</v>
      </c>
      <c r="G2011" s="28">
        <v>77.75</v>
      </c>
      <c r="H2011" s="28" t="str">
        <f>TRIM(PROPER('Base de datos cruda'!H2011))</f>
        <v>Rpg</v>
      </c>
      <c r="I2011" s="28">
        <v>4.37</v>
      </c>
      <c r="J2011" s="28">
        <v>6.43</v>
      </c>
      <c r="K2011" s="28">
        <v>249.6</v>
      </c>
      <c r="L2011" s="28">
        <f>IF('Base de datos cruda'!L2011&lt;0,,'Base de datos cruda'!L2011)</f>
        <v>10.64</v>
      </c>
      <c r="M2011" s="28" t="str">
        <f>IF(TRIM(PROPER('Base de datos cruda'!M2011))="High","Alto",IF(TRIM(PROPER('Base de datos cruda'!M2011))="Medium","Medio","Bajo"))</f>
        <v>Medio</v>
      </c>
      <c r="N2011" s="29">
        <v>98.7</v>
      </c>
      <c r="O2011" s="32">
        <f t="shared" si="1"/>
        <v>98.7</v>
      </c>
      <c r="P2011" s="33">
        <f t="shared" si="2"/>
        <v>10.65</v>
      </c>
      <c r="Q2011" s="34">
        <f t="shared" si="3"/>
        <v>2.009478673</v>
      </c>
      <c r="R2011" s="35" t="str">
        <f t="shared" si="4"/>
        <v>Alto</v>
      </c>
      <c r="S2011" s="35" t="str">
        <f>IF(O2011="","",IF(O2011&gt;AVERAGE('Base de datos limpia'!$O$2:$O$8001),"Alto","Normal"))
</f>
        <v>Alto</v>
      </c>
      <c r="T2011" s="35" t="str">
        <f t="shared" si="5"/>
        <v>Gamer intensivo</v>
      </c>
      <c r="U2011" s="35"/>
    </row>
    <row r="2012">
      <c r="A2012" s="28">
        <v>2011.0</v>
      </c>
      <c r="B2012" s="28">
        <v>18.0</v>
      </c>
      <c r="C2012" s="28" t="str">
        <f>TRIM(PROPER('Base de datos cruda'!C2012))</f>
        <v>Female</v>
      </c>
      <c r="D2012" s="28">
        <v>1.36</v>
      </c>
      <c r="E2012" s="28">
        <v>9.41</v>
      </c>
      <c r="F2012" s="28">
        <v>4.54</v>
      </c>
      <c r="G2012" s="28">
        <v>83.69</v>
      </c>
      <c r="H2012" s="28" t="str">
        <f>TRIM(PROPER('Base de datos cruda'!H2012))</f>
        <v>Fps</v>
      </c>
      <c r="I2012" s="28">
        <v>1.35</v>
      </c>
      <c r="J2012" s="28">
        <v>6.99</v>
      </c>
      <c r="K2012" s="28">
        <v>295.69</v>
      </c>
      <c r="L2012" s="28">
        <f>IF('Base de datos cruda'!L2012&lt;0,,'Base de datos cruda'!L2012)</f>
        <v>4.42</v>
      </c>
      <c r="M2012" s="28" t="str">
        <f>IF(TRIM(PROPER('Base de datos cruda'!M2012))="High","Alto",IF(TRIM(PROPER('Base de datos cruda'!M2012))="Medium","Medio","Bajo"))</f>
        <v>Alto</v>
      </c>
      <c r="N2012" s="29">
        <v>96.91</v>
      </c>
      <c r="O2012" s="32">
        <f t="shared" si="1"/>
        <v>96.91</v>
      </c>
      <c r="P2012" s="33">
        <f t="shared" si="2"/>
        <v>8.35</v>
      </c>
      <c r="Q2012" s="34">
        <f t="shared" si="3"/>
        <v>6.919117647</v>
      </c>
      <c r="R2012" s="35" t="str">
        <f t="shared" si="4"/>
        <v>Alto</v>
      </c>
      <c r="S2012" s="35" t="str">
        <f>IF(O2012="","",IF(O2012&gt;AVERAGE('Base de datos limpia'!$O$2:$O$8001),"Alto","Normal"))
</f>
        <v>Alto</v>
      </c>
      <c r="T2012" s="35" t="str">
        <f t="shared" si="5"/>
        <v>Gamer intensivo</v>
      </c>
      <c r="U2012" s="35"/>
    </row>
    <row r="2013">
      <c r="A2013" s="28">
        <v>2012.0</v>
      </c>
      <c r="B2013" s="28">
        <v>24.0</v>
      </c>
      <c r="C2013" s="28" t="str">
        <f>TRIM(PROPER('Base de datos cruda'!C2013))</f>
        <v>Female</v>
      </c>
      <c r="D2013" s="28">
        <v>6.4</v>
      </c>
      <c r="E2013" s="28">
        <v>8.86</v>
      </c>
      <c r="F2013" s="28">
        <v>6.79</v>
      </c>
      <c r="G2013" s="28">
        <v>64.93</v>
      </c>
      <c r="H2013" s="28" t="str">
        <f>TRIM(PROPER('Base de datos cruda'!H2013))</f>
        <v>Rpg</v>
      </c>
      <c r="I2013" s="28">
        <v>0.95</v>
      </c>
      <c r="J2013" s="28">
        <v>10.53</v>
      </c>
      <c r="K2013" s="28">
        <v>245.43</v>
      </c>
      <c r="L2013" s="28">
        <f>IF('Base de datos cruda'!L2013&lt;0,,'Base de datos cruda'!L2013)</f>
        <v>17.34</v>
      </c>
      <c r="M2013" s="28" t="str">
        <f>IF(TRIM(PROPER('Base de datos cruda'!M2013))="High","Alto",IF(TRIM(PROPER('Base de datos cruda'!M2013))="Medium","Medio","Bajo"))</f>
        <v>Bajo</v>
      </c>
      <c r="N2013" s="29">
        <v>86.4239976999751</v>
      </c>
      <c r="O2013" s="32">
        <f t="shared" si="1"/>
        <v>86.4239977</v>
      </c>
      <c r="P2013" s="33">
        <f t="shared" si="2"/>
        <v>16.93</v>
      </c>
      <c r="Q2013" s="34">
        <f t="shared" si="3"/>
        <v>1.384375</v>
      </c>
      <c r="R2013" s="35" t="str">
        <f t="shared" si="4"/>
        <v>Alto</v>
      </c>
      <c r="S2013" s="35" t="str">
        <f>IF(O2013="","",IF(O2013&gt;AVERAGE('Base de datos limpia'!$O$2:$O$8001),"Alto","Normal"))
</f>
        <v>Alto</v>
      </c>
      <c r="T2013" s="35" t="str">
        <f t="shared" si="5"/>
        <v>Gamer intensivo</v>
      </c>
      <c r="U2013" s="35"/>
    </row>
    <row r="2014">
      <c r="A2014" s="28">
        <v>2013.0</v>
      </c>
      <c r="B2014" s="28">
        <v>19.0</v>
      </c>
      <c r="C2014" s="28" t="str">
        <f>TRIM(PROPER('Base de datos cruda'!C2014))</f>
        <v>Male</v>
      </c>
      <c r="D2014" s="28">
        <v>3.87</v>
      </c>
      <c r="E2014" s="28">
        <v>5.7</v>
      </c>
      <c r="F2014" s="28">
        <v>4.49</v>
      </c>
      <c r="G2014" s="28">
        <v>66.27</v>
      </c>
      <c r="H2014" s="28" t="str">
        <f>TRIM(PROPER('Base de datos cruda'!H2014))</f>
        <v>Fps</v>
      </c>
      <c r="I2014" s="28">
        <v>0.66</v>
      </c>
      <c r="J2014" s="28">
        <v>7.75</v>
      </c>
      <c r="K2014" s="28">
        <v>283.67</v>
      </c>
      <c r="L2014" s="28">
        <f>IF('Base de datos cruda'!L2014&lt;0,,'Base de datos cruda'!L2014)</f>
        <v>11.44</v>
      </c>
      <c r="M2014" s="28" t="str">
        <f>IF(TRIM(PROPER('Base de datos cruda'!M2014))="High","Alto",IF(TRIM(PROPER('Base de datos cruda'!M2014))="Medium","Medio","Bajo"))</f>
        <v>Medio</v>
      </c>
      <c r="N2014" s="29">
        <v>44.77</v>
      </c>
      <c r="O2014" s="32">
        <f t="shared" si="1"/>
        <v>44.77</v>
      </c>
      <c r="P2014" s="33">
        <f t="shared" si="2"/>
        <v>11.62</v>
      </c>
      <c r="Q2014" s="34">
        <f t="shared" si="3"/>
        <v>1.472868217</v>
      </c>
      <c r="R2014" s="35" t="str">
        <f t="shared" si="4"/>
        <v>Bajo</v>
      </c>
      <c r="S2014" s="35" t="str">
        <f>IF(O2014="","",IF(O2014&gt;AVERAGE('Base de datos limpia'!$O$2:$O$8001),"Alto","Normal"))
</f>
        <v>Normal</v>
      </c>
      <c r="T2014" s="35" t="str">
        <f t="shared" si="5"/>
        <v>Gamer moderado</v>
      </c>
      <c r="U2014" s="35"/>
    </row>
    <row r="2015">
      <c r="A2015" s="28">
        <v>2014.0</v>
      </c>
      <c r="B2015" s="28">
        <v>21.0</v>
      </c>
      <c r="C2015" s="28" t="str">
        <f>TRIM(PROPER('Base de datos cruda'!C2015))</f>
        <v>Other</v>
      </c>
      <c r="D2015" s="28">
        <v>4.59</v>
      </c>
      <c r="E2015" s="28">
        <v>8.96</v>
      </c>
      <c r="F2015" s="28">
        <v>6.86</v>
      </c>
      <c r="G2015" s="28">
        <v>91.61</v>
      </c>
      <c r="H2015" s="28" t="str">
        <f>TRIM(PROPER('Base de datos cruda'!H2015))</f>
        <v>Fps</v>
      </c>
      <c r="I2015" s="28">
        <v>4.89</v>
      </c>
      <c r="J2015" s="28">
        <v>7.74</v>
      </c>
      <c r="K2015" s="28">
        <v>268.38</v>
      </c>
      <c r="L2015" s="28">
        <f>IF('Base de datos cruda'!L2015&lt;0,,'Base de datos cruda'!L2015)</f>
        <v>10.54</v>
      </c>
      <c r="M2015" s="28" t="str">
        <f>IF(TRIM(PROPER('Base de datos cruda'!M2015))="High","Alto",IF(TRIM(PROPER('Base de datos cruda'!M2015))="Medium","Medio","Bajo"))</f>
        <v>Medio</v>
      </c>
      <c r="N2015" s="29">
        <v>89.6</v>
      </c>
      <c r="O2015" s="32">
        <f t="shared" si="1"/>
        <v>89.6</v>
      </c>
      <c r="P2015" s="33">
        <f t="shared" si="2"/>
        <v>12.33</v>
      </c>
      <c r="Q2015" s="34">
        <f t="shared" si="3"/>
        <v>1.952069717</v>
      </c>
      <c r="R2015" s="35" t="str">
        <f t="shared" si="4"/>
        <v>Alto</v>
      </c>
      <c r="S2015" s="35" t="str">
        <f>IF(O2015="","",IF(O2015&gt;AVERAGE('Base de datos limpia'!$O$2:$O$8001),"Alto","Normal"))
</f>
        <v>Alto</v>
      </c>
      <c r="T2015" s="35" t="str">
        <f t="shared" si="5"/>
        <v>Gamer intensivo</v>
      </c>
      <c r="U2015" s="35"/>
    </row>
    <row r="2016">
      <c r="A2016" s="28">
        <v>2015.0</v>
      </c>
      <c r="B2016" s="28">
        <v>20.0</v>
      </c>
      <c r="C2016" s="28" t="str">
        <f>TRIM(PROPER('Base de datos cruda'!C2016))</f>
        <v>Male</v>
      </c>
      <c r="D2016" s="28">
        <v>1.18</v>
      </c>
      <c r="E2016" s="28">
        <v>9.29</v>
      </c>
      <c r="F2016" s="28">
        <v>8.07</v>
      </c>
      <c r="G2016" s="28">
        <v>70.94</v>
      </c>
      <c r="H2016" s="28" t="str">
        <f>TRIM(PROPER('Base de datos cruda'!H2016))</f>
        <v>Fps</v>
      </c>
      <c r="I2016" s="28">
        <v>1.35</v>
      </c>
      <c r="J2016" s="28">
        <v>3.6</v>
      </c>
      <c r="K2016" s="28">
        <v>317.07</v>
      </c>
      <c r="L2016" s="28">
        <f>IF('Base de datos cruda'!L2016&lt;0,,'Base de datos cruda'!L2016)</f>
        <v>5.75</v>
      </c>
      <c r="M2016" s="28" t="str">
        <f>IF(TRIM(PROPER('Base de datos cruda'!M2016))="High","Alto",IF(TRIM(PROPER('Base de datos cruda'!M2016))="Medium","Medio","Bajo"))</f>
        <v>Medio</v>
      </c>
      <c r="N2016" s="29">
        <v>100.0</v>
      </c>
      <c r="O2016" s="32">
        <f t="shared" si="1"/>
        <v>100</v>
      </c>
      <c r="P2016" s="33">
        <f t="shared" si="2"/>
        <v>4.78</v>
      </c>
      <c r="Q2016" s="34">
        <f t="shared" si="3"/>
        <v>7.872881356</v>
      </c>
      <c r="R2016" s="35" t="str">
        <f t="shared" si="4"/>
        <v>Alto</v>
      </c>
      <c r="S2016" s="35" t="str">
        <f>IF(O2016="","",IF(O2016&gt;AVERAGE('Base de datos limpia'!$O$2:$O$8001),"Alto","Normal"))
</f>
        <v>Alto</v>
      </c>
      <c r="T2016" s="35" t="str">
        <f t="shared" si="5"/>
        <v>Gamer intensivo</v>
      </c>
      <c r="U2016" s="35"/>
    </row>
    <row r="2017">
      <c r="A2017" s="28">
        <v>2016.0</v>
      </c>
      <c r="B2017" s="28">
        <v>16.0</v>
      </c>
      <c r="C2017" s="28" t="str">
        <f>TRIM(PROPER('Base de datos cruda'!C2017))</f>
        <v>Female</v>
      </c>
      <c r="D2017" s="28">
        <v>2.6</v>
      </c>
      <c r="E2017" s="28">
        <v>4.68</v>
      </c>
      <c r="F2017" s="28">
        <v>6.69</v>
      </c>
      <c r="G2017" s="28">
        <v>87.39</v>
      </c>
      <c r="H2017" s="28" t="str">
        <f>TRIM(PROPER('Base de datos cruda'!H2017))</f>
        <v>Rpg</v>
      </c>
      <c r="I2017" s="28">
        <v>3.79</v>
      </c>
      <c r="J2017" s="28">
        <v>6.25</v>
      </c>
      <c r="K2017" s="28">
        <v>274.0</v>
      </c>
      <c r="L2017" s="28">
        <f>IF('Base de datos cruda'!L2017&lt;0,,'Base de datos cruda'!L2017)</f>
        <v>9.12</v>
      </c>
      <c r="M2017" s="28" t="str">
        <f>IF(TRIM(PROPER('Base de datos cruda'!M2017))="High","Alto",IF(TRIM(PROPER('Base de datos cruda'!M2017))="Medium","Medio","Bajo"))</f>
        <v>Medio</v>
      </c>
      <c r="N2017" s="29">
        <v>65.81</v>
      </c>
      <c r="O2017" s="32">
        <f t="shared" si="1"/>
        <v>65.81</v>
      </c>
      <c r="P2017" s="33">
        <f t="shared" si="2"/>
        <v>8.85</v>
      </c>
      <c r="Q2017" s="34">
        <f t="shared" si="3"/>
        <v>1.8</v>
      </c>
      <c r="R2017" s="35" t="str">
        <f t="shared" si="4"/>
        <v>Medio</v>
      </c>
      <c r="S2017" s="35" t="str">
        <f>IF(O2017="","",IF(O2017&gt;AVERAGE('Base de datos limpia'!$O$2:$O$8001),"Alto","Normal"))
</f>
        <v>Alto</v>
      </c>
      <c r="T2017" s="35" t="str">
        <f t="shared" si="5"/>
        <v>Gamer moderado</v>
      </c>
      <c r="U2017" s="35"/>
    </row>
    <row r="2018">
      <c r="A2018" s="28">
        <v>2017.0</v>
      </c>
      <c r="B2018" s="28">
        <v>24.0</v>
      </c>
      <c r="C2018" s="28" t="str">
        <f>TRIM(PROPER('Base de datos cruda'!C2018))</f>
        <v>Female</v>
      </c>
      <c r="D2018" s="28">
        <v>3.28</v>
      </c>
      <c r="E2018" s="28">
        <v>3.55</v>
      </c>
      <c r="F2018" s="28">
        <v>8.36</v>
      </c>
      <c r="G2018" s="28">
        <v>63.9</v>
      </c>
      <c r="H2018" s="28" t="str">
        <f>TRIM(PROPER('Base de datos cruda'!H2018))</f>
        <v>Fps</v>
      </c>
      <c r="I2018" s="28">
        <v>2.25</v>
      </c>
      <c r="J2018" s="28">
        <v>6.11</v>
      </c>
      <c r="K2018" s="28">
        <v>277.46</v>
      </c>
      <c r="L2018" s="28">
        <f>IF('Base de datos cruda'!L2018&lt;0,,'Base de datos cruda'!L2018)</f>
        <v>8.52</v>
      </c>
      <c r="M2018" s="28" t="str">
        <f>IF(TRIM(PROPER('Base de datos cruda'!M2018))="High","Alto",IF(TRIM(PROPER('Base de datos cruda'!M2018))="Medium","Medio","Bajo"))</f>
        <v>Medio</v>
      </c>
      <c r="N2018" s="29">
        <v>73.7778667087272</v>
      </c>
      <c r="O2018" s="32">
        <f t="shared" si="1"/>
        <v>73.77786671</v>
      </c>
      <c r="P2018" s="33">
        <f t="shared" si="2"/>
        <v>9.39</v>
      </c>
      <c r="Q2018" s="34">
        <f t="shared" si="3"/>
        <v>1.082317073</v>
      </c>
      <c r="R2018" s="35" t="str">
        <f t="shared" si="4"/>
        <v>Alto</v>
      </c>
      <c r="S2018" s="35" t="str">
        <f>IF(O2018="","",IF(O2018&gt;AVERAGE('Base de datos limpia'!$O$2:$O$8001),"Alto","Normal"))
</f>
        <v>Alto</v>
      </c>
      <c r="T2018" s="35" t="str">
        <f t="shared" si="5"/>
        <v>Gamer moderado</v>
      </c>
      <c r="U2018" s="35"/>
    </row>
    <row r="2019">
      <c r="A2019" s="28">
        <v>2018.0</v>
      </c>
      <c r="B2019" s="28">
        <v>16.0</v>
      </c>
      <c r="C2019" s="28" t="str">
        <f>TRIM(PROPER('Base de datos cruda'!C2019))</f>
        <v>Female</v>
      </c>
      <c r="D2019" s="28">
        <v>6.47</v>
      </c>
      <c r="E2019" s="28">
        <v>1.88</v>
      </c>
      <c r="F2019" s="28">
        <v>8.01</v>
      </c>
      <c r="G2019" s="28">
        <v>92.87</v>
      </c>
      <c r="H2019" s="28" t="str">
        <f>TRIM(PROPER('Base de datos cruda'!H2019))</f>
        <v>Fps</v>
      </c>
      <c r="I2019" s="28">
        <v>1.2</v>
      </c>
      <c r="J2019" s="28">
        <v>11.74</v>
      </c>
      <c r="K2019" s="28">
        <v>256.98</v>
      </c>
      <c r="L2019" s="28">
        <f>IF('Base de datos cruda'!L2019&lt;0,,'Base de datos cruda'!L2019)</f>
        <v>13.28</v>
      </c>
      <c r="M2019" s="28" t="str">
        <f>IF(TRIM(PROPER('Base de datos cruda'!M2019))="High","Alto",IF(TRIM(PROPER('Base de datos cruda'!M2019))="Medium","Medio","Bajo"))</f>
        <v>Bajo</v>
      </c>
      <c r="N2019" s="29">
        <v>27.53</v>
      </c>
      <c r="O2019" s="32">
        <f t="shared" si="1"/>
        <v>27.53</v>
      </c>
      <c r="P2019" s="33">
        <f t="shared" si="2"/>
        <v>18.21</v>
      </c>
      <c r="Q2019" s="34">
        <f t="shared" si="3"/>
        <v>0.2905718702</v>
      </c>
      <c r="R2019" s="35" t="str">
        <f t="shared" si="4"/>
        <v>Bajo</v>
      </c>
      <c r="S2019" s="35" t="str">
        <f>IF(O2019="","",IF(O2019&gt;AVERAGE('Base de datos limpia'!$O$2:$O$8001),"Alto","Normal"))
</f>
        <v>Normal</v>
      </c>
      <c r="T2019" s="35" t="str">
        <f t="shared" si="5"/>
        <v>Gamer casual</v>
      </c>
      <c r="U2019" s="35"/>
    </row>
    <row r="2020">
      <c r="A2020" s="28">
        <v>2019.0</v>
      </c>
      <c r="B2020" s="28">
        <v>23.0</v>
      </c>
      <c r="C2020" s="28" t="str">
        <f>TRIM(PROPER('Base de datos cruda'!C2020))</f>
        <v>Male</v>
      </c>
      <c r="D2020" s="28">
        <v>6.16</v>
      </c>
      <c r="E2020" s="28">
        <v>5.31</v>
      </c>
      <c r="F2020" s="28">
        <v>5.38</v>
      </c>
      <c r="G2020" s="28">
        <v>99.53</v>
      </c>
      <c r="H2020" s="28" t="str">
        <f>TRIM(PROPER('Base de datos cruda'!H2020))</f>
        <v>Fps</v>
      </c>
      <c r="I2020" s="28">
        <v>4.57</v>
      </c>
      <c r="J2020" s="28">
        <v>7.3</v>
      </c>
      <c r="K2020" s="28">
        <v>237.48</v>
      </c>
      <c r="L2020" s="28">
        <f>IF('Base de datos cruda'!L2020&lt;0,,'Base de datos cruda'!L2020)</f>
        <v>10.85</v>
      </c>
      <c r="M2020" s="28" t="str">
        <f>IF(TRIM(PROPER('Base de datos cruda'!M2020))="High","Alto",IF(TRIM(PROPER('Base de datos cruda'!M2020))="Medium","Medio","Bajo"))</f>
        <v>Bajo</v>
      </c>
      <c r="N2020" s="29">
        <v>59.58</v>
      </c>
      <c r="O2020" s="32">
        <f t="shared" si="1"/>
        <v>59.58</v>
      </c>
      <c r="P2020" s="33">
        <f t="shared" si="2"/>
        <v>13.46</v>
      </c>
      <c r="Q2020" s="34">
        <f t="shared" si="3"/>
        <v>0.862012987</v>
      </c>
      <c r="R2020" s="35" t="str">
        <f t="shared" si="4"/>
        <v>Medio</v>
      </c>
      <c r="S2020" s="35" t="str">
        <f>IF(O2020="","",IF(O2020&gt;AVERAGE('Base de datos limpia'!$O$2:$O$8001),"Alto","Normal"))
</f>
        <v>Normal</v>
      </c>
      <c r="T2020" s="35" t="str">
        <f t="shared" si="5"/>
        <v>Gamer moderado</v>
      </c>
      <c r="U2020" s="35"/>
    </row>
    <row r="2021">
      <c r="A2021" s="28">
        <v>2020.0</v>
      </c>
      <c r="B2021" s="28">
        <v>24.0</v>
      </c>
      <c r="C2021" s="28" t="str">
        <f>TRIM(PROPER('Base de datos cruda'!C2021))</f>
        <v>Female</v>
      </c>
      <c r="D2021" s="28">
        <v>1.78</v>
      </c>
      <c r="E2021" s="28">
        <v>9.52</v>
      </c>
      <c r="F2021" s="28">
        <v>7.15</v>
      </c>
      <c r="G2021" s="28">
        <v>74.95</v>
      </c>
      <c r="H2021" s="28" t="str">
        <f>TRIM(PROPER('Base de datos cruda'!H2021))</f>
        <v>Fps</v>
      </c>
      <c r="I2021" s="28">
        <v>2.32</v>
      </c>
      <c r="J2021" s="28">
        <v>5.43</v>
      </c>
      <c r="K2021" s="28">
        <v>269.65</v>
      </c>
      <c r="L2021" s="28">
        <f>IF('Base de datos cruda'!L2021&lt;0,,'Base de datos cruda'!L2021)</f>
        <v>2.22</v>
      </c>
      <c r="M2021" s="28" t="str">
        <f>IF(TRIM(PROPER('Base de datos cruda'!M2021))="High","Alto",IF(TRIM(PROPER('Base de datos cruda'!M2021))="Medium","Medio","Bajo"))</f>
        <v>Medio</v>
      </c>
      <c r="N2021" s="29">
        <v>100.0</v>
      </c>
      <c r="O2021" s="32">
        <f t="shared" si="1"/>
        <v>100</v>
      </c>
      <c r="P2021" s="33">
        <f t="shared" si="2"/>
        <v>7.21</v>
      </c>
      <c r="Q2021" s="34">
        <f t="shared" si="3"/>
        <v>5.348314607</v>
      </c>
      <c r="R2021" s="35" t="str">
        <f t="shared" si="4"/>
        <v>Alto</v>
      </c>
      <c r="S2021" s="35" t="str">
        <f>IF(O2021="","",IF(O2021&gt;AVERAGE('Base de datos limpia'!$O$2:$O$8001),"Alto","Normal"))
</f>
        <v>Alto</v>
      </c>
      <c r="T2021" s="35" t="str">
        <f t="shared" si="5"/>
        <v>Gamer intensivo</v>
      </c>
      <c r="U2021" s="35"/>
    </row>
    <row r="2022">
      <c r="A2022" s="28">
        <v>2021.0</v>
      </c>
      <c r="B2022" s="28">
        <v>24.0</v>
      </c>
      <c r="C2022" s="28" t="str">
        <f>TRIM(PROPER('Base de datos cruda'!C2022))</f>
        <v>Female</v>
      </c>
      <c r="D2022" s="28">
        <v>4.93</v>
      </c>
      <c r="E2022" s="28">
        <v>6.05</v>
      </c>
      <c r="F2022" s="28">
        <v>4.04</v>
      </c>
      <c r="G2022" s="28">
        <v>80.22</v>
      </c>
      <c r="H2022" s="28" t="str">
        <f>TRIM(PROPER('Base de datos cruda'!H2022))</f>
        <v>Fps</v>
      </c>
      <c r="I2022" s="28">
        <v>2.83</v>
      </c>
      <c r="J2022" s="28">
        <v>10.11</v>
      </c>
      <c r="K2022" s="28">
        <v>252.67</v>
      </c>
      <c r="L2022" s="28">
        <f>IF('Base de datos cruda'!L2022&lt;0,,'Base de datos cruda'!L2022)</f>
        <v>15.1</v>
      </c>
      <c r="M2022" s="28" t="str">
        <f>IF(TRIM(PROPER('Base de datos cruda'!M2022))="High","Alto",IF(TRIM(PROPER('Base de datos cruda'!M2022))="Medium","Medio","Bajo"))</f>
        <v>Medio</v>
      </c>
      <c r="N2022" s="29">
        <v>59.9</v>
      </c>
      <c r="O2022" s="32">
        <f t="shared" si="1"/>
        <v>59.9</v>
      </c>
      <c r="P2022" s="33">
        <f t="shared" si="2"/>
        <v>15.04</v>
      </c>
      <c r="Q2022" s="34">
        <f t="shared" si="3"/>
        <v>1.227180527</v>
      </c>
      <c r="R2022" s="35" t="str">
        <f t="shared" si="4"/>
        <v>Medio</v>
      </c>
      <c r="S2022" s="35" t="str">
        <f>IF(O2022="","",IF(O2022&gt;AVERAGE('Base de datos limpia'!$O$2:$O$8001),"Alto","Normal"))
</f>
        <v>Normal</v>
      </c>
      <c r="T2022" s="35" t="str">
        <f t="shared" si="5"/>
        <v>Gamer intensivo</v>
      </c>
      <c r="U2022" s="35"/>
    </row>
    <row r="2023">
      <c r="A2023" s="28">
        <v>2022.0</v>
      </c>
      <c r="B2023" s="28">
        <v>16.0</v>
      </c>
      <c r="C2023" s="28" t="str">
        <f>TRIM(PROPER('Base de datos cruda'!C2023))</f>
        <v>Male</v>
      </c>
      <c r="D2023" s="28">
        <v>1.95</v>
      </c>
      <c r="E2023" s="28">
        <v>7.01</v>
      </c>
      <c r="F2023" s="28">
        <v>5.98</v>
      </c>
      <c r="G2023" s="28">
        <v>77.71</v>
      </c>
      <c r="H2023" s="28" t="str">
        <f>TRIM(PROPER('Base de datos cruda'!H2023))</f>
        <v>Rpg</v>
      </c>
      <c r="I2023" s="28">
        <v>1.11</v>
      </c>
      <c r="J2023" s="28">
        <v>3.09</v>
      </c>
      <c r="K2023" s="28">
        <v>300.97</v>
      </c>
      <c r="L2023" s="28">
        <f>IF('Base de datos cruda'!L2023&lt;0,,'Base de datos cruda'!L2023)</f>
        <v>1.55</v>
      </c>
      <c r="M2023" s="28" t="str">
        <f>IF(TRIM(PROPER('Base de datos cruda'!M2023))="High","Alto",IF(TRIM(PROPER('Base de datos cruda'!M2023))="Medium","Medio","Bajo"))</f>
        <v>Alto</v>
      </c>
      <c r="N2023" s="29">
        <v>84.95</v>
      </c>
      <c r="O2023" s="32">
        <f t="shared" si="1"/>
        <v>84.95</v>
      </c>
      <c r="P2023" s="33">
        <f t="shared" si="2"/>
        <v>5.04</v>
      </c>
      <c r="Q2023" s="34">
        <f t="shared" si="3"/>
        <v>3.594871795</v>
      </c>
      <c r="R2023" s="35" t="str">
        <f t="shared" si="4"/>
        <v>Alto</v>
      </c>
      <c r="S2023" s="35" t="str">
        <f>IF(O2023="","",IF(O2023&gt;AVERAGE('Base de datos limpia'!$O$2:$O$8001),"Alto","Normal"))
</f>
        <v>Alto</v>
      </c>
      <c r="T2023" s="35" t="str">
        <f t="shared" si="5"/>
        <v>Gamer intensivo</v>
      </c>
      <c r="U2023" s="35"/>
    </row>
    <row r="2024">
      <c r="A2024" s="28">
        <v>2023.0</v>
      </c>
      <c r="B2024" s="28">
        <v>17.0</v>
      </c>
      <c r="C2024" s="28" t="str">
        <f>TRIM(PROPER('Base de datos cruda'!C2024))</f>
        <v>Female</v>
      </c>
      <c r="D2024" s="28">
        <v>7.91</v>
      </c>
      <c r="E2024" s="28">
        <v>2.02</v>
      </c>
      <c r="F2024" s="28">
        <v>5.19</v>
      </c>
      <c r="G2024" s="28">
        <v>95.77</v>
      </c>
      <c r="H2024" s="28" t="str">
        <f>TRIM(PROPER('Base de datos cruda'!H2024))</f>
        <v>Rpg</v>
      </c>
      <c r="I2024" s="28">
        <v>1.62</v>
      </c>
      <c r="J2024" s="28">
        <v>10.32</v>
      </c>
      <c r="K2024" s="28">
        <v>224.37</v>
      </c>
      <c r="L2024" s="28">
        <f>IF('Base de datos cruda'!L2024&lt;0,,'Base de datos cruda'!L2024)</f>
        <v>17.09</v>
      </c>
      <c r="M2024" s="28" t="str">
        <f>IF(TRIM(PROPER('Base de datos cruda'!M2024))="High","Alto",IF(TRIM(PROPER('Base de datos cruda'!M2024))="Medium","Medio","Bajo"))</f>
        <v>Bajo</v>
      </c>
      <c r="N2024" s="29">
        <v>7.35</v>
      </c>
      <c r="O2024" s="32">
        <f t="shared" si="1"/>
        <v>7.35</v>
      </c>
      <c r="P2024" s="33">
        <f t="shared" si="2"/>
        <v>18.23</v>
      </c>
      <c r="Q2024" s="34">
        <f t="shared" si="3"/>
        <v>0.2553729456</v>
      </c>
      <c r="R2024" s="35" t="str">
        <f t="shared" si="4"/>
        <v>Bajo</v>
      </c>
      <c r="S2024" s="35" t="str">
        <f>IF(O2024="","",IF(O2024&gt;AVERAGE('Base de datos limpia'!$O$2:$O$8001),"Alto","Normal"))
</f>
        <v>Normal</v>
      </c>
      <c r="T2024" s="35" t="str">
        <f t="shared" si="5"/>
        <v>Gamer casual</v>
      </c>
      <c r="U2024" s="35"/>
    </row>
    <row r="2025">
      <c r="A2025" s="28">
        <v>2024.0</v>
      </c>
      <c r="B2025" s="28">
        <v>16.0</v>
      </c>
      <c r="C2025" s="28" t="str">
        <f>TRIM(PROPER('Base de datos cruda'!C2025))</f>
        <v>Female</v>
      </c>
      <c r="D2025" s="28">
        <v>7.62</v>
      </c>
      <c r="E2025" s="28">
        <v>2.29</v>
      </c>
      <c r="F2025" s="28">
        <v>8.69</v>
      </c>
      <c r="G2025" s="28">
        <v>60.4</v>
      </c>
      <c r="H2025" s="28" t="str">
        <f>TRIM(PROPER('Base de datos cruda'!H2025))</f>
        <v>Casual</v>
      </c>
      <c r="I2025" s="28">
        <v>3.74</v>
      </c>
      <c r="J2025" s="28">
        <v>8.88</v>
      </c>
      <c r="K2025" s="28">
        <v>215.71</v>
      </c>
      <c r="L2025" s="28">
        <f>IF('Base de datos cruda'!L2025&lt;0,,'Base de datos cruda'!L2025)</f>
        <v>12.69</v>
      </c>
      <c r="M2025" s="28" t="str">
        <f>IF(TRIM(PROPER('Base de datos cruda'!M2025))="High","Alto",IF(TRIM(PROPER('Base de datos cruda'!M2025))="Medium","Medio","Bajo"))</f>
        <v>Bajo</v>
      </c>
      <c r="N2025" s="29">
        <v>22.29</v>
      </c>
      <c r="O2025" s="32">
        <f t="shared" si="1"/>
        <v>22.29</v>
      </c>
      <c r="P2025" s="33">
        <f t="shared" si="2"/>
        <v>16.5</v>
      </c>
      <c r="Q2025" s="34">
        <f t="shared" si="3"/>
        <v>0.3005249344</v>
      </c>
      <c r="R2025" s="35" t="str">
        <f t="shared" si="4"/>
        <v>Bajo</v>
      </c>
      <c r="S2025" s="35" t="str">
        <f>IF(O2025="","",IF(O2025&gt;AVERAGE('Base de datos limpia'!$O$2:$O$8001),"Alto","Normal"))
</f>
        <v>Normal</v>
      </c>
      <c r="T2025" s="35" t="str">
        <f t="shared" si="5"/>
        <v>Gamer casual</v>
      </c>
      <c r="U2025" s="35"/>
    </row>
    <row r="2026">
      <c r="A2026" s="28">
        <v>2025.0</v>
      </c>
      <c r="B2026" s="28">
        <v>17.0</v>
      </c>
      <c r="C2026" s="28" t="str">
        <f>TRIM(PROPER('Base de datos cruda'!C2026))</f>
        <v>Female</v>
      </c>
      <c r="D2026" s="28">
        <v>4.51</v>
      </c>
      <c r="E2026" s="28">
        <v>5.18</v>
      </c>
      <c r="F2026" s="28">
        <v>6.03</v>
      </c>
      <c r="G2026" s="28">
        <v>86.14</v>
      </c>
      <c r="H2026" s="28" t="str">
        <f>TRIM(PROPER('Base de datos cruda'!H2026))</f>
        <v>Fps</v>
      </c>
      <c r="I2026" s="28">
        <v>1.72</v>
      </c>
      <c r="J2026" s="28">
        <v>8.49</v>
      </c>
      <c r="K2026" s="28">
        <v>258.66</v>
      </c>
      <c r="L2026" s="28">
        <f>IF('Base de datos cruda'!L2026&lt;0,,'Base de datos cruda'!L2026)</f>
        <v>14.38</v>
      </c>
      <c r="M2026" s="28" t="str">
        <f>IF(TRIM(PROPER('Base de datos cruda'!M2026))="High","Alto",IF(TRIM(PROPER('Base de datos cruda'!M2026))="Medium","Medio","Bajo"))</f>
        <v>Medio</v>
      </c>
      <c r="N2026" s="29">
        <v>64.71</v>
      </c>
      <c r="O2026" s="32">
        <f t="shared" si="1"/>
        <v>64.71</v>
      </c>
      <c r="P2026" s="33">
        <f t="shared" si="2"/>
        <v>13</v>
      </c>
      <c r="Q2026" s="34">
        <f t="shared" si="3"/>
        <v>1.148558758</v>
      </c>
      <c r="R2026" s="35" t="str">
        <f t="shared" si="4"/>
        <v>Medio</v>
      </c>
      <c r="S2026" s="35" t="str">
        <f>IF(O2026="","",IF(O2026&gt;AVERAGE('Base de datos limpia'!$O$2:$O$8001),"Alto","Normal"))
</f>
        <v>Normal</v>
      </c>
      <c r="T2026" s="35" t="str">
        <f t="shared" si="5"/>
        <v>Gamer moderado</v>
      </c>
      <c r="U2026" s="35"/>
    </row>
    <row r="2027">
      <c r="A2027" s="28">
        <v>2026.0</v>
      </c>
      <c r="B2027" s="28">
        <v>23.0</v>
      </c>
      <c r="C2027" s="28" t="str">
        <f>TRIM(PROPER('Base de datos cruda'!C2027))</f>
        <v>Male</v>
      </c>
      <c r="D2027" s="28">
        <v>5.59</v>
      </c>
      <c r="E2027" s="28">
        <v>9.56</v>
      </c>
      <c r="F2027" s="28">
        <v>7.27</v>
      </c>
      <c r="G2027" s="28">
        <v>86.09</v>
      </c>
      <c r="H2027" s="28" t="str">
        <f>TRIM(PROPER('Base de datos cruda'!H2027))</f>
        <v>Casual</v>
      </c>
      <c r="I2027" s="28">
        <v>2.53</v>
      </c>
      <c r="J2027" s="28">
        <v>8.17</v>
      </c>
      <c r="K2027" s="28">
        <v>239.61</v>
      </c>
      <c r="L2027" s="28">
        <f>IF('Base de datos cruda'!L2027&lt;0,,'Base de datos cruda'!L2027)</f>
        <v>10.14</v>
      </c>
      <c r="M2027" s="28" t="str">
        <f>IF(TRIM(PROPER('Base de datos cruda'!M2027))="High","Alto",IF(TRIM(PROPER('Base de datos cruda'!M2027))="Medium","Medio","Bajo"))</f>
        <v>Bajo</v>
      </c>
      <c r="N2027" s="29">
        <v>93.8390429811615</v>
      </c>
      <c r="O2027" s="32">
        <f t="shared" si="1"/>
        <v>93.83904298</v>
      </c>
      <c r="P2027" s="33">
        <f t="shared" si="2"/>
        <v>13.76</v>
      </c>
      <c r="Q2027" s="34">
        <f t="shared" si="3"/>
        <v>1.71019678</v>
      </c>
      <c r="R2027" s="35" t="str">
        <f t="shared" si="4"/>
        <v>Alto</v>
      </c>
      <c r="S2027" s="35" t="str">
        <f>IF(O2027="","",IF(O2027&gt;AVERAGE('Base de datos limpia'!$O$2:$O$8001),"Alto","Normal"))
</f>
        <v>Alto</v>
      </c>
      <c r="T2027" s="35" t="str">
        <f t="shared" si="5"/>
        <v>Gamer intensivo</v>
      </c>
      <c r="U2027" s="35"/>
    </row>
    <row r="2028">
      <c r="A2028" s="28">
        <v>2027.0</v>
      </c>
      <c r="B2028" s="28">
        <v>20.0</v>
      </c>
      <c r="C2028" s="28" t="str">
        <f>TRIM(PROPER('Base de datos cruda'!C2028))</f>
        <v>Female</v>
      </c>
      <c r="D2028" s="28">
        <v>6.41</v>
      </c>
      <c r="E2028" s="28">
        <v>4.25</v>
      </c>
      <c r="F2028" s="28">
        <v>7.66</v>
      </c>
      <c r="G2028" s="28">
        <v>75.3</v>
      </c>
      <c r="H2028" s="28" t="str">
        <f>TRIM(PROPER('Base de datos cruda'!H2028))</f>
        <v>Fps</v>
      </c>
      <c r="I2028" s="28">
        <v>0.57</v>
      </c>
      <c r="J2028" s="28">
        <v>12.21</v>
      </c>
      <c r="K2028" s="28">
        <v>230.95</v>
      </c>
      <c r="L2028" s="28">
        <f>IF('Base de datos cruda'!L2028&lt;0,,'Base de datos cruda'!L2028)</f>
        <v>16.37</v>
      </c>
      <c r="M2028" s="28" t="str">
        <f>IF(TRIM(PROPER('Base de datos cruda'!M2028))="High","Alto",IF(TRIM(PROPER('Base de datos cruda'!M2028))="Medium","Medio","Bajo"))</f>
        <v>Bajo</v>
      </c>
      <c r="N2028" s="29">
        <v>47.57</v>
      </c>
      <c r="O2028" s="32">
        <f t="shared" si="1"/>
        <v>47.57</v>
      </c>
      <c r="P2028" s="33">
        <f t="shared" si="2"/>
        <v>18.62</v>
      </c>
      <c r="Q2028" s="34">
        <f t="shared" si="3"/>
        <v>0.6630265211</v>
      </c>
      <c r="R2028" s="35" t="str">
        <f t="shared" si="4"/>
        <v>Bajo</v>
      </c>
      <c r="S2028" s="35" t="str">
        <f>IF(O2028="","",IF(O2028&gt;AVERAGE('Base de datos limpia'!$O$2:$O$8001),"Alto","Normal"))
</f>
        <v>Normal</v>
      </c>
      <c r="T2028" s="35" t="str">
        <f t="shared" si="5"/>
        <v>Gamer moderado</v>
      </c>
      <c r="U2028" s="35"/>
    </row>
    <row r="2029">
      <c r="A2029" s="28">
        <v>2028.0</v>
      </c>
      <c r="B2029" s="28">
        <v>22.0</v>
      </c>
      <c r="C2029" s="28" t="str">
        <f>TRIM(PROPER('Base de datos cruda'!C2029))</f>
        <v>Female</v>
      </c>
      <c r="D2029" s="28">
        <v>5.77</v>
      </c>
      <c r="E2029" s="28">
        <v>8.9</v>
      </c>
      <c r="F2029" s="28">
        <v>7.87</v>
      </c>
      <c r="G2029" s="28">
        <v>68.77</v>
      </c>
      <c r="H2029" s="28" t="str">
        <f>TRIM(PROPER('Base de datos cruda'!H2029))</f>
        <v>Fps</v>
      </c>
      <c r="I2029" s="28">
        <v>4.25</v>
      </c>
      <c r="J2029" s="28">
        <v>9.85</v>
      </c>
      <c r="K2029" s="28">
        <v>241.97</v>
      </c>
      <c r="L2029" s="28">
        <f>IF('Base de datos cruda'!L2029&lt;0,,'Base de datos cruda'!L2029)</f>
        <v>10.44</v>
      </c>
      <c r="M2029" s="28" t="str">
        <f>IF(TRIM(PROPER('Base de datos cruda'!M2029))="High","Alto",IF(TRIM(PROPER('Base de datos cruda'!M2029))="Medium","Medio","Bajo"))</f>
        <v>Bajo</v>
      </c>
      <c r="N2029" s="29">
        <v>87.201648161119</v>
      </c>
      <c r="O2029" s="32">
        <f t="shared" si="1"/>
        <v>87.20164816</v>
      </c>
      <c r="P2029" s="33">
        <f t="shared" si="2"/>
        <v>15.62</v>
      </c>
      <c r="Q2029" s="34">
        <f t="shared" si="3"/>
        <v>1.542461005</v>
      </c>
      <c r="R2029" s="35" t="str">
        <f t="shared" si="4"/>
        <v>Alto</v>
      </c>
      <c r="S2029" s="35" t="str">
        <f>IF(O2029="","",IF(O2029&gt;AVERAGE('Base de datos limpia'!$O$2:$O$8001),"Alto","Normal"))
</f>
        <v>Alto</v>
      </c>
      <c r="T2029" s="35" t="str">
        <f t="shared" si="5"/>
        <v>Gamer intensivo</v>
      </c>
      <c r="U2029" s="35"/>
    </row>
    <row r="2030">
      <c r="A2030" s="28">
        <v>2029.0</v>
      </c>
      <c r="B2030" s="28">
        <v>17.0</v>
      </c>
      <c r="C2030" s="28" t="str">
        <f>TRIM(PROPER('Base de datos cruda'!C2030))</f>
        <v>Male</v>
      </c>
      <c r="D2030" s="28">
        <v>5.6</v>
      </c>
      <c r="E2030" s="28">
        <v>2.08</v>
      </c>
      <c r="F2030" s="28">
        <v>7.68</v>
      </c>
      <c r="G2030" s="28">
        <v>69.59</v>
      </c>
      <c r="H2030" s="28" t="str">
        <f>TRIM(PROPER('Base de datos cruda'!H2030))</f>
        <v>Fps</v>
      </c>
      <c r="I2030" s="28">
        <v>3.69</v>
      </c>
      <c r="J2030" s="28">
        <v>9.41</v>
      </c>
      <c r="K2030" s="28">
        <v>253.85</v>
      </c>
      <c r="L2030" s="28">
        <f>IF('Base de datos cruda'!L2030&lt;0,,'Base de datos cruda'!L2030)</f>
        <v>14.85</v>
      </c>
      <c r="M2030" s="28" t="str">
        <f>IF(TRIM(PROPER('Base de datos cruda'!M2030))="High","Alto",IF(TRIM(PROPER('Base de datos cruda'!M2030))="Medium","Medio","Bajo"))</f>
        <v>Bajo</v>
      </c>
      <c r="N2030" s="29">
        <v>45.04</v>
      </c>
      <c r="O2030" s="32">
        <f t="shared" si="1"/>
        <v>45.04</v>
      </c>
      <c r="P2030" s="33">
        <f t="shared" si="2"/>
        <v>15.01</v>
      </c>
      <c r="Q2030" s="34">
        <f t="shared" si="3"/>
        <v>0.3714285714</v>
      </c>
      <c r="R2030" s="35" t="str">
        <f t="shared" si="4"/>
        <v>Bajo</v>
      </c>
      <c r="S2030" s="35" t="str">
        <f>IF(O2030="","",IF(O2030&gt;AVERAGE('Base de datos limpia'!$O$2:$O$8001),"Alto","Normal"))
</f>
        <v>Normal</v>
      </c>
      <c r="T2030" s="35" t="str">
        <f t="shared" si="5"/>
        <v>Gamer casual</v>
      </c>
      <c r="U2030" s="35"/>
    </row>
    <row r="2031">
      <c r="A2031" s="28">
        <v>2030.0</v>
      </c>
      <c r="B2031" s="28">
        <v>23.0</v>
      </c>
      <c r="C2031" s="28" t="str">
        <f>TRIM(PROPER('Base de datos cruda'!C2031))</f>
        <v>Male</v>
      </c>
      <c r="D2031" s="28">
        <v>7.67</v>
      </c>
      <c r="E2031" s="28">
        <v>6.55</v>
      </c>
      <c r="F2031" s="28">
        <v>5.45</v>
      </c>
      <c r="G2031" s="28">
        <v>92.02</v>
      </c>
      <c r="H2031" s="28" t="str">
        <f>TRIM(PROPER('Base de datos cruda'!H2031))</f>
        <v>Fps</v>
      </c>
      <c r="I2031" s="28">
        <v>3.8</v>
      </c>
      <c r="J2031" s="28">
        <v>13.26</v>
      </c>
      <c r="K2031" s="28">
        <v>204.08</v>
      </c>
      <c r="L2031" s="28">
        <f>IF('Base de datos cruda'!L2031&lt;0,,'Base de datos cruda'!L2031)</f>
        <v>20.3</v>
      </c>
      <c r="M2031" s="28" t="str">
        <f>IF(TRIM(PROPER('Base de datos cruda'!M2031))="High","Alto",IF(TRIM(PROPER('Base de datos cruda'!M2031))="Medium","Medio","Bajo"))</f>
        <v>Bajo</v>
      </c>
      <c r="N2031" s="29">
        <v>46.54</v>
      </c>
      <c r="O2031" s="32">
        <f t="shared" si="1"/>
        <v>46.54</v>
      </c>
      <c r="P2031" s="33">
        <f t="shared" si="2"/>
        <v>20.93</v>
      </c>
      <c r="Q2031" s="34">
        <f t="shared" si="3"/>
        <v>0.8539765319</v>
      </c>
      <c r="R2031" s="35" t="str">
        <f t="shared" si="4"/>
        <v>Bajo</v>
      </c>
      <c r="S2031" s="35" t="str">
        <f>IF(O2031="","",IF(O2031&gt;AVERAGE('Base de datos limpia'!$O$2:$O$8001),"Alto","Normal"))
</f>
        <v>Normal</v>
      </c>
      <c r="T2031" s="35" t="str">
        <f t="shared" si="5"/>
        <v>Gamer intensivo</v>
      </c>
      <c r="U2031" s="35"/>
    </row>
    <row r="2032">
      <c r="A2032" s="28">
        <v>2031.0</v>
      </c>
      <c r="B2032" s="28">
        <v>21.0</v>
      </c>
      <c r="C2032" s="28" t="str">
        <f>TRIM(PROPER('Base de datos cruda'!C2032))</f>
        <v>Other</v>
      </c>
      <c r="D2032" s="28">
        <v>4.77</v>
      </c>
      <c r="E2032" s="28">
        <v>6.41</v>
      </c>
      <c r="F2032" s="28">
        <v>7.43</v>
      </c>
      <c r="G2032" s="28">
        <v>62.64</v>
      </c>
      <c r="H2032" s="28" t="str">
        <f>TRIM(PROPER('Base de datos cruda'!H2032))</f>
        <v>Rpg</v>
      </c>
      <c r="I2032" s="28">
        <v>0.89</v>
      </c>
      <c r="J2032" s="28">
        <v>6.89</v>
      </c>
      <c r="K2032" s="28">
        <v>276.42</v>
      </c>
      <c r="L2032" s="28">
        <f>IF('Base de datos cruda'!L2032&lt;0,,'Base de datos cruda'!L2032)</f>
        <v>10.64</v>
      </c>
      <c r="M2032" s="28" t="str">
        <f>IF(TRIM(PROPER('Base de datos cruda'!M2032))="High","Alto",IF(TRIM(PROPER('Base de datos cruda'!M2032))="Medium","Medio","Bajo"))</f>
        <v>Medio</v>
      </c>
      <c r="N2032" s="29">
        <v>71.97</v>
      </c>
      <c r="O2032" s="32">
        <f t="shared" si="1"/>
        <v>71.97</v>
      </c>
      <c r="P2032" s="33">
        <f t="shared" si="2"/>
        <v>11.66</v>
      </c>
      <c r="Q2032" s="34">
        <f t="shared" si="3"/>
        <v>1.343815514</v>
      </c>
      <c r="R2032" s="35" t="str">
        <f t="shared" si="4"/>
        <v>Alto</v>
      </c>
      <c r="S2032" s="35" t="str">
        <f>IF(O2032="","",IF(O2032&gt;AVERAGE('Base de datos limpia'!$O$2:$O$8001),"Alto","Normal"))
</f>
        <v>Alto</v>
      </c>
      <c r="T2032" s="35" t="str">
        <f t="shared" si="5"/>
        <v>Gamer intensivo</v>
      </c>
      <c r="U2032" s="35"/>
    </row>
    <row r="2033">
      <c r="A2033" s="28">
        <v>2032.0</v>
      </c>
      <c r="B2033" s="28">
        <v>23.0</v>
      </c>
      <c r="C2033" s="28" t="str">
        <f>TRIM(PROPER('Base de datos cruda'!C2033))</f>
        <v>Female</v>
      </c>
      <c r="D2033" s="28">
        <v>5.09</v>
      </c>
      <c r="E2033" s="28">
        <v>8.74</v>
      </c>
      <c r="F2033" s="28">
        <v>6.75</v>
      </c>
      <c r="G2033" s="28">
        <v>82.55</v>
      </c>
      <c r="H2033" s="28" t="str">
        <f>TRIM(PROPER('Base de datos cruda'!H2033))</f>
        <v>Casual</v>
      </c>
      <c r="I2033" s="28">
        <v>2.48</v>
      </c>
      <c r="J2033" s="28">
        <v>8.9</v>
      </c>
      <c r="K2033" s="28">
        <v>257.88</v>
      </c>
      <c r="L2033" s="28">
        <f>IF('Base de datos cruda'!L2033&lt;0,,'Base de datos cruda'!L2033)</f>
        <v>11.95</v>
      </c>
      <c r="M2033" s="28" t="str">
        <f>IF(TRIM(PROPER('Base de datos cruda'!M2033))="High","Alto",IF(TRIM(PROPER('Base de datos cruda'!M2033))="Medium","Medio","Bajo"))</f>
        <v>Bajo</v>
      </c>
      <c r="N2033" s="29">
        <v>94.5008114933097</v>
      </c>
      <c r="O2033" s="32">
        <f t="shared" si="1"/>
        <v>94.50081149</v>
      </c>
      <c r="P2033" s="33">
        <f t="shared" si="2"/>
        <v>13.99</v>
      </c>
      <c r="Q2033" s="34">
        <f t="shared" si="3"/>
        <v>1.717092338</v>
      </c>
      <c r="R2033" s="35" t="str">
        <f t="shared" si="4"/>
        <v>Alto</v>
      </c>
      <c r="S2033" s="35" t="str">
        <f>IF(O2033="","",IF(O2033&gt;AVERAGE('Base de datos limpia'!$O$2:$O$8001),"Alto","Normal"))
</f>
        <v>Alto</v>
      </c>
      <c r="T2033" s="35" t="str">
        <f t="shared" si="5"/>
        <v>Gamer intensivo</v>
      </c>
      <c r="U2033" s="35"/>
    </row>
    <row r="2034">
      <c r="A2034" s="28">
        <v>2033.0</v>
      </c>
      <c r="B2034" s="28">
        <v>16.0</v>
      </c>
      <c r="C2034" s="28" t="str">
        <f>TRIM(PROPER('Base de datos cruda'!C2034))</f>
        <v>Female</v>
      </c>
      <c r="D2034" s="28">
        <v>6.79</v>
      </c>
      <c r="E2034" s="28">
        <v>1.03</v>
      </c>
      <c r="F2034" s="28">
        <v>6.99</v>
      </c>
      <c r="G2034" s="28">
        <v>72.27</v>
      </c>
      <c r="H2034" s="28" t="str">
        <f>TRIM(PROPER('Base de datos cruda'!H2034))</f>
        <v>Casual</v>
      </c>
      <c r="I2034" s="28">
        <v>0.14</v>
      </c>
      <c r="J2034" s="28">
        <v>10.5</v>
      </c>
      <c r="K2034" s="28">
        <v>227.45</v>
      </c>
      <c r="L2034" s="28">
        <f>IF('Base de datos cruda'!L2034&lt;0,,'Base de datos cruda'!L2034)</f>
        <v>17.06</v>
      </c>
      <c r="M2034" s="28" t="str">
        <f>IF(TRIM(PROPER('Base de datos cruda'!M2034))="High","Alto",IF(TRIM(PROPER('Base de datos cruda'!M2034))="Medium","Medio","Bajo"))</f>
        <v>Bajo</v>
      </c>
      <c r="N2034" s="29">
        <v>19.97</v>
      </c>
      <c r="O2034" s="32">
        <f t="shared" si="1"/>
        <v>19.97</v>
      </c>
      <c r="P2034" s="33">
        <f t="shared" si="2"/>
        <v>17.29</v>
      </c>
      <c r="Q2034" s="34">
        <f t="shared" si="3"/>
        <v>0.1516936672</v>
      </c>
      <c r="R2034" s="35" t="str">
        <f t="shared" si="4"/>
        <v>Bajo</v>
      </c>
      <c r="S2034" s="35" t="str">
        <f>IF(O2034="","",IF(O2034&gt;AVERAGE('Base de datos limpia'!$O$2:$O$8001),"Alto","Normal"))
</f>
        <v>Normal</v>
      </c>
      <c r="T2034" s="35" t="str">
        <f t="shared" si="5"/>
        <v>Gamer casual</v>
      </c>
      <c r="U2034" s="35"/>
    </row>
    <row r="2035">
      <c r="A2035" s="28">
        <v>2034.0</v>
      </c>
      <c r="B2035" s="28">
        <v>16.0</v>
      </c>
      <c r="C2035" s="28" t="str">
        <f>TRIM(PROPER('Base de datos cruda'!C2035))</f>
        <v>Male</v>
      </c>
      <c r="D2035" s="28">
        <v>5.36</v>
      </c>
      <c r="E2035" s="28">
        <v>2.71</v>
      </c>
      <c r="F2035" s="28">
        <v>4.0</v>
      </c>
      <c r="G2035" s="28">
        <v>70.61</v>
      </c>
      <c r="H2035" s="28" t="str">
        <f>TRIM(PROPER('Base de datos cruda'!H2035))</f>
        <v>Casual</v>
      </c>
      <c r="I2035" s="28">
        <v>1.58</v>
      </c>
      <c r="J2035" s="28">
        <v>6.77</v>
      </c>
      <c r="K2035" s="28">
        <v>245.94</v>
      </c>
      <c r="L2035" s="28">
        <f>IF('Base de datos cruda'!L2035&lt;0,,'Base de datos cruda'!L2035)</f>
        <v>10.21</v>
      </c>
      <c r="M2035" s="28" t="str">
        <f>IF(TRIM(PROPER('Base de datos cruda'!M2035))="High","Alto",IF(TRIM(PROPER('Base de datos cruda'!M2035))="Medium","Medio","Bajo"))</f>
        <v>Bajo</v>
      </c>
      <c r="N2035" s="29">
        <v>34.36</v>
      </c>
      <c r="O2035" s="32">
        <f t="shared" si="1"/>
        <v>34.36</v>
      </c>
      <c r="P2035" s="33">
        <f t="shared" si="2"/>
        <v>12.13</v>
      </c>
      <c r="Q2035" s="34">
        <f t="shared" si="3"/>
        <v>0.5055970149</v>
      </c>
      <c r="R2035" s="35" t="str">
        <f t="shared" si="4"/>
        <v>Bajo</v>
      </c>
      <c r="S2035" s="35" t="str">
        <f>IF(O2035="","",IF(O2035&gt;AVERAGE('Base de datos limpia'!$O$2:$O$8001),"Alto","Normal"))
</f>
        <v>Normal</v>
      </c>
      <c r="T2035" s="35" t="str">
        <f t="shared" si="5"/>
        <v>Gamer casual</v>
      </c>
      <c r="U2035" s="35"/>
    </row>
    <row r="2036">
      <c r="A2036" s="28">
        <v>2035.0</v>
      </c>
      <c r="B2036" s="28">
        <v>22.0</v>
      </c>
      <c r="C2036" s="28" t="str">
        <f>TRIM(PROPER('Base de datos cruda'!C2036))</f>
        <v>Male</v>
      </c>
      <c r="D2036" s="28">
        <v>5.86</v>
      </c>
      <c r="E2036" s="28">
        <v>2.98</v>
      </c>
      <c r="F2036" s="28">
        <v>5.29</v>
      </c>
      <c r="G2036" s="28">
        <v>80.23</v>
      </c>
      <c r="H2036" s="28" t="str">
        <f>TRIM(PROPER('Base de datos cruda'!H2036))</f>
        <v>Casual</v>
      </c>
      <c r="I2036" s="28">
        <v>1.74</v>
      </c>
      <c r="J2036" s="28">
        <v>11.52</v>
      </c>
      <c r="K2036" s="28">
        <v>243.33</v>
      </c>
      <c r="L2036" s="28">
        <f>IF('Base de datos cruda'!L2036&lt;0,,'Base de datos cruda'!L2036)</f>
        <v>16.73</v>
      </c>
      <c r="M2036" s="28" t="str">
        <f>IF(TRIM(PROPER('Base de datos cruda'!M2036))="High","Alto",IF(TRIM(PROPER('Base de datos cruda'!M2036))="Medium","Medio","Bajo"))</f>
        <v>Bajo</v>
      </c>
      <c r="N2036" s="29">
        <v>39.21</v>
      </c>
      <c r="O2036" s="32">
        <f t="shared" si="1"/>
        <v>39.21</v>
      </c>
      <c r="P2036" s="33">
        <f t="shared" si="2"/>
        <v>17.38</v>
      </c>
      <c r="Q2036" s="34">
        <f t="shared" si="3"/>
        <v>0.5085324232</v>
      </c>
      <c r="R2036" s="35" t="str">
        <f t="shared" si="4"/>
        <v>Bajo</v>
      </c>
      <c r="S2036" s="35" t="str">
        <f>IF(O2036="","",IF(O2036&gt;AVERAGE('Base de datos limpia'!$O$2:$O$8001),"Alto","Normal"))
</f>
        <v>Normal</v>
      </c>
      <c r="T2036" s="35" t="str">
        <f t="shared" si="5"/>
        <v>Gamer casual</v>
      </c>
      <c r="U2036" s="35"/>
    </row>
    <row r="2037">
      <c r="A2037" s="28">
        <v>2036.0</v>
      </c>
      <c r="B2037" s="28">
        <v>23.0</v>
      </c>
      <c r="C2037" s="28" t="str">
        <f>TRIM(PROPER('Base de datos cruda'!C2037))</f>
        <v>Male</v>
      </c>
      <c r="D2037" s="28">
        <v>1.87</v>
      </c>
      <c r="E2037" s="28">
        <v>9.55</v>
      </c>
      <c r="F2037" s="28">
        <v>8.65</v>
      </c>
      <c r="G2037" s="28">
        <v>95.91</v>
      </c>
      <c r="H2037" s="28" t="str">
        <f>TRIM(PROPER('Base de datos cruda'!H2037))</f>
        <v>Rpg</v>
      </c>
      <c r="I2037" s="28">
        <v>4.57</v>
      </c>
      <c r="J2037" s="28">
        <v>6.37</v>
      </c>
      <c r="K2037" s="28">
        <v>297.62</v>
      </c>
      <c r="L2037" s="28">
        <f>IF('Base de datos cruda'!L2037&lt;0,,'Base de datos cruda'!L2037)</f>
        <v>6.58</v>
      </c>
      <c r="M2037" s="28" t="str">
        <f>IF(TRIM(PROPER('Base de datos cruda'!M2037))="High","Alto",IF(TRIM(PROPER('Base de datos cruda'!M2037))="Medium","Medio","Bajo"))</f>
        <v>Medio</v>
      </c>
      <c r="N2037" s="29">
        <v>100.0</v>
      </c>
      <c r="O2037" s="32">
        <f t="shared" si="1"/>
        <v>100</v>
      </c>
      <c r="P2037" s="33">
        <f t="shared" si="2"/>
        <v>8.24</v>
      </c>
      <c r="Q2037" s="34">
        <f t="shared" si="3"/>
        <v>5.106951872</v>
      </c>
      <c r="R2037" s="35" t="str">
        <f t="shared" si="4"/>
        <v>Alto</v>
      </c>
      <c r="S2037" s="35" t="str">
        <f>IF(O2037="","",IF(O2037&gt;AVERAGE('Base de datos limpia'!$O$2:$O$8001),"Alto","Normal"))
</f>
        <v>Alto</v>
      </c>
      <c r="T2037" s="35" t="str">
        <f t="shared" si="5"/>
        <v>Gamer intensivo</v>
      </c>
      <c r="U2037" s="35"/>
    </row>
    <row r="2038">
      <c r="A2038" s="28">
        <v>2037.0</v>
      </c>
      <c r="B2038" s="28">
        <v>18.0</v>
      </c>
      <c r="C2038" s="28" t="str">
        <f>TRIM(PROPER('Base de datos cruda'!C2038))</f>
        <v>Male</v>
      </c>
      <c r="D2038" s="28">
        <v>2.97</v>
      </c>
      <c r="E2038" s="28">
        <v>2.38</v>
      </c>
      <c r="F2038" s="28">
        <v>5.45</v>
      </c>
      <c r="G2038" s="28">
        <v>84.72</v>
      </c>
      <c r="H2038" s="28" t="str">
        <f>TRIM(PROPER('Base de datos cruda'!H2038))</f>
        <v>Rpg</v>
      </c>
      <c r="I2038" s="28">
        <v>4.96</v>
      </c>
      <c r="J2038" s="28">
        <v>8.41</v>
      </c>
      <c r="K2038" s="28">
        <v>285.87</v>
      </c>
      <c r="L2038" s="28">
        <f>IF('Base de datos cruda'!L2038&lt;0,,'Base de datos cruda'!L2038)</f>
        <v>5.51</v>
      </c>
      <c r="M2038" s="28" t="str">
        <f>IF(TRIM(PROPER('Base de datos cruda'!M2038))="High","Alto",IF(TRIM(PROPER('Base de datos cruda'!M2038))="Medium","Medio","Bajo"))</f>
        <v>Medio</v>
      </c>
      <c r="N2038" s="29">
        <v>54.83</v>
      </c>
      <c r="O2038" s="32">
        <f t="shared" si="1"/>
        <v>54.83</v>
      </c>
      <c r="P2038" s="33">
        <f t="shared" si="2"/>
        <v>11.38</v>
      </c>
      <c r="Q2038" s="34">
        <f t="shared" si="3"/>
        <v>0.8013468013</v>
      </c>
      <c r="R2038" s="35" t="str">
        <f t="shared" si="4"/>
        <v>Medio</v>
      </c>
      <c r="S2038" s="35" t="str">
        <f>IF(O2038="","",IF(O2038&gt;AVERAGE('Base de datos limpia'!$O$2:$O$8001),"Alto","Normal"))
</f>
        <v>Normal</v>
      </c>
      <c r="T2038" s="35" t="str">
        <f t="shared" si="5"/>
        <v>Gamer casual</v>
      </c>
      <c r="U2038" s="35"/>
    </row>
    <row r="2039">
      <c r="A2039" s="28">
        <v>2038.0</v>
      </c>
      <c r="B2039" s="28">
        <v>20.0</v>
      </c>
      <c r="C2039" s="28" t="str">
        <f>TRIM(PROPER('Base de datos cruda'!C2039))</f>
        <v>Female</v>
      </c>
      <c r="D2039" s="28">
        <v>1.18</v>
      </c>
      <c r="E2039" s="28">
        <v>1.33</v>
      </c>
      <c r="F2039" s="28">
        <v>6.19</v>
      </c>
      <c r="G2039" s="28">
        <v>91.54</v>
      </c>
      <c r="H2039" s="28" t="str">
        <f>TRIM(PROPER('Base de datos cruda'!H2039))</f>
        <v>Casual</v>
      </c>
      <c r="I2039" s="28">
        <v>3.09</v>
      </c>
      <c r="J2039" s="28">
        <v>7.09</v>
      </c>
      <c r="K2039" s="28">
        <v>303.9</v>
      </c>
      <c r="L2039" s="28">
        <f>IF('Base de datos cruda'!L2039&lt;0,,'Base de datos cruda'!L2039)</f>
        <v>9.01</v>
      </c>
      <c r="M2039" s="28" t="str">
        <f>IF(TRIM(PROPER('Base de datos cruda'!M2039))="High","Alto",IF(TRIM(PROPER('Base de datos cruda'!M2039))="Medium","Medio","Bajo"))</f>
        <v>Medio</v>
      </c>
      <c r="N2039" s="29">
        <v>64.0</v>
      </c>
      <c r="O2039" s="32">
        <f t="shared" si="1"/>
        <v>64</v>
      </c>
      <c r="P2039" s="33">
        <f t="shared" si="2"/>
        <v>8.27</v>
      </c>
      <c r="Q2039" s="34">
        <f t="shared" si="3"/>
        <v>1.127118644</v>
      </c>
      <c r="R2039" s="35" t="str">
        <f t="shared" si="4"/>
        <v>Medio</v>
      </c>
      <c r="S2039" s="35" t="str">
        <f>IF(O2039="","",IF(O2039&gt;AVERAGE('Base de datos limpia'!$O$2:$O$8001),"Alto","Normal"))
</f>
        <v>Normal</v>
      </c>
      <c r="T2039" s="35" t="str">
        <f t="shared" si="5"/>
        <v>Gamer casual</v>
      </c>
      <c r="U2039" s="35"/>
    </row>
    <row r="2040">
      <c r="A2040" s="28">
        <v>2039.0</v>
      </c>
      <c r="B2040" s="28">
        <v>16.0</v>
      </c>
      <c r="C2040" s="28" t="str">
        <f>TRIM(PROPER('Base de datos cruda'!C2040))</f>
        <v>Female</v>
      </c>
      <c r="D2040" s="28">
        <v>4.05</v>
      </c>
      <c r="E2040" s="28">
        <v>5.81</v>
      </c>
      <c r="F2040" s="28">
        <v>4.93</v>
      </c>
      <c r="G2040" s="28">
        <v>84.03</v>
      </c>
      <c r="H2040" s="28" t="str">
        <f>TRIM(PROPER('Base de datos cruda'!H2040))</f>
        <v>Casual</v>
      </c>
      <c r="I2040" s="28">
        <v>2.58</v>
      </c>
      <c r="J2040" s="28">
        <v>7.45</v>
      </c>
      <c r="K2040" s="28">
        <v>263.85</v>
      </c>
      <c r="L2040" s="28">
        <f>IF('Base de datos cruda'!L2040&lt;0,,'Base de datos cruda'!L2040)</f>
        <v>10.17</v>
      </c>
      <c r="M2040" s="28" t="str">
        <f>IF(TRIM(PROPER('Base de datos cruda'!M2040))="High","Alto",IF(TRIM(PROPER('Base de datos cruda'!M2040))="Medium","Medio","Bajo"))</f>
        <v>Medio</v>
      </c>
      <c r="N2040" s="29">
        <v>66.23</v>
      </c>
      <c r="O2040" s="32">
        <f t="shared" si="1"/>
        <v>66.23</v>
      </c>
      <c r="P2040" s="33">
        <f t="shared" si="2"/>
        <v>11.5</v>
      </c>
      <c r="Q2040" s="34">
        <f t="shared" si="3"/>
        <v>1.434567901</v>
      </c>
      <c r="R2040" s="35" t="str">
        <f t="shared" si="4"/>
        <v>Medio</v>
      </c>
      <c r="S2040" s="35" t="str">
        <f>IF(O2040="","",IF(O2040&gt;AVERAGE('Base de datos limpia'!$O$2:$O$8001),"Alto","Normal"))
</f>
        <v>Alto</v>
      </c>
      <c r="T2040" s="35" t="str">
        <f t="shared" si="5"/>
        <v>Gamer moderado</v>
      </c>
      <c r="U2040" s="35"/>
    </row>
    <row r="2041">
      <c r="A2041" s="28">
        <v>2040.0</v>
      </c>
      <c r="B2041" s="28">
        <v>22.0</v>
      </c>
      <c r="C2041" s="28" t="str">
        <f>TRIM(PROPER('Base de datos cruda'!C2041))</f>
        <v>Female</v>
      </c>
      <c r="D2041" s="28">
        <v>3.65</v>
      </c>
      <c r="E2041" s="28">
        <v>5.76</v>
      </c>
      <c r="F2041" s="28">
        <v>4.69</v>
      </c>
      <c r="G2041" s="28">
        <v>87.91</v>
      </c>
      <c r="H2041" s="28" t="str">
        <f>TRIM(PROPER('Base de datos cruda'!H2041))</f>
        <v>Fps</v>
      </c>
      <c r="I2041" s="28">
        <v>2.2</v>
      </c>
      <c r="J2041" s="28">
        <v>8.67</v>
      </c>
      <c r="K2041" s="28">
        <v>276.09</v>
      </c>
      <c r="L2041" s="28">
        <f>IF('Base de datos cruda'!L2041&lt;0,,'Base de datos cruda'!L2041)</f>
        <v>9.13</v>
      </c>
      <c r="M2041" s="28" t="str">
        <f>IF(TRIM(PROPER('Base de datos cruda'!M2041))="High","Alto",IF(TRIM(PROPER('Base de datos cruda'!M2041))="Medium","Medio","Bajo"))</f>
        <v>Medio</v>
      </c>
      <c r="N2041" s="29">
        <v>75.16</v>
      </c>
      <c r="O2041" s="32">
        <f t="shared" si="1"/>
        <v>75.16</v>
      </c>
      <c r="P2041" s="33">
        <f t="shared" si="2"/>
        <v>12.32</v>
      </c>
      <c r="Q2041" s="34">
        <f t="shared" si="3"/>
        <v>1.578082192</v>
      </c>
      <c r="R2041" s="35" t="str">
        <f t="shared" si="4"/>
        <v>Alto</v>
      </c>
      <c r="S2041" s="35" t="str">
        <f>IF(O2041="","",IF(O2041&gt;AVERAGE('Base de datos limpia'!$O$2:$O$8001),"Alto","Normal"))
</f>
        <v>Alto</v>
      </c>
      <c r="T2041" s="35" t="str">
        <f t="shared" si="5"/>
        <v>Gamer moderado</v>
      </c>
      <c r="U2041" s="35"/>
    </row>
    <row r="2042">
      <c r="A2042" s="28">
        <v>2041.0</v>
      </c>
      <c r="B2042" s="28">
        <v>20.0</v>
      </c>
      <c r="C2042" s="28" t="str">
        <f>TRIM(PROPER('Base de datos cruda'!C2042))</f>
        <v>Male</v>
      </c>
      <c r="D2042" s="28">
        <v>7.98</v>
      </c>
      <c r="E2042" s="28">
        <v>8.6</v>
      </c>
      <c r="F2042" s="28">
        <v>5.04</v>
      </c>
      <c r="G2042" s="28">
        <v>77.3</v>
      </c>
      <c r="H2042" s="28" t="str">
        <f>TRIM(PROPER('Base de datos cruda'!H2042))</f>
        <v>Rpg</v>
      </c>
      <c r="I2042" s="28">
        <v>0.09</v>
      </c>
      <c r="J2042" s="28">
        <v>11.87</v>
      </c>
      <c r="K2042" s="28">
        <v>203.5</v>
      </c>
      <c r="L2042" s="28">
        <f>IF('Base de datos cruda'!L2042&lt;0,,'Base de datos cruda'!L2042)</f>
        <v>18.24</v>
      </c>
      <c r="M2042" s="28" t="str">
        <f>IF(TRIM(PROPER('Base de datos cruda'!M2042))="High","Alto",IF(TRIM(PROPER('Base de datos cruda'!M2042))="Medium","Medio","Bajo"))</f>
        <v>Alto</v>
      </c>
      <c r="N2042" s="29">
        <v>55.9591209734408</v>
      </c>
      <c r="O2042" s="32">
        <f t="shared" si="1"/>
        <v>55.95912097</v>
      </c>
      <c r="P2042" s="33">
        <f t="shared" si="2"/>
        <v>19.85</v>
      </c>
      <c r="Q2042" s="34">
        <f t="shared" si="3"/>
        <v>1.077694236</v>
      </c>
      <c r="R2042" s="35" t="str">
        <f t="shared" si="4"/>
        <v>Medio</v>
      </c>
      <c r="S2042" s="35" t="str">
        <f>IF(O2042="","",IF(O2042&gt;AVERAGE('Base de datos limpia'!$O$2:$O$8001),"Alto","Normal"))
</f>
        <v>Normal</v>
      </c>
      <c r="T2042" s="35" t="str">
        <f t="shared" si="5"/>
        <v>Gamer intensivo</v>
      </c>
      <c r="U2042" s="35"/>
    </row>
    <row r="2043">
      <c r="A2043" s="28">
        <v>2042.0</v>
      </c>
      <c r="B2043" s="28">
        <v>23.0</v>
      </c>
      <c r="C2043" s="28" t="str">
        <f>TRIM(PROPER('Base de datos cruda'!C2043))</f>
        <v>Female</v>
      </c>
      <c r="D2043" s="28">
        <v>4.89</v>
      </c>
      <c r="E2043" s="28">
        <v>9.54</v>
      </c>
      <c r="F2043" s="28">
        <v>6.77</v>
      </c>
      <c r="G2043" s="28">
        <v>97.04</v>
      </c>
      <c r="H2043" s="28" t="str">
        <f>TRIM(PROPER('Base de datos cruda'!H2043))</f>
        <v>Rpg</v>
      </c>
      <c r="I2043" s="28">
        <v>4.0</v>
      </c>
      <c r="J2043" s="28">
        <v>10.78</v>
      </c>
      <c r="K2043" s="28">
        <v>249.17</v>
      </c>
      <c r="L2043" s="28">
        <f>IF('Base de datos cruda'!L2043&lt;0,,'Base de datos cruda'!L2043)</f>
        <v>11.29</v>
      </c>
      <c r="M2043" s="28" t="str">
        <f>IF(TRIM(PROPER('Base de datos cruda'!M2043))="High","Alto",IF(TRIM(PROPER('Base de datos cruda'!M2043))="Medium","Medio","Bajo"))</f>
        <v>Medio</v>
      </c>
      <c r="N2043" s="29">
        <v>93.08</v>
      </c>
      <c r="O2043" s="32">
        <f t="shared" si="1"/>
        <v>93.08</v>
      </c>
      <c r="P2043" s="33">
        <f t="shared" si="2"/>
        <v>15.67</v>
      </c>
      <c r="Q2043" s="34">
        <f t="shared" si="3"/>
        <v>1.950920245</v>
      </c>
      <c r="R2043" s="35" t="str">
        <f t="shared" si="4"/>
        <v>Alto</v>
      </c>
      <c r="S2043" s="35" t="str">
        <f>IF(O2043="","",IF(O2043&gt;AVERAGE('Base de datos limpia'!$O$2:$O$8001),"Alto","Normal"))
</f>
        <v>Alto</v>
      </c>
      <c r="T2043" s="35" t="str">
        <f t="shared" si="5"/>
        <v>Gamer intensivo</v>
      </c>
      <c r="U2043" s="35"/>
    </row>
    <row r="2044">
      <c r="A2044" s="28">
        <v>2043.0</v>
      </c>
      <c r="B2044" s="28">
        <v>23.0</v>
      </c>
      <c r="C2044" s="28" t="str">
        <f>TRIM(PROPER('Base de datos cruda'!C2044))</f>
        <v>Male</v>
      </c>
      <c r="D2044" s="28">
        <v>6.29</v>
      </c>
      <c r="E2044" s="28">
        <v>5.85</v>
      </c>
      <c r="F2044" s="28">
        <v>8.6</v>
      </c>
      <c r="G2044" s="28">
        <v>80.08</v>
      </c>
      <c r="H2044" s="28" t="str">
        <f>TRIM(PROPER('Base de datos cruda'!H2044))</f>
        <v>Rpg</v>
      </c>
      <c r="I2044" s="28">
        <v>3.36</v>
      </c>
      <c r="J2044" s="28">
        <v>8.53</v>
      </c>
      <c r="K2044" s="28">
        <v>237.76</v>
      </c>
      <c r="L2044" s="28">
        <f>IF('Base de datos cruda'!L2044&lt;0,,'Base de datos cruda'!L2044)</f>
        <v>13.39</v>
      </c>
      <c r="M2044" s="28" t="str">
        <f>IF(TRIM(PROPER('Base de datos cruda'!M2044))="High","Alto",IF(TRIM(PROPER('Base de datos cruda'!M2044))="Medium","Medio","Bajo"))</f>
        <v>Bajo</v>
      </c>
      <c r="N2044" s="29">
        <v>62.13</v>
      </c>
      <c r="O2044" s="32">
        <f t="shared" si="1"/>
        <v>62.13</v>
      </c>
      <c r="P2044" s="33">
        <f t="shared" si="2"/>
        <v>14.82</v>
      </c>
      <c r="Q2044" s="34">
        <f t="shared" si="3"/>
        <v>0.9300476948</v>
      </c>
      <c r="R2044" s="35" t="str">
        <f t="shared" si="4"/>
        <v>Medio</v>
      </c>
      <c r="S2044" s="35" t="str">
        <f>IF(O2044="","",IF(O2044&gt;AVERAGE('Base de datos limpia'!$O$2:$O$8001),"Alto","Normal"))
</f>
        <v>Normal</v>
      </c>
      <c r="T2044" s="35" t="str">
        <f t="shared" si="5"/>
        <v>Gamer moderado</v>
      </c>
      <c r="U2044" s="35"/>
    </row>
    <row r="2045">
      <c r="A2045" s="28">
        <v>2044.0</v>
      </c>
      <c r="B2045" s="28">
        <v>24.0</v>
      </c>
      <c r="C2045" s="28" t="str">
        <f>TRIM(PROPER('Base de datos cruda'!C2045))</f>
        <v>Male</v>
      </c>
      <c r="D2045" s="28">
        <v>2.67</v>
      </c>
      <c r="E2045" s="28">
        <v>9.37</v>
      </c>
      <c r="F2045" s="28">
        <v>5.63</v>
      </c>
      <c r="G2045" s="28">
        <v>82.07</v>
      </c>
      <c r="H2045" s="28" t="str">
        <f>TRIM(PROPER('Base de datos cruda'!H2045))</f>
        <v>Casual</v>
      </c>
      <c r="I2045" s="28">
        <v>3.25</v>
      </c>
      <c r="J2045" s="28">
        <v>3.74</v>
      </c>
      <c r="K2045" s="28">
        <v>274.54</v>
      </c>
      <c r="L2045" s="28">
        <f>IF('Base de datos cruda'!L2045&lt;0,,'Base de datos cruda'!L2045)</f>
        <v>7.45</v>
      </c>
      <c r="M2045" s="28" t="str">
        <f>IF(TRIM(PROPER('Base de datos cruda'!M2045))="High","Alto",IF(TRIM(PROPER('Base de datos cruda'!M2045))="Medium","Medio","Bajo"))</f>
        <v>Alto</v>
      </c>
      <c r="N2045" s="29">
        <v>98.58</v>
      </c>
      <c r="O2045" s="32">
        <f t="shared" si="1"/>
        <v>98.58</v>
      </c>
      <c r="P2045" s="33">
        <f t="shared" si="2"/>
        <v>6.41</v>
      </c>
      <c r="Q2045" s="34">
        <f t="shared" si="3"/>
        <v>3.509363296</v>
      </c>
      <c r="R2045" s="35" t="str">
        <f t="shared" si="4"/>
        <v>Alto</v>
      </c>
      <c r="S2045" s="35" t="str">
        <f>IF(O2045="","",IF(O2045&gt;AVERAGE('Base de datos limpia'!$O$2:$O$8001),"Alto","Normal"))
</f>
        <v>Alto</v>
      </c>
      <c r="T2045" s="35" t="str">
        <f t="shared" si="5"/>
        <v>Gamer intensivo</v>
      </c>
      <c r="U2045" s="35"/>
    </row>
    <row r="2046">
      <c r="A2046" s="28">
        <v>2045.0</v>
      </c>
      <c r="B2046" s="28">
        <v>22.0</v>
      </c>
      <c r="C2046" s="28" t="str">
        <f>TRIM(PROPER('Base de datos cruda'!C2046))</f>
        <v>Female</v>
      </c>
      <c r="D2046" s="28">
        <v>6.65</v>
      </c>
      <c r="E2046" s="28">
        <v>7.53</v>
      </c>
      <c r="F2046" s="28">
        <v>5.62</v>
      </c>
      <c r="G2046" s="28">
        <v>81.0</v>
      </c>
      <c r="H2046" s="28" t="str">
        <f>TRIM(PROPER('Base de datos cruda'!H2046))</f>
        <v>Rpg</v>
      </c>
      <c r="I2046" s="28">
        <v>4.05</v>
      </c>
      <c r="J2046" s="28">
        <v>8.58</v>
      </c>
      <c r="K2046" s="28">
        <v>238.01</v>
      </c>
      <c r="L2046" s="28">
        <f>IF('Base de datos cruda'!L2046&lt;0,,'Base de datos cruda'!L2046)</f>
        <v>15.64</v>
      </c>
      <c r="M2046" s="28" t="str">
        <f>IF(TRIM(PROPER('Base de datos cruda'!M2046))="High","Alto",IF(TRIM(PROPER('Base de datos cruda'!M2046))="Medium","Medio","Bajo"))</f>
        <v>Alto</v>
      </c>
      <c r="N2046" s="29">
        <v>67.5512789388256</v>
      </c>
      <c r="O2046" s="32">
        <f t="shared" si="1"/>
        <v>67.55127894</v>
      </c>
      <c r="P2046" s="33">
        <f t="shared" si="2"/>
        <v>15.23</v>
      </c>
      <c r="Q2046" s="34">
        <f t="shared" si="3"/>
        <v>1.132330827</v>
      </c>
      <c r="R2046" s="35" t="str">
        <f t="shared" si="4"/>
        <v>Medio</v>
      </c>
      <c r="S2046" s="35" t="str">
        <f>IF(O2046="","",IF(O2046&gt;AVERAGE('Base de datos limpia'!$O$2:$O$8001),"Alto","Normal"))
</f>
        <v>Alto</v>
      </c>
      <c r="T2046" s="35" t="str">
        <f t="shared" si="5"/>
        <v>Gamer intensivo</v>
      </c>
      <c r="U2046" s="35"/>
    </row>
    <row r="2047">
      <c r="A2047" s="28">
        <v>2046.0</v>
      </c>
      <c r="B2047" s="28">
        <v>16.0</v>
      </c>
      <c r="C2047" s="28" t="str">
        <f>TRIM(PROPER('Base de datos cruda'!C2047))</f>
        <v>Female</v>
      </c>
      <c r="D2047" s="28">
        <v>4.92</v>
      </c>
      <c r="E2047" s="28">
        <v>3.38</v>
      </c>
      <c r="F2047" s="28">
        <v>6.82</v>
      </c>
      <c r="G2047" s="28">
        <v>72.65</v>
      </c>
      <c r="H2047" s="28" t="str">
        <f>TRIM(PROPER('Base de datos cruda'!H2047))</f>
        <v>Casual</v>
      </c>
      <c r="I2047" s="28">
        <v>4.64</v>
      </c>
      <c r="J2047" s="28">
        <v>6.56</v>
      </c>
      <c r="K2047" s="28">
        <v>247.58</v>
      </c>
      <c r="L2047" s="28">
        <f>IF('Base de datos cruda'!L2047&lt;0,,'Base de datos cruda'!L2047)</f>
        <v>11.9</v>
      </c>
      <c r="M2047" s="28" t="str">
        <f>IF(TRIM(PROPER('Base de datos cruda'!M2047))="High","Alto",IF(TRIM(PROPER('Base de datos cruda'!M2047))="Medium","Medio","Bajo"))</f>
        <v>Medio</v>
      </c>
      <c r="N2047" s="29">
        <v>44.7</v>
      </c>
      <c r="O2047" s="32">
        <f t="shared" si="1"/>
        <v>44.7</v>
      </c>
      <c r="P2047" s="33">
        <f t="shared" si="2"/>
        <v>11.48</v>
      </c>
      <c r="Q2047" s="34">
        <f t="shared" si="3"/>
        <v>0.6869918699</v>
      </c>
      <c r="R2047" s="35" t="str">
        <f t="shared" si="4"/>
        <v>Bajo</v>
      </c>
      <c r="S2047" s="35" t="str">
        <f>IF(O2047="","",IF(O2047&gt;AVERAGE('Base de datos limpia'!$O$2:$O$8001),"Alto","Normal"))
</f>
        <v>Normal</v>
      </c>
      <c r="T2047" s="35" t="str">
        <f t="shared" si="5"/>
        <v>Gamer moderado</v>
      </c>
      <c r="U2047" s="35"/>
    </row>
    <row r="2048">
      <c r="A2048" s="28">
        <v>2047.0</v>
      </c>
      <c r="B2048" s="28">
        <v>18.0</v>
      </c>
      <c r="C2048" s="28" t="str">
        <f>TRIM(PROPER('Base de datos cruda'!C2048))</f>
        <v>Female</v>
      </c>
      <c r="D2048" s="28">
        <v>5.58</v>
      </c>
      <c r="E2048" s="28">
        <v>9.36</v>
      </c>
      <c r="F2048" s="28">
        <v>5.78</v>
      </c>
      <c r="G2048" s="28">
        <v>69.25</v>
      </c>
      <c r="H2048" s="28" t="str">
        <f>TRIM(PROPER('Base de datos cruda'!H2048))</f>
        <v>Casual</v>
      </c>
      <c r="I2048" s="28">
        <v>1.95</v>
      </c>
      <c r="J2048" s="28">
        <v>8.76</v>
      </c>
      <c r="K2048" s="28">
        <v>270.17</v>
      </c>
      <c r="L2048" s="28">
        <f>IF('Base de datos cruda'!L2048&lt;0,,'Base de datos cruda'!L2048)</f>
        <v>11.55</v>
      </c>
      <c r="M2048" s="28" t="str">
        <f>IF(TRIM(PROPER('Base de datos cruda'!M2048))="High","Alto",IF(TRIM(PROPER('Base de datos cruda'!M2048))="Medium","Medio","Bajo"))</f>
        <v>Alto</v>
      </c>
      <c r="N2048" s="29">
        <v>81.3041717161641</v>
      </c>
      <c r="O2048" s="32">
        <f t="shared" si="1"/>
        <v>81.30417172</v>
      </c>
      <c r="P2048" s="33">
        <f t="shared" si="2"/>
        <v>14.34</v>
      </c>
      <c r="Q2048" s="34">
        <f t="shared" si="3"/>
        <v>1.677419355</v>
      </c>
      <c r="R2048" s="35" t="str">
        <f t="shared" si="4"/>
        <v>Alto</v>
      </c>
      <c r="S2048" s="35" t="str">
        <f>IF(O2048="","",IF(O2048&gt;AVERAGE('Base de datos limpia'!$O$2:$O$8001),"Alto","Normal"))
</f>
        <v>Alto</v>
      </c>
      <c r="T2048" s="35" t="str">
        <f t="shared" si="5"/>
        <v>Gamer intensivo</v>
      </c>
      <c r="U2048" s="35"/>
    </row>
    <row r="2049">
      <c r="A2049" s="28">
        <v>2048.0</v>
      </c>
      <c r="B2049" s="28">
        <v>23.0</v>
      </c>
      <c r="C2049" s="28" t="str">
        <f>TRIM(PROPER('Base de datos cruda'!C2049))</f>
        <v>Male</v>
      </c>
      <c r="D2049" s="28">
        <v>2.36</v>
      </c>
      <c r="E2049" s="28">
        <v>7.01</v>
      </c>
      <c r="F2049" s="28">
        <v>8.55</v>
      </c>
      <c r="G2049" s="28">
        <v>62.95</v>
      </c>
      <c r="H2049" s="28" t="str">
        <f>TRIM(PROPER('Base de datos cruda'!H2049))</f>
        <v>Fps</v>
      </c>
      <c r="I2049" s="28">
        <v>2.13</v>
      </c>
      <c r="J2049" s="28">
        <v>3.75</v>
      </c>
      <c r="K2049" s="28">
        <v>277.1</v>
      </c>
      <c r="L2049" s="28">
        <f>IF('Base de datos cruda'!L2049&lt;0,,'Base de datos cruda'!L2049)</f>
        <v>3.69</v>
      </c>
      <c r="M2049" s="28" t="str">
        <f>IF(TRIM(PROPER('Base de datos cruda'!M2049))="High","Alto",IF(TRIM(PROPER('Base de datos cruda'!M2049))="Medium","Medio","Bajo"))</f>
        <v>Medio</v>
      </c>
      <c r="N2049" s="29">
        <v>90.27</v>
      </c>
      <c r="O2049" s="32">
        <f t="shared" si="1"/>
        <v>90.27</v>
      </c>
      <c r="P2049" s="33">
        <f t="shared" si="2"/>
        <v>6.11</v>
      </c>
      <c r="Q2049" s="34">
        <f t="shared" si="3"/>
        <v>2.970338983</v>
      </c>
      <c r="R2049" s="35" t="str">
        <f t="shared" si="4"/>
        <v>Alto</v>
      </c>
      <c r="S2049" s="35" t="str">
        <f>IF(O2049="","",IF(O2049&gt;AVERAGE('Base de datos limpia'!$O$2:$O$8001),"Alto","Normal"))
</f>
        <v>Alto</v>
      </c>
      <c r="T2049" s="35" t="str">
        <f t="shared" si="5"/>
        <v>Gamer intensivo</v>
      </c>
      <c r="U2049" s="35"/>
    </row>
    <row r="2050">
      <c r="A2050" s="28">
        <v>2049.0</v>
      </c>
      <c r="B2050" s="28">
        <v>18.0</v>
      </c>
      <c r="C2050" s="28" t="str">
        <f>TRIM(PROPER('Base de datos cruda'!C2050))</f>
        <v>Female</v>
      </c>
      <c r="D2050" s="28">
        <v>4.39</v>
      </c>
      <c r="E2050" s="28">
        <v>4.73</v>
      </c>
      <c r="F2050" s="28">
        <v>5.89</v>
      </c>
      <c r="G2050" s="28">
        <v>88.73</v>
      </c>
      <c r="H2050" s="28" t="str">
        <f>TRIM(PROPER('Base de datos cruda'!H2050))</f>
        <v>Fps</v>
      </c>
      <c r="I2050" s="28">
        <v>4.88</v>
      </c>
      <c r="J2050" s="28">
        <v>6.49</v>
      </c>
      <c r="K2050" s="28">
        <v>282.43</v>
      </c>
      <c r="L2050" s="28">
        <f>IF('Base de datos cruda'!L2050&lt;0,,'Base de datos cruda'!L2050)</f>
        <v>10.61</v>
      </c>
      <c r="M2050" s="28" t="str">
        <f>IF(TRIM(PROPER('Base de datos cruda'!M2050))="High","Alto",IF(TRIM(PROPER('Base de datos cruda'!M2050))="Medium","Medio","Bajo"))</f>
        <v>Medio</v>
      </c>
      <c r="N2050" s="29">
        <v>57.88</v>
      </c>
      <c r="O2050" s="32">
        <f t="shared" si="1"/>
        <v>57.88</v>
      </c>
      <c r="P2050" s="33">
        <f t="shared" si="2"/>
        <v>10.88</v>
      </c>
      <c r="Q2050" s="34">
        <f t="shared" si="3"/>
        <v>1.077448747</v>
      </c>
      <c r="R2050" s="35" t="str">
        <f t="shared" si="4"/>
        <v>Medio</v>
      </c>
      <c r="S2050" s="35" t="str">
        <f>IF(O2050="","",IF(O2050&gt;AVERAGE('Base de datos limpia'!$O$2:$O$8001),"Alto","Normal"))
</f>
        <v>Normal</v>
      </c>
      <c r="T2050" s="35" t="str">
        <f t="shared" si="5"/>
        <v>Gamer moderado</v>
      </c>
      <c r="U2050" s="35"/>
    </row>
    <row r="2051">
      <c r="A2051" s="28">
        <v>2050.0</v>
      </c>
      <c r="B2051" s="28">
        <v>23.0</v>
      </c>
      <c r="C2051" s="28" t="str">
        <f>TRIM(PROPER('Base de datos cruda'!C2051))</f>
        <v>Female</v>
      </c>
      <c r="D2051" s="28">
        <v>5.07</v>
      </c>
      <c r="E2051" s="28">
        <v>7.12</v>
      </c>
      <c r="F2051" s="28">
        <v>6.45</v>
      </c>
      <c r="G2051" s="28">
        <v>71.57</v>
      </c>
      <c r="H2051" s="28" t="str">
        <f>TRIM(PROPER('Base de datos cruda'!H2051))</f>
        <v>Fps</v>
      </c>
      <c r="I2051" s="28">
        <v>3.32</v>
      </c>
      <c r="J2051" s="28">
        <v>6.55</v>
      </c>
      <c r="K2051" s="28">
        <v>239.11</v>
      </c>
      <c r="L2051" s="28">
        <f>IF('Base de datos cruda'!L2051&lt;0,,'Base de datos cruda'!L2051)</f>
        <v>12.42</v>
      </c>
      <c r="M2051" s="28" t="str">
        <f>IF(TRIM(PROPER('Base de datos cruda'!M2051))="High","Alto",IF(TRIM(PROPER('Base de datos cruda'!M2051))="Medium","Medio","Bajo"))</f>
        <v>Bajo</v>
      </c>
      <c r="N2051" s="29">
        <v>61.7943621414673</v>
      </c>
      <c r="O2051" s="32">
        <f t="shared" si="1"/>
        <v>61.79436214</v>
      </c>
      <c r="P2051" s="33">
        <f t="shared" si="2"/>
        <v>11.62</v>
      </c>
      <c r="Q2051" s="34">
        <f t="shared" si="3"/>
        <v>1.40433925</v>
      </c>
      <c r="R2051" s="35" t="str">
        <f t="shared" si="4"/>
        <v>Medio</v>
      </c>
      <c r="S2051" s="35" t="str">
        <f>IF(O2051="","",IF(O2051&gt;AVERAGE('Base de datos limpia'!$O$2:$O$8001),"Alto","Normal"))
</f>
        <v>Normal</v>
      </c>
      <c r="T2051" s="35" t="str">
        <f t="shared" si="5"/>
        <v>Gamer intensivo</v>
      </c>
      <c r="U2051" s="35"/>
    </row>
    <row r="2052">
      <c r="A2052" s="28">
        <v>2051.0</v>
      </c>
      <c r="B2052" s="28">
        <v>16.0</v>
      </c>
      <c r="C2052" s="28" t="str">
        <f>TRIM(PROPER('Base de datos cruda'!C2052))</f>
        <v>Female</v>
      </c>
      <c r="D2052" s="28">
        <v>4.71</v>
      </c>
      <c r="E2052" s="28">
        <v>4.61</v>
      </c>
      <c r="F2052" s="28">
        <v>6.67</v>
      </c>
      <c r="G2052" s="28">
        <v>75.57</v>
      </c>
      <c r="H2052" s="28" t="str">
        <f>TRIM(PROPER('Base de datos cruda'!H2052))</f>
        <v>Casual</v>
      </c>
      <c r="I2052" s="28">
        <v>4.26</v>
      </c>
      <c r="J2052" s="28">
        <v>8.14</v>
      </c>
      <c r="K2052" s="28">
        <v>283.53</v>
      </c>
      <c r="L2052" s="28">
        <f>IF('Base de datos cruda'!L2052&lt;0,,'Base de datos cruda'!L2052)</f>
        <v>9.67</v>
      </c>
      <c r="M2052" s="28" t="str">
        <f>IF(TRIM(PROPER('Base de datos cruda'!M2052))="High","Alto",IF(TRIM(PROPER('Base de datos cruda'!M2052))="Medium","Medio","Bajo"))</f>
        <v>Medio</v>
      </c>
      <c r="N2052" s="29">
        <v>51.81</v>
      </c>
      <c r="O2052" s="32">
        <f t="shared" si="1"/>
        <v>51.81</v>
      </c>
      <c r="P2052" s="33">
        <f t="shared" si="2"/>
        <v>12.85</v>
      </c>
      <c r="Q2052" s="34">
        <f t="shared" si="3"/>
        <v>0.9787685775</v>
      </c>
      <c r="R2052" s="35" t="str">
        <f t="shared" si="4"/>
        <v>Medio</v>
      </c>
      <c r="S2052" s="35" t="str">
        <f>IF(O2052="","",IF(O2052&gt;AVERAGE('Base de datos limpia'!$O$2:$O$8001),"Alto","Normal"))
</f>
        <v>Normal</v>
      </c>
      <c r="T2052" s="35" t="str">
        <f t="shared" si="5"/>
        <v>Gamer moderado</v>
      </c>
      <c r="U2052" s="35"/>
    </row>
    <row r="2053">
      <c r="A2053" s="28">
        <v>2052.0</v>
      </c>
      <c r="B2053" s="28">
        <v>20.0</v>
      </c>
      <c r="C2053" s="28" t="str">
        <f>TRIM(PROPER('Base de datos cruda'!C2053))</f>
        <v>Male</v>
      </c>
      <c r="D2053" s="28">
        <v>7.32</v>
      </c>
      <c r="E2053" s="28">
        <v>2.03</v>
      </c>
      <c r="F2053" s="28">
        <v>7.91</v>
      </c>
      <c r="G2053" s="28">
        <v>96.8</v>
      </c>
      <c r="H2053" s="28" t="str">
        <f>TRIM(PROPER('Base de datos cruda'!H2053))</f>
        <v>Fps</v>
      </c>
      <c r="I2053" s="28">
        <v>1.11</v>
      </c>
      <c r="J2053" s="28">
        <v>9.65</v>
      </c>
      <c r="K2053" s="28">
        <v>238.0</v>
      </c>
      <c r="L2053" s="28">
        <f>IF('Base de datos cruda'!L2053&lt;0,,'Base de datos cruda'!L2053)</f>
        <v>15.35</v>
      </c>
      <c r="M2053" s="28" t="str">
        <f>IF(TRIM(PROPER('Base de datos cruda'!M2053))="High","Alto",IF(TRIM(PROPER('Base de datos cruda'!M2053))="Medium","Medio","Bajo"))</f>
        <v>Bajo</v>
      </c>
      <c r="N2053" s="29">
        <v>40.32</v>
      </c>
      <c r="O2053" s="32">
        <f t="shared" si="1"/>
        <v>40.32</v>
      </c>
      <c r="P2053" s="33">
        <f t="shared" si="2"/>
        <v>16.97</v>
      </c>
      <c r="Q2053" s="34">
        <f t="shared" si="3"/>
        <v>0.2773224044</v>
      </c>
      <c r="R2053" s="35" t="str">
        <f t="shared" si="4"/>
        <v>Bajo</v>
      </c>
      <c r="S2053" s="35" t="str">
        <f>IF(O2053="","",IF(O2053&gt;AVERAGE('Base de datos limpia'!$O$2:$O$8001),"Alto","Normal"))
</f>
        <v>Normal</v>
      </c>
      <c r="T2053" s="35" t="str">
        <f t="shared" si="5"/>
        <v>Gamer casual</v>
      </c>
      <c r="U2053" s="35"/>
    </row>
    <row r="2054">
      <c r="A2054" s="28">
        <v>2053.0</v>
      </c>
      <c r="B2054" s="28">
        <v>19.0</v>
      </c>
      <c r="C2054" s="28" t="str">
        <f>TRIM(PROPER('Base de datos cruda'!C2054))</f>
        <v>Other</v>
      </c>
      <c r="D2054" s="28">
        <v>7.19</v>
      </c>
      <c r="E2054" s="28">
        <v>7.47</v>
      </c>
      <c r="F2054" s="28">
        <v>6.82</v>
      </c>
      <c r="G2054" s="28">
        <v>82.66</v>
      </c>
      <c r="H2054" s="28" t="str">
        <f>TRIM(PROPER('Base de datos cruda'!H2054))</f>
        <v>Rpg</v>
      </c>
      <c r="I2054" s="28">
        <v>1.59</v>
      </c>
      <c r="J2054" s="28">
        <v>10.55</v>
      </c>
      <c r="K2054" s="28">
        <v>241.64</v>
      </c>
      <c r="L2054" s="28">
        <f>IF('Base de datos cruda'!L2054&lt;0,,'Base de datos cruda'!L2054)</f>
        <v>16.84</v>
      </c>
      <c r="M2054" s="28" t="str">
        <f>IF(TRIM(PROPER('Base de datos cruda'!M2054))="High","Alto",IF(TRIM(PROPER('Base de datos cruda'!M2054))="Medium","Medio","Bajo"))</f>
        <v>Bajo</v>
      </c>
      <c r="N2054" s="29">
        <v>76.3864490904533</v>
      </c>
      <c r="O2054" s="32">
        <f t="shared" si="1"/>
        <v>76.38644909</v>
      </c>
      <c r="P2054" s="33">
        <f t="shared" si="2"/>
        <v>17.74</v>
      </c>
      <c r="Q2054" s="34">
        <f t="shared" si="3"/>
        <v>1.038942976</v>
      </c>
      <c r="R2054" s="35" t="str">
        <f t="shared" si="4"/>
        <v>Alto</v>
      </c>
      <c r="S2054" s="35" t="str">
        <f>IF(O2054="","",IF(O2054&gt;AVERAGE('Base de datos limpia'!$O$2:$O$8001),"Alto","Normal"))
</f>
        <v>Alto</v>
      </c>
      <c r="T2054" s="35" t="str">
        <f t="shared" si="5"/>
        <v>Gamer intensivo</v>
      </c>
      <c r="U2054" s="35"/>
    </row>
    <row r="2055">
      <c r="A2055" s="28">
        <v>2054.0</v>
      </c>
      <c r="B2055" s="28">
        <v>20.0</v>
      </c>
      <c r="C2055" s="28" t="str">
        <f>TRIM(PROPER('Base de datos cruda'!C2055))</f>
        <v>Female</v>
      </c>
      <c r="D2055" s="28">
        <v>7.77</v>
      </c>
      <c r="E2055" s="28">
        <v>8.42</v>
      </c>
      <c r="F2055" s="28">
        <v>5.2</v>
      </c>
      <c r="G2055" s="28">
        <v>63.88</v>
      </c>
      <c r="H2055" s="28" t="str">
        <f>TRIM(PROPER('Base de datos cruda'!H2055))</f>
        <v>Rpg</v>
      </c>
      <c r="I2055" s="28">
        <v>1.96</v>
      </c>
      <c r="J2055" s="28">
        <v>9.21</v>
      </c>
      <c r="K2055" s="28">
        <v>213.11</v>
      </c>
      <c r="L2055" s="28">
        <f>IF('Base de datos cruda'!L2055&lt;0,,'Base de datos cruda'!L2055)</f>
        <v>16.07</v>
      </c>
      <c r="M2055" s="28" t="str">
        <f>IF(TRIM(PROPER('Base de datos cruda'!M2055))="High","Alto",IF(TRIM(PROPER('Base de datos cruda'!M2055))="Medium","Medio","Bajo"))</f>
        <v>Alto</v>
      </c>
      <c r="N2055" s="29">
        <v>54.9457129174873</v>
      </c>
      <c r="O2055" s="32">
        <f t="shared" si="1"/>
        <v>54.94571292</v>
      </c>
      <c r="P2055" s="33">
        <f t="shared" si="2"/>
        <v>16.98</v>
      </c>
      <c r="Q2055" s="34">
        <f t="shared" si="3"/>
        <v>1.083655084</v>
      </c>
      <c r="R2055" s="35" t="str">
        <f t="shared" si="4"/>
        <v>Medio</v>
      </c>
      <c r="S2055" s="35" t="str">
        <f>IF(O2055="","",IF(O2055&gt;AVERAGE('Base de datos limpia'!$O$2:$O$8001),"Alto","Normal"))
</f>
        <v>Normal</v>
      </c>
      <c r="T2055" s="35" t="str">
        <f t="shared" si="5"/>
        <v>Gamer intensivo</v>
      </c>
      <c r="U2055" s="35"/>
    </row>
    <row r="2056">
      <c r="A2056" s="28">
        <v>2055.0</v>
      </c>
      <c r="B2056" s="28">
        <v>23.0</v>
      </c>
      <c r="C2056" s="28" t="str">
        <f>TRIM(PROPER('Base de datos cruda'!C2056))</f>
        <v>Female</v>
      </c>
      <c r="D2056" s="28">
        <v>5.34</v>
      </c>
      <c r="E2056" s="28">
        <v>7.56</v>
      </c>
      <c r="F2056" s="28">
        <v>4.62</v>
      </c>
      <c r="G2056" s="28">
        <v>91.98</v>
      </c>
      <c r="H2056" s="28" t="str">
        <f>TRIM(PROPER('Base de datos cruda'!H2056))</f>
        <v>Casual</v>
      </c>
      <c r="I2056" s="28">
        <v>1.58</v>
      </c>
      <c r="J2056" s="28">
        <v>8.92</v>
      </c>
      <c r="K2056" s="28">
        <v>252.69</v>
      </c>
      <c r="L2056" s="28">
        <f>IF('Base de datos cruda'!L2056&lt;0,,'Base de datos cruda'!L2056)</f>
        <v>14.78</v>
      </c>
      <c r="M2056" s="28" t="str">
        <f>IF(TRIM(PROPER('Base de datos cruda'!M2056))="High","Alto",IF(TRIM(PROPER('Base de datos cruda'!M2056))="Medium","Medio","Bajo"))</f>
        <v>Alto</v>
      </c>
      <c r="N2056" s="29">
        <v>81.8615410687405</v>
      </c>
      <c r="O2056" s="32">
        <f t="shared" si="1"/>
        <v>81.86154107</v>
      </c>
      <c r="P2056" s="33">
        <f t="shared" si="2"/>
        <v>14.26</v>
      </c>
      <c r="Q2056" s="34">
        <f t="shared" si="3"/>
        <v>1.415730337</v>
      </c>
      <c r="R2056" s="35" t="str">
        <f t="shared" si="4"/>
        <v>Alto</v>
      </c>
      <c r="S2056" s="35" t="str">
        <f>IF(O2056="","",IF(O2056&gt;AVERAGE('Base de datos limpia'!$O$2:$O$8001),"Alto","Normal"))
</f>
        <v>Alto</v>
      </c>
      <c r="T2056" s="35" t="str">
        <f t="shared" si="5"/>
        <v>Gamer intensivo</v>
      </c>
      <c r="U2056" s="35"/>
    </row>
    <row r="2057">
      <c r="A2057" s="28">
        <v>2056.0</v>
      </c>
      <c r="B2057" s="28">
        <v>19.0</v>
      </c>
      <c r="C2057" s="28" t="str">
        <f>TRIM(PROPER('Base de datos cruda'!C2057))</f>
        <v>Male</v>
      </c>
      <c r="D2057" s="28">
        <v>7.78</v>
      </c>
      <c r="E2057" s="28">
        <v>3.06</v>
      </c>
      <c r="F2057" s="28">
        <v>8.69</v>
      </c>
      <c r="G2057" s="28">
        <v>70.25</v>
      </c>
      <c r="H2057" s="28" t="str">
        <f>TRIM(PROPER('Base de datos cruda'!H2057))</f>
        <v>Fps</v>
      </c>
      <c r="I2057" s="28">
        <v>4.42</v>
      </c>
      <c r="J2057" s="28">
        <v>9.43</v>
      </c>
      <c r="K2057" s="28">
        <v>224.07</v>
      </c>
      <c r="L2057" s="28">
        <f>IF('Base de datos cruda'!L2057&lt;0,,'Base de datos cruda'!L2057)</f>
        <v>13.77</v>
      </c>
      <c r="M2057" s="28" t="str">
        <f>IF(TRIM(PROPER('Base de datos cruda'!M2057))="High","Alto",IF(TRIM(PROPER('Base de datos cruda'!M2057))="Medium","Medio","Bajo"))</f>
        <v>Bajo</v>
      </c>
      <c r="N2057" s="29">
        <v>29.16</v>
      </c>
      <c r="O2057" s="32">
        <f t="shared" si="1"/>
        <v>29.16</v>
      </c>
      <c r="P2057" s="33">
        <f t="shared" si="2"/>
        <v>17.21</v>
      </c>
      <c r="Q2057" s="34">
        <f t="shared" si="3"/>
        <v>0.3933161954</v>
      </c>
      <c r="R2057" s="35" t="str">
        <f t="shared" si="4"/>
        <v>Bajo</v>
      </c>
      <c r="S2057" s="35" t="str">
        <f>IF(O2057="","",IF(O2057&gt;AVERAGE('Base de datos limpia'!$O$2:$O$8001),"Alto","Normal"))
</f>
        <v>Normal</v>
      </c>
      <c r="T2057" s="35" t="str">
        <f t="shared" si="5"/>
        <v>Gamer moderado</v>
      </c>
      <c r="U2057" s="35"/>
    </row>
    <row r="2058">
      <c r="A2058" s="28">
        <v>2057.0</v>
      </c>
      <c r="B2058" s="28">
        <v>19.0</v>
      </c>
      <c r="C2058" s="28" t="str">
        <f>TRIM(PROPER('Base de datos cruda'!C2058))</f>
        <v>Male</v>
      </c>
      <c r="D2058" s="28">
        <v>6.66</v>
      </c>
      <c r="E2058" s="28">
        <v>9.61</v>
      </c>
      <c r="F2058" s="28">
        <v>8.01</v>
      </c>
      <c r="G2058" s="28">
        <v>82.11</v>
      </c>
      <c r="H2058" s="28" t="str">
        <f>TRIM(PROPER('Base de datos cruda'!H2058))</f>
        <v>Fps</v>
      </c>
      <c r="I2058" s="28">
        <v>2.56</v>
      </c>
      <c r="J2058" s="28">
        <v>8.16</v>
      </c>
      <c r="K2058" s="28">
        <v>239.07</v>
      </c>
      <c r="L2058" s="28">
        <f>IF('Base de datos cruda'!L2058&lt;0,,'Base de datos cruda'!L2058)</f>
        <v>11.16</v>
      </c>
      <c r="M2058" s="28" t="str">
        <f>IF(TRIM(PROPER('Base de datos cruda'!M2058))="High","Alto",IF(TRIM(PROPER('Base de datos cruda'!M2058))="Medium","Medio","Bajo"))</f>
        <v>Bajo</v>
      </c>
      <c r="N2058" s="29">
        <v>84.4068032173582</v>
      </c>
      <c r="O2058" s="32">
        <f t="shared" si="1"/>
        <v>84.40680322</v>
      </c>
      <c r="P2058" s="33">
        <f t="shared" si="2"/>
        <v>14.82</v>
      </c>
      <c r="Q2058" s="34">
        <f t="shared" si="3"/>
        <v>1.442942943</v>
      </c>
      <c r="R2058" s="35" t="str">
        <f t="shared" si="4"/>
        <v>Alto</v>
      </c>
      <c r="S2058" s="35" t="str">
        <f>IF(O2058="","",IF(O2058&gt;AVERAGE('Base de datos limpia'!$O$2:$O$8001),"Alto","Normal"))
</f>
        <v>Alto</v>
      </c>
      <c r="T2058" s="35" t="str">
        <f t="shared" si="5"/>
        <v>Gamer intensivo</v>
      </c>
      <c r="U2058" s="35"/>
    </row>
    <row r="2059">
      <c r="A2059" s="28">
        <v>2058.0</v>
      </c>
      <c r="B2059" s="28">
        <v>18.0</v>
      </c>
      <c r="C2059" s="28" t="str">
        <f>TRIM(PROPER('Base de datos cruda'!C2059))</f>
        <v>Male</v>
      </c>
      <c r="D2059" s="28">
        <v>2.17</v>
      </c>
      <c r="E2059" s="28">
        <v>1.23</v>
      </c>
      <c r="F2059" s="28">
        <v>4.11</v>
      </c>
      <c r="G2059" s="28">
        <v>80.4</v>
      </c>
      <c r="H2059" s="28" t="str">
        <f>TRIM(PROPER('Base de datos cruda'!H2059))</f>
        <v>Fps</v>
      </c>
      <c r="I2059" s="28">
        <v>4.77</v>
      </c>
      <c r="J2059" s="28">
        <v>4.72</v>
      </c>
      <c r="K2059" s="28">
        <v>306.69</v>
      </c>
      <c r="L2059" s="28">
        <f>IF('Base de datos cruda'!L2059&lt;0,,'Base de datos cruda'!L2059)</f>
        <v>7.81</v>
      </c>
      <c r="M2059" s="28" t="str">
        <f>IF(TRIM(PROPER('Base de datos cruda'!M2059))="High","Alto",IF(TRIM(PROPER('Base de datos cruda'!M2059))="Medium","Medio","Bajo"))</f>
        <v>Medio</v>
      </c>
      <c r="N2059" s="29">
        <v>40.02</v>
      </c>
      <c r="O2059" s="32">
        <f t="shared" si="1"/>
        <v>40.02</v>
      </c>
      <c r="P2059" s="33">
        <f t="shared" si="2"/>
        <v>6.89</v>
      </c>
      <c r="Q2059" s="34">
        <f t="shared" si="3"/>
        <v>0.5668202765</v>
      </c>
      <c r="R2059" s="35" t="str">
        <f t="shared" si="4"/>
        <v>Bajo</v>
      </c>
      <c r="S2059" s="35" t="str">
        <f>IF(O2059="","",IF(O2059&gt;AVERAGE('Base de datos limpia'!$O$2:$O$8001),"Alto","Normal"))
</f>
        <v>Normal</v>
      </c>
      <c r="T2059" s="35" t="str">
        <f t="shared" si="5"/>
        <v>Gamer casual</v>
      </c>
      <c r="U2059" s="35"/>
    </row>
    <row r="2060">
      <c r="A2060" s="28">
        <v>2059.0</v>
      </c>
      <c r="B2060" s="28">
        <v>22.0</v>
      </c>
      <c r="C2060" s="28" t="str">
        <f>TRIM(PROPER('Base de datos cruda'!C2060))</f>
        <v>Male</v>
      </c>
      <c r="D2060" s="28">
        <v>3.42</v>
      </c>
      <c r="E2060" s="28">
        <v>3.99</v>
      </c>
      <c r="F2060" s="28">
        <v>8.11</v>
      </c>
      <c r="G2060" s="28">
        <v>69.52</v>
      </c>
      <c r="H2060" s="28" t="str">
        <f>TRIM(PROPER('Base de datos cruda'!H2060))</f>
        <v>Rpg</v>
      </c>
      <c r="I2060" s="28">
        <v>1.61</v>
      </c>
      <c r="J2060" s="28">
        <v>8.79</v>
      </c>
      <c r="K2060" s="28">
        <v>285.87</v>
      </c>
      <c r="L2060" s="28">
        <f>IF('Base de datos cruda'!L2060&lt;0,,'Base de datos cruda'!L2060)</f>
        <v>10.76</v>
      </c>
      <c r="M2060" s="28" t="str">
        <f>IF(TRIM(PROPER('Base de datos cruda'!M2060))="High","Alto",IF(TRIM(PROPER('Base de datos cruda'!M2060))="Medium","Medio","Bajo"))</f>
        <v>Medio</v>
      </c>
      <c r="N2060" s="29">
        <v>68.21</v>
      </c>
      <c r="O2060" s="32">
        <f t="shared" si="1"/>
        <v>68.21</v>
      </c>
      <c r="P2060" s="33">
        <f t="shared" si="2"/>
        <v>12.21</v>
      </c>
      <c r="Q2060" s="34">
        <f t="shared" si="3"/>
        <v>1.166666667</v>
      </c>
      <c r="R2060" s="35" t="str">
        <f t="shared" si="4"/>
        <v>Medio</v>
      </c>
      <c r="S2060" s="35" t="str">
        <f>IF(O2060="","",IF(O2060&gt;AVERAGE('Base de datos limpia'!$O$2:$O$8001),"Alto","Normal"))
</f>
        <v>Alto</v>
      </c>
      <c r="T2060" s="35" t="str">
        <f t="shared" si="5"/>
        <v>Gamer moderado</v>
      </c>
      <c r="U2060" s="35"/>
    </row>
    <row r="2061">
      <c r="A2061" s="28">
        <v>2060.0</v>
      </c>
      <c r="B2061" s="28">
        <v>18.0</v>
      </c>
      <c r="C2061" s="28" t="str">
        <f>TRIM(PROPER('Base de datos cruda'!C2061))</f>
        <v>Female</v>
      </c>
      <c r="D2061" s="28">
        <v>1.91</v>
      </c>
      <c r="E2061" s="28">
        <v>3.34</v>
      </c>
      <c r="F2061" s="28">
        <v>6.95</v>
      </c>
      <c r="G2061" s="28">
        <v>64.63</v>
      </c>
      <c r="H2061" s="28" t="str">
        <f>TRIM(PROPER('Base de datos cruda'!H2061))</f>
        <v>Fps</v>
      </c>
      <c r="I2061" s="28">
        <v>0.19</v>
      </c>
      <c r="J2061" s="28">
        <v>6.85</v>
      </c>
      <c r="K2061" s="28">
        <v>295.42</v>
      </c>
      <c r="L2061" s="28">
        <f>IF('Base de datos cruda'!L2061&lt;0,,'Base de datos cruda'!L2061)</f>
        <v>6.47</v>
      </c>
      <c r="M2061" s="28" t="str">
        <f>IF(TRIM(PROPER('Base de datos cruda'!M2061))="High","Alto",IF(TRIM(PROPER('Base de datos cruda'!M2061))="Medium","Medio","Bajo"))</f>
        <v>Medio</v>
      </c>
      <c r="N2061" s="29">
        <v>64.12</v>
      </c>
      <c r="O2061" s="32">
        <f t="shared" si="1"/>
        <v>64.12</v>
      </c>
      <c r="P2061" s="33">
        <f t="shared" si="2"/>
        <v>8.76</v>
      </c>
      <c r="Q2061" s="34">
        <f t="shared" si="3"/>
        <v>1.748691099</v>
      </c>
      <c r="R2061" s="35" t="str">
        <f t="shared" si="4"/>
        <v>Medio</v>
      </c>
      <c r="S2061" s="35" t="str">
        <f>IF(O2061="","",IF(O2061&gt;AVERAGE('Base de datos limpia'!$O$2:$O$8001),"Alto","Normal"))
</f>
        <v>Normal</v>
      </c>
      <c r="T2061" s="35" t="str">
        <f t="shared" si="5"/>
        <v>Gamer moderado</v>
      </c>
      <c r="U2061" s="35"/>
    </row>
    <row r="2062">
      <c r="A2062" s="28">
        <v>2061.0</v>
      </c>
      <c r="B2062" s="28">
        <v>18.0</v>
      </c>
      <c r="C2062" s="28" t="str">
        <f>TRIM(PROPER('Base de datos cruda'!C2062))</f>
        <v>Male</v>
      </c>
      <c r="D2062" s="28">
        <v>0.03</v>
      </c>
      <c r="E2062" s="28">
        <v>1.43</v>
      </c>
      <c r="F2062" s="28">
        <v>6.59</v>
      </c>
      <c r="G2062" s="28">
        <v>68.45</v>
      </c>
      <c r="H2062" s="28" t="str">
        <f>TRIM(PROPER('Base de datos cruda'!H2062))</f>
        <v>Casual</v>
      </c>
      <c r="I2062" s="28">
        <v>0.69</v>
      </c>
      <c r="J2062" s="28">
        <v>5.83</v>
      </c>
      <c r="K2062" s="28">
        <v>329.63</v>
      </c>
      <c r="L2062" s="28">
        <f>IF('Base de datos cruda'!L2062&lt;0,,'Base de datos cruda'!L2062)</f>
        <v>2.29</v>
      </c>
      <c r="M2062" s="28" t="str">
        <f>IF(TRIM(PROPER('Base de datos cruda'!M2062))="High","Alto",IF(TRIM(PROPER('Base de datos cruda'!M2062))="Medium","Medio","Bajo"))</f>
        <v>Medio</v>
      </c>
      <c r="N2062" s="29">
        <v>58.48</v>
      </c>
      <c r="O2062" s="32">
        <f t="shared" si="1"/>
        <v>58.48</v>
      </c>
      <c r="P2062" s="33">
        <f t="shared" si="2"/>
        <v>5.86</v>
      </c>
      <c r="Q2062" s="34">
        <f t="shared" si="3"/>
        <v>47.66666667</v>
      </c>
      <c r="R2062" s="35" t="str">
        <f t="shared" si="4"/>
        <v>Medio</v>
      </c>
      <c r="S2062" s="35" t="str">
        <f>IF(O2062="","",IF(O2062&gt;AVERAGE('Base de datos limpia'!$O$2:$O$8001),"Alto","Normal"))
</f>
        <v>Normal</v>
      </c>
      <c r="T2062" s="35" t="str">
        <f t="shared" si="5"/>
        <v>Gamer casual</v>
      </c>
      <c r="U2062" s="35"/>
    </row>
    <row r="2063">
      <c r="A2063" s="28">
        <v>2062.0</v>
      </c>
      <c r="B2063" s="28">
        <v>20.0</v>
      </c>
      <c r="C2063" s="28" t="str">
        <f>TRIM(PROPER('Base de datos cruda'!C2063))</f>
        <v>Male</v>
      </c>
      <c r="D2063" s="28">
        <v>1.5</v>
      </c>
      <c r="E2063" s="28">
        <v>4.65</v>
      </c>
      <c r="F2063" s="28">
        <v>4.06</v>
      </c>
      <c r="G2063" s="28">
        <v>63.89</v>
      </c>
      <c r="H2063" s="28" t="str">
        <f>TRIM(PROPER('Base de datos cruda'!H2063))</f>
        <v>Fps</v>
      </c>
      <c r="I2063" s="28">
        <v>1.09</v>
      </c>
      <c r="J2063" s="28">
        <v>4.8</v>
      </c>
      <c r="K2063" s="28">
        <v>313.83</v>
      </c>
      <c r="L2063" s="28">
        <f>IF('Base de datos cruda'!L2063&lt;0,,'Base de datos cruda'!L2063)</f>
        <v>5.59</v>
      </c>
      <c r="M2063" s="28" t="str">
        <f>IF(TRIM(PROPER('Base de datos cruda'!M2063))="High","Alto",IF(TRIM(PROPER('Base de datos cruda'!M2063))="Medium","Medio","Bajo"))</f>
        <v>Medio</v>
      </c>
      <c r="N2063" s="29">
        <v>65.97</v>
      </c>
      <c r="O2063" s="32">
        <f t="shared" si="1"/>
        <v>65.97</v>
      </c>
      <c r="P2063" s="33">
        <f t="shared" si="2"/>
        <v>6.3</v>
      </c>
      <c r="Q2063" s="34">
        <f t="shared" si="3"/>
        <v>3.1</v>
      </c>
      <c r="R2063" s="35" t="str">
        <f t="shared" si="4"/>
        <v>Medio</v>
      </c>
      <c r="S2063" s="35" t="str">
        <f>IF(O2063="","",IF(O2063&gt;AVERAGE('Base de datos limpia'!$O$2:$O$8001),"Alto","Normal"))
</f>
        <v>Alto</v>
      </c>
      <c r="T2063" s="35" t="str">
        <f t="shared" si="5"/>
        <v>Gamer moderado</v>
      </c>
      <c r="U2063" s="35"/>
    </row>
    <row r="2064">
      <c r="A2064" s="28">
        <v>2063.0</v>
      </c>
      <c r="B2064" s="28">
        <v>20.0</v>
      </c>
      <c r="C2064" s="28" t="str">
        <f>TRIM(PROPER('Base de datos cruda'!C2064))</f>
        <v>Male</v>
      </c>
      <c r="D2064" s="28">
        <v>0.03</v>
      </c>
      <c r="E2064" s="28">
        <v>6.61</v>
      </c>
      <c r="F2064" s="28">
        <v>7.9</v>
      </c>
      <c r="G2064" s="28">
        <v>71.03</v>
      </c>
      <c r="H2064" s="28" t="str">
        <f>TRIM(PROPER('Base de datos cruda'!H2064))</f>
        <v>Rpg</v>
      </c>
      <c r="I2064" s="28">
        <v>3.2</v>
      </c>
      <c r="J2064" s="28">
        <v>2.59</v>
      </c>
      <c r="K2064" s="28">
        <v>313.96</v>
      </c>
      <c r="L2064" s="28">
        <f>IF('Base de datos cruda'!L2064&lt;0,,'Base de datos cruda'!L2064)</f>
        <v>1.72</v>
      </c>
      <c r="M2064" s="28" t="str">
        <f>IF(TRIM(PROPER('Base de datos cruda'!M2064))="High","Alto",IF(TRIM(PROPER('Base de datos cruda'!M2064))="Medium","Medio","Bajo"))</f>
        <v>Medio</v>
      </c>
      <c r="N2064" s="29">
        <v>91.13</v>
      </c>
      <c r="O2064" s="32">
        <f t="shared" si="1"/>
        <v>91.13</v>
      </c>
      <c r="P2064" s="33">
        <f t="shared" si="2"/>
        <v>2.62</v>
      </c>
      <c r="Q2064" s="34">
        <f t="shared" si="3"/>
        <v>220.3333333</v>
      </c>
      <c r="R2064" s="35" t="str">
        <f t="shared" si="4"/>
        <v>Alto</v>
      </c>
      <c r="S2064" s="35" t="str">
        <f>IF(O2064="","",IF(O2064&gt;AVERAGE('Base de datos limpia'!$O$2:$O$8001),"Alto","Normal"))
</f>
        <v>Alto</v>
      </c>
      <c r="T2064" s="35" t="str">
        <f t="shared" si="5"/>
        <v>Gamer intensivo</v>
      </c>
      <c r="U2064" s="35"/>
    </row>
    <row r="2065">
      <c r="A2065" s="28">
        <v>2064.0</v>
      </c>
      <c r="B2065" s="28">
        <v>21.0</v>
      </c>
      <c r="C2065" s="28" t="str">
        <f>TRIM(PROPER('Base de datos cruda'!C2065))</f>
        <v>Male</v>
      </c>
      <c r="D2065" s="28">
        <v>5.76</v>
      </c>
      <c r="E2065" s="28">
        <v>8.94</v>
      </c>
      <c r="F2065" s="28">
        <v>4.99</v>
      </c>
      <c r="G2065" s="28">
        <v>99.89</v>
      </c>
      <c r="H2065" s="28" t="str">
        <f>TRIM(PROPER('Base de datos cruda'!H2065))</f>
        <v>Casual</v>
      </c>
      <c r="I2065" s="28">
        <v>0.91</v>
      </c>
      <c r="J2065" s="28">
        <v>11.61</v>
      </c>
      <c r="K2065" s="28">
        <v>244.91</v>
      </c>
      <c r="L2065" s="28">
        <f>IF('Base de datos cruda'!L2065&lt;0,,'Base de datos cruda'!L2065)</f>
        <v>15.04</v>
      </c>
      <c r="M2065" s="28" t="str">
        <f>IF(TRIM(PROPER('Base de datos cruda'!M2065))="High","Alto",IF(TRIM(PROPER('Base de datos cruda'!M2065))="Medium","Medio","Bajo"))</f>
        <v>Alto</v>
      </c>
      <c r="N2065" s="29">
        <v>86.5850321989521</v>
      </c>
      <c r="O2065" s="32">
        <f t="shared" si="1"/>
        <v>86.5850322</v>
      </c>
      <c r="P2065" s="33">
        <f t="shared" si="2"/>
        <v>17.37</v>
      </c>
      <c r="Q2065" s="34">
        <f t="shared" si="3"/>
        <v>1.552083333</v>
      </c>
      <c r="R2065" s="35" t="str">
        <f t="shared" si="4"/>
        <v>Alto</v>
      </c>
      <c r="S2065" s="35" t="str">
        <f>IF(O2065="","",IF(O2065&gt;AVERAGE('Base de datos limpia'!$O$2:$O$8001),"Alto","Normal"))
</f>
        <v>Alto</v>
      </c>
      <c r="T2065" s="35" t="str">
        <f t="shared" si="5"/>
        <v>Gamer intensivo</v>
      </c>
      <c r="U2065" s="35"/>
    </row>
    <row r="2066">
      <c r="A2066" s="28">
        <v>2065.0</v>
      </c>
      <c r="B2066" s="28">
        <v>23.0</v>
      </c>
      <c r="C2066" s="28" t="str">
        <f>TRIM(PROPER('Base de datos cruda'!C2066))</f>
        <v>Male</v>
      </c>
      <c r="D2066" s="28">
        <v>3.4</v>
      </c>
      <c r="E2066" s="28">
        <v>9.91</v>
      </c>
      <c r="F2066" s="28">
        <v>7.64</v>
      </c>
      <c r="G2066" s="28">
        <v>76.08</v>
      </c>
      <c r="H2066" s="28" t="str">
        <f>TRIM(PROPER('Base de datos cruda'!H2066))</f>
        <v>Rpg</v>
      </c>
      <c r="I2066" s="28">
        <v>1.91</v>
      </c>
      <c r="J2066" s="28">
        <v>6.31</v>
      </c>
      <c r="K2066" s="28">
        <v>300.82</v>
      </c>
      <c r="L2066" s="28">
        <f>IF('Base de datos cruda'!L2066&lt;0,,'Base de datos cruda'!L2066)</f>
        <v>8.12</v>
      </c>
      <c r="M2066" s="28" t="str">
        <f>IF(TRIM(PROPER('Base de datos cruda'!M2066))="High","Alto",IF(TRIM(PROPER('Base de datos cruda'!M2066))="Medium","Medio","Bajo"))</f>
        <v>Medio</v>
      </c>
      <c r="N2066" s="29">
        <v>100.0</v>
      </c>
      <c r="O2066" s="32">
        <f t="shared" si="1"/>
        <v>100</v>
      </c>
      <c r="P2066" s="33">
        <f t="shared" si="2"/>
        <v>9.71</v>
      </c>
      <c r="Q2066" s="34">
        <f t="shared" si="3"/>
        <v>2.914705882</v>
      </c>
      <c r="R2066" s="35" t="str">
        <f t="shared" si="4"/>
        <v>Alto</v>
      </c>
      <c r="S2066" s="35" t="str">
        <f>IF(O2066="","",IF(O2066&gt;AVERAGE('Base de datos limpia'!$O$2:$O$8001),"Alto","Normal"))
</f>
        <v>Alto</v>
      </c>
      <c r="T2066" s="35" t="str">
        <f t="shared" si="5"/>
        <v>Gamer intensivo</v>
      </c>
      <c r="U2066" s="35"/>
    </row>
    <row r="2067">
      <c r="A2067" s="28">
        <v>2066.0</v>
      </c>
      <c r="B2067" s="28">
        <v>21.0</v>
      </c>
      <c r="C2067" s="28" t="str">
        <f>TRIM(PROPER('Base de datos cruda'!C2067))</f>
        <v>Female</v>
      </c>
      <c r="D2067" s="28">
        <v>2.5</v>
      </c>
      <c r="E2067" s="28">
        <v>8.27</v>
      </c>
      <c r="F2067" s="28">
        <v>4.08</v>
      </c>
      <c r="G2067" s="28">
        <v>94.56</v>
      </c>
      <c r="H2067" s="28" t="str">
        <f>TRIM(PROPER('Base de datos cruda'!H2067))</f>
        <v>Fps</v>
      </c>
      <c r="I2067" s="28">
        <v>3.98</v>
      </c>
      <c r="J2067" s="28">
        <v>3.55</v>
      </c>
      <c r="K2067" s="28">
        <v>287.6</v>
      </c>
      <c r="L2067" s="28">
        <f>IF('Base de datos cruda'!L2067&lt;0,,'Base de datos cruda'!L2067)</f>
        <v>6.6</v>
      </c>
      <c r="M2067" s="28" t="str">
        <f>IF(TRIM(PROPER('Base de datos cruda'!M2067))="High","Alto",IF(TRIM(PROPER('Base de datos cruda'!M2067))="Medium","Medio","Bajo"))</f>
        <v>Alto</v>
      </c>
      <c r="N2067" s="29">
        <v>87.31</v>
      </c>
      <c r="O2067" s="32">
        <f t="shared" si="1"/>
        <v>87.31</v>
      </c>
      <c r="P2067" s="33">
        <f t="shared" si="2"/>
        <v>6.05</v>
      </c>
      <c r="Q2067" s="34">
        <f t="shared" si="3"/>
        <v>3.308</v>
      </c>
      <c r="R2067" s="35" t="str">
        <f t="shared" si="4"/>
        <v>Alto</v>
      </c>
      <c r="S2067" s="35" t="str">
        <f>IF(O2067="","",IF(O2067&gt;AVERAGE('Base de datos limpia'!$O$2:$O$8001),"Alto","Normal"))
</f>
        <v>Alto</v>
      </c>
      <c r="T2067" s="35" t="str">
        <f t="shared" si="5"/>
        <v>Gamer intensivo</v>
      </c>
      <c r="U2067" s="35"/>
    </row>
    <row r="2068">
      <c r="A2068" s="28">
        <v>2067.0</v>
      </c>
      <c r="B2068" s="28">
        <v>16.0</v>
      </c>
      <c r="C2068" s="28" t="str">
        <f>TRIM(PROPER('Base de datos cruda'!C2068))</f>
        <v>Female</v>
      </c>
      <c r="D2068" s="28">
        <v>6.09</v>
      </c>
      <c r="E2068" s="28">
        <v>5.22</v>
      </c>
      <c r="F2068" s="28">
        <v>7.98</v>
      </c>
      <c r="G2068" s="28">
        <v>81.97</v>
      </c>
      <c r="H2068" s="28" t="str">
        <f>TRIM(PROPER('Base de datos cruda'!H2068))</f>
        <v>Casual</v>
      </c>
      <c r="I2068" s="28">
        <v>0.62</v>
      </c>
      <c r="J2068" s="28">
        <v>11.19</v>
      </c>
      <c r="K2068" s="28">
        <v>240.49</v>
      </c>
      <c r="L2068" s="28">
        <f>IF('Base de datos cruda'!L2068&lt;0,,'Base de datos cruda'!L2068)</f>
        <v>16.57</v>
      </c>
      <c r="M2068" s="28" t="str">
        <f>IF(TRIM(PROPER('Base de datos cruda'!M2068))="High","Alto",IF(TRIM(PROPER('Base de datos cruda'!M2068))="Medium","Medio","Bajo"))</f>
        <v>Bajo</v>
      </c>
      <c r="N2068" s="29">
        <v>60.72</v>
      </c>
      <c r="O2068" s="32">
        <f t="shared" si="1"/>
        <v>60.72</v>
      </c>
      <c r="P2068" s="33">
        <f t="shared" si="2"/>
        <v>17.28</v>
      </c>
      <c r="Q2068" s="34">
        <f t="shared" si="3"/>
        <v>0.8571428571</v>
      </c>
      <c r="R2068" s="35" t="str">
        <f t="shared" si="4"/>
        <v>Medio</v>
      </c>
      <c r="S2068" s="35" t="str">
        <f>IF(O2068="","",IF(O2068&gt;AVERAGE('Base de datos limpia'!$O$2:$O$8001),"Alto","Normal"))
</f>
        <v>Normal</v>
      </c>
      <c r="T2068" s="35" t="str">
        <f t="shared" si="5"/>
        <v>Gamer moderado</v>
      </c>
      <c r="U2068" s="35"/>
    </row>
    <row r="2069">
      <c r="A2069" s="28">
        <v>2068.0</v>
      </c>
      <c r="B2069" s="28">
        <v>23.0</v>
      </c>
      <c r="C2069" s="28" t="str">
        <f>TRIM(PROPER('Base de datos cruda'!C2069))</f>
        <v>Male</v>
      </c>
      <c r="D2069" s="28">
        <v>6.66</v>
      </c>
      <c r="E2069" s="28">
        <v>7.51</v>
      </c>
      <c r="F2069" s="28">
        <v>4.12</v>
      </c>
      <c r="G2069" s="28">
        <v>86.66</v>
      </c>
      <c r="H2069" s="28" t="str">
        <f>TRIM(PROPER('Base de datos cruda'!H2069))</f>
        <v>Fps</v>
      </c>
      <c r="I2069" s="28">
        <v>0.4</v>
      </c>
      <c r="J2069" s="28">
        <v>8.51</v>
      </c>
      <c r="K2069" s="28">
        <v>238.53</v>
      </c>
      <c r="L2069" s="28">
        <f>IF('Base de datos cruda'!L2069&lt;0,,'Base de datos cruda'!L2069)</f>
        <v>16.05</v>
      </c>
      <c r="M2069" s="28" t="str">
        <f>IF(TRIM(PROPER('Base de datos cruda'!M2069))="High","Alto",IF(TRIM(PROPER('Base de datos cruda'!M2069))="Medium","Medio","Bajo"))</f>
        <v>Alto</v>
      </c>
      <c r="N2069" s="29">
        <v>59.3784998165892</v>
      </c>
      <c r="O2069" s="32">
        <f t="shared" si="1"/>
        <v>59.37849982</v>
      </c>
      <c r="P2069" s="33">
        <f t="shared" si="2"/>
        <v>15.17</v>
      </c>
      <c r="Q2069" s="34">
        <f t="shared" si="3"/>
        <v>1.127627628</v>
      </c>
      <c r="R2069" s="35" t="str">
        <f t="shared" si="4"/>
        <v>Medio</v>
      </c>
      <c r="S2069" s="35" t="str">
        <f>IF(O2069="","",IF(O2069&gt;AVERAGE('Base de datos limpia'!$O$2:$O$8001),"Alto","Normal"))
</f>
        <v>Normal</v>
      </c>
      <c r="T2069" s="35" t="str">
        <f t="shared" si="5"/>
        <v>Gamer intensivo</v>
      </c>
      <c r="U2069" s="35"/>
    </row>
    <row r="2070">
      <c r="A2070" s="28">
        <v>2069.0</v>
      </c>
      <c r="B2070" s="28">
        <v>23.0</v>
      </c>
      <c r="C2070" s="28" t="str">
        <f>TRIM(PROPER('Base de datos cruda'!C2070))</f>
        <v>Male</v>
      </c>
      <c r="D2070" s="28">
        <v>7.8</v>
      </c>
      <c r="E2070" s="28">
        <v>8.59</v>
      </c>
      <c r="F2070" s="28">
        <v>5.18</v>
      </c>
      <c r="G2070" s="28">
        <v>66.25</v>
      </c>
      <c r="H2070" s="28" t="str">
        <f>TRIM(PROPER('Base de datos cruda'!H2070))</f>
        <v>Fps</v>
      </c>
      <c r="I2070" s="28">
        <v>2.7</v>
      </c>
      <c r="J2070" s="28">
        <v>12.39</v>
      </c>
      <c r="K2070" s="28">
        <v>237.14</v>
      </c>
      <c r="L2070" s="28">
        <f>IF('Base de datos cruda'!L2070&lt;0,,'Base de datos cruda'!L2070)</f>
        <v>18.81</v>
      </c>
      <c r="M2070" s="28" t="str">
        <f>IF(TRIM(PROPER('Base de datos cruda'!M2070))="High","Alto",IF(TRIM(PROPER('Base de datos cruda'!M2070))="Medium","Medio","Bajo"))</f>
        <v>Alto</v>
      </c>
      <c r="N2070" s="29">
        <v>68.2519668407462</v>
      </c>
      <c r="O2070" s="32">
        <f t="shared" si="1"/>
        <v>68.25196684</v>
      </c>
      <c r="P2070" s="33">
        <f t="shared" si="2"/>
        <v>20.19</v>
      </c>
      <c r="Q2070" s="34">
        <f t="shared" si="3"/>
        <v>1.101282051</v>
      </c>
      <c r="R2070" s="35" t="str">
        <f t="shared" si="4"/>
        <v>Medio</v>
      </c>
      <c r="S2070" s="35" t="str">
        <f>IF(O2070="","",IF(O2070&gt;AVERAGE('Base de datos limpia'!$O$2:$O$8001),"Alto","Normal"))
</f>
        <v>Alto</v>
      </c>
      <c r="T2070" s="35" t="str">
        <f t="shared" si="5"/>
        <v>Gamer intensivo</v>
      </c>
      <c r="U2070" s="35"/>
    </row>
    <row r="2071">
      <c r="A2071" s="28">
        <v>2070.0</v>
      </c>
      <c r="B2071" s="28">
        <v>24.0</v>
      </c>
      <c r="C2071" s="28" t="str">
        <f>TRIM(PROPER('Base de datos cruda'!C2071))</f>
        <v>Male</v>
      </c>
      <c r="D2071" s="28">
        <v>5.14</v>
      </c>
      <c r="E2071" s="28">
        <v>5.19</v>
      </c>
      <c r="F2071" s="28">
        <v>5.34</v>
      </c>
      <c r="G2071" s="28">
        <v>70.99</v>
      </c>
      <c r="H2071" s="28" t="str">
        <f>TRIM(PROPER('Base de datos cruda'!H2071))</f>
        <v>Fps</v>
      </c>
      <c r="I2071" s="28">
        <v>3.49</v>
      </c>
      <c r="J2071" s="28">
        <v>6.22</v>
      </c>
      <c r="K2071" s="28">
        <v>265.5</v>
      </c>
      <c r="L2071" s="28">
        <f>IF('Base de datos cruda'!L2071&lt;0,,'Base de datos cruda'!L2071)</f>
        <v>10.81</v>
      </c>
      <c r="M2071" s="28" t="str">
        <f>IF(TRIM(PROPER('Base de datos cruda'!M2071))="High","Alto",IF(TRIM(PROPER('Base de datos cruda'!M2071))="Medium","Medio","Bajo"))</f>
        <v>Bajo</v>
      </c>
      <c r="N2071" s="29">
        <v>47.83</v>
      </c>
      <c r="O2071" s="32">
        <f t="shared" si="1"/>
        <v>47.83</v>
      </c>
      <c r="P2071" s="33">
        <f t="shared" si="2"/>
        <v>11.36</v>
      </c>
      <c r="Q2071" s="34">
        <f t="shared" si="3"/>
        <v>1.009727626</v>
      </c>
      <c r="R2071" s="35" t="str">
        <f t="shared" si="4"/>
        <v>Bajo</v>
      </c>
      <c r="S2071" s="35" t="str">
        <f>IF(O2071="","",IF(O2071&gt;AVERAGE('Base de datos limpia'!$O$2:$O$8001),"Alto","Normal"))
</f>
        <v>Normal</v>
      </c>
      <c r="T2071" s="35" t="str">
        <f t="shared" si="5"/>
        <v>Gamer moderado</v>
      </c>
      <c r="U2071" s="35"/>
    </row>
    <row r="2072">
      <c r="A2072" s="28">
        <v>2071.0</v>
      </c>
      <c r="B2072" s="28">
        <v>24.0</v>
      </c>
      <c r="C2072" s="28" t="str">
        <f>TRIM(PROPER('Base de datos cruda'!C2072))</f>
        <v>Male</v>
      </c>
      <c r="D2072" s="28">
        <v>3.69</v>
      </c>
      <c r="E2072" s="28">
        <v>8.07</v>
      </c>
      <c r="F2072" s="28">
        <v>4.79</v>
      </c>
      <c r="G2072" s="28">
        <v>80.42</v>
      </c>
      <c r="H2072" s="28" t="str">
        <f>TRIM(PROPER('Base de datos cruda'!H2072))</f>
        <v>Fps</v>
      </c>
      <c r="I2072" s="28">
        <v>4.55</v>
      </c>
      <c r="J2072" s="28">
        <v>5.24</v>
      </c>
      <c r="K2072" s="28">
        <v>274.46</v>
      </c>
      <c r="L2072" s="28">
        <f>IF('Base de datos cruda'!L2072&lt;0,,'Base de datos cruda'!L2072)</f>
        <v>9.04</v>
      </c>
      <c r="M2072" s="28" t="str">
        <f>IF(TRIM(PROPER('Base de datos cruda'!M2072))="High","Alto",IF(TRIM(PROPER('Base de datos cruda'!M2072))="Medium","Medio","Bajo"))</f>
        <v>Alto</v>
      </c>
      <c r="N2072" s="29">
        <v>78.3567719811045</v>
      </c>
      <c r="O2072" s="32">
        <f t="shared" si="1"/>
        <v>78.35677198</v>
      </c>
      <c r="P2072" s="33">
        <f t="shared" si="2"/>
        <v>8.93</v>
      </c>
      <c r="Q2072" s="34">
        <f t="shared" si="3"/>
        <v>2.18699187</v>
      </c>
      <c r="R2072" s="35" t="str">
        <f t="shared" si="4"/>
        <v>Alto</v>
      </c>
      <c r="S2072" s="35" t="str">
        <f>IF(O2072="","",IF(O2072&gt;AVERAGE('Base de datos limpia'!$O$2:$O$8001),"Alto","Normal"))
</f>
        <v>Alto</v>
      </c>
      <c r="T2072" s="35" t="str">
        <f t="shared" si="5"/>
        <v>Gamer intensivo</v>
      </c>
      <c r="U2072" s="35"/>
    </row>
    <row r="2073">
      <c r="A2073" s="28">
        <v>2072.0</v>
      </c>
      <c r="B2073" s="28">
        <v>17.0</v>
      </c>
      <c r="C2073" s="28" t="str">
        <f>TRIM(PROPER('Base de datos cruda'!C2073))</f>
        <v>Female</v>
      </c>
      <c r="D2073" s="28">
        <v>2.44</v>
      </c>
      <c r="E2073" s="28">
        <v>5.34</v>
      </c>
      <c r="F2073" s="28">
        <v>6.41</v>
      </c>
      <c r="G2073" s="28">
        <v>95.25</v>
      </c>
      <c r="H2073" s="28" t="str">
        <f>TRIM(PROPER('Base de datos cruda'!H2073))</f>
        <v>Rpg</v>
      </c>
      <c r="I2073" s="28">
        <v>3.31</v>
      </c>
      <c r="J2073" s="28">
        <v>5.86</v>
      </c>
      <c r="K2073" s="28">
        <v>296.84</v>
      </c>
      <c r="L2073" s="28">
        <f>IF('Base de datos cruda'!L2073&lt;0,,'Base de datos cruda'!L2073)</f>
        <v>8.98</v>
      </c>
      <c r="M2073" s="28" t="str">
        <f>IF(TRIM(PROPER('Base de datos cruda'!M2073))="High","Alto",IF(TRIM(PROPER('Base de datos cruda'!M2073))="Medium","Medio","Bajo"))</f>
        <v>Medio</v>
      </c>
      <c r="N2073" s="29">
        <v>83.07</v>
      </c>
      <c r="O2073" s="32">
        <f t="shared" si="1"/>
        <v>83.07</v>
      </c>
      <c r="P2073" s="33">
        <f t="shared" si="2"/>
        <v>8.3</v>
      </c>
      <c r="Q2073" s="34">
        <f t="shared" si="3"/>
        <v>2.18852459</v>
      </c>
      <c r="R2073" s="35" t="str">
        <f t="shared" si="4"/>
        <v>Alto</v>
      </c>
      <c r="S2073" s="35" t="str">
        <f>IF(O2073="","",IF(O2073&gt;AVERAGE('Base de datos limpia'!$O$2:$O$8001),"Alto","Normal"))
</f>
        <v>Alto</v>
      </c>
      <c r="T2073" s="35" t="str">
        <f t="shared" si="5"/>
        <v>Gamer moderado</v>
      </c>
      <c r="U2073" s="35"/>
    </row>
    <row r="2074">
      <c r="A2074" s="28">
        <v>2073.0</v>
      </c>
      <c r="B2074" s="28">
        <v>17.0</v>
      </c>
      <c r="C2074" s="28" t="str">
        <f>TRIM(PROPER('Base de datos cruda'!C2074))</f>
        <v>Female</v>
      </c>
      <c r="D2074" s="28">
        <v>1.78</v>
      </c>
      <c r="E2074" s="28">
        <v>4.48</v>
      </c>
      <c r="F2074" s="28">
        <v>5.42</v>
      </c>
      <c r="G2074" s="28">
        <v>61.72</v>
      </c>
      <c r="H2074" s="28" t="str">
        <f>TRIM(PROPER('Base de datos cruda'!H2074))</f>
        <v>Rpg</v>
      </c>
      <c r="I2074" s="28">
        <v>4.73</v>
      </c>
      <c r="J2074" s="28">
        <v>3.12</v>
      </c>
      <c r="K2074" s="28">
        <v>301.14</v>
      </c>
      <c r="L2074" s="28">
        <f>IF('Base de datos cruda'!L2074&lt;0,,'Base de datos cruda'!L2074)</f>
        <v>3.92</v>
      </c>
      <c r="M2074" s="28" t="str">
        <f>IF(TRIM(PROPER('Base de datos cruda'!M2074))="High","Alto",IF(TRIM(PROPER('Base de datos cruda'!M2074))="Medium","Medio","Bajo"))</f>
        <v>Medio</v>
      </c>
      <c r="N2074" s="29">
        <v>65.41</v>
      </c>
      <c r="O2074" s="32">
        <f t="shared" si="1"/>
        <v>65.41</v>
      </c>
      <c r="P2074" s="33">
        <f t="shared" si="2"/>
        <v>4.9</v>
      </c>
      <c r="Q2074" s="34">
        <f t="shared" si="3"/>
        <v>2.516853933</v>
      </c>
      <c r="R2074" s="35" t="str">
        <f t="shared" si="4"/>
        <v>Medio</v>
      </c>
      <c r="S2074" s="35" t="str">
        <f>IF(O2074="","",IF(O2074&gt;AVERAGE('Base de datos limpia'!$O$2:$O$8001),"Alto","Normal"))
</f>
        <v>Normal</v>
      </c>
      <c r="T2074" s="35" t="str">
        <f t="shared" si="5"/>
        <v>Gamer moderado</v>
      </c>
      <c r="U2074" s="35"/>
    </row>
    <row r="2075">
      <c r="A2075" s="28">
        <v>2074.0</v>
      </c>
      <c r="B2075" s="28">
        <v>18.0</v>
      </c>
      <c r="C2075" s="28" t="str">
        <f>TRIM(PROPER('Base de datos cruda'!C2075))</f>
        <v>Female</v>
      </c>
      <c r="D2075" s="28">
        <v>1.7</v>
      </c>
      <c r="E2075" s="28">
        <v>5.73</v>
      </c>
      <c r="F2075" s="28">
        <v>8.97</v>
      </c>
      <c r="G2075" s="28">
        <v>80.28</v>
      </c>
      <c r="H2075" s="28" t="str">
        <f>TRIM(PROPER('Base de datos cruda'!H2075))</f>
        <v>Rpg</v>
      </c>
      <c r="I2075" s="28">
        <v>1.22</v>
      </c>
      <c r="J2075" s="28">
        <v>7.14</v>
      </c>
      <c r="K2075" s="28">
        <v>298.18</v>
      </c>
      <c r="L2075" s="28">
        <f>IF('Base de datos cruda'!L2075&lt;0,,'Base de datos cruda'!L2075)</f>
        <v>5.58</v>
      </c>
      <c r="M2075" s="28" t="str">
        <f>IF(TRIM(PROPER('Base de datos cruda'!M2075))="High","Alto",IF(TRIM(PROPER('Base de datos cruda'!M2075))="Medium","Medio","Bajo"))</f>
        <v>Medio</v>
      </c>
      <c r="N2075" s="29">
        <v>91.44</v>
      </c>
      <c r="O2075" s="32">
        <f t="shared" si="1"/>
        <v>91.44</v>
      </c>
      <c r="P2075" s="33">
        <f t="shared" si="2"/>
        <v>8.84</v>
      </c>
      <c r="Q2075" s="34">
        <f t="shared" si="3"/>
        <v>3.370588235</v>
      </c>
      <c r="R2075" s="35" t="str">
        <f t="shared" si="4"/>
        <v>Alto</v>
      </c>
      <c r="S2075" s="35" t="str">
        <f>IF(O2075="","",IF(O2075&gt;AVERAGE('Base de datos limpia'!$O$2:$O$8001),"Alto","Normal"))
</f>
        <v>Alto</v>
      </c>
      <c r="T2075" s="35" t="str">
        <f t="shared" si="5"/>
        <v>Gamer moderado</v>
      </c>
      <c r="U2075" s="35"/>
    </row>
    <row r="2076">
      <c r="A2076" s="28">
        <v>2075.0</v>
      </c>
      <c r="B2076" s="28">
        <v>16.0</v>
      </c>
      <c r="C2076" s="28" t="str">
        <f>TRIM(PROPER('Base de datos cruda'!C2076))</f>
        <v>Female</v>
      </c>
      <c r="D2076" s="28">
        <v>3.27</v>
      </c>
      <c r="E2076" s="28">
        <v>7.08</v>
      </c>
      <c r="F2076" s="28">
        <v>6.9</v>
      </c>
      <c r="G2076" s="28">
        <v>62.04</v>
      </c>
      <c r="H2076" s="28" t="str">
        <f>TRIM(PROPER('Base de datos cruda'!H2076))</f>
        <v>Fps</v>
      </c>
      <c r="I2076" s="28">
        <v>1.71</v>
      </c>
      <c r="J2076" s="28">
        <v>8.02</v>
      </c>
      <c r="K2076" s="28">
        <v>277.76</v>
      </c>
      <c r="L2076" s="28">
        <f>IF('Base de datos cruda'!L2076&lt;0,,'Base de datos cruda'!L2076)</f>
        <v>9.9</v>
      </c>
      <c r="M2076" s="28" t="str">
        <f>IF(TRIM(PROPER('Base de datos cruda'!M2076))="High","Alto",IF(TRIM(PROPER('Base de datos cruda'!M2076))="Medium","Medio","Bajo"))</f>
        <v>Medio</v>
      </c>
      <c r="N2076" s="29">
        <v>75.4</v>
      </c>
      <c r="O2076" s="32">
        <f t="shared" si="1"/>
        <v>75.4</v>
      </c>
      <c r="P2076" s="33">
        <f t="shared" si="2"/>
        <v>11.29</v>
      </c>
      <c r="Q2076" s="34">
        <f t="shared" si="3"/>
        <v>2.165137615</v>
      </c>
      <c r="R2076" s="35" t="str">
        <f t="shared" si="4"/>
        <v>Alto</v>
      </c>
      <c r="S2076" s="35" t="str">
        <f>IF(O2076="","",IF(O2076&gt;AVERAGE('Base de datos limpia'!$O$2:$O$8001),"Alto","Normal"))
</f>
        <v>Alto</v>
      </c>
      <c r="T2076" s="35" t="str">
        <f t="shared" si="5"/>
        <v>Gamer intensivo</v>
      </c>
      <c r="U2076" s="35"/>
    </row>
    <row r="2077">
      <c r="A2077" s="28">
        <v>2076.0</v>
      </c>
      <c r="B2077" s="28">
        <v>19.0</v>
      </c>
      <c r="C2077" s="28" t="str">
        <f>TRIM(PROPER('Base de datos cruda'!C2077))</f>
        <v>Male</v>
      </c>
      <c r="D2077" s="28">
        <v>7.93</v>
      </c>
      <c r="E2077" s="28">
        <v>7.54</v>
      </c>
      <c r="F2077" s="28">
        <v>6.83</v>
      </c>
      <c r="G2077" s="28">
        <v>78.27</v>
      </c>
      <c r="H2077" s="28" t="str">
        <f>TRIM(PROPER('Base de datos cruda'!H2077))</f>
        <v>Rpg</v>
      </c>
      <c r="I2077" s="28">
        <v>4.2</v>
      </c>
      <c r="J2077" s="28">
        <v>10.57</v>
      </c>
      <c r="K2077" s="28">
        <v>226.32</v>
      </c>
      <c r="L2077" s="28">
        <f>IF('Base de datos cruda'!L2077&lt;0,,'Base de datos cruda'!L2077)</f>
        <v>18.66</v>
      </c>
      <c r="M2077" s="28" t="str">
        <f>IF(TRIM(PROPER('Base de datos cruda'!M2077))="High","Alto",IF(TRIM(PROPER('Base de datos cruda'!M2077))="Medium","Medio","Bajo"))</f>
        <v>Bajo</v>
      </c>
      <c r="N2077" s="29">
        <v>60.1090678092556</v>
      </c>
      <c r="O2077" s="32">
        <f t="shared" si="1"/>
        <v>60.10906781</v>
      </c>
      <c r="P2077" s="33">
        <f t="shared" si="2"/>
        <v>18.5</v>
      </c>
      <c r="Q2077" s="34">
        <f t="shared" si="3"/>
        <v>0.9508196721</v>
      </c>
      <c r="R2077" s="35" t="str">
        <f t="shared" si="4"/>
        <v>Medio</v>
      </c>
      <c r="S2077" s="35" t="str">
        <f>IF(O2077="","",IF(O2077&gt;AVERAGE('Base de datos limpia'!$O$2:$O$8001),"Alto","Normal"))
</f>
        <v>Normal</v>
      </c>
      <c r="T2077" s="35" t="str">
        <f t="shared" si="5"/>
        <v>Gamer intensivo</v>
      </c>
      <c r="U2077" s="35"/>
    </row>
    <row r="2078">
      <c r="A2078" s="28">
        <v>2077.0</v>
      </c>
      <c r="B2078" s="28">
        <v>19.0</v>
      </c>
      <c r="C2078" s="28" t="str">
        <f>TRIM(PROPER('Base de datos cruda'!C2078))</f>
        <v>Female</v>
      </c>
      <c r="D2078" s="28">
        <v>0.01</v>
      </c>
      <c r="E2078" s="28">
        <v>4.21</v>
      </c>
      <c r="F2078" s="28">
        <v>5.1</v>
      </c>
      <c r="G2078" s="28">
        <v>85.15</v>
      </c>
      <c r="H2078" s="28" t="str">
        <f>TRIM(PROPER('Base de datos cruda'!H2078))</f>
        <v>Fps</v>
      </c>
      <c r="I2078" s="28">
        <v>4.06</v>
      </c>
      <c r="J2078" s="28">
        <v>4.0</v>
      </c>
      <c r="K2078" s="28">
        <v>315.72</v>
      </c>
      <c r="L2078" s="28">
        <f>IF('Base de datos cruda'!L2078&lt;0,,'Base de datos cruda'!L2078)</f>
        <v>1.81</v>
      </c>
      <c r="M2078" s="28" t="str">
        <f>IF(TRIM(PROPER('Base de datos cruda'!M2078))="High","Alto",IF(TRIM(PROPER('Base de datos cruda'!M2078))="Medium","Medio","Bajo"))</f>
        <v>Medio</v>
      </c>
      <c r="N2078" s="29">
        <v>67.68</v>
      </c>
      <c r="O2078" s="32">
        <f t="shared" si="1"/>
        <v>67.68</v>
      </c>
      <c r="P2078" s="33">
        <f t="shared" si="2"/>
        <v>4.01</v>
      </c>
      <c r="Q2078" s="34">
        <f t="shared" si="3"/>
        <v>421</v>
      </c>
      <c r="R2078" s="35" t="str">
        <f t="shared" si="4"/>
        <v>Medio</v>
      </c>
      <c r="S2078" s="35" t="str">
        <f>IF(O2078="","",IF(O2078&gt;AVERAGE('Base de datos limpia'!$O$2:$O$8001),"Alto","Normal"))
</f>
        <v>Alto</v>
      </c>
      <c r="T2078" s="35" t="str">
        <f t="shared" si="5"/>
        <v>Gamer moderado</v>
      </c>
      <c r="U2078" s="35"/>
    </row>
    <row r="2079">
      <c r="A2079" s="28">
        <v>2078.0</v>
      </c>
      <c r="B2079" s="28">
        <v>24.0</v>
      </c>
      <c r="C2079" s="28" t="str">
        <f>TRIM(PROPER('Base de datos cruda'!C2079))</f>
        <v>Female</v>
      </c>
      <c r="D2079" s="28">
        <v>1.58</v>
      </c>
      <c r="E2079" s="28">
        <v>6.14</v>
      </c>
      <c r="F2079" s="28">
        <v>6.04</v>
      </c>
      <c r="G2079" s="28">
        <v>89.79</v>
      </c>
      <c r="H2079" s="28" t="str">
        <f>TRIM(PROPER('Base de datos cruda'!H2079))</f>
        <v>Fps</v>
      </c>
      <c r="I2079" s="28">
        <v>3.32</v>
      </c>
      <c r="J2079" s="28">
        <v>6.16</v>
      </c>
      <c r="K2079" s="28">
        <v>301.75</v>
      </c>
      <c r="L2079" s="28">
        <f>IF('Base de datos cruda'!L2079&lt;0,,'Base de datos cruda'!L2079)</f>
        <v>6.35</v>
      </c>
      <c r="M2079" s="28" t="str">
        <f>IF(TRIM(PROPER('Base de datos cruda'!M2079))="High","Alto",IF(TRIM(PROPER('Base de datos cruda'!M2079))="Medium","Medio","Bajo"))</f>
        <v>Medio</v>
      </c>
      <c r="N2079" s="29">
        <v>94.08</v>
      </c>
      <c r="O2079" s="32">
        <f t="shared" si="1"/>
        <v>94.08</v>
      </c>
      <c r="P2079" s="33">
        <f t="shared" si="2"/>
        <v>7.74</v>
      </c>
      <c r="Q2079" s="34">
        <f t="shared" si="3"/>
        <v>3.886075949</v>
      </c>
      <c r="R2079" s="35" t="str">
        <f t="shared" si="4"/>
        <v>Alto</v>
      </c>
      <c r="S2079" s="35" t="str">
        <f>IF(O2079="","",IF(O2079&gt;AVERAGE('Base de datos limpia'!$O$2:$O$8001),"Alto","Normal"))
</f>
        <v>Alto</v>
      </c>
      <c r="T2079" s="35" t="str">
        <f t="shared" si="5"/>
        <v>Gamer intensivo</v>
      </c>
      <c r="U2079" s="35"/>
    </row>
    <row r="2080">
      <c r="A2080" s="28">
        <v>2079.0</v>
      </c>
      <c r="B2080" s="28">
        <v>24.0</v>
      </c>
      <c r="C2080" s="28" t="str">
        <f>TRIM(PROPER('Base de datos cruda'!C2080))</f>
        <v>Female</v>
      </c>
      <c r="D2080" s="28">
        <v>1.51</v>
      </c>
      <c r="E2080" s="28">
        <v>9.19</v>
      </c>
      <c r="F2080" s="28">
        <v>4.62</v>
      </c>
      <c r="G2080" s="28">
        <v>65.54</v>
      </c>
      <c r="H2080" s="28" t="str">
        <f>TRIM(PROPER('Base de datos cruda'!H2080))</f>
        <v>Fps</v>
      </c>
      <c r="I2080" s="28">
        <v>2.53</v>
      </c>
      <c r="J2080" s="28">
        <v>6.29</v>
      </c>
      <c r="K2080" s="28">
        <v>301.38</v>
      </c>
      <c r="L2080" s="28">
        <f>IF('Base de datos cruda'!L2080&lt;0,,'Base de datos cruda'!L2080)</f>
        <v>3.73</v>
      </c>
      <c r="M2080" s="28" t="str">
        <f>IF(TRIM(PROPER('Base de datos cruda'!M2080))="High","Alto",IF(TRIM(PROPER('Base de datos cruda'!M2080))="Medium","Medio","Bajo"))</f>
        <v>Alto</v>
      </c>
      <c r="N2080" s="29">
        <v>100.0</v>
      </c>
      <c r="O2080" s="32">
        <f t="shared" si="1"/>
        <v>100</v>
      </c>
      <c r="P2080" s="33">
        <f t="shared" si="2"/>
        <v>7.8</v>
      </c>
      <c r="Q2080" s="34">
        <f t="shared" si="3"/>
        <v>6.086092715</v>
      </c>
      <c r="R2080" s="35" t="str">
        <f t="shared" si="4"/>
        <v>Alto</v>
      </c>
      <c r="S2080" s="35" t="str">
        <f>IF(O2080="","",IF(O2080&gt;AVERAGE('Base de datos limpia'!$O$2:$O$8001),"Alto","Normal"))
</f>
        <v>Alto</v>
      </c>
      <c r="T2080" s="35" t="str">
        <f t="shared" si="5"/>
        <v>Gamer intensivo</v>
      </c>
      <c r="U2080" s="35"/>
    </row>
    <row r="2081">
      <c r="A2081" s="28">
        <v>2080.0</v>
      </c>
      <c r="B2081" s="28">
        <v>24.0</v>
      </c>
      <c r="C2081" s="28" t="str">
        <f>TRIM(PROPER('Base de datos cruda'!C2081))</f>
        <v>Male</v>
      </c>
      <c r="D2081" s="28">
        <v>5.74</v>
      </c>
      <c r="E2081" s="28">
        <v>9.79</v>
      </c>
      <c r="F2081" s="28">
        <v>7.81</v>
      </c>
      <c r="G2081" s="28">
        <v>66.66</v>
      </c>
      <c r="H2081" s="28" t="str">
        <f>TRIM(PROPER('Base de datos cruda'!H2081))</f>
        <v>Rpg</v>
      </c>
      <c r="I2081" s="28">
        <v>0.09</v>
      </c>
      <c r="J2081" s="28">
        <v>8.72</v>
      </c>
      <c r="K2081" s="28">
        <v>236.61</v>
      </c>
      <c r="L2081" s="28">
        <f>IF('Base de datos cruda'!L2081&lt;0,,'Base de datos cruda'!L2081)</f>
        <v>12.95</v>
      </c>
      <c r="M2081" s="28" t="str">
        <f>IF(TRIM(PROPER('Base de datos cruda'!M2081))="High","Alto",IF(TRIM(PROPER('Base de datos cruda'!M2081))="Medium","Medio","Bajo"))</f>
        <v>Bajo</v>
      </c>
      <c r="N2081" s="29">
        <v>89.5107883094408</v>
      </c>
      <c r="O2081" s="32">
        <f t="shared" si="1"/>
        <v>89.51078831</v>
      </c>
      <c r="P2081" s="33">
        <f t="shared" si="2"/>
        <v>14.46</v>
      </c>
      <c r="Q2081" s="34">
        <f t="shared" si="3"/>
        <v>1.705574913</v>
      </c>
      <c r="R2081" s="35" t="str">
        <f t="shared" si="4"/>
        <v>Alto</v>
      </c>
      <c r="S2081" s="35" t="str">
        <f>IF(O2081="","",IF(O2081&gt;AVERAGE('Base de datos limpia'!$O$2:$O$8001),"Alto","Normal"))
</f>
        <v>Alto</v>
      </c>
      <c r="T2081" s="35" t="str">
        <f t="shared" si="5"/>
        <v>Gamer intensivo</v>
      </c>
      <c r="U2081" s="35"/>
    </row>
    <row r="2082">
      <c r="A2082" s="28">
        <v>2081.0</v>
      </c>
      <c r="B2082" s="28">
        <v>22.0</v>
      </c>
      <c r="C2082" s="28" t="str">
        <f>TRIM(PROPER('Base de datos cruda'!C2082))</f>
        <v>Female</v>
      </c>
      <c r="D2082" s="28">
        <v>2.82</v>
      </c>
      <c r="E2082" s="28">
        <v>3.05</v>
      </c>
      <c r="F2082" s="28">
        <v>5.66</v>
      </c>
      <c r="G2082" s="28">
        <v>78.8</v>
      </c>
      <c r="H2082" s="28" t="str">
        <f>TRIM(PROPER('Base de datos cruda'!H2082))</f>
        <v>Rpg</v>
      </c>
      <c r="I2082" s="28">
        <v>1.4</v>
      </c>
      <c r="J2082" s="28">
        <v>8.31</v>
      </c>
      <c r="K2082" s="28">
        <v>280.87</v>
      </c>
      <c r="L2082" s="28">
        <f>IF('Base de datos cruda'!L2082&lt;0,,'Base de datos cruda'!L2082)</f>
        <v>11.49</v>
      </c>
      <c r="M2082" s="28" t="str">
        <f>IF(TRIM(PROPER('Base de datos cruda'!M2082))="High","Alto",IF(TRIM(PROPER('Base de datos cruda'!M2082))="Medium","Medio","Bajo"))</f>
        <v>Medio</v>
      </c>
      <c r="N2082" s="29">
        <v>51.71</v>
      </c>
      <c r="O2082" s="32">
        <f t="shared" si="1"/>
        <v>51.71</v>
      </c>
      <c r="P2082" s="33">
        <f t="shared" si="2"/>
        <v>11.13</v>
      </c>
      <c r="Q2082" s="34">
        <f t="shared" si="3"/>
        <v>1.081560284</v>
      </c>
      <c r="R2082" s="35" t="str">
        <f t="shared" si="4"/>
        <v>Medio</v>
      </c>
      <c r="S2082" s="35" t="str">
        <f>IF(O2082="","",IF(O2082&gt;AVERAGE('Base de datos limpia'!$O$2:$O$8001),"Alto","Normal"))
</f>
        <v>Normal</v>
      </c>
      <c r="T2082" s="35" t="str">
        <f t="shared" si="5"/>
        <v>Gamer moderado</v>
      </c>
      <c r="U2082" s="35"/>
    </row>
    <row r="2083">
      <c r="A2083" s="28">
        <v>2082.0</v>
      </c>
      <c r="B2083" s="28">
        <v>17.0</v>
      </c>
      <c r="C2083" s="28" t="str">
        <f>TRIM(PROPER('Base de datos cruda'!C2083))</f>
        <v>Female</v>
      </c>
      <c r="D2083" s="28">
        <v>3.66</v>
      </c>
      <c r="E2083" s="28">
        <v>2.74</v>
      </c>
      <c r="F2083" s="28">
        <v>7.76</v>
      </c>
      <c r="G2083" s="28">
        <v>99.92</v>
      </c>
      <c r="H2083" s="28" t="str">
        <f>TRIM(PROPER('Base de datos cruda'!H2083))</f>
        <v>Fps</v>
      </c>
      <c r="I2083" s="28">
        <v>0.79</v>
      </c>
      <c r="J2083" s="28">
        <v>9.37</v>
      </c>
      <c r="K2083" s="28">
        <v>273.5</v>
      </c>
      <c r="L2083" s="28">
        <f>IF('Base de datos cruda'!L2083&lt;0,,'Base de datos cruda'!L2083)</f>
        <v>11.39</v>
      </c>
      <c r="M2083" s="28" t="str">
        <f>IF(TRIM(PROPER('Base de datos cruda'!M2083))="High","Alto",IF(TRIM(PROPER('Base de datos cruda'!M2083))="Medium","Medio","Bajo"))</f>
        <v>Medio</v>
      </c>
      <c r="N2083" s="29">
        <v>65.52</v>
      </c>
      <c r="O2083" s="32">
        <f t="shared" si="1"/>
        <v>65.52</v>
      </c>
      <c r="P2083" s="33">
        <f t="shared" si="2"/>
        <v>13.03</v>
      </c>
      <c r="Q2083" s="34">
        <f t="shared" si="3"/>
        <v>0.7486338798</v>
      </c>
      <c r="R2083" s="35" t="str">
        <f t="shared" si="4"/>
        <v>Medio</v>
      </c>
      <c r="S2083" s="35" t="str">
        <f>IF(O2083="","",IF(O2083&gt;AVERAGE('Base de datos limpia'!$O$2:$O$8001),"Alto","Normal"))
</f>
        <v>Alto</v>
      </c>
      <c r="T2083" s="35" t="str">
        <f t="shared" si="5"/>
        <v>Gamer casual</v>
      </c>
      <c r="U2083" s="35"/>
    </row>
    <row r="2084">
      <c r="A2084" s="28">
        <v>2083.0</v>
      </c>
      <c r="B2084" s="28">
        <v>20.0</v>
      </c>
      <c r="C2084" s="28" t="str">
        <f>TRIM(PROPER('Base de datos cruda'!C2084))</f>
        <v>Female</v>
      </c>
      <c r="D2084" s="28">
        <v>1.19</v>
      </c>
      <c r="E2084" s="28">
        <v>7.09</v>
      </c>
      <c r="F2084" s="28">
        <v>5.86</v>
      </c>
      <c r="G2084" s="28">
        <v>74.24</v>
      </c>
      <c r="H2084" s="28" t="str">
        <f>TRIM(PROPER('Base de datos cruda'!H2084))</f>
        <v>Casual</v>
      </c>
      <c r="I2084" s="28">
        <v>0.26</v>
      </c>
      <c r="J2084" s="28">
        <v>3.17</v>
      </c>
      <c r="K2084" s="28">
        <v>324.32</v>
      </c>
      <c r="L2084" s="28">
        <f>IF('Base de datos cruda'!L2084&lt;0,,'Base de datos cruda'!L2084)</f>
        <v>2.08</v>
      </c>
      <c r="M2084" s="28" t="str">
        <f>IF(TRIM(PROPER('Base de datos cruda'!M2084))="High","Alto",IF(TRIM(PROPER('Base de datos cruda'!M2084))="Medium","Medio","Bajo"))</f>
        <v>Alto</v>
      </c>
      <c r="N2084" s="29">
        <v>81.17</v>
      </c>
      <c r="O2084" s="32">
        <f t="shared" si="1"/>
        <v>81.17</v>
      </c>
      <c r="P2084" s="33">
        <f t="shared" si="2"/>
        <v>4.36</v>
      </c>
      <c r="Q2084" s="34">
        <f t="shared" si="3"/>
        <v>5.957983193</v>
      </c>
      <c r="R2084" s="35" t="str">
        <f t="shared" si="4"/>
        <v>Alto</v>
      </c>
      <c r="S2084" s="35" t="str">
        <f>IF(O2084="","",IF(O2084&gt;AVERAGE('Base de datos limpia'!$O$2:$O$8001),"Alto","Normal"))
</f>
        <v>Alto</v>
      </c>
      <c r="T2084" s="35" t="str">
        <f t="shared" si="5"/>
        <v>Gamer intensivo</v>
      </c>
      <c r="U2084" s="35"/>
    </row>
    <row r="2085">
      <c r="A2085" s="28">
        <v>2084.0</v>
      </c>
      <c r="B2085" s="28">
        <v>19.0</v>
      </c>
      <c r="C2085" s="28" t="str">
        <f>TRIM(PROPER('Base de datos cruda'!C2085))</f>
        <v>Male</v>
      </c>
      <c r="D2085" s="28">
        <v>3.24</v>
      </c>
      <c r="E2085" s="28">
        <v>4.73</v>
      </c>
      <c r="F2085" s="28">
        <v>8.94</v>
      </c>
      <c r="G2085" s="28">
        <v>77.1</v>
      </c>
      <c r="H2085" s="28" t="str">
        <f>TRIM(PROPER('Base de datos cruda'!H2085))</f>
        <v>Fps</v>
      </c>
      <c r="I2085" s="28">
        <v>3.88</v>
      </c>
      <c r="J2085" s="28">
        <v>8.8</v>
      </c>
      <c r="K2085" s="28">
        <v>279.52</v>
      </c>
      <c r="L2085" s="28">
        <f>IF('Base de datos cruda'!L2085&lt;0,,'Base de datos cruda'!L2085)</f>
        <v>8.23</v>
      </c>
      <c r="M2085" s="28" t="str">
        <f>IF(TRIM(PROPER('Base de datos cruda'!M2085))="High","Alto",IF(TRIM(PROPER('Base de datos cruda'!M2085))="Medium","Medio","Bajo"))</f>
        <v>Medio</v>
      </c>
      <c r="N2085" s="29">
        <v>81.46</v>
      </c>
      <c r="O2085" s="32">
        <f t="shared" si="1"/>
        <v>81.46</v>
      </c>
      <c r="P2085" s="33">
        <f t="shared" si="2"/>
        <v>12.04</v>
      </c>
      <c r="Q2085" s="34">
        <f t="shared" si="3"/>
        <v>1.459876543</v>
      </c>
      <c r="R2085" s="35" t="str">
        <f t="shared" si="4"/>
        <v>Alto</v>
      </c>
      <c r="S2085" s="35" t="str">
        <f>IF(O2085="","",IF(O2085&gt;AVERAGE('Base de datos limpia'!$O$2:$O$8001),"Alto","Normal"))
</f>
        <v>Alto</v>
      </c>
      <c r="T2085" s="35" t="str">
        <f t="shared" si="5"/>
        <v>Gamer moderado</v>
      </c>
      <c r="U2085" s="35"/>
    </row>
    <row r="2086">
      <c r="A2086" s="28">
        <v>2085.0</v>
      </c>
      <c r="B2086" s="28">
        <v>23.0</v>
      </c>
      <c r="C2086" s="28" t="str">
        <f>TRIM(PROPER('Base de datos cruda'!C2086))</f>
        <v>Female</v>
      </c>
      <c r="D2086" s="28">
        <v>0.83</v>
      </c>
      <c r="E2086" s="28">
        <v>1.22</v>
      </c>
      <c r="F2086" s="28">
        <v>4.86</v>
      </c>
      <c r="G2086" s="28">
        <v>77.3</v>
      </c>
      <c r="H2086" s="28" t="str">
        <f>TRIM(PROPER('Base de datos cruda'!H2086))</f>
        <v>Casual</v>
      </c>
      <c r="I2086" s="28">
        <v>0.66</v>
      </c>
      <c r="J2086" s="28">
        <v>5.39</v>
      </c>
      <c r="K2086" s="28">
        <v>312.77</v>
      </c>
      <c r="L2086" s="28">
        <f>IF('Base de datos cruda'!L2086&lt;0,,'Base de datos cruda'!L2086)</f>
        <v>1.45</v>
      </c>
      <c r="M2086" s="28" t="str">
        <f>IF(TRIM(PROPER('Base de datos cruda'!M2086))="High","Alto",IF(TRIM(PROPER('Base de datos cruda'!M2086))="Medium","Medio","Bajo"))</f>
        <v>Medio</v>
      </c>
      <c r="N2086" s="29">
        <v>48.09</v>
      </c>
      <c r="O2086" s="32">
        <f t="shared" si="1"/>
        <v>48.09</v>
      </c>
      <c r="P2086" s="33">
        <f t="shared" si="2"/>
        <v>6.22</v>
      </c>
      <c r="Q2086" s="34">
        <f t="shared" si="3"/>
        <v>1.469879518</v>
      </c>
      <c r="R2086" s="35" t="str">
        <f t="shared" si="4"/>
        <v>Bajo</v>
      </c>
      <c r="S2086" s="35" t="str">
        <f>IF(O2086="","",IF(O2086&gt;AVERAGE('Base de datos limpia'!$O$2:$O$8001),"Alto","Normal"))
</f>
        <v>Normal</v>
      </c>
      <c r="T2086" s="35" t="str">
        <f t="shared" si="5"/>
        <v>Gamer casual</v>
      </c>
      <c r="U2086" s="35"/>
    </row>
    <row r="2087">
      <c r="A2087" s="28">
        <v>2086.0</v>
      </c>
      <c r="B2087" s="28">
        <v>17.0</v>
      </c>
      <c r="C2087" s="28" t="str">
        <f>TRIM(PROPER('Base de datos cruda'!C2087))</f>
        <v>Female</v>
      </c>
      <c r="D2087" s="28">
        <v>4.26</v>
      </c>
      <c r="E2087" s="28">
        <v>4.12</v>
      </c>
      <c r="F2087" s="28">
        <v>4.01</v>
      </c>
      <c r="G2087" s="28">
        <v>63.23</v>
      </c>
      <c r="H2087" s="28" t="str">
        <f>TRIM(PROPER('Base de datos cruda'!H2087))</f>
        <v>Fps</v>
      </c>
      <c r="I2087" s="28">
        <v>1.79</v>
      </c>
      <c r="J2087" s="28">
        <v>9.7</v>
      </c>
      <c r="K2087" s="28">
        <v>290.39</v>
      </c>
      <c r="L2087" s="28">
        <f>IF('Base de datos cruda'!L2087&lt;0,,'Base de datos cruda'!L2087)</f>
        <v>14.49</v>
      </c>
      <c r="M2087" s="28" t="str">
        <f>IF(TRIM(PROPER('Base de datos cruda'!M2087))="High","Alto",IF(TRIM(PROPER('Base de datos cruda'!M2087))="Medium","Medio","Bajo"))</f>
        <v>Medio</v>
      </c>
      <c r="N2087" s="29">
        <v>36.97</v>
      </c>
      <c r="O2087" s="32">
        <f t="shared" si="1"/>
        <v>36.97</v>
      </c>
      <c r="P2087" s="33">
        <f t="shared" si="2"/>
        <v>13.96</v>
      </c>
      <c r="Q2087" s="34">
        <f t="shared" si="3"/>
        <v>0.9671361502</v>
      </c>
      <c r="R2087" s="35" t="str">
        <f t="shared" si="4"/>
        <v>Bajo</v>
      </c>
      <c r="S2087" s="35" t="str">
        <f>IF(O2087="","",IF(O2087&gt;AVERAGE('Base de datos limpia'!$O$2:$O$8001),"Alto","Normal"))
</f>
        <v>Normal</v>
      </c>
      <c r="T2087" s="35" t="str">
        <f t="shared" si="5"/>
        <v>Gamer moderado</v>
      </c>
      <c r="U2087" s="35"/>
    </row>
    <row r="2088">
      <c r="A2088" s="28">
        <v>2087.0</v>
      </c>
      <c r="B2088" s="28">
        <v>21.0</v>
      </c>
      <c r="C2088" s="28" t="str">
        <f>TRIM(PROPER('Base de datos cruda'!C2088))</f>
        <v>Female</v>
      </c>
      <c r="D2088" s="28">
        <v>0.78</v>
      </c>
      <c r="E2088" s="28">
        <v>8.26</v>
      </c>
      <c r="F2088" s="28">
        <v>6.97</v>
      </c>
      <c r="G2088" s="28">
        <v>90.97</v>
      </c>
      <c r="H2088" s="28" t="str">
        <f>TRIM(PROPER('Base de datos cruda'!H2088))</f>
        <v>Rpg</v>
      </c>
      <c r="I2088" s="28">
        <v>4.89</v>
      </c>
      <c r="J2088" s="28">
        <v>3.9</v>
      </c>
      <c r="K2088" s="28">
        <v>294.85</v>
      </c>
      <c r="L2088" s="28">
        <f>IF('Base de datos cruda'!L2088&lt;0,,'Base de datos cruda'!L2088)</f>
        <v>1.13</v>
      </c>
      <c r="M2088" s="28" t="str">
        <f>IF(TRIM(PROPER('Base de datos cruda'!M2088))="High","Alto",IF(TRIM(PROPER('Base de datos cruda'!M2088))="Medium","Medio","Bajo"))</f>
        <v>Medio</v>
      </c>
      <c r="N2088" s="29">
        <v>100.0</v>
      </c>
      <c r="O2088" s="32">
        <f t="shared" si="1"/>
        <v>100</v>
      </c>
      <c r="P2088" s="33">
        <f t="shared" si="2"/>
        <v>4.68</v>
      </c>
      <c r="Q2088" s="34">
        <f t="shared" si="3"/>
        <v>10.58974359</v>
      </c>
      <c r="R2088" s="35" t="str">
        <f t="shared" si="4"/>
        <v>Alto</v>
      </c>
      <c r="S2088" s="35" t="str">
        <f>IF(O2088="","",IF(O2088&gt;AVERAGE('Base de datos limpia'!$O$2:$O$8001),"Alto","Normal"))
</f>
        <v>Alto</v>
      </c>
      <c r="T2088" s="35" t="str">
        <f t="shared" si="5"/>
        <v>Gamer intensivo</v>
      </c>
      <c r="U2088" s="35"/>
    </row>
    <row r="2089">
      <c r="A2089" s="28">
        <v>2088.0</v>
      </c>
      <c r="B2089" s="28">
        <v>20.0</v>
      </c>
      <c r="C2089" s="28" t="str">
        <f>TRIM(PROPER('Base de datos cruda'!C2089))</f>
        <v>Female</v>
      </c>
      <c r="D2089" s="28">
        <v>6.32</v>
      </c>
      <c r="E2089" s="28">
        <v>8.18</v>
      </c>
      <c r="F2089" s="28">
        <v>8.76</v>
      </c>
      <c r="G2089" s="28">
        <v>70.12</v>
      </c>
      <c r="H2089" s="28" t="str">
        <f>TRIM(PROPER('Base de datos cruda'!H2089))</f>
        <v>Rpg</v>
      </c>
      <c r="I2089" s="28">
        <v>2.05</v>
      </c>
      <c r="J2089" s="28">
        <v>10.63</v>
      </c>
      <c r="K2089" s="28">
        <v>228.82</v>
      </c>
      <c r="L2089" s="28">
        <f>IF('Base de datos cruda'!L2089&lt;0,,'Base de datos cruda'!L2089)</f>
        <v>9.74</v>
      </c>
      <c r="M2089" s="28" t="str">
        <f>IF(TRIM(PROPER('Base de datos cruda'!M2089))="High","Alto",IF(TRIM(PROPER('Base de datos cruda'!M2089))="Medium","Medio","Bajo"))</f>
        <v>Bajo</v>
      </c>
      <c r="N2089" s="29">
        <v>88.0350418782181</v>
      </c>
      <c r="O2089" s="32">
        <f t="shared" si="1"/>
        <v>88.03504188</v>
      </c>
      <c r="P2089" s="33">
        <f t="shared" si="2"/>
        <v>16.95</v>
      </c>
      <c r="Q2089" s="34">
        <f t="shared" si="3"/>
        <v>1.294303797</v>
      </c>
      <c r="R2089" s="35" t="str">
        <f t="shared" si="4"/>
        <v>Alto</v>
      </c>
      <c r="S2089" s="35" t="str">
        <f>IF(O2089="","",IF(O2089&gt;AVERAGE('Base de datos limpia'!$O$2:$O$8001),"Alto","Normal"))
</f>
        <v>Alto</v>
      </c>
      <c r="T2089" s="35" t="str">
        <f t="shared" si="5"/>
        <v>Gamer intensivo</v>
      </c>
      <c r="U2089" s="35"/>
    </row>
    <row r="2090">
      <c r="A2090" s="28">
        <v>2089.0</v>
      </c>
      <c r="B2090" s="28">
        <v>17.0</v>
      </c>
      <c r="C2090" s="28" t="str">
        <f>TRIM(PROPER('Base de datos cruda'!C2090))</f>
        <v>Female</v>
      </c>
      <c r="D2090" s="28">
        <v>4.53</v>
      </c>
      <c r="E2090" s="28">
        <v>5.45</v>
      </c>
      <c r="F2090" s="28">
        <v>7.24</v>
      </c>
      <c r="G2090" s="28">
        <v>88.15</v>
      </c>
      <c r="H2090" s="28" t="str">
        <f>TRIM(PROPER('Base de datos cruda'!H2090))</f>
        <v>Rpg</v>
      </c>
      <c r="I2090" s="28">
        <v>0.71</v>
      </c>
      <c r="J2090" s="28">
        <v>6.71</v>
      </c>
      <c r="K2090" s="28">
        <v>257.86</v>
      </c>
      <c r="L2090" s="28">
        <f>IF('Base de datos cruda'!L2090&lt;0,,'Base de datos cruda'!L2090)</f>
        <v>7.34</v>
      </c>
      <c r="M2090" s="28" t="str">
        <f>IF(TRIM(PROPER('Base de datos cruda'!M2090))="High","Alto",IF(TRIM(PROPER('Base de datos cruda'!M2090))="Medium","Medio","Bajo"))</f>
        <v>Medio</v>
      </c>
      <c r="N2090" s="29">
        <v>66.69</v>
      </c>
      <c r="O2090" s="32">
        <f t="shared" si="1"/>
        <v>66.69</v>
      </c>
      <c r="P2090" s="33">
        <f t="shared" si="2"/>
        <v>11.24</v>
      </c>
      <c r="Q2090" s="34">
        <f t="shared" si="3"/>
        <v>1.203090508</v>
      </c>
      <c r="R2090" s="35" t="str">
        <f t="shared" si="4"/>
        <v>Medio</v>
      </c>
      <c r="S2090" s="35" t="str">
        <f>IF(O2090="","",IF(O2090&gt;AVERAGE('Base de datos limpia'!$O$2:$O$8001),"Alto","Normal"))
</f>
        <v>Alto</v>
      </c>
      <c r="T2090" s="35" t="str">
        <f t="shared" si="5"/>
        <v>Gamer moderado</v>
      </c>
      <c r="U2090" s="35"/>
    </row>
    <row r="2091">
      <c r="A2091" s="28">
        <v>2090.0</v>
      </c>
      <c r="B2091" s="28">
        <v>16.0</v>
      </c>
      <c r="C2091" s="28" t="str">
        <f>TRIM(PROPER('Base de datos cruda'!C2091))</f>
        <v>Male</v>
      </c>
      <c r="D2091" s="28">
        <v>5.79</v>
      </c>
      <c r="E2091" s="28">
        <v>5.25</v>
      </c>
      <c r="F2091" s="28">
        <v>4.43</v>
      </c>
      <c r="G2091" s="28">
        <v>79.0</v>
      </c>
      <c r="H2091" s="28" t="str">
        <f>TRIM(PROPER('Base de datos cruda'!H2091))</f>
        <v>Fps</v>
      </c>
      <c r="I2091" s="28">
        <v>3.45</v>
      </c>
      <c r="J2091" s="28">
        <v>10.55</v>
      </c>
      <c r="K2091" s="28">
        <v>247.19</v>
      </c>
      <c r="L2091" s="28">
        <f>IF('Base de datos cruda'!L2091&lt;0,,'Base de datos cruda'!L2091)</f>
        <v>14.07</v>
      </c>
      <c r="M2091" s="28" t="str">
        <f>IF(TRIM(PROPER('Base de datos cruda'!M2091))="High","Alto",IF(TRIM(PROPER('Base de datos cruda'!M2091))="Medium","Medio","Bajo"))</f>
        <v>Bajo</v>
      </c>
      <c r="N2091" s="29">
        <v>55.3</v>
      </c>
      <c r="O2091" s="32">
        <f t="shared" si="1"/>
        <v>55.3</v>
      </c>
      <c r="P2091" s="33">
        <f t="shared" si="2"/>
        <v>16.34</v>
      </c>
      <c r="Q2091" s="34">
        <f t="shared" si="3"/>
        <v>0.9067357513</v>
      </c>
      <c r="R2091" s="35" t="str">
        <f t="shared" si="4"/>
        <v>Medio</v>
      </c>
      <c r="S2091" s="35" t="str">
        <f>IF(O2091="","",IF(O2091&gt;AVERAGE('Base de datos limpia'!$O$2:$O$8001),"Alto","Normal"))
</f>
        <v>Normal</v>
      </c>
      <c r="T2091" s="35" t="str">
        <f t="shared" si="5"/>
        <v>Gamer moderado</v>
      </c>
      <c r="U2091" s="35"/>
    </row>
    <row r="2092">
      <c r="A2092" s="28">
        <v>2091.0</v>
      </c>
      <c r="B2092" s="28">
        <v>23.0</v>
      </c>
      <c r="C2092" s="28" t="str">
        <f>TRIM(PROPER('Base de datos cruda'!C2092))</f>
        <v>Female</v>
      </c>
      <c r="D2092" s="28">
        <v>3.35</v>
      </c>
      <c r="E2092" s="28">
        <v>6.22</v>
      </c>
      <c r="F2092" s="28">
        <v>6.7</v>
      </c>
      <c r="G2092" s="28">
        <v>84.47</v>
      </c>
      <c r="H2092" s="28" t="str">
        <f>TRIM(PROPER('Base de datos cruda'!H2092))</f>
        <v>Rpg</v>
      </c>
      <c r="I2092" s="28">
        <v>4.05</v>
      </c>
      <c r="J2092" s="28">
        <v>7.26</v>
      </c>
      <c r="K2092" s="28">
        <v>277.48</v>
      </c>
      <c r="L2092" s="28">
        <f>IF('Base de datos cruda'!L2092&lt;0,,'Base de datos cruda'!L2092)</f>
        <v>7.22</v>
      </c>
      <c r="M2092" s="28" t="str">
        <f>IF(TRIM(PROPER('Base de datos cruda'!M2092))="High","Alto",IF(TRIM(PROPER('Base de datos cruda'!M2092))="Medium","Medio","Bajo"))</f>
        <v>Medio</v>
      </c>
      <c r="N2092" s="29">
        <v>74.57</v>
      </c>
      <c r="O2092" s="32">
        <f t="shared" si="1"/>
        <v>74.57</v>
      </c>
      <c r="P2092" s="33">
        <f t="shared" si="2"/>
        <v>10.61</v>
      </c>
      <c r="Q2092" s="34">
        <f t="shared" si="3"/>
        <v>1.856716418</v>
      </c>
      <c r="R2092" s="35" t="str">
        <f t="shared" si="4"/>
        <v>Alto</v>
      </c>
      <c r="S2092" s="35" t="str">
        <f>IF(O2092="","",IF(O2092&gt;AVERAGE('Base de datos limpia'!$O$2:$O$8001),"Alto","Normal"))
</f>
        <v>Alto</v>
      </c>
      <c r="T2092" s="35" t="str">
        <f t="shared" si="5"/>
        <v>Gamer intensivo</v>
      </c>
      <c r="U2092" s="35"/>
    </row>
    <row r="2093">
      <c r="A2093" s="28">
        <v>2092.0</v>
      </c>
      <c r="B2093" s="28">
        <v>17.0</v>
      </c>
      <c r="C2093" s="28" t="str">
        <f>TRIM(PROPER('Base de datos cruda'!C2093))</f>
        <v>Male</v>
      </c>
      <c r="D2093" s="28">
        <v>3.05</v>
      </c>
      <c r="E2093" s="28">
        <v>2.97</v>
      </c>
      <c r="F2093" s="28">
        <v>8.55</v>
      </c>
      <c r="G2093" s="28">
        <v>62.16</v>
      </c>
      <c r="H2093" s="28" t="str">
        <f>TRIM(PROPER('Base de datos cruda'!H2093))</f>
        <v>Casual</v>
      </c>
      <c r="I2093" s="28">
        <v>1.4</v>
      </c>
      <c r="J2093" s="28">
        <v>6.45</v>
      </c>
      <c r="K2093" s="28">
        <v>278.29</v>
      </c>
      <c r="L2093" s="28">
        <f>IF('Base de datos cruda'!L2093&lt;0,,'Base de datos cruda'!L2093)</f>
        <v>8.06</v>
      </c>
      <c r="M2093" s="28" t="str">
        <f>IF(TRIM(PROPER('Base de datos cruda'!M2093))="High","Alto",IF(TRIM(PROPER('Base de datos cruda'!M2093))="Medium","Medio","Bajo"))</f>
        <v>Medio</v>
      </c>
      <c r="N2093" s="29">
        <v>71.1238833576979</v>
      </c>
      <c r="O2093" s="32">
        <f t="shared" si="1"/>
        <v>71.12388336</v>
      </c>
      <c r="P2093" s="33">
        <f t="shared" si="2"/>
        <v>9.5</v>
      </c>
      <c r="Q2093" s="34">
        <f t="shared" si="3"/>
        <v>0.9737704918</v>
      </c>
      <c r="R2093" s="35" t="str">
        <f t="shared" si="4"/>
        <v>Alto</v>
      </c>
      <c r="S2093" s="35" t="str">
        <f>IF(O2093="","",IF(O2093&gt;AVERAGE('Base de datos limpia'!$O$2:$O$8001),"Alto","Normal"))
</f>
        <v>Alto</v>
      </c>
      <c r="T2093" s="35" t="str">
        <f t="shared" si="5"/>
        <v>Gamer casual</v>
      </c>
      <c r="U2093" s="35"/>
    </row>
    <row r="2094">
      <c r="A2094" s="28">
        <v>2093.0</v>
      </c>
      <c r="B2094" s="28">
        <v>22.0</v>
      </c>
      <c r="C2094" s="28" t="str">
        <f>TRIM(PROPER('Base de datos cruda'!C2094))</f>
        <v>Female</v>
      </c>
      <c r="D2094" s="28">
        <v>0.79</v>
      </c>
      <c r="E2094" s="28">
        <v>5.73</v>
      </c>
      <c r="F2094" s="28">
        <v>4.03</v>
      </c>
      <c r="G2094" s="28">
        <v>95.6</v>
      </c>
      <c r="H2094" s="28" t="str">
        <f>TRIM(PROPER('Base de datos cruda'!H2094))</f>
        <v>Casual</v>
      </c>
      <c r="I2094" s="28">
        <v>4.05</v>
      </c>
      <c r="J2094" s="28">
        <v>5.25</v>
      </c>
      <c r="K2094" s="28">
        <v>298.18</v>
      </c>
      <c r="L2094" s="28">
        <f>IF('Base de datos cruda'!L2094&lt;0,,'Base de datos cruda'!L2094)</f>
        <v>4.49</v>
      </c>
      <c r="M2094" s="28" t="str">
        <f>IF(TRIM(PROPER('Base de datos cruda'!M2094))="High","Alto",IF(TRIM(PROPER('Base de datos cruda'!M2094))="Medium","Medio","Bajo"))</f>
        <v>Medio</v>
      </c>
      <c r="N2094" s="29">
        <v>90.0924636367911</v>
      </c>
      <c r="O2094" s="32">
        <f t="shared" si="1"/>
        <v>90.09246364</v>
      </c>
      <c r="P2094" s="33">
        <f t="shared" si="2"/>
        <v>6.04</v>
      </c>
      <c r="Q2094" s="34">
        <f t="shared" si="3"/>
        <v>7.253164557</v>
      </c>
      <c r="R2094" s="35" t="str">
        <f t="shared" si="4"/>
        <v>Alto</v>
      </c>
      <c r="S2094" s="35" t="str">
        <f>IF(O2094="","",IF(O2094&gt;AVERAGE('Base de datos limpia'!$O$2:$O$8001),"Alto","Normal"))
</f>
        <v>Alto</v>
      </c>
      <c r="T2094" s="35" t="str">
        <f t="shared" si="5"/>
        <v>Gamer moderado</v>
      </c>
      <c r="U2094" s="35"/>
    </row>
    <row r="2095">
      <c r="A2095" s="28">
        <v>2094.0</v>
      </c>
      <c r="B2095" s="28">
        <v>24.0</v>
      </c>
      <c r="C2095" s="28" t="str">
        <f>TRIM(PROPER('Base de datos cruda'!C2095))</f>
        <v>Male</v>
      </c>
      <c r="D2095" s="28">
        <v>4.19</v>
      </c>
      <c r="E2095" s="28">
        <v>1.1</v>
      </c>
      <c r="F2095" s="28">
        <v>4.83</v>
      </c>
      <c r="G2095" s="28">
        <v>69.75</v>
      </c>
      <c r="H2095" s="28" t="str">
        <f>TRIM(PROPER('Base de datos cruda'!H2095))</f>
        <v>Fps</v>
      </c>
      <c r="I2095" s="28">
        <v>1.36</v>
      </c>
      <c r="J2095" s="28">
        <v>7.95</v>
      </c>
      <c r="K2095" s="28">
        <v>279.46</v>
      </c>
      <c r="L2095" s="28">
        <f>IF('Base de datos cruda'!L2095&lt;0,,'Base de datos cruda'!L2095)</f>
        <v>9.01</v>
      </c>
      <c r="M2095" s="28" t="str">
        <f>IF(TRIM(PROPER('Base de datos cruda'!M2095))="High","Alto",IF(TRIM(PROPER('Base de datos cruda'!M2095))="Medium","Medio","Bajo"))</f>
        <v>Medio</v>
      </c>
      <c r="N2095" s="29">
        <v>25.45</v>
      </c>
      <c r="O2095" s="32">
        <f t="shared" si="1"/>
        <v>25.45</v>
      </c>
      <c r="P2095" s="33">
        <f t="shared" si="2"/>
        <v>12.14</v>
      </c>
      <c r="Q2095" s="34">
        <f t="shared" si="3"/>
        <v>0.2625298329</v>
      </c>
      <c r="R2095" s="35" t="str">
        <f t="shared" si="4"/>
        <v>Bajo</v>
      </c>
      <c r="S2095" s="35" t="str">
        <f>IF(O2095="","",IF(O2095&gt;AVERAGE('Base de datos limpia'!$O$2:$O$8001),"Alto","Normal"))
</f>
        <v>Normal</v>
      </c>
      <c r="T2095" s="35" t="str">
        <f t="shared" si="5"/>
        <v>Gamer casual</v>
      </c>
      <c r="U2095" s="35"/>
    </row>
    <row r="2096">
      <c r="A2096" s="28">
        <v>2095.0</v>
      </c>
      <c r="B2096" s="28">
        <v>24.0</v>
      </c>
      <c r="C2096" s="28" t="str">
        <f>TRIM(PROPER('Base de datos cruda'!C2096))</f>
        <v>Female</v>
      </c>
      <c r="D2096" s="28">
        <v>4.12</v>
      </c>
      <c r="E2096" s="28">
        <v>5.28</v>
      </c>
      <c r="F2096" s="28">
        <v>8.07</v>
      </c>
      <c r="G2096" s="28">
        <v>86.8</v>
      </c>
      <c r="H2096" s="28" t="str">
        <f>TRIM(PROPER('Base de datos cruda'!H2096))</f>
        <v>Fps</v>
      </c>
      <c r="I2096" s="28">
        <v>3.47</v>
      </c>
      <c r="J2096" s="28">
        <v>8.95</v>
      </c>
      <c r="K2096" s="28">
        <v>266.02</v>
      </c>
      <c r="L2096" s="28">
        <f>IF('Base de datos cruda'!L2096&lt;0,,'Base de datos cruda'!L2096)</f>
        <v>8.82</v>
      </c>
      <c r="M2096" s="28" t="str">
        <f>IF(TRIM(PROPER('Base de datos cruda'!M2096))="High","Alto",IF(TRIM(PROPER('Base de datos cruda'!M2096))="Medium","Medio","Bajo"))</f>
        <v>Medio</v>
      </c>
      <c r="N2096" s="29">
        <v>72.58</v>
      </c>
      <c r="O2096" s="32">
        <f t="shared" si="1"/>
        <v>72.58</v>
      </c>
      <c r="P2096" s="33">
        <f t="shared" si="2"/>
        <v>13.07</v>
      </c>
      <c r="Q2096" s="34">
        <f t="shared" si="3"/>
        <v>1.281553398</v>
      </c>
      <c r="R2096" s="35" t="str">
        <f t="shared" si="4"/>
        <v>Alto</v>
      </c>
      <c r="S2096" s="35" t="str">
        <f>IF(O2096="","",IF(O2096&gt;AVERAGE('Base de datos limpia'!$O$2:$O$8001),"Alto","Normal"))
</f>
        <v>Alto</v>
      </c>
      <c r="T2096" s="35" t="str">
        <f t="shared" si="5"/>
        <v>Gamer moderado</v>
      </c>
      <c r="U2096" s="35"/>
    </row>
    <row r="2097">
      <c r="A2097" s="28">
        <v>2096.0</v>
      </c>
      <c r="B2097" s="28">
        <v>23.0</v>
      </c>
      <c r="C2097" s="28" t="str">
        <f>TRIM(PROPER('Base de datos cruda'!C2097))</f>
        <v>Female</v>
      </c>
      <c r="D2097" s="28">
        <v>3.74</v>
      </c>
      <c r="E2097" s="28">
        <v>4.02</v>
      </c>
      <c r="F2097" s="28">
        <v>8.47</v>
      </c>
      <c r="G2097" s="28">
        <v>91.92</v>
      </c>
      <c r="H2097" s="28" t="str">
        <f>TRIM(PROPER('Base de datos cruda'!H2097))</f>
        <v>Fps</v>
      </c>
      <c r="I2097" s="28">
        <v>0.62</v>
      </c>
      <c r="J2097" s="28">
        <v>9.03</v>
      </c>
      <c r="K2097" s="28">
        <v>286.96</v>
      </c>
      <c r="L2097" s="28">
        <f>IF('Base de datos cruda'!L2097&lt;0,,'Base de datos cruda'!L2097)</f>
        <v>11.95</v>
      </c>
      <c r="M2097" s="28" t="str">
        <f>IF(TRIM(PROPER('Base de datos cruda'!M2097))="High","Alto",IF(TRIM(PROPER('Base de datos cruda'!M2097))="Medium","Medio","Bajo"))</f>
        <v>Medio</v>
      </c>
      <c r="N2097" s="29">
        <v>69.85</v>
      </c>
      <c r="O2097" s="32">
        <f t="shared" si="1"/>
        <v>69.85</v>
      </c>
      <c r="P2097" s="33">
        <f t="shared" si="2"/>
        <v>12.77</v>
      </c>
      <c r="Q2097" s="34">
        <f t="shared" si="3"/>
        <v>1.07486631</v>
      </c>
      <c r="R2097" s="35" t="str">
        <f t="shared" si="4"/>
        <v>Medio</v>
      </c>
      <c r="S2097" s="35" t="str">
        <f>IF(O2097="","",IF(O2097&gt;AVERAGE('Base de datos limpia'!$O$2:$O$8001),"Alto","Normal"))
</f>
        <v>Alto</v>
      </c>
      <c r="T2097" s="35" t="str">
        <f t="shared" si="5"/>
        <v>Gamer moderado</v>
      </c>
      <c r="U2097" s="35"/>
    </row>
    <row r="2098">
      <c r="A2098" s="28">
        <v>2097.0</v>
      </c>
      <c r="B2098" s="28">
        <v>24.0</v>
      </c>
      <c r="C2098" s="28" t="str">
        <f>TRIM(PROPER('Base de datos cruda'!C2098))</f>
        <v>Female</v>
      </c>
      <c r="D2098" s="28">
        <v>5.92</v>
      </c>
      <c r="E2098" s="28">
        <v>7.07</v>
      </c>
      <c r="F2098" s="28">
        <v>7.54</v>
      </c>
      <c r="G2098" s="28">
        <v>81.6</v>
      </c>
      <c r="H2098" s="28" t="str">
        <f>TRIM(PROPER('Base de datos cruda'!H2098))</f>
        <v>Fps</v>
      </c>
      <c r="I2098" s="28">
        <v>2.14</v>
      </c>
      <c r="J2098" s="28">
        <v>10.92</v>
      </c>
      <c r="K2098" s="28">
        <v>238.79</v>
      </c>
      <c r="L2098" s="28">
        <f>IF('Base de datos cruda'!L2098&lt;0,,'Base de datos cruda'!L2098)</f>
        <v>14.94</v>
      </c>
      <c r="M2098" s="28" t="str">
        <f>IF(TRIM(PROPER('Base de datos cruda'!M2098))="High","Alto",IF(TRIM(PROPER('Base de datos cruda'!M2098))="Medium","Medio","Bajo"))</f>
        <v>Bajo</v>
      </c>
      <c r="N2098" s="29">
        <v>71.7467407028014</v>
      </c>
      <c r="O2098" s="32">
        <f t="shared" si="1"/>
        <v>71.7467407</v>
      </c>
      <c r="P2098" s="33">
        <f t="shared" si="2"/>
        <v>16.84</v>
      </c>
      <c r="Q2098" s="34">
        <f t="shared" si="3"/>
        <v>1.194256757</v>
      </c>
      <c r="R2098" s="35" t="str">
        <f t="shared" si="4"/>
        <v>Alto</v>
      </c>
      <c r="S2098" s="35" t="str">
        <f>IF(O2098="","",IF(O2098&gt;AVERAGE('Base de datos limpia'!$O$2:$O$8001),"Alto","Normal"))
</f>
        <v>Alto</v>
      </c>
      <c r="T2098" s="35" t="str">
        <f t="shared" si="5"/>
        <v>Gamer intensivo</v>
      </c>
      <c r="U2098" s="35"/>
    </row>
    <row r="2099">
      <c r="A2099" s="28">
        <v>2098.0</v>
      </c>
      <c r="B2099" s="28">
        <v>17.0</v>
      </c>
      <c r="C2099" s="28" t="str">
        <f>TRIM(PROPER('Base de datos cruda'!C2099))</f>
        <v>Female</v>
      </c>
      <c r="D2099" s="28">
        <v>6.66</v>
      </c>
      <c r="E2099" s="28">
        <v>6.75</v>
      </c>
      <c r="F2099" s="28">
        <v>8.96</v>
      </c>
      <c r="G2099" s="28">
        <v>73.49</v>
      </c>
      <c r="H2099" s="28" t="str">
        <f>TRIM(PROPER('Base de datos cruda'!H2099))</f>
        <v>Fps</v>
      </c>
      <c r="I2099" s="28">
        <v>2.6</v>
      </c>
      <c r="J2099" s="28">
        <v>9.2</v>
      </c>
      <c r="K2099" s="28">
        <v>259.68</v>
      </c>
      <c r="L2099" s="28">
        <f>IF('Base de datos cruda'!L2099&lt;0,,'Base de datos cruda'!L2099)</f>
        <v>9.24</v>
      </c>
      <c r="M2099" s="28" t="str">
        <f>IF(TRIM(PROPER('Base de datos cruda'!M2099))="High","Alto",IF(TRIM(PROPER('Base de datos cruda'!M2099))="Medium","Medio","Bajo"))</f>
        <v>Bajo</v>
      </c>
      <c r="N2099" s="29">
        <v>54.19</v>
      </c>
      <c r="O2099" s="32">
        <f t="shared" si="1"/>
        <v>54.19</v>
      </c>
      <c r="P2099" s="33">
        <f t="shared" si="2"/>
        <v>15.86</v>
      </c>
      <c r="Q2099" s="34">
        <f t="shared" si="3"/>
        <v>1.013513514</v>
      </c>
      <c r="R2099" s="35" t="str">
        <f t="shared" si="4"/>
        <v>Medio</v>
      </c>
      <c r="S2099" s="35" t="str">
        <f>IF(O2099="","",IF(O2099&gt;AVERAGE('Base de datos limpia'!$O$2:$O$8001),"Alto","Normal"))
</f>
        <v>Normal</v>
      </c>
      <c r="T2099" s="35" t="str">
        <f t="shared" si="5"/>
        <v>Gamer intensivo</v>
      </c>
      <c r="U2099" s="35"/>
    </row>
    <row r="2100">
      <c r="A2100" s="28">
        <v>2099.0</v>
      </c>
      <c r="B2100" s="28">
        <v>21.0</v>
      </c>
      <c r="C2100" s="28" t="str">
        <f>TRIM(PROPER('Base de datos cruda'!C2100))</f>
        <v>Female</v>
      </c>
      <c r="D2100" s="28">
        <v>6.01</v>
      </c>
      <c r="E2100" s="28">
        <v>4.43</v>
      </c>
      <c r="F2100" s="28">
        <v>4.45</v>
      </c>
      <c r="G2100" s="28">
        <v>99.12</v>
      </c>
      <c r="H2100" s="28" t="str">
        <f>TRIM(PROPER('Base de datos cruda'!H2100))</f>
        <v>Fps</v>
      </c>
      <c r="I2100" s="28">
        <v>3.63</v>
      </c>
      <c r="J2100" s="28">
        <v>11.89</v>
      </c>
      <c r="K2100" s="28">
        <v>231.22</v>
      </c>
      <c r="L2100" s="28">
        <f>IF('Base de datos cruda'!L2100&lt;0,,'Base de datos cruda'!L2100)</f>
        <v>11.89</v>
      </c>
      <c r="M2100" s="28" t="str">
        <f>IF(TRIM(PROPER('Base de datos cruda'!M2100))="High","Alto",IF(TRIM(PROPER('Base de datos cruda'!M2100))="Medium","Medio","Bajo"))</f>
        <v>Bajo</v>
      </c>
      <c r="N2100" s="29">
        <v>33.77</v>
      </c>
      <c r="O2100" s="32">
        <f t="shared" si="1"/>
        <v>33.77</v>
      </c>
      <c r="P2100" s="33">
        <f t="shared" si="2"/>
        <v>17.9</v>
      </c>
      <c r="Q2100" s="34">
        <f t="shared" si="3"/>
        <v>0.7371048253</v>
      </c>
      <c r="R2100" s="35" t="str">
        <f t="shared" si="4"/>
        <v>Bajo</v>
      </c>
      <c r="S2100" s="35" t="str">
        <f>IF(O2100="","",IF(O2100&gt;AVERAGE('Base de datos limpia'!$O$2:$O$8001),"Alto","Normal"))
</f>
        <v>Normal</v>
      </c>
      <c r="T2100" s="35" t="str">
        <f t="shared" si="5"/>
        <v>Gamer moderado</v>
      </c>
      <c r="U2100" s="35"/>
    </row>
    <row r="2101">
      <c r="A2101" s="28">
        <v>2100.0</v>
      </c>
      <c r="B2101" s="28">
        <v>19.0</v>
      </c>
      <c r="C2101" s="28" t="str">
        <f>TRIM(PROPER('Base de datos cruda'!C2101))</f>
        <v>Female</v>
      </c>
      <c r="D2101" s="28">
        <v>1.15</v>
      </c>
      <c r="E2101" s="28">
        <v>1.07</v>
      </c>
      <c r="F2101" s="28">
        <v>6.73</v>
      </c>
      <c r="G2101" s="28">
        <v>71.14</v>
      </c>
      <c r="H2101" s="28" t="str">
        <f>TRIM(PROPER('Base de datos cruda'!H2101))</f>
        <v>Casual</v>
      </c>
      <c r="I2101" s="28">
        <v>3.25</v>
      </c>
      <c r="J2101" s="28">
        <v>5.4</v>
      </c>
      <c r="K2101" s="28">
        <v>306.06</v>
      </c>
      <c r="L2101" s="28">
        <f>IF('Base de datos cruda'!L2101&lt;0,,'Base de datos cruda'!L2101)</f>
        <v>0.84</v>
      </c>
      <c r="M2101" s="28" t="str">
        <f>IF(TRIM(PROPER('Base de datos cruda'!M2101))="High","Alto",IF(TRIM(PROPER('Base de datos cruda'!M2101))="Medium","Medio","Bajo"))</f>
        <v>Medio</v>
      </c>
      <c r="N2101" s="29">
        <v>54.97</v>
      </c>
      <c r="O2101" s="32">
        <f t="shared" si="1"/>
        <v>54.97</v>
      </c>
      <c r="P2101" s="33">
        <f t="shared" si="2"/>
        <v>6.55</v>
      </c>
      <c r="Q2101" s="34">
        <f t="shared" si="3"/>
        <v>0.9304347826</v>
      </c>
      <c r="R2101" s="35" t="str">
        <f t="shared" si="4"/>
        <v>Medio</v>
      </c>
      <c r="S2101" s="35" t="str">
        <f>IF(O2101="","",IF(O2101&gt;AVERAGE('Base de datos limpia'!$O$2:$O$8001),"Alto","Normal"))
</f>
        <v>Normal</v>
      </c>
      <c r="T2101" s="35" t="str">
        <f t="shared" si="5"/>
        <v>Gamer casual</v>
      </c>
      <c r="U2101" s="35"/>
    </row>
    <row r="2102">
      <c r="A2102" s="28">
        <v>2101.0</v>
      </c>
      <c r="B2102" s="28">
        <v>19.0</v>
      </c>
      <c r="C2102" s="28" t="str">
        <f>TRIM(PROPER('Base de datos cruda'!C2102))</f>
        <v>Male</v>
      </c>
      <c r="D2102" s="28">
        <v>4.98</v>
      </c>
      <c r="E2102" s="28">
        <v>3.27</v>
      </c>
      <c r="F2102" s="28">
        <v>7.42</v>
      </c>
      <c r="G2102" s="28">
        <v>97.95</v>
      </c>
      <c r="H2102" s="28" t="str">
        <f>TRIM(PROPER('Base de datos cruda'!H2102))</f>
        <v>Rpg</v>
      </c>
      <c r="I2102" s="28">
        <v>4.27</v>
      </c>
      <c r="J2102" s="28">
        <v>7.6</v>
      </c>
      <c r="K2102" s="28">
        <v>250.26</v>
      </c>
      <c r="L2102" s="28">
        <f>IF('Base de datos cruda'!L2102&lt;0,,'Base de datos cruda'!L2102)</f>
        <v>10.95</v>
      </c>
      <c r="M2102" s="28" t="str">
        <f>IF(TRIM(PROPER('Base de datos cruda'!M2102))="High","Alto",IF(TRIM(PROPER('Base de datos cruda'!M2102))="Medium","Medio","Bajo"))</f>
        <v>Medio</v>
      </c>
      <c r="N2102" s="29">
        <v>58.1179802018831</v>
      </c>
      <c r="O2102" s="32">
        <f t="shared" si="1"/>
        <v>58.1179802</v>
      </c>
      <c r="P2102" s="33">
        <f t="shared" si="2"/>
        <v>12.58</v>
      </c>
      <c r="Q2102" s="34">
        <f t="shared" si="3"/>
        <v>0.656626506</v>
      </c>
      <c r="R2102" s="35" t="str">
        <f t="shared" si="4"/>
        <v>Medio</v>
      </c>
      <c r="S2102" s="35" t="str">
        <f>IF(O2102="","",IF(O2102&gt;AVERAGE('Base de datos limpia'!$O$2:$O$8001),"Alto","Normal"))
</f>
        <v>Normal</v>
      </c>
      <c r="T2102" s="35" t="str">
        <f t="shared" si="5"/>
        <v>Gamer moderado</v>
      </c>
      <c r="U2102" s="35"/>
    </row>
    <row r="2103">
      <c r="A2103" s="28">
        <v>2102.0</v>
      </c>
      <c r="B2103" s="28">
        <v>20.0</v>
      </c>
      <c r="C2103" s="28" t="str">
        <f>TRIM(PROPER('Base de datos cruda'!C2103))</f>
        <v>Male</v>
      </c>
      <c r="D2103" s="28">
        <v>0.64</v>
      </c>
      <c r="E2103" s="28">
        <v>6.7</v>
      </c>
      <c r="F2103" s="28">
        <v>7.51</v>
      </c>
      <c r="G2103" s="28">
        <v>66.25</v>
      </c>
      <c r="H2103" s="28" t="str">
        <f>TRIM(PROPER('Base de datos cruda'!H2103))</f>
        <v>Casual</v>
      </c>
      <c r="I2103" s="28">
        <v>0.92</v>
      </c>
      <c r="J2103" s="28">
        <v>1.85</v>
      </c>
      <c r="K2103" s="28">
        <v>312.68</v>
      </c>
      <c r="L2103" s="28">
        <f>IF('Base de datos cruda'!L2103&lt;0,,'Base de datos cruda'!L2103)</f>
        <v>2.29</v>
      </c>
      <c r="M2103" s="28" t="str">
        <f>IF(TRIM(PROPER('Base de datos cruda'!M2103))="High","Alto",IF(TRIM(PROPER('Base de datos cruda'!M2103))="Medium","Medio","Bajo"))</f>
        <v>Medio</v>
      </c>
      <c r="N2103" s="29">
        <v>84.43</v>
      </c>
      <c r="O2103" s="32">
        <f t="shared" si="1"/>
        <v>84.43</v>
      </c>
      <c r="P2103" s="33">
        <f t="shared" si="2"/>
        <v>2.49</v>
      </c>
      <c r="Q2103" s="34">
        <f t="shared" si="3"/>
        <v>10.46875</v>
      </c>
      <c r="R2103" s="35" t="str">
        <f t="shared" si="4"/>
        <v>Alto</v>
      </c>
      <c r="S2103" s="35" t="str">
        <f>IF(O2103="","",IF(O2103&gt;AVERAGE('Base de datos limpia'!$O$2:$O$8001),"Alto","Normal"))
</f>
        <v>Alto</v>
      </c>
      <c r="T2103" s="35" t="str">
        <f t="shared" si="5"/>
        <v>Gamer intensivo</v>
      </c>
      <c r="U2103" s="35"/>
    </row>
    <row r="2104">
      <c r="A2104" s="28">
        <v>2103.0</v>
      </c>
      <c r="B2104" s="28">
        <v>18.0</v>
      </c>
      <c r="C2104" s="28" t="str">
        <f>TRIM(PROPER('Base de datos cruda'!C2104))</f>
        <v>Male</v>
      </c>
      <c r="D2104" s="28">
        <v>5.56</v>
      </c>
      <c r="E2104" s="28">
        <v>1.65</v>
      </c>
      <c r="F2104" s="28">
        <v>7.97</v>
      </c>
      <c r="G2104" s="28">
        <v>75.57</v>
      </c>
      <c r="H2104" s="28" t="str">
        <f>TRIM(PROPER('Base de datos cruda'!H2104))</f>
        <v>Casual</v>
      </c>
      <c r="I2104" s="28">
        <v>3.31</v>
      </c>
      <c r="J2104" s="28">
        <v>11.5</v>
      </c>
      <c r="K2104" s="28">
        <v>243.48</v>
      </c>
      <c r="L2104" s="28">
        <f>IF('Base de datos cruda'!L2104&lt;0,,'Base de datos cruda'!L2104)</f>
        <v>13.75</v>
      </c>
      <c r="M2104" s="28" t="str">
        <f>IF(TRIM(PROPER('Base de datos cruda'!M2104))="High","Alto",IF(TRIM(PROPER('Base de datos cruda'!M2104))="Medium","Medio","Bajo"))</f>
        <v>Bajo</v>
      </c>
      <c r="N2104" s="29">
        <v>36.13</v>
      </c>
      <c r="O2104" s="32">
        <f t="shared" si="1"/>
        <v>36.13</v>
      </c>
      <c r="P2104" s="33">
        <f t="shared" si="2"/>
        <v>17.06</v>
      </c>
      <c r="Q2104" s="34">
        <f t="shared" si="3"/>
        <v>0.2967625899</v>
      </c>
      <c r="R2104" s="35" t="str">
        <f t="shared" si="4"/>
        <v>Bajo</v>
      </c>
      <c r="S2104" s="35" t="str">
        <f>IF(O2104="","",IF(O2104&gt;AVERAGE('Base de datos limpia'!$O$2:$O$8001),"Alto","Normal"))
</f>
        <v>Normal</v>
      </c>
      <c r="T2104" s="35" t="str">
        <f t="shared" si="5"/>
        <v>Gamer casual</v>
      </c>
      <c r="U2104" s="35"/>
    </row>
    <row r="2105">
      <c r="A2105" s="28">
        <v>2104.0</v>
      </c>
      <c r="B2105" s="28">
        <v>16.0</v>
      </c>
      <c r="C2105" s="28" t="str">
        <f>TRIM(PROPER('Base de datos cruda'!C2105))</f>
        <v>Male</v>
      </c>
      <c r="D2105" s="28">
        <v>3.05</v>
      </c>
      <c r="E2105" s="28">
        <v>1.97</v>
      </c>
      <c r="F2105" s="28">
        <v>8.59</v>
      </c>
      <c r="G2105" s="28">
        <v>65.54</v>
      </c>
      <c r="H2105" s="28" t="str">
        <f>TRIM(PROPER('Base de datos cruda'!H2105))</f>
        <v>Rpg</v>
      </c>
      <c r="I2105" s="28">
        <v>0.64</v>
      </c>
      <c r="J2105" s="28">
        <v>7.05</v>
      </c>
      <c r="K2105" s="28">
        <v>261.95</v>
      </c>
      <c r="L2105" s="28">
        <f>IF('Base de datos cruda'!L2105&lt;0,,'Base de datos cruda'!L2105)</f>
        <v>6.84</v>
      </c>
      <c r="M2105" s="28" t="str">
        <f>IF(TRIM(PROPER('Base de datos cruda'!M2105))="High","Alto",IF(TRIM(PROPER('Base de datos cruda'!M2105))="Medium","Medio","Bajo"))</f>
        <v>Medio</v>
      </c>
      <c r="N2105" s="29">
        <v>55.21</v>
      </c>
      <c r="O2105" s="32">
        <f t="shared" si="1"/>
        <v>55.21</v>
      </c>
      <c r="P2105" s="33">
        <f t="shared" si="2"/>
        <v>10.1</v>
      </c>
      <c r="Q2105" s="34">
        <f t="shared" si="3"/>
        <v>0.6459016393</v>
      </c>
      <c r="R2105" s="35" t="str">
        <f t="shared" si="4"/>
        <v>Medio</v>
      </c>
      <c r="S2105" s="35" t="str">
        <f>IF(O2105="","",IF(O2105&gt;AVERAGE('Base de datos limpia'!$O$2:$O$8001),"Alto","Normal"))
</f>
        <v>Normal</v>
      </c>
      <c r="T2105" s="35" t="str">
        <f t="shared" si="5"/>
        <v>Gamer casual</v>
      </c>
      <c r="U2105" s="35"/>
    </row>
    <row r="2106">
      <c r="A2106" s="28">
        <v>2105.0</v>
      </c>
      <c r="B2106" s="28">
        <v>23.0</v>
      </c>
      <c r="C2106" s="28" t="str">
        <f>TRIM(PROPER('Base de datos cruda'!C2106))</f>
        <v>Female</v>
      </c>
      <c r="D2106" s="28">
        <v>1.06</v>
      </c>
      <c r="E2106" s="28">
        <v>6.82</v>
      </c>
      <c r="F2106" s="28">
        <v>5.81</v>
      </c>
      <c r="G2106" s="28">
        <v>60.09</v>
      </c>
      <c r="H2106" s="28" t="str">
        <f>TRIM(PROPER('Base de datos cruda'!H2106))</f>
        <v>Rpg</v>
      </c>
      <c r="I2106" s="28">
        <v>2.39</v>
      </c>
      <c r="J2106" s="28">
        <v>3.2</v>
      </c>
      <c r="K2106" s="28">
        <v>299.47</v>
      </c>
      <c r="L2106" s="28">
        <f>IF('Base de datos cruda'!L2106&lt;0,,'Base de datos cruda'!L2106)</f>
        <v>5.23</v>
      </c>
      <c r="M2106" s="28" t="str">
        <f>IF(TRIM(PROPER('Base de datos cruda'!M2106))="High","Alto",IF(TRIM(PROPER('Base de datos cruda'!M2106))="Medium","Medio","Bajo"))</f>
        <v>Medio</v>
      </c>
      <c r="N2106" s="29">
        <v>83.44</v>
      </c>
      <c r="O2106" s="32">
        <f t="shared" si="1"/>
        <v>83.44</v>
      </c>
      <c r="P2106" s="33">
        <f t="shared" si="2"/>
        <v>4.26</v>
      </c>
      <c r="Q2106" s="34">
        <f t="shared" si="3"/>
        <v>6.433962264</v>
      </c>
      <c r="R2106" s="35" t="str">
        <f t="shared" si="4"/>
        <v>Alto</v>
      </c>
      <c r="S2106" s="35" t="str">
        <f>IF(O2106="","",IF(O2106&gt;AVERAGE('Base de datos limpia'!$O$2:$O$8001),"Alto","Normal"))
</f>
        <v>Alto</v>
      </c>
      <c r="T2106" s="35" t="str">
        <f t="shared" si="5"/>
        <v>Gamer intensivo</v>
      </c>
      <c r="U2106" s="35"/>
    </row>
    <row r="2107">
      <c r="A2107" s="28">
        <v>2106.0</v>
      </c>
      <c r="B2107" s="28">
        <v>20.0</v>
      </c>
      <c r="C2107" s="28" t="str">
        <f>TRIM(PROPER('Base de datos cruda'!C2107))</f>
        <v>Female</v>
      </c>
      <c r="D2107" s="28">
        <v>6.9</v>
      </c>
      <c r="E2107" s="28">
        <v>7.8</v>
      </c>
      <c r="F2107" s="28">
        <v>4.21</v>
      </c>
      <c r="G2107" s="28">
        <v>70.41</v>
      </c>
      <c r="H2107" s="28" t="str">
        <f>TRIM(PROPER('Base de datos cruda'!H2107))</f>
        <v>Casual</v>
      </c>
      <c r="I2107" s="28">
        <v>2.62</v>
      </c>
      <c r="J2107" s="28">
        <v>10.36</v>
      </c>
      <c r="K2107" s="28">
        <v>253.16</v>
      </c>
      <c r="L2107" s="28">
        <f>IF('Base de datos cruda'!L2107&lt;0,,'Base de datos cruda'!L2107)</f>
        <v>16.17</v>
      </c>
      <c r="M2107" s="28" t="str">
        <f>IF(TRIM(PROPER('Base de datos cruda'!M2107))="High","Alto",IF(TRIM(PROPER('Base de datos cruda'!M2107))="Medium","Medio","Bajo"))</f>
        <v>Alto</v>
      </c>
      <c r="N2107" s="29">
        <v>58.8022658483071</v>
      </c>
      <c r="O2107" s="32">
        <f t="shared" si="1"/>
        <v>58.80226585</v>
      </c>
      <c r="P2107" s="33">
        <f t="shared" si="2"/>
        <v>17.26</v>
      </c>
      <c r="Q2107" s="34">
        <f t="shared" si="3"/>
        <v>1.130434783</v>
      </c>
      <c r="R2107" s="35" t="str">
        <f t="shared" si="4"/>
        <v>Medio</v>
      </c>
      <c r="S2107" s="35" t="str">
        <f>IF(O2107="","",IF(O2107&gt;AVERAGE('Base de datos limpia'!$O$2:$O$8001),"Alto","Normal"))
</f>
        <v>Normal</v>
      </c>
      <c r="T2107" s="35" t="str">
        <f t="shared" si="5"/>
        <v>Gamer intensivo</v>
      </c>
      <c r="U2107" s="35"/>
    </row>
    <row r="2108">
      <c r="A2108" s="28">
        <v>2107.0</v>
      </c>
      <c r="B2108" s="28">
        <v>18.0</v>
      </c>
      <c r="C2108" s="28" t="str">
        <f>TRIM(PROPER('Base de datos cruda'!C2108))</f>
        <v>Female</v>
      </c>
      <c r="D2108" s="28">
        <v>4.91</v>
      </c>
      <c r="E2108" s="28">
        <v>3.89</v>
      </c>
      <c r="F2108" s="28">
        <v>5.81</v>
      </c>
      <c r="G2108" s="28">
        <v>63.49</v>
      </c>
      <c r="H2108" s="28" t="str">
        <f>TRIM(PROPER('Base de datos cruda'!H2108))</f>
        <v>Rpg</v>
      </c>
      <c r="I2108" s="28">
        <v>0.14</v>
      </c>
      <c r="J2108" s="28">
        <v>7.9</v>
      </c>
      <c r="K2108" s="28">
        <v>251.08</v>
      </c>
      <c r="L2108" s="28">
        <f>IF('Base de datos cruda'!L2108&lt;0,,'Base de datos cruda'!L2108)</f>
        <v>9.49</v>
      </c>
      <c r="M2108" s="28" t="str">
        <f>IF(TRIM(PROPER('Base de datos cruda'!M2108))="High","Alto",IF(TRIM(PROPER('Base de datos cruda'!M2108))="Medium","Medio","Bajo"))</f>
        <v>Medio</v>
      </c>
      <c r="N2108" s="29">
        <v>53.52</v>
      </c>
      <c r="O2108" s="32">
        <f t="shared" si="1"/>
        <v>53.52</v>
      </c>
      <c r="P2108" s="33">
        <f t="shared" si="2"/>
        <v>12.81</v>
      </c>
      <c r="Q2108" s="34">
        <f t="shared" si="3"/>
        <v>0.7922606925</v>
      </c>
      <c r="R2108" s="35" t="str">
        <f t="shared" si="4"/>
        <v>Medio</v>
      </c>
      <c r="S2108" s="35" t="str">
        <f>IF(O2108="","",IF(O2108&gt;AVERAGE('Base de datos limpia'!$O$2:$O$8001),"Alto","Normal"))
</f>
        <v>Normal</v>
      </c>
      <c r="T2108" s="35" t="str">
        <f t="shared" si="5"/>
        <v>Gamer moderado</v>
      </c>
      <c r="U2108" s="35"/>
    </row>
    <row r="2109">
      <c r="A2109" s="28">
        <v>2108.0</v>
      </c>
      <c r="B2109" s="28">
        <v>22.0</v>
      </c>
      <c r="C2109" s="28" t="str">
        <f>TRIM(PROPER('Base de datos cruda'!C2109))</f>
        <v>Male</v>
      </c>
      <c r="D2109" s="28">
        <v>2.84</v>
      </c>
      <c r="E2109" s="28">
        <v>5.41</v>
      </c>
      <c r="F2109" s="28">
        <v>7.36</v>
      </c>
      <c r="G2109" s="28">
        <v>99.45</v>
      </c>
      <c r="H2109" s="28" t="str">
        <f>TRIM(PROPER('Base de datos cruda'!H2109))</f>
        <v>Rpg</v>
      </c>
      <c r="I2109" s="28">
        <v>0.35</v>
      </c>
      <c r="J2109" s="28">
        <v>8.6</v>
      </c>
      <c r="K2109" s="28">
        <v>291.0</v>
      </c>
      <c r="L2109" s="28">
        <f>IF('Base de datos cruda'!L2109&lt;0,,'Base de datos cruda'!L2109)</f>
        <v>6.87</v>
      </c>
      <c r="M2109" s="28" t="str">
        <f>IF(TRIM(PROPER('Base de datos cruda'!M2109))="High","Alto",IF(TRIM(PROPER('Base de datos cruda'!M2109))="Medium","Medio","Bajo"))</f>
        <v>Medio</v>
      </c>
      <c r="N2109" s="29">
        <v>81.16</v>
      </c>
      <c r="O2109" s="32">
        <f t="shared" si="1"/>
        <v>81.16</v>
      </c>
      <c r="P2109" s="33">
        <f t="shared" si="2"/>
        <v>11.44</v>
      </c>
      <c r="Q2109" s="34">
        <f t="shared" si="3"/>
        <v>1.904929577</v>
      </c>
      <c r="R2109" s="35" t="str">
        <f t="shared" si="4"/>
        <v>Alto</v>
      </c>
      <c r="S2109" s="35" t="str">
        <f>IF(O2109="","",IF(O2109&gt;AVERAGE('Base de datos limpia'!$O$2:$O$8001),"Alto","Normal"))
</f>
        <v>Alto</v>
      </c>
      <c r="T2109" s="35" t="str">
        <f t="shared" si="5"/>
        <v>Gamer moderado</v>
      </c>
      <c r="U2109" s="35"/>
    </row>
    <row r="2110">
      <c r="A2110" s="28">
        <v>2109.0</v>
      </c>
      <c r="B2110" s="28">
        <v>22.0</v>
      </c>
      <c r="C2110" s="28" t="str">
        <f>TRIM(PROPER('Base de datos cruda'!C2110))</f>
        <v>Male</v>
      </c>
      <c r="D2110" s="28">
        <v>0.25</v>
      </c>
      <c r="E2110" s="28">
        <v>9.51</v>
      </c>
      <c r="F2110" s="28">
        <v>5.07</v>
      </c>
      <c r="G2110" s="28">
        <v>90.47</v>
      </c>
      <c r="H2110" s="28" t="str">
        <f>TRIM(PROPER('Base de datos cruda'!H2110))</f>
        <v>Casual</v>
      </c>
      <c r="I2110" s="28">
        <v>4.2</v>
      </c>
      <c r="J2110" s="28">
        <v>3.71</v>
      </c>
      <c r="K2110" s="28">
        <v>317.06</v>
      </c>
      <c r="L2110" s="28">
        <f>IF('Base de datos cruda'!L2110&lt;0,,'Base de datos cruda'!L2110)</f>
        <v>0.71</v>
      </c>
      <c r="M2110" s="28" t="str">
        <f>IF(TRIM(PROPER('Base de datos cruda'!M2110))="High","Alto",IF(TRIM(PROPER('Base de datos cruda'!M2110))="Medium","Medio","Bajo"))</f>
        <v>Alto</v>
      </c>
      <c r="N2110" s="29">
        <v>100.0</v>
      </c>
      <c r="O2110" s="32">
        <f t="shared" si="1"/>
        <v>100</v>
      </c>
      <c r="P2110" s="33">
        <f t="shared" si="2"/>
        <v>3.96</v>
      </c>
      <c r="Q2110" s="34">
        <f t="shared" si="3"/>
        <v>38.04</v>
      </c>
      <c r="R2110" s="35" t="str">
        <f t="shared" si="4"/>
        <v>Alto</v>
      </c>
      <c r="S2110" s="35" t="str">
        <f>IF(O2110="","",IF(O2110&gt;AVERAGE('Base de datos limpia'!$O$2:$O$8001),"Alto","Normal"))
</f>
        <v>Alto</v>
      </c>
      <c r="T2110" s="35" t="str">
        <f t="shared" si="5"/>
        <v>Gamer intensivo</v>
      </c>
      <c r="U2110" s="35"/>
    </row>
    <row r="2111">
      <c r="A2111" s="28">
        <v>2110.0</v>
      </c>
      <c r="B2111" s="28">
        <v>16.0</v>
      </c>
      <c r="C2111" s="28" t="str">
        <f>TRIM(PROPER('Base de datos cruda'!C2111))</f>
        <v>Female</v>
      </c>
      <c r="D2111" s="28">
        <v>4.3</v>
      </c>
      <c r="E2111" s="28">
        <v>9.51</v>
      </c>
      <c r="F2111" s="28">
        <v>8.05</v>
      </c>
      <c r="G2111" s="28">
        <v>60.15</v>
      </c>
      <c r="H2111" s="28" t="str">
        <f>TRIM(PROPER('Base de datos cruda'!H2111))</f>
        <v>Fps</v>
      </c>
      <c r="I2111" s="28">
        <v>1.43</v>
      </c>
      <c r="J2111" s="28">
        <v>7.72</v>
      </c>
      <c r="K2111" s="28">
        <v>263.85</v>
      </c>
      <c r="L2111" s="28">
        <f>IF('Base de datos cruda'!L2111&lt;0,,'Base de datos cruda'!L2111)</f>
        <v>9.62</v>
      </c>
      <c r="M2111" s="28" t="str">
        <f>IF(TRIM(PROPER('Base de datos cruda'!M2111))="High","Alto",IF(TRIM(PROPER('Base de datos cruda'!M2111))="Medium","Medio","Bajo"))</f>
        <v>Medio</v>
      </c>
      <c r="N2111" s="29">
        <v>83.29</v>
      </c>
      <c r="O2111" s="32">
        <f t="shared" si="1"/>
        <v>83.29</v>
      </c>
      <c r="P2111" s="33">
        <f t="shared" si="2"/>
        <v>12.02</v>
      </c>
      <c r="Q2111" s="34">
        <f t="shared" si="3"/>
        <v>2.211627907</v>
      </c>
      <c r="R2111" s="35" t="str">
        <f t="shared" si="4"/>
        <v>Alto</v>
      </c>
      <c r="S2111" s="35" t="str">
        <f>IF(O2111="","",IF(O2111&gt;AVERAGE('Base de datos limpia'!$O$2:$O$8001),"Alto","Normal"))
</f>
        <v>Alto</v>
      </c>
      <c r="T2111" s="35" t="str">
        <f t="shared" si="5"/>
        <v>Gamer intensivo</v>
      </c>
      <c r="U2111" s="35"/>
    </row>
    <row r="2112">
      <c r="A2112" s="28">
        <v>2111.0</v>
      </c>
      <c r="B2112" s="28">
        <v>24.0</v>
      </c>
      <c r="C2112" s="28" t="str">
        <f>TRIM(PROPER('Base de datos cruda'!C2112))</f>
        <v>Female</v>
      </c>
      <c r="D2112" s="28">
        <v>7.39</v>
      </c>
      <c r="E2112" s="28">
        <v>3.77</v>
      </c>
      <c r="F2112" s="28">
        <v>5.1</v>
      </c>
      <c r="G2112" s="28">
        <v>68.95</v>
      </c>
      <c r="H2112" s="28" t="str">
        <f>TRIM(PROPER('Base de datos cruda'!H2112))</f>
        <v>Rpg</v>
      </c>
      <c r="I2112" s="28">
        <v>1.73</v>
      </c>
      <c r="J2112" s="28">
        <v>12.36</v>
      </c>
      <c r="K2112" s="28">
        <v>251.75</v>
      </c>
      <c r="L2112" s="28">
        <f>IF('Base de datos cruda'!L2112&lt;0,,'Base de datos cruda'!L2112)</f>
        <v>17.34</v>
      </c>
      <c r="M2112" s="28" t="str">
        <f>IF(TRIM(PROPER('Base de datos cruda'!M2112))="High","Alto",IF(TRIM(PROPER('Base de datos cruda'!M2112))="Medium","Medio","Bajo"))</f>
        <v>Bajo</v>
      </c>
      <c r="N2112" s="29">
        <v>30.2</v>
      </c>
      <c r="O2112" s="32">
        <f t="shared" si="1"/>
        <v>30.2</v>
      </c>
      <c r="P2112" s="33">
        <f t="shared" si="2"/>
        <v>19.75</v>
      </c>
      <c r="Q2112" s="34">
        <f t="shared" si="3"/>
        <v>0.5101488498</v>
      </c>
      <c r="R2112" s="35" t="str">
        <f t="shared" si="4"/>
        <v>Bajo</v>
      </c>
      <c r="S2112" s="35" t="str">
        <f>IF(O2112="","",IF(O2112&gt;AVERAGE('Base de datos limpia'!$O$2:$O$8001),"Alto","Normal"))
</f>
        <v>Normal</v>
      </c>
      <c r="T2112" s="35" t="str">
        <f t="shared" si="5"/>
        <v>Gamer moderado</v>
      </c>
      <c r="U2112" s="35"/>
    </row>
    <row r="2113">
      <c r="A2113" s="28">
        <v>2112.0</v>
      </c>
      <c r="B2113" s="28">
        <v>17.0</v>
      </c>
      <c r="C2113" s="28" t="str">
        <f>TRIM(PROPER('Base de datos cruda'!C2113))</f>
        <v>Male</v>
      </c>
      <c r="D2113" s="28">
        <v>4.77</v>
      </c>
      <c r="E2113" s="28">
        <v>8.29</v>
      </c>
      <c r="F2113" s="28">
        <v>4.05</v>
      </c>
      <c r="G2113" s="28">
        <v>86.8</v>
      </c>
      <c r="H2113" s="28" t="str">
        <f>TRIM(PROPER('Base de datos cruda'!H2113))</f>
        <v>Fps</v>
      </c>
      <c r="I2113" s="28">
        <v>3.2</v>
      </c>
      <c r="J2113" s="28">
        <v>7.72</v>
      </c>
      <c r="K2113" s="28">
        <v>259.61</v>
      </c>
      <c r="L2113" s="28">
        <f>IF('Base de datos cruda'!L2113&lt;0,,'Base de datos cruda'!L2113)</f>
        <v>11.84</v>
      </c>
      <c r="M2113" s="28" t="str">
        <f>IF(TRIM(PROPER('Base de datos cruda'!M2113))="High","Alto",IF(TRIM(PROPER('Base de datos cruda'!M2113))="Medium","Medio","Bajo"))</f>
        <v>Alto</v>
      </c>
      <c r="N2113" s="29">
        <v>68.4</v>
      </c>
      <c r="O2113" s="32">
        <f t="shared" si="1"/>
        <v>68.4</v>
      </c>
      <c r="P2113" s="33">
        <f t="shared" si="2"/>
        <v>12.49</v>
      </c>
      <c r="Q2113" s="34">
        <f t="shared" si="3"/>
        <v>1.737945493</v>
      </c>
      <c r="R2113" s="35" t="str">
        <f t="shared" si="4"/>
        <v>Medio</v>
      </c>
      <c r="S2113" s="35" t="str">
        <f>IF(O2113="","",IF(O2113&gt;AVERAGE('Base de datos limpia'!$O$2:$O$8001),"Alto","Normal"))
</f>
        <v>Alto</v>
      </c>
      <c r="T2113" s="35" t="str">
        <f t="shared" si="5"/>
        <v>Gamer intensivo</v>
      </c>
      <c r="U2113" s="35"/>
    </row>
    <row r="2114">
      <c r="A2114" s="28">
        <v>2113.0</v>
      </c>
      <c r="B2114" s="28">
        <v>20.0</v>
      </c>
      <c r="C2114" s="28" t="str">
        <f>TRIM(PROPER('Base de datos cruda'!C2114))</f>
        <v>Female</v>
      </c>
      <c r="D2114" s="28">
        <v>7.77</v>
      </c>
      <c r="E2114" s="28">
        <v>6.35</v>
      </c>
      <c r="F2114" s="28">
        <v>6.54</v>
      </c>
      <c r="G2114" s="28">
        <v>75.94</v>
      </c>
      <c r="H2114" s="28" t="str">
        <f>TRIM(PROPER('Base de datos cruda'!H2114))</f>
        <v>Casual</v>
      </c>
      <c r="I2114" s="28">
        <v>1.1</v>
      </c>
      <c r="J2114" s="28">
        <v>9.75</v>
      </c>
      <c r="K2114" s="28">
        <v>228.45</v>
      </c>
      <c r="L2114" s="28">
        <f>IF('Base de datos cruda'!L2114&lt;0,,'Base de datos cruda'!L2114)</f>
        <v>14.88</v>
      </c>
      <c r="M2114" s="28" t="str">
        <f>IF(TRIM(PROPER('Base de datos cruda'!M2114))="High","Alto",IF(TRIM(PROPER('Base de datos cruda'!M2114))="Medium","Medio","Bajo"))</f>
        <v>Bajo</v>
      </c>
      <c r="N2114" s="29">
        <v>57.73</v>
      </c>
      <c r="O2114" s="32">
        <f t="shared" si="1"/>
        <v>57.73</v>
      </c>
      <c r="P2114" s="33">
        <f t="shared" si="2"/>
        <v>17.52</v>
      </c>
      <c r="Q2114" s="34">
        <f t="shared" si="3"/>
        <v>0.8172458172</v>
      </c>
      <c r="R2114" s="35" t="str">
        <f t="shared" si="4"/>
        <v>Medio</v>
      </c>
      <c r="S2114" s="35" t="str">
        <f>IF(O2114="","",IF(O2114&gt;AVERAGE('Base de datos limpia'!$O$2:$O$8001),"Alto","Normal"))
</f>
        <v>Normal</v>
      </c>
      <c r="T2114" s="35" t="str">
        <f t="shared" si="5"/>
        <v>Gamer intensivo</v>
      </c>
      <c r="U2114" s="35"/>
    </row>
    <row r="2115">
      <c r="A2115" s="28">
        <v>2114.0</v>
      </c>
      <c r="B2115" s="28">
        <v>20.0</v>
      </c>
      <c r="C2115" s="28" t="str">
        <f>TRIM(PROPER('Base de datos cruda'!C2115))</f>
        <v>Female</v>
      </c>
      <c r="D2115" s="28">
        <v>1.09</v>
      </c>
      <c r="E2115" s="28">
        <v>9.78</v>
      </c>
      <c r="F2115" s="28">
        <v>7.63</v>
      </c>
      <c r="G2115" s="28">
        <v>93.27</v>
      </c>
      <c r="H2115" s="28" t="str">
        <f>TRIM(PROPER('Base de datos cruda'!H2115))</f>
        <v>Casual</v>
      </c>
      <c r="I2115" s="28">
        <v>0.96</v>
      </c>
      <c r="J2115" s="28">
        <v>5.93</v>
      </c>
      <c r="K2115" s="28">
        <v>307.78</v>
      </c>
      <c r="L2115" s="28">
        <f>IF('Base de datos cruda'!L2115&lt;0,,'Base de datos cruda'!L2115)</f>
        <v>1.89</v>
      </c>
      <c r="M2115" s="28" t="str">
        <f>IF(TRIM(PROPER('Base de datos cruda'!M2115))="High","Alto",IF(TRIM(PROPER('Base de datos cruda'!M2115))="Medium","Medio","Bajo"))</f>
        <v>Medio</v>
      </c>
      <c r="N2115" s="29">
        <v>100.0</v>
      </c>
      <c r="O2115" s="32">
        <f t="shared" si="1"/>
        <v>100</v>
      </c>
      <c r="P2115" s="33">
        <f t="shared" si="2"/>
        <v>7.02</v>
      </c>
      <c r="Q2115" s="34">
        <f t="shared" si="3"/>
        <v>8.972477064</v>
      </c>
      <c r="R2115" s="35" t="str">
        <f t="shared" si="4"/>
        <v>Alto</v>
      </c>
      <c r="S2115" s="35" t="str">
        <f>IF(O2115="","",IF(O2115&gt;AVERAGE('Base de datos limpia'!$O$2:$O$8001),"Alto","Normal"))
</f>
        <v>Alto</v>
      </c>
      <c r="T2115" s="35" t="str">
        <f t="shared" si="5"/>
        <v>Gamer intensivo</v>
      </c>
      <c r="U2115" s="35"/>
    </row>
    <row r="2116">
      <c r="A2116" s="28">
        <v>2115.0</v>
      </c>
      <c r="B2116" s="28">
        <v>23.0</v>
      </c>
      <c r="C2116" s="28" t="str">
        <f>TRIM(PROPER('Base de datos cruda'!C2116))</f>
        <v>Male</v>
      </c>
      <c r="D2116" s="28">
        <v>4.55</v>
      </c>
      <c r="E2116" s="28">
        <v>5.3</v>
      </c>
      <c r="F2116" s="28">
        <v>5.75</v>
      </c>
      <c r="G2116" s="28">
        <v>80.19</v>
      </c>
      <c r="H2116" s="28" t="str">
        <f>TRIM(PROPER('Base de datos cruda'!H2116))</f>
        <v>Rpg</v>
      </c>
      <c r="I2116" s="28">
        <v>2.11</v>
      </c>
      <c r="J2116" s="28">
        <v>10.1</v>
      </c>
      <c r="K2116" s="28">
        <v>281.15</v>
      </c>
      <c r="L2116" s="28">
        <f>IF('Base de datos cruda'!L2116&lt;0,,'Base de datos cruda'!L2116)</f>
        <v>12.66</v>
      </c>
      <c r="M2116" s="28" t="str">
        <f>IF(TRIM(PROPER('Base de datos cruda'!M2116))="High","Alto",IF(TRIM(PROPER('Base de datos cruda'!M2116))="Medium","Medio","Bajo"))</f>
        <v>Medio</v>
      </c>
      <c r="N2116" s="29">
        <v>60.5684796732545</v>
      </c>
      <c r="O2116" s="32">
        <f t="shared" si="1"/>
        <v>60.56847967</v>
      </c>
      <c r="P2116" s="33">
        <f t="shared" si="2"/>
        <v>14.65</v>
      </c>
      <c r="Q2116" s="34">
        <f t="shared" si="3"/>
        <v>1.164835165</v>
      </c>
      <c r="R2116" s="35" t="str">
        <f t="shared" si="4"/>
        <v>Medio</v>
      </c>
      <c r="S2116" s="35" t="str">
        <f>IF(O2116="","",IF(O2116&gt;AVERAGE('Base de datos limpia'!$O$2:$O$8001),"Alto","Normal"))
</f>
        <v>Normal</v>
      </c>
      <c r="T2116" s="35" t="str">
        <f t="shared" si="5"/>
        <v>Gamer moderado</v>
      </c>
      <c r="U2116" s="35"/>
    </row>
    <row r="2117">
      <c r="A2117" s="28">
        <v>2116.0</v>
      </c>
      <c r="B2117" s="28">
        <v>23.0</v>
      </c>
      <c r="C2117" s="28" t="str">
        <f>TRIM(PROPER('Base de datos cruda'!C2117))</f>
        <v>Female</v>
      </c>
      <c r="D2117" s="28">
        <v>6.39</v>
      </c>
      <c r="E2117" s="28">
        <v>7.97</v>
      </c>
      <c r="F2117" s="28">
        <v>7.74</v>
      </c>
      <c r="G2117" s="28">
        <v>86.15</v>
      </c>
      <c r="H2117" s="28" t="str">
        <f>TRIM(PROPER('Base de datos cruda'!H2117))</f>
        <v>Rpg</v>
      </c>
      <c r="I2117" s="28">
        <v>0.29</v>
      </c>
      <c r="J2117" s="28">
        <v>7.62</v>
      </c>
      <c r="K2117" s="28">
        <v>228.33</v>
      </c>
      <c r="L2117" s="28">
        <f>IF('Base de datos cruda'!L2117&lt;0,,'Base de datos cruda'!L2117)</f>
        <v>15.05</v>
      </c>
      <c r="M2117" s="28" t="str">
        <f>IF(TRIM(PROPER('Base de datos cruda'!M2117))="High","Alto",IF(TRIM(PROPER('Base de datos cruda'!M2117))="Medium","Medio","Bajo"))</f>
        <v>Bajo</v>
      </c>
      <c r="N2117" s="29">
        <v>76.7226448752761</v>
      </c>
      <c r="O2117" s="32">
        <f t="shared" si="1"/>
        <v>76.72264488</v>
      </c>
      <c r="P2117" s="33">
        <f t="shared" si="2"/>
        <v>14.01</v>
      </c>
      <c r="Q2117" s="34">
        <f t="shared" si="3"/>
        <v>1.247261346</v>
      </c>
      <c r="R2117" s="35" t="str">
        <f t="shared" si="4"/>
        <v>Alto</v>
      </c>
      <c r="S2117" s="35" t="str">
        <f>IF(O2117="","",IF(O2117&gt;AVERAGE('Base de datos limpia'!$O$2:$O$8001),"Alto","Normal"))
</f>
        <v>Alto</v>
      </c>
      <c r="T2117" s="35" t="str">
        <f t="shared" si="5"/>
        <v>Gamer intensivo</v>
      </c>
      <c r="U2117" s="35"/>
    </row>
    <row r="2118">
      <c r="A2118" s="28">
        <v>2117.0</v>
      </c>
      <c r="B2118" s="28">
        <v>22.0</v>
      </c>
      <c r="C2118" s="28" t="str">
        <f>TRIM(PROPER('Base de datos cruda'!C2118))</f>
        <v>Male</v>
      </c>
      <c r="D2118" s="28">
        <v>4.2</v>
      </c>
      <c r="E2118" s="28">
        <v>7.91</v>
      </c>
      <c r="F2118" s="28">
        <v>6.19</v>
      </c>
      <c r="G2118" s="28">
        <v>83.88</v>
      </c>
      <c r="H2118" s="28" t="str">
        <f>TRIM(PROPER('Base de datos cruda'!H2118))</f>
        <v>Casual</v>
      </c>
      <c r="I2118" s="28">
        <v>4.58</v>
      </c>
      <c r="J2118" s="28">
        <v>9.5</v>
      </c>
      <c r="K2118" s="28">
        <v>292.04</v>
      </c>
      <c r="L2118" s="28">
        <f>IF('Base de datos cruda'!L2118&lt;0,,'Base de datos cruda'!L2118)</f>
        <v>14.47</v>
      </c>
      <c r="M2118" s="28" t="str">
        <f>IF(TRIM(PROPER('Base de datos cruda'!M2118))="High","Alto",IF(TRIM(PROPER('Base de datos cruda'!M2118))="Medium","Medio","Bajo"))</f>
        <v>Medio</v>
      </c>
      <c r="N2118" s="29">
        <v>88.1787904466266</v>
      </c>
      <c r="O2118" s="32">
        <f t="shared" si="1"/>
        <v>88.17879045</v>
      </c>
      <c r="P2118" s="33">
        <f t="shared" si="2"/>
        <v>13.7</v>
      </c>
      <c r="Q2118" s="34">
        <f t="shared" si="3"/>
        <v>1.883333333</v>
      </c>
      <c r="R2118" s="35" t="str">
        <f t="shared" si="4"/>
        <v>Alto</v>
      </c>
      <c r="S2118" s="35" t="str">
        <f>IF(O2118="","",IF(O2118&gt;AVERAGE('Base de datos limpia'!$O$2:$O$8001),"Alto","Normal"))
</f>
        <v>Alto</v>
      </c>
      <c r="T2118" s="35" t="str">
        <f t="shared" si="5"/>
        <v>Gamer intensivo</v>
      </c>
      <c r="U2118" s="35"/>
    </row>
    <row r="2119">
      <c r="A2119" s="28">
        <v>2118.0</v>
      </c>
      <c r="B2119" s="28">
        <v>22.0</v>
      </c>
      <c r="C2119" s="28" t="str">
        <f>TRIM(PROPER('Base de datos cruda'!C2119))</f>
        <v>Female</v>
      </c>
      <c r="D2119" s="28">
        <v>0.73</v>
      </c>
      <c r="E2119" s="28">
        <v>5.48</v>
      </c>
      <c r="F2119" s="28">
        <v>4.86</v>
      </c>
      <c r="G2119" s="28">
        <v>85.53</v>
      </c>
      <c r="H2119" s="28" t="str">
        <f>TRIM(PROPER('Base de datos cruda'!H2119))</f>
        <v>Rpg</v>
      </c>
      <c r="I2119" s="28">
        <v>4.7</v>
      </c>
      <c r="J2119" s="28">
        <v>3.92</v>
      </c>
      <c r="K2119" s="28">
        <v>326.43</v>
      </c>
      <c r="L2119" s="28">
        <f>IF('Base de datos cruda'!L2119&lt;0,,'Base de datos cruda'!L2119)</f>
        <v>3.86</v>
      </c>
      <c r="M2119" s="28" t="str">
        <f>IF(TRIM(PROPER('Base de datos cruda'!M2119))="High","Alto",IF(TRIM(PROPER('Base de datos cruda'!M2119))="Medium","Medio","Bajo"))</f>
        <v>Medio</v>
      </c>
      <c r="N2119" s="29">
        <v>70.87</v>
      </c>
      <c r="O2119" s="32">
        <f t="shared" si="1"/>
        <v>70.87</v>
      </c>
      <c r="P2119" s="33">
        <f t="shared" si="2"/>
        <v>4.65</v>
      </c>
      <c r="Q2119" s="34">
        <f t="shared" si="3"/>
        <v>7.506849315</v>
      </c>
      <c r="R2119" s="35" t="str">
        <f t="shared" si="4"/>
        <v>Alto</v>
      </c>
      <c r="S2119" s="35" t="str">
        <f>IF(O2119="","",IF(O2119&gt;AVERAGE('Base de datos limpia'!$O$2:$O$8001),"Alto","Normal"))
</f>
        <v>Alto</v>
      </c>
      <c r="T2119" s="35" t="str">
        <f t="shared" si="5"/>
        <v>Gamer moderado</v>
      </c>
      <c r="U2119" s="35"/>
    </row>
    <row r="2120">
      <c r="A2120" s="28">
        <v>2119.0</v>
      </c>
      <c r="B2120" s="28">
        <v>21.0</v>
      </c>
      <c r="C2120" s="28" t="str">
        <f>TRIM(PROPER('Base de datos cruda'!C2120))</f>
        <v>Male</v>
      </c>
      <c r="D2120" s="28">
        <v>4.66</v>
      </c>
      <c r="E2120" s="28">
        <v>8.16</v>
      </c>
      <c r="F2120" s="28">
        <v>4.45</v>
      </c>
      <c r="G2120" s="28">
        <v>69.2</v>
      </c>
      <c r="H2120" s="28" t="str">
        <f>TRIM(PROPER('Base de datos cruda'!H2120))</f>
        <v>Casual</v>
      </c>
      <c r="I2120" s="28">
        <v>2.24</v>
      </c>
      <c r="J2120" s="28">
        <v>7.11</v>
      </c>
      <c r="K2120" s="28">
        <v>268.06</v>
      </c>
      <c r="L2120" s="28">
        <f>IF('Base de datos cruda'!L2120&lt;0,,'Base de datos cruda'!L2120)</f>
        <v>9.09</v>
      </c>
      <c r="M2120" s="28" t="str">
        <f>IF(TRIM(PROPER('Base de datos cruda'!M2120))="High","Alto",IF(TRIM(PROPER('Base de datos cruda'!M2120))="Medium","Medio","Bajo"))</f>
        <v>Alto</v>
      </c>
      <c r="N2120" s="29">
        <v>74.77</v>
      </c>
      <c r="O2120" s="32">
        <f t="shared" si="1"/>
        <v>74.77</v>
      </c>
      <c r="P2120" s="33">
        <f t="shared" si="2"/>
        <v>11.77</v>
      </c>
      <c r="Q2120" s="34">
        <f t="shared" si="3"/>
        <v>1.751072961</v>
      </c>
      <c r="R2120" s="35" t="str">
        <f t="shared" si="4"/>
        <v>Alto</v>
      </c>
      <c r="S2120" s="35" t="str">
        <f>IF(O2120="","",IF(O2120&gt;AVERAGE('Base de datos limpia'!$O$2:$O$8001),"Alto","Normal"))
</f>
        <v>Alto</v>
      </c>
      <c r="T2120" s="35" t="str">
        <f t="shared" si="5"/>
        <v>Gamer intensivo</v>
      </c>
      <c r="U2120" s="35"/>
    </row>
    <row r="2121">
      <c r="A2121" s="28">
        <v>2120.0</v>
      </c>
      <c r="B2121" s="28">
        <v>21.0</v>
      </c>
      <c r="C2121" s="28" t="str">
        <f>TRIM(PROPER('Base de datos cruda'!C2121))</f>
        <v>Male</v>
      </c>
      <c r="D2121" s="28">
        <v>4.89</v>
      </c>
      <c r="E2121" s="28">
        <v>3.35</v>
      </c>
      <c r="F2121" s="28">
        <v>7.55</v>
      </c>
      <c r="G2121" s="28">
        <v>74.93</v>
      </c>
      <c r="H2121" s="28" t="str">
        <f>TRIM(PROPER('Base de datos cruda'!H2121))</f>
        <v>Rpg</v>
      </c>
      <c r="I2121" s="28">
        <v>1.05</v>
      </c>
      <c r="J2121" s="28">
        <v>6.09</v>
      </c>
      <c r="K2121" s="28">
        <v>267.5</v>
      </c>
      <c r="L2121" s="28">
        <f>IF('Base de datos cruda'!L2121&lt;0,,'Base de datos cruda'!L2121)</f>
        <v>11.6</v>
      </c>
      <c r="M2121" s="28" t="str">
        <f>IF(TRIM(PROPER('Base de datos cruda'!M2121))="High","Alto",IF(TRIM(PROPER('Base de datos cruda'!M2121))="Medium","Medio","Bajo"))</f>
        <v>Medio</v>
      </c>
      <c r="N2121" s="29">
        <v>58.0</v>
      </c>
      <c r="O2121" s="32">
        <f t="shared" si="1"/>
        <v>58</v>
      </c>
      <c r="P2121" s="33">
        <f t="shared" si="2"/>
        <v>10.98</v>
      </c>
      <c r="Q2121" s="34">
        <f t="shared" si="3"/>
        <v>0.6850715746</v>
      </c>
      <c r="R2121" s="35" t="str">
        <f t="shared" si="4"/>
        <v>Medio</v>
      </c>
      <c r="S2121" s="35" t="str">
        <f>IF(O2121="","",IF(O2121&gt;AVERAGE('Base de datos limpia'!$O$2:$O$8001),"Alto","Normal"))
</f>
        <v>Normal</v>
      </c>
      <c r="T2121" s="35" t="str">
        <f t="shared" si="5"/>
        <v>Gamer moderado</v>
      </c>
      <c r="U2121" s="35"/>
    </row>
    <row r="2122">
      <c r="A2122" s="28">
        <v>2121.0</v>
      </c>
      <c r="B2122" s="28">
        <v>24.0</v>
      </c>
      <c r="C2122" s="28" t="str">
        <f>TRIM(PROPER('Base de datos cruda'!C2122))</f>
        <v>Female</v>
      </c>
      <c r="D2122" s="28">
        <v>5.83</v>
      </c>
      <c r="E2122" s="28">
        <v>2.1</v>
      </c>
      <c r="F2122" s="28">
        <v>5.93</v>
      </c>
      <c r="G2122" s="28">
        <v>62.03</v>
      </c>
      <c r="H2122" s="28" t="str">
        <f>TRIM(PROPER('Base de datos cruda'!H2122))</f>
        <v>Casual</v>
      </c>
      <c r="I2122" s="28">
        <v>2.35</v>
      </c>
      <c r="J2122" s="28">
        <v>7.86</v>
      </c>
      <c r="K2122" s="28">
        <v>247.76</v>
      </c>
      <c r="L2122" s="28">
        <f>IF('Base de datos cruda'!L2122&lt;0,,'Base de datos cruda'!L2122)</f>
        <v>12.37</v>
      </c>
      <c r="M2122" s="28" t="str">
        <f>IF(TRIM(PROPER('Base de datos cruda'!M2122))="High","Alto",IF(TRIM(PROPER('Base de datos cruda'!M2122))="Medium","Medio","Bajo"))</f>
        <v>Bajo</v>
      </c>
      <c r="N2122" s="29">
        <v>25.07</v>
      </c>
      <c r="O2122" s="32">
        <f t="shared" si="1"/>
        <v>25.07</v>
      </c>
      <c r="P2122" s="33">
        <f t="shared" si="2"/>
        <v>13.69</v>
      </c>
      <c r="Q2122" s="34">
        <f t="shared" si="3"/>
        <v>0.3602058319</v>
      </c>
      <c r="R2122" s="35" t="str">
        <f t="shared" si="4"/>
        <v>Bajo</v>
      </c>
      <c r="S2122" s="35" t="str">
        <f>IF(O2122="","",IF(O2122&gt;AVERAGE('Base de datos limpia'!$O$2:$O$8001),"Alto","Normal"))
</f>
        <v>Normal</v>
      </c>
      <c r="T2122" s="35" t="str">
        <f t="shared" si="5"/>
        <v>Gamer casual</v>
      </c>
      <c r="U2122" s="35"/>
    </row>
    <row r="2123">
      <c r="A2123" s="28">
        <v>2122.0</v>
      </c>
      <c r="B2123" s="28">
        <v>21.0</v>
      </c>
      <c r="C2123" s="28" t="str">
        <f>TRIM(PROPER('Base de datos cruda'!C2123))</f>
        <v>Male</v>
      </c>
      <c r="D2123" s="28">
        <v>6.09</v>
      </c>
      <c r="E2123" s="28">
        <v>4.83</v>
      </c>
      <c r="F2123" s="28">
        <v>8.56</v>
      </c>
      <c r="G2123" s="28">
        <v>83.51</v>
      </c>
      <c r="H2123" s="28" t="str">
        <f>TRIM(PROPER('Base de datos cruda'!H2123))</f>
        <v>Rpg</v>
      </c>
      <c r="I2123" s="28">
        <v>0.5</v>
      </c>
      <c r="J2123" s="28">
        <v>8.75</v>
      </c>
      <c r="K2123" s="28">
        <v>248.42</v>
      </c>
      <c r="L2123" s="28">
        <f>IF('Base de datos cruda'!L2123&lt;0,,'Base de datos cruda'!L2123)</f>
        <v>10.82</v>
      </c>
      <c r="M2123" s="28" t="str">
        <f>IF(TRIM(PROPER('Base de datos cruda'!M2123))="High","Alto",IF(TRIM(PROPER('Base de datos cruda'!M2123))="Medium","Medio","Bajo"))</f>
        <v>Bajo</v>
      </c>
      <c r="N2123" s="29">
        <v>63.26</v>
      </c>
      <c r="O2123" s="32">
        <f t="shared" si="1"/>
        <v>63.26</v>
      </c>
      <c r="P2123" s="33">
        <f t="shared" si="2"/>
        <v>14.84</v>
      </c>
      <c r="Q2123" s="34">
        <f t="shared" si="3"/>
        <v>0.7931034483</v>
      </c>
      <c r="R2123" s="35" t="str">
        <f t="shared" si="4"/>
        <v>Medio</v>
      </c>
      <c r="S2123" s="35" t="str">
        <f>IF(O2123="","",IF(O2123&gt;AVERAGE('Base de datos limpia'!$O$2:$O$8001),"Alto","Normal"))
</f>
        <v>Normal</v>
      </c>
      <c r="T2123" s="35" t="str">
        <f t="shared" si="5"/>
        <v>Gamer moderado</v>
      </c>
      <c r="U2123" s="35"/>
    </row>
    <row r="2124">
      <c r="A2124" s="28">
        <v>2123.0</v>
      </c>
      <c r="B2124" s="28">
        <v>17.0</v>
      </c>
      <c r="C2124" s="28" t="str">
        <f>TRIM(PROPER('Base de datos cruda'!C2124))</f>
        <v>Female</v>
      </c>
      <c r="D2124" s="28">
        <v>6.17</v>
      </c>
      <c r="E2124" s="28">
        <v>9.49</v>
      </c>
      <c r="F2124" s="28">
        <v>6.7</v>
      </c>
      <c r="G2124" s="28">
        <v>78.37</v>
      </c>
      <c r="H2124" s="28" t="str">
        <f>TRIM(PROPER('Base de datos cruda'!H2124))</f>
        <v>Rpg</v>
      </c>
      <c r="I2124" s="28">
        <v>1.99</v>
      </c>
      <c r="J2124" s="28">
        <v>7.52</v>
      </c>
      <c r="K2124" s="28">
        <v>250.16</v>
      </c>
      <c r="L2124" s="28">
        <f>IF('Base de datos cruda'!L2124&lt;0,,'Base de datos cruda'!L2124)</f>
        <v>12.92</v>
      </c>
      <c r="M2124" s="28" t="str">
        <f>IF(TRIM(PROPER('Base de datos cruda'!M2124))="High","Alto",IF(TRIM(PROPER('Base de datos cruda'!M2124))="Medium","Medio","Bajo"))</f>
        <v>Bajo</v>
      </c>
      <c r="N2124" s="29">
        <v>91.9191681521157</v>
      </c>
      <c r="O2124" s="32">
        <f t="shared" si="1"/>
        <v>91.91916815</v>
      </c>
      <c r="P2124" s="33">
        <f t="shared" si="2"/>
        <v>13.69</v>
      </c>
      <c r="Q2124" s="34">
        <f t="shared" si="3"/>
        <v>1.53808752</v>
      </c>
      <c r="R2124" s="35" t="str">
        <f t="shared" si="4"/>
        <v>Alto</v>
      </c>
      <c r="S2124" s="35" t="str">
        <f>IF(O2124="","",IF(O2124&gt;AVERAGE('Base de datos limpia'!$O$2:$O$8001),"Alto","Normal"))
</f>
        <v>Alto</v>
      </c>
      <c r="T2124" s="35" t="str">
        <f t="shared" si="5"/>
        <v>Gamer intensivo</v>
      </c>
      <c r="U2124" s="35"/>
    </row>
    <row r="2125">
      <c r="A2125" s="28">
        <v>2124.0</v>
      </c>
      <c r="B2125" s="28">
        <v>17.0</v>
      </c>
      <c r="C2125" s="28" t="str">
        <f>TRIM(PROPER('Base de datos cruda'!C2125))</f>
        <v>Male</v>
      </c>
      <c r="D2125" s="28">
        <v>5.31</v>
      </c>
      <c r="E2125" s="28">
        <v>5.51</v>
      </c>
      <c r="F2125" s="28">
        <v>5.74</v>
      </c>
      <c r="G2125" s="28">
        <v>90.43</v>
      </c>
      <c r="H2125" s="28" t="str">
        <f>TRIM(PROPER('Base de datos cruda'!H2125))</f>
        <v>Fps</v>
      </c>
      <c r="I2125" s="28">
        <v>0.37</v>
      </c>
      <c r="J2125" s="28">
        <v>7.25</v>
      </c>
      <c r="K2125" s="28">
        <v>247.19</v>
      </c>
      <c r="L2125" s="28">
        <f>IF('Base de datos cruda'!L2125&lt;0,,'Base de datos cruda'!L2125)</f>
        <v>12.16</v>
      </c>
      <c r="M2125" s="28" t="str">
        <f>IF(TRIM(PROPER('Base de datos cruda'!M2125))="High","Alto",IF(TRIM(PROPER('Base de datos cruda'!M2125))="Medium","Medio","Bajo"))</f>
        <v>Bajo</v>
      </c>
      <c r="N2125" s="29">
        <v>58.63</v>
      </c>
      <c r="O2125" s="32">
        <f t="shared" si="1"/>
        <v>58.63</v>
      </c>
      <c r="P2125" s="33">
        <f t="shared" si="2"/>
        <v>12.56</v>
      </c>
      <c r="Q2125" s="34">
        <f t="shared" si="3"/>
        <v>1.037664783</v>
      </c>
      <c r="R2125" s="35" t="str">
        <f t="shared" si="4"/>
        <v>Medio</v>
      </c>
      <c r="S2125" s="35" t="str">
        <f>IF(O2125="","",IF(O2125&gt;AVERAGE('Base de datos limpia'!$O$2:$O$8001),"Alto","Normal"))
</f>
        <v>Normal</v>
      </c>
      <c r="T2125" s="35" t="str">
        <f t="shared" si="5"/>
        <v>Gamer moderado</v>
      </c>
      <c r="U2125" s="35"/>
    </row>
    <row r="2126">
      <c r="A2126" s="28">
        <v>2125.0</v>
      </c>
      <c r="B2126" s="28">
        <v>20.0</v>
      </c>
      <c r="C2126" s="28" t="str">
        <f>TRIM(PROPER('Base de datos cruda'!C2126))</f>
        <v>Male</v>
      </c>
      <c r="D2126" s="28">
        <v>1.73</v>
      </c>
      <c r="E2126" s="28">
        <v>6.72</v>
      </c>
      <c r="F2126" s="28">
        <v>5.74</v>
      </c>
      <c r="G2126" s="28">
        <v>68.26</v>
      </c>
      <c r="H2126" s="28" t="str">
        <f>TRIM(PROPER('Base de datos cruda'!H2126))</f>
        <v>Fps</v>
      </c>
      <c r="I2126" s="28">
        <v>3.53</v>
      </c>
      <c r="J2126" s="28">
        <v>6.41</v>
      </c>
      <c r="K2126" s="28">
        <v>314.43</v>
      </c>
      <c r="L2126" s="28">
        <f>IF('Base de datos cruda'!L2126&lt;0,,'Base de datos cruda'!L2126)</f>
        <v>8.67</v>
      </c>
      <c r="M2126" s="28" t="str">
        <f>IF(TRIM(PROPER('Base de datos cruda'!M2126))="High","Alto",IF(TRIM(PROPER('Base de datos cruda'!M2126))="Medium","Medio","Bajo"))</f>
        <v>Medio</v>
      </c>
      <c r="N2126" s="29">
        <v>90.0814323815751</v>
      </c>
      <c r="O2126" s="32">
        <f t="shared" si="1"/>
        <v>90.08143238</v>
      </c>
      <c r="P2126" s="33">
        <f t="shared" si="2"/>
        <v>8.14</v>
      </c>
      <c r="Q2126" s="34">
        <f t="shared" si="3"/>
        <v>3.884393064</v>
      </c>
      <c r="R2126" s="35" t="str">
        <f t="shared" si="4"/>
        <v>Alto</v>
      </c>
      <c r="S2126" s="35" t="str">
        <f>IF(O2126="","",IF(O2126&gt;AVERAGE('Base de datos limpia'!$O$2:$O$8001),"Alto","Normal"))
</f>
        <v>Alto</v>
      </c>
      <c r="T2126" s="35" t="str">
        <f t="shared" si="5"/>
        <v>Gamer intensivo</v>
      </c>
      <c r="U2126" s="35"/>
    </row>
    <row r="2127">
      <c r="A2127" s="28">
        <v>2126.0</v>
      </c>
      <c r="B2127" s="28">
        <v>19.0</v>
      </c>
      <c r="C2127" s="28" t="str">
        <f>TRIM(PROPER('Base de datos cruda'!C2127))</f>
        <v>Male</v>
      </c>
      <c r="D2127" s="28">
        <v>3.23</v>
      </c>
      <c r="E2127" s="28">
        <v>6.62</v>
      </c>
      <c r="F2127" s="28">
        <v>4.66</v>
      </c>
      <c r="G2127" s="28">
        <v>77.47</v>
      </c>
      <c r="H2127" s="28" t="str">
        <f>TRIM(PROPER('Base de datos cruda'!H2127))</f>
        <v>Casual</v>
      </c>
      <c r="I2127" s="28">
        <v>1.38</v>
      </c>
      <c r="J2127" s="28">
        <v>7.66</v>
      </c>
      <c r="K2127" s="28">
        <v>283.48</v>
      </c>
      <c r="L2127" s="28">
        <f>IF('Base de datos cruda'!L2127&lt;0,,'Base de datos cruda'!L2127)</f>
        <v>8.82</v>
      </c>
      <c r="M2127" s="28" t="str">
        <f>IF(TRIM(PROPER('Base de datos cruda'!M2127))="High","Alto",IF(TRIM(PROPER('Base de datos cruda'!M2127))="Medium","Medio","Bajo"))</f>
        <v>Medio</v>
      </c>
      <c r="N2127" s="29">
        <v>76.4</v>
      </c>
      <c r="O2127" s="32">
        <f t="shared" si="1"/>
        <v>76.4</v>
      </c>
      <c r="P2127" s="33">
        <f t="shared" si="2"/>
        <v>10.89</v>
      </c>
      <c r="Q2127" s="34">
        <f t="shared" si="3"/>
        <v>2.049535604</v>
      </c>
      <c r="R2127" s="35" t="str">
        <f t="shared" si="4"/>
        <v>Alto</v>
      </c>
      <c r="S2127" s="35" t="str">
        <f>IF(O2127="","",IF(O2127&gt;AVERAGE('Base de datos limpia'!$O$2:$O$8001),"Alto","Normal"))
</f>
        <v>Alto</v>
      </c>
      <c r="T2127" s="35" t="str">
        <f t="shared" si="5"/>
        <v>Gamer intensivo</v>
      </c>
      <c r="U2127" s="35"/>
    </row>
    <row r="2128">
      <c r="A2128" s="28">
        <v>2127.0</v>
      </c>
      <c r="B2128" s="28">
        <v>17.0</v>
      </c>
      <c r="C2128" s="28" t="str">
        <f>TRIM(PROPER('Base de datos cruda'!C2128))</f>
        <v>Female</v>
      </c>
      <c r="D2128" s="28">
        <v>6.21</v>
      </c>
      <c r="E2128" s="28">
        <v>2.19</v>
      </c>
      <c r="F2128" s="28">
        <v>6.97</v>
      </c>
      <c r="G2128" s="28">
        <v>67.23</v>
      </c>
      <c r="H2128" s="28" t="str">
        <f>TRIM(PROPER('Base de datos cruda'!H2128))</f>
        <v>Rpg</v>
      </c>
      <c r="I2128" s="28">
        <v>2.6</v>
      </c>
      <c r="J2128" s="28">
        <v>11.06</v>
      </c>
      <c r="K2128" s="28">
        <v>246.9</v>
      </c>
      <c r="L2128" s="28">
        <f>IF('Base de datos cruda'!L2128&lt;0,,'Base de datos cruda'!L2128)</f>
        <v>13.21</v>
      </c>
      <c r="M2128" s="28" t="str">
        <f>IF(TRIM(PROPER('Base de datos cruda'!M2128))="High","Alto",IF(TRIM(PROPER('Base de datos cruda'!M2128))="Medium","Medio","Bajo"))</f>
        <v>Bajo</v>
      </c>
      <c r="N2128" s="29">
        <v>35.87</v>
      </c>
      <c r="O2128" s="32">
        <f t="shared" si="1"/>
        <v>35.87</v>
      </c>
      <c r="P2128" s="33">
        <f t="shared" si="2"/>
        <v>17.27</v>
      </c>
      <c r="Q2128" s="34">
        <f t="shared" si="3"/>
        <v>0.3526570048</v>
      </c>
      <c r="R2128" s="35" t="str">
        <f t="shared" si="4"/>
        <v>Bajo</v>
      </c>
      <c r="S2128" s="35" t="str">
        <f>IF(O2128="","",IF(O2128&gt;AVERAGE('Base de datos limpia'!$O$2:$O$8001),"Alto","Normal"))
</f>
        <v>Normal</v>
      </c>
      <c r="T2128" s="35" t="str">
        <f t="shared" si="5"/>
        <v>Gamer casual</v>
      </c>
      <c r="U2128" s="35"/>
    </row>
    <row r="2129">
      <c r="A2129" s="28">
        <v>2128.0</v>
      </c>
      <c r="B2129" s="28">
        <v>18.0</v>
      </c>
      <c r="C2129" s="28" t="str">
        <f>TRIM(PROPER('Base de datos cruda'!C2129))</f>
        <v>Female</v>
      </c>
      <c r="D2129" s="28">
        <v>7.63</v>
      </c>
      <c r="E2129" s="28">
        <v>4.51</v>
      </c>
      <c r="F2129" s="28">
        <v>6.91</v>
      </c>
      <c r="G2129" s="28">
        <v>84.56</v>
      </c>
      <c r="H2129" s="28" t="str">
        <f>TRIM(PROPER('Base de datos cruda'!H2129))</f>
        <v>Rpg</v>
      </c>
      <c r="I2129" s="28">
        <v>0.07</v>
      </c>
      <c r="J2129" s="28">
        <v>9.46</v>
      </c>
      <c r="K2129" s="28">
        <v>219.77</v>
      </c>
      <c r="L2129" s="28">
        <f>IF('Base de datos cruda'!L2129&lt;0,,'Base de datos cruda'!L2129)</f>
        <v>12.4</v>
      </c>
      <c r="M2129" s="28" t="str">
        <f>IF(TRIM(PROPER('Base de datos cruda'!M2129))="High","Alto",IF(TRIM(PROPER('Base de datos cruda'!M2129))="Medium","Medio","Bajo"))</f>
        <v>Bajo</v>
      </c>
      <c r="N2129" s="29">
        <v>31.65</v>
      </c>
      <c r="O2129" s="32">
        <f t="shared" si="1"/>
        <v>31.65</v>
      </c>
      <c r="P2129" s="33">
        <f t="shared" si="2"/>
        <v>17.09</v>
      </c>
      <c r="Q2129" s="34">
        <f t="shared" si="3"/>
        <v>0.5910878113</v>
      </c>
      <c r="R2129" s="35" t="str">
        <f t="shared" si="4"/>
        <v>Bajo</v>
      </c>
      <c r="S2129" s="35" t="str">
        <f>IF(O2129="","",IF(O2129&gt;AVERAGE('Base de datos limpia'!$O$2:$O$8001),"Alto","Normal"))
</f>
        <v>Normal</v>
      </c>
      <c r="T2129" s="35" t="str">
        <f t="shared" si="5"/>
        <v>Gamer moderado</v>
      </c>
      <c r="U2129" s="35"/>
    </row>
    <row r="2130">
      <c r="A2130" s="28">
        <v>2129.0</v>
      </c>
      <c r="B2130" s="28">
        <v>22.0</v>
      </c>
      <c r="C2130" s="28" t="str">
        <f>TRIM(PROPER('Base de datos cruda'!C2130))</f>
        <v>Male</v>
      </c>
      <c r="D2130" s="28">
        <v>0.63</v>
      </c>
      <c r="E2130" s="28">
        <v>7.36</v>
      </c>
      <c r="F2130" s="28">
        <v>8.0</v>
      </c>
      <c r="G2130" s="28">
        <v>93.92</v>
      </c>
      <c r="H2130" s="28" t="str">
        <f>TRIM(PROPER('Base de datos cruda'!H2130))</f>
        <v>Rpg</v>
      </c>
      <c r="I2130" s="28">
        <v>2.62</v>
      </c>
      <c r="J2130" s="28">
        <v>1.85</v>
      </c>
      <c r="K2130" s="28">
        <v>324.14</v>
      </c>
      <c r="L2130" s="28" t="str">
        <f>IF('Base de datos cruda'!L2130&lt;0,,'Base de datos cruda'!L2130)</f>
        <v/>
      </c>
      <c r="M2130" s="28" t="str">
        <f>IF(TRIM(PROPER('Base de datos cruda'!M2130))="High","Alto",IF(TRIM(PROPER('Base de datos cruda'!M2130))="Medium","Medio","Bajo"))</f>
        <v>Medio</v>
      </c>
      <c r="N2130" s="29">
        <v>100.0</v>
      </c>
      <c r="O2130" s="32">
        <f t="shared" si="1"/>
        <v>100</v>
      </c>
      <c r="P2130" s="33">
        <f t="shared" si="2"/>
        <v>2.48</v>
      </c>
      <c r="Q2130" s="34">
        <f t="shared" si="3"/>
        <v>11.68253968</v>
      </c>
      <c r="R2130" s="35" t="str">
        <f t="shared" si="4"/>
        <v>Alto</v>
      </c>
      <c r="S2130" s="35" t="str">
        <f>IF(O2130="","",IF(O2130&gt;AVERAGE('Base de datos limpia'!$O$2:$O$8001),"Alto","Normal"))
</f>
        <v>Alto</v>
      </c>
      <c r="T2130" s="35" t="str">
        <f t="shared" si="5"/>
        <v>Gamer intensivo</v>
      </c>
      <c r="U2130" s="35"/>
    </row>
    <row r="2131">
      <c r="A2131" s="28">
        <v>2130.0</v>
      </c>
      <c r="B2131" s="28">
        <v>23.0</v>
      </c>
      <c r="C2131" s="28" t="str">
        <f>TRIM(PROPER('Base de datos cruda'!C2131))</f>
        <v>Female</v>
      </c>
      <c r="D2131" s="28">
        <v>4.28</v>
      </c>
      <c r="E2131" s="28">
        <v>9.75</v>
      </c>
      <c r="F2131" s="28">
        <v>5.01</v>
      </c>
      <c r="G2131" s="28">
        <v>90.62</v>
      </c>
      <c r="H2131" s="28" t="str">
        <f>TRIM(PROPER('Base de datos cruda'!H2131))</f>
        <v>Fps</v>
      </c>
      <c r="I2131" s="28">
        <v>0.02</v>
      </c>
      <c r="J2131" s="28">
        <v>7.62</v>
      </c>
      <c r="K2131" s="28">
        <v>268.18</v>
      </c>
      <c r="L2131" s="28">
        <f>IF('Base de datos cruda'!L2131&lt;0,,'Base de datos cruda'!L2131)</f>
        <v>8.29</v>
      </c>
      <c r="M2131" s="28" t="str">
        <f>IF(TRIM(PROPER('Base de datos cruda'!M2131))="High","Alto",IF(TRIM(PROPER('Base de datos cruda'!M2131))="Medium","Medio","Bajo"))</f>
        <v>Alto</v>
      </c>
      <c r="N2131" s="29">
        <v>82.92</v>
      </c>
      <c r="O2131" s="32">
        <f t="shared" si="1"/>
        <v>82.92</v>
      </c>
      <c r="P2131" s="33">
        <f t="shared" si="2"/>
        <v>11.9</v>
      </c>
      <c r="Q2131" s="34">
        <f t="shared" si="3"/>
        <v>2.278037383</v>
      </c>
      <c r="R2131" s="35" t="str">
        <f t="shared" si="4"/>
        <v>Alto</v>
      </c>
      <c r="S2131" s="35" t="str">
        <f>IF(O2131="","",IF(O2131&gt;AVERAGE('Base de datos limpia'!$O$2:$O$8001),"Alto","Normal"))
</f>
        <v>Alto</v>
      </c>
      <c r="T2131" s="35" t="str">
        <f t="shared" si="5"/>
        <v>Gamer intensivo</v>
      </c>
      <c r="U2131" s="35"/>
    </row>
    <row r="2132">
      <c r="A2132" s="28">
        <v>2131.0</v>
      </c>
      <c r="B2132" s="28">
        <v>21.0</v>
      </c>
      <c r="C2132" s="28" t="str">
        <f>TRIM(PROPER('Base de datos cruda'!C2132))</f>
        <v>Female</v>
      </c>
      <c r="D2132" s="28">
        <v>2.5</v>
      </c>
      <c r="E2132" s="28">
        <v>2.51</v>
      </c>
      <c r="F2132" s="28">
        <v>5.45</v>
      </c>
      <c r="G2132" s="28">
        <v>97.77</v>
      </c>
      <c r="H2132" s="28" t="str">
        <f>TRIM(PROPER('Base de datos cruda'!H2132))</f>
        <v>Rpg</v>
      </c>
      <c r="I2132" s="28">
        <v>4.63</v>
      </c>
      <c r="J2132" s="28">
        <v>5.21</v>
      </c>
      <c r="K2132" s="28">
        <v>284.75</v>
      </c>
      <c r="L2132" s="28">
        <f>IF('Base de datos cruda'!L2132&lt;0,,'Base de datos cruda'!L2132)</f>
        <v>9.69</v>
      </c>
      <c r="M2132" s="28" t="str">
        <f>IF(TRIM(PROPER('Base de datos cruda'!M2132))="High","Alto",IF(TRIM(PROPER('Base de datos cruda'!M2132))="Medium","Medio","Bajo"))</f>
        <v>Medio</v>
      </c>
      <c r="N2132" s="29">
        <v>60.18</v>
      </c>
      <c r="O2132" s="32">
        <f t="shared" si="1"/>
        <v>60.18</v>
      </c>
      <c r="P2132" s="33">
        <f t="shared" si="2"/>
        <v>7.71</v>
      </c>
      <c r="Q2132" s="34">
        <f t="shared" si="3"/>
        <v>1.004</v>
      </c>
      <c r="R2132" s="35" t="str">
        <f t="shared" si="4"/>
        <v>Medio</v>
      </c>
      <c r="S2132" s="35" t="str">
        <f>IF(O2132="","",IF(O2132&gt;AVERAGE('Base de datos limpia'!$O$2:$O$8001),"Alto","Normal"))
</f>
        <v>Normal</v>
      </c>
      <c r="T2132" s="35" t="str">
        <f t="shared" si="5"/>
        <v>Gamer casual</v>
      </c>
      <c r="U2132" s="35"/>
    </row>
    <row r="2133">
      <c r="A2133" s="28">
        <v>2132.0</v>
      </c>
      <c r="B2133" s="28">
        <v>20.0</v>
      </c>
      <c r="C2133" s="28" t="str">
        <f>TRIM(PROPER('Base de datos cruda'!C2133))</f>
        <v>Female</v>
      </c>
      <c r="D2133" s="28">
        <v>1.8</v>
      </c>
      <c r="E2133" s="28">
        <v>4.69</v>
      </c>
      <c r="F2133" s="28">
        <v>4.49</v>
      </c>
      <c r="G2133" s="28">
        <v>98.87</v>
      </c>
      <c r="H2133" s="28" t="str">
        <f>TRIM(PROPER('Base de datos cruda'!H2133))</f>
        <v>Fps</v>
      </c>
      <c r="I2133" s="28">
        <v>2.51</v>
      </c>
      <c r="J2133" s="28">
        <v>6.68</v>
      </c>
      <c r="K2133" s="28">
        <v>287.54</v>
      </c>
      <c r="L2133" s="28">
        <f>IF('Base de datos cruda'!L2133&lt;0,,'Base de datos cruda'!L2133)</f>
        <v>5.66</v>
      </c>
      <c r="M2133" s="28" t="str">
        <f>IF(TRIM(PROPER('Base de datos cruda'!M2133))="High","Alto",IF(TRIM(PROPER('Base de datos cruda'!M2133))="Medium","Medio","Bajo"))</f>
        <v>Medio</v>
      </c>
      <c r="N2133" s="29">
        <v>71.85</v>
      </c>
      <c r="O2133" s="32">
        <f t="shared" si="1"/>
        <v>71.85</v>
      </c>
      <c r="P2133" s="33">
        <f t="shared" si="2"/>
        <v>8.48</v>
      </c>
      <c r="Q2133" s="34">
        <f t="shared" si="3"/>
        <v>2.605555556</v>
      </c>
      <c r="R2133" s="35" t="str">
        <f t="shared" si="4"/>
        <v>Alto</v>
      </c>
      <c r="S2133" s="35" t="str">
        <f>IF(O2133="","",IF(O2133&gt;AVERAGE('Base de datos limpia'!$O$2:$O$8001),"Alto","Normal"))
</f>
        <v>Alto</v>
      </c>
      <c r="T2133" s="35" t="str">
        <f t="shared" si="5"/>
        <v>Gamer moderado</v>
      </c>
      <c r="U2133" s="35"/>
    </row>
    <row r="2134">
      <c r="A2134" s="28">
        <v>2133.0</v>
      </c>
      <c r="B2134" s="28">
        <v>16.0</v>
      </c>
      <c r="C2134" s="28" t="str">
        <f>TRIM(PROPER('Base de datos cruda'!C2134))</f>
        <v>Female</v>
      </c>
      <c r="D2134" s="28">
        <v>4.05</v>
      </c>
      <c r="E2134" s="28">
        <v>1.86</v>
      </c>
      <c r="F2134" s="28">
        <v>5.48</v>
      </c>
      <c r="G2134" s="28">
        <v>90.88</v>
      </c>
      <c r="H2134" s="28" t="str">
        <f>TRIM(PROPER('Base de datos cruda'!H2134))</f>
        <v>Casual</v>
      </c>
      <c r="I2134" s="28">
        <v>0.5</v>
      </c>
      <c r="J2134" s="28">
        <v>7.74</v>
      </c>
      <c r="K2134" s="28">
        <v>269.78</v>
      </c>
      <c r="L2134" s="28">
        <f>IF('Base de datos cruda'!L2134&lt;0,,'Base de datos cruda'!L2134)</f>
        <v>9.77</v>
      </c>
      <c r="M2134" s="28" t="str">
        <f>IF(TRIM(PROPER('Base de datos cruda'!M2134))="High","Alto",IF(TRIM(PROPER('Base de datos cruda'!M2134))="Medium","Medio","Bajo"))</f>
        <v>Medio</v>
      </c>
      <c r="N2134" s="29">
        <v>44.86</v>
      </c>
      <c r="O2134" s="32">
        <f t="shared" si="1"/>
        <v>44.86</v>
      </c>
      <c r="P2134" s="33">
        <f t="shared" si="2"/>
        <v>11.79</v>
      </c>
      <c r="Q2134" s="34">
        <f t="shared" si="3"/>
        <v>0.4592592593</v>
      </c>
      <c r="R2134" s="35" t="str">
        <f t="shared" si="4"/>
        <v>Bajo</v>
      </c>
      <c r="S2134" s="35" t="str">
        <f>IF(O2134="","",IF(O2134&gt;AVERAGE('Base de datos limpia'!$O$2:$O$8001),"Alto","Normal"))
</f>
        <v>Normal</v>
      </c>
      <c r="T2134" s="35" t="str">
        <f t="shared" si="5"/>
        <v>Gamer casual</v>
      </c>
      <c r="U2134" s="35"/>
    </row>
    <row r="2135">
      <c r="A2135" s="28">
        <v>2134.0</v>
      </c>
      <c r="B2135" s="28">
        <v>23.0</v>
      </c>
      <c r="C2135" s="28" t="str">
        <f>TRIM(PROPER('Base de datos cruda'!C2135))</f>
        <v>Female</v>
      </c>
      <c r="D2135" s="28">
        <v>4.85</v>
      </c>
      <c r="E2135" s="28">
        <v>3.18</v>
      </c>
      <c r="F2135" s="28">
        <v>6.14</v>
      </c>
      <c r="G2135" s="28">
        <v>71.47</v>
      </c>
      <c r="H2135" s="28" t="str">
        <f>TRIM(PROPER('Base de datos cruda'!H2135))</f>
        <v>Rpg</v>
      </c>
      <c r="I2135" s="28">
        <v>1.71</v>
      </c>
      <c r="J2135" s="28">
        <v>10.51</v>
      </c>
      <c r="K2135" s="28">
        <v>250.1</v>
      </c>
      <c r="L2135" s="28">
        <f>IF('Base de datos cruda'!L2135&lt;0,,'Base de datos cruda'!L2135)</f>
        <v>14.73</v>
      </c>
      <c r="M2135" s="28" t="str">
        <f>IF(TRIM(PROPER('Base de datos cruda'!M2135))="High","Alto",IF(TRIM(PROPER('Base de datos cruda'!M2135))="Medium","Medio","Bajo"))</f>
        <v>Medio</v>
      </c>
      <c r="N2135" s="29">
        <v>44.3</v>
      </c>
      <c r="O2135" s="32">
        <f t="shared" si="1"/>
        <v>44.3</v>
      </c>
      <c r="P2135" s="33">
        <f t="shared" si="2"/>
        <v>15.36</v>
      </c>
      <c r="Q2135" s="34">
        <f t="shared" si="3"/>
        <v>0.6556701031</v>
      </c>
      <c r="R2135" s="35" t="str">
        <f t="shared" si="4"/>
        <v>Bajo</v>
      </c>
      <c r="S2135" s="35" t="str">
        <f>IF(O2135="","",IF(O2135&gt;AVERAGE('Base de datos limpia'!$O$2:$O$8001),"Alto","Normal"))
</f>
        <v>Normal</v>
      </c>
      <c r="T2135" s="35" t="str">
        <f t="shared" si="5"/>
        <v>Gamer moderado</v>
      </c>
      <c r="U2135" s="35"/>
    </row>
    <row r="2136">
      <c r="A2136" s="28">
        <v>2135.0</v>
      </c>
      <c r="B2136" s="28">
        <v>18.0</v>
      </c>
      <c r="C2136" s="28" t="str">
        <f>TRIM(PROPER('Base de datos cruda'!C2136))</f>
        <v>Female</v>
      </c>
      <c r="D2136" s="28">
        <v>0.08</v>
      </c>
      <c r="E2136" s="28">
        <v>4.39</v>
      </c>
      <c r="F2136" s="28">
        <v>8.82</v>
      </c>
      <c r="G2136" s="28">
        <v>68.77</v>
      </c>
      <c r="H2136" s="28" t="str">
        <f>TRIM(PROPER('Base de datos cruda'!H2136))</f>
        <v>Casual</v>
      </c>
      <c r="I2136" s="28">
        <v>0.23</v>
      </c>
      <c r="J2136" s="28">
        <v>1.39</v>
      </c>
      <c r="K2136" s="28">
        <v>322.5</v>
      </c>
      <c r="L2136" s="28">
        <f>IF('Base de datos cruda'!L2136&lt;0,,'Base de datos cruda'!L2136)</f>
        <v>2.02</v>
      </c>
      <c r="M2136" s="28" t="str">
        <f>IF(TRIM(PROPER('Base de datos cruda'!M2136))="High","Alto",IF(TRIM(PROPER('Base de datos cruda'!M2136))="Medium","Medio","Bajo"))</f>
        <v>Medio</v>
      </c>
      <c r="N2136" s="29">
        <v>93.37</v>
      </c>
      <c r="O2136" s="32">
        <f t="shared" si="1"/>
        <v>93.37</v>
      </c>
      <c r="P2136" s="33">
        <f t="shared" si="2"/>
        <v>1.47</v>
      </c>
      <c r="Q2136" s="34">
        <f t="shared" si="3"/>
        <v>54.875</v>
      </c>
      <c r="R2136" s="35" t="str">
        <f t="shared" si="4"/>
        <v>Alto</v>
      </c>
      <c r="S2136" s="35" t="str">
        <f>IF(O2136="","",IF(O2136&gt;AVERAGE('Base de datos limpia'!$O$2:$O$8001),"Alto","Normal"))
</f>
        <v>Alto</v>
      </c>
      <c r="T2136" s="35" t="str">
        <f t="shared" si="5"/>
        <v>Gamer moderado</v>
      </c>
      <c r="U2136" s="35"/>
    </row>
    <row r="2137">
      <c r="A2137" s="28">
        <v>2136.0</v>
      </c>
      <c r="B2137" s="28">
        <v>21.0</v>
      </c>
      <c r="C2137" s="28" t="str">
        <f>TRIM(PROPER('Base de datos cruda'!C2137))</f>
        <v>Male</v>
      </c>
      <c r="D2137" s="28">
        <v>6.24</v>
      </c>
      <c r="E2137" s="28">
        <v>5.87</v>
      </c>
      <c r="F2137" s="28">
        <v>7.27</v>
      </c>
      <c r="G2137" s="28">
        <v>77.9</v>
      </c>
      <c r="H2137" s="28" t="str">
        <f>TRIM(PROPER('Base de datos cruda'!H2137))</f>
        <v>Rpg</v>
      </c>
      <c r="I2137" s="28">
        <v>2.65</v>
      </c>
      <c r="J2137" s="28">
        <v>9.06</v>
      </c>
      <c r="K2137" s="28">
        <v>252.86</v>
      </c>
      <c r="L2137" s="28">
        <f>IF('Base de datos cruda'!L2137&lt;0,,'Base de datos cruda'!L2137)</f>
        <v>13.37</v>
      </c>
      <c r="M2137" s="28" t="str">
        <f>IF(TRIM(PROPER('Base de datos cruda'!M2137))="High","Alto",IF(TRIM(PROPER('Base de datos cruda'!M2137))="Medium","Medio","Bajo"))</f>
        <v>Bajo</v>
      </c>
      <c r="N2137" s="29">
        <v>48.39</v>
      </c>
      <c r="O2137" s="32">
        <f t="shared" si="1"/>
        <v>48.39</v>
      </c>
      <c r="P2137" s="33">
        <f t="shared" si="2"/>
        <v>15.3</v>
      </c>
      <c r="Q2137" s="34">
        <f t="shared" si="3"/>
        <v>0.9407051282</v>
      </c>
      <c r="R2137" s="35" t="str">
        <f t="shared" si="4"/>
        <v>Bajo</v>
      </c>
      <c r="S2137" s="35" t="str">
        <f>IF(O2137="","",IF(O2137&gt;AVERAGE('Base de datos limpia'!$O$2:$O$8001),"Alto","Normal"))
</f>
        <v>Normal</v>
      </c>
      <c r="T2137" s="35" t="str">
        <f t="shared" si="5"/>
        <v>Gamer moderado</v>
      </c>
      <c r="U2137" s="35"/>
    </row>
    <row r="2138">
      <c r="A2138" s="28">
        <v>2137.0</v>
      </c>
      <c r="B2138" s="28">
        <v>18.0</v>
      </c>
      <c r="C2138" s="28" t="str">
        <f>TRIM(PROPER('Base de datos cruda'!C2138))</f>
        <v>Male</v>
      </c>
      <c r="D2138" s="28">
        <v>6.56</v>
      </c>
      <c r="E2138" s="28">
        <v>3.08</v>
      </c>
      <c r="F2138" s="28">
        <v>7.91</v>
      </c>
      <c r="G2138" s="28">
        <v>99.76</v>
      </c>
      <c r="H2138" s="28" t="str">
        <f>TRIM(PROPER('Base de datos cruda'!H2138))</f>
        <v>Fps</v>
      </c>
      <c r="I2138" s="28">
        <v>0.61</v>
      </c>
      <c r="J2138" s="28">
        <v>9.59</v>
      </c>
      <c r="K2138" s="28">
        <v>237.35</v>
      </c>
      <c r="L2138" s="28">
        <f>IF('Base de datos cruda'!L2138&lt;0,,'Base de datos cruda'!L2138)</f>
        <v>16.93</v>
      </c>
      <c r="M2138" s="28" t="str">
        <f>IF(TRIM(PROPER('Base de datos cruda'!M2138))="High","Alto",IF(TRIM(PROPER('Base de datos cruda'!M2138))="Medium","Medio","Bajo"))</f>
        <v>Bajo</v>
      </c>
      <c r="N2138" s="29">
        <v>42.59</v>
      </c>
      <c r="O2138" s="32">
        <f t="shared" si="1"/>
        <v>42.59</v>
      </c>
      <c r="P2138" s="33">
        <f t="shared" si="2"/>
        <v>16.15</v>
      </c>
      <c r="Q2138" s="34">
        <f t="shared" si="3"/>
        <v>0.4695121951</v>
      </c>
      <c r="R2138" s="35" t="str">
        <f t="shared" si="4"/>
        <v>Bajo</v>
      </c>
      <c r="S2138" s="35" t="str">
        <f>IF(O2138="","",IF(O2138&gt;AVERAGE('Base de datos limpia'!$O$2:$O$8001),"Alto","Normal"))
</f>
        <v>Normal</v>
      </c>
      <c r="T2138" s="35" t="str">
        <f t="shared" si="5"/>
        <v>Gamer moderado</v>
      </c>
      <c r="U2138" s="35"/>
    </row>
    <row r="2139">
      <c r="A2139" s="28">
        <v>2138.0</v>
      </c>
      <c r="B2139" s="28">
        <v>22.0</v>
      </c>
      <c r="C2139" s="28" t="str">
        <f>TRIM(PROPER('Base de datos cruda'!C2139))</f>
        <v>Male</v>
      </c>
      <c r="D2139" s="28">
        <v>7.72</v>
      </c>
      <c r="E2139" s="28">
        <v>3.05</v>
      </c>
      <c r="F2139" s="28">
        <v>5.63</v>
      </c>
      <c r="G2139" s="28">
        <v>76.51</v>
      </c>
      <c r="H2139" s="28" t="str">
        <f>TRIM(PROPER('Base de datos cruda'!H2139))</f>
        <v>Casual</v>
      </c>
      <c r="I2139" s="28">
        <v>2.37</v>
      </c>
      <c r="J2139" s="28">
        <v>9.35</v>
      </c>
      <c r="K2139" s="28">
        <v>229.72</v>
      </c>
      <c r="L2139" s="28">
        <f>IF('Base de datos cruda'!L2139&lt;0,,'Base de datos cruda'!L2139)</f>
        <v>14.89</v>
      </c>
      <c r="M2139" s="28" t="str">
        <f>IF(TRIM(PROPER('Base de datos cruda'!M2139))="High","Alto",IF(TRIM(PROPER('Base de datos cruda'!M2139))="Medium","Medio","Bajo"))</f>
        <v>Bajo</v>
      </c>
      <c r="N2139" s="29">
        <v>18.55</v>
      </c>
      <c r="O2139" s="32">
        <f t="shared" si="1"/>
        <v>18.55</v>
      </c>
      <c r="P2139" s="33">
        <f t="shared" si="2"/>
        <v>17.07</v>
      </c>
      <c r="Q2139" s="34">
        <f t="shared" si="3"/>
        <v>0.3950777202</v>
      </c>
      <c r="R2139" s="35" t="str">
        <f t="shared" si="4"/>
        <v>Bajo</v>
      </c>
      <c r="S2139" s="35" t="str">
        <f>IF(O2139="","",IF(O2139&gt;AVERAGE('Base de datos limpia'!$O$2:$O$8001),"Alto","Normal"))
</f>
        <v>Normal</v>
      </c>
      <c r="T2139" s="35" t="str">
        <f t="shared" si="5"/>
        <v>Gamer moderado</v>
      </c>
      <c r="U2139" s="35"/>
    </row>
    <row r="2140">
      <c r="A2140" s="28">
        <v>2139.0</v>
      </c>
      <c r="B2140" s="28">
        <v>22.0</v>
      </c>
      <c r="C2140" s="28" t="str">
        <f>TRIM(PROPER('Base de datos cruda'!C2140))</f>
        <v>Male</v>
      </c>
      <c r="D2140" s="28">
        <v>1.45</v>
      </c>
      <c r="E2140" s="28">
        <v>8.0</v>
      </c>
      <c r="F2140" s="28">
        <v>4.72</v>
      </c>
      <c r="G2140" s="28">
        <v>67.96</v>
      </c>
      <c r="H2140" s="28" t="str">
        <f>TRIM(PROPER('Base de datos cruda'!H2140))</f>
        <v>Fps</v>
      </c>
      <c r="I2140" s="28">
        <v>1.53</v>
      </c>
      <c r="J2140" s="28">
        <v>5.37</v>
      </c>
      <c r="K2140" s="28">
        <v>314.8</v>
      </c>
      <c r="L2140" s="28">
        <f>IF('Base de datos cruda'!L2140&lt;0,,'Base de datos cruda'!L2140)</f>
        <v>5.43</v>
      </c>
      <c r="M2140" s="28" t="str">
        <f>IF(TRIM(PROPER('Base de datos cruda'!M2140))="High","Alto",IF(TRIM(PROPER('Base de datos cruda'!M2140))="Medium","Medio","Bajo"))</f>
        <v>Alto</v>
      </c>
      <c r="N2140" s="29">
        <v>90.42</v>
      </c>
      <c r="O2140" s="32">
        <f t="shared" si="1"/>
        <v>90.42</v>
      </c>
      <c r="P2140" s="33">
        <f t="shared" si="2"/>
        <v>6.82</v>
      </c>
      <c r="Q2140" s="34">
        <f t="shared" si="3"/>
        <v>5.517241379</v>
      </c>
      <c r="R2140" s="35" t="str">
        <f t="shared" si="4"/>
        <v>Alto</v>
      </c>
      <c r="S2140" s="35" t="str">
        <f>IF(O2140="","",IF(O2140&gt;AVERAGE('Base de datos limpia'!$O$2:$O$8001),"Alto","Normal"))
</f>
        <v>Alto</v>
      </c>
      <c r="T2140" s="35" t="str">
        <f t="shared" si="5"/>
        <v>Gamer intensivo</v>
      </c>
      <c r="U2140" s="35"/>
    </row>
    <row r="2141">
      <c r="A2141" s="28">
        <v>2140.0</v>
      </c>
      <c r="B2141" s="28">
        <v>24.0</v>
      </c>
      <c r="C2141" s="28" t="str">
        <f>TRIM(PROPER('Base de datos cruda'!C2141))</f>
        <v>Female</v>
      </c>
      <c r="D2141" s="28">
        <v>4.76</v>
      </c>
      <c r="E2141" s="28">
        <v>9.66</v>
      </c>
      <c r="F2141" s="28">
        <v>5.28</v>
      </c>
      <c r="G2141" s="28">
        <v>97.77</v>
      </c>
      <c r="H2141" s="28" t="str">
        <f>TRIM(PROPER('Base de datos cruda'!H2141))</f>
        <v>Rpg</v>
      </c>
      <c r="I2141" s="28">
        <v>3.81</v>
      </c>
      <c r="J2141" s="28">
        <v>5.96</v>
      </c>
      <c r="K2141" s="28">
        <v>261.15</v>
      </c>
      <c r="L2141" s="28">
        <f>IF('Base de datos cruda'!L2141&lt;0,,'Base de datos cruda'!L2141)</f>
        <v>7.61</v>
      </c>
      <c r="M2141" s="28" t="str">
        <f>IF(TRIM(PROPER('Base de datos cruda'!M2141))="High","Alto",IF(TRIM(PROPER('Base de datos cruda'!M2141))="Medium","Medio","Bajo"))</f>
        <v>Alto</v>
      </c>
      <c r="N2141" s="29">
        <v>86.08</v>
      </c>
      <c r="O2141" s="32">
        <f t="shared" si="1"/>
        <v>86.08</v>
      </c>
      <c r="P2141" s="33">
        <f t="shared" si="2"/>
        <v>10.72</v>
      </c>
      <c r="Q2141" s="34">
        <f t="shared" si="3"/>
        <v>2.029411765</v>
      </c>
      <c r="R2141" s="35" t="str">
        <f t="shared" si="4"/>
        <v>Alto</v>
      </c>
      <c r="S2141" s="35" t="str">
        <f>IF(O2141="","",IF(O2141&gt;AVERAGE('Base de datos limpia'!$O$2:$O$8001),"Alto","Normal"))
</f>
        <v>Alto</v>
      </c>
      <c r="T2141" s="35" t="str">
        <f t="shared" si="5"/>
        <v>Gamer intensivo</v>
      </c>
      <c r="U2141" s="35"/>
    </row>
    <row r="2142">
      <c r="A2142" s="28">
        <v>2141.0</v>
      </c>
      <c r="B2142" s="28">
        <v>20.0</v>
      </c>
      <c r="C2142" s="28" t="str">
        <f>TRIM(PROPER('Base de datos cruda'!C2142))</f>
        <v>Male</v>
      </c>
      <c r="D2142" s="28">
        <v>3.41</v>
      </c>
      <c r="E2142" s="28">
        <v>3.91</v>
      </c>
      <c r="F2142" s="28">
        <v>5.28</v>
      </c>
      <c r="G2142" s="28">
        <v>75.44</v>
      </c>
      <c r="H2142" s="28" t="str">
        <f>TRIM(PROPER('Base de datos cruda'!H2142))</f>
        <v>Fps</v>
      </c>
      <c r="I2142" s="28">
        <v>2.41</v>
      </c>
      <c r="J2142" s="28">
        <v>7.97</v>
      </c>
      <c r="K2142" s="28">
        <v>278.03</v>
      </c>
      <c r="L2142" s="28">
        <f>IF('Base de datos cruda'!L2142&lt;0,,'Base de datos cruda'!L2142)</f>
        <v>9.62</v>
      </c>
      <c r="M2142" s="28" t="str">
        <f>IF(TRIM(PROPER('Base de datos cruda'!M2142))="High","Alto",IF(TRIM(PROPER('Base de datos cruda'!M2142))="Medium","Medio","Bajo"))</f>
        <v>Medio</v>
      </c>
      <c r="N2142" s="29">
        <v>43.63</v>
      </c>
      <c r="O2142" s="32">
        <f t="shared" si="1"/>
        <v>43.63</v>
      </c>
      <c r="P2142" s="33">
        <f t="shared" si="2"/>
        <v>11.38</v>
      </c>
      <c r="Q2142" s="34">
        <f t="shared" si="3"/>
        <v>1.146627566</v>
      </c>
      <c r="R2142" s="35" t="str">
        <f t="shared" si="4"/>
        <v>Bajo</v>
      </c>
      <c r="S2142" s="35" t="str">
        <f>IF(O2142="","",IF(O2142&gt;AVERAGE('Base de datos limpia'!$O$2:$O$8001),"Alto","Normal"))
</f>
        <v>Normal</v>
      </c>
      <c r="T2142" s="35" t="str">
        <f t="shared" si="5"/>
        <v>Gamer moderado</v>
      </c>
      <c r="U2142" s="35"/>
    </row>
    <row r="2143">
      <c r="A2143" s="28">
        <v>2142.0</v>
      </c>
      <c r="B2143" s="28">
        <v>23.0</v>
      </c>
      <c r="C2143" s="28" t="str">
        <f>TRIM(PROPER('Base de datos cruda'!C2143))</f>
        <v>Male</v>
      </c>
      <c r="D2143" s="28">
        <v>2.68</v>
      </c>
      <c r="E2143" s="28">
        <v>7.19</v>
      </c>
      <c r="F2143" s="28">
        <v>6.92</v>
      </c>
      <c r="G2143" s="28">
        <v>87.64</v>
      </c>
      <c r="H2143" s="28" t="str">
        <f>TRIM(PROPER('Base de datos cruda'!H2143))</f>
        <v>Rpg</v>
      </c>
      <c r="I2143" s="28">
        <v>4.24</v>
      </c>
      <c r="J2143" s="28">
        <v>3.87</v>
      </c>
      <c r="K2143" s="28">
        <v>287.9</v>
      </c>
      <c r="L2143" s="28">
        <f>IF('Base de datos cruda'!L2143&lt;0,,'Base de datos cruda'!L2143)</f>
        <v>7.99</v>
      </c>
      <c r="M2143" s="28" t="str">
        <f>IF(TRIM(PROPER('Base de datos cruda'!M2143))="High","Alto",IF(TRIM(PROPER('Base de datos cruda'!M2143))="Medium","Medio","Bajo"))</f>
        <v>Medio</v>
      </c>
      <c r="N2143" s="29">
        <v>99.9752171645013</v>
      </c>
      <c r="O2143" s="32">
        <f t="shared" si="1"/>
        <v>99.97521716</v>
      </c>
      <c r="P2143" s="33">
        <f t="shared" si="2"/>
        <v>6.55</v>
      </c>
      <c r="Q2143" s="34">
        <f t="shared" si="3"/>
        <v>2.682835821</v>
      </c>
      <c r="R2143" s="35" t="str">
        <f t="shared" si="4"/>
        <v>Alto</v>
      </c>
      <c r="S2143" s="35" t="str">
        <f>IF(O2143="","",IF(O2143&gt;AVERAGE('Base de datos limpia'!$O$2:$O$8001),"Alto","Normal"))
</f>
        <v>Alto</v>
      </c>
      <c r="T2143" s="35" t="str">
        <f t="shared" si="5"/>
        <v>Gamer intensivo</v>
      </c>
      <c r="U2143" s="35"/>
    </row>
    <row r="2144">
      <c r="A2144" s="28">
        <v>2143.0</v>
      </c>
      <c r="B2144" s="28">
        <v>23.0</v>
      </c>
      <c r="C2144" s="28" t="str">
        <f>TRIM(PROPER('Base de datos cruda'!C2144))</f>
        <v>Female</v>
      </c>
      <c r="D2144" s="28">
        <v>4.53</v>
      </c>
      <c r="E2144" s="28">
        <v>3.32</v>
      </c>
      <c r="F2144" s="28">
        <v>5.71</v>
      </c>
      <c r="G2144" s="28">
        <v>91.53</v>
      </c>
      <c r="H2144" s="28" t="str">
        <f>TRIM(PROPER('Base de datos cruda'!H2144))</f>
        <v>Fps</v>
      </c>
      <c r="I2144" s="28">
        <v>4.71</v>
      </c>
      <c r="J2144" s="28">
        <v>9.9</v>
      </c>
      <c r="K2144" s="28">
        <v>261.23</v>
      </c>
      <c r="L2144" s="28">
        <f>IF('Base de datos cruda'!L2144&lt;0,,'Base de datos cruda'!L2144)</f>
        <v>13.49</v>
      </c>
      <c r="M2144" s="28" t="str">
        <f>IF(TRIM(PROPER('Base de datos cruda'!M2144))="High","Alto",IF(TRIM(PROPER('Base de datos cruda'!M2144))="Medium","Medio","Bajo"))</f>
        <v>Medio</v>
      </c>
      <c r="N2144" s="29">
        <v>57.61</v>
      </c>
      <c r="O2144" s="32">
        <f t="shared" si="1"/>
        <v>57.61</v>
      </c>
      <c r="P2144" s="33">
        <f t="shared" si="2"/>
        <v>14.43</v>
      </c>
      <c r="Q2144" s="34">
        <f t="shared" si="3"/>
        <v>0.7328918322</v>
      </c>
      <c r="R2144" s="35" t="str">
        <f t="shared" si="4"/>
        <v>Medio</v>
      </c>
      <c r="S2144" s="35" t="str">
        <f>IF(O2144="","",IF(O2144&gt;AVERAGE('Base de datos limpia'!$O$2:$O$8001),"Alto","Normal"))
</f>
        <v>Normal</v>
      </c>
      <c r="T2144" s="35" t="str">
        <f t="shared" si="5"/>
        <v>Gamer moderado</v>
      </c>
      <c r="U2144" s="35"/>
    </row>
    <row r="2145">
      <c r="A2145" s="28">
        <v>2144.0</v>
      </c>
      <c r="B2145" s="28">
        <v>16.0</v>
      </c>
      <c r="C2145" s="28" t="str">
        <f>TRIM(PROPER('Base de datos cruda'!C2145))</f>
        <v>Male</v>
      </c>
      <c r="D2145" s="28">
        <v>6.26</v>
      </c>
      <c r="E2145" s="28">
        <v>9.35</v>
      </c>
      <c r="F2145" s="28">
        <v>8.29</v>
      </c>
      <c r="G2145" s="28">
        <v>93.73</v>
      </c>
      <c r="H2145" s="28" t="str">
        <f>TRIM(PROPER('Base de datos cruda'!H2145))</f>
        <v>Casual</v>
      </c>
      <c r="I2145" s="28">
        <v>4.85</v>
      </c>
      <c r="J2145" s="28">
        <v>7.59</v>
      </c>
      <c r="K2145" s="28">
        <v>241.36</v>
      </c>
      <c r="L2145" s="28">
        <f>IF('Base de datos cruda'!L2145&lt;0,,'Base de datos cruda'!L2145)</f>
        <v>14.99</v>
      </c>
      <c r="M2145" s="28" t="str">
        <f>IF(TRIM(PROPER('Base de datos cruda'!M2145))="High","Alto",IF(TRIM(PROPER('Base de datos cruda'!M2145))="Medium","Medio","Bajo"))</f>
        <v>Bajo</v>
      </c>
      <c r="N2145" s="29">
        <v>93.5147019962456</v>
      </c>
      <c r="O2145" s="32">
        <f t="shared" si="1"/>
        <v>93.514702</v>
      </c>
      <c r="P2145" s="33">
        <f t="shared" si="2"/>
        <v>13.85</v>
      </c>
      <c r="Q2145" s="34">
        <f t="shared" si="3"/>
        <v>1.493610224</v>
      </c>
      <c r="R2145" s="35" t="str">
        <f t="shared" si="4"/>
        <v>Alto</v>
      </c>
      <c r="S2145" s="35" t="str">
        <f>IF(O2145="","",IF(O2145&gt;AVERAGE('Base de datos limpia'!$O$2:$O$8001),"Alto","Normal"))
</f>
        <v>Alto</v>
      </c>
      <c r="T2145" s="35" t="str">
        <f t="shared" si="5"/>
        <v>Gamer intensivo</v>
      </c>
      <c r="U2145" s="35"/>
    </row>
    <row r="2146">
      <c r="A2146" s="28">
        <v>2145.0</v>
      </c>
      <c r="B2146" s="28">
        <v>20.0</v>
      </c>
      <c r="C2146" s="28" t="str">
        <f>TRIM(PROPER('Base de datos cruda'!C2146))</f>
        <v>Male</v>
      </c>
      <c r="D2146" s="28">
        <v>0.18</v>
      </c>
      <c r="E2146" s="28">
        <v>7.06</v>
      </c>
      <c r="F2146" s="28">
        <v>8.94</v>
      </c>
      <c r="G2146" s="28">
        <v>92.85</v>
      </c>
      <c r="H2146" s="28" t="str">
        <f>TRIM(PROPER('Base de datos cruda'!H2146))</f>
        <v>Casual</v>
      </c>
      <c r="I2146" s="28">
        <v>1.3</v>
      </c>
      <c r="J2146" s="28">
        <v>3.46</v>
      </c>
      <c r="K2146" s="28">
        <v>310.15</v>
      </c>
      <c r="L2146" s="28">
        <f>IF('Base de datos cruda'!L2146&lt;0,,'Base de datos cruda'!L2146)</f>
        <v>7.78</v>
      </c>
      <c r="M2146" s="28" t="str">
        <f>IF(TRIM(PROPER('Base de datos cruda'!M2146))="High","Alto",IF(TRIM(PROPER('Base de datos cruda'!M2146))="Medium","Medio","Bajo"))</f>
        <v>Medio</v>
      </c>
      <c r="N2146" s="29">
        <v>100.0</v>
      </c>
      <c r="O2146" s="32">
        <f t="shared" si="1"/>
        <v>100</v>
      </c>
      <c r="P2146" s="33">
        <f t="shared" si="2"/>
        <v>3.64</v>
      </c>
      <c r="Q2146" s="34">
        <f t="shared" si="3"/>
        <v>39.22222222</v>
      </c>
      <c r="R2146" s="35" t="str">
        <f t="shared" si="4"/>
        <v>Alto</v>
      </c>
      <c r="S2146" s="35" t="str">
        <f>IF(O2146="","",IF(O2146&gt;AVERAGE('Base de datos limpia'!$O$2:$O$8001),"Alto","Normal"))
</f>
        <v>Alto</v>
      </c>
      <c r="T2146" s="35" t="str">
        <f t="shared" si="5"/>
        <v>Gamer intensivo</v>
      </c>
      <c r="U2146" s="35"/>
    </row>
    <row r="2147">
      <c r="A2147" s="28">
        <v>2146.0</v>
      </c>
      <c r="B2147" s="28">
        <v>18.0</v>
      </c>
      <c r="C2147" s="28" t="str">
        <f>TRIM(PROPER('Base de datos cruda'!C2147))</f>
        <v>Male</v>
      </c>
      <c r="D2147" s="28">
        <v>7.76</v>
      </c>
      <c r="E2147" s="28">
        <v>8.22</v>
      </c>
      <c r="F2147" s="28">
        <v>5.72</v>
      </c>
      <c r="G2147" s="28">
        <v>93.45</v>
      </c>
      <c r="H2147" s="28" t="str">
        <f>TRIM(PROPER('Base de datos cruda'!H2147))</f>
        <v>Casual</v>
      </c>
      <c r="I2147" s="28">
        <v>3.84</v>
      </c>
      <c r="J2147" s="28">
        <v>9.54</v>
      </c>
      <c r="K2147" s="28">
        <v>231.17</v>
      </c>
      <c r="L2147" s="28">
        <f>IF('Base de datos cruda'!L2147&lt;0,,'Base de datos cruda'!L2147)</f>
        <v>15.87</v>
      </c>
      <c r="M2147" s="28" t="str">
        <f>IF(TRIM(PROPER('Base de datos cruda'!M2147))="High","Alto",IF(TRIM(PROPER('Base de datos cruda'!M2147))="Medium","Medio","Bajo"))</f>
        <v>Alto</v>
      </c>
      <c r="N2147" s="29">
        <v>64.8392912663687</v>
      </c>
      <c r="O2147" s="32">
        <f t="shared" si="1"/>
        <v>64.83929127</v>
      </c>
      <c r="P2147" s="33">
        <f t="shared" si="2"/>
        <v>17.3</v>
      </c>
      <c r="Q2147" s="34">
        <f t="shared" si="3"/>
        <v>1.059278351</v>
      </c>
      <c r="R2147" s="35" t="str">
        <f t="shared" si="4"/>
        <v>Medio</v>
      </c>
      <c r="S2147" s="35" t="str">
        <f>IF(O2147="","",IF(O2147&gt;AVERAGE('Base de datos limpia'!$O$2:$O$8001),"Alto","Normal"))
</f>
        <v>Normal</v>
      </c>
      <c r="T2147" s="35" t="str">
        <f t="shared" si="5"/>
        <v>Gamer intensivo</v>
      </c>
      <c r="U2147" s="35"/>
    </row>
    <row r="2148">
      <c r="A2148" s="28">
        <v>2147.0</v>
      </c>
      <c r="B2148" s="28">
        <v>16.0</v>
      </c>
      <c r="C2148" s="28" t="str">
        <f>TRIM(PROPER('Base de datos cruda'!C2148))</f>
        <v>Female</v>
      </c>
      <c r="D2148" s="28">
        <v>6.48</v>
      </c>
      <c r="E2148" s="28">
        <v>1.44</v>
      </c>
      <c r="F2148" s="28">
        <v>7.53</v>
      </c>
      <c r="G2148" s="28">
        <v>86.71</v>
      </c>
      <c r="H2148" s="28" t="str">
        <f>TRIM(PROPER('Base de datos cruda'!H2148))</f>
        <v>Fps</v>
      </c>
      <c r="I2148" s="28">
        <v>2.19</v>
      </c>
      <c r="J2148" s="28">
        <v>8.15</v>
      </c>
      <c r="K2148" s="28">
        <v>241.52</v>
      </c>
      <c r="L2148" s="28">
        <f>IF('Base de datos cruda'!L2148&lt;0,,'Base de datos cruda'!L2148)</f>
        <v>11.99</v>
      </c>
      <c r="M2148" s="28" t="str">
        <f>IF(TRIM(PROPER('Base de datos cruda'!M2148))="High","Alto",IF(TRIM(PROPER('Base de datos cruda'!M2148))="Medium","Medio","Bajo"))</f>
        <v>Bajo</v>
      </c>
      <c r="N2148" s="29">
        <v>25.7</v>
      </c>
      <c r="O2148" s="32">
        <f t="shared" si="1"/>
        <v>25.7</v>
      </c>
      <c r="P2148" s="33">
        <f t="shared" si="2"/>
        <v>14.63</v>
      </c>
      <c r="Q2148" s="34">
        <f t="shared" si="3"/>
        <v>0.2222222222</v>
      </c>
      <c r="R2148" s="35" t="str">
        <f t="shared" si="4"/>
        <v>Bajo</v>
      </c>
      <c r="S2148" s="35" t="str">
        <f>IF(O2148="","",IF(O2148&gt;AVERAGE('Base de datos limpia'!$O$2:$O$8001),"Alto","Normal"))
</f>
        <v>Normal</v>
      </c>
      <c r="T2148" s="35" t="str">
        <f t="shared" si="5"/>
        <v>Gamer casual</v>
      </c>
      <c r="U2148" s="35"/>
    </row>
    <row r="2149">
      <c r="A2149" s="28">
        <v>2148.0</v>
      </c>
      <c r="B2149" s="28">
        <v>19.0</v>
      </c>
      <c r="C2149" s="28" t="str">
        <f>TRIM(PROPER('Base de datos cruda'!C2149))</f>
        <v>Male</v>
      </c>
      <c r="D2149" s="28">
        <v>6.01</v>
      </c>
      <c r="E2149" s="28">
        <v>6.39</v>
      </c>
      <c r="F2149" s="28">
        <v>7.29</v>
      </c>
      <c r="G2149" s="28">
        <v>76.15</v>
      </c>
      <c r="H2149" s="28" t="str">
        <f>TRIM(PROPER('Base de datos cruda'!H2149))</f>
        <v>Rpg</v>
      </c>
      <c r="I2149" s="28">
        <v>2.13</v>
      </c>
      <c r="J2149" s="28">
        <v>10.62</v>
      </c>
      <c r="K2149" s="28">
        <v>253.87</v>
      </c>
      <c r="L2149" s="28">
        <f>IF('Base de datos cruda'!L2149&lt;0,,'Base de datos cruda'!L2149)</f>
        <v>15.24</v>
      </c>
      <c r="M2149" s="28" t="str">
        <f>IF(TRIM(PROPER('Base de datos cruda'!M2149))="High","Alto",IF(TRIM(PROPER('Base de datos cruda'!M2149))="Medium","Medio","Bajo"))</f>
        <v>Bajo</v>
      </c>
      <c r="N2149" s="29">
        <v>66.18</v>
      </c>
      <c r="O2149" s="32">
        <f t="shared" si="1"/>
        <v>66.18</v>
      </c>
      <c r="P2149" s="33">
        <f t="shared" si="2"/>
        <v>16.63</v>
      </c>
      <c r="Q2149" s="34">
        <f t="shared" si="3"/>
        <v>1.063227953</v>
      </c>
      <c r="R2149" s="35" t="str">
        <f t="shared" si="4"/>
        <v>Medio</v>
      </c>
      <c r="S2149" s="35" t="str">
        <f>IF(O2149="","",IF(O2149&gt;AVERAGE('Base de datos limpia'!$O$2:$O$8001),"Alto","Normal"))
</f>
        <v>Alto</v>
      </c>
      <c r="T2149" s="35" t="str">
        <f t="shared" si="5"/>
        <v>Gamer intensivo</v>
      </c>
      <c r="U2149" s="35"/>
    </row>
    <row r="2150">
      <c r="A2150" s="28">
        <v>2149.0</v>
      </c>
      <c r="B2150" s="28">
        <v>23.0</v>
      </c>
      <c r="C2150" s="28" t="str">
        <f>TRIM(PROPER('Base de datos cruda'!C2150))</f>
        <v>Male</v>
      </c>
      <c r="D2150" s="28">
        <v>6.08</v>
      </c>
      <c r="E2150" s="28">
        <v>5.75</v>
      </c>
      <c r="F2150" s="28">
        <v>4.97</v>
      </c>
      <c r="G2150" s="28">
        <v>86.69</v>
      </c>
      <c r="H2150" s="28" t="str">
        <f>TRIM(PROPER('Base de datos cruda'!H2150))</f>
        <v>Casual</v>
      </c>
      <c r="I2150" s="28">
        <v>4.34</v>
      </c>
      <c r="J2150" s="28">
        <v>10.95</v>
      </c>
      <c r="K2150" s="28">
        <v>257.26</v>
      </c>
      <c r="L2150" s="28">
        <f>IF('Base de datos cruda'!L2150&lt;0,,'Base de datos cruda'!L2150)</f>
        <v>12.83</v>
      </c>
      <c r="M2150" s="28" t="str">
        <f>IF(TRIM(PROPER('Base de datos cruda'!M2150))="High","Alto",IF(TRIM(PROPER('Base de datos cruda'!M2150))="Medium","Medio","Bajo"))</f>
        <v>Bajo</v>
      </c>
      <c r="N2150" s="29">
        <v>52.89</v>
      </c>
      <c r="O2150" s="32">
        <f t="shared" si="1"/>
        <v>52.89</v>
      </c>
      <c r="P2150" s="33">
        <f t="shared" si="2"/>
        <v>17.03</v>
      </c>
      <c r="Q2150" s="34">
        <f t="shared" si="3"/>
        <v>0.9457236842</v>
      </c>
      <c r="R2150" s="35" t="str">
        <f t="shared" si="4"/>
        <v>Medio</v>
      </c>
      <c r="S2150" s="35" t="str">
        <f>IF(O2150="","",IF(O2150&gt;AVERAGE('Base de datos limpia'!$O$2:$O$8001),"Alto","Normal"))
</f>
        <v>Normal</v>
      </c>
      <c r="T2150" s="35" t="str">
        <f t="shared" si="5"/>
        <v>Gamer moderado</v>
      </c>
      <c r="U2150" s="35"/>
    </row>
    <row r="2151">
      <c r="A2151" s="28">
        <v>2150.0</v>
      </c>
      <c r="B2151" s="28">
        <v>18.0</v>
      </c>
      <c r="C2151" s="28" t="str">
        <f>TRIM(PROPER('Base de datos cruda'!C2151))</f>
        <v>Female</v>
      </c>
      <c r="D2151" s="28">
        <v>3.11</v>
      </c>
      <c r="E2151" s="28">
        <v>3.64</v>
      </c>
      <c r="F2151" s="28">
        <v>8.59</v>
      </c>
      <c r="G2151" s="28">
        <v>93.47</v>
      </c>
      <c r="H2151" s="28" t="str">
        <f>TRIM(PROPER('Base de datos cruda'!H2151))</f>
        <v>Fps</v>
      </c>
      <c r="I2151" s="28">
        <v>0.73</v>
      </c>
      <c r="J2151" s="28">
        <v>7.81</v>
      </c>
      <c r="K2151" s="28">
        <v>272.17</v>
      </c>
      <c r="L2151" s="28">
        <f>IF('Base de datos cruda'!L2151&lt;0,,'Base de datos cruda'!L2151)</f>
        <v>6.3</v>
      </c>
      <c r="M2151" s="28" t="str">
        <f>IF(TRIM(PROPER('Base de datos cruda'!M2151))="High","Alto",IF(TRIM(PROPER('Base de datos cruda'!M2151))="Medium","Medio","Bajo"))</f>
        <v>Medio</v>
      </c>
      <c r="N2151" s="29">
        <v>70.6</v>
      </c>
      <c r="O2151" s="32">
        <f t="shared" si="1"/>
        <v>70.6</v>
      </c>
      <c r="P2151" s="33">
        <f t="shared" si="2"/>
        <v>10.92</v>
      </c>
      <c r="Q2151" s="34">
        <f t="shared" si="3"/>
        <v>1.170418006</v>
      </c>
      <c r="R2151" s="35" t="str">
        <f t="shared" si="4"/>
        <v>Alto</v>
      </c>
      <c r="S2151" s="35" t="str">
        <f>IF(O2151="","",IF(O2151&gt;AVERAGE('Base de datos limpia'!$O$2:$O$8001),"Alto","Normal"))
</f>
        <v>Alto</v>
      </c>
      <c r="T2151" s="35" t="str">
        <f t="shared" si="5"/>
        <v>Gamer moderado</v>
      </c>
      <c r="U2151" s="35"/>
    </row>
    <row r="2152">
      <c r="A2152" s="28">
        <v>2151.0</v>
      </c>
      <c r="B2152" s="28">
        <v>17.0</v>
      </c>
      <c r="C2152" s="28" t="str">
        <f>TRIM(PROPER('Base de datos cruda'!C2152))</f>
        <v>Female</v>
      </c>
      <c r="D2152" s="28">
        <v>6.01</v>
      </c>
      <c r="E2152" s="28">
        <v>3.36</v>
      </c>
      <c r="F2152" s="28">
        <v>5.0</v>
      </c>
      <c r="G2152" s="28">
        <v>74.03</v>
      </c>
      <c r="H2152" s="28" t="str">
        <f>TRIM(PROPER('Base de datos cruda'!H2152))</f>
        <v>Fps</v>
      </c>
      <c r="I2152" s="28">
        <v>2.39</v>
      </c>
      <c r="J2152" s="28">
        <v>9.03</v>
      </c>
      <c r="K2152" s="28">
        <v>239.51</v>
      </c>
      <c r="L2152" s="28">
        <f>IF('Base de datos cruda'!L2152&lt;0,,'Base de datos cruda'!L2152)</f>
        <v>13.03</v>
      </c>
      <c r="M2152" s="28" t="str">
        <f>IF(TRIM(PROPER('Base de datos cruda'!M2152))="High","Alto",IF(TRIM(PROPER('Base de datos cruda'!M2152))="Medium","Medio","Bajo"))</f>
        <v>Bajo</v>
      </c>
      <c r="N2152" s="29">
        <v>33.31</v>
      </c>
      <c r="O2152" s="32">
        <f t="shared" si="1"/>
        <v>33.31</v>
      </c>
      <c r="P2152" s="33">
        <f t="shared" si="2"/>
        <v>15.04</v>
      </c>
      <c r="Q2152" s="34">
        <f t="shared" si="3"/>
        <v>0.5590682196</v>
      </c>
      <c r="R2152" s="35" t="str">
        <f t="shared" si="4"/>
        <v>Bajo</v>
      </c>
      <c r="S2152" s="35" t="str">
        <f>IF(O2152="","",IF(O2152&gt;AVERAGE('Base de datos limpia'!$O$2:$O$8001),"Alto","Normal"))
</f>
        <v>Normal</v>
      </c>
      <c r="T2152" s="35" t="str">
        <f t="shared" si="5"/>
        <v>Gamer moderado</v>
      </c>
      <c r="U2152" s="35"/>
    </row>
    <row r="2153">
      <c r="A2153" s="28">
        <v>2152.0</v>
      </c>
      <c r="B2153" s="28">
        <v>24.0</v>
      </c>
      <c r="C2153" s="28" t="str">
        <f>TRIM(PROPER('Base de datos cruda'!C2153))</f>
        <v>Female</v>
      </c>
      <c r="D2153" s="28">
        <v>3.09</v>
      </c>
      <c r="E2153" s="28">
        <v>6.22</v>
      </c>
      <c r="F2153" s="28">
        <v>7.68</v>
      </c>
      <c r="G2153" s="28">
        <v>71.86</v>
      </c>
      <c r="H2153" s="28" t="str">
        <f>TRIM(PROPER('Base de datos cruda'!H2153))</f>
        <v>Fps</v>
      </c>
      <c r="I2153" s="28">
        <v>2.96</v>
      </c>
      <c r="J2153" s="28">
        <v>9.04</v>
      </c>
      <c r="K2153" s="28">
        <v>289.84</v>
      </c>
      <c r="L2153" s="28">
        <f>IF('Base de datos cruda'!L2153&lt;0,,'Base de datos cruda'!L2153)</f>
        <v>13.12</v>
      </c>
      <c r="M2153" s="28" t="str">
        <f>IF(TRIM(PROPER('Base de datos cruda'!M2153))="High","Alto",IF(TRIM(PROPER('Base de datos cruda'!M2153))="Medium","Medio","Bajo"))</f>
        <v>Medio</v>
      </c>
      <c r="N2153" s="29">
        <v>83.89</v>
      </c>
      <c r="O2153" s="32">
        <f t="shared" si="1"/>
        <v>83.89</v>
      </c>
      <c r="P2153" s="33">
        <f t="shared" si="2"/>
        <v>12.13</v>
      </c>
      <c r="Q2153" s="34">
        <f t="shared" si="3"/>
        <v>2.012944984</v>
      </c>
      <c r="R2153" s="35" t="str">
        <f t="shared" si="4"/>
        <v>Alto</v>
      </c>
      <c r="S2153" s="35" t="str">
        <f>IF(O2153="","",IF(O2153&gt;AVERAGE('Base de datos limpia'!$O$2:$O$8001),"Alto","Normal"))
</f>
        <v>Alto</v>
      </c>
      <c r="T2153" s="35" t="str">
        <f t="shared" si="5"/>
        <v>Gamer intensivo</v>
      </c>
      <c r="U2153" s="35"/>
    </row>
    <row r="2154">
      <c r="A2154" s="28">
        <v>2153.0</v>
      </c>
      <c r="B2154" s="28">
        <v>20.0</v>
      </c>
      <c r="C2154" s="28" t="str">
        <f>TRIM(PROPER('Base de datos cruda'!C2154))</f>
        <v>Female</v>
      </c>
      <c r="D2154" s="28">
        <v>7.19</v>
      </c>
      <c r="E2154" s="28">
        <v>7.36</v>
      </c>
      <c r="F2154" s="28">
        <v>5.74</v>
      </c>
      <c r="G2154" s="28">
        <v>73.75</v>
      </c>
      <c r="H2154" s="28" t="str">
        <f>TRIM(PROPER('Base de datos cruda'!H2154))</f>
        <v>Rpg</v>
      </c>
      <c r="I2154" s="28">
        <v>0.33</v>
      </c>
      <c r="J2154" s="28">
        <v>9.89</v>
      </c>
      <c r="K2154" s="28">
        <v>231.18</v>
      </c>
      <c r="L2154" s="28">
        <f>IF('Base de datos cruda'!L2154&lt;0,,'Base de datos cruda'!L2154)</f>
        <v>17.11</v>
      </c>
      <c r="M2154" s="28" t="str">
        <f>IF(TRIM(PROPER('Base de datos cruda'!M2154))="High","Alto",IF(TRIM(PROPER('Base de datos cruda'!M2154))="Medium","Medio","Bajo"))</f>
        <v>Alto</v>
      </c>
      <c r="N2154" s="29">
        <v>70.3526789428805</v>
      </c>
      <c r="O2154" s="32">
        <f t="shared" si="1"/>
        <v>70.35267894</v>
      </c>
      <c r="P2154" s="33">
        <f t="shared" si="2"/>
        <v>17.08</v>
      </c>
      <c r="Q2154" s="34">
        <f t="shared" si="3"/>
        <v>1.02364395</v>
      </c>
      <c r="R2154" s="35" t="str">
        <f t="shared" si="4"/>
        <v>Alto</v>
      </c>
      <c r="S2154" s="35" t="str">
        <f>IF(O2154="","",IF(O2154&gt;AVERAGE('Base de datos limpia'!$O$2:$O$8001),"Alto","Normal"))
</f>
        <v>Alto</v>
      </c>
      <c r="T2154" s="35" t="str">
        <f t="shared" si="5"/>
        <v>Gamer intensivo</v>
      </c>
      <c r="U2154" s="35"/>
    </row>
    <row r="2155">
      <c r="A2155" s="28">
        <v>2154.0</v>
      </c>
      <c r="B2155" s="28">
        <v>22.0</v>
      </c>
      <c r="C2155" s="28" t="str">
        <f>TRIM(PROPER('Base de datos cruda'!C2155))</f>
        <v>Male</v>
      </c>
      <c r="D2155" s="28">
        <v>1.42</v>
      </c>
      <c r="E2155" s="28">
        <v>1.3</v>
      </c>
      <c r="F2155" s="28">
        <v>5.84</v>
      </c>
      <c r="G2155" s="28">
        <v>82.05</v>
      </c>
      <c r="H2155" s="28" t="str">
        <f>TRIM(PROPER('Base de datos cruda'!H2155))</f>
        <v>Casual</v>
      </c>
      <c r="I2155" s="28">
        <v>4.32</v>
      </c>
      <c r="J2155" s="28">
        <v>3.65</v>
      </c>
      <c r="K2155" s="28">
        <v>303.77</v>
      </c>
      <c r="L2155" s="28">
        <f>IF('Base de datos cruda'!L2155&lt;0,,'Base de datos cruda'!L2155)</f>
        <v>4.72</v>
      </c>
      <c r="M2155" s="28" t="str">
        <f>IF(TRIM(PROPER('Base de datos cruda'!M2155))="High","Alto",IF(TRIM(PROPER('Base de datos cruda'!M2155))="Medium","Medio","Bajo"))</f>
        <v>Medio</v>
      </c>
      <c r="N2155" s="29">
        <v>57.02</v>
      </c>
      <c r="O2155" s="32">
        <f t="shared" si="1"/>
        <v>57.02</v>
      </c>
      <c r="P2155" s="33">
        <f t="shared" si="2"/>
        <v>5.07</v>
      </c>
      <c r="Q2155" s="34">
        <f t="shared" si="3"/>
        <v>0.9154929577</v>
      </c>
      <c r="R2155" s="35" t="str">
        <f t="shared" si="4"/>
        <v>Medio</v>
      </c>
      <c r="S2155" s="35" t="str">
        <f>IF(O2155="","",IF(O2155&gt;AVERAGE('Base de datos limpia'!$O$2:$O$8001),"Alto","Normal"))
</f>
        <v>Normal</v>
      </c>
      <c r="T2155" s="35" t="str">
        <f t="shared" si="5"/>
        <v>Gamer casual</v>
      </c>
      <c r="U2155" s="35"/>
    </row>
    <row r="2156">
      <c r="A2156" s="28">
        <v>2155.0</v>
      </c>
      <c r="B2156" s="28">
        <v>17.0</v>
      </c>
      <c r="C2156" s="28" t="str">
        <f>TRIM(PROPER('Base de datos cruda'!C2156))</f>
        <v>Male</v>
      </c>
      <c r="D2156" s="28">
        <v>2.34</v>
      </c>
      <c r="E2156" s="28">
        <v>6.11</v>
      </c>
      <c r="F2156" s="28">
        <v>6.28</v>
      </c>
      <c r="G2156" s="28">
        <v>62.1</v>
      </c>
      <c r="H2156" s="28" t="str">
        <f>TRIM(PROPER('Base de datos cruda'!H2156))</f>
        <v>Rpg</v>
      </c>
      <c r="I2156" s="28">
        <v>1.57</v>
      </c>
      <c r="J2156" s="28">
        <v>8.32</v>
      </c>
      <c r="K2156" s="28">
        <v>292.76</v>
      </c>
      <c r="L2156" s="28">
        <f>IF('Base de datos cruda'!L2156&lt;0,,'Base de datos cruda'!L2156)</f>
        <v>4.32</v>
      </c>
      <c r="M2156" s="28" t="str">
        <f>IF(TRIM(PROPER('Base de datos cruda'!M2156))="High","Alto",IF(TRIM(PROPER('Base de datos cruda'!M2156))="Medium","Medio","Bajo"))</f>
        <v>Medio</v>
      </c>
      <c r="N2156" s="29">
        <v>83.98</v>
      </c>
      <c r="O2156" s="32">
        <f t="shared" si="1"/>
        <v>83.98</v>
      </c>
      <c r="P2156" s="33">
        <f t="shared" si="2"/>
        <v>10.66</v>
      </c>
      <c r="Q2156" s="34">
        <f t="shared" si="3"/>
        <v>2.611111111</v>
      </c>
      <c r="R2156" s="35" t="str">
        <f t="shared" si="4"/>
        <v>Alto</v>
      </c>
      <c r="S2156" s="35" t="str">
        <f>IF(O2156="","",IF(O2156&gt;AVERAGE('Base de datos limpia'!$O$2:$O$8001),"Alto","Normal"))
</f>
        <v>Alto</v>
      </c>
      <c r="T2156" s="35" t="str">
        <f t="shared" si="5"/>
        <v>Gamer intensivo</v>
      </c>
      <c r="U2156" s="35"/>
    </row>
    <row r="2157">
      <c r="A2157" s="28">
        <v>2156.0</v>
      </c>
      <c r="B2157" s="28">
        <v>24.0</v>
      </c>
      <c r="C2157" s="28" t="str">
        <f>TRIM(PROPER('Base de datos cruda'!C2157))</f>
        <v>Male</v>
      </c>
      <c r="D2157" s="28">
        <v>4.41</v>
      </c>
      <c r="E2157" s="28">
        <v>2.53</v>
      </c>
      <c r="F2157" s="28">
        <v>8.32</v>
      </c>
      <c r="G2157" s="28">
        <v>91.16</v>
      </c>
      <c r="H2157" s="28" t="str">
        <f>TRIM(PROPER('Base de datos cruda'!H2157))</f>
        <v>Rpg</v>
      </c>
      <c r="I2157" s="28">
        <v>3.28</v>
      </c>
      <c r="J2157" s="28">
        <v>10.3</v>
      </c>
      <c r="K2157" s="28">
        <v>257.6</v>
      </c>
      <c r="L2157" s="28">
        <f>IF('Base de datos cruda'!L2157&lt;0,,'Base de datos cruda'!L2157)</f>
        <v>10.52</v>
      </c>
      <c r="M2157" s="28" t="str">
        <f>IF(TRIM(PROPER('Base de datos cruda'!M2157))="High","Alto",IF(TRIM(PROPER('Base de datos cruda'!M2157))="Medium","Medio","Bajo"))</f>
        <v>Medio</v>
      </c>
      <c r="N2157" s="29">
        <v>73.7771673766932</v>
      </c>
      <c r="O2157" s="32">
        <f t="shared" si="1"/>
        <v>73.77716738</v>
      </c>
      <c r="P2157" s="33">
        <f t="shared" si="2"/>
        <v>14.71</v>
      </c>
      <c r="Q2157" s="34">
        <f t="shared" si="3"/>
        <v>0.5736961451</v>
      </c>
      <c r="R2157" s="35" t="str">
        <f t="shared" si="4"/>
        <v>Alto</v>
      </c>
      <c r="S2157" s="35" t="str">
        <f>IF(O2157="","",IF(O2157&gt;AVERAGE('Base de datos limpia'!$O$2:$O$8001),"Alto","Normal"))
</f>
        <v>Alto</v>
      </c>
      <c r="T2157" s="35" t="str">
        <f t="shared" si="5"/>
        <v>Gamer casual</v>
      </c>
      <c r="U2157" s="35"/>
    </row>
    <row r="2158">
      <c r="A2158" s="28">
        <v>2157.0</v>
      </c>
      <c r="B2158" s="28">
        <v>24.0</v>
      </c>
      <c r="C2158" s="28" t="str">
        <f>TRIM(PROPER('Base de datos cruda'!C2158))</f>
        <v>Male</v>
      </c>
      <c r="D2158" s="28">
        <v>2.55</v>
      </c>
      <c r="E2158" s="28">
        <v>2.26</v>
      </c>
      <c r="F2158" s="28">
        <v>4.7</v>
      </c>
      <c r="G2158" s="28">
        <v>65.55</v>
      </c>
      <c r="H2158" s="28" t="str">
        <f>TRIM(PROPER('Base de datos cruda'!H2158))</f>
        <v>Casual</v>
      </c>
      <c r="I2158" s="28">
        <v>4.64</v>
      </c>
      <c r="J2158" s="28">
        <v>6.51</v>
      </c>
      <c r="K2158" s="28">
        <v>294.46</v>
      </c>
      <c r="L2158" s="28">
        <f>IF('Base de datos cruda'!L2158&lt;0,,'Base de datos cruda'!L2158)</f>
        <v>9.95</v>
      </c>
      <c r="M2158" s="28" t="str">
        <f>IF(TRIM(PROPER('Base de datos cruda'!M2158))="High","Alto",IF(TRIM(PROPER('Base de datos cruda'!M2158))="Medium","Medio","Bajo"))</f>
        <v>Medio</v>
      </c>
      <c r="N2158" s="29">
        <v>46.52</v>
      </c>
      <c r="O2158" s="32">
        <f t="shared" si="1"/>
        <v>46.52</v>
      </c>
      <c r="P2158" s="33">
        <f t="shared" si="2"/>
        <v>9.06</v>
      </c>
      <c r="Q2158" s="34">
        <f t="shared" si="3"/>
        <v>0.8862745098</v>
      </c>
      <c r="R2158" s="35" t="str">
        <f t="shared" si="4"/>
        <v>Bajo</v>
      </c>
      <c r="S2158" s="35" t="str">
        <f>IF(O2158="","",IF(O2158&gt;AVERAGE('Base de datos limpia'!$O$2:$O$8001),"Alto","Normal"))
</f>
        <v>Normal</v>
      </c>
      <c r="T2158" s="35" t="str">
        <f t="shared" si="5"/>
        <v>Gamer casual</v>
      </c>
      <c r="U2158" s="35"/>
    </row>
    <row r="2159">
      <c r="A2159" s="28">
        <v>2158.0</v>
      </c>
      <c r="B2159" s="28">
        <v>19.0</v>
      </c>
      <c r="C2159" s="28" t="str">
        <f>TRIM(PROPER('Base de datos cruda'!C2159))</f>
        <v>Male</v>
      </c>
      <c r="D2159" s="28">
        <v>3.39</v>
      </c>
      <c r="E2159" s="28">
        <v>6.61</v>
      </c>
      <c r="F2159" s="28">
        <v>4.27</v>
      </c>
      <c r="G2159" s="28">
        <v>65.31</v>
      </c>
      <c r="H2159" s="28" t="str">
        <f>TRIM(PROPER('Base de datos cruda'!H2159))</f>
        <v>Rpg</v>
      </c>
      <c r="I2159" s="28">
        <v>3.6</v>
      </c>
      <c r="J2159" s="28">
        <v>5.44</v>
      </c>
      <c r="K2159" s="28">
        <v>281.81</v>
      </c>
      <c r="L2159" s="28">
        <f>IF('Base de datos cruda'!L2159&lt;0,,'Base de datos cruda'!L2159)</f>
        <v>7.27</v>
      </c>
      <c r="M2159" s="28" t="str">
        <f>IF(TRIM(PROPER('Base de datos cruda'!M2159))="High","Alto",IF(TRIM(PROPER('Base de datos cruda'!M2159))="Medium","Medio","Bajo"))</f>
        <v>Medio</v>
      </c>
      <c r="N2159" s="29">
        <v>61.87</v>
      </c>
      <c r="O2159" s="32">
        <f t="shared" si="1"/>
        <v>61.87</v>
      </c>
      <c r="P2159" s="33">
        <f t="shared" si="2"/>
        <v>8.83</v>
      </c>
      <c r="Q2159" s="34">
        <f t="shared" si="3"/>
        <v>1.949852507</v>
      </c>
      <c r="R2159" s="35" t="str">
        <f t="shared" si="4"/>
        <v>Medio</v>
      </c>
      <c r="S2159" s="35" t="str">
        <f>IF(O2159="","",IF(O2159&gt;AVERAGE('Base de datos limpia'!$O$2:$O$8001),"Alto","Normal"))
</f>
        <v>Normal</v>
      </c>
      <c r="T2159" s="35" t="str">
        <f t="shared" si="5"/>
        <v>Gamer intensivo</v>
      </c>
      <c r="U2159" s="35"/>
    </row>
    <row r="2160">
      <c r="A2160" s="28">
        <v>2159.0</v>
      </c>
      <c r="B2160" s="28">
        <v>19.0</v>
      </c>
      <c r="C2160" s="28" t="str">
        <f>TRIM(PROPER('Base de datos cruda'!C2160))</f>
        <v>Male</v>
      </c>
      <c r="D2160" s="28">
        <v>3.94</v>
      </c>
      <c r="E2160" s="28">
        <v>3.8</v>
      </c>
      <c r="F2160" s="28">
        <v>6.01</v>
      </c>
      <c r="G2160" s="28">
        <v>67.91</v>
      </c>
      <c r="H2160" s="28" t="str">
        <f>TRIM(PROPER('Base de datos cruda'!H2160))</f>
        <v>Rpg</v>
      </c>
      <c r="I2160" s="28">
        <v>4.43</v>
      </c>
      <c r="J2160" s="28">
        <v>6.13</v>
      </c>
      <c r="K2160" s="28">
        <v>262.64</v>
      </c>
      <c r="L2160" s="28">
        <f>IF('Base de datos cruda'!L2160&lt;0,,'Base de datos cruda'!L2160)</f>
        <v>13.36</v>
      </c>
      <c r="M2160" s="28" t="str">
        <f>IF(TRIM(PROPER('Base de datos cruda'!M2160))="High","Alto",IF(TRIM(PROPER('Base de datos cruda'!M2160))="Medium","Medio","Bajo"))</f>
        <v>Medio</v>
      </c>
      <c r="N2160" s="29">
        <v>49.75</v>
      </c>
      <c r="O2160" s="32">
        <f t="shared" si="1"/>
        <v>49.75</v>
      </c>
      <c r="P2160" s="33">
        <f t="shared" si="2"/>
        <v>10.07</v>
      </c>
      <c r="Q2160" s="34">
        <f t="shared" si="3"/>
        <v>0.9644670051</v>
      </c>
      <c r="R2160" s="35" t="str">
        <f t="shared" si="4"/>
        <v>Bajo</v>
      </c>
      <c r="S2160" s="35" t="str">
        <f>IF(O2160="","",IF(O2160&gt;AVERAGE('Base de datos limpia'!$O$2:$O$8001),"Alto","Normal"))
</f>
        <v>Normal</v>
      </c>
      <c r="T2160" s="35" t="str">
        <f t="shared" si="5"/>
        <v>Gamer moderado</v>
      </c>
      <c r="U2160" s="35"/>
    </row>
    <row r="2161">
      <c r="A2161" s="28">
        <v>2160.0</v>
      </c>
      <c r="B2161" s="28">
        <v>21.0</v>
      </c>
      <c r="C2161" s="28" t="str">
        <f>TRIM(PROPER('Base de datos cruda'!C2161))</f>
        <v>Female</v>
      </c>
      <c r="D2161" s="28">
        <v>6.85</v>
      </c>
      <c r="E2161" s="28">
        <v>4.97</v>
      </c>
      <c r="F2161" s="28">
        <v>4.28</v>
      </c>
      <c r="G2161" s="28">
        <v>83.08</v>
      </c>
      <c r="H2161" s="28" t="str">
        <f>TRIM(PROPER('Base de datos cruda'!H2161))</f>
        <v>Fps</v>
      </c>
      <c r="I2161" s="28">
        <v>0.35</v>
      </c>
      <c r="J2161" s="28">
        <v>10.45</v>
      </c>
      <c r="K2161" s="28">
        <v>236.15</v>
      </c>
      <c r="L2161" s="28">
        <f>IF('Base de datos cruda'!L2161&lt;0,,'Base de datos cruda'!L2161)</f>
        <v>16.4</v>
      </c>
      <c r="M2161" s="28" t="str">
        <f>IF(TRIM(PROPER('Base de datos cruda'!M2161))="High","Alto",IF(TRIM(PROPER('Base de datos cruda'!M2161))="Medium","Medio","Bajo"))</f>
        <v>Bajo</v>
      </c>
      <c r="N2161" s="29">
        <v>37.01</v>
      </c>
      <c r="O2161" s="32">
        <f t="shared" si="1"/>
        <v>37.01</v>
      </c>
      <c r="P2161" s="33">
        <f t="shared" si="2"/>
        <v>17.3</v>
      </c>
      <c r="Q2161" s="34">
        <f t="shared" si="3"/>
        <v>0.7255474453</v>
      </c>
      <c r="R2161" s="35" t="str">
        <f t="shared" si="4"/>
        <v>Bajo</v>
      </c>
      <c r="S2161" s="35" t="str">
        <f>IF(O2161="","",IF(O2161&gt;AVERAGE('Base de datos limpia'!$O$2:$O$8001),"Alto","Normal"))
</f>
        <v>Normal</v>
      </c>
      <c r="T2161" s="35" t="str">
        <f t="shared" si="5"/>
        <v>Gamer moderado</v>
      </c>
      <c r="U2161" s="35"/>
    </row>
    <row r="2162">
      <c r="A2162" s="28">
        <v>2161.0</v>
      </c>
      <c r="B2162" s="28">
        <v>21.0</v>
      </c>
      <c r="C2162" s="28" t="str">
        <f>TRIM(PROPER('Base de datos cruda'!C2162))</f>
        <v>Female</v>
      </c>
      <c r="D2162" s="28">
        <v>4.19</v>
      </c>
      <c r="E2162" s="28">
        <v>4.24</v>
      </c>
      <c r="F2162" s="28">
        <v>7.44</v>
      </c>
      <c r="G2162" s="28">
        <v>71.42</v>
      </c>
      <c r="H2162" s="28" t="str">
        <f>TRIM(PROPER('Base de datos cruda'!H2162))</f>
        <v>Fps</v>
      </c>
      <c r="I2162" s="28">
        <v>2.46</v>
      </c>
      <c r="J2162" s="28">
        <v>9.07</v>
      </c>
      <c r="K2162" s="28">
        <v>268.63</v>
      </c>
      <c r="L2162" s="28">
        <f>IF('Base de datos cruda'!L2162&lt;0,,'Base de datos cruda'!L2162)</f>
        <v>10.52</v>
      </c>
      <c r="M2162" s="28" t="str">
        <f>IF(TRIM(PROPER('Base de datos cruda'!M2162))="High","Alto",IF(TRIM(PROPER('Base de datos cruda'!M2162))="Medium","Medio","Bajo"))</f>
        <v>Medio</v>
      </c>
      <c r="N2162" s="29">
        <v>58.92</v>
      </c>
      <c r="O2162" s="32">
        <f t="shared" si="1"/>
        <v>58.92</v>
      </c>
      <c r="P2162" s="33">
        <f t="shared" si="2"/>
        <v>13.26</v>
      </c>
      <c r="Q2162" s="34">
        <f t="shared" si="3"/>
        <v>1.011933174</v>
      </c>
      <c r="R2162" s="35" t="str">
        <f t="shared" si="4"/>
        <v>Medio</v>
      </c>
      <c r="S2162" s="35" t="str">
        <f>IF(O2162="","",IF(O2162&gt;AVERAGE('Base de datos limpia'!$O$2:$O$8001),"Alto","Normal"))
</f>
        <v>Normal</v>
      </c>
      <c r="T2162" s="35" t="str">
        <f t="shared" si="5"/>
        <v>Gamer moderado</v>
      </c>
      <c r="U2162" s="35"/>
    </row>
    <row r="2163">
      <c r="A2163" s="28">
        <v>2162.0</v>
      </c>
      <c r="B2163" s="28">
        <v>16.0</v>
      </c>
      <c r="C2163" s="28" t="str">
        <f>TRIM(PROPER('Base de datos cruda'!C2163))</f>
        <v>Male</v>
      </c>
      <c r="D2163" s="28">
        <v>2.9</v>
      </c>
      <c r="E2163" s="28">
        <v>6.84</v>
      </c>
      <c r="F2163" s="28">
        <v>7.8</v>
      </c>
      <c r="G2163" s="28">
        <v>74.72</v>
      </c>
      <c r="H2163" s="28" t="str">
        <f>TRIM(PROPER('Base de datos cruda'!H2163))</f>
        <v>Fps</v>
      </c>
      <c r="I2163" s="28">
        <v>2.82</v>
      </c>
      <c r="J2163" s="28">
        <v>4.29</v>
      </c>
      <c r="K2163" s="28">
        <v>292.68</v>
      </c>
      <c r="L2163" s="28">
        <f>IF('Base de datos cruda'!L2163&lt;0,,'Base de datos cruda'!L2163)</f>
        <v>5.87</v>
      </c>
      <c r="M2163" s="28" t="str">
        <f>IF(TRIM(PROPER('Base de datos cruda'!M2163))="High","Alto",IF(TRIM(PROPER('Base de datos cruda'!M2163))="Medium","Medio","Bajo"))</f>
        <v>Medio</v>
      </c>
      <c r="N2163" s="29">
        <v>93.28</v>
      </c>
      <c r="O2163" s="32">
        <f t="shared" si="1"/>
        <v>93.28</v>
      </c>
      <c r="P2163" s="33">
        <f t="shared" si="2"/>
        <v>7.19</v>
      </c>
      <c r="Q2163" s="34">
        <f t="shared" si="3"/>
        <v>2.35862069</v>
      </c>
      <c r="R2163" s="35" t="str">
        <f t="shared" si="4"/>
        <v>Alto</v>
      </c>
      <c r="S2163" s="35" t="str">
        <f>IF(O2163="","",IF(O2163&gt;AVERAGE('Base de datos limpia'!$O$2:$O$8001),"Alto","Normal"))
</f>
        <v>Alto</v>
      </c>
      <c r="T2163" s="35" t="str">
        <f t="shared" si="5"/>
        <v>Gamer intensivo</v>
      </c>
      <c r="U2163" s="35"/>
    </row>
    <row r="2164">
      <c r="A2164" s="28">
        <v>2163.0</v>
      </c>
      <c r="B2164" s="28">
        <v>24.0</v>
      </c>
      <c r="C2164" s="28" t="str">
        <f>TRIM(PROPER('Base de datos cruda'!C2164))</f>
        <v>Female</v>
      </c>
      <c r="D2164" s="28">
        <v>1.98</v>
      </c>
      <c r="E2164" s="28">
        <v>5.23</v>
      </c>
      <c r="F2164" s="28">
        <v>8.27</v>
      </c>
      <c r="G2164" s="28">
        <v>97.27</v>
      </c>
      <c r="H2164" s="28" t="str">
        <f>TRIM(PROPER('Base de datos cruda'!H2164))</f>
        <v>Casual</v>
      </c>
      <c r="I2164" s="28">
        <v>3.45</v>
      </c>
      <c r="J2164" s="28">
        <v>6.42</v>
      </c>
      <c r="K2164" s="28">
        <v>307.97</v>
      </c>
      <c r="L2164" s="28">
        <f>IF('Base de datos cruda'!L2164&lt;0,,'Base de datos cruda'!L2164)</f>
        <v>6.05</v>
      </c>
      <c r="M2164" s="28" t="str">
        <f>IF(TRIM(PROPER('Base de datos cruda'!M2164))="High","Alto",IF(TRIM(PROPER('Base de datos cruda'!M2164))="Medium","Medio","Bajo"))</f>
        <v>Medio</v>
      </c>
      <c r="N2164" s="29">
        <v>88.38</v>
      </c>
      <c r="O2164" s="32">
        <f t="shared" si="1"/>
        <v>88.38</v>
      </c>
      <c r="P2164" s="33">
        <f t="shared" si="2"/>
        <v>8.4</v>
      </c>
      <c r="Q2164" s="34">
        <f t="shared" si="3"/>
        <v>2.641414141</v>
      </c>
      <c r="R2164" s="35" t="str">
        <f t="shared" si="4"/>
        <v>Alto</v>
      </c>
      <c r="S2164" s="35" t="str">
        <f>IF(O2164="","",IF(O2164&gt;AVERAGE('Base de datos limpia'!$O$2:$O$8001),"Alto","Normal"))
</f>
        <v>Alto</v>
      </c>
      <c r="T2164" s="35" t="str">
        <f t="shared" si="5"/>
        <v>Gamer moderado</v>
      </c>
      <c r="U2164" s="35"/>
    </row>
    <row r="2165">
      <c r="A2165" s="28">
        <v>2164.0</v>
      </c>
      <c r="B2165" s="28">
        <v>17.0</v>
      </c>
      <c r="C2165" s="28" t="str">
        <f>TRIM(PROPER('Base de datos cruda'!C2165))</f>
        <v>Male</v>
      </c>
      <c r="D2165" s="28">
        <v>3.27</v>
      </c>
      <c r="E2165" s="28">
        <v>9.67</v>
      </c>
      <c r="F2165" s="28">
        <v>7.72</v>
      </c>
      <c r="G2165" s="28">
        <v>93.89</v>
      </c>
      <c r="H2165" s="28" t="str">
        <f>TRIM(PROPER('Base de datos cruda'!H2165))</f>
        <v>Casual</v>
      </c>
      <c r="I2165" s="28">
        <v>0.58</v>
      </c>
      <c r="J2165" s="28">
        <v>4.79</v>
      </c>
      <c r="K2165" s="28">
        <v>280.68</v>
      </c>
      <c r="L2165" s="28">
        <f>IF('Base de datos cruda'!L2165&lt;0,,'Base de datos cruda'!L2165)</f>
        <v>4.4</v>
      </c>
      <c r="M2165" s="28" t="str">
        <f>IF(TRIM(PROPER('Base de datos cruda'!M2165))="High","Alto",IF(TRIM(PROPER('Base de datos cruda'!M2165))="Medium","Medio","Bajo"))</f>
        <v>Medio</v>
      </c>
      <c r="N2165" s="29">
        <v>100.0</v>
      </c>
      <c r="O2165" s="32">
        <f t="shared" si="1"/>
        <v>100</v>
      </c>
      <c r="P2165" s="33">
        <f t="shared" si="2"/>
        <v>8.06</v>
      </c>
      <c r="Q2165" s="34">
        <f t="shared" si="3"/>
        <v>2.957186544</v>
      </c>
      <c r="R2165" s="35" t="str">
        <f t="shared" si="4"/>
        <v>Alto</v>
      </c>
      <c r="S2165" s="35" t="str">
        <f>IF(O2165="","",IF(O2165&gt;AVERAGE('Base de datos limpia'!$O$2:$O$8001),"Alto","Normal"))
</f>
        <v>Alto</v>
      </c>
      <c r="T2165" s="35" t="str">
        <f t="shared" si="5"/>
        <v>Gamer intensivo</v>
      </c>
      <c r="U2165" s="35"/>
    </row>
    <row r="2166">
      <c r="A2166" s="28">
        <v>2165.0</v>
      </c>
      <c r="B2166" s="28">
        <v>20.0</v>
      </c>
      <c r="C2166" s="28" t="str">
        <f>TRIM(PROPER('Base de datos cruda'!C2166))</f>
        <v>Male</v>
      </c>
      <c r="D2166" s="28">
        <v>4.13</v>
      </c>
      <c r="E2166" s="28">
        <v>4.17</v>
      </c>
      <c r="F2166" s="28">
        <v>8.58</v>
      </c>
      <c r="G2166" s="28">
        <v>94.09</v>
      </c>
      <c r="H2166" s="28" t="str">
        <f>TRIM(PROPER('Base de datos cruda'!H2166))</f>
        <v>Fps</v>
      </c>
      <c r="I2166" s="28">
        <v>3.28</v>
      </c>
      <c r="J2166" s="28">
        <v>9.35</v>
      </c>
      <c r="K2166" s="28">
        <v>253.63</v>
      </c>
      <c r="L2166" s="28">
        <f>IF('Base de datos cruda'!L2166&lt;0,,'Base de datos cruda'!L2166)</f>
        <v>12.82</v>
      </c>
      <c r="M2166" s="28" t="str">
        <f>IF(TRIM(PROPER('Base de datos cruda'!M2166))="High","Alto",IF(TRIM(PROPER('Base de datos cruda'!M2166))="Medium","Medio","Bajo"))</f>
        <v>Medio</v>
      </c>
      <c r="N2166" s="29">
        <v>60.77</v>
      </c>
      <c r="O2166" s="32">
        <f t="shared" si="1"/>
        <v>60.77</v>
      </c>
      <c r="P2166" s="33">
        <f t="shared" si="2"/>
        <v>13.48</v>
      </c>
      <c r="Q2166" s="34">
        <f t="shared" si="3"/>
        <v>1.00968523</v>
      </c>
      <c r="R2166" s="35" t="str">
        <f t="shared" si="4"/>
        <v>Medio</v>
      </c>
      <c r="S2166" s="35" t="str">
        <f>IF(O2166="","",IF(O2166&gt;AVERAGE('Base de datos limpia'!$O$2:$O$8001),"Alto","Normal"))
</f>
        <v>Normal</v>
      </c>
      <c r="T2166" s="35" t="str">
        <f t="shared" si="5"/>
        <v>Gamer moderado</v>
      </c>
      <c r="U2166" s="35"/>
    </row>
    <row r="2167">
      <c r="A2167" s="28">
        <v>2166.0</v>
      </c>
      <c r="B2167" s="28">
        <v>24.0</v>
      </c>
      <c r="C2167" s="28" t="str">
        <f>TRIM(PROPER('Base de datos cruda'!C2167))</f>
        <v>Female</v>
      </c>
      <c r="D2167" s="28">
        <v>5.97</v>
      </c>
      <c r="E2167" s="28">
        <v>7.66</v>
      </c>
      <c r="F2167" s="28">
        <v>7.74</v>
      </c>
      <c r="G2167" s="28">
        <v>83.11</v>
      </c>
      <c r="H2167" s="28" t="str">
        <f>TRIM(PROPER('Base de datos cruda'!H2167))</f>
        <v>Fps</v>
      </c>
      <c r="I2167" s="28">
        <v>0.73</v>
      </c>
      <c r="J2167" s="28">
        <v>9.63</v>
      </c>
      <c r="K2167" s="28">
        <v>255.62</v>
      </c>
      <c r="L2167" s="28">
        <f>IF('Base de datos cruda'!L2167&lt;0,,'Base de datos cruda'!L2167)</f>
        <v>14.65</v>
      </c>
      <c r="M2167" s="28" t="str">
        <f>IF(TRIM(PROPER('Base de datos cruda'!M2167))="High","Alto",IF(TRIM(PROPER('Base de datos cruda'!M2167))="Medium","Medio","Bajo"))</f>
        <v>Bajo</v>
      </c>
      <c r="N2167" s="29">
        <v>83.6783312591426</v>
      </c>
      <c r="O2167" s="32">
        <f t="shared" si="1"/>
        <v>83.67833126</v>
      </c>
      <c r="P2167" s="33">
        <f t="shared" si="2"/>
        <v>15.6</v>
      </c>
      <c r="Q2167" s="34">
        <f t="shared" si="3"/>
        <v>1.283082077</v>
      </c>
      <c r="R2167" s="35" t="str">
        <f t="shared" si="4"/>
        <v>Alto</v>
      </c>
      <c r="S2167" s="35" t="str">
        <f>IF(O2167="","",IF(O2167&gt;AVERAGE('Base de datos limpia'!$O$2:$O$8001),"Alto","Normal"))
</f>
        <v>Alto</v>
      </c>
      <c r="T2167" s="35" t="str">
        <f t="shared" si="5"/>
        <v>Gamer intensivo</v>
      </c>
      <c r="U2167" s="35"/>
    </row>
    <row r="2168">
      <c r="A2168" s="28">
        <v>2167.0</v>
      </c>
      <c r="B2168" s="28">
        <v>19.0</v>
      </c>
      <c r="C2168" s="28" t="str">
        <f>TRIM(PROPER('Base de datos cruda'!C2168))</f>
        <v>Male</v>
      </c>
      <c r="D2168" s="28">
        <v>0.97</v>
      </c>
      <c r="E2168" s="28">
        <v>3.32</v>
      </c>
      <c r="F2168" s="28">
        <v>8.68</v>
      </c>
      <c r="G2168" s="28">
        <v>94.66</v>
      </c>
      <c r="H2168" s="28" t="str">
        <f>TRIM(PROPER('Base de datos cruda'!H2168))</f>
        <v>Casual</v>
      </c>
      <c r="I2168" s="28">
        <v>0.34</v>
      </c>
      <c r="J2168" s="28">
        <v>6.92</v>
      </c>
      <c r="K2168" s="28">
        <v>330.34</v>
      </c>
      <c r="L2168" s="28">
        <f>IF('Base de datos cruda'!L2168&lt;0,,'Base de datos cruda'!L2168)</f>
        <v>4.4</v>
      </c>
      <c r="M2168" s="28" t="str">
        <f>IF(TRIM(PROPER('Base de datos cruda'!M2168))="High","Alto",IF(TRIM(PROPER('Base de datos cruda'!M2168))="Medium","Medio","Bajo"))</f>
        <v>Medio</v>
      </c>
      <c r="N2168" s="29">
        <v>85.49</v>
      </c>
      <c r="O2168" s="32">
        <f t="shared" si="1"/>
        <v>85.49</v>
      </c>
      <c r="P2168" s="33">
        <f t="shared" si="2"/>
        <v>7.89</v>
      </c>
      <c r="Q2168" s="34">
        <f t="shared" si="3"/>
        <v>3.422680412</v>
      </c>
      <c r="R2168" s="35" t="str">
        <f t="shared" si="4"/>
        <v>Alto</v>
      </c>
      <c r="S2168" s="35" t="str">
        <f>IF(O2168="","",IF(O2168&gt;AVERAGE('Base de datos limpia'!$O$2:$O$8001),"Alto","Normal"))
</f>
        <v>Alto</v>
      </c>
      <c r="T2168" s="35" t="str">
        <f t="shared" si="5"/>
        <v>Gamer moderado</v>
      </c>
      <c r="U2168" s="35"/>
    </row>
    <row r="2169">
      <c r="A2169" s="28">
        <v>2168.0</v>
      </c>
      <c r="B2169" s="28">
        <v>18.0</v>
      </c>
      <c r="C2169" s="28" t="str">
        <f>TRIM(PROPER('Base de datos cruda'!C2169))</f>
        <v>Male</v>
      </c>
      <c r="D2169" s="28">
        <v>1.77</v>
      </c>
      <c r="E2169" s="28">
        <v>5.58</v>
      </c>
      <c r="F2169" s="28">
        <v>4.97</v>
      </c>
      <c r="G2169" s="28">
        <v>91.14</v>
      </c>
      <c r="H2169" s="28" t="str">
        <f>TRIM(PROPER('Base de datos cruda'!H2169))</f>
        <v>Rpg</v>
      </c>
      <c r="I2169" s="28">
        <v>2.35</v>
      </c>
      <c r="J2169" s="28">
        <v>6.53</v>
      </c>
      <c r="K2169" s="28">
        <v>305.94</v>
      </c>
      <c r="L2169" s="28">
        <f>IF('Base de datos cruda'!L2169&lt;0,,'Base de datos cruda'!L2169)</f>
        <v>5.7</v>
      </c>
      <c r="M2169" s="28" t="str">
        <f>IF(TRIM(PROPER('Base de datos cruda'!M2169))="High","Alto",IF(TRIM(PROPER('Base de datos cruda'!M2169))="Medium","Medio","Bajo"))</f>
        <v>Medio</v>
      </c>
      <c r="N2169" s="29">
        <v>96.0220641189718</v>
      </c>
      <c r="O2169" s="32">
        <f t="shared" si="1"/>
        <v>96.02206412</v>
      </c>
      <c r="P2169" s="33">
        <f t="shared" si="2"/>
        <v>8.3</v>
      </c>
      <c r="Q2169" s="34">
        <f t="shared" si="3"/>
        <v>3.152542373</v>
      </c>
      <c r="R2169" s="35" t="str">
        <f t="shared" si="4"/>
        <v>Alto</v>
      </c>
      <c r="S2169" s="35" t="str">
        <f>IF(O2169="","",IF(O2169&gt;AVERAGE('Base de datos limpia'!$O$2:$O$8001),"Alto","Normal"))
</f>
        <v>Alto</v>
      </c>
      <c r="T2169" s="35" t="str">
        <f t="shared" si="5"/>
        <v>Gamer moderado</v>
      </c>
      <c r="U2169" s="35"/>
    </row>
    <row r="2170">
      <c r="A2170" s="28">
        <v>2169.0</v>
      </c>
      <c r="B2170" s="28">
        <v>22.0</v>
      </c>
      <c r="C2170" s="28" t="str">
        <f>TRIM(PROPER('Base de datos cruda'!C2170))</f>
        <v>Male</v>
      </c>
      <c r="D2170" s="28">
        <v>3.04</v>
      </c>
      <c r="E2170" s="28">
        <v>5.97</v>
      </c>
      <c r="F2170" s="28">
        <v>6.5</v>
      </c>
      <c r="G2170" s="28">
        <v>98.13</v>
      </c>
      <c r="H2170" s="28" t="str">
        <f>TRIM(PROPER('Base de datos cruda'!H2170))</f>
        <v>Fps</v>
      </c>
      <c r="I2170" s="28">
        <v>3.0</v>
      </c>
      <c r="J2170" s="28">
        <v>6.53</v>
      </c>
      <c r="K2170" s="28">
        <v>280.79</v>
      </c>
      <c r="L2170" s="28">
        <f>IF('Base de datos cruda'!L2170&lt;0,,'Base de datos cruda'!L2170)</f>
        <v>9.44</v>
      </c>
      <c r="M2170" s="28" t="str">
        <f>IF(TRIM(PROPER('Base de datos cruda'!M2170))="High","Alto",IF(TRIM(PROPER('Base de datos cruda'!M2170))="Medium","Medio","Bajo"))</f>
        <v>Medio</v>
      </c>
      <c r="N2170" s="29">
        <v>77.7</v>
      </c>
      <c r="O2170" s="32">
        <f t="shared" si="1"/>
        <v>77.7</v>
      </c>
      <c r="P2170" s="33">
        <f t="shared" si="2"/>
        <v>9.57</v>
      </c>
      <c r="Q2170" s="34">
        <f t="shared" si="3"/>
        <v>1.963815789</v>
      </c>
      <c r="R2170" s="35" t="str">
        <f t="shared" si="4"/>
        <v>Alto</v>
      </c>
      <c r="S2170" s="35" t="str">
        <f>IF(O2170="","",IF(O2170&gt;AVERAGE('Base de datos limpia'!$O$2:$O$8001),"Alto","Normal"))
</f>
        <v>Alto</v>
      </c>
      <c r="T2170" s="35" t="str">
        <f t="shared" si="5"/>
        <v>Gamer moderado</v>
      </c>
      <c r="U2170" s="35"/>
    </row>
    <row r="2171">
      <c r="A2171" s="28">
        <v>2170.0</v>
      </c>
      <c r="B2171" s="28">
        <v>21.0</v>
      </c>
      <c r="C2171" s="28" t="str">
        <f>TRIM(PROPER('Base de datos cruda'!C2171))</f>
        <v>Female</v>
      </c>
      <c r="D2171" s="28">
        <v>2.88</v>
      </c>
      <c r="E2171" s="28">
        <v>3.96</v>
      </c>
      <c r="F2171" s="28">
        <v>8.97</v>
      </c>
      <c r="G2171" s="28">
        <v>62.57</v>
      </c>
      <c r="H2171" s="28" t="str">
        <f>TRIM(PROPER('Base de datos cruda'!H2171))</f>
        <v>Fps</v>
      </c>
      <c r="I2171" s="28">
        <v>4.79</v>
      </c>
      <c r="J2171" s="28">
        <v>4.59</v>
      </c>
      <c r="K2171" s="28">
        <v>289.45</v>
      </c>
      <c r="L2171" s="28">
        <f>IF('Base de datos cruda'!L2171&lt;0,,'Base de datos cruda'!L2171)</f>
        <v>10.67</v>
      </c>
      <c r="M2171" s="28" t="str">
        <f>IF(TRIM(PROPER('Base de datos cruda'!M2171))="High","Alto",IF(TRIM(PROPER('Base de datos cruda'!M2171))="Medium","Medio","Bajo"))</f>
        <v>Medio</v>
      </c>
      <c r="N2171" s="29">
        <v>65.08</v>
      </c>
      <c r="O2171" s="32">
        <f t="shared" si="1"/>
        <v>65.08</v>
      </c>
      <c r="P2171" s="33">
        <f t="shared" si="2"/>
        <v>7.47</v>
      </c>
      <c r="Q2171" s="34">
        <f t="shared" si="3"/>
        <v>1.375</v>
      </c>
      <c r="R2171" s="35" t="str">
        <f t="shared" si="4"/>
        <v>Medio</v>
      </c>
      <c r="S2171" s="35" t="str">
        <f>IF(O2171="","",IF(O2171&gt;AVERAGE('Base de datos limpia'!$O$2:$O$8001),"Alto","Normal"))
</f>
        <v>Normal</v>
      </c>
      <c r="T2171" s="35" t="str">
        <f t="shared" si="5"/>
        <v>Gamer moderado</v>
      </c>
      <c r="U2171" s="35"/>
    </row>
    <row r="2172">
      <c r="A2172" s="28">
        <v>2171.0</v>
      </c>
      <c r="B2172" s="28">
        <v>23.0</v>
      </c>
      <c r="C2172" s="28" t="str">
        <f>TRIM(PROPER('Base de datos cruda'!C2172))</f>
        <v>Female</v>
      </c>
      <c r="D2172" s="28">
        <v>3.13</v>
      </c>
      <c r="E2172" s="28">
        <v>5.25</v>
      </c>
      <c r="F2172" s="28">
        <v>7.41</v>
      </c>
      <c r="G2172" s="28">
        <v>61.15</v>
      </c>
      <c r="H2172" s="28" t="str">
        <f>TRIM(PROPER('Base de datos cruda'!H2172))</f>
        <v>Fps</v>
      </c>
      <c r="I2172" s="28">
        <v>3.49</v>
      </c>
      <c r="J2172" s="28">
        <v>6.84</v>
      </c>
      <c r="K2172" s="28">
        <v>290.44</v>
      </c>
      <c r="L2172" s="28">
        <f>IF('Base de datos cruda'!L2172&lt;0,,'Base de datos cruda'!L2172)</f>
        <v>11.18</v>
      </c>
      <c r="M2172" s="28" t="str">
        <f>IF(TRIM(PROPER('Base de datos cruda'!M2172))="High","Alto",IF(TRIM(PROPER('Base de datos cruda'!M2172))="Medium","Medio","Bajo"))</f>
        <v>Medio</v>
      </c>
      <c r="N2172" s="29">
        <v>81.2105823021314</v>
      </c>
      <c r="O2172" s="32">
        <f t="shared" si="1"/>
        <v>81.2105823</v>
      </c>
      <c r="P2172" s="33">
        <f t="shared" si="2"/>
        <v>9.97</v>
      </c>
      <c r="Q2172" s="34">
        <f t="shared" si="3"/>
        <v>1.677316294</v>
      </c>
      <c r="R2172" s="35" t="str">
        <f t="shared" si="4"/>
        <v>Alto</v>
      </c>
      <c r="S2172" s="35" t="str">
        <f>IF(O2172="","",IF(O2172&gt;AVERAGE('Base de datos limpia'!$O$2:$O$8001),"Alto","Normal"))
</f>
        <v>Alto</v>
      </c>
      <c r="T2172" s="35" t="str">
        <f t="shared" si="5"/>
        <v>Gamer moderado</v>
      </c>
      <c r="U2172" s="35"/>
    </row>
    <row r="2173">
      <c r="A2173" s="28">
        <v>2172.0</v>
      </c>
      <c r="B2173" s="28">
        <v>18.0</v>
      </c>
      <c r="C2173" s="28" t="str">
        <f>TRIM(PROPER('Base de datos cruda'!C2173))</f>
        <v>Male</v>
      </c>
      <c r="D2173" s="28">
        <v>6.35</v>
      </c>
      <c r="E2173" s="28">
        <v>3.51</v>
      </c>
      <c r="F2173" s="28">
        <v>8.39</v>
      </c>
      <c r="G2173" s="28">
        <v>67.0</v>
      </c>
      <c r="H2173" s="28" t="str">
        <f>TRIM(PROPER('Base de datos cruda'!H2173))</f>
        <v>Rpg</v>
      </c>
      <c r="I2173" s="28">
        <v>2.96</v>
      </c>
      <c r="J2173" s="28">
        <v>7.92</v>
      </c>
      <c r="K2173" s="28">
        <v>244.93</v>
      </c>
      <c r="L2173" s="28">
        <f>IF('Base de datos cruda'!L2173&lt;0,,'Base de datos cruda'!L2173)</f>
        <v>13.86</v>
      </c>
      <c r="M2173" s="28" t="str">
        <f>IF(TRIM(PROPER('Base de datos cruda'!M2173))="High","Alto",IF(TRIM(PROPER('Base de datos cruda'!M2173))="Medium","Medio","Bajo"))</f>
        <v>Bajo</v>
      </c>
      <c r="N2173" s="29">
        <v>48.69</v>
      </c>
      <c r="O2173" s="32">
        <f t="shared" si="1"/>
        <v>48.69</v>
      </c>
      <c r="P2173" s="33">
        <f t="shared" si="2"/>
        <v>14.27</v>
      </c>
      <c r="Q2173" s="34">
        <f t="shared" si="3"/>
        <v>0.5527559055</v>
      </c>
      <c r="R2173" s="35" t="str">
        <f t="shared" si="4"/>
        <v>Bajo</v>
      </c>
      <c r="S2173" s="35" t="str">
        <f>IF(O2173="","",IF(O2173&gt;AVERAGE('Base de datos limpia'!$O$2:$O$8001),"Alto","Normal"))
</f>
        <v>Normal</v>
      </c>
      <c r="T2173" s="35" t="str">
        <f t="shared" si="5"/>
        <v>Gamer moderado</v>
      </c>
      <c r="U2173" s="35"/>
    </row>
    <row r="2174">
      <c r="A2174" s="28">
        <v>2173.0</v>
      </c>
      <c r="B2174" s="28">
        <v>20.0</v>
      </c>
      <c r="C2174" s="28" t="str">
        <f>TRIM(PROPER('Base de datos cruda'!C2174))</f>
        <v>Female</v>
      </c>
      <c r="D2174" s="28">
        <v>2.59</v>
      </c>
      <c r="E2174" s="28">
        <v>1.05</v>
      </c>
      <c r="F2174" s="28">
        <v>4.15</v>
      </c>
      <c r="G2174" s="28">
        <v>97.16</v>
      </c>
      <c r="H2174" s="28" t="str">
        <f>TRIM(PROPER('Base de datos cruda'!H2174))</f>
        <v>Fps</v>
      </c>
      <c r="I2174" s="28">
        <v>1.07</v>
      </c>
      <c r="J2174" s="28">
        <v>8.12</v>
      </c>
      <c r="K2174" s="28">
        <v>302.07</v>
      </c>
      <c r="L2174" s="28">
        <f>IF('Base de datos cruda'!L2174&lt;0,,'Base de datos cruda'!L2174)</f>
        <v>6.3</v>
      </c>
      <c r="M2174" s="28" t="str">
        <f>IF(TRIM(PROPER('Base de datos cruda'!M2174))="High","Alto",IF(TRIM(PROPER('Base de datos cruda'!M2174))="Medium","Medio","Bajo"))</f>
        <v>Medio</v>
      </c>
      <c r="N2174" s="29">
        <v>42.58</v>
      </c>
      <c r="O2174" s="32">
        <f t="shared" si="1"/>
        <v>42.58</v>
      </c>
      <c r="P2174" s="33">
        <f t="shared" si="2"/>
        <v>10.71</v>
      </c>
      <c r="Q2174" s="34">
        <f t="shared" si="3"/>
        <v>0.4054054054</v>
      </c>
      <c r="R2174" s="35" t="str">
        <f t="shared" si="4"/>
        <v>Bajo</v>
      </c>
      <c r="S2174" s="35" t="str">
        <f>IF(O2174="","",IF(O2174&gt;AVERAGE('Base de datos limpia'!$O$2:$O$8001),"Alto","Normal"))
</f>
        <v>Normal</v>
      </c>
      <c r="T2174" s="35" t="str">
        <f t="shared" si="5"/>
        <v>Gamer casual</v>
      </c>
      <c r="U2174" s="35"/>
    </row>
    <row r="2175">
      <c r="A2175" s="28">
        <v>2174.0</v>
      </c>
      <c r="B2175" s="28">
        <v>19.0</v>
      </c>
      <c r="C2175" s="28" t="str">
        <f>TRIM(PROPER('Base de datos cruda'!C2175))</f>
        <v>Female</v>
      </c>
      <c r="D2175" s="28">
        <v>4.02</v>
      </c>
      <c r="E2175" s="28">
        <v>2.94</v>
      </c>
      <c r="F2175" s="28">
        <v>8.36</v>
      </c>
      <c r="G2175" s="28">
        <v>84.22</v>
      </c>
      <c r="H2175" s="28" t="str">
        <f>TRIM(PROPER('Base de datos cruda'!H2175))</f>
        <v>Rpg</v>
      </c>
      <c r="I2175" s="28">
        <v>0.76</v>
      </c>
      <c r="J2175" s="28">
        <v>6.17</v>
      </c>
      <c r="K2175" s="28">
        <v>260.44</v>
      </c>
      <c r="L2175" s="28">
        <f>IF('Base de datos cruda'!L2175&lt;0,,'Base de datos cruda'!L2175)</f>
        <v>6.05</v>
      </c>
      <c r="M2175" s="28" t="str">
        <f>IF(TRIM(PROPER('Base de datos cruda'!M2175))="High","Alto",IF(TRIM(PROPER('Base de datos cruda'!M2175))="Medium","Medio","Bajo"))</f>
        <v>Medio</v>
      </c>
      <c r="N2175" s="29">
        <v>50.43</v>
      </c>
      <c r="O2175" s="32">
        <f t="shared" si="1"/>
        <v>50.43</v>
      </c>
      <c r="P2175" s="33">
        <f t="shared" si="2"/>
        <v>10.19</v>
      </c>
      <c r="Q2175" s="34">
        <f t="shared" si="3"/>
        <v>0.7313432836</v>
      </c>
      <c r="R2175" s="35" t="str">
        <f t="shared" si="4"/>
        <v>Medio</v>
      </c>
      <c r="S2175" s="35" t="str">
        <f>IF(O2175="","",IF(O2175&gt;AVERAGE('Base de datos limpia'!$O$2:$O$8001),"Alto","Normal"))
</f>
        <v>Normal</v>
      </c>
      <c r="T2175" s="35" t="str">
        <f t="shared" si="5"/>
        <v>Gamer casual</v>
      </c>
      <c r="U2175" s="35"/>
    </row>
    <row r="2176">
      <c r="A2176" s="28">
        <v>2175.0</v>
      </c>
      <c r="B2176" s="28">
        <v>19.0</v>
      </c>
      <c r="C2176" s="28" t="str">
        <f>TRIM(PROPER('Base de datos cruda'!C2176))</f>
        <v>Female</v>
      </c>
      <c r="D2176" s="28">
        <v>4.99</v>
      </c>
      <c r="E2176" s="28">
        <v>7.3</v>
      </c>
      <c r="F2176" s="28">
        <v>7.49</v>
      </c>
      <c r="G2176" s="28">
        <v>77.04</v>
      </c>
      <c r="H2176" s="28" t="str">
        <f>TRIM(PROPER('Base de datos cruda'!H2176))</f>
        <v>Casual</v>
      </c>
      <c r="I2176" s="28">
        <v>3.04</v>
      </c>
      <c r="J2176" s="28">
        <v>10.32</v>
      </c>
      <c r="K2176" s="28">
        <v>256.08</v>
      </c>
      <c r="L2176" s="28">
        <f>IF('Base de datos cruda'!L2176&lt;0,,'Base de datos cruda'!L2176)</f>
        <v>12.89</v>
      </c>
      <c r="M2176" s="28" t="str">
        <f>IF(TRIM(PROPER('Base de datos cruda'!M2176))="High","Alto",IF(TRIM(PROPER('Base de datos cruda'!M2176))="Medium","Medio","Bajo"))</f>
        <v>Medio</v>
      </c>
      <c r="N2176" s="29">
        <v>69.28</v>
      </c>
      <c r="O2176" s="32">
        <f t="shared" si="1"/>
        <v>69.28</v>
      </c>
      <c r="P2176" s="33">
        <f t="shared" si="2"/>
        <v>15.31</v>
      </c>
      <c r="Q2176" s="34">
        <f t="shared" si="3"/>
        <v>1.462925852</v>
      </c>
      <c r="R2176" s="35" t="str">
        <f t="shared" si="4"/>
        <v>Medio</v>
      </c>
      <c r="S2176" s="35" t="str">
        <f>IF(O2176="","",IF(O2176&gt;AVERAGE('Base de datos limpia'!$O$2:$O$8001),"Alto","Normal"))
</f>
        <v>Alto</v>
      </c>
      <c r="T2176" s="35" t="str">
        <f t="shared" si="5"/>
        <v>Gamer intensivo</v>
      </c>
      <c r="U2176" s="35"/>
    </row>
    <row r="2177">
      <c r="A2177" s="28">
        <v>2176.0</v>
      </c>
      <c r="B2177" s="28">
        <v>19.0</v>
      </c>
      <c r="C2177" s="28" t="str">
        <f>TRIM(PROPER('Base de datos cruda'!C2177))</f>
        <v>Female</v>
      </c>
      <c r="D2177" s="28">
        <v>1.86</v>
      </c>
      <c r="E2177" s="28">
        <v>7.94</v>
      </c>
      <c r="F2177" s="28">
        <v>4.85</v>
      </c>
      <c r="G2177" s="28">
        <v>80.51</v>
      </c>
      <c r="H2177" s="28" t="str">
        <f>TRIM(PROPER('Base de datos cruda'!H2177))</f>
        <v>Fps</v>
      </c>
      <c r="I2177" s="28">
        <v>1.11</v>
      </c>
      <c r="J2177" s="28">
        <v>4.38</v>
      </c>
      <c r="K2177" s="28">
        <v>302.27</v>
      </c>
      <c r="L2177" s="28">
        <f>IF('Base de datos cruda'!L2177&lt;0,,'Base de datos cruda'!L2177)</f>
        <v>3.41</v>
      </c>
      <c r="M2177" s="28" t="str">
        <f>IF(TRIM(PROPER('Base de datos cruda'!M2177))="High","Alto",IF(TRIM(PROPER('Base de datos cruda'!M2177))="Medium","Medio","Bajo"))</f>
        <v>Alto</v>
      </c>
      <c r="N2177" s="29">
        <v>90.66</v>
      </c>
      <c r="O2177" s="32">
        <f t="shared" si="1"/>
        <v>90.66</v>
      </c>
      <c r="P2177" s="33">
        <f t="shared" si="2"/>
        <v>6.24</v>
      </c>
      <c r="Q2177" s="34">
        <f t="shared" si="3"/>
        <v>4.268817204</v>
      </c>
      <c r="R2177" s="35" t="str">
        <f t="shared" si="4"/>
        <v>Alto</v>
      </c>
      <c r="S2177" s="35" t="str">
        <f>IF(O2177="","",IF(O2177&gt;AVERAGE('Base de datos limpia'!$O$2:$O$8001),"Alto","Normal"))
</f>
        <v>Alto</v>
      </c>
      <c r="T2177" s="35" t="str">
        <f t="shared" si="5"/>
        <v>Gamer intensivo</v>
      </c>
      <c r="U2177" s="35"/>
    </row>
    <row r="2178">
      <c r="A2178" s="28">
        <v>2177.0</v>
      </c>
      <c r="B2178" s="28">
        <v>23.0</v>
      </c>
      <c r="C2178" s="28" t="str">
        <f>TRIM(PROPER('Base de datos cruda'!C2178))</f>
        <v>Male</v>
      </c>
      <c r="D2178" s="28">
        <v>5.75</v>
      </c>
      <c r="E2178" s="28">
        <v>3.52</v>
      </c>
      <c r="F2178" s="28">
        <v>4.13</v>
      </c>
      <c r="G2178" s="28">
        <v>93.18</v>
      </c>
      <c r="H2178" s="28" t="str">
        <f>TRIM(PROPER('Base de datos cruda'!H2178))</f>
        <v>Fps</v>
      </c>
      <c r="I2178" s="28">
        <v>3.53</v>
      </c>
      <c r="J2178" s="28">
        <v>7.86</v>
      </c>
      <c r="K2178" s="28">
        <v>257.98</v>
      </c>
      <c r="L2178" s="28">
        <f>IF('Base de datos cruda'!L2178&lt;0,,'Base de datos cruda'!L2178)</f>
        <v>12.87</v>
      </c>
      <c r="M2178" s="28" t="str">
        <f>IF(TRIM(PROPER('Base de datos cruda'!M2178))="High","Alto",IF(TRIM(PROPER('Base de datos cruda'!M2178))="Medium","Medio","Bajo"))</f>
        <v>Bajo</v>
      </c>
      <c r="N2178" s="29">
        <v>30.93</v>
      </c>
      <c r="O2178" s="32">
        <f t="shared" si="1"/>
        <v>30.93</v>
      </c>
      <c r="P2178" s="33">
        <f t="shared" si="2"/>
        <v>13.61</v>
      </c>
      <c r="Q2178" s="34">
        <f t="shared" si="3"/>
        <v>0.612173913</v>
      </c>
      <c r="R2178" s="35" t="str">
        <f t="shared" si="4"/>
        <v>Bajo</v>
      </c>
      <c r="S2178" s="35" t="str">
        <f>IF(O2178="","",IF(O2178&gt;AVERAGE('Base de datos limpia'!$O$2:$O$8001),"Alto","Normal"))
</f>
        <v>Normal</v>
      </c>
      <c r="T2178" s="35" t="str">
        <f t="shared" si="5"/>
        <v>Gamer moderado</v>
      </c>
      <c r="U2178" s="35"/>
    </row>
    <row r="2179">
      <c r="A2179" s="28">
        <v>2178.0</v>
      </c>
      <c r="B2179" s="28">
        <v>21.0</v>
      </c>
      <c r="C2179" s="28" t="str">
        <f>TRIM(PROPER('Base de datos cruda'!C2179))</f>
        <v>Male</v>
      </c>
      <c r="D2179" s="28">
        <v>4.38</v>
      </c>
      <c r="E2179" s="28">
        <v>4.67</v>
      </c>
      <c r="F2179" s="28">
        <v>5.3</v>
      </c>
      <c r="G2179" s="28">
        <v>97.16</v>
      </c>
      <c r="H2179" s="28" t="str">
        <f>TRIM(PROPER('Base de datos cruda'!H2179))</f>
        <v>Fps</v>
      </c>
      <c r="I2179" s="28">
        <v>0.57</v>
      </c>
      <c r="J2179" s="28">
        <v>6.9</v>
      </c>
      <c r="K2179" s="28">
        <v>261.97</v>
      </c>
      <c r="L2179" s="28">
        <f>IF('Base de datos cruda'!L2179&lt;0,,'Base de datos cruda'!L2179)</f>
        <v>10.6</v>
      </c>
      <c r="M2179" s="28" t="str">
        <f>IF(TRIM(PROPER('Base de datos cruda'!M2179))="High","Alto",IF(TRIM(PROPER('Base de datos cruda'!M2179))="Medium","Medio","Bajo"))</f>
        <v>Medio</v>
      </c>
      <c r="N2179" s="29">
        <v>63.68</v>
      </c>
      <c r="O2179" s="32">
        <f t="shared" si="1"/>
        <v>63.68</v>
      </c>
      <c r="P2179" s="33">
        <f t="shared" si="2"/>
        <v>11.28</v>
      </c>
      <c r="Q2179" s="34">
        <f t="shared" si="3"/>
        <v>1.066210046</v>
      </c>
      <c r="R2179" s="35" t="str">
        <f t="shared" si="4"/>
        <v>Medio</v>
      </c>
      <c r="S2179" s="35" t="str">
        <f>IF(O2179="","",IF(O2179&gt;AVERAGE('Base de datos limpia'!$O$2:$O$8001),"Alto","Normal"))
</f>
        <v>Normal</v>
      </c>
      <c r="T2179" s="35" t="str">
        <f t="shared" si="5"/>
        <v>Gamer moderado</v>
      </c>
      <c r="U2179" s="35"/>
    </row>
    <row r="2180">
      <c r="A2180" s="28">
        <v>2179.0</v>
      </c>
      <c r="B2180" s="28">
        <v>18.0</v>
      </c>
      <c r="C2180" s="28" t="str">
        <f>TRIM(PROPER('Base de datos cruda'!C2180))</f>
        <v>Female</v>
      </c>
      <c r="D2180" s="28">
        <v>3.57</v>
      </c>
      <c r="E2180" s="28">
        <v>1.34</v>
      </c>
      <c r="F2180" s="28">
        <v>8.58</v>
      </c>
      <c r="G2180" s="28">
        <v>89.19</v>
      </c>
      <c r="H2180" s="28" t="str">
        <f>TRIM(PROPER('Base de datos cruda'!H2180))</f>
        <v>Rpg</v>
      </c>
      <c r="I2180" s="28">
        <v>1.7</v>
      </c>
      <c r="J2180" s="28">
        <v>8.11</v>
      </c>
      <c r="K2180" s="28">
        <v>272.63</v>
      </c>
      <c r="L2180" s="28">
        <f>IF('Base de datos cruda'!L2180&lt;0,,'Base de datos cruda'!L2180)</f>
        <v>10.84</v>
      </c>
      <c r="M2180" s="28" t="str">
        <f>IF(TRIM(PROPER('Base de datos cruda'!M2180))="High","Alto",IF(TRIM(PROPER('Base de datos cruda'!M2180))="Medium","Medio","Bajo"))</f>
        <v>Medio</v>
      </c>
      <c r="N2180" s="29">
        <v>51.76</v>
      </c>
      <c r="O2180" s="32">
        <f t="shared" si="1"/>
        <v>51.76</v>
      </c>
      <c r="P2180" s="33">
        <f t="shared" si="2"/>
        <v>11.68</v>
      </c>
      <c r="Q2180" s="34">
        <f t="shared" si="3"/>
        <v>0.3753501401</v>
      </c>
      <c r="R2180" s="35" t="str">
        <f t="shared" si="4"/>
        <v>Medio</v>
      </c>
      <c r="S2180" s="35" t="str">
        <f>IF(O2180="","",IF(O2180&gt;AVERAGE('Base de datos limpia'!$O$2:$O$8001),"Alto","Normal"))
</f>
        <v>Normal</v>
      </c>
      <c r="T2180" s="35" t="str">
        <f t="shared" si="5"/>
        <v>Gamer casual</v>
      </c>
      <c r="U2180" s="35"/>
    </row>
    <row r="2181">
      <c r="A2181" s="28">
        <v>2180.0</v>
      </c>
      <c r="B2181" s="28">
        <v>20.0</v>
      </c>
      <c r="C2181" s="28" t="str">
        <f>TRIM(PROPER('Base de datos cruda'!C2181))</f>
        <v>Female</v>
      </c>
      <c r="D2181" s="28">
        <v>6.48</v>
      </c>
      <c r="E2181" s="28">
        <v>3.13</v>
      </c>
      <c r="F2181" s="28">
        <v>7.34</v>
      </c>
      <c r="G2181" s="28">
        <v>90.39</v>
      </c>
      <c r="H2181" s="28" t="str">
        <f>TRIM(PROPER('Base de datos cruda'!H2181))</f>
        <v>Rpg</v>
      </c>
      <c r="I2181" s="28">
        <v>3.87</v>
      </c>
      <c r="J2181" s="28">
        <v>10.11</v>
      </c>
      <c r="K2181" s="28">
        <v>235.57</v>
      </c>
      <c r="L2181" s="28">
        <f>IF('Base de datos cruda'!L2181&lt;0,,'Base de datos cruda'!L2181)</f>
        <v>12.43</v>
      </c>
      <c r="M2181" s="28" t="str">
        <f>IF(TRIM(PROPER('Base de datos cruda'!M2181))="High","Alto",IF(TRIM(PROPER('Base de datos cruda'!M2181))="Medium","Medio","Bajo"))</f>
        <v>Bajo</v>
      </c>
      <c r="N2181" s="29">
        <v>41.9</v>
      </c>
      <c r="O2181" s="32">
        <f t="shared" si="1"/>
        <v>41.9</v>
      </c>
      <c r="P2181" s="33">
        <f t="shared" si="2"/>
        <v>16.59</v>
      </c>
      <c r="Q2181" s="34">
        <f t="shared" si="3"/>
        <v>0.4830246914</v>
      </c>
      <c r="R2181" s="35" t="str">
        <f t="shared" si="4"/>
        <v>Bajo</v>
      </c>
      <c r="S2181" s="35" t="str">
        <f>IF(O2181="","",IF(O2181&gt;AVERAGE('Base de datos limpia'!$O$2:$O$8001),"Alto","Normal"))
</f>
        <v>Normal</v>
      </c>
      <c r="T2181" s="35" t="str">
        <f t="shared" si="5"/>
        <v>Gamer moderado</v>
      </c>
      <c r="U2181" s="35"/>
    </row>
    <row r="2182">
      <c r="A2182" s="28">
        <v>2181.0</v>
      </c>
      <c r="B2182" s="28">
        <v>21.0</v>
      </c>
      <c r="C2182" s="28" t="str">
        <f>TRIM(PROPER('Base de datos cruda'!C2182))</f>
        <v>Female</v>
      </c>
      <c r="D2182" s="28">
        <v>1.95</v>
      </c>
      <c r="E2182" s="28">
        <v>8.01</v>
      </c>
      <c r="F2182" s="28">
        <v>8.6</v>
      </c>
      <c r="G2182" s="28">
        <v>72.82</v>
      </c>
      <c r="H2182" s="28" t="str">
        <f>TRIM(PROPER('Base de datos cruda'!H2182))</f>
        <v>Fps</v>
      </c>
      <c r="I2182" s="28">
        <v>4.16</v>
      </c>
      <c r="J2182" s="28">
        <v>3.49</v>
      </c>
      <c r="K2182" s="28">
        <v>289.15</v>
      </c>
      <c r="L2182" s="28">
        <f>IF('Base de datos cruda'!L2182&lt;0,,'Base de datos cruda'!L2182)</f>
        <v>2.9</v>
      </c>
      <c r="M2182" s="28" t="str">
        <f>IF(TRIM(PROPER('Base de datos cruda'!M2182))="High","Alto",IF(TRIM(PROPER('Base de datos cruda'!M2182))="Medium","Medio","Bajo"))</f>
        <v>Medio</v>
      </c>
      <c r="N2182" s="29">
        <v>100.0</v>
      </c>
      <c r="O2182" s="32">
        <f t="shared" si="1"/>
        <v>100</v>
      </c>
      <c r="P2182" s="33">
        <f t="shared" si="2"/>
        <v>5.44</v>
      </c>
      <c r="Q2182" s="34">
        <f t="shared" si="3"/>
        <v>4.107692308</v>
      </c>
      <c r="R2182" s="35" t="str">
        <f t="shared" si="4"/>
        <v>Alto</v>
      </c>
      <c r="S2182" s="35" t="str">
        <f>IF(O2182="","",IF(O2182&gt;AVERAGE('Base de datos limpia'!$O$2:$O$8001),"Alto","Normal"))
</f>
        <v>Alto</v>
      </c>
      <c r="T2182" s="35" t="str">
        <f t="shared" si="5"/>
        <v>Gamer intensivo</v>
      </c>
      <c r="U2182" s="35"/>
    </row>
    <row r="2183">
      <c r="A2183" s="28">
        <v>2182.0</v>
      </c>
      <c r="B2183" s="28">
        <v>20.0</v>
      </c>
      <c r="C2183" s="28" t="str">
        <f>TRIM(PROPER('Base de datos cruda'!C2183))</f>
        <v>Female</v>
      </c>
      <c r="D2183" s="28">
        <v>7.07</v>
      </c>
      <c r="E2183" s="28">
        <v>6.45</v>
      </c>
      <c r="F2183" s="28">
        <v>6.23</v>
      </c>
      <c r="G2183" s="28">
        <v>78.68</v>
      </c>
      <c r="H2183" s="28" t="str">
        <f>TRIM(PROPER('Base de datos cruda'!H2183))</f>
        <v>Fps</v>
      </c>
      <c r="I2183" s="28">
        <v>1.73</v>
      </c>
      <c r="J2183" s="28">
        <v>8.76</v>
      </c>
      <c r="K2183" s="28">
        <v>240.35</v>
      </c>
      <c r="L2183" s="28">
        <f>IF('Base de datos cruda'!L2183&lt;0,,'Base de datos cruda'!L2183)</f>
        <v>14.36</v>
      </c>
      <c r="M2183" s="28" t="str">
        <f>IF(TRIM(PROPER('Base de datos cruda'!M2183))="High","Alto",IF(TRIM(PROPER('Base de datos cruda'!M2183))="Medium","Medio","Bajo"))</f>
        <v>Bajo</v>
      </c>
      <c r="N2183" s="29">
        <v>51.46</v>
      </c>
      <c r="O2183" s="32">
        <f t="shared" si="1"/>
        <v>51.46</v>
      </c>
      <c r="P2183" s="33">
        <f t="shared" si="2"/>
        <v>15.83</v>
      </c>
      <c r="Q2183" s="34">
        <f t="shared" si="3"/>
        <v>0.9123055163</v>
      </c>
      <c r="R2183" s="35" t="str">
        <f t="shared" si="4"/>
        <v>Medio</v>
      </c>
      <c r="S2183" s="35" t="str">
        <f>IF(O2183="","",IF(O2183&gt;AVERAGE('Base de datos limpia'!$O$2:$O$8001),"Alto","Normal"))
</f>
        <v>Normal</v>
      </c>
      <c r="T2183" s="35" t="str">
        <f t="shared" si="5"/>
        <v>Gamer intensivo</v>
      </c>
      <c r="U2183" s="35"/>
    </row>
    <row r="2184">
      <c r="A2184" s="28">
        <v>2183.0</v>
      </c>
      <c r="B2184" s="28">
        <v>21.0</v>
      </c>
      <c r="C2184" s="28" t="str">
        <f>TRIM(PROPER('Base de datos cruda'!C2184))</f>
        <v>Female</v>
      </c>
      <c r="D2184" s="28">
        <v>4.49</v>
      </c>
      <c r="E2184" s="28">
        <v>2.85</v>
      </c>
      <c r="F2184" s="28">
        <v>8.68</v>
      </c>
      <c r="G2184" s="28">
        <v>95.41</v>
      </c>
      <c r="H2184" s="28" t="str">
        <f>TRIM(PROPER('Base de datos cruda'!H2184))</f>
        <v>Casual</v>
      </c>
      <c r="I2184" s="28">
        <v>1.03</v>
      </c>
      <c r="J2184" s="28">
        <v>7.38</v>
      </c>
      <c r="K2184" s="28">
        <v>265.74</v>
      </c>
      <c r="L2184" s="28">
        <f>IF('Base de datos cruda'!L2184&lt;0,,'Base de datos cruda'!L2184)</f>
        <v>10.95</v>
      </c>
      <c r="M2184" s="28" t="str">
        <f>IF(TRIM(PROPER('Base de datos cruda'!M2184))="High","Alto",IF(TRIM(PROPER('Base de datos cruda'!M2184))="Medium","Medio","Bajo"))</f>
        <v>Medio</v>
      </c>
      <c r="N2184" s="29">
        <v>71.14</v>
      </c>
      <c r="O2184" s="32">
        <f t="shared" si="1"/>
        <v>71.14</v>
      </c>
      <c r="P2184" s="33">
        <f t="shared" si="2"/>
        <v>11.87</v>
      </c>
      <c r="Q2184" s="34">
        <f t="shared" si="3"/>
        <v>0.6347438753</v>
      </c>
      <c r="R2184" s="35" t="str">
        <f t="shared" si="4"/>
        <v>Alto</v>
      </c>
      <c r="S2184" s="35" t="str">
        <f>IF(O2184="","",IF(O2184&gt;AVERAGE('Base de datos limpia'!$O$2:$O$8001),"Alto","Normal"))
</f>
        <v>Alto</v>
      </c>
      <c r="T2184" s="35" t="str">
        <f t="shared" si="5"/>
        <v>Gamer casual</v>
      </c>
      <c r="U2184" s="35"/>
    </row>
    <row r="2185">
      <c r="A2185" s="28">
        <v>2184.0</v>
      </c>
      <c r="B2185" s="28">
        <v>23.0</v>
      </c>
      <c r="C2185" s="28" t="str">
        <f>TRIM(PROPER('Base de datos cruda'!C2185))</f>
        <v>Female</v>
      </c>
      <c r="D2185" s="28">
        <v>4.87</v>
      </c>
      <c r="E2185" s="28">
        <v>3.32</v>
      </c>
      <c r="F2185" s="28">
        <v>6.31</v>
      </c>
      <c r="G2185" s="28">
        <v>91.44</v>
      </c>
      <c r="H2185" s="28" t="str">
        <f>TRIM(PROPER('Base de datos cruda'!H2185))</f>
        <v>Casual</v>
      </c>
      <c r="I2185" s="28">
        <v>4.79</v>
      </c>
      <c r="J2185" s="28">
        <v>7.56</v>
      </c>
      <c r="K2185" s="28">
        <v>274.53</v>
      </c>
      <c r="L2185" s="28">
        <f>IF('Base de datos cruda'!L2185&lt;0,,'Base de datos cruda'!L2185)</f>
        <v>11.49</v>
      </c>
      <c r="M2185" s="28" t="str">
        <f>IF(TRIM(PROPER('Base de datos cruda'!M2185))="High","Alto",IF(TRIM(PROPER('Base de datos cruda'!M2185))="Medium","Medio","Bajo"))</f>
        <v>Medio</v>
      </c>
      <c r="N2185" s="29">
        <v>58.09</v>
      </c>
      <c r="O2185" s="32">
        <f t="shared" si="1"/>
        <v>58.09</v>
      </c>
      <c r="P2185" s="33">
        <f t="shared" si="2"/>
        <v>12.43</v>
      </c>
      <c r="Q2185" s="34">
        <f t="shared" si="3"/>
        <v>0.681724846</v>
      </c>
      <c r="R2185" s="35" t="str">
        <f t="shared" si="4"/>
        <v>Medio</v>
      </c>
      <c r="S2185" s="35" t="str">
        <f>IF(O2185="","",IF(O2185&gt;AVERAGE('Base de datos limpia'!$O$2:$O$8001),"Alto","Normal"))
</f>
        <v>Normal</v>
      </c>
      <c r="T2185" s="35" t="str">
        <f t="shared" si="5"/>
        <v>Gamer moderado</v>
      </c>
      <c r="U2185" s="35"/>
    </row>
    <row r="2186">
      <c r="A2186" s="28">
        <v>2185.0</v>
      </c>
      <c r="B2186" s="28">
        <v>22.0</v>
      </c>
      <c r="C2186" s="28" t="str">
        <f>TRIM(PROPER('Base de datos cruda'!C2186))</f>
        <v>Female</v>
      </c>
      <c r="D2186" s="28">
        <v>7.0</v>
      </c>
      <c r="E2186" s="28">
        <v>8.35</v>
      </c>
      <c r="F2186" s="28">
        <v>5.02</v>
      </c>
      <c r="G2186" s="28">
        <v>87.37</v>
      </c>
      <c r="H2186" s="28" t="str">
        <f>TRIM(PROPER('Base de datos cruda'!H2186))</f>
        <v>Fps</v>
      </c>
      <c r="I2186" s="28">
        <v>3.81</v>
      </c>
      <c r="J2186" s="28">
        <v>12.26</v>
      </c>
      <c r="K2186" s="28">
        <v>225.06</v>
      </c>
      <c r="L2186" s="28">
        <f>IF('Base de datos cruda'!L2186&lt;0,,'Base de datos cruda'!L2186)</f>
        <v>21.79</v>
      </c>
      <c r="M2186" s="28" t="str">
        <f>IF(TRIM(PROPER('Base de datos cruda'!M2186))="High","Alto",IF(TRIM(PROPER('Base de datos cruda'!M2186))="Medium","Medio","Bajo"))</f>
        <v>Alto</v>
      </c>
      <c r="N2186" s="29">
        <v>65.875028082106</v>
      </c>
      <c r="O2186" s="32">
        <f t="shared" si="1"/>
        <v>65.87502808</v>
      </c>
      <c r="P2186" s="33">
        <f t="shared" si="2"/>
        <v>19.26</v>
      </c>
      <c r="Q2186" s="34">
        <f t="shared" si="3"/>
        <v>1.192857143</v>
      </c>
      <c r="R2186" s="35" t="str">
        <f t="shared" si="4"/>
        <v>Medio</v>
      </c>
      <c r="S2186" s="35" t="str">
        <f>IF(O2186="","",IF(O2186&gt;AVERAGE('Base de datos limpia'!$O$2:$O$8001),"Alto","Normal"))
</f>
        <v>Alto</v>
      </c>
      <c r="T2186" s="35" t="str">
        <f t="shared" si="5"/>
        <v>Gamer intensivo</v>
      </c>
      <c r="U2186" s="35"/>
    </row>
    <row r="2187">
      <c r="A2187" s="28">
        <v>2186.0</v>
      </c>
      <c r="B2187" s="28">
        <v>20.0</v>
      </c>
      <c r="C2187" s="28" t="str">
        <f>TRIM(PROPER('Base de datos cruda'!C2187))</f>
        <v>Female</v>
      </c>
      <c r="D2187" s="28">
        <v>6.54</v>
      </c>
      <c r="E2187" s="28">
        <v>2.88</v>
      </c>
      <c r="F2187" s="28">
        <v>4.76</v>
      </c>
      <c r="G2187" s="28">
        <v>62.61</v>
      </c>
      <c r="H2187" s="28" t="str">
        <f>TRIM(PROPER('Base de datos cruda'!H2187))</f>
        <v>Fps</v>
      </c>
      <c r="I2187" s="28">
        <v>4.04</v>
      </c>
      <c r="J2187" s="28">
        <v>10.4</v>
      </c>
      <c r="K2187" s="28">
        <v>239.95</v>
      </c>
      <c r="L2187" s="28">
        <f>IF('Base de datos cruda'!L2187&lt;0,,'Base de datos cruda'!L2187)</f>
        <v>10.49</v>
      </c>
      <c r="M2187" s="28" t="str">
        <f>IF(TRIM(PROPER('Base de datos cruda'!M2187))="High","Alto",IF(TRIM(PROPER('Base de datos cruda'!M2187))="Medium","Medio","Bajo"))</f>
        <v>Bajo</v>
      </c>
      <c r="N2187" s="29">
        <v>24.62</v>
      </c>
      <c r="O2187" s="32">
        <f t="shared" si="1"/>
        <v>24.62</v>
      </c>
      <c r="P2187" s="33">
        <f t="shared" si="2"/>
        <v>16.94</v>
      </c>
      <c r="Q2187" s="34">
        <f t="shared" si="3"/>
        <v>0.4403669725</v>
      </c>
      <c r="R2187" s="35" t="str">
        <f t="shared" si="4"/>
        <v>Bajo</v>
      </c>
      <c r="S2187" s="35" t="str">
        <f>IF(O2187="","",IF(O2187&gt;AVERAGE('Base de datos limpia'!$O$2:$O$8001),"Alto","Normal"))
</f>
        <v>Normal</v>
      </c>
      <c r="T2187" s="35" t="str">
        <f t="shared" si="5"/>
        <v>Gamer casual</v>
      </c>
      <c r="U2187" s="35"/>
    </row>
    <row r="2188">
      <c r="A2188" s="28">
        <v>2187.0</v>
      </c>
      <c r="B2188" s="28">
        <v>21.0</v>
      </c>
      <c r="C2188" s="28" t="str">
        <f>TRIM(PROPER('Base de datos cruda'!C2188))</f>
        <v>Female</v>
      </c>
      <c r="D2188" s="28">
        <v>4.81</v>
      </c>
      <c r="E2188" s="28">
        <v>4.01</v>
      </c>
      <c r="F2188" s="28">
        <v>8.97</v>
      </c>
      <c r="G2188" s="28">
        <v>61.58</v>
      </c>
      <c r="H2188" s="28" t="str">
        <f>TRIM(PROPER('Base de datos cruda'!H2188))</f>
        <v>Rpg</v>
      </c>
      <c r="I2188" s="28">
        <v>1.11</v>
      </c>
      <c r="J2188" s="28">
        <v>6.74</v>
      </c>
      <c r="K2188" s="28">
        <v>269.64</v>
      </c>
      <c r="L2188" s="28">
        <f>IF('Base de datos cruda'!L2188&lt;0,,'Base de datos cruda'!L2188)</f>
        <v>12.81</v>
      </c>
      <c r="M2188" s="28" t="str">
        <f>IF(TRIM(PROPER('Base de datos cruda'!M2188))="High","Alto",IF(TRIM(PROPER('Base de datos cruda'!M2188))="Medium","Medio","Bajo"))</f>
        <v>Medio</v>
      </c>
      <c r="N2188" s="29">
        <v>58.08</v>
      </c>
      <c r="O2188" s="32">
        <f t="shared" si="1"/>
        <v>58.08</v>
      </c>
      <c r="P2188" s="33">
        <f t="shared" si="2"/>
        <v>11.55</v>
      </c>
      <c r="Q2188" s="34">
        <f t="shared" si="3"/>
        <v>0.8336798337</v>
      </c>
      <c r="R2188" s="35" t="str">
        <f t="shared" si="4"/>
        <v>Medio</v>
      </c>
      <c r="S2188" s="35" t="str">
        <f>IF(O2188="","",IF(O2188&gt;AVERAGE('Base de datos limpia'!$O$2:$O$8001),"Alto","Normal"))
</f>
        <v>Normal</v>
      </c>
      <c r="T2188" s="35" t="str">
        <f t="shared" si="5"/>
        <v>Gamer moderado</v>
      </c>
      <c r="U2188" s="35"/>
    </row>
    <row r="2189">
      <c r="A2189" s="28">
        <v>2188.0</v>
      </c>
      <c r="B2189" s="28">
        <v>19.0</v>
      </c>
      <c r="C2189" s="28" t="str">
        <f>TRIM(PROPER('Base de datos cruda'!C2189))</f>
        <v>Male</v>
      </c>
      <c r="D2189" s="28">
        <v>6.03</v>
      </c>
      <c r="E2189" s="28">
        <v>6.98</v>
      </c>
      <c r="F2189" s="28">
        <v>5.67</v>
      </c>
      <c r="G2189" s="28">
        <v>65.22</v>
      </c>
      <c r="H2189" s="28" t="str">
        <f>TRIM(PROPER('Base de datos cruda'!H2189))</f>
        <v>Fps</v>
      </c>
      <c r="I2189" s="28">
        <v>2.12</v>
      </c>
      <c r="J2189" s="28">
        <v>7.17</v>
      </c>
      <c r="K2189" s="28">
        <v>251.08</v>
      </c>
      <c r="L2189" s="28">
        <f>IF('Base de datos cruda'!L2189&lt;0,,'Base de datos cruda'!L2189)</f>
        <v>14.75</v>
      </c>
      <c r="M2189" s="28" t="str">
        <f>IF(TRIM(PROPER('Base de datos cruda'!M2189))="High","Alto",IF(TRIM(PROPER('Base de datos cruda'!M2189))="Medium","Medio","Bajo"))</f>
        <v>Bajo</v>
      </c>
      <c r="N2189" s="29">
        <v>60.45</v>
      </c>
      <c r="O2189" s="32">
        <f t="shared" si="1"/>
        <v>60.45</v>
      </c>
      <c r="P2189" s="33">
        <f t="shared" si="2"/>
        <v>13.2</v>
      </c>
      <c r="Q2189" s="34">
        <f t="shared" si="3"/>
        <v>1.157545605</v>
      </c>
      <c r="R2189" s="35" t="str">
        <f t="shared" si="4"/>
        <v>Medio</v>
      </c>
      <c r="S2189" s="35" t="str">
        <f>IF(O2189="","",IF(O2189&gt;AVERAGE('Base de datos limpia'!$O$2:$O$8001),"Alto","Normal"))
</f>
        <v>Normal</v>
      </c>
      <c r="T2189" s="35" t="str">
        <f t="shared" si="5"/>
        <v>Gamer intensivo</v>
      </c>
      <c r="U2189" s="35"/>
    </row>
    <row r="2190">
      <c r="A2190" s="28">
        <v>2189.0</v>
      </c>
      <c r="B2190" s="28">
        <v>24.0</v>
      </c>
      <c r="C2190" s="28" t="str">
        <f>TRIM(PROPER('Base de datos cruda'!C2190))</f>
        <v>Male</v>
      </c>
      <c r="D2190" s="28">
        <v>3.47</v>
      </c>
      <c r="E2190" s="28">
        <v>6.05</v>
      </c>
      <c r="F2190" s="28">
        <v>4.8</v>
      </c>
      <c r="G2190" s="28">
        <v>83.26</v>
      </c>
      <c r="H2190" s="28" t="str">
        <f>TRIM(PROPER('Base de datos cruda'!H2190))</f>
        <v>Fps</v>
      </c>
      <c r="I2190" s="28">
        <v>0.34</v>
      </c>
      <c r="J2190" s="28">
        <v>4.98</v>
      </c>
      <c r="K2190" s="28">
        <v>267.38</v>
      </c>
      <c r="L2190" s="28">
        <f>IF('Base de datos cruda'!L2190&lt;0,,'Base de datos cruda'!L2190)</f>
        <v>5.86</v>
      </c>
      <c r="M2190" s="28" t="str">
        <f>IF(TRIM(PROPER('Base de datos cruda'!M2190))="High","Alto",IF(TRIM(PROPER('Base de datos cruda'!M2190))="Medium","Medio","Bajo"))</f>
        <v>Medio</v>
      </c>
      <c r="N2190" s="29">
        <v>70.17</v>
      </c>
      <c r="O2190" s="32">
        <f t="shared" si="1"/>
        <v>70.17</v>
      </c>
      <c r="P2190" s="33">
        <f t="shared" si="2"/>
        <v>8.45</v>
      </c>
      <c r="Q2190" s="34">
        <f t="shared" si="3"/>
        <v>1.74351585</v>
      </c>
      <c r="R2190" s="35" t="str">
        <f t="shared" si="4"/>
        <v>Alto</v>
      </c>
      <c r="S2190" s="35" t="str">
        <f>IF(O2190="","",IF(O2190&gt;AVERAGE('Base de datos limpia'!$O$2:$O$8001),"Alto","Normal"))
</f>
        <v>Alto</v>
      </c>
      <c r="T2190" s="35" t="str">
        <f t="shared" si="5"/>
        <v>Gamer intensivo</v>
      </c>
      <c r="U2190" s="35"/>
    </row>
    <row r="2191">
      <c r="A2191" s="28">
        <v>2190.0</v>
      </c>
      <c r="B2191" s="28">
        <v>19.0</v>
      </c>
      <c r="C2191" s="28" t="str">
        <f>TRIM(PROPER('Base de datos cruda'!C2191))</f>
        <v>Female</v>
      </c>
      <c r="D2191" s="28">
        <v>4.38</v>
      </c>
      <c r="E2191" s="28">
        <v>5.15</v>
      </c>
      <c r="F2191" s="28">
        <v>4.04</v>
      </c>
      <c r="G2191" s="28">
        <v>81.46</v>
      </c>
      <c r="H2191" s="28" t="str">
        <f>TRIM(PROPER('Base de datos cruda'!H2191))</f>
        <v>Casual</v>
      </c>
      <c r="I2191" s="28">
        <v>0.55</v>
      </c>
      <c r="J2191" s="28">
        <v>8.88</v>
      </c>
      <c r="K2191" s="28">
        <v>278.96</v>
      </c>
      <c r="L2191" s="28">
        <f>IF('Base de datos cruda'!L2191&lt;0,,'Base de datos cruda'!L2191)</f>
        <v>10.07</v>
      </c>
      <c r="M2191" s="28" t="str">
        <f>IF(TRIM(PROPER('Base de datos cruda'!M2191))="High","Alto",IF(TRIM(PROPER('Base de datos cruda'!M2191))="Medium","Medio","Bajo"))</f>
        <v>Medio</v>
      </c>
      <c r="N2191" s="29">
        <v>59.8693915383439</v>
      </c>
      <c r="O2191" s="32">
        <f t="shared" si="1"/>
        <v>59.86939154</v>
      </c>
      <c r="P2191" s="33">
        <f t="shared" si="2"/>
        <v>13.26</v>
      </c>
      <c r="Q2191" s="34">
        <f t="shared" si="3"/>
        <v>1.175799087</v>
      </c>
      <c r="R2191" s="35" t="str">
        <f t="shared" si="4"/>
        <v>Medio</v>
      </c>
      <c r="S2191" s="35" t="str">
        <f>IF(O2191="","",IF(O2191&gt;AVERAGE('Base de datos limpia'!$O$2:$O$8001),"Alto","Normal"))
</f>
        <v>Normal</v>
      </c>
      <c r="T2191" s="35" t="str">
        <f t="shared" si="5"/>
        <v>Gamer moderado</v>
      </c>
      <c r="U2191" s="35"/>
    </row>
    <row r="2192">
      <c r="A2192" s="28">
        <v>2191.0</v>
      </c>
      <c r="B2192" s="28">
        <v>16.0</v>
      </c>
      <c r="C2192" s="28" t="str">
        <f>TRIM(PROPER('Base de datos cruda'!C2192))</f>
        <v>Female</v>
      </c>
      <c r="D2192" s="28">
        <v>0.5</v>
      </c>
      <c r="E2192" s="28">
        <v>9.1</v>
      </c>
      <c r="F2192" s="28">
        <v>5.43</v>
      </c>
      <c r="G2192" s="28">
        <v>97.71</v>
      </c>
      <c r="H2192" s="28" t="str">
        <f>TRIM(PROPER('Base de datos cruda'!H2192))</f>
        <v>Fps</v>
      </c>
      <c r="I2192" s="28">
        <v>1.1</v>
      </c>
      <c r="J2192" s="28">
        <v>5.74</v>
      </c>
      <c r="K2192" s="28">
        <v>314.96</v>
      </c>
      <c r="L2192" s="28">
        <f>IF('Base de datos cruda'!L2192&lt;0,,'Base de datos cruda'!L2192)</f>
        <v>7.14</v>
      </c>
      <c r="M2192" s="28" t="str">
        <f>IF(TRIM(PROPER('Base de datos cruda'!M2192))="High","Alto",IF(TRIM(PROPER('Base de datos cruda'!M2192))="Medium","Medio","Bajo"))</f>
        <v>Alto</v>
      </c>
      <c r="N2192" s="29">
        <v>100.0</v>
      </c>
      <c r="O2192" s="32">
        <f t="shared" si="1"/>
        <v>100</v>
      </c>
      <c r="P2192" s="33">
        <f t="shared" si="2"/>
        <v>6.24</v>
      </c>
      <c r="Q2192" s="34">
        <f t="shared" si="3"/>
        <v>18.2</v>
      </c>
      <c r="R2192" s="35" t="str">
        <f t="shared" si="4"/>
        <v>Alto</v>
      </c>
      <c r="S2192" s="35" t="str">
        <f>IF(O2192="","",IF(O2192&gt;AVERAGE('Base de datos limpia'!$O$2:$O$8001),"Alto","Normal"))
</f>
        <v>Alto</v>
      </c>
      <c r="T2192" s="35" t="str">
        <f t="shared" si="5"/>
        <v>Gamer intensivo</v>
      </c>
      <c r="U2192" s="35"/>
    </row>
    <row r="2193">
      <c r="A2193" s="28">
        <v>2192.0</v>
      </c>
      <c r="B2193" s="28">
        <v>22.0</v>
      </c>
      <c r="C2193" s="28" t="str">
        <f>TRIM(PROPER('Base de datos cruda'!C2193))</f>
        <v>Female</v>
      </c>
      <c r="D2193" s="28">
        <v>0.72</v>
      </c>
      <c r="E2193" s="28">
        <v>2.98</v>
      </c>
      <c r="F2193" s="28">
        <v>8.45</v>
      </c>
      <c r="G2193" s="28">
        <v>87.79</v>
      </c>
      <c r="H2193" s="28" t="str">
        <f>TRIM(PROPER('Base de datos cruda'!H2193))</f>
        <v>Casual</v>
      </c>
      <c r="I2193" s="28">
        <v>1.52</v>
      </c>
      <c r="J2193" s="28">
        <v>5.63</v>
      </c>
      <c r="K2193" s="28">
        <v>330.53</v>
      </c>
      <c r="L2193" s="28">
        <f>IF('Base de datos cruda'!L2193&lt;0,,'Base de datos cruda'!L2193)</f>
        <v>2.65</v>
      </c>
      <c r="M2193" s="28" t="str">
        <f>IF(TRIM(PROPER('Base de datos cruda'!M2193))="High","Alto",IF(TRIM(PROPER('Base de datos cruda'!M2193))="Medium","Medio","Bajo"))</f>
        <v>Medio</v>
      </c>
      <c r="N2193" s="29">
        <v>74.95</v>
      </c>
      <c r="O2193" s="32">
        <f t="shared" si="1"/>
        <v>74.95</v>
      </c>
      <c r="P2193" s="33">
        <f t="shared" si="2"/>
        <v>6.35</v>
      </c>
      <c r="Q2193" s="34">
        <f t="shared" si="3"/>
        <v>4.138888889</v>
      </c>
      <c r="R2193" s="35" t="str">
        <f t="shared" si="4"/>
        <v>Alto</v>
      </c>
      <c r="S2193" s="35" t="str">
        <f>IF(O2193="","",IF(O2193&gt;AVERAGE('Base de datos limpia'!$O$2:$O$8001),"Alto","Normal"))
</f>
        <v>Alto</v>
      </c>
      <c r="T2193" s="35" t="str">
        <f t="shared" si="5"/>
        <v>Gamer casual</v>
      </c>
      <c r="U2193" s="35"/>
    </row>
    <row r="2194">
      <c r="A2194" s="28">
        <v>2193.0</v>
      </c>
      <c r="B2194" s="28">
        <v>22.0</v>
      </c>
      <c r="C2194" s="28" t="str">
        <f>TRIM(PROPER('Base de datos cruda'!C2194))</f>
        <v>Female</v>
      </c>
      <c r="D2194" s="28">
        <v>6.64</v>
      </c>
      <c r="E2194" s="28">
        <v>7.67</v>
      </c>
      <c r="F2194" s="28">
        <v>6.67</v>
      </c>
      <c r="G2194" s="28">
        <v>71.76</v>
      </c>
      <c r="H2194" s="28" t="str">
        <f>TRIM(PROPER('Base de datos cruda'!H2194))</f>
        <v>Rpg</v>
      </c>
      <c r="I2194" s="28">
        <v>4.99</v>
      </c>
      <c r="J2194" s="28">
        <v>11.59</v>
      </c>
      <c r="K2194" s="28">
        <v>239.0</v>
      </c>
      <c r="L2194" s="28">
        <f>IF('Base de datos cruda'!L2194&lt;0,,'Base de datos cruda'!L2194)</f>
        <v>14.54</v>
      </c>
      <c r="M2194" s="28" t="str">
        <f>IF(TRIM(PROPER('Base de datos cruda'!M2194))="High","Alto",IF(TRIM(PROPER('Base de datos cruda'!M2194))="Medium","Medio","Bajo"))</f>
        <v>Bajo</v>
      </c>
      <c r="N2194" s="29">
        <v>66.6191520243123</v>
      </c>
      <c r="O2194" s="32">
        <f t="shared" si="1"/>
        <v>66.61915202</v>
      </c>
      <c r="P2194" s="33">
        <f t="shared" si="2"/>
        <v>18.23</v>
      </c>
      <c r="Q2194" s="34">
        <f t="shared" si="3"/>
        <v>1.155120482</v>
      </c>
      <c r="R2194" s="35" t="str">
        <f t="shared" si="4"/>
        <v>Medio</v>
      </c>
      <c r="S2194" s="35" t="str">
        <f>IF(O2194="","",IF(O2194&gt;AVERAGE('Base de datos limpia'!$O$2:$O$8001),"Alto","Normal"))
</f>
        <v>Alto</v>
      </c>
      <c r="T2194" s="35" t="str">
        <f t="shared" si="5"/>
        <v>Gamer intensivo</v>
      </c>
      <c r="U2194" s="35"/>
    </row>
    <row r="2195">
      <c r="A2195" s="28">
        <v>2194.0</v>
      </c>
      <c r="B2195" s="28">
        <v>19.0</v>
      </c>
      <c r="C2195" s="28" t="str">
        <f>TRIM(PROPER('Base de datos cruda'!C2195))</f>
        <v>Male</v>
      </c>
      <c r="D2195" s="28">
        <v>0.48</v>
      </c>
      <c r="E2195" s="28">
        <v>2.43</v>
      </c>
      <c r="F2195" s="28">
        <v>7.16</v>
      </c>
      <c r="G2195" s="28">
        <v>66.46</v>
      </c>
      <c r="H2195" s="28" t="str">
        <f>TRIM(PROPER('Base de datos cruda'!H2195))</f>
        <v>Fps</v>
      </c>
      <c r="I2195" s="28">
        <v>2.11</v>
      </c>
      <c r="J2195" s="28">
        <v>2.78</v>
      </c>
      <c r="K2195" s="28">
        <v>325.82</v>
      </c>
      <c r="L2195" s="28">
        <f>IF('Base de datos cruda'!L2195&lt;0,,'Base de datos cruda'!L2195)</f>
        <v>2.35</v>
      </c>
      <c r="M2195" s="28" t="str">
        <f>IF(TRIM(PROPER('Base de datos cruda'!M2195))="High","Alto",IF(TRIM(PROPER('Base de datos cruda'!M2195))="Medium","Medio","Bajo"))</f>
        <v>Medio</v>
      </c>
      <c r="N2195" s="29">
        <v>68.049487541391</v>
      </c>
      <c r="O2195" s="32">
        <f t="shared" si="1"/>
        <v>68.04948754</v>
      </c>
      <c r="P2195" s="33">
        <f t="shared" si="2"/>
        <v>3.26</v>
      </c>
      <c r="Q2195" s="34">
        <f t="shared" si="3"/>
        <v>5.0625</v>
      </c>
      <c r="R2195" s="35" t="str">
        <f t="shared" si="4"/>
        <v>Medio</v>
      </c>
      <c r="S2195" s="35" t="str">
        <f>IF(O2195="","",IF(O2195&gt;AVERAGE('Base de datos limpia'!$O$2:$O$8001),"Alto","Normal"))
</f>
        <v>Alto</v>
      </c>
      <c r="T2195" s="35" t="str">
        <f t="shared" si="5"/>
        <v>Gamer casual</v>
      </c>
      <c r="U2195" s="35"/>
    </row>
    <row r="2196">
      <c r="A2196" s="28">
        <v>2195.0</v>
      </c>
      <c r="B2196" s="28">
        <v>18.0</v>
      </c>
      <c r="C2196" s="28" t="str">
        <f>TRIM(PROPER('Base de datos cruda'!C2196))</f>
        <v>Male</v>
      </c>
      <c r="D2196" s="28">
        <v>1.36</v>
      </c>
      <c r="E2196" s="28">
        <v>6.54</v>
      </c>
      <c r="F2196" s="28">
        <v>8.61</v>
      </c>
      <c r="G2196" s="28">
        <v>93.98</v>
      </c>
      <c r="H2196" s="28" t="str">
        <f>TRIM(PROPER('Base de datos cruda'!H2196))</f>
        <v>Rpg</v>
      </c>
      <c r="I2196" s="28">
        <v>3.49</v>
      </c>
      <c r="J2196" s="28">
        <v>7.31</v>
      </c>
      <c r="K2196" s="28">
        <v>300.1</v>
      </c>
      <c r="L2196" s="28">
        <f>IF('Base de datos cruda'!L2196&lt;0,,'Base de datos cruda'!L2196)</f>
        <v>6.72</v>
      </c>
      <c r="M2196" s="28" t="str">
        <f>IF(TRIM(PROPER('Base de datos cruda'!M2196))="High","Alto",IF(TRIM(PROPER('Base de datos cruda'!M2196))="Medium","Medio","Bajo"))</f>
        <v>Medio</v>
      </c>
      <c r="N2196" s="29">
        <v>100.0</v>
      </c>
      <c r="O2196" s="32">
        <f t="shared" si="1"/>
        <v>100</v>
      </c>
      <c r="P2196" s="33">
        <f t="shared" si="2"/>
        <v>8.67</v>
      </c>
      <c r="Q2196" s="34">
        <f t="shared" si="3"/>
        <v>4.808823529</v>
      </c>
      <c r="R2196" s="35" t="str">
        <f t="shared" si="4"/>
        <v>Alto</v>
      </c>
      <c r="S2196" s="35" t="str">
        <f>IF(O2196="","",IF(O2196&gt;AVERAGE('Base de datos limpia'!$O$2:$O$8001),"Alto","Normal"))
</f>
        <v>Alto</v>
      </c>
      <c r="T2196" s="35" t="str">
        <f t="shared" si="5"/>
        <v>Gamer intensivo</v>
      </c>
      <c r="U2196" s="35"/>
    </row>
    <row r="2197">
      <c r="A2197" s="28">
        <v>2196.0</v>
      </c>
      <c r="B2197" s="28">
        <v>23.0</v>
      </c>
      <c r="C2197" s="28" t="str">
        <f>TRIM(PROPER('Base de datos cruda'!C2197))</f>
        <v>Female</v>
      </c>
      <c r="D2197" s="28">
        <v>6.37</v>
      </c>
      <c r="E2197" s="28">
        <v>8.84</v>
      </c>
      <c r="F2197" s="28">
        <v>6.56</v>
      </c>
      <c r="G2197" s="28">
        <v>78.38</v>
      </c>
      <c r="H2197" s="28" t="str">
        <f>TRIM(PROPER('Base de datos cruda'!H2197))</f>
        <v>Rpg</v>
      </c>
      <c r="I2197" s="28">
        <v>4.52</v>
      </c>
      <c r="J2197" s="28">
        <v>7.8</v>
      </c>
      <c r="K2197" s="28">
        <v>241.2</v>
      </c>
      <c r="L2197" s="28">
        <f>IF('Base de datos cruda'!L2197&lt;0,,'Base de datos cruda'!L2197)</f>
        <v>15.45</v>
      </c>
      <c r="M2197" s="28" t="str">
        <f>IF(TRIM(PROPER('Base de datos cruda'!M2197))="High","Alto",IF(TRIM(PROPER('Base de datos cruda'!M2197))="Medium","Medio","Bajo"))</f>
        <v>Bajo</v>
      </c>
      <c r="N2197" s="29">
        <v>86.8763068014031</v>
      </c>
      <c r="O2197" s="32">
        <f t="shared" si="1"/>
        <v>86.8763068</v>
      </c>
      <c r="P2197" s="33">
        <f t="shared" si="2"/>
        <v>14.17</v>
      </c>
      <c r="Q2197" s="34">
        <f t="shared" si="3"/>
        <v>1.387755102</v>
      </c>
      <c r="R2197" s="35" t="str">
        <f t="shared" si="4"/>
        <v>Alto</v>
      </c>
      <c r="S2197" s="35" t="str">
        <f>IF(O2197="","",IF(O2197&gt;AVERAGE('Base de datos limpia'!$O$2:$O$8001),"Alto","Normal"))
</f>
        <v>Alto</v>
      </c>
      <c r="T2197" s="35" t="str">
        <f t="shared" si="5"/>
        <v>Gamer intensivo</v>
      </c>
      <c r="U2197" s="35"/>
    </row>
    <row r="2198">
      <c r="A2198" s="28">
        <v>2197.0</v>
      </c>
      <c r="B2198" s="28">
        <v>20.0</v>
      </c>
      <c r="C2198" s="28" t="str">
        <f>TRIM(PROPER('Base de datos cruda'!C2198))</f>
        <v>Male</v>
      </c>
      <c r="D2198" s="28">
        <v>0.01</v>
      </c>
      <c r="E2198" s="28">
        <v>5.12</v>
      </c>
      <c r="F2198" s="28">
        <v>8.19</v>
      </c>
      <c r="G2198" s="28">
        <v>86.14</v>
      </c>
      <c r="H2198" s="28" t="str">
        <f>TRIM(PROPER('Base de datos cruda'!H2198))</f>
        <v>Fps</v>
      </c>
      <c r="I2198" s="28">
        <v>1.23</v>
      </c>
      <c r="J2198" s="28">
        <v>5.12</v>
      </c>
      <c r="K2198" s="28">
        <v>324.82</v>
      </c>
      <c r="L2198" s="28">
        <f>IF('Base de datos cruda'!L2198&lt;0,,'Base de datos cruda'!L2198)</f>
        <v>4.66</v>
      </c>
      <c r="M2198" s="28" t="str">
        <f>IF(TRIM(PROPER('Base de datos cruda'!M2198))="High","Alto",IF(TRIM(PROPER('Base de datos cruda'!M2198))="Medium","Medio","Bajo"))</f>
        <v>Medio</v>
      </c>
      <c r="N2198" s="29">
        <v>86.84</v>
      </c>
      <c r="O2198" s="32">
        <f t="shared" si="1"/>
        <v>86.84</v>
      </c>
      <c r="P2198" s="33">
        <f t="shared" si="2"/>
        <v>5.13</v>
      </c>
      <c r="Q2198" s="34">
        <f t="shared" si="3"/>
        <v>512</v>
      </c>
      <c r="R2198" s="35" t="str">
        <f t="shared" si="4"/>
        <v>Alto</v>
      </c>
      <c r="S2198" s="35" t="str">
        <f>IF(O2198="","",IF(O2198&gt;AVERAGE('Base de datos limpia'!$O$2:$O$8001),"Alto","Normal"))
</f>
        <v>Alto</v>
      </c>
      <c r="T2198" s="35" t="str">
        <f t="shared" si="5"/>
        <v>Gamer moderado</v>
      </c>
      <c r="U2198" s="35"/>
    </row>
    <row r="2199">
      <c r="A2199" s="28">
        <v>2198.0</v>
      </c>
      <c r="B2199" s="28">
        <v>22.0</v>
      </c>
      <c r="C2199" s="28" t="str">
        <f>TRIM(PROPER('Base de datos cruda'!C2199))</f>
        <v>Male</v>
      </c>
      <c r="D2199" s="28">
        <v>2.26</v>
      </c>
      <c r="E2199" s="28">
        <v>7.52</v>
      </c>
      <c r="F2199" s="28">
        <v>5.62</v>
      </c>
      <c r="G2199" s="28">
        <v>82.61</v>
      </c>
      <c r="H2199" s="28" t="str">
        <f>TRIM(PROPER('Base de datos cruda'!H2199))</f>
        <v>Fps</v>
      </c>
      <c r="I2199" s="28">
        <v>0.72</v>
      </c>
      <c r="J2199" s="28">
        <v>3.74</v>
      </c>
      <c r="K2199" s="28">
        <v>275.86</v>
      </c>
      <c r="L2199" s="28">
        <f>IF('Base de datos cruda'!L2199&lt;0,,'Base de datos cruda'!L2199)</f>
        <v>6.82</v>
      </c>
      <c r="M2199" s="28" t="str">
        <f>IF(TRIM(PROPER('Base de datos cruda'!M2199))="High","Alto",IF(TRIM(PROPER('Base de datos cruda'!M2199))="Medium","Medio","Bajo"))</f>
        <v>Alto</v>
      </c>
      <c r="N2199" s="29">
        <v>76.0</v>
      </c>
      <c r="O2199" s="32">
        <f t="shared" si="1"/>
        <v>76</v>
      </c>
      <c r="P2199" s="33">
        <f t="shared" si="2"/>
        <v>6</v>
      </c>
      <c r="Q2199" s="34">
        <f t="shared" si="3"/>
        <v>3.327433628</v>
      </c>
      <c r="R2199" s="35" t="str">
        <f t="shared" si="4"/>
        <v>Alto</v>
      </c>
      <c r="S2199" s="35" t="str">
        <f>IF(O2199="","",IF(O2199&gt;AVERAGE('Base de datos limpia'!$O$2:$O$8001),"Alto","Normal"))
</f>
        <v>Alto</v>
      </c>
      <c r="T2199" s="35" t="str">
        <f t="shared" si="5"/>
        <v>Gamer intensivo</v>
      </c>
      <c r="U2199" s="35"/>
    </row>
    <row r="2200">
      <c r="A2200" s="28">
        <v>2199.0</v>
      </c>
      <c r="B2200" s="28">
        <v>19.0</v>
      </c>
      <c r="C2200" s="28" t="str">
        <f>TRIM(PROPER('Base de datos cruda'!C2200))</f>
        <v>Male</v>
      </c>
      <c r="D2200" s="28">
        <v>4.67</v>
      </c>
      <c r="E2200" s="28">
        <v>8.38</v>
      </c>
      <c r="F2200" s="28">
        <v>8.89</v>
      </c>
      <c r="G2200" s="28">
        <v>64.3</v>
      </c>
      <c r="H2200" s="28" t="str">
        <f>TRIM(PROPER('Base de datos cruda'!H2200))</f>
        <v>Rpg</v>
      </c>
      <c r="I2200" s="28">
        <v>1.22</v>
      </c>
      <c r="J2200" s="28">
        <v>7.01</v>
      </c>
      <c r="K2200" s="28">
        <v>243.77</v>
      </c>
      <c r="L2200" s="28">
        <f>IF('Base de datos cruda'!L2200&lt;0,,'Base de datos cruda'!L2200)</f>
        <v>6.69</v>
      </c>
      <c r="M2200" s="28" t="str">
        <f>IF(TRIM(PROPER('Base de datos cruda'!M2200))="High","Alto",IF(TRIM(PROPER('Base de datos cruda'!M2200))="Medium","Medio","Bajo"))</f>
        <v>Medio</v>
      </c>
      <c r="N2200" s="29">
        <v>83.96</v>
      </c>
      <c r="O2200" s="32">
        <f t="shared" si="1"/>
        <v>83.96</v>
      </c>
      <c r="P2200" s="33">
        <f t="shared" si="2"/>
        <v>11.68</v>
      </c>
      <c r="Q2200" s="34">
        <f t="shared" si="3"/>
        <v>1.794432548</v>
      </c>
      <c r="R2200" s="35" t="str">
        <f t="shared" si="4"/>
        <v>Alto</v>
      </c>
      <c r="S2200" s="35" t="str">
        <f>IF(O2200="","",IF(O2200&gt;AVERAGE('Base de datos limpia'!$O$2:$O$8001),"Alto","Normal"))
</f>
        <v>Alto</v>
      </c>
      <c r="T2200" s="35" t="str">
        <f t="shared" si="5"/>
        <v>Gamer intensivo</v>
      </c>
      <c r="U2200" s="35"/>
    </row>
    <row r="2201">
      <c r="A2201" s="28">
        <v>2200.0</v>
      </c>
      <c r="B2201" s="28">
        <v>19.0</v>
      </c>
      <c r="C2201" s="28" t="str">
        <f>TRIM(PROPER('Base de datos cruda'!C2201))</f>
        <v>Male</v>
      </c>
      <c r="D2201" s="28">
        <v>4.76</v>
      </c>
      <c r="E2201" s="28">
        <v>2.22</v>
      </c>
      <c r="F2201" s="28">
        <v>4.39</v>
      </c>
      <c r="G2201" s="28">
        <v>62.28</v>
      </c>
      <c r="H2201" s="28" t="str">
        <f>TRIM(PROPER('Base de datos cruda'!H2201))</f>
        <v>Rpg</v>
      </c>
      <c r="I2201" s="28">
        <v>4.41</v>
      </c>
      <c r="J2201" s="28">
        <v>8.24</v>
      </c>
      <c r="K2201" s="28">
        <v>256.11</v>
      </c>
      <c r="L2201" s="28">
        <f>IF('Base de datos cruda'!L2201&lt;0,,'Base de datos cruda'!L2201)</f>
        <v>11.18</v>
      </c>
      <c r="M2201" s="28" t="str">
        <f>IF(TRIM(PROPER('Base de datos cruda'!M2201))="High","Alto",IF(TRIM(PROPER('Base de datos cruda'!M2201))="Medium","Medio","Bajo"))</f>
        <v>Medio</v>
      </c>
      <c r="N2201" s="29">
        <v>30.08</v>
      </c>
      <c r="O2201" s="32">
        <f t="shared" si="1"/>
        <v>30.08</v>
      </c>
      <c r="P2201" s="33">
        <f t="shared" si="2"/>
        <v>13</v>
      </c>
      <c r="Q2201" s="34">
        <f t="shared" si="3"/>
        <v>0.4663865546</v>
      </c>
      <c r="R2201" s="35" t="str">
        <f t="shared" si="4"/>
        <v>Bajo</v>
      </c>
      <c r="S2201" s="35" t="str">
        <f>IF(O2201="","",IF(O2201&gt;AVERAGE('Base de datos limpia'!$O$2:$O$8001),"Alto","Normal"))
</f>
        <v>Normal</v>
      </c>
      <c r="T2201" s="35" t="str">
        <f t="shared" si="5"/>
        <v>Gamer casual</v>
      </c>
      <c r="U2201" s="35"/>
    </row>
    <row r="2202">
      <c r="A2202" s="28">
        <v>2201.0</v>
      </c>
      <c r="B2202" s="28">
        <v>23.0</v>
      </c>
      <c r="C2202" s="28" t="str">
        <f>TRIM(PROPER('Base de datos cruda'!C2202))</f>
        <v>Female</v>
      </c>
      <c r="D2202" s="28">
        <v>6.22</v>
      </c>
      <c r="E2202" s="28">
        <v>7.35</v>
      </c>
      <c r="F2202" s="28">
        <v>7.62</v>
      </c>
      <c r="G2202" s="28">
        <v>75.08</v>
      </c>
      <c r="H2202" s="28" t="str">
        <f>TRIM(PROPER('Base de datos cruda'!H2202))</f>
        <v>Rpg</v>
      </c>
      <c r="I2202" s="28">
        <v>3.33</v>
      </c>
      <c r="J2202" s="28">
        <v>7.49</v>
      </c>
      <c r="K2202" s="28">
        <v>232.36</v>
      </c>
      <c r="L2202" s="28">
        <f>IF('Base de datos cruda'!L2202&lt;0,,'Base de datos cruda'!L2202)</f>
        <v>14.4</v>
      </c>
      <c r="M2202" s="28" t="str">
        <f>IF(TRIM(PROPER('Base de datos cruda'!M2202))="High","Alto",IF(TRIM(PROPER('Base de datos cruda'!M2202))="Medium","Medio","Bajo"))</f>
        <v>Bajo</v>
      </c>
      <c r="N2202" s="29">
        <v>78.4879412675656</v>
      </c>
      <c r="O2202" s="32">
        <f t="shared" si="1"/>
        <v>78.48794127</v>
      </c>
      <c r="P2202" s="33">
        <f t="shared" si="2"/>
        <v>13.71</v>
      </c>
      <c r="Q2202" s="34">
        <f t="shared" si="3"/>
        <v>1.181672026</v>
      </c>
      <c r="R2202" s="35" t="str">
        <f t="shared" si="4"/>
        <v>Alto</v>
      </c>
      <c r="S2202" s="35" t="str">
        <f>IF(O2202="","",IF(O2202&gt;AVERAGE('Base de datos limpia'!$O$2:$O$8001),"Alto","Normal"))
</f>
        <v>Alto</v>
      </c>
      <c r="T2202" s="35" t="str">
        <f t="shared" si="5"/>
        <v>Gamer intensivo</v>
      </c>
      <c r="U2202" s="35"/>
    </row>
    <row r="2203">
      <c r="A2203" s="28">
        <v>2202.0</v>
      </c>
      <c r="B2203" s="28">
        <v>23.0</v>
      </c>
      <c r="C2203" s="28" t="str">
        <f>TRIM(PROPER('Base de datos cruda'!C2203))</f>
        <v>Male</v>
      </c>
      <c r="D2203" s="28">
        <v>4.05</v>
      </c>
      <c r="E2203" s="28">
        <v>9.28</v>
      </c>
      <c r="F2203" s="28">
        <v>7.3</v>
      </c>
      <c r="G2203" s="28">
        <v>74.46</v>
      </c>
      <c r="H2203" s="28" t="str">
        <f>TRIM(PROPER('Base de datos cruda'!H2203))</f>
        <v>Fps</v>
      </c>
      <c r="I2203" s="28">
        <v>2.26</v>
      </c>
      <c r="J2203" s="28">
        <v>7.02</v>
      </c>
      <c r="K2203" s="28">
        <v>248.84</v>
      </c>
      <c r="L2203" s="28">
        <f>IF('Base de datos cruda'!L2203&lt;0,,'Base de datos cruda'!L2203)</f>
        <v>10.95</v>
      </c>
      <c r="M2203" s="28" t="str">
        <f>IF(TRIM(PROPER('Base de datos cruda'!M2203))="High","Alto",IF(TRIM(PROPER('Base de datos cruda'!M2203))="Medium","Medio","Bajo"))</f>
        <v>Medio</v>
      </c>
      <c r="N2203" s="29">
        <v>89.65</v>
      </c>
      <c r="O2203" s="32">
        <f t="shared" si="1"/>
        <v>89.65</v>
      </c>
      <c r="P2203" s="33">
        <f t="shared" si="2"/>
        <v>11.07</v>
      </c>
      <c r="Q2203" s="34">
        <f t="shared" si="3"/>
        <v>2.291358025</v>
      </c>
      <c r="R2203" s="35" t="str">
        <f t="shared" si="4"/>
        <v>Alto</v>
      </c>
      <c r="S2203" s="35" t="str">
        <f>IF(O2203="","",IF(O2203&gt;AVERAGE('Base de datos limpia'!$O$2:$O$8001),"Alto","Normal"))
</f>
        <v>Alto</v>
      </c>
      <c r="T2203" s="35" t="str">
        <f t="shared" si="5"/>
        <v>Gamer intensivo</v>
      </c>
      <c r="U2203" s="35"/>
    </row>
    <row r="2204">
      <c r="A2204" s="28">
        <v>2203.0</v>
      </c>
      <c r="B2204" s="28">
        <v>17.0</v>
      </c>
      <c r="C2204" s="28" t="str">
        <f>TRIM(PROPER('Base de datos cruda'!C2204))</f>
        <v>Female</v>
      </c>
      <c r="D2204" s="28">
        <v>4.08</v>
      </c>
      <c r="E2204" s="28">
        <v>6.19</v>
      </c>
      <c r="F2204" s="28">
        <v>4.96</v>
      </c>
      <c r="G2204" s="28">
        <v>86.95</v>
      </c>
      <c r="H2204" s="28" t="str">
        <f>TRIM(PROPER('Base de datos cruda'!H2204))</f>
        <v>Casual</v>
      </c>
      <c r="I2204" s="28">
        <v>4.1</v>
      </c>
      <c r="J2204" s="28">
        <v>6.83</v>
      </c>
      <c r="K2204" s="28">
        <v>278.47</v>
      </c>
      <c r="L2204" s="28">
        <f>IF('Base de datos cruda'!L2204&lt;0,,'Base de datos cruda'!L2204)</f>
        <v>8.12</v>
      </c>
      <c r="M2204" s="28" t="str">
        <f>IF(TRIM(PROPER('Base de datos cruda'!M2204))="High","Alto",IF(TRIM(PROPER('Base de datos cruda'!M2204))="Medium","Medio","Bajo"))</f>
        <v>Medio</v>
      </c>
      <c r="N2204" s="29">
        <v>71.33</v>
      </c>
      <c r="O2204" s="32">
        <f t="shared" si="1"/>
        <v>71.33</v>
      </c>
      <c r="P2204" s="33">
        <f t="shared" si="2"/>
        <v>10.91</v>
      </c>
      <c r="Q2204" s="34">
        <f t="shared" si="3"/>
        <v>1.517156863</v>
      </c>
      <c r="R2204" s="35" t="str">
        <f t="shared" si="4"/>
        <v>Alto</v>
      </c>
      <c r="S2204" s="35" t="str">
        <f>IF(O2204="","",IF(O2204&gt;AVERAGE('Base de datos limpia'!$O$2:$O$8001),"Alto","Normal"))
</f>
        <v>Alto</v>
      </c>
      <c r="T2204" s="35" t="str">
        <f t="shared" si="5"/>
        <v>Gamer intensivo</v>
      </c>
      <c r="U2204" s="35"/>
    </row>
    <row r="2205">
      <c r="A2205" s="28">
        <v>2204.0</v>
      </c>
      <c r="B2205" s="28">
        <v>17.0</v>
      </c>
      <c r="C2205" s="28" t="str">
        <f>TRIM(PROPER('Base de datos cruda'!C2205))</f>
        <v>Male</v>
      </c>
      <c r="D2205" s="28">
        <v>5.8</v>
      </c>
      <c r="E2205" s="28">
        <v>2.68</v>
      </c>
      <c r="F2205" s="28">
        <v>5.94</v>
      </c>
      <c r="G2205" s="28">
        <v>85.29</v>
      </c>
      <c r="H2205" s="28" t="str">
        <f>TRIM(PROPER('Base de datos cruda'!H2205))</f>
        <v>Rpg</v>
      </c>
      <c r="I2205" s="28">
        <v>1.18</v>
      </c>
      <c r="J2205" s="28">
        <v>10.04</v>
      </c>
      <c r="K2205" s="28">
        <v>242.49</v>
      </c>
      <c r="L2205" s="28">
        <f>IF('Base de datos cruda'!L2205&lt;0,,'Base de datos cruda'!L2205)</f>
        <v>11.67</v>
      </c>
      <c r="M2205" s="28" t="str">
        <f>IF(TRIM(PROPER('Base de datos cruda'!M2205))="High","Alto",IF(TRIM(PROPER('Base de datos cruda'!M2205))="Medium","Medio","Bajo"))</f>
        <v>Bajo</v>
      </c>
      <c r="N2205" s="29">
        <v>39.05</v>
      </c>
      <c r="O2205" s="32">
        <f t="shared" si="1"/>
        <v>39.05</v>
      </c>
      <c r="P2205" s="33">
        <f t="shared" si="2"/>
        <v>15.84</v>
      </c>
      <c r="Q2205" s="34">
        <f t="shared" si="3"/>
        <v>0.4620689655</v>
      </c>
      <c r="R2205" s="35" t="str">
        <f t="shared" si="4"/>
        <v>Bajo</v>
      </c>
      <c r="S2205" s="35" t="str">
        <f>IF(O2205="","",IF(O2205&gt;AVERAGE('Base de datos limpia'!$O$2:$O$8001),"Alto","Normal"))
</f>
        <v>Normal</v>
      </c>
      <c r="T2205" s="35" t="str">
        <f t="shared" si="5"/>
        <v>Gamer casual</v>
      </c>
      <c r="U2205" s="35"/>
    </row>
    <row r="2206">
      <c r="A2206" s="28">
        <v>2205.0</v>
      </c>
      <c r="B2206" s="28">
        <v>18.0</v>
      </c>
      <c r="C2206" s="28" t="str">
        <f>TRIM(PROPER('Base de datos cruda'!C2206))</f>
        <v>Female</v>
      </c>
      <c r="D2206" s="28">
        <v>3.99</v>
      </c>
      <c r="E2206" s="28">
        <v>2.14</v>
      </c>
      <c r="F2206" s="28">
        <v>5.56</v>
      </c>
      <c r="G2206" s="28">
        <v>98.76</v>
      </c>
      <c r="H2206" s="28" t="str">
        <f>TRIM(PROPER('Base de datos cruda'!H2206))</f>
        <v>Rpg</v>
      </c>
      <c r="I2206" s="28">
        <v>1.2</v>
      </c>
      <c r="J2206" s="28">
        <v>8.58</v>
      </c>
      <c r="K2206" s="28">
        <v>268.68</v>
      </c>
      <c r="L2206" s="28">
        <f>IF('Base de datos cruda'!L2206&lt;0,,'Base de datos cruda'!L2206)</f>
        <v>8.09</v>
      </c>
      <c r="M2206" s="28" t="str">
        <f>IF(TRIM(PROPER('Base de datos cruda'!M2206))="High","Alto",IF(TRIM(PROPER('Base de datos cruda'!M2206))="Medium","Medio","Bajo"))</f>
        <v>Medio</v>
      </c>
      <c r="N2206" s="29">
        <v>51.78</v>
      </c>
      <c r="O2206" s="32">
        <f t="shared" si="1"/>
        <v>51.78</v>
      </c>
      <c r="P2206" s="33">
        <f t="shared" si="2"/>
        <v>12.57</v>
      </c>
      <c r="Q2206" s="34">
        <f t="shared" si="3"/>
        <v>0.5363408521</v>
      </c>
      <c r="R2206" s="35" t="str">
        <f t="shared" si="4"/>
        <v>Medio</v>
      </c>
      <c r="S2206" s="35" t="str">
        <f>IF(O2206="","",IF(O2206&gt;AVERAGE('Base de datos limpia'!$O$2:$O$8001),"Alto","Normal"))
</f>
        <v>Normal</v>
      </c>
      <c r="T2206" s="35" t="str">
        <f t="shared" si="5"/>
        <v>Gamer casual</v>
      </c>
      <c r="U2206" s="35"/>
    </row>
    <row r="2207">
      <c r="A2207" s="28">
        <v>2206.0</v>
      </c>
      <c r="B2207" s="28">
        <v>18.0</v>
      </c>
      <c r="C2207" s="28" t="str">
        <f>TRIM(PROPER('Base de datos cruda'!C2207))</f>
        <v>Male</v>
      </c>
      <c r="D2207" s="28">
        <v>4.87</v>
      </c>
      <c r="E2207" s="28">
        <v>3.34</v>
      </c>
      <c r="F2207" s="28">
        <v>4.47</v>
      </c>
      <c r="G2207" s="28">
        <v>94.32</v>
      </c>
      <c r="H2207" s="28" t="str">
        <f>TRIM(PROPER('Base de datos cruda'!H2207))</f>
        <v>Rpg</v>
      </c>
      <c r="I2207" s="28">
        <v>2.84</v>
      </c>
      <c r="J2207" s="28">
        <v>6.32</v>
      </c>
      <c r="K2207" s="28">
        <v>262.95</v>
      </c>
      <c r="L2207" s="28">
        <f>IF('Base de datos cruda'!L2207&lt;0,,'Base de datos cruda'!L2207)</f>
        <v>11.4</v>
      </c>
      <c r="M2207" s="28" t="str">
        <f>IF(TRIM(PROPER('Base de datos cruda'!M2207))="High","Alto",IF(TRIM(PROPER('Base de datos cruda'!M2207))="Medium","Medio","Bajo"))</f>
        <v>Medio</v>
      </c>
      <c r="N2207" s="29">
        <v>35.54</v>
      </c>
      <c r="O2207" s="32">
        <f t="shared" si="1"/>
        <v>35.54</v>
      </c>
      <c r="P2207" s="33">
        <f t="shared" si="2"/>
        <v>11.19</v>
      </c>
      <c r="Q2207" s="34">
        <f t="shared" si="3"/>
        <v>0.6858316222</v>
      </c>
      <c r="R2207" s="35" t="str">
        <f t="shared" si="4"/>
        <v>Bajo</v>
      </c>
      <c r="S2207" s="35" t="str">
        <f>IF(O2207="","",IF(O2207&gt;AVERAGE('Base de datos limpia'!$O$2:$O$8001),"Alto","Normal"))
</f>
        <v>Normal</v>
      </c>
      <c r="T2207" s="35" t="str">
        <f t="shared" si="5"/>
        <v>Gamer moderado</v>
      </c>
      <c r="U2207" s="35"/>
    </row>
    <row r="2208">
      <c r="A2208" s="28">
        <v>2207.0</v>
      </c>
      <c r="B2208" s="28">
        <v>16.0</v>
      </c>
      <c r="C2208" s="28" t="str">
        <f>TRIM(PROPER('Base de datos cruda'!C2208))</f>
        <v>Female</v>
      </c>
      <c r="D2208" s="28">
        <v>7.18</v>
      </c>
      <c r="E2208" s="28">
        <v>1.93</v>
      </c>
      <c r="F2208" s="28">
        <v>6.92</v>
      </c>
      <c r="G2208" s="28">
        <v>79.86</v>
      </c>
      <c r="H2208" s="28" t="str">
        <f>TRIM(PROPER('Base de datos cruda'!H2208))</f>
        <v>Fps</v>
      </c>
      <c r="I2208" s="28">
        <v>3.95</v>
      </c>
      <c r="J2208" s="28">
        <v>8.37</v>
      </c>
      <c r="K2208" s="28">
        <v>238.89</v>
      </c>
      <c r="L2208" s="28">
        <f>IF('Base de datos cruda'!L2208&lt;0,,'Base de datos cruda'!L2208)</f>
        <v>16.97</v>
      </c>
      <c r="M2208" s="28" t="str">
        <f>IF(TRIM(PROPER('Base de datos cruda'!M2208))="High","Alto",IF(TRIM(PROPER('Base de datos cruda'!M2208))="Medium","Medio","Bajo"))</f>
        <v>Bajo</v>
      </c>
      <c r="N2208" s="29">
        <v>23.87</v>
      </c>
      <c r="O2208" s="32">
        <f t="shared" si="1"/>
        <v>23.87</v>
      </c>
      <c r="P2208" s="33">
        <f t="shared" si="2"/>
        <v>15.55</v>
      </c>
      <c r="Q2208" s="34">
        <f t="shared" si="3"/>
        <v>0.2688022284</v>
      </c>
      <c r="R2208" s="35" t="str">
        <f t="shared" si="4"/>
        <v>Bajo</v>
      </c>
      <c r="S2208" s="35" t="str">
        <f>IF(O2208="","",IF(O2208&gt;AVERAGE('Base de datos limpia'!$O$2:$O$8001),"Alto","Normal"))
</f>
        <v>Normal</v>
      </c>
      <c r="T2208" s="35" t="str">
        <f t="shared" si="5"/>
        <v>Gamer casual</v>
      </c>
      <c r="U2208" s="35"/>
    </row>
    <row r="2209">
      <c r="A2209" s="28">
        <v>2208.0</v>
      </c>
      <c r="B2209" s="28">
        <v>18.0</v>
      </c>
      <c r="C2209" s="28" t="str">
        <f>TRIM(PROPER('Base de datos cruda'!C2209))</f>
        <v>Female</v>
      </c>
      <c r="D2209" s="28">
        <v>3.21</v>
      </c>
      <c r="E2209" s="28">
        <v>5.62</v>
      </c>
      <c r="F2209" s="28">
        <v>8.97</v>
      </c>
      <c r="G2209" s="28">
        <v>80.0</v>
      </c>
      <c r="H2209" s="28" t="str">
        <f>TRIM(PROPER('Base de datos cruda'!H2209))</f>
        <v>Casual</v>
      </c>
      <c r="I2209" s="28">
        <v>1.3</v>
      </c>
      <c r="J2209" s="28">
        <v>8.09</v>
      </c>
      <c r="K2209" s="28">
        <v>284.31</v>
      </c>
      <c r="L2209" s="28">
        <f>IF('Base de datos cruda'!L2209&lt;0,,'Base de datos cruda'!L2209)</f>
        <v>9.14</v>
      </c>
      <c r="M2209" s="28" t="str">
        <f>IF(TRIM(PROPER('Base de datos cruda'!M2209))="High","Alto",IF(TRIM(PROPER('Base de datos cruda'!M2209))="Medium","Medio","Bajo"))</f>
        <v>Medio</v>
      </c>
      <c r="N2209" s="29">
        <v>81.4</v>
      </c>
      <c r="O2209" s="32">
        <f t="shared" si="1"/>
        <v>81.4</v>
      </c>
      <c r="P2209" s="33">
        <f t="shared" si="2"/>
        <v>11.3</v>
      </c>
      <c r="Q2209" s="34">
        <f t="shared" si="3"/>
        <v>1.750778816</v>
      </c>
      <c r="R2209" s="35" t="str">
        <f t="shared" si="4"/>
        <v>Alto</v>
      </c>
      <c r="S2209" s="35" t="str">
        <f>IF(O2209="","",IF(O2209&gt;AVERAGE('Base de datos limpia'!$O$2:$O$8001),"Alto","Normal"))
</f>
        <v>Alto</v>
      </c>
      <c r="T2209" s="35" t="str">
        <f t="shared" si="5"/>
        <v>Gamer moderado</v>
      </c>
      <c r="U2209" s="35"/>
    </row>
    <row r="2210">
      <c r="A2210" s="28">
        <v>2209.0</v>
      </c>
      <c r="B2210" s="28">
        <v>21.0</v>
      </c>
      <c r="C2210" s="28" t="str">
        <f>TRIM(PROPER('Base de datos cruda'!C2210))</f>
        <v>Male</v>
      </c>
      <c r="D2210" s="28">
        <v>3.08</v>
      </c>
      <c r="E2210" s="28">
        <v>1.63</v>
      </c>
      <c r="F2210" s="28">
        <v>6.8</v>
      </c>
      <c r="G2210" s="28">
        <v>86.97</v>
      </c>
      <c r="H2210" s="28" t="str">
        <f>TRIM(PROPER('Base de datos cruda'!H2210))</f>
        <v>Fps</v>
      </c>
      <c r="I2210" s="28">
        <v>1.05</v>
      </c>
      <c r="J2210" s="28">
        <v>6.72</v>
      </c>
      <c r="K2210" s="28">
        <v>285.06</v>
      </c>
      <c r="L2210" s="28">
        <f>IF('Base de datos cruda'!L2210&lt;0,,'Base de datos cruda'!L2210)</f>
        <v>5.84</v>
      </c>
      <c r="M2210" s="28" t="str">
        <f>IF(TRIM(PROPER('Base de datos cruda'!M2210))="High","Alto",IF(TRIM(PROPER('Base de datos cruda'!M2210))="Medium","Medio","Bajo"))</f>
        <v>Medio</v>
      </c>
      <c r="N2210" s="29">
        <v>68.5354494885207</v>
      </c>
      <c r="O2210" s="32">
        <f t="shared" si="1"/>
        <v>68.53544949</v>
      </c>
      <c r="P2210" s="33">
        <f t="shared" si="2"/>
        <v>9.8</v>
      </c>
      <c r="Q2210" s="34">
        <f t="shared" si="3"/>
        <v>0.5292207792</v>
      </c>
      <c r="R2210" s="35" t="str">
        <f t="shared" si="4"/>
        <v>Medio</v>
      </c>
      <c r="S2210" s="35" t="str">
        <f>IF(O2210="","",IF(O2210&gt;AVERAGE('Base de datos limpia'!$O$2:$O$8001),"Alto","Normal"))
</f>
        <v>Alto</v>
      </c>
      <c r="T2210" s="35" t="str">
        <f t="shared" si="5"/>
        <v>Gamer casual</v>
      </c>
      <c r="U2210" s="35"/>
    </row>
    <row r="2211">
      <c r="A2211" s="28">
        <v>2210.0</v>
      </c>
      <c r="B2211" s="28">
        <v>23.0</v>
      </c>
      <c r="C2211" s="28" t="str">
        <f>TRIM(PROPER('Base de datos cruda'!C2211))</f>
        <v>Female</v>
      </c>
      <c r="D2211" s="28">
        <v>0.03</v>
      </c>
      <c r="E2211" s="28">
        <v>3.01</v>
      </c>
      <c r="F2211" s="28">
        <v>6.73</v>
      </c>
      <c r="G2211" s="28">
        <v>64.56</v>
      </c>
      <c r="H2211" s="28" t="str">
        <f>TRIM(PROPER('Base de datos cruda'!H2211))</f>
        <v>Casual</v>
      </c>
      <c r="I2211" s="28">
        <v>2.37</v>
      </c>
      <c r="J2211" s="28">
        <v>3.7</v>
      </c>
      <c r="K2211" s="28">
        <v>324.33</v>
      </c>
      <c r="L2211" s="28">
        <f>IF('Base de datos cruda'!L2211&lt;0,,'Base de datos cruda'!L2211)</f>
        <v>2.25</v>
      </c>
      <c r="M2211" s="28" t="str">
        <f>IF(TRIM(PROPER('Base de datos cruda'!M2211))="High","Alto",IF(TRIM(PROPER('Base de datos cruda'!M2211))="Medium","Medio","Bajo"))</f>
        <v>Medio</v>
      </c>
      <c r="N2211" s="29">
        <v>63.81</v>
      </c>
      <c r="O2211" s="32">
        <f t="shared" si="1"/>
        <v>63.81</v>
      </c>
      <c r="P2211" s="33">
        <f t="shared" si="2"/>
        <v>3.73</v>
      </c>
      <c r="Q2211" s="34">
        <f t="shared" si="3"/>
        <v>100.3333333</v>
      </c>
      <c r="R2211" s="35" t="str">
        <f t="shared" si="4"/>
        <v>Medio</v>
      </c>
      <c r="S2211" s="35" t="str">
        <f>IF(O2211="","",IF(O2211&gt;AVERAGE('Base de datos limpia'!$O$2:$O$8001),"Alto","Normal"))
</f>
        <v>Normal</v>
      </c>
      <c r="T2211" s="35" t="str">
        <f t="shared" si="5"/>
        <v>Gamer moderado</v>
      </c>
      <c r="U2211" s="35"/>
    </row>
    <row r="2212">
      <c r="A2212" s="28">
        <v>2211.0</v>
      </c>
      <c r="B2212" s="28">
        <v>21.0</v>
      </c>
      <c r="C2212" s="28" t="str">
        <f>TRIM(PROPER('Base de datos cruda'!C2212))</f>
        <v>Female</v>
      </c>
      <c r="D2212" s="28">
        <v>4.91</v>
      </c>
      <c r="E2212" s="28">
        <v>4.96</v>
      </c>
      <c r="F2212" s="28">
        <v>4.2</v>
      </c>
      <c r="G2212" s="28">
        <v>100.0</v>
      </c>
      <c r="H2212" s="28" t="str">
        <f>TRIM(PROPER('Base de datos cruda'!H2212))</f>
        <v>Rpg</v>
      </c>
      <c r="I2212" s="28">
        <v>0.67</v>
      </c>
      <c r="J2212" s="28">
        <v>10.81</v>
      </c>
      <c r="K2212" s="28">
        <v>256.08</v>
      </c>
      <c r="L2212" s="28">
        <f>IF('Base de datos cruda'!L2212&lt;0,,'Base de datos cruda'!L2212)</f>
        <v>10.87</v>
      </c>
      <c r="M2212" s="28" t="str">
        <f>IF(TRIM(PROPER('Base de datos cruda'!M2212))="High","Alto",IF(TRIM(PROPER('Base de datos cruda'!M2212))="Medium","Medio","Bajo"))</f>
        <v>Medio</v>
      </c>
      <c r="N2212" s="29">
        <v>51.5</v>
      </c>
      <c r="O2212" s="32">
        <f t="shared" si="1"/>
        <v>51.5</v>
      </c>
      <c r="P2212" s="33">
        <f t="shared" si="2"/>
        <v>15.72</v>
      </c>
      <c r="Q2212" s="34">
        <f t="shared" si="3"/>
        <v>1.010183299</v>
      </c>
      <c r="R2212" s="35" t="str">
        <f t="shared" si="4"/>
        <v>Medio</v>
      </c>
      <c r="S2212" s="35" t="str">
        <f>IF(O2212="","",IF(O2212&gt;AVERAGE('Base de datos limpia'!$O$2:$O$8001),"Alto","Normal"))
</f>
        <v>Normal</v>
      </c>
      <c r="T2212" s="35" t="str">
        <f t="shared" si="5"/>
        <v>Gamer moderado</v>
      </c>
      <c r="U2212" s="35"/>
    </row>
    <row r="2213">
      <c r="A2213" s="28">
        <v>2212.0</v>
      </c>
      <c r="B2213" s="28">
        <v>20.0</v>
      </c>
      <c r="C2213" s="28" t="str">
        <f>TRIM(PROPER('Base de datos cruda'!C2213))</f>
        <v>Male</v>
      </c>
      <c r="D2213" s="28">
        <v>0.24</v>
      </c>
      <c r="E2213" s="28">
        <v>5.27</v>
      </c>
      <c r="F2213" s="28">
        <v>4.7</v>
      </c>
      <c r="G2213" s="28">
        <v>80.75</v>
      </c>
      <c r="H2213" s="28" t="str">
        <f>TRIM(PROPER('Base de datos cruda'!H2213))</f>
        <v>Casual</v>
      </c>
      <c r="I2213" s="28">
        <v>3.74</v>
      </c>
      <c r="J2213" s="28">
        <v>3.43</v>
      </c>
      <c r="K2213" s="28">
        <v>309.99</v>
      </c>
      <c r="L2213" s="28">
        <f>IF('Base de datos cruda'!L2213&lt;0,,'Base de datos cruda'!L2213)</f>
        <v>0.6</v>
      </c>
      <c r="M2213" s="28" t="str">
        <f>IF(TRIM(PROPER('Base de datos cruda'!M2213))="High","Alto",IF(TRIM(PROPER('Base de datos cruda'!M2213))="Medium","Medio","Bajo"))</f>
        <v>Medio</v>
      </c>
      <c r="N2213" s="29">
        <v>76.7939496570201</v>
      </c>
      <c r="O2213" s="32">
        <f t="shared" si="1"/>
        <v>76.79394966</v>
      </c>
      <c r="P2213" s="33">
        <f t="shared" si="2"/>
        <v>3.67</v>
      </c>
      <c r="Q2213" s="34">
        <f t="shared" si="3"/>
        <v>21.95833333</v>
      </c>
      <c r="R2213" s="35" t="str">
        <f t="shared" si="4"/>
        <v>Alto</v>
      </c>
      <c r="S2213" s="35" t="str">
        <f>IF(O2213="","",IF(O2213&gt;AVERAGE('Base de datos limpia'!$O$2:$O$8001),"Alto","Normal"))
</f>
        <v>Alto</v>
      </c>
      <c r="T2213" s="35" t="str">
        <f t="shared" si="5"/>
        <v>Gamer moderado</v>
      </c>
      <c r="U2213" s="35"/>
    </row>
    <row r="2214">
      <c r="A2214" s="28">
        <v>2213.0</v>
      </c>
      <c r="B2214" s="28">
        <v>19.0</v>
      </c>
      <c r="C2214" s="28" t="str">
        <f>TRIM(PROPER('Base de datos cruda'!C2214))</f>
        <v>Male</v>
      </c>
      <c r="D2214" s="28">
        <v>4.03</v>
      </c>
      <c r="E2214" s="28">
        <v>6.09</v>
      </c>
      <c r="F2214" s="28">
        <v>6.57</v>
      </c>
      <c r="G2214" s="28">
        <v>96.4</v>
      </c>
      <c r="H2214" s="28" t="str">
        <f>TRIM(PROPER('Base de datos cruda'!H2214))</f>
        <v>Casual</v>
      </c>
      <c r="I2214" s="28">
        <v>2.89</v>
      </c>
      <c r="J2214" s="28">
        <v>6.01</v>
      </c>
      <c r="K2214" s="28">
        <v>248.47</v>
      </c>
      <c r="L2214" s="28">
        <f>IF('Base de datos cruda'!L2214&lt;0,,'Base de datos cruda'!L2214)</f>
        <v>8.31</v>
      </c>
      <c r="M2214" s="28" t="str">
        <f>IF(TRIM(PROPER('Base de datos cruda'!M2214))="High","Alto",IF(TRIM(PROPER('Base de datos cruda'!M2214))="Medium","Medio","Bajo"))</f>
        <v>Medio</v>
      </c>
      <c r="N2214" s="29">
        <v>80.46</v>
      </c>
      <c r="O2214" s="32">
        <f t="shared" si="1"/>
        <v>80.46</v>
      </c>
      <c r="P2214" s="33">
        <f t="shared" si="2"/>
        <v>10.04</v>
      </c>
      <c r="Q2214" s="34">
        <f t="shared" si="3"/>
        <v>1.511166253</v>
      </c>
      <c r="R2214" s="35" t="str">
        <f t="shared" si="4"/>
        <v>Alto</v>
      </c>
      <c r="S2214" s="35" t="str">
        <f>IF(O2214="","",IF(O2214&gt;AVERAGE('Base de datos limpia'!$O$2:$O$8001),"Alto","Normal"))
</f>
        <v>Alto</v>
      </c>
      <c r="T2214" s="35" t="str">
        <f t="shared" si="5"/>
        <v>Gamer intensivo</v>
      </c>
      <c r="U2214" s="35"/>
    </row>
    <row r="2215">
      <c r="A2215" s="28">
        <v>2214.0</v>
      </c>
      <c r="B2215" s="28">
        <v>18.0</v>
      </c>
      <c r="C2215" s="28" t="str">
        <f>TRIM(PROPER('Base de datos cruda'!C2215))</f>
        <v>Female</v>
      </c>
      <c r="D2215" s="28">
        <v>6.43</v>
      </c>
      <c r="E2215" s="28">
        <v>7.35</v>
      </c>
      <c r="F2215" s="28">
        <v>8.93</v>
      </c>
      <c r="G2215" s="28">
        <v>98.69</v>
      </c>
      <c r="H2215" s="28" t="str">
        <f>TRIM(PROPER('Base de datos cruda'!H2215))</f>
        <v>Rpg</v>
      </c>
      <c r="I2215" s="28">
        <v>2.56</v>
      </c>
      <c r="J2215" s="28">
        <v>10.83</v>
      </c>
      <c r="K2215" s="28">
        <v>249.22</v>
      </c>
      <c r="L2215" s="28">
        <f>IF('Base de datos cruda'!L2215&lt;0,,'Base de datos cruda'!L2215)</f>
        <v>13.46</v>
      </c>
      <c r="M2215" s="28" t="str">
        <f>IF(TRIM(PROPER('Base de datos cruda'!M2215))="High","Alto",IF(TRIM(PROPER('Base de datos cruda'!M2215))="Medium","Medio","Bajo"))</f>
        <v>Bajo</v>
      </c>
      <c r="N2215" s="29">
        <v>83.2678085487896</v>
      </c>
      <c r="O2215" s="32">
        <f t="shared" si="1"/>
        <v>83.26780855</v>
      </c>
      <c r="P2215" s="33">
        <f t="shared" si="2"/>
        <v>17.26</v>
      </c>
      <c r="Q2215" s="34">
        <f t="shared" si="3"/>
        <v>1.143079316</v>
      </c>
      <c r="R2215" s="35" t="str">
        <f t="shared" si="4"/>
        <v>Alto</v>
      </c>
      <c r="S2215" s="35" t="str">
        <f>IF(O2215="","",IF(O2215&gt;AVERAGE('Base de datos limpia'!$O$2:$O$8001),"Alto","Normal"))
</f>
        <v>Alto</v>
      </c>
      <c r="T2215" s="35" t="str">
        <f t="shared" si="5"/>
        <v>Gamer intensivo</v>
      </c>
      <c r="U2215" s="35"/>
    </row>
    <row r="2216">
      <c r="A2216" s="28">
        <v>2215.0</v>
      </c>
      <c r="B2216" s="28">
        <v>19.0</v>
      </c>
      <c r="C2216" s="28" t="str">
        <f>TRIM(PROPER('Base de datos cruda'!C2216))</f>
        <v>Female</v>
      </c>
      <c r="D2216" s="28">
        <v>4.4</v>
      </c>
      <c r="E2216" s="28">
        <v>1.43</v>
      </c>
      <c r="F2216" s="28">
        <v>8.38</v>
      </c>
      <c r="G2216" s="28">
        <v>83.27</v>
      </c>
      <c r="H2216" s="28" t="str">
        <f>TRIM(PROPER('Base de datos cruda'!H2216))</f>
        <v>Casual</v>
      </c>
      <c r="I2216" s="28">
        <v>4.36</v>
      </c>
      <c r="J2216" s="28">
        <v>9.48</v>
      </c>
      <c r="K2216" s="28">
        <v>260.34</v>
      </c>
      <c r="L2216" s="28">
        <f>IF('Base de datos cruda'!L2216&lt;0,,'Base de datos cruda'!L2216)</f>
        <v>9.08</v>
      </c>
      <c r="M2216" s="28" t="str">
        <f>IF(TRIM(PROPER('Base de datos cruda'!M2216))="High","Alto",IF(TRIM(PROPER('Base de datos cruda'!M2216))="Medium","Medio","Bajo"))</f>
        <v>Medio</v>
      </c>
      <c r="N2216" s="29">
        <v>44.36</v>
      </c>
      <c r="O2216" s="32">
        <f t="shared" si="1"/>
        <v>44.36</v>
      </c>
      <c r="P2216" s="33">
        <f t="shared" si="2"/>
        <v>13.88</v>
      </c>
      <c r="Q2216" s="34">
        <f t="shared" si="3"/>
        <v>0.325</v>
      </c>
      <c r="R2216" s="35" t="str">
        <f t="shared" si="4"/>
        <v>Bajo</v>
      </c>
      <c r="S2216" s="35" t="str">
        <f>IF(O2216="","",IF(O2216&gt;AVERAGE('Base de datos limpia'!$O$2:$O$8001),"Alto","Normal"))
</f>
        <v>Normal</v>
      </c>
      <c r="T2216" s="35" t="str">
        <f t="shared" si="5"/>
        <v>Gamer casual</v>
      </c>
      <c r="U2216" s="35"/>
    </row>
    <row r="2217">
      <c r="A2217" s="28">
        <v>2216.0</v>
      </c>
      <c r="B2217" s="28">
        <v>22.0</v>
      </c>
      <c r="C2217" s="28" t="str">
        <f>TRIM(PROPER('Base de datos cruda'!C2217))</f>
        <v>Male</v>
      </c>
      <c r="D2217" s="28">
        <v>2.16</v>
      </c>
      <c r="E2217" s="28">
        <v>1.73</v>
      </c>
      <c r="F2217" s="28">
        <v>5.7</v>
      </c>
      <c r="G2217" s="28">
        <v>64.13</v>
      </c>
      <c r="H2217" s="28" t="str">
        <f>TRIM(PROPER('Base de datos cruda'!H2217))</f>
        <v>Casual</v>
      </c>
      <c r="I2217" s="28">
        <v>3.66</v>
      </c>
      <c r="J2217" s="28">
        <v>5.67</v>
      </c>
      <c r="K2217" s="28">
        <v>313.92</v>
      </c>
      <c r="L2217" s="28">
        <f>IF('Base de datos cruda'!L2217&lt;0,,'Base de datos cruda'!L2217)</f>
        <v>9.17</v>
      </c>
      <c r="M2217" s="28" t="str">
        <f>IF(TRIM(PROPER('Base de datos cruda'!M2217))="High","Alto",IF(TRIM(PROPER('Base de datos cruda'!M2217))="Medium","Medio","Bajo"))</f>
        <v>Medio</v>
      </c>
      <c r="N2217" s="29">
        <v>57.2869714505169</v>
      </c>
      <c r="O2217" s="32">
        <f t="shared" si="1"/>
        <v>57.28697145</v>
      </c>
      <c r="P2217" s="33">
        <f t="shared" si="2"/>
        <v>7.83</v>
      </c>
      <c r="Q2217" s="34">
        <f t="shared" si="3"/>
        <v>0.8009259259</v>
      </c>
      <c r="R2217" s="35" t="str">
        <f t="shared" si="4"/>
        <v>Medio</v>
      </c>
      <c r="S2217" s="35" t="str">
        <f>IF(O2217="","",IF(O2217&gt;AVERAGE('Base de datos limpia'!$O$2:$O$8001),"Alto","Normal"))
</f>
        <v>Normal</v>
      </c>
      <c r="T2217" s="35" t="str">
        <f t="shared" si="5"/>
        <v>Gamer casual</v>
      </c>
      <c r="U2217" s="35"/>
    </row>
    <row r="2218">
      <c r="A2218" s="28">
        <v>2217.0</v>
      </c>
      <c r="B2218" s="28">
        <v>16.0</v>
      </c>
      <c r="C2218" s="28" t="str">
        <f>TRIM(PROPER('Base de datos cruda'!C2218))</f>
        <v>Male</v>
      </c>
      <c r="D2218" s="28">
        <v>6.29</v>
      </c>
      <c r="E2218" s="28">
        <v>1.55</v>
      </c>
      <c r="F2218" s="28">
        <v>6.72</v>
      </c>
      <c r="G2218" s="28">
        <v>82.93</v>
      </c>
      <c r="H2218" s="28" t="str">
        <f>TRIM(PROPER('Base de datos cruda'!H2218))</f>
        <v>Fps</v>
      </c>
      <c r="I2218" s="28">
        <v>0.75</v>
      </c>
      <c r="J2218" s="28">
        <v>10.75</v>
      </c>
      <c r="K2218" s="28">
        <v>251.9</v>
      </c>
      <c r="L2218" s="28">
        <f>IF('Base de datos cruda'!L2218&lt;0,,'Base de datos cruda'!L2218)</f>
        <v>11.03</v>
      </c>
      <c r="M2218" s="28" t="str">
        <f>IF(TRIM(PROPER('Base de datos cruda'!M2218))="High","Alto",IF(TRIM(PROPER('Base de datos cruda'!M2218))="Medium","Medio","Bajo"))</f>
        <v>Bajo</v>
      </c>
      <c r="N2218" s="29">
        <v>31.47</v>
      </c>
      <c r="O2218" s="32">
        <f t="shared" si="1"/>
        <v>31.47</v>
      </c>
      <c r="P2218" s="33">
        <f t="shared" si="2"/>
        <v>17.04</v>
      </c>
      <c r="Q2218" s="34">
        <f t="shared" si="3"/>
        <v>0.2464228935</v>
      </c>
      <c r="R2218" s="35" t="str">
        <f t="shared" si="4"/>
        <v>Bajo</v>
      </c>
      <c r="S2218" s="35" t="str">
        <f>IF(O2218="","",IF(O2218&gt;AVERAGE('Base de datos limpia'!$O$2:$O$8001),"Alto","Normal"))
</f>
        <v>Normal</v>
      </c>
      <c r="T2218" s="35" t="str">
        <f t="shared" si="5"/>
        <v>Gamer casual</v>
      </c>
      <c r="U2218" s="35"/>
    </row>
    <row r="2219">
      <c r="A2219" s="28">
        <v>2218.0</v>
      </c>
      <c r="B2219" s="28">
        <v>22.0</v>
      </c>
      <c r="C2219" s="28" t="str">
        <f>TRIM(PROPER('Base de datos cruda'!C2219))</f>
        <v>Female</v>
      </c>
      <c r="D2219" s="28">
        <v>2.16</v>
      </c>
      <c r="E2219" s="28">
        <v>4.81</v>
      </c>
      <c r="F2219" s="28">
        <v>6.76</v>
      </c>
      <c r="G2219" s="28">
        <v>83.91</v>
      </c>
      <c r="H2219" s="28" t="str">
        <f>TRIM(PROPER('Base de datos cruda'!H2219))</f>
        <v>Fps</v>
      </c>
      <c r="I2219" s="28">
        <v>2.1</v>
      </c>
      <c r="J2219" s="28">
        <v>5.73</v>
      </c>
      <c r="K2219" s="28">
        <v>303.58</v>
      </c>
      <c r="L2219" s="28">
        <f>IF('Base de datos cruda'!L2219&lt;0,,'Base de datos cruda'!L2219)</f>
        <v>4.92</v>
      </c>
      <c r="M2219" s="28" t="str">
        <f>IF(TRIM(PROPER('Base de datos cruda'!M2219))="High","Alto",IF(TRIM(PROPER('Base de datos cruda'!M2219))="Medium","Medio","Bajo"))</f>
        <v>Medio</v>
      </c>
      <c r="N2219" s="29">
        <v>73.54</v>
      </c>
      <c r="O2219" s="32">
        <f t="shared" si="1"/>
        <v>73.54</v>
      </c>
      <c r="P2219" s="33">
        <f t="shared" si="2"/>
        <v>7.89</v>
      </c>
      <c r="Q2219" s="34">
        <f t="shared" si="3"/>
        <v>2.226851852</v>
      </c>
      <c r="R2219" s="35" t="str">
        <f t="shared" si="4"/>
        <v>Alto</v>
      </c>
      <c r="S2219" s="35" t="str">
        <f>IF(O2219="","",IF(O2219&gt;AVERAGE('Base de datos limpia'!$O$2:$O$8001),"Alto","Normal"))
</f>
        <v>Alto</v>
      </c>
      <c r="T2219" s="35" t="str">
        <f t="shared" si="5"/>
        <v>Gamer moderado</v>
      </c>
      <c r="U2219" s="35"/>
    </row>
    <row r="2220">
      <c r="A2220" s="28">
        <v>2219.0</v>
      </c>
      <c r="B2220" s="28">
        <v>16.0</v>
      </c>
      <c r="C2220" s="28" t="str">
        <f>TRIM(PROPER('Base de datos cruda'!C2220))</f>
        <v>Female</v>
      </c>
      <c r="D2220" s="28">
        <v>5.86</v>
      </c>
      <c r="E2220" s="28">
        <v>1.38</v>
      </c>
      <c r="F2220" s="28">
        <v>7.43</v>
      </c>
      <c r="G2220" s="28">
        <v>91.57</v>
      </c>
      <c r="H2220" s="28" t="str">
        <f>TRIM(PROPER('Base de datos cruda'!H2220))</f>
        <v>Rpg</v>
      </c>
      <c r="I2220" s="28">
        <v>1.61</v>
      </c>
      <c r="J2220" s="28">
        <v>8.9</v>
      </c>
      <c r="K2220" s="28">
        <v>256.74</v>
      </c>
      <c r="L2220" s="28">
        <f>IF('Base de datos cruda'!L2220&lt;0,,'Base de datos cruda'!L2220)</f>
        <v>12.81</v>
      </c>
      <c r="M2220" s="28" t="str">
        <f>IF(TRIM(PROPER('Base de datos cruda'!M2220))="High","Alto",IF(TRIM(PROPER('Base de datos cruda'!M2220))="Medium","Medio","Bajo"))</f>
        <v>Bajo</v>
      </c>
      <c r="N2220" s="29">
        <v>30.46</v>
      </c>
      <c r="O2220" s="32">
        <f t="shared" si="1"/>
        <v>30.46</v>
      </c>
      <c r="P2220" s="33">
        <f t="shared" si="2"/>
        <v>14.76</v>
      </c>
      <c r="Q2220" s="34">
        <f t="shared" si="3"/>
        <v>0.2354948805</v>
      </c>
      <c r="R2220" s="35" t="str">
        <f t="shared" si="4"/>
        <v>Bajo</v>
      </c>
      <c r="S2220" s="35" t="str">
        <f>IF(O2220="","",IF(O2220&gt;AVERAGE('Base de datos limpia'!$O$2:$O$8001),"Alto","Normal"))
</f>
        <v>Normal</v>
      </c>
      <c r="T2220" s="35" t="str">
        <f t="shared" si="5"/>
        <v>Gamer casual</v>
      </c>
      <c r="U2220" s="35"/>
    </row>
    <row r="2221">
      <c r="A2221" s="28">
        <v>2220.0</v>
      </c>
      <c r="B2221" s="28">
        <v>17.0</v>
      </c>
      <c r="C2221" s="28" t="str">
        <f>TRIM(PROPER('Base de datos cruda'!C2221))</f>
        <v>Female</v>
      </c>
      <c r="D2221" s="28">
        <v>4.88</v>
      </c>
      <c r="E2221" s="28">
        <v>7.71</v>
      </c>
      <c r="F2221" s="28">
        <v>7.44</v>
      </c>
      <c r="G2221" s="28">
        <v>61.93</v>
      </c>
      <c r="H2221" s="28" t="str">
        <f>TRIM(PROPER('Base de datos cruda'!H2221))</f>
        <v>Casual</v>
      </c>
      <c r="I2221" s="28">
        <v>4.01</v>
      </c>
      <c r="J2221" s="28">
        <v>6.05</v>
      </c>
      <c r="K2221" s="28">
        <v>266.75</v>
      </c>
      <c r="L2221" s="28">
        <f>IF('Base de datos cruda'!L2221&lt;0,,'Base de datos cruda'!L2221)</f>
        <v>12.8</v>
      </c>
      <c r="M2221" s="28" t="str">
        <f>IF(TRIM(PROPER('Base de datos cruda'!M2221))="High","Alto",IF(TRIM(PROPER('Base de datos cruda'!M2221))="Medium","Medio","Bajo"))</f>
        <v>Medio</v>
      </c>
      <c r="N2221" s="29">
        <v>75.81</v>
      </c>
      <c r="O2221" s="32">
        <f t="shared" si="1"/>
        <v>75.81</v>
      </c>
      <c r="P2221" s="33">
        <f t="shared" si="2"/>
        <v>10.93</v>
      </c>
      <c r="Q2221" s="34">
        <f t="shared" si="3"/>
        <v>1.579918033</v>
      </c>
      <c r="R2221" s="35" t="str">
        <f t="shared" si="4"/>
        <v>Alto</v>
      </c>
      <c r="S2221" s="35" t="str">
        <f>IF(O2221="","",IF(O2221&gt;AVERAGE('Base de datos limpia'!$O$2:$O$8001),"Alto","Normal"))
</f>
        <v>Alto</v>
      </c>
      <c r="T2221" s="35" t="str">
        <f t="shared" si="5"/>
        <v>Gamer intensivo</v>
      </c>
      <c r="U2221" s="35"/>
    </row>
    <row r="2222">
      <c r="A2222" s="28">
        <v>2221.0</v>
      </c>
      <c r="B2222" s="28">
        <v>19.0</v>
      </c>
      <c r="C2222" s="28" t="str">
        <f>TRIM(PROPER('Base de datos cruda'!C2222))</f>
        <v>Male</v>
      </c>
      <c r="D2222" s="28">
        <v>1.36</v>
      </c>
      <c r="E2222" s="28">
        <v>3.01</v>
      </c>
      <c r="F2222" s="28">
        <v>7.95</v>
      </c>
      <c r="G2222" s="28">
        <v>78.65</v>
      </c>
      <c r="H2222" s="28" t="str">
        <f>TRIM(PROPER('Base de datos cruda'!H2222))</f>
        <v>Rpg</v>
      </c>
      <c r="I2222" s="28">
        <v>3.6</v>
      </c>
      <c r="J2222" s="28">
        <v>3.23</v>
      </c>
      <c r="K2222" s="28">
        <v>308.44</v>
      </c>
      <c r="L2222" s="28">
        <f>IF('Base de datos cruda'!L2222&lt;0,,'Base de datos cruda'!L2222)</f>
        <v>4.24</v>
      </c>
      <c r="M2222" s="28" t="str">
        <f>IF(TRIM(PROPER('Base de datos cruda'!M2222))="High","Alto",IF(TRIM(PROPER('Base de datos cruda'!M2222))="Medium","Medio","Bajo"))</f>
        <v>Medio</v>
      </c>
      <c r="N2222" s="29">
        <v>79.42</v>
      </c>
      <c r="O2222" s="32">
        <f t="shared" si="1"/>
        <v>79.42</v>
      </c>
      <c r="P2222" s="33">
        <f t="shared" si="2"/>
        <v>4.59</v>
      </c>
      <c r="Q2222" s="34">
        <f t="shared" si="3"/>
        <v>2.213235294</v>
      </c>
      <c r="R2222" s="35" t="str">
        <f t="shared" si="4"/>
        <v>Alto</v>
      </c>
      <c r="S2222" s="35" t="str">
        <f>IF(O2222="","",IF(O2222&gt;AVERAGE('Base de datos limpia'!$O$2:$O$8001),"Alto","Normal"))
</f>
        <v>Alto</v>
      </c>
      <c r="T2222" s="35" t="str">
        <f t="shared" si="5"/>
        <v>Gamer moderado</v>
      </c>
      <c r="U2222" s="35"/>
    </row>
    <row r="2223">
      <c r="A2223" s="28">
        <v>2222.0</v>
      </c>
      <c r="B2223" s="28">
        <v>16.0</v>
      </c>
      <c r="C2223" s="28" t="str">
        <f>TRIM(PROPER('Base de datos cruda'!C2223))</f>
        <v>Female</v>
      </c>
      <c r="D2223" s="28">
        <v>7.24</v>
      </c>
      <c r="E2223" s="28">
        <v>9.45</v>
      </c>
      <c r="F2223" s="28">
        <v>4.12</v>
      </c>
      <c r="G2223" s="28">
        <v>96.91</v>
      </c>
      <c r="H2223" s="28" t="str">
        <f>TRIM(PROPER('Base de datos cruda'!H2223))</f>
        <v>Fps</v>
      </c>
      <c r="I2223" s="28">
        <v>2.36</v>
      </c>
      <c r="J2223" s="28">
        <v>10.64</v>
      </c>
      <c r="K2223" s="28">
        <v>238.81</v>
      </c>
      <c r="L2223" s="28">
        <f>IF('Base de datos cruda'!L2223&lt;0,,'Base de datos cruda'!L2223)</f>
        <v>15.62</v>
      </c>
      <c r="M2223" s="28" t="str">
        <f>IF(TRIM(PROPER('Base de datos cruda'!M2223))="High","Alto",IF(TRIM(PROPER('Base de datos cruda'!M2223))="Medium","Medio","Bajo"))</f>
        <v>Alto</v>
      </c>
      <c r="N2223" s="29">
        <v>63.727090519367</v>
      </c>
      <c r="O2223" s="32">
        <f t="shared" si="1"/>
        <v>63.72709052</v>
      </c>
      <c r="P2223" s="33">
        <f t="shared" si="2"/>
        <v>17.88</v>
      </c>
      <c r="Q2223" s="34">
        <f t="shared" si="3"/>
        <v>1.305248619</v>
      </c>
      <c r="R2223" s="35" t="str">
        <f t="shared" si="4"/>
        <v>Medio</v>
      </c>
      <c r="S2223" s="35" t="str">
        <f>IF(O2223="","",IF(O2223&gt;AVERAGE('Base de datos limpia'!$O$2:$O$8001),"Alto","Normal"))
</f>
        <v>Normal</v>
      </c>
      <c r="T2223" s="35" t="str">
        <f t="shared" si="5"/>
        <v>Gamer intensivo</v>
      </c>
      <c r="U2223" s="35"/>
    </row>
    <row r="2224">
      <c r="A2224" s="28">
        <v>2223.0</v>
      </c>
      <c r="B2224" s="28">
        <v>24.0</v>
      </c>
      <c r="C2224" s="28" t="str">
        <f>TRIM(PROPER('Base de datos cruda'!C2224))</f>
        <v>Male</v>
      </c>
      <c r="D2224" s="28">
        <v>1.61</v>
      </c>
      <c r="E2224" s="28">
        <v>5.38</v>
      </c>
      <c r="F2224" s="28">
        <v>8.72</v>
      </c>
      <c r="G2224" s="28">
        <v>99.65</v>
      </c>
      <c r="H2224" s="28" t="str">
        <f>TRIM(PROPER('Base de datos cruda'!H2224))</f>
        <v>Rpg</v>
      </c>
      <c r="I2224" s="28">
        <v>4.12</v>
      </c>
      <c r="J2224" s="28">
        <v>4.59</v>
      </c>
      <c r="K2224" s="28">
        <v>302.43</v>
      </c>
      <c r="L2224" s="28">
        <f>IF('Base de datos cruda'!L2224&lt;0,,'Base de datos cruda'!L2224)</f>
        <v>3.23</v>
      </c>
      <c r="M2224" s="28" t="str">
        <f>IF(TRIM(PROPER('Base de datos cruda'!M2224))="High","Alto",IF(TRIM(PROPER('Base de datos cruda'!M2224))="Medium","Medio","Bajo"))</f>
        <v>Medio</v>
      </c>
      <c r="N2224" s="29">
        <v>99.79</v>
      </c>
      <c r="O2224" s="32">
        <f t="shared" si="1"/>
        <v>99.79</v>
      </c>
      <c r="P2224" s="33">
        <f t="shared" si="2"/>
        <v>6.2</v>
      </c>
      <c r="Q2224" s="34">
        <f t="shared" si="3"/>
        <v>3.341614907</v>
      </c>
      <c r="R2224" s="35" t="str">
        <f t="shared" si="4"/>
        <v>Alto</v>
      </c>
      <c r="S2224" s="35" t="str">
        <f>IF(O2224="","",IF(O2224&gt;AVERAGE('Base de datos limpia'!$O$2:$O$8001),"Alto","Normal"))
</f>
        <v>Alto</v>
      </c>
      <c r="T2224" s="35" t="str">
        <f t="shared" si="5"/>
        <v>Gamer moderado</v>
      </c>
      <c r="U2224" s="35"/>
    </row>
    <row r="2225">
      <c r="A2225" s="28">
        <v>2224.0</v>
      </c>
      <c r="B2225" s="28">
        <v>21.0</v>
      </c>
      <c r="C2225" s="28" t="str">
        <f>TRIM(PROPER('Base de datos cruda'!C2225))</f>
        <v>Male</v>
      </c>
      <c r="D2225" s="28">
        <v>7.92</v>
      </c>
      <c r="E2225" s="28">
        <v>5.02</v>
      </c>
      <c r="F2225" s="28">
        <v>4.35</v>
      </c>
      <c r="G2225" s="28">
        <v>67.66</v>
      </c>
      <c r="H2225" s="28" t="str">
        <f>TRIM(PROPER('Base de datos cruda'!H2225))</f>
        <v>Fps</v>
      </c>
      <c r="I2225" s="28">
        <v>2.05</v>
      </c>
      <c r="J2225" s="28">
        <v>13.13</v>
      </c>
      <c r="K2225" s="28">
        <v>218.8</v>
      </c>
      <c r="L2225" s="28">
        <f>IF('Base de datos cruda'!L2225&lt;0,,'Base de datos cruda'!L2225)</f>
        <v>20.74</v>
      </c>
      <c r="M2225" s="28" t="str">
        <f>IF(TRIM(PROPER('Base de datos cruda'!M2225))="High","Alto",IF(TRIM(PROPER('Base de datos cruda'!M2225))="Medium","Medio","Bajo"))</f>
        <v>Bajo</v>
      </c>
      <c r="N2225" s="29">
        <v>22.74</v>
      </c>
      <c r="O2225" s="32">
        <f t="shared" si="1"/>
        <v>22.74</v>
      </c>
      <c r="P2225" s="33">
        <f t="shared" si="2"/>
        <v>21.05</v>
      </c>
      <c r="Q2225" s="34">
        <f t="shared" si="3"/>
        <v>0.6338383838</v>
      </c>
      <c r="R2225" s="35" t="str">
        <f t="shared" si="4"/>
        <v>Bajo</v>
      </c>
      <c r="S2225" s="35" t="str">
        <f>IF(O2225="","",IF(O2225&gt;AVERAGE('Base de datos limpia'!$O$2:$O$8001),"Alto","Normal"))
</f>
        <v>Normal</v>
      </c>
      <c r="T2225" s="35" t="str">
        <f t="shared" si="5"/>
        <v>Gamer moderado</v>
      </c>
      <c r="U2225" s="35"/>
    </row>
    <row r="2226">
      <c r="A2226" s="28">
        <v>2225.0</v>
      </c>
      <c r="B2226" s="28">
        <v>16.0</v>
      </c>
      <c r="C2226" s="28" t="str">
        <f>TRIM(PROPER('Base de datos cruda'!C2226))</f>
        <v>Female</v>
      </c>
      <c r="D2226" s="28">
        <v>0.06</v>
      </c>
      <c r="E2226" s="28">
        <v>8.02</v>
      </c>
      <c r="F2226" s="28">
        <v>6.38</v>
      </c>
      <c r="G2226" s="28">
        <v>94.82</v>
      </c>
      <c r="H2226" s="28" t="str">
        <f>TRIM(PROPER('Base de datos cruda'!H2226))</f>
        <v>Rpg</v>
      </c>
      <c r="I2226" s="28">
        <v>4.02</v>
      </c>
      <c r="J2226" s="28">
        <v>1.6</v>
      </c>
      <c r="K2226" s="28">
        <v>307.49</v>
      </c>
      <c r="L2226" s="28" t="str">
        <f>IF('Base de datos cruda'!L2226&lt;0,,'Base de datos cruda'!L2226)</f>
        <v/>
      </c>
      <c r="M2226" s="28" t="str">
        <f>IF(TRIM(PROPER('Base de datos cruda'!M2226))="High","Alto",IF(TRIM(PROPER('Base de datos cruda'!M2226))="Medium","Medio","Bajo"))</f>
        <v>Medio</v>
      </c>
      <c r="N2226" s="29">
        <v>97.64</v>
      </c>
      <c r="O2226" s="32">
        <f t="shared" si="1"/>
        <v>97.64</v>
      </c>
      <c r="P2226" s="33">
        <f t="shared" si="2"/>
        <v>1.66</v>
      </c>
      <c r="Q2226" s="34">
        <f t="shared" si="3"/>
        <v>133.6666667</v>
      </c>
      <c r="R2226" s="35" t="str">
        <f t="shared" si="4"/>
        <v>Alto</v>
      </c>
      <c r="S2226" s="35" t="str">
        <f>IF(O2226="","",IF(O2226&gt;AVERAGE('Base de datos limpia'!$O$2:$O$8001),"Alto","Normal"))
</f>
        <v>Alto</v>
      </c>
      <c r="T2226" s="35" t="str">
        <f t="shared" si="5"/>
        <v>Gamer intensivo</v>
      </c>
      <c r="U2226" s="35"/>
    </row>
    <row r="2227">
      <c r="A2227" s="28">
        <v>2226.0</v>
      </c>
      <c r="B2227" s="28">
        <v>16.0</v>
      </c>
      <c r="C2227" s="28" t="str">
        <f>TRIM(PROPER('Base de datos cruda'!C2227))</f>
        <v>Other</v>
      </c>
      <c r="D2227" s="28">
        <v>2.11</v>
      </c>
      <c r="E2227" s="28">
        <v>7.42</v>
      </c>
      <c r="F2227" s="28">
        <v>8.6</v>
      </c>
      <c r="G2227" s="28">
        <v>65.85</v>
      </c>
      <c r="H2227" s="28" t="str">
        <f>TRIM(PROPER('Base de datos cruda'!H2227))</f>
        <v>Fps</v>
      </c>
      <c r="I2227" s="28">
        <v>0.16</v>
      </c>
      <c r="J2227" s="28">
        <v>3.36</v>
      </c>
      <c r="K2227" s="28">
        <v>298.91</v>
      </c>
      <c r="L2227" s="28">
        <f>IF('Base de datos cruda'!L2227&lt;0,,'Base de datos cruda'!L2227)</f>
        <v>5.27</v>
      </c>
      <c r="M2227" s="28" t="str">
        <f>IF(TRIM(PROPER('Base de datos cruda'!M2227))="High","Alto",IF(TRIM(PROPER('Base de datos cruda'!M2227))="Medium","Medio","Bajo"))</f>
        <v>Medio</v>
      </c>
      <c r="N2227" s="29">
        <v>96.3826359238185</v>
      </c>
      <c r="O2227" s="32">
        <f t="shared" si="1"/>
        <v>96.38263592</v>
      </c>
      <c r="P2227" s="33">
        <f t="shared" si="2"/>
        <v>5.47</v>
      </c>
      <c r="Q2227" s="34">
        <f t="shared" si="3"/>
        <v>3.516587678</v>
      </c>
      <c r="R2227" s="35" t="str">
        <f t="shared" si="4"/>
        <v>Alto</v>
      </c>
      <c r="S2227" s="35" t="str">
        <f>IF(O2227="","",IF(O2227&gt;AVERAGE('Base de datos limpia'!$O$2:$O$8001),"Alto","Normal"))
</f>
        <v>Alto</v>
      </c>
      <c r="T2227" s="35" t="str">
        <f t="shared" si="5"/>
        <v>Gamer intensivo</v>
      </c>
      <c r="U2227" s="35"/>
    </row>
    <row r="2228">
      <c r="A2228" s="28">
        <v>2227.0</v>
      </c>
      <c r="B2228" s="28">
        <v>21.0</v>
      </c>
      <c r="C2228" s="28" t="str">
        <f>TRIM(PROPER('Base de datos cruda'!C2228))</f>
        <v>Male</v>
      </c>
      <c r="D2228" s="28">
        <v>1.6</v>
      </c>
      <c r="E2228" s="28">
        <v>6.47</v>
      </c>
      <c r="F2228" s="28">
        <v>6.44</v>
      </c>
      <c r="G2228" s="28">
        <v>93.65</v>
      </c>
      <c r="H2228" s="28" t="str">
        <f>TRIM(PROPER('Base de datos cruda'!H2228))</f>
        <v>Rpg</v>
      </c>
      <c r="I2228" s="28">
        <v>0.67</v>
      </c>
      <c r="J2228" s="28">
        <v>3.04</v>
      </c>
      <c r="K2228" s="28">
        <v>313.72</v>
      </c>
      <c r="L2228" s="28">
        <f>IF('Base de datos cruda'!L2228&lt;0,,'Base de datos cruda'!L2228)</f>
        <v>3.58</v>
      </c>
      <c r="M2228" s="28" t="str">
        <f>IF(TRIM(PROPER('Base de datos cruda'!M2228))="High","Alto",IF(TRIM(PROPER('Base de datos cruda'!M2228))="Medium","Medio","Bajo"))</f>
        <v>Medio</v>
      </c>
      <c r="N2228" s="29">
        <v>93.39</v>
      </c>
      <c r="O2228" s="32">
        <f t="shared" si="1"/>
        <v>93.39</v>
      </c>
      <c r="P2228" s="33">
        <f t="shared" si="2"/>
        <v>4.64</v>
      </c>
      <c r="Q2228" s="34">
        <f t="shared" si="3"/>
        <v>4.04375</v>
      </c>
      <c r="R2228" s="35" t="str">
        <f t="shared" si="4"/>
        <v>Alto</v>
      </c>
      <c r="S2228" s="35" t="str">
        <f>IF(O2228="","",IF(O2228&gt;AVERAGE('Base de datos limpia'!$O$2:$O$8001),"Alto","Normal"))
</f>
        <v>Alto</v>
      </c>
      <c r="T2228" s="35" t="str">
        <f t="shared" si="5"/>
        <v>Gamer intensivo</v>
      </c>
      <c r="U2228" s="35"/>
    </row>
    <row r="2229">
      <c r="A2229" s="28">
        <v>2228.0</v>
      </c>
      <c r="B2229" s="28">
        <v>19.0</v>
      </c>
      <c r="C2229" s="28" t="str">
        <f>TRIM(PROPER('Base de datos cruda'!C2229))</f>
        <v>Male</v>
      </c>
      <c r="D2229" s="28">
        <v>0.11</v>
      </c>
      <c r="E2229" s="28">
        <v>9.42</v>
      </c>
      <c r="F2229" s="28">
        <v>4.32</v>
      </c>
      <c r="G2229" s="28">
        <v>71.09</v>
      </c>
      <c r="H2229" s="28" t="str">
        <f>TRIM(PROPER('Base de datos cruda'!H2229))</f>
        <v>Casual</v>
      </c>
      <c r="I2229" s="28">
        <v>3.78</v>
      </c>
      <c r="J2229" s="28">
        <v>4.5</v>
      </c>
      <c r="K2229" s="28">
        <v>317.43</v>
      </c>
      <c r="L2229" s="28">
        <f>IF('Base de datos cruda'!L2229&lt;0,,'Base de datos cruda'!L2229)</f>
        <v>3.38</v>
      </c>
      <c r="M2229" s="28" t="str">
        <f>IF(TRIM(PROPER('Base de datos cruda'!M2229))="High","Alto",IF(TRIM(PROPER('Base de datos cruda'!M2229))="Medium","Medio","Bajo"))</f>
        <v>Alto</v>
      </c>
      <c r="N2229" s="29">
        <v>88.46</v>
      </c>
      <c r="O2229" s="32">
        <f t="shared" si="1"/>
        <v>88.46</v>
      </c>
      <c r="P2229" s="33">
        <f t="shared" si="2"/>
        <v>4.61</v>
      </c>
      <c r="Q2229" s="34">
        <f t="shared" si="3"/>
        <v>85.63636364</v>
      </c>
      <c r="R2229" s="35" t="str">
        <f t="shared" si="4"/>
        <v>Alto</v>
      </c>
      <c r="S2229" s="35" t="str">
        <f>IF(O2229="","",IF(O2229&gt;AVERAGE('Base de datos limpia'!$O$2:$O$8001),"Alto","Normal"))
</f>
        <v>Alto</v>
      </c>
      <c r="T2229" s="35" t="str">
        <f t="shared" si="5"/>
        <v>Gamer intensivo</v>
      </c>
      <c r="U2229" s="35"/>
    </row>
    <row r="2230">
      <c r="A2230" s="28">
        <v>2229.0</v>
      </c>
      <c r="B2230" s="28">
        <v>19.0</v>
      </c>
      <c r="C2230" s="28" t="str">
        <f>TRIM(PROPER('Base de datos cruda'!C2230))</f>
        <v>Female</v>
      </c>
      <c r="D2230" s="28">
        <v>5.86</v>
      </c>
      <c r="E2230" s="28">
        <v>4.8</v>
      </c>
      <c r="F2230" s="28">
        <v>5.15</v>
      </c>
      <c r="G2230" s="28">
        <v>98.39</v>
      </c>
      <c r="H2230" s="28" t="str">
        <f>TRIM(PROPER('Base de datos cruda'!H2230))</f>
        <v>Rpg</v>
      </c>
      <c r="I2230" s="28">
        <v>0.57</v>
      </c>
      <c r="J2230" s="28">
        <v>9.83</v>
      </c>
      <c r="K2230" s="28">
        <v>251.19</v>
      </c>
      <c r="L2230" s="28">
        <f>IF('Base de datos cruda'!L2230&lt;0,,'Base de datos cruda'!L2230)</f>
        <v>16.85</v>
      </c>
      <c r="M2230" s="28" t="str">
        <f>IF(TRIM(PROPER('Base de datos cruda'!M2230))="High","Alto",IF(TRIM(PROPER('Base de datos cruda'!M2230))="Medium","Medio","Bajo"))</f>
        <v>Bajo</v>
      </c>
      <c r="N2230" s="29">
        <v>53.4</v>
      </c>
      <c r="O2230" s="32">
        <f t="shared" si="1"/>
        <v>53.4</v>
      </c>
      <c r="P2230" s="33">
        <f t="shared" si="2"/>
        <v>15.69</v>
      </c>
      <c r="Q2230" s="34">
        <f t="shared" si="3"/>
        <v>0.819112628</v>
      </c>
      <c r="R2230" s="35" t="str">
        <f t="shared" si="4"/>
        <v>Medio</v>
      </c>
      <c r="S2230" s="35" t="str">
        <f>IF(O2230="","",IF(O2230&gt;AVERAGE('Base de datos limpia'!$O$2:$O$8001),"Alto","Normal"))
</f>
        <v>Normal</v>
      </c>
      <c r="T2230" s="35" t="str">
        <f t="shared" si="5"/>
        <v>Gamer moderado</v>
      </c>
      <c r="U2230" s="35"/>
    </row>
    <row r="2231">
      <c r="A2231" s="28">
        <v>2230.0</v>
      </c>
      <c r="B2231" s="28">
        <v>21.0</v>
      </c>
      <c r="C2231" s="28" t="str">
        <f>TRIM(PROPER('Base de datos cruda'!C2231))</f>
        <v>Female</v>
      </c>
      <c r="D2231" s="28">
        <v>5.55</v>
      </c>
      <c r="E2231" s="28">
        <v>8.28</v>
      </c>
      <c r="F2231" s="28">
        <v>6.89</v>
      </c>
      <c r="G2231" s="28">
        <v>87.82</v>
      </c>
      <c r="H2231" s="28" t="str">
        <f>TRIM(PROPER('Base de datos cruda'!H2231))</f>
        <v>Fps</v>
      </c>
      <c r="I2231" s="28">
        <v>3.42</v>
      </c>
      <c r="J2231" s="28">
        <v>9.71</v>
      </c>
      <c r="K2231" s="28">
        <v>240.22</v>
      </c>
      <c r="L2231" s="28">
        <f>IF('Base de datos cruda'!L2231&lt;0,,'Base de datos cruda'!L2231)</f>
        <v>14.59</v>
      </c>
      <c r="M2231" s="28" t="str">
        <f>IF(TRIM(PROPER('Base de datos cruda'!M2231))="High","Alto",IF(TRIM(PROPER('Base de datos cruda'!M2231))="Medium","Medio","Bajo"))</f>
        <v>Bajo</v>
      </c>
      <c r="N2231" s="29">
        <v>86.885150199355</v>
      </c>
      <c r="O2231" s="32">
        <f t="shared" si="1"/>
        <v>86.8851502</v>
      </c>
      <c r="P2231" s="33">
        <f t="shared" si="2"/>
        <v>15.26</v>
      </c>
      <c r="Q2231" s="34">
        <f t="shared" si="3"/>
        <v>1.491891892</v>
      </c>
      <c r="R2231" s="35" t="str">
        <f t="shared" si="4"/>
        <v>Alto</v>
      </c>
      <c r="S2231" s="35" t="str">
        <f>IF(O2231="","",IF(O2231&gt;AVERAGE('Base de datos limpia'!$O$2:$O$8001),"Alto","Normal"))
</f>
        <v>Alto</v>
      </c>
      <c r="T2231" s="35" t="str">
        <f t="shared" si="5"/>
        <v>Gamer intensivo</v>
      </c>
      <c r="U2231" s="35"/>
    </row>
    <row r="2232">
      <c r="A2232" s="28">
        <v>2231.0</v>
      </c>
      <c r="B2232" s="28">
        <v>22.0</v>
      </c>
      <c r="C2232" s="28" t="str">
        <f>TRIM(PROPER('Base de datos cruda'!C2232))</f>
        <v>Female</v>
      </c>
      <c r="D2232" s="28">
        <v>6.34</v>
      </c>
      <c r="E2232" s="28">
        <v>4.42</v>
      </c>
      <c r="F2232" s="28">
        <v>4.44</v>
      </c>
      <c r="G2232" s="28">
        <v>75.96</v>
      </c>
      <c r="H2232" s="28" t="str">
        <f>TRIM(PROPER('Base de datos cruda'!H2232))</f>
        <v>Rpg</v>
      </c>
      <c r="I2232" s="28">
        <v>3.62</v>
      </c>
      <c r="J2232" s="28">
        <v>8.12</v>
      </c>
      <c r="K2232" s="28">
        <v>239.38</v>
      </c>
      <c r="L2232" s="28">
        <f>IF('Base de datos cruda'!L2232&lt;0,,'Base de datos cruda'!L2232)</f>
        <v>13.31</v>
      </c>
      <c r="M2232" s="28" t="str">
        <f>IF(TRIM(PROPER('Base de datos cruda'!M2232))="High","Alto",IF(TRIM(PROPER('Base de datos cruda'!M2232))="Medium","Medio","Bajo"))</f>
        <v>Bajo</v>
      </c>
      <c r="N2232" s="29">
        <v>31.79</v>
      </c>
      <c r="O2232" s="32">
        <f t="shared" si="1"/>
        <v>31.79</v>
      </c>
      <c r="P2232" s="33">
        <f t="shared" si="2"/>
        <v>14.46</v>
      </c>
      <c r="Q2232" s="34">
        <f t="shared" si="3"/>
        <v>0.6971608833</v>
      </c>
      <c r="R2232" s="35" t="str">
        <f t="shared" si="4"/>
        <v>Bajo</v>
      </c>
      <c r="S2232" s="35" t="str">
        <f>IF(O2232="","",IF(O2232&gt;AVERAGE('Base de datos limpia'!$O$2:$O$8001),"Alto","Normal"))
</f>
        <v>Normal</v>
      </c>
      <c r="T2232" s="35" t="str">
        <f t="shared" si="5"/>
        <v>Gamer moderado</v>
      </c>
      <c r="U2232" s="35"/>
    </row>
    <row r="2233">
      <c r="A2233" s="28">
        <v>2232.0</v>
      </c>
      <c r="B2233" s="28">
        <v>24.0</v>
      </c>
      <c r="C2233" s="28" t="str">
        <f>TRIM(PROPER('Base de datos cruda'!C2233))</f>
        <v>Female</v>
      </c>
      <c r="D2233" s="28">
        <v>2.05</v>
      </c>
      <c r="E2233" s="28">
        <v>8.55</v>
      </c>
      <c r="F2233" s="28">
        <v>6.12</v>
      </c>
      <c r="G2233" s="28">
        <v>71.24</v>
      </c>
      <c r="H2233" s="28" t="str">
        <f>TRIM(PROPER('Base de datos cruda'!H2233))</f>
        <v>Fps</v>
      </c>
      <c r="I2233" s="28">
        <v>3.31</v>
      </c>
      <c r="J2233" s="28">
        <v>5.63</v>
      </c>
      <c r="K2233" s="28">
        <v>283.11</v>
      </c>
      <c r="L2233" s="28">
        <f>IF('Base de datos cruda'!L2233&lt;0,,'Base de datos cruda'!L2233)</f>
        <v>9.24</v>
      </c>
      <c r="M2233" s="28" t="str">
        <f>IF(TRIM(PROPER('Base de datos cruda'!M2233))="High","Alto",IF(TRIM(PROPER('Base de datos cruda'!M2233))="Medium","Medio","Bajo"))</f>
        <v>Medio</v>
      </c>
      <c r="N2233" s="29">
        <v>93.81</v>
      </c>
      <c r="O2233" s="32">
        <f t="shared" si="1"/>
        <v>93.81</v>
      </c>
      <c r="P2233" s="33">
        <f t="shared" si="2"/>
        <v>7.68</v>
      </c>
      <c r="Q2233" s="34">
        <f t="shared" si="3"/>
        <v>4.170731707</v>
      </c>
      <c r="R2233" s="35" t="str">
        <f t="shared" si="4"/>
        <v>Alto</v>
      </c>
      <c r="S2233" s="35" t="str">
        <f>IF(O2233="","",IF(O2233&gt;AVERAGE('Base de datos limpia'!$O$2:$O$8001),"Alto","Normal"))
</f>
        <v>Alto</v>
      </c>
      <c r="T2233" s="35" t="str">
        <f t="shared" si="5"/>
        <v>Gamer intensivo</v>
      </c>
      <c r="U2233" s="35"/>
    </row>
    <row r="2234">
      <c r="A2234" s="28">
        <v>2233.0</v>
      </c>
      <c r="B2234" s="28">
        <v>20.0</v>
      </c>
      <c r="C2234" s="28" t="str">
        <f>TRIM(PROPER('Base de datos cruda'!C2234))</f>
        <v>Male</v>
      </c>
      <c r="D2234" s="28">
        <v>3.55</v>
      </c>
      <c r="E2234" s="28">
        <v>3.34</v>
      </c>
      <c r="F2234" s="28">
        <v>5.65</v>
      </c>
      <c r="G2234" s="28">
        <v>69.41</v>
      </c>
      <c r="H2234" s="28" t="str">
        <f>TRIM(PROPER('Base de datos cruda'!H2234))</f>
        <v>Casual</v>
      </c>
      <c r="I2234" s="28">
        <v>4.09</v>
      </c>
      <c r="J2234" s="28">
        <v>8.39</v>
      </c>
      <c r="K2234" s="28">
        <v>265.81</v>
      </c>
      <c r="L2234" s="28">
        <f>IF('Base de datos cruda'!L2234&lt;0,,'Base de datos cruda'!L2234)</f>
        <v>12.68</v>
      </c>
      <c r="M2234" s="28" t="str">
        <f>IF(TRIM(PROPER('Base de datos cruda'!M2234))="High","Alto",IF(TRIM(PROPER('Base de datos cruda'!M2234))="Medium","Medio","Bajo"))</f>
        <v>Medio</v>
      </c>
      <c r="N2234" s="29">
        <v>47.82</v>
      </c>
      <c r="O2234" s="32">
        <f t="shared" si="1"/>
        <v>47.82</v>
      </c>
      <c r="P2234" s="33">
        <f t="shared" si="2"/>
        <v>11.94</v>
      </c>
      <c r="Q2234" s="34">
        <f t="shared" si="3"/>
        <v>0.9408450704</v>
      </c>
      <c r="R2234" s="35" t="str">
        <f t="shared" si="4"/>
        <v>Bajo</v>
      </c>
      <c r="S2234" s="35" t="str">
        <f>IF(O2234="","",IF(O2234&gt;AVERAGE('Base de datos limpia'!$O$2:$O$8001),"Alto","Normal"))
</f>
        <v>Normal</v>
      </c>
      <c r="T2234" s="35" t="str">
        <f t="shared" si="5"/>
        <v>Gamer moderado</v>
      </c>
      <c r="U2234" s="35"/>
    </row>
    <row r="2235">
      <c r="A2235" s="28">
        <v>2234.0</v>
      </c>
      <c r="B2235" s="28">
        <v>24.0</v>
      </c>
      <c r="C2235" s="28" t="str">
        <f>TRIM(PROPER('Base de datos cruda'!C2235))</f>
        <v>Other</v>
      </c>
      <c r="D2235" s="28">
        <v>5.27</v>
      </c>
      <c r="E2235" s="28">
        <v>3.6</v>
      </c>
      <c r="F2235" s="28">
        <v>8.08</v>
      </c>
      <c r="G2235" s="28">
        <v>87.23</v>
      </c>
      <c r="H2235" s="28" t="str">
        <f>TRIM(PROPER('Base de datos cruda'!H2235))</f>
        <v>Rpg</v>
      </c>
      <c r="I2235" s="28">
        <v>2.56</v>
      </c>
      <c r="J2235" s="28">
        <v>9.69</v>
      </c>
      <c r="K2235" s="28">
        <v>257.75</v>
      </c>
      <c r="L2235" s="28">
        <f>IF('Base de datos cruda'!L2235&lt;0,,'Base de datos cruda'!L2235)</f>
        <v>15.03</v>
      </c>
      <c r="M2235" s="28" t="str">
        <f>IF(TRIM(PROPER('Base de datos cruda'!M2235))="High","Alto",IF(TRIM(PROPER('Base de datos cruda'!M2235))="Medium","Medio","Bajo"))</f>
        <v>Bajo</v>
      </c>
      <c r="N2235" s="29">
        <v>62.3117063816112</v>
      </c>
      <c r="O2235" s="32">
        <f t="shared" si="1"/>
        <v>62.31170638</v>
      </c>
      <c r="P2235" s="33">
        <f t="shared" si="2"/>
        <v>14.96</v>
      </c>
      <c r="Q2235" s="34">
        <f t="shared" si="3"/>
        <v>0.6831119545</v>
      </c>
      <c r="R2235" s="35" t="str">
        <f t="shared" si="4"/>
        <v>Medio</v>
      </c>
      <c r="S2235" s="35" t="str">
        <f>IF(O2235="","",IF(O2235&gt;AVERAGE('Base de datos limpia'!$O$2:$O$8001),"Alto","Normal"))
</f>
        <v>Normal</v>
      </c>
      <c r="T2235" s="35" t="str">
        <f t="shared" si="5"/>
        <v>Gamer moderado</v>
      </c>
      <c r="U2235" s="35"/>
    </row>
    <row r="2236">
      <c r="A2236" s="28">
        <v>2235.0</v>
      </c>
      <c r="B2236" s="28">
        <v>19.0</v>
      </c>
      <c r="C2236" s="28" t="str">
        <f>TRIM(PROPER('Base de datos cruda'!C2236))</f>
        <v>Female</v>
      </c>
      <c r="D2236" s="28">
        <v>3.52</v>
      </c>
      <c r="E2236" s="28">
        <v>7.1</v>
      </c>
      <c r="F2236" s="28">
        <v>4.55</v>
      </c>
      <c r="G2236" s="28">
        <v>95.83</v>
      </c>
      <c r="H2236" s="28" t="str">
        <f>TRIM(PROPER('Base de datos cruda'!H2236))</f>
        <v>Casual</v>
      </c>
      <c r="I2236" s="28">
        <v>4.49</v>
      </c>
      <c r="J2236" s="28">
        <v>6.71</v>
      </c>
      <c r="K2236" s="28">
        <v>277.18</v>
      </c>
      <c r="L2236" s="28">
        <f>IF('Base de datos cruda'!L2236&lt;0,,'Base de datos cruda'!L2236)</f>
        <v>9.2</v>
      </c>
      <c r="M2236" s="28" t="str">
        <f>IF(TRIM(PROPER('Base de datos cruda'!M2236))="High","Alto",IF(TRIM(PROPER('Base de datos cruda'!M2236))="Medium","Medio","Bajo"))</f>
        <v>Alto</v>
      </c>
      <c r="N2236" s="29">
        <v>84.9536016077009</v>
      </c>
      <c r="O2236" s="32">
        <f t="shared" si="1"/>
        <v>84.95360161</v>
      </c>
      <c r="P2236" s="33">
        <f t="shared" si="2"/>
        <v>10.23</v>
      </c>
      <c r="Q2236" s="34">
        <f t="shared" si="3"/>
        <v>2.017045455</v>
      </c>
      <c r="R2236" s="35" t="str">
        <f t="shared" si="4"/>
        <v>Alto</v>
      </c>
      <c r="S2236" s="35" t="str">
        <f>IF(O2236="","",IF(O2236&gt;AVERAGE('Base de datos limpia'!$O$2:$O$8001),"Alto","Normal"))
</f>
        <v>Alto</v>
      </c>
      <c r="T2236" s="35" t="str">
        <f t="shared" si="5"/>
        <v>Gamer intensivo</v>
      </c>
      <c r="U2236" s="35"/>
    </row>
    <row r="2237">
      <c r="A2237" s="28">
        <v>2236.0</v>
      </c>
      <c r="B2237" s="28">
        <v>17.0</v>
      </c>
      <c r="C2237" s="28" t="str">
        <f>TRIM(PROPER('Base de datos cruda'!C2237))</f>
        <v>Female</v>
      </c>
      <c r="D2237" s="28">
        <v>5.58</v>
      </c>
      <c r="E2237" s="28">
        <v>2.91</v>
      </c>
      <c r="F2237" s="28">
        <v>7.41</v>
      </c>
      <c r="G2237" s="28">
        <v>90.2</v>
      </c>
      <c r="H2237" s="28" t="str">
        <f>TRIM(PROPER('Base de datos cruda'!H2237))</f>
        <v>Casual</v>
      </c>
      <c r="I2237" s="28">
        <v>2.85</v>
      </c>
      <c r="J2237" s="28">
        <v>7.1</v>
      </c>
      <c r="K2237" s="28">
        <v>260.92</v>
      </c>
      <c r="L2237" s="28">
        <f>IF('Base de datos cruda'!L2237&lt;0,,'Base de datos cruda'!L2237)</f>
        <v>10.38</v>
      </c>
      <c r="M2237" s="28" t="str">
        <f>IF(TRIM(PROPER('Base de datos cruda'!M2237))="High","Alto",IF(TRIM(PROPER('Base de datos cruda'!M2237))="Medium","Medio","Bajo"))</f>
        <v>Bajo</v>
      </c>
      <c r="N2237" s="29">
        <v>43.92</v>
      </c>
      <c r="O2237" s="32">
        <f t="shared" si="1"/>
        <v>43.92</v>
      </c>
      <c r="P2237" s="33">
        <f t="shared" si="2"/>
        <v>12.68</v>
      </c>
      <c r="Q2237" s="34">
        <f t="shared" si="3"/>
        <v>0.5215053763</v>
      </c>
      <c r="R2237" s="35" t="str">
        <f t="shared" si="4"/>
        <v>Bajo</v>
      </c>
      <c r="S2237" s="35" t="str">
        <f>IF(O2237="","",IF(O2237&gt;AVERAGE('Base de datos limpia'!$O$2:$O$8001),"Alto","Normal"))
</f>
        <v>Normal</v>
      </c>
      <c r="T2237" s="35" t="str">
        <f t="shared" si="5"/>
        <v>Gamer casual</v>
      </c>
      <c r="U2237" s="35"/>
    </row>
    <row r="2238">
      <c r="A2238" s="28">
        <v>2237.0</v>
      </c>
      <c r="B2238" s="28">
        <v>18.0</v>
      </c>
      <c r="C2238" s="28" t="str">
        <f>TRIM(PROPER('Base de datos cruda'!C2238))</f>
        <v>Female</v>
      </c>
      <c r="D2238" s="28">
        <v>5.07</v>
      </c>
      <c r="E2238" s="28">
        <v>3.06</v>
      </c>
      <c r="F2238" s="28">
        <v>6.03</v>
      </c>
      <c r="G2238" s="28">
        <v>93.39</v>
      </c>
      <c r="H2238" s="28" t="str">
        <f>TRIM(PROPER('Base de datos cruda'!H2238))</f>
        <v>Fps</v>
      </c>
      <c r="I2238" s="28">
        <v>2.54</v>
      </c>
      <c r="J2238" s="28">
        <v>10.42</v>
      </c>
      <c r="K2238" s="28">
        <v>266.82</v>
      </c>
      <c r="L2238" s="28">
        <f>IF('Base de datos cruda'!L2238&lt;0,,'Base de datos cruda'!L2238)</f>
        <v>8.08</v>
      </c>
      <c r="M2238" s="28" t="str">
        <f>IF(TRIM(PROPER('Base de datos cruda'!M2238))="High","Alto",IF(TRIM(PROPER('Base de datos cruda'!M2238))="Medium","Medio","Bajo"))</f>
        <v>Bajo</v>
      </c>
      <c r="N2238" s="29">
        <v>45.08</v>
      </c>
      <c r="O2238" s="32">
        <f t="shared" si="1"/>
        <v>45.08</v>
      </c>
      <c r="P2238" s="33">
        <f t="shared" si="2"/>
        <v>15.49</v>
      </c>
      <c r="Q2238" s="34">
        <f t="shared" si="3"/>
        <v>0.6035502959</v>
      </c>
      <c r="R2238" s="35" t="str">
        <f t="shared" si="4"/>
        <v>Bajo</v>
      </c>
      <c r="S2238" s="35" t="str">
        <f>IF(O2238="","",IF(O2238&gt;AVERAGE('Base de datos limpia'!$O$2:$O$8001),"Alto","Normal"))
</f>
        <v>Normal</v>
      </c>
      <c r="T2238" s="35" t="str">
        <f t="shared" si="5"/>
        <v>Gamer moderado</v>
      </c>
      <c r="U2238" s="35"/>
    </row>
    <row r="2239">
      <c r="A2239" s="28">
        <v>2238.0</v>
      </c>
      <c r="B2239" s="28">
        <v>16.0</v>
      </c>
      <c r="C2239" s="28" t="str">
        <f>TRIM(PROPER('Base de datos cruda'!C2239))</f>
        <v>Female</v>
      </c>
      <c r="D2239" s="28">
        <v>0.92</v>
      </c>
      <c r="E2239" s="28">
        <v>3.75</v>
      </c>
      <c r="F2239" s="28">
        <v>6.94</v>
      </c>
      <c r="G2239" s="28">
        <v>91.26</v>
      </c>
      <c r="H2239" s="28" t="str">
        <f>TRIM(PROPER('Base de datos cruda'!H2239))</f>
        <v>Casual</v>
      </c>
      <c r="I2239" s="28">
        <v>2.55</v>
      </c>
      <c r="J2239" s="28">
        <v>4.55</v>
      </c>
      <c r="K2239" s="28">
        <v>300.22</v>
      </c>
      <c r="L2239" s="28">
        <f>IF('Base de datos cruda'!L2239&lt;0,,'Base de datos cruda'!L2239)</f>
        <v>4.08</v>
      </c>
      <c r="M2239" s="28" t="str">
        <f>IF(TRIM(PROPER('Base de datos cruda'!M2239))="High","Alto",IF(TRIM(PROPER('Base de datos cruda'!M2239))="Medium","Medio","Bajo"))</f>
        <v>Medio</v>
      </c>
      <c r="N2239" s="29">
        <v>75.78</v>
      </c>
      <c r="O2239" s="32">
        <f t="shared" si="1"/>
        <v>75.78</v>
      </c>
      <c r="P2239" s="33">
        <f t="shared" si="2"/>
        <v>5.47</v>
      </c>
      <c r="Q2239" s="34">
        <f t="shared" si="3"/>
        <v>4.076086957</v>
      </c>
      <c r="R2239" s="35" t="str">
        <f t="shared" si="4"/>
        <v>Alto</v>
      </c>
      <c r="S2239" s="35" t="str">
        <f>IF(O2239="","",IF(O2239&gt;AVERAGE('Base de datos limpia'!$O$2:$O$8001),"Alto","Normal"))
</f>
        <v>Alto</v>
      </c>
      <c r="T2239" s="35" t="str">
        <f t="shared" si="5"/>
        <v>Gamer moderado</v>
      </c>
      <c r="U2239" s="35"/>
    </row>
    <row r="2240">
      <c r="A2240" s="28">
        <v>2239.0</v>
      </c>
      <c r="B2240" s="28">
        <v>21.0</v>
      </c>
      <c r="C2240" s="28" t="str">
        <f>TRIM(PROPER('Base de datos cruda'!C2240))</f>
        <v>Male</v>
      </c>
      <c r="D2240" s="28">
        <v>6.25</v>
      </c>
      <c r="E2240" s="28">
        <v>7.11</v>
      </c>
      <c r="F2240" s="28">
        <v>5.03</v>
      </c>
      <c r="G2240" s="28">
        <v>99.17</v>
      </c>
      <c r="H2240" s="28" t="str">
        <f>TRIM(PROPER('Base de datos cruda'!H2240))</f>
        <v>Fps</v>
      </c>
      <c r="I2240" s="28">
        <v>4.56</v>
      </c>
      <c r="J2240" s="28">
        <v>11.7</v>
      </c>
      <c r="K2240" s="28">
        <v>225.64</v>
      </c>
      <c r="L2240" s="28">
        <f>IF('Base de datos cruda'!L2240&lt;0,,'Base de datos cruda'!L2240)</f>
        <v>16.77</v>
      </c>
      <c r="M2240" s="28" t="str">
        <f>IF(TRIM(PROPER('Base de datos cruda'!M2240))="High","Alto",IF(TRIM(PROPER('Base de datos cruda'!M2240))="Medium","Medio","Bajo"))</f>
        <v>Alto</v>
      </c>
      <c r="N2240" s="29">
        <v>68.9345345266377</v>
      </c>
      <c r="O2240" s="32">
        <f t="shared" si="1"/>
        <v>68.93453453</v>
      </c>
      <c r="P2240" s="33">
        <f t="shared" si="2"/>
        <v>17.95</v>
      </c>
      <c r="Q2240" s="34">
        <f t="shared" si="3"/>
        <v>1.1376</v>
      </c>
      <c r="R2240" s="35" t="str">
        <f t="shared" si="4"/>
        <v>Medio</v>
      </c>
      <c r="S2240" s="35" t="str">
        <f>IF(O2240="","",IF(O2240&gt;AVERAGE('Base de datos limpia'!$O$2:$O$8001),"Alto","Normal"))
</f>
        <v>Alto</v>
      </c>
      <c r="T2240" s="35" t="str">
        <f t="shared" si="5"/>
        <v>Gamer intensivo</v>
      </c>
      <c r="U2240" s="35"/>
    </row>
    <row r="2241">
      <c r="A2241" s="28">
        <v>2240.0</v>
      </c>
      <c r="B2241" s="28">
        <v>21.0</v>
      </c>
      <c r="C2241" s="28" t="str">
        <f>TRIM(PROPER('Base de datos cruda'!C2241))</f>
        <v>Male</v>
      </c>
      <c r="D2241" s="28">
        <v>5.77</v>
      </c>
      <c r="E2241" s="28">
        <v>9.0</v>
      </c>
      <c r="F2241" s="28">
        <v>7.05</v>
      </c>
      <c r="G2241" s="28">
        <v>90.31</v>
      </c>
      <c r="H2241" s="28" t="str">
        <f>TRIM(PROPER('Base de datos cruda'!H2241))</f>
        <v>Rpg</v>
      </c>
      <c r="I2241" s="28">
        <v>1.22</v>
      </c>
      <c r="J2241" s="28">
        <v>8.96</v>
      </c>
      <c r="K2241" s="28">
        <v>241.28</v>
      </c>
      <c r="L2241" s="28">
        <f>IF('Base de datos cruda'!L2241&lt;0,,'Base de datos cruda'!L2241)</f>
        <v>10.46</v>
      </c>
      <c r="M2241" s="28" t="str">
        <f>IF(TRIM(PROPER('Base de datos cruda'!M2241))="High","Alto",IF(TRIM(PROPER('Base de datos cruda'!M2241))="Medium","Medio","Bajo"))</f>
        <v>Bajo</v>
      </c>
      <c r="N2241" s="29">
        <v>95.9239562653025</v>
      </c>
      <c r="O2241" s="32">
        <f t="shared" si="1"/>
        <v>95.92395627</v>
      </c>
      <c r="P2241" s="33">
        <f t="shared" si="2"/>
        <v>14.73</v>
      </c>
      <c r="Q2241" s="34">
        <f t="shared" si="3"/>
        <v>1.559792028</v>
      </c>
      <c r="R2241" s="35" t="str">
        <f t="shared" si="4"/>
        <v>Alto</v>
      </c>
      <c r="S2241" s="35" t="str">
        <f>IF(O2241="","",IF(O2241&gt;AVERAGE('Base de datos limpia'!$O$2:$O$8001),"Alto","Normal"))
</f>
        <v>Alto</v>
      </c>
      <c r="T2241" s="35" t="str">
        <f t="shared" si="5"/>
        <v>Gamer intensivo</v>
      </c>
      <c r="U2241" s="35"/>
    </row>
    <row r="2242">
      <c r="A2242" s="28">
        <v>2241.0</v>
      </c>
      <c r="B2242" s="28">
        <v>16.0</v>
      </c>
      <c r="C2242" s="28" t="str">
        <f>TRIM(PROPER('Base de datos cruda'!C2242))</f>
        <v>Female</v>
      </c>
      <c r="D2242" s="28">
        <v>5.25</v>
      </c>
      <c r="E2242" s="28">
        <v>7.07</v>
      </c>
      <c r="F2242" s="28">
        <v>7.37</v>
      </c>
      <c r="G2242" s="28">
        <v>68.41</v>
      </c>
      <c r="H2242" s="28" t="str">
        <f>TRIM(PROPER('Base de datos cruda'!H2242))</f>
        <v>Fps</v>
      </c>
      <c r="I2242" s="28">
        <v>3.48</v>
      </c>
      <c r="J2242" s="28">
        <v>7.44</v>
      </c>
      <c r="K2242" s="28">
        <v>249.89</v>
      </c>
      <c r="L2242" s="28">
        <f>IF('Base de datos cruda'!L2242&lt;0,,'Base de datos cruda'!L2242)</f>
        <v>12.43</v>
      </c>
      <c r="M2242" s="28" t="str">
        <f>IF(TRIM(PROPER('Base de datos cruda'!M2242))="High","Alto",IF(TRIM(PROPER('Base de datos cruda'!M2242))="Medium","Medio","Bajo"))</f>
        <v>Bajo</v>
      </c>
      <c r="N2242" s="29">
        <v>82.8016370894067</v>
      </c>
      <c r="O2242" s="32">
        <f t="shared" si="1"/>
        <v>82.80163709</v>
      </c>
      <c r="P2242" s="33">
        <f t="shared" si="2"/>
        <v>12.69</v>
      </c>
      <c r="Q2242" s="34">
        <f t="shared" si="3"/>
        <v>1.346666667</v>
      </c>
      <c r="R2242" s="35" t="str">
        <f t="shared" si="4"/>
        <v>Alto</v>
      </c>
      <c r="S2242" s="35" t="str">
        <f>IF(O2242="","",IF(O2242&gt;AVERAGE('Base de datos limpia'!$O$2:$O$8001),"Alto","Normal"))
</f>
        <v>Alto</v>
      </c>
      <c r="T2242" s="35" t="str">
        <f t="shared" si="5"/>
        <v>Gamer intensivo</v>
      </c>
      <c r="U2242" s="35"/>
    </row>
    <row r="2243">
      <c r="A2243" s="28">
        <v>2242.0</v>
      </c>
      <c r="B2243" s="28">
        <v>18.0</v>
      </c>
      <c r="C2243" s="28" t="str">
        <f>TRIM(PROPER('Base de datos cruda'!C2243))</f>
        <v>Male</v>
      </c>
      <c r="D2243" s="28">
        <v>1.24</v>
      </c>
      <c r="E2243" s="28">
        <v>8.45</v>
      </c>
      <c r="F2243" s="28">
        <v>4.35</v>
      </c>
      <c r="G2243" s="28">
        <v>91.66</v>
      </c>
      <c r="H2243" s="28" t="str">
        <f>TRIM(PROPER('Base de datos cruda'!H2243))</f>
        <v>Fps</v>
      </c>
      <c r="I2243" s="28">
        <v>1.21</v>
      </c>
      <c r="J2243" s="28">
        <v>3.78</v>
      </c>
      <c r="K2243" s="28">
        <v>310.64</v>
      </c>
      <c r="L2243" s="28">
        <f>IF('Base de datos cruda'!L2243&lt;0,,'Base de datos cruda'!L2243)</f>
        <v>2.86</v>
      </c>
      <c r="M2243" s="28" t="str">
        <f>IF(TRIM(PROPER('Base de datos cruda'!M2243))="High","Alto",IF(TRIM(PROPER('Base de datos cruda'!M2243))="Medium","Medio","Bajo"))</f>
        <v>Alto</v>
      </c>
      <c r="N2243" s="29">
        <v>108.206642466371</v>
      </c>
      <c r="O2243" s="33" t="str">
        <f t="shared" si="1"/>
        <v/>
      </c>
      <c r="P2243" s="33">
        <f t="shared" si="2"/>
        <v>5.02</v>
      </c>
      <c r="Q2243" s="34">
        <f t="shared" si="3"/>
        <v>6.814516129</v>
      </c>
      <c r="R2243" s="35" t="str">
        <f t="shared" si="4"/>
        <v>Alto</v>
      </c>
      <c r="S2243" s="35" t="str">
        <f>IF(O2243="","",IF(O2243&gt;AVERAGE('Base de datos limpia'!$O$2:$O$8001),"Alto","Normal"))
</f>
        <v/>
      </c>
      <c r="T2243" s="35" t="str">
        <f t="shared" si="5"/>
        <v>Gamer intensivo</v>
      </c>
      <c r="U2243" s="35"/>
    </row>
    <row r="2244">
      <c r="A2244" s="28">
        <v>2243.0</v>
      </c>
      <c r="B2244" s="28">
        <v>20.0</v>
      </c>
      <c r="C2244" s="28" t="str">
        <f>TRIM(PROPER('Base de datos cruda'!C2244))</f>
        <v>Male</v>
      </c>
      <c r="D2244" s="28">
        <v>2.14</v>
      </c>
      <c r="E2244" s="28">
        <v>5.89</v>
      </c>
      <c r="F2244" s="28">
        <v>8.12</v>
      </c>
      <c r="G2244" s="28">
        <v>72.88</v>
      </c>
      <c r="H2244" s="28" t="str">
        <f>TRIM(PROPER('Base de datos cruda'!H2244))</f>
        <v>Rpg</v>
      </c>
      <c r="I2244" s="28">
        <v>0.46</v>
      </c>
      <c r="J2244" s="28">
        <v>5.23</v>
      </c>
      <c r="K2244" s="28">
        <v>300.44</v>
      </c>
      <c r="L2244" s="28">
        <f>IF('Base de datos cruda'!L2244&lt;0,,'Base de datos cruda'!L2244)</f>
        <v>6.85</v>
      </c>
      <c r="M2244" s="28" t="str">
        <f>IF(TRIM(PROPER('Base de datos cruda'!M2244))="High","Alto",IF(TRIM(PROPER('Base de datos cruda'!M2244))="Medium","Medio","Bajo"))</f>
        <v>Medio</v>
      </c>
      <c r="N2244" s="29">
        <v>75.89</v>
      </c>
      <c r="O2244" s="32">
        <f t="shared" si="1"/>
        <v>75.89</v>
      </c>
      <c r="P2244" s="33">
        <f t="shared" si="2"/>
        <v>7.37</v>
      </c>
      <c r="Q2244" s="34">
        <f t="shared" si="3"/>
        <v>2.752336449</v>
      </c>
      <c r="R2244" s="35" t="str">
        <f t="shared" si="4"/>
        <v>Alto</v>
      </c>
      <c r="S2244" s="35" t="str">
        <f>IF(O2244="","",IF(O2244&gt;AVERAGE('Base de datos limpia'!$O$2:$O$8001),"Alto","Normal"))
</f>
        <v>Alto</v>
      </c>
      <c r="T2244" s="35" t="str">
        <f t="shared" si="5"/>
        <v>Gamer moderado</v>
      </c>
      <c r="U2244" s="35"/>
    </row>
    <row r="2245">
      <c r="A2245" s="28">
        <v>2244.0</v>
      </c>
      <c r="B2245" s="28">
        <v>18.0</v>
      </c>
      <c r="C2245" s="28" t="str">
        <f>TRIM(PROPER('Base de datos cruda'!C2245))</f>
        <v>Female</v>
      </c>
      <c r="D2245" s="28">
        <v>3.15</v>
      </c>
      <c r="E2245" s="28">
        <v>1.62</v>
      </c>
      <c r="F2245" s="28">
        <v>8.31</v>
      </c>
      <c r="G2245" s="28">
        <v>99.83</v>
      </c>
      <c r="H2245" s="28" t="str">
        <f>TRIM(PROPER('Base de datos cruda'!H2245))</f>
        <v>Fps</v>
      </c>
      <c r="I2245" s="28">
        <v>4.77</v>
      </c>
      <c r="J2245" s="28">
        <v>7.22</v>
      </c>
      <c r="K2245" s="28">
        <v>281.73</v>
      </c>
      <c r="L2245" s="28">
        <f>IF('Base de datos cruda'!L2245&lt;0,,'Base de datos cruda'!L2245)</f>
        <v>7.1</v>
      </c>
      <c r="M2245" s="28" t="str">
        <f>IF(TRIM(PROPER('Base de datos cruda'!M2245))="High","Alto",IF(TRIM(PROPER('Base de datos cruda'!M2245))="Medium","Medio","Bajo"))</f>
        <v>Medio</v>
      </c>
      <c r="N2245" s="29">
        <v>66.29</v>
      </c>
      <c r="O2245" s="32">
        <f t="shared" si="1"/>
        <v>66.29</v>
      </c>
      <c r="P2245" s="33">
        <f t="shared" si="2"/>
        <v>10.37</v>
      </c>
      <c r="Q2245" s="34">
        <f t="shared" si="3"/>
        <v>0.5142857143</v>
      </c>
      <c r="R2245" s="35" t="str">
        <f t="shared" si="4"/>
        <v>Medio</v>
      </c>
      <c r="S2245" s="35" t="str">
        <f>IF(O2245="","",IF(O2245&gt;AVERAGE('Base de datos limpia'!$O$2:$O$8001),"Alto","Normal"))
</f>
        <v>Alto</v>
      </c>
      <c r="T2245" s="35" t="str">
        <f t="shared" si="5"/>
        <v>Gamer casual</v>
      </c>
      <c r="U2245" s="35"/>
    </row>
    <row r="2246">
      <c r="A2246" s="28">
        <v>2245.0</v>
      </c>
      <c r="B2246" s="28">
        <v>18.0</v>
      </c>
      <c r="C2246" s="28" t="str">
        <f>TRIM(PROPER('Base de datos cruda'!C2246))</f>
        <v>Female</v>
      </c>
      <c r="D2246" s="28">
        <v>2.24</v>
      </c>
      <c r="E2246" s="28">
        <v>1.9</v>
      </c>
      <c r="F2246" s="28">
        <v>4.32</v>
      </c>
      <c r="G2246" s="28">
        <v>75.07</v>
      </c>
      <c r="H2246" s="28" t="str">
        <f>TRIM(PROPER('Base de datos cruda'!H2246))</f>
        <v>Fps</v>
      </c>
      <c r="I2246" s="28">
        <v>0.65</v>
      </c>
      <c r="J2246" s="28">
        <v>7.08</v>
      </c>
      <c r="K2246" s="28">
        <v>300.52</v>
      </c>
      <c r="L2246" s="28">
        <f>IF('Base de datos cruda'!L2246&lt;0,,'Base de datos cruda'!L2246)</f>
        <v>5.45</v>
      </c>
      <c r="M2246" s="28" t="str">
        <f>IF(TRIM(PROPER('Base de datos cruda'!M2246))="High","Alto",IF(TRIM(PROPER('Base de datos cruda'!M2246))="Medium","Medio","Bajo"))</f>
        <v>Medio</v>
      </c>
      <c r="N2246" s="29">
        <v>42.79</v>
      </c>
      <c r="O2246" s="32">
        <f t="shared" si="1"/>
        <v>42.79</v>
      </c>
      <c r="P2246" s="33">
        <f t="shared" si="2"/>
        <v>9.32</v>
      </c>
      <c r="Q2246" s="34">
        <f t="shared" si="3"/>
        <v>0.8482142857</v>
      </c>
      <c r="R2246" s="35" t="str">
        <f t="shared" si="4"/>
        <v>Bajo</v>
      </c>
      <c r="S2246" s="35" t="str">
        <f>IF(O2246="","",IF(O2246&gt;AVERAGE('Base de datos limpia'!$O$2:$O$8001),"Alto","Normal"))
</f>
        <v>Normal</v>
      </c>
      <c r="T2246" s="35" t="str">
        <f t="shared" si="5"/>
        <v>Gamer casual</v>
      </c>
      <c r="U2246" s="35"/>
    </row>
    <row r="2247">
      <c r="A2247" s="28">
        <v>2246.0</v>
      </c>
      <c r="B2247" s="28">
        <v>18.0</v>
      </c>
      <c r="C2247" s="28" t="str">
        <f>TRIM(PROPER('Base de datos cruda'!C2247))</f>
        <v>Male</v>
      </c>
      <c r="D2247" s="28">
        <v>1.82</v>
      </c>
      <c r="E2247" s="28">
        <v>5.99</v>
      </c>
      <c r="F2247" s="28">
        <v>7.02</v>
      </c>
      <c r="G2247" s="28">
        <v>71.71</v>
      </c>
      <c r="H2247" s="28" t="str">
        <f>TRIM(PROPER('Base de datos cruda'!H2247))</f>
        <v>Fps</v>
      </c>
      <c r="I2247" s="28">
        <v>3.43</v>
      </c>
      <c r="J2247" s="28">
        <v>4.03</v>
      </c>
      <c r="K2247" s="28">
        <v>323.78</v>
      </c>
      <c r="L2247" s="28">
        <f>IF('Base de datos cruda'!L2247&lt;0,,'Base de datos cruda'!L2247)</f>
        <v>4.62</v>
      </c>
      <c r="M2247" s="28" t="str">
        <f>IF(TRIM(PROPER('Base de datos cruda'!M2247))="High","Alto",IF(TRIM(PROPER('Base de datos cruda'!M2247))="Medium","Medio","Bajo"))</f>
        <v>Medio</v>
      </c>
      <c r="N2247" s="29">
        <v>88.91</v>
      </c>
      <c r="O2247" s="32">
        <f t="shared" si="1"/>
        <v>88.91</v>
      </c>
      <c r="P2247" s="33">
        <f t="shared" si="2"/>
        <v>5.85</v>
      </c>
      <c r="Q2247" s="34">
        <f t="shared" si="3"/>
        <v>3.291208791</v>
      </c>
      <c r="R2247" s="35" t="str">
        <f t="shared" si="4"/>
        <v>Alto</v>
      </c>
      <c r="S2247" s="35" t="str">
        <f>IF(O2247="","",IF(O2247&gt;AVERAGE('Base de datos limpia'!$O$2:$O$8001),"Alto","Normal"))
</f>
        <v>Alto</v>
      </c>
      <c r="T2247" s="35" t="str">
        <f t="shared" si="5"/>
        <v>Gamer moderado</v>
      </c>
      <c r="U2247" s="35"/>
    </row>
    <row r="2248">
      <c r="A2248" s="28">
        <v>2247.0</v>
      </c>
      <c r="B2248" s="28">
        <v>20.0</v>
      </c>
      <c r="C2248" s="28" t="str">
        <f>TRIM(PROPER('Base de datos cruda'!C2248))</f>
        <v>Female</v>
      </c>
      <c r="D2248" s="28">
        <v>6.44</v>
      </c>
      <c r="E2248" s="28">
        <v>3.95</v>
      </c>
      <c r="F2248" s="28">
        <v>6.97</v>
      </c>
      <c r="G2248" s="28">
        <v>69.57</v>
      </c>
      <c r="H2248" s="28" t="str">
        <f>TRIM(PROPER('Base de datos cruda'!H2248))</f>
        <v>Rpg</v>
      </c>
      <c r="I2248" s="28">
        <v>2.12</v>
      </c>
      <c r="J2248" s="28">
        <v>8.38</v>
      </c>
      <c r="K2248" s="28">
        <v>241.54</v>
      </c>
      <c r="L2248" s="28">
        <f>IF('Base de datos cruda'!L2248&lt;0,,'Base de datos cruda'!L2248)</f>
        <v>11.5</v>
      </c>
      <c r="M2248" s="28" t="str">
        <f>IF(TRIM(PROPER('Base de datos cruda'!M2248))="High","Alto",IF(TRIM(PROPER('Base de datos cruda'!M2248))="Medium","Medio","Bajo"))</f>
        <v>Bajo</v>
      </c>
      <c r="N2248" s="29">
        <v>41.46</v>
      </c>
      <c r="O2248" s="32">
        <f t="shared" si="1"/>
        <v>41.46</v>
      </c>
      <c r="P2248" s="33">
        <f t="shared" si="2"/>
        <v>14.82</v>
      </c>
      <c r="Q2248" s="34">
        <f t="shared" si="3"/>
        <v>0.6133540373</v>
      </c>
      <c r="R2248" s="35" t="str">
        <f t="shared" si="4"/>
        <v>Bajo</v>
      </c>
      <c r="S2248" s="35" t="str">
        <f>IF(O2248="","",IF(O2248&gt;AVERAGE('Base de datos limpia'!$O$2:$O$8001),"Alto","Normal"))
</f>
        <v>Normal</v>
      </c>
      <c r="T2248" s="35" t="str">
        <f t="shared" si="5"/>
        <v>Gamer moderado</v>
      </c>
      <c r="U2248" s="35"/>
    </row>
    <row r="2249">
      <c r="A2249" s="28">
        <v>2248.0</v>
      </c>
      <c r="B2249" s="28">
        <v>20.0</v>
      </c>
      <c r="C2249" s="28" t="str">
        <f>TRIM(PROPER('Base de datos cruda'!C2249))</f>
        <v>Female</v>
      </c>
      <c r="D2249" s="28">
        <v>5.11</v>
      </c>
      <c r="E2249" s="28">
        <v>2.99</v>
      </c>
      <c r="F2249" s="28">
        <v>4.06</v>
      </c>
      <c r="G2249" s="28">
        <v>86.34</v>
      </c>
      <c r="H2249" s="28" t="str">
        <f>TRIM(PROPER('Base de datos cruda'!H2249))</f>
        <v>Fps</v>
      </c>
      <c r="I2249" s="28">
        <v>4.19</v>
      </c>
      <c r="J2249" s="28">
        <v>7.12</v>
      </c>
      <c r="K2249" s="28">
        <v>256.35</v>
      </c>
      <c r="L2249" s="28">
        <f>IF('Base de datos cruda'!L2249&lt;0,,'Base de datos cruda'!L2249)</f>
        <v>13.15</v>
      </c>
      <c r="M2249" s="28" t="str">
        <f>IF(TRIM(PROPER('Base de datos cruda'!M2249))="High","Alto",IF(TRIM(PROPER('Base de datos cruda'!M2249))="Medium","Medio","Bajo"))</f>
        <v>Bajo</v>
      </c>
      <c r="N2249" s="29">
        <v>34.09</v>
      </c>
      <c r="O2249" s="32">
        <f t="shared" si="1"/>
        <v>34.09</v>
      </c>
      <c r="P2249" s="33">
        <f t="shared" si="2"/>
        <v>12.23</v>
      </c>
      <c r="Q2249" s="34">
        <f t="shared" si="3"/>
        <v>0.5851272016</v>
      </c>
      <c r="R2249" s="35" t="str">
        <f t="shared" si="4"/>
        <v>Bajo</v>
      </c>
      <c r="S2249" s="35" t="str">
        <f>IF(O2249="","",IF(O2249&gt;AVERAGE('Base de datos limpia'!$O$2:$O$8001),"Alto","Normal"))
</f>
        <v>Normal</v>
      </c>
      <c r="T2249" s="35" t="str">
        <f t="shared" si="5"/>
        <v>Gamer casual</v>
      </c>
      <c r="U2249" s="35"/>
    </row>
    <row r="2250">
      <c r="A2250" s="28">
        <v>2249.0</v>
      </c>
      <c r="B2250" s="28">
        <v>19.0</v>
      </c>
      <c r="C2250" s="28" t="str">
        <f>TRIM(PROPER('Base de datos cruda'!C2250))</f>
        <v>Female</v>
      </c>
      <c r="D2250" s="28">
        <v>4.52</v>
      </c>
      <c r="E2250" s="28">
        <v>5.2</v>
      </c>
      <c r="F2250" s="28">
        <v>5.71</v>
      </c>
      <c r="G2250" s="28">
        <v>64.37</v>
      </c>
      <c r="H2250" s="28" t="str">
        <f>TRIM(PROPER('Base de datos cruda'!H2250))</f>
        <v>Rpg</v>
      </c>
      <c r="I2250" s="28">
        <v>3.87</v>
      </c>
      <c r="J2250" s="28">
        <v>10.19</v>
      </c>
      <c r="K2250" s="28">
        <v>257.35</v>
      </c>
      <c r="L2250" s="28">
        <f>IF('Base de datos cruda'!L2250&lt;0,,'Base de datos cruda'!L2250)</f>
        <v>11.92</v>
      </c>
      <c r="M2250" s="28" t="str">
        <f>IF(TRIM(PROPER('Base de datos cruda'!M2250))="High","Alto",IF(TRIM(PROPER('Base de datos cruda'!M2250))="Medium","Medio","Bajo"))</f>
        <v>Medio</v>
      </c>
      <c r="N2250" s="29">
        <v>61.73</v>
      </c>
      <c r="O2250" s="32">
        <f t="shared" si="1"/>
        <v>61.73</v>
      </c>
      <c r="P2250" s="33">
        <f t="shared" si="2"/>
        <v>14.71</v>
      </c>
      <c r="Q2250" s="34">
        <f t="shared" si="3"/>
        <v>1.150442478</v>
      </c>
      <c r="R2250" s="35" t="str">
        <f t="shared" si="4"/>
        <v>Medio</v>
      </c>
      <c r="S2250" s="35" t="str">
        <f>IF(O2250="","",IF(O2250&gt;AVERAGE('Base de datos limpia'!$O$2:$O$8001),"Alto","Normal"))
</f>
        <v>Normal</v>
      </c>
      <c r="T2250" s="35" t="str">
        <f t="shared" si="5"/>
        <v>Gamer moderado</v>
      </c>
      <c r="U2250" s="35"/>
    </row>
    <row r="2251">
      <c r="A2251" s="28">
        <v>2250.0</v>
      </c>
      <c r="B2251" s="28">
        <v>16.0</v>
      </c>
      <c r="C2251" s="28" t="str">
        <f>TRIM(PROPER('Base de datos cruda'!C2251))</f>
        <v>Female</v>
      </c>
      <c r="D2251" s="28">
        <v>1.81</v>
      </c>
      <c r="E2251" s="28">
        <v>7.0</v>
      </c>
      <c r="F2251" s="28">
        <v>8.84</v>
      </c>
      <c r="G2251" s="28">
        <v>98.14</v>
      </c>
      <c r="H2251" s="28" t="str">
        <f>TRIM(PROPER('Base de datos cruda'!H2251))</f>
        <v>Rpg</v>
      </c>
      <c r="I2251" s="28">
        <v>0.72</v>
      </c>
      <c r="J2251" s="28">
        <v>3.63</v>
      </c>
      <c r="K2251" s="28">
        <v>301.47</v>
      </c>
      <c r="L2251" s="28">
        <f>IF('Base de datos cruda'!L2251&lt;0,,'Base de datos cruda'!L2251)</f>
        <v>2.24</v>
      </c>
      <c r="M2251" s="28" t="str">
        <f>IF(TRIM(PROPER('Base de datos cruda'!M2251))="High","Alto",IF(TRIM(PROPER('Base de datos cruda'!M2251))="Medium","Medio","Bajo"))</f>
        <v>Medio</v>
      </c>
      <c r="N2251" s="29">
        <v>100.0</v>
      </c>
      <c r="O2251" s="32">
        <f t="shared" si="1"/>
        <v>100</v>
      </c>
      <c r="P2251" s="33">
        <f t="shared" si="2"/>
        <v>5.44</v>
      </c>
      <c r="Q2251" s="34">
        <f t="shared" si="3"/>
        <v>3.867403315</v>
      </c>
      <c r="R2251" s="35" t="str">
        <f t="shared" si="4"/>
        <v>Alto</v>
      </c>
      <c r="S2251" s="35" t="str">
        <f>IF(O2251="","",IF(O2251&gt;AVERAGE('Base de datos limpia'!$O$2:$O$8001),"Alto","Normal"))
</f>
        <v>Alto</v>
      </c>
      <c r="T2251" s="35" t="str">
        <f t="shared" si="5"/>
        <v>Gamer intensivo</v>
      </c>
      <c r="U2251" s="35"/>
    </row>
    <row r="2252">
      <c r="A2252" s="28">
        <v>2251.0</v>
      </c>
      <c r="B2252" s="28">
        <v>20.0</v>
      </c>
      <c r="C2252" s="28" t="str">
        <f>TRIM(PROPER('Base de datos cruda'!C2252))</f>
        <v>Male</v>
      </c>
      <c r="D2252" s="28">
        <v>7.34</v>
      </c>
      <c r="E2252" s="28">
        <v>4.46</v>
      </c>
      <c r="F2252" s="28">
        <v>6.78</v>
      </c>
      <c r="G2252" s="28">
        <v>71.77</v>
      </c>
      <c r="H2252" s="28" t="str">
        <f>TRIM(PROPER('Base de datos cruda'!H2252))</f>
        <v>Rpg</v>
      </c>
      <c r="I2252" s="28">
        <v>2.34</v>
      </c>
      <c r="J2252" s="28">
        <v>10.07</v>
      </c>
      <c r="K2252" s="28">
        <v>243.29</v>
      </c>
      <c r="L2252" s="28">
        <f>IF('Base de datos cruda'!L2252&lt;0,,'Base de datos cruda'!L2252)</f>
        <v>14.81</v>
      </c>
      <c r="M2252" s="28" t="str">
        <f>IF(TRIM(PROPER('Base de datos cruda'!M2252))="High","Alto",IF(TRIM(PROPER('Base de datos cruda'!M2252))="Medium","Medio","Bajo"))</f>
        <v>Bajo</v>
      </c>
      <c r="N2252" s="29">
        <v>45.2257926324279</v>
      </c>
      <c r="O2252" s="32">
        <f t="shared" si="1"/>
        <v>45.22579263</v>
      </c>
      <c r="P2252" s="33">
        <f t="shared" si="2"/>
        <v>17.41</v>
      </c>
      <c r="Q2252" s="34">
        <f t="shared" si="3"/>
        <v>0.6076294278</v>
      </c>
      <c r="R2252" s="35" t="str">
        <f t="shared" si="4"/>
        <v>Bajo</v>
      </c>
      <c r="S2252" s="35" t="str">
        <f>IF(O2252="","",IF(O2252&gt;AVERAGE('Base de datos limpia'!$O$2:$O$8001),"Alto","Normal"))
</f>
        <v>Normal</v>
      </c>
      <c r="T2252" s="35" t="str">
        <f t="shared" si="5"/>
        <v>Gamer moderado</v>
      </c>
      <c r="U2252" s="35"/>
    </row>
    <row r="2253">
      <c r="A2253" s="28">
        <v>2252.0</v>
      </c>
      <c r="B2253" s="28">
        <v>20.0</v>
      </c>
      <c r="C2253" s="28" t="str">
        <f>TRIM(PROPER('Base de datos cruda'!C2253))</f>
        <v>Male</v>
      </c>
      <c r="D2253" s="28">
        <v>1.53</v>
      </c>
      <c r="E2253" s="28">
        <v>8.22</v>
      </c>
      <c r="F2253" s="28">
        <v>8.67</v>
      </c>
      <c r="G2253" s="28">
        <v>71.82</v>
      </c>
      <c r="H2253" s="28" t="str">
        <f>TRIM(PROPER('Base de datos cruda'!H2253))</f>
        <v>Fps</v>
      </c>
      <c r="I2253" s="28">
        <v>0.14</v>
      </c>
      <c r="J2253" s="28">
        <v>4.96</v>
      </c>
      <c r="K2253" s="28">
        <v>296.65</v>
      </c>
      <c r="L2253" s="28">
        <f>IF('Base de datos cruda'!L2253&lt;0,,'Base de datos cruda'!L2253)</f>
        <v>5.96</v>
      </c>
      <c r="M2253" s="28" t="str">
        <f>IF(TRIM(PROPER('Base de datos cruda'!M2253))="High","Alto",IF(TRIM(PROPER('Base de datos cruda'!M2253))="Medium","Medio","Bajo"))</f>
        <v>Medio</v>
      </c>
      <c r="N2253" s="29">
        <v>100.0</v>
      </c>
      <c r="O2253" s="32">
        <f t="shared" si="1"/>
        <v>100</v>
      </c>
      <c r="P2253" s="33">
        <f t="shared" si="2"/>
        <v>6.49</v>
      </c>
      <c r="Q2253" s="34">
        <f t="shared" si="3"/>
        <v>5.37254902</v>
      </c>
      <c r="R2253" s="35" t="str">
        <f t="shared" si="4"/>
        <v>Alto</v>
      </c>
      <c r="S2253" s="35" t="str">
        <f>IF(O2253="","",IF(O2253&gt;AVERAGE('Base de datos limpia'!$O$2:$O$8001),"Alto","Normal"))
</f>
        <v>Alto</v>
      </c>
      <c r="T2253" s="35" t="str">
        <f t="shared" si="5"/>
        <v>Gamer intensivo</v>
      </c>
      <c r="U2253" s="35"/>
    </row>
    <row r="2254">
      <c r="A2254" s="28">
        <v>2253.0</v>
      </c>
      <c r="B2254" s="28">
        <v>19.0</v>
      </c>
      <c r="C2254" s="28" t="str">
        <f>TRIM(PROPER('Base de datos cruda'!C2254))</f>
        <v>Male</v>
      </c>
      <c r="D2254" s="28">
        <v>6.36</v>
      </c>
      <c r="E2254" s="28">
        <v>7.65</v>
      </c>
      <c r="F2254" s="28">
        <v>7.38</v>
      </c>
      <c r="G2254" s="28">
        <v>61.84</v>
      </c>
      <c r="H2254" s="28" t="str">
        <f>TRIM(PROPER('Base de datos cruda'!H2254))</f>
        <v>Rpg</v>
      </c>
      <c r="I2254" s="28">
        <v>2.15</v>
      </c>
      <c r="J2254" s="28">
        <v>10.14</v>
      </c>
      <c r="K2254" s="28">
        <v>239.77</v>
      </c>
      <c r="L2254" s="28">
        <f>IF('Base de datos cruda'!L2254&lt;0,,'Base de datos cruda'!L2254)</f>
        <v>14.01</v>
      </c>
      <c r="M2254" s="28" t="str">
        <f>IF(TRIM(PROPER('Base de datos cruda'!M2254))="High","Alto",IF(TRIM(PROPER('Base de datos cruda'!M2254))="Medium","Medio","Bajo"))</f>
        <v>Bajo</v>
      </c>
      <c r="N2254" s="29">
        <v>63.4661212153373</v>
      </c>
      <c r="O2254" s="32">
        <f t="shared" si="1"/>
        <v>63.46612122</v>
      </c>
      <c r="P2254" s="33">
        <f t="shared" si="2"/>
        <v>16.5</v>
      </c>
      <c r="Q2254" s="34">
        <f t="shared" si="3"/>
        <v>1.202830189</v>
      </c>
      <c r="R2254" s="35" t="str">
        <f t="shared" si="4"/>
        <v>Medio</v>
      </c>
      <c r="S2254" s="35" t="str">
        <f>IF(O2254="","",IF(O2254&gt;AVERAGE('Base de datos limpia'!$O$2:$O$8001),"Alto","Normal"))
</f>
        <v>Normal</v>
      </c>
      <c r="T2254" s="35" t="str">
        <f t="shared" si="5"/>
        <v>Gamer intensivo</v>
      </c>
      <c r="U2254" s="35"/>
    </row>
    <row r="2255">
      <c r="A2255" s="28">
        <v>2254.0</v>
      </c>
      <c r="B2255" s="28">
        <v>21.0</v>
      </c>
      <c r="C2255" s="28" t="str">
        <f>TRIM(PROPER('Base de datos cruda'!C2255))</f>
        <v>Female</v>
      </c>
      <c r="D2255" s="28">
        <v>7.73</v>
      </c>
      <c r="E2255" s="28">
        <v>7.61</v>
      </c>
      <c r="F2255" s="28">
        <v>4.14</v>
      </c>
      <c r="G2255" s="28">
        <v>69.84</v>
      </c>
      <c r="H2255" s="28" t="str">
        <f>TRIM(PROPER('Base de datos cruda'!H2255))</f>
        <v>Rpg</v>
      </c>
      <c r="I2255" s="28">
        <v>3.5</v>
      </c>
      <c r="J2255" s="28">
        <v>13.02</v>
      </c>
      <c r="K2255" s="28">
        <v>222.02</v>
      </c>
      <c r="L2255" s="28">
        <f>IF('Base de datos cruda'!L2255&lt;0,,'Base de datos cruda'!L2255)</f>
        <v>19.52</v>
      </c>
      <c r="M2255" s="28" t="str">
        <f>IF(TRIM(PROPER('Base de datos cruda'!M2255))="High","Alto",IF(TRIM(PROPER('Base de datos cruda'!M2255))="Medium","Medio","Bajo"))</f>
        <v>Alto</v>
      </c>
      <c r="N2255" s="29">
        <v>46.9563298374332</v>
      </c>
      <c r="O2255" s="32">
        <f t="shared" si="1"/>
        <v>46.95632984</v>
      </c>
      <c r="P2255" s="33">
        <f t="shared" si="2"/>
        <v>20.75</v>
      </c>
      <c r="Q2255" s="34">
        <f t="shared" si="3"/>
        <v>0.9844760673</v>
      </c>
      <c r="R2255" s="35" t="str">
        <f t="shared" si="4"/>
        <v>Bajo</v>
      </c>
      <c r="S2255" s="35" t="str">
        <f>IF(O2255="","",IF(O2255&gt;AVERAGE('Base de datos limpia'!$O$2:$O$8001),"Alto","Normal"))
</f>
        <v>Normal</v>
      </c>
      <c r="T2255" s="35" t="str">
        <f t="shared" si="5"/>
        <v>Gamer intensivo</v>
      </c>
      <c r="U2255" s="35"/>
    </row>
    <row r="2256">
      <c r="A2256" s="28">
        <v>2255.0</v>
      </c>
      <c r="B2256" s="28">
        <v>19.0</v>
      </c>
      <c r="C2256" s="28" t="str">
        <f>TRIM(PROPER('Base de datos cruda'!C2256))</f>
        <v>Female</v>
      </c>
      <c r="D2256" s="28">
        <v>5.82</v>
      </c>
      <c r="E2256" s="28">
        <v>9.87</v>
      </c>
      <c r="F2256" s="28">
        <v>4.39</v>
      </c>
      <c r="G2256" s="28">
        <v>76.76</v>
      </c>
      <c r="H2256" s="28" t="str">
        <f>TRIM(PROPER('Base de datos cruda'!H2256))</f>
        <v>Rpg</v>
      </c>
      <c r="I2256" s="28">
        <v>1.16</v>
      </c>
      <c r="J2256" s="28">
        <v>7.38</v>
      </c>
      <c r="K2256" s="28">
        <v>238.65</v>
      </c>
      <c r="L2256" s="28">
        <f>IF('Base de datos cruda'!L2256&lt;0,,'Base de datos cruda'!L2256)</f>
        <v>10.43</v>
      </c>
      <c r="M2256" s="28" t="str">
        <f>IF(TRIM(PROPER('Base de datos cruda'!M2256))="High","Alto",IF(TRIM(PROPER('Base de datos cruda'!M2256))="Medium","Medio","Bajo"))</f>
        <v>Alto</v>
      </c>
      <c r="N2256" s="29">
        <v>84.0180425793852</v>
      </c>
      <c r="O2256" s="32">
        <f t="shared" si="1"/>
        <v>84.01804258</v>
      </c>
      <c r="P2256" s="33">
        <f t="shared" si="2"/>
        <v>13.2</v>
      </c>
      <c r="Q2256" s="34">
        <f t="shared" si="3"/>
        <v>1.695876289</v>
      </c>
      <c r="R2256" s="35" t="str">
        <f t="shared" si="4"/>
        <v>Alto</v>
      </c>
      <c r="S2256" s="35" t="str">
        <f>IF(O2256="","",IF(O2256&gt;AVERAGE('Base de datos limpia'!$O$2:$O$8001),"Alto","Normal"))
</f>
        <v>Alto</v>
      </c>
      <c r="T2256" s="35" t="str">
        <f t="shared" si="5"/>
        <v>Gamer intensivo</v>
      </c>
      <c r="U2256" s="35"/>
    </row>
    <row r="2257">
      <c r="A2257" s="28">
        <v>2256.0</v>
      </c>
      <c r="B2257" s="28">
        <v>22.0</v>
      </c>
      <c r="C2257" s="28" t="str">
        <f>TRIM(PROPER('Base de datos cruda'!C2257))</f>
        <v>Female</v>
      </c>
      <c r="D2257" s="28">
        <v>7.94</v>
      </c>
      <c r="E2257" s="28">
        <v>3.66</v>
      </c>
      <c r="F2257" s="28">
        <v>7.61</v>
      </c>
      <c r="G2257" s="28">
        <v>74.78</v>
      </c>
      <c r="H2257" s="28" t="str">
        <f>TRIM(PROPER('Base de datos cruda'!H2257))</f>
        <v>Rpg</v>
      </c>
      <c r="I2257" s="28">
        <v>4.05</v>
      </c>
      <c r="J2257" s="28">
        <v>9.48</v>
      </c>
      <c r="K2257" s="28">
        <v>226.06</v>
      </c>
      <c r="L2257" s="28">
        <f>IF('Base de datos cruda'!L2257&lt;0,,'Base de datos cruda'!L2257)</f>
        <v>16.09</v>
      </c>
      <c r="M2257" s="28" t="str">
        <f>IF(TRIM(PROPER('Base de datos cruda'!M2257))="High","Alto",IF(TRIM(PROPER('Base de datos cruda'!M2257))="Medium","Medio","Bajo"))</f>
        <v>Bajo</v>
      </c>
      <c r="N2257" s="29">
        <v>24.75</v>
      </c>
      <c r="O2257" s="32">
        <f t="shared" si="1"/>
        <v>24.75</v>
      </c>
      <c r="P2257" s="33">
        <f t="shared" si="2"/>
        <v>17.42</v>
      </c>
      <c r="Q2257" s="34">
        <f t="shared" si="3"/>
        <v>0.4609571788</v>
      </c>
      <c r="R2257" s="35" t="str">
        <f t="shared" si="4"/>
        <v>Bajo</v>
      </c>
      <c r="S2257" s="35" t="str">
        <f>IF(O2257="","",IF(O2257&gt;AVERAGE('Base de datos limpia'!$O$2:$O$8001),"Alto","Normal"))
</f>
        <v>Normal</v>
      </c>
      <c r="T2257" s="35" t="str">
        <f t="shared" si="5"/>
        <v>Gamer moderado</v>
      </c>
      <c r="U2257" s="35"/>
    </row>
    <row r="2258">
      <c r="A2258" s="28">
        <v>2257.0</v>
      </c>
      <c r="B2258" s="28">
        <v>22.0</v>
      </c>
      <c r="C2258" s="28" t="str">
        <f>TRIM(PROPER('Base de datos cruda'!C2258))</f>
        <v>Female</v>
      </c>
      <c r="D2258" s="28">
        <v>5.21</v>
      </c>
      <c r="E2258" s="28">
        <v>6.8</v>
      </c>
      <c r="F2258" s="28">
        <v>6.77</v>
      </c>
      <c r="G2258" s="28">
        <v>70.92</v>
      </c>
      <c r="H2258" s="28" t="str">
        <f>TRIM(PROPER('Base de datos cruda'!H2258))</f>
        <v>Fps</v>
      </c>
      <c r="I2258" s="28">
        <v>0.27</v>
      </c>
      <c r="J2258" s="28">
        <v>7.79</v>
      </c>
      <c r="K2258" s="28">
        <v>259.18</v>
      </c>
      <c r="L2258" s="28">
        <f>IF('Base de datos cruda'!L2258&lt;0,,'Base de datos cruda'!L2258)</f>
        <v>11.57</v>
      </c>
      <c r="M2258" s="28" t="str">
        <f>IF(TRIM(PROPER('Base de datos cruda'!M2258))="High","Alto",IF(TRIM(PROPER('Base de datos cruda'!M2258))="Medium","Medio","Bajo"))</f>
        <v>Bajo</v>
      </c>
      <c r="N2258" s="29">
        <v>62.05</v>
      </c>
      <c r="O2258" s="32">
        <f t="shared" si="1"/>
        <v>62.05</v>
      </c>
      <c r="P2258" s="33">
        <f t="shared" si="2"/>
        <v>13</v>
      </c>
      <c r="Q2258" s="34">
        <f t="shared" si="3"/>
        <v>1.305182342</v>
      </c>
      <c r="R2258" s="35" t="str">
        <f t="shared" si="4"/>
        <v>Medio</v>
      </c>
      <c r="S2258" s="35" t="str">
        <f>IF(O2258="","",IF(O2258&gt;AVERAGE('Base de datos limpia'!$O$2:$O$8001),"Alto","Normal"))
</f>
        <v>Normal</v>
      </c>
      <c r="T2258" s="35" t="str">
        <f t="shared" si="5"/>
        <v>Gamer intensivo</v>
      </c>
      <c r="U2258" s="35"/>
    </row>
    <row r="2259">
      <c r="A2259" s="28">
        <v>2258.0</v>
      </c>
      <c r="B2259" s="28">
        <v>17.0</v>
      </c>
      <c r="C2259" s="28" t="str">
        <f>TRIM(PROPER('Base de datos cruda'!C2259))</f>
        <v>Female</v>
      </c>
      <c r="D2259" s="28">
        <v>1.74</v>
      </c>
      <c r="E2259" s="28">
        <v>8.7</v>
      </c>
      <c r="F2259" s="28">
        <v>4.64</v>
      </c>
      <c r="G2259" s="28">
        <v>61.63</v>
      </c>
      <c r="H2259" s="28" t="str">
        <f>TRIM(PROPER('Base de datos cruda'!H2259))</f>
        <v>Rpg</v>
      </c>
      <c r="I2259" s="28">
        <v>0.17</v>
      </c>
      <c r="J2259" s="28">
        <v>4.81</v>
      </c>
      <c r="K2259" s="28">
        <v>298.71</v>
      </c>
      <c r="L2259" s="28">
        <f>IF('Base de datos cruda'!L2259&lt;0,,'Base de datos cruda'!L2259)</f>
        <v>9.47</v>
      </c>
      <c r="M2259" s="28" t="str">
        <f>IF(TRIM(PROPER('Base de datos cruda'!M2259))="High","Alto",IF(TRIM(PROPER('Base de datos cruda'!M2259))="Medium","Medio","Bajo"))</f>
        <v>Alto</v>
      </c>
      <c r="N2259" s="29">
        <v>94.64</v>
      </c>
      <c r="O2259" s="32">
        <f t="shared" si="1"/>
        <v>94.64</v>
      </c>
      <c r="P2259" s="33">
        <f t="shared" si="2"/>
        <v>6.55</v>
      </c>
      <c r="Q2259" s="34">
        <f t="shared" si="3"/>
        <v>5</v>
      </c>
      <c r="R2259" s="35" t="str">
        <f t="shared" si="4"/>
        <v>Alto</v>
      </c>
      <c r="S2259" s="35" t="str">
        <f>IF(O2259="","",IF(O2259&gt;AVERAGE('Base de datos limpia'!$O$2:$O$8001),"Alto","Normal"))
</f>
        <v>Alto</v>
      </c>
      <c r="T2259" s="35" t="str">
        <f t="shared" si="5"/>
        <v>Gamer intensivo</v>
      </c>
      <c r="U2259" s="35"/>
    </row>
    <row r="2260">
      <c r="A2260" s="28">
        <v>2259.0</v>
      </c>
      <c r="B2260" s="28">
        <v>18.0</v>
      </c>
      <c r="C2260" s="28" t="str">
        <f>TRIM(PROPER('Base de datos cruda'!C2260))</f>
        <v>Female</v>
      </c>
      <c r="D2260" s="28">
        <v>1.63</v>
      </c>
      <c r="E2260" s="28">
        <v>6.22</v>
      </c>
      <c r="F2260" s="28">
        <v>7.07</v>
      </c>
      <c r="G2260" s="28">
        <v>72.02</v>
      </c>
      <c r="H2260" s="28" t="str">
        <f>TRIM(PROPER('Base de datos cruda'!H2260))</f>
        <v>Fps</v>
      </c>
      <c r="I2260" s="28">
        <v>0.14</v>
      </c>
      <c r="J2260" s="28">
        <v>4.5</v>
      </c>
      <c r="K2260" s="28">
        <v>318.83</v>
      </c>
      <c r="L2260" s="28">
        <f>IF('Base de datos cruda'!L2260&lt;0,,'Base de datos cruda'!L2260)</f>
        <v>3.24</v>
      </c>
      <c r="M2260" s="28" t="str">
        <f>IF(TRIM(PROPER('Base de datos cruda'!M2260))="High","Alto",IF(TRIM(PROPER('Base de datos cruda'!M2260))="Medium","Medio","Bajo"))</f>
        <v>Medio</v>
      </c>
      <c r="N2260" s="29">
        <v>85.56</v>
      </c>
      <c r="O2260" s="32">
        <f t="shared" si="1"/>
        <v>85.56</v>
      </c>
      <c r="P2260" s="33">
        <f t="shared" si="2"/>
        <v>6.13</v>
      </c>
      <c r="Q2260" s="34">
        <f t="shared" si="3"/>
        <v>3.81595092</v>
      </c>
      <c r="R2260" s="35" t="str">
        <f t="shared" si="4"/>
        <v>Alto</v>
      </c>
      <c r="S2260" s="35" t="str">
        <f>IF(O2260="","",IF(O2260&gt;AVERAGE('Base de datos limpia'!$O$2:$O$8001),"Alto","Normal"))
</f>
        <v>Alto</v>
      </c>
      <c r="T2260" s="35" t="str">
        <f t="shared" si="5"/>
        <v>Gamer intensivo</v>
      </c>
      <c r="U2260" s="35"/>
    </row>
    <row r="2261">
      <c r="A2261" s="28">
        <v>2260.0</v>
      </c>
      <c r="B2261" s="28">
        <v>16.0</v>
      </c>
      <c r="C2261" s="28" t="str">
        <f>TRIM(PROPER('Base de datos cruda'!C2261))</f>
        <v>Male</v>
      </c>
      <c r="D2261" s="28">
        <v>2.6</v>
      </c>
      <c r="E2261" s="28">
        <v>8.11</v>
      </c>
      <c r="F2261" s="28">
        <v>8.05</v>
      </c>
      <c r="G2261" s="28">
        <v>91.13</v>
      </c>
      <c r="H2261" s="28" t="str">
        <f>TRIM(PROPER('Base de datos cruda'!H2261))</f>
        <v>Fps</v>
      </c>
      <c r="I2261" s="28">
        <v>1.4</v>
      </c>
      <c r="J2261" s="28">
        <v>5.56</v>
      </c>
      <c r="K2261" s="28">
        <v>292.8</v>
      </c>
      <c r="L2261" s="28">
        <f>IF('Base de datos cruda'!L2261&lt;0,,'Base de datos cruda'!L2261)</f>
        <v>7.93</v>
      </c>
      <c r="M2261" s="28" t="str">
        <f>IF(TRIM(PROPER('Base de datos cruda'!M2261))="High","Alto",IF(TRIM(PROPER('Base de datos cruda'!M2261))="Medium","Medio","Bajo"))</f>
        <v>Medio</v>
      </c>
      <c r="N2261" s="29">
        <v>100.0</v>
      </c>
      <c r="O2261" s="32">
        <f t="shared" si="1"/>
        <v>100</v>
      </c>
      <c r="P2261" s="33">
        <f t="shared" si="2"/>
        <v>8.16</v>
      </c>
      <c r="Q2261" s="34">
        <f t="shared" si="3"/>
        <v>3.119230769</v>
      </c>
      <c r="R2261" s="35" t="str">
        <f t="shared" si="4"/>
        <v>Alto</v>
      </c>
      <c r="S2261" s="35" t="str">
        <f>IF(O2261="","",IF(O2261&gt;AVERAGE('Base de datos limpia'!$O$2:$O$8001),"Alto","Normal"))
</f>
        <v>Alto</v>
      </c>
      <c r="T2261" s="35" t="str">
        <f t="shared" si="5"/>
        <v>Gamer intensivo</v>
      </c>
      <c r="U2261" s="35"/>
    </row>
    <row r="2262">
      <c r="A2262" s="28">
        <v>2261.0</v>
      </c>
      <c r="B2262" s="28">
        <v>23.0</v>
      </c>
      <c r="C2262" s="28" t="str">
        <f>TRIM(PROPER('Base de datos cruda'!C2262))</f>
        <v>Male</v>
      </c>
      <c r="D2262" s="28">
        <v>0.06</v>
      </c>
      <c r="E2262" s="28">
        <v>4.73</v>
      </c>
      <c r="F2262" s="28">
        <v>7.76</v>
      </c>
      <c r="G2262" s="28">
        <v>77.55</v>
      </c>
      <c r="H2262" s="28" t="str">
        <f>TRIM(PROPER('Base de datos cruda'!H2262))</f>
        <v>Fps</v>
      </c>
      <c r="I2262" s="28">
        <v>2.34</v>
      </c>
      <c r="J2262" s="28">
        <v>5.32</v>
      </c>
      <c r="K2262" s="28">
        <v>308.12</v>
      </c>
      <c r="L2262" s="28">
        <f>IF('Base de datos cruda'!L2262&lt;0,,'Base de datos cruda'!L2262)</f>
        <v>3.69</v>
      </c>
      <c r="M2262" s="28" t="str">
        <f>IF(TRIM(PROPER('Base de datos cruda'!M2262))="High","Alto",IF(TRIM(PROPER('Base de datos cruda'!M2262))="Medium","Medio","Bajo"))</f>
        <v>Medio</v>
      </c>
      <c r="N2262" s="29">
        <v>79.51</v>
      </c>
      <c r="O2262" s="32">
        <f t="shared" si="1"/>
        <v>79.51</v>
      </c>
      <c r="P2262" s="33">
        <f t="shared" si="2"/>
        <v>5.38</v>
      </c>
      <c r="Q2262" s="34">
        <f t="shared" si="3"/>
        <v>78.83333333</v>
      </c>
      <c r="R2262" s="35" t="str">
        <f t="shared" si="4"/>
        <v>Alto</v>
      </c>
      <c r="S2262" s="35" t="str">
        <f>IF(O2262="","",IF(O2262&gt;AVERAGE('Base de datos limpia'!$O$2:$O$8001),"Alto","Normal"))
</f>
        <v>Alto</v>
      </c>
      <c r="T2262" s="35" t="str">
        <f t="shared" si="5"/>
        <v>Gamer moderado</v>
      </c>
      <c r="U2262" s="35"/>
    </row>
    <row r="2263">
      <c r="A2263" s="28">
        <v>2262.0</v>
      </c>
      <c r="B2263" s="28">
        <v>24.0</v>
      </c>
      <c r="C2263" s="28" t="str">
        <f>TRIM(PROPER('Base de datos cruda'!C2263))</f>
        <v>Female</v>
      </c>
      <c r="D2263" s="28">
        <v>5.45</v>
      </c>
      <c r="E2263" s="28">
        <v>6.31</v>
      </c>
      <c r="F2263" s="28">
        <v>5.23</v>
      </c>
      <c r="G2263" s="28">
        <v>71.63</v>
      </c>
      <c r="H2263" s="28" t="str">
        <f>TRIM(PROPER('Base de datos cruda'!H2263))</f>
        <v>Casual</v>
      </c>
      <c r="I2263" s="28">
        <v>0.54</v>
      </c>
      <c r="J2263" s="28">
        <v>10.63</v>
      </c>
      <c r="K2263" s="28">
        <v>260.92</v>
      </c>
      <c r="L2263" s="28">
        <f>IF('Base de datos cruda'!L2263&lt;0,,'Base de datos cruda'!L2263)</f>
        <v>16.99</v>
      </c>
      <c r="M2263" s="28" t="str">
        <f>IF(TRIM(PROPER('Base de datos cruda'!M2263))="High","Alto",IF(TRIM(PROPER('Base de datos cruda'!M2263))="Medium","Medio","Bajo"))</f>
        <v>Bajo</v>
      </c>
      <c r="N2263" s="29">
        <v>64.92</v>
      </c>
      <c r="O2263" s="32">
        <f t="shared" si="1"/>
        <v>64.92</v>
      </c>
      <c r="P2263" s="33">
        <f t="shared" si="2"/>
        <v>16.08</v>
      </c>
      <c r="Q2263" s="34">
        <f t="shared" si="3"/>
        <v>1.157798165</v>
      </c>
      <c r="R2263" s="35" t="str">
        <f t="shared" si="4"/>
        <v>Medio</v>
      </c>
      <c r="S2263" s="35" t="str">
        <f>IF(O2263="","",IF(O2263&gt;AVERAGE('Base de datos limpia'!$O$2:$O$8001),"Alto","Normal"))
</f>
        <v>Normal</v>
      </c>
      <c r="T2263" s="35" t="str">
        <f t="shared" si="5"/>
        <v>Gamer intensivo</v>
      </c>
      <c r="U2263" s="35"/>
    </row>
    <row r="2264">
      <c r="A2264" s="28">
        <v>2263.0</v>
      </c>
      <c r="B2264" s="28">
        <v>19.0</v>
      </c>
      <c r="C2264" s="28" t="str">
        <f>TRIM(PROPER('Base de datos cruda'!C2264))</f>
        <v>Male</v>
      </c>
      <c r="D2264" s="28">
        <v>2.15</v>
      </c>
      <c r="E2264" s="28">
        <v>1.5</v>
      </c>
      <c r="F2264" s="28">
        <v>5.29</v>
      </c>
      <c r="G2264" s="28">
        <v>72.19</v>
      </c>
      <c r="H2264" s="28" t="str">
        <f>TRIM(PROPER('Base de datos cruda'!H2264))</f>
        <v>Rpg</v>
      </c>
      <c r="I2264" s="28">
        <v>4.98</v>
      </c>
      <c r="J2264" s="28">
        <v>7.18</v>
      </c>
      <c r="K2264" s="28">
        <v>290.81</v>
      </c>
      <c r="L2264" s="28">
        <f>IF('Base de datos cruda'!L2264&lt;0,,'Base de datos cruda'!L2264)</f>
        <v>9.53</v>
      </c>
      <c r="M2264" s="28" t="str">
        <f>IF(TRIM(PROPER('Base de datos cruda'!M2264))="High","Alto",IF(TRIM(PROPER('Base de datos cruda'!M2264))="Medium","Medio","Bajo"))</f>
        <v>Medio</v>
      </c>
      <c r="N2264" s="29">
        <v>33.8</v>
      </c>
      <c r="O2264" s="32">
        <f t="shared" si="1"/>
        <v>33.8</v>
      </c>
      <c r="P2264" s="33">
        <f t="shared" si="2"/>
        <v>9.33</v>
      </c>
      <c r="Q2264" s="34">
        <f t="shared" si="3"/>
        <v>0.6976744186</v>
      </c>
      <c r="R2264" s="35" t="str">
        <f t="shared" si="4"/>
        <v>Bajo</v>
      </c>
      <c r="S2264" s="35" t="str">
        <f>IF(O2264="","",IF(O2264&gt;AVERAGE('Base de datos limpia'!$O$2:$O$8001),"Alto","Normal"))
</f>
        <v>Normal</v>
      </c>
      <c r="T2264" s="35" t="str">
        <f t="shared" si="5"/>
        <v>Gamer casual</v>
      </c>
      <c r="U2264" s="35"/>
    </row>
    <row r="2265">
      <c r="A2265" s="28">
        <v>2264.0</v>
      </c>
      <c r="B2265" s="28">
        <v>21.0</v>
      </c>
      <c r="C2265" s="28" t="str">
        <f>TRIM(PROPER('Base de datos cruda'!C2265))</f>
        <v>Male</v>
      </c>
      <c r="D2265" s="28">
        <v>6.52</v>
      </c>
      <c r="E2265" s="28">
        <v>9.87</v>
      </c>
      <c r="F2265" s="28">
        <v>8.84</v>
      </c>
      <c r="G2265" s="28">
        <v>82.18</v>
      </c>
      <c r="H2265" s="28" t="str">
        <f>TRIM(PROPER('Base de datos cruda'!H2265))</f>
        <v>Casual</v>
      </c>
      <c r="I2265" s="28">
        <v>5.0</v>
      </c>
      <c r="J2265" s="28">
        <v>11.3</v>
      </c>
      <c r="K2265" s="28">
        <v>238.47</v>
      </c>
      <c r="L2265" s="28">
        <f>IF('Base de datos cruda'!L2265&lt;0,,'Base de datos cruda'!L2265)</f>
        <v>14.5</v>
      </c>
      <c r="M2265" s="28" t="str">
        <f>IF(TRIM(PROPER('Base de datos cruda'!M2265))="High","Alto",IF(TRIM(PROPER('Base de datos cruda'!M2265))="Medium","Medio","Bajo"))</f>
        <v>Bajo</v>
      </c>
      <c r="N2265" s="29">
        <v>99.3978533604424</v>
      </c>
      <c r="O2265" s="32">
        <f t="shared" si="1"/>
        <v>99.39785336</v>
      </c>
      <c r="P2265" s="33">
        <f t="shared" si="2"/>
        <v>17.82</v>
      </c>
      <c r="Q2265" s="34">
        <f t="shared" si="3"/>
        <v>1.513803681</v>
      </c>
      <c r="R2265" s="35" t="str">
        <f t="shared" si="4"/>
        <v>Alto</v>
      </c>
      <c r="S2265" s="35" t="str">
        <f>IF(O2265="","",IF(O2265&gt;AVERAGE('Base de datos limpia'!$O$2:$O$8001),"Alto","Normal"))
</f>
        <v>Alto</v>
      </c>
      <c r="T2265" s="35" t="str">
        <f t="shared" si="5"/>
        <v>Gamer intensivo</v>
      </c>
      <c r="U2265" s="35"/>
    </row>
    <row r="2266">
      <c r="A2266" s="28">
        <v>2265.0</v>
      </c>
      <c r="B2266" s="28">
        <v>24.0</v>
      </c>
      <c r="C2266" s="28" t="str">
        <f>TRIM(PROPER('Base de datos cruda'!C2266))</f>
        <v>Female</v>
      </c>
      <c r="D2266" s="28">
        <v>2.87</v>
      </c>
      <c r="E2266" s="28">
        <v>8.2</v>
      </c>
      <c r="F2266" s="28">
        <v>8.44</v>
      </c>
      <c r="G2266" s="28">
        <v>72.09</v>
      </c>
      <c r="H2266" s="28" t="str">
        <f>TRIM(PROPER('Base de datos cruda'!H2266))</f>
        <v>Casual</v>
      </c>
      <c r="I2266" s="28">
        <v>2.6</v>
      </c>
      <c r="J2266" s="28">
        <v>4.07</v>
      </c>
      <c r="K2266" s="28">
        <v>283.83</v>
      </c>
      <c r="L2266" s="28">
        <f>IF('Base de datos cruda'!L2266&lt;0,,'Base de datos cruda'!L2266)</f>
        <v>4.24</v>
      </c>
      <c r="M2266" s="28" t="str">
        <f>IF(TRIM(PROPER('Base de datos cruda'!M2266))="High","Alto",IF(TRIM(PROPER('Base de datos cruda'!M2266))="Medium","Medio","Bajo"))</f>
        <v>Medio</v>
      </c>
      <c r="N2266" s="29">
        <v>96.12</v>
      </c>
      <c r="O2266" s="32">
        <f t="shared" si="1"/>
        <v>96.12</v>
      </c>
      <c r="P2266" s="33">
        <f t="shared" si="2"/>
        <v>6.94</v>
      </c>
      <c r="Q2266" s="34">
        <f t="shared" si="3"/>
        <v>2.857142857</v>
      </c>
      <c r="R2266" s="35" t="str">
        <f t="shared" si="4"/>
        <v>Alto</v>
      </c>
      <c r="S2266" s="35" t="str">
        <f>IF(O2266="","",IF(O2266&gt;AVERAGE('Base de datos limpia'!$O$2:$O$8001),"Alto","Normal"))
</f>
        <v>Alto</v>
      </c>
      <c r="T2266" s="35" t="str">
        <f t="shared" si="5"/>
        <v>Gamer intensivo</v>
      </c>
      <c r="U2266" s="35"/>
    </row>
    <row r="2267">
      <c r="A2267" s="28">
        <v>2266.0</v>
      </c>
      <c r="B2267" s="28">
        <v>21.0</v>
      </c>
      <c r="C2267" s="28" t="str">
        <f>TRIM(PROPER('Base de datos cruda'!C2267))</f>
        <v>Male</v>
      </c>
      <c r="D2267" s="28">
        <v>3.84</v>
      </c>
      <c r="E2267" s="28">
        <v>8.82</v>
      </c>
      <c r="F2267" s="28">
        <v>5.59</v>
      </c>
      <c r="G2267" s="28">
        <v>85.23</v>
      </c>
      <c r="H2267" s="28" t="str">
        <f>TRIM(PROPER('Base de datos cruda'!H2267))</f>
        <v>Casual</v>
      </c>
      <c r="I2267" s="28">
        <v>2.84</v>
      </c>
      <c r="J2267" s="28">
        <v>5.59</v>
      </c>
      <c r="K2267" s="28">
        <v>271.07</v>
      </c>
      <c r="L2267" s="28">
        <f>IF('Base de datos cruda'!L2267&lt;0,,'Base de datos cruda'!L2267)</f>
        <v>5.72</v>
      </c>
      <c r="M2267" s="28" t="str">
        <f>IF(TRIM(PROPER('Base de datos cruda'!M2267))="High","Alto",IF(TRIM(PROPER('Base de datos cruda'!M2267))="Medium","Medio","Bajo"))</f>
        <v>Alto</v>
      </c>
      <c r="N2267" s="29">
        <v>78.15</v>
      </c>
      <c r="O2267" s="32">
        <f t="shared" si="1"/>
        <v>78.15</v>
      </c>
      <c r="P2267" s="33">
        <f t="shared" si="2"/>
        <v>9.43</v>
      </c>
      <c r="Q2267" s="34">
        <f t="shared" si="3"/>
        <v>2.296875</v>
      </c>
      <c r="R2267" s="35" t="str">
        <f t="shared" si="4"/>
        <v>Alto</v>
      </c>
      <c r="S2267" s="35" t="str">
        <f>IF(O2267="","",IF(O2267&gt;AVERAGE('Base de datos limpia'!$O$2:$O$8001),"Alto","Normal"))
</f>
        <v>Alto</v>
      </c>
      <c r="T2267" s="35" t="str">
        <f t="shared" si="5"/>
        <v>Gamer intensivo</v>
      </c>
      <c r="U2267" s="35"/>
    </row>
    <row r="2268">
      <c r="A2268" s="28">
        <v>2267.0</v>
      </c>
      <c r="B2268" s="28">
        <v>24.0</v>
      </c>
      <c r="C2268" s="28" t="str">
        <f>TRIM(PROPER('Base de datos cruda'!C2268))</f>
        <v>Female</v>
      </c>
      <c r="D2268" s="28">
        <v>7.73</v>
      </c>
      <c r="E2268" s="28">
        <v>7.25</v>
      </c>
      <c r="F2268" s="28">
        <v>8.12</v>
      </c>
      <c r="G2268" s="28">
        <v>99.58</v>
      </c>
      <c r="H2268" s="28" t="str">
        <f>TRIM(PROPER('Base de datos cruda'!H2268))</f>
        <v>Fps</v>
      </c>
      <c r="I2268" s="28">
        <v>4.63</v>
      </c>
      <c r="J2268" s="28">
        <v>12.39</v>
      </c>
      <c r="K2268" s="28">
        <v>229.94</v>
      </c>
      <c r="L2268" s="28">
        <f>IF('Base de datos cruda'!L2268&lt;0,,'Base de datos cruda'!L2268)</f>
        <v>18.26</v>
      </c>
      <c r="M2268" s="28" t="str">
        <f>IF(TRIM(PROPER('Base de datos cruda'!M2268))="High","Alto",IF(TRIM(PROPER('Base de datos cruda'!M2268))="Medium","Medio","Bajo"))</f>
        <v>Bajo</v>
      </c>
      <c r="N2268" s="29">
        <v>69.4939436277991</v>
      </c>
      <c r="O2268" s="32">
        <f t="shared" si="1"/>
        <v>69.49394363</v>
      </c>
      <c r="P2268" s="33">
        <f t="shared" si="2"/>
        <v>20.12</v>
      </c>
      <c r="Q2268" s="34">
        <f t="shared" si="3"/>
        <v>0.9379042691</v>
      </c>
      <c r="R2268" s="35" t="str">
        <f t="shared" si="4"/>
        <v>Medio</v>
      </c>
      <c r="S2268" s="35" t="str">
        <f>IF(O2268="","",IF(O2268&gt;AVERAGE('Base de datos limpia'!$O$2:$O$8001),"Alto","Normal"))
</f>
        <v>Alto</v>
      </c>
      <c r="T2268" s="35" t="str">
        <f t="shared" si="5"/>
        <v>Gamer intensivo</v>
      </c>
      <c r="U2268" s="35"/>
    </row>
    <row r="2269">
      <c r="A2269" s="28">
        <v>2268.0</v>
      </c>
      <c r="B2269" s="28">
        <v>19.0</v>
      </c>
      <c r="C2269" s="28" t="str">
        <f>TRIM(PROPER('Base de datos cruda'!C2269))</f>
        <v>Male</v>
      </c>
      <c r="D2269" s="28">
        <v>1.94</v>
      </c>
      <c r="E2269" s="28">
        <v>2.67</v>
      </c>
      <c r="F2269" s="28">
        <v>4.81</v>
      </c>
      <c r="G2269" s="28">
        <v>61.65</v>
      </c>
      <c r="H2269" s="28" t="str">
        <f>TRIM(PROPER('Base de datos cruda'!H2269))</f>
        <v>Rpg</v>
      </c>
      <c r="I2269" s="28">
        <v>3.85</v>
      </c>
      <c r="J2269" s="28">
        <v>5.91</v>
      </c>
      <c r="K2269" s="28">
        <v>317.87</v>
      </c>
      <c r="L2269" s="28">
        <f>IF('Base de datos cruda'!L2269&lt;0,,'Base de datos cruda'!L2269)</f>
        <v>7.89</v>
      </c>
      <c r="M2269" s="28" t="str">
        <f>IF(TRIM(PROPER('Base de datos cruda'!M2269))="High","Alto",IF(TRIM(PROPER('Base de datos cruda'!M2269))="Medium","Medio","Bajo"))</f>
        <v>Medio</v>
      </c>
      <c r="N2269" s="29">
        <v>43.72</v>
      </c>
      <c r="O2269" s="32">
        <f t="shared" si="1"/>
        <v>43.72</v>
      </c>
      <c r="P2269" s="33">
        <f t="shared" si="2"/>
        <v>7.85</v>
      </c>
      <c r="Q2269" s="34">
        <f t="shared" si="3"/>
        <v>1.37628866</v>
      </c>
      <c r="R2269" s="35" t="str">
        <f t="shared" si="4"/>
        <v>Bajo</v>
      </c>
      <c r="S2269" s="35" t="str">
        <f>IF(O2269="","",IF(O2269&gt;AVERAGE('Base de datos limpia'!$O$2:$O$8001),"Alto","Normal"))
</f>
        <v>Normal</v>
      </c>
      <c r="T2269" s="35" t="str">
        <f t="shared" si="5"/>
        <v>Gamer casual</v>
      </c>
      <c r="U2269" s="35"/>
    </row>
    <row r="2270">
      <c r="A2270" s="28">
        <v>2269.0</v>
      </c>
      <c r="B2270" s="28">
        <v>23.0</v>
      </c>
      <c r="C2270" s="28" t="str">
        <f>TRIM(PROPER('Base de datos cruda'!C2270))</f>
        <v>Male</v>
      </c>
      <c r="D2270" s="28">
        <v>5.77</v>
      </c>
      <c r="E2270" s="28">
        <v>1.28</v>
      </c>
      <c r="F2270" s="28">
        <v>4.98</v>
      </c>
      <c r="G2270" s="28">
        <v>66.75</v>
      </c>
      <c r="H2270" s="28" t="str">
        <f>TRIM(PROPER('Base de datos cruda'!H2270))</f>
        <v>Rpg</v>
      </c>
      <c r="I2270" s="28">
        <v>0.84</v>
      </c>
      <c r="J2270" s="28">
        <v>10.14</v>
      </c>
      <c r="K2270" s="28">
        <v>247.08</v>
      </c>
      <c r="L2270" s="28">
        <f>IF('Base de datos cruda'!L2270&lt;0,,'Base de datos cruda'!L2270)</f>
        <v>16.01</v>
      </c>
      <c r="M2270" s="28" t="str">
        <f>IF(TRIM(PROPER('Base de datos cruda'!M2270))="High","Alto",IF(TRIM(PROPER('Base de datos cruda'!M2270))="Medium","Medio","Bajo"))</f>
        <v>Bajo</v>
      </c>
      <c r="N2270" s="29">
        <v>21.67</v>
      </c>
      <c r="O2270" s="32">
        <f t="shared" si="1"/>
        <v>21.67</v>
      </c>
      <c r="P2270" s="33">
        <f t="shared" si="2"/>
        <v>15.91</v>
      </c>
      <c r="Q2270" s="34">
        <f t="shared" si="3"/>
        <v>0.2218370884</v>
      </c>
      <c r="R2270" s="35" t="str">
        <f t="shared" si="4"/>
        <v>Bajo</v>
      </c>
      <c r="S2270" s="35" t="str">
        <f>IF(O2270="","",IF(O2270&gt;AVERAGE('Base de datos limpia'!$O$2:$O$8001),"Alto","Normal"))
</f>
        <v>Normal</v>
      </c>
      <c r="T2270" s="35" t="str">
        <f t="shared" si="5"/>
        <v>Gamer casual</v>
      </c>
      <c r="U2270" s="35"/>
    </row>
    <row r="2271">
      <c r="A2271" s="28">
        <v>2270.0</v>
      </c>
      <c r="B2271" s="28">
        <v>24.0</v>
      </c>
      <c r="C2271" s="28" t="str">
        <f>TRIM(PROPER('Base de datos cruda'!C2271))</f>
        <v>Male</v>
      </c>
      <c r="D2271" s="28">
        <v>6.04</v>
      </c>
      <c r="E2271" s="28">
        <v>8.78</v>
      </c>
      <c r="F2271" s="28">
        <v>4.91</v>
      </c>
      <c r="G2271" s="28">
        <v>67.16</v>
      </c>
      <c r="H2271" s="28" t="str">
        <f>TRIM(PROPER('Base de datos cruda'!H2271))</f>
        <v>Rpg</v>
      </c>
      <c r="I2271" s="28">
        <v>3.96</v>
      </c>
      <c r="J2271" s="28">
        <v>10.62</v>
      </c>
      <c r="K2271" s="28">
        <v>248.41</v>
      </c>
      <c r="L2271" s="28">
        <f>IF('Base de datos cruda'!L2271&lt;0,,'Base de datos cruda'!L2271)</f>
        <v>13.85</v>
      </c>
      <c r="M2271" s="28" t="str">
        <f>IF(TRIM(PROPER('Base de datos cruda'!M2271))="High","Alto",IF(TRIM(PROPER('Base de datos cruda'!M2271))="Medium","Medio","Bajo"))</f>
        <v>Alto</v>
      </c>
      <c r="N2271" s="29">
        <v>73.1091798427579</v>
      </c>
      <c r="O2271" s="32">
        <f t="shared" si="1"/>
        <v>73.10917984</v>
      </c>
      <c r="P2271" s="33">
        <f t="shared" si="2"/>
        <v>16.66</v>
      </c>
      <c r="Q2271" s="34">
        <f t="shared" si="3"/>
        <v>1.453642384</v>
      </c>
      <c r="R2271" s="35" t="str">
        <f t="shared" si="4"/>
        <v>Alto</v>
      </c>
      <c r="S2271" s="35" t="str">
        <f>IF(O2271="","",IF(O2271&gt;AVERAGE('Base de datos limpia'!$O$2:$O$8001),"Alto","Normal"))
</f>
        <v>Alto</v>
      </c>
      <c r="T2271" s="35" t="str">
        <f t="shared" si="5"/>
        <v>Gamer intensivo</v>
      </c>
      <c r="U2271" s="35"/>
    </row>
    <row r="2272">
      <c r="A2272" s="28">
        <v>2271.0</v>
      </c>
      <c r="B2272" s="28">
        <v>19.0</v>
      </c>
      <c r="C2272" s="28" t="str">
        <f>TRIM(PROPER('Base de datos cruda'!C2272))</f>
        <v>Female</v>
      </c>
      <c r="D2272" s="28">
        <v>1.77</v>
      </c>
      <c r="E2272" s="28">
        <v>4.57</v>
      </c>
      <c r="F2272" s="28">
        <v>4.44</v>
      </c>
      <c r="G2272" s="28">
        <v>77.88</v>
      </c>
      <c r="H2272" s="28" t="str">
        <f>TRIM(PROPER('Base de datos cruda'!H2272))</f>
        <v>Fps</v>
      </c>
      <c r="I2272" s="28">
        <v>1.15</v>
      </c>
      <c r="J2272" s="28">
        <v>7.33</v>
      </c>
      <c r="K2272" s="28">
        <v>301.1</v>
      </c>
      <c r="L2272" s="28">
        <f>IF('Base de datos cruda'!L2272&lt;0,,'Base de datos cruda'!L2272)</f>
        <v>6.41</v>
      </c>
      <c r="M2272" s="28" t="str">
        <f>IF(TRIM(PROPER('Base de datos cruda'!M2272))="High","Alto",IF(TRIM(PROPER('Base de datos cruda'!M2272))="Medium","Medio","Bajo"))</f>
        <v>Medio</v>
      </c>
      <c r="N2272" s="29">
        <v>59.09</v>
      </c>
      <c r="O2272" s="32">
        <f t="shared" si="1"/>
        <v>59.09</v>
      </c>
      <c r="P2272" s="33">
        <f t="shared" si="2"/>
        <v>9.1</v>
      </c>
      <c r="Q2272" s="34">
        <f t="shared" si="3"/>
        <v>2.581920904</v>
      </c>
      <c r="R2272" s="35" t="str">
        <f t="shared" si="4"/>
        <v>Medio</v>
      </c>
      <c r="S2272" s="35" t="str">
        <f>IF(O2272="","",IF(O2272&gt;AVERAGE('Base de datos limpia'!$O$2:$O$8001),"Alto","Normal"))
</f>
        <v>Normal</v>
      </c>
      <c r="T2272" s="35" t="str">
        <f t="shared" si="5"/>
        <v>Gamer moderado</v>
      </c>
      <c r="U2272" s="35"/>
    </row>
    <row r="2273">
      <c r="A2273" s="28">
        <v>2272.0</v>
      </c>
      <c r="B2273" s="28">
        <v>20.0</v>
      </c>
      <c r="C2273" s="28" t="str">
        <f>TRIM(PROPER('Base de datos cruda'!C2273))</f>
        <v>Male</v>
      </c>
      <c r="D2273" s="28">
        <v>4.01</v>
      </c>
      <c r="E2273" s="28">
        <v>3.37</v>
      </c>
      <c r="F2273" s="28">
        <v>8.27</v>
      </c>
      <c r="G2273" s="28">
        <v>61.66</v>
      </c>
      <c r="H2273" s="28" t="str">
        <f>TRIM(PROPER('Base de datos cruda'!H2273))</f>
        <v>Fps</v>
      </c>
      <c r="I2273" s="28">
        <v>2.15</v>
      </c>
      <c r="J2273" s="28">
        <v>8.19</v>
      </c>
      <c r="K2273" s="28">
        <v>266.75</v>
      </c>
      <c r="L2273" s="28">
        <f>IF('Base de datos cruda'!L2273&lt;0,,'Base de datos cruda'!L2273)</f>
        <v>12.96</v>
      </c>
      <c r="M2273" s="28" t="str">
        <f>IF(TRIM(PROPER('Base de datos cruda'!M2273))="High","Alto",IF(TRIM(PROPER('Base de datos cruda'!M2273))="Medium","Medio","Bajo"))</f>
        <v>Medio</v>
      </c>
      <c r="N2273" s="29">
        <v>56.57</v>
      </c>
      <c r="O2273" s="32">
        <f t="shared" si="1"/>
        <v>56.57</v>
      </c>
      <c r="P2273" s="33">
        <f t="shared" si="2"/>
        <v>12.2</v>
      </c>
      <c r="Q2273" s="34">
        <f t="shared" si="3"/>
        <v>0.8403990025</v>
      </c>
      <c r="R2273" s="35" t="str">
        <f t="shared" si="4"/>
        <v>Medio</v>
      </c>
      <c r="S2273" s="35" t="str">
        <f>IF(O2273="","",IF(O2273&gt;AVERAGE('Base de datos limpia'!$O$2:$O$8001),"Alto","Normal"))
</f>
        <v>Normal</v>
      </c>
      <c r="T2273" s="35" t="str">
        <f t="shared" si="5"/>
        <v>Gamer moderado</v>
      </c>
      <c r="U2273" s="35"/>
    </row>
    <row r="2274">
      <c r="A2274" s="28">
        <v>2273.0</v>
      </c>
      <c r="B2274" s="28">
        <v>23.0</v>
      </c>
      <c r="C2274" s="28" t="str">
        <f>TRIM(PROPER('Base de datos cruda'!C2274))</f>
        <v>Female</v>
      </c>
      <c r="D2274" s="28">
        <v>2.8</v>
      </c>
      <c r="E2274" s="28">
        <v>6.06</v>
      </c>
      <c r="F2274" s="28">
        <v>6.89</v>
      </c>
      <c r="G2274" s="28">
        <v>79.1</v>
      </c>
      <c r="H2274" s="28" t="str">
        <f>TRIM(PROPER('Base de datos cruda'!H2274))</f>
        <v>Casual</v>
      </c>
      <c r="I2274" s="28">
        <v>2.66</v>
      </c>
      <c r="J2274" s="28">
        <v>5.18</v>
      </c>
      <c r="K2274" s="28">
        <v>282.39</v>
      </c>
      <c r="L2274" s="28">
        <f>IF('Base de datos cruda'!L2274&lt;0,,'Base de datos cruda'!L2274)</f>
        <v>5.26</v>
      </c>
      <c r="M2274" s="28" t="str">
        <f>IF(TRIM(PROPER('Base de datos cruda'!M2274))="High","Alto",IF(TRIM(PROPER('Base de datos cruda'!M2274))="Medium","Medio","Bajo"))</f>
        <v>Medio</v>
      </c>
      <c r="N2274" s="29">
        <v>79.0</v>
      </c>
      <c r="O2274" s="32">
        <f t="shared" si="1"/>
        <v>79</v>
      </c>
      <c r="P2274" s="33">
        <f t="shared" si="2"/>
        <v>7.98</v>
      </c>
      <c r="Q2274" s="34">
        <f t="shared" si="3"/>
        <v>2.164285714</v>
      </c>
      <c r="R2274" s="35" t="str">
        <f t="shared" si="4"/>
        <v>Alto</v>
      </c>
      <c r="S2274" s="35" t="str">
        <f>IF(O2274="","",IF(O2274&gt;AVERAGE('Base de datos limpia'!$O$2:$O$8001),"Alto","Normal"))
</f>
        <v>Alto</v>
      </c>
      <c r="T2274" s="35" t="str">
        <f t="shared" si="5"/>
        <v>Gamer intensivo</v>
      </c>
      <c r="U2274" s="35"/>
    </row>
    <row r="2275">
      <c r="A2275" s="28">
        <v>2274.0</v>
      </c>
      <c r="B2275" s="28">
        <v>21.0</v>
      </c>
      <c r="C2275" s="28" t="str">
        <f>TRIM(PROPER('Base de datos cruda'!C2275))</f>
        <v>Female</v>
      </c>
      <c r="D2275" s="28">
        <v>6.18</v>
      </c>
      <c r="E2275" s="28">
        <v>4.79</v>
      </c>
      <c r="F2275" s="28">
        <v>5.29</v>
      </c>
      <c r="G2275" s="28">
        <v>97.16</v>
      </c>
      <c r="H2275" s="28" t="str">
        <f>TRIM(PROPER('Base de datos cruda'!H2275))</f>
        <v>Casual</v>
      </c>
      <c r="I2275" s="28">
        <v>3.58</v>
      </c>
      <c r="J2275" s="28">
        <v>7.6</v>
      </c>
      <c r="K2275" s="28">
        <v>255.78</v>
      </c>
      <c r="L2275" s="28">
        <f>IF('Base de datos cruda'!L2275&lt;0,,'Base de datos cruda'!L2275)</f>
        <v>8.12</v>
      </c>
      <c r="M2275" s="28" t="str">
        <f>IF(TRIM(PROPER('Base de datos cruda'!M2275))="High","Alto",IF(TRIM(PROPER('Base de datos cruda'!M2275))="Medium","Medio","Bajo"))</f>
        <v>Bajo</v>
      </c>
      <c r="N2275" s="29">
        <v>58.86</v>
      </c>
      <c r="O2275" s="32">
        <f t="shared" si="1"/>
        <v>58.86</v>
      </c>
      <c r="P2275" s="33">
        <f t="shared" si="2"/>
        <v>13.78</v>
      </c>
      <c r="Q2275" s="34">
        <f t="shared" si="3"/>
        <v>0.7750809061</v>
      </c>
      <c r="R2275" s="35" t="str">
        <f t="shared" si="4"/>
        <v>Medio</v>
      </c>
      <c r="S2275" s="35" t="str">
        <f>IF(O2275="","",IF(O2275&gt;AVERAGE('Base de datos limpia'!$O$2:$O$8001),"Alto","Normal"))
</f>
        <v>Normal</v>
      </c>
      <c r="T2275" s="35" t="str">
        <f t="shared" si="5"/>
        <v>Gamer moderado</v>
      </c>
      <c r="U2275" s="35"/>
    </row>
    <row r="2276">
      <c r="A2276" s="28">
        <v>2275.0</v>
      </c>
      <c r="B2276" s="28">
        <v>22.0</v>
      </c>
      <c r="C2276" s="28" t="str">
        <f>TRIM(PROPER('Base de datos cruda'!C2276))</f>
        <v>Female</v>
      </c>
      <c r="D2276" s="28">
        <v>4.98</v>
      </c>
      <c r="E2276" s="28">
        <v>6.86</v>
      </c>
      <c r="F2276" s="28">
        <v>8.24</v>
      </c>
      <c r="G2276" s="28">
        <v>60.46</v>
      </c>
      <c r="H2276" s="28" t="str">
        <f>TRIM(PROPER('Base de datos cruda'!H2276))</f>
        <v>Rpg</v>
      </c>
      <c r="I2276" s="28">
        <v>0.75</v>
      </c>
      <c r="J2276" s="28">
        <v>8.14</v>
      </c>
      <c r="K2276" s="28">
        <v>255.14</v>
      </c>
      <c r="L2276" s="28">
        <f>IF('Base de datos cruda'!L2276&lt;0,,'Base de datos cruda'!L2276)</f>
        <v>13.85</v>
      </c>
      <c r="M2276" s="28" t="str">
        <f>IF(TRIM(PROPER('Base de datos cruda'!M2276))="High","Alto",IF(TRIM(PROPER('Base de datos cruda'!M2276))="Medium","Medio","Bajo"))</f>
        <v>Medio</v>
      </c>
      <c r="N2276" s="29">
        <v>82.7491850474774</v>
      </c>
      <c r="O2276" s="32">
        <f t="shared" si="1"/>
        <v>82.74918505</v>
      </c>
      <c r="P2276" s="33">
        <f t="shared" si="2"/>
        <v>13.12</v>
      </c>
      <c r="Q2276" s="34">
        <f t="shared" si="3"/>
        <v>1.37751004</v>
      </c>
      <c r="R2276" s="35" t="str">
        <f t="shared" si="4"/>
        <v>Alto</v>
      </c>
      <c r="S2276" s="35" t="str">
        <f>IF(O2276="","",IF(O2276&gt;AVERAGE('Base de datos limpia'!$O$2:$O$8001),"Alto","Normal"))
</f>
        <v>Alto</v>
      </c>
      <c r="T2276" s="35" t="str">
        <f t="shared" si="5"/>
        <v>Gamer intensivo</v>
      </c>
      <c r="U2276" s="35"/>
    </row>
    <row r="2277">
      <c r="A2277" s="28">
        <v>2276.0</v>
      </c>
      <c r="B2277" s="28">
        <v>18.0</v>
      </c>
      <c r="C2277" s="28" t="str">
        <f>TRIM(PROPER('Base de datos cruda'!C2277))</f>
        <v>Male</v>
      </c>
      <c r="D2277" s="28">
        <v>3.81</v>
      </c>
      <c r="E2277" s="28">
        <v>5.35</v>
      </c>
      <c r="F2277" s="28">
        <v>8.01</v>
      </c>
      <c r="G2277" s="28">
        <v>74.6</v>
      </c>
      <c r="H2277" s="28" t="str">
        <f>TRIM(PROPER('Base de datos cruda'!H2277))</f>
        <v>Fps</v>
      </c>
      <c r="I2277" s="28">
        <v>0.38</v>
      </c>
      <c r="J2277" s="28">
        <v>8.36</v>
      </c>
      <c r="K2277" s="28">
        <v>265.4</v>
      </c>
      <c r="L2277" s="28">
        <f>IF('Base de datos cruda'!L2277&lt;0,,'Base de datos cruda'!L2277)</f>
        <v>7.57</v>
      </c>
      <c r="M2277" s="28" t="str">
        <f>IF(TRIM(PROPER('Base de datos cruda'!M2277))="High","Alto",IF(TRIM(PROPER('Base de datos cruda'!M2277))="Medium","Medio","Bajo"))</f>
        <v>Medio</v>
      </c>
      <c r="N2277" s="29">
        <v>59.71</v>
      </c>
      <c r="O2277" s="32">
        <f t="shared" si="1"/>
        <v>59.71</v>
      </c>
      <c r="P2277" s="33">
        <f t="shared" si="2"/>
        <v>12.17</v>
      </c>
      <c r="Q2277" s="34">
        <f t="shared" si="3"/>
        <v>1.404199475</v>
      </c>
      <c r="R2277" s="35" t="str">
        <f t="shared" si="4"/>
        <v>Medio</v>
      </c>
      <c r="S2277" s="35" t="str">
        <f>IF(O2277="","",IF(O2277&gt;AVERAGE('Base de datos limpia'!$O$2:$O$8001),"Alto","Normal"))
</f>
        <v>Normal</v>
      </c>
      <c r="T2277" s="35" t="str">
        <f t="shared" si="5"/>
        <v>Gamer moderado</v>
      </c>
      <c r="U2277" s="35"/>
    </row>
    <row r="2278">
      <c r="A2278" s="28">
        <v>2277.0</v>
      </c>
      <c r="B2278" s="28">
        <v>22.0</v>
      </c>
      <c r="C2278" s="28" t="str">
        <f>TRIM(PROPER('Base de datos cruda'!C2278))</f>
        <v>Male</v>
      </c>
      <c r="D2278" s="28">
        <v>6.23</v>
      </c>
      <c r="E2278" s="28">
        <v>7.28</v>
      </c>
      <c r="F2278" s="28">
        <v>4.5</v>
      </c>
      <c r="G2278" s="28">
        <v>90.44</v>
      </c>
      <c r="H2278" s="28" t="str">
        <f>TRIM(PROPER('Base de datos cruda'!H2278))</f>
        <v>Casual</v>
      </c>
      <c r="I2278" s="28">
        <v>4.33</v>
      </c>
      <c r="J2278" s="28">
        <v>8.64</v>
      </c>
      <c r="K2278" s="28">
        <v>263.07</v>
      </c>
      <c r="L2278" s="28">
        <f>IF('Base de datos cruda'!L2278&lt;0,,'Base de datos cruda'!L2278)</f>
        <v>13.08</v>
      </c>
      <c r="M2278" s="28" t="str">
        <f>IF(TRIM(PROPER('Base de datos cruda'!M2278))="High","Alto",IF(TRIM(PROPER('Base de datos cruda'!M2278))="Medium","Medio","Bajo"))</f>
        <v>Alto</v>
      </c>
      <c r="N2278" s="29">
        <v>62.6144469257234</v>
      </c>
      <c r="O2278" s="32">
        <f t="shared" si="1"/>
        <v>62.61444693</v>
      </c>
      <c r="P2278" s="33">
        <f t="shared" si="2"/>
        <v>14.87</v>
      </c>
      <c r="Q2278" s="34">
        <f t="shared" si="3"/>
        <v>1.168539326</v>
      </c>
      <c r="R2278" s="35" t="str">
        <f t="shared" si="4"/>
        <v>Medio</v>
      </c>
      <c r="S2278" s="35" t="str">
        <f>IF(O2278="","",IF(O2278&gt;AVERAGE('Base de datos limpia'!$O$2:$O$8001),"Alto","Normal"))
</f>
        <v>Normal</v>
      </c>
      <c r="T2278" s="35" t="str">
        <f t="shared" si="5"/>
        <v>Gamer intensivo</v>
      </c>
      <c r="U2278" s="35"/>
    </row>
    <row r="2279">
      <c r="A2279" s="28">
        <v>2278.0</v>
      </c>
      <c r="B2279" s="28">
        <v>23.0</v>
      </c>
      <c r="C2279" s="28" t="str">
        <f>TRIM(PROPER('Base de datos cruda'!C2279))</f>
        <v>Female</v>
      </c>
      <c r="D2279" s="28">
        <v>1.88</v>
      </c>
      <c r="E2279" s="28">
        <v>8.68</v>
      </c>
      <c r="F2279" s="28">
        <v>7.22</v>
      </c>
      <c r="G2279" s="28">
        <v>66.18</v>
      </c>
      <c r="H2279" s="28" t="str">
        <f>TRIM(PROPER('Base de datos cruda'!H2279))</f>
        <v>Fps</v>
      </c>
      <c r="I2279" s="28">
        <v>4.13</v>
      </c>
      <c r="J2279" s="28">
        <v>3.48</v>
      </c>
      <c r="K2279" s="28">
        <v>285.39</v>
      </c>
      <c r="L2279" s="28">
        <f>IF('Base de datos cruda'!L2279&lt;0,,'Base de datos cruda'!L2279)</f>
        <v>5.47</v>
      </c>
      <c r="M2279" s="28" t="str">
        <f>IF(TRIM(PROPER('Base de datos cruda'!M2279))="High","Alto",IF(TRIM(PROPER('Base de datos cruda'!M2279))="Medium","Medio","Bajo"))</f>
        <v>Medio</v>
      </c>
      <c r="N2279" s="29">
        <v>100.0</v>
      </c>
      <c r="O2279" s="32">
        <f t="shared" si="1"/>
        <v>100</v>
      </c>
      <c r="P2279" s="33">
        <f t="shared" si="2"/>
        <v>5.36</v>
      </c>
      <c r="Q2279" s="34">
        <f t="shared" si="3"/>
        <v>4.617021277</v>
      </c>
      <c r="R2279" s="35" t="str">
        <f t="shared" si="4"/>
        <v>Alto</v>
      </c>
      <c r="S2279" s="35" t="str">
        <f>IF(O2279="","",IF(O2279&gt;AVERAGE('Base de datos limpia'!$O$2:$O$8001),"Alto","Normal"))
</f>
        <v>Alto</v>
      </c>
      <c r="T2279" s="35" t="str">
        <f t="shared" si="5"/>
        <v>Gamer intensivo</v>
      </c>
      <c r="U2279" s="35"/>
    </row>
    <row r="2280">
      <c r="A2280" s="28">
        <v>2279.0</v>
      </c>
      <c r="B2280" s="28">
        <v>21.0</v>
      </c>
      <c r="C2280" s="28" t="str">
        <f>TRIM(PROPER('Base de datos cruda'!C2280))</f>
        <v>Female</v>
      </c>
      <c r="D2280" s="28">
        <v>6.03</v>
      </c>
      <c r="E2280" s="28">
        <v>2.76</v>
      </c>
      <c r="F2280" s="28">
        <v>7.61</v>
      </c>
      <c r="G2280" s="28">
        <v>63.1</v>
      </c>
      <c r="H2280" s="28" t="str">
        <f>TRIM(PROPER('Base de datos cruda'!H2280))</f>
        <v>Casual</v>
      </c>
      <c r="I2280" s="28">
        <v>2.62</v>
      </c>
      <c r="J2280" s="28">
        <v>12.02</v>
      </c>
      <c r="K2280" s="28">
        <v>256.47</v>
      </c>
      <c r="L2280" s="28">
        <f>IF('Base de datos cruda'!L2280&lt;0,,'Base de datos cruda'!L2280)</f>
        <v>14.13</v>
      </c>
      <c r="M2280" s="28" t="str">
        <f>IF(TRIM(PROPER('Base de datos cruda'!M2280))="High","Alto",IF(TRIM(PROPER('Base de datos cruda'!M2280))="Medium","Medio","Bajo"))</f>
        <v>Bajo</v>
      </c>
      <c r="N2280" s="29">
        <v>28.18</v>
      </c>
      <c r="O2280" s="32">
        <f t="shared" si="1"/>
        <v>28.18</v>
      </c>
      <c r="P2280" s="33">
        <f t="shared" si="2"/>
        <v>18.05</v>
      </c>
      <c r="Q2280" s="34">
        <f t="shared" si="3"/>
        <v>0.4577114428</v>
      </c>
      <c r="R2280" s="35" t="str">
        <f t="shared" si="4"/>
        <v>Bajo</v>
      </c>
      <c r="S2280" s="35" t="str">
        <f>IF(O2280="","",IF(O2280&gt;AVERAGE('Base de datos limpia'!$O$2:$O$8001),"Alto","Normal"))
</f>
        <v>Normal</v>
      </c>
      <c r="T2280" s="35" t="str">
        <f t="shared" si="5"/>
        <v>Gamer casual</v>
      </c>
      <c r="U2280" s="35"/>
    </row>
    <row r="2281">
      <c r="A2281" s="28">
        <v>2280.0</v>
      </c>
      <c r="B2281" s="28">
        <v>24.0</v>
      </c>
      <c r="C2281" s="28" t="str">
        <f>TRIM(PROPER('Base de datos cruda'!C2281))</f>
        <v>Other</v>
      </c>
      <c r="D2281" s="28">
        <v>6.92</v>
      </c>
      <c r="E2281" s="28">
        <v>3.96</v>
      </c>
      <c r="F2281" s="28">
        <v>7.58</v>
      </c>
      <c r="G2281" s="28">
        <v>85.23</v>
      </c>
      <c r="H2281" s="28" t="str">
        <f>TRIM(PROPER('Base de datos cruda'!H2281))</f>
        <v>Casual</v>
      </c>
      <c r="I2281" s="28">
        <v>3.31</v>
      </c>
      <c r="J2281" s="28">
        <v>10.01</v>
      </c>
      <c r="K2281" s="28">
        <v>234.95</v>
      </c>
      <c r="L2281" s="28">
        <f>IF('Base de datos cruda'!L2281&lt;0,,'Base de datos cruda'!L2281)</f>
        <v>17.55</v>
      </c>
      <c r="M2281" s="28" t="str">
        <f>IF(TRIM(PROPER('Base de datos cruda'!M2281))="High","Alto",IF(TRIM(PROPER('Base de datos cruda'!M2281))="Medium","Medio","Bajo"))</f>
        <v>Bajo</v>
      </c>
      <c r="N2281" s="29">
        <v>39.38</v>
      </c>
      <c r="O2281" s="32">
        <f t="shared" si="1"/>
        <v>39.38</v>
      </c>
      <c r="P2281" s="33">
        <f t="shared" si="2"/>
        <v>16.93</v>
      </c>
      <c r="Q2281" s="34">
        <f t="shared" si="3"/>
        <v>0.5722543353</v>
      </c>
      <c r="R2281" s="35" t="str">
        <f t="shared" si="4"/>
        <v>Bajo</v>
      </c>
      <c r="S2281" s="35" t="str">
        <f>IF(O2281="","",IF(O2281&gt;AVERAGE('Base de datos limpia'!$O$2:$O$8001),"Alto","Normal"))
</f>
        <v>Normal</v>
      </c>
      <c r="T2281" s="35" t="str">
        <f t="shared" si="5"/>
        <v>Gamer moderado</v>
      </c>
      <c r="U2281" s="35"/>
    </row>
    <row r="2282">
      <c r="A2282" s="28">
        <v>2281.0</v>
      </c>
      <c r="B2282" s="28">
        <v>21.0</v>
      </c>
      <c r="C2282" s="28" t="str">
        <f>TRIM(PROPER('Base de datos cruda'!C2282))</f>
        <v>Male</v>
      </c>
      <c r="D2282" s="28">
        <v>7.03</v>
      </c>
      <c r="E2282" s="28">
        <v>4.93</v>
      </c>
      <c r="F2282" s="28">
        <v>7.62</v>
      </c>
      <c r="G2282" s="28">
        <v>60.4</v>
      </c>
      <c r="H2282" s="28" t="str">
        <f>TRIM(PROPER('Base de datos cruda'!H2282))</f>
        <v>Rpg</v>
      </c>
      <c r="I2282" s="28">
        <v>3.6</v>
      </c>
      <c r="J2282" s="28">
        <v>9.11</v>
      </c>
      <c r="K2282" s="28">
        <v>223.49</v>
      </c>
      <c r="L2282" s="28">
        <f>IF('Base de datos cruda'!L2282&lt;0,,'Base de datos cruda'!L2282)</f>
        <v>20.44</v>
      </c>
      <c r="M2282" s="28" t="str">
        <f>IF(TRIM(PROPER('Base de datos cruda'!M2282))="High","Alto",IF(TRIM(PROPER('Base de datos cruda'!M2282))="Medium","Medio","Bajo"))</f>
        <v>Bajo</v>
      </c>
      <c r="N2282" s="29">
        <v>40.91</v>
      </c>
      <c r="O2282" s="32">
        <f t="shared" si="1"/>
        <v>40.91</v>
      </c>
      <c r="P2282" s="33">
        <f t="shared" si="2"/>
        <v>16.14</v>
      </c>
      <c r="Q2282" s="34">
        <f t="shared" si="3"/>
        <v>0.7012802276</v>
      </c>
      <c r="R2282" s="35" t="str">
        <f t="shared" si="4"/>
        <v>Bajo</v>
      </c>
      <c r="S2282" s="35" t="str">
        <f>IF(O2282="","",IF(O2282&gt;AVERAGE('Base de datos limpia'!$O$2:$O$8001),"Alto","Normal"))
</f>
        <v>Normal</v>
      </c>
      <c r="T2282" s="35" t="str">
        <f t="shared" si="5"/>
        <v>Gamer moderado</v>
      </c>
      <c r="U2282" s="35"/>
    </row>
    <row r="2283">
      <c r="A2283" s="28">
        <v>2282.0</v>
      </c>
      <c r="B2283" s="28">
        <v>24.0</v>
      </c>
      <c r="C2283" s="28" t="str">
        <f>TRIM(PROPER('Base de datos cruda'!C2283))</f>
        <v>Female</v>
      </c>
      <c r="D2283" s="28">
        <v>6.27</v>
      </c>
      <c r="E2283" s="28">
        <v>9.66</v>
      </c>
      <c r="F2283" s="28">
        <v>4.85</v>
      </c>
      <c r="G2283" s="28">
        <v>92.07</v>
      </c>
      <c r="H2283" s="28" t="str">
        <f>TRIM(PROPER('Base de datos cruda'!H2283))</f>
        <v>Rpg</v>
      </c>
      <c r="I2283" s="28">
        <v>2.38</v>
      </c>
      <c r="J2283" s="28">
        <v>8.09</v>
      </c>
      <c r="K2283" s="28">
        <v>240.99</v>
      </c>
      <c r="L2283" s="28">
        <f>IF('Base de datos cruda'!L2283&lt;0,,'Base de datos cruda'!L2283)</f>
        <v>11.84</v>
      </c>
      <c r="M2283" s="28" t="str">
        <f>IF(TRIM(PROPER('Base de datos cruda'!M2283))="High","Alto",IF(TRIM(PROPER('Base de datos cruda'!M2283))="Medium","Medio","Bajo"))</f>
        <v>Alto</v>
      </c>
      <c r="N2283" s="29">
        <v>77.0474333679571</v>
      </c>
      <c r="O2283" s="32">
        <f t="shared" si="1"/>
        <v>77.04743337</v>
      </c>
      <c r="P2283" s="33">
        <f t="shared" si="2"/>
        <v>14.36</v>
      </c>
      <c r="Q2283" s="34">
        <f t="shared" si="3"/>
        <v>1.540669856</v>
      </c>
      <c r="R2283" s="35" t="str">
        <f t="shared" si="4"/>
        <v>Alto</v>
      </c>
      <c r="S2283" s="35" t="str">
        <f>IF(O2283="","",IF(O2283&gt;AVERAGE('Base de datos limpia'!$O$2:$O$8001),"Alto","Normal"))
</f>
        <v>Alto</v>
      </c>
      <c r="T2283" s="35" t="str">
        <f t="shared" si="5"/>
        <v>Gamer intensivo</v>
      </c>
      <c r="U2283" s="35"/>
    </row>
    <row r="2284">
      <c r="A2284" s="28">
        <v>2283.0</v>
      </c>
      <c r="B2284" s="28">
        <v>19.0</v>
      </c>
      <c r="C2284" s="28" t="str">
        <f>TRIM(PROPER('Base de datos cruda'!C2284))</f>
        <v>Male</v>
      </c>
      <c r="D2284" s="28">
        <v>3.26</v>
      </c>
      <c r="E2284" s="28">
        <v>4.29</v>
      </c>
      <c r="F2284" s="28">
        <v>5.58</v>
      </c>
      <c r="G2284" s="28">
        <v>62.67</v>
      </c>
      <c r="H2284" s="28" t="str">
        <f>TRIM(PROPER('Base de datos cruda'!H2284))</f>
        <v>Casual</v>
      </c>
      <c r="I2284" s="28">
        <v>1.29</v>
      </c>
      <c r="J2284" s="28">
        <v>8.57</v>
      </c>
      <c r="K2284" s="28">
        <v>278.62</v>
      </c>
      <c r="L2284" s="28">
        <f>IF('Base de datos cruda'!L2284&lt;0,,'Base de datos cruda'!L2284)</f>
        <v>9.44</v>
      </c>
      <c r="M2284" s="28" t="str">
        <f>IF(TRIM(PROPER('Base de datos cruda'!M2284))="High","Alto",IF(TRIM(PROPER('Base de datos cruda'!M2284))="Medium","Medio","Bajo"))</f>
        <v>Medio</v>
      </c>
      <c r="N2284" s="29">
        <v>63.04</v>
      </c>
      <c r="O2284" s="32">
        <f t="shared" si="1"/>
        <v>63.04</v>
      </c>
      <c r="P2284" s="33">
        <f t="shared" si="2"/>
        <v>11.83</v>
      </c>
      <c r="Q2284" s="34">
        <f t="shared" si="3"/>
        <v>1.31595092</v>
      </c>
      <c r="R2284" s="35" t="str">
        <f t="shared" si="4"/>
        <v>Medio</v>
      </c>
      <c r="S2284" s="35" t="str">
        <f>IF(O2284="","",IF(O2284&gt;AVERAGE('Base de datos limpia'!$O$2:$O$8001),"Alto","Normal"))
</f>
        <v>Normal</v>
      </c>
      <c r="T2284" s="35" t="str">
        <f t="shared" si="5"/>
        <v>Gamer moderado</v>
      </c>
      <c r="U2284" s="35"/>
    </row>
    <row r="2285">
      <c r="A2285" s="28">
        <v>2284.0</v>
      </c>
      <c r="B2285" s="28">
        <v>23.0</v>
      </c>
      <c r="C2285" s="28" t="str">
        <f>TRIM(PROPER('Base de datos cruda'!C2285))</f>
        <v>Male</v>
      </c>
      <c r="D2285" s="28">
        <v>7.85</v>
      </c>
      <c r="E2285" s="28">
        <v>4.43</v>
      </c>
      <c r="F2285" s="28">
        <v>8.22</v>
      </c>
      <c r="G2285" s="28">
        <v>80.97</v>
      </c>
      <c r="H2285" s="28" t="str">
        <f>TRIM(PROPER('Base de datos cruda'!H2285))</f>
        <v>Rpg</v>
      </c>
      <c r="I2285" s="28">
        <v>2.41</v>
      </c>
      <c r="J2285" s="28">
        <v>12.95</v>
      </c>
      <c r="K2285" s="28">
        <v>209.5</v>
      </c>
      <c r="L2285" s="28">
        <f>IF('Base de datos cruda'!L2285&lt;0,,'Base de datos cruda'!L2285)</f>
        <v>18.26</v>
      </c>
      <c r="M2285" s="28" t="str">
        <f>IF(TRIM(PROPER('Base de datos cruda'!M2285))="High","Alto",IF(TRIM(PROPER('Base de datos cruda'!M2285))="Medium","Medio","Bajo"))</f>
        <v>Bajo</v>
      </c>
      <c r="N2285" s="29">
        <v>40.68</v>
      </c>
      <c r="O2285" s="32">
        <f t="shared" si="1"/>
        <v>40.68</v>
      </c>
      <c r="P2285" s="33">
        <f t="shared" si="2"/>
        <v>20.8</v>
      </c>
      <c r="Q2285" s="34">
        <f t="shared" si="3"/>
        <v>0.5643312102</v>
      </c>
      <c r="R2285" s="35" t="str">
        <f t="shared" si="4"/>
        <v>Bajo</v>
      </c>
      <c r="S2285" s="35" t="str">
        <f>IF(O2285="","",IF(O2285&gt;AVERAGE('Base de datos limpia'!$O$2:$O$8001),"Alto","Normal"))
</f>
        <v>Normal</v>
      </c>
      <c r="T2285" s="35" t="str">
        <f t="shared" si="5"/>
        <v>Gamer moderado</v>
      </c>
      <c r="U2285" s="35"/>
    </row>
    <row r="2286">
      <c r="A2286" s="28">
        <v>2285.0</v>
      </c>
      <c r="B2286" s="28">
        <v>19.0</v>
      </c>
      <c r="C2286" s="28" t="str">
        <f>TRIM(PROPER('Base de datos cruda'!C2286))</f>
        <v>Male</v>
      </c>
      <c r="D2286" s="28">
        <v>3.04</v>
      </c>
      <c r="E2286" s="28">
        <v>6.88</v>
      </c>
      <c r="F2286" s="28">
        <v>8.49</v>
      </c>
      <c r="G2286" s="28">
        <v>89.61</v>
      </c>
      <c r="H2286" s="28" t="str">
        <f>TRIM(PROPER('Base de datos cruda'!H2286))</f>
        <v>Fps</v>
      </c>
      <c r="I2286" s="28">
        <v>4.75</v>
      </c>
      <c r="J2286" s="28">
        <v>7.11</v>
      </c>
      <c r="K2286" s="28">
        <v>287.8</v>
      </c>
      <c r="L2286" s="28">
        <f>IF('Base de datos cruda'!L2286&lt;0,,'Base de datos cruda'!L2286)</f>
        <v>8.74</v>
      </c>
      <c r="M2286" s="28" t="str">
        <f>IF(TRIM(PROPER('Base de datos cruda'!M2286))="High","Alto",IF(TRIM(PROPER('Base de datos cruda'!M2286))="Medium","Medio","Bajo"))</f>
        <v>Medio</v>
      </c>
      <c r="N2286" s="29">
        <v>91.69</v>
      </c>
      <c r="O2286" s="32">
        <f t="shared" si="1"/>
        <v>91.69</v>
      </c>
      <c r="P2286" s="33">
        <f t="shared" si="2"/>
        <v>10.15</v>
      </c>
      <c r="Q2286" s="34">
        <f t="shared" si="3"/>
        <v>2.263157895</v>
      </c>
      <c r="R2286" s="35" t="str">
        <f t="shared" si="4"/>
        <v>Alto</v>
      </c>
      <c r="S2286" s="35" t="str">
        <f>IF(O2286="","",IF(O2286&gt;AVERAGE('Base de datos limpia'!$O$2:$O$8001),"Alto","Normal"))
</f>
        <v>Alto</v>
      </c>
      <c r="T2286" s="35" t="str">
        <f t="shared" si="5"/>
        <v>Gamer intensivo</v>
      </c>
      <c r="U2286" s="35"/>
    </row>
    <row r="2287">
      <c r="A2287" s="28">
        <v>2286.0</v>
      </c>
      <c r="B2287" s="28">
        <v>17.0</v>
      </c>
      <c r="C2287" s="28" t="str">
        <f>TRIM(PROPER('Base de datos cruda'!C2287))</f>
        <v>Male</v>
      </c>
      <c r="D2287" s="28">
        <v>5.11</v>
      </c>
      <c r="E2287" s="28">
        <v>4.77</v>
      </c>
      <c r="F2287" s="28">
        <v>5.4</v>
      </c>
      <c r="G2287" s="28">
        <v>69.68</v>
      </c>
      <c r="H2287" s="28" t="str">
        <f>TRIM(PROPER('Base de datos cruda'!H2287))</f>
        <v>Rpg</v>
      </c>
      <c r="I2287" s="28">
        <v>4.19</v>
      </c>
      <c r="J2287" s="28">
        <v>8.85</v>
      </c>
      <c r="K2287" s="28">
        <v>261.95</v>
      </c>
      <c r="L2287" s="28">
        <f>IF('Base de datos cruda'!L2287&lt;0,,'Base de datos cruda'!L2287)</f>
        <v>10.88</v>
      </c>
      <c r="M2287" s="28" t="str">
        <f>IF(TRIM(PROPER('Base de datos cruda'!M2287))="High","Alto",IF(TRIM(PROPER('Base de datos cruda'!M2287))="Medium","Medio","Bajo"))</f>
        <v>Bajo</v>
      </c>
      <c r="N2287" s="29">
        <v>43.44</v>
      </c>
      <c r="O2287" s="32">
        <f t="shared" si="1"/>
        <v>43.44</v>
      </c>
      <c r="P2287" s="33">
        <f t="shared" si="2"/>
        <v>13.96</v>
      </c>
      <c r="Q2287" s="34">
        <f t="shared" si="3"/>
        <v>0.9334637965</v>
      </c>
      <c r="R2287" s="35" t="str">
        <f t="shared" si="4"/>
        <v>Bajo</v>
      </c>
      <c r="S2287" s="35" t="str">
        <f>IF(O2287="","",IF(O2287&gt;AVERAGE('Base de datos limpia'!$O$2:$O$8001),"Alto","Normal"))
</f>
        <v>Normal</v>
      </c>
      <c r="T2287" s="35" t="str">
        <f t="shared" si="5"/>
        <v>Gamer moderado</v>
      </c>
      <c r="U2287" s="35"/>
    </row>
    <row r="2288">
      <c r="A2288" s="28">
        <v>2287.0</v>
      </c>
      <c r="B2288" s="28">
        <v>24.0</v>
      </c>
      <c r="C2288" s="28" t="str">
        <f>TRIM(PROPER('Base de datos cruda'!C2288))</f>
        <v>Female</v>
      </c>
      <c r="D2288" s="28">
        <v>1.29</v>
      </c>
      <c r="E2288" s="28">
        <v>9.56</v>
      </c>
      <c r="F2288" s="28">
        <v>4.12</v>
      </c>
      <c r="G2288" s="28">
        <v>64.14</v>
      </c>
      <c r="H2288" s="28" t="str">
        <f>TRIM(PROPER('Base de datos cruda'!H2288))</f>
        <v>Fps</v>
      </c>
      <c r="I2288" s="28">
        <v>2.33</v>
      </c>
      <c r="J2288" s="28">
        <v>7.05</v>
      </c>
      <c r="K2288" s="28">
        <v>301.04</v>
      </c>
      <c r="L2288" s="28">
        <f>IF('Base de datos cruda'!L2288&lt;0,,'Base de datos cruda'!L2288)</f>
        <v>4.16</v>
      </c>
      <c r="M2288" s="28" t="str">
        <f>IF(TRIM(PROPER('Base de datos cruda'!M2288))="High","Alto",IF(TRIM(PROPER('Base de datos cruda'!M2288))="Medium","Medio","Bajo"))</f>
        <v>Alto</v>
      </c>
      <c r="N2288" s="29">
        <v>89.64</v>
      </c>
      <c r="O2288" s="32">
        <f t="shared" si="1"/>
        <v>89.64</v>
      </c>
      <c r="P2288" s="33">
        <f t="shared" si="2"/>
        <v>8.34</v>
      </c>
      <c r="Q2288" s="34">
        <f t="shared" si="3"/>
        <v>7.410852713</v>
      </c>
      <c r="R2288" s="35" t="str">
        <f t="shared" si="4"/>
        <v>Alto</v>
      </c>
      <c r="S2288" s="35" t="str">
        <f>IF(O2288="","",IF(O2288&gt;AVERAGE('Base de datos limpia'!$O$2:$O$8001),"Alto","Normal"))
</f>
        <v>Alto</v>
      </c>
      <c r="T2288" s="35" t="str">
        <f t="shared" si="5"/>
        <v>Gamer intensivo</v>
      </c>
      <c r="U2288" s="35"/>
    </row>
    <row r="2289">
      <c r="A2289" s="28">
        <v>2288.0</v>
      </c>
      <c r="B2289" s="28">
        <v>20.0</v>
      </c>
      <c r="C2289" s="28" t="str">
        <f>TRIM(PROPER('Base de datos cruda'!C2289))</f>
        <v>Male</v>
      </c>
      <c r="D2289" s="28">
        <v>7.84</v>
      </c>
      <c r="E2289" s="28">
        <v>9.05</v>
      </c>
      <c r="F2289" s="28">
        <v>8.3</v>
      </c>
      <c r="G2289" s="28">
        <v>67.02</v>
      </c>
      <c r="H2289" s="28" t="str">
        <f>TRIM(PROPER('Base de datos cruda'!H2289))</f>
        <v>Casual</v>
      </c>
      <c r="I2289" s="28">
        <v>1.13</v>
      </c>
      <c r="J2289" s="28">
        <v>9.98</v>
      </c>
      <c r="K2289" s="28">
        <v>230.65</v>
      </c>
      <c r="L2289" s="28">
        <f>IF('Base de datos cruda'!L2289&lt;0,,'Base de datos cruda'!L2289)</f>
        <v>15.5</v>
      </c>
      <c r="M2289" s="28" t="str">
        <f>IF(TRIM(PROPER('Base de datos cruda'!M2289))="High","Alto",IF(TRIM(PROPER('Base de datos cruda'!M2289))="Medium","Medio","Bajo"))</f>
        <v>Bajo</v>
      </c>
      <c r="N2289" s="29">
        <v>78.7214382779506</v>
      </c>
      <c r="O2289" s="32">
        <f t="shared" si="1"/>
        <v>78.72143828</v>
      </c>
      <c r="P2289" s="33">
        <f t="shared" si="2"/>
        <v>17.82</v>
      </c>
      <c r="Q2289" s="34">
        <f t="shared" si="3"/>
        <v>1.154336735</v>
      </c>
      <c r="R2289" s="35" t="str">
        <f t="shared" si="4"/>
        <v>Alto</v>
      </c>
      <c r="S2289" s="35" t="str">
        <f>IF(O2289="","",IF(O2289&gt;AVERAGE('Base de datos limpia'!$O$2:$O$8001),"Alto","Normal"))
</f>
        <v>Alto</v>
      </c>
      <c r="T2289" s="35" t="str">
        <f t="shared" si="5"/>
        <v>Gamer intensivo</v>
      </c>
      <c r="U2289" s="35"/>
    </row>
    <row r="2290">
      <c r="A2290" s="28">
        <v>2289.0</v>
      </c>
      <c r="B2290" s="28">
        <v>19.0</v>
      </c>
      <c r="C2290" s="28" t="str">
        <f>TRIM(PROPER('Base de datos cruda'!C2290))</f>
        <v>Female</v>
      </c>
      <c r="D2290" s="28">
        <v>5.63</v>
      </c>
      <c r="E2290" s="28">
        <v>5.62</v>
      </c>
      <c r="F2290" s="28">
        <v>5.89</v>
      </c>
      <c r="G2290" s="28">
        <v>94.19</v>
      </c>
      <c r="H2290" s="28" t="str">
        <f>TRIM(PROPER('Base de datos cruda'!H2290))</f>
        <v>Rpg</v>
      </c>
      <c r="I2290" s="28">
        <v>4.45</v>
      </c>
      <c r="J2290" s="28">
        <v>8.71</v>
      </c>
      <c r="K2290" s="28">
        <v>254.48</v>
      </c>
      <c r="L2290" s="28">
        <f>IF('Base de datos cruda'!L2290&lt;0,,'Base de datos cruda'!L2290)</f>
        <v>11.88</v>
      </c>
      <c r="M2290" s="28" t="str">
        <f>IF(TRIM(PROPER('Base de datos cruda'!M2290))="High","Alto",IF(TRIM(PROPER('Base de datos cruda'!M2290))="Medium","Medio","Bajo"))</f>
        <v>Bajo</v>
      </c>
      <c r="N2290" s="29">
        <v>58.42</v>
      </c>
      <c r="O2290" s="32">
        <f t="shared" si="1"/>
        <v>58.42</v>
      </c>
      <c r="P2290" s="33">
        <f t="shared" si="2"/>
        <v>14.34</v>
      </c>
      <c r="Q2290" s="34">
        <f t="shared" si="3"/>
        <v>0.9982238011</v>
      </c>
      <c r="R2290" s="35" t="str">
        <f t="shared" si="4"/>
        <v>Medio</v>
      </c>
      <c r="S2290" s="35" t="str">
        <f>IF(O2290="","",IF(O2290&gt;AVERAGE('Base de datos limpia'!$O$2:$O$8001),"Alto","Normal"))
</f>
        <v>Normal</v>
      </c>
      <c r="T2290" s="35" t="str">
        <f t="shared" si="5"/>
        <v>Gamer moderado</v>
      </c>
      <c r="U2290" s="35"/>
    </row>
    <row r="2291">
      <c r="A2291" s="28">
        <v>2290.0</v>
      </c>
      <c r="B2291" s="28">
        <v>17.0</v>
      </c>
      <c r="C2291" s="28" t="str">
        <f>TRIM(PROPER('Base de datos cruda'!C2291))</f>
        <v>Male</v>
      </c>
      <c r="D2291" s="28">
        <v>6.03</v>
      </c>
      <c r="E2291" s="28">
        <v>6.8</v>
      </c>
      <c r="F2291" s="28">
        <v>5.65</v>
      </c>
      <c r="G2291" s="28">
        <v>88.23</v>
      </c>
      <c r="H2291" s="28" t="str">
        <f>TRIM(PROPER('Base de datos cruda'!H2291))</f>
        <v>Fps</v>
      </c>
      <c r="I2291" s="28">
        <v>3.19</v>
      </c>
      <c r="J2291" s="28">
        <v>7.15</v>
      </c>
      <c r="K2291" s="28">
        <v>260.58</v>
      </c>
      <c r="L2291" s="28">
        <f>IF('Base de datos cruda'!L2291&lt;0,,'Base de datos cruda'!L2291)</f>
        <v>11.73</v>
      </c>
      <c r="M2291" s="28" t="str">
        <f>IF(TRIM(PROPER('Base de datos cruda'!M2291))="High","Alto",IF(TRIM(PROPER('Base de datos cruda'!M2291))="Medium","Medio","Bajo"))</f>
        <v>Bajo</v>
      </c>
      <c r="N2291" s="29">
        <v>61.1147872288869</v>
      </c>
      <c r="O2291" s="32">
        <f t="shared" si="1"/>
        <v>61.11478723</v>
      </c>
      <c r="P2291" s="33">
        <f t="shared" si="2"/>
        <v>13.18</v>
      </c>
      <c r="Q2291" s="34">
        <f t="shared" si="3"/>
        <v>1.127694859</v>
      </c>
      <c r="R2291" s="35" t="str">
        <f t="shared" si="4"/>
        <v>Medio</v>
      </c>
      <c r="S2291" s="35" t="str">
        <f>IF(O2291="","",IF(O2291&gt;AVERAGE('Base de datos limpia'!$O$2:$O$8001),"Alto","Normal"))
</f>
        <v>Normal</v>
      </c>
      <c r="T2291" s="35" t="str">
        <f t="shared" si="5"/>
        <v>Gamer intensivo</v>
      </c>
      <c r="U2291" s="35"/>
    </row>
    <row r="2292">
      <c r="A2292" s="28">
        <v>2291.0</v>
      </c>
      <c r="B2292" s="28">
        <v>16.0</v>
      </c>
      <c r="C2292" s="28" t="str">
        <f>TRIM(PROPER('Base de datos cruda'!C2292))</f>
        <v>Female</v>
      </c>
      <c r="D2292" s="28">
        <v>0.53</v>
      </c>
      <c r="E2292" s="28">
        <v>1.52</v>
      </c>
      <c r="F2292" s="28">
        <v>5.73</v>
      </c>
      <c r="G2292" s="28">
        <v>67.92</v>
      </c>
      <c r="H2292" s="28" t="str">
        <f>TRIM(PROPER('Base de datos cruda'!H2292))</f>
        <v>Casual</v>
      </c>
      <c r="I2292" s="28">
        <v>2.02</v>
      </c>
      <c r="J2292" s="28">
        <v>3.62</v>
      </c>
      <c r="K2292" s="28">
        <v>302.86</v>
      </c>
      <c r="L2292" s="28" t="str">
        <f>IF('Base de datos cruda'!L2292&lt;0,,'Base de datos cruda'!L2292)</f>
        <v/>
      </c>
      <c r="M2292" s="28" t="str">
        <f>IF(TRIM(PROPER('Base de datos cruda'!M2292))="High","Alto",IF(TRIM(PROPER('Base de datos cruda'!M2292))="Medium","Medio","Bajo"))</f>
        <v>Medio</v>
      </c>
      <c r="N2292" s="29">
        <v>52.81</v>
      </c>
      <c r="O2292" s="32">
        <f t="shared" si="1"/>
        <v>52.81</v>
      </c>
      <c r="P2292" s="33">
        <f t="shared" si="2"/>
        <v>4.15</v>
      </c>
      <c r="Q2292" s="34">
        <f t="shared" si="3"/>
        <v>2.867924528</v>
      </c>
      <c r="R2292" s="35" t="str">
        <f t="shared" si="4"/>
        <v>Medio</v>
      </c>
      <c r="S2292" s="35" t="str">
        <f>IF(O2292="","",IF(O2292&gt;AVERAGE('Base de datos limpia'!$O$2:$O$8001),"Alto","Normal"))
</f>
        <v>Normal</v>
      </c>
      <c r="T2292" s="35" t="str">
        <f t="shared" si="5"/>
        <v>Gamer casual</v>
      </c>
      <c r="U2292" s="35"/>
    </row>
    <row r="2293">
      <c r="A2293" s="28">
        <v>2292.0</v>
      </c>
      <c r="B2293" s="28">
        <v>22.0</v>
      </c>
      <c r="C2293" s="28" t="str">
        <f>TRIM(PROPER('Base de datos cruda'!C2293))</f>
        <v>Male</v>
      </c>
      <c r="D2293" s="28">
        <v>6.11</v>
      </c>
      <c r="E2293" s="28">
        <v>7.26</v>
      </c>
      <c r="F2293" s="28">
        <v>6.08</v>
      </c>
      <c r="G2293" s="28">
        <v>88.64</v>
      </c>
      <c r="H2293" s="28" t="str">
        <f>TRIM(PROPER('Base de datos cruda'!H2293))</f>
        <v>Rpg</v>
      </c>
      <c r="I2293" s="28">
        <v>0.56</v>
      </c>
      <c r="J2293" s="28">
        <v>9.03</v>
      </c>
      <c r="K2293" s="28">
        <v>243.75</v>
      </c>
      <c r="L2293" s="28">
        <f>IF('Base de datos cruda'!L2293&lt;0,,'Base de datos cruda'!L2293)</f>
        <v>13.86</v>
      </c>
      <c r="M2293" s="28" t="str">
        <f>IF(TRIM(PROPER('Base de datos cruda'!M2293))="High","Alto",IF(TRIM(PROPER('Base de datos cruda'!M2293))="Medium","Medio","Bajo"))</f>
        <v>Bajo</v>
      </c>
      <c r="N2293" s="29">
        <v>78.3503034740739</v>
      </c>
      <c r="O2293" s="32">
        <f t="shared" si="1"/>
        <v>78.35030347</v>
      </c>
      <c r="P2293" s="33">
        <f t="shared" si="2"/>
        <v>15.14</v>
      </c>
      <c r="Q2293" s="34">
        <f t="shared" si="3"/>
        <v>1.188216039</v>
      </c>
      <c r="R2293" s="35" t="str">
        <f t="shared" si="4"/>
        <v>Alto</v>
      </c>
      <c r="S2293" s="35" t="str">
        <f>IF(O2293="","",IF(O2293&gt;AVERAGE('Base de datos limpia'!$O$2:$O$8001),"Alto","Normal"))
</f>
        <v>Alto</v>
      </c>
      <c r="T2293" s="35" t="str">
        <f t="shared" si="5"/>
        <v>Gamer intensivo</v>
      </c>
      <c r="U2293" s="35"/>
    </row>
    <row r="2294">
      <c r="A2294" s="28">
        <v>2293.0</v>
      </c>
      <c r="B2294" s="28">
        <v>21.0</v>
      </c>
      <c r="C2294" s="28" t="str">
        <f>TRIM(PROPER('Base de datos cruda'!C2294))</f>
        <v>Male</v>
      </c>
      <c r="D2294" s="28">
        <v>6.2</v>
      </c>
      <c r="E2294" s="28">
        <v>7.36</v>
      </c>
      <c r="F2294" s="28">
        <v>5.89</v>
      </c>
      <c r="G2294" s="28">
        <v>88.34</v>
      </c>
      <c r="H2294" s="28" t="str">
        <f>TRIM(PROPER('Base de datos cruda'!H2294))</f>
        <v>Rpg</v>
      </c>
      <c r="I2294" s="28">
        <v>3.76</v>
      </c>
      <c r="J2294" s="28">
        <v>11.95</v>
      </c>
      <c r="K2294" s="28">
        <v>255.61</v>
      </c>
      <c r="L2294" s="28">
        <f>IF('Base de datos cruda'!L2294&lt;0,,'Base de datos cruda'!L2294)</f>
        <v>14.67</v>
      </c>
      <c r="M2294" s="28" t="str">
        <f>IF(TRIM(PROPER('Base de datos cruda'!M2294))="High","Alto",IF(TRIM(PROPER('Base de datos cruda'!M2294))="Medium","Medio","Bajo"))</f>
        <v>Alto</v>
      </c>
      <c r="N2294" s="29">
        <v>74.9587365937511</v>
      </c>
      <c r="O2294" s="32">
        <f t="shared" si="1"/>
        <v>74.95873659</v>
      </c>
      <c r="P2294" s="33">
        <f t="shared" si="2"/>
        <v>18.15</v>
      </c>
      <c r="Q2294" s="34">
        <f t="shared" si="3"/>
        <v>1.187096774</v>
      </c>
      <c r="R2294" s="35" t="str">
        <f t="shared" si="4"/>
        <v>Alto</v>
      </c>
      <c r="S2294" s="35" t="str">
        <f>IF(O2294="","",IF(O2294&gt;AVERAGE('Base de datos limpia'!$O$2:$O$8001),"Alto","Normal"))
</f>
        <v>Alto</v>
      </c>
      <c r="T2294" s="35" t="str">
        <f t="shared" si="5"/>
        <v>Gamer intensivo</v>
      </c>
      <c r="U2294" s="35"/>
    </row>
    <row r="2295">
      <c r="A2295" s="28">
        <v>2294.0</v>
      </c>
      <c r="B2295" s="28">
        <v>17.0</v>
      </c>
      <c r="C2295" s="28" t="str">
        <f>TRIM(PROPER('Base de datos cruda'!C2295))</f>
        <v>Male</v>
      </c>
      <c r="D2295" s="28">
        <v>5.37</v>
      </c>
      <c r="E2295" s="28">
        <v>4.23</v>
      </c>
      <c r="F2295" s="28">
        <v>6.83</v>
      </c>
      <c r="G2295" s="28">
        <v>99.91</v>
      </c>
      <c r="H2295" s="28" t="str">
        <f>TRIM(PROPER('Base de datos cruda'!H2295))</f>
        <v>Fps</v>
      </c>
      <c r="I2295" s="28">
        <v>1.58</v>
      </c>
      <c r="J2295" s="28">
        <v>8.16</v>
      </c>
      <c r="K2295" s="28">
        <v>260.97</v>
      </c>
      <c r="L2295" s="28">
        <f>IF('Base de datos cruda'!L2295&lt;0,,'Base de datos cruda'!L2295)</f>
        <v>10.7</v>
      </c>
      <c r="M2295" s="28" t="str">
        <f>IF(TRIM(PROPER('Base de datos cruda'!M2295))="High","Alto",IF(TRIM(PROPER('Base de datos cruda'!M2295))="Medium","Medio","Bajo"))</f>
        <v>Bajo</v>
      </c>
      <c r="N2295" s="29">
        <v>63.75</v>
      </c>
      <c r="O2295" s="32">
        <f t="shared" si="1"/>
        <v>63.75</v>
      </c>
      <c r="P2295" s="33">
        <f t="shared" si="2"/>
        <v>13.53</v>
      </c>
      <c r="Q2295" s="34">
        <f t="shared" si="3"/>
        <v>0.7877094972</v>
      </c>
      <c r="R2295" s="35" t="str">
        <f t="shared" si="4"/>
        <v>Medio</v>
      </c>
      <c r="S2295" s="35" t="str">
        <f>IF(O2295="","",IF(O2295&gt;AVERAGE('Base de datos limpia'!$O$2:$O$8001),"Alto","Normal"))
</f>
        <v>Normal</v>
      </c>
      <c r="T2295" s="35" t="str">
        <f t="shared" si="5"/>
        <v>Gamer moderado</v>
      </c>
      <c r="U2295" s="35"/>
    </row>
    <row r="2296">
      <c r="A2296" s="28">
        <v>2295.0</v>
      </c>
      <c r="B2296" s="28">
        <v>23.0</v>
      </c>
      <c r="C2296" s="28" t="str">
        <f>TRIM(PROPER('Base de datos cruda'!C2296))</f>
        <v>Male</v>
      </c>
      <c r="D2296" s="28">
        <v>2.34</v>
      </c>
      <c r="E2296" s="28">
        <v>2.98</v>
      </c>
      <c r="F2296" s="28">
        <v>4.39</v>
      </c>
      <c r="G2296" s="28">
        <v>75.66</v>
      </c>
      <c r="H2296" s="28" t="str">
        <f>TRIM(PROPER('Base de datos cruda'!H2296))</f>
        <v>Rpg</v>
      </c>
      <c r="I2296" s="28">
        <v>3.03</v>
      </c>
      <c r="J2296" s="28">
        <v>7.51</v>
      </c>
      <c r="K2296" s="28">
        <v>268.9</v>
      </c>
      <c r="L2296" s="28">
        <f>IF('Base de datos cruda'!L2296&lt;0,,'Base de datos cruda'!L2296)</f>
        <v>7.45</v>
      </c>
      <c r="M2296" s="28" t="str">
        <f>IF(TRIM(PROPER('Base de datos cruda'!M2296))="High","Alto",IF(TRIM(PROPER('Base de datos cruda'!M2296))="Medium","Medio","Bajo"))</f>
        <v>Medio</v>
      </c>
      <c r="N2296" s="29">
        <v>50.92</v>
      </c>
      <c r="O2296" s="32">
        <f t="shared" si="1"/>
        <v>50.92</v>
      </c>
      <c r="P2296" s="33">
        <f t="shared" si="2"/>
        <v>9.85</v>
      </c>
      <c r="Q2296" s="34">
        <f t="shared" si="3"/>
        <v>1.273504274</v>
      </c>
      <c r="R2296" s="35" t="str">
        <f t="shared" si="4"/>
        <v>Medio</v>
      </c>
      <c r="S2296" s="35" t="str">
        <f>IF(O2296="","",IF(O2296&gt;AVERAGE('Base de datos limpia'!$O$2:$O$8001),"Alto","Normal"))
</f>
        <v>Normal</v>
      </c>
      <c r="T2296" s="35" t="str">
        <f t="shared" si="5"/>
        <v>Gamer casual</v>
      </c>
      <c r="U2296" s="35"/>
    </row>
    <row r="2297">
      <c r="A2297" s="28">
        <v>2296.0</v>
      </c>
      <c r="B2297" s="28">
        <v>19.0</v>
      </c>
      <c r="C2297" s="28" t="str">
        <f>TRIM(PROPER('Base de datos cruda'!C2297))</f>
        <v>Female</v>
      </c>
      <c r="D2297" s="28">
        <v>3.92</v>
      </c>
      <c r="E2297" s="28">
        <v>9.24</v>
      </c>
      <c r="F2297" s="28">
        <v>8.86</v>
      </c>
      <c r="G2297" s="28">
        <v>94.59</v>
      </c>
      <c r="H2297" s="28" t="str">
        <f>TRIM(PROPER('Base de datos cruda'!H2297))</f>
        <v>Fps</v>
      </c>
      <c r="I2297" s="28">
        <v>2.85</v>
      </c>
      <c r="J2297" s="28">
        <v>8.75</v>
      </c>
      <c r="K2297" s="28">
        <v>256.27</v>
      </c>
      <c r="L2297" s="28">
        <f>IF('Base de datos cruda'!L2297&lt;0,,'Base de datos cruda'!L2297)</f>
        <v>10.24</v>
      </c>
      <c r="M2297" s="28" t="str">
        <f>IF(TRIM(PROPER('Base de datos cruda'!M2297))="High","Alto",IF(TRIM(PROPER('Base de datos cruda'!M2297))="Medium","Medio","Bajo"))</f>
        <v>Medio</v>
      </c>
      <c r="N2297" s="29">
        <v>100.0</v>
      </c>
      <c r="O2297" s="32">
        <f t="shared" si="1"/>
        <v>100</v>
      </c>
      <c r="P2297" s="33">
        <f t="shared" si="2"/>
        <v>12.67</v>
      </c>
      <c r="Q2297" s="34">
        <f t="shared" si="3"/>
        <v>2.357142857</v>
      </c>
      <c r="R2297" s="35" t="str">
        <f t="shared" si="4"/>
        <v>Alto</v>
      </c>
      <c r="S2297" s="35" t="str">
        <f>IF(O2297="","",IF(O2297&gt;AVERAGE('Base de datos limpia'!$O$2:$O$8001),"Alto","Normal"))
</f>
        <v>Alto</v>
      </c>
      <c r="T2297" s="35" t="str">
        <f t="shared" si="5"/>
        <v>Gamer intensivo</v>
      </c>
      <c r="U2297" s="35"/>
    </row>
    <row r="2298">
      <c r="A2298" s="28">
        <v>2297.0</v>
      </c>
      <c r="B2298" s="28">
        <v>23.0</v>
      </c>
      <c r="C2298" s="28" t="str">
        <f>TRIM(PROPER('Base de datos cruda'!C2298))</f>
        <v>Male</v>
      </c>
      <c r="D2298" s="28">
        <v>0.88</v>
      </c>
      <c r="E2298" s="28">
        <v>4.84</v>
      </c>
      <c r="F2298" s="28">
        <v>8.68</v>
      </c>
      <c r="G2298" s="28">
        <v>77.86</v>
      </c>
      <c r="H2298" s="28" t="str">
        <f>TRIM(PROPER('Base de datos cruda'!H2298))</f>
        <v>Fps</v>
      </c>
      <c r="I2298" s="28">
        <v>3.5</v>
      </c>
      <c r="J2298" s="28">
        <v>2.62</v>
      </c>
      <c r="K2298" s="28">
        <v>309.45</v>
      </c>
      <c r="L2298" s="28">
        <f>IF('Base de datos cruda'!L2298&lt;0,,'Base de datos cruda'!L2298)</f>
        <v>1.83</v>
      </c>
      <c r="M2298" s="28" t="str">
        <f>IF(TRIM(PROPER('Base de datos cruda'!M2298))="High","Alto",IF(TRIM(PROPER('Base de datos cruda'!M2298))="Medium","Medio","Bajo"))</f>
        <v>Medio</v>
      </c>
      <c r="N2298" s="29">
        <v>91.12</v>
      </c>
      <c r="O2298" s="32">
        <f t="shared" si="1"/>
        <v>91.12</v>
      </c>
      <c r="P2298" s="33">
        <f t="shared" si="2"/>
        <v>3.5</v>
      </c>
      <c r="Q2298" s="34">
        <f t="shared" si="3"/>
        <v>5.5</v>
      </c>
      <c r="R2298" s="35" t="str">
        <f t="shared" si="4"/>
        <v>Alto</v>
      </c>
      <c r="S2298" s="35" t="str">
        <f>IF(O2298="","",IF(O2298&gt;AVERAGE('Base de datos limpia'!$O$2:$O$8001),"Alto","Normal"))
</f>
        <v>Alto</v>
      </c>
      <c r="T2298" s="35" t="str">
        <f t="shared" si="5"/>
        <v>Gamer moderado</v>
      </c>
      <c r="U2298" s="35"/>
    </row>
    <row r="2299">
      <c r="A2299" s="28">
        <v>2298.0</v>
      </c>
      <c r="B2299" s="28">
        <v>22.0</v>
      </c>
      <c r="C2299" s="28" t="str">
        <f>TRIM(PROPER('Base de datos cruda'!C2299))</f>
        <v>Female</v>
      </c>
      <c r="D2299" s="28">
        <v>3.77</v>
      </c>
      <c r="E2299" s="28">
        <v>6.88</v>
      </c>
      <c r="F2299" s="28">
        <v>8.67</v>
      </c>
      <c r="G2299" s="28">
        <v>95.91</v>
      </c>
      <c r="H2299" s="28" t="str">
        <f>TRIM(PROPER('Base de datos cruda'!H2299))</f>
        <v>Fps</v>
      </c>
      <c r="I2299" s="28">
        <v>2.69</v>
      </c>
      <c r="J2299" s="28">
        <v>9.58</v>
      </c>
      <c r="K2299" s="28">
        <v>291.16</v>
      </c>
      <c r="L2299" s="28">
        <f>IF('Base de datos cruda'!L2299&lt;0,,'Base de datos cruda'!L2299)</f>
        <v>10.46</v>
      </c>
      <c r="M2299" s="28" t="str">
        <f>IF(TRIM(PROPER('Base de datos cruda'!M2299))="High","Alto",IF(TRIM(PROPER('Base de datos cruda'!M2299))="Medium","Medio","Bajo"))</f>
        <v>Medio</v>
      </c>
      <c r="N2299" s="29">
        <v>89.34</v>
      </c>
      <c r="O2299" s="32">
        <f t="shared" si="1"/>
        <v>89.34</v>
      </c>
      <c r="P2299" s="33">
        <f t="shared" si="2"/>
        <v>13.35</v>
      </c>
      <c r="Q2299" s="34">
        <f t="shared" si="3"/>
        <v>1.824933687</v>
      </c>
      <c r="R2299" s="35" t="str">
        <f t="shared" si="4"/>
        <v>Alto</v>
      </c>
      <c r="S2299" s="35" t="str">
        <f>IF(O2299="","",IF(O2299&gt;AVERAGE('Base de datos limpia'!$O$2:$O$8001),"Alto","Normal"))
</f>
        <v>Alto</v>
      </c>
      <c r="T2299" s="35" t="str">
        <f t="shared" si="5"/>
        <v>Gamer intensivo</v>
      </c>
      <c r="U2299" s="35"/>
    </row>
    <row r="2300">
      <c r="A2300" s="28">
        <v>2299.0</v>
      </c>
      <c r="B2300" s="28">
        <v>20.0</v>
      </c>
      <c r="C2300" s="28" t="str">
        <f>TRIM(PROPER('Base de datos cruda'!C2300))</f>
        <v>Male</v>
      </c>
      <c r="D2300" s="28">
        <v>1.95</v>
      </c>
      <c r="E2300" s="28">
        <v>1.3</v>
      </c>
      <c r="F2300" s="28">
        <v>8.4</v>
      </c>
      <c r="G2300" s="28">
        <v>63.66</v>
      </c>
      <c r="H2300" s="28" t="str">
        <f>TRIM(PROPER('Base de datos cruda'!H2300))</f>
        <v>Fps</v>
      </c>
      <c r="I2300" s="28">
        <v>3.15</v>
      </c>
      <c r="J2300" s="28">
        <v>6.1</v>
      </c>
      <c r="K2300" s="28">
        <v>292.28</v>
      </c>
      <c r="L2300" s="28">
        <f>IF('Base de datos cruda'!L2300&lt;0,,'Base de datos cruda'!L2300)</f>
        <v>4.81</v>
      </c>
      <c r="M2300" s="28" t="str">
        <f>IF(TRIM(PROPER('Base de datos cruda'!M2300))="High","Alto",IF(TRIM(PROPER('Base de datos cruda'!M2300))="Medium","Medio","Bajo"))</f>
        <v>Medio</v>
      </c>
      <c r="N2300" s="29">
        <v>58.04</v>
      </c>
      <c r="O2300" s="32">
        <f t="shared" si="1"/>
        <v>58.04</v>
      </c>
      <c r="P2300" s="33">
        <f t="shared" si="2"/>
        <v>8.05</v>
      </c>
      <c r="Q2300" s="34">
        <f t="shared" si="3"/>
        <v>0.6666666667</v>
      </c>
      <c r="R2300" s="35" t="str">
        <f t="shared" si="4"/>
        <v>Medio</v>
      </c>
      <c r="S2300" s="35" t="str">
        <f>IF(O2300="","",IF(O2300&gt;AVERAGE('Base de datos limpia'!$O$2:$O$8001),"Alto","Normal"))
</f>
        <v>Normal</v>
      </c>
      <c r="T2300" s="35" t="str">
        <f t="shared" si="5"/>
        <v>Gamer casual</v>
      </c>
      <c r="U2300" s="35"/>
    </row>
    <row r="2301">
      <c r="A2301" s="28">
        <v>2300.0</v>
      </c>
      <c r="B2301" s="28">
        <v>23.0</v>
      </c>
      <c r="C2301" s="28" t="str">
        <f>TRIM(PROPER('Base de datos cruda'!C2301))</f>
        <v>Female</v>
      </c>
      <c r="D2301" s="28">
        <v>2.79</v>
      </c>
      <c r="E2301" s="28">
        <v>4.73</v>
      </c>
      <c r="F2301" s="28">
        <v>7.3</v>
      </c>
      <c r="G2301" s="28">
        <v>67.01</v>
      </c>
      <c r="H2301" s="28" t="str">
        <f>TRIM(PROPER('Base de datos cruda'!H2301))</f>
        <v>Rpg</v>
      </c>
      <c r="I2301" s="28">
        <v>0.41</v>
      </c>
      <c r="J2301" s="28">
        <v>6.77</v>
      </c>
      <c r="K2301" s="28">
        <v>293.01</v>
      </c>
      <c r="L2301" s="28">
        <f>IF('Base de datos cruda'!L2301&lt;0,,'Base de datos cruda'!L2301)</f>
        <v>5.23</v>
      </c>
      <c r="M2301" s="28" t="str">
        <f>IF(TRIM(PROPER('Base de datos cruda'!M2301))="High","Alto",IF(TRIM(PROPER('Base de datos cruda'!M2301))="Medium","Medio","Bajo"))</f>
        <v>Medio</v>
      </c>
      <c r="N2301" s="29">
        <v>62.51</v>
      </c>
      <c r="O2301" s="32">
        <f t="shared" si="1"/>
        <v>62.51</v>
      </c>
      <c r="P2301" s="33">
        <f t="shared" si="2"/>
        <v>9.56</v>
      </c>
      <c r="Q2301" s="34">
        <f t="shared" si="3"/>
        <v>1.695340502</v>
      </c>
      <c r="R2301" s="35" t="str">
        <f t="shared" si="4"/>
        <v>Medio</v>
      </c>
      <c r="S2301" s="35" t="str">
        <f>IF(O2301="","",IF(O2301&gt;AVERAGE('Base de datos limpia'!$O$2:$O$8001),"Alto","Normal"))
</f>
        <v>Normal</v>
      </c>
      <c r="T2301" s="35" t="str">
        <f t="shared" si="5"/>
        <v>Gamer moderado</v>
      </c>
      <c r="U2301" s="35"/>
    </row>
    <row r="2302">
      <c r="A2302" s="28">
        <v>2301.0</v>
      </c>
      <c r="B2302" s="28">
        <v>24.0</v>
      </c>
      <c r="C2302" s="28" t="str">
        <f>TRIM(PROPER('Base de datos cruda'!C2302))</f>
        <v>Female</v>
      </c>
      <c r="D2302" s="28">
        <v>1.3</v>
      </c>
      <c r="E2302" s="28">
        <v>8.36</v>
      </c>
      <c r="F2302" s="28">
        <v>5.11</v>
      </c>
      <c r="G2302" s="28">
        <v>94.0</v>
      </c>
      <c r="H2302" s="28" t="str">
        <f>TRIM(PROPER('Base de datos cruda'!H2302))</f>
        <v>Rpg</v>
      </c>
      <c r="I2302" s="28">
        <v>3.33</v>
      </c>
      <c r="J2302" s="28">
        <v>2.36</v>
      </c>
      <c r="K2302" s="28">
        <v>305.23</v>
      </c>
      <c r="L2302" s="28">
        <f>IF('Base de datos cruda'!L2302&lt;0,,'Base de datos cruda'!L2302)</f>
        <v>7.05</v>
      </c>
      <c r="M2302" s="28" t="str">
        <f>IF(TRIM(PROPER('Base de datos cruda'!M2302))="High","Alto",IF(TRIM(PROPER('Base de datos cruda'!M2302))="Medium","Medio","Bajo"))</f>
        <v>Alto</v>
      </c>
      <c r="N2302" s="29">
        <v>100.0</v>
      </c>
      <c r="O2302" s="32">
        <f t="shared" si="1"/>
        <v>100</v>
      </c>
      <c r="P2302" s="33">
        <f t="shared" si="2"/>
        <v>3.66</v>
      </c>
      <c r="Q2302" s="34">
        <f t="shared" si="3"/>
        <v>6.430769231</v>
      </c>
      <c r="R2302" s="35" t="str">
        <f t="shared" si="4"/>
        <v>Alto</v>
      </c>
      <c r="S2302" s="35" t="str">
        <f>IF(O2302="","",IF(O2302&gt;AVERAGE('Base de datos limpia'!$O$2:$O$8001),"Alto","Normal"))
</f>
        <v>Alto</v>
      </c>
      <c r="T2302" s="35" t="str">
        <f t="shared" si="5"/>
        <v>Gamer intensivo</v>
      </c>
      <c r="U2302" s="35"/>
    </row>
    <row r="2303">
      <c r="A2303" s="28">
        <v>2302.0</v>
      </c>
      <c r="B2303" s="28">
        <v>20.0</v>
      </c>
      <c r="C2303" s="28" t="str">
        <f>TRIM(PROPER('Base de datos cruda'!C2303))</f>
        <v>Male</v>
      </c>
      <c r="D2303" s="28">
        <v>1.84</v>
      </c>
      <c r="E2303" s="28">
        <v>4.49</v>
      </c>
      <c r="F2303" s="28">
        <v>4.25</v>
      </c>
      <c r="G2303" s="28">
        <v>92.77</v>
      </c>
      <c r="H2303" s="28" t="str">
        <f>TRIM(PROPER('Base de datos cruda'!H2303))</f>
        <v>Rpg</v>
      </c>
      <c r="I2303" s="28">
        <v>0.97</v>
      </c>
      <c r="J2303" s="28">
        <v>6.34</v>
      </c>
      <c r="K2303" s="28">
        <v>303.71</v>
      </c>
      <c r="L2303" s="28">
        <f>IF('Base de datos cruda'!L2303&lt;0,,'Base de datos cruda'!L2303)</f>
        <v>4.94</v>
      </c>
      <c r="M2303" s="28" t="str">
        <f>IF(TRIM(PROPER('Base de datos cruda'!M2303))="High","Alto",IF(TRIM(PROPER('Base de datos cruda'!M2303))="Medium","Medio","Bajo"))</f>
        <v>Medio</v>
      </c>
      <c r="N2303" s="29">
        <v>76.44</v>
      </c>
      <c r="O2303" s="32">
        <f t="shared" si="1"/>
        <v>76.44</v>
      </c>
      <c r="P2303" s="33">
        <f t="shared" si="2"/>
        <v>8.18</v>
      </c>
      <c r="Q2303" s="34">
        <f t="shared" si="3"/>
        <v>2.440217391</v>
      </c>
      <c r="R2303" s="35" t="str">
        <f t="shared" si="4"/>
        <v>Alto</v>
      </c>
      <c r="S2303" s="35" t="str">
        <f>IF(O2303="","",IF(O2303&gt;AVERAGE('Base de datos limpia'!$O$2:$O$8001),"Alto","Normal"))
</f>
        <v>Alto</v>
      </c>
      <c r="T2303" s="35" t="str">
        <f t="shared" si="5"/>
        <v>Gamer moderado</v>
      </c>
      <c r="U2303" s="35"/>
    </row>
    <row r="2304">
      <c r="A2304" s="28">
        <v>2303.0</v>
      </c>
      <c r="B2304" s="28">
        <v>20.0</v>
      </c>
      <c r="C2304" s="28" t="str">
        <f>TRIM(PROPER('Base de datos cruda'!C2304))</f>
        <v>Male</v>
      </c>
      <c r="D2304" s="28">
        <v>0.61</v>
      </c>
      <c r="E2304" s="28">
        <v>6.43</v>
      </c>
      <c r="F2304" s="28">
        <v>4.5</v>
      </c>
      <c r="G2304" s="28">
        <v>72.22</v>
      </c>
      <c r="H2304" s="28" t="str">
        <f>TRIM(PROPER('Base de datos cruda'!H2304))</f>
        <v>Rpg</v>
      </c>
      <c r="I2304" s="28">
        <v>1.96</v>
      </c>
      <c r="J2304" s="28">
        <v>1.89</v>
      </c>
      <c r="K2304" s="28">
        <v>323.39</v>
      </c>
      <c r="L2304" s="28">
        <f>IF('Base de datos cruda'!L2304&lt;0,,'Base de datos cruda'!L2304)</f>
        <v>2.39</v>
      </c>
      <c r="M2304" s="28" t="str">
        <f>IF(TRIM(PROPER('Base de datos cruda'!M2304))="High","Alto",IF(TRIM(PROPER('Base de datos cruda'!M2304))="Medium","Medio","Bajo"))</f>
        <v>Medio</v>
      </c>
      <c r="N2304" s="29">
        <v>75.21</v>
      </c>
      <c r="O2304" s="32">
        <f t="shared" si="1"/>
        <v>75.21</v>
      </c>
      <c r="P2304" s="33">
        <f t="shared" si="2"/>
        <v>2.5</v>
      </c>
      <c r="Q2304" s="34">
        <f t="shared" si="3"/>
        <v>10.54098361</v>
      </c>
      <c r="R2304" s="35" t="str">
        <f t="shared" si="4"/>
        <v>Alto</v>
      </c>
      <c r="S2304" s="35" t="str">
        <f>IF(O2304="","",IF(O2304&gt;AVERAGE('Base de datos limpia'!$O$2:$O$8001),"Alto","Normal"))
</f>
        <v>Alto</v>
      </c>
      <c r="T2304" s="35" t="str">
        <f t="shared" si="5"/>
        <v>Gamer intensivo</v>
      </c>
      <c r="U2304" s="35"/>
    </row>
    <row r="2305">
      <c r="A2305" s="28">
        <v>2304.0</v>
      </c>
      <c r="B2305" s="28">
        <v>17.0</v>
      </c>
      <c r="C2305" s="28" t="str">
        <f>TRIM(PROPER('Base de datos cruda'!C2305))</f>
        <v>Male</v>
      </c>
      <c r="D2305" s="28">
        <v>7.36</v>
      </c>
      <c r="E2305" s="28">
        <v>2.89</v>
      </c>
      <c r="F2305" s="28">
        <v>5.62</v>
      </c>
      <c r="G2305" s="28">
        <v>83.87</v>
      </c>
      <c r="H2305" s="28" t="str">
        <f>TRIM(PROPER('Base de datos cruda'!H2305))</f>
        <v>Casual</v>
      </c>
      <c r="I2305" s="28">
        <v>2.56</v>
      </c>
      <c r="J2305" s="28">
        <v>9.29</v>
      </c>
      <c r="K2305" s="28">
        <v>241.12</v>
      </c>
      <c r="L2305" s="28">
        <f>IF('Base de datos cruda'!L2305&lt;0,,'Base de datos cruda'!L2305)</f>
        <v>20.88</v>
      </c>
      <c r="M2305" s="28" t="str">
        <f>IF(TRIM(PROPER('Base de datos cruda'!M2305))="High","Alto",IF(TRIM(PROPER('Base de datos cruda'!M2305))="Medium","Medio","Bajo"))</f>
        <v>Bajo</v>
      </c>
      <c r="N2305" s="29">
        <v>18.4</v>
      </c>
      <c r="O2305" s="32">
        <f t="shared" si="1"/>
        <v>18.4</v>
      </c>
      <c r="P2305" s="33">
        <f t="shared" si="2"/>
        <v>16.65</v>
      </c>
      <c r="Q2305" s="34">
        <f t="shared" si="3"/>
        <v>0.3926630435</v>
      </c>
      <c r="R2305" s="35" t="str">
        <f t="shared" si="4"/>
        <v>Bajo</v>
      </c>
      <c r="S2305" s="35" t="str">
        <f>IF(O2305="","",IF(O2305&gt;AVERAGE('Base de datos limpia'!$O$2:$O$8001),"Alto","Normal"))
</f>
        <v>Normal</v>
      </c>
      <c r="T2305" s="35" t="str">
        <f t="shared" si="5"/>
        <v>Gamer casual</v>
      </c>
      <c r="U2305" s="35"/>
    </row>
    <row r="2306">
      <c r="A2306" s="28">
        <v>2305.0</v>
      </c>
      <c r="B2306" s="28">
        <v>20.0</v>
      </c>
      <c r="C2306" s="28" t="str">
        <f>TRIM(PROPER('Base de datos cruda'!C2306))</f>
        <v>Female</v>
      </c>
      <c r="D2306" s="28">
        <v>4.24</v>
      </c>
      <c r="E2306" s="28">
        <v>4.75</v>
      </c>
      <c r="F2306" s="28">
        <v>6.52</v>
      </c>
      <c r="G2306" s="28">
        <v>75.31</v>
      </c>
      <c r="H2306" s="28" t="str">
        <f>TRIM(PROPER('Base de datos cruda'!H2306))</f>
        <v>Fps</v>
      </c>
      <c r="I2306" s="28">
        <v>3.43</v>
      </c>
      <c r="J2306" s="28">
        <v>5.73</v>
      </c>
      <c r="K2306" s="28">
        <v>278.21</v>
      </c>
      <c r="L2306" s="28">
        <f>IF('Base de datos cruda'!L2306&lt;0,,'Base de datos cruda'!L2306)</f>
        <v>8.4</v>
      </c>
      <c r="M2306" s="28" t="str">
        <f>IF(TRIM(PROPER('Base de datos cruda'!M2306))="High","Alto",IF(TRIM(PROPER('Base de datos cruda'!M2306))="Medium","Medio","Bajo"))</f>
        <v>Medio</v>
      </c>
      <c r="N2306" s="29">
        <v>64.77</v>
      </c>
      <c r="O2306" s="32">
        <f t="shared" si="1"/>
        <v>64.77</v>
      </c>
      <c r="P2306" s="33">
        <f t="shared" si="2"/>
        <v>9.97</v>
      </c>
      <c r="Q2306" s="34">
        <f t="shared" si="3"/>
        <v>1.120283019</v>
      </c>
      <c r="R2306" s="35" t="str">
        <f t="shared" si="4"/>
        <v>Medio</v>
      </c>
      <c r="S2306" s="35" t="str">
        <f>IF(O2306="","",IF(O2306&gt;AVERAGE('Base de datos limpia'!$O$2:$O$8001),"Alto","Normal"))
</f>
        <v>Normal</v>
      </c>
      <c r="T2306" s="35" t="str">
        <f t="shared" si="5"/>
        <v>Gamer moderado</v>
      </c>
      <c r="U2306" s="35"/>
    </row>
    <row r="2307">
      <c r="A2307" s="28">
        <v>2306.0</v>
      </c>
      <c r="B2307" s="28">
        <v>18.0</v>
      </c>
      <c r="C2307" s="28" t="str">
        <f>TRIM(PROPER('Base de datos cruda'!C2307))</f>
        <v>Male</v>
      </c>
      <c r="D2307" s="28">
        <v>3.17</v>
      </c>
      <c r="E2307" s="28">
        <v>9.35</v>
      </c>
      <c r="F2307" s="28">
        <v>8.97</v>
      </c>
      <c r="G2307" s="28">
        <v>60.41</v>
      </c>
      <c r="H2307" s="28" t="str">
        <f>TRIM(PROPER('Base de datos cruda'!H2307))</f>
        <v>Rpg</v>
      </c>
      <c r="I2307" s="28">
        <v>3.71</v>
      </c>
      <c r="J2307" s="28">
        <v>6.06</v>
      </c>
      <c r="K2307" s="28">
        <v>275.81</v>
      </c>
      <c r="L2307" s="28">
        <f>IF('Base de datos cruda'!L2307&lt;0,,'Base de datos cruda'!L2307)</f>
        <v>8.71</v>
      </c>
      <c r="M2307" s="28" t="str">
        <f>IF(TRIM(PROPER('Base de datos cruda'!M2307))="High","Alto",IF(TRIM(PROPER('Base de datos cruda'!M2307))="Medium","Medio","Bajo"))</f>
        <v>Medio</v>
      </c>
      <c r="N2307" s="29">
        <v>100.0</v>
      </c>
      <c r="O2307" s="32">
        <f t="shared" si="1"/>
        <v>100</v>
      </c>
      <c r="P2307" s="33">
        <f t="shared" si="2"/>
        <v>9.23</v>
      </c>
      <c r="Q2307" s="34">
        <f t="shared" si="3"/>
        <v>2.949526814</v>
      </c>
      <c r="R2307" s="35" t="str">
        <f t="shared" si="4"/>
        <v>Alto</v>
      </c>
      <c r="S2307" s="35" t="str">
        <f>IF(O2307="","",IF(O2307&gt;AVERAGE('Base de datos limpia'!$O$2:$O$8001),"Alto","Normal"))
</f>
        <v>Alto</v>
      </c>
      <c r="T2307" s="35" t="str">
        <f t="shared" si="5"/>
        <v>Gamer intensivo</v>
      </c>
      <c r="U2307" s="35"/>
    </row>
    <row r="2308">
      <c r="A2308" s="28">
        <v>2307.0</v>
      </c>
      <c r="B2308" s="28">
        <v>22.0</v>
      </c>
      <c r="C2308" s="28" t="str">
        <f>TRIM(PROPER('Base de datos cruda'!C2308))</f>
        <v>Female</v>
      </c>
      <c r="D2308" s="28">
        <v>4.28</v>
      </c>
      <c r="E2308" s="28">
        <v>6.1</v>
      </c>
      <c r="F2308" s="28">
        <v>6.18</v>
      </c>
      <c r="G2308" s="28">
        <v>61.04</v>
      </c>
      <c r="H2308" s="28" t="str">
        <f>TRIM(PROPER('Base de datos cruda'!H2308))</f>
        <v>Casual</v>
      </c>
      <c r="I2308" s="28">
        <v>3.52</v>
      </c>
      <c r="J2308" s="28">
        <v>9.26</v>
      </c>
      <c r="K2308" s="28">
        <v>267.13</v>
      </c>
      <c r="L2308" s="28">
        <f>IF('Base de datos cruda'!L2308&lt;0,,'Base de datos cruda'!L2308)</f>
        <v>15.7</v>
      </c>
      <c r="M2308" s="28" t="str">
        <f>IF(TRIM(PROPER('Base de datos cruda'!M2308))="High","Alto",IF(TRIM(PROPER('Base de datos cruda'!M2308))="Medium","Medio","Bajo"))</f>
        <v>Medio</v>
      </c>
      <c r="N2308" s="29">
        <v>70.9488072721602</v>
      </c>
      <c r="O2308" s="32">
        <f t="shared" si="1"/>
        <v>70.94880727</v>
      </c>
      <c r="P2308" s="33">
        <f t="shared" si="2"/>
        <v>13.54</v>
      </c>
      <c r="Q2308" s="34">
        <f t="shared" si="3"/>
        <v>1.425233645</v>
      </c>
      <c r="R2308" s="35" t="str">
        <f t="shared" si="4"/>
        <v>Alto</v>
      </c>
      <c r="S2308" s="35" t="str">
        <f>IF(O2308="","",IF(O2308&gt;AVERAGE('Base de datos limpia'!$O$2:$O$8001),"Alto","Normal"))
</f>
        <v>Alto</v>
      </c>
      <c r="T2308" s="35" t="str">
        <f t="shared" si="5"/>
        <v>Gamer intensivo</v>
      </c>
      <c r="U2308" s="35"/>
    </row>
    <row r="2309">
      <c r="A2309" s="28">
        <v>2308.0</v>
      </c>
      <c r="B2309" s="28">
        <v>20.0</v>
      </c>
      <c r="C2309" s="28" t="str">
        <f>TRIM(PROPER('Base de datos cruda'!C2309))</f>
        <v>Female</v>
      </c>
      <c r="D2309" s="28">
        <v>5.03</v>
      </c>
      <c r="E2309" s="28">
        <v>9.12</v>
      </c>
      <c r="F2309" s="28">
        <v>6.62</v>
      </c>
      <c r="G2309" s="28">
        <v>62.17</v>
      </c>
      <c r="H2309" s="28" t="str">
        <f>TRIM(PROPER('Base de datos cruda'!H2309))</f>
        <v>Fps</v>
      </c>
      <c r="I2309" s="28">
        <v>0.48</v>
      </c>
      <c r="J2309" s="28">
        <v>9.57</v>
      </c>
      <c r="K2309" s="28">
        <v>264.83</v>
      </c>
      <c r="L2309" s="28">
        <f>IF('Base de datos cruda'!L2309&lt;0,,'Base de datos cruda'!L2309)</f>
        <v>9.03</v>
      </c>
      <c r="M2309" s="28" t="str">
        <f>IF(TRIM(PROPER('Base de datos cruda'!M2309))="High","Alto",IF(TRIM(PROPER('Base de datos cruda'!M2309))="Medium","Medio","Bajo"))</f>
        <v>Bajo</v>
      </c>
      <c r="N2309" s="29">
        <v>87.7127706226154</v>
      </c>
      <c r="O2309" s="32">
        <f t="shared" si="1"/>
        <v>87.71277062</v>
      </c>
      <c r="P2309" s="33">
        <f t="shared" si="2"/>
        <v>14.6</v>
      </c>
      <c r="Q2309" s="34">
        <f t="shared" si="3"/>
        <v>1.813121272</v>
      </c>
      <c r="R2309" s="35" t="str">
        <f t="shared" si="4"/>
        <v>Alto</v>
      </c>
      <c r="S2309" s="35" t="str">
        <f>IF(O2309="","",IF(O2309&gt;AVERAGE('Base de datos limpia'!$O$2:$O$8001),"Alto","Normal"))
</f>
        <v>Alto</v>
      </c>
      <c r="T2309" s="35" t="str">
        <f t="shared" si="5"/>
        <v>Gamer intensivo</v>
      </c>
      <c r="U2309" s="35"/>
    </row>
    <row r="2310">
      <c r="A2310" s="28">
        <v>2309.0</v>
      </c>
      <c r="B2310" s="28">
        <v>23.0</v>
      </c>
      <c r="C2310" s="28" t="str">
        <f>TRIM(PROPER('Base de datos cruda'!C2310))</f>
        <v>Female</v>
      </c>
      <c r="D2310" s="28">
        <v>7.38</v>
      </c>
      <c r="E2310" s="28">
        <v>9.12</v>
      </c>
      <c r="F2310" s="28">
        <v>7.48</v>
      </c>
      <c r="G2310" s="28">
        <v>83.76</v>
      </c>
      <c r="H2310" s="28" t="str">
        <f>TRIM(PROPER('Base de datos cruda'!H2310))</f>
        <v>Rpg</v>
      </c>
      <c r="I2310" s="28">
        <v>1.93</v>
      </c>
      <c r="J2310" s="28">
        <v>8.91</v>
      </c>
      <c r="K2310" s="28">
        <v>236.26</v>
      </c>
      <c r="L2310" s="28">
        <f>IF('Base de datos cruda'!L2310&lt;0,,'Base de datos cruda'!L2310)</f>
        <v>18.19</v>
      </c>
      <c r="M2310" s="28" t="str">
        <f>IF(TRIM(PROPER('Base de datos cruda'!M2310))="High","Alto",IF(TRIM(PROPER('Base de datos cruda'!M2310))="Medium","Medio","Bajo"))</f>
        <v>Bajo</v>
      </c>
      <c r="N2310" s="29">
        <v>79.9680362129994</v>
      </c>
      <c r="O2310" s="32">
        <f t="shared" si="1"/>
        <v>79.96803621</v>
      </c>
      <c r="P2310" s="33">
        <f t="shared" si="2"/>
        <v>16.29</v>
      </c>
      <c r="Q2310" s="34">
        <f t="shared" si="3"/>
        <v>1.235772358</v>
      </c>
      <c r="R2310" s="35" t="str">
        <f t="shared" si="4"/>
        <v>Alto</v>
      </c>
      <c r="S2310" s="35" t="str">
        <f>IF(O2310="","",IF(O2310&gt;AVERAGE('Base de datos limpia'!$O$2:$O$8001),"Alto","Normal"))
</f>
        <v>Alto</v>
      </c>
      <c r="T2310" s="35" t="str">
        <f t="shared" si="5"/>
        <v>Gamer intensivo</v>
      </c>
      <c r="U2310" s="35"/>
    </row>
    <row r="2311">
      <c r="A2311" s="28">
        <v>2310.0</v>
      </c>
      <c r="B2311" s="28">
        <v>16.0</v>
      </c>
      <c r="C2311" s="28" t="str">
        <f>TRIM(PROPER('Base de datos cruda'!C2311))</f>
        <v>Female</v>
      </c>
      <c r="D2311" s="28">
        <v>1.43</v>
      </c>
      <c r="E2311" s="28">
        <v>9.5</v>
      </c>
      <c r="F2311" s="28">
        <v>4.9</v>
      </c>
      <c r="G2311" s="28">
        <v>71.17</v>
      </c>
      <c r="H2311" s="28" t="str">
        <f>TRIM(PROPER('Base de datos cruda'!H2311))</f>
        <v>Rpg</v>
      </c>
      <c r="I2311" s="28">
        <v>1.4</v>
      </c>
      <c r="J2311" s="28">
        <v>6.42</v>
      </c>
      <c r="K2311" s="28">
        <v>308.79</v>
      </c>
      <c r="L2311" s="28">
        <f>IF('Base de datos cruda'!L2311&lt;0,,'Base de datos cruda'!L2311)</f>
        <v>5.8</v>
      </c>
      <c r="M2311" s="28" t="str">
        <f>IF(TRIM(PROPER('Base de datos cruda'!M2311))="High","Alto",IF(TRIM(PROPER('Base de datos cruda'!M2311))="Medium","Medio","Bajo"))</f>
        <v>Alto</v>
      </c>
      <c r="N2311" s="29">
        <v>91.78</v>
      </c>
      <c r="O2311" s="32">
        <f t="shared" si="1"/>
        <v>91.78</v>
      </c>
      <c r="P2311" s="33">
        <f t="shared" si="2"/>
        <v>7.85</v>
      </c>
      <c r="Q2311" s="34">
        <f t="shared" si="3"/>
        <v>6.643356643</v>
      </c>
      <c r="R2311" s="35" t="str">
        <f t="shared" si="4"/>
        <v>Alto</v>
      </c>
      <c r="S2311" s="35" t="str">
        <f>IF(O2311="","",IF(O2311&gt;AVERAGE('Base de datos limpia'!$O$2:$O$8001),"Alto","Normal"))
</f>
        <v>Alto</v>
      </c>
      <c r="T2311" s="35" t="str">
        <f t="shared" si="5"/>
        <v>Gamer intensivo</v>
      </c>
      <c r="U2311" s="35"/>
    </row>
    <row r="2312">
      <c r="A2312" s="28">
        <v>2311.0</v>
      </c>
      <c r="B2312" s="28">
        <v>18.0</v>
      </c>
      <c r="C2312" s="28" t="str">
        <f>TRIM(PROPER('Base de datos cruda'!C2312))</f>
        <v>Female</v>
      </c>
      <c r="D2312" s="28">
        <v>2.36</v>
      </c>
      <c r="E2312" s="28">
        <v>9.06</v>
      </c>
      <c r="F2312" s="28">
        <v>8.66</v>
      </c>
      <c r="G2312" s="28">
        <v>65.76</v>
      </c>
      <c r="H2312" s="28" t="str">
        <f>TRIM(PROPER('Base de datos cruda'!H2312))</f>
        <v>Fps</v>
      </c>
      <c r="I2312" s="28">
        <v>1.99</v>
      </c>
      <c r="J2312" s="28">
        <v>5.66</v>
      </c>
      <c r="K2312" s="28">
        <v>273.99</v>
      </c>
      <c r="L2312" s="28">
        <f>IF('Base de datos cruda'!L2312&lt;0,,'Base de datos cruda'!L2312)</f>
        <v>5.36</v>
      </c>
      <c r="M2312" s="28" t="str">
        <f>IF(TRIM(PROPER('Base de datos cruda'!M2312))="High","Alto",IF(TRIM(PROPER('Base de datos cruda'!M2312))="Medium","Medio","Bajo"))</f>
        <v>Medio</v>
      </c>
      <c r="N2312" s="29">
        <v>98.57</v>
      </c>
      <c r="O2312" s="32">
        <f t="shared" si="1"/>
        <v>98.57</v>
      </c>
      <c r="P2312" s="33">
        <f t="shared" si="2"/>
        <v>8.02</v>
      </c>
      <c r="Q2312" s="34">
        <f t="shared" si="3"/>
        <v>3.838983051</v>
      </c>
      <c r="R2312" s="35" t="str">
        <f t="shared" si="4"/>
        <v>Alto</v>
      </c>
      <c r="S2312" s="35" t="str">
        <f>IF(O2312="","",IF(O2312&gt;AVERAGE('Base de datos limpia'!$O$2:$O$8001),"Alto","Normal"))
</f>
        <v>Alto</v>
      </c>
      <c r="T2312" s="35" t="str">
        <f t="shared" si="5"/>
        <v>Gamer intensivo</v>
      </c>
      <c r="U2312" s="35"/>
    </row>
    <row r="2313">
      <c r="A2313" s="28">
        <v>2312.0</v>
      </c>
      <c r="B2313" s="28">
        <v>18.0</v>
      </c>
      <c r="C2313" s="28" t="str">
        <f>TRIM(PROPER('Base de datos cruda'!C2313))</f>
        <v>Male</v>
      </c>
      <c r="D2313" s="28">
        <v>7.81</v>
      </c>
      <c r="E2313" s="28">
        <v>1.03</v>
      </c>
      <c r="F2313" s="28">
        <v>6.65</v>
      </c>
      <c r="G2313" s="28">
        <v>97.65</v>
      </c>
      <c r="H2313" s="28" t="str">
        <f>TRIM(PROPER('Base de datos cruda'!H2313))</f>
        <v>Fps</v>
      </c>
      <c r="I2313" s="28">
        <v>3.23</v>
      </c>
      <c r="J2313" s="28">
        <v>8.97</v>
      </c>
      <c r="K2313" s="28">
        <v>238.25</v>
      </c>
      <c r="L2313" s="28">
        <f>IF('Base de datos cruda'!L2313&lt;0,,'Base de datos cruda'!L2313)</f>
        <v>16.3</v>
      </c>
      <c r="M2313" s="28" t="str">
        <f>IF(TRIM(PROPER('Base de datos cruda'!M2313))="High","Alto",IF(TRIM(PROPER('Base de datos cruda'!M2313))="Medium","Medio","Bajo"))</f>
        <v>Bajo</v>
      </c>
      <c r="N2313" s="29">
        <v>27.2359542860431</v>
      </c>
      <c r="O2313" s="32">
        <f t="shared" si="1"/>
        <v>27.23595429</v>
      </c>
      <c r="P2313" s="33">
        <f t="shared" si="2"/>
        <v>16.78</v>
      </c>
      <c r="Q2313" s="34">
        <f t="shared" si="3"/>
        <v>0.1318822023</v>
      </c>
      <c r="R2313" s="35" t="str">
        <f t="shared" si="4"/>
        <v>Bajo</v>
      </c>
      <c r="S2313" s="35" t="str">
        <f>IF(O2313="","",IF(O2313&gt;AVERAGE('Base de datos limpia'!$O$2:$O$8001),"Alto","Normal"))
</f>
        <v>Normal</v>
      </c>
      <c r="T2313" s="35" t="str">
        <f t="shared" si="5"/>
        <v>Gamer casual</v>
      </c>
      <c r="U2313" s="35"/>
    </row>
    <row r="2314">
      <c r="A2314" s="28">
        <v>2313.0</v>
      </c>
      <c r="B2314" s="28">
        <v>24.0</v>
      </c>
      <c r="C2314" s="28" t="str">
        <f>TRIM(PROPER('Base de datos cruda'!C2314))</f>
        <v>Female</v>
      </c>
      <c r="D2314" s="28">
        <v>2.97</v>
      </c>
      <c r="E2314" s="28">
        <v>9.41</v>
      </c>
      <c r="F2314" s="28">
        <v>5.38</v>
      </c>
      <c r="G2314" s="28">
        <v>64.85</v>
      </c>
      <c r="H2314" s="28" t="str">
        <f>TRIM(PROPER('Base de datos cruda'!H2314))</f>
        <v>Casual</v>
      </c>
      <c r="I2314" s="28">
        <v>0.96</v>
      </c>
      <c r="J2314" s="28">
        <v>5.09</v>
      </c>
      <c r="K2314" s="28">
        <v>267.33</v>
      </c>
      <c r="L2314" s="28">
        <f>IF('Base de datos cruda'!L2314&lt;0,,'Base de datos cruda'!L2314)</f>
        <v>6.28</v>
      </c>
      <c r="M2314" s="28" t="str">
        <f>IF(TRIM(PROPER('Base de datos cruda'!M2314))="High","Alto",IF(TRIM(PROPER('Base de datos cruda'!M2314))="Medium","Medio","Bajo"))</f>
        <v>Alto</v>
      </c>
      <c r="N2314" s="29">
        <v>88.89</v>
      </c>
      <c r="O2314" s="32">
        <f t="shared" si="1"/>
        <v>88.89</v>
      </c>
      <c r="P2314" s="33">
        <f t="shared" si="2"/>
        <v>8.06</v>
      </c>
      <c r="Q2314" s="34">
        <f t="shared" si="3"/>
        <v>3.168350168</v>
      </c>
      <c r="R2314" s="35" t="str">
        <f t="shared" si="4"/>
        <v>Alto</v>
      </c>
      <c r="S2314" s="35" t="str">
        <f>IF(O2314="","",IF(O2314&gt;AVERAGE('Base de datos limpia'!$O$2:$O$8001),"Alto","Normal"))
</f>
        <v>Alto</v>
      </c>
      <c r="T2314" s="35" t="str">
        <f t="shared" si="5"/>
        <v>Gamer intensivo</v>
      </c>
      <c r="U2314" s="35"/>
    </row>
    <row r="2315">
      <c r="A2315" s="28">
        <v>2314.0</v>
      </c>
      <c r="B2315" s="28">
        <v>20.0</v>
      </c>
      <c r="C2315" s="28" t="str">
        <f>TRIM(PROPER('Base de datos cruda'!C2315))</f>
        <v>Female</v>
      </c>
      <c r="D2315" s="28">
        <v>0.18</v>
      </c>
      <c r="E2315" s="28">
        <v>2.24</v>
      </c>
      <c r="F2315" s="28">
        <v>8.68</v>
      </c>
      <c r="G2315" s="28">
        <v>86.96</v>
      </c>
      <c r="H2315" s="28" t="str">
        <f>TRIM(PROPER('Base de datos cruda'!H2315))</f>
        <v>Rpg</v>
      </c>
      <c r="I2315" s="28">
        <v>2.51</v>
      </c>
      <c r="J2315" s="28">
        <v>5.11</v>
      </c>
      <c r="K2315" s="28">
        <v>310.33</v>
      </c>
      <c r="L2315" s="28">
        <f>IF('Base de datos cruda'!L2315&lt;0,,'Base de datos cruda'!L2315)</f>
        <v>5.98</v>
      </c>
      <c r="M2315" s="28" t="str">
        <f>IF(TRIM(PROPER('Base de datos cruda'!M2315))="High","Alto",IF(TRIM(PROPER('Base de datos cruda'!M2315))="Medium","Medio","Bajo"))</f>
        <v>Medio</v>
      </c>
      <c r="N2315" s="29">
        <v>78.61</v>
      </c>
      <c r="O2315" s="32">
        <f t="shared" si="1"/>
        <v>78.61</v>
      </c>
      <c r="P2315" s="33">
        <f t="shared" si="2"/>
        <v>5.29</v>
      </c>
      <c r="Q2315" s="34">
        <f t="shared" si="3"/>
        <v>12.44444444</v>
      </c>
      <c r="R2315" s="35" t="str">
        <f t="shared" si="4"/>
        <v>Alto</v>
      </c>
      <c r="S2315" s="35" t="str">
        <f>IF(O2315="","",IF(O2315&gt;AVERAGE('Base de datos limpia'!$O$2:$O$8001),"Alto","Normal"))
</f>
        <v>Alto</v>
      </c>
      <c r="T2315" s="35" t="str">
        <f t="shared" si="5"/>
        <v>Gamer casual</v>
      </c>
      <c r="U2315" s="35"/>
    </row>
    <row r="2316">
      <c r="A2316" s="28">
        <v>2315.0</v>
      </c>
      <c r="B2316" s="28">
        <v>24.0</v>
      </c>
      <c r="C2316" s="28" t="str">
        <f>TRIM(PROPER('Base de datos cruda'!C2316))</f>
        <v>Male</v>
      </c>
      <c r="D2316" s="28">
        <v>1.18</v>
      </c>
      <c r="E2316" s="28">
        <v>1.36</v>
      </c>
      <c r="F2316" s="28">
        <v>7.13</v>
      </c>
      <c r="G2316" s="28">
        <v>95.77</v>
      </c>
      <c r="H2316" s="28" t="str">
        <f>TRIM(PROPER('Base de datos cruda'!H2316))</f>
        <v>Fps</v>
      </c>
      <c r="I2316" s="28">
        <v>4.42</v>
      </c>
      <c r="J2316" s="28">
        <v>5.85</v>
      </c>
      <c r="K2316" s="28">
        <v>307.79</v>
      </c>
      <c r="L2316" s="28">
        <f>IF('Base de datos cruda'!L2316&lt;0,,'Base de datos cruda'!L2316)</f>
        <v>4.66</v>
      </c>
      <c r="M2316" s="28" t="str">
        <f>IF(TRIM(PROPER('Base de datos cruda'!M2316))="High","Alto",IF(TRIM(PROPER('Base de datos cruda'!M2316))="Medium","Medio","Bajo"))</f>
        <v>Medio</v>
      </c>
      <c r="N2316" s="29">
        <v>75.52</v>
      </c>
      <c r="O2316" s="32">
        <f t="shared" si="1"/>
        <v>75.52</v>
      </c>
      <c r="P2316" s="33">
        <f t="shared" si="2"/>
        <v>7.03</v>
      </c>
      <c r="Q2316" s="34">
        <f t="shared" si="3"/>
        <v>1.152542373</v>
      </c>
      <c r="R2316" s="35" t="str">
        <f t="shared" si="4"/>
        <v>Alto</v>
      </c>
      <c r="S2316" s="35" t="str">
        <f>IF(O2316="","",IF(O2316&gt;AVERAGE('Base de datos limpia'!$O$2:$O$8001),"Alto","Normal"))
</f>
        <v>Alto</v>
      </c>
      <c r="T2316" s="35" t="str">
        <f t="shared" si="5"/>
        <v>Gamer casual</v>
      </c>
      <c r="U2316" s="35"/>
    </row>
    <row r="2317">
      <c r="A2317" s="28">
        <v>2316.0</v>
      </c>
      <c r="B2317" s="28">
        <v>24.0</v>
      </c>
      <c r="C2317" s="28" t="str">
        <f>TRIM(PROPER('Base de datos cruda'!C2317))</f>
        <v>Female</v>
      </c>
      <c r="D2317" s="28">
        <v>0.21</v>
      </c>
      <c r="E2317" s="28">
        <v>1.5</v>
      </c>
      <c r="F2317" s="28">
        <v>6.42</v>
      </c>
      <c r="G2317" s="28">
        <v>66.55</v>
      </c>
      <c r="H2317" s="28" t="str">
        <f>TRIM(PROPER('Base de datos cruda'!H2317))</f>
        <v>Casual</v>
      </c>
      <c r="I2317" s="28">
        <v>3.66</v>
      </c>
      <c r="J2317" s="28">
        <v>2.15</v>
      </c>
      <c r="K2317" s="28">
        <v>317.19</v>
      </c>
      <c r="L2317" s="28">
        <f>IF('Base de datos cruda'!L2317&lt;0,,'Base de datos cruda'!L2317)</f>
        <v>2.79</v>
      </c>
      <c r="M2317" s="28" t="str">
        <f>IF(TRIM(PROPER('Base de datos cruda'!M2317))="High","Alto",IF(TRIM(PROPER('Base de datos cruda'!M2317))="Medium","Medio","Bajo"))</f>
        <v>Medio</v>
      </c>
      <c r="N2317" s="29">
        <v>48.28</v>
      </c>
      <c r="O2317" s="32">
        <f t="shared" si="1"/>
        <v>48.28</v>
      </c>
      <c r="P2317" s="33">
        <f t="shared" si="2"/>
        <v>2.36</v>
      </c>
      <c r="Q2317" s="34">
        <f t="shared" si="3"/>
        <v>7.142857143</v>
      </c>
      <c r="R2317" s="35" t="str">
        <f t="shared" si="4"/>
        <v>Bajo</v>
      </c>
      <c r="S2317" s="35" t="str">
        <f>IF(O2317="","",IF(O2317&gt;AVERAGE('Base de datos limpia'!$O$2:$O$8001),"Alto","Normal"))
</f>
        <v>Normal</v>
      </c>
      <c r="T2317" s="35" t="str">
        <f t="shared" si="5"/>
        <v>Gamer casual</v>
      </c>
      <c r="U2317" s="35"/>
    </row>
    <row r="2318">
      <c r="A2318" s="28">
        <v>2317.0</v>
      </c>
      <c r="B2318" s="28">
        <v>16.0</v>
      </c>
      <c r="C2318" s="28" t="str">
        <f>TRIM(PROPER('Base de datos cruda'!C2318))</f>
        <v>Male</v>
      </c>
      <c r="D2318" s="28">
        <v>7.92</v>
      </c>
      <c r="E2318" s="28">
        <v>4.14</v>
      </c>
      <c r="F2318" s="28">
        <v>6.9</v>
      </c>
      <c r="G2318" s="28">
        <v>68.59</v>
      </c>
      <c r="H2318" s="28" t="str">
        <f>TRIM(PROPER('Base de datos cruda'!H2318))</f>
        <v>Casual</v>
      </c>
      <c r="I2318" s="28">
        <v>3.63</v>
      </c>
      <c r="J2318" s="28">
        <v>9.11</v>
      </c>
      <c r="K2318" s="28">
        <v>239.15</v>
      </c>
      <c r="L2318" s="28">
        <f>IF('Base de datos cruda'!L2318&lt;0,,'Base de datos cruda'!L2318)</f>
        <v>15.38</v>
      </c>
      <c r="M2318" s="28" t="str">
        <f>IF(TRIM(PROPER('Base de datos cruda'!M2318))="High","Alto",IF(TRIM(PROPER('Base de datos cruda'!M2318))="Medium","Medio","Bajo"))</f>
        <v>Bajo</v>
      </c>
      <c r="N2318" s="29">
        <v>30.86</v>
      </c>
      <c r="O2318" s="32">
        <f t="shared" si="1"/>
        <v>30.86</v>
      </c>
      <c r="P2318" s="33">
        <f t="shared" si="2"/>
        <v>17.03</v>
      </c>
      <c r="Q2318" s="34">
        <f t="shared" si="3"/>
        <v>0.5227272727</v>
      </c>
      <c r="R2318" s="35" t="str">
        <f t="shared" si="4"/>
        <v>Bajo</v>
      </c>
      <c r="S2318" s="35" t="str">
        <f>IF(O2318="","",IF(O2318&gt;AVERAGE('Base de datos limpia'!$O$2:$O$8001),"Alto","Normal"))
</f>
        <v>Normal</v>
      </c>
      <c r="T2318" s="35" t="str">
        <f t="shared" si="5"/>
        <v>Gamer moderado</v>
      </c>
      <c r="U2318" s="35"/>
    </row>
    <row r="2319">
      <c r="A2319" s="28">
        <v>2318.0</v>
      </c>
      <c r="B2319" s="28">
        <v>17.0</v>
      </c>
      <c r="C2319" s="28" t="str">
        <f>TRIM(PROPER('Base de datos cruda'!C2319))</f>
        <v>Female</v>
      </c>
      <c r="D2319" s="28">
        <v>2.23</v>
      </c>
      <c r="E2319" s="28">
        <v>6.59</v>
      </c>
      <c r="F2319" s="28">
        <v>7.74</v>
      </c>
      <c r="G2319" s="28">
        <v>82.95</v>
      </c>
      <c r="H2319" s="28" t="str">
        <f>TRIM(PROPER('Base de datos cruda'!H2319))</f>
        <v>Fps</v>
      </c>
      <c r="I2319" s="28">
        <v>4.24</v>
      </c>
      <c r="J2319" s="28">
        <v>4.71</v>
      </c>
      <c r="K2319" s="28">
        <v>281.53</v>
      </c>
      <c r="L2319" s="28">
        <f>IF('Base de datos cruda'!L2319&lt;0,,'Base de datos cruda'!L2319)</f>
        <v>6.28</v>
      </c>
      <c r="M2319" s="28" t="str">
        <f>IF(TRIM(PROPER('Base de datos cruda'!M2319))="High","Alto",IF(TRIM(PROPER('Base de datos cruda'!M2319))="Medium","Medio","Bajo"))</f>
        <v>Medio</v>
      </c>
      <c r="N2319" s="29">
        <v>87.43</v>
      </c>
      <c r="O2319" s="32">
        <f t="shared" si="1"/>
        <v>87.43</v>
      </c>
      <c r="P2319" s="33">
        <f t="shared" si="2"/>
        <v>6.94</v>
      </c>
      <c r="Q2319" s="34">
        <f t="shared" si="3"/>
        <v>2.955156951</v>
      </c>
      <c r="R2319" s="35" t="str">
        <f t="shared" si="4"/>
        <v>Alto</v>
      </c>
      <c r="S2319" s="35" t="str">
        <f>IF(O2319="","",IF(O2319&gt;AVERAGE('Base de datos limpia'!$O$2:$O$8001),"Alto","Normal"))
</f>
        <v>Alto</v>
      </c>
      <c r="T2319" s="35" t="str">
        <f t="shared" si="5"/>
        <v>Gamer intensivo</v>
      </c>
      <c r="U2319" s="35"/>
    </row>
    <row r="2320">
      <c r="A2320" s="28">
        <v>2319.0</v>
      </c>
      <c r="B2320" s="28">
        <v>20.0</v>
      </c>
      <c r="C2320" s="28" t="str">
        <f>TRIM(PROPER('Base de datos cruda'!C2320))</f>
        <v>Female</v>
      </c>
      <c r="D2320" s="28">
        <v>7.39</v>
      </c>
      <c r="E2320" s="28">
        <v>4.62</v>
      </c>
      <c r="F2320" s="28">
        <v>4.77</v>
      </c>
      <c r="G2320" s="28">
        <v>80.34</v>
      </c>
      <c r="H2320" s="28" t="str">
        <f>TRIM(PROPER('Base de datos cruda'!H2320))</f>
        <v>Rpg</v>
      </c>
      <c r="I2320" s="28">
        <v>2.0</v>
      </c>
      <c r="J2320" s="28">
        <v>12.36</v>
      </c>
      <c r="K2320" s="28">
        <v>227.68</v>
      </c>
      <c r="L2320" s="28">
        <f>IF('Base de datos cruda'!L2320&lt;0,,'Base de datos cruda'!L2320)</f>
        <v>16.5</v>
      </c>
      <c r="M2320" s="28" t="str">
        <f>IF(TRIM(PROPER('Base de datos cruda'!M2320))="High","Alto",IF(TRIM(PROPER('Base de datos cruda'!M2320))="Medium","Medio","Bajo"))</f>
        <v>Bajo</v>
      </c>
      <c r="N2320" s="29">
        <v>28.49</v>
      </c>
      <c r="O2320" s="32">
        <f t="shared" si="1"/>
        <v>28.49</v>
      </c>
      <c r="P2320" s="33">
        <f t="shared" si="2"/>
        <v>19.75</v>
      </c>
      <c r="Q2320" s="34">
        <f t="shared" si="3"/>
        <v>0.6251691475</v>
      </c>
      <c r="R2320" s="35" t="str">
        <f t="shared" si="4"/>
        <v>Bajo</v>
      </c>
      <c r="S2320" s="35" t="str">
        <f>IF(O2320="","",IF(O2320&gt;AVERAGE('Base de datos limpia'!$O$2:$O$8001),"Alto","Normal"))
</f>
        <v>Normal</v>
      </c>
      <c r="T2320" s="35" t="str">
        <f t="shared" si="5"/>
        <v>Gamer moderado</v>
      </c>
      <c r="U2320" s="35"/>
    </row>
    <row r="2321">
      <c r="A2321" s="28">
        <v>2320.0</v>
      </c>
      <c r="B2321" s="28">
        <v>19.0</v>
      </c>
      <c r="C2321" s="28" t="str">
        <f>TRIM(PROPER('Base de datos cruda'!C2321))</f>
        <v>Male</v>
      </c>
      <c r="D2321" s="28">
        <v>7.97</v>
      </c>
      <c r="E2321" s="28">
        <v>1.23</v>
      </c>
      <c r="F2321" s="28">
        <v>8.32</v>
      </c>
      <c r="G2321" s="28">
        <v>80.84</v>
      </c>
      <c r="H2321" s="28" t="str">
        <f>TRIM(PROPER('Base de datos cruda'!H2321))</f>
        <v>Rpg</v>
      </c>
      <c r="I2321" s="28">
        <v>3.8</v>
      </c>
      <c r="J2321" s="28">
        <v>13.66</v>
      </c>
      <c r="K2321" s="28">
        <v>204.67</v>
      </c>
      <c r="L2321" s="28">
        <f>IF('Base de datos cruda'!L2321&lt;0,,'Base de datos cruda'!L2321)</f>
        <v>15.95</v>
      </c>
      <c r="M2321" s="28" t="str">
        <f>IF(TRIM(PROPER('Base de datos cruda'!M2321))="High","Alto",IF(TRIM(PROPER('Base de datos cruda'!M2321))="Medium","Medio","Bajo"))</f>
        <v>Bajo</v>
      </c>
      <c r="N2321" s="29">
        <v>32.27</v>
      </c>
      <c r="O2321" s="32">
        <f t="shared" si="1"/>
        <v>32.27</v>
      </c>
      <c r="P2321" s="33">
        <f t="shared" si="2"/>
        <v>21.63</v>
      </c>
      <c r="Q2321" s="34">
        <f t="shared" si="3"/>
        <v>0.1543287327</v>
      </c>
      <c r="R2321" s="35" t="str">
        <f t="shared" si="4"/>
        <v>Bajo</v>
      </c>
      <c r="S2321" s="35" t="str">
        <f>IF(O2321="","",IF(O2321&gt;AVERAGE('Base de datos limpia'!$O$2:$O$8001),"Alto","Normal"))
</f>
        <v>Normal</v>
      </c>
      <c r="T2321" s="35" t="str">
        <f t="shared" si="5"/>
        <v>Gamer casual</v>
      </c>
      <c r="U2321" s="35"/>
    </row>
    <row r="2322">
      <c r="A2322" s="28">
        <v>2321.0</v>
      </c>
      <c r="B2322" s="28">
        <v>24.0</v>
      </c>
      <c r="C2322" s="28" t="str">
        <f>TRIM(PROPER('Base de datos cruda'!C2322))</f>
        <v>Female</v>
      </c>
      <c r="D2322" s="28">
        <v>4.8</v>
      </c>
      <c r="E2322" s="28">
        <v>5.29</v>
      </c>
      <c r="F2322" s="28">
        <v>8.8</v>
      </c>
      <c r="G2322" s="28">
        <v>82.19</v>
      </c>
      <c r="H2322" s="28" t="str">
        <f>TRIM(PROPER('Base de datos cruda'!H2322))</f>
        <v>Fps</v>
      </c>
      <c r="I2322" s="28">
        <v>0.29</v>
      </c>
      <c r="J2322" s="28">
        <v>8.66</v>
      </c>
      <c r="K2322" s="28">
        <v>263.72</v>
      </c>
      <c r="L2322" s="28">
        <f>IF('Base de datos cruda'!L2322&lt;0,,'Base de datos cruda'!L2322)</f>
        <v>14.15</v>
      </c>
      <c r="M2322" s="28" t="str">
        <f>IF(TRIM(PROPER('Base de datos cruda'!M2322))="High","Alto",IF(TRIM(PROPER('Base de datos cruda'!M2322))="Medium","Medio","Bajo"))</f>
        <v>Medio</v>
      </c>
      <c r="N2322" s="29">
        <v>72.5804887629206</v>
      </c>
      <c r="O2322" s="32">
        <f t="shared" si="1"/>
        <v>72.58048876</v>
      </c>
      <c r="P2322" s="33">
        <f t="shared" si="2"/>
        <v>13.46</v>
      </c>
      <c r="Q2322" s="34">
        <f t="shared" si="3"/>
        <v>1.102083333</v>
      </c>
      <c r="R2322" s="35" t="str">
        <f t="shared" si="4"/>
        <v>Alto</v>
      </c>
      <c r="S2322" s="35" t="str">
        <f>IF(O2322="","",IF(O2322&gt;AVERAGE('Base de datos limpia'!$O$2:$O$8001),"Alto","Normal"))
</f>
        <v>Alto</v>
      </c>
      <c r="T2322" s="35" t="str">
        <f t="shared" si="5"/>
        <v>Gamer moderado</v>
      </c>
      <c r="U2322" s="35"/>
    </row>
    <row r="2323">
      <c r="A2323" s="28">
        <v>2322.0</v>
      </c>
      <c r="B2323" s="28">
        <v>22.0</v>
      </c>
      <c r="C2323" s="28" t="str">
        <f>TRIM(PROPER('Base de datos cruda'!C2323))</f>
        <v>Male</v>
      </c>
      <c r="D2323" s="28">
        <v>0.27</v>
      </c>
      <c r="E2323" s="28">
        <v>4.98</v>
      </c>
      <c r="F2323" s="28">
        <v>6.83</v>
      </c>
      <c r="G2323" s="28">
        <v>98.0</v>
      </c>
      <c r="H2323" s="28" t="str">
        <f>TRIM(PROPER('Base de datos cruda'!H2323))</f>
        <v>Rpg</v>
      </c>
      <c r="I2323" s="28">
        <v>0.28</v>
      </c>
      <c r="J2323" s="28">
        <v>1.73</v>
      </c>
      <c r="K2323" s="28">
        <v>314.68</v>
      </c>
      <c r="L2323" s="28">
        <f>IF('Base de datos cruda'!L2323&lt;0,,'Base de datos cruda'!L2323)</f>
        <v>1.97</v>
      </c>
      <c r="M2323" s="28" t="str">
        <f>IF(TRIM(PROPER('Base de datos cruda'!M2323))="High","Alto",IF(TRIM(PROPER('Base de datos cruda'!M2323))="Medium","Medio","Bajo"))</f>
        <v>Medio</v>
      </c>
      <c r="N2323" s="29">
        <v>85.41</v>
      </c>
      <c r="O2323" s="32">
        <f t="shared" si="1"/>
        <v>85.41</v>
      </c>
      <c r="P2323" s="33">
        <f t="shared" si="2"/>
        <v>2</v>
      </c>
      <c r="Q2323" s="34">
        <f t="shared" si="3"/>
        <v>18.44444444</v>
      </c>
      <c r="R2323" s="35" t="str">
        <f t="shared" si="4"/>
        <v>Alto</v>
      </c>
      <c r="S2323" s="35" t="str">
        <f>IF(O2323="","",IF(O2323&gt;AVERAGE('Base de datos limpia'!$O$2:$O$8001),"Alto","Normal"))
</f>
        <v>Alto</v>
      </c>
      <c r="T2323" s="35" t="str">
        <f t="shared" si="5"/>
        <v>Gamer moderado</v>
      </c>
      <c r="U2323" s="35"/>
    </row>
    <row r="2324">
      <c r="A2324" s="28">
        <v>2323.0</v>
      </c>
      <c r="B2324" s="28">
        <v>21.0</v>
      </c>
      <c r="C2324" s="28" t="str">
        <f>TRIM(PROPER('Base de datos cruda'!C2324))</f>
        <v>Male</v>
      </c>
      <c r="D2324" s="28">
        <v>0.65</v>
      </c>
      <c r="E2324" s="28">
        <v>7.81</v>
      </c>
      <c r="F2324" s="28">
        <v>7.41</v>
      </c>
      <c r="G2324" s="28">
        <v>62.15</v>
      </c>
      <c r="H2324" s="28" t="str">
        <f>TRIM(PROPER('Base de datos cruda'!H2324))</f>
        <v>Fps</v>
      </c>
      <c r="I2324" s="28">
        <v>1.66</v>
      </c>
      <c r="J2324" s="28">
        <v>4.16</v>
      </c>
      <c r="K2324" s="28">
        <v>299.8</v>
      </c>
      <c r="L2324" s="28">
        <f>IF('Base de datos cruda'!L2324&lt;0,,'Base de datos cruda'!L2324)</f>
        <v>4.6</v>
      </c>
      <c r="M2324" s="28" t="str">
        <f>IF(TRIM(PROPER('Base de datos cruda'!M2324))="High","Alto",IF(TRIM(PROPER('Base de datos cruda'!M2324))="Medium","Medio","Bajo"))</f>
        <v>Medio</v>
      </c>
      <c r="N2324" s="29">
        <v>92.92</v>
      </c>
      <c r="O2324" s="32">
        <f t="shared" si="1"/>
        <v>92.92</v>
      </c>
      <c r="P2324" s="33">
        <f t="shared" si="2"/>
        <v>4.81</v>
      </c>
      <c r="Q2324" s="34">
        <f t="shared" si="3"/>
        <v>12.01538462</v>
      </c>
      <c r="R2324" s="35" t="str">
        <f t="shared" si="4"/>
        <v>Alto</v>
      </c>
      <c r="S2324" s="35" t="str">
        <f>IF(O2324="","",IF(O2324&gt;AVERAGE('Base de datos limpia'!$O$2:$O$8001),"Alto","Normal"))
</f>
        <v>Alto</v>
      </c>
      <c r="T2324" s="35" t="str">
        <f t="shared" si="5"/>
        <v>Gamer intensivo</v>
      </c>
      <c r="U2324" s="35"/>
    </row>
    <row r="2325">
      <c r="A2325" s="28">
        <v>2324.0</v>
      </c>
      <c r="B2325" s="28">
        <v>22.0</v>
      </c>
      <c r="C2325" s="28" t="str">
        <f>TRIM(PROPER('Base de datos cruda'!C2325))</f>
        <v>Male</v>
      </c>
      <c r="D2325" s="28">
        <v>3.85</v>
      </c>
      <c r="E2325" s="28">
        <v>3.52</v>
      </c>
      <c r="F2325" s="28">
        <v>8.3</v>
      </c>
      <c r="G2325" s="28">
        <v>90.42</v>
      </c>
      <c r="H2325" s="28" t="str">
        <f>TRIM(PROPER('Base de datos cruda'!H2325))</f>
        <v>Fps</v>
      </c>
      <c r="I2325" s="28">
        <v>0.98</v>
      </c>
      <c r="J2325" s="28">
        <v>9.84</v>
      </c>
      <c r="K2325" s="28">
        <v>286.89</v>
      </c>
      <c r="L2325" s="28">
        <f>IF('Base de datos cruda'!L2325&lt;0,,'Base de datos cruda'!L2325)</f>
        <v>9.24</v>
      </c>
      <c r="M2325" s="28" t="str">
        <f>IF(TRIM(PROPER('Base de datos cruda'!M2325))="High","Alto",IF(TRIM(PROPER('Base de datos cruda'!M2325))="Medium","Medio","Bajo"))</f>
        <v>Medio</v>
      </c>
      <c r="N2325" s="29">
        <v>66.58</v>
      </c>
      <c r="O2325" s="32">
        <f t="shared" si="1"/>
        <v>66.58</v>
      </c>
      <c r="P2325" s="33">
        <f t="shared" si="2"/>
        <v>13.69</v>
      </c>
      <c r="Q2325" s="34">
        <f t="shared" si="3"/>
        <v>0.9142857143</v>
      </c>
      <c r="R2325" s="35" t="str">
        <f t="shared" si="4"/>
        <v>Medio</v>
      </c>
      <c r="S2325" s="35" t="str">
        <f>IF(O2325="","",IF(O2325&gt;AVERAGE('Base de datos limpia'!$O$2:$O$8001),"Alto","Normal"))
</f>
        <v>Alto</v>
      </c>
      <c r="T2325" s="35" t="str">
        <f t="shared" si="5"/>
        <v>Gamer moderado</v>
      </c>
      <c r="U2325" s="35"/>
    </row>
    <row r="2326">
      <c r="A2326" s="28">
        <v>2325.0</v>
      </c>
      <c r="B2326" s="28">
        <v>16.0</v>
      </c>
      <c r="C2326" s="28" t="str">
        <f>TRIM(PROPER('Base de datos cruda'!C2326))</f>
        <v>Female</v>
      </c>
      <c r="D2326" s="28">
        <v>3.25</v>
      </c>
      <c r="E2326" s="28">
        <v>2.96</v>
      </c>
      <c r="F2326" s="28">
        <v>5.87</v>
      </c>
      <c r="G2326" s="28">
        <v>69.3</v>
      </c>
      <c r="H2326" s="28" t="str">
        <f>TRIM(PROPER('Base de datos cruda'!H2326))</f>
        <v>Fps</v>
      </c>
      <c r="I2326" s="28">
        <v>2.59</v>
      </c>
      <c r="J2326" s="28">
        <v>8.94</v>
      </c>
      <c r="K2326" s="28">
        <v>291.8</v>
      </c>
      <c r="L2326" s="28">
        <f>IF('Base de datos cruda'!L2326&lt;0,,'Base de datos cruda'!L2326)</f>
        <v>11.71</v>
      </c>
      <c r="M2326" s="28" t="str">
        <f>IF(TRIM(PROPER('Base de datos cruda'!M2326))="High","Alto",IF(TRIM(PROPER('Base de datos cruda'!M2326))="Medium","Medio","Bajo"))</f>
        <v>Medio</v>
      </c>
      <c r="N2326" s="29">
        <v>40.45</v>
      </c>
      <c r="O2326" s="32">
        <f t="shared" si="1"/>
        <v>40.45</v>
      </c>
      <c r="P2326" s="33">
        <f t="shared" si="2"/>
        <v>12.19</v>
      </c>
      <c r="Q2326" s="34">
        <f t="shared" si="3"/>
        <v>0.9107692308</v>
      </c>
      <c r="R2326" s="35" t="str">
        <f t="shared" si="4"/>
        <v>Bajo</v>
      </c>
      <c r="S2326" s="35" t="str">
        <f>IF(O2326="","",IF(O2326&gt;AVERAGE('Base de datos limpia'!$O$2:$O$8001),"Alto","Normal"))
</f>
        <v>Normal</v>
      </c>
      <c r="T2326" s="35" t="str">
        <f t="shared" si="5"/>
        <v>Gamer casual</v>
      </c>
      <c r="U2326" s="35"/>
    </row>
    <row r="2327">
      <c r="A2327" s="28">
        <v>2326.0</v>
      </c>
      <c r="B2327" s="28">
        <v>16.0</v>
      </c>
      <c r="C2327" s="28" t="str">
        <f>TRIM(PROPER('Base de datos cruda'!C2327))</f>
        <v>Male</v>
      </c>
      <c r="D2327" s="28">
        <v>4.85</v>
      </c>
      <c r="E2327" s="28">
        <v>3.3</v>
      </c>
      <c r="F2327" s="28">
        <v>8.96</v>
      </c>
      <c r="G2327" s="28">
        <v>74.95</v>
      </c>
      <c r="H2327" s="28" t="str">
        <f>TRIM(PROPER('Base de datos cruda'!H2327))</f>
        <v>Casual</v>
      </c>
      <c r="I2327" s="28">
        <v>0.92</v>
      </c>
      <c r="J2327" s="28">
        <v>10.82</v>
      </c>
      <c r="K2327" s="28">
        <v>262.52</v>
      </c>
      <c r="L2327" s="28">
        <f>IF('Base de datos cruda'!L2327&lt;0,,'Base de datos cruda'!L2327)</f>
        <v>13.62</v>
      </c>
      <c r="M2327" s="28" t="str">
        <f>IF(TRIM(PROPER('Base de datos cruda'!M2327))="High","Alto",IF(TRIM(PROPER('Base de datos cruda'!M2327))="Medium","Medio","Bajo"))</f>
        <v>Medio</v>
      </c>
      <c r="N2327" s="29">
        <v>51.86</v>
      </c>
      <c r="O2327" s="32">
        <f t="shared" si="1"/>
        <v>51.86</v>
      </c>
      <c r="P2327" s="33">
        <f t="shared" si="2"/>
        <v>15.67</v>
      </c>
      <c r="Q2327" s="34">
        <f t="shared" si="3"/>
        <v>0.6804123711</v>
      </c>
      <c r="R2327" s="35" t="str">
        <f t="shared" si="4"/>
        <v>Medio</v>
      </c>
      <c r="S2327" s="35" t="str">
        <f>IF(O2327="","",IF(O2327&gt;AVERAGE('Base de datos limpia'!$O$2:$O$8001),"Alto","Normal"))
</f>
        <v>Normal</v>
      </c>
      <c r="T2327" s="35" t="str">
        <f t="shared" si="5"/>
        <v>Gamer moderado</v>
      </c>
      <c r="U2327" s="35"/>
    </row>
    <row r="2328">
      <c r="A2328" s="28">
        <v>2327.0</v>
      </c>
      <c r="B2328" s="28">
        <v>23.0</v>
      </c>
      <c r="C2328" s="28" t="str">
        <f>TRIM(PROPER('Base de datos cruda'!C2328))</f>
        <v>Male</v>
      </c>
      <c r="D2328" s="28">
        <v>3.51</v>
      </c>
      <c r="E2328" s="28">
        <v>3.73</v>
      </c>
      <c r="F2328" s="28">
        <v>7.4</v>
      </c>
      <c r="G2328" s="28">
        <v>63.57</v>
      </c>
      <c r="H2328" s="28" t="str">
        <f>TRIM(PROPER('Base de datos cruda'!H2328))</f>
        <v>Casual</v>
      </c>
      <c r="I2328" s="28">
        <v>4.88</v>
      </c>
      <c r="J2328" s="28">
        <v>8.01</v>
      </c>
      <c r="K2328" s="28">
        <v>289.26</v>
      </c>
      <c r="L2328" s="28">
        <f>IF('Base de datos cruda'!L2328&lt;0,,'Base de datos cruda'!L2328)</f>
        <v>9.57</v>
      </c>
      <c r="M2328" s="28" t="str">
        <f>IF(TRIM(PROPER('Base de datos cruda'!M2328))="High","Alto",IF(TRIM(PROPER('Base de datos cruda'!M2328))="Medium","Medio","Bajo"))</f>
        <v>Medio</v>
      </c>
      <c r="N2328" s="29">
        <v>58.14</v>
      </c>
      <c r="O2328" s="32">
        <f t="shared" si="1"/>
        <v>58.14</v>
      </c>
      <c r="P2328" s="33">
        <f t="shared" si="2"/>
        <v>11.52</v>
      </c>
      <c r="Q2328" s="34">
        <f t="shared" si="3"/>
        <v>1.062678063</v>
      </c>
      <c r="R2328" s="35" t="str">
        <f t="shared" si="4"/>
        <v>Medio</v>
      </c>
      <c r="S2328" s="35" t="str">
        <f>IF(O2328="","",IF(O2328&gt;AVERAGE('Base de datos limpia'!$O$2:$O$8001),"Alto","Normal"))
</f>
        <v>Normal</v>
      </c>
      <c r="T2328" s="35" t="str">
        <f t="shared" si="5"/>
        <v>Gamer moderado</v>
      </c>
      <c r="U2328" s="35"/>
    </row>
    <row r="2329">
      <c r="A2329" s="28">
        <v>2328.0</v>
      </c>
      <c r="B2329" s="28">
        <v>17.0</v>
      </c>
      <c r="C2329" s="28" t="str">
        <f>TRIM(PROPER('Base de datos cruda'!C2329))</f>
        <v>Female</v>
      </c>
      <c r="D2329" s="28">
        <v>7.47</v>
      </c>
      <c r="E2329" s="28">
        <v>6.39</v>
      </c>
      <c r="F2329" s="28">
        <v>6.12</v>
      </c>
      <c r="G2329" s="28">
        <v>77.83</v>
      </c>
      <c r="H2329" s="28" t="str">
        <f>TRIM(PROPER('Base de datos cruda'!H2329))</f>
        <v>Rpg</v>
      </c>
      <c r="I2329" s="28">
        <v>4.26</v>
      </c>
      <c r="J2329" s="28">
        <v>10.6</v>
      </c>
      <c r="K2329" s="28">
        <v>229.44</v>
      </c>
      <c r="L2329" s="28">
        <f>IF('Base de datos cruda'!L2329&lt;0,,'Base de datos cruda'!L2329)</f>
        <v>18.56</v>
      </c>
      <c r="M2329" s="28" t="str">
        <f>IF(TRIM(PROPER('Base de datos cruda'!M2329))="High","Alto",IF(TRIM(PROPER('Base de datos cruda'!M2329))="Medium","Medio","Bajo"))</f>
        <v>Bajo</v>
      </c>
      <c r="N2329" s="29">
        <v>38.36</v>
      </c>
      <c r="O2329" s="32">
        <f t="shared" si="1"/>
        <v>38.36</v>
      </c>
      <c r="P2329" s="33">
        <f t="shared" si="2"/>
        <v>18.07</v>
      </c>
      <c r="Q2329" s="34">
        <f t="shared" si="3"/>
        <v>0.8554216867</v>
      </c>
      <c r="R2329" s="35" t="str">
        <f t="shared" si="4"/>
        <v>Bajo</v>
      </c>
      <c r="S2329" s="35" t="str">
        <f>IF(O2329="","",IF(O2329&gt;AVERAGE('Base de datos limpia'!$O$2:$O$8001),"Alto","Normal"))
</f>
        <v>Normal</v>
      </c>
      <c r="T2329" s="35" t="str">
        <f t="shared" si="5"/>
        <v>Gamer intensivo</v>
      </c>
      <c r="U2329" s="35"/>
    </row>
    <row r="2330">
      <c r="A2330" s="28">
        <v>2329.0</v>
      </c>
      <c r="B2330" s="28">
        <v>24.0</v>
      </c>
      <c r="C2330" s="28" t="str">
        <f>TRIM(PROPER('Base de datos cruda'!C2330))</f>
        <v>Male</v>
      </c>
      <c r="D2330" s="28">
        <v>4.28</v>
      </c>
      <c r="E2330" s="28">
        <v>5.24</v>
      </c>
      <c r="F2330" s="28">
        <v>7.39</v>
      </c>
      <c r="G2330" s="28">
        <v>92.17</v>
      </c>
      <c r="H2330" s="28" t="str">
        <f>TRIM(PROPER('Base de datos cruda'!H2330))</f>
        <v>Rpg</v>
      </c>
      <c r="I2330" s="28">
        <v>4.91</v>
      </c>
      <c r="J2330" s="28">
        <v>9.75</v>
      </c>
      <c r="K2330" s="28">
        <v>275.78</v>
      </c>
      <c r="L2330" s="28">
        <f>IF('Base de datos cruda'!L2330&lt;0,,'Base de datos cruda'!L2330)</f>
        <v>10.64</v>
      </c>
      <c r="M2330" s="28" t="str">
        <f>IF(TRIM(PROPER('Base de datos cruda'!M2330))="High","Alto",IF(TRIM(PROPER('Base de datos cruda'!M2330))="Medium","Medio","Bajo"))</f>
        <v>Medio</v>
      </c>
      <c r="N2330" s="29">
        <v>75.71</v>
      </c>
      <c r="O2330" s="32">
        <f t="shared" si="1"/>
        <v>75.71</v>
      </c>
      <c r="P2330" s="33">
        <f t="shared" si="2"/>
        <v>14.03</v>
      </c>
      <c r="Q2330" s="34">
        <f t="shared" si="3"/>
        <v>1.224299065</v>
      </c>
      <c r="R2330" s="35" t="str">
        <f t="shared" si="4"/>
        <v>Alto</v>
      </c>
      <c r="S2330" s="35" t="str">
        <f>IF(O2330="","",IF(O2330&gt;AVERAGE('Base de datos limpia'!$O$2:$O$8001),"Alto","Normal"))
</f>
        <v>Alto</v>
      </c>
      <c r="T2330" s="35" t="str">
        <f t="shared" si="5"/>
        <v>Gamer moderado</v>
      </c>
      <c r="U2330" s="35"/>
    </row>
    <row r="2331">
      <c r="A2331" s="28">
        <v>2330.0</v>
      </c>
      <c r="B2331" s="28">
        <v>22.0</v>
      </c>
      <c r="C2331" s="28" t="str">
        <f>TRIM(PROPER('Base de datos cruda'!C2331))</f>
        <v>Male</v>
      </c>
      <c r="D2331" s="28">
        <v>5.55</v>
      </c>
      <c r="E2331" s="28">
        <v>4.03</v>
      </c>
      <c r="F2331" s="28">
        <v>6.61</v>
      </c>
      <c r="G2331" s="28">
        <v>63.95</v>
      </c>
      <c r="H2331" s="28" t="str">
        <f>TRIM(PROPER('Base de datos cruda'!H2331))</f>
        <v>Fps</v>
      </c>
      <c r="I2331" s="28">
        <v>4.04</v>
      </c>
      <c r="J2331" s="28">
        <v>11.03</v>
      </c>
      <c r="K2331" s="28">
        <v>262.03</v>
      </c>
      <c r="L2331" s="28">
        <f>IF('Base de datos cruda'!L2331&lt;0,,'Base de datos cruda'!L2331)</f>
        <v>16.43</v>
      </c>
      <c r="M2331" s="28" t="str">
        <f>IF(TRIM(PROPER('Base de datos cruda'!M2331))="High","Alto",IF(TRIM(PROPER('Base de datos cruda'!M2331))="Medium","Medio","Bajo"))</f>
        <v>Bajo</v>
      </c>
      <c r="N2331" s="29">
        <v>46.55</v>
      </c>
      <c r="O2331" s="32">
        <f t="shared" si="1"/>
        <v>46.55</v>
      </c>
      <c r="P2331" s="33">
        <f t="shared" si="2"/>
        <v>16.58</v>
      </c>
      <c r="Q2331" s="34">
        <f t="shared" si="3"/>
        <v>0.7261261261</v>
      </c>
      <c r="R2331" s="35" t="str">
        <f t="shared" si="4"/>
        <v>Bajo</v>
      </c>
      <c r="S2331" s="35" t="str">
        <f>IF(O2331="","",IF(O2331&gt;AVERAGE('Base de datos limpia'!$O$2:$O$8001),"Alto","Normal"))
</f>
        <v>Normal</v>
      </c>
      <c r="T2331" s="35" t="str">
        <f t="shared" si="5"/>
        <v>Gamer moderado</v>
      </c>
      <c r="U2331" s="35"/>
    </row>
    <row r="2332">
      <c r="A2332" s="28">
        <v>2331.0</v>
      </c>
      <c r="B2332" s="28">
        <v>21.0</v>
      </c>
      <c r="C2332" s="28" t="str">
        <f>TRIM(PROPER('Base de datos cruda'!C2332))</f>
        <v>Male</v>
      </c>
      <c r="D2332" s="28">
        <v>7.17</v>
      </c>
      <c r="E2332" s="28">
        <v>4.37</v>
      </c>
      <c r="F2332" s="28">
        <v>4.56</v>
      </c>
      <c r="G2332" s="28">
        <v>71.02</v>
      </c>
      <c r="H2332" s="28" t="str">
        <f>TRIM(PROPER('Base de datos cruda'!H2332))</f>
        <v>Rpg</v>
      </c>
      <c r="I2332" s="28">
        <v>4.76</v>
      </c>
      <c r="J2332" s="28">
        <v>8.89</v>
      </c>
      <c r="K2332" s="28">
        <v>223.27</v>
      </c>
      <c r="L2332" s="28">
        <f>IF('Base de datos cruda'!L2332&lt;0,,'Base de datos cruda'!L2332)</f>
        <v>13.88</v>
      </c>
      <c r="M2332" s="28" t="str">
        <f>IF(TRIM(PROPER('Base de datos cruda'!M2332))="High","Alto",IF(TRIM(PROPER('Base de datos cruda'!M2332))="Medium","Medio","Bajo"))</f>
        <v>Bajo</v>
      </c>
      <c r="N2332" s="29">
        <v>19.43</v>
      </c>
      <c r="O2332" s="32">
        <f t="shared" si="1"/>
        <v>19.43</v>
      </c>
      <c r="P2332" s="33">
        <f t="shared" si="2"/>
        <v>16.06</v>
      </c>
      <c r="Q2332" s="34">
        <f t="shared" si="3"/>
        <v>0.6094839609</v>
      </c>
      <c r="R2332" s="35" t="str">
        <f t="shared" si="4"/>
        <v>Bajo</v>
      </c>
      <c r="S2332" s="35" t="str">
        <f>IF(O2332="","",IF(O2332&gt;AVERAGE('Base de datos limpia'!$O$2:$O$8001),"Alto","Normal"))
</f>
        <v>Normal</v>
      </c>
      <c r="T2332" s="35" t="str">
        <f t="shared" si="5"/>
        <v>Gamer moderado</v>
      </c>
      <c r="U2332" s="35"/>
    </row>
    <row r="2333">
      <c r="A2333" s="28">
        <v>2332.0</v>
      </c>
      <c r="B2333" s="28">
        <v>16.0</v>
      </c>
      <c r="C2333" s="28" t="str">
        <f>TRIM(PROPER('Base de datos cruda'!C2333))</f>
        <v>Male</v>
      </c>
      <c r="D2333" s="28">
        <v>1.17</v>
      </c>
      <c r="E2333" s="28">
        <v>4.34</v>
      </c>
      <c r="F2333" s="28">
        <v>7.98</v>
      </c>
      <c r="G2333" s="28">
        <v>74.92</v>
      </c>
      <c r="H2333" s="28" t="str">
        <f>TRIM(PROPER('Base de datos cruda'!H2333))</f>
        <v>Fps</v>
      </c>
      <c r="I2333" s="28">
        <v>1.84</v>
      </c>
      <c r="J2333" s="28">
        <v>6.05</v>
      </c>
      <c r="K2333" s="28">
        <v>310.28</v>
      </c>
      <c r="L2333" s="28">
        <f>IF('Base de datos cruda'!L2333&lt;0,,'Base de datos cruda'!L2333)</f>
        <v>4.85</v>
      </c>
      <c r="M2333" s="28" t="str">
        <f>IF(TRIM(PROPER('Base de datos cruda'!M2333))="High","Alto",IF(TRIM(PROPER('Base de datos cruda'!M2333))="Medium","Medio","Bajo"))</f>
        <v>Medio</v>
      </c>
      <c r="N2333" s="29">
        <v>81.75</v>
      </c>
      <c r="O2333" s="32">
        <f t="shared" si="1"/>
        <v>81.75</v>
      </c>
      <c r="P2333" s="33">
        <f t="shared" si="2"/>
        <v>7.22</v>
      </c>
      <c r="Q2333" s="34">
        <f t="shared" si="3"/>
        <v>3.709401709</v>
      </c>
      <c r="R2333" s="35" t="str">
        <f t="shared" si="4"/>
        <v>Alto</v>
      </c>
      <c r="S2333" s="35" t="str">
        <f>IF(O2333="","",IF(O2333&gt;AVERAGE('Base de datos limpia'!$O$2:$O$8001),"Alto","Normal"))
</f>
        <v>Alto</v>
      </c>
      <c r="T2333" s="35" t="str">
        <f t="shared" si="5"/>
        <v>Gamer moderado</v>
      </c>
      <c r="U2333" s="35"/>
    </row>
    <row r="2334">
      <c r="A2334" s="28">
        <v>2333.0</v>
      </c>
      <c r="B2334" s="28">
        <v>16.0</v>
      </c>
      <c r="C2334" s="28" t="str">
        <f>TRIM(PROPER('Base de datos cruda'!C2334))</f>
        <v>Male</v>
      </c>
      <c r="D2334" s="28">
        <v>1.84</v>
      </c>
      <c r="E2334" s="28">
        <v>9.75</v>
      </c>
      <c r="F2334" s="28">
        <v>6.82</v>
      </c>
      <c r="G2334" s="28">
        <v>64.16</v>
      </c>
      <c r="H2334" s="28" t="str">
        <f>TRIM(PROPER('Base de datos cruda'!H2334))</f>
        <v>Rpg</v>
      </c>
      <c r="I2334" s="28">
        <v>2.49</v>
      </c>
      <c r="J2334" s="28">
        <v>7.44</v>
      </c>
      <c r="K2334" s="28">
        <v>299.6</v>
      </c>
      <c r="L2334" s="28">
        <f>IF('Base de datos cruda'!L2334&lt;0,,'Base de datos cruda'!L2334)</f>
        <v>4.61</v>
      </c>
      <c r="M2334" s="28" t="str">
        <f>IF(TRIM(PROPER('Base de datos cruda'!M2334))="High","Alto",IF(TRIM(PROPER('Base de datos cruda'!M2334))="Medium","Medio","Bajo"))</f>
        <v>Medio</v>
      </c>
      <c r="N2334" s="29">
        <v>100.0</v>
      </c>
      <c r="O2334" s="32">
        <f t="shared" si="1"/>
        <v>100</v>
      </c>
      <c r="P2334" s="33">
        <f t="shared" si="2"/>
        <v>9.28</v>
      </c>
      <c r="Q2334" s="34">
        <f t="shared" si="3"/>
        <v>5.298913043</v>
      </c>
      <c r="R2334" s="35" t="str">
        <f t="shared" si="4"/>
        <v>Alto</v>
      </c>
      <c r="S2334" s="35" t="str">
        <f>IF(O2334="","",IF(O2334&gt;AVERAGE('Base de datos limpia'!$O$2:$O$8001),"Alto","Normal"))
</f>
        <v>Alto</v>
      </c>
      <c r="T2334" s="35" t="str">
        <f t="shared" si="5"/>
        <v>Gamer intensivo</v>
      </c>
      <c r="U2334" s="35"/>
    </row>
    <row r="2335">
      <c r="A2335" s="28">
        <v>2334.0</v>
      </c>
      <c r="B2335" s="28">
        <v>17.0</v>
      </c>
      <c r="C2335" s="28" t="str">
        <f>TRIM(PROPER('Base de datos cruda'!C2335))</f>
        <v>Male</v>
      </c>
      <c r="D2335" s="28">
        <v>0.86</v>
      </c>
      <c r="E2335" s="28">
        <v>3.1</v>
      </c>
      <c r="F2335" s="28">
        <v>7.98</v>
      </c>
      <c r="G2335" s="28">
        <v>90.49</v>
      </c>
      <c r="H2335" s="28" t="str">
        <f>TRIM(PROPER('Base de datos cruda'!H2335))</f>
        <v>Casual</v>
      </c>
      <c r="I2335" s="28">
        <v>1.2</v>
      </c>
      <c r="J2335" s="28">
        <v>6.35</v>
      </c>
      <c r="K2335" s="28">
        <v>299.44</v>
      </c>
      <c r="L2335" s="28">
        <f>IF('Base de datos cruda'!L2335&lt;0,,'Base de datos cruda'!L2335)</f>
        <v>2.17</v>
      </c>
      <c r="M2335" s="28" t="str">
        <f>IF(TRIM(PROPER('Base de datos cruda'!M2335))="High","Alto",IF(TRIM(PROPER('Base de datos cruda'!M2335))="Medium","Medio","Bajo"))</f>
        <v>Medio</v>
      </c>
      <c r="N2335" s="29">
        <v>69.19</v>
      </c>
      <c r="O2335" s="32">
        <f t="shared" si="1"/>
        <v>69.19</v>
      </c>
      <c r="P2335" s="33">
        <f t="shared" si="2"/>
        <v>7.21</v>
      </c>
      <c r="Q2335" s="34">
        <f t="shared" si="3"/>
        <v>3.604651163</v>
      </c>
      <c r="R2335" s="35" t="str">
        <f t="shared" si="4"/>
        <v>Medio</v>
      </c>
      <c r="S2335" s="35" t="str">
        <f>IF(O2335="","",IF(O2335&gt;AVERAGE('Base de datos limpia'!$O$2:$O$8001),"Alto","Normal"))
</f>
        <v>Alto</v>
      </c>
      <c r="T2335" s="35" t="str">
        <f t="shared" si="5"/>
        <v>Gamer moderado</v>
      </c>
      <c r="U2335" s="35"/>
    </row>
    <row r="2336">
      <c r="A2336" s="28">
        <v>2335.0</v>
      </c>
      <c r="B2336" s="28">
        <v>21.0</v>
      </c>
      <c r="C2336" s="28" t="str">
        <f>TRIM(PROPER('Base de datos cruda'!C2336))</f>
        <v>Other</v>
      </c>
      <c r="D2336" s="28">
        <v>1.12</v>
      </c>
      <c r="E2336" s="28">
        <v>8.36</v>
      </c>
      <c r="F2336" s="28">
        <v>4.77</v>
      </c>
      <c r="G2336" s="28">
        <v>91.48</v>
      </c>
      <c r="H2336" s="28" t="str">
        <f>TRIM(PROPER('Base de datos cruda'!H2336))</f>
        <v>Fps</v>
      </c>
      <c r="I2336" s="28">
        <v>3.18</v>
      </c>
      <c r="J2336" s="28">
        <v>5.65</v>
      </c>
      <c r="K2336" s="28">
        <v>293.79</v>
      </c>
      <c r="L2336" s="28">
        <f>IF('Base de datos cruda'!L2336&lt;0,,'Base de datos cruda'!L2336)</f>
        <v>3.57</v>
      </c>
      <c r="M2336" s="28" t="str">
        <f>IF(TRIM(PROPER('Base de datos cruda'!M2336))="High","Alto",IF(TRIM(PROPER('Base de datos cruda'!M2336))="Medium","Medio","Bajo"))</f>
        <v>Alto</v>
      </c>
      <c r="N2336" s="29">
        <v>91.43</v>
      </c>
      <c r="O2336" s="32">
        <f t="shared" si="1"/>
        <v>91.43</v>
      </c>
      <c r="P2336" s="33">
        <f t="shared" si="2"/>
        <v>6.77</v>
      </c>
      <c r="Q2336" s="34">
        <f t="shared" si="3"/>
        <v>7.464285714</v>
      </c>
      <c r="R2336" s="35" t="str">
        <f t="shared" si="4"/>
        <v>Alto</v>
      </c>
      <c r="S2336" s="35" t="str">
        <f>IF(O2336="","",IF(O2336&gt;AVERAGE('Base de datos limpia'!$O$2:$O$8001),"Alto","Normal"))
</f>
        <v>Alto</v>
      </c>
      <c r="T2336" s="35" t="str">
        <f t="shared" si="5"/>
        <v>Gamer intensivo</v>
      </c>
      <c r="U2336" s="35"/>
    </row>
    <row r="2337">
      <c r="A2337" s="28">
        <v>2336.0</v>
      </c>
      <c r="B2337" s="28">
        <v>21.0</v>
      </c>
      <c r="C2337" s="28" t="str">
        <f>TRIM(PROPER('Base de datos cruda'!C2337))</f>
        <v>Female</v>
      </c>
      <c r="D2337" s="28">
        <v>4.1</v>
      </c>
      <c r="E2337" s="28">
        <v>7.37</v>
      </c>
      <c r="F2337" s="28">
        <v>6.69</v>
      </c>
      <c r="G2337" s="28">
        <v>93.44</v>
      </c>
      <c r="H2337" s="28" t="str">
        <f>TRIM(PROPER('Base de datos cruda'!H2337))</f>
        <v>Rpg</v>
      </c>
      <c r="I2337" s="28">
        <v>3.94</v>
      </c>
      <c r="J2337" s="28">
        <v>7.79</v>
      </c>
      <c r="K2337" s="28">
        <v>275.78</v>
      </c>
      <c r="L2337" s="28">
        <f>IF('Base de datos cruda'!L2337&lt;0,,'Base de datos cruda'!L2337)</f>
        <v>9.72</v>
      </c>
      <c r="M2337" s="28" t="str">
        <f>IF(TRIM(PROPER('Base de datos cruda'!M2337))="High","Alto",IF(TRIM(PROPER('Base de datos cruda'!M2337))="Medium","Medio","Bajo"))</f>
        <v>Medio</v>
      </c>
      <c r="N2337" s="29">
        <v>77.62</v>
      </c>
      <c r="O2337" s="32">
        <f t="shared" si="1"/>
        <v>77.62</v>
      </c>
      <c r="P2337" s="33">
        <f t="shared" si="2"/>
        <v>11.89</v>
      </c>
      <c r="Q2337" s="34">
        <f t="shared" si="3"/>
        <v>1.797560976</v>
      </c>
      <c r="R2337" s="35" t="str">
        <f t="shared" si="4"/>
        <v>Alto</v>
      </c>
      <c r="S2337" s="35" t="str">
        <f>IF(O2337="","",IF(O2337&gt;AVERAGE('Base de datos limpia'!$O$2:$O$8001),"Alto","Normal"))
</f>
        <v>Alto</v>
      </c>
      <c r="T2337" s="35" t="str">
        <f t="shared" si="5"/>
        <v>Gamer intensivo</v>
      </c>
      <c r="U2337" s="35"/>
    </row>
    <row r="2338">
      <c r="A2338" s="28">
        <v>2337.0</v>
      </c>
      <c r="B2338" s="28">
        <v>17.0</v>
      </c>
      <c r="C2338" s="28" t="str">
        <f>TRIM(PROPER('Base de datos cruda'!C2338))</f>
        <v>Male</v>
      </c>
      <c r="D2338" s="28">
        <v>2.57</v>
      </c>
      <c r="E2338" s="28">
        <v>1.05</v>
      </c>
      <c r="F2338" s="28">
        <v>7.83</v>
      </c>
      <c r="G2338" s="28">
        <v>83.36</v>
      </c>
      <c r="H2338" s="28" t="str">
        <f>TRIM(PROPER('Base de datos cruda'!H2338))</f>
        <v>Rpg</v>
      </c>
      <c r="I2338" s="28">
        <v>2.49</v>
      </c>
      <c r="J2338" s="28">
        <v>7.45</v>
      </c>
      <c r="K2338" s="28">
        <v>286.34</v>
      </c>
      <c r="L2338" s="28">
        <f>IF('Base de datos cruda'!L2338&lt;0,,'Base de datos cruda'!L2338)</f>
        <v>8.68</v>
      </c>
      <c r="M2338" s="28" t="str">
        <f>IF(TRIM(PROPER('Base de datos cruda'!M2338))="High","Alto",IF(TRIM(PROPER('Base de datos cruda'!M2338))="Medium","Medio","Bajo"))</f>
        <v>Medio</v>
      </c>
      <c r="N2338" s="29">
        <v>67.83</v>
      </c>
      <c r="O2338" s="32">
        <f t="shared" si="1"/>
        <v>67.83</v>
      </c>
      <c r="P2338" s="33">
        <f t="shared" si="2"/>
        <v>10.02</v>
      </c>
      <c r="Q2338" s="34">
        <f t="shared" si="3"/>
        <v>0.4085603113</v>
      </c>
      <c r="R2338" s="35" t="str">
        <f t="shared" si="4"/>
        <v>Medio</v>
      </c>
      <c r="S2338" s="35" t="str">
        <f>IF(O2338="","",IF(O2338&gt;AVERAGE('Base de datos limpia'!$O$2:$O$8001),"Alto","Normal"))
</f>
        <v>Alto</v>
      </c>
      <c r="T2338" s="35" t="str">
        <f t="shared" si="5"/>
        <v>Gamer casual</v>
      </c>
      <c r="U2338" s="35"/>
    </row>
    <row r="2339">
      <c r="A2339" s="28">
        <v>2338.0</v>
      </c>
      <c r="B2339" s="28">
        <v>16.0</v>
      </c>
      <c r="C2339" s="28" t="str">
        <f>TRIM(PROPER('Base de datos cruda'!C2339))</f>
        <v>Male</v>
      </c>
      <c r="D2339" s="28">
        <v>3.39</v>
      </c>
      <c r="E2339" s="28">
        <v>9.94</v>
      </c>
      <c r="F2339" s="28">
        <v>8.94</v>
      </c>
      <c r="G2339" s="28">
        <v>80.29</v>
      </c>
      <c r="H2339" s="28" t="str">
        <f>TRIM(PROPER('Base de datos cruda'!H2339))</f>
        <v>Fps</v>
      </c>
      <c r="I2339" s="28">
        <v>1.48</v>
      </c>
      <c r="J2339" s="28">
        <v>6.97</v>
      </c>
      <c r="K2339" s="28">
        <v>264.67</v>
      </c>
      <c r="L2339" s="28">
        <f>IF('Base de datos cruda'!L2339&lt;0,,'Base de datos cruda'!L2339)</f>
        <v>7.28</v>
      </c>
      <c r="M2339" s="28" t="str">
        <f>IF(TRIM(PROPER('Base de datos cruda'!M2339))="High","Alto",IF(TRIM(PROPER('Base de datos cruda'!M2339))="Medium","Medio","Bajo"))</f>
        <v>Medio</v>
      </c>
      <c r="N2339" s="29">
        <v>100.0</v>
      </c>
      <c r="O2339" s="32">
        <f t="shared" si="1"/>
        <v>100</v>
      </c>
      <c r="P2339" s="33">
        <f t="shared" si="2"/>
        <v>10.36</v>
      </c>
      <c r="Q2339" s="34">
        <f t="shared" si="3"/>
        <v>2.932153392</v>
      </c>
      <c r="R2339" s="35" t="str">
        <f t="shared" si="4"/>
        <v>Alto</v>
      </c>
      <c r="S2339" s="35" t="str">
        <f>IF(O2339="","",IF(O2339&gt;AVERAGE('Base de datos limpia'!$O$2:$O$8001),"Alto","Normal"))
</f>
        <v>Alto</v>
      </c>
      <c r="T2339" s="35" t="str">
        <f t="shared" si="5"/>
        <v>Gamer intensivo</v>
      </c>
      <c r="U2339" s="35"/>
    </row>
    <row r="2340">
      <c r="A2340" s="28">
        <v>2339.0</v>
      </c>
      <c r="B2340" s="28">
        <v>20.0</v>
      </c>
      <c r="C2340" s="28" t="str">
        <f>TRIM(PROPER('Base de datos cruda'!C2340))</f>
        <v>Male</v>
      </c>
      <c r="D2340" s="28">
        <v>7.86</v>
      </c>
      <c r="E2340" s="28">
        <v>7.81</v>
      </c>
      <c r="F2340" s="28">
        <v>8.42</v>
      </c>
      <c r="G2340" s="28">
        <v>70.5</v>
      </c>
      <c r="H2340" s="28" t="str">
        <f>TRIM(PROPER('Base de datos cruda'!H2340))</f>
        <v>Rpg</v>
      </c>
      <c r="I2340" s="28">
        <v>2.54</v>
      </c>
      <c r="J2340" s="28">
        <v>10.47</v>
      </c>
      <c r="K2340" s="28">
        <v>231.47</v>
      </c>
      <c r="L2340" s="28">
        <f>IF('Base de datos cruda'!L2340&lt;0,,'Base de datos cruda'!L2340)</f>
        <v>18.2</v>
      </c>
      <c r="M2340" s="28" t="str">
        <f>IF(TRIM(PROPER('Base de datos cruda'!M2340))="High","Alto",IF(TRIM(PROPER('Base de datos cruda'!M2340))="Medium","Medio","Bajo"))</f>
        <v>Bajo</v>
      </c>
      <c r="N2340" s="29">
        <v>66.4370885385797</v>
      </c>
      <c r="O2340" s="32">
        <f t="shared" si="1"/>
        <v>66.43708854</v>
      </c>
      <c r="P2340" s="33">
        <f t="shared" si="2"/>
        <v>18.33</v>
      </c>
      <c r="Q2340" s="34">
        <f t="shared" si="3"/>
        <v>0.9936386768</v>
      </c>
      <c r="R2340" s="35" t="str">
        <f t="shared" si="4"/>
        <v>Medio</v>
      </c>
      <c r="S2340" s="35" t="str">
        <f>IF(O2340="","",IF(O2340&gt;AVERAGE('Base de datos limpia'!$O$2:$O$8001),"Alto","Normal"))
</f>
        <v>Alto</v>
      </c>
      <c r="T2340" s="35" t="str">
        <f t="shared" si="5"/>
        <v>Gamer intensivo</v>
      </c>
      <c r="U2340" s="35"/>
    </row>
    <row r="2341">
      <c r="A2341" s="28">
        <v>2340.0</v>
      </c>
      <c r="B2341" s="28">
        <v>20.0</v>
      </c>
      <c r="C2341" s="28" t="str">
        <f>TRIM(PROPER('Base de datos cruda'!C2341))</f>
        <v>Female</v>
      </c>
      <c r="D2341" s="28">
        <v>1.25</v>
      </c>
      <c r="E2341" s="28">
        <v>7.14</v>
      </c>
      <c r="F2341" s="28">
        <v>8.32</v>
      </c>
      <c r="G2341" s="28">
        <v>86.21</v>
      </c>
      <c r="H2341" s="28" t="str">
        <f>TRIM(PROPER('Base de datos cruda'!H2341))</f>
        <v>Rpg</v>
      </c>
      <c r="I2341" s="28">
        <v>0.31</v>
      </c>
      <c r="J2341" s="28">
        <v>3.54</v>
      </c>
      <c r="K2341" s="28">
        <v>314.35</v>
      </c>
      <c r="L2341" s="28">
        <f>IF('Base de datos cruda'!L2341&lt;0,,'Base de datos cruda'!L2341)</f>
        <v>3.01</v>
      </c>
      <c r="M2341" s="28" t="str">
        <f>IF(TRIM(PROPER('Base de datos cruda'!M2341))="High","Alto",IF(TRIM(PROPER('Base de datos cruda'!M2341))="Medium","Medio","Bajo"))</f>
        <v>Medio</v>
      </c>
      <c r="N2341" s="29">
        <v>97.53</v>
      </c>
      <c r="O2341" s="32">
        <f t="shared" si="1"/>
        <v>97.53</v>
      </c>
      <c r="P2341" s="33">
        <f t="shared" si="2"/>
        <v>4.79</v>
      </c>
      <c r="Q2341" s="34">
        <f t="shared" si="3"/>
        <v>5.712</v>
      </c>
      <c r="R2341" s="35" t="str">
        <f t="shared" si="4"/>
        <v>Alto</v>
      </c>
      <c r="S2341" s="35" t="str">
        <f>IF(O2341="","",IF(O2341&gt;AVERAGE('Base de datos limpia'!$O$2:$O$8001),"Alto","Normal"))
</f>
        <v>Alto</v>
      </c>
      <c r="T2341" s="35" t="str">
        <f t="shared" si="5"/>
        <v>Gamer intensivo</v>
      </c>
      <c r="U2341" s="35"/>
    </row>
    <row r="2342">
      <c r="A2342" s="28">
        <v>2341.0</v>
      </c>
      <c r="B2342" s="28">
        <v>17.0</v>
      </c>
      <c r="C2342" s="28" t="str">
        <f>TRIM(PROPER('Base de datos cruda'!C2342))</f>
        <v>Male</v>
      </c>
      <c r="D2342" s="28">
        <v>4.33</v>
      </c>
      <c r="E2342" s="28">
        <v>4.65</v>
      </c>
      <c r="F2342" s="28">
        <v>5.24</v>
      </c>
      <c r="G2342" s="28">
        <v>77.78</v>
      </c>
      <c r="H2342" s="28" t="str">
        <f>TRIM(PROPER('Base de datos cruda'!H2342))</f>
        <v>Casual</v>
      </c>
      <c r="I2342" s="28">
        <v>3.61</v>
      </c>
      <c r="J2342" s="28">
        <v>8.03</v>
      </c>
      <c r="K2342" s="28">
        <v>256.33</v>
      </c>
      <c r="L2342" s="28">
        <f>IF('Base de datos cruda'!L2342&lt;0,,'Base de datos cruda'!L2342)</f>
        <v>9.52</v>
      </c>
      <c r="M2342" s="28" t="str">
        <f>IF(TRIM(PROPER('Base de datos cruda'!M2342))="High","Alto",IF(TRIM(PROPER('Base de datos cruda'!M2342))="Medium","Medio","Bajo"))</f>
        <v>Medio</v>
      </c>
      <c r="N2342" s="29">
        <v>50.05</v>
      </c>
      <c r="O2342" s="32">
        <f t="shared" si="1"/>
        <v>50.05</v>
      </c>
      <c r="P2342" s="33">
        <f t="shared" si="2"/>
        <v>12.36</v>
      </c>
      <c r="Q2342" s="34">
        <f t="shared" si="3"/>
        <v>1.073903002</v>
      </c>
      <c r="R2342" s="35" t="str">
        <f t="shared" si="4"/>
        <v>Medio</v>
      </c>
      <c r="S2342" s="35" t="str">
        <f>IF(O2342="","",IF(O2342&gt;AVERAGE('Base de datos limpia'!$O$2:$O$8001),"Alto","Normal"))
</f>
        <v>Normal</v>
      </c>
      <c r="T2342" s="35" t="str">
        <f t="shared" si="5"/>
        <v>Gamer moderado</v>
      </c>
      <c r="U2342" s="35"/>
    </row>
    <row r="2343">
      <c r="A2343" s="28">
        <v>2342.0</v>
      </c>
      <c r="B2343" s="28">
        <v>21.0</v>
      </c>
      <c r="C2343" s="28" t="str">
        <f>TRIM(PROPER('Base de datos cruda'!C2343))</f>
        <v>Male</v>
      </c>
      <c r="D2343" s="28">
        <v>0.79</v>
      </c>
      <c r="E2343" s="28">
        <v>6.0</v>
      </c>
      <c r="F2343" s="28">
        <v>8.19</v>
      </c>
      <c r="G2343" s="28">
        <v>98.83</v>
      </c>
      <c r="H2343" s="28" t="str">
        <f>TRIM(PROPER('Base de datos cruda'!H2343))</f>
        <v>Fps</v>
      </c>
      <c r="I2343" s="28">
        <v>2.26</v>
      </c>
      <c r="J2343" s="28">
        <v>4.07</v>
      </c>
      <c r="K2343" s="28">
        <v>310.5</v>
      </c>
      <c r="L2343" s="28">
        <f>IF('Base de datos cruda'!L2343&lt;0,,'Base de datos cruda'!L2343)</f>
        <v>4.48</v>
      </c>
      <c r="M2343" s="28" t="str">
        <f>IF(TRIM(PROPER('Base de datos cruda'!M2343))="High","Alto",IF(TRIM(PROPER('Base de datos cruda'!M2343))="Medium","Medio","Bajo"))</f>
        <v>Medio</v>
      </c>
      <c r="N2343" s="29">
        <v>100.0</v>
      </c>
      <c r="O2343" s="32">
        <f t="shared" si="1"/>
        <v>100</v>
      </c>
      <c r="P2343" s="33">
        <f t="shared" si="2"/>
        <v>4.86</v>
      </c>
      <c r="Q2343" s="34">
        <f t="shared" si="3"/>
        <v>7.594936709</v>
      </c>
      <c r="R2343" s="35" t="str">
        <f t="shared" si="4"/>
        <v>Alto</v>
      </c>
      <c r="S2343" s="35" t="str">
        <f>IF(O2343="","",IF(O2343&gt;AVERAGE('Base de datos limpia'!$O$2:$O$8001),"Alto","Normal"))
</f>
        <v>Alto</v>
      </c>
      <c r="T2343" s="35" t="str">
        <f t="shared" si="5"/>
        <v>Gamer intensivo</v>
      </c>
      <c r="U2343" s="35"/>
    </row>
    <row r="2344">
      <c r="A2344" s="28">
        <v>2343.0</v>
      </c>
      <c r="B2344" s="28">
        <v>24.0</v>
      </c>
      <c r="C2344" s="28" t="str">
        <f>TRIM(PROPER('Base de datos cruda'!C2344))</f>
        <v>Female</v>
      </c>
      <c r="D2344" s="28">
        <v>2.55</v>
      </c>
      <c r="E2344" s="28">
        <v>3.28</v>
      </c>
      <c r="F2344" s="28">
        <v>4.85</v>
      </c>
      <c r="G2344" s="28">
        <v>98.73</v>
      </c>
      <c r="H2344" s="28" t="str">
        <f>TRIM(PROPER('Base de datos cruda'!H2344))</f>
        <v>Rpg</v>
      </c>
      <c r="I2344" s="28">
        <v>4.49</v>
      </c>
      <c r="J2344" s="28">
        <v>6.17</v>
      </c>
      <c r="K2344" s="28">
        <v>304.58</v>
      </c>
      <c r="L2344" s="28">
        <f>IF('Base de datos cruda'!L2344&lt;0,,'Base de datos cruda'!L2344)</f>
        <v>5.82</v>
      </c>
      <c r="M2344" s="28" t="str">
        <f>IF(TRIM(PROPER('Base de datos cruda'!M2344))="High","Alto",IF(TRIM(PROPER('Base de datos cruda'!M2344))="Medium","Medio","Bajo"))</f>
        <v>Medio</v>
      </c>
      <c r="N2344" s="29">
        <v>76.0806147698762</v>
      </c>
      <c r="O2344" s="32">
        <f t="shared" si="1"/>
        <v>76.08061477</v>
      </c>
      <c r="P2344" s="33">
        <f t="shared" si="2"/>
        <v>8.72</v>
      </c>
      <c r="Q2344" s="34">
        <f t="shared" si="3"/>
        <v>1.28627451</v>
      </c>
      <c r="R2344" s="35" t="str">
        <f t="shared" si="4"/>
        <v>Alto</v>
      </c>
      <c r="S2344" s="35" t="str">
        <f>IF(O2344="","",IF(O2344&gt;AVERAGE('Base de datos limpia'!$O$2:$O$8001),"Alto","Normal"))
</f>
        <v>Alto</v>
      </c>
      <c r="T2344" s="35" t="str">
        <f t="shared" si="5"/>
        <v>Gamer moderado</v>
      </c>
      <c r="U2344" s="35"/>
    </row>
    <row r="2345">
      <c r="A2345" s="28">
        <v>2344.0</v>
      </c>
      <c r="B2345" s="28">
        <v>17.0</v>
      </c>
      <c r="C2345" s="28" t="str">
        <f>TRIM(PROPER('Base de datos cruda'!C2345))</f>
        <v>Male</v>
      </c>
      <c r="D2345" s="28">
        <v>4.22</v>
      </c>
      <c r="E2345" s="28">
        <v>1.32</v>
      </c>
      <c r="F2345" s="28">
        <v>4.99</v>
      </c>
      <c r="G2345" s="28">
        <v>96.21</v>
      </c>
      <c r="H2345" s="28" t="str">
        <f>TRIM(PROPER('Base de datos cruda'!H2345))</f>
        <v>Casual</v>
      </c>
      <c r="I2345" s="28">
        <v>4.62</v>
      </c>
      <c r="J2345" s="28">
        <v>6.52</v>
      </c>
      <c r="K2345" s="28">
        <v>260.25</v>
      </c>
      <c r="L2345" s="28">
        <f>IF('Base de datos cruda'!L2345&lt;0,,'Base de datos cruda'!L2345)</f>
        <v>13.24</v>
      </c>
      <c r="M2345" s="28" t="str">
        <f>IF(TRIM(PROPER('Base de datos cruda'!M2345))="High","Alto",IF(TRIM(PROPER('Base de datos cruda'!M2345))="Medium","Medio","Bajo"))</f>
        <v>Medio</v>
      </c>
      <c r="N2345" s="29">
        <v>35.35</v>
      </c>
      <c r="O2345" s="32">
        <f t="shared" si="1"/>
        <v>35.35</v>
      </c>
      <c r="P2345" s="33">
        <f t="shared" si="2"/>
        <v>10.74</v>
      </c>
      <c r="Q2345" s="34">
        <f t="shared" si="3"/>
        <v>0.3127962085</v>
      </c>
      <c r="R2345" s="35" t="str">
        <f t="shared" si="4"/>
        <v>Bajo</v>
      </c>
      <c r="S2345" s="35" t="str">
        <f>IF(O2345="","",IF(O2345&gt;AVERAGE('Base de datos limpia'!$O$2:$O$8001),"Alto","Normal"))
</f>
        <v>Normal</v>
      </c>
      <c r="T2345" s="35" t="str">
        <f t="shared" si="5"/>
        <v>Gamer casual</v>
      </c>
      <c r="U2345" s="35"/>
    </row>
    <row r="2346">
      <c r="A2346" s="28">
        <v>2345.0</v>
      </c>
      <c r="B2346" s="28">
        <v>17.0</v>
      </c>
      <c r="C2346" s="28" t="str">
        <f>TRIM(PROPER('Base de datos cruda'!C2346))</f>
        <v>Male</v>
      </c>
      <c r="D2346" s="28">
        <v>7.57</v>
      </c>
      <c r="E2346" s="28">
        <v>8.52</v>
      </c>
      <c r="F2346" s="28">
        <v>4.55</v>
      </c>
      <c r="G2346" s="28">
        <v>74.4</v>
      </c>
      <c r="H2346" s="28" t="str">
        <f>TRIM(PROPER('Base de datos cruda'!H2346))</f>
        <v>Rpg</v>
      </c>
      <c r="I2346" s="28">
        <v>0.63</v>
      </c>
      <c r="J2346" s="28">
        <v>11.52</v>
      </c>
      <c r="K2346" s="28">
        <v>246.23</v>
      </c>
      <c r="L2346" s="28">
        <f>IF('Base de datos cruda'!L2346&lt;0,,'Base de datos cruda'!L2346)</f>
        <v>17.98</v>
      </c>
      <c r="M2346" s="28" t="str">
        <f>IF(TRIM(PROPER('Base de datos cruda'!M2346))="High","Alto",IF(TRIM(PROPER('Base de datos cruda'!M2346))="Medium","Medio","Bajo"))</f>
        <v>Alto</v>
      </c>
      <c r="N2346" s="29">
        <v>57.6314676456764</v>
      </c>
      <c r="O2346" s="32">
        <f t="shared" si="1"/>
        <v>57.63146765</v>
      </c>
      <c r="P2346" s="33">
        <f t="shared" si="2"/>
        <v>19.09</v>
      </c>
      <c r="Q2346" s="34">
        <f t="shared" si="3"/>
        <v>1.125495376</v>
      </c>
      <c r="R2346" s="35" t="str">
        <f t="shared" si="4"/>
        <v>Medio</v>
      </c>
      <c r="S2346" s="35" t="str">
        <f>IF(O2346="","",IF(O2346&gt;AVERAGE('Base de datos limpia'!$O$2:$O$8001),"Alto","Normal"))
</f>
        <v>Normal</v>
      </c>
      <c r="T2346" s="35" t="str">
        <f t="shared" si="5"/>
        <v>Gamer intensivo</v>
      </c>
      <c r="U2346" s="35"/>
    </row>
    <row r="2347">
      <c r="A2347" s="28">
        <v>2346.0</v>
      </c>
      <c r="B2347" s="28">
        <v>18.0</v>
      </c>
      <c r="C2347" s="28" t="str">
        <f>TRIM(PROPER('Base de datos cruda'!C2347))</f>
        <v>Female</v>
      </c>
      <c r="D2347" s="28">
        <v>3.13</v>
      </c>
      <c r="E2347" s="28">
        <v>9.07</v>
      </c>
      <c r="F2347" s="28">
        <v>8.29</v>
      </c>
      <c r="G2347" s="28">
        <v>74.72</v>
      </c>
      <c r="H2347" s="28" t="str">
        <f>TRIM(PROPER('Base de datos cruda'!H2347))</f>
        <v>Rpg</v>
      </c>
      <c r="I2347" s="28">
        <v>4.98</v>
      </c>
      <c r="J2347" s="28">
        <v>7.44</v>
      </c>
      <c r="K2347" s="28">
        <v>279.2</v>
      </c>
      <c r="L2347" s="28">
        <f>IF('Base de datos cruda'!L2347&lt;0,,'Base de datos cruda'!L2347)</f>
        <v>5.68</v>
      </c>
      <c r="M2347" s="28" t="str">
        <f>IF(TRIM(PROPER('Base de datos cruda'!M2347))="High","Alto",IF(TRIM(PROPER('Base de datos cruda'!M2347))="Medium","Medio","Bajo"))</f>
        <v>Medio</v>
      </c>
      <c r="N2347" s="29">
        <v>107.595496239043</v>
      </c>
      <c r="O2347" s="33" t="str">
        <f t="shared" si="1"/>
        <v/>
      </c>
      <c r="P2347" s="33">
        <f t="shared" si="2"/>
        <v>10.57</v>
      </c>
      <c r="Q2347" s="34">
        <f t="shared" si="3"/>
        <v>2.897763578</v>
      </c>
      <c r="R2347" s="35" t="str">
        <f t="shared" si="4"/>
        <v>Alto</v>
      </c>
      <c r="S2347" s="35" t="str">
        <f>IF(O2347="","",IF(O2347&gt;AVERAGE('Base de datos limpia'!$O$2:$O$8001),"Alto","Normal"))
</f>
        <v/>
      </c>
      <c r="T2347" s="35" t="str">
        <f t="shared" si="5"/>
        <v>Gamer intensivo</v>
      </c>
      <c r="U2347" s="35"/>
    </row>
    <row r="2348">
      <c r="A2348" s="28">
        <v>2347.0</v>
      </c>
      <c r="B2348" s="28">
        <v>22.0</v>
      </c>
      <c r="C2348" s="28" t="str">
        <f>TRIM(PROPER('Base de datos cruda'!C2348))</f>
        <v>Female</v>
      </c>
      <c r="D2348" s="28">
        <v>0.52</v>
      </c>
      <c r="E2348" s="28">
        <v>2.46</v>
      </c>
      <c r="F2348" s="28">
        <v>4.54</v>
      </c>
      <c r="G2348" s="28">
        <v>94.11</v>
      </c>
      <c r="H2348" s="28" t="str">
        <f>TRIM(PROPER('Base de datos cruda'!H2348))</f>
        <v>Fps</v>
      </c>
      <c r="I2348" s="28">
        <v>4.85</v>
      </c>
      <c r="J2348" s="28">
        <v>5.55</v>
      </c>
      <c r="K2348" s="28">
        <v>313.06</v>
      </c>
      <c r="L2348" s="28">
        <f>IF('Base de datos cruda'!L2348&lt;0,,'Base de datos cruda'!L2348)</f>
        <v>3.32</v>
      </c>
      <c r="M2348" s="28" t="str">
        <f>IF(TRIM(PROPER('Base de datos cruda'!M2348))="High","Alto",IF(TRIM(PROPER('Base de datos cruda'!M2348))="Medium","Medio","Bajo"))</f>
        <v>Medio</v>
      </c>
      <c r="N2348" s="29">
        <v>66.75</v>
      </c>
      <c r="O2348" s="32">
        <f t="shared" si="1"/>
        <v>66.75</v>
      </c>
      <c r="P2348" s="33">
        <f t="shared" si="2"/>
        <v>6.07</v>
      </c>
      <c r="Q2348" s="34">
        <f t="shared" si="3"/>
        <v>4.730769231</v>
      </c>
      <c r="R2348" s="35" t="str">
        <f t="shared" si="4"/>
        <v>Medio</v>
      </c>
      <c r="S2348" s="35" t="str">
        <f>IF(O2348="","",IF(O2348&gt;AVERAGE('Base de datos limpia'!$O$2:$O$8001),"Alto","Normal"))
</f>
        <v>Alto</v>
      </c>
      <c r="T2348" s="35" t="str">
        <f t="shared" si="5"/>
        <v>Gamer casual</v>
      </c>
      <c r="U2348" s="35"/>
    </row>
    <row r="2349">
      <c r="A2349" s="28">
        <v>2348.0</v>
      </c>
      <c r="B2349" s="28">
        <v>21.0</v>
      </c>
      <c r="C2349" s="28" t="str">
        <f>TRIM(PROPER('Base de datos cruda'!C2349))</f>
        <v>Male</v>
      </c>
      <c r="D2349" s="28">
        <v>3.11</v>
      </c>
      <c r="E2349" s="28">
        <v>8.08</v>
      </c>
      <c r="F2349" s="28">
        <v>4.69</v>
      </c>
      <c r="G2349" s="28">
        <v>89.17</v>
      </c>
      <c r="H2349" s="28" t="str">
        <f>TRIM(PROPER('Base de datos cruda'!H2349))</f>
        <v>Fps</v>
      </c>
      <c r="I2349" s="28">
        <v>3.14</v>
      </c>
      <c r="J2349" s="28">
        <v>7.06</v>
      </c>
      <c r="K2349" s="28">
        <v>268.73</v>
      </c>
      <c r="L2349" s="28">
        <f>IF('Base de datos cruda'!L2349&lt;0,,'Base de datos cruda'!L2349)</f>
        <v>6.9</v>
      </c>
      <c r="M2349" s="28" t="str">
        <f>IF(TRIM(PROPER('Base de datos cruda'!M2349))="High","Alto",IF(TRIM(PROPER('Base de datos cruda'!M2349))="Medium","Medio","Bajo"))</f>
        <v>Alto</v>
      </c>
      <c r="N2349" s="29">
        <v>77.55</v>
      </c>
      <c r="O2349" s="32">
        <f t="shared" si="1"/>
        <v>77.55</v>
      </c>
      <c r="P2349" s="33">
        <f t="shared" si="2"/>
        <v>10.17</v>
      </c>
      <c r="Q2349" s="34">
        <f t="shared" si="3"/>
        <v>2.59807074</v>
      </c>
      <c r="R2349" s="35" t="str">
        <f t="shared" si="4"/>
        <v>Alto</v>
      </c>
      <c r="S2349" s="35" t="str">
        <f>IF(O2349="","",IF(O2349&gt;AVERAGE('Base de datos limpia'!$O$2:$O$8001),"Alto","Normal"))
</f>
        <v>Alto</v>
      </c>
      <c r="T2349" s="35" t="str">
        <f t="shared" si="5"/>
        <v>Gamer intensivo</v>
      </c>
      <c r="U2349" s="35"/>
    </row>
    <row r="2350">
      <c r="A2350" s="28">
        <v>2349.0</v>
      </c>
      <c r="B2350" s="28">
        <v>23.0</v>
      </c>
      <c r="C2350" s="28" t="str">
        <f>TRIM(PROPER('Base de datos cruda'!C2350))</f>
        <v>Female</v>
      </c>
      <c r="D2350" s="28">
        <v>1.17</v>
      </c>
      <c r="E2350" s="28">
        <v>7.67</v>
      </c>
      <c r="F2350" s="28">
        <v>5.23</v>
      </c>
      <c r="G2350" s="28">
        <v>88.17</v>
      </c>
      <c r="H2350" s="28" t="str">
        <f>TRIM(PROPER('Base de datos cruda'!H2350))</f>
        <v>Casual</v>
      </c>
      <c r="I2350" s="28">
        <v>4.13</v>
      </c>
      <c r="J2350" s="28">
        <v>5.95</v>
      </c>
      <c r="K2350" s="28">
        <v>292.38</v>
      </c>
      <c r="L2350" s="28">
        <f>IF('Base de datos cruda'!L2350&lt;0,,'Base de datos cruda'!L2350)</f>
        <v>1.45</v>
      </c>
      <c r="M2350" s="28" t="str">
        <f>IF(TRIM(PROPER('Base de datos cruda'!M2350))="High","Alto",IF(TRIM(PROPER('Base de datos cruda'!M2350))="Medium","Medio","Bajo"))</f>
        <v>Alto</v>
      </c>
      <c r="N2350" s="29">
        <v>106.963537839182</v>
      </c>
      <c r="O2350" s="33" t="str">
        <f t="shared" si="1"/>
        <v/>
      </c>
      <c r="P2350" s="33">
        <f t="shared" si="2"/>
        <v>7.12</v>
      </c>
      <c r="Q2350" s="34">
        <f t="shared" si="3"/>
        <v>6.555555556</v>
      </c>
      <c r="R2350" s="35" t="str">
        <f t="shared" si="4"/>
        <v>Alto</v>
      </c>
      <c r="S2350" s="35" t="str">
        <f>IF(O2350="","",IF(O2350&gt;AVERAGE('Base de datos limpia'!$O$2:$O$8001),"Alto","Normal"))
</f>
        <v/>
      </c>
      <c r="T2350" s="35" t="str">
        <f t="shared" si="5"/>
        <v>Gamer intensivo</v>
      </c>
      <c r="U2350" s="35"/>
    </row>
    <row r="2351">
      <c r="A2351" s="28">
        <v>2350.0</v>
      </c>
      <c r="B2351" s="28">
        <v>23.0</v>
      </c>
      <c r="C2351" s="28" t="str">
        <f>TRIM(PROPER('Base de datos cruda'!C2351))</f>
        <v>Male</v>
      </c>
      <c r="D2351" s="28">
        <v>1.84</v>
      </c>
      <c r="E2351" s="28">
        <v>2.61</v>
      </c>
      <c r="F2351" s="28">
        <v>6.86</v>
      </c>
      <c r="G2351" s="28">
        <v>71.18</v>
      </c>
      <c r="H2351" s="28" t="str">
        <f>TRIM(PROPER('Base de datos cruda'!H2351))</f>
        <v>Fps</v>
      </c>
      <c r="I2351" s="28">
        <v>0.09</v>
      </c>
      <c r="J2351" s="28">
        <v>3.69</v>
      </c>
      <c r="K2351" s="28">
        <v>291.36</v>
      </c>
      <c r="L2351" s="28">
        <f>IF('Base de datos cruda'!L2351&lt;0,,'Base de datos cruda'!L2351)</f>
        <v>6.72</v>
      </c>
      <c r="M2351" s="28" t="str">
        <f>IF(TRIM(PROPER('Base de datos cruda'!M2351))="High","Alto",IF(TRIM(PROPER('Base de datos cruda'!M2351))="Medium","Medio","Bajo"))</f>
        <v>Medio</v>
      </c>
      <c r="N2351" s="29">
        <v>57.76</v>
      </c>
      <c r="O2351" s="32">
        <f t="shared" si="1"/>
        <v>57.76</v>
      </c>
      <c r="P2351" s="33">
        <f t="shared" si="2"/>
        <v>5.53</v>
      </c>
      <c r="Q2351" s="34">
        <f t="shared" si="3"/>
        <v>1.418478261</v>
      </c>
      <c r="R2351" s="35" t="str">
        <f t="shared" si="4"/>
        <v>Medio</v>
      </c>
      <c r="S2351" s="35" t="str">
        <f>IF(O2351="","",IF(O2351&gt;AVERAGE('Base de datos limpia'!$O$2:$O$8001),"Alto","Normal"))
</f>
        <v>Normal</v>
      </c>
      <c r="T2351" s="35" t="str">
        <f t="shared" si="5"/>
        <v>Gamer casual</v>
      </c>
      <c r="U2351" s="35"/>
    </row>
    <row r="2352">
      <c r="A2352" s="28">
        <v>2351.0</v>
      </c>
      <c r="B2352" s="28">
        <v>21.0</v>
      </c>
      <c r="C2352" s="28" t="str">
        <f>TRIM(PROPER('Base de datos cruda'!C2352))</f>
        <v>Female</v>
      </c>
      <c r="D2352" s="28">
        <v>4.94</v>
      </c>
      <c r="E2352" s="28">
        <v>4.8</v>
      </c>
      <c r="F2352" s="28">
        <v>8.4</v>
      </c>
      <c r="G2352" s="28">
        <v>93.33</v>
      </c>
      <c r="H2352" s="28" t="str">
        <f>TRIM(PROPER('Base de datos cruda'!H2352))</f>
        <v>Casual</v>
      </c>
      <c r="I2352" s="28">
        <v>4.85</v>
      </c>
      <c r="J2352" s="28">
        <v>6.55</v>
      </c>
      <c r="K2352" s="28">
        <v>269.58</v>
      </c>
      <c r="L2352" s="28">
        <f>IF('Base de datos cruda'!L2352&lt;0,,'Base de datos cruda'!L2352)</f>
        <v>12.85</v>
      </c>
      <c r="M2352" s="28" t="str">
        <f>IF(TRIM(PROPER('Base de datos cruda'!M2352))="High","Alto",IF(TRIM(PROPER('Base de datos cruda'!M2352))="Medium","Medio","Bajo"))</f>
        <v>Medio</v>
      </c>
      <c r="N2352" s="29">
        <v>73.18</v>
      </c>
      <c r="O2352" s="32">
        <f t="shared" si="1"/>
        <v>73.18</v>
      </c>
      <c r="P2352" s="33">
        <f t="shared" si="2"/>
        <v>11.49</v>
      </c>
      <c r="Q2352" s="34">
        <f t="shared" si="3"/>
        <v>0.971659919</v>
      </c>
      <c r="R2352" s="35" t="str">
        <f t="shared" si="4"/>
        <v>Alto</v>
      </c>
      <c r="S2352" s="35" t="str">
        <f>IF(O2352="","",IF(O2352&gt;AVERAGE('Base de datos limpia'!$O$2:$O$8001),"Alto","Normal"))
</f>
        <v>Alto</v>
      </c>
      <c r="T2352" s="35" t="str">
        <f t="shared" si="5"/>
        <v>Gamer moderado</v>
      </c>
      <c r="U2352" s="35"/>
    </row>
    <row r="2353">
      <c r="A2353" s="28">
        <v>2352.0</v>
      </c>
      <c r="B2353" s="28">
        <v>18.0</v>
      </c>
      <c r="C2353" s="28" t="str">
        <f>TRIM(PROPER('Base de datos cruda'!C2353))</f>
        <v>Female</v>
      </c>
      <c r="D2353" s="28">
        <v>0.54</v>
      </c>
      <c r="E2353" s="28">
        <v>4.8</v>
      </c>
      <c r="F2353" s="28">
        <v>6.09</v>
      </c>
      <c r="G2353" s="28">
        <v>83.18</v>
      </c>
      <c r="H2353" s="28" t="str">
        <f>TRIM(PROPER('Base de datos cruda'!H2353))</f>
        <v>Fps</v>
      </c>
      <c r="I2353" s="28">
        <v>2.28</v>
      </c>
      <c r="J2353" s="28">
        <v>2.44</v>
      </c>
      <c r="K2353" s="28">
        <v>336.93</v>
      </c>
      <c r="L2353" s="28">
        <f>IF('Base de datos cruda'!L2353&lt;0,,'Base de datos cruda'!L2353)</f>
        <v>0.58</v>
      </c>
      <c r="M2353" s="28" t="str">
        <f>IF(TRIM(PROPER('Base de datos cruda'!M2353))="High","Alto",IF(TRIM(PROPER('Base de datos cruda'!M2353))="Medium","Medio","Bajo"))</f>
        <v>Medio</v>
      </c>
      <c r="N2353" s="29">
        <v>73.07</v>
      </c>
      <c r="O2353" s="32">
        <f t="shared" si="1"/>
        <v>73.07</v>
      </c>
      <c r="P2353" s="33">
        <f t="shared" si="2"/>
        <v>2.98</v>
      </c>
      <c r="Q2353" s="34">
        <f t="shared" si="3"/>
        <v>8.888888889</v>
      </c>
      <c r="R2353" s="35" t="str">
        <f t="shared" si="4"/>
        <v>Alto</v>
      </c>
      <c r="S2353" s="35" t="str">
        <f>IF(O2353="","",IF(O2353&gt;AVERAGE('Base de datos limpia'!$O$2:$O$8001),"Alto","Normal"))
</f>
        <v>Alto</v>
      </c>
      <c r="T2353" s="35" t="str">
        <f t="shared" si="5"/>
        <v>Gamer moderado</v>
      </c>
      <c r="U2353" s="35"/>
    </row>
    <row r="2354">
      <c r="A2354" s="28">
        <v>2353.0</v>
      </c>
      <c r="B2354" s="28">
        <v>18.0</v>
      </c>
      <c r="C2354" s="28" t="str">
        <f>TRIM(PROPER('Base de datos cruda'!C2354))</f>
        <v>Female</v>
      </c>
      <c r="D2354" s="28">
        <v>3.72</v>
      </c>
      <c r="E2354" s="28">
        <v>7.84</v>
      </c>
      <c r="F2354" s="28">
        <v>6.73</v>
      </c>
      <c r="G2354" s="28">
        <v>77.87</v>
      </c>
      <c r="H2354" s="28" t="str">
        <f>TRIM(PROPER('Base de datos cruda'!H2354))</f>
        <v>Fps</v>
      </c>
      <c r="I2354" s="28">
        <v>4.55</v>
      </c>
      <c r="J2354" s="28">
        <v>8.95</v>
      </c>
      <c r="K2354" s="28">
        <v>301.42</v>
      </c>
      <c r="L2354" s="28">
        <f>IF('Base de datos cruda'!L2354&lt;0,,'Base de datos cruda'!L2354)</f>
        <v>11.48</v>
      </c>
      <c r="M2354" s="28" t="str">
        <f>IF(TRIM(PROPER('Base de datos cruda'!M2354))="High","Alto",IF(TRIM(PROPER('Base de datos cruda'!M2354))="Medium","Medio","Bajo"))</f>
        <v>Medio</v>
      </c>
      <c r="N2354" s="29">
        <v>81.4</v>
      </c>
      <c r="O2354" s="32">
        <f t="shared" si="1"/>
        <v>81.4</v>
      </c>
      <c r="P2354" s="33">
        <f t="shared" si="2"/>
        <v>12.67</v>
      </c>
      <c r="Q2354" s="34">
        <f t="shared" si="3"/>
        <v>2.107526882</v>
      </c>
      <c r="R2354" s="35" t="str">
        <f t="shared" si="4"/>
        <v>Alto</v>
      </c>
      <c r="S2354" s="35" t="str">
        <f>IF(O2354="","",IF(O2354&gt;AVERAGE('Base de datos limpia'!$O$2:$O$8001),"Alto","Normal"))
</f>
        <v>Alto</v>
      </c>
      <c r="T2354" s="35" t="str">
        <f t="shared" si="5"/>
        <v>Gamer intensivo</v>
      </c>
      <c r="U2354" s="35"/>
    </row>
    <row r="2355">
      <c r="A2355" s="28">
        <v>2354.0</v>
      </c>
      <c r="B2355" s="28">
        <v>16.0</v>
      </c>
      <c r="C2355" s="28" t="str">
        <f>TRIM(PROPER('Base de datos cruda'!C2355))</f>
        <v>Female</v>
      </c>
      <c r="D2355" s="28">
        <v>4.88</v>
      </c>
      <c r="E2355" s="28">
        <v>8.54</v>
      </c>
      <c r="F2355" s="28">
        <v>4.83</v>
      </c>
      <c r="G2355" s="28">
        <v>94.62</v>
      </c>
      <c r="H2355" s="28" t="str">
        <f>TRIM(PROPER('Base de datos cruda'!H2355))</f>
        <v>Fps</v>
      </c>
      <c r="I2355" s="28">
        <v>1.93</v>
      </c>
      <c r="J2355" s="28">
        <v>8.66</v>
      </c>
      <c r="K2355" s="28">
        <v>260.21</v>
      </c>
      <c r="L2355" s="28">
        <f>IF('Base de datos cruda'!L2355&lt;0,,'Base de datos cruda'!L2355)</f>
        <v>13.4</v>
      </c>
      <c r="M2355" s="28" t="str">
        <f>IF(TRIM(PROPER('Base de datos cruda'!M2355))="High","Alto",IF(TRIM(PROPER('Base de datos cruda'!M2355))="Medium","Medio","Bajo"))</f>
        <v>Alto</v>
      </c>
      <c r="N2355" s="29">
        <v>74.16</v>
      </c>
      <c r="O2355" s="32">
        <f t="shared" si="1"/>
        <v>74.16</v>
      </c>
      <c r="P2355" s="33">
        <f t="shared" si="2"/>
        <v>13.54</v>
      </c>
      <c r="Q2355" s="34">
        <f t="shared" si="3"/>
        <v>1.75</v>
      </c>
      <c r="R2355" s="35" t="str">
        <f t="shared" si="4"/>
        <v>Alto</v>
      </c>
      <c r="S2355" s="35" t="str">
        <f>IF(O2355="","",IF(O2355&gt;AVERAGE('Base de datos limpia'!$O$2:$O$8001),"Alto","Normal"))
</f>
        <v>Alto</v>
      </c>
      <c r="T2355" s="35" t="str">
        <f t="shared" si="5"/>
        <v>Gamer intensivo</v>
      </c>
      <c r="U2355" s="35"/>
    </row>
    <row r="2356">
      <c r="A2356" s="28">
        <v>2355.0</v>
      </c>
      <c r="B2356" s="28">
        <v>22.0</v>
      </c>
      <c r="C2356" s="28" t="str">
        <f>TRIM(PROPER('Base de datos cruda'!C2356))</f>
        <v>Female</v>
      </c>
      <c r="D2356" s="28">
        <v>3.37</v>
      </c>
      <c r="E2356" s="28">
        <v>1.85</v>
      </c>
      <c r="F2356" s="28">
        <v>5.33</v>
      </c>
      <c r="G2356" s="28">
        <v>75.77</v>
      </c>
      <c r="H2356" s="28" t="str">
        <f>TRIM(PROPER('Base de datos cruda'!H2356))</f>
        <v>Rpg</v>
      </c>
      <c r="I2356" s="28">
        <v>3.94</v>
      </c>
      <c r="J2356" s="28">
        <v>6.65</v>
      </c>
      <c r="K2356" s="28">
        <v>276.0</v>
      </c>
      <c r="L2356" s="28">
        <f>IF('Base de datos cruda'!L2356&lt;0,,'Base de datos cruda'!L2356)</f>
        <v>8.35</v>
      </c>
      <c r="M2356" s="28" t="str">
        <f>IF(TRIM(PROPER('Base de datos cruda'!M2356))="High","Alto",IF(TRIM(PROPER('Base de datos cruda'!M2356))="Medium","Medio","Bajo"))</f>
        <v>Medio</v>
      </c>
      <c r="N2356" s="29">
        <v>52.58</v>
      </c>
      <c r="O2356" s="32">
        <f t="shared" si="1"/>
        <v>52.58</v>
      </c>
      <c r="P2356" s="33">
        <f t="shared" si="2"/>
        <v>10.02</v>
      </c>
      <c r="Q2356" s="34">
        <f t="shared" si="3"/>
        <v>0.5489614243</v>
      </c>
      <c r="R2356" s="35" t="str">
        <f t="shared" si="4"/>
        <v>Medio</v>
      </c>
      <c r="S2356" s="35" t="str">
        <f>IF(O2356="","",IF(O2356&gt;AVERAGE('Base de datos limpia'!$O$2:$O$8001),"Alto","Normal"))
</f>
        <v>Normal</v>
      </c>
      <c r="T2356" s="35" t="str">
        <f t="shared" si="5"/>
        <v>Gamer casual</v>
      </c>
      <c r="U2356" s="35"/>
    </row>
    <row r="2357">
      <c r="A2357" s="28">
        <v>2356.0</v>
      </c>
      <c r="B2357" s="28">
        <v>20.0</v>
      </c>
      <c r="C2357" s="28" t="str">
        <f>TRIM(PROPER('Base de datos cruda'!C2357))</f>
        <v>Female</v>
      </c>
      <c r="D2357" s="28">
        <v>0.15</v>
      </c>
      <c r="E2357" s="28">
        <v>6.07</v>
      </c>
      <c r="F2357" s="28">
        <v>4.67</v>
      </c>
      <c r="G2357" s="28">
        <v>86.16</v>
      </c>
      <c r="H2357" s="28" t="str">
        <f>TRIM(PROPER('Base de datos cruda'!H2357))</f>
        <v>Casual</v>
      </c>
      <c r="I2357" s="28">
        <v>2.09</v>
      </c>
      <c r="J2357" s="28">
        <v>4.96</v>
      </c>
      <c r="K2357" s="28">
        <v>308.36</v>
      </c>
      <c r="L2357" s="28">
        <f>IF('Base de datos cruda'!L2357&lt;0,,'Base de datos cruda'!L2357)</f>
        <v>4.61</v>
      </c>
      <c r="M2357" s="28" t="str">
        <f>IF(TRIM(PROPER('Base de datos cruda'!M2357))="High","Alto",IF(TRIM(PROPER('Base de datos cruda'!M2357))="Medium","Medio","Bajo"))</f>
        <v>Medio</v>
      </c>
      <c r="N2357" s="29">
        <v>85.8</v>
      </c>
      <c r="O2357" s="32">
        <f t="shared" si="1"/>
        <v>85.8</v>
      </c>
      <c r="P2357" s="33">
        <f t="shared" si="2"/>
        <v>5.11</v>
      </c>
      <c r="Q2357" s="34">
        <f t="shared" si="3"/>
        <v>40.46666667</v>
      </c>
      <c r="R2357" s="35" t="str">
        <f t="shared" si="4"/>
        <v>Alto</v>
      </c>
      <c r="S2357" s="35" t="str">
        <f>IF(O2357="","",IF(O2357&gt;AVERAGE('Base de datos limpia'!$O$2:$O$8001),"Alto","Normal"))
</f>
        <v>Alto</v>
      </c>
      <c r="T2357" s="35" t="str">
        <f t="shared" si="5"/>
        <v>Gamer intensivo</v>
      </c>
      <c r="U2357" s="35"/>
    </row>
    <row r="2358">
      <c r="A2358" s="28">
        <v>2357.0</v>
      </c>
      <c r="B2358" s="28">
        <v>19.0</v>
      </c>
      <c r="C2358" s="28" t="str">
        <f>TRIM(PROPER('Base de datos cruda'!C2358))</f>
        <v>Female</v>
      </c>
      <c r="D2358" s="28">
        <v>7.88</v>
      </c>
      <c r="E2358" s="28">
        <v>7.86</v>
      </c>
      <c r="F2358" s="28">
        <v>6.05</v>
      </c>
      <c r="G2358" s="28">
        <v>78.64</v>
      </c>
      <c r="H2358" s="28" t="str">
        <f>TRIM(PROPER('Base de datos cruda'!H2358))</f>
        <v>Casual</v>
      </c>
      <c r="I2358" s="28">
        <v>1.81</v>
      </c>
      <c r="J2358" s="28">
        <v>9.5</v>
      </c>
      <c r="K2358" s="28">
        <v>236.59</v>
      </c>
      <c r="L2358" s="28">
        <f>IF('Base de datos cruda'!L2358&lt;0,,'Base de datos cruda'!L2358)</f>
        <v>17.16</v>
      </c>
      <c r="M2358" s="28" t="str">
        <f>IF(TRIM(PROPER('Base de datos cruda'!M2358))="High","Alto",IF(TRIM(PROPER('Base de datos cruda'!M2358))="Medium","Medio","Bajo"))</f>
        <v>Bajo</v>
      </c>
      <c r="N2358" s="29">
        <v>54.6656997314115</v>
      </c>
      <c r="O2358" s="32">
        <f t="shared" si="1"/>
        <v>54.66569973</v>
      </c>
      <c r="P2358" s="33">
        <f t="shared" si="2"/>
        <v>17.38</v>
      </c>
      <c r="Q2358" s="34">
        <f t="shared" si="3"/>
        <v>0.9974619289</v>
      </c>
      <c r="R2358" s="35" t="str">
        <f t="shared" si="4"/>
        <v>Medio</v>
      </c>
      <c r="S2358" s="35" t="str">
        <f>IF(O2358="","",IF(O2358&gt;AVERAGE('Base de datos limpia'!$O$2:$O$8001),"Alto","Normal"))
</f>
        <v>Normal</v>
      </c>
      <c r="T2358" s="35" t="str">
        <f t="shared" si="5"/>
        <v>Gamer intensivo</v>
      </c>
      <c r="U2358" s="35"/>
    </row>
    <row r="2359">
      <c r="A2359" s="28">
        <v>2358.0</v>
      </c>
      <c r="B2359" s="28">
        <v>19.0</v>
      </c>
      <c r="C2359" s="28" t="str">
        <f>TRIM(PROPER('Base de datos cruda'!C2359))</f>
        <v>Male</v>
      </c>
      <c r="D2359" s="28">
        <v>2.94</v>
      </c>
      <c r="E2359" s="28">
        <v>8.08</v>
      </c>
      <c r="F2359" s="28">
        <v>6.95</v>
      </c>
      <c r="G2359" s="28">
        <v>83.71</v>
      </c>
      <c r="H2359" s="28" t="str">
        <f>TRIM(PROPER('Base de datos cruda'!H2359))</f>
        <v>Fps</v>
      </c>
      <c r="I2359" s="28">
        <v>4.73</v>
      </c>
      <c r="J2359" s="28">
        <v>3.97</v>
      </c>
      <c r="K2359" s="28">
        <v>277.46</v>
      </c>
      <c r="L2359" s="28">
        <f>IF('Base de datos cruda'!L2359&lt;0,,'Base de datos cruda'!L2359)</f>
        <v>8.69</v>
      </c>
      <c r="M2359" s="28" t="str">
        <f>IF(TRIM(PROPER('Base de datos cruda'!M2359))="High","Alto",IF(TRIM(PROPER('Base de datos cruda'!M2359))="Medium","Medio","Bajo"))</f>
        <v>Medio</v>
      </c>
      <c r="N2359" s="29">
        <v>87.19</v>
      </c>
      <c r="O2359" s="32">
        <f t="shared" si="1"/>
        <v>87.19</v>
      </c>
      <c r="P2359" s="33">
        <f t="shared" si="2"/>
        <v>6.91</v>
      </c>
      <c r="Q2359" s="34">
        <f t="shared" si="3"/>
        <v>2.74829932</v>
      </c>
      <c r="R2359" s="35" t="str">
        <f t="shared" si="4"/>
        <v>Alto</v>
      </c>
      <c r="S2359" s="35" t="str">
        <f>IF(O2359="","",IF(O2359&gt;AVERAGE('Base de datos limpia'!$O$2:$O$8001),"Alto","Normal"))
</f>
        <v>Alto</v>
      </c>
      <c r="T2359" s="35" t="str">
        <f t="shared" si="5"/>
        <v>Gamer intensivo</v>
      </c>
      <c r="U2359" s="35"/>
    </row>
    <row r="2360">
      <c r="A2360" s="28">
        <v>2359.0</v>
      </c>
      <c r="B2360" s="28">
        <v>19.0</v>
      </c>
      <c r="C2360" s="28" t="str">
        <f>TRIM(PROPER('Base de datos cruda'!C2360))</f>
        <v>Male</v>
      </c>
      <c r="D2360" s="28">
        <v>6.23</v>
      </c>
      <c r="E2360" s="28">
        <v>2.33</v>
      </c>
      <c r="F2360" s="28">
        <v>5.42</v>
      </c>
      <c r="G2360" s="28">
        <v>61.62</v>
      </c>
      <c r="H2360" s="28" t="str">
        <f>TRIM(PROPER('Base de datos cruda'!H2360))</f>
        <v>Fps</v>
      </c>
      <c r="I2360" s="28">
        <v>3.5</v>
      </c>
      <c r="J2360" s="28">
        <v>8.78</v>
      </c>
      <c r="K2360" s="28">
        <v>242.87</v>
      </c>
      <c r="L2360" s="28">
        <f>IF('Base de datos cruda'!L2360&lt;0,,'Base de datos cruda'!L2360)</f>
        <v>11.39</v>
      </c>
      <c r="M2360" s="28" t="str">
        <f>IF(TRIM(PROPER('Base de datos cruda'!M2360))="High","Alto",IF(TRIM(PROPER('Base de datos cruda'!M2360))="Medium","Medio","Bajo"))</f>
        <v>Bajo</v>
      </c>
      <c r="N2360" s="29">
        <v>29.61</v>
      </c>
      <c r="O2360" s="32">
        <f t="shared" si="1"/>
        <v>29.61</v>
      </c>
      <c r="P2360" s="33">
        <f t="shared" si="2"/>
        <v>15.01</v>
      </c>
      <c r="Q2360" s="34">
        <f t="shared" si="3"/>
        <v>0.3739967897</v>
      </c>
      <c r="R2360" s="35" t="str">
        <f t="shared" si="4"/>
        <v>Bajo</v>
      </c>
      <c r="S2360" s="35" t="str">
        <f>IF(O2360="","",IF(O2360&gt;AVERAGE('Base de datos limpia'!$O$2:$O$8001),"Alto","Normal"))
</f>
        <v>Normal</v>
      </c>
      <c r="T2360" s="35" t="str">
        <f t="shared" si="5"/>
        <v>Gamer casual</v>
      </c>
      <c r="U2360" s="35"/>
    </row>
    <row r="2361">
      <c r="A2361" s="28">
        <v>2360.0</v>
      </c>
      <c r="B2361" s="28">
        <v>21.0</v>
      </c>
      <c r="C2361" s="28" t="str">
        <f>TRIM(PROPER('Base de datos cruda'!C2361))</f>
        <v>Female</v>
      </c>
      <c r="D2361" s="28">
        <v>2.61</v>
      </c>
      <c r="E2361" s="28">
        <v>5.73</v>
      </c>
      <c r="F2361" s="28">
        <v>8.23</v>
      </c>
      <c r="G2361" s="28">
        <v>78.44</v>
      </c>
      <c r="H2361" s="28" t="str">
        <f>TRIM(PROPER('Base de datos cruda'!H2361))</f>
        <v>Rpg</v>
      </c>
      <c r="I2361" s="28">
        <v>4.2</v>
      </c>
      <c r="J2361" s="28">
        <v>4.85</v>
      </c>
      <c r="K2361" s="28">
        <v>293.65</v>
      </c>
      <c r="L2361" s="28">
        <f>IF('Base de datos cruda'!L2361&lt;0,,'Base de datos cruda'!L2361)</f>
        <v>6.64</v>
      </c>
      <c r="M2361" s="28" t="str">
        <f>IF(TRIM(PROPER('Base de datos cruda'!M2361))="High","Alto",IF(TRIM(PROPER('Base de datos cruda'!M2361))="Medium","Medio","Bajo"))</f>
        <v>Medio</v>
      </c>
      <c r="N2361" s="29">
        <v>65.41</v>
      </c>
      <c r="O2361" s="32">
        <f t="shared" si="1"/>
        <v>65.41</v>
      </c>
      <c r="P2361" s="33">
        <f t="shared" si="2"/>
        <v>7.46</v>
      </c>
      <c r="Q2361" s="34">
        <f t="shared" si="3"/>
        <v>2.195402299</v>
      </c>
      <c r="R2361" s="35" t="str">
        <f t="shared" si="4"/>
        <v>Medio</v>
      </c>
      <c r="S2361" s="35" t="str">
        <f>IF(O2361="","",IF(O2361&gt;AVERAGE('Base de datos limpia'!$O$2:$O$8001),"Alto","Normal"))
</f>
        <v>Normal</v>
      </c>
      <c r="T2361" s="35" t="str">
        <f t="shared" si="5"/>
        <v>Gamer moderado</v>
      </c>
      <c r="U2361" s="35"/>
    </row>
    <row r="2362">
      <c r="A2362" s="28">
        <v>2361.0</v>
      </c>
      <c r="B2362" s="28">
        <v>23.0</v>
      </c>
      <c r="C2362" s="28" t="str">
        <f>TRIM(PROPER('Base de datos cruda'!C2362))</f>
        <v>Female</v>
      </c>
      <c r="D2362" s="28">
        <v>3.8</v>
      </c>
      <c r="E2362" s="28">
        <v>8.72</v>
      </c>
      <c r="F2362" s="28">
        <v>8.91</v>
      </c>
      <c r="G2362" s="28">
        <v>82.26</v>
      </c>
      <c r="H2362" s="28" t="str">
        <f>TRIM(PROPER('Base de datos cruda'!H2362))</f>
        <v>Casual</v>
      </c>
      <c r="I2362" s="28">
        <v>2.72</v>
      </c>
      <c r="J2362" s="28">
        <v>6.34</v>
      </c>
      <c r="K2362" s="28">
        <v>278.91</v>
      </c>
      <c r="L2362" s="28">
        <f>IF('Base de datos cruda'!L2362&lt;0,,'Base de datos cruda'!L2362)</f>
        <v>9.27</v>
      </c>
      <c r="M2362" s="28" t="str">
        <f>IF(TRIM(PROPER('Base de datos cruda'!M2362))="High","Alto",IF(TRIM(PROPER('Base de datos cruda'!M2362))="Medium","Medio","Bajo"))</f>
        <v>Medio</v>
      </c>
      <c r="N2362" s="29">
        <v>107.119828105409</v>
      </c>
      <c r="O2362" s="33" t="str">
        <f t="shared" si="1"/>
        <v/>
      </c>
      <c r="P2362" s="33">
        <f t="shared" si="2"/>
        <v>10.14</v>
      </c>
      <c r="Q2362" s="34">
        <f t="shared" si="3"/>
        <v>2.294736842</v>
      </c>
      <c r="R2362" s="35" t="str">
        <f t="shared" si="4"/>
        <v>Alto</v>
      </c>
      <c r="S2362" s="35" t="str">
        <f>IF(O2362="","",IF(O2362&gt;AVERAGE('Base de datos limpia'!$O$2:$O$8001),"Alto","Normal"))
</f>
        <v/>
      </c>
      <c r="T2362" s="35" t="str">
        <f t="shared" si="5"/>
        <v>Gamer intensivo</v>
      </c>
      <c r="U2362" s="35"/>
    </row>
    <row r="2363">
      <c r="A2363" s="28">
        <v>2362.0</v>
      </c>
      <c r="B2363" s="28">
        <v>23.0</v>
      </c>
      <c r="C2363" s="28" t="str">
        <f>TRIM(PROPER('Base de datos cruda'!C2363))</f>
        <v>Male</v>
      </c>
      <c r="D2363" s="28">
        <v>3.11</v>
      </c>
      <c r="E2363" s="28">
        <v>3.87</v>
      </c>
      <c r="F2363" s="28">
        <v>4.6</v>
      </c>
      <c r="G2363" s="28">
        <v>79.71</v>
      </c>
      <c r="H2363" s="28" t="str">
        <f>TRIM(PROPER('Base de datos cruda'!H2363))</f>
        <v>Fps</v>
      </c>
      <c r="I2363" s="28">
        <v>4.59</v>
      </c>
      <c r="J2363" s="28">
        <v>8.98</v>
      </c>
      <c r="K2363" s="28">
        <v>276.57</v>
      </c>
      <c r="L2363" s="28">
        <f>IF('Base de datos cruda'!L2363&lt;0,,'Base de datos cruda'!L2363)</f>
        <v>6.84</v>
      </c>
      <c r="M2363" s="28" t="str">
        <f>IF(TRIM(PROPER('Base de datos cruda'!M2363))="High","Alto",IF(TRIM(PROPER('Base de datos cruda'!M2363))="Medium","Medio","Bajo"))</f>
        <v>Medio</v>
      </c>
      <c r="N2363" s="29">
        <v>49.77</v>
      </c>
      <c r="O2363" s="32">
        <f t="shared" si="1"/>
        <v>49.77</v>
      </c>
      <c r="P2363" s="33">
        <f t="shared" si="2"/>
        <v>12.09</v>
      </c>
      <c r="Q2363" s="34">
        <f t="shared" si="3"/>
        <v>1.24437299</v>
      </c>
      <c r="R2363" s="35" t="str">
        <f t="shared" si="4"/>
        <v>Bajo</v>
      </c>
      <c r="S2363" s="35" t="str">
        <f>IF(O2363="","",IF(O2363&gt;AVERAGE('Base de datos limpia'!$O$2:$O$8001),"Alto","Normal"))
</f>
        <v>Normal</v>
      </c>
      <c r="T2363" s="35" t="str">
        <f t="shared" si="5"/>
        <v>Gamer moderado</v>
      </c>
      <c r="U2363" s="35"/>
    </row>
    <row r="2364">
      <c r="A2364" s="28">
        <v>2363.0</v>
      </c>
      <c r="B2364" s="28">
        <v>20.0</v>
      </c>
      <c r="C2364" s="28" t="str">
        <f>TRIM(PROPER('Base de datos cruda'!C2364))</f>
        <v>Female</v>
      </c>
      <c r="D2364" s="28">
        <v>2.74</v>
      </c>
      <c r="E2364" s="28">
        <v>4.83</v>
      </c>
      <c r="F2364" s="28">
        <v>4.09</v>
      </c>
      <c r="G2364" s="28">
        <v>93.9</v>
      </c>
      <c r="H2364" s="28" t="str">
        <f>TRIM(PROPER('Base de datos cruda'!H2364))</f>
        <v>Fps</v>
      </c>
      <c r="I2364" s="28">
        <v>3.7</v>
      </c>
      <c r="J2364" s="28">
        <v>6.58</v>
      </c>
      <c r="K2364" s="28">
        <v>286.17</v>
      </c>
      <c r="L2364" s="28">
        <f>IF('Base de datos cruda'!L2364&lt;0,,'Base de datos cruda'!L2364)</f>
        <v>5.28</v>
      </c>
      <c r="M2364" s="28" t="str">
        <f>IF(TRIM(PROPER('Base de datos cruda'!M2364))="High","Alto",IF(TRIM(PROPER('Base de datos cruda'!M2364))="Medium","Medio","Bajo"))</f>
        <v>Medio</v>
      </c>
      <c r="N2364" s="29">
        <v>75.71</v>
      </c>
      <c r="O2364" s="32">
        <f t="shared" si="1"/>
        <v>75.71</v>
      </c>
      <c r="P2364" s="33">
        <f t="shared" si="2"/>
        <v>9.32</v>
      </c>
      <c r="Q2364" s="34">
        <f t="shared" si="3"/>
        <v>1.762773723</v>
      </c>
      <c r="R2364" s="35" t="str">
        <f t="shared" si="4"/>
        <v>Alto</v>
      </c>
      <c r="S2364" s="35" t="str">
        <f>IF(O2364="","",IF(O2364&gt;AVERAGE('Base de datos limpia'!$O$2:$O$8001),"Alto","Normal"))
</f>
        <v>Alto</v>
      </c>
      <c r="T2364" s="35" t="str">
        <f t="shared" si="5"/>
        <v>Gamer moderado</v>
      </c>
      <c r="U2364" s="35"/>
    </row>
    <row r="2365">
      <c r="A2365" s="28">
        <v>2364.0</v>
      </c>
      <c r="B2365" s="28">
        <v>21.0</v>
      </c>
      <c r="C2365" s="28" t="str">
        <f>TRIM(PROPER('Base de datos cruda'!C2365))</f>
        <v>Female</v>
      </c>
      <c r="D2365" s="28">
        <v>0.17</v>
      </c>
      <c r="E2365" s="28">
        <v>8.24</v>
      </c>
      <c r="F2365" s="28">
        <v>7.95</v>
      </c>
      <c r="G2365" s="28">
        <v>72.44</v>
      </c>
      <c r="H2365" s="28" t="str">
        <f>TRIM(PROPER('Base de datos cruda'!H2365))</f>
        <v>Fps</v>
      </c>
      <c r="I2365" s="28">
        <v>0.36</v>
      </c>
      <c r="J2365" s="28">
        <v>4.12</v>
      </c>
      <c r="K2365" s="28">
        <v>312.12</v>
      </c>
      <c r="L2365" s="28" t="str">
        <f>IF('Base de datos cruda'!L2365&lt;0,,'Base de datos cruda'!L2365)</f>
        <v/>
      </c>
      <c r="M2365" s="28" t="str">
        <f>IF(TRIM(PROPER('Base de datos cruda'!M2365))="High","Alto",IF(TRIM(PROPER('Base de datos cruda'!M2365))="Medium","Medio","Bajo"))</f>
        <v>Medio</v>
      </c>
      <c r="N2365" s="29">
        <v>100.0</v>
      </c>
      <c r="O2365" s="32">
        <f t="shared" si="1"/>
        <v>100</v>
      </c>
      <c r="P2365" s="33">
        <f t="shared" si="2"/>
        <v>4.29</v>
      </c>
      <c r="Q2365" s="34">
        <f t="shared" si="3"/>
        <v>48.47058824</v>
      </c>
      <c r="R2365" s="35" t="str">
        <f t="shared" si="4"/>
        <v>Alto</v>
      </c>
      <c r="S2365" s="35" t="str">
        <f>IF(O2365="","",IF(O2365&gt;AVERAGE('Base de datos limpia'!$O$2:$O$8001),"Alto","Normal"))
</f>
        <v>Alto</v>
      </c>
      <c r="T2365" s="35" t="str">
        <f t="shared" si="5"/>
        <v>Gamer intensivo</v>
      </c>
      <c r="U2365" s="35"/>
    </row>
    <row r="2366">
      <c r="A2366" s="28">
        <v>2365.0</v>
      </c>
      <c r="B2366" s="28">
        <v>19.0</v>
      </c>
      <c r="C2366" s="28" t="str">
        <f>TRIM(PROPER('Base de datos cruda'!C2366))</f>
        <v>Other</v>
      </c>
      <c r="D2366" s="28">
        <v>2.88</v>
      </c>
      <c r="E2366" s="28">
        <v>1.8</v>
      </c>
      <c r="F2366" s="28">
        <v>4.95</v>
      </c>
      <c r="G2366" s="28">
        <v>95.36</v>
      </c>
      <c r="H2366" s="28" t="str">
        <f>TRIM(PROPER('Base de datos cruda'!H2366))</f>
        <v>Rpg</v>
      </c>
      <c r="I2366" s="28">
        <v>3.83</v>
      </c>
      <c r="J2366" s="28">
        <v>7.16</v>
      </c>
      <c r="K2366" s="28">
        <v>277.12</v>
      </c>
      <c r="L2366" s="28">
        <f>IF('Base de datos cruda'!L2366&lt;0,,'Base de datos cruda'!L2366)</f>
        <v>7.99</v>
      </c>
      <c r="M2366" s="28" t="str">
        <f>IF(TRIM(PROPER('Base de datos cruda'!M2366))="High","Alto",IF(TRIM(PROPER('Base de datos cruda'!M2366))="Medium","Medio","Bajo"))</f>
        <v>Medio</v>
      </c>
      <c r="N2366" s="29">
        <v>55.4651637444387</v>
      </c>
      <c r="O2366" s="32">
        <f t="shared" si="1"/>
        <v>55.46516374</v>
      </c>
      <c r="P2366" s="33">
        <f t="shared" si="2"/>
        <v>10.04</v>
      </c>
      <c r="Q2366" s="34">
        <f t="shared" si="3"/>
        <v>0.625</v>
      </c>
      <c r="R2366" s="35" t="str">
        <f t="shared" si="4"/>
        <v>Medio</v>
      </c>
      <c r="S2366" s="35" t="str">
        <f>IF(O2366="","",IF(O2366&gt;AVERAGE('Base de datos limpia'!$O$2:$O$8001),"Alto","Normal"))
</f>
        <v>Normal</v>
      </c>
      <c r="T2366" s="35" t="str">
        <f t="shared" si="5"/>
        <v>Gamer casual</v>
      </c>
      <c r="U2366" s="35"/>
    </row>
    <row r="2367">
      <c r="A2367" s="28">
        <v>2366.0</v>
      </c>
      <c r="B2367" s="28">
        <v>24.0</v>
      </c>
      <c r="C2367" s="28" t="str">
        <f>TRIM(PROPER('Base de datos cruda'!C2367))</f>
        <v>Female</v>
      </c>
      <c r="D2367" s="28">
        <v>7.12</v>
      </c>
      <c r="E2367" s="28">
        <v>8.74</v>
      </c>
      <c r="F2367" s="28">
        <v>5.77</v>
      </c>
      <c r="G2367" s="28">
        <v>76.14</v>
      </c>
      <c r="H2367" s="28" t="str">
        <f>TRIM(PROPER('Base de datos cruda'!H2367))</f>
        <v>Rpg</v>
      </c>
      <c r="I2367" s="28">
        <v>0.09</v>
      </c>
      <c r="J2367" s="28">
        <v>10.11</v>
      </c>
      <c r="K2367" s="28">
        <v>224.31</v>
      </c>
      <c r="L2367" s="28">
        <f>IF('Base de datos cruda'!L2367&lt;0,,'Base de datos cruda'!L2367)</f>
        <v>14.85</v>
      </c>
      <c r="M2367" s="28" t="str">
        <f>IF(TRIM(PROPER('Base de datos cruda'!M2367))="High","Alto",IF(TRIM(PROPER('Base de datos cruda'!M2367))="Medium","Medio","Bajo"))</f>
        <v>Alto</v>
      </c>
      <c r="N2367" s="29">
        <v>64.9513758823641</v>
      </c>
      <c r="O2367" s="32">
        <f t="shared" si="1"/>
        <v>64.95137588</v>
      </c>
      <c r="P2367" s="33">
        <f t="shared" si="2"/>
        <v>17.23</v>
      </c>
      <c r="Q2367" s="34">
        <f t="shared" si="3"/>
        <v>1.22752809</v>
      </c>
      <c r="R2367" s="35" t="str">
        <f t="shared" si="4"/>
        <v>Medio</v>
      </c>
      <c r="S2367" s="35" t="str">
        <f>IF(O2367="","",IF(O2367&gt;AVERAGE('Base de datos limpia'!$O$2:$O$8001),"Alto","Normal"))
</f>
        <v>Normal</v>
      </c>
      <c r="T2367" s="35" t="str">
        <f t="shared" si="5"/>
        <v>Gamer intensivo</v>
      </c>
      <c r="U2367" s="35"/>
    </row>
    <row r="2368">
      <c r="A2368" s="28">
        <v>2367.0</v>
      </c>
      <c r="B2368" s="28">
        <v>23.0</v>
      </c>
      <c r="C2368" s="28" t="str">
        <f>TRIM(PROPER('Base de datos cruda'!C2368))</f>
        <v>Male</v>
      </c>
      <c r="D2368" s="28">
        <v>5.52</v>
      </c>
      <c r="E2368" s="28">
        <v>3.8</v>
      </c>
      <c r="F2368" s="28">
        <v>5.97</v>
      </c>
      <c r="G2368" s="28">
        <v>87.78</v>
      </c>
      <c r="H2368" s="28" t="str">
        <f>TRIM(PROPER('Base de datos cruda'!H2368))</f>
        <v>Casual</v>
      </c>
      <c r="I2368" s="28">
        <v>4.15</v>
      </c>
      <c r="J2368" s="28">
        <v>11.41</v>
      </c>
      <c r="K2368" s="28">
        <v>239.04</v>
      </c>
      <c r="L2368" s="28">
        <f>IF('Base de datos cruda'!L2368&lt;0,,'Base de datos cruda'!L2368)</f>
        <v>11.4</v>
      </c>
      <c r="M2368" s="28" t="str">
        <f>IF(TRIM(PROPER('Base de datos cruda'!M2368))="High","Alto",IF(TRIM(PROPER('Base de datos cruda'!M2368))="Medium","Medio","Bajo"))</f>
        <v>Bajo</v>
      </c>
      <c r="N2368" s="29">
        <v>47.42</v>
      </c>
      <c r="O2368" s="32">
        <f t="shared" si="1"/>
        <v>47.42</v>
      </c>
      <c r="P2368" s="33">
        <f t="shared" si="2"/>
        <v>16.93</v>
      </c>
      <c r="Q2368" s="34">
        <f t="shared" si="3"/>
        <v>0.6884057971</v>
      </c>
      <c r="R2368" s="35" t="str">
        <f t="shared" si="4"/>
        <v>Bajo</v>
      </c>
      <c r="S2368" s="35" t="str">
        <f>IF(O2368="","",IF(O2368&gt;AVERAGE('Base de datos limpia'!$O$2:$O$8001),"Alto","Normal"))
</f>
        <v>Normal</v>
      </c>
      <c r="T2368" s="35" t="str">
        <f t="shared" si="5"/>
        <v>Gamer moderado</v>
      </c>
      <c r="U2368" s="35"/>
    </row>
    <row r="2369">
      <c r="A2369" s="28">
        <v>2368.0</v>
      </c>
      <c r="B2369" s="28">
        <v>16.0</v>
      </c>
      <c r="C2369" s="28" t="str">
        <f>TRIM(PROPER('Base de datos cruda'!C2369))</f>
        <v>Male</v>
      </c>
      <c r="D2369" s="28">
        <v>1.16</v>
      </c>
      <c r="E2369" s="28">
        <v>1.01</v>
      </c>
      <c r="F2369" s="28">
        <v>8.58</v>
      </c>
      <c r="G2369" s="28">
        <v>63.47</v>
      </c>
      <c r="H2369" s="28" t="str">
        <f>TRIM(PROPER('Base de datos cruda'!H2369))</f>
        <v>Fps</v>
      </c>
      <c r="I2369" s="28">
        <v>1.66</v>
      </c>
      <c r="J2369" s="28">
        <v>7.03</v>
      </c>
      <c r="K2369" s="28">
        <v>309.7</v>
      </c>
      <c r="L2369" s="28">
        <f>IF('Base de datos cruda'!L2369&lt;0,,'Base de datos cruda'!L2369)</f>
        <v>7.69</v>
      </c>
      <c r="M2369" s="28" t="str">
        <f>IF(TRIM(PROPER('Base de datos cruda'!M2369))="High","Alto",IF(TRIM(PROPER('Base de datos cruda'!M2369))="Medium","Medio","Bajo"))</f>
        <v>Medio</v>
      </c>
      <c r="N2369" s="29">
        <v>58.81</v>
      </c>
      <c r="O2369" s="32">
        <f t="shared" si="1"/>
        <v>58.81</v>
      </c>
      <c r="P2369" s="33">
        <f t="shared" si="2"/>
        <v>8.19</v>
      </c>
      <c r="Q2369" s="34">
        <f t="shared" si="3"/>
        <v>0.8706896552</v>
      </c>
      <c r="R2369" s="35" t="str">
        <f t="shared" si="4"/>
        <v>Medio</v>
      </c>
      <c r="S2369" s="35" t="str">
        <f>IF(O2369="","",IF(O2369&gt;AVERAGE('Base de datos limpia'!$O$2:$O$8001),"Alto","Normal"))
</f>
        <v>Normal</v>
      </c>
      <c r="T2369" s="35" t="str">
        <f t="shared" si="5"/>
        <v>Gamer casual</v>
      </c>
      <c r="U2369" s="35"/>
    </row>
    <row r="2370">
      <c r="A2370" s="28">
        <v>2369.0</v>
      </c>
      <c r="B2370" s="28">
        <v>17.0</v>
      </c>
      <c r="C2370" s="28" t="str">
        <f>TRIM(PROPER('Base de datos cruda'!C2370))</f>
        <v>Male</v>
      </c>
      <c r="D2370" s="28">
        <v>4.73</v>
      </c>
      <c r="E2370" s="28">
        <v>3.11</v>
      </c>
      <c r="F2370" s="28">
        <v>7.29</v>
      </c>
      <c r="G2370" s="28">
        <v>68.01</v>
      </c>
      <c r="H2370" s="28" t="str">
        <f>TRIM(PROPER('Base de datos cruda'!H2370))</f>
        <v>Casual</v>
      </c>
      <c r="I2370" s="28">
        <v>2.99</v>
      </c>
      <c r="J2370" s="28">
        <v>9.58</v>
      </c>
      <c r="K2370" s="28">
        <v>260.83</v>
      </c>
      <c r="L2370" s="28">
        <f>IF('Base de datos cruda'!L2370&lt;0,,'Base de datos cruda'!L2370)</f>
        <v>12.69</v>
      </c>
      <c r="M2370" s="28" t="str">
        <f>IF(TRIM(PROPER('Base de datos cruda'!M2370))="High","Alto",IF(TRIM(PROPER('Base de datos cruda'!M2370))="Medium","Medio","Bajo"))</f>
        <v>Medio</v>
      </c>
      <c r="N2370" s="29">
        <v>43.68</v>
      </c>
      <c r="O2370" s="32">
        <f t="shared" si="1"/>
        <v>43.68</v>
      </c>
      <c r="P2370" s="33">
        <f t="shared" si="2"/>
        <v>14.31</v>
      </c>
      <c r="Q2370" s="34">
        <f t="shared" si="3"/>
        <v>0.6575052854</v>
      </c>
      <c r="R2370" s="35" t="str">
        <f t="shared" si="4"/>
        <v>Bajo</v>
      </c>
      <c r="S2370" s="35" t="str">
        <f>IF(O2370="","",IF(O2370&gt;AVERAGE('Base de datos limpia'!$O$2:$O$8001),"Alto","Normal"))
</f>
        <v>Normal</v>
      </c>
      <c r="T2370" s="35" t="str">
        <f t="shared" si="5"/>
        <v>Gamer moderado</v>
      </c>
      <c r="U2370" s="35"/>
    </row>
    <row r="2371">
      <c r="A2371" s="28">
        <v>2370.0</v>
      </c>
      <c r="B2371" s="28">
        <v>24.0</v>
      </c>
      <c r="C2371" s="28" t="str">
        <f>TRIM(PROPER('Base de datos cruda'!C2371))</f>
        <v>Male</v>
      </c>
      <c r="D2371" s="28">
        <v>7.14</v>
      </c>
      <c r="E2371" s="28">
        <v>1.81</v>
      </c>
      <c r="F2371" s="28">
        <v>4.2</v>
      </c>
      <c r="G2371" s="28">
        <v>90.45</v>
      </c>
      <c r="H2371" s="28" t="str">
        <f>TRIM(PROPER('Base de datos cruda'!H2371))</f>
        <v>Fps</v>
      </c>
      <c r="I2371" s="28">
        <v>3.75</v>
      </c>
      <c r="J2371" s="28">
        <v>9.2</v>
      </c>
      <c r="K2371" s="28">
        <v>222.96</v>
      </c>
      <c r="L2371" s="28">
        <f>IF('Base de datos cruda'!L2371&lt;0,,'Base de datos cruda'!L2371)</f>
        <v>13.86</v>
      </c>
      <c r="M2371" s="28" t="str">
        <f>IF(TRIM(PROPER('Base de datos cruda'!M2371))="High","Alto",IF(TRIM(PROPER('Base de datos cruda'!M2371))="Medium","Medio","Bajo"))</f>
        <v>Bajo</v>
      </c>
      <c r="N2371" s="29">
        <v>17.81</v>
      </c>
      <c r="O2371" s="32">
        <f t="shared" si="1"/>
        <v>17.81</v>
      </c>
      <c r="P2371" s="33">
        <f t="shared" si="2"/>
        <v>16.34</v>
      </c>
      <c r="Q2371" s="34">
        <f t="shared" si="3"/>
        <v>0.2535014006</v>
      </c>
      <c r="R2371" s="35" t="str">
        <f t="shared" si="4"/>
        <v>Bajo</v>
      </c>
      <c r="S2371" s="35" t="str">
        <f>IF(O2371="","",IF(O2371&gt;AVERAGE('Base de datos limpia'!$O$2:$O$8001),"Alto","Normal"))
</f>
        <v>Normal</v>
      </c>
      <c r="T2371" s="35" t="str">
        <f t="shared" si="5"/>
        <v>Gamer casual</v>
      </c>
      <c r="U2371" s="35"/>
    </row>
    <row r="2372">
      <c r="A2372" s="28">
        <v>2371.0</v>
      </c>
      <c r="B2372" s="28">
        <v>23.0</v>
      </c>
      <c r="C2372" s="28" t="str">
        <f>TRIM(PROPER('Base de datos cruda'!C2372))</f>
        <v>Female</v>
      </c>
      <c r="D2372" s="28">
        <v>5.6</v>
      </c>
      <c r="E2372" s="28">
        <v>1.83</v>
      </c>
      <c r="F2372" s="28">
        <v>4.07</v>
      </c>
      <c r="G2372" s="28">
        <v>60.49</v>
      </c>
      <c r="H2372" s="28" t="str">
        <f>TRIM(PROPER('Base de datos cruda'!H2372))</f>
        <v>Fps</v>
      </c>
      <c r="I2372" s="28">
        <v>3.18</v>
      </c>
      <c r="J2372" s="28">
        <v>11.0</v>
      </c>
      <c r="K2372" s="28">
        <v>240.52</v>
      </c>
      <c r="L2372" s="28">
        <f>IF('Base de datos cruda'!L2372&lt;0,,'Base de datos cruda'!L2372)</f>
        <v>14.31</v>
      </c>
      <c r="M2372" s="28" t="str">
        <f>IF(TRIM(PROPER('Base de datos cruda'!M2372))="High","Alto",IF(TRIM(PROPER('Base de datos cruda'!M2372))="Medium","Medio","Bajo"))</f>
        <v>Bajo</v>
      </c>
      <c r="N2372" s="29">
        <v>22.02</v>
      </c>
      <c r="O2372" s="32">
        <f t="shared" si="1"/>
        <v>22.02</v>
      </c>
      <c r="P2372" s="33">
        <f t="shared" si="2"/>
        <v>16.6</v>
      </c>
      <c r="Q2372" s="34">
        <f t="shared" si="3"/>
        <v>0.3267857143</v>
      </c>
      <c r="R2372" s="35" t="str">
        <f t="shared" si="4"/>
        <v>Bajo</v>
      </c>
      <c r="S2372" s="35" t="str">
        <f>IF(O2372="","",IF(O2372&gt;AVERAGE('Base de datos limpia'!$O$2:$O$8001),"Alto","Normal"))
</f>
        <v>Normal</v>
      </c>
      <c r="T2372" s="35" t="str">
        <f t="shared" si="5"/>
        <v>Gamer casual</v>
      </c>
      <c r="U2372" s="35"/>
    </row>
    <row r="2373">
      <c r="A2373" s="28">
        <v>2372.0</v>
      </c>
      <c r="B2373" s="28">
        <v>18.0</v>
      </c>
      <c r="C2373" s="28" t="str">
        <f>TRIM(PROPER('Base de datos cruda'!C2373))</f>
        <v>Female</v>
      </c>
      <c r="D2373" s="28">
        <v>1.19</v>
      </c>
      <c r="E2373" s="28">
        <v>7.24</v>
      </c>
      <c r="F2373" s="28">
        <v>5.0</v>
      </c>
      <c r="G2373" s="28">
        <v>98.74</v>
      </c>
      <c r="H2373" s="28" t="str">
        <f>TRIM(PROPER('Base de datos cruda'!H2373))</f>
        <v>Rpg</v>
      </c>
      <c r="I2373" s="28">
        <v>3.36</v>
      </c>
      <c r="J2373" s="28">
        <v>2.69</v>
      </c>
      <c r="K2373" s="28">
        <v>293.28</v>
      </c>
      <c r="L2373" s="28">
        <f>IF('Base de datos cruda'!L2373&lt;0,,'Base de datos cruda'!L2373)</f>
        <v>2.65</v>
      </c>
      <c r="M2373" s="28" t="str">
        <f>IF(TRIM(PROPER('Base de datos cruda'!M2373))="High","Alto",IF(TRIM(PROPER('Base de datos cruda'!M2373))="Medium","Medio","Bajo"))</f>
        <v>Alto</v>
      </c>
      <c r="N2373" s="29">
        <v>96.13</v>
      </c>
      <c r="O2373" s="32">
        <f t="shared" si="1"/>
        <v>96.13</v>
      </c>
      <c r="P2373" s="33">
        <f t="shared" si="2"/>
        <v>3.88</v>
      </c>
      <c r="Q2373" s="34">
        <f t="shared" si="3"/>
        <v>6.084033613</v>
      </c>
      <c r="R2373" s="35" t="str">
        <f t="shared" si="4"/>
        <v>Alto</v>
      </c>
      <c r="S2373" s="35" t="str">
        <f>IF(O2373="","",IF(O2373&gt;AVERAGE('Base de datos limpia'!$O$2:$O$8001),"Alto","Normal"))
</f>
        <v>Alto</v>
      </c>
      <c r="T2373" s="35" t="str">
        <f t="shared" si="5"/>
        <v>Gamer intensivo</v>
      </c>
      <c r="U2373" s="35"/>
    </row>
    <row r="2374">
      <c r="A2374" s="28">
        <v>2373.0</v>
      </c>
      <c r="B2374" s="28">
        <v>23.0</v>
      </c>
      <c r="C2374" s="28" t="str">
        <f>TRIM(PROPER('Base de datos cruda'!C2374))</f>
        <v>Female</v>
      </c>
      <c r="D2374" s="28">
        <v>6.94</v>
      </c>
      <c r="E2374" s="28">
        <v>2.93</v>
      </c>
      <c r="F2374" s="28">
        <v>5.59</v>
      </c>
      <c r="G2374" s="28">
        <v>67.63</v>
      </c>
      <c r="H2374" s="28" t="str">
        <f>TRIM(PROPER('Base de datos cruda'!H2374))</f>
        <v>Casual</v>
      </c>
      <c r="I2374" s="28">
        <v>4.46</v>
      </c>
      <c r="J2374" s="28">
        <v>11.09</v>
      </c>
      <c r="K2374" s="28">
        <v>230.6</v>
      </c>
      <c r="L2374" s="28">
        <f>IF('Base de datos cruda'!L2374&lt;0,,'Base de datos cruda'!L2374)</f>
        <v>12.83</v>
      </c>
      <c r="M2374" s="28" t="str">
        <f>IF(TRIM(PROPER('Base de datos cruda'!M2374))="High","Alto",IF(TRIM(PROPER('Base de datos cruda'!M2374))="Medium","Medio","Bajo"))</f>
        <v>Bajo</v>
      </c>
      <c r="N2374" s="29">
        <v>25.11</v>
      </c>
      <c r="O2374" s="32">
        <f t="shared" si="1"/>
        <v>25.11</v>
      </c>
      <c r="P2374" s="33">
        <f t="shared" si="2"/>
        <v>18.03</v>
      </c>
      <c r="Q2374" s="34">
        <f t="shared" si="3"/>
        <v>0.4221902017</v>
      </c>
      <c r="R2374" s="35" t="str">
        <f t="shared" si="4"/>
        <v>Bajo</v>
      </c>
      <c r="S2374" s="35" t="str">
        <f>IF(O2374="","",IF(O2374&gt;AVERAGE('Base de datos limpia'!$O$2:$O$8001),"Alto","Normal"))
</f>
        <v>Normal</v>
      </c>
      <c r="T2374" s="35" t="str">
        <f t="shared" si="5"/>
        <v>Gamer casual</v>
      </c>
      <c r="U2374" s="35"/>
    </row>
    <row r="2375">
      <c r="A2375" s="28">
        <v>2374.0</v>
      </c>
      <c r="B2375" s="28">
        <v>16.0</v>
      </c>
      <c r="C2375" s="28" t="str">
        <f>TRIM(PROPER('Base de datos cruda'!C2375))</f>
        <v>Female</v>
      </c>
      <c r="D2375" s="28">
        <v>2.41</v>
      </c>
      <c r="E2375" s="28">
        <v>9.41</v>
      </c>
      <c r="F2375" s="28">
        <v>6.42</v>
      </c>
      <c r="G2375" s="28">
        <v>96.05</v>
      </c>
      <c r="H2375" s="28" t="str">
        <f>TRIM(PROPER('Base de datos cruda'!H2375))</f>
        <v>Fps</v>
      </c>
      <c r="I2375" s="28">
        <v>1.87</v>
      </c>
      <c r="J2375" s="28">
        <v>5.7</v>
      </c>
      <c r="K2375" s="28">
        <v>302.34</v>
      </c>
      <c r="L2375" s="28">
        <f>IF('Base de datos cruda'!L2375&lt;0,,'Base de datos cruda'!L2375)</f>
        <v>7.01</v>
      </c>
      <c r="M2375" s="28" t="str">
        <f>IF(TRIM(PROPER('Base de datos cruda'!M2375))="High","Alto",IF(TRIM(PROPER('Base de datos cruda'!M2375))="Medium","Medio","Bajo"))</f>
        <v>Medio</v>
      </c>
      <c r="N2375" s="29">
        <v>100.0</v>
      </c>
      <c r="O2375" s="32">
        <f t="shared" si="1"/>
        <v>100</v>
      </c>
      <c r="P2375" s="33">
        <f t="shared" si="2"/>
        <v>8.11</v>
      </c>
      <c r="Q2375" s="34">
        <f t="shared" si="3"/>
        <v>3.904564315</v>
      </c>
      <c r="R2375" s="35" t="str">
        <f t="shared" si="4"/>
        <v>Alto</v>
      </c>
      <c r="S2375" s="35" t="str">
        <f>IF(O2375="","",IF(O2375&gt;AVERAGE('Base de datos limpia'!$O$2:$O$8001),"Alto","Normal"))
</f>
        <v>Alto</v>
      </c>
      <c r="T2375" s="35" t="str">
        <f t="shared" si="5"/>
        <v>Gamer intensivo</v>
      </c>
      <c r="U2375" s="35"/>
    </row>
    <row r="2376">
      <c r="A2376" s="28">
        <v>2375.0</v>
      </c>
      <c r="B2376" s="28">
        <v>19.0</v>
      </c>
      <c r="C2376" s="28" t="str">
        <f>TRIM(PROPER('Base de datos cruda'!C2376))</f>
        <v>Male</v>
      </c>
      <c r="D2376" s="28">
        <v>3.63</v>
      </c>
      <c r="E2376" s="28">
        <v>5.65</v>
      </c>
      <c r="F2376" s="28">
        <v>8.19</v>
      </c>
      <c r="G2376" s="28">
        <v>80.64</v>
      </c>
      <c r="H2376" s="28" t="str">
        <f>TRIM(PROPER('Base de datos cruda'!H2376))</f>
        <v>Casual</v>
      </c>
      <c r="I2376" s="28">
        <v>2.74</v>
      </c>
      <c r="J2376" s="28">
        <v>4.83</v>
      </c>
      <c r="K2376" s="28">
        <v>269.63</v>
      </c>
      <c r="L2376" s="28">
        <f>IF('Base de datos cruda'!L2376&lt;0,,'Base de datos cruda'!L2376)</f>
        <v>11.14</v>
      </c>
      <c r="M2376" s="28" t="str">
        <f>IF(TRIM(PROPER('Base de datos cruda'!M2376))="High","Alto",IF(TRIM(PROPER('Base de datos cruda'!M2376))="Medium","Medio","Bajo"))</f>
        <v>Medio</v>
      </c>
      <c r="N2376" s="29">
        <v>72.35</v>
      </c>
      <c r="O2376" s="32">
        <f t="shared" si="1"/>
        <v>72.35</v>
      </c>
      <c r="P2376" s="33">
        <f t="shared" si="2"/>
        <v>8.46</v>
      </c>
      <c r="Q2376" s="34">
        <f t="shared" si="3"/>
        <v>1.556473829</v>
      </c>
      <c r="R2376" s="35" t="str">
        <f t="shared" si="4"/>
        <v>Alto</v>
      </c>
      <c r="S2376" s="35" t="str">
        <f>IF(O2376="","",IF(O2376&gt;AVERAGE('Base de datos limpia'!$O$2:$O$8001),"Alto","Normal"))
</f>
        <v>Alto</v>
      </c>
      <c r="T2376" s="35" t="str">
        <f t="shared" si="5"/>
        <v>Gamer moderado</v>
      </c>
      <c r="U2376" s="35"/>
    </row>
    <row r="2377">
      <c r="A2377" s="28">
        <v>2376.0</v>
      </c>
      <c r="B2377" s="28">
        <v>18.0</v>
      </c>
      <c r="C2377" s="28" t="str">
        <f>TRIM(PROPER('Base de datos cruda'!C2377))</f>
        <v>Male</v>
      </c>
      <c r="D2377" s="28">
        <v>4.21</v>
      </c>
      <c r="E2377" s="28">
        <v>5.14</v>
      </c>
      <c r="F2377" s="28">
        <v>5.57</v>
      </c>
      <c r="G2377" s="28">
        <v>82.58</v>
      </c>
      <c r="H2377" s="28" t="str">
        <f>TRIM(PROPER('Base de datos cruda'!H2377))</f>
        <v>Casual</v>
      </c>
      <c r="I2377" s="28">
        <v>0.87</v>
      </c>
      <c r="J2377" s="28">
        <v>9.73</v>
      </c>
      <c r="K2377" s="28">
        <v>275.06</v>
      </c>
      <c r="L2377" s="28">
        <f>IF('Base de datos cruda'!L2377&lt;0,,'Base de datos cruda'!L2377)</f>
        <v>14</v>
      </c>
      <c r="M2377" s="28" t="str">
        <f>IF(TRIM(PROPER('Base de datos cruda'!M2377))="High","Alto",IF(TRIM(PROPER('Base de datos cruda'!M2377))="Medium","Medio","Bajo"))</f>
        <v>Medio</v>
      </c>
      <c r="N2377" s="29">
        <v>55.9</v>
      </c>
      <c r="O2377" s="32">
        <f t="shared" si="1"/>
        <v>55.9</v>
      </c>
      <c r="P2377" s="33">
        <f t="shared" si="2"/>
        <v>13.94</v>
      </c>
      <c r="Q2377" s="34">
        <f t="shared" si="3"/>
        <v>1.220902613</v>
      </c>
      <c r="R2377" s="35" t="str">
        <f t="shared" si="4"/>
        <v>Medio</v>
      </c>
      <c r="S2377" s="35" t="str">
        <f>IF(O2377="","",IF(O2377&gt;AVERAGE('Base de datos limpia'!$O$2:$O$8001),"Alto","Normal"))
</f>
        <v>Normal</v>
      </c>
      <c r="T2377" s="35" t="str">
        <f t="shared" si="5"/>
        <v>Gamer moderado</v>
      </c>
      <c r="U2377" s="35"/>
    </row>
    <row r="2378">
      <c r="A2378" s="28">
        <v>2377.0</v>
      </c>
      <c r="B2378" s="28">
        <v>21.0</v>
      </c>
      <c r="C2378" s="28" t="str">
        <f>TRIM(PROPER('Base de datos cruda'!C2378))</f>
        <v>Male</v>
      </c>
      <c r="D2378" s="28">
        <v>6.8</v>
      </c>
      <c r="E2378" s="28">
        <v>4.91</v>
      </c>
      <c r="F2378" s="28">
        <v>5.88</v>
      </c>
      <c r="G2378" s="28">
        <v>63.37</v>
      </c>
      <c r="H2378" s="28" t="str">
        <f>TRIM(PROPER('Base de datos cruda'!H2378))</f>
        <v>Fps</v>
      </c>
      <c r="I2378" s="28">
        <v>2.34</v>
      </c>
      <c r="J2378" s="28">
        <v>12.61</v>
      </c>
      <c r="K2378" s="28">
        <v>254.01</v>
      </c>
      <c r="L2378" s="28">
        <f>IF('Base de datos cruda'!L2378&lt;0,,'Base de datos cruda'!L2378)</f>
        <v>16.71</v>
      </c>
      <c r="M2378" s="28" t="str">
        <f>IF(TRIM(PROPER('Base de datos cruda'!M2378))="High","Alto",IF(TRIM(PROPER('Base de datos cruda'!M2378))="Medium","Medio","Bajo"))</f>
        <v>Bajo</v>
      </c>
      <c r="N2378" s="29">
        <v>40.39</v>
      </c>
      <c r="O2378" s="32">
        <f t="shared" si="1"/>
        <v>40.39</v>
      </c>
      <c r="P2378" s="33">
        <f t="shared" si="2"/>
        <v>19.41</v>
      </c>
      <c r="Q2378" s="34">
        <f t="shared" si="3"/>
        <v>0.7220588235</v>
      </c>
      <c r="R2378" s="35" t="str">
        <f t="shared" si="4"/>
        <v>Bajo</v>
      </c>
      <c r="S2378" s="35" t="str">
        <f>IF(O2378="","",IF(O2378&gt;AVERAGE('Base de datos limpia'!$O$2:$O$8001),"Alto","Normal"))
</f>
        <v>Normal</v>
      </c>
      <c r="T2378" s="35" t="str">
        <f t="shared" si="5"/>
        <v>Gamer moderado</v>
      </c>
      <c r="U2378" s="35"/>
    </row>
    <row r="2379">
      <c r="A2379" s="28">
        <v>2378.0</v>
      </c>
      <c r="B2379" s="28">
        <v>22.0</v>
      </c>
      <c r="C2379" s="28" t="str">
        <f>TRIM(PROPER('Base de datos cruda'!C2379))</f>
        <v>Male</v>
      </c>
      <c r="D2379" s="28">
        <v>7.45</v>
      </c>
      <c r="E2379" s="28">
        <v>7.23</v>
      </c>
      <c r="F2379" s="28">
        <v>5.65</v>
      </c>
      <c r="G2379" s="28">
        <v>74.61</v>
      </c>
      <c r="H2379" s="28" t="str">
        <f>TRIM(PROPER('Base de datos cruda'!H2379))</f>
        <v>Casual</v>
      </c>
      <c r="I2379" s="28">
        <v>0.75</v>
      </c>
      <c r="J2379" s="28">
        <v>12.99</v>
      </c>
      <c r="K2379" s="28">
        <v>232.28</v>
      </c>
      <c r="L2379" s="28">
        <f>IF('Base de datos cruda'!L2379&lt;0,,'Base de datos cruda'!L2379)</f>
        <v>16.8</v>
      </c>
      <c r="M2379" s="28" t="str">
        <f>IF(TRIM(PROPER('Base de datos cruda'!M2379))="High","Alto",IF(TRIM(PROPER('Base de datos cruda'!M2379))="Medium","Medio","Bajo"))</f>
        <v>Alto</v>
      </c>
      <c r="N2379" s="29">
        <v>60.0107922031548</v>
      </c>
      <c r="O2379" s="32">
        <f t="shared" si="1"/>
        <v>60.0107922</v>
      </c>
      <c r="P2379" s="33">
        <f t="shared" si="2"/>
        <v>20.44</v>
      </c>
      <c r="Q2379" s="34">
        <f t="shared" si="3"/>
        <v>0.9704697987</v>
      </c>
      <c r="R2379" s="35" t="str">
        <f t="shared" si="4"/>
        <v>Medio</v>
      </c>
      <c r="S2379" s="35" t="str">
        <f>IF(O2379="","",IF(O2379&gt;AVERAGE('Base de datos limpia'!$O$2:$O$8001),"Alto","Normal"))
</f>
        <v>Normal</v>
      </c>
      <c r="T2379" s="35" t="str">
        <f t="shared" si="5"/>
        <v>Gamer intensivo</v>
      </c>
      <c r="U2379" s="35"/>
    </row>
    <row r="2380">
      <c r="A2380" s="28">
        <v>2379.0</v>
      </c>
      <c r="B2380" s="28">
        <v>19.0</v>
      </c>
      <c r="C2380" s="28" t="str">
        <f>TRIM(PROPER('Base de datos cruda'!C2380))</f>
        <v>Female</v>
      </c>
      <c r="D2380" s="28">
        <v>7.44</v>
      </c>
      <c r="E2380" s="28">
        <v>5.07</v>
      </c>
      <c r="F2380" s="28">
        <v>4.04</v>
      </c>
      <c r="G2380" s="28">
        <v>66.25</v>
      </c>
      <c r="H2380" s="28" t="str">
        <f>TRIM(PROPER('Base de datos cruda'!H2380))</f>
        <v>Rpg</v>
      </c>
      <c r="I2380" s="28">
        <v>3.17</v>
      </c>
      <c r="J2380" s="28">
        <v>9.4</v>
      </c>
      <c r="K2380" s="28">
        <v>223.07</v>
      </c>
      <c r="L2380" s="28">
        <f>IF('Base de datos cruda'!L2380&lt;0,,'Base de datos cruda'!L2380)</f>
        <v>16.99</v>
      </c>
      <c r="M2380" s="28" t="str">
        <f>IF(TRIM(PROPER('Base de datos cruda'!M2380))="High","Alto",IF(TRIM(PROPER('Base de datos cruda'!M2380))="Medium","Medio","Bajo"))</f>
        <v>Bajo</v>
      </c>
      <c r="N2380" s="29">
        <v>26.88</v>
      </c>
      <c r="O2380" s="32">
        <f t="shared" si="1"/>
        <v>26.88</v>
      </c>
      <c r="P2380" s="33">
        <f t="shared" si="2"/>
        <v>16.84</v>
      </c>
      <c r="Q2380" s="34">
        <f t="shared" si="3"/>
        <v>0.6814516129</v>
      </c>
      <c r="R2380" s="35" t="str">
        <f t="shared" si="4"/>
        <v>Bajo</v>
      </c>
      <c r="S2380" s="35" t="str">
        <f>IF(O2380="","",IF(O2380&gt;AVERAGE('Base de datos limpia'!$O$2:$O$8001),"Alto","Normal"))
</f>
        <v>Normal</v>
      </c>
      <c r="T2380" s="35" t="str">
        <f t="shared" si="5"/>
        <v>Gamer moderado</v>
      </c>
      <c r="U2380" s="35"/>
    </row>
    <row r="2381">
      <c r="A2381" s="28">
        <v>2380.0</v>
      </c>
      <c r="B2381" s="28">
        <v>22.0</v>
      </c>
      <c r="C2381" s="28" t="str">
        <f>TRIM(PROPER('Base de datos cruda'!C2381))</f>
        <v>Male</v>
      </c>
      <c r="D2381" s="28">
        <v>0.06</v>
      </c>
      <c r="E2381" s="28">
        <v>2.16</v>
      </c>
      <c r="F2381" s="28">
        <v>8.78</v>
      </c>
      <c r="G2381" s="28">
        <v>81.04</v>
      </c>
      <c r="H2381" s="28" t="str">
        <f>TRIM(PROPER('Base de datos cruda'!H2381))</f>
        <v>Casual</v>
      </c>
      <c r="I2381" s="28">
        <v>1.62</v>
      </c>
      <c r="J2381" s="28">
        <v>2.72</v>
      </c>
      <c r="K2381" s="28">
        <v>318.39</v>
      </c>
      <c r="L2381" s="28">
        <f>IF('Base de datos cruda'!L2381&lt;0,,'Base de datos cruda'!L2381)</f>
        <v>1.98</v>
      </c>
      <c r="M2381" s="28" t="str">
        <f>IF(TRIM(PROPER('Base de datos cruda'!M2381))="High","Alto",IF(TRIM(PROPER('Base de datos cruda'!M2381))="Medium","Medio","Bajo"))</f>
        <v>Medio</v>
      </c>
      <c r="N2381" s="29">
        <v>74.07</v>
      </c>
      <c r="O2381" s="32">
        <f t="shared" si="1"/>
        <v>74.07</v>
      </c>
      <c r="P2381" s="33">
        <f t="shared" si="2"/>
        <v>2.78</v>
      </c>
      <c r="Q2381" s="34">
        <f t="shared" si="3"/>
        <v>36</v>
      </c>
      <c r="R2381" s="35" t="str">
        <f t="shared" si="4"/>
        <v>Alto</v>
      </c>
      <c r="S2381" s="35" t="str">
        <f>IF(O2381="","",IF(O2381&gt;AVERAGE('Base de datos limpia'!$O$2:$O$8001),"Alto","Normal"))
</f>
        <v>Alto</v>
      </c>
      <c r="T2381" s="35" t="str">
        <f t="shared" si="5"/>
        <v>Gamer casual</v>
      </c>
      <c r="U2381" s="35"/>
    </row>
    <row r="2382">
      <c r="A2382" s="28">
        <v>2381.0</v>
      </c>
      <c r="B2382" s="28">
        <v>24.0</v>
      </c>
      <c r="C2382" s="28" t="str">
        <f>TRIM(PROPER('Base de datos cruda'!C2382))</f>
        <v>Male</v>
      </c>
      <c r="D2382" s="28">
        <v>7.38</v>
      </c>
      <c r="E2382" s="28">
        <v>8.92</v>
      </c>
      <c r="F2382" s="28">
        <v>4.69</v>
      </c>
      <c r="G2382" s="28">
        <v>82.03</v>
      </c>
      <c r="H2382" s="28" t="str">
        <f>TRIM(PROPER('Base de datos cruda'!H2382))</f>
        <v>Casual</v>
      </c>
      <c r="I2382" s="28">
        <v>4.3</v>
      </c>
      <c r="J2382" s="28">
        <v>13.16</v>
      </c>
      <c r="K2382" s="28">
        <v>231.01</v>
      </c>
      <c r="L2382" s="28">
        <f>IF('Base de datos cruda'!L2382&lt;0,,'Base de datos cruda'!L2382)</f>
        <v>17.37</v>
      </c>
      <c r="M2382" s="28" t="str">
        <f>IF(TRIM(PROPER('Base de datos cruda'!M2382))="High","Alto",IF(TRIM(PROPER('Base de datos cruda'!M2382))="Medium","Medio","Bajo"))</f>
        <v>Alto</v>
      </c>
      <c r="N2382" s="29">
        <v>69.7154778483748</v>
      </c>
      <c r="O2382" s="32">
        <f t="shared" si="1"/>
        <v>69.71547785</v>
      </c>
      <c r="P2382" s="33">
        <f t="shared" si="2"/>
        <v>20.54</v>
      </c>
      <c r="Q2382" s="34">
        <f t="shared" si="3"/>
        <v>1.208672087</v>
      </c>
      <c r="R2382" s="35" t="str">
        <f t="shared" si="4"/>
        <v>Medio</v>
      </c>
      <c r="S2382" s="35" t="str">
        <f>IF(O2382="","",IF(O2382&gt;AVERAGE('Base de datos limpia'!$O$2:$O$8001),"Alto","Normal"))
</f>
        <v>Alto</v>
      </c>
      <c r="T2382" s="35" t="str">
        <f t="shared" si="5"/>
        <v>Gamer intensivo</v>
      </c>
      <c r="U2382" s="35"/>
    </row>
    <row r="2383">
      <c r="A2383" s="28">
        <v>2382.0</v>
      </c>
      <c r="B2383" s="28">
        <v>17.0</v>
      </c>
      <c r="C2383" s="28" t="str">
        <f>TRIM(PROPER('Base de datos cruda'!C2383))</f>
        <v>Male</v>
      </c>
      <c r="D2383" s="28">
        <v>0.44</v>
      </c>
      <c r="E2383" s="28">
        <v>4.86</v>
      </c>
      <c r="F2383" s="28">
        <v>5.44</v>
      </c>
      <c r="G2383" s="28">
        <v>88.39</v>
      </c>
      <c r="H2383" s="28" t="str">
        <f>TRIM(PROPER('Base de datos cruda'!H2383))</f>
        <v>Casual</v>
      </c>
      <c r="I2383" s="28">
        <v>1.72</v>
      </c>
      <c r="J2383" s="28">
        <v>1.97</v>
      </c>
      <c r="K2383" s="28">
        <v>332.0</v>
      </c>
      <c r="L2383" s="28">
        <f>IF('Base de datos cruda'!L2383&lt;0,,'Base de datos cruda'!L2383)</f>
        <v>5.37</v>
      </c>
      <c r="M2383" s="28" t="str">
        <f>IF(TRIM(PROPER('Base de datos cruda'!M2383))="High","Alto",IF(TRIM(PROPER('Base de datos cruda'!M2383))="Medium","Medio","Bajo"))</f>
        <v>Medio</v>
      </c>
      <c r="N2383" s="29">
        <v>77.4</v>
      </c>
      <c r="O2383" s="32">
        <f t="shared" si="1"/>
        <v>77.4</v>
      </c>
      <c r="P2383" s="33">
        <f t="shared" si="2"/>
        <v>2.41</v>
      </c>
      <c r="Q2383" s="34">
        <f t="shared" si="3"/>
        <v>11.04545455</v>
      </c>
      <c r="R2383" s="35" t="str">
        <f t="shared" si="4"/>
        <v>Alto</v>
      </c>
      <c r="S2383" s="35" t="str">
        <f>IF(O2383="","",IF(O2383&gt;AVERAGE('Base de datos limpia'!$O$2:$O$8001),"Alto","Normal"))
</f>
        <v>Alto</v>
      </c>
      <c r="T2383" s="35" t="str">
        <f t="shared" si="5"/>
        <v>Gamer moderado</v>
      </c>
      <c r="U2383" s="35"/>
    </row>
    <row r="2384">
      <c r="A2384" s="28">
        <v>2383.0</v>
      </c>
      <c r="B2384" s="28">
        <v>18.0</v>
      </c>
      <c r="C2384" s="28" t="str">
        <f>TRIM(PROPER('Base de datos cruda'!C2384))</f>
        <v>Female</v>
      </c>
      <c r="D2384" s="28">
        <v>2.13</v>
      </c>
      <c r="E2384" s="28">
        <v>1.67</v>
      </c>
      <c r="F2384" s="28">
        <v>4.65</v>
      </c>
      <c r="G2384" s="28">
        <v>95.13</v>
      </c>
      <c r="H2384" s="28" t="str">
        <f>TRIM(PROPER('Base de datos cruda'!H2384))</f>
        <v>Fps</v>
      </c>
      <c r="I2384" s="28">
        <v>1.43</v>
      </c>
      <c r="J2384" s="28">
        <v>6.05</v>
      </c>
      <c r="K2384" s="28">
        <v>277.12</v>
      </c>
      <c r="L2384" s="28">
        <f>IF('Base de datos cruda'!L2384&lt;0,,'Base de datos cruda'!L2384)</f>
        <v>5.43</v>
      </c>
      <c r="M2384" s="28" t="str">
        <f>IF(TRIM(PROPER('Base de datos cruda'!M2384))="High","Alto",IF(TRIM(PROPER('Base de datos cruda'!M2384))="Medium","Medio","Bajo"))</f>
        <v>Medio</v>
      </c>
      <c r="N2384" s="29">
        <v>57.42</v>
      </c>
      <c r="O2384" s="32">
        <f t="shared" si="1"/>
        <v>57.42</v>
      </c>
      <c r="P2384" s="33">
        <f t="shared" si="2"/>
        <v>8.18</v>
      </c>
      <c r="Q2384" s="34">
        <f t="shared" si="3"/>
        <v>0.7840375587</v>
      </c>
      <c r="R2384" s="35" t="str">
        <f t="shared" si="4"/>
        <v>Medio</v>
      </c>
      <c r="S2384" s="35" t="str">
        <f>IF(O2384="","",IF(O2384&gt;AVERAGE('Base de datos limpia'!$O$2:$O$8001),"Alto","Normal"))
</f>
        <v>Normal</v>
      </c>
      <c r="T2384" s="35" t="str">
        <f t="shared" si="5"/>
        <v>Gamer casual</v>
      </c>
      <c r="U2384" s="35"/>
    </row>
    <row r="2385">
      <c r="A2385" s="28">
        <v>2384.0</v>
      </c>
      <c r="B2385" s="28">
        <v>20.0</v>
      </c>
      <c r="C2385" s="28" t="str">
        <f>TRIM(PROPER('Base de datos cruda'!C2385))</f>
        <v>Male</v>
      </c>
      <c r="D2385" s="28">
        <v>4.12</v>
      </c>
      <c r="E2385" s="28">
        <v>5.76</v>
      </c>
      <c r="F2385" s="28">
        <v>6.45</v>
      </c>
      <c r="G2385" s="28">
        <v>78.73</v>
      </c>
      <c r="H2385" s="28" t="str">
        <f>TRIM(PROPER('Base de datos cruda'!H2385))</f>
        <v>Casual</v>
      </c>
      <c r="I2385" s="28">
        <v>2.46</v>
      </c>
      <c r="J2385" s="28">
        <v>7.55</v>
      </c>
      <c r="K2385" s="28">
        <v>281.72</v>
      </c>
      <c r="L2385" s="28">
        <f>IF('Base de datos cruda'!L2385&lt;0,,'Base de datos cruda'!L2385)</f>
        <v>11.87</v>
      </c>
      <c r="M2385" s="28" t="str">
        <f>IF(TRIM(PROPER('Base de datos cruda'!M2385))="High","Alto",IF(TRIM(PROPER('Base de datos cruda'!M2385))="Medium","Medio","Bajo"))</f>
        <v>Medio</v>
      </c>
      <c r="N2385" s="29">
        <v>77.2536975618553</v>
      </c>
      <c r="O2385" s="32">
        <f t="shared" si="1"/>
        <v>77.25369756</v>
      </c>
      <c r="P2385" s="33">
        <f t="shared" si="2"/>
        <v>11.67</v>
      </c>
      <c r="Q2385" s="34">
        <f t="shared" si="3"/>
        <v>1.398058252</v>
      </c>
      <c r="R2385" s="35" t="str">
        <f t="shared" si="4"/>
        <v>Alto</v>
      </c>
      <c r="S2385" s="35" t="str">
        <f>IF(O2385="","",IF(O2385&gt;AVERAGE('Base de datos limpia'!$O$2:$O$8001),"Alto","Normal"))
</f>
        <v>Alto</v>
      </c>
      <c r="T2385" s="35" t="str">
        <f t="shared" si="5"/>
        <v>Gamer moderado</v>
      </c>
      <c r="U2385" s="35"/>
    </row>
    <row r="2386">
      <c r="A2386" s="28">
        <v>2385.0</v>
      </c>
      <c r="B2386" s="28">
        <v>18.0</v>
      </c>
      <c r="C2386" s="28" t="str">
        <f>TRIM(PROPER('Base de datos cruda'!C2386))</f>
        <v>Female</v>
      </c>
      <c r="D2386" s="28">
        <v>3.84</v>
      </c>
      <c r="E2386" s="28">
        <v>6.83</v>
      </c>
      <c r="F2386" s="28">
        <v>8.66</v>
      </c>
      <c r="G2386" s="28">
        <v>69.33</v>
      </c>
      <c r="H2386" s="28" t="str">
        <f>TRIM(PROPER('Base de datos cruda'!H2386))</f>
        <v>Rpg</v>
      </c>
      <c r="I2386" s="28">
        <v>0.88</v>
      </c>
      <c r="J2386" s="28">
        <v>5.6</v>
      </c>
      <c r="K2386" s="28">
        <v>256.49</v>
      </c>
      <c r="L2386" s="28">
        <f>IF('Base de datos cruda'!L2386&lt;0,,'Base de datos cruda'!L2386)</f>
        <v>8.85</v>
      </c>
      <c r="M2386" s="28" t="str">
        <f>IF(TRIM(PROPER('Base de datos cruda'!M2386))="High","Alto",IF(TRIM(PROPER('Base de datos cruda'!M2386))="Medium","Medio","Bajo"))</f>
        <v>Medio</v>
      </c>
      <c r="N2386" s="29">
        <v>80.51</v>
      </c>
      <c r="O2386" s="32">
        <f t="shared" si="1"/>
        <v>80.51</v>
      </c>
      <c r="P2386" s="33">
        <f t="shared" si="2"/>
        <v>9.44</v>
      </c>
      <c r="Q2386" s="34">
        <f t="shared" si="3"/>
        <v>1.778645833</v>
      </c>
      <c r="R2386" s="35" t="str">
        <f t="shared" si="4"/>
        <v>Alto</v>
      </c>
      <c r="S2386" s="35" t="str">
        <f>IF(O2386="","",IF(O2386&gt;AVERAGE('Base de datos limpia'!$O$2:$O$8001),"Alto","Normal"))
</f>
        <v>Alto</v>
      </c>
      <c r="T2386" s="35" t="str">
        <f t="shared" si="5"/>
        <v>Gamer intensivo</v>
      </c>
      <c r="U2386" s="35"/>
    </row>
    <row r="2387">
      <c r="A2387" s="28">
        <v>2386.0</v>
      </c>
      <c r="B2387" s="28">
        <v>23.0</v>
      </c>
      <c r="C2387" s="28" t="str">
        <f>TRIM(PROPER('Base de datos cruda'!C2387))</f>
        <v>Male</v>
      </c>
      <c r="D2387" s="28">
        <v>4.84</v>
      </c>
      <c r="E2387" s="28">
        <v>3.48</v>
      </c>
      <c r="F2387" s="28">
        <v>4.5</v>
      </c>
      <c r="G2387" s="28">
        <v>73.34</v>
      </c>
      <c r="H2387" s="28" t="str">
        <f>TRIM(PROPER('Base de datos cruda'!H2387))</f>
        <v>Rpg</v>
      </c>
      <c r="I2387" s="28">
        <v>1.02</v>
      </c>
      <c r="J2387" s="28">
        <v>10.27</v>
      </c>
      <c r="K2387" s="28">
        <v>270.04</v>
      </c>
      <c r="L2387" s="28">
        <f>IF('Base de datos cruda'!L2387&lt;0,,'Base de datos cruda'!L2387)</f>
        <v>12.69</v>
      </c>
      <c r="M2387" s="28" t="str">
        <f>IF(TRIM(PROPER('Base de datos cruda'!M2387))="High","Alto",IF(TRIM(PROPER('Base de datos cruda'!M2387))="Medium","Medio","Bajo"))</f>
        <v>Medio</v>
      </c>
      <c r="N2387" s="29">
        <v>37.23</v>
      </c>
      <c r="O2387" s="32">
        <f t="shared" si="1"/>
        <v>37.23</v>
      </c>
      <c r="P2387" s="33">
        <f t="shared" si="2"/>
        <v>15.11</v>
      </c>
      <c r="Q2387" s="34">
        <f t="shared" si="3"/>
        <v>0.7190082645</v>
      </c>
      <c r="R2387" s="35" t="str">
        <f t="shared" si="4"/>
        <v>Bajo</v>
      </c>
      <c r="S2387" s="35" t="str">
        <f>IF(O2387="","",IF(O2387&gt;AVERAGE('Base de datos limpia'!$O$2:$O$8001),"Alto","Normal"))
</f>
        <v>Normal</v>
      </c>
      <c r="T2387" s="35" t="str">
        <f t="shared" si="5"/>
        <v>Gamer moderado</v>
      </c>
      <c r="U2387" s="35"/>
    </row>
    <row r="2388">
      <c r="A2388" s="28">
        <v>2387.0</v>
      </c>
      <c r="B2388" s="28">
        <v>23.0</v>
      </c>
      <c r="C2388" s="28" t="str">
        <f>TRIM(PROPER('Base de datos cruda'!C2388))</f>
        <v>Female</v>
      </c>
      <c r="D2388" s="28">
        <v>3.84</v>
      </c>
      <c r="E2388" s="28">
        <v>8.2</v>
      </c>
      <c r="F2388" s="28">
        <v>6.2</v>
      </c>
      <c r="G2388" s="28">
        <v>93.88</v>
      </c>
      <c r="H2388" s="28" t="str">
        <f>TRIM(PROPER('Base de datos cruda'!H2388))</f>
        <v>Fps</v>
      </c>
      <c r="I2388" s="28">
        <v>3.92</v>
      </c>
      <c r="J2388" s="28">
        <v>5.51</v>
      </c>
      <c r="K2388" s="28">
        <v>269.83</v>
      </c>
      <c r="L2388" s="28">
        <f>IF('Base de datos cruda'!L2388&lt;0,,'Base de datos cruda'!L2388)</f>
        <v>5.21</v>
      </c>
      <c r="M2388" s="28" t="str">
        <f>IF(TRIM(PROPER('Base de datos cruda'!M2388))="High","Alto",IF(TRIM(PROPER('Base de datos cruda'!M2388))="Medium","Medio","Bajo"))</f>
        <v>Medio</v>
      </c>
      <c r="N2388" s="29">
        <v>92.25</v>
      </c>
      <c r="O2388" s="32">
        <f t="shared" si="1"/>
        <v>92.25</v>
      </c>
      <c r="P2388" s="33">
        <f t="shared" si="2"/>
        <v>9.35</v>
      </c>
      <c r="Q2388" s="34">
        <f t="shared" si="3"/>
        <v>2.135416667</v>
      </c>
      <c r="R2388" s="35" t="str">
        <f t="shared" si="4"/>
        <v>Alto</v>
      </c>
      <c r="S2388" s="35" t="str">
        <f>IF(O2388="","",IF(O2388&gt;AVERAGE('Base de datos limpia'!$O$2:$O$8001),"Alto","Normal"))
</f>
        <v>Alto</v>
      </c>
      <c r="T2388" s="35" t="str">
        <f t="shared" si="5"/>
        <v>Gamer intensivo</v>
      </c>
      <c r="U2388" s="35"/>
    </row>
    <row r="2389">
      <c r="A2389" s="28">
        <v>2388.0</v>
      </c>
      <c r="B2389" s="28">
        <v>23.0</v>
      </c>
      <c r="C2389" s="28" t="str">
        <f>TRIM(PROPER('Base de datos cruda'!C2389))</f>
        <v>Male</v>
      </c>
      <c r="D2389" s="28">
        <v>7.48</v>
      </c>
      <c r="E2389" s="28">
        <v>7.03</v>
      </c>
      <c r="F2389" s="28">
        <v>4.11</v>
      </c>
      <c r="G2389" s="28">
        <v>65.83</v>
      </c>
      <c r="H2389" s="28" t="str">
        <f>TRIM(PROPER('Base de datos cruda'!H2389))</f>
        <v>Casual</v>
      </c>
      <c r="I2389" s="28">
        <v>2.49</v>
      </c>
      <c r="J2389" s="28">
        <v>11.44</v>
      </c>
      <c r="K2389" s="28">
        <v>248.5</v>
      </c>
      <c r="L2389" s="28">
        <f>IF('Base de datos cruda'!L2389&lt;0,,'Base de datos cruda'!L2389)</f>
        <v>19.14</v>
      </c>
      <c r="M2389" s="28" t="str">
        <f>IF(TRIM(PROPER('Base de datos cruda'!M2389))="High","Alto",IF(TRIM(PROPER('Base de datos cruda'!M2389))="Medium","Medio","Bajo"))</f>
        <v>Alto</v>
      </c>
      <c r="N2389" s="29">
        <v>54.5111685205878</v>
      </c>
      <c r="O2389" s="32">
        <f t="shared" si="1"/>
        <v>54.51116852</v>
      </c>
      <c r="P2389" s="33">
        <f t="shared" si="2"/>
        <v>18.92</v>
      </c>
      <c r="Q2389" s="34">
        <f t="shared" si="3"/>
        <v>0.9398395722</v>
      </c>
      <c r="R2389" s="35" t="str">
        <f t="shared" si="4"/>
        <v>Medio</v>
      </c>
      <c r="S2389" s="35" t="str">
        <f>IF(O2389="","",IF(O2389&gt;AVERAGE('Base de datos limpia'!$O$2:$O$8001),"Alto","Normal"))
</f>
        <v>Normal</v>
      </c>
      <c r="T2389" s="35" t="str">
        <f t="shared" si="5"/>
        <v>Gamer intensivo</v>
      </c>
      <c r="U2389" s="35"/>
    </row>
    <row r="2390">
      <c r="A2390" s="28">
        <v>2389.0</v>
      </c>
      <c r="B2390" s="28">
        <v>24.0</v>
      </c>
      <c r="C2390" s="28" t="str">
        <f>TRIM(PROPER('Base de datos cruda'!C2390))</f>
        <v>Female</v>
      </c>
      <c r="D2390" s="28">
        <v>1.92</v>
      </c>
      <c r="E2390" s="28">
        <v>6.85</v>
      </c>
      <c r="F2390" s="28">
        <v>7.85</v>
      </c>
      <c r="G2390" s="28">
        <v>85.09</v>
      </c>
      <c r="H2390" s="28" t="str">
        <f>TRIM(PROPER('Base de datos cruda'!H2390))</f>
        <v>Rpg</v>
      </c>
      <c r="I2390" s="28">
        <v>1.03</v>
      </c>
      <c r="J2390" s="28">
        <v>4.51</v>
      </c>
      <c r="K2390" s="28">
        <v>303.7</v>
      </c>
      <c r="L2390" s="28">
        <f>IF('Base de datos cruda'!L2390&lt;0,,'Base de datos cruda'!L2390)</f>
        <v>6.81</v>
      </c>
      <c r="M2390" s="28" t="str">
        <f>IF(TRIM(PROPER('Base de datos cruda'!M2390))="High","Alto",IF(TRIM(PROPER('Base de datos cruda'!M2390))="Medium","Medio","Bajo"))</f>
        <v>Medio</v>
      </c>
      <c r="N2390" s="29">
        <v>96.17</v>
      </c>
      <c r="O2390" s="32">
        <f t="shared" si="1"/>
        <v>96.17</v>
      </c>
      <c r="P2390" s="33">
        <f t="shared" si="2"/>
        <v>6.43</v>
      </c>
      <c r="Q2390" s="34">
        <f t="shared" si="3"/>
        <v>3.567708333</v>
      </c>
      <c r="R2390" s="35" t="str">
        <f t="shared" si="4"/>
        <v>Alto</v>
      </c>
      <c r="S2390" s="35" t="str">
        <f>IF(O2390="","",IF(O2390&gt;AVERAGE('Base de datos limpia'!$O$2:$O$8001),"Alto","Normal"))
</f>
        <v>Alto</v>
      </c>
      <c r="T2390" s="35" t="str">
        <f t="shared" si="5"/>
        <v>Gamer intensivo</v>
      </c>
      <c r="U2390" s="35"/>
    </row>
    <row r="2391">
      <c r="A2391" s="28">
        <v>2390.0</v>
      </c>
      <c r="B2391" s="28">
        <v>19.0</v>
      </c>
      <c r="C2391" s="28" t="str">
        <f>TRIM(PROPER('Base de datos cruda'!C2391))</f>
        <v>Female</v>
      </c>
      <c r="D2391" s="28">
        <v>2.19</v>
      </c>
      <c r="E2391" s="28">
        <v>4.79</v>
      </c>
      <c r="F2391" s="28">
        <v>7.21</v>
      </c>
      <c r="G2391" s="28">
        <v>60.52</v>
      </c>
      <c r="H2391" s="28" t="str">
        <f>TRIM(PROPER('Base de datos cruda'!H2391))</f>
        <v>Rpg</v>
      </c>
      <c r="I2391" s="28">
        <v>0.16</v>
      </c>
      <c r="J2391" s="28">
        <v>5.28</v>
      </c>
      <c r="K2391" s="28">
        <v>299.45</v>
      </c>
      <c r="L2391" s="28">
        <f>IF('Base de datos cruda'!L2391&lt;0,,'Base de datos cruda'!L2391)</f>
        <v>6.3</v>
      </c>
      <c r="M2391" s="28" t="str">
        <f>IF(TRIM(PROPER('Base de datos cruda'!M2391))="High","Alto",IF(TRIM(PROPER('Base de datos cruda'!M2391))="Medium","Medio","Bajo"))</f>
        <v>Medio</v>
      </c>
      <c r="N2391" s="29">
        <v>62.8</v>
      </c>
      <c r="O2391" s="32">
        <f t="shared" si="1"/>
        <v>62.8</v>
      </c>
      <c r="P2391" s="33">
        <f t="shared" si="2"/>
        <v>7.47</v>
      </c>
      <c r="Q2391" s="34">
        <f t="shared" si="3"/>
        <v>2.187214612</v>
      </c>
      <c r="R2391" s="35" t="str">
        <f t="shared" si="4"/>
        <v>Medio</v>
      </c>
      <c r="S2391" s="35" t="str">
        <f>IF(O2391="","",IF(O2391&gt;AVERAGE('Base de datos limpia'!$O$2:$O$8001),"Alto","Normal"))
</f>
        <v>Normal</v>
      </c>
      <c r="T2391" s="35" t="str">
        <f t="shared" si="5"/>
        <v>Gamer moderado</v>
      </c>
      <c r="U2391" s="35"/>
    </row>
    <row r="2392">
      <c r="A2392" s="28">
        <v>2391.0</v>
      </c>
      <c r="B2392" s="28">
        <v>20.0</v>
      </c>
      <c r="C2392" s="28" t="str">
        <f>TRIM(PROPER('Base de datos cruda'!C2392))</f>
        <v>Female</v>
      </c>
      <c r="D2392" s="28">
        <v>7.37</v>
      </c>
      <c r="E2392" s="28">
        <v>9.66</v>
      </c>
      <c r="F2392" s="28">
        <v>7.5</v>
      </c>
      <c r="G2392" s="28">
        <v>69.83</v>
      </c>
      <c r="H2392" s="28" t="str">
        <f>TRIM(PROPER('Base de datos cruda'!H2392))</f>
        <v>Rpg</v>
      </c>
      <c r="I2392" s="28">
        <v>2.33</v>
      </c>
      <c r="J2392" s="28">
        <v>9.43</v>
      </c>
      <c r="K2392" s="28">
        <v>222.14</v>
      </c>
      <c r="L2392" s="28">
        <f>IF('Base de datos cruda'!L2392&lt;0,,'Base de datos cruda'!L2392)</f>
        <v>17.84</v>
      </c>
      <c r="M2392" s="28" t="str">
        <f>IF(TRIM(PROPER('Base de datos cruda'!M2392))="High","Alto",IF(TRIM(PROPER('Base de datos cruda'!M2392))="Medium","Medio","Bajo"))</f>
        <v>Bajo</v>
      </c>
      <c r="N2392" s="29">
        <v>84.0465659577611</v>
      </c>
      <c r="O2392" s="32">
        <f t="shared" si="1"/>
        <v>84.04656596</v>
      </c>
      <c r="P2392" s="33">
        <f t="shared" si="2"/>
        <v>16.8</v>
      </c>
      <c r="Q2392" s="34">
        <f t="shared" si="3"/>
        <v>1.310719132</v>
      </c>
      <c r="R2392" s="35" t="str">
        <f t="shared" si="4"/>
        <v>Alto</v>
      </c>
      <c r="S2392" s="35" t="str">
        <f>IF(O2392="","",IF(O2392&gt;AVERAGE('Base de datos limpia'!$O$2:$O$8001),"Alto","Normal"))
</f>
        <v>Alto</v>
      </c>
      <c r="T2392" s="35" t="str">
        <f t="shared" si="5"/>
        <v>Gamer intensivo</v>
      </c>
      <c r="U2392" s="35"/>
    </row>
    <row r="2393">
      <c r="A2393" s="28">
        <v>2392.0</v>
      </c>
      <c r="B2393" s="28">
        <v>20.0</v>
      </c>
      <c r="C2393" s="28" t="str">
        <f>TRIM(PROPER('Base de datos cruda'!C2393))</f>
        <v>Female</v>
      </c>
      <c r="D2393" s="28">
        <v>0.61</v>
      </c>
      <c r="E2393" s="28">
        <v>3.47</v>
      </c>
      <c r="F2393" s="28">
        <v>6.36</v>
      </c>
      <c r="G2393" s="28">
        <v>83.66</v>
      </c>
      <c r="H2393" s="28" t="str">
        <f>TRIM(PROPER('Base de datos cruda'!H2393))</f>
        <v>Casual</v>
      </c>
      <c r="I2393" s="28">
        <v>3.71</v>
      </c>
      <c r="J2393" s="28">
        <v>4.73</v>
      </c>
      <c r="K2393" s="28">
        <v>330.73</v>
      </c>
      <c r="L2393" s="28">
        <f>IF('Base de datos cruda'!L2393&lt;0,,'Base de datos cruda'!L2393)</f>
        <v>4.11</v>
      </c>
      <c r="M2393" s="28" t="str">
        <f>IF(TRIM(PROPER('Base de datos cruda'!M2393))="High","Alto",IF(TRIM(PROPER('Base de datos cruda'!M2393))="Medium","Medio","Bajo"))</f>
        <v>Medio</v>
      </c>
      <c r="N2393" s="29">
        <v>64.77</v>
      </c>
      <c r="O2393" s="32">
        <f t="shared" si="1"/>
        <v>64.77</v>
      </c>
      <c r="P2393" s="33">
        <f t="shared" si="2"/>
        <v>5.34</v>
      </c>
      <c r="Q2393" s="34">
        <f t="shared" si="3"/>
        <v>5.68852459</v>
      </c>
      <c r="R2393" s="35" t="str">
        <f t="shared" si="4"/>
        <v>Medio</v>
      </c>
      <c r="S2393" s="35" t="str">
        <f>IF(O2393="","",IF(O2393&gt;AVERAGE('Base de datos limpia'!$O$2:$O$8001),"Alto","Normal"))
</f>
        <v>Normal</v>
      </c>
      <c r="T2393" s="35" t="str">
        <f t="shared" si="5"/>
        <v>Gamer moderado</v>
      </c>
      <c r="U2393" s="35"/>
    </row>
    <row r="2394">
      <c r="A2394" s="28">
        <v>2393.0</v>
      </c>
      <c r="B2394" s="28">
        <v>23.0</v>
      </c>
      <c r="C2394" s="28" t="str">
        <f>TRIM(PROPER('Base de datos cruda'!C2394))</f>
        <v>Male</v>
      </c>
      <c r="D2394" s="28">
        <v>4.88</v>
      </c>
      <c r="E2394" s="28">
        <v>6.2</v>
      </c>
      <c r="F2394" s="28">
        <v>8.54</v>
      </c>
      <c r="G2394" s="28">
        <v>78.26</v>
      </c>
      <c r="H2394" s="28" t="str">
        <f>TRIM(PROPER('Base de datos cruda'!H2394))</f>
        <v>Fps</v>
      </c>
      <c r="I2394" s="28">
        <v>1.76</v>
      </c>
      <c r="J2394" s="28">
        <v>10.82</v>
      </c>
      <c r="K2394" s="28">
        <v>289.59</v>
      </c>
      <c r="L2394" s="28">
        <f>IF('Base de datos cruda'!L2394&lt;0,,'Base de datos cruda'!L2394)</f>
        <v>10.14</v>
      </c>
      <c r="M2394" s="28" t="str">
        <f>IF(TRIM(PROPER('Base de datos cruda'!M2394))="High","Alto",IF(TRIM(PROPER('Base de datos cruda'!M2394))="Medium","Medio","Bajo"))</f>
        <v>Medio</v>
      </c>
      <c r="N2394" s="29">
        <v>74.7</v>
      </c>
      <c r="O2394" s="32">
        <f t="shared" si="1"/>
        <v>74.7</v>
      </c>
      <c r="P2394" s="33">
        <f t="shared" si="2"/>
        <v>15.7</v>
      </c>
      <c r="Q2394" s="34">
        <f t="shared" si="3"/>
        <v>1.270491803</v>
      </c>
      <c r="R2394" s="35" t="str">
        <f t="shared" si="4"/>
        <v>Alto</v>
      </c>
      <c r="S2394" s="35" t="str">
        <f>IF(O2394="","",IF(O2394&gt;AVERAGE('Base de datos limpia'!$O$2:$O$8001),"Alto","Normal"))
</f>
        <v>Alto</v>
      </c>
      <c r="T2394" s="35" t="str">
        <f t="shared" si="5"/>
        <v>Gamer intensivo</v>
      </c>
      <c r="U2394" s="35"/>
    </row>
    <row r="2395">
      <c r="A2395" s="28">
        <v>2394.0</v>
      </c>
      <c r="B2395" s="28">
        <v>22.0</v>
      </c>
      <c r="C2395" s="28" t="str">
        <f>TRIM(PROPER('Base de datos cruda'!C2395))</f>
        <v>Male</v>
      </c>
      <c r="D2395" s="28">
        <v>5.45</v>
      </c>
      <c r="E2395" s="28">
        <v>3.78</v>
      </c>
      <c r="F2395" s="28">
        <v>6.05</v>
      </c>
      <c r="G2395" s="28">
        <v>79.74</v>
      </c>
      <c r="H2395" s="28" t="str">
        <f>TRIM(PROPER('Base de datos cruda'!H2395))</f>
        <v>Casual</v>
      </c>
      <c r="I2395" s="28">
        <v>1.24</v>
      </c>
      <c r="J2395" s="28">
        <v>10.62</v>
      </c>
      <c r="K2395" s="28">
        <v>274.71</v>
      </c>
      <c r="L2395" s="28">
        <f>IF('Base de datos cruda'!L2395&lt;0,,'Base de datos cruda'!L2395)</f>
        <v>11.54</v>
      </c>
      <c r="M2395" s="28" t="str">
        <f>IF(TRIM(PROPER('Base de datos cruda'!M2395))="High","Alto",IF(TRIM(PROPER('Base de datos cruda'!M2395))="Medium","Medio","Bajo"))</f>
        <v>Bajo</v>
      </c>
      <c r="N2395" s="29">
        <v>54.48</v>
      </c>
      <c r="O2395" s="32">
        <f t="shared" si="1"/>
        <v>54.48</v>
      </c>
      <c r="P2395" s="33">
        <f t="shared" si="2"/>
        <v>16.07</v>
      </c>
      <c r="Q2395" s="34">
        <f t="shared" si="3"/>
        <v>0.6935779817</v>
      </c>
      <c r="R2395" s="35" t="str">
        <f t="shared" si="4"/>
        <v>Medio</v>
      </c>
      <c r="S2395" s="35" t="str">
        <f>IF(O2395="","",IF(O2395&gt;AVERAGE('Base de datos limpia'!$O$2:$O$8001),"Alto","Normal"))
</f>
        <v>Normal</v>
      </c>
      <c r="T2395" s="35" t="str">
        <f t="shared" si="5"/>
        <v>Gamer moderado</v>
      </c>
      <c r="U2395" s="35"/>
    </row>
    <row r="2396">
      <c r="A2396" s="28">
        <v>2395.0</v>
      </c>
      <c r="B2396" s="28">
        <v>24.0</v>
      </c>
      <c r="C2396" s="28" t="str">
        <f>TRIM(PROPER('Base de datos cruda'!C2396))</f>
        <v>Male</v>
      </c>
      <c r="D2396" s="28">
        <v>4.04</v>
      </c>
      <c r="E2396" s="28">
        <v>7.7</v>
      </c>
      <c r="F2396" s="28">
        <v>6.57</v>
      </c>
      <c r="G2396" s="28">
        <v>86.42</v>
      </c>
      <c r="H2396" s="28" t="str">
        <f>TRIM(PROPER('Base de datos cruda'!H2396))</f>
        <v>Fps</v>
      </c>
      <c r="I2396" s="28">
        <v>1.98</v>
      </c>
      <c r="J2396" s="28">
        <v>8.46</v>
      </c>
      <c r="K2396" s="28">
        <v>261.49</v>
      </c>
      <c r="L2396" s="28">
        <f>IF('Base de datos cruda'!L2396&lt;0,,'Base de datos cruda'!L2396)</f>
        <v>10.17</v>
      </c>
      <c r="M2396" s="28" t="str">
        <f>IF(TRIM(PROPER('Base de datos cruda'!M2396))="High","Alto",IF(TRIM(PROPER('Base de datos cruda'!M2396))="Medium","Medio","Bajo"))</f>
        <v>Medio</v>
      </c>
      <c r="N2396" s="29">
        <v>80.46</v>
      </c>
      <c r="O2396" s="32">
        <f t="shared" si="1"/>
        <v>80.46</v>
      </c>
      <c r="P2396" s="33">
        <f t="shared" si="2"/>
        <v>12.5</v>
      </c>
      <c r="Q2396" s="34">
        <f t="shared" si="3"/>
        <v>1.905940594</v>
      </c>
      <c r="R2396" s="35" t="str">
        <f t="shared" si="4"/>
        <v>Alto</v>
      </c>
      <c r="S2396" s="35" t="str">
        <f>IF(O2396="","",IF(O2396&gt;AVERAGE('Base de datos limpia'!$O$2:$O$8001),"Alto","Normal"))
</f>
        <v>Alto</v>
      </c>
      <c r="T2396" s="35" t="str">
        <f t="shared" si="5"/>
        <v>Gamer intensivo</v>
      </c>
      <c r="U2396" s="35"/>
    </row>
    <row r="2397">
      <c r="A2397" s="28">
        <v>2396.0</v>
      </c>
      <c r="B2397" s="28">
        <v>23.0</v>
      </c>
      <c r="C2397" s="28" t="str">
        <f>TRIM(PROPER('Base de datos cruda'!C2397))</f>
        <v>Female</v>
      </c>
      <c r="D2397" s="28">
        <v>5.55</v>
      </c>
      <c r="E2397" s="28">
        <v>1.43</v>
      </c>
      <c r="F2397" s="28">
        <v>7.48</v>
      </c>
      <c r="G2397" s="28">
        <v>69.38</v>
      </c>
      <c r="H2397" s="28" t="str">
        <f>TRIM(PROPER('Base de datos cruda'!H2397))</f>
        <v>Casual</v>
      </c>
      <c r="I2397" s="28">
        <v>4.8</v>
      </c>
      <c r="J2397" s="28">
        <v>10.33</v>
      </c>
      <c r="K2397" s="28">
        <v>251.5</v>
      </c>
      <c r="L2397" s="28">
        <f>IF('Base de datos cruda'!L2397&lt;0,,'Base de datos cruda'!L2397)</f>
        <v>10.11</v>
      </c>
      <c r="M2397" s="28" t="str">
        <f>IF(TRIM(PROPER('Base de datos cruda'!M2397))="High","Alto",IF(TRIM(PROPER('Base de datos cruda'!M2397))="Medium","Medio","Bajo"))</f>
        <v>Bajo</v>
      </c>
      <c r="N2397" s="29">
        <v>32.94</v>
      </c>
      <c r="O2397" s="32">
        <f t="shared" si="1"/>
        <v>32.94</v>
      </c>
      <c r="P2397" s="33">
        <f t="shared" si="2"/>
        <v>15.88</v>
      </c>
      <c r="Q2397" s="34">
        <f t="shared" si="3"/>
        <v>0.2576576577</v>
      </c>
      <c r="R2397" s="35" t="str">
        <f t="shared" si="4"/>
        <v>Bajo</v>
      </c>
      <c r="S2397" s="35" t="str">
        <f>IF(O2397="","",IF(O2397&gt;AVERAGE('Base de datos limpia'!$O$2:$O$8001),"Alto","Normal"))
</f>
        <v>Normal</v>
      </c>
      <c r="T2397" s="35" t="str">
        <f t="shared" si="5"/>
        <v>Gamer casual</v>
      </c>
      <c r="U2397" s="35"/>
    </row>
    <row r="2398">
      <c r="A2398" s="28">
        <v>2397.0</v>
      </c>
      <c r="B2398" s="28">
        <v>17.0</v>
      </c>
      <c r="C2398" s="28" t="str">
        <f>TRIM(PROPER('Base de datos cruda'!C2398))</f>
        <v>Male</v>
      </c>
      <c r="D2398" s="28">
        <v>1.38</v>
      </c>
      <c r="E2398" s="28">
        <v>1.41</v>
      </c>
      <c r="F2398" s="28">
        <v>6.6</v>
      </c>
      <c r="G2398" s="28">
        <v>71.23</v>
      </c>
      <c r="H2398" s="28" t="str">
        <f>TRIM(PROPER('Base de datos cruda'!H2398))</f>
        <v>Rpg</v>
      </c>
      <c r="I2398" s="28">
        <v>2.12</v>
      </c>
      <c r="J2398" s="28">
        <v>6.58</v>
      </c>
      <c r="K2398" s="28">
        <v>291.55</v>
      </c>
      <c r="L2398" s="28">
        <f>IF('Base de datos cruda'!L2398&lt;0,,'Base de datos cruda'!L2398)</f>
        <v>7.6</v>
      </c>
      <c r="M2398" s="28" t="str">
        <f>IF(TRIM(PROPER('Base de datos cruda'!M2398))="High","Alto",IF(TRIM(PROPER('Base de datos cruda'!M2398))="Medium","Medio","Bajo"))</f>
        <v>Medio</v>
      </c>
      <c r="N2398" s="29">
        <v>71.9669646146845</v>
      </c>
      <c r="O2398" s="32">
        <f t="shared" si="1"/>
        <v>71.96696461</v>
      </c>
      <c r="P2398" s="33">
        <f t="shared" si="2"/>
        <v>7.96</v>
      </c>
      <c r="Q2398" s="34">
        <f t="shared" si="3"/>
        <v>1.02173913</v>
      </c>
      <c r="R2398" s="35" t="str">
        <f t="shared" si="4"/>
        <v>Alto</v>
      </c>
      <c r="S2398" s="35" t="str">
        <f>IF(O2398="","",IF(O2398&gt;AVERAGE('Base de datos limpia'!$O$2:$O$8001),"Alto","Normal"))
</f>
        <v>Alto</v>
      </c>
      <c r="T2398" s="35" t="str">
        <f t="shared" si="5"/>
        <v>Gamer casual</v>
      </c>
      <c r="U2398" s="35"/>
    </row>
    <row r="2399">
      <c r="A2399" s="28">
        <v>2398.0</v>
      </c>
      <c r="B2399" s="28">
        <v>19.0</v>
      </c>
      <c r="C2399" s="28" t="str">
        <f>TRIM(PROPER('Base de datos cruda'!C2399))</f>
        <v>Male</v>
      </c>
      <c r="D2399" s="28">
        <v>6.82</v>
      </c>
      <c r="E2399" s="28">
        <v>8.3</v>
      </c>
      <c r="F2399" s="28">
        <v>4.95</v>
      </c>
      <c r="G2399" s="28">
        <v>87.38</v>
      </c>
      <c r="H2399" s="28" t="str">
        <f>TRIM(PROPER('Base de datos cruda'!H2399))</f>
        <v>Rpg</v>
      </c>
      <c r="I2399" s="28">
        <v>1.3</v>
      </c>
      <c r="J2399" s="28">
        <v>10.18</v>
      </c>
      <c r="K2399" s="28">
        <v>232.06</v>
      </c>
      <c r="L2399" s="28">
        <f>IF('Base de datos cruda'!L2399&lt;0,,'Base de datos cruda'!L2399)</f>
        <v>14.89</v>
      </c>
      <c r="M2399" s="28" t="str">
        <f>IF(TRIM(PROPER('Base de datos cruda'!M2399))="High","Alto",IF(TRIM(PROPER('Base de datos cruda'!M2399))="Medium","Medio","Bajo"))</f>
        <v>Alto</v>
      </c>
      <c r="N2399" s="29">
        <v>62.597976215199</v>
      </c>
      <c r="O2399" s="32">
        <f t="shared" si="1"/>
        <v>62.59797622</v>
      </c>
      <c r="P2399" s="33">
        <f t="shared" si="2"/>
        <v>17</v>
      </c>
      <c r="Q2399" s="34">
        <f t="shared" si="3"/>
        <v>1.217008798</v>
      </c>
      <c r="R2399" s="35" t="str">
        <f t="shared" si="4"/>
        <v>Medio</v>
      </c>
      <c r="S2399" s="35" t="str">
        <f>IF(O2399="","",IF(O2399&gt;AVERAGE('Base de datos limpia'!$O$2:$O$8001),"Alto","Normal"))
</f>
        <v>Normal</v>
      </c>
      <c r="T2399" s="35" t="str">
        <f t="shared" si="5"/>
        <v>Gamer intensivo</v>
      </c>
      <c r="U2399" s="35"/>
    </row>
    <row r="2400">
      <c r="A2400" s="28">
        <v>2399.0</v>
      </c>
      <c r="B2400" s="28">
        <v>21.0</v>
      </c>
      <c r="C2400" s="28" t="str">
        <f>TRIM(PROPER('Base de datos cruda'!C2400))</f>
        <v>Female</v>
      </c>
      <c r="D2400" s="28">
        <v>1.12</v>
      </c>
      <c r="E2400" s="28">
        <v>4.91</v>
      </c>
      <c r="F2400" s="28">
        <v>5.59</v>
      </c>
      <c r="G2400" s="28">
        <v>81.53</v>
      </c>
      <c r="H2400" s="28" t="str">
        <f>TRIM(PROPER('Base de datos cruda'!H2400))</f>
        <v>Rpg</v>
      </c>
      <c r="I2400" s="28">
        <v>2.85</v>
      </c>
      <c r="J2400" s="28">
        <v>4.96</v>
      </c>
      <c r="K2400" s="28">
        <v>309.4</v>
      </c>
      <c r="L2400" s="28">
        <f>IF('Base de datos cruda'!L2400&lt;0,,'Base de datos cruda'!L2400)</f>
        <v>4.43</v>
      </c>
      <c r="M2400" s="28" t="str">
        <f>IF(TRIM(PROPER('Base de datos cruda'!M2400))="High","Alto",IF(TRIM(PROPER('Base de datos cruda'!M2400))="Medium","Medio","Bajo"))</f>
        <v>Medio</v>
      </c>
      <c r="N2400" s="29">
        <v>70.56</v>
      </c>
      <c r="O2400" s="32">
        <f t="shared" si="1"/>
        <v>70.56</v>
      </c>
      <c r="P2400" s="33">
        <f t="shared" si="2"/>
        <v>6.08</v>
      </c>
      <c r="Q2400" s="34">
        <f t="shared" si="3"/>
        <v>4.383928571</v>
      </c>
      <c r="R2400" s="35" t="str">
        <f t="shared" si="4"/>
        <v>Alto</v>
      </c>
      <c r="S2400" s="35" t="str">
        <f>IF(O2400="","",IF(O2400&gt;AVERAGE('Base de datos limpia'!$O$2:$O$8001),"Alto","Normal"))
</f>
        <v>Alto</v>
      </c>
      <c r="T2400" s="35" t="str">
        <f t="shared" si="5"/>
        <v>Gamer moderado</v>
      </c>
      <c r="U2400" s="35"/>
    </row>
    <row r="2401">
      <c r="A2401" s="28">
        <v>2400.0</v>
      </c>
      <c r="B2401" s="28">
        <v>17.0</v>
      </c>
      <c r="C2401" s="28" t="str">
        <f>TRIM(PROPER('Base de datos cruda'!C2401))</f>
        <v>Female</v>
      </c>
      <c r="D2401" s="28">
        <v>3.21</v>
      </c>
      <c r="E2401" s="28">
        <v>4.07</v>
      </c>
      <c r="F2401" s="28">
        <v>4.46</v>
      </c>
      <c r="G2401" s="28">
        <v>60.58</v>
      </c>
      <c r="H2401" s="28" t="str">
        <f>TRIM(PROPER('Base de datos cruda'!H2401))</f>
        <v>Fps</v>
      </c>
      <c r="I2401" s="28">
        <v>4.05</v>
      </c>
      <c r="J2401" s="28">
        <v>8.69</v>
      </c>
      <c r="K2401" s="28">
        <v>288.78</v>
      </c>
      <c r="L2401" s="28">
        <f>IF('Base de datos cruda'!L2401&lt;0,,'Base de datos cruda'!L2401)</f>
        <v>7.2</v>
      </c>
      <c r="M2401" s="28" t="str">
        <f>IF(TRIM(PROPER('Base de datos cruda'!M2401))="High","Alto",IF(TRIM(PROPER('Base de datos cruda'!M2401))="Medium","Medio","Bajo"))</f>
        <v>Medio</v>
      </c>
      <c r="N2401" s="29">
        <v>47.15</v>
      </c>
      <c r="O2401" s="32">
        <f t="shared" si="1"/>
        <v>47.15</v>
      </c>
      <c r="P2401" s="33">
        <f t="shared" si="2"/>
        <v>11.9</v>
      </c>
      <c r="Q2401" s="34">
        <f t="shared" si="3"/>
        <v>1.267912773</v>
      </c>
      <c r="R2401" s="35" t="str">
        <f t="shared" si="4"/>
        <v>Bajo</v>
      </c>
      <c r="S2401" s="35" t="str">
        <f>IF(O2401="","",IF(O2401&gt;AVERAGE('Base de datos limpia'!$O$2:$O$8001),"Alto","Normal"))
</f>
        <v>Normal</v>
      </c>
      <c r="T2401" s="35" t="str">
        <f t="shared" si="5"/>
        <v>Gamer moderado</v>
      </c>
      <c r="U2401" s="35"/>
    </row>
    <row r="2402">
      <c r="A2402" s="28">
        <v>2401.0</v>
      </c>
      <c r="B2402" s="28">
        <v>22.0</v>
      </c>
      <c r="C2402" s="28" t="str">
        <f>TRIM(PROPER('Base de datos cruda'!C2402))</f>
        <v>Male</v>
      </c>
      <c r="D2402" s="28">
        <v>0.6</v>
      </c>
      <c r="E2402" s="28">
        <v>6.47</v>
      </c>
      <c r="F2402" s="28">
        <v>6.16</v>
      </c>
      <c r="G2402" s="28">
        <v>86.81</v>
      </c>
      <c r="H2402" s="28" t="str">
        <f>TRIM(PROPER('Base de datos cruda'!H2402))</f>
        <v>Rpg</v>
      </c>
      <c r="I2402" s="28">
        <v>0.11</v>
      </c>
      <c r="J2402" s="28">
        <v>5.08</v>
      </c>
      <c r="K2402" s="28">
        <v>318.13</v>
      </c>
      <c r="L2402" s="28">
        <f>IF('Base de datos cruda'!L2402&lt;0,,'Base de datos cruda'!L2402)</f>
        <v>4.73</v>
      </c>
      <c r="M2402" s="28" t="str">
        <f>IF(TRIM(PROPER('Base de datos cruda'!M2402))="High","Alto",IF(TRIM(PROPER('Base de datos cruda'!M2402))="Medium","Medio","Bajo"))</f>
        <v>Medio</v>
      </c>
      <c r="N2402" s="29">
        <v>94.9063946363081</v>
      </c>
      <c r="O2402" s="32">
        <f t="shared" si="1"/>
        <v>94.90639464</v>
      </c>
      <c r="P2402" s="33">
        <f t="shared" si="2"/>
        <v>5.68</v>
      </c>
      <c r="Q2402" s="34">
        <f t="shared" si="3"/>
        <v>10.78333333</v>
      </c>
      <c r="R2402" s="35" t="str">
        <f t="shared" si="4"/>
        <v>Alto</v>
      </c>
      <c r="S2402" s="35" t="str">
        <f>IF(O2402="","",IF(O2402&gt;AVERAGE('Base de datos limpia'!$O$2:$O$8001),"Alto","Normal"))
</f>
        <v>Alto</v>
      </c>
      <c r="T2402" s="35" t="str">
        <f t="shared" si="5"/>
        <v>Gamer intensivo</v>
      </c>
      <c r="U2402" s="35"/>
    </row>
    <row r="2403">
      <c r="A2403" s="28">
        <v>2402.0</v>
      </c>
      <c r="B2403" s="28">
        <v>18.0</v>
      </c>
      <c r="C2403" s="28" t="str">
        <f>TRIM(PROPER('Base de datos cruda'!C2403))</f>
        <v>Female</v>
      </c>
      <c r="D2403" s="28">
        <v>4.36</v>
      </c>
      <c r="E2403" s="28">
        <v>7.32</v>
      </c>
      <c r="F2403" s="28">
        <v>7.05</v>
      </c>
      <c r="G2403" s="28">
        <v>84.8</v>
      </c>
      <c r="H2403" s="28" t="str">
        <f>TRIM(PROPER('Base de datos cruda'!H2403))</f>
        <v>Casual</v>
      </c>
      <c r="I2403" s="28">
        <v>2.79</v>
      </c>
      <c r="J2403" s="28">
        <v>6.04</v>
      </c>
      <c r="K2403" s="28">
        <v>250.47</v>
      </c>
      <c r="L2403" s="28">
        <f>IF('Base de datos cruda'!L2403&lt;0,,'Base de datos cruda'!L2403)</f>
        <v>9.27</v>
      </c>
      <c r="M2403" s="28" t="str">
        <f>IF(TRIM(PROPER('Base de datos cruda'!M2403))="High","Alto",IF(TRIM(PROPER('Base de datos cruda'!M2403))="Medium","Medio","Bajo"))</f>
        <v>Medio</v>
      </c>
      <c r="N2403" s="29">
        <v>79.7</v>
      </c>
      <c r="O2403" s="32">
        <f t="shared" si="1"/>
        <v>79.7</v>
      </c>
      <c r="P2403" s="33">
        <f t="shared" si="2"/>
        <v>10.4</v>
      </c>
      <c r="Q2403" s="34">
        <f t="shared" si="3"/>
        <v>1.678899083</v>
      </c>
      <c r="R2403" s="35" t="str">
        <f t="shared" si="4"/>
        <v>Alto</v>
      </c>
      <c r="S2403" s="35" t="str">
        <f>IF(O2403="","",IF(O2403&gt;AVERAGE('Base de datos limpia'!$O$2:$O$8001),"Alto","Normal"))
</f>
        <v>Alto</v>
      </c>
      <c r="T2403" s="35" t="str">
        <f t="shared" si="5"/>
        <v>Gamer intensivo</v>
      </c>
      <c r="U2403" s="35"/>
    </row>
    <row r="2404">
      <c r="A2404" s="28">
        <v>2403.0</v>
      </c>
      <c r="B2404" s="28">
        <v>18.0</v>
      </c>
      <c r="C2404" s="28" t="str">
        <f>TRIM(PROPER('Base de datos cruda'!C2404))</f>
        <v>Female</v>
      </c>
      <c r="D2404" s="28">
        <v>5.36</v>
      </c>
      <c r="E2404" s="28">
        <v>2.81</v>
      </c>
      <c r="F2404" s="28">
        <v>4.59</v>
      </c>
      <c r="G2404" s="28">
        <v>63.14</v>
      </c>
      <c r="H2404" s="28" t="str">
        <f>TRIM(PROPER('Base de datos cruda'!H2404))</f>
        <v>Casual</v>
      </c>
      <c r="I2404" s="28">
        <v>4.18</v>
      </c>
      <c r="J2404" s="28">
        <v>10.26</v>
      </c>
      <c r="K2404" s="28">
        <v>255.32</v>
      </c>
      <c r="L2404" s="28">
        <f>IF('Base de datos cruda'!L2404&lt;0,,'Base de datos cruda'!L2404)</f>
        <v>12.52</v>
      </c>
      <c r="M2404" s="28" t="str">
        <f>IF(TRIM(PROPER('Base de datos cruda'!M2404))="High","Alto",IF(TRIM(PROPER('Base de datos cruda'!M2404))="Medium","Medio","Bajo"))</f>
        <v>Bajo</v>
      </c>
      <c r="N2404" s="29">
        <v>36.43</v>
      </c>
      <c r="O2404" s="32">
        <f t="shared" si="1"/>
        <v>36.43</v>
      </c>
      <c r="P2404" s="33">
        <f t="shared" si="2"/>
        <v>15.62</v>
      </c>
      <c r="Q2404" s="34">
        <f t="shared" si="3"/>
        <v>0.5242537313</v>
      </c>
      <c r="R2404" s="35" t="str">
        <f t="shared" si="4"/>
        <v>Bajo</v>
      </c>
      <c r="S2404" s="35" t="str">
        <f>IF(O2404="","",IF(O2404&gt;AVERAGE('Base de datos limpia'!$O$2:$O$8001),"Alto","Normal"))
</f>
        <v>Normal</v>
      </c>
      <c r="T2404" s="35" t="str">
        <f t="shared" si="5"/>
        <v>Gamer casual</v>
      </c>
      <c r="U2404" s="35"/>
    </row>
    <row r="2405">
      <c r="A2405" s="28">
        <v>2404.0</v>
      </c>
      <c r="B2405" s="28">
        <v>17.0</v>
      </c>
      <c r="C2405" s="28" t="str">
        <f>TRIM(PROPER('Base de datos cruda'!C2405))</f>
        <v>Male</v>
      </c>
      <c r="D2405" s="28">
        <v>7.53</v>
      </c>
      <c r="E2405" s="28">
        <v>2.67</v>
      </c>
      <c r="F2405" s="28">
        <v>7.15</v>
      </c>
      <c r="G2405" s="28">
        <v>89.9</v>
      </c>
      <c r="H2405" s="28" t="str">
        <f>TRIM(PROPER('Base de datos cruda'!H2405))</f>
        <v>Fps</v>
      </c>
      <c r="I2405" s="28">
        <v>1.08</v>
      </c>
      <c r="J2405" s="28">
        <v>8.64</v>
      </c>
      <c r="K2405" s="28">
        <v>234.82</v>
      </c>
      <c r="L2405" s="28">
        <f>IF('Base de datos cruda'!L2405&lt;0,,'Base de datos cruda'!L2405)</f>
        <v>18.44</v>
      </c>
      <c r="M2405" s="28" t="str">
        <f>IF(TRIM(PROPER('Base de datos cruda'!M2405))="High","Alto",IF(TRIM(PROPER('Base de datos cruda'!M2405))="Medium","Medio","Bajo"))</f>
        <v>Bajo</v>
      </c>
      <c r="N2405" s="29">
        <v>25.53</v>
      </c>
      <c r="O2405" s="32">
        <f t="shared" si="1"/>
        <v>25.53</v>
      </c>
      <c r="P2405" s="33">
        <f t="shared" si="2"/>
        <v>16.17</v>
      </c>
      <c r="Q2405" s="34">
        <f t="shared" si="3"/>
        <v>0.3545816733</v>
      </c>
      <c r="R2405" s="35" t="str">
        <f t="shared" si="4"/>
        <v>Bajo</v>
      </c>
      <c r="S2405" s="35" t="str">
        <f>IF(O2405="","",IF(O2405&gt;AVERAGE('Base de datos limpia'!$O$2:$O$8001),"Alto","Normal"))
</f>
        <v>Normal</v>
      </c>
      <c r="T2405" s="35" t="str">
        <f t="shared" si="5"/>
        <v>Gamer casual</v>
      </c>
      <c r="U2405" s="35"/>
    </row>
    <row r="2406">
      <c r="A2406" s="28">
        <v>2405.0</v>
      </c>
      <c r="B2406" s="28">
        <v>23.0</v>
      </c>
      <c r="C2406" s="28" t="str">
        <f>TRIM(PROPER('Base de datos cruda'!C2406))</f>
        <v>Male</v>
      </c>
      <c r="D2406" s="28">
        <v>5.91</v>
      </c>
      <c r="E2406" s="28">
        <v>9.62</v>
      </c>
      <c r="F2406" s="28">
        <v>8.46</v>
      </c>
      <c r="G2406" s="28">
        <v>80.88</v>
      </c>
      <c r="H2406" s="28" t="str">
        <f>TRIM(PROPER('Base de datos cruda'!H2406))</f>
        <v>Casual</v>
      </c>
      <c r="I2406" s="28">
        <v>4.61</v>
      </c>
      <c r="J2406" s="28">
        <v>11.15</v>
      </c>
      <c r="K2406" s="28">
        <v>258.57</v>
      </c>
      <c r="L2406" s="28">
        <f>IF('Base de datos cruda'!L2406&lt;0,,'Base de datos cruda'!L2406)</f>
        <v>17.06</v>
      </c>
      <c r="M2406" s="28" t="str">
        <f>IF(TRIM(PROPER('Base de datos cruda'!M2406))="High","Alto",IF(TRIM(PROPER('Base de datos cruda'!M2406))="Medium","Medio","Bajo"))</f>
        <v>Bajo</v>
      </c>
      <c r="N2406" s="29">
        <v>99.5992979878964</v>
      </c>
      <c r="O2406" s="32">
        <f t="shared" si="1"/>
        <v>99.59929799</v>
      </c>
      <c r="P2406" s="33">
        <f t="shared" si="2"/>
        <v>17.06</v>
      </c>
      <c r="Q2406" s="34">
        <f t="shared" si="3"/>
        <v>1.627749577</v>
      </c>
      <c r="R2406" s="35" t="str">
        <f t="shared" si="4"/>
        <v>Alto</v>
      </c>
      <c r="S2406" s="35" t="str">
        <f>IF(O2406="","",IF(O2406&gt;AVERAGE('Base de datos limpia'!$O$2:$O$8001),"Alto","Normal"))
</f>
        <v>Alto</v>
      </c>
      <c r="T2406" s="35" t="str">
        <f t="shared" si="5"/>
        <v>Gamer intensivo</v>
      </c>
      <c r="U2406" s="35"/>
    </row>
    <row r="2407">
      <c r="A2407" s="28">
        <v>2406.0</v>
      </c>
      <c r="B2407" s="28">
        <v>21.0</v>
      </c>
      <c r="C2407" s="28" t="str">
        <f>TRIM(PROPER('Base de datos cruda'!C2407))</f>
        <v>Female</v>
      </c>
      <c r="D2407" s="28">
        <v>4.33</v>
      </c>
      <c r="E2407" s="28">
        <v>6.31</v>
      </c>
      <c r="F2407" s="28">
        <v>5.69</v>
      </c>
      <c r="G2407" s="28">
        <v>68.19</v>
      </c>
      <c r="H2407" s="28" t="str">
        <f>TRIM(PROPER('Base de datos cruda'!H2407))</f>
        <v>Casual</v>
      </c>
      <c r="I2407" s="28">
        <v>2.89</v>
      </c>
      <c r="J2407" s="28">
        <v>9.27</v>
      </c>
      <c r="K2407" s="28">
        <v>272.32</v>
      </c>
      <c r="L2407" s="28">
        <f>IF('Base de datos cruda'!L2407&lt;0,,'Base de datos cruda'!L2407)</f>
        <v>12.63</v>
      </c>
      <c r="M2407" s="28" t="str">
        <f>IF(TRIM(PROPER('Base de datos cruda'!M2407))="High","Alto",IF(TRIM(PROPER('Base de datos cruda'!M2407))="Medium","Medio","Bajo"))</f>
        <v>Medio</v>
      </c>
      <c r="N2407" s="29">
        <v>70.59</v>
      </c>
      <c r="O2407" s="32">
        <f t="shared" si="1"/>
        <v>70.59</v>
      </c>
      <c r="P2407" s="33">
        <f t="shared" si="2"/>
        <v>13.6</v>
      </c>
      <c r="Q2407" s="34">
        <f t="shared" si="3"/>
        <v>1.457274827</v>
      </c>
      <c r="R2407" s="35" t="str">
        <f t="shared" si="4"/>
        <v>Alto</v>
      </c>
      <c r="S2407" s="35" t="str">
        <f>IF(O2407="","",IF(O2407&gt;AVERAGE('Base de datos limpia'!$O$2:$O$8001),"Alto","Normal"))
</f>
        <v>Alto</v>
      </c>
      <c r="T2407" s="35" t="str">
        <f t="shared" si="5"/>
        <v>Gamer intensivo</v>
      </c>
      <c r="U2407" s="35"/>
    </row>
    <row r="2408">
      <c r="A2408" s="28">
        <v>2407.0</v>
      </c>
      <c r="B2408" s="28">
        <v>16.0</v>
      </c>
      <c r="C2408" s="28" t="str">
        <f>TRIM(PROPER('Base de datos cruda'!C2408))</f>
        <v>Female</v>
      </c>
      <c r="D2408" s="28">
        <v>7.46</v>
      </c>
      <c r="E2408" s="28">
        <v>4.51</v>
      </c>
      <c r="F2408" s="28">
        <v>5.11</v>
      </c>
      <c r="G2408" s="28">
        <v>82.37</v>
      </c>
      <c r="H2408" s="28" t="str">
        <f>TRIM(PROPER('Base de datos cruda'!H2408))</f>
        <v>Fps</v>
      </c>
      <c r="I2408" s="28">
        <v>2.58</v>
      </c>
      <c r="J2408" s="28">
        <v>12.61</v>
      </c>
      <c r="K2408" s="28">
        <v>235.37</v>
      </c>
      <c r="L2408" s="28">
        <f>IF('Base de datos cruda'!L2408&lt;0,,'Base de datos cruda'!L2408)</f>
        <v>17.91</v>
      </c>
      <c r="M2408" s="28" t="str">
        <f>IF(TRIM(PROPER('Base de datos cruda'!M2408))="High","Alto",IF(TRIM(PROPER('Base de datos cruda'!M2408))="Medium","Medio","Bajo"))</f>
        <v>Bajo</v>
      </c>
      <c r="N2408" s="29">
        <v>30.07</v>
      </c>
      <c r="O2408" s="32">
        <f t="shared" si="1"/>
        <v>30.07</v>
      </c>
      <c r="P2408" s="33">
        <f t="shared" si="2"/>
        <v>20.07</v>
      </c>
      <c r="Q2408" s="34">
        <f t="shared" si="3"/>
        <v>0.6045576408</v>
      </c>
      <c r="R2408" s="35" t="str">
        <f t="shared" si="4"/>
        <v>Bajo</v>
      </c>
      <c r="S2408" s="35" t="str">
        <f>IF(O2408="","",IF(O2408&gt;AVERAGE('Base de datos limpia'!$O$2:$O$8001),"Alto","Normal"))
</f>
        <v>Normal</v>
      </c>
      <c r="T2408" s="35" t="str">
        <f t="shared" si="5"/>
        <v>Gamer moderado</v>
      </c>
      <c r="U2408" s="35"/>
    </row>
    <row r="2409">
      <c r="A2409" s="28">
        <v>2408.0</v>
      </c>
      <c r="B2409" s="28">
        <v>16.0</v>
      </c>
      <c r="C2409" s="28" t="str">
        <f>TRIM(PROPER('Base de datos cruda'!C2409))</f>
        <v>Male</v>
      </c>
      <c r="D2409" s="28">
        <v>3.83</v>
      </c>
      <c r="E2409" s="28">
        <v>8.21</v>
      </c>
      <c r="F2409" s="28">
        <v>8.47</v>
      </c>
      <c r="G2409" s="28">
        <v>83.82</v>
      </c>
      <c r="H2409" s="28" t="str">
        <f>TRIM(PROPER('Base de datos cruda'!H2409))</f>
        <v>Rpg</v>
      </c>
      <c r="I2409" s="28">
        <v>4.82</v>
      </c>
      <c r="J2409" s="28">
        <v>4.95</v>
      </c>
      <c r="K2409" s="28">
        <v>271.66</v>
      </c>
      <c r="L2409" s="28">
        <f>IF('Base de datos cruda'!L2409&lt;0,,'Base de datos cruda'!L2409)</f>
        <v>7.19</v>
      </c>
      <c r="M2409" s="28" t="str">
        <f>IF(TRIM(PROPER('Base de datos cruda'!M2409))="High","Alto",IF(TRIM(PROPER('Base de datos cruda'!M2409))="Medium","Medio","Bajo"))</f>
        <v>Medio</v>
      </c>
      <c r="N2409" s="29">
        <v>100.0</v>
      </c>
      <c r="O2409" s="32">
        <f t="shared" si="1"/>
        <v>100</v>
      </c>
      <c r="P2409" s="33">
        <f t="shared" si="2"/>
        <v>8.78</v>
      </c>
      <c r="Q2409" s="34">
        <f t="shared" si="3"/>
        <v>2.143603133</v>
      </c>
      <c r="R2409" s="35" t="str">
        <f t="shared" si="4"/>
        <v>Alto</v>
      </c>
      <c r="S2409" s="35" t="str">
        <f>IF(O2409="","",IF(O2409&gt;AVERAGE('Base de datos limpia'!$O$2:$O$8001),"Alto","Normal"))
</f>
        <v>Alto</v>
      </c>
      <c r="T2409" s="35" t="str">
        <f t="shared" si="5"/>
        <v>Gamer intensivo</v>
      </c>
      <c r="U2409" s="35"/>
    </row>
    <row r="2410">
      <c r="A2410" s="28">
        <v>2409.0</v>
      </c>
      <c r="B2410" s="28">
        <v>22.0</v>
      </c>
      <c r="C2410" s="28" t="str">
        <f>TRIM(PROPER('Base de datos cruda'!C2410))</f>
        <v>Male</v>
      </c>
      <c r="D2410" s="28">
        <v>4.49</v>
      </c>
      <c r="E2410" s="28">
        <v>5.73</v>
      </c>
      <c r="F2410" s="28">
        <v>7.46</v>
      </c>
      <c r="G2410" s="28">
        <v>96.8</v>
      </c>
      <c r="H2410" s="28" t="str">
        <f>TRIM(PROPER('Base de datos cruda'!H2410))</f>
        <v>Rpg</v>
      </c>
      <c r="I2410" s="28">
        <v>0.65</v>
      </c>
      <c r="J2410" s="28">
        <v>10.35</v>
      </c>
      <c r="K2410" s="28">
        <v>268.84</v>
      </c>
      <c r="L2410" s="28">
        <f>IF('Base de datos cruda'!L2410&lt;0,,'Base de datos cruda'!L2410)</f>
        <v>11.33</v>
      </c>
      <c r="M2410" s="28" t="str">
        <f>IF(TRIM(PROPER('Base de datos cruda'!M2410))="High","Alto",IF(TRIM(PROPER('Base de datos cruda'!M2410))="Medium","Medio","Bajo"))</f>
        <v>Medio</v>
      </c>
      <c r="N2410" s="29">
        <v>73.06</v>
      </c>
      <c r="O2410" s="32">
        <f t="shared" si="1"/>
        <v>73.06</v>
      </c>
      <c r="P2410" s="33">
        <f t="shared" si="2"/>
        <v>14.84</v>
      </c>
      <c r="Q2410" s="34">
        <f t="shared" si="3"/>
        <v>1.276169265</v>
      </c>
      <c r="R2410" s="35" t="str">
        <f t="shared" si="4"/>
        <v>Alto</v>
      </c>
      <c r="S2410" s="35" t="str">
        <f>IF(O2410="","",IF(O2410&gt;AVERAGE('Base de datos limpia'!$O$2:$O$8001),"Alto","Normal"))
</f>
        <v>Alto</v>
      </c>
      <c r="T2410" s="35" t="str">
        <f t="shared" si="5"/>
        <v>Gamer moderado</v>
      </c>
      <c r="U2410" s="35"/>
    </row>
    <row r="2411">
      <c r="A2411" s="28">
        <v>2410.0</v>
      </c>
      <c r="B2411" s="28">
        <v>23.0</v>
      </c>
      <c r="C2411" s="28" t="str">
        <f>TRIM(PROPER('Base de datos cruda'!C2411))</f>
        <v>Female</v>
      </c>
      <c r="D2411" s="28">
        <v>4.77</v>
      </c>
      <c r="E2411" s="28">
        <v>3.17</v>
      </c>
      <c r="F2411" s="28">
        <v>4.53</v>
      </c>
      <c r="G2411" s="28">
        <v>89.69</v>
      </c>
      <c r="H2411" s="28" t="str">
        <f>TRIM(PROPER('Base de datos cruda'!H2411))</f>
        <v>Fps</v>
      </c>
      <c r="I2411" s="28">
        <v>3.7</v>
      </c>
      <c r="J2411" s="28">
        <v>8.84</v>
      </c>
      <c r="K2411" s="28">
        <v>288.61</v>
      </c>
      <c r="L2411" s="28">
        <f>IF('Base de datos cruda'!L2411&lt;0,,'Base de datos cruda'!L2411)</f>
        <v>10.91</v>
      </c>
      <c r="M2411" s="28" t="str">
        <f>IF(TRIM(PROPER('Base de datos cruda'!M2411))="High","Alto",IF(TRIM(PROPER('Base de datos cruda'!M2411))="Medium","Medio","Bajo"))</f>
        <v>Medio</v>
      </c>
      <c r="N2411" s="29">
        <v>39.74</v>
      </c>
      <c r="O2411" s="32">
        <f t="shared" si="1"/>
        <v>39.74</v>
      </c>
      <c r="P2411" s="33">
        <f t="shared" si="2"/>
        <v>13.61</v>
      </c>
      <c r="Q2411" s="34">
        <f t="shared" si="3"/>
        <v>0.6645702306</v>
      </c>
      <c r="R2411" s="35" t="str">
        <f t="shared" si="4"/>
        <v>Bajo</v>
      </c>
      <c r="S2411" s="35" t="str">
        <f>IF(O2411="","",IF(O2411&gt;AVERAGE('Base de datos limpia'!$O$2:$O$8001),"Alto","Normal"))
</f>
        <v>Normal</v>
      </c>
      <c r="T2411" s="35" t="str">
        <f t="shared" si="5"/>
        <v>Gamer moderado</v>
      </c>
      <c r="U2411" s="35"/>
    </row>
    <row r="2412">
      <c r="A2412" s="28">
        <v>2411.0</v>
      </c>
      <c r="B2412" s="28">
        <v>20.0</v>
      </c>
      <c r="C2412" s="28" t="str">
        <f>TRIM(PROPER('Base de datos cruda'!C2412))</f>
        <v>Female</v>
      </c>
      <c r="D2412" s="28">
        <v>3.28</v>
      </c>
      <c r="E2412" s="28">
        <v>2.86</v>
      </c>
      <c r="F2412" s="28">
        <v>6.04</v>
      </c>
      <c r="G2412" s="28">
        <v>72.08</v>
      </c>
      <c r="H2412" s="28" t="str">
        <f>TRIM(PROPER('Base de datos cruda'!H2412))</f>
        <v>Casual</v>
      </c>
      <c r="I2412" s="28">
        <v>4.09</v>
      </c>
      <c r="J2412" s="28">
        <v>8.28</v>
      </c>
      <c r="K2412" s="28">
        <v>292.71</v>
      </c>
      <c r="L2412" s="28">
        <f>IF('Base de datos cruda'!L2412&lt;0,,'Base de datos cruda'!L2412)</f>
        <v>9.84</v>
      </c>
      <c r="M2412" s="28" t="str">
        <f>IF(TRIM(PROPER('Base de datos cruda'!M2412))="High","Alto",IF(TRIM(PROPER('Base de datos cruda'!M2412))="Medium","Medio","Bajo"))</f>
        <v>Medio</v>
      </c>
      <c r="N2412" s="29">
        <v>50.87</v>
      </c>
      <c r="O2412" s="32">
        <f t="shared" si="1"/>
        <v>50.87</v>
      </c>
      <c r="P2412" s="33">
        <f t="shared" si="2"/>
        <v>11.56</v>
      </c>
      <c r="Q2412" s="34">
        <f t="shared" si="3"/>
        <v>0.8719512195</v>
      </c>
      <c r="R2412" s="35" t="str">
        <f t="shared" si="4"/>
        <v>Medio</v>
      </c>
      <c r="S2412" s="35" t="str">
        <f>IF(O2412="","",IF(O2412&gt;AVERAGE('Base de datos limpia'!$O$2:$O$8001),"Alto","Normal"))
</f>
        <v>Normal</v>
      </c>
      <c r="T2412" s="35" t="str">
        <f t="shared" si="5"/>
        <v>Gamer casual</v>
      </c>
      <c r="U2412" s="35"/>
    </row>
    <row r="2413">
      <c r="A2413" s="28">
        <v>2412.0</v>
      </c>
      <c r="B2413" s="28">
        <v>20.0</v>
      </c>
      <c r="C2413" s="28" t="str">
        <f>TRIM(PROPER('Base de datos cruda'!C2413))</f>
        <v>Female</v>
      </c>
      <c r="D2413" s="28">
        <v>6.71</v>
      </c>
      <c r="E2413" s="28">
        <v>4.57</v>
      </c>
      <c r="F2413" s="28">
        <v>7.37</v>
      </c>
      <c r="G2413" s="28">
        <v>64.73</v>
      </c>
      <c r="H2413" s="28" t="str">
        <f>TRIM(PROPER('Base de datos cruda'!H2413))</f>
        <v>Fps</v>
      </c>
      <c r="I2413" s="28">
        <v>2.44</v>
      </c>
      <c r="J2413" s="28">
        <v>10.54</v>
      </c>
      <c r="K2413" s="28">
        <v>243.13</v>
      </c>
      <c r="L2413" s="28">
        <f>IF('Base de datos cruda'!L2413&lt;0,,'Base de datos cruda'!L2413)</f>
        <v>15.27</v>
      </c>
      <c r="M2413" s="28" t="str">
        <f>IF(TRIM(PROPER('Base de datos cruda'!M2413))="High","Alto",IF(TRIM(PROPER('Base de datos cruda'!M2413))="Medium","Medio","Bajo"))</f>
        <v>Bajo</v>
      </c>
      <c r="N2413" s="29">
        <v>49.4792792700232</v>
      </c>
      <c r="O2413" s="32">
        <f t="shared" si="1"/>
        <v>49.47927927</v>
      </c>
      <c r="P2413" s="33">
        <f t="shared" si="2"/>
        <v>17.25</v>
      </c>
      <c r="Q2413" s="34">
        <f t="shared" si="3"/>
        <v>0.6810730253</v>
      </c>
      <c r="R2413" s="35" t="str">
        <f t="shared" si="4"/>
        <v>Bajo</v>
      </c>
      <c r="S2413" s="35" t="str">
        <f>IF(O2413="","",IF(O2413&gt;AVERAGE('Base de datos limpia'!$O$2:$O$8001),"Alto","Normal"))
</f>
        <v>Normal</v>
      </c>
      <c r="T2413" s="35" t="str">
        <f t="shared" si="5"/>
        <v>Gamer moderado</v>
      </c>
      <c r="U2413" s="35"/>
    </row>
    <row r="2414">
      <c r="A2414" s="28">
        <v>2413.0</v>
      </c>
      <c r="B2414" s="28">
        <v>19.0</v>
      </c>
      <c r="C2414" s="28" t="str">
        <f>TRIM(PROPER('Base de datos cruda'!C2414))</f>
        <v>Male</v>
      </c>
      <c r="D2414" s="28">
        <v>1.48</v>
      </c>
      <c r="E2414" s="28">
        <v>8.74</v>
      </c>
      <c r="F2414" s="28">
        <v>6.87</v>
      </c>
      <c r="G2414" s="28">
        <v>94.13</v>
      </c>
      <c r="H2414" s="28" t="str">
        <f>TRIM(PROPER('Base de datos cruda'!H2414))</f>
        <v>Rpg</v>
      </c>
      <c r="I2414" s="28">
        <v>0.03</v>
      </c>
      <c r="J2414" s="28">
        <v>4.18</v>
      </c>
      <c r="K2414" s="28">
        <v>309.53</v>
      </c>
      <c r="L2414" s="28">
        <f>IF('Base de datos cruda'!L2414&lt;0,,'Base de datos cruda'!L2414)</f>
        <v>4.3</v>
      </c>
      <c r="M2414" s="28" t="str">
        <f>IF(TRIM(PROPER('Base de datos cruda'!M2414))="High","Alto",IF(TRIM(PROPER('Base de datos cruda'!M2414))="Medium","Medio","Bajo"))</f>
        <v>Medio</v>
      </c>
      <c r="N2414" s="29">
        <v>100.0</v>
      </c>
      <c r="O2414" s="32">
        <f t="shared" si="1"/>
        <v>100</v>
      </c>
      <c r="P2414" s="33">
        <f t="shared" si="2"/>
        <v>5.66</v>
      </c>
      <c r="Q2414" s="34">
        <f t="shared" si="3"/>
        <v>5.905405405</v>
      </c>
      <c r="R2414" s="35" t="str">
        <f t="shared" si="4"/>
        <v>Alto</v>
      </c>
      <c r="S2414" s="35" t="str">
        <f>IF(O2414="","",IF(O2414&gt;AVERAGE('Base de datos limpia'!$O$2:$O$8001),"Alto","Normal"))
</f>
        <v>Alto</v>
      </c>
      <c r="T2414" s="35" t="str">
        <f t="shared" si="5"/>
        <v>Gamer intensivo</v>
      </c>
      <c r="U2414" s="35"/>
    </row>
    <row r="2415">
      <c r="A2415" s="28">
        <v>2414.0</v>
      </c>
      <c r="B2415" s="28">
        <v>21.0</v>
      </c>
      <c r="C2415" s="28" t="str">
        <f>TRIM(PROPER('Base de datos cruda'!C2415))</f>
        <v>Male</v>
      </c>
      <c r="D2415" s="28">
        <v>4.44</v>
      </c>
      <c r="E2415" s="28">
        <v>1.55</v>
      </c>
      <c r="F2415" s="28">
        <v>7.09</v>
      </c>
      <c r="G2415" s="28">
        <v>93.84</v>
      </c>
      <c r="H2415" s="28" t="str">
        <f>TRIM(PROPER('Base de datos cruda'!H2415))</f>
        <v>Casual</v>
      </c>
      <c r="I2415" s="28">
        <v>2.62</v>
      </c>
      <c r="J2415" s="28">
        <v>6.92</v>
      </c>
      <c r="K2415" s="28">
        <v>267.48</v>
      </c>
      <c r="L2415" s="28">
        <f>IF('Base de datos cruda'!L2415&lt;0,,'Base de datos cruda'!L2415)</f>
        <v>13.2</v>
      </c>
      <c r="M2415" s="28" t="str">
        <f>IF(TRIM(PROPER('Base de datos cruda'!M2415))="High","Alto",IF(TRIM(PROPER('Base de datos cruda'!M2415))="Medium","Medio","Bajo"))</f>
        <v>Medio</v>
      </c>
      <c r="N2415" s="29">
        <v>49.09</v>
      </c>
      <c r="O2415" s="32">
        <f t="shared" si="1"/>
        <v>49.09</v>
      </c>
      <c r="P2415" s="33">
        <f t="shared" si="2"/>
        <v>11.36</v>
      </c>
      <c r="Q2415" s="34">
        <f t="shared" si="3"/>
        <v>0.3490990991</v>
      </c>
      <c r="R2415" s="35" t="str">
        <f t="shared" si="4"/>
        <v>Bajo</v>
      </c>
      <c r="S2415" s="35" t="str">
        <f>IF(O2415="","",IF(O2415&gt;AVERAGE('Base de datos limpia'!$O$2:$O$8001),"Alto","Normal"))
</f>
        <v>Normal</v>
      </c>
      <c r="T2415" s="35" t="str">
        <f t="shared" si="5"/>
        <v>Gamer casual</v>
      </c>
      <c r="U2415" s="35"/>
    </row>
    <row r="2416">
      <c r="A2416" s="28">
        <v>2415.0</v>
      </c>
      <c r="B2416" s="28">
        <v>21.0</v>
      </c>
      <c r="C2416" s="28" t="str">
        <f>TRIM(PROPER('Base de datos cruda'!C2416))</f>
        <v>Female</v>
      </c>
      <c r="D2416" s="28">
        <v>5.78</v>
      </c>
      <c r="E2416" s="28">
        <v>2.97</v>
      </c>
      <c r="F2416" s="28">
        <v>6.84</v>
      </c>
      <c r="G2416" s="28">
        <v>67.01</v>
      </c>
      <c r="H2416" s="28" t="str">
        <f>TRIM(PROPER('Base de datos cruda'!H2416))</f>
        <v>Casual</v>
      </c>
      <c r="I2416" s="28">
        <v>0.77</v>
      </c>
      <c r="J2416" s="28">
        <v>7.13</v>
      </c>
      <c r="K2416" s="28">
        <v>251.35</v>
      </c>
      <c r="L2416" s="28">
        <f>IF('Base de datos cruda'!L2416&lt;0,,'Base de datos cruda'!L2416)</f>
        <v>14.52</v>
      </c>
      <c r="M2416" s="28" t="str">
        <f>IF(TRIM(PROPER('Base de datos cruda'!M2416))="High","Alto",IF(TRIM(PROPER('Base de datos cruda'!M2416))="Medium","Medio","Bajo"))</f>
        <v>Bajo</v>
      </c>
      <c r="N2416" s="29">
        <v>36.74</v>
      </c>
      <c r="O2416" s="32">
        <f t="shared" si="1"/>
        <v>36.74</v>
      </c>
      <c r="P2416" s="33">
        <f t="shared" si="2"/>
        <v>12.91</v>
      </c>
      <c r="Q2416" s="34">
        <f t="shared" si="3"/>
        <v>0.5138408304</v>
      </c>
      <c r="R2416" s="35" t="str">
        <f t="shared" si="4"/>
        <v>Bajo</v>
      </c>
      <c r="S2416" s="35" t="str">
        <f>IF(O2416="","",IF(O2416&gt;AVERAGE('Base de datos limpia'!$O$2:$O$8001),"Alto","Normal"))
</f>
        <v>Normal</v>
      </c>
      <c r="T2416" s="35" t="str">
        <f t="shared" si="5"/>
        <v>Gamer casual</v>
      </c>
      <c r="U2416" s="35"/>
    </row>
    <row r="2417">
      <c r="A2417" s="28">
        <v>2416.0</v>
      </c>
      <c r="B2417" s="28">
        <v>18.0</v>
      </c>
      <c r="C2417" s="28" t="str">
        <f>TRIM(PROPER('Base de datos cruda'!C2417))</f>
        <v>Male</v>
      </c>
      <c r="D2417" s="28">
        <v>7.23</v>
      </c>
      <c r="E2417" s="28">
        <v>9.04</v>
      </c>
      <c r="F2417" s="28">
        <v>7.99</v>
      </c>
      <c r="G2417" s="28">
        <v>62.49</v>
      </c>
      <c r="H2417" s="28" t="str">
        <f>TRIM(PROPER('Base de datos cruda'!H2417))</f>
        <v>Fps</v>
      </c>
      <c r="I2417" s="28">
        <v>2.81</v>
      </c>
      <c r="J2417" s="28">
        <v>10.94</v>
      </c>
      <c r="K2417" s="28">
        <v>242.74</v>
      </c>
      <c r="L2417" s="28">
        <f>IF('Base de datos cruda'!L2417&lt;0,,'Base de datos cruda'!L2417)</f>
        <v>14.75</v>
      </c>
      <c r="M2417" s="28" t="str">
        <f>IF(TRIM(PROPER('Base de datos cruda'!M2417))="High","Alto",IF(TRIM(PROPER('Base de datos cruda'!M2417))="Medium","Medio","Bajo"))</f>
        <v>Bajo</v>
      </c>
      <c r="N2417" s="29">
        <v>82.5359257767354</v>
      </c>
      <c r="O2417" s="32">
        <f t="shared" si="1"/>
        <v>82.53592578</v>
      </c>
      <c r="P2417" s="33">
        <f t="shared" si="2"/>
        <v>18.17</v>
      </c>
      <c r="Q2417" s="34">
        <f t="shared" si="3"/>
        <v>1.250345781</v>
      </c>
      <c r="R2417" s="35" t="str">
        <f t="shared" si="4"/>
        <v>Alto</v>
      </c>
      <c r="S2417" s="35" t="str">
        <f>IF(O2417="","",IF(O2417&gt;AVERAGE('Base de datos limpia'!$O$2:$O$8001),"Alto","Normal"))
</f>
        <v>Alto</v>
      </c>
      <c r="T2417" s="35" t="str">
        <f t="shared" si="5"/>
        <v>Gamer intensivo</v>
      </c>
      <c r="U2417" s="35"/>
    </row>
    <row r="2418">
      <c r="A2418" s="28">
        <v>2417.0</v>
      </c>
      <c r="B2418" s="28">
        <v>24.0</v>
      </c>
      <c r="C2418" s="28" t="str">
        <f>TRIM(PROPER('Base de datos cruda'!C2418))</f>
        <v>Other</v>
      </c>
      <c r="D2418" s="28">
        <v>7.07</v>
      </c>
      <c r="E2418" s="28">
        <v>2.1</v>
      </c>
      <c r="F2418" s="28">
        <v>5.6</v>
      </c>
      <c r="G2418" s="28">
        <v>88.47</v>
      </c>
      <c r="H2418" s="28" t="str">
        <f>TRIM(PROPER('Base de datos cruda'!H2418))</f>
        <v>Fps</v>
      </c>
      <c r="I2418" s="28">
        <v>3.69</v>
      </c>
      <c r="J2418" s="28">
        <v>8.79</v>
      </c>
      <c r="K2418" s="28">
        <v>229.17</v>
      </c>
      <c r="L2418" s="28">
        <f>IF('Base de datos cruda'!L2418&lt;0,,'Base de datos cruda'!L2418)</f>
        <v>15.59</v>
      </c>
      <c r="M2418" s="28" t="str">
        <f>IF(TRIM(PROPER('Base de datos cruda'!M2418))="High","Alto",IF(TRIM(PROPER('Base de datos cruda'!M2418))="Medium","Medio","Bajo"))</f>
        <v>Bajo</v>
      </c>
      <c r="N2418" s="29">
        <v>26.48</v>
      </c>
      <c r="O2418" s="32">
        <f t="shared" si="1"/>
        <v>26.48</v>
      </c>
      <c r="P2418" s="33">
        <f t="shared" si="2"/>
        <v>15.86</v>
      </c>
      <c r="Q2418" s="34">
        <f t="shared" si="3"/>
        <v>0.297029703</v>
      </c>
      <c r="R2418" s="35" t="str">
        <f t="shared" si="4"/>
        <v>Bajo</v>
      </c>
      <c r="S2418" s="35" t="str">
        <f>IF(O2418="","",IF(O2418&gt;AVERAGE('Base de datos limpia'!$O$2:$O$8001),"Alto","Normal"))
</f>
        <v>Normal</v>
      </c>
      <c r="T2418" s="35" t="str">
        <f t="shared" si="5"/>
        <v>Gamer casual</v>
      </c>
      <c r="U2418" s="35"/>
    </row>
    <row r="2419">
      <c r="A2419" s="28">
        <v>2418.0</v>
      </c>
      <c r="B2419" s="28">
        <v>22.0</v>
      </c>
      <c r="C2419" s="28" t="str">
        <f>TRIM(PROPER('Base de datos cruda'!C2419))</f>
        <v>Female</v>
      </c>
      <c r="D2419" s="28">
        <v>4.07</v>
      </c>
      <c r="E2419" s="28">
        <v>6.67</v>
      </c>
      <c r="F2419" s="28">
        <v>7.54</v>
      </c>
      <c r="G2419" s="28">
        <v>88.9</v>
      </c>
      <c r="H2419" s="28" t="str">
        <f>TRIM(PROPER('Base de datos cruda'!H2419))</f>
        <v>Rpg</v>
      </c>
      <c r="I2419" s="28">
        <v>2.66</v>
      </c>
      <c r="J2419" s="28">
        <v>7.91</v>
      </c>
      <c r="K2419" s="28">
        <v>269.87</v>
      </c>
      <c r="L2419" s="28">
        <f>IF('Base de datos cruda'!L2419&lt;0,,'Base de datos cruda'!L2419)</f>
        <v>8.51</v>
      </c>
      <c r="M2419" s="28" t="str">
        <f>IF(TRIM(PROPER('Base de datos cruda'!M2419))="High","Alto",IF(TRIM(PROPER('Base de datos cruda'!M2419))="Medium","Medio","Bajo"))</f>
        <v>Medio</v>
      </c>
      <c r="N2419" s="29">
        <v>80.48</v>
      </c>
      <c r="O2419" s="32">
        <f t="shared" si="1"/>
        <v>80.48</v>
      </c>
      <c r="P2419" s="33">
        <f t="shared" si="2"/>
        <v>11.98</v>
      </c>
      <c r="Q2419" s="34">
        <f t="shared" si="3"/>
        <v>1.638820639</v>
      </c>
      <c r="R2419" s="35" t="str">
        <f t="shared" si="4"/>
        <v>Alto</v>
      </c>
      <c r="S2419" s="35" t="str">
        <f>IF(O2419="","",IF(O2419&gt;AVERAGE('Base de datos limpia'!$O$2:$O$8001),"Alto","Normal"))
</f>
        <v>Alto</v>
      </c>
      <c r="T2419" s="35" t="str">
        <f t="shared" si="5"/>
        <v>Gamer intensivo</v>
      </c>
      <c r="U2419" s="35"/>
    </row>
    <row r="2420">
      <c r="A2420" s="28">
        <v>2419.0</v>
      </c>
      <c r="B2420" s="28">
        <v>16.0</v>
      </c>
      <c r="C2420" s="28" t="str">
        <f>TRIM(PROPER('Base de datos cruda'!C2420))</f>
        <v>Male</v>
      </c>
      <c r="D2420" s="28">
        <v>5.15</v>
      </c>
      <c r="E2420" s="28">
        <v>2.92</v>
      </c>
      <c r="F2420" s="28">
        <v>8.96</v>
      </c>
      <c r="G2420" s="28">
        <v>67.09</v>
      </c>
      <c r="H2420" s="28" t="str">
        <f>TRIM(PROPER('Base de datos cruda'!H2420))</f>
        <v>Casual</v>
      </c>
      <c r="I2420" s="28">
        <v>3.15</v>
      </c>
      <c r="J2420" s="28">
        <v>9.27</v>
      </c>
      <c r="K2420" s="28">
        <v>244.5</v>
      </c>
      <c r="L2420" s="28">
        <f>IF('Base de datos cruda'!L2420&lt;0,,'Base de datos cruda'!L2420)</f>
        <v>13.57</v>
      </c>
      <c r="M2420" s="28" t="str">
        <f>IF(TRIM(PROPER('Base de datos cruda'!M2420))="High","Alto",IF(TRIM(PROPER('Base de datos cruda'!M2420))="Medium","Medio","Bajo"))</f>
        <v>Bajo</v>
      </c>
      <c r="N2420" s="29">
        <v>48.53</v>
      </c>
      <c r="O2420" s="32">
        <f t="shared" si="1"/>
        <v>48.53</v>
      </c>
      <c r="P2420" s="33">
        <f t="shared" si="2"/>
        <v>14.42</v>
      </c>
      <c r="Q2420" s="34">
        <f t="shared" si="3"/>
        <v>0.5669902913</v>
      </c>
      <c r="R2420" s="35" t="str">
        <f t="shared" si="4"/>
        <v>Bajo</v>
      </c>
      <c r="S2420" s="35" t="str">
        <f>IF(O2420="","",IF(O2420&gt;AVERAGE('Base de datos limpia'!$O$2:$O$8001),"Alto","Normal"))
</f>
        <v>Normal</v>
      </c>
      <c r="T2420" s="35" t="str">
        <f t="shared" si="5"/>
        <v>Gamer casual</v>
      </c>
      <c r="U2420" s="35"/>
    </row>
    <row r="2421">
      <c r="A2421" s="28">
        <v>2420.0</v>
      </c>
      <c r="B2421" s="28">
        <v>22.0</v>
      </c>
      <c r="C2421" s="28" t="str">
        <f>TRIM(PROPER('Base de datos cruda'!C2421))</f>
        <v>Female</v>
      </c>
      <c r="D2421" s="28">
        <v>3.15</v>
      </c>
      <c r="E2421" s="28">
        <v>6.45</v>
      </c>
      <c r="F2421" s="28">
        <v>5.95</v>
      </c>
      <c r="G2421" s="28">
        <v>86.73</v>
      </c>
      <c r="H2421" s="28" t="str">
        <f>TRIM(PROPER('Base de datos cruda'!H2421))</f>
        <v>Casual</v>
      </c>
      <c r="I2421" s="28">
        <v>0.52</v>
      </c>
      <c r="J2421" s="28">
        <v>6.36</v>
      </c>
      <c r="K2421" s="28">
        <v>289.96</v>
      </c>
      <c r="L2421" s="28">
        <f>IF('Base de datos cruda'!L2421&lt;0,,'Base de datos cruda'!L2421)</f>
        <v>11.76</v>
      </c>
      <c r="M2421" s="28" t="str">
        <f>IF(TRIM(PROPER('Base de datos cruda'!M2421))="High","Alto",IF(TRIM(PROPER('Base de datos cruda'!M2421))="Medium","Medio","Bajo"))</f>
        <v>Medio</v>
      </c>
      <c r="N2421" s="29">
        <v>81.35</v>
      </c>
      <c r="O2421" s="32">
        <f t="shared" si="1"/>
        <v>81.35</v>
      </c>
      <c r="P2421" s="33">
        <f t="shared" si="2"/>
        <v>9.51</v>
      </c>
      <c r="Q2421" s="34">
        <f t="shared" si="3"/>
        <v>2.047619048</v>
      </c>
      <c r="R2421" s="35" t="str">
        <f t="shared" si="4"/>
        <v>Alto</v>
      </c>
      <c r="S2421" s="35" t="str">
        <f>IF(O2421="","",IF(O2421&gt;AVERAGE('Base de datos limpia'!$O$2:$O$8001),"Alto","Normal"))
</f>
        <v>Alto</v>
      </c>
      <c r="T2421" s="35" t="str">
        <f t="shared" si="5"/>
        <v>Gamer intensivo</v>
      </c>
      <c r="U2421" s="35"/>
    </row>
    <row r="2422">
      <c r="A2422" s="28">
        <v>2421.0</v>
      </c>
      <c r="B2422" s="28">
        <v>20.0</v>
      </c>
      <c r="C2422" s="28" t="str">
        <f>TRIM(PROPER('Base de datos cruda'!C2422))</f>
        <v>Male</v>
      </c>
      <c r="D2422" s="28">
        <v>3.75</v>
      </c>
      <c r="E2422" s="28">
        <v>4.45</v>
      </c>
      <c r="F2422" s="28">
        <v>7.96</v>
      </c>
      <c r="G2422" s="28">
        <v>71.16</v>
      </c>
      <c r="H2422" s="28" t="str">
        <f>TRIM(PROPER('Base de datos cruda'!H2422))</f>
        <v>Fps</v>
      </c>
      <c r="I2422" s="28">
        <v>0.49</v>
      </c>
      <c r="J2422" s="28">
        <v>5.53</v>
      </c>
      <c r="K2422" s="28">
        <v>285.7</v>
      </c>
      <c r="L2422" s="28">
        <f>IF('Base de datos cruda'!L2422&lt;0,,'Base de datos cruda'!L2422)</f>
        <v>7.68</v>
      </c>
      <c r="M2422" s="28" t="str">
        <f>IF(TRIM(PROPER('Base de datos cruda'!M2422))="High","Alto",IF(TRIM(PROPER('Base de datos cruda'!M2422))="Medium","Medio","Bajo"))</f>
        <v>Medio</v>
      </c>
      <c r="N2422" s="29">
        <v>70.7398912188769</v>
      </c>
      <c r="O2422" s="32">
        <f t="shared" si="1"/>
        <v>70.73989122</v>
      </c>
      <c r="P2422" s="33">
        <f t="shared" si="2"/>
        <v>9.28</v>
      </c>
      <c r="Q2422" s="34">
        <f t="shared" si="3"/>
        <v>1.186666667</v>
      </c>
      <c r="R2422" s="35" t="str">
        <f t="shared" si="4"/>
        <v>Alto</v>
      </c>
      <c r="S2422" s="35" t="str">
        <f>IF(O2422="","",IF(O2422&gt;AVERAGE('Base de datos limpia'!$O$2:$O$8001),"Alto","Normal"))
</f>
        <v>Alto</v>
      </c>
      <c r="T2422" s="35" t="str">
        <f t="shared" si="5"/>
        <v>Gamer moderado</v>
      </c>
      <c r="U2422" s="35"/>
    </row>
    <row r="2423">
      <c r="A2423" s="28">
        <v>2422.0</v>
      </c>
      <c r="B2423" s="28">
        <v>20.0</v>
      </c>
      <c r="C2423" s="28" t="str">
        <f>TRIM(PROPER('Base de datos cruda'!C2423))</f>
        <v>Female</v>
      </c>
      <c r="D2423" s="28">
        <v>7.25</v>
      </c>
      <c r="E2423" s="28">
        <v>1.92</v>
      </c>
      <c r="F2423" s="28">
        <v>5.23</v>
      </c>
      <c r="G2423" s="28">
        <v>70.42</v>
      </c>
      <c r="H2423" s="28" t="str">
        <f>TRIM(PROPER('Base de datos cruda'!H2423))</f>
        <v>Rpg</v>
      </c>
      <c r="I2423" s="28">
        <v>4.25</v>
      </c>
      <c r="J2423" s="28">
        <v>10.41</v>
      </c>
      <c r="K2423" s="28">
        <v>239.03</v>
      </c>
      <c r="L2423" s="28">
        <f>IF('Base de datos cruda'!L2423&lt;0,,'Base de datos cruda'!L2423)</f>
        <v>17.66</v>
      </c>
      <c r="M2423" s="28" t="str">
        <f>IF(TRIM(PROPER('Base de datos cruda'!M2423))="High","Alto",IF(TRIM(PROPER('Base de datos cruda'!M2423))="Medium","Medio","Bajo"))</f>
        <v>Bajo</v>
      </c>
      <c r="N2423" s="29">
        <v>12.26</v>
      </c>
      <c r="O2423" s="32">
        <f t="shared" si="1"/>
        <v>12.26</v>
      </c>
      <c r="P2423" s="33">
        <f t="shared" si="2"/>
        <v>17.66</v>
      </c>
      <c r="Q2423" s="34">
        <f t="shared" si="3"/>
        <v>0.2648275862</v>
      </c>
      <c r="R2423" s="35" t="str">
        <f t="shared" si="4"/>
        <v>Bajo</v>
      </c>
      <c r="S2423" s="35" t="str">
        <f>IF(O2423="","",IF(O2423&gt;AVERAGE('Base de datos limpia'!$O$2:$O$8001),"Alto","Normal"))
</f>
        <v>Normal</v>
      </c>
      <c r="T2423" s="35" t="str">
        <f t="shared" si="5"/>
        <v>Gamer casual</v>
      </c>
      <c r="U2423" s="35"/>
    </row>
    <row r="2424">
      <c r="A2424" s="28">
        <v>2423.0</v>
      </c>
      <c r="B2424" s="28">
        <v>17.0</v>
      </c>
      <c r="C2424" s="28" t="str">
        <f>TRIM(PROPER('Base de datos cruda'!C2424))</f>
        <v>Male</v>
      </c>
      <c r="D2424" s="28">
        <v>7.45</v>
      </c>
      <c r="E2424" s="28">
        <v>6.24</v>
      </c>
      <c r="F2424" s="28">
        <v>5.41</v>
      </c>
      <c r="G2424" s="28">
        <v>72.98</v>
      </c>
      <c r="H2424" s="28" t="str">
        <f>TRIM(PROPER('Base de datos cruda'!H2424))</f>
        <v>Fps</v>
      </c>
      <c r="I2424" s="28">
        <v>0.25</v>
      </c>
      <c r="J2424" s="28">
        <v>12.84</v>
      </c>
      <c r="K2424" s="28">
        <v>228.26</v>
      </c>
      <c r="L2424" s="28">
        <f>IF('Base de datos cruda'!L2424&lt;0,,'Base de datos cruda'!L2424)</f>
        <v>20.82</v>
      </c>
      <c r="M2424" s="28" t="str">
        <f>IF(TRIM(PROPER('Base de datos cruda'!M2424))="High","Alto",IF(TRIM(PROPER('Base de datos cruda'!M2424))="Medium","Medio","Bajo"))</f>
        <v>Bajo</v>
      </c>
      <c r="N2424" s="29">
        <v>36.69</v>
      </c>
      <c r="O2424" s="32">
        <f t="shared" si="1"/>
        <v>36.69</v>
      </c>
      <c r="P2424" s="33">
        <f t="shared" si="2"/>
        <v>20.29</v>
      </c>
      <c r="Q2424" s="34">
        <f t="shared" si="3"/>
        <v>0.8375838926</v>
      </c>
      <c r="R2424" s="35" t="str">
        <f t="shared" si="4"/>
        <v>Bajo</v>
      </c>
      <c r="S2424" s="35" t="str">
        <f>IF(O2424="","",IF(O2424&gt;AVERAGE('Base de datos limpia'!$O$2:$O$8001),"Alto","Normal"))
</f>
        <v>Normal</v>
      </c>
      <c r="T2424" s="35" t="str">
        <f t="shared" si="5"/>
        <v>Gamer intensivo</v>
      </c>
      <c r="U2424" s="35"/>
    </row>
    <row r="2425">
      <c r="A2425" s="28">
        <v>2424.0</v>
      </c>
      <c r="B2425" s="28">
        <v>19.0</v>
      </c>
      <c r="C2425" s="28" t="str">
        <f>TRIM(PROPER('Base de datos cruda'!C2425))</f>
        <v>Male</v>
      </c>
      <c r="D2425" s="28">
        <v>7.16</v>
      </c>
      <c r="E2425" s="28">
        <v>7.15</v>
      </c>
      <c r="F2425" s="28">
        <v>8.67</v>
      </c>
      <c r="G2425" s="28">
        <v>80.82</v>
      </c>
      <c r="H2425" s="28" t="str">
        <f>TRIM(PROPER('Base de datos cruda'!H2425))</f>
        <v>Casual</v>
      </c>
      <c r="I2425" s="28">
        <v>1.42</v>
      </c>
      <c r="J2425" s="28">
        <v>10.45</v>
      </c>
      <c r="K2425" s="28">
        <v>233.64</v>
      </c>
      <c r="L2425" s="28">
        <f>IF('Base de datos cruda'!L2425&lt;0,,'Base de datos cruda'!L2425)</f>
        <v>15.69</v>
      </c>
      <c r="M2425" s="28" t="str">
        <f>IF(TRIM(PROPER('Base de datos cruda'!M2425))="High","Alto",IF(TRIM(PROPER('Base de datos cruda'!M2425))="Medium","Medio","Bajo"))</f>
        <v>Bajo</v>
      </c>
      <c r="N2425" s="29">
        <v>76.5212444885792</v>
      </c>
      <c r="O2425" s="32">
        <f t="shared" si="1"/>
        <v>76.52124449</v>
      </c>
      <c r="P2425" s="33">
        <f t="shared" si="2"/>
        <v>17.61</v>
      </c>
      <c r="Q2425" s="34">
        <f t="shared" si="3"/>
        <v>0.998603352</v>
      </c>
      <c r="R2425" s="35" t="str">
        <f t="shared" si="4"/>
        <v>Alto</v>
      </c>
      <c r="S2425" s="35" t="str">
        <f>IF(O2425="","",IF(O2425&gt;AVERAGE('Base de datos limpia'!$O$2:$O$8001),"Alto","Normal"))
</f>
        <v>Alto</v>
      </c>
      <c r="T2425" s="35" t="str">
        <f t="shared" si="5"/>
        <v>Gamer intensivo</v>
      </c>
      <c r="U2425" s="35"/>
    </row>
    <row r="2426">
      <c r="A2426" s="28">
        <v>2425.0</v>
      </c>
      <c r="B2426" s="28">
        <v>21.0</v>
      </c>
      <c r="C2426" s="28" t="str">
        <f>TRIM(PROPER('Base de datos cruda'!C2426))</f>
        <v>Female</v>
      </c>
      <c r="D2426" s="28">
        <v>1.11</v>
      </c>
      <c r="E2426" s="28">
        <v>7.12</v>
      </c>
      <c r="F2426" s="28">
        <v>4.13</v>
      </c>
      <c r="G2426" s="28">
        <v>92.18</v>
      </c>
      <c r="H2426" s="28" t="str">
        <f>TRIM(PROPER('Base de datos cruda'!H2426))</f>
        <v>Fps</v>
      </c>
      <c r="I2426" s="28">
        <v>4.69</v>
      </c>
      <c r="J2426" s="28">
        <v>3.82</v>
      </c>
      <c r="K2426" s="28">
        <v>308.15</v>
      </c>
      <c r="L2426" s="28">
        <f>IF('Base de datos cruda'!L2426&lt;0,,'Base de datos cruda'!L2426)</f>
        <v>4.56</v>
      </c>
      <c r="M2426" s="28" t="str">
        <f>IF(TRIM(PROPER('Base de datos cruda'!M2426))="High","Alto",IF(TRIM(PROPER('Base de datos cruda'!M2426))="Medium","Medio","Bajo"))</f>
        <v>Alto</v>
      </c>
      <c r="N2426" s="29">
        <v>87.2</v>
      </c>
      <c r="O2426" s="32">
        <f t="shared" si="1"/>
        <v>87.2</v>
      </c>
      <c r="P2426" s="33">
        <f t="shared" si="2"/>
        <v>4.93</v>
      </c>
      <c r="Q2426" s="34">
        <f t="shared" si="3"/>
        <v>6.414414414</v>
      </c>
      <c r="R2426" s="35" t="str">
        <f t="shared" si="4"/>
        <v>Alto</v>
      </c>
      <c r="S2426" s="35" t="str">
        <f>IF(O2426="","",IF(O2426&gt;AVERAGE('Base de datos limpia'!$O$2:$O$8001),"Alto","Normal"))
</f>
        <v>Alto</v>
      </c>
      <c r="T2426" s="35" t="str">
        <f t="shared" si="5"/>
        <v>Gamer intensivo</v>
      </c>
      <c r="U2426" s="35"/>
    </row>
    <row r="2427">
      <c r="A2427" s="28">
        <v>2426.0</v>
      </c>
      <c r="B2427" s="28">
        <v>22.0</v>
      </c>
      <c r="C2427" s="28" t="str">
        <f>TRIM(PROPER('Base de datos cruda'!C2427))</f>
        <v>Female</v>
      </c>
      <c r="D2427" s="28">
        <v>6.8</v>
      </c>
      <c r="E2427" s="28">
        <v>6.73</v>
      </c>
      <c r="F2427" s="28">
        <v>5.09</v>
      </c>
      <c r="G2427" s="28">
        <v>79.95</v>
      </c>
      <c r="H2427" s="28" t="str">
        <f>TRIM(PROPER('Base de datos cruda'!H2427))</f>
        <v>Casual</v>
      </c>
      <c r="I2427" s="28">
        <v>2.29</v>
      </c>
      <c r="J2427" s="28">
        <v>10.95</v>
      </c>
      <c r="K2427" s="28">
        <v>249.35</v>
      </c>
      <c r="L2427" s="28">
        <f>IF('Base de datos cruda'!L2427&lt;0,,'Base de datos cruda'!L2427)</f>
        <v>19.1</v>
      </c>
      <c r="M2427" s="28" t="str">
        <f>IF(TRIM(PROPER('Base de datos cruda'!M2427))="High","Alto",IF(TRIM(PROPER('Base de datos cruda'!M2427))="Medium","Medio","Bajo"))</f>
        <v>Bajo</v>
      </c>
      <c r="N2427" s="29">
        <v>47.76</v>
      </c>
      <c r="O2427" s="32">
        <f t="shared" si="1"/>
        <v>47.76</v>
      </c>
      <c r="P2427" s="33">
        <f t="shared" si="2"/>
        <v>17.75</v>
      </c>
      <c r="Q2427" s="34">
        <f t="shared" si="3"/>
        <v>0.9897058824</v>
      </c>
      <c r="R2427" s="35" t="str">
        <f t="shared" si="4"/>
        <v>Bajo</v>
      </c>
      <c r="S2427" s="35" t="str">
        <f>IF(O2427="","",IF(O2427&gt;AVERAGE('Base de datos limpia'!$O$2:$O$8001),"Alto","Normal"))
</f>
        <v>Normal</v>
      </c>
      <c r="T2427" s="35" t="str">
        <f t="shared" si="5"/>
        <v>Gamer intensivo</v>
      </c>
      <c r="U2427" s="35"/>
    </row>
    <row r="2428">
      <c r="A2428" s="28">
        <v>2427.0</v>
      </c>
      <c r="B2428" s="28">
        <v>20.0</v>
      </c>
      <c r="C2428" s="28" t="str">
        <f>TRIM(PROPER('Base de datos cruda'!C2428))</f>
        <v>Male</v>
      </c>
      <c r="D2428" s="28">
        <v>7.59</v>
      </c>
      <c r="E2428" s="28">
        <v>5.5</v>
      </c>
      <c r="F2428" s="28">
        <v>6.41</v>
      </c>
      <c r="G2428" s="28">
        <v>71.92</v>
      </c>
      <c r="H2428" s="28" t="str">
        <f>TRIM(PROPER('Base de datos cruda'!H2428))</f>
        <v>Fps</v>
      </c>
      <c r="I2428" s="28">
        <v>3.37</v>
      </c>
      <c r="J2428" s="28">
        <v>11.68</v>
      </c>
      <c r="K2428" s="28">
        <v>239.28</v>
      </c>
      <c r="L2428" s="28">
        <f>IF('Base de datos cruda'!L2428&lt;0,,'Base de datos cruda'!L2428)</f>
        <v>15.35</v>
      </c>
      <c r="M2428" s="28" t="str">
        <f>IF(TRIM(PROPER('Base de datos cruda'!M2428))="High","Alto",IF(TRIM(PROPER('Base de datos cruda'!M2428))="Medium","Medio","Bajo"))</f>
        <v>Bajo</v>
      </c>
      <c r="N2428" s="29">
        <v>41.16</v>
      </c>
      <c r="O2428" s="32">
        <f t="shared" si="1"/>
        <v>41.16</v>
      </c>
      <c r="P2428" s="33">
        <f t="shared" si="2"/>
        <v>19.27</v>
      </c>
      <c r="Q2428" s="34">
        <f t="shared" si="3"/>
        <v>0.7246376812</v>
      </c>
      <c r="R2428" s="35" t="str">
        <f t="shared" si="4"/>
        <v>Bajo</v>
      </c>
      <c r="S2428" s="35" t="str">
        <f>IF(O2428="","",IF(O2428&gt;AVERAGE('Base de datos limpia'!$O$2:$O$8001),"Alto","Normal"))
</f>
        <v>Normal</v>
      </c>
      <c r="T2428" s="35" t="str">
        <f t="shared" si="5"/>
        <v>Gamer moderado</v>
      </c>
      <c r="U2428" s="35"/>
    </row>
    <row r="2429">
      <c r="A2429" s="28">
        <v>2428.0</v>
      </c>
      <c r="B2429" s="28">
        <v>24.0</v>
      </c>
      <c r="C2429" s="28" t="str">
        <f>TRIM(PROPER('Base de datos cruda'!C2429))</f>
        <v>Female</v>
      </c>
      <c r="D2429" s="28">
        <v>2.89</v>
      </c>
      <c r="E2429" s="28">
        <v>5.68</v>
      </c>
      <c r="F2429" s="28">
        <v>6.01</v>
      </c>
      <c r="G2429" s="28">
        <v>95.36</v>
      </c>
      <c r="H2429" s="28" t="str">
        <f>TRIM(PROPER('Base de datos cruda'!H2429))</f>
        <v>Casual</v>
      </c>
      <c r="I2429" s="28">
        <v>1.11</v>
      </c>
      <c r="J2429" s="28">
        <v>4.34</v>
      </c>
      <c r="K2429" s="28">
        <v>270.97</v>
      </c>
      <c r="L2429" s="28">
        <f>IF('Base de datos cruda'!L2429&lt;0,,'Base de datos cruda'!L2429)</f>
        <v>4.43</v>
      </c>
      <c r="M2429" s="28" t="str">
        <f>IF(TRIM(PROPER('Base de datos cruda'!M2429))="High","Alto",IF(TRIM(PROPER('Base de datos cruda'!M2429))="Medium","Medio","Bajo"))</f>
        <v>Medio</v>
      </c>
      <c r="N2429" s="29">
        <v>82.26</v>
      </c>
      <c r="O2429" s="32">
        <f t="shared" si="1"/>
        <v>82.26</v>
      </c>
      <c r="P2429" s="33">
        <f t="shared" si="2"/>
        <v>7.23</v>
      </c>
      <c r="Q2429" s="34">
        <f t="shared" si="3"/>
        <v>1.965397924</v>
      </c>
      <c r="R2429" s="35" t="str">
        <f t="shared" si="4"/>
        <v>Alto</v>
      </c>
      <c r="S2429" s="35" t="str">
        <f>IF(O2429="","",IF(O2429&gt;AVERAGE('Base de datos limpia'!$O$2:$O$8001),"Alto","Normal"))
</f>
        <v>Alto</v>
      </c>
      <c r="T2429" s="35" t="str">
        <f t="shared" si="5"/>
        <v>Gamer moderado</v>
      </c>
      <c r="U2429" s="35"/>
    </row>
    <row r="2430">
      <c r="A2430" s="28">
        <v>2429.0</v>
      </c>
      <c r="B2430" s="28">
        <v>18.0</v>
      </c>
      <c r="C2430" s="28" t="str">
        <f>TRIM(PROPER('Base de datos cruda'!C2430))</f>
        <v>Male</v>
      </c>
      <c r="D2430" s="28">
        <v>4.15</v>
      </c>
      <c r="E2430" s="28">
        <v>6.72</v>
      </c>
      <c r="F2430" s="28">
        <v>7.15</v>
      </c>
      <c r="G2430" s="28">
        <v>62.2</v>
      </c>
      <c r="H2430" s="28" t="str">
        <f>TRIM(PROPER('Base de datos cruda'!H2430))</f>
        <v>Fps</v>
      </c>
      <c r="I2430" s="28">
        <v>1.35</v>
      </c>
      <c r="J2430" s="28">
        <v>6.33</v>
      </c>
      <c r="K2430" s="28">
        <v>261.42</v>
      </c>
      <c r="L2430" s="28">
        <f>IF('Base de datos cruda'!L2430&lt;0,,'Base de datos cruda'!L2430)</f>
        <v>6.9</v>
      </c>
      <c r="M2430" s="28" t="str">
        <f>IF(TRIM(PROPER('Base de datos cruda'!M2430))="High","Alto",IF(TRIM(PROPER('Base de datos cruda'!M2430))="Medium","Medio","Bajo"))</f>
        <v>Medio</v>
      </c>
      <c r="N2430" s="29">
        <v>73.65</v>
      </c>
      <c r="O2430" s="32">
        <f t="shared" si="1"/>
        <v>73.65</v>
      </c>
      <c r="P2430" s="33">
        <f t="shared" si="2"/>
        <v>10.48</v>
      </c>
      <c r="Q2430" s="34">
        <f t="shared" si="3"/>
        <v>1.619277108</v>
      </c>
      <c r="R2430" s="35" t="str">
        <f t="shared" si="4"/>
        <v>Alto</v>
      </c>
      <c r="S2430" s="35" t="str">
        <f>IF(O2430="","",IF(O2430&gt;AVERAGE('Base de datos limpia'!$O$2:$O$8001),"Alto","Normal"))
</f>
        <v>Alto</v>
      </c>
      <c r="T2430" s="35" t="str">
        <f t="shared" si="5"/>
        <v>Gamer intensivo</v>
      </c>
      <c r="U2430" s="35"/>
    </row>
    <row r="2431">
      <c r="A2431" s="28">
        <v>2430.0</v>
      </c>
      <c r="B2431" s="28">
        <v>16.0</v>
      </c>
      <c r="C2431" s="28" t="str">
        <f>TRIM(PROPER('Base de datos cruda'!C2431))</f>
        <v>Male</v>
      </c>
      <c r="D2431" s="28">
        <v>6.23</v>
      </c>
      <c r="E2431" s="28">
        <v>7.21</v>
      </c>
      <c r="F2431" s="28">
        <v>4.96</v>
      </c>
      <c r="G2431" s="28">
        <v>91.88</v>
      </c>
      <c r="H2431" s="28" t="str">
        <f>TRIM(PROPER('Base de datos cruda'!H2431))</f>
        <v>Rpg</v>
      </c>
      <c r="I2431" s="28">
        <v>2.55</v>
      </c>
      <c r="J2431" s="28">
        <v>9.7</v>
      </c>
      <c r="K2431" s="28">
        <v>249.58</v>
      </c>
      <c r="L2431" s="28">
        <f>IF('Base de datos cruda'!L2431&lt;0,,'Base de datos cruda'!L2431)</f>
        <v>15.7</v>
      </c>
      <c r="M2431" s="28" t="str">
        <f>IF(TRIM(PROPER('Base de datos cruda'!M2431))="High","Alto",IF(TRIM(PROPER('Base de datos cruda'!M2431))="Medium","Medio","Bajo"))</f>
        <v>Alto</v>
      </c>
      <c r="N2431" s="29">
        <v>75.4207983351024</v>
      </c>
      <c r="O2431" s="32">
        <f t="shared" si="1"/>
        <v>75.42079834</v>
      </c>
      <c r="P2431" s="33">
        <f t="shared" si="2"/>
        <v>15.93</v>
      </c>
      <c r="Q2431" s="34">
        <f t="shared" si="3"/>
        <v>1.157303371</v>
      </c>
      <c r="R2431" s="35" t="str">
        <f t="shared" si="4"/>
        <v>Alto</v>
      </c>
      <c r="S2431" s="35" t="str">
        <f>IF(O2431="","",IF(O2431&gt;AVERAGE('Base de datos limpia'!$O$2:$O$8001),"Alto","Normal"))
</f>
        <v>Alto</v>
      </c>
      <c r="T2431" s="35" t="str">
        <f t="shared" si="5"/>
        <v>Gamer intensivo</v>
      </c>
      <c r="U2431" s="35"/>
    </row>
    <row r="2432">
      <c r="A2432" s="28">
        <v>2431.0</v>
      </c>
      <c r="B2432" s="28">
        <v>19.0</v>
      </c>
      <c r="C2432" s="28" t="str">
        <f>TRIM(PROPER('Base de datos cruda'!C2432))</f>
        <v>Male</v>
      </c>
      <c r="D2432" s="28">
        <v>4.5</v>
      </c>
      <c r="E2432" s="28">
        <v>6.89</v>
      </c>
      <c r="F2432" s="28">
        <v>4.35</v>
      </c>
      <c r="G2432" s="28">
        <v>91.38</v>
      </c>
      <c r="H2432" s="28" t="str">
        <f>TRIM(PROPER('Base de datos cruda'!H2432))</f>
        <v>Rpg</v>
      </c>
      <c r="I2432" s="28">
        <v>3.19</v>
      </c>
      <c r="J2432" s="28">
        <v>7.33</v>
      </c>
      <c r="K2432" s="28">
        <v>252.62</v>
      </c>
      <c r="L2432" s="28">
        <f>IF('Base de datos cruda'!L2432&lt;0,,'Base de datos cruda'!L2432)</f>
        <v>8.39</v>
      </c>
      <c r="M2432" s="28" t="str">
        <f>IF(TRIM(PROPER('Base de datos cruda'!M2432))="High","Alto",IF(TRIM(PROPER('Base de datos cruda'!M2432))="Medium","Medio","Bajo"))</f>
        <v>Medio</v>
      </c>
      <c r="N2432" s="29">
        <v>70.61</v>
      </c>
      <c r="O2432" s="32">
        <f t="shared" si="1"/>
        <v>70.61</v>
      </c>
      <c r="P2432" s="33">
        <f t="shared" si="2"/>
        <v>11.83</v>
      </c>
      <c r="Q2432" s="34">
        <f t="shared" si="3"/>
        <v>1.531111111</v>
      </c>
      <c r="R2432" s="35" t="str">
        <f t="shared" si="4"/>
        <v>Alto</v>
      </c>
      <c r="S2432" s="35" t="str">
        <f>IF(O2432="","",IF(O2432&gt;AVERAGE('Base de datos limpia'!$O$2:$O$8001),"Alto","Normal"))
</f>
        <v>Alto</v>
      </c>
      <c r="T2432" s="35" t="str">
        <f t="shared" si="5"/>
        <v>Gamer intensivo</v>
      </c>
      <c r="U2432" s="35"/>
    </row>
    <row r="2433">
      <c r="A2433" s="28">
        <v>2432.0</v>
      </c>
      <c r="B2433" s="28">
        <v>24.0</v>
      </c>
      <c r="C2433" s="28" t="str">
        <f>TRIM(PROPER('Base de datos cruda'!C2433))</f>
        <v>Male</v>
      </c>
      <c r="D2433" s="28">
        <v>7.95</v>
      </c>
      <c r="E2433" s="28">
        <v>6.28</v>
      </c>
      <c r="F2433" s="28">
        <v>5.85</v>
      </c>
      <c r="G2433" s="28">
        <v>70.14</v>
      </c>
      <c r="H2433" s="28" t="str">
        <f>TRIM(PROPER('Base de datos cruda'!H2433))</f>
        <v>Fps</v>
      </c>
      <c r="I2433" s="28">
        <v>4.8</v>
      </c>
      <c r="J2433" s="28">
        <v>10.55</v>
      </c>
      <c r="K2433" s="28">
        <v>233.79</v>
      </c>
      <c r="L2433" s="28">
        <f>IF('Base de datos cruda'!L2433&lt;0,,'Base de datos cruda'!L2433)</f>
        <v>18.32</v>
      </c>
      <c r="M2433" s="28" t="str">
        <f>IF(TRIM(PROPER('Base de datos cruda'!M2433))="High","Alto",IF(TRIM(PROPER('Base de datos cruda'!M2433))="Medium","Medio","Bajo"))</f>
        <v>Bajo</v>
      </c>
      <c r="N2433" s="29">
        <v>37.33</v>
      </c>
      <c r="O2433" s="32">
        <f t="shared" si="1"/>
        <v>37.33</v>
      </c>
      <c r="P2433" s="33">
        <f t="shared" si="2"/>
        <v>18.5</v>
      </c>
      <c r="Q2433" s="34">
        <f t="shared" si="3"/>
        <v>0.7899371069</v>
      </c>
      <c r="R2433" s="35" t="str">
        <f t="shared" si="4"/>
        <v>Bajo</v>
      </c>
      <c r="S2433" s="35" t="str">
        <f>IF(O2433="","",IF(O2433&gt;AVERAGE('Base de datos limpia'!$O$2:$O$8001),"Alto","Normal"))
</f>
        <v>Normal</v>
      </c>
      <c r="T2433" s="35" t="str">
        <f t="shared" si="5"/>
        <v>Gamer intensivo</v>
      </c>
      <c r="U2433" s="35"/>
    </row>
    <row r="2434">
      <c r="A2434" s="28">
        <v>2433.0</v>
      </c>
      <c r="B2434" s="28">
        <v>19.0</v>
      </c>
      <c r="C2434" s="28" t="str">
        <f>TRIM(PROPER('Base de datos cruda'!C2434))</f>
        <v>Male</v>
      </c>
      <c r="D2434" s="28">
        <v>3.65</v>
      </c>
      <c r="E2434" s="28">
        <v>2.4</v>
      </c>
      <c r="F2434" s="28">
        <v>6.62</v>
      </c>
      <c r="G2434" s="28">
        <v>67.93</v>
      </c>
      <c r="H2434" s="28" t="str">
        <f>TRIM(PROPER('Base de datos cruda'!H2434))</f>
        <v>Fps</v>
      </c>
      <c r="I2434" s="28">
        <v>2.87</v>
      </c>
      <c r="J2434" s="28">
        <v>6.88</v>
      </c>
      <c r="K2434" s="28">
        <v>273.45</v>
      </c>
      <c r="L2434" s="28">
        <f>IF('Base de datos cruda'!L2434&lt;0,,'Base de datos cruda'!L2434)</f>
        <v>11.63</v>
      </c>
      <c r="M2434" s="28" t="str">
        <f>IF(TRIM(PROPER('Base de datos cruda'!M2434))="High","Alto",IF(TRIM(PROPER('Base de datos cruda'!M2434))="Medium","Medio","Bajo"))</f>
        <v>Medio</v>
      </c>
      <c r="N2434" s="29">
        <v>49.29</v>
      </c>
      <c r="O2434" s="32">
        <f t="shared" si="1"/>
        <v>49.29</v>
      </c>
      <c r="P2434" s="33">
        <f t="shared" si="2"/>
        <v>10.53</v>
      </c>
      <c r="Q2434" s="34">
        <f t="shared" si="3"/>
        <v>0.6575342466</v>
      </c>
      <c r="R2434" s="35" t="str">
        <f t="shared" si="4"/>
        <v>Bajo</v>
      </c>
      <c r="S2434" s="35" t="str">
        <f>IF(O2434="","",IF(O2434&gt;AVERAGE('Base de datos limpia'!$O$2:$O$8001),"Alto","Normal"))
</f>
        <v>Normal</v>
      </c>
      <c r="T2434" s="35" t="str">
        <f t="shared" si="5"/>
        <v>Gamer casual</v>
      </c>
      <c r="U2434" s="35"/>
    </row>
    <row r="2435">
      <c r="A2435" s="28">
        <v>2434.0</v>
      </c>
      <c r="B2435" s="28">
        <v>17.0</v>
      </c>
      <c r="C2435" s="28" t="str">
        <f>TRIM(PROPER('Base de datos cruda'!C2435))</f>
        <v>Male</v>
      </c>
      <c r="D2435" s="28">
        <v>5.71</v>
      </c>
      <c r="E2435" s="28">
        <v>2.9</v>
      </c>
      <c r="F2435" s="28">
        <v>6.81</v>
      </c>
      <c r="G2435" s="28">
        <v>94.99</v>
      </c>
      <c r="H2435" s="28" t="str">
        <f>TRIM(PROPER('Base de datos cruda'!H2435))</f>
        <v>Fps</v>
      </c>
      <c r="I2435" s="28">
        <v>0.48</v>
      </c>
      <c r="J2435" s="28">
        <v>8.16</v>
      </c>
      <c r="K2435" s="28">
        <v>258.55</v>
      </c>
      <c r="L2435" s="28">
        <f>IF('Base de datos cruda'!L2435&lt;0,,'Base de datos cruda'!L2435)</f>
        <v>11.32</v>
      </c>
      <c r="M2435" s="28" t="str">
        <f>IF(TRIM(PROPER('Base de datos cruda'!M2435))="High","Alto",IF(TRIM(PROPER('Base de datos cruda'!M2435))="Medium","Medio","Bajo"))</f>
        <v>Bajo</v>
      </c>
      <c r="N2435" s="29">
        <v>54.98</v>
      </c>
      <c r="O2435" s="32">
        <f t="shared" si="1"/>
        <v>54.98</v>
      </c>
      <c r="P2435" s="33">
        <f t="shared" si="2"/>
        <v>13.87</v>
      </c>
      <c r="Q2435" s="34">
        <f t="shared" si="3"/>
        <v>0.5078809107</v>
      </c>
      <c r="R2435" s="35" t="str">
        <f t="shared" si="4"/>
        <v>Medio</v>
      </c>
      <c r="S2435" s="35" t="str">
        <f>IF(O2435="","",IF(O2435&gt;AVERAGE('Base de datos limpia'!$O$2:$O$8001),"Alto","Normal"))
</f>
        <v>Normal</v>
      </c>
      <c r="T2435" s="35" t="str">
        <f t="shared" si="5"/>
        <v>Gamer casual</v>
      </c>
      <c r="U2435" s="35"/>
    </row>
    <row r="2436">
      <c r="A2436" s="28">
        <v>2435.0</v>
      </c>
      <c r="B2436" s="28">
        <v>20.0</v>
      </c>
      <c r="C2436" s="28" t="str">
        <f>TRIM(PROPER('Base de datos cruda'!C2436))</f>
        <v>Male</v>
      </c>
      <c r="D2436" s="28">
        <v>6.34</v>
      </c>
      <c r="E2436" s="28">
        <v>3.34</v>
      </c>
      <c r="F2436" s="28">
        <v>7.01</v>
      </c>
      <c r="G2436" s="28">
        <v>82.35</v>
      </c>
      <c r="H2436" s="28" t="str">
        <f>TRIM(PROPER('Base de datos cruda'!H2436))</f>
        <v>Fps</v>
      </c>
      <c r="I2436" s="28">
        <v>1.83</v>
      </c>
      <c r="J2436" s="28">
        <v>9.08</v>
      </c>
      <c r="K2436" s="28">
        <v>244.26</v>
      </c>
      <c r="L2436" s="28">
        <f>IF('Base de datos cruda'!L2436&lt;0,,'Base de datos cruda'!L2436)</f>
        <v>12.53</v>
      </c>
      <c r="M2436" s="28" t="str">
        <f>IF(TRIM(PROPER('Base de datos cruda'!M2436))="High","Alto",IF(TRIM(PROPER('Base de datos cruda'!M2436))="Medium","Medio","Bajo"))</f>
        <v>Bajo</v>
      </c>
      <c r="N2436" s="29">
        <v>39.88</v>
      </c>
      <c r="O2436" s="32">
        <f t="shared" si="1"/>
        <v>39.88</v>
      </c>
      <c r="P2436" s="33">
        <f t="shared" si="2"/>
        <v>15.42</v>
      </c>
      <c r="Q2436" s="34">
        <f t="shared" si="3"/>
        <v>0.5268138801</v>
      </c>
      <c r="R2436" s="35" t="str">
        <f t="shared" si="4"/>
        <v>Bajo</v>
      </c>
      <c r="S2436" s="35" t="str">
        <f>IF(O2436="","",IF(O2436&gt;AVERAGE('Base de datos limpia'!$O$2:$O$8001),"Alto","Normal"))
</f>
        <v>Normal</v>
      </c>
      <c r="T2436" s="35" t="str">
        <f t="shared" si="5"/>
        <v>Gamer moderado</v>
      </c>
      <c r="U2436" s="35"/>
    </row>
    <row r="2437">
      <c r="A2437" s="28">
        <v>2436.0</v>
      </c>
      <c r="B2437" s="28">
        <v>18.0</v>
      </c>
      <c r="C2437" s="28" t="str">
        <f>TRIM(PROPER('Base de datos cruda'!C2437))</f>
        <v>Male</v>
      </c>
      <c r="D2437" s="28">
        <v>3.95</v>
      </c>
      <c r="E2437" s="28">
        <v>9.28</v>
      </c>
      <c r="F2437" s="28">
        <v>6.74</v>
      </c>
      <c r="G2437" s="28">
        <v>61.84</v>
      </c>
      <c r="H2437" s="28" t="str">
        <f>TRIM(PROPER('Base de datos cruda'!H2437))</f>
        <v>Fps</v>
      </c>
      <c r="I2437" s="28">
        <v>1.22</v>
      </c>
      <c r="J2437" s="28">
        <v>8.82</v>
      </c>
      <c r="K2437" s="28">
        <v>271.61</v>
      </c>
      <c r="L2437" s="28">
        <f>IF('Base de datos cruda'!L2437&lt;0,,'Base de datos cruda'!L2437)</f>
        <v>11.67</v>
      </c>
      <c r="M2437" s="28" t="str">
        <f>IF(TRIM(PROPER('Base de datos cruda'!M2437))="High","Alto",IF(TRIM(PROPER('Base de datos cruda'!M2437))="Medium","Medio","Bajo"))</f>
        <v>Medio</v>
      </c>
      <c r="N2437" s="29">
        <v>80.03</v>
      </c>
      <c r="O2437" s="32">
        <f t="shared" si="1"/>
        <v>80.03</v>
      </c>
      <c r="P2437" s="33">
        <f t="shared" si="2"/>
        <v>12.77</v>
      </c>
      <c r="Q2437" s="34">
        <f t="shared" si="3"/>
        <v>2.349367089</v>
      </c>
      <c r="R2437" s="35" t="str">
        <f t="shared" si="4"/>
        <v>Alto</v>
      </c>
      <c r="S2437" s="35" t="str">
        <f>IF(O2437="","",IF(O2437&gt;AVERAGE('Base de datos limpia'!$O$2:$O$8001),"Alto","Normal"))
</f>
        <v>Alto</v>
      </c>
      <c r="T2437" s="35" t="str">
        <f t="shared" si="5"/>
        <v>Gamer intensivo</v>
      </c>
      <c r="U2437" s="35"/>
    </row>
    <row r="2438">
      <c r="A2438" s="28">
        <v>2437.0</v>
      </c>
      <c r="B2438" s="28">
        <v>24.0</v>
      </c>
      <c r="C2438" s="28" t="str">
        <f>TRIM(PROPER('Base de datos cruda'!C2438))</f>
        <v>Male</v>
      </c>
      <c r="D2438" s="28">
        <v>6.86</v>
      </c>
      <c r="E2438" s="28">
        <v>7.83</v>
      </c>
      <c r="F2438" s="28">
        <v>5.23</v>
      </c>
      <c r="G2438" s="28">
        <v>95.63</v>
      </c>
      <c r="H2438" s="28" t="str">
        <f>TRIM(PROPER('Base de datos cruda'!H2438))</f>
        <v>Rpg</v>
      </c>
      <c r="I2438" s="28">
        <v>1.27</v>
      </c>
      <c r="J2438" s="28">
        <v>10.41</v>
      </c>
      <c r="K2438" s="28">
        <v>226.81</v>
      </c>
      <c r="L2438" s="28">
        <f>IF('Base de datos cruda'!L2438&lt;0,,'Base de datos cruda'!L2438)</f>
        <v>15.59</v>
      </c>
      <c r="M2438" s="28" t="str">
        <f>IF(TRIM(PROPER('Base de datos cruda'!M2438))="High","Alto",IF(TRIM(PROPER('Base de datos cruda'!M2438))="Medium","Medio","Bajo"))</f>
        <v>Alto</v>
      </c>
      <c r="N2438" s="29">
        <v>56.5672909521512</v>
      </c>
      <c r="O2438" s="32">
        <f t="shared" si="1"/>
        <v>56.56729095</v>
      </c>
      <c r="P2438" s="33">
        <f t="shared" si="2"/>
        <v>17.27</v>
      </c>
      <c r="Q2438" s="34">
        <f t="shared" si="3"/>
        <v>1.141399417</v>
      </c>
      <c r="R2438" s="35" t="str">
        <f t="shared" si="4"/>
        <v>Medio</v>
      </c>
      <c r="S2438" s="35" t="str">
        <f>IF(O2438="","",IF(O2438&gt;AVERAGE('Base de datos limpia'!$O$2:$O$8001),"Alto","Normal"))
</f>
        <v>Normal</v>
      </c>
      <c r="T2438" s="35" t="str">
        <f t="shared" si="5"/>
        <v>Gamer intensivo</v>
      </c>
      <c r="U2438" s="35"/>
    </row>
    <row r="2439">
      <c r="A2439" s="28">
        <v>2438.0</v>
      </c>
      <c r="B2439" s="28">
        <v>19.0</v>
      </c>
      <c r="C2439" s="28" t="str">
        <f>TRIM(PROPER('Base de datos cruda'!C2439))</f>
        <v>Female</v>
      </c>
      <c r="D2439" s="28">
        <v>4.37</v>
      </c>
      <c r="E2439" s="28">
        <v>5.98</v>
      </c>
      <c r="F2439" s="28">
        <v>7.82</v>
      </c>
      <c r="G2439" s="28">
        <v>73.96</v>
      </c>
      <c r="H2439" s="28" t="str">
        <f>TRIM(PROPER('Base de datos cruda'!H2439))</f>
        <v>Casual</v>
      </c>
      <c r="I2439" s="28">
        <v>2.53</v>
      </c>
      <c r="J2439" s="28">
        <v>9.73</v>
      </c>
      <c r="K2439" s="28">
        <v>262.09</v>
      </c>
      <c r="L2439" s="28">
        <f>IF('Base de datos cruda'!L2439&lt;0,,'Base de datos cruda'!L2439)</f>
        <v>6.69</v>
      </c>
      <c r="M2439" s="28" t="str">
        <f>IF(TRIM(PROPER('Base de datos cruda'!M2439))="High","Alto",IF(TRIM(PROPER('Base de datos cruda'!M2439))="Medium","Medio","Bajo"))</f>
        <v>Medio</v>
      </c>
      <c r="N2439" s="29">
        <v>80.76</v>
      </c>
      <c r="O2439" s="32">
        <f t="shared" si="1"/>
        <v>80.76</v>
      </c>
      <c r="P2439" s="33">
        <f t="shared" si="2"/>
        <v>14.1</v>
      </c>
      <c r="Q2439" s="34">
        <f t="shared" si="3"/>
        <v>1.368421053</v>
      </c>
      <c r="R2439" s="35" t="str">
        <f t="shared" si="4"/>
        <v>Alto</v>
      </c>
      <c r="S2439" s="35" t="str">
        <f>IF(O2439="","",IF(O2439&gt;AVERAGE('Base de datos limpia'!$O$2:$O$8001),"Alto","Normal"))
</f>
        <v>Alto</v>
      </c>
      <c r="T2439" s="35" t="str">
        <f t="shared" si="5"/>
        <v>Gamer moderado</v>
      </c>
      <c r="U2439" s="35"/>
    </row>
    <row r="2440">
      <c r="A2440" s="28">
        <v>2439.0</v>
      </c>
      <c r="B2440" s="28">
        <v>21.0</v>
      </c>
      <c r="C2440" s="28" t="str">
        <f>TRIM(PROPER('Base de datos cruda'!C2440))</f>
        <v>Male</v>
      </c>
      <c r="D2440" s="28">
        <v>3.29</v>
      </c>
      <c r="E2440" s="28">
        <v>3.27</v>
      </c>
      <c r="F2440" s="28">
        <v>4.44</v>
      </c>
      <c r="G2440" s="28">
        <v>73.69</v>
      </c>
      <c r="H2440" s="28" t="str">
        <f>TRIM(PROPER('Base de datos cruda'!H2440))</f>
        <v>Casual</v>
      </c>
      <c r="I2440" s="28">
        <v>1.58</v>
      </c>
      <c r="J2440" s="28">
        <v>9.03</v>
      </c>
      <c r="K2440" s="28">
        <v>279.37</v>
      </c>
      <c r="L2440" s="28">
        <f>IF('Base de datos cruda'!L2440&lt;0,,'Base de datos cruda'!L2440)</f>
        <v>12.51</v>
      </c>
      <c r="M2440" s="28" t="str">
        <f>IF(TRIM(PROPER('Base de datos cruda'!M2440))="High","Alto",IF(TRIM(PROPER('Base de datos cruda'!M2440))="Medium","Medio","Bajo"))</f>
        <v>Medio</v>
      </c>
      <c r="N2440" s="29">
        <v>57.46</v>
      </c>
      <c r="O2440" s="32">
        <f t="shared" si="1"/>
        <v>57.46</v>
      </c>
      <c r="P2440" s="33">
        <f t="shared" si="2"/>
        <v>12.32</v>
      </c>
      <c r="Q2440" s="34">
        <f t="shared" si="3"/>
        <v>0.9939209726</v>
      </c>
      <c r="R2440" s="35" t="str">
        <f t="shared" si="4"/>
        <v>Medio</v>
      </c>
      <c r="S2440" s="35" t="str">
        <f>IF(O2440="","",IF(O2440&gt;AVERAGE('Base de datos limpia'!$O$2:$O$8001),"Alto","Normal"))
</f>
        <v>Normal</v>
      </c>
      <c r="T2440" s="35" t="str">
        <f t="shared" si="5"/>
        <v>Gamer moderado</v>
      </c>
      <c r="U2440" s="35"/>
    </row>
    <row r="2441">
      <c r="A2441" s="28">
        <v>2440.0</v>
      </c>
      <c r="B2441" s="28">
        <v>17.0</v>
      </c>
      <c r="C2441" s="28" t="str">
        <f>TRIM(PROPER('Base de datos cruda'!C2441))</f>
        <v>Female</v>
      </c>
      <c r="D2441" s="28">
        <v>0.86</v>
      </c>
      <c r="E2441" s="28">
        <v>2.0</v>
      </c>
      <c r="F2441" s="28">
        <v>4.99</v>
      </c>
      <c r="G2441" s="28">
        <v>85.73</v>
      </c>
      <c r="H2441" s="28" t="str">
        <f>TRIM(PROPER('Base de datos cruda'!H2441))</f>
        <v>Fps</v>
      </c>
      <c r="I2441" s="28">
        <v>1.45</v>
      </c>
      <c r="J2441" s="28">
        <v>6.47</v>
      </c>
      <c r="K2441" s="28">
        <v>308.2</v>
      </c>
      <c r="L2441" s="28">
        <f>IF('Base de datos cruda'!L2441&lt;0,,'Base de datos cruda'!L2441)</f>
        <v>5.63</v>
      </c>
      <c r="M2441" s="28" t="str">
        <f>IF(TRIM(PROPER('Base de datos cruda'!M2441))="High","Alto",IF(TRIM(PROPER('Base de datos cruda'!M2441))="Medium","Medio","Bajo"))</f>
        <v>Medio</v>
      </c>
      <c r="N2441" s="29">
        <v>51.13</v>
      </c>
      <c r="O2441" s="32">
        <f t="shared" si="1"/>
        <v>51.13</v>
      </c>
      <c r="P2441" s="33">
        <f t="shared" si="2"/>
        <v>7.33</v>
      </c>
      <c r="Q2441" s="34">
        <f t="shared" si="3"/>
        <v>2.325581395</v>
      </c>
      <c r="R2441" s="35" t="str">
        <f t="shared" si="4"/>
        <v>Medio</v>
      </c>
      <c r="S2441" s="35" t="str">
        <f>IF(O2441="","",IF(O2441&gt;AVERAGE('Base de datos limpia'!$O$2:$O$8001),"Alto","Normal"))
</f>
        <v>Normal</v>
      </c>
      <c r="T2441" s="35" t="str">
        <f t="shared" si="5"/>
        <v>Gamer casual</v>
      </c>
      <c r="U2441" s="35"/>
    </row>
    <row r="2442">
      <c r="A2442" s="28">
        <v>2441.0</v>
      </c>
      <c r="B2442" s="28">
        <v>21.0</v>
      </c>
      <c r="C2442" s="28" t="str">
        <f>TRIM(PROPER('Base de datos cruda'!C2442))</f>
        <v>Female</v>
      </c>
      <c r="D2442" s="28">
        <v>3.15</v>
      </c>
      <c r="E2442" s="28">
        <v>9.09</v>
      </c>
      <c r="F2442" s="28">
        <v>7.7</v>
      </c>
      <c r="G2442" s="28">
        <v>86.45</v>
      </c>
      <c r="H2442" s="28" t="str">
        <f>TRIM(PROPER('Base de datos cruda'!H2442))</f>
        <v>Fps</v>
      </c>
      <c r="I2442" s="28">
        <v>4.84</v>
      </c>
      <c r="J2442" s="28">
        <v>5.42</v>
      </c>
      <c r="K2442" s="28">
        <v>289.44</v>
      </c>
      <c r="L2442" s="28">
        <f>IF('Base de datos cruda'!L2442&lt;0,,'Base de datos cruda'!L2442)</f>
        <v>6.67</v>
      </c>
      <c r="M2442" s="28" t="str">
        <f>IF(TRIM(PROPER('Base de datos cruda'!M2442))="High","Alto",IF(TRIM(PROPER('Base de datos cruda'!M2442))="Medium","Medio","Bajo"))</f>
        <v>Medio</v>
      </c>
      <c r="N2442" s="29">
        <v>100.0</v>
      </c>
      <c r="O2442" s="32">
        <f t="shared" si="1"/>
        <v>100</v>
      </c>
      <c r="P2442" s="33">
        <f t="shared" si="2"/>
        <v>8.57</v>
      </c>
      <c r="Q2442" s="34">
        <f t="shared" si="3"/>
        <v>2.885714286</v>
      </c>
      <c r="R2442" s="35" t="str">
        <f t="shared" si="4"/>
        <v>Alto</v>
      </c>
      <c r="S2442" s="35" t="str">
        <f>IF(O2442="","",IF(O2442&gt;AVERAGE('Base de datos limpia'!$O$2:$O$8001),"Alto","Normal"))
</f>
        <v>Alto</v>
      </c>
      <c r="T2442" s="35" t="str">
        <f t="shared" si="5"/>
        <v>Gamer intensivo</v>
      </c>
      <c r="U2442" s="35"/>
    </row>
    <row r="2443">
      <c r="A2443" s="28">
        <v>2442.0</v>
      </c>
      <c r="B2443" s="28">
        <v>18.0</v>
      </c>
      <c r="C2443" s="28" t="str">
        <f>TRIM(PROPER('Base de datos cruda'!C2443))</f>
        <v>Female</v>
      </c>
      <c r="D2443" s="28">
        <v>5.87</v>
      </c>
      <c r="E2443" s="28">
        <v>9.03</v>
      </c>
      <c r="F2443" s="28">
        <v>5.4</v>
      </c>
      <c r="G2443" s="28">
        <v>74.13</v>
      </c>
      <c r="H2443" s="28" t="str">
        <f>TRIM(PROPER('Base de datos cruda'!H2443))</f>
        <v>Casual</v>
      </c>
      <c r="I2443" s="28">
        <v>2.92</v>
      </c>
      <c r="J2443" s="28">
        <v>9.23</v>
      </c>
      <c r="K2443" s="28">
        <v>243.13</v>
      </c>
      <c r="L2443" s="28">
        <f>IF('Base de datos cruda'!L2443&lt;0,,'Base de datos cruda'!L2443)</f>
        <v>12.58</v>
      </c>
      <c r="M2443" s="28" t="str">
        <f>IF(TRIM(PROPER('Base de datos cruda'!M2443))="High","Alto",IF(TRIM(PROPER('Base de datos cruda'!M2443))="Medium","Medio","Bajo"))</f>
        <v>Alto</v>
      </c>
      <c r="N2443" s="29">
        <v>79.7830799289691</v>
      </c>
      <c r="O2443" s="32">
        <f t="shared" si="1"/>
        <v>79.78307993</v>
      </c>
      <c r="P2443" s="33">
        <f t="shared" si="2"/>
        <v>15.1</v>
      </c>
      <c r="Q2443" s="34">
        <f t="shared" si="3"/>
        <v>1.538330494</v>
      </c>
      <c r="R2443" s="35" t="str">
        <f t="shared" si="4"/>
        <v>Alto</v>
      </c>
      <c r="S2443" s="35" t="str">
        <f>IF(O2443="","",IF(O2443&gt;AVERAGE('Base de datos limpia'!$O$2:$O$8001),"Alto","Normal"))
</f>
        <v>Alto</v>
      </c>
      <c r="T2443" s="35" t="str">
        <f t="shared" si="5"/>
        <v>Gamer intensivo</v>
      </c>
      <c r="U2443" s="35"/>
    </row>
    <row r="2444">
      <c r="A2444" s="28">
        <v>2443.0</v>
      </c>
      <c r="B2444" s="28">
        <v>24.0</v>
      </c>
      <c r="C2444" s="28" t="str">
        <f>TRIM(PROPER('Base de datos cruda'!C2444))</f>
        <v>Female</v>
      </c>
      <c r="D2444" s="28">
        <v>7.37</v>
      </c>
      <c r="E2444" s="28">
        <v>2.0</v>
      </c>
      <c r="F2444" s="28">
        <v>6.47</v>
      </c>
      <c r="G2444" s="28">
        <v>65.73</v>
      </c>
      <c r="H2444" s="28" t="str">
        <f>TRIM(PROPER('Base de datos cruda'!H2444))</f>
        <v>Rpg</v>
      </c>
      <c r="I2444" s="28">
        <v>1.31</v>
      </c>
      <c r="J2444" s="28">
        <v>11.05</v>
      </c>
      <c r="K2444" s="28">
        <v>231.26</v>
      </c>
      <c r="L2444" s="28">
        <f>IF('Base de datos cruda'!L2444&lt;0,,'Base de datos cruda'!L2444)</f>
        <v>17.98</v>
      </c>
      <c r="M2444" s="28" t="str">
        <f>IF(TRIM(PROPER('Base de datos cruda'!M2444))="High","Alto",IF(TRIM(PROPER('Base de datos cruda'!M2444))="Medium","Medio","Bajo"))</f>
        <v>Bajo</v>
      </c>
      <c r="N2444" s="29">
        <v>27.5152294666797</v>
      </c>
      <c r="O2444" s="32">
        <f t="shared" si="1"/>
        <v>27.51522947</v>
      </c>
      <c r="P2444" s="33">
        <f t="shared" si="2"/>
        <v>18.42</v>
      </c>
      <c r="Q2444" s="34">
        <f t="shared" si="3"/>
        <v>0.2713704206</v>
      </c>
      <c r="R2444" s="35" t="str">
        <f t="shared" si="4"/>
        <v>Bajo</v>
      </c>
      <c r="S2444" s="35" t="str">
        <f>IF(O2444="","",IF(O2444&gt;AVERAGE('Base de datos limpia'!$O$2:$O$8001),"Alto","Normal"))
</f>
        <v>Normal</v>
      </c>
      <c r="T2444" s="35" t="str">
        <f t="shared" si="5"/>
        <v>Gamer casual</v>
      </c>
      <c r="U2444" s="35"/>
    </row>
    <row r="2445">
      <c r="A2445" s="28">
        <v>2444.0</v>
      </c>
      <c r="B2445" s="28">
        <v>17.0</v>
      </c>
      <c r="C2445" s="28" t="str">
        <f>TRIM(PROPER('Base de datos cruda'!C2445))</f>
        <v>Female</v>
      </c>
      <c r="D2445" s="28">
        <v>2.01</v>
      </c>
      <c r="E2445" s="28">
        <v>8.17</v>
      </c>
      <c r="F2445" s="28">
        <v>5.64</v>
      </c>
      <c r="G2445" s="28">
        <v>82.09</v>
      </c>
      <c r="H2445" s="28" t="str">
        <f>TRIM(PROPER('Base de datos cruda'!H2445))</f>
        <v>Fps</v>
      </c>
      <c r="I2445" s="28">
        <v>1.38</v>
      </c>
      <c r="J2445" s="28">
        <v>7.27</v>
      </c>
      <c r="K2445" s="28">
        <v>310.92</v>
      </c>
      <c r="L2445" s="28">
        <f>IF('Base de datos cruda'!L2445&lt;0,,'Base de datos cruda'!L2445)</f>
        <v>6.56</v>
      </c>
      <c r="M2445" s="28" t="str">
        <f>IF(TRIM(PROPER('Base de datos cruda'!M2445))="High","Alto",IF(TRIM(PROPER('Base de datos cruda'!M2445))="Medium","Medio","Bajo"))</f>
        <v>Alto</v>
      </c>
      <c r="N2445" s="29">
        <v>93.02</v>
      </c>
      <c r="O2445" s="32">
        <f t="shared" si="1"/>
        <v>93.02</v>
      </c>
      <c r="P2445" s="33">
        <f t="shared" si="2"/>
        <v>9.28</v>
      </c>
      <c r="Q2445" s="34">
        <f t="shared" si="3"/>
        <v>4.064676617</v>
      </c>
      <c r="R2445" s="35" t="str">
        <f t="shared" si="4"/>
        <v>Alto</v>
      </c>
      <c r="S2445" s="35" t="str">
        <f>IF(O2445="","",IF(O2445&gt;AVERAGE('Base de datos limpia'!$O$2:$O$8001),"Alto","Normal"))
</f>
        <v>Alto</v>
      </c>
      <c r="T2445" s="35" t="str">
        <f t="shared" si="5"/>
        <v>Gamer intensivo</v>
      </c>
      <c r="U2445" s="35"/>
    </row>
    <row r="2446">
      <c r="A2446" s="28">
        <v>2445.0</v>
      </c>
      <c r="B2446" s="28">
        <v>24.0</v>
      </c>
      <c r="C2446" s="28" t="str">
        <f>TRIM(PROPER('Base de datos cruda'!C2446))</f>
        <v>Male</v>
      </c>
      <c r="D2446" s="28">
        <v>2.84</v>
      </c>
      <c r="E2446" s="28">
        <v>5.02</v>
      </c>
      <c r="F2446" s="28">
        <v>6.53</v>
      </c>
      <c r="G2446" s="28">
        <v>85.01</v>
      </c>
      <c r="H2446" s="28" t="str">
        <f>TRIM(PROPER('Base de datos cruda'!H2446))</f>
        <v>Fps</v>
      </c>
      <c r="I2446" s="28">
        <v>4.06</v>
      </c>
      <c r="J2446" s="28">
        <v>6.64</v>
      </c>
      <c r="K2446" s="28">
        <v>294.14</v>
      </c>
      <c r="L2446" s="28">
        <f>IF('Base de datos cruda'!L2446&lt;0,,'Base de datos cruda'!L2446)</f>
        <v>7.69</v>
      </c>
      <c r="M2446" s="28" t="str">
        <f>IF(TRIM(PROPER('Base de datos cruda'!M2446))="High","Alto",IF(TRIM(PROPER('Base de datos cruda'!M2446))="Medium","Medio","Bajo"))</f>
        <v>Medio</v>
      </c>
      <c r="N2446" s="29">
        <v>68.45</v>
      </c>
      <c r="O2446" s="32">
        <f t="shared" si="1"/>
        <v>68.45</v>
      </c>
      <c r="P2446" s="33">
        <f t="shared" si="2"/>
        <v>9.48</v>
      </c>
      <c r="Q2446" s="34">
        <f t="shared" si="3"/>
        <v>1.767605634</v>
      </c>
      <c r="R2446" s="35" t="str">
        <f t="shared" si="4"/>
        <v>Medio</v>
      </c>
      <c r="S2446" s="35" t="str">
        <f>IF(O2446="","",IF(O2446&gt;AVERAGE('Base de datos limpia'!$O$2:$O$8001),"Alto","Normal"))
</f>
        <v>Alto</v>
      </c>
      <c r="T2446" s="35" t="str">
        <f t="shared" si="5"/>
        <v>Gamer moderado</v>
      </c>
      <c r="U2446" s="35"/>
    </row>
    <row r="2447">
      <c r="A2447" s="28">
        <v>2446.0</v>
      </c>
      <c r="B2447" s="28">
        <v>20.0</v>
      </c>
      <c r="C2447" s="28" t="str">
        <f>TRIM(PROPER('Base de datos cruda'!C2447))</f>
        <v>Female</v>
      </c>
      <c r="D2447" s="28">
        <v>1.23</v>
      </c>
      <c r="E2447" s="28">
        <v>3.92</v>
      </c>
      <c r="F2447" s="28">
        <v>5.73</v>
      </c>
      <c r="G2447" s="28">
        <v>94.41</v>
      </c>
      <c r="H2447" s="28" t="str">
        <f>TRIM(PROPER('Base de datos cruda'!H2447))</f>
        <v>Fps</v>
      </c>
      <c r="I2447" s="28">
        <v>4.43</v>
      </c>
      <c r="J2447" s="28">
        <v>3.49</v>
      </c>
      <c r="K2447" s="28">
        <v>306.29</v>
      </c>
      <c r="L2447" s="28">
        <f>IF('Base de datos cruda'!L2447&lt;0,,'Base de datos cruda'!L2447)</f>
        <v>3.89</v>
      </c>
      <c r="M2447" s="28" t="str">
        <f>IF(TRIM(PROPER('Base de datos cruda'!M2447))="High","Alto",IF(TRIM(PROPER('Base de datos cruda'!M2447))="Medium","Medio","Bajo"))</f>
        <v>Medio</v>
      </c>
      <c r="N2447" s="29">
        <v>77.68</v>
      </c>
      <c r="O2447" s="32">
        <f t="shared" si="1"/>
        <v>77.68</v>
      </c>
      <c r="P2447" s="33">
        <f t="shared" si="2"/>
        <v>4.72</v>
      </c>
      <c r="Q2447" s="34">
        <f t="shared" si="3"/>
        <v>3.18699187</v>
      </c>
      <c r="R2447" s="35" t="str">
        <f t="shared" si="4"/>
        <v>Alto</v>
      </c>
      <c r="S2447" s="35" t="str">
        <f>IF(O2447="","",IF(O2447&gt;AVERAGE('Base de datos limpia'!$O$2:$O$8001),"Alto","Normal"))
</f>
        <v>Alto</v>
      </c>
      <c r="T2447" s="35" t="str">
        <f t="shared" si="5"/>
        <v>Gamer moderado</v>
      </c>
      <c r="U2447" s="35"/>
    </row>
    <row r="2448">
      <c r="A2448" s="28">
        <v>2447.0</v>
      </c>
      <c r="B2448" s="28">
        <v>23.0</v>
      </c>
      <c r="C2448" s="28" t="str">
        <f>TRIM(PROPER('Base de datos cruda'!C2448))</f>
        <v>Female</v>
      </c>
      <c r="D2448" s="28">
        <v>5.53</v>
      </c>
      <c r="E2448" s="28">
        <v>7.65</v>
      </c>
      <c r="F2448" s="28">
        <v>8.97</v>
      </c>
      <c r="G2448" s="28">
        <v>79.38</v>
      </c>
      <c r="H2448" s="28" t="str">
        <f>TRIM(PROPER('Base de datos cruda'!H2448))</f>
        <v>Fps</v>
      </c>
      <c r="I2448" s="28">
        <v>3.4</v>
      </c>
      <c r="J2448" s="28">
        <v>9.27</v>
      </c>
      <c r="K2448" s="28">
        <v>239.06</v>
      </c>
      <c r="L2448" s="28">
        <f>IF('Base de datos cruda'!L2448&lt;0,,'Base de datos cruda'!L2448)</f>
        <v>11.29</v>
      </c>
      <c r="M2448" s="28" t="str">
        <f>IF(TRIM(PROPER('Base de datos cruda'!M2448))="High","Alto",IF(TRIM(PROPER('Base de datos cruda'!M2448))="Medium","Medio","Bajo"))</f>
        <v>Bajo</v>
      </c>
      <c r="N2448" s="29">
        <v>105.351459325563</v>
      </c>
      <c r="O2448" s="33" t="str">
        <f t="shared" si="1"/>
        <v/>
      </c>
      <c r="P2448" s="33">
        <f t="shared" si="2"/>
        <v>14.8</v>
      </c>
      <c r="Q2448" s="34">
        <f t="shared" si="3"/>
        <v>1.383363472</v>
      </c>
      <c r="R2448" s="35" t="str">
        <f t="shared" si="4"/>
        <v>Alto</v>
      </c>
      <c r="S2448" s="35" t="str">
        <f>IF(O2448="","",IF(O2448&gt;AVERAGE('Base de datos limpia'!$O$2:$O$8001),"Alto","Normal"))
</f>
        <v/>
      </c>
      <c r="T2448" s="35" t="str">
        <f t="shared" si="5"/>
        <v>Gamer intensivo</v>
      </c>
      <c r="U2448" s="35"/>
    </row>
    <row r="2449">
      <c r="A2449" s="28">
        <v>2448.0</v>
      </c>
      <c r="B2449" s="28">
        <v>17.0</v>
      </c>
      <c r="C2449" s="28" t="str">
        <f>TRIM(PROPER('Base de datos cruda'!C2449))</f>
        <v>Female</v>
      </c>
      <c r="D2449" s="28">
        <v>7.68</v>
      </c>
      <c r="E2449" s="28">
        <v>6.53</v>
      </c>
      <c r="F2449" s="28">
        <v>5.79</v>
      </c>
      <c r="G2449" s="28">
        <v>85.83</v>
      </c>
      <c r="H2449" s="28" t="str">
        <f>TRIM(PROPER('Base de datos cruda'!H2449))</f>
        <v>Casual</v>
      </c>
      <c r="I2449" s="28">
        <v>2.16</v>
      </c>
      <c r="J2449" s="28">
        <v>8.9</v>
      </c>
      <c r="K2449" s="28">
        <v>214.1</v>
      </c>
      <c r="L2449" s="28">
        <f>IF('Base de datos cruda'!L2449&lt;0,,'Base de datos cruda'!L2449)</f>
        <v>15.25</v>
      </c>
      <c r="M2449" s="28" t="str">
        <f>IF(TRIM(PROPER('Base de datos cruda'!M2449))="High","Alto",IF(TRIM(PROPER('Base de datos cruda'!M2449))="Medium","Medio","Bajo"))</f>
        <v>Bajo</v>
      </c>
      <c r="N2449" s="29">
        <v>45.87</v>
      </c>
      <c r="O2449" s="32">
        <f t="shared" si="1"/>
        <v>45.87</v>
      </c>
      <c r="P2449" s="33">
        <f t="shared" si="2"/>
        <v>16.58</v>
      </c>
      <c r="Q2449" s="34">
        <f t="shared" si="3"/>
        <v>0.8502604167</v>
      </c>
      <c r="R2449" s="35" t="str">
        <f t="shared" si="4"/>
        <v>Bajo</v>
      </c>
      <c r="S2449" s="35" t="str">
        <f>IF(O2449="","",IF(O2449&gt;AVERAGE('Base de datos limpia'!$O$2:$O$8001),"Alto","Normal"))
</f>
        <v>Normal</v>
      </c>
      <c r="T2449" s="35" t="str">
        <f t="shared" si="5"/>
        <v>Gamer intensivo</v>
      </c>
      <c r="U2449" s="35"/>
    </row>
    <row r="2450">
      <c r="A2450" s="28">
        <v>2449.0</v>
      </c>
      <c r="B2450" s="28">
        <v>21.0</v>
      </c>
      <c r="C2450" s="28" t="str">
        <f>TRIM(PROPER('Base de datos cruda'!C2450))</f>
        <v>Female</v>
      </c>
      <c r="D2450" s="28">
        <v>5.13</v>
      </c>
      <c r="E2450" s="28">
        <v>8.02</v>
      </c>
      <c r="F2450" s="28">
        <v>7.14</v>
      </c>
      <c r="G2450" s="28">
        <v>62.18</v>
      </c>
      <c r="H2450" s="28" t="str">
        <f>TRIM(PROPER('Base de datos cruda'!H2450))</f>
        <v>Fps</v>
      </c>
      <c r="I2450" s="28">
        <v>3.82</v>
      </c>
      <c r="J2450" s="28">
        <v>10.3</v>
      </c>
      <c r="K2450" s="28">
        <v>264.81</v>
      </c>
      <c r="L2450" s="28">
        <f>IF('Base de datos cruda'!L2450&lt;0,,'Base de datos cruda'!L2450)</f>
        <v>12.47</v>
      </c>
      <c r="M2450" s="28" t="str">
        <f>IF(TRIM(PROPER('Base de datos cruda'!M2450))="High","Alto",IF(TRIM(PROPER('Base de datos cruda'!M2450))="Medium","Medio","Bajo"))</f>
        <v>Bajo</v>
      </c>
      <c r="N2450" s="29">
        <v>83.9258463487766</v>
      </c>
      <c r="O2450" s="32">
        <f t="shared" si="1"/>
        <v>83.92584635</v>
      </c>
      <c r="P2450" s="33">
        <f t="shared" si="2"/>
        <v>15.43</v>
      </c>
      <c r="Q2450" s="34">
        <f t="shared" si="3"/>
        <v>1.563352827</v>
      </c>
      <c r="R2450" s="35" t="str">
        <f t="shared" si="4"/>
        <v>Alto</v>
      </c>
      <c r="S2450" s="35" t="str">
        <f>IF(O2450="","",IF(O2450&gt;AVERAGE('Base de datos limpia'!$O$2:$O$8001),"Alto","Normal"))
</f>
        <v>Alto</v>
      </c>
      <c r="T2450" s="35" t="str">
        <f t="shared" si="5"/>
        <v>Gamer intensivo</v>
      </c>
      <c r="U2450" s="35"/>
    </row>
    <row r="2451">
      <c r="A2451" s="28">
        <v>2450.0</v>
      </c>
      <c r="B2451" s="28">
        <v>18.0</v>
      </c>
      <c r="C2451" s="28" t="str">
        <f>TRIM(PROPER('Base de datos cruda'!C2451))</f>
        <v>Male</v>
      </c>
      <c r="D2451" s="28">
        <v>4.94</v>
      </c>
      <c r="E2451" s="28">
        <v>1.67</v>
      </c>
      <c r="F2451" s="28">
        <v>8.44</v>
      </c>
      <c r="G2451" s="28">
        <v>95.78</v>
      </c>
      <c r="H2451" s="28" t="str">
        <f>TRIM(PROPER('Base de datos cruda'!H2451))</f>
        <v>Casual</v>
      </c>
      <c r="I2451" s="28">
        <v>4.69</v>
      </c>
      <c r="J2451" s="28">
        <v>8.77</v>
      </c>
      <c r="K2451" s="28">
        <v>268.12</v>
      </c>
      <c r="L2451" s="28">
        <f>IF('Base de datos cruda'!L2451&lt;0,,'Base de datos cruda'!L2451)</f>
        <v>10.27</v>
      </c>
      <c r="M2451" s="28" t="str">
        <f>IF(TRIM(PROPER('Base de datos cruda'!M2451))="High","Alto",IF(TRIM(PROPER('Base de datos cruda'!M2451))="Medium","Medio","Bajo"))</f>
        <v>Medio</v>
      </c>
      <c r="N2451" s="29">
        <v>57.06</v>
      </c>
      <c r="O2451" s="32">
        <f t="shared" si="1"/>
        <v>57.06</v>
      </c>
      <c r="P2451" s="33">
        <f t="shared" si="2"/>
        <v>13.71</v>
      </c>
      <c r="Q2451" s="34">
        <f t="shared" si="3"/>
        <v>0.3380566802</v>
      </c>
      <c r="R2451" s="35" t="str">
        <f t="shared" si="4"/>
        <v>Medio</v>
      </c>
      <c r="S2451" s="35" t="str">
        <f>IF(O2451="","",IF(O2451&gt;AVERAGE('Base de datos limpia'!$O$2:$O$8001),"Alto","Normal"))
</f>
        <v>Normal</v>
      </c>
      <c r="T2451" s="35" t="str">
        <f t="shared" si="5"/>
        <v>Gamer casual</v>
      </c>
      <c r="U2451" s="35"/>
    </row>
    <row r="2452">
      <c r="A2452" s="28">
        <v>2451.0</v>
      </c>
      <c r="B2452" s="28">
        <v>20.0</v>
      </c>
      <c r="C2452" s="28" t="str">
        <f>TRIM(PROPER('Base de datos cruda'!C2452))</f>
        <v>Female</v>
      </c>
      <c r="D2452" s="28">
        <v>4.43</v>
      </c>
      <c r="E2452" s="28">
        <v>3.87</v>
      </c>
      <c r="F2452" s="28">
        <v>7.19</v>
      </c>
      <c r="G2452" s="28">
        <v>73.09</v>
      </c>
      <c r="H2452" s="28" t="str">
        <f>TRIM(PROPER('Base de datos cruda'!H2452))</f>
        <v>Casual</v>
      </c>
      <c r="I2452" s="28">
        <v>0.83</v>
      </c>
      <c r="J2452" s="28">
        <v>8.69</v>
      </c>
      <c r="K2452" s="28">
        <v>247.39</v>
      </c>
      <c r="L2452" s="28">
        <f>IF('Base de datos cruda'!L2452&lt;0,,'Base de datos cruda'!L2452)</f>
        <v>11.54</v>
      </c>
      <c r="M2452" s="28" t="str">
        <f>IF(TRIM(PROPER('Base de datos cruda'!M2452))="High","Alto",IF(TRIM(PROPER('Base de datos cruda'!M2452))="Medium","Medio","Bajo"))</f>
        <v>Medio</v>
      </c>
      <c r="N2452" s="29">
        <v>60.34</v>
      </c>
      <c r="O2452" s="32">
        <f t="shared" si="1"/>
        <v>60.34</v>
      </c>
      <c r="P2452" s="33">
        <f t="shared" si="2"/>
        <v>13.12</v>
      </c>
      <c r="Q2452" s="34">
        <f t="shared" si="3"/>
        <v>0.8735891648</v>
      </c>
      <c r="R2452" s="35" t="str">
        <f t="shared" si="4"/>
        <v>Medio</v>
      </c>
      <c r="S2452" s="35" t="str">
        <f>IF(O2452="","",IF(O2452&gt;AVERAGE('Base de datos limpia'!$O$2:$O$8001),"Alto","Normal"))
</f>
        <v>Normal</v>
      </c>
      <c r="T2452" s="35" t="str">
        <f t="shared" si="5"/>
        <v>Gamer moderado</v>
      </c>
      <c r="U2452" s="35"/>
    </row>
    <row r="2453">
      <c r="A2453" s="28">
        <v>2452.0</v>
      </c>
      <c r="B2453" s="28">
        <v>23.0</v>
      </c>
      <c r="C2453" s="28" t="str">
        <f>TRIM(PROPER('Base de datos cruda'!C2453))</f>
        <v>Female</v>
      </c>
      <c r="D2453" s="28">
        <v>0.71</v>
      </c>
      <c r="E2453" s="28">
        <v>3.87</v>
      </c>
      <c r="F2453" s="28">
        <v>6.83</v>
      </c>
      <c r="G2453" s="28">
        <v>85.29</v>
      </c>
      <c r="H2453" s="28" t="str">
        <f>TRIM(PROPER('Base de datos cruda'!H2453))</f>
        <v>Casual</v>
      </c>
      <c r="I2453" s="28">
        <v>4.31</v>
      </c>
      <c r="J2453" s="28">
        <v>2.71</v>
      </c>
      <c r="K2453" s="28">
        <v>318.48</v>
      </c>
      <c r="L2453" s="28">
        <f>IF('Base de datos cruda'!L2453&lt;0,,'Base de datos cruda'!L2453)</f>
        <v>3.39</v>
      </c>
      <c r="M2453" s="28" t="str">
        <f>IF(TRIM(PROPER('Base de datos cruda'!M2453))="High","Alto",IF(TRIM(PROPER('Base de datos cruda'!M2453))="Medium","Medio","Bajo"))</f>
        <v>Medio</v>
      </c>
      <c r="N2453" s="29">
        <v>79.3</v>
      </c>
      <c r="O2453" s="32">
        <f t="shared" si="1"/>
        <v>79.3</v>
      </c>
      <c r="P2453" s="33">
        <f t="shared" si="2"/>
        <v>3.42</v>
      </c>
      <c r="Q2453" s="34">
        <f t="shared" si="3"/>
        <v>5.450704225</v>
      </c>
      <c r="R2453" s="35" t="str">
        <f t="shared" si="4"/>
        <v>Alto</v>
      </c>
      <c r="S2453" s="35" t="str">
        <f>IF(O2453="","",IF(O2453&gt;AVERAGE('Base de datos limpia'!$O$2:$O$8001),"Alto","Normal"))
</f>
        <v>Alto</v>
      </c>
      <c r="T2453" s="35" t="str">
        <f t="shared" si="5"/>
        <v>Gamer moderado</v>
      </c>
      <c r="U2453" s="35"/>
    </row>
    <row r="2454">
      <c r="A2454" s="28">
        <v>2453.0</v>
      </c>
      <c r="B2454" s="28">
        <v>16.0</v>
      </c>
      <c r="C2454" s="28" t="str">
        <f>TRIM(PROPER('Base de datos cruda'!C2454))</f>
        <v>Male</v>
      </c>
      <c r="D2454" s="28">
        <v>5.84</v>
      </c>
      <c r="E2454" s="28">
        <v>3.97</v>
      </c>
      <c r="F2454" s="28">
        <v>6.85</v>
      </c>
      <c r="G2454" s="28">
        <v>96.64</v>
      </c>
      <c r="H2454" s="28" t="str">
        <f>TRIM(PROPER('Base de datos cruda'!H2454))</f>
        <v>Fps</v>
      </c>
      <c r="I2454" s="28">
        <v>4.24</v>
      </c>
      <c r="J2454" s="28">
        <v>9.63</v>
      </c>
      <c r="K2454" s="28">
        <v>244.3</v>
      </c>
      <c r="L2454" s="28">
        <f>IF('Base de datos cruda'!L2454&lt;0,,'Base de datos cruda'!L2454)</f>
        <v>16.95</v>
      </c>
      <c r="M2454" s="28" t="str">
        <f>IF(TRIM(PROPER('Base de datos cruda'!M2454))="High","Alto",IF(TRIM(PROPER('Base de datos cruda'!M2454))="Medium","Medio","Bajo"))</f>
        <v>Bajo</v>
      </c>
      <c r="N2454" s="29">
        <v>56.65</v>
      </c>
      <c r="O2454" s="32">
        <f t="shared" si="1"/>
        <v>56.65</v>
      </c>
      <c r="P2454" s="33">
        <f t="shared" si="2"/>
        <v>15.47</v>
      </c>
      <c r="Q2454" s="34">
        <f t="shared" si="3"/>
        <v>0.6797945205</v>
      </c>
      <c r="R2454" s="35" t="str">
        <f t="shared" si="4"/>
        <v>Medio</v>
      </c>
      <c r="S2454" s="35" t="str">
        <f>IF(O2454="","",IF(O2454&gt;AVERAGE('Base de datos limpia'!$O$2:$O$8001),"Alto","Normal"))
</f>
        <v>Normal</v>
      </c>
      <c r="T2454" s="35" t="str">
        <f t="shared" si="5"/>
        <v>Gamer moderado</v>
      </c>
      <c r="U2454" s="35"/>
    </row>
    <row r="2455">
      <c r="A2455" s="28">
        <v>2454.0</v>
      </c>
      <c r="B2455" s="28">
        <v>20.0</v>
      </c>
      <c r="C2455" s="28" t="str">
        <f>TRIM(PROPER('Base de datos cruda'!C2455))</f>
        <v>Male</v>
      </c>
      <c r="D2455" s="28">
        <v>4.82</v>
      </c>
      <c r="E2455" s="28">
        <v>5.52</v>
      </c>
      <c r="F2455" s="28">
        <v>6.48</v>
      </c>
      <c r="G2455" s="28">
        <v>92.42</v>
      </c>
      <c r="H2455" s="28" t="str">
        <f>TRIM(PROPER('Base de datos cruda'!H2455))</f>
        <v>Fps</v>
      </c>
      <c r="I2455" s="28">
        <v>1.83</v>
      </c>
      <c r="J2455" s="28">
        <v>8.47</v>
      </c>
      <c r="K2455" s="28">
        <v>258.11</v>
      </c>
      <c r="L2455" s="28">
        <f>IF('Base de datos cruda'!L2455&lt;0,,'Base de datos cruda'!L2455)</f>
        <v>9.94</v>
      </c>
      <c r="M2455" s="28" t="str">
        <f>IF(TRIM(PROPER('Base de datos cruda'!M2455))="High","Alto",IF(TRIM(PROPER('Base de datos cruda'!M2455))="Medium","Medio","Bajo"))</f>
        <v>Medio</v>
      </c>
      <c r="N2455" s="29">
        <v>73.7552100034184</v>
      </c>
      <c r="O2455" s="32">
        <f t="shared" si="1"/>
        <v>73.75521</v>
      </c>
      <c r="P2455" s="33">
        <f t="shared" si="2"/>
        <v>13.29</v>
      </c>
      <c r="Q2455" s="34">
        <f t="shared" si="3"/>
        <v>1.145228216</v>
      </c>
      <c r="R2455" s="35" t="str">
        <f t="shared" si="4"/>
        <v>Alto</v>
      </c>
      <c r="S2455" s="35" t="str">
        <f>IF(O2455="","",IF(O2455&gt;AVERAGE('Base de datos limpia'!$O$2:$O$8001),"Alto","Normal"))
</f>
        <v>Alto</v>
      </c>
      <c r="T2455" s="35" t="str">
        <f t="shared" si="5"/>
        <v>Gamer moderado</v>
      </c>
      <c r="U2455" s="35"/>
    </row>
    <row r="2456">
      <c r="A2456" s="28">
        <v>2455.0</v>
      </c>
      <c r="B2456" s="28">
        <v>18.0</v>
      </c>
      <c r="C2456" s="28" t="str">
        <f>TRIM(PROPER('Base de datos cruda'!C2456))</f>
        <v>Female</v>
      </c>
      <c r="D2456" s="28">
        <v>5.29</v>
      </c>
      <c r="E2456" s="28">
        <v>3.55</v>
      </c>
      <c r="F2456" s="28">
        <v>8.04</v>
      </c>
      <c r="G2456" s="28">
        <v>85.51</v>
      </c>
      <c r="H2456" s="28" t="str">
        <f>TRIM(PROPER('Base de datos cruda'!H2456))</f>
        <v>Rpg</v>
      </c>
      <c r="I2456" s="28">
        <v>1.46</v>
      </c>
      <c r="J2456" s="28">
        <v>9.39</v>
      </c>
      <c r="K2456" s="28">
        <v>265.41</v>
      </c>
      <c r="L2456" s="28">
        <f>IF('Base de datos cruda'!L2456&lt;0,,'Base de datos cruda'!L2456)</f>
        <v>14.41</v>
      </c>
      <c r="M2456" s="28" t="str">
        <f>IF(TRIM(PROPER('Base de datos cruda'!M2456))="High","Alto",IF(TRIM(PROPER('Base de datos cruda'!M2456))="Medium","Medio","Bajo"))</f>
        <v>Bajo</v>
      </c>
      <c r="N2456" s="29">
        <v>60.61</v>
      </c>
      <c r="O2456" s="32">
        <f t="shared" si="1"/>
        <v>60.61</v>
      </c>
      <c r="P2456" s="33">
        <f t="shared" si="2"/>
        <v>14.68</v>
      </c>
      <c r="Q2456" s="34">
        <f t="shared" si="3"/>
        <v>0.6710775047</v>
      </c>
      <c r="R2456" s="35" t="str">
        <f t="shared" si="4"/>
        <v>Medio</v>
      </c>
      <c r="S2456" s="35" t="str">
        <f>IF(O2456="","",IF(O2456&gt;AVERAGE('Base de datos limpia'!$O$2:$O$8001),"Alto","Normal"))
</f>
        <v>Normal</v>
      </c>
      <c r="T2456" s="35" t="str">
        <f t="shared" si="5"/>
        <v>Gamer moderado</v>
      </c>
      <c r="U2456" s="35"/>
    </row>
    <row r="2457">
      <c r="A2457" s="28">
        <v>2456.0</v>
      </c>
      <c r="B2457" s="28">
        <v>19.0</v>
      </c>
      <c r="C2457" s="28" t="str">
        <f>TRIM(PROPER('Base de datos cruda'!C2457))</f>
        <v>Female</v>
      </c>
      <c r="D2457" s="28">
        <v>7.19</v>
      </c>
      <c r="E2457" s="28">
        <v>5.0</v>
      </c>
      <c r="F2457" s="28">
        <v>4.25</v>
      </c>
      <c r="G2457" s="28">
        <v>88.14</v>
      </c>
      <c r="H2457" s="28" t="str">
        <f>TRIM(PROPER('Base de datos cruda'!H2457))</f>
        <v>Fps</v>
      </c>
      <c r="I2457" s="28">
        <v>2.83</v>
      </c>
      <c r="J2457" s="28">
        <v>12.43</v>
      </c>
      <c r="K2457" s="28">
        <v>241.04</v>
      </c>
      <c r="L2457" s="28">
        <f>IF('Base de datos cruda'!L2457&lt;0,,'Base de datos cruda'!L2457)</f>
        <v>19.85</v>
      </c>
      <c r="M2457" s="28" t="str">
        <f>IF(TRIM(PROPER('Base de datos cruda'!M2457))="High","Alto",IF(TRIM(PROPER('Base de datos cruda'!M2457))="Medium","Medio","Bajo"))</f>
        <v>Bajo</v>
      </c>
      <c r="N2457" s="29">
        <v>28.89</v>
      </c>
      <c r="O2457" s="32">
        <f t="shared" si="1"/>
        <v>28.89</v>
      </c>
      <c r="P2457" s="33">
        <f t="shared" si="2"/>
        <v>19.62</v>
      </c>
      <c r="Q2457" s="34">
        <f t="shared" si="3"/>
        <v>0.6954102921</v>
      </c>
      <c r="R2457" s="35" t="str">
        <f t="shared" si="4"/>
        <v>Bajo</v>
      </c>
      <c r="S2457" s="35" t="str">
        <f>IF(O2457="","",IF(O2457&gt;AVERAGE('Base de datos limpia'!$O$2:$O$8001),"Alto","Normal"))
</f>
        <v>Normal</v>
      </c>
      <c r="T2457" s="35" t="str">
        <f t="shared" si="5"/>
        <v>Gamer moderado</v>
      </c>
      <c r="U2457" s="35"/>
    </row>
    <row r="2458">
      <c r="A2458" s="28">
        <v>2457.0</v>
      </c>
      <c r="B2458" s="28">
        <v>17.0</v>
      </c>
      <c r="C2458" s="28" t="str">
        <f>TRIM(PROPER('Base de datos cruda'!C2458))</f>
        <v>Female</v>
      </c>
      <c r="D2458" s="28">
        <v>6.27</v>
      </c>
      <c r="E2458" s="28">
        <v>4.31</v>
      </c>
      <c r="F2458" s="28">
        <v>8.43</v>
      </c>
      <c r="G2458" s="28">
        <v>96.84</v>
      </c>
      <c r="H2458" s="28" t="str">
        <f>TRIM(PROPER('Base de datos cruda'!H2458))</f>
        <v>Casual</v>
      </c>
      <c r="I2458" s="28">
        <v>1.36</v>
      </c>
      <c r="J2458" s="28">
        <v>11.09</v>
      </c>
      <c r="K2458" s="28">
        <v>243.77</v>
      </c>
      <c r="L2458" s="28">
        <f>IF('Base de datos cruda'!L2458&lt;0,,'Base de datos cruda'!L2458)</f>
        <v>16.85</v>
      </c>
      <c r="M2458" s="28" t="str">
        <f>IF(TRIM(PROPER('Base de datos cruda'!M2458))="High","Alto",IF(TRIM(PROPER('Base de datos cruda'!M2458))="Medium","Medio","Bajo"))</f>
        <v>Bajo</v>
      </c>
      <c r="N2458" s="29">
        <v>57.58</v>
      </c>
      <c r="O2458" s="32">
        <f t="shared" si="1"/>
        <v>57.58</v>
      </c>
      <c r="P2458" s="33">
        <f t="shared" si="2"/>
        <v>17.36</v>
      </c>
      <c r="Q2458" s="34">
        <f t="shared" si="3"/>
        <v>0.687400319</v>
      </c>
      <c r="R2458" s="35" t="str">
        <f t="shared" si="4"/>
        <v>Medio</v>
      </c>
      <c r="S2458" s="35" t="str">
        <f>IF(O2458="","",IF(O2458&gt;AVERAGE('Base de datos limpia'!$O$2:$O$8001),"Alto","Normal"))
</f>
        <v>Normal</v>
      </c>
      <c r="T2458" s="35" t="str">
        <f t="shared" si="5"/>
        <v>Gamer moderado</v>
      </c>
      <c r="U2458" s="35"/>
    </row>
    <row r="2459">
      <c r="A2459" s="28">
        <v>2458.0</v>
      </c>
      <c r="B2459" s="28">
        <v>24.0</v>
      </c>
      <c r="C2459" s="28" t="str">
        <f>TRIM(PROPER('Base de datos cruda'!C2459))</f>
        <v>Female</v>
      </c>
      <c r="D2459" s="28">
        <v>6.25</v>
      </c>
      <c r="E2459" s="28">
        <v>7.62</v>
      </c>
      <c r="F2459" s="28">
        <v>6.93</v>
      </c>
      <c r="G2459" s="28">
        <v>92.48</v>
      </c>
      <c r="H2459" s="28" t="str">
        <f>TRIM(PROPER('Base de datos cruda'!H2459))</f>
        <v>Fps</v>
      </c>
      <c r="I2459" s="28">
        <v>0.73</v>
      </c>
      <c r="J2459" s="28">
        <v>9.98</v>
      </c>
      <c r="K2459" s="28">
        <v>251.88</v>
      </c>
      <c r="L2459" s="28">
        <f>IF('Base de datos cruda'!L2459&lt;0,,'Base de datos cruda'!L2459)</f>
        <v>13.37</v>
      </c>
      <c r="M2459" s="28" t="str">
        <f>IF(TRIM(PROPER('Base de datos cruda'!M2459))="High","Alto",IF(TRIM(PROPER('Base de datos cruda'!M2459))="Medium","Medio","Bajo"))</f>
        <v>Bajo</v>
      </c>
      <c r="N2459" s="29">
        <v>88.050299535099</v>
      </c>
      <c r="O2459" s="32">
        <f t="shared" si="1"/>
        <v>88.05029954</v>
      </c>
      <c r="P2459" s="33">
        <f t="shared" si="2"/>
        <v>16.23</v>
      </c>
      <c r="Q2459" s="34">
        <f t="shared" si="3"/>
        <v>1.2192</v>
      </c>
      <c r="R2459" s="35" t="str">
        <f t="shared" si="4"/>
        <v>Alto</v>
      </c>
      <c r="S2459" s="35" t="str">
        <f>IF(O2459="","",IF(O2459&gt;AVERAGE('Base de datos limpia'!$O$2:$O$8001),"Alto","Normal"))
</f>
        <v>Alto</v>
      </c>
      <c r="T2459" s="35" t="str">
        <f t="shared" si="5"/>
        <v>Gamer intensivo</v>
      </c>
      <c r="U2459" s="35"/>
    </row>
    <row r="2460">
      <c r="A2460" s="28">
        <v>2459.0</v>
      </c>
      <c r="B2460" s="28">
        <v>18.0</v>
      </c>
      <c r="C2460" s="28" t="str">
        <f>TRIM(PROPER('Base de datos cruda'!C2460))</f>
        <v>Male</v>
      </c>
      <c r="D2460" s="28">
        <v>7.42</v>
      </c>
      <c r="E2460" s="28">
        <v>6.43</v>
      </c>
      <c r="F2460" s="28">
        <v>8.24</v>
      </c>
      <c r="G2460" s="28">
        <v>84.39</v>
      </c>
      <c r="H2460" s="28" t="str">
        <f>TRIM(PROPER('Base de datos cruda'!H2460))</f>
        <v>Casual</v>
      </c>
      <c r="I2460" s="28">
        <v>4.77</v>
      </c>
      <c r="J2460" s="28">
        <v>12.89</v>
      </c>
      <c r="K2460" s="28">
        <v>227.32</v>
      </c>
      <c r="L2460" s="28">
        <f>IF('Base de datos cruda'!L2460&lt;0,,'Base de datos cruda'!L2460)</f>
        <v>16.96</v>
      </c>
      <c r="M2460" s="28" t="str">
        <f>IF(TRIM(PROPER('Base de datos cruda'!M2460))="High","Alto",IF(TRIM(PROPER('Base de datos cruda'!M2460))="Medium","Medio","Bajo"))</f>
        <v>Bajo</v>
      </c>
      <c r="N2460" s="29">
        <v>67.3014680635083</v>
      </c>
      <c r="O2460" s="32">
        <f t="shared" si="1"/>
        <v>67.30146806</v>
      </c>
      <c r="P2460" s="33">
        <f t="shared" si="2"/>
        <v>20.31</v>
      </c>
      <c r="Q2460" s="34">
        <f t="shared" si="3"/>
        <v>0.8665768194</v>
      </c>
      <c r="R2460" s="35" t="str">
        <f t="shared" si="4"/>
        <v>Medio</v>
      </c>
      <c r="S2460" s="35" t="str">
        <f>IF(O2460="","",IF(O2460&gt;AVERAGE('Base de datos limpia'!$O$2:$O$8001),"Alto","Normal"))
</f>
        <v>Alto</v>
      </c>
      <c r="T2460" s="35" t="str">
        <f t="shared" si="5"/>
        <v>Gamer intensivo</v>
      </c>
      <c r="U2460" s="35"/>
    </row>
    <row r="2461">
      <c r="A2461" s="28">
        <v>2460.0</v>
      </c>
      <c r="B2461" s="28">
        <v>17.0</v>
      </c>
      <c r="C2461" s="28" t="str">
        <f>TRIM(PROPER('Base de datos cruda'!C2461))</f>
        <v>Male</v>
      </c>
      <c r="D2461" s="28">
        <v>7.92</v>
      </c>
      <c r="E2461" s="28">
        <v>6.88</v>
      </c>
      <c r="F2461" s="28">
        <v>4.05</v>
      </c>
      <c r="G2461" s="28">
        <v>86.35</v>
      </c>
      <c r="H2461" s="28" t="str">
        <f>TRIM(PROPER('Base de datos cruda'!H2461))</f>
        <v>Rpg</v>
      </c>
      <c r="I2461" s="28">
        <v>2.46</v>
      </c>
      <c r="J2461" s="28">
        <v>10.71</v>
      </c>
      <c r="K2461" s="28">
        <v>217.06</v>
      </c>
      <c r="L2461" s="28">
        <f>IF('Base de datos cruda'!L2461&lt;0,,'Base de datos cruda'!L2461)</f>
        <v>20.27</v>
      </c>
      <c r="M2461" s="28" t="str">
        <f>IF(TRIM(PROPER('Base de datos cruda'!M2461))="High","Alto",IF(TRIM(PROPER('Base de datos cruda'!M2461))="Medium","Medio","Bajo"))</f>
        <v>Bajo</v>
      </c>
      <c r="N2461" s="29">
        <v>40.68</v>
      </c>
      <c r="O2461" s="32">
        <f t="shared" si="1"/>
        <v>40.68</v>
      </c>
      <c r="P2461" s="33">
        <f t="shared" si="2"/>
        <v>18.63</v>
      </c>
      <c r="Q2461" s="34">
        <f t="shared" si="3"/>
        <v>0.8686868687</v>
      </c>
      <c r="R2461" s="35" t="str">
        <f t="shared" si="4"/>
        <v>Bajo</v>
      </c>
      <c r="S2461" s="35" t="str">
        <f>IF(O2461="","",IF(O2461&gt;AVERAGE('Base de datos limpia'!$O$2:$O$8001),"Alto","Normal"))
</f>
        <v>Normal</v>
      </c>
      <c r="T2461" s="35" t="str">
        <f t="shared" si="5"/>
        <v>Gamer intensivo</v>
      </c>
      <c r="U2461" s="35"/>
    </row>
    <row r="2462">
      <c r="A2462" s="28">
        <v>2461.0</v>
      </c>
      <c r="B2462" s="28">
        <v>24.0</v>
      </c>
      <c r="C2462" s="28" t="str">
        <f>TRIM(PROPER('Base de datos cruda'!C2462))</f>
        <v>Male</v>
      </c>
      <c r="D2462" s="28">
        <v>4.65</v>
      </c>
      <c r="E2462" s="28">
        <v>2.9</v>
      </c>
      <c r="F2462" s="28">
        <v>8.35</v>
      </c>
      <c r="G2462" s="28">
        <v>65.89</v>
      </c>
      <c r="H2462" s="28" t="str">
        <f>TRIM(PROPER('Base de datos cruda'!H2462))</f>
        <v>Casual</v>
      </c>
      <c r="I2462" s="28">
        <v>2.36</v>
      </c>
      <c r="J2462" s="28">
        <v>8.11</v>
      </c>
      <c r="K2462" s="28">
        <v>276.8</v>
      </c>
      <c r="L2462" s="28">
        <f>IF('Base de datos cruda'!L2462&lt;0,,'Base de datos cruda'!L2462)</f>
        <v>10.66</v>
      </c>
      <c r="M2462" s="28" t="str">
        <f>IF(TRIM(PROPER('Base de datos cruda'!M2462))="High","Alto",IF(TRIM(PROPER('Base de datos cruda'!M2462))="Medium","Medio","Bajo"))</f>
        <v>Medio</v>
      </c>
      <c r="N2462" s="29">
        <v>61.8469484081026</v>
      </c>
      <c r="O2462" s="32">
        <f t="shared" si="1"/>
        <v>61.84694841</v>
      </c>
      <c r="P2462" s="33">
        <f t="shared" si="2"/>
        <v>12.76</v>
      </c>
      <c r="Q2462" s="34">
        <f t="shared" si="3"/>
        <v>0.623655914</v>
      </c>
      <c r="R2462" s="35" t="str">
        <f t="shared" si="4"/>
        <v>Medio</v>
      </c>
      <c r="S2462" s="35" t="str">
        <f>IF(O2462="","",IF(O2462&gt;AVERAGE('Base de datos limpia'!$O$2:$O$8001),"Alto","Normal"))
</f>
        <v>Normal</v>
      </c>
      <c r="T2462" s="35" t="str">
        <f t="shared" si="5"/>
        <v>Gamer casual</v>
      </c>
      <c r="U2462" s="35"/>
    </row>
    <row r="2463">
      <c r="A2463" s="28">
        <v>2462.0</v>
      </c>
      <c r="B2463" s="28">
        <v>22.0</v>
      </c>
      <c r="C2463" s="28" t="str">
        <f>TRIM(PROPER('Base de datos cruda'!C2463))</f>
        <v>Male</v>
      </c>
      <c r="D2463" s="28">
        <v>0.87</v>
      </c>
      <c r="E2463" s="28">
        <v>3.93</v>
      </c>
      <c r="F2463" s="28">
        <v>4.6</v>
      </c>
      <c r="G2463" s="28">
        <v>78.81</v>
      </c>
      <c r="H2463" s="28" t="str">
        <f>TRIM(PROPER('Base de datos cruda'!H2463))</f>
        <v>Rpg</v>
      </c>
      <c r="I2463" s="28">
        <v>0.63</v>
      </c>
      <c r="J2463" s="28">
        <v>5.12</v>
      </c>
      <c r="K2463" s="28">
        <v>322.82</v>
      </c>
      <c r="L2463" s="28">
        <f>IF('Base de datos cruda'!L2463&lt;0,,'Base de datos cruda'!L2463)</f>
        <v>3.8</v>
      </c>
      <c r="M2463" s="28" t="str">
        <f>IF(TRIM(PROPER('Base de datos cruda'!M2463))="High","Alto",IF(TRIM(PROPER('Base de datos cruda'!M2463))="Medium","Medio","Bajo"))</f>
        <v>Medio</v>
      </c>
      <c r="N2463" s="29">
        <v>71.21</v>
      </c>
      <c r="O2463" s="32">
        <f t="shared" si="1"/>
        <v>71.21</v>
      </c>
      <c r="P2463" s="33">
        <f t="shared" si="2"/>
        <v>5.99</v>
      </c>
      <c r="Q2463" s="34">
        <f t="shared" si="3"/>
        <v>4.517241379</v>
      </c>
      <c r="R2463" s="35" t="str">
        <f t="shared" si="4"/>
        <v>Alto</v>
      </c>
      <c r="S2463" s="35" t="str">
        <f>IF(O2463="","",IF(O2463&gt;AVERAGE('Base de datos limpia'!$O$2:$O$8001),"Alto","Normal"))
</f>
        <v>Alto</v>
      </c>
      <c r="T2463" s="35" t="str">
        <f t="shared" si="5"/>
        <v>Gamer moderado</v>
      </c>
      <c r="U2463" s="35"/>
    </row>
    <row r="2464">
      <c r="A2464" s="28">
        <v>2463.0</v>
      </c>
      <c r="B2464" s="28">
        <v>21.0</v>
      </c>
      <c r="C2464" s="28" t="str">
        <f>TRIM(PROPER('Base de datos cruda'!C2464))</f>
        <v>Male</v>
      </c>
      <c r="D2464" s="28">
        <v>3.67</v>
      </c>
      <c r="E2464" s="28">
        <v>1.19</v>
      </c>
      <c r="F2464" s="28">
        <v>7.61</v>
      </c>
      <c r="G2464" s="28">
        <v>72.04</v>
      </c>
      <c r="H2464" s="28" t="str">
        <f>TRIM(PROPER('Base de datos cruda'!H2464))</f>
        <v>Rpg</v>
      </c>
      <c r="I2464" s="28">
        <v>2.52</v>
      </c>
      <c r="J2464" s="28">
        <v>6.87</v>
      </c>
      <c r="K2464" s="28">
        <v>269.52</v>
      </c>
      <c r="L2464" s="28">
        <f>IF('Base de datos cruda'!L2464&lt;0,,'Base de datos cruda'!L2464)</f>
        <v>7.97</v>
      </c>
      <c r="M2464" s="28" t="str">
        <f>IF(TRIM(PROPER('Base de datos cruda'!M2464))="High","Alto",IF(TRIM(PROPER('Base de datos cruda'!M2464))="Medium","Medio","Bajo"))</f>
        <v>Medio</v>
      </c>
      <c r="N2464" s="29">
        <v>39.81</v>
      </c>
      <c r="O2464" s="32">
        <f t="shared" si="1"/>
        <v>39.81</v>
      </c>
      <c r="P2464" s="33">
        <f t="shared" si="2"/>
        <v>10.54</v>
      </c>
      <c r="Q2464" s="34">
        <f t="shared" si="3"/>
        <v>0.3242506812</v>
      </c>
      <c r="R2464" s="35" t="str">
        <f t="shared" si="4"/>
        <v>Bajo</v>
      </c>
      <c r="S2464" s="35" t="str">
        <f>IF(O2464="","",IF(O2464&gt;AVERAGE('Base de datos limpia'!$O$2:$O$8001),"Alto","Normal"))
</f>
        <v>Normal</v>
      </c>
      <c r="T2464" s="35" t="str">
        <f t="shared" si="5"/>
        <v>Gamer casual</v>
      </c>
      <c r="U2464" s="35"/>
    </row>
    <row r="2465">
      <c r="A2465" s="28">
        <v>2464.0</v>
      </c>
      <c r="B2465" s="28">
        <v>16.0</v>
      </c>
      <c r="C2465" s="28" t="str">
        <f>TRIM(PROPER('Base de datos cruda'!C2465))</f>
        <v>Male</v>
      </c>
      <c r="D2465" s="28">
        <v>6.3</v>
      </c>
      <c r="E2465" s="28">
        <v>1.98</v>
      </c>
      <c r="F2465" s="28">
        <v>6.08</v>
      </c>
      <c r="G2465" s="28">
        <v>77.28</v>
      </c>
      <c r="H2465" s="28" t="str">
        <f>TRIM(PROPER('Base de datos cruda'!H2465))</f>
        <v>Casual</v>
      </c>
      <c r="I2465" s="28">
        <v>3.71</v>
      </c>
      <c r="J2465" s="28">
        <v>9.11</v>
      </c>
      <c r="K2465" s="28">
        <v>239.06</v>
      </c>
      <c r="L2465" s="28">
        <f>IF('Base de datos cruda'!L2465&lt;0,,'Base de datos cruda'!L2465)</f>
        <v>15.55</v>
      </c>
      <c r="M2465" s="28" t="str">
        <f>IF(TRIM(PROPER('Base de datos cruda'!M2465))="High","Alto",IF(TRIM(PROPER('Base de datos cruda'!M2465))="Medium","Medio","Bajo"))</f>
        <v>Bajo</v>
      </c>
      <c r="N2465" s="29">
        <v>29.26</v>
      </c>
      <c r="O2465" s="32">
        <f t="shared" si="1"/>
        <v>29.26</v>
      </c>
      <c r="P2465" s="33">
        <f t="shared" si="2"/>
        <v>15.41</v>
      </c>
      <c r="Q2465" s="34">
        <f t="shared" si="3"/>
        <v>0.3142857143</v>
      </c>
      <c r="R2465" s="35" t="str">
        <f t="shared" si="4"/>
        <v>Bajo</v>
      </c>
      <c r="S2465" s="35" t="str">
        <f>IF(O2465="","",IF(O2465&gt;AVERAGE('Base de datos limpia'!$O$2:$O$8001),"Alto","Normal"))
</f>
        <v>Normal</v>
      </c>
      <c r="T2465" s="35" t="str">
        <f t="shared" si="5"/>
        <v>Gamer casual</v>
      </c>
      <c r="U2465" s="35"/>
    </row>
    <row r="2466">
      <c r="A2466" s="28">
        <v>2465.0</v>
      </c>
      <c r="B2466" s="28">
        <v>20.0</v>
      </c>
      <c r="C2466" s="28" t="str">
        <f>TRIM(PROPER('Base de datos cruda'!C2466))</f>
        <v>Female</v>
      </c>
      <c r="D2466" s="28">
        <v>0.22</v>
      </c>
      <c r="E2466" s="28">
        <v>3.39</v>
      </c>
      <c r="F2466" s="28">
        <v>7.41</v>
      </c>
      <c r="G2466" s="28">
        <v>86.49</v>
      </c>
      <c r="H2466" s="28" t="str">
        <f>TRIM(PROPER('Base de datos cruda'!H2466))</f>
        <v>Fps</v>
      </c>
      <c r="I2466" s="28">
        <v>1.24</v>
      </c>
      <c r="J2466" s="28">
        <v>1.78</v>
      </c>
      <c r="K2466" s="28">
        <v>326.27</v>
      </c>
      <c r="L2466" s="28" t="str">
        <f>IF('Base de datos cruda'!L2466&lt;0,,'Base de datos cruda'!L2466)</f>
        <v/>
      </c>
      <c r="M2466" s="28" t="str">
        <f>IF(TRIM(PROPER('Base de datos cruda'!M2466))="High","Alto",IF(TRIM(PROPER('Base de datos cruda'!M2466))="Medium","Medio","Bajo"))</f>
        <v>Medio</v>
      </c>
      <c r="N2466" s="29">
        <v>72.11</v>
      </c>
      <c r="O2466" s="32">
        <f t="shared" si="1"/>
        <v>72.11</v>
      </c>
      <c r="P2466" s="33">
        <f t="shared" si="2"/>
        <v>2</v>
      </c>
      <c r="Q2466" s="34">
        <f t="shared" si="3"/>
        <v>15.40909091</v>
      </c>
      <c r="R2466" s="35" t="str">
        <f t="shared" si="4"/>
        <v>Alto</v>
      </c>
      <c r="S2466" s="35" t="str">
        <f>IF(O2466="","",IF(O2466&gt;AVERAGE('Base de datos limpia'!$O$2:$O$8001),"Alto","Normal"))
</f>
        <v>Alto</v>
      </c>
      <c r="T2466" s="35" t="str">
        <f t="shared" si="5"/>
        <v>Gamer moderado</v>
      </c>
      <c r="U2466" s="35"/>
    </row>
    <row r="2467">
      <c r="A2467" s="28">
        <v>2466.0</v>
      </c>
      <c r="B2467" s="28">
        <v>18.0</v>
      </c>
      <c r="C2467" s="28" t="str">
        <f>TRIM(PROPER('Base de datos cruda'!C2467))</f>
        <v>Female</v>
      </c>
      <c r="D2467" s="28">
        <v>0.46</v>
      </c>
      <c r="E2467" s="28">
        <v>1.59</v>
      </c>
      <c r="F2467" s="28">
        <v>7.14</v>
      </c>
      <c r="G2467" s="28">
        <v>65.97</v>
      </c>
      <c r="H2467" s="28" t="str">
        <f>TRIM(PROPER('Base de datos cruda'!H2467))</f>
        <v>Fps</v>
      </c>
      <c r="I2467" s="28">
        <v>1.84</v>
      </c>
      <c r="J2467" s="28">
        <v>4.64</v>
      </c>
      <c r="K2467" s="28">
        <v>307.55</v>
      </c>
      <c r="L2467" s="28">
        <f>IF('Base de datos cruda'!L2467&lt;0,,'Base de datos cruda'!L2467)</f>
        <v>1.39</v>
      </c>
      <c r="M2467" s="28" t="str">
        <f>IF(TRIM(PROPER('Base de datos cruda'!M2467))="High","Alto",IF(TRIM(PROPER('Base de datos cruda'!M2467))="Medium","Medio","Bajo"))</f>
        <v>Medio</v>
      </c>
      <c r="N2467" s="29">
        <v>62.62</v>
      </c>
      <c r="O2467" s="32">
        <f t="shared" si="1"/>
        <v>62.62</v>
      </c>
      <c r="P2467" s="33">
        <f t="shared" si="2"/>
        <v>5.1</v>
      </c>
      <c r="Q2467" s="34">
        <f t="shared" si="3"/>
        <v>3.456521739</v>
      </c>
      <c r="R2467" s="35" t="str">
        <f t="shared" si="4"/>
        <v>Medio</v>
      </c>
      <c r="S2467" s="35" t="str">
        <f>IF(O2467="","",IF(O2467&gt;AVERAGE('Base de datos limpia'!$O$2:$O$8001),"Alto","Normal"))
</f>
        <v>Normal</v>
      </c>
      <c r="T2467" s="35" t="str">
        <f t="shared" si="5"/>
        <v>Gamer casual</v>
      </c>
      <c r="U2467" s="35"/>
    </row>
    <row r="2468">
      <c r="A2468" s="28">
        <v>2467.0</v>
      </c>
      <c r="B2468" s="28">
        <v>16.0</v>
      </c>
      <c r="C2468" s="28" t="str">
        <f>TRIM(PROPER('Base de datos cruda'!C2468))</f>
        <v>Male</v>
      </c>
      <c r="D2468" s="28">
        <v>0.54</v>
      </c>
      <c r="E2468" s="28">
        <v>6.42</v>
      </c>
      <c r="F2468" s="28">
        <v>4.82</v>
      </c>
      <c r="G2468" s="28">
        <v>60.7</v>
      </c>
      <c r="H2468" s="28" t="str">
        <f>TRIM(PROPER('Base de datos cruda'!H2468))</f>
        <v>Fps</v>
      </c>
      <c r="I2468" s="28">
        <v>0.89</v>
      </c>
      <c r="J2468" s="28">
        <v>2.5</v>
      </c>
      <c r="K2468" s="28">
        <v>321.53</v>
      </c>
      <c r="L2468" s="28">
        <f>IF('Base de datos cruda'!L2468&lt;0,,'Base de datos cruda'!L2468)</f>
        <v>0.1</v>
      </c>
      <c r="M2468" s="28" t="str">
        <f>IF(TRIM(PROPER('Base de datos cruda'!M2468))="High","Alto",IF(TRIM(PROPER('Base de datos cruda'!M2468))="Medium","Medio","Bajo"))</f>
        <v>Medio</v>
      </c>
      <c r="N2468" s="29">
        <v>78.84</v>
      </c>
      <c r="O2468" s="32">
        <f t="shared" si="1"/>
        <v>78.84</v>
      </c>
      <c r="P2468" s="33">
        <f t="shared" si="2"/>
        <v>3.04</v>
      </c>
      <c r="Q2468" s="34">
        <f t="shared" si="3"/>
        <v>11.88888889</v>
      </c>
      <c r="R2468" s="35" t="str">
        <f t="shared" si="4"/>
        <v>Alto</v>
      </c>
      <c r="S2468" s="35" t="str">
        <f>IF(O2468="","",IF(O2468&gt;AVERAGE('Base de datos limpia'!$O$2:$O$8001),"Alto","Normal"))
</f>
        <v>Alto</v>
      </c>
      <c r="T2468" s="35" t="str">
        <f t="shared" si="5"/>
        <v>Gamer intensivo</v>
      </c>
      <c r="U2468" s="35"/>
    </row>
    <row r="2469">
      <c r="A2469" s="28">
        <v>2468.0</v>
      </c>
      <c r="B2469" s="28">
        <v>19.0</v>
      </c>
      <c r="C2469" s="28" t="str">
        <f>TRIM(PROPER('Base de datos cruda'!C2469))</f>
        <v>Male</v>
      </c>
      <c r="D2469" s="28">
        <v>5.85</v>
      </c>
      <c r="E2469" s="28">
        <v>9.98</v>
      </c>
      <c r="F2469" s="28">
        <v>6.57</v>
      </c>
      <c r="G2469" s="28">
        <v>75.88</v>
      </c>
      <c r="H2469" s="28" t="str">
        <f>TRIM(PROPER('Base de datos cruda'!H2469))</f>
        <v>Rpg</v>
      </c>
      <c r="I2469" s="28">
        <v>1.78</v>
      </c>
      <c r="J2469" s="28">
        <v>7.54</v>
      </c>
      <c r="K2469" s="28">
        <v>239.56</v>
      </c>
      <c r="L2469" s="28">
        <f>IF('Base de datos cruda'!L2469&lt;0,,'Base de datos cruda'!L2469)</f>
        <v>15.72</v>
      </c>
      <c r="M2469" s="28" t="str">
        <f>IF(TRIM(PROPER('Base de datos cruda'!M2469))="High","Alto",IF(TRIM(PROPER('Base de datos cruda'!M2469))="Medium","Medio","Bajo"))</f>
        <v>Bajo</v>
      </c>
      <c r="N2469" s="29">
        <v>89.2703850116712</v>
      </c>
      <c r="O2469" s="32">
        <f t="shared" si="1"/>
        <v>89.27038501</v>
      </c>
      <c r="P2469" s="33">
        <f t="shared" si="2"/>
        <v>13.39</v>
      </c>
      <c r="Q2469" s="34">
        <f t="shared" si="3"/>
        <v>1.705982906</v>
      </c>
      <c r="R2469" s="35" t="str">
        <f t="shared" si="4"/>
        <v>Alto</v>
      </c>
      <c r="S2469" s="35" t="str">
        <f>IF(O2469="","",IF(O2469&gt;AVERAGE('Base de datos limpia'!$O$2:$O$8001),"Alto","Normal"))
</f>
        <v>Alto</v>
      </c>
      <c r="T2469" s="35" t="str">
        <f t="shared" si="5"/>
        <v>Gamer intensivo</v>
      </c>
      <c r="U2469" s="35"/>
    </row>
    <row r="2470">
      <c r="A2470" s="28">
        <v>2469.0</v>
      </c>
      <c r="B2470" s="28">
        <v>17.0</v>
      </c>
      <c r="C2470" s="28" t="str">
        <f>TRIM(PROPER('Base de datos cruda'!C2470))</f>
        <v>Male</v>
      </c>
      <c r="D2470" s="28">
        <v>4.01</v>
      </c>
      <c r="E2470" s="28">
        <v>1.91</v>
      </c>
      <c r="F2470" s="28">
        <v>5.39</v>
      </c>
      <c r="G2470" s="28">
        <v>72.89</v>
      </c>
      <c r="H2470" s="28" t="str">
        <f>TRIM(PROPER('Base de datos cruda'!H2470))</f>
        <v>Fps</v>
      </c>
      <c r="I2470" s="28">
        <v>4.31</v>
      </c>
      <c r="J2470" s="28">
        <v>5.92</v>
      </c>
      <c r="K2470" s="28">
        <v>269.01</v>
      </c>
      <c r="L2470" s="28">
        <f>IF('Base de datos cruda'!L2470&lt;0,,'Base de datos cruda'!L2470)</f>
        <v>9.44</v>
      </c>
      <c r="M2470" s="28" t="str">
        <f>IF(TRIM(PROPER('Base de datos cruda'!M2470))="High","Alto",IF(TRIM(PROPER('Base de datos cruda'!M2470))="Medium","Medio","Bajo"))</f>
        <v>Medio</v>
      </c>
      <c r="N2470" s="29">
        <v>38.79</v>
      </c>
      <c r="O2470" s="32">
        <f t="shared" si="1"/>
        <v>38.79</v>
      </c>
      <c r="P2470" s="33">
        <f t="shared" si="2"/>
        <v>9.93</v>
      </c>
      <c r="Q2470" s="34">
        <f t="shared" si="3"/>
        <v>0.4763092269</v>
      </c>
      <c r="R2470" s="35" t="str">
        <f t="shared" si="4"/>
        <v>Bajo</v>
      </c>
      <c r="S2470" s="35" t="str">
        <f>IF(O2470="","",IF(O2470&gt;AVERAGE('Base de datos limpia'!$O$2:$O$8001),"Alto","Normal"))
</f>
        <v>Normal</v>
      </c>
      <c r="T2470" s="35" t="str">
        <f t="shared" si="5"/>
        <v>Gamer casual</v>
      </c>
      <c r="U2470" s="35"/>
    </row>
    <row r="2471">
      <c r="A2471" s="28">
        <v>2470.0</v>
      </c>
      <c r="B2471" s="28">
        <v>17.0</v>
      </c>
      <c r="C2471" s="28" t="str">
        <f>TRIM(PROPER('Base de datos cruda'!C2471))</f>
        <v>Female</v>
      </c>
      <c r="D2471" s="28">
        <v>2.95</v>
      </c>
      <c r="E2471" s="28">
        <v>8.39</v>
      </c>
      <c r="F2471" s="28">
        <v>6.8</v>
      </c>
      <c r="G2471" s="28">
        <v>76.82</v>
      </c>
      <c r="H2471" s="28" t="str">
        <f>TRIM(PROPER('Base de datos cruda'!H2471))</f>
        <v>Fps</v>
      </c>
      <c r="I2471" s="28">
        <v>1.19</v>
      </c>
      <c r="J2471" s="28">
        <v>7.39</v>
      </c>
      <c r="K2471" s="28">
        <v>294.39</v>
      </c>
      <c r="L2471" s="28">
        <f>IF('Base de datos cruda'!L2471&lt;0,,'Base de datos cruda'!L2471)</f>
        <v>7.72</v>
      </c>
      <c r="M2471" s="28" t="str">
        <f>IF(TRIM(PROPER('Base de datos cruda'!M2471))="High","Alto",IF(TRIM(PROPER('Base de datos cruda'!M2471))="Medium","Medio","Bajo"))</f>
        <v>Medio</v>
      </c>
      <c r="N2471" s="29">
        <v>82.95</v>
      </c>
      <c r="O2471" s="32">
        <f t="shared" si="1"/>
        <v>82.95</v>
      </c>
      <c r="P2471" s="33">
        <f t="shared" si="2"/>
        <v>10.34</v>
      </c>
      <c r="Q2471" s="34">
        <f t="shared" si="3"/>
        <v>2.844067797</v>
      </c>
      <c r="R2471" s="35" t="str">
        <f t="shared" si="4"/>
        <v>Alto</v>
      </c>
      <c r="S2471" s="35" t="str">
        <f>IF(O2471="","",IF(O2471&gt;AVERAGE('Base de datos limpia'!$O$2:$O$8001),"Alto","Normal"))
</f>
        <v>Alto</v>
      </c>
      <c r="T2471" s="35" t="str">
        <f t="shared" si="5"/>
        <v>Gamer intensivo</v>
      </c>
      <c r="U2471" s="35"/>
    </row>
    <row r="2472">
      <c r="A2472" s="28">
        <v>2471.0</v>
      </c>
      <c r="B2472" s="28">
        <v>18.0</v>
      </c>
      <c r="C2472" s="28" t="str">
        <f>TRIM(PROPER('Base de datos cruda'!C2472))</f>
        <v>Male</v>
      </c>
      <c r="D2472" s="28">
        <v>0.84</v>
      </c>
      <c r="E2472" s="28">
        <v>2.07</v>
      </c>
      <c r="F2472" s="28">
        <v>7.69</v>
      </c>
      <c r="G2472" s="28">
        <v>97.25</v>
      </c>
      <c r="H2472" s="28" t="str">
        <f>TRIM(PROPER('Base de datos cruda'!H2472))</f>
        <v>Fps</v>
      </c>
      <c r="I2472" s="28">
        <v>0.15</v>
      </c>
      <c r="J2472" s="28">
        <v>2.53</v>
      </c>
      <c r="K2472" s="28">
        <v>300.23</v>
      </c>
      <c r="L2472" s="28">
        <f>IF('Base de datos cruda'!L2472&lt;0,,'Base de datos cruda'!L2472)</f>
        <v>2.12</v>
      </c>
      <c r="M2472" s="28" t="str">
        <f>IF(TRIM(PROPER('Base de datos cruda'!M2472))="High","Alto",IF(TRIM(PROPER('Base de datos cruda'!M2472))="Medium","Medio","Bajo"))</f>
        <v>Medio</v>
      </c>
      <c r="N2472" s="29">
        <v>75.56</v>
      </c>
      <c r="O2472" s="32">
        <f t="shared" si="1"/>
        <v>75.56</v>
      </c>
      <c r="P2472" s="33">
        <f t="shared" si="2"/>
        <v>3.37</v>
      </c>
      <c r="Q2472" s="34">
        <f t="shared" si="3"/>
        <v>2.464285714</v>
      </c>
      <c r="R2472" s="35" t="str">
        <f t="shared" si="4"/>
        <v>Alto</v>
      </c>
      <c r="S2472" s="35" t="str">
        <f>IF(O2472="","",IF(O2472&gt;AVERAGE('Base de datos limpia'!$O$2:$O$8001),"Alto","Normal"))
</f>
        <v>Alto</v>
      </c>
      <c r="T2472" s="35" t="str">
        <f t="shared" si="5"/>
        <v>Gamer casual</v>
      </c>
      <c r="U2472" s="35"/>
    </row>
    <row r="2473">
      <c r="A2473" s="28">
        <v>2472.0</v>
      </c>
      <c r="B2473" s="28">
        <v>23.0</v>
      </c>
      <c r="C2473" s="28" t="str">
        <f>TRIM(PROPER('Base de datos cruda'!C2473))</f>
        <v>Male</v>
      </c>
      <c r="D2473" s="28">
        <v>5.86</v>
      </c>
      <c r="E2473" s="28">
        <v>7.03</v>
      </c>
      <c r="F2473" s="28">
        <v>4.41</v>
      </c>
      <c r="G2473" s="28">
        <v>88.28</v>
      </c>
      <c r="H2473" s="28" t="str">
        <f>TRIM(PROPER('Base de datos cruda'!H2473))</f>
        <v>Casual</v>
      </c>
      <c r="I2473" s="28">
        <v>2.68</v>
      </c>
      <c r="J2473" s="28">
        <v>11.74</v>
      </c>
      <c r="K2473" s="28">
        <v>243.8</v>
      </c>
      <c r="L2473" s="28">
        <f>IF('Base de datos cruda'!L2473&lt;0,,'Base de datos cruda'!L2473)</f>
        <v>11.9</v>
      </c>
      <c r="M2473" s="28" t="str">
        <f>IF(TRIM(PROPER('Base de datos cruda'!M2473))="High","Alto",IF(TRIM(PROPER('Base de datos cruda'!M2473))="Medium","Medio","Bajo"))</f>
        <v>Alto</v>
      </c>
      <c r="N2473" s="29">
        <v>63.98939510281</v>
      </c>
      <c r="O2473" s="32">
        <f t="shared" si="1"/>
        <v>63.9893951</v>
      </c>
      <c r="P2473" s="33">
        <f t="shared" si="2"/>
        <v>17.6</v>
      </c>
      <c r="Q2473" s="34">
        <f t="shared" si="3"/>
        <v>1.199658703</v>
      </c>
      <c r="R2473" s="35" t="str">
        <f t="shared" si="4"/>
        <v>Medio</v>
      </c>
      <c r="S2473" s="35" t="str">
        <f>IF(O2473="","",IF(O2473&gt;AVERAGE('Base de datos limpia'!$O$2:$O$8001),"Alto","Normal"))
</f>
        <v>Normal</v>
      </c>
      <c r="T2473" s="35" t="str">
        <f t="shared" si="5"/>
        <v>Gamer intensivo</v>
      </c>
      <c r="U2473" s="35"/>
    </row>
    <row r="2474">
      <c r="A2474" s="28">
        <v>2473.0</v>
      </c>
      <c r="B2474" s="28">
        <v>23.0</v>
      </c>
      <c r="C2474" s="28" t="str">
        <f>TRIM(PROPER('Base de datos cruda'!C2474))</f>
        <v>Female</v>
      </c>
      <c r="D2474" s="28">
        <v>2.57</v>
      </c>
      <c r="E2474" s="28">
        <v>6.79</v>
      </c>
      <c r="F2474" s="28">
        <v>6.58</v>
      </c>
      <c r="G2474" s="28">
        <v>73.1</v>
      </c>
      <c r="H2474" s="28" t="str">
        <f>TRIM(PROPER('Base de datos cruda'!H2474))</f>
        <v>Rpg</v>
      </c>
      <c r="I2474" s="28">
        <v>2.9</v>
      </c>
      <c r="J2474" s="28">
        <v>7.36</v>
      </c>
      <c r="K2474" s="28">
        <v>292.92</v>
      </c>
      <c r="L2474" s="28">
        <f>IF('Base de datos cruda'!L2474&lt;0,,'Base de datos cruda'!L2474)</f>
        <v>10.25</v>
      </c>
      <c r="M2474" s="28" t="str">
        <f>IF(TRIM(PROPER('Base de datos cruda'!M2474))="High","Alto",IF(TRIM(PROPER('Base de datos cruda'!M2474))="Medium","Medio","Bajo"))</f>
        <v>Medio</v>
      </c>
      <c r="N2474" s="29">
        <v>75.1</v>
      </c>
      <c r="O2474" s="32">
        <f t="shared" si="1"/>
        <v>75.1</v>
      </c>
      <c r="P2474" s="33">
        <f t="shared" si="2"/>
        <v>9.93</v>
      </c>
      <c r="Q2474" s="34">
        <f t="shared" si="3"/>
        <v>2.642023346</v>
      </c>
      <c r="R2474" s="35" t="str">
        <f t="shared" si="4"/>
        <v>Alto</v>
      </c>
      <c r="S2474" s="35" t="str">
        <f>IF(O2474="","",IF(O2474&gt;AVERAGE('Base de datos limpia'!$O$2:$O$8001),"Alto","Normal"))
</f>
        <v>Alto</v>
      </c>
      <c r="T2474" s="35" t="str">
        <f t="shared" si="5"/>
        <v>Gamer intensivo</v>
      </c>
      <c r="U2474" s="35"/>
    </row>
    <row r="2475">
      <c r="A2475" s="28">
        <v>2474.0</v>
      </c>
      <c r="B2475" s="28">
        <v>22.0</v>
      </c>
      <c r="C2475" s="28" t="str">
        <f>TRIM(PROPER('Base de datos cruda'!C2475))</f>
        <v>Female</v>
      </c>
      <c r="D2475" s="28">
        <v>2.12</v>
      </c>
      <c r="E2475" s="28">
        <v>9.12</v>
      </c>
      <c r="F2475" s="28">
        <v>7.09</v>
      </c>
      <c r="G2475" s="28">
        <v>67.17</v>
      </c>
      <c r="H2475" s="28" t="str">
        <f>TRIM(PROPER('Base de datos cruda'!H2475))</f>
        <v>Casual</v>
      </c>
      <c r="I2475" s="28">
        <v>1.64</v>
      </c>
      <c r="J2475" s="28">
        <v>5.08</v>
      </c>
      <c r="K2475" s="28">
        <v>276.58</v>
      </c>
      <c r="L2475" s="28">
        <f>IF('Base de datos cruda'!L2475&lt;0,,'Base de datos cruda'!L2475)</f>
        <v>5.02</v>
      </c>
      <c r="M2475" s="28" t="str">
        <f>IF(TRIM(PROPER('Base de datos cruda'!M2475))="High","Alto",IF(TRIM(PROPER('Base de datos cruda'!M2475))="Medium","Medio","Bajo"))</f>
        <v>Medio</v>
      </c>
      <c r="N2475" s="29">
        <v>95.33</v>
      </c>
      <c r="O2475" s="32">
        <f t="shared" si="1"/>
        <v>95.33</v>
      </c>
      <c r="P2475" s="33">
        <f t="shared" si="2"/>
        <v>7.2</v>
      </c>
      <c r="Q2475" s="34">
        <f t="shared" si="3"/>
        <v>4.301886792</v>
      </c>
      <c r="R2475" s="35" t="str">
        <f t="shared" si="4"/>
        <v>Alto</v>
      </c>
      <c r="S2475" s="35" t="str">
        <f>IF(O2475="","",IF(O2475&gt;AVERAGE('Base de datos limpia'!$O$2:$O$8001),"Alto","Normal"))
</f>
        <v>Alto</v>
      </c>
      <c r="T2475" s="35" t="str">
        <f t="shared" si="5"/>
        <v>Gamer intensivo</v>
      </c>
      <c r="U2475" s="35"/>
    </row>
    <row r="2476">
      <c r="A2476" s="28">
        <v>2475.0</v>
      </c>
      <c r="B2476" s="28">
        <v>21.0</v>
      </c>
      <c r="C2476" s="28" t="str">
        <f>TRIM(PROPER('Base de datos cruda'!C2476))</f>
        <v>Male</v>
      </c>
      <c r="D2476" s="28">
        <v>5.22</v>
      </c>
      <c r="E2476" s="28">
        <v>2.03</v>
      </c>
      <c r="F2476" s="28">
        <v>5.48</v>
      </c>
      <c r="G2476" s="28">
        <v>84.74</v>
      </c>
      <c r="H2476" s="28" t="str">
        <f>TRIM(PROPER('Base de datos cruda'!H2476))</f>
        <v>Fps</v>
      </c>
      <c r="I2476" s="28">
        <v>3.21</v>
      </c>
      <c r="J2476" s="28">
        <v>9.19</v>
      </c>
      <c r="K2476" s="28">
        <v>258.09</v>
      </c>
      <c r="L2476" s="28">
        <f>IF('Base de datos cruda'!L2476&lt;0,,'Base de datos cruda'!L2476)</f>
        <v>13.61</v>
      </c>
      <c r="M2476" s="28" t="str">
        <f>IF(TRIM(PROPER('Base de datos cruda'!M2476))="High","Alto",IF(TRIM(PROPER('Base de datos cruda'!M2476))="Medium","Medio","Bajo"))</f>
        <v>Bajo</v>
      </c>
      <c r="N2476" s="29">
        <v>38.59</v>
      </c>
      <c r="O2476" s="32">
        <f t="shared" si="1"/>
        <v>38.59</v>
      </c>
      <c r="P2476" s="33">
        <f t="shared" si="2"/>
        <v>14.41</v>
      </c>
      <c r="Q2476" s="34">
        <f t="shared" si="3"/>
        <v>0.3888888889</v>
      </c>
      <c r="R2476" s="35" t="str">
        <f t="shared" si="4"/>
        <v>Bajo</v>
      </c>
      <c r="S2476" s="35" t="str">
        <f>IF(O2476="","",IF(O2476&gt;AVERAGE('Base de datos limpia'!$O$2:$O$8001),"Alto","Normal"))
</f>
        <v>Normal</v>
      </c>
      <c r="T2476" s="35" t="str">
        <f t="shared" si="5"/>
        <v>Gamer casual</v>
      </c>
      <c r="U2476" s="35"/>
    </row>
    <row r="2477">
      <c r="A2477" s="28">
        <v>2476.0</v>
      </c>
      <c r="B2477" s="28">
        <v>24.0</v>
      </c>
      <c r="C2477" s="28" t="str">
        <f>TRIM(PROPER('Base de datos cruda'!C2477))</f>
        <v>Male</v>
      </c>
      <c r="D2477" s="28">
        <v>4.47</v>
      </c>
      <c r="E2477" s="28">
        <v>3.84</v>
      </c>
      <c r="F2477" s="28">
        <v>8.77</v>
      </c>
      <c r="G2477" s="28">
        <v>86.3</v>
      </c>
      <c r="H2477" s="28" t="str">
        <f>TRIM(PROPER('Base de datos cruda'!H2477))</f>
        <v>Casual</v>
      </c>
      <c r="I2477" s="28">
        <v>0.19</v>
      </c>
      <c r="J2477" s="28">
        <v>5.51</v>
      </c>
      <c r="K2477" s="28">
        <v>277.97</v>
      </c>
      <c r="L2477" s="28">
        <f>IF('Base de datos cruda'!L2477&lt;0,,'Base de datos cruda'!L2477)</f>
        <v>8.15</v>
      </c>
      <c r="M2477" s="28" t="str">
        <f>IF(TRIM(PROPER('Base de datos cruda'!M2477))="High","Alto",IF(TRIM(PROPER('Base de datos cruda'!M2477))="Medium","Medio","Bajo"))</f>
        <v>Medio</v>
      </c>
      <c r="N2477" s="29">
        <v>66.54</v>
      </c>
      <c r="O2477" s="32">
        <f t="shared" si="1"/>
        <v>66.54</v>
      </c>
      <c r="P2477" s="33">
        <f t="shared" si="2"/>
        <v>9.98</v>
      </c>
      <c r="Q2477" s="34">
        <f t="shared" si="3"/>
        <v>0.8590604027</v>
      </c>
      <c r="R2477" s="35" t="str">
        <f t="shared" si="4"/>
        <v>Medio</v>
      </c>
      <c r="S2477" s="35" t="str">
        <f>IF(O2477="","",IF(O2477&gt;AVERAGE('Base de datos limpia'!$O$2:$O$8001),"Alto","Normal"))
</f>
        <v>Alto</v>
      </c>
      <c r="T2477" s="35" t="str">
        <f t="shared" si="5"/>
        <v>Gamer moderado</v>
      </c>
      <c r="U2477" s="35"/>
    </row>
    <row r="2478">
      <c r="A2478" s="28">
        <v>2477.0</v>
      </c>
      <c r="B2478" s="28">
        <v>19.0</v>
      </c>
      <c r="C2478" s="28" t="str">
        <f>TRIM(PROPER('Base de datos cruda'!C2478))</f>
        <v>Male</v>
      </c>
      <c r="D2478" s="28">
        <v>2.9</v>
      </c>
      <c r="E2478" s="28">
        <v>1.82</v>
      </c>
      <c r="F2478" s="28">
        <v>6.6</v>
      </c>
      <c r="G2478" s="28">
        <v>79.34</v>
      </c>
      <c r="H2478" s="28" t="str">
        <f>TRIM(PROPER('Base de datos cruda'!H2478))</f>
        <v>Rpg</v>
      </c>
      <c r="I2478" s="28">
        <v>1.7</v>
      </c>
      <c r="J2478" s="28">
        <v>8.12</v>
      </c>
      <c r="K2478" s="28">
        <v>293.85</v>
      </c>
      <c r="L2478" s="28">
        <f>IF('Base de datos cruda'!L2478&lt;0,,'Base de datos cruda'!L2478)</f>
        <v>8.29</v>
      </c>
      <c r="M2478" s="28" t="str">
        <f>IF(TRIM(PROPER('Base de datos cruda'!M2478))="High","Alto",IF(TRIM(PROPER('Base de datos cruda'!M2478))="Medium","Medio","Bajo"))</f>
        <v>Medio</v>
      </c>
      <c r="N2478" s="29">
        <v>48.8</v>
      </c>
      <c r="O2478" s="32">
        <f t="shared" si="1"/>
        <v>48.8</v>
      </c>
      <c r="P2478" s="33">
        <f t="shared" si="2"/>
        <v>11.02</v>
      </c>
      <c r="Q2478" s="34">
        <f t="shared" si="3"/>
        <v>0.6275862069</v>
      </c>
      <c r="R2478" s="35" t="str">
        <f t="shared" si="4"/>
        <v>Bajo</v>
      </c>
      <c r="S2478" s="35" t="str">
        <f>IF(O2478="","",IF(O2478&gt;AVERAGE('Base de datos limpia'!$O$2:$O$8001),"Alto","Normal"))
</f>
        <v>Normal</v>
      </c>
      <c r="T2478" s="35" t="str">
        <f t="shared" si="5"/>
        <v>Gamer casual</v>
      </c>
      <c r="U2478" s="35"/>
    </row>
    <row r="2479">
      <c r="A2479" s="28">
        <v>2478.0</v>
      </c>
      <c r="B2479" s="28">
        <v>16.0</v>
      </c>
      <c r="C2479" s="28" t="str">
        <f>TRIM(PROPER('Base de datos cruda'!C2479))</f>
        <v>Female</v>
      </c>
      <c r="D2479" s="28">
        <v>5.13</v>
      </c>
      <c r="E2479" s="28">
        <v>4.67</v>
      </c>
      <c r="F2479" s="28">
        <v>4.91</v>
      </c>
      <c r="G2479" s="28">
        <v>68.51</v>
      </c>
      <c r="H2479" s="28" t="str">
        <f>TRIM(PROPER('Base de datos cruda'!H2479))</f>
        <v>Rpg</v>
      </c>
      <c r="I2479" s="28">
        <v>0.72</v>
      </c>
      <c r="J2479" s="28">
        <v>7.49</v>
      </c>
      <c r="K2479" s="28">
        <v>257.94</v>
      </c>
      <c r="L2479" s="28">
        <f>IF('Base de datos cruda'!L2479&lt;0,,'Base de datos cruda'!L2479)</f>
        <v>9.6</v>
      </c>
      <c r="M2479" s="28" t="str">
        <f>IF(TRIM(PROPER('Base de datos cruda'!M2479))="High","Alto",IF(TRIM(PROPER('Base de datos cruda'!M2479))="Medium","Medio","Bajo"))</f>
        <v>Bajo</v>
      </c>
      <c r="N2479" s="29">
        <v>44.45</v>
      </c>
      <c r="O2479" s="32">
        <f t="shared" si="1"/>
        <v>44.45</v>
      </c>
      <c r="P2479" s="33">
        <f t="shared" si="2"/>
        <v>12.62</v>
      </c>
      <c r="Q2479" s="34">
        <f t="shared" si="3"/>
        <v>0.910331384</v>
      </c>
      <c r="R2479" s="35" t="str">
        <f t="shared" si="4"/>
        <v>Bajo</v>
      </c>
      <c r="S2479" s="35" t="str">
        <f>IF(O2479="","",IF(O2479&gt;AVERAGE('Base de datos limpia'!$O$2:$O$8001),"Alto","Normal"))
</f>
        <v>Normal</v>
      </c>
      <c r="T2479" s="35" t="str">
        <f t="shared" si="5"/>
        <v>Gamer moderado</v>
      </c>
      <c r="U2479" s="35"/>
    </row>
    <row r="2480">
      <c r="A2480" s="28">
        <v>2479.0</v>
      </c>
      <c r="B2480" s="28">
        <v>23.0</v>
      </c>
      <c r="C2480" s="28" t="str">
        <f>TRIM(PROPER('Base de datos cruda'!C2480))</f>
        <v>Female</v>
      </c>
      <c r="D2480" s="28">
        <v>2.17</v>
      </c>
      <c r="E2480" s="28">
        <v>9.2</v>
      </c>
      <c r="F2480" s="28">
        <v>4.54</v>
      </c>
      <c r="G2480" s="28">
        <v>61.14</v>
      </c>
      <c r="H2480" s="28" t="str">
        <f>TRIM(PROPER('Base de datos cruda'!H2480))</f>
        <v>Fps</v>
      </c>
      <c r="I2480" s="28">
        <v>1.15</v>
      </c>
      <c r="J2480" s="28">
        <v>3.53</v>
      </c>
      <c r="K2480" s="28">
        <v>294.17</v>
      </c>
      <c r="L2480" s="28">
        <f>IF('Base de datos cruda'!L2480&lt;0,,'Base de datos cruda'!L2480)</f>
        <v>4.52</v>
      </c>
      <c r="M2480" s="28" t="str">
        <f>IF(TRIM(PROPER('Base de datos cruda'!M2480))="High","Alto",IF(TRIM(PROPER('Base de datos cruda'!M2480))="Medium","Medio","Bajo"))</f>
        <v>Alto</v>
      </c>
      <c r="N2480" s="29">
        <v>83.85</v>
      </c>
      <c r="O2480" s="32">
        <f t="shared" si="1"/>
        <v>83.85</v>
      </c>
      <c r="P2480" s="33">
        <f t="shared" si="2"/>
        <v>5.7</v>
      </c>
      <c r="Q2480" s="34">
        <f t="shared" si="3"/>
        <v>4.239631336</v>
      </c>
      <c r="R2480" s="35" t="str">
        <f t="shared" si="4"/>
        <v>Alto</v>
      </c>
      <c r="S2480" s="35" t="str">
        <f>IF(O2480="","",IF(O2480&gt;AVERAGE('Base de datos limpia'!$O$2:$O$8001),"Alto","Normal"))
</f>
        <v>Alto</v>
      </c>
      <c r="T2480" s="35" t="str">
        <f t="shared" si="5"/>
        <v>Gamer intensivo</v>
      </c>
      <c r="U2480" s="35"/>
    </row>
    <row r="2481">
      <c r="A2481" s="28">
        <v>2480.0</v>
      </c>
      <c r="B2481" s="28">
        <v>22.0</v>
      </c>
      <c r="C2481" s="28" t="str">
        <f>TRIM(PROPER('Base de datos cruda'!C2481))</f>
        <v>Male</v>
      </c>
      <c r="D2481" s="28">
        <v>6.36</v>
      </c>
      <c r="E2481" s="28">
        <v>8.03</v>
      </c>
      <c r="F2481" s="28">
        <v>6.71</v>
      </c>
      <c r="G2481" s="28">
        <v>70.63</v>
      </c>
      <c r="H2481" s="28" t="str">
        <f>TRIM(PROPER('Base de datos cruda'!H2481))</f>
        <v>Fps</v>
      </c>
      <c r="I2481" s="28">
        <v>1.91</v>
      </c>
      <c r="J2481" s="28">
        <v>11.15</v>
      </c>
      <c r="K2481" s="28">
        <v>258.6</v>
      </c>
      <c r="L2481" s="28">
        <f>IF('Base de datos cruda'!L2481&lt;0,,'Base de datos cruda'!L2481)</f>
        <v>17.2</v>
      </c>
      <c r="M2481" s="28" t="str">
        <f>IF(TRIM(PROPER('Base de datos cruda'!M2481))="High","Alto",IF(TRIM(PROPER('Base de datos cruda'!M2481))="Medium","Medio","Bajo"))</f>
        <v>Bajo</v>
      </c>
      <c r="N2481" s="29">
        <v>68.2461286891837</v>
      </c>
      <c r="O2481" s="32">
        <f t="shared" si="1"/>
        <v>68.24612869</v>
      </c>
      <c r="P2481" s="33">
        <f t="shared" si="2"/>
        <v>17.51</v>
      </c>
      <c r="Q2481" s="34">
        <f t="shared" si="3"/>
        <v>1.262578616</v>
      </c>
      <c r="R2481" s="35" t="str">
        <f t="shared" si="4"/>
        <v>Medio</v>
      </c>
      <c r="S2481" s="35" t="str">
        <f>IF(O2481="","",IF(O2481&gt;AVERAGE('Base de datos limpia'!$O$2:$O$8001),"Alto","Normal"))
</f>
        <v>Alto</v>
      </c>
      <c r="T2481" s="35" t="str">
        <f t="shared" si="5"/>
        <v>Gamer intensivo</v>
      </c>
      <c r="U2481" s="35"/>
    </row>
    <row r="2482">
      <c r="A2482" s="28">
        <v>2481.0</v>
      </c>
      <c r="B2482" s="28">
        <v>22.0</v>
      </c>
      <c r="C2482" s="28" t="str">
        <f>TRIM(PROPER('Base de datos cruda'!C2482))</f>
        <v>Female</v>
      </c>
      <c r="D2482" s="28">
        <v>1.83</v>
      </c>
      <c r="E2482" s="28">
        <v>7.51</v>
      </c>
      <c r="F2482" s="28">
        <v>5.88</v>
      </c>
      <c r="G2482" s="28">
        <v>78.29</v>
      </c>
      <c r="H2482" s="28" t="str">
        <f>TRIM(PROPER('Base de datos cruda'!H2482))</f>
        <v>Casual</v>
      </c>
      <c r="I2482" s="28">
        <v>2.47</v>
      </c>
      <c r="J2482" s="28">
        <v>4.48</v>
      </c>
      <c r="K2482" s="28">
        <v>311.75</v>
      </c>
      <c r="L2482" s="28">
        <f>IF('Base de datos cruda'!L2482&lt;0,,'Base de datos cruda'!L2482)</f>
        <v>5.2</v>
      </c>
      <c r="M2482" s="28" t="str">
        <f>IF(TRIM(PROPER('Base de datos cruda'!M2482))="High","Alto",IF(TRIM(PROPER('Base de datos cruda'!M2482))="Medium","Medio","Bajo"))</f>
        <v>Alto</v>
      </c>
      <c r="N2482" s="29">
        <v>82.79</v>
      </c>
      <c r="O2482" s="32">
        <f t="shared" si="1"/>
        <v>82.79</v>
      </c>
      <c r="P2482" s="33">
        <f t="shared" si="2"/>
        <v>6.31</v>
      </c>
      <c r="Q2482" s="34">
        <f t="shared" si="3"/>
        <v>4.103825137</v>
      </c>
      <c r="R2482" s="35" t="str">
        <f t="shared" si="4"/>
        <v>Alto</v>
      </c>
      <c r="S2482" s="35" t="str">
        <f>IF(O2482="","",IF(O2482&gt;AVERAGE('Base de datos limpia'!$O$2:$O$8001),"Alto","Normal"))
</f>
        <v>Alto</v>
      </c>
      <c r="T2482" s="35" t="str">
        <f t="shared" si="5"/>
        <v>Gamer intensivo</v>
      </c>
      <c r="U2482" s="35"/>
    </row>
    <row r="2483">
      <c r="A2483" s="28">
        <v>2482.0</v>
      </c>
      <c r="B2483" s="28">
        <v>18.0</v>
      </c>
      <c r="C2483" s="28" t="str">
        <f>TRIM(PROPER('Base de datos cruda'!C2483))</f>
        <v>Male</v>
      </c>
      <c r="D2483" s="28">
        <v>1.27</v>
      </c>
      <c r="E2483" s="28">
        <v>5.8</v>
      </c>
      <c r="F2483" s="28">
        <v>4.96</v>
      </c>
      <c r="G2483" s="28">
        <v>91.52</v>
      </c>
      <c r="H2483" s="28" t="str">
        <f>TRIM(PROPER('Base de datos cruda'!H2483))</f>
        <v>Casual</v>
      </c>
      <c r="I2483" s="28">
        <v>0.47</v>
      </c>
      <c r="J2483" s="28">
        <v>5.11</v>
      </c>
      <c r="K2483" s="28">
        <v>303.81</v>
      </c>
      <c r="L2483" s="28">
        <f>IF('Base de datos cruda'!L2483&lt;0,,'Base de datos cruda'!L2483)</f>
        <v>5.21</v>
      </c>
      <c r="M2483" s="28" t="str">
        <f>IF(TRIM(PROPER('Base de datos cruda'!M2483))="High","Alto",IF(TRIM(PROPER('Base de datos cruda'!M2483))="Medium","Medio","Bajo"))</f>
        <v>Medio</v>
      </c>
      <c r="N2483" s="29">
        <v>93.2216897380731</v>
      </c>
      <c r="O2483" s="32">
        <f t="shared" si="1"/>
        <v>93.22168974</v>
      </c>
      <c r="P2483" s="33">
        <f t="shared" si="2"/>
        <v>6.38</v>
      </c>
      <c r="Q2483" s="34">
        <f t="shared" si="3"/>
        <v>4.566929134</v>
      </c>
      <c r="R2483" s="35" t="str">
        <f t="shared" si="4"/>
        <v>Alto</v>
      </c>
      <c r="S2483" s="35" t="str">
        <f>IF(O2483="","",IF(O2483&gt;AVERAGE('Base de datos limpia'!$O$2:$O$8001),"Alto","Normal"))
</f>
        <v>Alto</v>
      </c>
      <c r="T2483" s="35" t="str">
        <f t="shared" si="5"/>
        <v>Gamer moderado</v>
      </c>
      <c r="U2483" s="35"/>
    </row>
    <row r="2484">
      <c r="A2484" s="28">
        <v>2483.0</v>
      </c>
      <c r="B2484" s="28">
        <v>19.0</v>
      </c>
      <c r="C2484" s="28" t="str">
        <f>TRIM(PROPER('Base de datos cruda'!C2484))</f>
        <v>Male</v>
      </c>
      <c r="D2484" s="28">
        <v>6.26</v>
      </c>
      <c r="E2484" s="28">
        <v>8.95</v>
      </c>
      <c r="F2484" s="28">
        <v>4.15</v>
      </c>
      <c r="G2484" s="28">
        <v>94.15</v>
      </c>
      <c r="H2484" s="28" t="str">
        <f>TRIM(PROPER('Base de datos cruda'!H2484))</f>
        <v>Fps</v>
      </c>
      <c r="I2484" s="28">
        <v>0.51</v>
      </c>
      <c r="J2484" s="28">
        <v>11.48</v>
      </c>
      <c r="K2484" s="28">
        <v>238.58</v>
      </c>
      <c r="L2484" s="28">
        <f>IF('Base de datos cruda'!L2484&lt;0,,'Base de datos cruda'!L2484)</f>
        <v>15.26</v>
      </c>
      <c r="M2484" s="28" t="str">
        <f>IF(TRIM(PROPER('Base de datos cruda'!M2484))="High","Alto",IF(TRIM(PROPER('Base de datos cruda'!M2484))="Medium","Medio","Bajo"))</f>
        <v>Alto</v>
      </c>
      <c r="N2484" s="29">
        <v>76.5921269209296</v>
      </c>
      <c r="O2484" s="32">
        <f t="shared" si="1"/>
        <v>76.59212692</v>
      </c>
      <c r="P2484" s="33">
        <f t="shared" si="2"/>
        <v>17.74</v>
      </c>
      <c r="Q2484" s="34">
        <f t="shared" si="3"/>
        <v>1.42971246</v>
      </c>
      <c r="R2484" s="35" t="str">
        <f t="shared" si="4"/>
        <v>Alto</v>
      </c>
      <c r="S2484" s="35" t="str">
        <f>IF(O2484="","",IF(O2484&gt;AVERAGE('Base de datos limpia'!$O$2:$O$8001),"Alto","Normal"))
</f>
        <v>Alto</v>
      </c>
      <c r="T2484" s="35" t="str">
        <f t="shared" si="5"/>
        <v>Gamer intensivo</v>
      </c>
      <c r="U2484" s="35"/>
    </row>
    <row r="2485">
      <c r="A2485" s="28">
        <v>2484.0</v>
      </c>
      <c r="B2485" s="28">
        <v>24.0</v>
      </c>
      <c r="C2485" s="28" t="str">
        <f>TRIM(PROPER('Base de datos cruda'!C2485))</f>
        <v>Male</v>
      </c>
      <c r="D2485" s="28">
        <v>5.66</v>
      </c>
      <c r="E2485" s="28">
        <v>5.04</v>
      </c>
      <c r="F2485" s="28">
        <v>6.83</v>
      </c>
      <c r="G2485" s="28">
        <v>76.52</v>
      </c>
      <c r="H2485" s="28" t="str">
        <f>TRIM(PROPER('Base de datos cruda'!H2485))</f>
        <v>Casual</v>
      </c>
      <c r="I2485" s="28">
        <v>3.37</v>
      </c>
      <c r="J2485" s="28">
        <v>10.54</v>
      </c>
      <c r="K2485" s="28">
        <v>260.65</v>
      </c>
      <c r="L2485" s="28">
        <f>IF('Base de datos cruda'!L2485&lt;0,,'Base de datos cruda'!L2485)</f>
        <v>17.02</v>
      </c>
      <c r="M2485" s="28" t="str">
        <f>IF(TRIM(PROPER('Base de datos cruda'!M2485))="High","Alto",IF(TRIM(PROPER('Base de datos cruda'!M2485))="Medium","Medio","Bajo"))</f>
        <v>Bajo</v>
      </c>
      <c r="N2485" s="29">
        <v>53.51</v>
      </c>
      <c r="O2485" s="32">
        <f t="shared" si="1"/>
        <v>53.51</v>
      </c>
      <c r="P2485" s="33">
        <f t="shared" si="2"/>
        <v>16.2</v>
      </c>
      <c r="Q2485" s="34">
        <f t="shared" si="3"/>
        <v>0.890459364</v>
      </c>
      <c r="R2485" s="35" t="str">
        <f t="shared" si="4"/>
        <v>Medio</v>
      </c>
      <c r="S2485" s="35" t="str">
        <f>IF(O2485="","",IF(O2485&gt;AVERAGE('Base de datos limpia'!$O$2:$O$8001),"Alto","Normal"))
</f>
        <v>Normal</v>
      </c>
      <c r="T2485" s="35" t="str">
        <f t="shared" si="5"/>
        <v>Gamer moderado</v>
      </c>
      <c r="U2485" s="35"/>
    </row>
    <row r="2486">
      <c r="A2486" s="28">
        <v>2485.0</v>
      </c>
      <c r="B2486" s="28">
        <v>21.0</v>
      </c>
      <c r="C2486" s="28" t="str">
        <f>TRIM(PROPER('Base de datos cruda'!C2486))</f>
        <v>Female</v>
      </c>
      <c r="D2486" s="28">
        <v>1.46</v>
      </c>
      <c r="E2486" s="28">
        <v>2.35</v>
      </c>
      <c r="F2486" s="28">
        <v>6.99</v>
      </c>
      <c r="G2486" s="28">
        <v>91.84</v>
      </c>
      <c r="H2486" s="28" t="str">
        <f>TRIM(PROPER('Base de datos cruda'!H2486))</f>
        <v>Fps</v>
      </c>
      <c r="I2486" s="28">
        <v>2.02</v>
      </c>
      <c r="J2486" s="28">
        <v>4.14</v>
      </c>
      <c r="K2486" s="28">
        <v>313.79</v>
      </c>
      <c r="L2486" s="28">
        <f>IF('Base de datos cruda'!L2486&lt;0,,'Base de datos cruda'!L2486)</f>
        <v>2.63</v>
      </c>
      <c r="M2486" s="28" t="str">
        <f>IF(TRIM(PROPER('Base de datos cruda'!M2486))="High","Alto",IF(TRIM(PROPER('Base de datos cruda'!M2486))="Medium","Medio","Bajo"))</f>
        <v>Medio</v>
      </c>
      <c r="N2486" s="29">
        <v>81.33</v>
      </c>
      <c r="O2486" s="32">
        <f t="shared" si="1"/>
        <v>81.33</v>
      </c>
      <c r="P2486" s="33">
        <f t="shared" si="2"/>
        <v>5.6</v>
      </c>
      <c r="Q2486" s="34">
        <f t="shared" si="3"/>
        <v>1.609589041</v>
      </c>
      <c r="R2486" s="35" t="str">
        <f t="shared" si="4"/>
        <v>Alto</v>
      </c>
      <c r="S2486" s="35" t="str">
        <f>IF(O2486="","",IF(O2486&gt;AVERAGE('Base de datos limpia'!$O$2:$O$8001),"Alto","Normal"))
</f>
        <v>Alto</v>
      </c>
      <c r="T2486" s="35" t="str">
        <f t="shared" si="5"/>
        <v>Gamer casual</v>
      </c>
      <c r="U2486" s="35"/>
    </row>
    <row r="2487">
      <c r="A2487" s="28">
        <v>2486.0</v>
      </c>
      <c r="B2487" s="28">
        <v>20.0</v>
      </c>
      <c r="C2487" s="28" t="str">
        <f>TRIM(PROPER('Base de datos cruda'!C2487))</f>
        <v>Male</v>
      </c>
      <c r="D2487" s="28">
        <v>0.93</v>
      </c>
      <c r="E2487" s="28">
        <v>8.54</v>
      </c>
      <c r="F2487" s="28">
        <v>4.71</v>
      </c>
      <c r="G2487" s="28">
        <v>99.73</v>
      </c>
      <c r="H2487" s="28" t="str">
        <f>TRIM(PROPER('Base de datos cruda'!H2487))</f>
        <v>Rpg</v>
      </c>
      <c r="I2487" s="28">
        <v>0.88</v>
      </c>
      <c r="J2487" s="28">
        <v>6.27</v>
      </c>
      <c r="K2487" s="28">
        <v>322.63</v>
      </c>
      <c r="L2487" s="28">
        <f>IF('Base de datos cruda'!L2487&lt;0,,'Base de datos cruda'!L2487)</f>
        <v>4.25</v>
      </c>
      <c r="M2487" s="28" t="str">
        <f>IF(TRIM(PROPER('Base de datos cruda'!M2487))="High","Alto",IF(TRIM(PROPER('Base de datos cruda'!M2487))="Medium","Medio","Bajo"))</f>
        <v>Alto</v>
      </c>
      <c r="N2487" s="29">
        <v>95.23</v>
      </c>
      <c r="O2487" s="32">
        <f t="shared" si="1"/>
        <v>95.23</v>
      </c>
      <c r="P2487" s="33">
        <f t="shared" si="2"/>
        <v>7.2</v>
      </c>
      <c r="Q2487" s="34">
        <f t="shared" si="3"/>
        <v>9.182795699</v>
      </c>
      <c r="R2487" s="35" t="str">
        <f t="shared" si="4"/>
        <v>Alto</v>
      </c>
      <c r="S2487" s="35" t="str">
        <f>IF(O2487="","",IF(O2487&gt;AVERAGE('Base de datos limpia'!$O$2:$O$8001),"Alto","Normal"))
</f>
        <v>Alto</v>
      </c>
      <c r="T2487" s="35" t="str">
        <f t="shared" si="5"/>
        <v>Gamer intensivo</v>
      </c>
      <c r="U2487" s="35"/>
    </row>
    <row r="2488">
      <c r="A2488" s="28">
        <v>2487.0</v>
      </c>
      <c r="B2488" s="28">
        <v>18.0</v>
      </c>
      <c r="C2488" s="28" t="str">
        <f>TRIM(PROPER('Base de datos cruda'!C2488))</f>
        <v>Male</v>
      </c>
      <c r="D2488" s="28">
        <v>6.71</v>
      </c>
      <c r="E2488" s="28">
        <v>3.52</v>
      </c>
      <c r="F2488" s="28">
        <v>7.01</v>
      </c>
      <c r="G2488" s="28">
        <v>88.66</v>
      </c>
      <c r="H2488" s="28" t="str">
        <f>TRIM(PROPER('Base de datos cruda'!H2488))</f>
        <v>Casual</v>
      </c>
      <c r="I2488" s="28">
        <v>1.17</v>
      </c>
      <c r="J2488" s="28">
        <v>9.65</v>
      </c>
      <c r="K2488" s="28">
        <v>245.32</v>
      </c>
      <c r="L2488" s="28">
        <f>IF('Base de datos cruda'!L2488&lt;0,,'Base de datos cruda'!L2488)</f>
        <v>15.27</v>
      </c>
      <c r="M2488" s="28" t="str">
        <f>IF(TRIM(PROPER('Base de datos cruda'!M2488))="High","Alto",IF(TRIM(PROPER('Base de datos cruda'!M2488))="Medium","Medio","Bajo"))</f>
        <v>Bajo</v>
      </c>
      <c r="N2488" s="29">
        <v>40.79</v>
      </c>
      <c r="O2488" s="32">
        <f t="shared" si="1"/>
        <v>40.79</v>
      </c>
      <c r="P2488" s="33">
        <f t="shared" si="2"/>
        <v>16.36</v>
      </c>
      <c r="Q2488" s="34">
        <f t="shared" si="3"/>
        <v>0.5245901639</v>
      </c>
      <c r="R2488" s="35" t="str">
        <f t="shared" si="4"/>
        <v>Bajo</v>
      </c>
      <c r="S2488" s="35" t="str">
        <f>IF(O2488="","",IF(O2488&gt;AVERAGE('Base de datos limpia'!$O$2:$O$8001),"Alto","Normal"))
</f>
        <v>Normal</v>
      </c>
      <c r="T2488" s="35" t="str">
        <f t="shared" si="5"/>
        <v>Gamer moderado</v>
      </c>
      <c r="U2488" s="35"/>
    </row>
    <row r="2489">
      <c r="A2489" s="28">
        <v>2488.0</v>
      </c>
      <c r="B2489" s="28">
        <v>24.0</v>
      </c>
      <c r="C2489" s="28" t="str">
        <f>TRIM(PROPER('Base de datos cruda'!C2489))</f>
        <v>Male</v>
      </c>
      <c r="D2489" s="28">
        <v>6.21</v>
      </c>
      <c r="E2489" s="28">
        <v>1.48</v>
      </c>
      <c r="F2489" s="28">
        <v>8.76</v>
      </c>
      <c r="G2489" s="28">
        <v>89.14</v>
      </c>
      <c r="H2489" s="28" t="str">
        <f>TRIM(PROPER('Base de datos cruda'!H2489))</f>
        <v>Fps</v>
      </c>
      <c r="I2489" s="28">
        <v>3.6</v>
      </c>
      <c r="J2489" s="28">
        <v>9.71</v>
      </c>
      <c r="K2489" s="28">
        <v>241.92</v>
      </c>
      <c r="L2489" s="28">
        <f>IF('Base de datos cruda'!L2489&lt;0,,'Base de datos cruda'!L2489)</f>
        <v>12.18</v>
      </c>
      <c r="M2489" s="28" t="str">
        <f>IF(TRIM(PROPER('Base de datos cruda'!M2489))="High","Alto",IF(TRIM(PROPER('Base de datos cruda'!M2489))="Medium","Medio","Bajo"))</f>
        <v>Bajo</v>
      </c>
      <c r="N2489" s="29">
        <v>42.14</v>
      </c>
      <c r="O2489" s="32">
        <f t="shared" si="1"/>
        <v>42.14</v>
      </c>
      <c r="P2489" s="33">
        <f t="shared" si="2"/>
        <v>15.92</v>
      </c>
      <c r="Q2489" s="34">
        <f t="shared" si="3"/>
        <v>0.2383252818</v>
      </c>
      <c r="R2489" s="35" t="str">
        <f t="shared" si="4"/>
        <v>Bajo</v>
      </c>
      <c r="S2489" s="35" t="str">
        <f>IF(O2489="","",IF(O2489&gt;AVERAGE('Base de datos limpia'!$O$2:$O$8001),"Alto","Normal"))
</f>
        <v>Normal</v>
      </c>
      <c r="T2489" s="35" t="str">
        <f t="shared" si="5"/>
        <v>Gamer casual</v>
      </c>
      <c r="U2489" s="35"/>
    </row>
    <row r="2490">
      <c r="A2490" s="28">
        <v>2489.0</v>
      </c>
      <c r="B2490" s="28">
        <v>20.0</v>
      </c>
      <c r="C2490" s="28" t="str">
        <f>TRIM(PROPER('Base de datos cruda'!C2490))</f>
        <v>Male</v>
      </c>
      <c r="D2490" s="28">
        <v>2.62</v>
      </c>
      <c r="E2490" s="28">
        <v>2.13</v>
      </c>
      <c r="F2490" s="28">
        <v>8.89</v>
      </c>
      <c r="G2490" s="28">
        <v>96.38</v>
      </c>
      <c r="H2490" s="28" t="str">
        <f>TRIM(PROPER('Base de datos cruda'!H2490))</f>
        <v>Fps</v>
      </c>
      <c r="I2490" s="28">
        <v>0.26</v>
      </c>
      <c r="J2490" s="28">
        <v>6.68</v>
      </c>
      <c r="K2490" s="28">
        <v>271.86</v>
      </c>
      <c r="L2490" s="28">
        <f>IF('Base de datos cruda'!L2490&lt;0,,'Base de datos cruda'!L2490)</f>
        <v>7.52</v>
      </c>
      <c r="M2490" s="28" t="str">
        <f>IF(TRIM(PROPER('Base de datos cruda'!M2490))="High","Alto",IF(TRIM(PROPER('Base de datos cruda'!M2490))="Medium","Medio","Bajo"))</f>
        <v>Medio</v>
      </c>
      <c r="N2490" s="29">
        <v>70.98</v>
      </c>
      <c r="O2490" s="32">
        <f t="shared" si="1"/>
        <v>70.98</v>
      </c>
      <c r="P2490" s="33">
        <f t="shared" si="2"/>
        <v>9.3</v>
      </c>
      <c r="Q2490" s="34">
        <f t="shared" si="3"/>
        <v>0.8129770992</v>
      </c>
      <c r="R2490" s="35" t="str">
        <f t="shared" si="4"/>
        <v>Alto</v>
      </c>
      <c r="S2490" s="35" t="str">
        <f>IF(O2490="","",IF(O2490&gt;AVERAGE('Base de datos limpia'!$O$2:$O$8001),"Alto","Normal"))
</f>
        <v>Alto</v>
      </c>
      <c r="T2490" s="35" t="str">
        <f t="shared" si="5"/>
        <v>Gamer casual</v>
      </c>
      <c r="U2490" s="35"/>
    </row>
    <row r="2491">
      <c r="A2491" s="28">
        <v>2490.0</v>
      </c>
      <c r="B2491" s="28">
        <v>20.0</v>
      </c>
      <c r="C2491" s="28" t="str">
        <f>TRIM(PROPER('Base de datos cruda'!C2491))</f>
        <v>Female</v>
      </c>
      <c r="D2491" s="28">
        <v>5.27</v>
      </c>
      <c r="E2491" s="28">
        <v>6.48</v>
      </c>
      <c r="F2491" s="28">
        <v>8.44</v>
      </c>
      <c r="G2491" s="28">
        <v>73.53</v>
      </c>
      <c r="H2491" s="28" t="str">
        <f>TRIM(PROPER('Base de datos cruda'!H2491))</f>
        <v>Rpg</v>
      </c>
      <c r="I2491" s="28">
        <v>2.54</v>
      </c>
      <c r="J2491" s="28">
        <v>6.62</v>
      </c>
      <c r="K2491" s="28">
        <v>276.14</v>
      </c>
      <c r="L2491" s="28">
        <f>IF('Base de datos cruda'!L2491&lt;0,,'Base de datos cruda'!L2491)</f>
        <v>11.27</v>
      </c>
      <c r="M2491" s="28" t="str">
        <f>IF(TRIM(PROPER('Base de datos cruda'!M2491))="High","Alto",IF(TRIM(PROPER('Base de datos cruda'!M2491))="Medium","Medio","Bajo"))</f>
        <v>Bajo</v>
      </c>
      <c r="N2491" s="29">
        <v>77.9189268814776</v>
      </c>
      <c r="O2491" s="32">
        <f t="shared" si="1"/>
        <v>77.91892688</v>
      </c>
      <c r="P2491" s="33">
        <f t="shared" si="2"/>
        <v>11.89</v>
      </c>
      <c r="Q2491" s="34">
        <f t="shared" si="3"/>
        <v>1.229601518</v>
      </c>
      <c r="R2491" s="35" t="str">
        <f t="shared" si="4"/>
        <v>Alto</v>
      </c>
      <c r="S2491" s="35" t="str">
        <f>IF(O2491="","",IF(O2491&gt;AVERAGE('Base de datos limpia'!$O$2:$O$8001),"Alto","Normal"))
</f>
        <v>Alto</v>
      </c>
      <c r="T2491" s="35" t="str">
        <f t="shared" si="5"/>
        <v>Gamer intensivo</v>
      </c>
      <c r="U2491" s="35"/>
    </row>
    <row r="2492">
      <c r="A2492" s="28">
        <v>2491.0</v>
      </c>
      <c r="B2492" s="28">
        <v>19.0</v>
      </c>
      <c r="C2492" s="28" t="str">
        <f>TRIM(PROPER('Base de datos cruda'!C2492))</f>
        <v>Male</v>
      </c>
      <c r="D2492" s="28">
        <v>0.99</v>
      </c>
      <c r="E2492" s="28">
        <v>6.46</v>
      </c>
      <c r="F2492" s="28">
        <v>8.04</v>
      </c>
      <c r="G2492" s="28">
        <v>60.45</v>
      </c>
      <c r="H2492" s="28" t="str">
        <f>TRIM(PROPER('Base de datos cruda'!H2492))</f>
        <v>Rpg</v>
      </c>
      <c r="I2492" s="28">
        <v>1.8</v>
      </c>
      <c r="J2492" s="28">
        <v>4.98</v>
      </c>
      <c r="K2492" s="28">
        <v>324.15</v>
      </c>
      <c r="L2492" s="28">
        <f>IF('Base de datos cruda'!L2492&lt;0,,'Base de datos cruda'!L2492)</f>
        <v>4.2</v>
      </c>
      <c r="M2492" s="28" t="str">
        <f>IF(TRIM(PROPER('Base de datos cruda'!M2492))="High","Alto",IF(TRIM(PROPER('Base de datos cruda'!M2492))="Medium","Medio","Bajo"))</f>
        <v>Medio</v>
      </c>
      <c r="N2492" s="29">
        <v>86.81</v>
      </c>
      <c r="O2492" s="32">
        <f t="shared" si="1"/>
        <v>86.81</v>
      </c>
      <c r="P2492" s="33">
        <f t="shared" si="2"/>
        <v>5.97</v>
      </c>
      <c r="Q2492" s="34">
        <f t="shared" si="3"/>
        <v>6.525252525</v>
      </c>
      <c r="R2492" s="35" t="str">
        <f t="shared" si="4"/>
        <v>Alto</v>
      </c>
      <c r="S2492" s="35" t="str">
        <f>IF(O2492="","",IF(O2492&gt;AVERAGE('Base de datos limpia'!$O$2:$O$8001),"Alto","Normal"))
</f>
        <v>Alto</v>
      </c>
      <c r="T2492" s="35" t="str">
        <f t="shared" si="5"/>
        <v>Gamer intensivo</v>
      </c>
      <c r="U2492" s="35"/>
    </row>
    <row r="2493">
      <c r="A2493" s="28">
        <v>2492.0</v>
      </c>
      <c r="B2493" s="28">
        <v>19.0</v>
      </c>
      <c r="C2493" s="28" t="str">
        <f>TRIM(PROPER('Base de datos cruda'!C2493))</f>
        <v>Male</v>
      </c>
      <c r="D2493" s="28">
        <v>4.06</v>
      </c>
      <c r="E2493" s="28">
        <v>3.34</v>
      </c>
      <c r="F2493" s="28">
        <v>5.05</v>
      </c>
      <c r="G2493" s="28">
        <v>99.48</v>
      </c>
      <c r="H2493" s="28" t="str">
        <f>TRIM(PROPER('Base de datos cruda'!H2493))</f>
        <v>Fps</v>
      </c>
      <c r="I2493" s="28">
        <v>4.06</v>
      </c>
      <c r="J2493" s="28">
        <v>7.95</v>
      </c>
      <c r="K2493" s="28">
        <v>263.61</v>
      </c>
      <c r="L2493" s="28">
        <f>IF('Base de datos cruda'!L2493&lt;0,,'Base de datos cruda'!L2493)</f>
        <v>10.3</v>
      </c>
      <c r="M2493" s="28" t="str">
        <f>IF(TRIM(PROPER('Base de datos cruda'!M2493))="High","Alto",IF(TRIM(PROPER('Base de datos cruda'!M2493))="Medium","Medio","Bajo"))</f>
        <v>Medio</v>
      </c>
      <c r="N2493" s="29">
        <v>53.31</v>
      </c>
      <c r="O2493" s="32">
        <f t="shared" si="1"/>
        <v>53.31</v>
      </c>
      <c r="P2493" s="33">
        <f t="shared" si="2"/>
        <v>12.01</v>
      </c>
      <c r="Q2493" s="34">
        <f t="shared" si="3"/>
        <v>0.8226600985</v>
      </c>
      <c r="R2493" s="35" t="str">
        <f t="shared" si="4"/>
        <v>Medio</v>
      </c>
      <c r="S2493" s="35" t="str">
        <f>IF(O2493="","",IF(O2493&gt;AVERAGE('Base de datos limpia'!$O$2:$O$8001),"Alto","Normal"))
</f>
        <v>Normal</v>
      </c>
      <c r="T2493" s="35" t="str">
        <f t="shared" si="5"/>
        <v>Gamer moderado</v>
      </c>
      <c r="U2493" s="35"/>
    </row>
    <row r="2494">
      <c r="A2494" s="28">
        <v>2493.0</v>
      </c>
      <c r="B2494" s="28">
        <v>16.0</v>
      </c>
      <c r="C2494" s="28" t="str">
        <f>TRIM(PROPER('Base de datos cruda'!C2494))</f>
        <v>Female</v>
      </c>
      <c r="D2494" s="28">
        <v>0.15</v>
      </c>
      <c r="E2494" s="28">
        <v>7.54</v>
      </c>
      <c r="F2494" s="28">
        <v>4.78</v>
      </c>
      <c r="G2494" s="28">
        <v>79.62</v>
      </c>
      <c r="H2494" s="28" t="str">
        <f>TRIM(PROPER('Base de datos cruda'!H2494))</f>
        <v>Fps</v>
      </c>
      <c r="I2494" s="28">
        <v>3.95</v>
      </c>
      <c r="J2494" s="28">
        <v>5.52</v>
      </c>
      <c r="K2494" s="28">
        <v>320.11</v>
      </c>
      <c r="L2494" s="28">
        <f>IF('Base de datos cruda'!L2494&lt;0,,'Base de datos cruda'!L2494)</f>
        <v>1.64</v>
      </c>
      <c r="M2494" s="28" t="str">
        <f>IF(TRIM(PROPER('Base de datos cruda'!M2494))="High","Alto",IF(TRIM(PROPER('Base de datos cruda'!M2494))="Medium","Medio","Bajo"))</f>
        <v>Alto</v>
      </c>
      <c r="N2494" s="29">
        <v>91.55</v>
      </c>
      <c r="O2494" s="32">
        <f t="shared" si="1"/>
        <v>91.55</v>
      </c>
      <c r="P2494" s="33">
        <f t="shared" si="2"/>
        <v>5.67</v>
      </c>
      <c r="Q2494" s="34">
        <f t="shared" si="3"/>
        <v>50.26666667</v>
      </c>
      <c r="R2494" s="35" t="str">
        <f t="shared" si="4"/>
        <v>Alto</v>
      </c>
      <c r="S2494" s="35" t="str">
        <f>IF(O2494="","",IF(O2494&gt;AVERAGE('Base de datos limpia'!$O$2:$O$8001),"Alto","Normal"))
</f>
        <v>Alto</v>
      </c>
      <c r="T2494" s="35" t="str">
        <f t="shared" si="5"/>
        <v>Gamer intensivo</v>
      </c>
      <c r="U2494" s="35"/>
    </row>
    <row r="2495">
      <c r="A2495" s="28">
        <v>2494.0</v>
      </c>
      <c r="B2495" s="28">
        <v>22.0</v>
      </c>
      <c r="C2495" s="28" t="str">
        <f>TRIM(PROPER('Base de datos cruda'!C2495))</f>
        <v>Female</v>
      </c>
      <c r="D2495" s="28">
        <v>3.13</v>
      </c>
      <c r="E2495" s="28">
        <v>7.96</v>
      </c>
      <c r="F2495" s="28">
        <v>6.22</v>
      </c>
      <c r="G2495" s="28">
        <v>91.43</v>
      </c>
      <c r="H2495" s="28" t="str">
        <f>TRIM(PROPER('Base de datos cruda'!H2495))</f>
        <v>Casual</v>
      </c>
      <c r="I2495" s="28">
        <v>3.45</v>
      </c>
      <c r="J2495" s="28">
        <v>5.9</v>
      </c>
      <c r="K2495" s="28">
        <v>280.23</v>
      </c>
      <c r="L2495" s="28">
        <f>IF('Base de datos cruda'!L2495&lt;0,,'Base de datos cruda'!L2495)</f>
        <v>4.4</v>
      </c>
      <c r="M2495" s="28" t="str">
        <f>IF(TRIM(PROPER('Base de datos cruda'!M2495))="High","Alto",IF(TRIM(PROPER('Base de datos cruda'!M2495))="Medium","Medio","Bajo"))</f>
        <v>Medio</v>
      </c>
      <c r="N2495" s="29">
        <v>85.52</v>
      </c>
      <c r="O2495" s="32">
        <f t="shared" si="1"/>
        <v>85.52</v>
      </c>
      <c r="P2495" s="33">
        <f t="shared" si="2"/>
        <v>9.03</v>
      </c>
      <c r="Q2495" s="34">
        <f t="shared" si="3"/>
        <v>2.54313099</v>
      </c>
      <c r="R2495" s="35" t="str">
        <f t="shared" si="4"/>
        <v>Alto</v>
      </c>
      <c r="S2495" s="35" t="str">
        <f>IF(O2495="","",IF(O2495&gt;AVERAGE('Base de datos limpia'!$O$2:$O$8001),"Alto","Normal"))
</f>
        <v>Alto</v>
      </c>
      <c r="T2495" s="35" t="str">
        <f t="shared" si="5"/>
        <v>Gamer intensivo</v>
      </c>
      <c r="U2495" s="35"/>
    </row>
    <row r="2496">
      <c r="A2496" s="28">
        <v>2495.0</v>
      </c>
      <c r="B2496" s="28">
        <v>24.0</v>
      </c>
      <c r="C2496" s="28" t="str">
        <f>TRIM(PROPER('Base de datos cruda'!C2496))</f>
        <v>Female</v>
      </c>
      <c r="D2496" s="28">
        <v>0.6</v>
      </c>
      <c r="E2496" s="28">
        <v>9.28</v>
      </c>
      <c r="F2496" s="28">
        <v>7.1</v>
      </c>
      <c r="G2496" s="28">
        <v>92.5</v>
      </c>
      <c r="H2496" s="28" t="str">
        <f>TRIM(PROPER('Base de datos cruda'!H2496))</f>
        <v>Fps</v>
      </c>
      <c r="I2496" s="28">
        <v>1.92</v>
      </c>
      <c r="J2496" s="28">
        <v>2.81</v>
      </c>
      <c r="K2496" s="28">
        <v>313.46</v>
      </c>
      <c r="L2496" s="28">
        <f>IF('Base de datos cruda'!L2496&lt;0,,'Base de datos cruda'!L2496)</f>
        <v>2.67</v>
      </c>
      <c r="M2496" s="28" t="str">
        <f>IF(TRIM(PROPER('Base de datos cruda'!M2496))="High","Alto",IF(TRIM(PROPER('Base de datos cruda'!M2496))="Medium","Medio","Bajo"))</f>
        <v>Medio</v>
      </c>
      <c r="N2496" s="29">
        <v>98.73</v>
      </c>
      <c r="O2496" s="32">
        <f t="shared" si="1"/>
        <v>98.73</v>
      </c>
      <c r="P2496" s="33">
        <f t="shared" si="2"/>
        <v>3.41</v>
      </c>
      <c r="Q2496" s="34">
        <f t="shared" si="3"/>
        <v>15.46666667</v>
      </c>
      <c r="R2496" s="35" t="str">
        <f t="shared" si="4"/>
        <v>Alto</v>
      </c>
      <c r="S2496" s="35" t="str">
        <f>IF(O2496="","",IF(O2496&gt;AVERAGE('Base de datos limpia'!$O$2:$O$8001),"Alto","Normal"))
</f>
        <v>Alto</v>
      </c>
      <c r="T2496" s="35" t="str">
        <f t="shared" si="5"/>
        <v>Gamer intensivo</v>
      </c>
      <c r="U2496" s="35"/>
    </row>
    <row r="2497">
      <c r="A2497" s="28">
        <v>2496.0</v>
      </c>
      <c r="B2497" s="28">
        <v>18.0</v>
      </c>
      <c r="C2497" s="28" t="str">
        <f>TRIM(PROPER('Base de datos cruda'!C2497))</f>
        <v>Female</v>
      </c>
      <c r="D2497" s="28">
        <v>3.8</v>
      </c>
      <c r="E2497" s="28">
        <v>6.26</v>
      </c>
      <c r="F2497" s="28">
        <v>8.25</v>
      </c>
      <c r="G2497" s="28">
        <v>75.9</v>
      </c>
      <c r="H2497" s="28" t="str">
        <f>TRIM(PROPER('Base de datos cruda'!H2497))</f>
        <v>Fps</v>
      </c>
      <c r="I2497" s="28">
        <v>3.16</v>
      </c>
      <c r="J2497" s="28">
        <v>7.18</v>
      </c>
      <c r="K2497" s="28">
        <v>270.4</v>
      </c>
      <c r="L2497" s="28">
        <f>IF('Base de datos cruda'!L2497&lt;0,,'Base de datos cruda'!L2497)</f>
        <v>7.5</v>
      </c>
      <c r="M2497" s="28" t="str">
        <f>IF(TRIM(PROPER('Base de datos cruda'!M2497))="High","Alto",IF(TRIM(PROPER('Base de datos cruda'!M2497))="Medium","Medio","Bajo"))</f>
        <v>Medio</v>
      </c>
      <c r="N2497" s="29">
        <v>76.8</v>
      </c>
      <c r="O2497" s="32">
        <f t="shared" si="1"/>
        <v>76.8</v>
      </c>
      <c r="P2497" s="33">
        <f t="shared" si="2"/>
        <v>10.98</v>
      </c>
      <c r="Q2497" s="34">
        <f t="shared" si="3"/>
        <v>1.647368421</v>
      </c>
      <c r="R2497" s="35" t="str">
        <f t="shared" si="4"/>
        <v>Alto</v>
      </c>
      <c r="S2497" s="35" t="str">
        <f>IF(O2497="","",IF(O2497&gt;AVERAGE('Base de datos limpia'!$O$2:$O$8001),"Alto","Normal"))
</f>
        <v>Alto</v>
      </c>
      <c r="T2497" s="35" t="str">
        <f t="shared" si="5"/>
        <v>Gamer intensivo</v>
      </c>
      <c r="U2497" s="35"/>
    </row>
    <row r="2498">
      <c r="A2498" s="28">
        <v>2497.0</v>
      </c>
      <c r="B2498" s="28">
        <v>17.0</v>
      </c>
      <c r="C2498" s="28" t="str">
        <f>TRIM(PROPER('Base de datos cruda'!C2498))</f>
        <v>Male</v>
      </c>
      <c r="D2498" s="28">
        <v>3.37</v>
      </c>
      <c r="E2498" s="28">
        <v>8.01</v>
      </c>
      <c r="F2498" s="28">
        <v>5.16</v>
      </c>
      <c r="G2498" s="28">
        <v>81.65</v>
      </c>
      <c r="H2498" s="28" t="str">
        <f>TRIM(PROPER('Base de datos cruda'!H2498))</f>
        <v>Casual</v>
      </c>
      <c r="I2498" s="28">
        <v>3.2</v>
      </c>
      <c r="J2498" s="28">
        <v>7.81</v>
      </c>
      <c r="K2498" s="28">
        <v>286.48</v>
      </c>
      <c r="L2498" s="28">
        <f>IF('Base de datos cruda'!L2498&lt;0,,'Base de datos cruda'!L2498)</f>
        <v>8.78</v>
      </c>
      <c r="M2498" s="28" t="str">
        <f>IF(TRIM(PROPER('Base de datos cruda'!M2498))="High","Alto",IF(TRIM(PROPER('Base de datos cruda'!M2498))="Medium","Medio","Bajo"))</f>
        <v>Alto</v>
      </c>
      <c r="N2498" s="29">
        <v>89.26</v>
      </c>
      <c r="O2498" s="32">
        <f t="shared" si="1"/>
        <v>89.26</v>
      </c>
      <c r="P2498" s="33">
        <f t="shared" si="2"/>
        <v>11.18</v>
      </c>
      <c r="Q2498" s="34">
        <f t="shared" si="3"/>
        <v>2.376854599</v>
      </c>
      <c r="R2498" s="35" t="str">
        <f t="shared" si="4"/>
        <v>Alto</v>
      </c>
      <c r="S2498" s="35" t="str">
        <f>IF(O2498="","",IF(O2498&gt;AVERAGE('Base de datos limpia'!$O$2:$O$8001),"Alto","Normal"))
</f>
        <v>Alto</v>
      </c>
      <c r="T2498" s="35" t="str">
        <f t="shared" si="5"/>
        <v>Gamer intensivo</v>
      </c>
      <c r="U2498" s="35"/>
    </row>
    <row r="2499">
      <c r="A2499" s="28">
        <v>2498.0</v>
      </c>
      <c r="B2499" s="28">
        <v>18.0</v>
      </c>
      <c r="C2499" s="28" t="str">
        <f>TRIM(PROPER('Base de datos cruda'!C2499))</f>
        <v>Female</v>
      </c>
      <c r="D2499" s="28">
        <v>3.56</v>
      </c>
      <c r="E2499" s="28">
        <v>7.78</v>
      </c>
      <c r="F2499" s="28">
        <v>6.4</v>
      </c>
      <c r="G2499" s="28">
        <v>81.6</v>
      </c>
      <c r="H2499" s="28" t="str">
        <f>TRIM(PROPER('Base de datos cruda'!H2499))</f>
        <v>Fps</v>
      </c>
      <c r="I2499" s="28">
        <v>1.66</v>
      </c>
      <c r="J2499" s="28">
        <v>7.37</v>
      </c>
      <c r="K2499" s="28">
        <v>265.94</v>
      </c>
      <c r="L2499" s="28">
        <f>IF('Base de datos cruda'!L2499&lt;0,,'Base de datos cruda'!L2499)</f>
        <v>7.53</v>
      </c>
      <c r="M2499" s="28" t="str">
        <f>IF(TRIM(PROPER('Base de datos cruda'!M2499))="High","Alto",IF(TRIM(PROPER('Base de datos cruda'!M2499))="Medium","Medio","Bajo"))</f>
        <v>Medio</v>
      </c>
      <c r="N2499" s="29">
        <v>87.33</v>
      </c>
      <c r="O2499" s="32">
        <f t="shared" si="1"/>
        <v>87.33</v>
      </c>
      <c r="P2499" s="33">
        <f t="shared" si="2"/>
        <v>10.93</v>
      </c>
      <c r="Q2499" s="34">
        <f t="shared" si="3"/>
        <v>2.185393258</v>
      </c>
      <c r="R2499" s="35" t="str">
        <f t="shared" si="4"/>
        <v>Alto</v>
      </c>
      <c r="S2499" s="35" t="str">
        <f>IF(O2499="","",IF(O2499&gt;AVERAGE('Base de datos limpia'!$O$2:$O$8001),"Alto","Normal"))
</f>
        <v>Alto</v>
      </c>
      <c r="T2499" s="35" t="str">
        <f t="shared" si="5"/>
        <v>Gamer intensivo</v>
      </c>
      <c r="U2499" s="35"/>
    </row>
    <row r="2500">
      <c r="A2500" s="28">
        <v>2499.0</v>
      </c>
      <c r="B2500" s="28">
        <v>16.0</v>
      </c>
      <c r="C2500" s="28" t="str">
        <f>TRIM(PROPER('Base de datos cruda'!C2500))</f>
        <v>Female</v>
      </c>
      <c r="D2500" s="28">
        <v>0.36</v>
      </c>
      <c r="E2500" s="28">
        <v>3.32</v>
      </c>
      <c r="F2500" s="28">
        <v>7.24</v>
      </c>
      <c r="G2500" s="28">
        <v>68.81</v>
      </c>
      <c r="H2500" s="28" t="str">
        <f>TRIM(PROPER('Base de datos cruda'!H2500))</f>
        <v>Fps</v>
      </c>
      <c r="I2500" s="28">
        <v>4.4</v>
      </c>
      <c r="J2500" s="28">
        <v>2.05</v>
      </c>
      <c r="K2500" s="28">
        <v>311.74</v>
      </c>
      <c r="L2500" s="28" t="str">
        <f>IF('Base de datos cruda'!L2500&lt;0,,'Base de datos cruda'!L2500)</f>
        <v/>
      </c>
      <c r="M2500" s="28" t="str">
        <f>IF(TRIM(PROPER('Base de datos cruda'!M2500))="High","Alto",IF(TRIM(PROPER('Base de datos cruda'!M2500))="Medium","Medio","Bajo"))</f>
        <v>Medio</v>
      </c>
      <c r="N2500" s="29">
        <v>61.25</v>
      </c>
      <c r="O2500" s="32">
        <f t="shared" si="1"/>
        <v>61.25</v>
      </c>
      <c r="P2500" s="33">
        <f t="shared" si="2"/>
        <v>2.41</v>
      </c>
      <c r="Q2500" s="34">
        <f t="shared" si="3"/>
        <v>9.222222222</v>
      </c>
      <c r="R2500" s="35" t="str">
        <f t="shared" si="4"/>
        <v>Medio</v>
      </c>
      <c r="S2500" s="35" t="str">
        <f>IF(O2500="","",IF(O2500&gt;AVERAGE('Base de datos limpia'!$O$2:$O$8001),"Alto","Normal"))
</f>
        <v>Normal</v>
      </c>
      <c r="T2500" s="35" t="str">
        <f t="shared" si="5"/>
        <v>Gamer moderado</v>
      </c>
      <c r="U2500" s="35"/>
    </row>
    <row r="2501">
      <c r="A2501" s="28">
        <v>2500.0</v>
      </c>
      <c r="B2501" s="28">
        <v>21.0</v>
      </c>
      <c r="C2501" s="28" t="str">
        <f>TRIM(PROPER('Base de datos cruda'!C2501))</f>
        <v>Male</v>
      </c>
      <c r="D2501" s="28">
        <v>2.89</v>
      </c>
      <c r="E2501" s="28">
        <v>3.79</v>
      </c>
      <c r="F2501" s="28">
        <v>6.23</v>
      </c>
      <c r="G2501" s="28">
        <v>64.71</v>
      </c>
      <c r="H2501" s="28" t="str">
        <f>TRIM(PROPER('Base de datos cruda'!H2501))</f>
        <v>Casual</v>
      </c>
      <c r="I2501" s="28">
        <v>4.92</v>
      </c>
      <c r="J2501" s="28">
        <v>5.63</v>
      </c>
      <c r="K2501" s="28">
        <v>294.06</v>
      </c>
      <c r="L2501" s="28">
        <f>IF('Base de datos cruda'!L2501&lt;0,,'Base de datos cruda'!L2501)</f>
        <v>7.87</v>
      </c>
      <c r="M2501" s="28" t="str">
        <f>IF(TRIM(PROPER('Base de datos cruda'!M2501))="High","Alto",IF(TRIM(PROPER('Base de datos cruda'!M2501))="Medium","Medio","Bajo"))</f>
        <v>Medio</v>
      </c>
      <c r="N2501" s="29">
        <v>70.1378004428884</v>
      </c>
      <c r="O2501" s="32">
        <f t="shared" si="1"/>
        <v>70.13780044</v>
      </c>
      <c r="P2501" s="33">
        <f t="shared" si="2"/>
        <v>8.52</v>
      </c>
      <c r="Q2501" s="34">
        <f t="shared" si="3"/>
        <v>1.311418685</v>
      </c>
      <c r="R2501" s="35" t="str">
        <f t="shared" si="4"/>
        <v>Alto</v>
      </c>
      <c r="S2501" s="35" t="str">
        <f>IF(O2501="","",IF(O2501&gt;AVERAGE('Base de datos limpia'!$O$2:$O$8001),"Alto","Normal"))
</f>
        <v>Alto</v>
      </c>
      <c r="T2501" s="35" t="str">
        <f t="shared" si="5"/>
        <v>Gamer moderado</v>
      </c>
      <c r="U2501" s="35"/>
    </row>
    <row r="2502">
      <c r="A2502" s="28">
        <v>2501.0</v>
      </c>
      <c r="B2502" s="28">
        <v>22.0</v>
      </c>
      <c r="C2502" s="28" t="str">
        <f>TRIM(PROPER('Base de datos cruda'!C2502))</f>
        <v>Female</v>
      </c>
      <c r="D2502" s="28">
        <v>6.05</v>
      </c>
      <c r="E2502" s="28">
        <v>5.31</v>
      </c>
      <c r="F2502" s="28">
        <v>6.27</v>
      </c>
      <c r="G2502" s="28">
        <v>81.74</v>
      </c>
      <c r="H2502" s="28" t="str">
        <f>TRIM(PROPER('Base de datos cruda'!H2502))</f>
        <v>Casual</v>
      </c>
      <c r="I2502" s="28">
        <v>1.57</v>
      </c>
      <c r="J2502" s="28">
        <v>7.37</v>
      </c>
      <c r="K2502" s="28">
        <v>227.66</v>
      </c>
      <c r="L2502" s="28">
        <f>IF('Base de datos cruda'!L2502&lt;0,,'Base de datos cruda'!L2502)</f>
        <v>14.16</v>
      </c>
      <c r="M2502" s="28" t="str">
        <f>IF(TRIM(PROPER('Base de datos cruda'!M2502))="High","Alto",IF(TRIM(PROPER('Base de datos cruda'!M2502))="Medium","Medio","Bajo"))</f>
        <v>Bajo</v>
      </c>
      <c r="N2502" s="29">
        <v>52.74</v>
      </c>
      <c r="O2502" s="32">
        <f t="shared" si="1"/>
        <v>52.74</v>
      </c>
      <c r="P2502" s="33">
        <f t="shared" si="2"/>
        <v>13.42</v>
      </c>
      <c r="Q2502" s="34">
        <f t="shared" si="3"/>
        <v>0.8776859504</v>
      </c>
      <c r="R2502" s="35" t="str">
        <f t="shared" si="4"/>
        <v>Medio</v>
      </c>
      <c r="S2502" s="35" t="str">
        <f>IF(O2502="","",IF(O2502&gt;AVERAGE('Base de datos limpia'!$O$2:$O$8001),"Alto","Normal"))
</f>
        <v>Normal</v>
      </c>
      <c r="T2502" s="35" t="str">
        <f t="shared" si="5"/>
        <v>Gamer moderado</v>
      </c>
      <c r="U2502" s="35"/>
    </row>
    <row r="2503">
      <c r="A2503" s="28">
        <v>2502.0</v>
      </c>
      <c r="B2503" s="28">
        <v>17.0</v>
      </c>
      <c r="C2503" s="28" t="str">
        <f>TRIM(PROPER('Base de datos cruda'!C2503))</f>
        <v>Male</v>
      </c>
      <c r="D2503" s="28">
        <v>2.95</v>
      </c>
      <c r="E2503" s="28">
        <v>1.17</v>
      </c>
      <c r="F2503" s="28">
        <v>5.13</v>
      </c>
      <c r="G2503" s="28">
        <v>64.81</v>
      </c>
      <c r="H2503" s="28" t="str">
        <f>TRIM(PROPER('Base de datos cruda'!H2503))</f>
        <v>Fps</v>
      </c>
      <c r="I2503" s="28">
        <v>4.01</v>
      </c>
      <c r="J2503" s="28">
        <v>7.65</v>
      </c>
      <c r="K2503" s="28">
        <v>287.69</v>
      </c>
      <c r="L2503" s="28">
        <f>IF('Base de datos cruda'!L2503&lt;0,,'Base de datos cruda'!L2503)</f>
        <v>10.46</v>
      </c>
      <c r="M2503" s="28" t="str">
        <f>IF(TRIM(PROPER('Base de datos cruda'!M2503))="High","Alto",IF(TRIM(PROPER('Base de datos cruda'!M2503))="Medium","Medio","Bajo"))</f>
        <v>Medio</v>
      </c>
      <c r="N2503" s="29">
        <v>34.97</v>
      </c>
      <c r="O2503" s="32">
        <f t="shared" si="1"/>
        <v>34.97</v>
      </c>
      <c r="P2503" s="33">
        <f t="shared" si="2"/>
        <v>10.6</v>
      </c>
      <c r="Q2503" s="34">
        <f t="shared" si="3"/>
        <v>0.3966101695</v>
      </c>
      <c r="R2503" s="35" t="str">
        <f t="shared" si="4"/>
        <v>Bajo</v>
      </c>
      <c r="S2503" s="35" t="str">
        <f>IF(O2503="","",IF(O2503&gt;AVERAGE('Base de datos limpia'!$O$2:$O$8001),"Alto","Normal"))
</f>
        <v>Normal</v>
      </c>
      <c r="T2503" s="35" t="str">
        <f t="shared" si="5"/>
        <v>Gamer casual</v>
      </c>
      <c r="U2503" s="35"/>
    </row>
    <row r="2504">
      <c r="A2504" s="28">
        <v>2503.0</v>
      </c>
      <c r="B2504" s="28">
        <v>23.0</v>
      </c>
      <c r="C2504" s="28" t="str">
        <f>TRIM(PROPER('Base de datos cruda'!C2504))</f>
        <v>Other</v>
      </c>
      <c r="D2504" s="28">
        <v>5.72</v>
      </c>
      <c r="E2504" s="28">
        <v>3.68</v>
      </c>
      <c r="F2504" s="28">
        <v>8.93</v>
      </c>
      <c r="G2504" s="28">
        <v>73.84</v>
      </c>
      <c r="H2504" s="28" t="str">
        <f>TRIM(PROPER('Base de datos cruda'!H2504))</f>
        <v>Casual</v>
      </c>
      <c r="I2504" s="28">
        <v>2.5</v>
      </c>
      <c r="J2504" s="28">
        <v>11.13</v>
      </c>
      <c r="K2504" s="28">
        <v>245.88</v>
      </c>
      <c r="L2504" s="28">
        <f>IF('Base de datos cruda'!L2504&lt;0,,'Base de datos cruda'!L2504)</f>
        <v>13.25</v>
      </c>
      <c r="M2504" s="28" t="str">
        <f>IF(TRIM(PROPER('Base de datos cruda'!M2504))="High","Alto",IF(TRIM(PROPER('Base de datos cruda'!M2504))="Medium","Medio","Bajo"))</f>
        <v>Bajo</v>
      </c>
      <c r="N2504" s="29">
        <v>47.2</v>
      </c>
      <c r="O2504" s="32">
        <f t="shared" si="1"/>
        <v>47.2</v>
      </c>
      <c r="P2504" s="33">
        <f t="shared" si="2"/>
        <v>16.85</v>
      </c>
      <c r="Q2504" s="34">
        <f t="shared" si="3"/>
        <v>0.6433566434</v>
      </c>
      <c r="R2504" s="35" t="str">
        <f t="shared" si="4"/>
        <v>Bajo</v>
      </c>
      <c r="S2504" s="35" t="str">
        <f>IF(O2504="","",IF(O2504&gt;AVERAGE('Base de datos limpia'!$O$2:$O$8001),"Alto","Normal"))
</f>
        <v>Normal</v>
      </c>
      <c r="T2504" s="35" t="str">
        <f t="shared" si="5"/>
        <v>Gamer moderado</v>
      </c>
      <c r="U2504" s="35"/>
    </row>
    <row r="2505">
      <c r="A2505" s="28">
        <v>2504.0</v>
      </c>
      <c r="B2505" s="28">
        <v>21.0</v>
      </c>
      <c r="C2505" s="28" t="str">
        <f>TRIM(PROPER('Base de datos cruda'!C2505))</f>
        <v>Female</v>
      </c>
      <c r="D2505" s="28">
        <v>2.96</v>
      </c>
      <c r="E2505" s="28">
        <v>5.26</v>
      </c>
      <c r="F2505" s="28">
        <v>6.38</v>
      </c>
      <c r="G2505" s="28">
        <v>67.44</v>
      </c>
      <c r="H2505" s="28" t="str">
        <f>TRIM(PROPER('Base de datos cruda'!H2505))</f>
        <v>Casual</v>
      </c>
      <c r="I2505" s="28">
        <v>2.32</v>
      </c>
      <c r="J2505" s="28">
        <v>4.19</v>
      </c>
      <c r="K2505" s="28">
        <v>300.63</v>
      </c>
      <c r="L2505" s="28">
        <f>IF('Base de datos cruda'!L2505&lt;0,,'Base de datos cruda'!L2505)</f>
        <v>6.61</v>
      </c>
      <c r="M2505" s="28" t="str">
        <f>IF(TRIM(PROPER('Base de datos cruda'!M2505))="High","Alto",IF(TRIM(PROPER('Base de datos cruda'!M2505))="Medium","Medio","Bajo"))</f>
        <v>Medio</v>
      </c>
      <c r="N2505" s="29">
        <v>63.06</v>
      </c>
      <c r="O2505" s="32">
        <f t="shared" si="1"/>
        <v>63.06</v>
      </c>
      <c r="P2505" s="33">
        <f t="shared" si="2"/>
        <v>7.15</v>
      </c>
      <c r="Q2505" s="34">
        <f t="shared" si="3"/>
        <v>1.777027027</v>
      </c>
      <c r="R2505" s="35" t="str">
        <f t="shared" si="4"/>
        <v>Medio</v>
      </c>
      <c r="S2505" s="35" t="str">
        <f>IF(O2505="","",IF(O2505&gt;AVERAGE('Base de datos limpia'!$O$2:$O$8001),"Alto","Normal"))
</f>
        <v>Normal</v>
      </c>
      <c r="T2505" s="35" t="str">
        <f t="shared" si="5"/>
        <v>Gamer moderado</v>
      </c>
      <c r="U2505" s="35"/>
    </row>
    <row r="2506">
      <c r="A2506" s="28">
        <v>2505.0</v>
      </c>
      <c r="B2506" s="28">
        <v>19.0</v>
      </c>
      <c r="C2506" s="28" t="str">
        <f>TRIM(PROPER('Base de datos cruda'!C2506))</f>
        <v>Female</v>
      </c>
      <c r="D2506" s="28">
        <v>3.39</v>
      </c>
      <c r="E2506" s="28">
        <v>1.97</v>
      </c>
      <c r="F2506" s="28">
        <v>6.66</v>
      </c>
      <c r="G2506" s="28">
        <v>88.28</v>
      </c>
      <c r="H2506" s="28" t="str">
        <f>TRIM(PROPER('Base de datos cruda'!H2506))</f>
        <v>Rpg</v>
      </c>
      <c r="I2506" s="28">
        <v>1.93</v>
      </c>
      <c r="J2506" s="28">
        <v>7.02</v>
      </c>
      <c r="K2506" s="28">
        <v>282.61</v>
      </c>
      <c r="L2506" s="28">
        <f>IF('Base de datos cruda'!L2506&lt;0,,'Base de datos cruda'!L2506)</f>
        <v>9.28</v>
      </c>
      <c r="M2506" s="28" t="str">
        <f>IF(TRIM(PROPER('Base de datos cruda'!M2506))="High","Alto",IF(TRIM(PROPER('Base de datos cruda'!M2506))="Medium","Medio","Bajo"))</f>
        <v>Medio</v>
      </c>
      <c r="N2506" s="29">
        <v>55.4969049794402</v>
      </c>
      <c r="O2506" s="32">
        <f t="shared" si="1"/>
        <v>55.49690498</v>
      </c>
      <c r="P2506" s="33">
        <f t="shared" si="2"/>
        <v>10.41</v>
      </c>
      <c r="Q2506" s="34">
        <f t="shared" si="3"/>
        <v>0.581120944</v>
      </c>
      <c r="R2506" s="35" t="str">
        <f t="shared" si="4"/>
        <v>Medio</v>
      </c>
      <c r="S2506" s="35" t="str">
        <f>IF(O2506="","",IF(O2506&gt;AVERAGE('Base de datos limpia'!$O$2:$O$8001),"Alto","Normal"))
</f>
        <v>Normal</v>
      </c>
      <c r="T2506" s="35" t="str">
        <f t="shared" si="5"/>
        <v>Gamer casual</v>
      </c>
      <c r="U2506" s="35"/>
    </row>
    <row r="2507">
      <c r="A2507" s="28">
        <v>2506.0</v>
      </c>
      <c r="B2507" s="28">
        <v>20.0</v>
      </c>
      <c r="C2507" s="28" t="str">
        <f>TRIM(PROPER('Base de datos cruda'!C2507))</f>
        <v>Female</v>
      </c>
      <c r="D2507" s="28">
        <v>4.51</v>
      </c>
      <c r="E2507" s="28">
        <v>2.14</v>
      </c>
      <c r="F2507" s="28">
        <v>5.09</v>
      </c>
      <c r="G2507" s="28">
        <v>94.88</v>
      </c>
      <c r="H2507" s="28" t="str">
        <f>TRIM(PROPER('Base de datos cruda'!H2507))</f>
        <v>Rpg</v>
      </c>
      <c r="I2507" s="28">
        <v>1.46</v>
      </c>
      <c r="J2507" s="28">
        <v>8.34</v>
      </c>
      <c r="K2507" s="28">
        <v>258.01</v>
      </c>
      <c r="L2507" s="28">
        <f>IF('Base de datos cruda'!L2507&lt;0,,'Base de datos cruda'!L2507)</f>
        <v>12.98</v>
      </c>
      <c r="M2507" s="28" t="str">
        <f>IF(TRIM(PROPER('Base de datos cruda'!M2507))="High","Alto",IF(TRIM(PROPER('Base de datos cruda'!M2507))="Medium","Medio","Bajo"))</f>
        <v>Medio</v>
      </c>
      <c r="N2507" s="29">
        <v>51.68</v>
      </c>
      <c r="O2507" s="32">
        <f t="shared" si="1"/>
        <v>51.68</v>
      </c>
      <c r="P2507" s="33">
        <f t="shared" si="2"/>
        <v>12.85</v>
      </c>
      <c r="Q2507" s="34">
        <f t="shared" si="3"/>
        <v>0.4745011086</v>
      </c>
      <c r="R2507" s="35" t="str">
        <f t="shared" si="4"/>
        <v>Medio</v>
      </c>
      <c r="S2507" s="35" t="str">
        <f>IF(O2507="","",IF(O2507&gt;AVERAGE('Base de datos limpia'!$O$2:$O$8001),"Alto","Normal"))
</f>
        <v>Normal</v>
      </c>
      <c r="T2507" s="35" t="str">
        <f t="shared" si="5"/>
        <v>Gamer casual</v>
      </c>
      <c r="U2507" s="35"/>
    </row>
    <row r="2508">
      <c r="A2508" s="28">
        <v>2507.0</v>
      </c>
      <c r="B2508" s="28">
        <v>23.0</v>
      </c>
      <c r="C2508" s="28" t="str">
        <f>TRIM(PROPER('Base de datos cruda'!C2508))</f>
        <v>Female</v>
      </c>
      <c r="D2508" s="28">
        <v>7.61</v>
      </c>
      <c r="E2508" s="28">
        <v>5.17</v>
      </c>
      <c r="F2508" s="28">
        <v>6.57</v>
      </c>
      <c r="G2508" s="28">
        <v>83.12</v>
      </c>
      <c r="H2508" s="28" t="str">
        <f>TRIM(PROPER('Base de datos cruda'!H2508))</f>
        <v>Fps</v>
      </c>
      <c r="I2508" s="28">
        <v>4.6</v>
      </c>
      <c r="J2508" s="28">
        <v>10.8</v>
      </c>
      <c r="K2508" s="28">
        <v>243.2</v>
      </c>
      <c r="L2508" s="28">
        <f>IF('Base de datos cruda'!L2508&lt;0,,'Base de datos cruda'!L2508)</f>
        <v>13.31</v>
      </c>
      <c r="M2508" s="28" t="str">
        <f>IF(TRIM(PROPER('Base de datos cruda'!M2508))="High","Alto",IF(TRIM(PROPER('Base de datos cruda'!M2508))="Medium","Medio","Bajo"))</f>
        <v>Bajo</v>
      </c>
      <c r="N2508" s="29">
        <v>43.45</v>
      </c>
      <c r="O2508" s="32">
        <f t="shared" si="1"/>
        <v>43.45</v>
      </c>
      <c r="P2508" s="33">
        <f t="shared" si="2"/>
        <v>18.41</v>
      </c>
      <c r="Q2508" s="34">
        <f t="shared" si="3"/>
        <v>0.679369251</v>
      </c>
      <c r="R2508" s="35" t="str">
        <f t="shared" si="4"/>
        <v>Bajo</v>
      </c>
      <c r="S2508" s="35" t="str">
        <f>IF(O2508="","",IF(O2508&gt;AVERAGE('Base de datos limpia'!$O$2:$O$8001),"Alto","Normal"))
</f>
        <v>Normal</v>
      </c>
      <c r="T2508" s="35" t="str">
        <f t="shared" si="5"/>
        <v>Gamer moderado</v>
      </c>
      <c r="U2508" s="35"/>
    </row>
    <row r="2509">
      <c r="A2509" s="28">
        <v>2508.0</v>
      </c>
      <c r="B2509" s="28">
        <v>18.0</v>
      </c>
      <c r="C2509" s="28" t="str">
        <f>TRIM(PROPER('Base de datos cruda'!C2509))</f>
        <v>Male</v>
      </c>
      <c r="D2509" s="28">
        <v>0.87</v>
      </c>
      <c r="E2509" s="28">
        <v>7.58</v>
      </c>
      <c r="F2509" s="28">
        <v>5.28</v>
      </c>
      <c r="G2509" s="28">
        <v>76.41</v>
      </c>
      <c r="H2509" s="28" t="str">
        <f>TRIM(PROPER('Base de datos cruda'!H2509))</f>
        <v>Fps</v>
      </c>
      <c r="I2509" s="28">
        <v>3.7</v>
      </c>
      <c r="J2509" s="28">
        <v>4.38</v>
      </c>
      <c r="K2509" s="28">
        <v>309.78</v>
      </c>
      <c r="L2509" s="28">
        <f>IF('Base de datos cruda'!L2509&lt;0,,'Base de datos cruda'!L2509)</f>
        <v>0.56</v>
      </c>
      <c r="M2509" s="28" t="str">
        <f>IF(TRIM(PROPER('Base de datos cruda'!M2509))="High","Alto",IF(TRIM(PROPER('Base de datos cruda'!M2509))="Medium","Medio","Bajo"))</f>
        <v>Alto</v>
      </c>
      <c r="N2509" s="29">
        <v>84.35</v>
      </c>
      <c r="O2509" s="32">
        <f t="shared" si="1"/>
        <v>84.35</v>
      </c>
      <c r="P2509" s="33">
        <f t="shared" si="2"/>
        <v>5.25</v>
      </c>
      <c r="Q2509" s="34">
        <f t="shared" si="3"/>
        <v>8.712643678</v>
      </c>
      <c r="R2509" s="35" t="str">
        <f t="shared" si="4"/>
        <v>Alto</v>
      </c>
      <c r="S2509" s="35" t="str">
        <f>IF(O2509="","",IF(O2509&gt;AVERAGE('Base de datos limpia'!$O$2:$O$8001),"Alto","Normal"))
</f>
        <v>Alto</v>
      </c>
      <c r="T2509" s="35" t="str">
        <f t="shared" si="5"/>
        <v>Gamer intensivo</v>
      </c>
      <c r="U2509" s="35"/>
    </row>
    <row r="2510">
      <c r="A2510" s="28">
        <v>2509.0</v>
      </c>
      <c r="B2510" s="28">
        <v>18.0</v>
      </c>
      <c r="C2510" s="28" t="str">
        <f>TRIM(PROPER('Base de datos cruda'!C2510))</f>
        <v>Male</v>
      </c>
      <c r="D2510" s="28">
        <v>0.26</v>
      </c>
      <c r="E2510" s="28">
        <v>8.5</v>
      </c>
      <c r="F2510" s="28">
        <v>5.01</v>
      </c>
      <c r="G2510" s="28">
        <v>99.87</v>
      </c>
      <c r="H2510" s="28" t="str">
        <f>TRIM(PROPER('Base de datos cruda'!H2510))</f>
        <v>Rpg</v>
      </c>
      <c r="I2510" s="28">
        <v>2.2</v>
      </c>
      <c r="J2510" s="28">
        <v>4.81</v>
      </c>
      <c r="K2510" s="28">
        <v>318.19</v>
      </c>
      <c r="L2510" s="28">
        <f>IF('Base de datos cruda'!L2510&lt;0,,'Base de datos cruda'!L2510)</f>
        <v>5.57</v>
      </c>
      <c r="M2510" s="28" t="str">
        <f>IF(TRIM(PROPER('Base de datos cruda'!M2510))="High","Alto",IF(TRIM(PROPER('Base de datos cruda'!M2510))="Medium","Medio","Bajo"))</f>
        <v>Alto</v>
      </c>
      <c r="N2510" s="29">
        <v>98.03</v>
      </c>
      <c r="O2510" s="32">
        <f t="shared" si="1"/>
        <v>98.03</v>
      </c>
      <c r="P2510" s="33">
        <f t="shared" si="2"/>
        <v>5.07</v>
      </c>
      <c r="Q2510" s="34">
        <f t="shared" si="3"/>
        <v>32.69230769</v>
      </c>
      <c r="R2510" s="35" t="str">
        <f t="shared" si="4"/>
        <v>Alto</v>
      </c>
      <c r="S2510" s="35" t="str">
        <f>IF(O2510="","",IF(O2510&gt;AVERAGE('Base de datos limpia'!$O$2:$O$8001),"Alto","Normal"))
</f>
        <v>Alto</v>
      </c>
      <c r="T2510" s="35" t="str">
        <f t="shared" si="5"/>
        <v>Gamer intensivo</v>
      </c>
      <c r="U2510" s="35"/>
    </row>
    <row r="2511">
      <c r="A2511" s="28">
        <v>2510.0</v>
      </c>
      <c r="B2511" s="28">
        <v>19.0</v>
      </c>
      <c r="C2511" s="28" t="str">
        <f>TRIM(PROPER('Base de datos cruda'!C2511))</f>
        <v>Male</v>
      </c>
      <c r="D2511" s="28">
        <v>4.86</v>
      </c>
      <c r="E2511" s="28">
        <v>5.92</v>
      </c>
      <c r="F2511" s="28">
        <v>5.38</v>
      </c>
      <c r="G2511" s="28">
        <v>60.85</v>
      </c>
      <c r="H2511" s="28" t="str">
        <f>TRIM(PROPER('Base de datos cruda'!H2511))</f>
        <v>Casual</v>
      </c>
      <c r="I2511" s="28">
        <v>3.76</v>
      </c>
      <c r="J2511" s="28">
        <v>8.28</v>
      </c>
      <c r="K2511" s="28">
        <v>270.55</v>
      </c>
      <c r="L2511" s="28">
        <f>IF('Base de datos cruda'!L2511&lt;0,,'Base de datos cruda'!L2511)</f>
        <v>8.06</v>
      </c>
      <c r="M2511" s="28" t="str">
        <f>IF(TRIM(PROPER('Base de datos cruda'!M2511))="High","Alto",IF(TRIM(PROPER('Base de datos cruda'!M2511))="Medium","Medio","Bajo"))</f>
        <v>Medio</v>
      </c>
      <c r="N2511" s="29">
        <v>53.68</v>
      </c>
      <c r="O2511" s="32">
        <f t="shared" si="1"/>
        <v>53.68</v>
      </c>
      <c r="P2511" s="33">
        <f t="shared" si="2"/>
        <v>13.14</v>
      </c>
      <c r="Q2511" s="34">
        <f t="shared" si="3"/>
        <v>1.218106996</v>
      </c>
      <c r="R2511" s="35" t="str">
        <f t="shared" si="4"/>
        <v>Medio</v>
      </c>
      <c r="S2511" s="35" t="str">
        <f>IF(O2511="","",IF(O2511&gt;AVERAGE('Base de datos limpia'!$O$2:$O$8001),"Alto","Normal"))
</f>
        <v>Normal</v>
      </c>
      <c r="T2511" s="35" t="str">
        <f t="shared" si="5"/>
        <v>Gamer moderado</v>
      </c>
      <c r="U2511" s="35"/>
    </row>
    <row r="2512">
      <c r="A2512" s="28">
        <v>2511.0</v>
      </c>
      <c r="B2512" s="28">
        <v>16.0</v>
      </c>
      <c r="C2512" s="28" t="str">
        <f>TRIM(PROPER('Base de datos cruda'!C2512))</f>
        <v>Male</v>
      </c>
      <c r="D2512" s="28">
        <v>7.59</v>
      </c>
      <c r="E2512" s="28">
        <v>5.27</v>
      </c>
      <c r="F2512" s="28">
        <v>4.01</v>
      </c>
      <c r="G2512" s="28">
        <v>72.17</v>
      </c>
      <c r="H2512" s="28" t="str">
        <f>TRIM(PROPER('Base de datos cruda'!H2512))</f>
        <v>Rpg</v>
      </c>
      <c r="I2512" s="28">
        <v>3.59</v>
      </c>
      <c r="J2512" s="28">
        <v>13.19</v>
      </c>
      <c r="K2512" s="28">
        <v>222.86</v>
      </c>
      <c r="L2512" s="28">
        <f>IF('Base de datos cruda'!L2512&lt;0,,'Base de datos cruda'!L2512)</f>
        <v>19.81</v>
      </c>
      <c r="M2512" s="28" t="str">
        <f>IF(TRIM(PROPER('Base de datos cruda'!M2512))="High","Alto",IF(TRIM(PROPER('Base de datos cruda'!M2512))="Medium","Medio","Bajo"))</f>
        <v>Bajo</v>
      </c>
      <c r="N2512" s="29">
        <v>25.32</v>
      </c>
      <c r="O2512" s="32">
        <f t="shared" si="1"/>
        <v>25.32</v>
      </c>
      <c r="P2512" s="33">
        <f t="shared" si="2"/>
        <v>20.78</v>
      </c>
      <c r="Q2512" s="34">
        <f t="shared" si="3"/>
        <v>0.6943346509</v>
      </c>
      <c r="R2512" s="35" t="str">
        <f t="shared" si="4"/>
        <v>Bajo</v>
      </c>
      <c r="S2512" s="35" t="str">
        <f>IF(O2512="","",IF(O2512&gt;AVERAGE('Base de datos limpia'!$O$2:$O$8001),"Alto","Normal"))
</f>
        <v>Normal</v>
      </c>
      <c r="T2512" s="35" t="str">
        <f t="shared" si="5"/>
        <v>Gamer moderado</v>
      </c>
      <c r="U2512" s="35"/>
    </row>
    <row r="2513">
      <c r="A2513" s="28">
        <v>2512.0</v>
      </c>
      <c r="B2513" s="28">
        <v>24.0</v>
      </c>
      <c r="C2513" s="28" t="str">
        <f>TRIM(PROPER('Base de datos cruda'!C2513))</f>
        <v>Female</v>
      </c>
      <c r="D2513" s="28">
        <v>7.92</v>
      </c>
      <c r="E2513" s="28">
        <v>4.46</v>
      </c>
      <c r="F2513" s="28">
        <v>6.85</v>
      </c>
      <c r="G2513" s="28">
        <v>71.15</v>
      </c>
      <c r="H2513" s="28" t="str">
        <f>TRIM(PROPER('Base de datos cruda'!H2513))</f>
        <v>Fps</v>
      </c>
      <c r="I2513" s="28">
        <v>1.34</v>
      </c>
      <c r="J2513" s="28">
        <v>11.62</v>
      </c>
      <c r="K2513" s="28">
        <v>239.43</v>
      </c>
      <c r="L2513" s="28">
        <f>IF('Base de datos cruda'!L2513&lt;0,,'Base de datos cruda'!L2513)</f>
        <v>20.35</v>
      </c>
      <c r="M2513" s="28" t="str">
        <f>IF(TRIM(PROPER('Base de datos cruda'!M2513))="High","Alto",IF(TRIM(PROPER('Base de datos cruda'!M2513))="Medium","Medio","Bajo"))</f>
        <v>Bajo</v>
      </c>
      <c r="N2513" s="29">
        <v>31.01</v>
      </c>
      <c r="O2513" s="32">
        <f t="shared" si="1"/>
        <v>31.01</v>
      </c>
      <c r="P2513" s="33">
        <f t="shared" si="2"/>
        <v>19.54</v>
      </c>
      <c r="Q2513" s="34">
        <f t="shared" si="3"/>
        <v>0.5631313131</v>
      </c>
      <c r="R2513" s="35" t="str">
        <f t="shared" si="4"/>
        <v>Bajo</v>
      </c>
      <c r="S2513" s="35" t="str">
        <f>IF(O2513="","",IF(O2513&gt;AVERAGE('Base de datos limpia'!$O$2:$O$8001),"Alto","Normal"))
</f>
        <v>Normal</v>
      </c>
      <c r="T2513" s="35" t="str">
        <f t="shared" si="5"/>
        <v>Gamer moderado</v>
      </c>
      <c r="U2513" s="35"/>
    </row>
    <row r="2514">
      <c r="A2514" s="28">
        <v>2513.0</v>
      </c>
      <c r="B2514" s="28">
        <v>23.0</v>
      </c>
      <c r="C2514" s="28" t="str">
        <f>TRIM(PROPER('Base de datos cruda'!C2514))</f>
        <v>Male</v>
      </c>
      <c r="D2514" s="28">
        <v>3.87</v>
      </c>
      <c r="E2514" s="28">
        <v>2.74</v>
      </c>
      <c r="F2514" s="28">
        <v>5.94</v>
      </c>
      <c r="G2514" s="28">
        <v>74.25</v>
      </c>
      <c r="H2514" s="28" t="str">
        <f>TRIM(PROPER('Base de datos cruda'!H2514))</f>
        <v>Fps</v>
      </c>
      <c r="I2514" s="28">
        <v>0.88</v>
      </c>
      <c r="J2514" s="28">
        <v>5.23</v>
      </c>
      <c r="K2514" s="28">
        <v>279.33</v>
      </c>
      <c r="L2514" s="28">
        <f>IF('Base de datos cruda'!L2514&lt;0,,'Base de datos cruda'!L2514)</f>
        <v>10.03</v>
      </c>
      <c r="M2514" s="28" t="str">
        <f>IF(TRIM(PROPER('Base de datos cruda'!M2514))="High","Alto",IF(TRIM(PROPER('Base de datos cruda'!M2514))="Medium","Medio","Bajo"))</f>
        <v>Medio</v>
      </c>
      <c r="N2514" s="29">
        <v>46.52</v>
      </c>
      <c r="O2514" s="32">
        <f t="shared" si="1"/>
        <v>46.52</v>
      </c>
      <c r="P2514" s="33">
        <f t="shared" si="2"/>
        <v>9.1</v>
      </c>
      <c r="Q2514" s="34">
        <f t="shared" si="3"/>
        <v>0.7080103359</v>
      </c>
      <c r="R2514" s="35" t="str">
        <f t="shared" si="4"/>
        <v>Bajo</v>
      </c>
      <c r="S2514" s="35" t="str">
        <f>IF(O2514="","",IF(O2514&gt;AVERAGE('Base de datos limpia'!$O$2:$O$8001),"Alto","Normal"))
</f>
        <v>Normal</v>
      </c>
      <c r="T2514" s="35" t="str">
        <f t="shared" si="5"/>
        <v>Gamer casual</v>
      </c>
      <c r="U2514" s="35"/>
    </row>
    <row r="2515">
      <c r="A2515" s="28">
        <v>2514.0</v>
      </c>
      <c r="B2515" s="28">
        <v>23.0</v>
      </c>
      <c r="C2515" s="28" t="str">
        <f>TRIM(PROPER('Base de datos cruda'!C2515))</f>
        <v>Male</v>
      </c>
      <c r="D2515" s="28">
        <v>3.74</v>
      </c>
      <c r="E2515" s="28">
        <v>2.32</v>
      </c>
      <c r="F2515" s="28">
        <v>8.49</v>
      </c>
      <c r="G2515" s="28">
        <v>69.22</v>
      </c>
      <c r="H2515" s="28" t="str">
        <f>TRIM(PROPER('Base de datos cruda'!H2515))</f>
        <v>Rpg</v>
      </c>
      <c r="I2515" s="28">
        <v>4.18</v>
      </c>
      <c r="J2515" s="28">
        <v>9.51</v>
      </c>
      <c r="K2515" s="28">
        <v>268.71</v>
      </c>
      <c r="L2515" s="28">
        <f>IF('Base de datos cruda'!L2515&lt;0,,'Base de datos cruda'!L2515)</f>
        <v>8.36</v>
      </c>
      <c r="M2515" s="28" t="str">
        <f>IF(TRIM(PROPER('Base de datos cruda'!M2515))="High","Alto",IF(TRIM(PROPER('Base de datos cruda'!M2515))="Medium","Medio","Bajo"))</f>
        <v>Medio</v>
      </c>
      <c r="N2515" s="29">
        <v>54.67</v>
      </c>
      <c r="O2515" s="32">
        <f t="shared" si="1"/>
        <v>54.67</v>
      </c>
      <c r="P2515" s="33">
        <f t="shared" si="2"/>
        <v>13.25</v>
      </c>
      <c r="Q2515" s="34">
        <f t="shared" si="3"/>
        <v>0.6203208556</v>
      </c>
      <c r="R2515" s="35" t="str">
        <f t="shared" si="4"/>
        <v>Medio</v>
      </c>
      <c r="S2515" s="35" t="str">
        <f>IF(O2515="","",IF(O2515&gt;AVERAGE('Base de datos limpia'!$O$2:$O$8001),"Alto","Normal"))
</f>
        <v>Normal</v>
      </c>
      <c r="T2515" s="35" t="str">
        <f t="shared" si="5"/>
        <v>Gamer casual</v>
      </c>
      <c r="U2515" s="35"/>
    </row>
    <row r="2516">
      <c r="A2516" s="28">
        <v>2515.0</v>
      </c>
      <c r="B2516" s="28">
        <v>21.0</v>
      </c>
      <c r="C2516" s="28" t="str">
        <f>TRIM(PROPER('Base de datos cruda'!C2516))</f>
        <v>Female</v>
      </c>
      <c r="D2516" s="28">
        <v>5.16</v>
      </c>
      <c r="E2516" s="28">
        <v>8.13</v>
      </c>
      <c r="F2516" s="28">
        <v>4.2</v>
      </c>
      <c r="G2516" s="28">
        <v>70.57</v>
      </c>
      <c r="H2516" s="28" t="str">
        <f>TRIM(PROPER('Base de datos cruda'!H2516))</f>
        <v>Rpg</v>
      </c>
      <c r="I2516" s="28">
        <v>4.06</v>
      </c>
      <c r="J2516" s="28">
        <v>6.89</v>
      </c>
      <c r="K2516" s="28">
        <v>253.76</v>
      </c>
      <c r="L2516" s="28">
        <f>IF('Base de datos cruda'!L2516&lt;0,,'Base de datos cruda'!L2516)</f>
        <v>9.4</v>
      </c>
      <c r="M2516" s="28" t="str">
        <f>IF(TRIM(PROPER('Base de datos cruda'!M2516))="High","Alto",IF(TRIM(PROPER('Base de datos cruda'!M2516))="Medium","Medio","Bajo"))</f>
        <v>Alto</v>
      </c>
      <c r="N2516" s="29">
        <v>66.3929740418448</v>
      </c>
      <c r="O2516" s="32">
        <f t="shared" si="1"/>
        <v>66.39297404</v>
      </c>
      <c r="P2516" s="33">
        <f t="shared" si="2"/>
        <v>12.05</v>
      </c>
      <c r="Q2516" s="34">
        <f t="shared" si="3"/>
        <v>1.575581395</v>
      </c>
      <c r="R2516" s="35" t="str">
        <f t="shared" si="4"/>
        <v>Medio</v>
      </c>
      <c r="S2516" s="35" t="str">
        <f>IF(O2516="","",IF(O2516&gt;AVERAGE('Base de datos limpia'!$O$2:$O$8001),"Alto","Normal"))
</f>
        <v>Alto</v>
      </c>
      <c r="T2516" s="35" t="str">
        <f t="shared" si="5"/>
        <v>Gamer intensivo</v>
      </c>
      <c r="U2516" s="35"/>
    </row>
    <row r="2517">
      <c r="A2517" s="28">
        <v>2516.0</v>
      </c>
      <c r="B2517" s="28">
        <v>22.0</v>
      </c>
      <c r="C2517" s="28" t="str">
        <f>TRIM(PROPER('Base de datos cruda'!C2517))</f>
        <v>Female</v>
      </c>
      <c r="D2517" s="28">
        <v>4.45</v>
      </c>
      <c r="E2517" s="28">
        <v>5.19</v>
      </c>
      <c r="F2517" s="28">
        <v>4.22</v>
      </c>
      <c r="G2517" s="28">
        <v>70.31</v>
      </c>
      <c r="H2517" s="28" t="str">
        <f>TRIM(PROPER('Base de datos cruda'!H2517))</f>
        <v>Fps</v>
      </c>
      <c r="I2517" s="28">
        <v>4.98</v>
      </c>
      <c r="J2517" s="28">
        <v>9.37</v>
      </c>
      <c r="K2517" s="28">
        <v>254.04</v>
      </c>
      <c r="L2517" s="28">
        <f>IF('Base de datos cruda'!L2517&lt;0,,'Base de datos cruda'!L2517)</f>
        <v>11.24</v>
      </c>
      <c r="M2517" s="28" t="str">
        <f>IF(TRIM(PROPER('Base de datos cruda'!M2517))="High","Alto",IF(TRIM(PROPER('Base de datos cruda'!M2517))="Medium","Medio","Bajo"))</f>
        <v>Medio</v>
      </c>
      <c r="N2517" s="29">
        <v>54.34</v>
      </c>
      <c r="O2517" s="32">
        <f t="shared" si="1"/>
        <v>54.34</v>
      </c>
      <c r="P2517" s="33">
        <f t="shared" si="2"/>
        <v>13.82</v>
      </c>
      <c r="Q2517" s="34">
        <f t="shared" si="3"/>
        <v>1.166292135</v>
      </c>
      <c r="R2517" s="35" t="str">
        <f t="shared" si="4"/>
        <v>Medio</v>
      </c>
      <c r="S2517" s="35" t="str">
        <f>IF(O2517="","",IF(O2517&gt;AVERAGE('Base de datos limpia'!$O$2:$O$8001),"Alto","Normal"))
</f>
        <v>Normal</v>
      </c>
      <c r="T2517" s="35" t="str">
        <f t="shared" si="5"/>
        <v>Gamer moderado</v>
      </c>
      <c r="U2517" s="35"/>
    </row>
    <row r="2518">
      <c r="A2518" s="28">
        <v>2517.0</v>
      </c>
      <c r="B2518" s="28">
        <v>21.0</v>
      </c>
      <c r="C2518" s="28" t="str">
        <f>TRIM(PROPER('Base de datos cruda'!C2518))</f>
        <v>Male</v>
      </c>
      <c r="D2518" s="28">
        <v>5.07</v>
      </c>
      <c r="E2518" s="28">
        <v>8.11</v>
      </c>
      <c r="F2518" s="28">
        <v>8.43</v>
      </c>
      <c r="G2518" s="28">
        <v>80.23</v>
      </c>
      <c r="H2518" s="28" t="str">
        <f>TRIM(PROPER('Base de datos cruda'!H2518))</f>
        <v>Rpg</v>
      </c>
      <c r="I2518" s="28">
        <v>0.1</v>
      </c>
      <c r="J2518" s="28">
        <v>8.7</v>
      </c>
      <c r="K2518" s="28">
        <v>262.24</v>
      </c>
      <c r="L2518" s="28">
        <f>IF('Base de datos cruda'!L2518&lt;0,,'Base de datos cruda'!L2518)</f>
        <v>15.46</v>
      </c>
      <c r="M2518" s="28" t="str">
        <f>IF(TRIM(PROPER('Base de datos cruda'!M2518))="High","Alto",IF(TRIM(PROPER('Base de datos cruda'!M2518))="Medium","Medio","Bajo"))</f>
        <v>Bajo</v>
      </c>
      <c r="N2518" s="29">
        <v>92.0171207550228</v>
      </c>
      <c r="O2518" s="32">
        <f t="shared" si="1"/>
        <v>92.01712076</v>
      </c>
      <c r="P2518" s="33">
        <f t="shared" si="2"/>
        <v>13.77</v>
      </c>
      <c r="Q2518" s="34">
        <f t="shared" si="3"/>
        <v>1.599605523</v>
      </c>
      <c r="R2518" s="35" t="str">
        <f t="shared" si="4"/>
        <v>Alto</v>
      </c>
      <c r="S2518" s="35" t="str">
        <f>IF(O2518="","",IF(O2518&gt;AVERAGE('Base de datos limpia'!$O$2:$O$8001),"Alto","Normal"))
</f>
        <v>Alto</v>
      </c>
      <c r="T2518" s="35" t="str">
        <f t="shared" si="5"/>
        <v>Gamer intensivo</v>
      </c>
      <c r="U2518" s="35"/>
    </row>
    <row r="2519">
      <c r="A2519" s="28">
        <v>2518.0</v>
      </c>
      <c r="B2519" s="28">
        <v>24.0</v>
      </c>
      <c r="C2519" s="28" t="str">
        <f>TRIM(PROPER('Base de datos cruda'!C2519))</f>
        <v>Male</v>
      </c>
      <c r="D2519" s="28">
        <v>6.99</v>
      </c>
      <c r="E2519" s="28">
        <v>7.34</v>
      </c>
      <c r="F2519" s="28">
        <v>4.63</v>
      </c>
      <c r="G2519" s="28">
        <v>75.64</v>
      </c>
      <c r="H2519" s="28" t="str">
        <f>TRIM(PROPER('Base de datos cruda'!H2519))</f>
        <v>Casual</v>
      </c>
      <c r="I2519" s="28">
        <v>2.7</v>
      </c>
      <c r="J2519" s="28">
        <v>11.69</v>
      </c>
      <c r="K2519" s="28">
        <v>234.34</v>
      </c>
      <c r="L2519" s="28">
        <f>IF('Base de datos cruda'!L2519&lt;0,,'Base de datos cruda'!L2519)</f>
        <v>19.82</v>
      </c>
      <c r="M2519" s="28" t="str">
        <f>IF(TRIM(PROPER('Base de datos cruda'!M2519))="High","Alto",IF(TRIM(PROPER('Base de datos cruda'!M2519))="Medium","Medio","Bajo"))</f>
        <v>Alto</v>
      </c>
      <c r="N2519" s="29">
        <v>65.9669553313688</v>
      </c>
      <c r="O2519" s="32">
        <f t="shared" si="1"/>
        <v>65.96695533</v>
      </c>
      <c r="P2519" s="33">
        <f t="shared" si="2"/>
        <v>18.68</v>
      </c>
      <c r="Q2519" s="34">
        <f t="shared" si="3"/>
        <v>1.050071531</v>
      </c>
      <c r="R2519" s="35" t="str">
        <f t="shared" si="4"/>
        <v>Medio</v>
      </c>
      <c r="S2519" s="35" t="str">
        <f>IF(O2519="","",IF(O2519&gt;AVERAGE('Base de datos limpia'!$O$2:$O$8001),"Alto","Normal"))
</f>
        <v>Alto</v>
      </c>
      <c r="T2519" s="35" t="str">
        <f t="shared" si="5"/>
        <v>Gamer intensivo</v>
      </c>
      <c r="U2519" s="35"/>
    </row>
    <row r="2520">
      <c r="A2520" s="28">
        <v>2519.0</v>
      </c>
      <c r="B2520" s="28">
        <v>18.0</v>
      </c>
      <c r="C2520" s="28" t="str">
        <f>TRIM(PROPER('Base de datos cruda'!C2520))</f>
        <v>Male</v>
      </c>
      <c r="D2520" s="28">
        <v>5.97</v>
      </c>
      <c r="E2520" s="28">
        <v>2.75</v>
      </c>
      <c r="F2520" s="28">
        <v>4.01</v>
      </c>
      <c r="G2520" s="28">
        <v>85.57</v>
      </c>
      <c r="H2520" s="28" t="str">
        <f>TRIM(PROPER('Base de datos cruda'!H2520))</f>
        <v>Fps</v>
      </c>
      <c r="I2520" s="28">
        <v>3.51</v>
      </c>
      <c r="J2520" s="28">
        <v>9.54</v>
      </c>
      <c r="K2520" s="28">
        <v>251.49</v>
      </c>
      <c r="L2520" s="28">
        <f>IF('Base de datos cruda'!L2520&lt;0,,'Base de datos cruda'!L2520)</f>
        <v>14.32</v>
      </c>
      <c r="M2520" s="28" t="str">
        <f>IF(TRIM(PROPER('Base de datos cruda'!M2520))="High","Alto",IF(TRIM(PROPER('Base de datos cruda'!M2520))="Medium","Medio","Bajo"))</f>
        <v>Bajo</v>
      </c>
      <c r="N2520" s="29">
        <v>40.02</v>
      </c>
      <c r="O2520" s="32">
        <f t="shared" si="1"/>
        <v>40.02</v>
      </c>
      <c r="P2520" s="33">
        <f t="shared" si="2"/>
        <v>15.51</v>
      </c>
      <c r="Q2520" s="34">
        <f t="shared" si="3"/>
        <v>0.4606365159</v>
      </c>
      <c r="R2520" s="35" t="str">
        <f t="shared" si="4"/>
        <v>Bajo</v>
      </c>
      <c r="S2520" s="35" t="str">
        <f>IF(O2520="","",IF(O2520&gt;AVERAGE('Base de datos limpia'!$O$2:$O$8001),"Alto","Normal"))
</f>
        <v>Normal</v>
      </c>
      <c r="T2520" s="35" t="str">
        <f t="shared" si="5"/>
        <v>Gamer casual</v>
      </c>
      <c r="U2520" s="35"/>
    </row>
    <row r="2521">
      <c r="A2521" s="28">
        <v>2520.0</v>
      </c>
      <c r="B2521" s="28">
        <v>18.0</v>
      </c>
      <c r="C2521" s="28" t="str">
        <f>TRIM(PROPER('Base de datos cruda'!C2521))</f>
        <v>Female</v>
      </c>
      <c r="D2521" s="28">
        <v>3.98</v>
      </c>
      <c r="E2521" s="28">
        <v>5.59</v>
      </c>
      <c r="F2521" s="28">
        <v>4.89</v>
      </c>
      <c r="G2521" s="28">
        <v>80.58</v>
      </c>
      <c r="H2521" s="28" t="str">
        <f>TRIM(PROPER('Base de datos cruda'!H2521))</f>
        <v>Fps</v>
      </c>
      <c r="I2521" s="28">
        <v>2.91</v>
      </c>
      <c r="J2521" s="28">
        <v>5.27</v>
      </c>
      <c r="K2521" s="28">
        <v>255.22</v>
      </c>
      <c r="L2521" s="28">
        <f>IF('Base de datos cruda'!L2521&lt;0,,'Base de datos cruda'!L2521)</f>
        <v>5.42</v>
      </c>
      <c r="M2521" s="28" t="str">
        <f>IF(TRIM(PROPER('Base de datos cruda'!M2521))="High","Alto",IF(TRIM(PROPER('Base de datos cruda'!M2521))="Medium","Medio","Bajo"))</f>
        <v>Medio</v>
      </c>
      <c r="N2521" s="29">
        <v>54.13</v>
      </c>
      <c r="O2521" s="32">
        <f t="shared" si="1"/>
        <v>54.13</v>
      </c>
      <c r="P2521" s="33">
        <f t="shared" si="2"/>
        <v>9.25</v>
      </c>
      <c r="Q2521" s="34">
        <f t="shared" si="3"/>
        <v>1.404522613</v>
      </c>
      <c r="R2521" s="35" t="str">
        <f t="shared" si="4"/>
        <v>Medio</v>
      </c>
      <c r="S2521" s="35" t="str">
        <f>IF(O2521="","",IF(O2521&gt;AVERAGE('Base de datos limpia'!$O$2:$O$8001),"Alto","Normal"))
</f>
        <v>Normal</v>
      </c>
      <c r="T2521" s="35" t="str">
        <f t="shared" si="5"/>
        <v>Gamer moderado</v>
      </c>
      <c r="U2521" s="35"/>
    </row>
    <row r="2522">
      <c r="A2522" s="28">
        <v>2521.0</v>
      </c>
      <c r="B2522" s="28">
        <v>18.0</v>
      </c>
      <c r="C2522" s="28" t="str">
        <f>TRIM(PROPER('Base de datos cruda'!C2522))</f>
        <v>Male</v>
      </c>
      <c r="D2522" s="28">
        <v>3.69</v>
      </c>
      <c r="E2522" s="28">
        <v>5.0</v>
      </c>
      <c r="F2522" s="28">
        <v>8.12</v>
      </c>
      <c r="G2522" s="28">
        <v>67.34</v>
      </c>
      <c r="H2522" s="28" t="str">
        <f>TRIM(PROPER('Base de datos cruda'!H2522))</f>
        <v>Fps</v>
      </c>
      <c r="I2522" s="28">
        <v>3.55</v>
      </c>
      <c r="J2522" s="28">
        <v>6.56</v>
      </c>
      <c r="K2522" s="28">
        <v>270.48</v>
      </c>
      <c r="L2522" s="28">
        <f>IF('Base de datos cruda'!L2522&lt;0,,'Base de datos cruda'!L2522)</f>
        <v>9.14</v>
      </c>
      <c r="M2522" s="28" t="str">
        <f>IF(TRIM(PROPER('Base de datos cruda'!M2522))="High","Alto",IF(TRIM(PROPER('Base de datos cruda'!M2522))="Medium","Medio","Bajo"))</f>
        <v>Medio</v>
      </c>
      <c r="N2522" s="29">
        <v>69.0</v>
      </c>
      <c r="O2522" s="32">
        <f t="shared" si="1"/>
        <v>69</v>
      </c>
      <c r="P2522" s="33">
        <f t="shared" si="2"/>
        <v>10.25</v>
      </c>
      <c r="Q2522" s="34">
        <f t="shared" si="3"/>
        <v>1.35501355</v>
      </c>
      <c r="R2522" s="35" t="str">
        <f t="shared" si="4"/>
        <v>Medio</v>
      </c>
      <c r="S2522" s="35" t="str">
        <f>IF(O2522="","",IF(O2522&gt;AVERAGE('Base de datos limpia'!$O$2:$O$8001),"Alto","Normal"))
</f>
        <v>Alto</v>
      </c>
      <c r="T2522" s="35" t="str">
        <f t="shared" si="5"/>
        <v>Gamer moderado</v>
      </c>
      <c r="U2522" s="35"/>
    </row>
    <row r="2523">
      <c r="A2523" s="28">
        <v>2522.0</v>
      </c>
      <c r="B2523" s="28">
        <v>18.0</v>
      </c>
      <c r="C2523" s="28" t="str">
        <f>TRIM(PROPER('Base de datos cruda'!C2523))</f>
        <v>Female</v>
      </c>
      <c r="D2523" s="28">
        <v>5.12</v>
      </c>
      <c r="E2523" s="28">
        <v>4.81</v>
      </c>
      <c r="F2523" s="28">
        <v>8.01</v>
      </c>
      <c r="G2523" s="28">
        <v>92.4</v>
      </c>
      <c r="H2523" s="28" t="str">
        <f>TRIM(PROPER('Base de datos cruda'!H2523))</f>
        <v>Casual</v>
      </c>
      <c r="I2523" s="28">
        <v>0.69</v>
      </c>
      <c r="J2523" s="28">
        <v>9.22</v>
      </c>
      <c r="K2523" s="28">
        <v>248.74</v>
      </c>
      <c r="L2523" s="28">
        <f>IF('Base de datos cruda'!L2523&lt;0,,'Base de datos cruda'!L2523)</f>
        <v>11.87</v>
      </c>
      <c r="M2523" s="28" t="str">
        <f>IF(TRIM(PROPER('Base de datos cruda'!M2523))="High","Alto",IF(TRIM(PROPER('Base de datos cruda'!M2523))="Medium","Medio","Bajo"))</f>
        <v>Bajo</v>
      </c>
      <c r="N2523" s="29">
        <v>63.35</v>
      </c>
      <c r="O2523" s="32">
        <f t="shared" si="1"/>
        <v>63.35</v>
      </c>
      <c r="P2523" s="33">
        <f t="shared" si="2"/>
        <v>14.34</v>
      </c>
      <c r="Q2523" s="34">
        <f t="shared" si="3"/>
        <v>0.939453125</v>
      </c>
      <c r="R2523" s="35" t="str">
        <f t="shared" si="4"/>
        <v>Medio</v>
      </c>
      <c r="S2523" s="35" t="str">
        <f>IF(O2523="","",IF(O2523&gt;AVERAGE('Base de datos limpia'!$O$2:$O$8001),"Alto","Normal"))
</f>
        <v>Normal</v>
      </c>
      <c r="T2523" s="35" t="str">
        <f t="shared" si="5"/>
        <v>Gamer moderado</v>
      </c>
      <c r="U2523" s="35"/>
    </row>
    <row r="2524">
      <c r="A2524" s="28">
        <v>2523.0</v>
      </c>
      <c r="B2524" s="28">
        <v>24.0</v>
      </c>
      <c r="C2524" s="28" t="str">
        <f>TRIM(PROPER('Base de datos cruda'!C2524))</f>
        <v>Male</v>
      </c>
      <c r="D2524" s="28">
        <v>3.65</v>
      </c>
      <c r="E2524" s="28">
        <v>5.88</v>
      </c>
      <c r="F2524" s="28">
        <v>5.7</v>
      </c>
      <c r="G2524" s="28">
        <v>78.89</v>
      </c>
      <c r="H2524" s="28" t="str">
        <f>TRIM(PROPER('Base de datos cruda'!H2524))</f>
        <v>Rpg</v>
      </c>
      <c r="I2524" s="28">
        <v>0.01</v>
      </c>
      <c r="J2524" s="28">
        <v>7.79</v>
      </c>
      <c r="K2524" s="28">
        <v>281.13</v>
      </c>
      <c r="L2524" s="28">
        <f>IF('Base de datos cruda'!L2524&lt;0,,'Base de datos cruda'!L2524)</f>
        <v>9.42</v>
      </c>
      <c r="M2524" s="28" t="str">
        <f>IF(TRIM(PROPER('Base de datos cruda'!M2524))="High","Alto",IF(TRIM(PROPER('Base de datos cruda'!M2524))="Medium","Medio","Bajo"))</f>
        <v>Medio</v>
      </c>
      <c r="N2524" s="29">
        <v>69.77</v>
      </c>
      <c r="O2524" s="32">
        <f t="shared" si="1"/>
        <v>69.77</v>
      </c>
      <c r="P2524" s="33">
        <f t="shared" si="2"/>
        <v>11.44</v>
      </c>
      <c r="Q2524" s="34">
        <f t="shared" si="3"/>
        <v>1.610958904</v>
      </c>
      <c r="R2524" s="35" t="str">
        <f t="shared" si="4"/>
        <v>Medio</v>
      </c>
      <c r="S2524" s="35" t="str">
        <f>IF(O2524="","",IF(O2524&gt;AVERAGE('Base de datos limpia'!$O$2:$O$8001),"Alto","Normal"))
</f>
        <v>Alto</v>
      </c>
      <c r="T2524" s="35" t="str">
        <f t="shared" si="5"/>
        <v>Gamer moderado</v>
      </c>
      <c r="U2524" s="35"/>
    </row>
    <row r="2525">
      <c r="A2525" s="28">
        <v>2524.0</v>
      </c>
      <c r="B2525" s="28">
        <v>19.0</v>
      </c>
      <c r="C2525" s="28" t="str">
        <f>TRIM(PROPER('Base de datos cruda'!C2525))</f>
        <v>Male</v>
      </c>
      <c r="D2525" s="28">
        <v>3.66</v>
      </c>
      <c r="E2525" s="28">
        <v>9.84</v>
      </c>
      <c r="F2525" s="28">
        <v>7.34</v>
      </c>
      <c r="G2525" s="28">
        <v>66.13</v>
      </c>
      <c r="H2525" s="28" t="str">
        <f>TRIM(PROPER('Base de datos cruda'!H2525))</f>
        <v>Rpg</v>
      </c>
      <c r="I2525" s="28">
        <v>0.47</v>
      </c>
      <c r="J2525" s="28">
        <v>9.53</v>
      </c>
      <c r="K2525" s="28">
        <v>270.06</v>
      </c>
      <c r="L2525" s="28">
        <f>IF('Base de datos cruda'!L2525&lt;0,,'Base de datos cruda'!L2525)</f>
        <v>6.94</v>
      </c>
      <c r="M2525" s="28" t="str">
        <f>IF(TRIM(PROPER('Base de datos cruda'!M2525))="High","Alto",IF(TRIM(PROPER('Base de datos cruda'!M2525))="Medium","Medio","Bajo"))</f>
        <v>Medio</v>
      </c>
      <c r="N2525" s="29">
        <v>83.7</v>
      </c>
      <c r="O2525" s="32">
        <f t="shared" si="1"/>
        <v>83.7</v>
      </c>
      <c r="P2525" s="33">
        <f t="shared" si="2"/>
        <v>13.19</v>
      </c>
      <c r="Q2525" s="34">
        <f t="shared" si="3"/>
        <v>2.68852459</v>
      </c>
      <c r="R2525" s="35" t="str">
        <f t="shared" si="4"/>
        <v>Alto</v>
      </c>
      <c r="S2525" s="35" t="str">
        <f>IF(O2525="","",IF(O2525&gt;AVERAGE('Base de datos limpia'!$O$2:$O$8001),"Alto","Normal"))
</f>
        <v>Alto</v>
      </c>
      <c r="T2525" s="35" t="str">
        <f t="shared" si="5"/>
        <v>Gamer intensivo</v>
      </c>
      <c r="U2525" s="35"/>
    </row>
    <row r="2526">
      <c r="A2526" s="28">
        <v>2525.0</v>
      </c>
      <c r="B2526" s="28">
        <v>22.0</v>
      </c>
      <c r="C2526" s="28" t="str">
        <f>TRIM(PROPER('Base de datos cruda'!C2526))</f>
        <v>Female</v>
      </c>
      <c r="D2526" s="28">
        <v>0.13</v>
      </c>
      <c r="E2526" s="28">
        <v>8.32</v>
      </c>
      <c r="F2526" s="28">
        <v>6.54</v>
      </c>
      <c r="G2526" s="28">
        <v>66.68</v>
      </c>
      <c r="H2526" s="28" t="str">
        <f>TRIM(PROPER('Base de datos cruda'!H2526))</f>
        <v>Casual</v>
      </c>
      <c r="I2526" s="28">
        <v>1.9</v>
      </c>
      <c r="J2526" s="28">
        <v>4.16</v>
      </c>
      <c r="K2526" s="28">
        <v>323.14</v>
      </c>
      <c r="L2526" s="28">
        <f>IF('Base de datos cruda'!L2526&lt;0,,'Base de datos cruda'!L2526)</f>
        <v>2.76</v>
      </c>
      <c r="M2526" s="28" t="str">
        <f>IF(TRIM(PROPER('Base de datos cruda'!M2526))="High","Alto",IF(TRIM(PROPER('Base de datos cruda'!M2526))="Medium","Medio","Bajo"))</f>
        <v>Medio</v>
      </c>
      <c r="N2526" s="29">
        <v>94.2</v>
      </c>
      <c r="O2526" s="32">
        <f t="shared" si="1"/>
        <v>94.2</v>
      </c>
      <c r="P2526" s="33">
        <f t="shared" si="2"/>
        <v>4.29</v>
      </c>
      <c r="Q2526" s="34">
        <f t="shared" si="3"/>
        <v>64</v>
      </c>
      <c r="R2526" s="35" t="str">
        <f t="shared" si="4"/>
        <v>Alto</v>
      </c>
      <c r="S2526" s="35" t="str">
        <f>IF(O2526="","",IF(O2526&gt;AVERAGE('Base de datos limpia'!$O$2:$O$8001),"Alto","Normal"))
</f>
        <v>Alto</v>
      </c>
      <c r="T2526" s="35" t="str">
        <f t="shared" si="5"/>
        <v>Gamer intensivo</v>
      </c>
      <c r="U2526" s="35"/>
    </row>
    <row r="2527">
      <c r="A2527" s="28">
        <v>2526.0</v>
      </c>
      <c r="B2527" s="28">
        <v>24.0</v>
      </c>
      <c r="C2527" s="28" t="str">
        <f>TRIM(PROPER('Base de datos cruda'!C2527))</f>
        <v>Male</v>
      </c>
      <c r="D2527" s="28">
        <v>1.39</v>
      </c>
      <c r="E2527" s="28">
        <v>9.13</v>
      </c>
      <c r="F2527" s="28">
        <v>8.52</v>
      </c>
      <c r="G2527" s="28">
        <v>91.88</v>
      </c>
      <c r="H2527" s="28" t="str">
        <f>TRIM(PROPER('Base de datos cruda'!H2527))</f>
        <v>Fps</v>
      </c>
      <c r="I2527" s="28">
        <v>1.64</v>
      </c>
      <c r="J2527" s="28">
        <v>3.82</v>
      </c>
      <c r="K2527" s="28">
        <v>297.99</v>
      </c>
      <c r="L2527" s="28">
        <f>IF('Base de datos cruda'!L2527&lt;0,,'Base de datos cruda'!L2527)</f>
        <v>0.99</v>
      </c>
      <c r="M2527" s="28" t="str">
        <f>IF(TRIM(PROPER('Base de datos cruda'!M2527))="High","Alto",IF(TRIM(PROPER('Base de datos cruda'!M2527))="Medium","Medio","Bajo"))</f>
        <v>Medio</v>
      </c>
      <c r="N2527" s="29">
        <v>100.0</v>
      </c>
      <c r="O2527" s="32">
        <f t="shared" si="1"/>
        <v>100</v>
      </c>
      <c r="P2527" s="33">
        <f t="shared" si="2"/>
        <v>5.21</v>
      </c>
      <c r="Q2527" s="34">
        <f t="shared" si="3"/>
        <v>6.568345324</v>
      </c>
      <c r="R2527" s="35" t="str">
        <f t="shared" si="4"/>
        <v>Alto</v>
      </c>
      <c r="S2527" s="35" t="str">
        <f>IF(O2527="","",IF(O2527&gt;AVERAGE('Base de datos limpia'!$O$2:$O$8001),"Alto","Normal"))
</f>
        <v>Alto</v>
      </c>
      <c r="T2527" s="35" t="str">
        <f t="shared" si="5"/>
        <v>Gamer intensivo</v>
      </c>
      <c r="U2527" s="35"/>
    </row>
    <row r="2528">
      <c r="A2528" s="28">
        <v>2527.0</v>
      </c>
      <c r="B2528" s="28">
        <v>22.0</v>
      </c>
      <c r="C2528" s="28" t="str">
        <f>TRIM(PROPER('Base de datos cruda'!C2528))</f>
        <v>Male</v>
      </c>
      <c r="D2528" s="28">
        <v>3.91</v>
      </c>
      <c r="E2528" s="28">
        <v>1.27</v>
      </c>
      <c r="F2528" s="28">
        <v>4.28</v>
      </c>
      <c r="G2528" s="28">
        <v>88.12</v>
      </c>
      <c r="H2528" s="28" t="str">
        <f>TRIM(PROPER('Base de datos cruda'!H2528))</f>
        <v>Fps</v>
      </c>
      <c r="I2528" s="28">
        <v>4.37</v>
      </c>
      <c r="J2528" s="28">
        <v>5.13</v>
      </c>
      <c r="K2528" s="28">
        <v>289.34</v>
      </c>
      <c r="L2528" s="28">
        <f>IF('Base de datos cruda'!L2528&lt;0,,'Base de datos cruda'!L2528)</f>
        <v>3.37</v>
      </c>
      <c r="M2528" s="28" t="str">
        <f>IF(TRIM(PROPER('Base de datos cruda'!M2528))="High","Alto",IF(TRIM(PROPER('Base de datos cruda'!M2528))="Medium","Medio","Bajo"))</f>
        <v>Medio</v>
      </c>
      <c r="N2528" s="29">
        <v>43.85</v>
      </c>
      <c r="O2528" s="32">
        <f t="shared" si="1"/>
        <v>43.85</v>
      </c>
      <c r="P2528" s="33">
        <f t="shared" si="2"/>
        <v>9.04</v>
      </c>
      <c r="Q2528" s="34">
        <f t="shared" si="3"/>
        <v>0.3248081841</v>
      </c>
      <c r="R2528" s="35" t="str">
        <f t="shared" si="4"/>
        <v>Bajo</v>
      </c>
      <c r="S2528" s="35" t="str">
        <f>IF(O2528="","",IF(O2528&gt;AVERAGE('Base de datos limpia'!$O$2:$O$8001),"Alto","Normal"))
</f>
        <v>Normal</v>
      </c>
      <c r="T2528" s="35" t="str">
        <f t="shared" si="5"/>
        <v>Gamer casual</v>
      </c>
      <c r="U2528" s="35"/>
    </row>
    <row r="2529">
      <c r="A2529" s="28">
        <v>2528.0</v>
      </c>
      <c r="B2529" s="28">
        <v>24.0</v>
      </c>
      <c r="C2529" s="28" t="str">
        <f>TRIM(PROPER('Base de datos cruda'!C2529))</f>
        <v>Male</v>
      </c>
      <c r="D2529" s="28">
        <v>6.58</v>
      </c>
      <c r="E2529" s="28">
        <v>2.26</v>
      </c>
      <c r="F2529" s="28">
        <v>8.07</v>
      </c>
      <c r="G2529" s="28">
        <v>80.26</v>
      </c>
      <c r="H2529" s="28" t="str">
        <f>TRIM(PROPER('Base de datos cruda'!H2529))</f>
        <v>Rpg</v>
      </c>
      <c r="I2529" s="28">
        <v>0.42</v>
      </c>
      <c r="J2529" s="28">
        <v>11.52</v>
      </c>
      <c r="K2529" s="28">
        <v>241.56</v>
      </c>
      <c r="L2529" s="28">
        <f>IF('Base de datos cruda'!L2529&lt;0,,'Base de datos cruda'!L2529)</f>
        <v>16.08</v>
      </c>
      <c r="M2529" s="28" t="str">
        <f>IF(TRIM(PROPER('Base de datos cruda'!M2529))="High","Alto",IF(TRIM(PROPER('Base de datos cruda'!M2529))="Medium","Medio","Bajo"))</f>
        <v>Bajo</v>
      </c>
      <c r="N2529" s="29">
        <v>45.46</v>
      </c>
      <c r="O2529" s="32">
        <f t="shared" si="1"/>
        <v>45.46</v>
      </c>
      <c r="P2529" s="33">
        <f t="shared" si="2"/>
        <v>18.1</v>
      </c>
      <c r="Q2529" s="34">
        <f t="shared" si="3"/>
        <v>0.3434650456</v>
      </c>
      <c r="R2529" s="35" t="str">
        <f t="shared" si="4"/>
        <v>Bajo</v>
      </c>
      <c r="S2529" s="35" t="str">
        <f>IF(O2529="","",IF(O2529&gt;AVERAGE('Base de datos limpia'!$O$2:$O$8001),"Alto","Normal"))
</f>
        <v>Normal</v>
      </c>
      <c r="T2529" s="35" t="str">
        <f t="shared" si="5"/>
        <v>Gamer casual</v>
      </c>
      <c r="U2529" s="35"/>
    </row>
    <row r="2530">
      <c r="A2530" s="28">
        <v>2529.0</v>
      </c>
      <c r="B2530" s="28">
        <v>18.0</v>
      </c>
      <c r="C2530" s="28" t="str">
        <f>TRIM(PROPER('Base de datos cruda'!C2530))</f>
        <v>Female</v>
      </c>
      <c r="D2530" s="28">
        <v>2.23</v>
      </c>
      <c r="E2530" s="28">
        <v>1.76</v>
      </c>
      <c r="F2530" s="28">
        <v>4.85</v>
      </c>
      <c r="G2530" s="28">
        <v>72.24</v>
      </c>
      <c r="H2530" s="28" t="str">
        <f>TRIM(PROPER('Base de datos cruda'!H2530))</f>
        <v>Rpg</v>
      </c>
      <c r="I2530" s="28">
        <v>2.21</v>
      </c>
      <c r="J2530" s="28">
        <v>7.68</v>
      </c>
      <c r="K2530" s="28">
        <v>302.4</v>
      </c>
      <c r="L2530" s="28">
        <f>IF('Base de datos cruda'!L2530&lt;0,,'Base de datos cruda'!L2530)</f>
        <v>11.02</v>
      </c>
      <c r="M2530" s="28" t="str">
        <f>IF(TRIM(PROPER('Base de datos cruda'!M2530))="High","Alto",IF(TRIM(PROPER('Base de datos cruda'!M2530))="Medium","Medio","Bajo"))</f>
        <v>Medio</v>
      </c>
      <c r="N2530" s="29">
        <v>53.327685147137</v>
      </c>
      <c r="O2530" s="32">
        <f t="shared" si="1"/>
        <v>53.32768515</v>
      </c>
      <c r="P2530" s="33">
        <f t="shared" si="2"/>
        <v>9.91</v>
      </c>
      <c r="Q2530" s="34">
        <f t="shared" si="3"/>
        <v>0.7892376682</v>
      </c>
      <c r="R2530" s="35" t="str">
        <f t="shared" si="4"/>
        <v>Medio</v>
      </c>
      <c r="S2530" s="35" t="str">
        <f>IF(O2530="","",IF(O2530&gt;AVERAGE('Base de datos limpia'!$O$2:$O$8001),"Alto","Normal"))
</f>
        <v>Normal</v>
      </c>
      <c r="T2530" s="35" t="str">
        <f t="shared" si="5"/>
        <v>Gamer casual</v>
      </c>
      <c r="U2530" s="35"/>
    </row>
    <row r="2531">
      <c r="A2531" s="28">
        <v>2530.0</v>
      </c>
      <c r="B2531" s="28">
        <v>19.0</v>
      </c>
      <c r="C2531" s="28" t="str">
        <f>TRIM(PROPER('Base de datos cruda'!C2531))</f>
        <v>Female</v>
      </c>
      <c r="D2531" s="28">
        <v>4.18</v>
      </c>
      <c r="E2531" s="28">
        <v>3.37</v>
      </c>
      <c r="F2531" s="28">
        <v>5.96</v>
      </c>
      <c r="G2531" s="28">
        <v>78.42</v>
      </c>
      <c r="H2531" s="28" t="str">
        <f>TRIM(PROPER('Base de datos cruda'!H2531))</f>
        <v>Fps</v>
      </c>
      <c r="I2531" s="28">
        <v>4.79</v>
      </c>
      <c r="J2531" s="28">
        <v>8.25</v>
      </c>
      <c r="K2531" s="28">
        <v>268.71</v>
      </c>
      <c r="L2531" s="28">
        <f>IF('Base de datos cruda'!L2531&lt;0,,'Base de datos cruda'!L2531)</f>
        <v>8.72</v>
      </c>
      <c r="M2531" s="28" t="str">
        <f>IF(TRIM(PROPER('Base de datos cruda'!M2531))="High","Alto",IF(TRIM(PROPER('Base de datos cruda'!M2531))="Medium","Medio","Bajo"))</f>
        <v>Medio</v>
      </c>
      <c r="N2531" s="29">
        <v>44.76</v>
      </c>
      <c r="O2531" s="32">
        <f t="shared" si="1"/>
        <v>44.76</v>
      </c>
      <c r="P2531" s="33">
        <f t="shared" si="2"/>
        <v>12.43</v>
      </c>
      <c r="Q2531" s="34">
        <f t="shared" si="3"/>
        <v>0.8062200957</v>
      </c>
      <c r="R2531" s="35" t="str">
        <f t="shared" si="4"/>
        <v>Bajo</v>
      </c>
      <c r="S2531" s="35" t="str">
        <f>IF(O2531="","",IF(O2531&gt;AVERAGE('Base de datos limpia'!$O$2:$O$8001),"Alto","Normal"))
</f>
        <v>Normal</v>
      </c>
      <c r="T2531" s="35" t="str">
        <f t="shared" si="5"/>
        <v>Gamer moderado</v>
      </c>
      <c r="U2531" s="35"/>
    </row>
    <row r="2532">
      <c r="A2532" s="28">
        <v>2531.0</v>
      </c>
      <c r="B2532" s="28">
        <v>23.0</v>
      </c>
      <c r="C2532" s="28" t="str">
        <f>TRIM(PROPER('Base de datos cruda'!C2532))</f>
        <v>Male</v>
      </c>
      <c r="D2532" s="28">
        <v>2.76</v>
      </c>
      <c r="E2532" s="28">
        <v>4.98</v>
      </c>
      <c r="F2532" s="28">
        <v>4.96</v>
      </c>
      <c r="G2532" s="28">
        <v>85.46</v>
      </c>
      <c r="H2532" s="28" t="str">
        <f>TRIM(PROPER('Base de datos cruda'!H2532))</f>
        <v>Fps</v>
      </c>
      <c r="I2532" s="28">
        <v>2.51</v>
      </c>
      <c r="J2532" s="28">
        <v>6.17</v>
      </c>
      <c r="K2532" s="28">
        <v>296.11</v>
      </c>
      <c r="L2532" s="28">
        <f>IF('Base de datos cruda'!L2532&lt;0,,'Base de datos cruda'!L2532)</f>
        <v>6.28</v>
      </c>
      <c r="M2532" s="28" t="str">
        <f>IF(TRIM(PROPER('Base de datos cruda'!M2532))="High","Alto",IF(TRIM(PROPER('Base de datos cruda'!M2532))="Medium","Medio","Bajo"))</f>
        <v>Medio</v>
      </c>
      <c r="N2532" s="29">
        <v>61.99</v>
      </c>
      <c r="O2532" s="32">
        <f t="shared" si="1"/>
        <v>61.99</v>
      </c>
      <c r="P2532" s="33">
        <f t="shared" si="2"/>
        <v>8.93</v>
      </c>
      <c r="Q2532" s="34">
        <f t="shared" si="3"/>
        <v>1.804347826</v>
      </c>
      <c r="R2532" s="35" t="str">
        <f t="shared" si="4"/>
        <v>Medio</v>
      </c>
      <c r="S2532" s="35" t="str">
        <f>IF(O2532="","",IF(O2532&gt;AVERAGE('Base de datos limpia'!$O$2:$O$8001),"Alto","Normal"))
</f>
        <v>Normal</v>
      </c>
      <c r="T2532" s="35" t="str">
        <f t="shared" si="5"/>
        <v>Gamer moderado</v>
      </c>
      <c r="U2532" s="35"/>
    </row>
    <row r="2533">
      <c r="A2533" s="28">
        <v>2532.0</v>
      </c>
      <c r="B2533" s="28">
        <v>21.0</v>
      </c>
      <c r="C2533" s="28" t="str">
        <f>TRIM(PROPER('Base de datos cruda'!C2533))</f>
        <v>Male</v>
      </c>
      <c r="D2533" s="28">
        <v>0.84</v>
      </c>
      <c r="E2533" s="28">
        <v>6.78</v>
      </c>
      <c r="F2533" s="28">
        <v>7.51</v>
      </c>
      <c r="G2533" s="28">
        <v>95.17</v>
      </c>
      <c r="H2533" s="28" t="str">
        <f>TRIM(PROPER('Base de datos cruda'!H2533))</f>
        <v>Rpg</v>
      </c>
      <c r="I2533" s="28">
        <v>0.66</v>
      </c>
      <c r="J2533" s="28">
        <v>6.14</v>
      </c>
      <c r="K2533" s="28">
        <v>302.19</v>
      </c>
      <c r="L2533" s="28">
        <f>IF('Base de datos cruda'!L2533&lt;0,,'Base de datos cruda'!L2533)</f>
        <v>6.12</v>
      </c>
      <c r="M2533" s="28" t="str">
        <f>IF(TRIM(PROPER('Base de datos cruda'!M2533))="High","Alto",IF(TRIM(PROPER('Base de datos cruda'!M2533))="Medium","Medio","Bajo"))</f>
        <v>Medio</v>
      </c>
      <c r="N2533" s="29">
        <v>97.93</v>
      </c>
      <c r="O2533" s="32">
        <f t="shared" si="1"/>
        <v>97.93</v>
      </c>
      <c r="P2533" s="33">
        <f t="shared" si="2"/>
        <v>6.98</v>
      </c>
      <c r="Q2533" s="34">
        <f t="shared" si="3"/>
        <v>8.071428571</v>
      </c>
      <c r="R2533" s="35" t="str">
        <f t="shared" si="4"/>
        <v>Alto</v>
      </c>
      <c r="S2533" s="35" t="str">
        <f>IF(O2533="","",IF(O2533&gt;AVERAGE('Base de datos limpia'!$O$2:$O$8001),"Alto","Normal"))
</f>
        <v>Alto</v>
      </c>
      <c r="T2533" s="35" t="str">
        <f t="shared" si="5"/>
        <v>Gamer intensivo</v>
      </c>
      <c r="U2533" s="35"/>
    </row>
    <row r="2534">
      <c r="A2534" s="28">
        <v>2533.0</v>
      </c>
      <c r="B2534" s="28">
        <v>20.0</v>
      </c>
      <c r="C2534" s="28" t="str">
        <f>TRIM(PROPER('Base de datos cruda'!C2534))</f>
        <v>Male</v>
      </c>
      <c r="D2534" s="28">
        <v>7.67</v>
      </c>
      <c r="E2534" s="28">
        <v>5.51</v>
      </c>
      <c r="F2534" s="28">
        <v>7.39</v>
      </c>
      <c r="G2534" s="28">
        <v>82.23</v>
      </c>
      <c r="H2534" s="28" t="str">
        <f>TRIM(PROPER('Base de datos cruda'!H2534))</f>
        <v>Casual</v>
      </c>
      <c r="I2534" s="28">
        <v>1.46</v>
      </c>
      <c r="J2534" s="28">
        <v>9.87</v>
      </c>
      <c r="K2534" s="28">
        <v>227.54</v>
      </c>
      <c r="L2534" s="28">
        <f>IF('Base de datos cruda'!L2534&lt;0,,'Base de datos cruda'!L2534)</f>
        <v>18.77</v>
      </c>
      <c r="M2534" s="28" t="str">
        <f>IF(TRIM(PROPER('Base de datos cruda'!M2534))="High","Alto",IF(TRIM(PROPER('Base de datos cruda'!M2534))="Medium","Medio","Bajo"))</f>
        <v>Bajo</v>
      </c>
      <c r="N2534" s="29">
        <v>37.8</v>
      </c>
      <c r="O2534" s="32">
        <f t="shared" si="1"/>
        <v>37.8</v>
      </c>
      <c r="P2534" s="33">
        <f t="shared" si="2"/>
        <v>17.54</v>
      </c>
      <c r="Q2534" s="34">
        <f t="shared" si="3"/>
        <v>0.7183833116</v>
      </c>
      <c r="R2534" s="35" t="str">
        <f t="shared" si="4"/>
        <v>Bajo</v>
      </c>
      <c r="S2534" s="35" t="str">
        <f>IF(O2534="","",IF(O2534&gt;AVERAGE('Base de datos limpia'!$O$2:$O$8001),"Alto","Normal"))
</f>
        <v>Normal</v>
      </c>
      <c r="T2534" s="35" t="str">
        <f t="shared" si="5"/>
        <v>Gamer moderado</v>
      </c>
      <c r="U2534" s="35"/>
    </row>
    <row r="2535">
      <c r="A2535" s="28">
        <v>2534.0</v>
      </c>
      <c r="B2535" s="28">
        <v>19.0</v>
      </c>
      <c r="C2535" s="28" t="str">
        <f>TRIM(PROPER('Base de datos cruda'!C2535))</f>
        <v>Female</v>
      </c>
      <c r="D2535" s="28">
        <v>6.84</v>
      </c>
      <c r="E2535" s="28">
        <v>9.13</v>
      </c>
      <c r="F2535" s="28">
        <v>6.74</v>
      </c>
      <c r="G2535" s="28">
        <v>71.07</v>
      </c>
      <c r="H2535" s="28" t="str">
        <f>TRIM(PROPER('Base de datos cruda'!H2535))</f>
        <v>Fps</v>
      </c>
      <c r="I2535" s="28">
        <v>3.13</v>
      </c>
      <c r="J2535" s="28">
        <v>9.83</v>
      </c>
      <c r="K2535" s="28">
        <v>233.27</v>
      </c>
      <c r="L2535" s="28">
        <f>IF('Base de datos cruda'!L2535&lt;0,,'Base de datos cruda'!L2535)</f>
        <v>15.39</v>
      </c>
      <c r="M2535" s="28" t="str">
        <f>IF(TRIM(PROPER('Base de datos cruda'!M2535))="High","Alto",IF(TRIM(PROPER('Base de datos cruda'!M2535))="Medium","Medio","Bajo"))</f>
        <v>Bajo</v>
      </c>
      <c r="N2535" s="29">
        <v>84.4803786250789</v>
      </c>
      <c r="O2535" s="32">
        <f t="shared" si="1"/>
        <v>84.48037863</v>
      </c>
      <c r="P2535" s="33">
        <f t="shared" si="2"/>
        <v>16.67</v>
      </c>
      <c r="Q2535" s="34">
        <f t="shared" si="3"/>
        <v>1.334795322</v>
      </c>
      <c r="R2535" s="35" t="str">
        <f t="shared" si="4"/>
        <v>Alto</v>
      </c>
      <c r="S2535" s="35" t="str">
        <f>IF(O2535="","",IF(O2535&gt;AVERAGE('Base de datos limpia'!$O$2:$O$8001),"Alto","Normal"))
</f>
        <v>Alto</v>
      </c>
      <c r="T2535" s="35" t="str">
        <f t="shared" si="5"/>
        <v>Gamer intensivo</v>
      </c>
      <c r="U2535" s="35"/>
    </row>
    <row r="2536">
      <c r="A2536" s="28">
        <v>2535.0</v>
      </c>
      <c r="B2536" s="28">
        <v>23.0</v>
      </c>
      <c r="C2536" s="28" t="str">
        <f>TRIM(PROPER('Base de datos cruda'!C2536))</f>
        <v>Female</v>
      </c>
      <c r="D2536" s="28">
        <v>0.63</v>
      </c>
      <c r="E2536" s="28">
        <v>9.46</v>
      </c>
      <c r="F2536" s="28">
        <v>7.49</v>
      </c>
      <c r="G2536" s="28">
        <v>61.71</v>
      </c>
      <c r="H2536" s="28" t="str">
        <f>TRIM(PROPER('Base de datos cruda'!H2536))</f>
        <v>Rpg</v>
      </c>
      <c r="I2536" s="28">
        <v>0.06</v>
      </c>
      <c r="J2536" s="28">
        <v>4.17</v>
      </c>
      <c r="K2536" s="28">
        <v>331.13</v>
      </c>
      <c r="L2536" s="28">
        <f>IF('Base de datos cruda'!L2536&lt;0,,'Base de datos cruda'!L2536)</f>
        <v>1.61</v>
      </c>
      <c r="M2536" s="28" t="str">
        <f>IF(TRIM(PROPER('Base de datos cruda'!M2536))="High","Alto",IF(TRIM(PROPER('Base de datos cruda'!M2536))="Medium","Medio","Bajo"))</f>
        <v>Medio</v>
      </c>
      <c r="N2536" s="29">
        <v>100.0</v>
      </c>
      <c r="O2536" s="32">
        <f t="shared" si="1"/>
        <v>100</v>
      </c>
      <c r="P2536" s="33">
        <f t="shared" si="2"/>
        <v>4.8</v>
      </c>
      <c r="Q2536" s="34">
        <f t="shared" si="3"/>
        <v>15.01587302</v>
      </c>
      <c r="R2536" s="35" t="str">
        <f t="shared" si="4"/>
        <v>Alto</v>
      </c>
      <c r="S2536" s="35" t="str">
        <f>IF(O2536="","",IF(O2536&gt;AVERAGE('Base de datos limpia'!$O$2:$O$8001),"Alto","Normal"))
</f>
        <v>Alto</v>
      </c>
      <c r="T2536" s="35" t="str">
        <f t="shared" si="5"/>
        <v>Gamer intensivo</v>
      </c>
      <c r="U2536" s="35"/>
    </row>
    <row r="2537">
      <c r="A2537" s="28">
        <v>2536.0</v>
      </c>
      <c r="B2537" s="28">
        <v>16.0</v>
      </c>
      <c r="C2537" s="28" t="str">
        <f>TRIM(PROPER('Base de datos cruda'!C2537))</f>
        <v>Female</v>
      </c>
      <c r="D2537" s="28">
        <v>5.76</v>
      </c>
      <c r="E2537" s="28">
        <v>2.47</v>
      </c>
      <c r="F2537" s="28">
        <v>7.2</v>
      </c>
      <c r="G2537" s="28">
        <v>67.02</v>
      </c>
      <c r="H2537" s="28" t="str">
        <f>TRIM(PROPER('Base de datos cruda'!H2537))</f>
        <v>Casual</v>
      </c>
      <c r="I2537" s="28">
        <v>4.84</v>
      </c>
      <c r="J2537" s="28">
        <v>7.01</v>
      </c>
      <c r="K2537" s="28">
        <v>238.99</v>
      </c>
      <c r="L2537" s="28">
        <f>IF('Base de datos cruda'!L2537&lt;0,,'Base de datos cruda'!L2537)</f>
        <v>14.8</v>
      </c>
      <c r="M2537" s="28" t="str">
        <f>IF(TRIM(PROPER('Base de datos cruda'!M2537))="High","Alto",IF(TRIM(PROPER('Base de datos cruda'!M2537))="Medium","Medio","Bajo"))</f>
        <v>Bajo</v>
      </c>
      <c r="N2537" s="29">
        <v>37.86</v>
      </c>
      <c r="O2537" s="32">
        <f t="shared" si="1"/>
        <v>37.86</v>
      </c>
      <c r="P2537" s="33">
        <f t="shared" si="2"/>
        <v>12.77</v>
      </c>
      <c r="Q2537" s="34">
        <f t="shared" si="3"/>
        <v>0.4288194444</v>
      </c>
      <c r="R2537" s="35" t="str">
        <f t="shared" si="4"/>
        <v>Bajo</v>
      </c>
      <c r="S2537" s="35" t="str">
        <f>IF(O2537="","",IF(O2537&gt;AVERAGE('Base de datos limpia'!$O$2:$O$8001),"Alto","Normal"))
</f>
        <v>Normal</v>
      </c>
      <c r="T2537" s="35" t="str">
        <f t="shared" si="5"/>
        <v>Gamer casual</v>
      </c>
      <c r="U2537" s="35"/>
    </row>
    <row r="2538">
      <c r="A2538" s="28">
        <v>2537.0</v>
      </c>
      <c r="B2538" s="28">
        <v>24.0</v>
      </c>
      <c r="C2538" s="28" t="str">
        <f>TRIM(PROPER('Base de datos cruda'!C2538))</f>
        <v>Female</v>
      </c>
      <c r="D2538" s="28">
        <v>2.78</v>
      </c>
      <c r="E2538" s="28">
        <v>8.68</v>
      </c>
      <c r="F2538" s="28">
        <v>7.88</v>
      </c>
      <c r="G2538" s="28">
        <v>86.01</v>
      </c>
      <c r="H2538" s="28" t="str">
        <f>TRIM(PROPER('Base de datos cruda'!H2538))</f>
        <v>Fps</v>
      </c>
      <c r="I2538" s="28">
        <v>2.83</v>
      </c>
      <c r="J2538" s="28">
        <v>7.22</v>
      </c>
      <c r="K2538" s="28">
        <v>307.34</v>
      </c>
      <c r="L2538" s="28">
        <f>IF('Base de datos cruda'!L2538&lt;0,,'Base de datos cruda'!L2538)</f>
        <v>5.32</v>
      </c>
      <c r="M2538" s="28" t="str">
        <f>IF(TRIM(PROPER('Base de datos cruda'!M2538))="High","Alto",IF(TRIM(PROPER('Base de datos cruda'!M2538))="Medium","Medio","Bajo"))</f>
        <v>Medio</v>
      </c>
      <c r="N2538" s="29">
        <v>100.0</v>
      </c>
      <c r="O2538" s="32">
        <f t="shared" si="1"/>
        <v>100</v>
      </c>
      <c r="P2538" s="33">
        <f t="shared" si="2"/>
        <v>10</v>
      </c>
      <c r="Q2538" s="34">
        <f t="shared" si="3"/>
        <v>3.122302158</v>
      </c>
      <c r="R2538" s="35" t="str">
        <f t="shared" si="4"/>
        <v>Alto</v>
      </c>
      <c r="S2538" s="35" t="str">
        <f>IF(O2538="","",IF(O2538&gt;AVERAGE('Base de datos limpia'!$O$2:$O$8001),"Alto","Normal"))
</f>
        <v>Alto</v>
      </c>
      <c r="T2538" s="35" t="str">
        <f t="shared" si="5"/>
        <v>Gamer intensivo</v>
      </c>
      <c r="U2538" s="35"/>
    </row>
    <row r="2539">
      <c r="A2539" s="28">
        <v>2538.0</v>
      </c>
      <c r="B2539" s="28">
        <v>16.0</v>
      </c>
      <c r="C2539" s="28" t="str">
        <f>TRIM(PROPER('Base de datos cruda'!C2539))</f>
        <v>Male</v>
      </c>
      <c r="D2539" s="28">
        <v>7.96</v>
      </c>
      <c r="E2539" s="28">
        <v>5.34</v>
      </c>
      <c r="F2539" s="28">
        <v>5.2</v>
      </c>
      <c r="G2539" s="28">
        <v>66.42</v>
      </c>
      <c r="H2539" s="28" t="str">
        <f>TRIM(PROPER('Base de datos cruda'!H2539))</f>
        <v>Rpg</v>
      </c>
      <c r="I2539" s="28">
        <v>3.52</v>
      </c>
      <c r="J2539" s="28">
        <v>9.9</v>
      </c>
      <c r="K2539" s="28">
        <v>210.74</v>
      </c>
      <c r="L2539" s="28">
        <f>IF('Base de datos cruda'!L2539&lt;0,,'Base de datos cruda'!L2539)</f>
        <v>15.85</v>
      </c>
      <c r="M2539" s="28" t="str">
        <f>IF(TRIM(PROPER('Base de datos cruda'!M2539))="High","Alto",IF(TRIM(PROPER('Base de datos cruda'!M2539))="Medium","Medio","Bajo"))</f>
        <v>Bajo</v>
      </c>
      <c r="N2539" s="29">
        <v>34.75</v>
      </c>
      <c r="O2539" s="32">
        <f t="shared" si="1"/>
        <v>34.75</v>
      </c>
      <c r="P2539" s="33">
        <f t="shared" si="2"/>
        <v>17.86</v>
      </c>
      <c r="Q2539" s="34">
        <f t="shared" si="3"/>
        <v>0.6708542714</v>
      </c>
      <c r="R2539" s="35" t="str">
        <f t="shared" si="4"/>
        <v>Bajo</v>
      </c>
      <c r="S2539" s="35" t="str">
        <f>IF(O2539="","",IF(O2539&gt;AVERAGE('Base de datos limpia'!$O$2:$O$8001),"Alto","Normal"))
</f>
        <v>Normal</v>
      </c>
      <c r="T2539" s="35" t="str">
        <f t="shared" si="5"/>
        <v>Gamer moderado</v>
      </c>
      <c r="U2539" s="35"/>
    </row>
    <row r="2540">
      <c r="A2540" s="28">
        <v>2539.0</v>
      </c>
      <c r="B2540" s="28">
        <v>23.0</v>
      </c>
      <c r="C2540" s="28" t="str">
        <f>TRIM(PROPER('Base de datos cruda'!C2540))</f>
        <v>Male</v>
      </c>
      <c r="D2540" s="28">
        <v>2.42</v>
      </c>
      <c r="E2540" s="28">
        <v>5.08</v>
      </c>
      <c r="F2540" s="28">
        <v>6.14</v>
      </c>
      <c r="G2540" s="28">
        <v>79.26</v>
      </c>
      <c r="H2540" s="28" t="str">
        <f>TRIM(PROPER('Base de datos cruda'!H2540))</f>
        <v>Rpg</v>
      </c>
      <c r="I2540" s="28">
        <v>2.49</v>
      </c>
      <c r="J2540" s="28">
        <v>5.09</v>
      </c>
      <c r="K2540" s="28">
        <v>298.32</v>
      </c>
      <c r="L2540" s="28">
        <f>IF('Base de datos cruda'!L2540&lt;0,,'Base de datos cruda'!L2540)</f>
        <v>7.35</v>
      </c>
      <c r="M2540" s="28" t="str">
        <f>IF(TRIM(PROPER('Base de datos cruda'!M2540))="High","Alto",IF(TRIM(PROPER('Base de datos cruda'!M2540))="Medium","Medio","Bajo"))</f>
        <v>Medio</v>
      </c>
      <c r="N2540" s="29">
        <v>74.46</v>
      </c>
      <c r="O2540" s="32">
        <f t="shared" si="1"/>
        <v>74.46</v>
      </c>
      <c r="P2540" s="33">
        <f t="shared" si="2"/>
        <v>7.51</v>
      </c>
      <c r="Q2540" s="34">
        <f t="shared" si="3"/>
        <v>2.099173554</v>
      </c>
      <c r="R2540" s="35" t="str">
        <f t="shared" si="4"/>
        <v>Alto</v>
      </c>
      <c r="S2540" s="35" t="str">
        <f>IF(O2540="","",IF(O2540&gt;AVERAGE('Base de datos limpia'!$O$2:$O$8001),"Alto","Normal"))
</f>
        <v>Alto</v>
      </c>
      <c r="T2540" s="35" t="str">
        <f t="shared" si="5"/>
        <v>Gamer moderado</v>
      </c>
      <c r="U2540" s="35"/>
    </row>
    <row r="2541">
      <c r="A2541" s="28">
        <v>2540.0</v>
      </c>
      <c r="B2541" s="28">
        <v>19.0</v>
      </c>
      <c r="C2541" s="28" t="str">
        <f>TRIM(PROPER('Base de datos cruda'!C2541))</f>
        <v>Male</v>
      </c>
      <c r="D2541" s="28">
        <v>1.91</v>
      </c>
      <c r="E2541" s="28">
        <v>8.06</v>
      </c>
      <c r="F2541" s="28">
        <v>4.76</v>
      </c>
      <c r="G2541" s="28">
        <v>87.96</v>
      </c>
      <c r="H2541" s="28" t="str">
        <f>TRIM(PROPER('Base de datos cruda'!H2541))</f>
        <v>Fps</v>
      </c>
      <c r="I2541" s="28">
        <v>4.79</v>
      </c>
      <c r="J2541" s="28">
        <v>4.98</v>
      </c>
      <c r="K2541" s="28">
        <v>290.86</v>
      </c>
      <c r="L2541" s="28">
        <f>IF('Base de datos cruda'!L2541&lt;0,,'Base de datos cruda'!L2541)</f>
        <v>2.22</v>
      </c>
      <c r="M2541" s="28" t="str">
        <f>IF(TRIM(PROPER('Base de datos cruda'!M2541))="High","Alto",IF(TRIM(PROPER('Base de datos cruda'!M2541))="Medium","Medio","Bajo"))</f>
        <v>Alto</v>
      </c>
      <c r="N2541" s="29">
        <v>94.97</v>
      </c>
      <c r="O2541" s="32">
        <f t="shared" si="1"/>
        <v>94.97</v>
      </c>
      <c r="P2541" s="33">
        <f t="shared" si="2"/>
        <v>6.89</v>
      </c>
      <c r="Q2541" s="34">
        <f t="shared" si="3"/>
        <v>4.219895288</v>
      </c>
      <c r="R2541" s="35" t="str">
        <f t="shared" si="4"/>
        <v>Alto</v>
      </c>
      <c r="S2541" s="35" t="str">
        <f>IF(O2541="","",IF(O2541&gt;AVERAGE('Base de datos limpia'!$O$2:$O$8001),"Alto","Normal"))
</f>
        <v>Alto</v>
      </c>
      <c r="T2541" s="35" t="str">
        <f t="shared" si="5"/>
        <v>Gamer intensivo</v>
      </c>
      <c r="U2541" s="35"/>
    </row>
    <row r="2542">
      <c r="A2542" s="28">
        <v>2541.0</v>
      </c>
      <c r="B2542" s="28">
        <v>24.0</v>
      </c>
      <c r="C2542" s="28" t="str">
        <f>TRIM(PROPER('Base de datos cruda'!C2542))</f>
        <v>Male</v>
      </c>
      <c r="D2542" s="28">
        <v>4.54</v>
      </c>
      <c r="E2542" s="28">
        <v>1.84</v>
      </c>
      <c r="F2542" s="28">
        <v>6.15</v>
      </c>
      <c r="G2542" s="28">
        <v>72.33</v>
      </c>
      <c r="H2542" s="28" t="str">
        <f>TRIM(PROPER('Base de datos cruda'!H2542))</f>
        <v>Casual</v>
      </c>
      <c r="I2542" s="28">
        <v>2.95</v>
      </c>
      <c r="J2542" s="28">
        <v>8.73</v>
      </c>
      <c r="K2542" s="28">
        <v>268.07</v>
      </c>
      <c r="L2542" s="28">
        <f>IF('Base de datos cruda'!L2542&lt;0,,'Base de datos cruda'!L2542)</f>
        <v>11.95</v>
      </c>
      <c r="M2542" s="28" t="str">
        <f>IF(TRIM(PROPER('Base de datos cruda'!M2542))="High","Alto",IF(TRIM(PROPER('Base de datos cruda'!M2542))="Medium","Medio","Bajo"))</f>
        <v>Medio</v>
      </c>
      <c r="N2542" s="29">
        <v>39.24</v>
      </c>
      <c r="O2542" s="32">
        <f t="shared" si="1"/>
        <v>39.24</v>
      </c>
      <c r="P2542" s="33">
        <f t="shared" si="2"/>
        <v>13.27</v>
      </c>
      <c r="Q2542" s="34">
        <f t="shared" si="3"/>
        <v>0.4052863436</v>
      </c>
      <c r="R2542" s="35" t="str">
        <f t="shared" si="4"/>
        <v>Bajo</v>
      </c>
      <c r="S2542" s="35" t="str">
        <f>IF(O2542="","",IF(O2542&gt;AVERAGE('Base de datos limpia'!$O$2:$O$8001),"Alto","Normal"))
</f>
        <v>Normal</v>
      </c>
      <c r="T2542" s="35" t="str">
        <f t="shared" si="5"/>
        <v>Gamer casual</v>
      </c>
      <c r="U2542" s="35"/>
    </row>
    <row r="2543">
      <c r="A2543" s="28">
        <v>2542.0</v>
      </c>
      <c r="B2543" s="28">
        <v>20.0</v>
      </c>
      <c r="C2543" s="28" t="str">
        <f>TRIM(PROPER('Base de datos cruda'!C2543))</f>
        <v>Male</v>
      </c>
      <c r="D2543" s="28">
        <v>6.68</v>
      </c>
      <c r="E2543" s="28">
        <v>8.94</v>
      </c>
      <c r="F2543" s="28">
        <v>7.51</v>
      </c>
      <c r="G2543" s="28">
        <v>86.76</v>
      </c>
      <c r="H2543" s="28" t="str">
        <f>TRIM(PROPER('Base de datos cruda'!H2543))</f>
        <v>Casual</v>
      </c>
      <c r="I2543" s="28">
        <v>3.31</v>
      </c>
      <c r="J2543" s="28">
        <v>8.01</v>
      </c>
      <c r="K2543" s="28">
        <v>238.13</v>
      </c>
      <c r="L2543" s="28">
        <f>IF('Base de datos cruda'!L2543&lt;0,,'Base de datos cruda'!L2543)</f>
        <v>16.3</v>
      </c>
      <c r="M2543" s="28" t="str">
        <f>IF(TRIM(PROPER('Base de datos cruda'!M2543))="High","Alto",IF(TRIM(PROPER('Base de datos cruda'!M2543))="Medium","Medio","Bajo"))</f>
        <v>Bajo</v>
      </c>
      <c r="N2543" s="29">
        <v>77.9680381427272</v>
      </c>
      <c r="O2543" s="32">
        <f t="shared" si="1"/>
        <v>77.96803814</v>
      </c>
      <c r="P2543" s="33">
        <f t="shared" si="2"/>
        <v>14.69</v>
      </c>
      <c r="Q2543" s="34">
        <f t="shared" si="3"/>
        <v>1.338323353</v>
      </c>
      <c r="R2543" s="35" t="str">
        <f t="shared" si="4"/>
        <v>Alto</v>
      </c>
      <c r="S2543" s="35" t="str">
        <f>IF(O2543="","",IF(O2543&gt;AVERAGE('Base de datos limpia'!$O$2:$O$8001),"Alto","Normal"))
</f>
        <v>Alto</v>
      </c>
      <c r="T2543" s="35" t="str">
        <f t="shared" si="5"/>
        <v>Gamer intensivo</v>
      </c>
      <c r="U2543" s="35"/>
    </row>
    <row r="2544">
      <c r="A2544" s="28">
        <v>2543.0</v>
      </c>
      <c r="B2544" s="28">
        <v>18.0</v>
      </c>
      <c r="C2544" s="28" t="str">
        <f>TRIM(PROPER('Base de datos cruda'!C2544))</f>
        <v>Female</v>
      </c>
      <c r="D2544" s="28">
        <v>1.54</v>
      </c>
      <c r="E2544" s="28">
        <v>7.04</v>
      </c>
      <c r="F2544" s="28">
        <v>7.46</v>
      </c>
      <c r="G2544" s="28">
        <v>83.24</v>
      </c>
      <c r="H2544" s="28" t="str">
        <f>TRIM(PROPER('Base de datos cruda'!H2544))</f>
        <v>Casual</v>
      </c>
      <c r="I2544" s="28">
        <v>4.3</v>
      </c>
      <c r="J2544" s="28">
        <v>4.24</v>
      </c>
      <c r="K2544" s="28">
        <v>293.22</v>
      </c>
      <c r="L2544" s="28">
        <f>IF('Base de datos cruda'!L2544&lt;0,,'Base de datos cruda'!L2544)</f>
        <v>7.78</v>
      </c>
      <c r="M2544" s="28" t="str">
        <f>IF(TRIM(PROPER('Base de datos cruda'!M2544))="High","Alto",IF(TRIM(PROPER('Base de datos cruda'!M2544))="Medium","Medio","Bajo"))</f>
        <v>Medio</v>
      </c>
      <c r="N2544" s="29">
        <v>99.13</v>
      </c>
      <c r="O2544" s="32">
        <f t="shared" si="1"/>
        <v>99.13</v>
      </c>
      <c r="P2544" s="33">
        <f t="shared" si="2"/>
        <v>5.78</v>
      </c>
      <c r="Q2544" s="34">
        <f t="shared" si="3"/>
        <v>4.571428571</v>
      </c>
      <c r="R2544" s="35" t="str">
        <f t="shared" si="4"/>
        <v>Alto</v>
      </c>
      <c r="S2544" s="35" t="str">
        <f>IF(O2544="","",IF(O2544&gt;AVERAGE('Base de datos limpia'!$O$2:$O$8001),"Alto","Normal"))
</f>
        <v>Alto</v>
      </c>
      <c r="T2544" s="35" t="str">
        <f t="shared" si="5"/>
        <v>Gamer intensivo</v>
      </c>
      <c r="U2544" s="35"/>
    </row>
    <row r="2545">
      <c r="A2545" s="28">
        <v>2544.0</v>
      </c>
      <c r="B2545" s="28">
        <v>24.0</v>
      </c>
      <c r="C2545" s="28" t="str">
        <f>TRIM(PROPER('Base de datos cruda'!C2545))</f>
        <v>Female</v>
      </c>
      <c r="D2545" s="28">
        <v>5.68</v>
      </c>
      <c r="E2545" s="28">
        <v>8.88</v>
      </c>
      <c r="F2545" s="28">
        <v>7.55</v>
      </c>
      <c r="G2545" s="28">
        <v>77.56</v>
      </c>
      <c r="H2545" s="28" t="str">
        <f>TRIM(PROPER('Base de datos cruda'!H2545))</f>
        <v>Fps</v>
      </c>
      <c r="I2545" s="28">
        <v>4.31</v>
      </c>
      <c r="J2545" s="28">
        <v>8.05</v>
      </c>
      <c r="K2545" s="28">
        <v>252.65</v>
      </c>
      <c r="L2545" s="28">
        <f>IF('Base de datos cruda'!L2545&lt;0,,'Base de datos cruda'!L2545)</f>
        <v>11.76</v>
      </c>
      <c r="M2545" s="28" t="str">
        <f>IF(TRIM(PROPER('Base de datos cruda'!M2545))="High","Alto",IF(TRIM(PROPER('Base de datos cruda'!M2545))="Medium","Medio","Bajo"))</f>
        <v>Bajo</v>
      </c>
      <c r="N2545" s="29">
        <v>96.5559148791454</v>
      </c>
      <c r="O2545" s="32">
        <f t="shared" si="1"/>
        <v>96.55591488</v>
      </c>
      <c r="P2545" s="33">
        <f t="shared" si="2"/>
        <v>13.73</v>
      </c>
      <c r="Q2545" s="34">
        <f t="shared" si="3"/>
        <v>1.563380282</v>
      </c>
      <c r="R2545" s="35" t="str">
        <f t="shared" si="4"/>
        <v>Alto</v>
      </c>
      <c r="S2545" s="35" t="str">
        <f>IF(O2545="","",IF(O2545&gt;AVERAGE('Base de datos limpia'!$O$2:$O$8001),"Alto","Normal"))
</f>
        <v>Alto</v>
      </c>
      <c r="T2545" s="35" t="str">
        <f t="shared" si="5"/>
        <v>Gamer intensivo</v>
      </c>
      <c r="U2545" s="35"/>
    </row>
    <row r="2546">
      <c r="A2546" s="28">
        <v>2545.0</v>
      </c>
      <c r="B2546" s="28">
        <v>24.0</v>
      </c>
      <c r="C2546" s="28" t="str">
        <f>TRIM(PROPER('Base de datos cruda'!C2546))</f>
        <v>Female</v>
      </c>
      <c r="D2546" s="28">
        <v>0.49</v>
      </c>
      <c r="E2546" s="28">
        <v>9.95</v>
      </c>
      <c r="F2546" s="28">
        <v>5.54</v>
      </c>
      <c r="G2546" s="28">
        <v>95.89</v>
      </c>
      <c r="H2546" s="28" t="str">
        <f>TRIM(PROPER('Base de datos cruda'!H2546))</f>
        <v>Casual</v>
      </c>
      <c r="I2546" s="28">
        <v>0.14</v>
      </c>
      <c r="J2546" s="28">
        <v>1.5</v>
      </c>
      <c r="K2546" s="28">
        <v>309.95</v>
      </c>
      <c r="L2546" s="28">
        <f>IF('Base de datos cruda'!L2546&lt;0,,'Base de datos cruda'!L2546)</f>
        <v>0.6</v>
      </c>
      <c r="M2546" s="28" t="str">
        <f>IF(TRIM(PROPER('Base de datos cruda'!M2546))="High","Alto",IF(TRIM(PROPER('Base de datos cruda'!M2546))="Medium","Medio","Bajo"))</f>
        <v>Alto</v>
      </c>
      <c r="N2546" s="29">
        <v>100.0</v>
      </c>
      <c r="O2546" s="32">
        <f t="shared" si="1"/>
        <v>100</v>
      </c>
      <c r="P2546" s="33">
        <f t="shared" si="2"/>
        <v>1.99</v>
      </c>
      <c r="Q2546" s="34">
        <f t="shared" si="3"/>
        <v>20.30612245</v>
      </c>
      <c r="R2546" s="35" t="str">
        <f t="shared" si="4"/>
        <v>Alto</v>
      </c>
      <c r="S2546" s="35" t="str">
        <f>IF(O2546="","",IF(O2546&gt;AVERAGE('Base de datos limpia'!$O$2:$O$8001),"Alto","Normal"))
</f>
        <v>Alto</v>
      </c>
      <c r="T2546" s="35" t="str">
        <f t="shared" si="5"/>
        <v>Gamer intensivo</v>
      </c>
      <c r="U2546" s="35"/>
    </row>
    <row r="2547">
      <c r="A2547" s="28">
        <v>2546.0</v>
      </c>
      <c r="B2547" s="28">
        <v>19.0</v>
      </c>
      <c r="C2547" s="28" t="str">
        <f>TRIM(PROPER('Base de datos cruda'!C2547))</f>
        <v>Male</v>
      </c>
      <c r="D2547" s="28">
        <v>7.35</v>
      </c>
      <c r="E2547" s="28">
        <v>5.66</v>
      </c>
      <c r="F2547" s="28">
        <v>7.31</v>
      </c>
      <c r="G2547" s="28">
        <v>87.68</v>
      </c>
      <c r="H2547" s="28" t="str">
        <f>TRIM(PROPER('Base de datos cruda'!H2547))</f>
        <v>Rpg</v>
      </c>
      <c r="I2547" s="28">
        <v>1.42</v>
      </c>
      <c r="J2547" s="28">
        <v>11.81</v>
      </c>
      <c r="K2547" s="28">
        <v>237.51</v>
      </c>
      <c r="L2547" s="28">
        <f>IF('Base de datos cruda'!L2547&lt;0,,'Base de datos cruda'!L2547)</f>
        <v>18.36</v>
      </c>
      <c r="M2547" s="28" t="str">
        <f>IF(TRIM(PROPER('Base de datos cruda'!M2547))="High","Alto",IF(TRIM(PROPER('Base de datos cruda'!M2547))="Medium","Medio","Bajo"))</f>
        <v>Bajo</v>
      </c>
      <c r="N2547" s="29">
        <v>57.98</v>
      </c>
      <c r="O2547" s="32">
        <f t="shared" si="1"/>
        <v>57.98</v>
      </c>
      <c r="P2547" s="33">
        <f t="shared" si="2"/>
        <v>19.16</v>
      </c>
      <c r="Q2547" s="34">
        <f t="shared" si="3"/>
        <v>0.7700680272</v>
      </c>
      <c r="R2547" s="35" t="str">
        <f t="shared" si="4"/>
        <v>Medio</v>
      </c>
      <c r="S2547" s="35" t="str">
        <f>IF(O2547="","",IF(O2547&gt;AVERAGE('Base de datos limpia'!$O$2:$O$8001),"Alto","Normal"))
</f>
        <v>Normal</v>
      </c>
      <c r="T2547" s="35" t="str">
        <f t="shared" si="5"/>
        <v>Gamer moderado</v>
      </c>
      <c r="U2547" s="35"/>
    </row>
    <row r="2548">
      <c r="A2548" s="28">
        <v>2547.0</v>
      </c>
      <c r="B2548" s="28">
        <v>19.0</v>
      </c>
      <c r="C2548" s="28" t="str">
        <f>TRIM(PROPER('Base de datos cruda'!C2548))</f>
        <v>Female</v>
      </c>
      <c r="D2548" s="28">
        <v>0.65</v>
      </c>
      <c r="E2548" s="28">
        <v>1.84</v>
      </c>
      <c r="F2548" s="28">
        <v>5.84</v>
      </c>
      <c r="G2548" s="28">
        <v>74.42</v>
      </c>
      <c r="H2548" s="28" t="str">
        <f>TRIM(PROPER('Base de datos cruda'!H2548))</f>
        <v>Fps</v>
      </c>
      <c r="I2548" s="28">
        <v>1.23</v>
      </c>
      <c r="J2548" s="28">
        <v>2.83</v>
      </c>
      <c r="K2548" s="28">
        <v>302.15</v>
      </c>
      <c r="L2548" s="28">
        <f>IF('Base de datos cruda'!L2548&lt;0,,'Base de datos cruda'!L2548)</f>
        <v>1.15</v>
      </c>
      <c r="M2548" s="28" t="str">
        <f>IF(TRIM(PROPER('Base de datos cruda'!M2548))="High","Alto",IF(TRIM(PROPER('Base de datos cruda'!M2548))="Medium","Medio","Bajo"))</f>
        <v>Medio</v>
      </c>
      <c r="N2548" s="29">
        <v>48.25</v>
      </c>
      <c r="O2548" s="32">
        <f t="shared" si="1"/>
        <v>48.25</v>
      </c>
      <c r="P2548" s="33">
        <f t="shared" si="2"/>
        <v>3.48</v>
      </c>
      <c r="Q2548" s="34">
        <f t="shared" si="3"/>
        <v>2.830769231</v>
      </c>
      <c r="R2548" s="35" t="str">
        <f t="shared" si="4"/>
        <v>Bajo</v>
      </c>
      <c r="S2548" s="35" t="str">
        <f>IF(O2548="","",IF(O2548&gt;AVERAGE('Base de datos limpia'!$O$2:$O$8001),"Alto","Normal"))
</f>
        <v>Normal</v>
      </c>
      <c r="T2548" s="35" t="str">
        <f t="shared" si="5"/>
        <v>Gamer casual</v>
      </c>
      <c r="U2548" s="35"/>
    </row>
    <row r="2549">
      <c r="A2549" s="28">
        <v>2548.0</v>
      </c>
      <c r="B2549" s="28">
        <v>23.0</v>
      </c>
      <c r="C2549" s="28" t="str">
        <f>TRIM(PROPER('Base de datos cruda'!C2549))</f>
        <v>Female</v>
      </c>
      <c r="D2549" s="28">
        <v>7.31</v>
      </c>
      <c r="E2549" s="28">
        <v>2.5</v>
      </c>
      <c r="F2549" s="28">
        <v>8.72</v>
      </c>
      <c r="G2549" s="28">
        <v>92.17</v>
      </c>
      <c r="H2549" s="28" t="str">
        <f>TRIM(PROPER('Base de datos cruda'!H2549))</f>
        <v>Fps</v>
      </c>
      <c r="I2549" s="28">
        <v>0.03</v>
      </c>
      <c r="J2549" s="28">
        <v>9.14</v>
      </c>
      <c r="K2549" s="28">
        <v>237.0</v>
      </c>
      <c r="L2549" s="28">
        <f>IF('Base de datos cruda'!L2549&lt;0,,'Base de datos cruda'!L2549)</f>
        <v>14.92</v>
      </c>
      <c r="M2549" s="28" t="str">
        <f>IF(TRIM(PROPER('Base de datos cruda'!M2549))="High","Alto",IF(TRIM(PROPER('Base de datos cruda'!M2549))="Medium","Medio","Bajo"))</f>
        <v>Bajo</v>
      </c>
      <c r="N2549" s="29">
        <v>34.3</v>
      </c>
      <c r="O2549" s="32">
        <f t="shared" si="1"/>
        <v>34.3</v>
      </c>
      <c r="P2549" s="33">
        <f t="shared" si="2"/>
        <v>16.45</v>
      </c>
      <c r="Q2549" s="34">
        <f t="shared" si="3"/>
        <v>0.341997264</v>
      </c>
      <c r="R2549" s="35" t="str">
        <f t="shared" si="4"/>
        <v>Bajo</v>
      </c>
      <c r="S2549" s="35" t="str">
        <f>IF(O2549="","",IF(O2549&gt;AVERAGE('Base de datos limpia'!$O$2:$O$8001),"Alto","Normal"))
</f>
        <v>Normal</v>
      </c>
      <c r="T2549" s="35" t="str">
        <f t="shared" si="5"/>
        <v>Gamer casual</v>
      </c>
      <c r="U2549" s="35"/>
    </row>
    <row r="2550">
      <c r="A2550" s="28">
        <v>2549.0</v>
      </c>
      <c r="B2550" s="28">
        <v>17.0</v>
      </c>
      <c r="C2550" s="28" t="str">
        <f>TRIM(PROPER('Base de datos cruda'!C2550))</f>
        <v>Female</v>
      </c>
      <c r="D2550" s="28">
        <v>3.93</v>
      </c>
      <c r="E2550" s="28">
        <v>3.91</v>
      </c>
      <c r="F2550" s="28">
        <v>5.72</v>
      </c>
      <c r="G2550" s="28">
        <v>89.52</v>
      </c>
      <c r="H2550" s="28" t="str">
        <f>TRIM(PROPER('Base de datos cruda'!H2550))</f>
        <v>Casual</v>
      </c>
      <c r="I2550" s="28">
        <v>4.38</v>
      </c>
      <c r="J2550" s="28">
        <v>8.92</v>
      </c>
      <c r="K2550" s="28">
        <v>281.48</v>
      </c>
      <c r="L2550" s="28">
        <f>IF('Base de datos cruda'!L2550&lt;0,,'Base de datos cruda'!L2550)</f>
        <v>11</v>
      </c>
      <c r="M2550" s="28" t="str">
        <f>IF(TRIM(PROPER('Base de datos cruda'!M2550))="High","Alto",IF(TRIM(PROPER('Base de datos cruda'!M2550))="Medium","Medio","Bajo"))</f>
        <v>Medio</v>
      </c>
      <c r="N2550" s="29">
        <v>54.44</v>
      </c>
      <c r="O2550" s="32">
        <f t="shared" si="1"/>
        <v>54.44</v>
      </c>
      <c r="P2550" s="33">
        <f t="shared" si="2"/>
        <v>12.85</v>
      </c>
      <c r="Q2550" s="34">
        <f t="shared" si="3"/>
        <v>0.9949109415</v>
      </c>
      <c r="R2550" s="35" t="str">
        <f t="shared" si="4"/>
        <v>Medio</v>
      </c>
      <c r="S2550" s="35" t="str">
        <f>IF(O2550="","",IF(O2550&gt;AVERAGE('Base de datos limpia'!$O$2:$O$8001),"Alto","Normal"))
</f>
        <v>Normal</v>
      </c>
      <c r="T2550" s="35" t="str">
        <f t="shared" si="5"/>
        <v>Gamer moderado</v>
      </c>
      <c r="U2550" s="35"/>
    </row>
    <row r="2551">
      <c r="A2551" s="28">
        <v>2550.0</v>
      </c>
      <c r="B2551" s="28">
        <v>24.0</v>
      </c>
      <c r="C2551" s="28" t="str">
        <f>TRIM(PROPER('Base de datos cruda'!C2551))</f>
        <v>Male</v>
      </c>
      <c r="D2551" s="28">
        <v>3.58</v>
      </c>
      <c r="E2551" s="28">
        <v>1.93</v>
      </c>
      <c r="F2551" s="28">
        <v>7.02</v>
      </c>
      <c r="G2551" s="28">
        <v>91.67</v>
      </c>
      <c r="H2551" s="28" t="str">
        <f>TRIM(PROPER('Base de datos cruda'!H2551))</f>
        <v>Rpg</v>
      </c>
      <c r="I2551" s="28">
        <v>1.59</v>
      </c>
      <c r="J2551" s="28">
        <v>4.78</v>
      </c>
      <c r="K2551" s="28">
        <v>275.96</v>
      </c>
      <c r="L2551" s="28">
        <f>IF('Base de datos cruda'!L2551&lt;0,,'Base de datos cruda'!L2551)</f>
        <v>8.5</v>
      </c>
      <c r="M2551" s="28" t="str">
        <f>IF(TRIM(PROPER('Base de datos cruda'!M2551))="High","Alto",IF(TRIM(PROPER('Base de datos cruda'!M2551))="Medium","Medio","Bajo"))</f>
        <v>Medio</v>
      </c>
      <c r="N2551" s="29">
        <v>53.66</v>
      </c>
      <c r="O2551" s="32">
        <f t="shared" si="1"/>
        <v>53.66</v>
      </c>
      <c r="P2551" s="33">
        <f t="shared" si="2"/>
        <v>8.36</v>
      </c>
      <c r="Q2551" s="34">
        <f t="shared" si="3"/>
        <v>0.5391061453</v>
      </c>
      <c r="R2551" s="35" t="str">
        <f t="shared" si="4"/>
        <v>Medio</v>
      </c>
      <c r="S2551" s="35" t="str">
        <f>IF(O2551="","",IF(O2551&gt;AVERAGE('Base de datos limpia'!$O$2:$O$8001),"Alto","Normal"))
</f>
        <v>Normal</v>
      </c>
      <c r="T2551" s="35" t="str">
        <f t="shared" si="5"/>
        <v>Gamer casual</v>
      </c>
      <c r="U2551" s="35"/>
    </row>
    <row r="2552">
      <c r="A2552" s="28">
        <v>2551.0</v>
      </c>
      <c r="B2552" s="28">
        <v>21.0</v>
      </c>
      <c r="C2552" s="28" t="str">
        <f>TRIM(PROPER('Base de datos cruda'!C2552))</f>
        <v>Male</v>
      </c>
      <c r="D2552" s="28">
        <v>7.79</v>
      </c>
      <c r="E2552" s="28">
        <v>8.34</v>
      </c>
      <c r="F2552" s="28">
        <v>7.75</v>
      </c>
      <c r="G2552" s="28">
        <v>85.64</v>
      </c>
      <c r="H2552" s="28" t="str">
        <f>TRIM(PROPER('Base de datos cruda'!H2552))</f>
        <v>Casual</v>
      </c>
      <c r="I2552" s="28">
        <v>1.73</v>
      </c>
      <c r="J2552" s="28">
        <v>13.29</v>
      </c>
      <c r="K2552" s="28">
        <v>213.29</v>
      </c>
      <c r="L2552" s="28">
        <f>IF('Base de datos cruda'!L2552&lt;0,,'Base de datos cruda'!L2552)</f>
        <v>14.52</v>
      </c>
      <c r="M2552" s="28" t="str">
        <f>IF(TRIM(PROPER('Base de datos cruda'!M2552))="High","Alto",IF(TRIM(PROPER('Base de datos cruda'!M2552))="Medium","Medio","Bajo"))</f>
        <v>Bajo</v>
      </c>
      <c r="N2552" s="29">
        <v>73.3166182361077</v>
      </c>
      <c r="O2552" s="32">
        <f t="shared" si="1"/>
        <v>73.31661824</v>
      </c>
      <c r="P2552" s="33">
        <f t="shared" si="2"/>
        <v>21.08</v>
      </c>
      <c r="Q2552" s="34">
        <f t="shared" si="3"/>
        <v>1.070603338</v>
      </c>
      <c r="R2552" s="35" t="str">
        <f t="shared" si="4"/>
        <v>Alto</v>
      </c>
      <c r="S2552" s="35" t="str">
        <f>IF(O2552="","",IF(O2552&gt;AVERAGE('Base de datos limpia'!$O$2:$O$8001),"Alto","Normal"))
</f>
        <v>Alto</v>
      </c>
      <c r="T2552" s="35" t="str">
        <f t="shared" si="5"/>
        <v>Gamer intensivo</v>
      </c>
      <c r="U2552" s="35"/>
    </row>
    <row r="2553">
      <c r="A2553" s="28">
        <v>2552.0</v>
      </c>
      <c r="B2553" s="28">
        <v>24.0</v>
      </c>
      <c r="C2553" s="28" t="str">
        <f>TRIM(PROPER('Base de datos cruda'!C2553))</f>
        <v>Male</v>
      </c>
      <c r="D2553" s="28">
        <v>7.92</v>
      </c>
      <c r="E2553" s="28">
        <v>3.67</v>
      </c>
      <c r="F2553" s="28">
        <v>8.53</v>
      </c>
      <c r="G2553" s="28">
        <v>75.17</v>
      </c>
      <c r="H2553" s="28" t="str">
        <f>TRIM(PROPER('Base de datos cruda'!H2553))</f>
        <v>Fps</v>
      </c>
      <c r="I2553" s="28">
        <v>0.5</v>
      </c>
      <c r="J2553" s="28">
        <v>12.35</v>
      </c>
      <c r="K2553" s="28">
        <v>242.28</v>
      </c>
      <c r="L2553" s="28">
        <f>IF('Base de datos cruda'!L2553&lt;0,,'Base de datos cruda'!L2553)</f>
        <v>15.72</v>
      </c>
      <c r="M2553" s="28" t="str">
        <f>IF(TRIM(PROPER('Base de datos cruda'!M2553))="High","Alto",IF(TRIM(PROPER('Base de datos cruda'!M2553))="Medium","Medio","Bajo"))</f>
        <v>Bajo</v>
      </c>
      <c r="N2553" s="29">
        <v>27.91</v>
      </c>
      <c r="O2553" s="32">
        <f t="shared" si="1"/>
        <v>27.91</v>
      </c>
      <c r="P2553" s="33">
        <f t="shared" si="2"/>
        <v>20.27</v>
      </c>
      <c r="Q2553" s="34">
        <f t="shared" si="3"/>
        <v>0.4633838384</v>
      </c>
      <c r="R2553" s="35" t="str">
        <f t="shared" si="4"/>
        <v>Bajo</v>
      </c>
      <c r="S2553" s="35" t="str">
        <f>IF(O2553="","",IF(O2553&gt;AVERAGE('Base de datos limpia'!$O$2:$O$8001),"Alto","Normal"))
</f>
        <v>Normal</v>
      </c>
      <c r="T2553" s="35" t="str">
        <f t="shared" si="5"/>
        <v>Gamer moderado</v>
      </c>
      <c r="U2553" s="35"/>
    </row>
    <row r="2554">
      <c r="A2554" s="28">
        <v>2553.0</v>
      </c>
      <c r="B2554" s="28">
        <v>23.0</v>
      </c>
      <c r="C2554" s="28" t="str">
        <f>TRIM(PROPER('Base de datos cruda'!C2554))</f>
        <v>Male</v>
      </c>
      <c r="D2554" s="28">
        <v>5.2</v>
      </c>
      <c r="E2554" s="28">
        <v>9.78</v>
      </c>
      <c r="F2554" s="28">
        <v>6.19</v>
      </c>
      <c r="G2554" s="28">
        <v>73.94</v>
      </c>
      <c r="H2554" s="28" t="str">
        <f>TRIM(PROPER('Base de datos cruda'!H2554))</f>
        <v>Casual</v>
      </c>
      <c r="I2554" s="28">
        <v>4.95</v>
      </c>
      <c r="J2554" s="28">
        <v>7.06</v>
      </c>
      <c r="K2554" s="28">
        <v>262.27</v>
      </c>
      <c r="L2554" s="28">
        <f>IF('Base de datos cruda'!L2554&lt;0,,'Base de datos cruda'!L2554)</f>
        <v>7.66</v>
      </c>
      <c r="M2554" s="28" t="str">
        <f>IF(TRIM(PROPER('Base de datos cruda'!M2554))="High","Alto",IF(TRIM(PROPER('Base de datos cruda'!M2554))="Medium","Medio","Bajo"))</f>
        <v>Bajo</v>
      </c>
      <c r="N2554" s="29">
        <v>91.0557998682893</v>
      </c>
      <c r="O2554" s="32">
        <f t="shared" si="1"/>
        <v>91.05579987</v>
      </c>
      <c r="P2554" s="33">
        <f t="shared" si="2"/>
        <v>12.26</v>
      </c>
      <c r="Q2554" s="34">
        <f t="shared" si="3"/>
        <v>1.880769231</v>
      </c>
      <c r="R2554" s="35" t="str">
        <f t="shared" si="4"/>
        <v>Alto</v>
      </c>
      <c r="S2554" s="35" t="str">
        <f>IF(O2554="","",IF(O2554&gt;AVERAGE('Base de datos limpia'!$O$2:$O$8001),"Alto","Normal"))
</f>
        <v>Alto</v>
      </c>
      <c r="T2554" s="35" t="str">
        <f t="shared" si="5"/>
        <v>Gamer intensivo</v>
      </c>
      <c r="U2554" s="35"/>
    </row>
    <row r="2555">
      <c r="A2555" s="28">
        <v>2554.0</v>
      </c>
      <c r="B2555" s="28">
        <v>22.0</v>
      </c>
      <c r="C2555" s="28" t="str">
        <f>TRIM(PROPER('Base de datos cruda'!C2555))</f>
        <v>Female</v>
      </c>
      <c r="D2555" s="28">
        <v>1.02</v>
      </c>
      <c r="E2555" s="28">
        <v>7.32</v>
      </c>
      <c r="F2555" s="28">
        <v>5.8</v>
      </c>
      <c r="G2555" s="28">
        <v>86.17</v>
      </c>
      <c r="H2555" s="28" t="str">
        <f>TRIM(PROPER('Base de datos cruda'!H2555))</f>
        <v>Fps</v>
      </c>
      <c r="I2555" s="28">
        <v>4.13</v>
      </c>
      <c r="J2555" s="28">
        <v>3.77</v>
      </c>
      <c r="K2555" s="28">
        <v>300.55</v>
      </c>
      <c r="L2555" s="28">
        <f>IF('Base de datos cruda'!L2555&lt;0,,'Base de datos cruda'!L2555)</f>
        <v>0.08</v>
      </c>
      <c r="M2555" s="28" t="str">
        <f>IF(TRIM(PROPER('Base de datos cruda'!M2555))="High","Alto",IF(TRIM(PROPER('Base de datos cruda'!M2555))="Medium","Medio","Bajo"))</f>
        <v>Alto</v>
      </c>
      <c r="N2555" s="29">
        <v>100.0</v>
      </c>
      <c r="O2555" s="32">
        <f t="shared" si="1"/>
        <v>100</v>
      </c>
      <c r="P2555" s="33">
        <f t="shared" si="2"/>
        <v>4.79</v>
      </c>
      <c r="Q2555" s="34">
        <f t="shared" si="3"/>
        <v>7.176470588</v>
      </c>
      <c r="R2555" s="35" t="str">
        <f t="shared" si="4"/>
        <v>Alto</v>
      </c>
      <c r="S2555" s="35" t="str">
        <f>IF(O2555="","",IF(O2555&gt;AVERAGE('Base de datos limpia'!$O$2:$O$8001),"Alto","Normal"))
</f>
        <v>Alto</v>
      </c>
      <c r="T2555" s="35" t="str">
        <f t="shared" si="5"/>
        <v>Gamer intensivo</v>
      </c>
      <c r="U2555" s="35"/>
    </row>
    <row r="2556">
      <c r="A2556" s="28">
        <v>2555.0</v>
      </c>
      <c r="B2556" s="28">
        <v>16.0</v>
      </c>
      <c r="C2556" s="28" t="str">
        <f>TRIM(PROPER('Base de datos cruda'!C2556))</f>
        <v>Male</v>
      </c>
      <c r="D2556" s="28">
        <v>4.05</v>
      </c>
      <c r="E2556" s="28">
        <v>2.56</v>
      </c>
      <c r="F2556" s="28">
        <v>6.15</v>
      </c>
      <c r="G2556" s="28">
        <v>65.24</v>
      </c>
      <c r="H2556" s="28" t="str">
        <f>TRIM(PROPER('Base de datos cruda'!H2556))</f>
        <v>Fps</v>
      </c>
      <c r="I2556" s="28">
        <v>2.86</v>
      </c>
      <c r="J2556" s="28">
        <v>9.8</v>
      </c>
      <c r="K2556" s="28">
        <v>276.34</v>
      </c>
      <c r="L2556" s="28">
        <f>IF('Base de datos cruda'!L2556&lt;0,,'Base de datos cruda'!L2556)</f>
        <v>8.74</v>
      </c>
      <c r="M2556" s="28" t="str">
        <f>IF(TRIM(PROPER('Base de datos cruda'!M2556))="High","Alto",IF(TRIM(PROPER('Base de datos cruda'!M2556))="Medium","Medio","Bajo"))</f>
        <v>Medio</v>
      </c>
      <c r="N2556" s="29">
        <v>56.0611548594537</v>
      </c>
      <c r="O2556" s="32">
        <f t="shared" si="1"/>
        <v>56.06115486</v>
      </c>
      <c r="P2556" s="33">
        <f t="shared" si="2"/>
        <v>13.85</v>
      </c>
      <c r="Q2556" s="34">
        <f t="shared" si="3"/>
        <v>0.6320987654</v>
      </c>
      <c r="R2556" s="35" t="str">
        <f t="shared" si="4"/>
        <v>Medio</v>
      </c>
      <c r="S2556" s="35" t="str">
        <f>IF(O2556="","",IF(O2556&gt;AVERAGE('Base de datos limpia'!$O$2:$O$8001),"Alto","Normal"))
</f>
        <v>Normal</v>
      </c>
      <c r="T2556" s="35" t="str">
        <f t="shared" si="5"/>
        <v>Gamer casual</v>
      </c>
      <c r="U2556" s="35"/>
    </row>
    <row r="2557">
      <c r="A2557" s="28">
        <v>2556.0</v>
      </c>
      <c r="B2557" s="28">
        <v>18.0</v>
      </c>
      <c r="C2557" s="28" t="str">
        <f>TRIM(PROPER('Base de datos cruda'!C2557))</f>
        <v>Male</v>
      </c>
      <c r="D2557" s="28">
        <v>4.23</v>
      </c>
      <c r="E2557" s="28">
        <v>5.28</v>
      </c>
      <c r="F2557" s="28">
        <v>5.62</v>
      </c>
      <c r="G2557" s="28">
        <v>92.8</v>
      </c>
      <c r="H2557" s="28" t="str">
        <f>TRIM(PROPER('Base de datos cruda'!H2557))</f>
        <v>Casual</v>
      </c>
      <c r="I2557" s="28">
        <v>3.86</v>
      </c>
      <c r="J2557" s="28">
        <v>8.32</v>
      </c>
      <c r="K2557" s="28">
        <v>252.48</v>
      </c>
      <c r="L2557" s="28">
        <f>IF('Base de datos cruda'!L2557&lt;0,,'Base de datos cruda'!L2557)</f>
        <v>10.06</v>
      </c>
      <c r="M2557" s="28" t="str">
        <f>IF(TRIM(PROPER('Base de datos cruda'!M2557))="High","Alto",IF(TRIM(PROPER('Base de datos cruda'!M2557))="Medium","Medio","Bajo"))</f>
        <v>Medio</v>
      </c>
      <c r="N2557" s="29">
        <v>61.13</v>
      </c>
      <c r="O2557" s="32">
        <f t="shared" si="1"/>
        <v>61.13</v>
      </c>
      <c r="P2557" s="33">
        <f t="shared" si="2"/>
        <v>12.55</v>
      </c>
      <c r="Q2557" s="34">
        <f t="shared" si="3"/>
        <v>1.24822695</v>
      </c>
      <c r="R2557" s="35" t="str">
        <f t="shared" si="4"/>
        <v>Medio</v>
      </c>
      <c r="S2557" s="35" t="str">
        <f>IF(O2557="","",IF(O2557&gt;AVERAGE('Base de datos limpia'!$O$2:$O$8001),"Alto","Normal"))
</f>
        <v>Normal</v>
      </c>
      <c r="T2557" s="35" t="str">
        <f t="shared" si="5"/>
        <v>Gamer moderado</v>
      </c>
      <c r="U2557" s="35"/>
    </row>
    <row r="2558">
      <c r="A2558" s="28">
        <v>2557.0</v>
      </c>
      <c r="B2558" s="28">
        <v>17.0</v>
      </c>
      <c r="C2558" s="28" t="str">
        <f>TRIM(PROPER('Base de datos cruda'!C2558))</f>
        <v>Female</v>
      </c>
      <c r="D2558" s="28">
        <v>4.12</v>
      </c>
      <c r="E2558" s="28">
        <v>5.2</v>
      </c>
      <c r="F2558" s="28">
        <v>7.27</v>
      </c>
      <c r="G2558" s="28">
        <v>74.81</v>
      </c>
      <c r="H2558" s="28" t="str">
        <f>TRIM(PROPER('Base de datos cruda'!H2558))</f>
        <v>Fps</v>
      </c>
      <c r="I2558" s="28">
        <v>3.89</v>
      </c>
      <c r="J2558" s="28">
        <v>8.16</v>
      </c>
      <c r="K2558" s="28">
        <v>282.32</v>
      </c>
      <c r="L2558" s="28">
        <f>IF('Base de datos cruda'!L2558&lt;0,,'Base de datos cruda'!L2558)</f>
        <v>10.01</v>
      </c>
      <c r="M2558" s="28" t="str">
        <f>IF(TRIM(PROPER('Base de datos cruda'!M2558))="High","Alto",IF(TRIM(PROPER('Base de datos cruda'!M2558))="Medium","Medio","Bajo"))</f>
        <v>Medio</v>
      </c>
      <c r="N2558" s="29">
        <v>64.13</v>
      </c>
      <c r="O2558" s="32">
        <f t="shared" si="1"/>
        <v>64.13</v>
      </c>
      <c r="P2558" s="33">
        <f t="shared" si="2"/>
        <v>12.28</v>
      </c>
      <c r="Q2558" s="34">
        <f t="shared" si="3"/>
        <v>1.262135922</v>
      </c>
      <c r="R2558" s="35" t="str">
        <f t="shared" si="4"/>
        <v>Medio</v>
      </c>
      <c r="S2558" s="35" t="str">
        <f>IF(O2558="","",IF(O2558&gt;AVERAGE('Base de datos limpia'!$O$2:$O$8001),"Alto","Normal"))
</f>
        <v>Normal</v>
      </c>
      <c r="T2558" s="35" t="str">
        <f t="shared" si="5"/>
        <v>Gamer moderado</v>
      </c>
      <c r="U2558" s="35"/>
    </row>
    <row r="2559">
      <c r="A2559" s="28">
        <v>2558.0</v>
      </c>
      <c r="B2559" s="28">
        <v>20.0</v>
      </c>
      <c r="C2559" s="28" t="str">
        <f>TRIM(PROPER('Base de datos cruda'!C2559))</f>
        <v>Female</v>
      </c>
      <c r="D2559" s="28">
        <v>4.56</v>
      </c>
      <c r="E2559" s="28">
        <v>5.43</v>
      </c>
      <c r="F2559" s="28">
        <v>8.66</v>
      </c>
      <c r="G2559" s="28">
        <v>85.21</v>
      </c>
      <c r="H2559" s="28" t="str">
        <f>TRIM(PROPER('Base de datos cruda'!H2559))</f>
        <v>Rpg</v>
      </c>
      <c r="I2559" s="28">
        <v>3.28</v>
      </c>
      <c r="J2559" s="28">
        <v>8.83</v>
      </c>
      <c r="K2559" s="28">
        <v>286.52</v>
      </c>
      <c r="L2559" s="28">
        <f>IF('Base de datos cruda'!L2559&lt;0,,'Base de datos cruda'!L2559)</f>
        <v>6.95</v>
      </c>
      <c r="M2559" s="28" t="str">
        <f>IF(TRIM(PROPER('Base de datos cruda'!M2559))="High","Alto",IF(TRIM(PROPER('Base de datos cruda'!M2559))="Medium","Medio","Bajo"))</f>
        <v>Medio</v>
      </c>
      <c r="N2559" s="29">
        <v>69.42</v>
      </c>
      <c r="O2559" s="32">
        <f t="shared" si="1"/>
        <v>69.42</v>
      </c>
      <c r="P2559" s="33">
        <f t="shared" si="2"/>
        <v>13.39</v>
      </c>
      <c r="Q2559" s="34">
        <f t="shared" si="3"/>
        <v>1.190789474</v>
      </c>
      <c r="R2559" s="35" t="str">
        <f t="shared" si="4"/>
        <v>Medio</v>
      </c>
      <c r="S2559" s="35" t="str">
        <f>IF(O2559="","",IF(O2559&gt;AVERAGE('Base de datos limpia'!$O$2:$O$8001),"Alto","Normal"))
</f>
        <v>Alto</v>
      </c>
      <c r="T2559" s="35" t="str">
        <f t="shared" si="5"/>
        <v>Gamer moderado</v>
      </c>
      <c r="U2559" s="35"/>
    </row>
    <row r="2560">
      <c r="A2560" s="28">
        <v>2559.0</v>
      </c>
      <c r="B2560" s="28">
        <v>20.0</v>
      </c>
      <c r="C2560" s="28" t="str">
        <f>TRIM(PROPER('Base de datos cruda'!C2560))</f>
        <v>Male</v>
      </c>
      <c r="D2560" s="28">
        <v>0.15</v>
      </c>
      <c r="E2560" s="28">
        <v>5.82</v>
      </c>
      <c r="F2560" s="28">
        <v>4.63</v>
      </c>
      <c r="G2560" s="28">
        <v>79.96</v>
      </c>
      <c r="H2560" s="28" t="str">
        <f>TRIM(PROPER('Base de datos cruda'!H2560))</f>
        <v>Casual</v>
      </c>
      <c r="I2560" s="28">
        <v>0.87</v>
      </c>
      <c r="J2560" s="28">
        <v>3.46</v>
      </c>
      <c r="K2560" s="28">
        <v>326.44</v>
      </c>
      <c r="L2560" s="28">
        <f>IF('Base de datos cruda'!L2560&lt;0,,'Base de datos cruda'!L2560)</f>
        <v>0.09</v>
      </c>
      <c r="M2560" s="28" t="str">
        <f>IF(TRIM(PROPER('Base de datos cruda'!M2560))="High","Alto",IF(TRIM(PROPER('Base de datos cruda'!M2560))="Medium","Medio","Bajo"))</f>
        <v>Medio</v>
      </c>
      <c r="N2560" s="29">
        <v>71.0</v>
      </c>
      <c r="O2560" s="32">
        <f t="shared" si="1"/>
        <v>71</v>
      </c>
      <c r="P2560" s="33">
        <f t="shared" si="2"/>
        <v>3.61</v>
      </c>
      <c r="Q2560" s="34">
        <f t="shared" si="3"/>
        <v>38.8</v>
      </c>
      <c r="R2560" s="35" t="str">
        <f t="shared" si="4"/>
        <v>Alto</v>
      </c>
      <c r="S2560" s="35" t="str">
        <f>IF(O2560="","",IF(O2560&gt;AVERAGE('Base de datos limpia'!$O$2:$O$8001),"Alto","Normal"))
</f>
        <v>Alto</v>
      </c>
      <c r="T2560" s="35" t="str">
        <f t="shared" si="5"/>
        <v>Gamer moderado</v>
      </c>
      <c r="U2560" s="35"/>
    </row>
    <row r="2561">
      <c r="A2561" s="28">
        <v>2560.0</v>
      </c>
      <c r="B2561" s="28">
        <v>20.0</v>
      </c>
      <c r="C2561" s="28" t="str">
        <f>TRIM(PROPER('Base de datos cruda'!C2561))</f>
        <v>Female</v>
      </c>
      <c r="D2561" s="28">
        <v>5.69</v>
      </c>
      <c r="E2561" s="28">
        <v>1.28</v>
      </c>
      <c r="F2561" s="28">
        <v>6.8</v>
      </c>
      <c r="G2561" s="28">
        <v>80.77</v>
      </c>
      <c r="H2561" s="28" t="str">
        <f>TRIM(PROPER('Base de datos cruda'!H2561))</f>
        <v>Casual</v>
      </c>
      <c r="I2561" s="28">
        <v>3.6</v>
      </c>
      <c r="J2561" s="28">
        <v>7.53</v>
      </c>
      <c r="K2561" s="28">
        <v>241.69</v>
      </c>
      <c r="L2561" s="28">
        <f>IF('Base de datos cruda'!L2561&lt;0,,'Base de datos cruda'!L2561)</f>
        <v>9.26</v>
      </c>
      <c r="M2561" s="28" t="str">
        <f>IF(TRIM(PROPER('Base de datos cruda'!M2561))="High","Alto",IF(TRIM(PROPER('Base de datos cruda'!M2561))="Medium","Medio","Bajo"))</f>
        <v>Bajo</v>
      </c>
      <c r="N2561" s="29">
        <v>43.6627686712259</v>
      </c>
      <c r="O2561" s="32">
        <f t="shared" si="1"/>
        <v>43.66276867</v>
      </c>
      <c r="P2561" s="33">
        <f t="shared" si="2"/>
        <v>13.22</v>
      </c>
      <c r="Q2561" s="34">
        <f t="shared" si="3"/>
        <v>0.2249560633</v>
      </c>
      <c r="R2561" s="35" t="str">
        <f t="shared" si="4"/>
        <v>Bajo</v>
      </c>
      <c r="S2561" s="35" t="str">
        <f>IF(O2561="","",IF(O2561&gt;AVERAGE('Base de datos limpia'!$O$2:$O$8001),"Alto","Normal"))
</f>
        <v>Normal</v>
      </c>
      <c r="T2561" s="35" t="str">
        <f t="shared" si="5"/>
        <v>Gamer casual</v>
      </c>
      <c r="U2561" s="35"/>
    </row>
    <row r="2562">
      <c r="A2562" s="28">
        <v>2561.0</v>
      </c>
      <c r="B2562" s="28">
        <v>19.0</v>
      </c>
      <c r="C2562" s="28" t="str">
        <f>TRIM(PROPER('Base de datos cruda'!C2562))</f>
        <v>Male</v>
      </c>
      <c r="D2562" s="28">
        <v>5.7</v>
      </c>
      <c r="E2562" s="28">
        <v>7.18</v>
      </c>
      <c r="F2562" s="28">
        <v>8.49</v>
      </c>
      <c r="G2562" s="28">
        <v>89.52</v>
      </c>
      <c r="H2562" s="28" t="str">
        <f>TRIM(PROPER('Base de datos cruda'!H2562))</f>
        <v>Rpg</v>
      </c>
      <c r="I2562" s="28">
        <v>2.85</v>
      </c>
      <c r="J2562" s="28">
        <v>7.45</v>
      </c>
      <c r="K2562" s="28">
        <v>231.71</v>
      </c>
      <c r="L2562" s="28">
        <f>IF('Base de datos cruda'!L2562&lt;0,,'Base de datos cruda'!L2562)</f>
        <v>11.87</v>
      </c>
      <c r="M2562" s="28" t="str">
        <f>IF(TRIM(PROPER('Base de datos cruda'!M2562))="High","Alto",IF(TRIM(PROPER('Base de datos cruda'!M2562))="Medium","Medio","Bajo"))</f>
        <v>Bajo</v>
      </c>
      <c r="N2562" s="29">
        <v>85.1786308927273</v>
      </c>
      <c r="O2562" s="32">
        <f t="shared" si="1"/>
        <v>85.17863089</v>
      </c>
      <c r="P2562" s="33">
        <f t="shared" si="2"/>
        <v>13.15</v>
      </c>
      <c r="Q2562" s="34">
        <f t="shared" si="3"/>
        <v>1.259649123</v>
      </c>
      <c r="R2562" s="35" t="str">
        <f t="shared" si="4"/>
        <v>Alto</v>
      </c>
      <c r="S2562" s="35" t="str">
        <f>IF(O2562="","",IF(O2562&gt;AVERAGE('Base de datos limpia'!$O$2:$O$8001),"Alto","Normal"))
</f>
        <v>Alto</v>
      </c>
      <c r="T2562" s="35" t="str">
        <f t="shared" si="5"/>
        <v>Gamer intensivo</v>
      </c>
      <c r="U2562" s="35"/>
    </row>
    <row r="2563">
      <c r="A2563" s="28">
        <v>2562.0</v>
      </c>
      <c r="B2563" s="28">
        <v>20.0</v>
      </c>
      <c r="C2563" s="28" t="str">
        <f>TRIM(PROPER('Base de datos cruda'!C2563))</f>
        <v>Male</v>
      </c>
      <c r="D2563" s="28">
        <v>0.92</v>
      </c>
      <c r="E2563" s="28">
        <v>5.38</v>
      </c>
      <c r="F2563" s="28">
        <v>4.5</v>
      </c>
      <c r="G2563" s="28">
        <v>85.07</v>
      </c>
      <c r="H2563" s="28" t="str">
        <f>TRIM(PROPER('Base de datos cruda'!H2563))</f>
        <v>Rpg</v>
      </c>
      <c r="I2563" s="28">
        <v>3.62</v>
      </c>
      <c r="J2563" s="28">
        <v>5.36</v>
      </c>
      <c r="K2563" s="28">
        <v>322.6</v>
      </c>
      <c r="L2563" s="28">
        <f>IF('Base de datos cruda'!L2563&lt;0,,'Base de datos cruda'!L2563)</f>
        <v>2.75</v>
      </c>
      <c r="M2563" s="28" t="str">
        <f>IF(TRIM(PROPER('Base de datos cruda'!M2563))="High","Alto",IF(TRIM(PROPER('Base de datos cruda'!M2563))="Medium","Medio","Bajo"))</f>
        <v>Medio</v>
      </c>
      <c r="N2563" s="29">
        <v>77.35</v>
      </c>
      <c r="O2563" s="32">
        <f t="shared" si="1"/>
        <v>77.35</v>
      </c>
      <c r="P2563" s="33">
        <f t="shared" si="2"/>
        <v>6.28</v>
      </c>
      <c r="Q2563" s="34">
        <f t="shared" si="3"/>
        <v>5.847826087</v>
      </c>
      <c r="R2563" s="35" t="str">
        <f t="shared" si="4"/>
        <v>Alto</v>
      </c>
      <c r="S2563" s="35" t="str">
        <f>IF(O2563="","",IF(O2563&gt;AVERAGE('Base de datos limpia'!$O$2:$O$8001),"Alto","Normal"))
</f>
        <v>Alto</v>
      </c>
      <c r="T2563" s="35" t="str">
        <f t="shared" si="5"/>
        <v>Gamer moderado</v>
      </c>
      <c r="U2563" s="35"/>
    </row>
    <row r="2564">
      <c r="A2564" s="28">
        <v>2563.0</v>
      </c>
      <c r="B2564" s="28">
        <v>18.0</v>
      </c>
      <c r="C2564" s="28" t="str">
        <f>TRIM(PROPER('Base de datos cruda'!C2564))</f>
        <v>Male</v>
      </c>
      <c r="D2564" s="28">
        <v>4.56</v>
      </c>
      <c r="E2564" s="28">
        <v>8.12</v>
      </c>
      <c r="F2564" s="28">
        <v>6.47</v>
      </c>
      <c r="G2564" s="28">
        <v>70.01</v>
      </c>
      <c r="H2564" s="28" t="str">
        <f>TRIM(PROPER('Base de datos cruda'!H2564))</f>
        <v>Rpg</v>
      </c>
      <c r="I2564" s="28">
        <v>2.72</v>
      </c>
      <c r="J2564" s="28">
        <v>9.98</v>
      </c>
      <c r="K2564" s="28">
        <v>263.81</v>
      </c>
      <c r="L2564" s="28">
        <f>IF('Base de datos cruda'!L2564&lt;0,,'Base de datos cruda'!L2564)</f>
        <v>14.35</v>
      </c>
      <c r="M2564" s="28" t="str">
        <f>IF(TRIM(PROPER('Base de datos cruda'!M2564))="High","Alto",IF(TRIM(PROPER('Base de datos cruda'!M2564))="Medium","Medio","Bajo"))</f>
        <v>Medio</v>
      </c>
      <c r="N2564" s="29">
        <v>85.22</v>
      </c>
      <c r="O2564" s="32">
        <f t="shared" si="1"/>
        <v>85.22</v>
      </c>
      <c r="P2564" s="33">
        <f t="shared" si="2"/>
        <v>14.54</v>
      </c>
      <c r="Q2564" s="34">
        <f t="shared" si="3"/>
        <v>1.780701754</v>
      </c>
      <c r="R2564" s="35" t="str">
        <f t="shared" si="4"/>
        <v>Alto</v>
      </c>
      <c r="S2564" s="35" t="str">
        <f>IF(O2564="","",IF(O2564&gt;AVERAGE('Base de datos limpia'!$O$2:$O$8001),"Alto","Normal"))
</f>
        <v>Alto</v>
      </c>
      <c r="T2564" s="35" t="str">
        <f t="shared" si="5"/>
        <v>Gamer intensivo</v>
      </c>
      <c r="U2564" s="35"/>
    </row>
    <row r="2565">
      <c r="A2565" s="28">
        <v>2564.0</v>
      </c>
      <c r="B2565" s="28">
        <v>16.0</v>
      </c>
      <c r="C2565" s="28" t="str">
        <f>TRIM(PROPER('Base de datos cruda'!C2565))</f>
        <v>Female</v>
      </c>
      <c r="D2565" s="28">
        <v>4.55</v>
      </c>
      <c r="E2565" s="28">
        <v>8.34</v>
      </c>
      <c r="F2565" s="28">
        <v>8.33</v>
      </c>
      <c r="G2565" s="28">
        <v>62.97</v>
      </c>
      <c r="H2565" s="28" t="str">
        <f>TRIM(PROPER('Base de datos cruda'!H2565))</f>
        <v>Fps</v>
      </c>
      <c r="I2565" s="28">
        <v>4.78</v>
      </c>
      <c r="J2565" s="28">
        <v>7.05</v>
      </c>
      <c r="K2565" s="28">
        <v>261.49</v>
      </c>
      <c r="L2565" s="28">
        <f>IF('Base de datos cruda'!L2565&lt;0,,'Base de datos cruda'!L2565)</f>
        <v>10.07</v>
      </c>
      <c r="M2565" s="28" t="str">
        <f>IF(TRIM(PROPER('Base de datos cruda'!M2565))="High","Alto",IF(TRIM(PROPER('Base de datos cruda'!M2565))="Medium","Medio","Bajo"))</f>
        <v>Medio</v>
      </c>
      <c r="N2565" s="29">
        <v>84.72</v>
      </c>
      <c r="O2565" s="32">
        <f t="shared" si="1"/>
        <v>84.72</v>
      </c>
      <c r="P2565" s="33">
        <f t="shared" si="2"/>
        <v>11.6</v>
      </c>
      <c r="Q2565" s="34">
        <f t="shared" si="3"/>
        <v>1.832967033</v>
      </c>
      <c r="R2565" s="35" t="str">
        <f t="shared" si="4"/>
        <v>Alto</v>
      </c>
      <c r="S2565" s="35" t="str">
        <f>IF(O2565="","",IF(O2565&gt;AVERAGE('Base de datos limpia'!$O$2:$O$8001),"Alto","Normal"))
</f>
        <v>Alto</v>
      </c>
      <c r="T2565" s="35" t="str">
        <f t="shared" si="5"/>
        <v>Gamer intensivo</v>
      </c>
      <c r="U2565" s="35"/>
    </row>
    <row r="2566">
      <c r="A2566" s="28">
        <v>2565.0</v>
      </c>
      <c r="B2566" s="28">
        <v>20.0</v>
      </c>
      <c r="C2566" s="28" t="str">
        <f>TRIM(PROPER('Base de datos cruda'!C2566))</f>
        <v>Female</v>
      </c>
      <c r="D2566" s="28">
        <v>5.46</v>
      </c>
      <c r="E2566" s="28">
        <v>3.07</v>
      </c>
      <c r="F2566" s="28">
        <v>8.5</v>
      </c>
      <c r="G2566" s="28">
        <v>93.61</v>
      </c>
      <c r="H2566" s="28" t="str">
        <f>TRIM(PROPER('Base de datos cruda'!H2566))</f>
        <v>Fps</v>
      </c>
      <c r="I2566" s="28">
        <v>3.14</v>
      </c>
      <c r="J2566" s="28">
        <v>8.98</v>
      </c>
      <c r="K2566" s="28">
        <v>266.13</v>
      </c>
      <c r="L2566" s="28">
        <f>IF('Base de datos cruda'!L2566&lt;0,,'Base de datos cruda'!L2566)</f>
        <v>11.47</v>
      </c>
      <c r="M2566" s="28" t="str">
        <f>IF(TRIM(PROPER('Base de datos cruda'!M2566))="High","Alto",IF(TRIM(PROPER('Base de datos cruda'!M2566))="Medium","Medio","Bajo"))</f>
        <v>Bajo</v>
      </c>
      <c r="N2566" s="29">
        <v>58.1</v>
      </c>
      <c r="O2566" s="32">
        <f t="shared" si="1"/>
        <v>58.1</v>
      </c>
      <c r="P2566" s="33">
        <f t="shared" si="2"/>
        <v>14.44</v>
      </c>
      <c r="Q2566" s="34">
        <f t="shared" si="3"/>
        <v>0.5622710623</v>
      </c>
      <c r="R2566" s="35" t="str">
        <f t="shared" si="4"/>
        <v>Medio</v>
      </c>
      <c r="S2566" s="35" t="str">
        <f>IF(O2566="","",IF(O2566&gt;AVERAGE('Base de datos limpia'!$O$2:$O$8001),"Alto","Normal"))
</f>
        <v>Normal</v>
      </c>
      <c r="T2566" s="35" t="str">
        <f t="shared" si="5"/>
        <v>Gamer moderado</v>
      </c>
      <c r="U2566" s="35"/>
    </row>
    <row r="2567">
      <c r="A2567" s="28">
        <v>2566.0</v>
      </c>
      <c r="B2567" s="28">
        <v>24.0</v>
      </c>
      <c r="C2567" s="28" t="str">
        <f>TRIM(PROPER('Base de datos cruda'!C2567))</f>
        <v>Male</v>
      </c>
      <c r="D2567" s="28">
        <v>0.68</v>
      </c>
      <c r="E2567" s="28">
        <v>1.44</v>
      </c>
      <c r="F2567" s="28">
        <v>6.57</v>
      </c>
      <c r="G2567" s="28">
        <v>95.4</v>
      </c>
      <c r="H2567" s="28" t="str">
        <f>TRIM(PROPER('Base de datos cruda'!H2567))</f>
        <v>Fps</v>
      </c>
      <c r="I2567" s="28">
        <v>2.87</v>
      </c>
      <c r="J2567" s="28">
        <v>6.64</v>
      </c>
      <c r="K2567" s="28">
        <v>305.94</v>
      </c>
      <c r="L2567" s="28">
        <f>IF('Base de datos cruda'!L2567&lt;0,,'Base de datos cruda'!L2567)</f>
        <v>3.82</v>
      </c>
      <c r="M2567" s="28" t="str">
        <f>IF(TRIM(PROPER('Base de datos cruda'!M2567))="High","Alto",IF(TRIM(PROPER('Base de datos cruda'!M2567))="Medium","Medio","Bajo"))</f>
        <v>Medio</v>
      </c>
      <c r="N2567" s="29">
        <v>74.1795943239353</v>
      </c>
      <c r="O2567" s="32">
        <f t="shared" si="1"/>
        <v>74.17959432</v>
      </c>
      <c r="P2567" s="33">
        <f t="shared" si="2"/>
        <v>7.32</v>
      </c>
      <c r="Q2567" s="34">
        <f t="shared" si="3"/>
        <v>2.117647059</v>
      </c>
      <c r="R2567" s="35" t="str">
        <f t="shared" si="4"/>
        <v>Alto</v>
      </c>
      <c r="S2567" s="35" t="str">
        <f>IF(O2567="","",IF(O2567&gt;AVERAGE('Base de datos limpia'!$O$2:$O$8001),"Alto","Normal"))
</f>
        <v>Alto</v>
      </c>
      <c r="T2567" s="35" t="str">
        <f t="shared" si="5"/>
        <v>Gamer casual</v>
      </c>
      <c r="U2567" s="35"/>
    </row>
    <row r="2568">
      <c r="A2568" s="28">
        <v>2567.0</v>
      </c>
      <c r="B2568" s="28">
        <v>24.0</v>
      </c>
      <c r="C2568" s="28" t="str">
        <f>TRIM(PROPER('Base de datos cruda'!C2568))</f>
        <v>Female</v>
      </c>
      <c r="D2568" s="28">
        <v>5.01</v>
      </c>
      <c r="E2568" s="28">
        <v>7.33</v>
      </c>
      <c r="F2568" s="28">
        <v>4.12</v>
      </c>
      <c r="G2568" s="28">
        <v>66.58</v>
      </c>
      <c r="H2568" s="28" t="str">
        <f>TRIM(PROPER('Base de datos cruda'!H2568))</f>
        <v>Fps</v>
      </c>
      <c r="I2568" s="28">
        <v>4.21</v>
      </c>
      <c r="J2568" s="28">
        <v>7.3</v>
      </c>
      <c r="K2568" s="28">
        <v>267.5</v>
      </c>
      <c r="L2568" s="28">
        <f>IF('Base de datos cruda'!L2568&lt;0,,'Base de datos cruda'!L2568)</f>
        <v>9.88</v>
      </c>
      <c r="M2568" s="28" t="str">
        <f>IF(TRIM(PROPER('Base de datos cruda'!M2568))="High","Alto",IF(TRIM(PROPER('Base de datos cruda'!M2568))="Medium","Medio","Bajo"))</f>
        <v>Alto</v>
      </c>
      <c r="N2568" s="29">
        <v>64.0545483308268</v>
      </c>
      <c r="O2568" s="32">
        <f t="shared" si="1"/>
        <v>64.05454833</v>
      </c>
      <c r="P2568" s="33">
        <f t="shared" si="2"/>
        <v>12.31</v>
      </c>
      <c r="Q2568" s="34">
        <f t="shared" si="3"/>
        <v>1.463073852</v>
      </c>
      <c r="R2568" s="35" t="str">
        <f t="shared" si="4"/>
        <v>Medio</v>
      </c>
      <c r="S2568" s="35" t="str">
        <f>IF(O2568="","",IF(O2568&gt;AVERAGE('Base de datos limpia'!$O$2:$O$8001),"Alto","Normal"))
</f>
        <v>Normal</v>
      </c>
      <c r="T2568" s="35" t="str">
        <f t="shared" si="5"/>
        <v>Gamer intensivo</v>
      </c>
      <c r="U2568" s="35"/>
    </row>
    <row r="2569">
      <c r="A2569" s="28">
        <v>2568.0</v>
      </c>
      <c r="B2569" s="28">
        <v>19.0</v>
      </c>
      <c r="C2569" s="28" t="str">
        <f>TRIM(PROPER('Base de datos cruda'!C2569))</f>
        <v>Male</v>
      </c>
      <c r="D2569" s="28">
        <v>2.25</v>
      </c>
      <c r="E2569" s="28">
        <v>9.8</v>
      </c>
      <c r="F2569" s="28">
        <v>4.53</v>
      </c>
      <c r="G2569" s="28">
        <v>72.38</v>
      </c>
      <c r="H2569" s="28" t="str">
        <f>TRIM(PROPER('Base de datos cruda'!H2569))</f>
        <v>Fps</v>
      </c>
      <c r="I2569" s="28">
        <v>1.9</v>
      </c>
      <c r="J2569" s="28">
        <v>5.2</v>
      </c>
      <c r="K2569" s="28">
        <v>293.24</v>
      </c>
      <c r="L2569" s="28">
        <f>IF('Base de datos cruda'!L2569&lt;0,,'Base de datos cruda'!L2569)</f>
        <v>8.66</v>
      </c>
      <c r="M2569" s="28" t="str">
        <f>IF(TRIM(PROPER('Base de datos cruda'!M2569))="High","Alto",IF(TRIM(PROPER('Base de datos cruda'!M2569))="Medium","Medio","Bajo"))</f>
        <v>Alto</v>
      </c>
      <c r="N2569" s="29">
        <v>93.73</v>
      </c>
      <c r="O2569" s="32">
        <f t="shared" si="1"/>
        <v>93.73</v>
      </c>
      <c r="P2569" s="33">
        <f t="shared" si="2"/>
        <v>7.45</v>
      </c>
      <c r="Q2569" s="34">
        <f t="shared" si="3"/>
        <v>4.355555556</v>
      </c>
      <c r="R2569" s="35" t="str">
        <f t="shared" si="4"/>
        <v>Alto</v>
      </c>
      <c r="S2569" s="35" t="str">
        <f>IF(O2569="","",IF(O2569&gt;AVERAGE('Base de datos limpia'!$O$2:$O$8001),"Alto","Normal"))
</f>
        <v>Alto</v>
      </c>
      <c r="T2569" s="35" t="str">
        <f t="shared" si="5"/>
        <v>Gamer intensivo</v>
      </c>
      <c r="U2569" s="35"/>
    </row>
    <row r="2570">
      <c r="A2570" s="28">
        <v>2569.0</v>
      </c>
      <c r="B2570" s="28">
        <v>18.0</v>
      </c>
      <c r="C2570" s="28" t="str">
        <f>TRIM(PROPER('Base de datos cruda'!C2570))</f>
        <v>Female</v>
      </c>
      <c r="D2570" s="28">
        <v>4.06</v>
      </c>
      <c r="E2570" s="28">
        <v>5.02</v>
      </c>
      <c r="F2570" s="28">
        <v>6.93</v>
      </c>
      <c r="G2570" s="28">
        <v>71.29</v>
      </c>
      <c r="H2570" s="28" t="str">
        <f>TRIM(PROPER('Base de datos cruda'!H2570))</f>
        <v>Fps</v>
      </c>
      <c r="I2570" s="28">
        <v>1.58</v>
      </c>
      <c r="J2570" s="28">
        <v>6.88</v>
      </c>
      <c r="K2570" s="28">
        <v>273.75</v>
      </c>
      <c r="L2570" s="28">
        <f>IF('Base de datos cruda'!L2570&lt;0,,'Base de datos cruda'!L2570)</f>
        <v>8.86</v>
      </c>
      <c r="M2570" s="28" t="str">
        <f>IF(TRIM(PROPER('Base de datos cruda'!M2570))="High","Alto",IF(TRIM(PROPER('Base de datos cruda'!M2570))="Medium","Medio","Bajo"))</f>
        <v>Medio</v>
      </c>
      <c r="N2570" s="29">
        <v>64.43</v>
      </c>
      <c r="O2570" s="32">
        <f t="shared" si="1"/>
        <v>64.43</v>
      </c>
      <c r="P2570" s="33">
        <f t="shared" si="2"/>
        <v>10.94</v>
      </c>
      <c r="Q2570" s="34">
        <f t="shared" si="3"/>
        <v>1.236453202</v>
      </c>
      <c r="R2570" s="35" t="str">
        <f t="shared" si="4"/>
        <v>Medio</v>
      </c>
      <c r="S2570" s="35" t="str">
        <f>IF(O2570="","",IF(O2570&gt;AVERAGE('Base de datos limpia'!$O$2:$O$8001),"Alto","Normal"))
</f>
        <v>Normal</v>
      </c>
      <c r="T2570" s="35" t="str">
        <f t="shared" si="5"/>
        <v>Gamer moderado</v>
      </c>
      <c r="U2570" s="35"/>
    </row>
    <row r="2571">
      <c r="A2571" s="28">
        <v>2570.0</v>
      </c>
      <c r="B2571" s="28">
        <v>16.0</v>
      </c>
      <c r="C2571" s="28" t="str">
        <f>TRIM(PROPER('Base de datos cruda'!C2571))</f>
        <v>Male</v>
      </c>
      <c r="D2571" s="28">
        <v>6.19</v>
      </c>
      <c r="E2571" s="28">
        <v>3.34</v>
      </c>
      <c r="F2571" s="28">
        <v>4.62</v>
      </c>
      <c r="G2571" s="28">
        <v>97.5</v>
      </c>
      <c r="H2571" s="28" t="str">
        <f>TRIM(PROPER('Base de datos cruda'!H2571))</f>
        <v>Fps</v>
      </c>
      <c r="I2571" s="28">
        <v>2.52</v>
      </c>
      <c r="J2571" s="28">
        <v>7.35</v>
      </c>
      <c r="K2571" s="28">
        <v>262.01</v>
      </c>
      <c r="L2571" s="28">
        <f>IF('Base de datos cruda'!L2571&lt;0,,'Base de datos cruda'!L2571)</f>
        <v>13.87</v>
      </c>
      <c r="M2571" s="28" t="str">
        <f>IF(TRIM(PROPER('Base de datos cruda'!M2571))="High","Alto",IF(TRIM(PROPER('Base de datos cruda'!M2571))="Medium","Medio","Bajo"))</f>
        <v>Bajo</v>
      </c>
      <c r="N2571" s="29">
        <v>33.84</v>
      </c>
      <c r="O2571" s="32">
        <f t="shared" si="1"/>
        <v>33.84</v>
      </c>
      <c r="P2571" s="33">
        <f t="shared" si="2"/>
        <v>13.54</v>
      </c>
      <c r="Q2571" s="34">
        <f t="shared" si="3"/>
        <v>0.5395799677</v>
      </c>
      <c r="R2571" s="35" t="str">
        <f t="shared" si="4"/>
        <v>Bajo</v>
      </c>
      <c r="S2571" s="35" t="str">
        <f>IF(O2571="","",IF(O2571&gt;AVERAGE('Base de datos limpia'!$O$2:$O$8001),"Alto","Normal"))
</f>
        <v>Normal</v>
      </c>
      <c r="T2571" s="35" t="str">
        <f t="shared" si="5"/>
        <v>Gamer moderado</v>
      </c>
      <c r="U2571" s="35"/>
    </row>
    <row r="2572">
      <c r="A2572" s="28">
        <v>2571.0</v>
      </c>
      <c r="B2572" s="28">
        <v>17.0</v>
      </c>
      <c r="C2572" s="28" t="str">
        <f>TRIM(PROPER('Base de datos cruda'!C2572))</f>
        <v>Male</v>
      </c>
      <c r="D2572" s="28">
        <v>5.65</v>
      </c>
      <c r="E2572" s="28">
        <v>2.41</v>
      </c>
      <c r="F2572" s="28">
        <v>4.75</v>
      </c>
      <c r="G2572" s="28">
        <v>68.19</v>
      </c>
      <c r="H2572" s="28" t="str">
        <f>TRIM(PROPER('Base de datos cruda'!H2572))</f>
        <v>Fps</v>
      </c>
      <c r="I2572" s="28">
        <v>2.92</v>
      </c>
      <c r="J2572" s="28">
        <v>9.2</v>
      </c>
      <c r="K2572" s="28">
        <v>247.31</v>
      </c>
      <c r="L2572" s="28">
        <f>IF('Base de datos cruda'!L2572&lt;0,,'Base de datos cruda'!L2572)</f>
        <v>14.65</v>
      </c>
      <c r="M2572" s="28" t="str">
        <f>IF(TRIM(PROPER('Base de datos cruda'!M2572))="High","Alto",IF(TRIM(PROPER('Base de datos cruda'!M2572))="Medium","Medio","Bajo"))</f>
        <v>Bajo</v>
      </c>
      <c r="N2572" s="29">
        <v>14.48</v>
      </c>
      <c r="O2572" s="32">
        <f t="shared" si="1"/>
        <v>14.48</v>
      </c>
      <c r="P2572" s="33">
        <f t="shared" si="2"/>
        <v>14.85</v>
      </c>
      <c r="Q2572" s="34">
        <f t="shared" si="3"/>
        <v>0.4265486726</v>
      </c>
      <c r="R2572" s="35" t="str">
        <f t="shared" si="4"/>
        <v>Bajo</v>
      </c>
      <c r="S2572" s="35" t="str">
        <f>IF(O2572="","",IF(O2572&gt;AVERAGE('Base de datos limpia'!$O$2:$O$8001),"Alto","Normal"))
</f>
        <v>Normal</v>
      </c>
      <c r="T2572" s="35" t="str">
        <f t="shared" si="5"/>
        <v>Gamer casual</v>
      </c>
      <c r="U2572" s="35"/>
    </row>
    <row r="2573">
      <c r="A2573" s="28">
        <v>2572.0</v>
      </c>
      <c r="B2573" s="28">
        <v>23.0</v>
      </c>
      <c r="C2573" s="28" t="str">
        <f>TRIM(PROPER('Base de datos cruda'!C2573))</f>
        <v>Female</v>
      </c>
      <c r="D2573" s="28">
        <v>0.95</v>
      </c>
      <c r="E2573" s="28">
        <v>3.59</v>
      </c>
      <c r="F2573" s="28">
        <v>7.86</v>
      </c>
      <c r="G2573" s="28">
        <v>66.66</v>
      </c>
      <c r="H2573" s="28" t="str">
        <f>TRIM(PROPER('Base de datos cruda'!H2573))</f>
        <v>Rpg</v>
      </c>
      <c r="I2573" s="28">
        <v>1.1</v>
      </c>
      <c r="J2573" s="28">
        <v>2.99</v>
      </c>
      <c r="K2573" s="28">
        <v>302.8</v>
      </c>
      <c r="L2573" s="28">
        <f>IF('Base de datos cruda'!L2573&lt;0,,'Base de datos cruda'!L2573)</f>
        <v>1.6</v>
      </c>
      <c r="M2573" s="28" t="str">
        <f>IF(TRIM(PROPER('Base de datos cruda'!M2573))="High","Alto",IF(TRIM(PROPER('Base de datos cruda'!M2573))="Medium","Medio","Bajo"))</f>
        <v>Medio</v>
      </c>
      <c r="N2573" s="29">
        <v>65.89</v>
      </c>
      <c r="O2573" s="32">
        <f t="shared" si="1"/>
        <v>65.89</v>
      </c>
      <c r="P2573" s="33">
        <f t="shared" si="2"/>
        <v>3.94</v>
      </c>
      <c r="Q2573" s="34">
        <f t="shared" si="3"/>
        <v>3.778947368</v>
      </c>
      <c r="R2573" s="35" t="str">
        <f t="shared" si="4"/>
        <v>Medio</v>
      </c>
      <c r="S2573" s="35" t="str">
        <f>IF(O2573="","",IF(O2573&gt;AVERAGE('Base de datos limpia'!$O$2:$O$8001),"Alto","Normal"))
</f>
        <v>Alto</v>
      </c>
      <c r="T2573" s="35" t="str">
        <f t="shared" si="5"/>
        <v>Gamer moderado</v>
      </c>
      <c r="U2573" s="35"/>
    </row>
    <row r="2574">
      <c r="A2574" s="28">
        <v>2573.0</v>
      </c>
      <c r="B2574" s="28">
        <v>16.0</v>
      </c>
      <c r="C2574" s="28" t="str">
        <f>TRIM(PROPER('Base de datos cruda'!C2574))</f>
        <v>Female</v>
      </c>
      <c r="D2574" s="28">
        <v>4.73</v>
      </c>
      <c r="E2574" s="28">
        <v>3.95</v>
      </c>
      <c r="F2574" s="28">
        <v>7.75</v>
      </c>
      <c r="G2574" s="28">
        <v>67.27</v>
      </c>
      <c r="H2574" s="28" t="str">
        <f>TRIM(PROPER('Base de datos cruda'!H2574))</f>
        <v>Fps</v>
      </c>
      <c r="I2574" s="28">
        <v>3.41</v>
      </c>
      <c r="J2574" s="28">
        <v>6.37</v>
      </c>
      <c r="K2574" s="28">
        <v>261.22</v>
      </c>
      <c r="L2574" s="28">
        <f>IF('Base de datos cruda'!L2574&lt;0,,'Base de datos cruda'!L2574)</f>
        <v>6.67</v>
      </c>
      <c r="M2574" s="28" t="str">
        <f>IF(TRIM(PROPER('Base de datos cruda'!M2574))="High","Alto",IF(TRIM(PROPER('Base de datos cruda'!M2574))="Medium","Medio","Bajo"))</f>
        <v>Medio</v>
      </c>
      <c r="N2574" s="29">
        <v>59.3378800274609</v>
      </c>
      <c r="O2574" s="32">
        <f t="shared" si="1"/>
        <v>59.33788003</v>
      </c>
      <c r="P2574" s="33">
        <f t="shared" si="2"/>
        <v>11.1</v>
      </c>
      <c r="Q2574" s="34">
        <f t="shared" si="3"/>
        <v>0.8350951374</v>
      </c>
      <c r="R2574" s="35" t="str">
        <f t="shared" si="4"/>
        <v>Medio</v>
      </c>
      <c r="S2574" s="35" t="str">
        <f>IF(O2574="","",IF(O2574&gt;AVERAGE('Base de datos limpia'!$O$2:$O$8001),"Alto","Normal"))
</f>
        <v>Normal</v>
      </c>
      <c r="T2574" s="35" t="str">
        <f t="shared" si="5"/>
        <v>Gamer moderado</v>
      </c>
      <c r="U2574" s="35"/>
    </row>
    <row r="2575">
      <c r="A2575" s="28">
        <v>2574.0</v>
      </c>
      <c r="B2575" s="28">
        <v>23.0</v>
      </c>
      <c r="C2575" s="28" t="str">
        <f>TRIM(PROPER('Base de datos cruda'!C2575))</f>
        <v>Male</v>
      </c>
      <c r="D2575" s="28">
        <v>7.75</v>
      </c>
      <c r="E2575" s="28">
        <v>4.81</v>
      </c>
      <c r="F2575" s="28">
        <v>8.21</v>
      </c>
      <c r="G2575" s="28">
        <v>89.19</v>
      </c>
      <c r="H2575" s="28" t="str">
        <f>TRIM(PROPER('Base de datos cruda'!H2575))</f>
        <v>Casual</v>
      </c>
      <c r="I2575" s="28">
        <v>4.01</v>
      </c>
      <c r="J2575" s="28">
        <v>12.3</v>
      </c>
      <c r="K2575" s="28">
        <v>214.97</v>
      </c>
      <c r="L2575" s="28">
        <f>IF('Base de datos cruda'!L2575&lt;0,,'Base de datos cruda'!L2575)</f>
        <v>16.81</v>
      </c>
      <c r="M2575" s="28" t="str">
        <f>IF(TRIM(PROPER('Base de datos cruda'!M2575))="High","Alto",IF(TRIM(PROPER('Base de datos cruda'!M2575))="Medium","Medio","Bajo"))</f>
        <v>Bajo</v>
      </c>
      <c r="N2575" s="29">
        <v>47.81</v>
      </c>
      <c r="O2575" s="32">
        <f t="shared" si="1"/>
        <v>47.81</v>
      </c>
      <c r="P2575" s="33">
        <f t="shared" si="2"/>
        <v>20.05</v>
      </c>
      <c r="Q2575" s="34">
        <f t="shared" si="3"/>
        <v>0.6206451613</v>
      </c>
      <c r="R2575" s="35" t="str">
        <f t="shared" si="4"/>
        <v>Bajo</v>
      </c>
      <c r="S2575" s="35" t="str">
        <f>IF(O2575="","",IF(O2575&gt;AVERAGE('Base de datos limpia'!$O$2:$O$8001),"Alto","Normal"))
</f>
        <v>Normal</v>
      </c>
      <c r="T2575" s="35" t="str">
        <f t="shared" si="5"/>
        <v>Gamer moderado</v>
      </c>
      <c r="U2575" s="35"/>
    </row>
    <row r="2576">
      <c r="A2576" s="28">
        <v>2575.0</v>
      </c>
      <c r="B2576" s="28">
        <v>22.0</v>
      </c>
      <c r="C2576" s="28" t="str">
        <f>TRIM(PROPER('Base de datos cruda'!C2576))</f>
        <v>Male</v>
      </c>
      <c r="D2576" s="28">
        <v>1.25</v>
      </c>
      <c r="E2576" s="28">
        <v>6.9</v>
      </c>
      <c r="F2576" s="28">
        <v>4.53</v>
      </c>
      <c r="G2576" s="28">
        <v>95.52</v>
      </c>
      <c r="H2576" s="28" t="str">
        <f>TRIM(PROPER('Base de datos cruda'!H2576))</f>
        <v>Casual</v>
      </c>
      <c r="I2576" s="28">
        <v>2.89</v>
      </c>
      <c r="J2576" s="28">
        <v>6.08</v>
      </c>
      <c r="K2576" s="28">
        <v>314.36</v>
      </c>
      <c r="L2576" s="28">
        <f>IF('Base de datos cruda'!L2576&lt;0,,'Base de datos cruda'!L2576)</f>
        <v>6.19</v>
      </c>
      <c r="M2576" s="28" t="str">
        <f>IF(TRIM(PROPER('Base de datos cruda'!M2576))="High","Alto",IF(TRIM(PROPER('Base de datos cruda'!M2576))="Medium","Medio","Bajo"))</f>
        <v>Medio</v>
      </c>
      <c r="N2576" s="29">
        <v>82.99</v>
      </c>
      <c r="O2576" s="32">
        <f t="shared" si="1"/>
        <v>82.99</v>
      </c>
      <c r="P2576" s="33">
        <f t="shared" si="2"/>
        <v>7.33</v>
      </c>
      <c r="Q2576" s="34">
        <f t="shared" si="3"/>
        <v>5.52</v>
      </c>
      <c r="R2576" s="35" t="str">
        <f t="shared" si="4"/>
        <v>Alto</v>
      </c>
      <c r="S2576" s="35" t="str">
        <f>IF(O2576="","",IF(O2576&gt;AVERAGE('Base de datos limpia'!$O$2:$O$8001),"Alto","Normal"))
</f>
        <v>Alto</v>
      </c>
      <c r="T2576" s="35" t="str">
        <f t="shared" si="5"/>
        <v>Gamer intensivo</v>
      </c>
      <c r="U2576" s="35"/>
    </row>
    <row r="2577">
      <c r="A2577" s="28">
        <v>2576.0</v>
      </c>
      <c r="B2577" s="28">
        <v>23.0</v>
      </c>
      <c r="C2577" s="28" t="str">
        <f>TRIM(PROPER('Base de datos cruda'!C2577))</f>
        <v>Male</v>
      </c>
      <c r="D2577" s="28">
        <v>6.82</v>
      </c>
      <c r="E2577" s="28">
        <v>3.46</v>
      </c>
      <c r="F2577" s="28">
        <v>4.99</v>
      </c>
      <c r="G2577" s="28">
        <v>75.73</v>
      </c>
      <c r="H2577" s="28" t="str">
        <f>TRIM(PROPER('Base de datos cruda'!H2577))</f>
        <v>Fps</v>
      </c>
      <c r="I2577" s="28">
        <v>2.61</v>
      </c>
      <c r="J2577" s="28">
        <v>12.26</v>
      </c>
      <c r="K2577" s="28">
        <v>246.2</v>
      </c>
      <c r="L2577" s="28">
        <f>IF('Base de datos cruda'!L2577&lt;0,,'Base de datos cruda'!L2577)</f>
        <v>12.97</v>
      </c>
      <c r="M2577" s="28" t="str">
        <f>IF(TRIM(PROPER('Base de datos cruda'!M2577))="High","Alto",IF(TRIM(PROPER('Base de datos cruda'!M2577))="Medium","Medio","Bajo"))</f>
        <v>Bajo</v>
      </c>
      <c r="N2577" s="29">
        <v>37.17</v>
      </c>
      <c r="O2577" s="32">
        <f t="shared" si="1"/>
        <v>37.17</v>
      </c>
      <c r="P2577" s="33">
        <f t="shared" si="2"/>
        <v>19.08</v>
      </c>
      <c r="Q2577" s="34">
        <f t="shared" si="3"/>
        <v>0.5073313783</v>
      </c>
      <c r="R2577" s="35" t="str">
        <f t="shared" si="4"/>
        <v>Bajo</v>
      </c>
      <c r="S2577" s="35" t="str">
        <f>IF(O2577="","",IF(O2577&gt;AVERAGE('Base de datos limpia'!$O$2:$O$8001),"Alto","Normal"))
</f>
        <v>Normal</v>
      </c>
      <c r="T2577" s="35" t="str">
        <f t="shared" si="5"/>
        <v>Gamer moderado</v>
      </c>
      <c r="U2577" s="35"/>
    </row>
    <row r="2578">
      <c r="A2578" s="28">
        <v>2577.0</v>
      </c>
      <c r="B2578" s="28">
        <v>21.0</v>
      </c>
      <c r="C2578" s="28" t="str">
        <f>TRIM(PROPER('Base de datos cruda'!C2578))</f>
        <v>Male</v>
      </c>
      <c r="D2578" s="28">
        <v>5.62</v>
      </c>
      <c r="E2578" s="28">
        <v>1.46</v>
      </c>
      <c r="F2578" s="28">
        <v>8.16</v>
      </c>
      <c r="G2578" s="28">
        <v>65.44</v>
      </c>
      <c r="H2578" s="28" t="str">
        <f>TRIM(PROPER('Base de datos cruda'!H2578))</f>
        <v>Fps</v>
      </c>
      <c r="I2578" s="28">
        <v>1.47</v>
      </c>
      <c r="J2578" s="28">
        <v>11.29</v>
      </c>
      <c r="K2578" s="28">
        <v>252.47</v>
      </c>
      <c r="L2578" s="28">
        <f>IF('Base de datos cruda'!L2578&lt;0,,'Base de datos cruda'!L2578)</f>
        <v>14.58</v>
      </c>
      <c r="M2578" s="28" t="str">
        <f>IF(TRIM(PROPER('Base de datos cruda'!M2578))="High","Alto",IF(TRIM(PROPER('Base de datos cruda'!M2578))="Medium","Medio","Bajo"))</f>
        <v>Bajo</v>
      </c>
      <c r="N2578" s="29">
        <v>42.53</v>
      </c>
      <c r="O2578" s="32">
        <f t="shared" si="1"/>
        <v>42.53</v>
      </c>
      <c r="P2578" s="33">
        <f t="shared" si="2"/>
        <v>16.91</v>
      </c>
      <c r="Q2578" s="34">
        <f t="shared" si="3"/>
        <v>0.2597864769</v>
      </c>
      <c r="R2578" s="35" t="str">
        <f t="shared" si="4"/>
        <v>Bajo</v>
      </c>
      <c r="S2578" s="35" t="str">
        <f>IF(O2578="","",IF(O2578&gt;AVERAGE('Base de datos limpia'!$O$2:$O$8001),"Alto","Normal"))
</f>
        <v>Normal</v>
      </c>
      <c r="T2578" s="35" t="str">
        <f t="shared" si="5"/>
        <v>Gamer casual</v>
      </c>
      <c r="U2578" s="35"/>
    </row>
    <row r="2579">
      <c r="A2579" s="28">
        <v>2578.0</v>
      </c>
      <c r="B2579" s="28">
        <v>24.0</v>
      </c>
      <c r="C2579" s="28" t="str">
        <f>TRIM(PROPER('Base de datos cruda'!C2579))</f>
        <v>Female</v>
      </c>
      <c r="D2579" s="28">
        <v>6.19</v>
      </c>
      <c r="E2579" s="28">
        <v>4.36</v>
      </c>
      <c r="F2579" s="28">
        <v>7.61</v>
      </c>
      <c r="G2579" s="28">
        <v>83.43</v>
      </c>
      <c r="H2579" s="28" t="str">
        <f>TRIM(PROPER('Base de datos cruda'!H2579))</f>
        <v>Casual</v>
      </c>
      <c r="I2579" s="28">
        <v>4.55</v>
      </c>
      <c r="J2579" s="28">
        <v>11.54</v>
      </c>
      <c r="K2579" s="28">
        <v>236.48</v>
      </c>
      <c r="L2579" s="28">
        <f>IF('Base de datos cruda'!L2579&lt;0,,'Base de datos cruda'!L2579)</f>
        <v>16.73</v>
      </c>
      <c r="M2579" s="28" t="str">
        <f>IF(TRIM(PROPER('Base de datos cruda'!M2579))="High","Alto",IF(TRIM(PROPER('Base de datos cruda'!M2579))="Medium","Medio","Bajo"))</f>
        <v>Bajo</v>
      </c>
      <c r="N2579" s="29">
        <v>56.09</v>
      </c>
      <c r="O2579" s="32">
        <f t="shared" si="1"/>
        <v>56.09</v>
      </c>
      <c r="P2579" s="33">
        <f t="shared" si="2"/>
        <v>17.73</v>
      </c>
      <c r="Q2579" s="34">
        <f t="shared" si="3"/>
        <v>0.704361874</v>
      </c>
      <c r="R2579" s="35" t="str">
        <f t="shared" si="4"/>
        <v>Medio</v>
      </c>
      <c r="S2579" s="35" t="str">
        <f>IF(O2579="","",IF(O2579&gt;AVERAGE('Base de datos limpia'!$O$2:$O$8001),"Alto","Normal"))
</f>
        <v>Normal</v>
      </c>
      <c r="T2579" s="35" t="str">
        <f t="shared" si="5"/>
        <v>Gamer moderado</v>
      </c>
      <c r="U2579" s="35"/>
    </row>
    <row r="2580">
      <c r="A2580" s="28">
        <v>2579.0</v>
      </c>
      <c r="B2580" s="28">
        <v>18.0</v>
      </c>
      <c r="C2580" s="28" t="str">
        <f>TRIM(PROPER('Base de datos cruda'!C2580))</f>
        <v>Other</v>
      </c>
      <c r="D2580" s="28">
        <v>2.26</v>
      </c>
      <c r="E2580" s="28">
        <v>8.7</v>
      </c>
      <c r="F2580" s="28">
        <v>8.03</v>
      </c>
      <c r="G2580" s="28">
        <v>68.4</v>
      </c>
      <c r="H2580" s="28" t="str">
        <f>TRIM(PROPER('Base de datos cruda'!H2580))</f>
        <v>Casual</v>
      </c>
      <c r="I2580" s="28">
        <v>3.77</v>
      </c>
      <c r="J2580" s="28">
        <v>3.87</v>
      </c>
      <c r="K2580" s="28">
        <v>265.43</v>
      </c>
      <c r="L2580" s="28">
        <f>IF('Base de datos cruda'!L2580&lt;0,,'Base de datos cruda'!L2580)</f>
        <v>8.11</v>
      </c>
      <c r="M2580" s="28" t="str">
        <f>IF(TRIM(PROPER('Base de datos cruda'!M2580))="High","Alto",IF(TRIM(PROPER('Base de datos cruda'!M2580))="Medium","Medio","Bajo"))</f>
        <v>Medio</v>
      </c>
      <c r="N2580" s="29">
        <v>95.49</v>
      </c>
      <c r="O2580" s="32">
        <f t="shared" si="1"/>
        <v>95.49</v>
      </c>
      <c r="P2580" s="33">
        <f t="shared" si="2"/>
        <v>6.13</v>
      </c>
      <c r="Q2580" s="34">
        <f t="shared" si="3"/>
        <v>3.849557522</v>
      </c>
      <c r="R2580" s="35" t="str">
        <f t="shared" si="4"/>
        <v>Alto</v>
      </c>
      <c r="S2580" s="35" t="str">
        <f>IF(O2580="","",IF(O2580&gt;AVERAGE('Base de datos limpia'!$O$2:$O$8001),"Alto","Normal"))
</f>
        <v>Alto</v>
      </c>
      <c r="T2580" s="35" t="str">
        <f t="shared" si="5"/>
        <v>Gamer intensivo</v>
      </c>
      <c r="U2580" s="35"/>
    </row>
    <row r="2581">
      <c r="A2581" s="28">
        <v>2580.0</v>
      </c>
      <c r="B2581" s="28">
        <v>19.0</v>
      </c>
      <c r="C2581" s="28" t="str">
        <f>TRIM(PROPER('Base de datos cruda'!C2581))</f>
        <v>Male</v>
      </c>
      <c r="D2581" s="28">
        <v>2.3</v>
      </c>
      <c r="E2581" s="28">
        <v>5.49</v>
      </c>
      <c r="F2581" s="28">
        <v>8.95</v>
      </c>
      <c r="G2581" s="28">
        <v>62.57</v>
      </c>
      <c r="H2581" s="28" t="str">
        <f>TRIM(PROPER('Base de datos cruda'!H2581))</f>
        <v>Fps</v>
      </c>
      <c r="I2581" s="28">
        <v>2.4</v>
      </c>
      <c r="J2581" s="28">
        <v>4.42</v>
      </c>
      <c r="K2581" s="28">
        <v>284.06</v>
      </c>
      <c r="L2581" s="28">
        <f>IF('Base de datos cruda'!L2581&lt;0,,'Base de datos cruda'!L2581)</f>
        <v>7.02</v>
      </c>
      <c r="M2581" s="28" t="str">
        <f>IF(TRIM(PROPER('Base de datos cruda'!M2581))="High","Alto",IF(TRIM(PROPER('Base de datos cruda'!M2581))="Medium","Medio","Bajo"))</f>
        <v>Medio</v>
      </c>
      <c r="N2581" s="29">
        <v>70.14</v>
      </c>
      <c r="O2581" s="32">
        <f t="shared" si="1"/>
        <v>70.14</v>
      </c>
      <c r="P2581" s="33">
        <f t="shared" si="2"/>
        <v>6.72</v>
      </c>
      <c r="Q2581" s="34">
        <f t="shared" si="3"/>
        <v>2.386956522</v>
      </c>
      <c r="R2581" s="35" t="str">
        <f t="shared" si="4"/>
        <v>Alto</v>
      </c>
      <c r="S2581" s="35" t="str">
        <f>IF(O2581="","",IF(O2581&gt;AVERAGE('Base de datos limpia'!$O$2:$O$8001),"Alto","Normal"))
</f>
        <v>Alto</v>
      </c>
      <c r="T2581" s="35" t="str">
        <f t="shared" si="5"/>
        <v>Gamer moderado</v>
      </c>
      <c r="U2581" s="35"/>
    </row>
    <row r="2582">
      <c r="A2582" s="28">
        <v>2581.0</v>
      </c>
      <c r="B2582" s="28">
        <v>21.0</v>
      </c>
      <c r="C2582" s="28" t="str">
        <f>TRIM(PROPER('Base de datos cruda'!C2582))</f>
        <v>Male</v>
      </c>
      <c r="D2582" s="28">
        <v>7.25</v>
      </c>
      <c r="E2582" s="28">
        <v>9.68</v>
      </c>
      <c r="F2582" s="28">
        <v>8.32</v>
      </c>
      <c r="G2582" s="28">
        <v>95.45</v>
      </c>
      <c r="H2582" s="28" t="str">
        <f>TRIM(PROPER('Base de datos cruda'!H2582))</f>
        <v>Fps</v>
      </c>
      <c r="I2582" s="28">
        <v>3.3</v>
      </c>
      <c r="J2582" s="28">
        <v>8.86</v>
      </c>
      <c r="K2582" s="28">
        <v>230.69</v>
      </c>
      <c r="L2582" s="28">
        <f>IF('Base de datos cruda'!L2582&lt;0,,'Base de datos cruda'!L2582)</f>
        <v>15.89</v>
      </c>
      <c r="M2582" s="28" t="str">
        <f>IF(TRIM(PROPER('Base de datos cruda'!M2582))="High","Alto",IF(TRIM(PROPER('Base de datos cruda'!M2582))="Medium","Medio","Bajo"))</f>
        <v>Bajo</v>
      </c>
      <c r="N2582" s="29">
        <v>94.1436886114957</v>
      </c>
      <c r="O2582" s="32">
        <f t="shared" si="1"/>
        <v>94.14368861</v>
      </c>
      <c r="P2582" s="33">
        <f t="shared" si="2"/>
        <v>16.11</v>
      </c>
      <c r="Q2582" s="34">
        <f t="shared" si="3"/>
        <v>1.335172414</v>
      </c>
      <c r="R2582" s="35" t="str">
        <f t="shared" si="4"/>
        <v>Alto</v>
      </c>
      <c r="S2582" s="35" t="str">
        <f>IF(O2582="","",IF(O2582&gt;AVERAGE('Base de datos limpia'!$O$2:$O$8001),"Alto","Normal"))
</f>
        <v>Alto</v>
      </c>
      <c r="T2582" s="35" t="str">
        <f t="shared" si="5"/>
        <v>Gamer intensivo</v>
      </c>
      <c r="U2582" s="35"/>
    </row>
    <row r="2583">
      <c r="A2583" s="28">
        <v>2582.0</v>
      </c>
      <c r="B2583" s="28">
        <v>23.0</v>
      </c>
      <c r="C2583" s="28" t="str">
        <f>TRIM(PROPER('Base de datos cruda'!C2583))</f>
        <v>Female</v>
      </c>
      <c r="D2583" s="28">
        <v>2.88</v>
      </c>
      <c r="E2583" s="28">
        <v>5.53</v>
      </c>
      <c r="F2583" s="28">
        <v>6.6</v>
      </c>
      <c r="G2583" s="28">
        <v>94.83</v>
      </c>
      <c r="H2583" s="28" t="str">
        <f>TRIM(PROPER('Base de datos cruda'!H2583))</f>
        <v>Fps</v>
      </c>
      <c r="I2583" s="28">
        <v>1.68</v>
      </c>
      <c r="J2583" s="28">
        <v>5.65</v>
      </c>
      <c r="K2583" s="28">
        <v>266.45</v>
      </c>
      <c r="L2583" s="28">
        <f>IF('Base de datos cruda'!L2583&lt;0,,'Base de datos cruda'!L2583)</f>
        <v>7.52</v>
      </c>
      <c r="M2583" s="28" t="str">
        <f>IF(TRIM(PROPER('Base de datos cruda'!M2583))="High","Alto",IF(TRIM(PROPER('Base de datos cruda'!M2583))="Medium","Medio","Bajo"))</f>
        <v>Medio</v>
      </c>
      <c r="N2583" s="29">
        <v>74.51</v>
      </c>
      <c r="O2583" s="32">
        <f t="shared" si="1"/>
        <v>74.51</v>
      </c>
      <c r="P2583" s="33">
        <f t="shared" si="2"/>
        <v>8.53</v>
      </c>
      <c r="Q2583" s="34">
        <f t="shared" si="3"/>
        <v>1.920138889</v>
      </c>
      <c r="R2583" s="35" t="str">
        <f t="shared" si="4"/>
        <v>Alto</v>
      </c>
      <c r="S2583" s="35" t="str">
        <f>IF(O2583="","",IF(O2583&gt;AVERAGE('Base de datos limpia'!$O$2:$O$8001),"Alto","Normal"))
</f>
        <v>Alto</v>
      </c>
      <c r="T2583" s="35" t="str">
        <f t="shared" si="5"/>
        <v>Gamer moderado</v>
      </c>
      <c r="U2583" s="35"/>
    </row>
    <row r="2584">
      <c r="A2584" s="28">
        <v>2583.0</v>
      </c>
      <c r="B2584" s="28">
        <v>20.0</v>
      </c>
      <c r="C2584" s="28" t="str">
        <f>TRIM(PROPER('Base de datos cruda'!C2584))</f>
        <v>Male</v>
      </c>
      <c r="D2584" s="28">
        <v>0.5</v>
      </c>
      <c r="E2584" s="28">
        <v>3.48</v>
      </c>
      <c r="F2584" s="28">
        <v>5.55</v>
      </c>
      <c r="G2584" s="28">
        <v>99.04</v>
      </c>
      <c r="H2584" s="28" t="str">
        <f>TRIM(PROPER('Base de datos cruda'!H2584))</f>
        <v>Rpg</v>
      </c>
      <c r="I2584" s="28">
        <v>0.3</v>
      </c>
      <c r="J2584" s="28">
        <v>2.12</v>
      </c>
      <c r="K2584" s="28">
        <v>338.95</v>
      </c>
      <c r="L2584" s="28" t="str">
        <f>IF('Base de datos cruda'!L2584&lt;0,,'Base de datos cruda'!L2584)</f>
        <v/>
      </c>
      <c r="M2584" s="28" t="str">
        <f>IF(TRIM(PROPER('Base de datos cruda'!M2584))="High","Alto",IF(TRIM(PROPER('Base de datos cruda'!M2584))="Medium","Medio","Bajo"))</f>
        <v>Medio</v>
      </c>
      <c r="N2584" s="29">
        <v>76.02</v>
      </c>
      <c r="O2584" s="32">
        <f t="shared" si="1"/>
        <v>76.02</v>
      </c>
      <c r="P2584" s="33">
        <f t="shared" si="2"/>
        <v>2.62</v>
      </c>
      <c r="Q2584" s="34">
        <f t="shared" si="3"/>
        <v>6.96</v>
      </c>
      <c r="R2584" s="35" t="str">
        <f t="shared" si="4"/>
        <v>Alto</v>
      </c>
      <c r="S2584" s="35" t="str">
        <f>IF(O2584="","",IF(O2584&gt;AVERAGE('Base de datos limpia'!$O$2:$O$8001),"Alto","Normal"))
</f>
        <v>Alto</v>
      </c>
      <c r="T2584" s="35" t="str">
        <f t="shared" si="5"/>
        <v>Gamer moderado</v>
      </c>
      <c r="U2584" s="35"/>
    </row>
    <row r="2585">
      <c r="A2585" s="28">
        <v>2584.0</v>
      </c>
      <c r="B2585" s="28">
        <v>18.0</v>
      </c>
      <c r="C2585" s="28" t="str">
        <f>TRIM(PROPER('Base de datos cruda'!C2585))</f>
        <v>Female</v>
      </c>
      <c r="D2585" s="28">
        <v>4.8</v>
      </c>
      <c r="E2585" s="28">
        <v>2.74</v>
      </c>
      <c r="F2585" s="28">
        <v>6.85</v>
      </c>
      <c r="G2585" s="28">
        <v>78.96</v>
      </c>
      <c r="H2585" s="28" t="str">
        <f>TRIM(PROPER('Base de datos cruda'!H2585))</f>
        <v>Casual</v>
      </c>
      <c r="I2585" s="28">
        <v>1.02</v>
      </c>
      <c r="J2585" s="28">
        <v>9.07</v>
      </c>
      <c r="K2585" s="28">
        <v>266.56</v>
      </c>
      <c r="L2585" s="28">
        <f>IF('Base de datos cruda'!L2585&lt;0,,'Base de datos cruda'!L2585)</f>
        <v>9.84</v>
      </c>
      <c r="M2585" s="28" t="str">
        <f>IF(TRIM(PROPER('Base de datos cruda'!M2585))="High","Alto",IF(TRIM(PROPER('Base de datos cruda'!M2585))="Medium","Medio","Bajo"))</f>
        <v>Medio</v>
      </c>
      <c r="N2585" s="29">
        <v>49.5</v>
      </c>
      <c r="O2585" s="32">
        <f t="shared" si="1"/>
        <v>49.5</v>
      </c>
      <c r="P2585" s="33">
        <f t="shared" si="2"/>
        <v>13.87</v>
      </c>
      <c r="Q2585" s="34">
        <f t="shared" si="3"/>
        <v>0.5708333333</v>
      </c>
      <c r="R2585" s="35" t="str">
        <f t="shared" si="4"/>
        <v>Bajo</v>
      </c>
      <c r="S2585" s="35" t="str">
        <f>IF(O2585="","",IF(O2585&gt;AVERAGE('Base de datos limpia'!$O$2:$O$8001),"Alto","Normal"))
</f>
        <v>Normal</v>
      </c>
      <c r="T2585" s="35" t="str">
        <f t="shared" si="5"/>
        <v>Gamer casual</v>
      </c>
      <c r="U2585" s="35"/>
    </row>
    <row r="2586">
      <c r="A2586" s="28">
        <v>2585.0</v>
      </c>
      <c r="B2586" s="28">
        <v>21.0</v>
      </c>
      <c r="C2586" s="28" t="str">
        <f>TRIM(PROPER('Base de datos cruda'!C2586))</f>
        <v>Male</v>
      </c>
      <c r="D2586" s="28">
        <v>1.0</v>
      </c>
      <c r="E2586" s="28">
        <v>7.25</v>
      </c>
      <c r="F2586" s="28">
        <v>7.19</v>
      </c>
      <c r="G2586" s="28">
        <v>71.76</v>
      </c>
      <c r="H2586" s="28" t="str">
        <f>TRIM(PROPER('Base de datos cruda'!H2586))</f>
        <v>Casual</v>
      </c>
      <c r="I2586" s="28">
        <v>0.4</v>
      </c>
      <c r="J2586" s="28">
        <v>5.58</v>
      </c>
      <c r="K2586" s="28">
        <v>313.44</v>
      </c>
      <c r="L2586" s="28">
        <f>IF('Base de datos cruda'!L2586&lt;0,,'Base de datos cruda'!L2586)</f>
        <v>0.83</v>
      </c>
      <c r="M2586" s="28" t="str">
        <f>IF(TRIM(PROPER('Base de datos cruda'!M2586))="High","Alto",IF(TRIM(PROPER('Base de datos cruda'!M2586))="Medium","Medio","Bajo"))</f>
        <v>Medio</v>
      </c>
      <c r="N2586" s="29">
        <v>94.59</v>
      </c>
      <c r="O2586" s="32">
        <f t="shared" si="1"/>
        <v>94.59</v>
      </c>
      <c r="P2586" s="33">
        <f t="shared" si="2"/>
        <v>6.58</v>
      </c>
      <c r="Q2586" s="34">
        <f t="shared" si="3"/>
        <v>7.25</v>
      </c>
      <c r="R2586" s="35" t="str">
        <f t="shared" si="4"/>
        <v>Alto</v>
      </c>
      <c r="S2586" s="35" t="str">
        <f>IF(O2586="","",IF(O2586&gt;AVERAGE('Base de datos limpia'!$O$2:$O$8001),"Alto","Normal"))
</f>
        <v>Alto</v>
      </c>
      <c r="T2586" s="35" t="str">
        <f t="shared" si="5"/>
        <v>Gamer intensivo</v>
      </c>
      <c r="U2586" s="35"/>
    </row>
    <row r="2587">
      <c r="A2587" s="28">
        <v>2586.0</v>
      </c>
      <c r="B2587" s="28">
        <v>19.0</v>
      </c>
      <c r="C2587" s="28" t="str">
        <f>TRIM(PROPER('Base de datos cruda'!C2587))</f>
        <v>Female</v>
      </c>
      <c r="D2587" s="28">
        <v>6.37</v>
      </c>
      <c r="E2587" s="28">
        <v>5.83</v>
      </c>
      <c r="F2587" s="28">
        <v>5.68</v>
      </c>
      <c r="G2587" s="28">
        <v>90.79</v>
      </c>
      <c r="H2587" s="28" t="str">
        <f>TRIM(PROPER('Base de datos cruda'!H2587))</f>
        <v>Rpg</v>
      </c>
      <c r="I2587" s="28">
        <v>2.54</v>
      </c>
      <c r="J2587" s="28">
        <v>8.17</v>
      </c>
      <c r="K2587" s="28">
        <v>242.06</v>
      </c>
      <c r="L2587" s="28">
        <f>IF('Base de datos cruda'!L2587&lt;0,,'Base de datos cruda'!L2587)</f>
        <v>13.78</v>
      </c>
      <c r="M2587" s="28" t="str">
        <f>IF(TRIM(PROPER('Base de datos cruda'!M2587))="High","Alto",IF(TRIM(PROPER('Base de datos cruda'!M2587))="Medium","Medio","Bajo"))</f>
        <v>Bajo</v>
      </c>
      <c r="N2587" s="29">
        <v>46.68</v>
      </c>
      <c r="O2587" s="32">
        <f t="shared" si="1"/>
        <v>46.68</v>
      </c>
      <c r="P2587" s="33">
        <f t="shared" si="2"/>
        <v>14.54</v>
      </c>
      <c r="Q2587" s="34">
        <f t="shared" si="3"/>
        <v>0.9152276295</v>
      </c>
      <c r="R2587" s="35" t="str">
        <f t="shared" si="4"/>
        <v>Bajo</v>
      </c>
      <c r="S2587" s="35" t="str">
        <f>IF(O2587="","",IF(O2587&gt;AVERAGE('Base de datos limpia'!$O$2:$O$8001),"Alto","Normal"))
</f>
        <v>Normal</v>
      </c>
      <c r="T2587" s="35" t="str">
        <f t="shared" si="5"/>
        <v>Gamer moderado</v>
      </c>
      <c r="U2587" s="35"/>
    </row>
    <row r="2588">
      <c r="A2588" s="28">
        <v>2587.0</v>
      </c>
      <c r="B2588" s="28">
        <v>24.0</v>
      </c>
      <c r="C2588" s="28" t="str">
        <f>TRIM(PROPER('Base de datos cruda'!C2588))</f>
        <v>Female</v>
      </c>
      <c r="D2588" s="28">
        <v>5.13</v>
      </c>
      <c r="E2588" s="28">
        <v>6.44</v>
      </c>
      <c r="F2588" s="28">
        <v>7.85</v>
      </c>
      <c r="G2588" s="28">
        <v>67.22</v>
      </c>
      <c r="H2588" s="28" t="str">
        <f>TRIM(PROPER('Base de datos cruda'!H2588))</f>
        <v>Casual</v>
      </c>
      <c r="I2588" s="28">
        <v>3.11</v>
      </c>
      <c r="J2588" s="28">
        <v>9.24</v>
      </c>
      <c r="K2588" s="28">
        <v>265.82</v>
      </c>
      <c r="L2588" s="28">
        <f>IF('Base de datos cruda'!L2588&lt;0,,'Base de datos cruda'!L2588)</f>
        <v>13.2</v>
      </c>
      <c r="M2588" s="28" t="str">
        <f>IF(TRIM(PROPER('Base de datos cruda'!M2588))="High","Alto",IF(TRIM(PROPER('Base de datos cruda'!M2588))="Medium","Medio","Bajo"))</f>
        <v>Bajo</v>
      </c>
      <c r="N2588" s="29">
        <v>67.9</v>
      </c>
      <c r="O2588" s="32">
        <f t="shared" si="1"/>
        <v>67.9</v>
      </c>
      <c r="P2588" s="33">
        <f t="shared" si="2"/>
        <v>14.37</v>
      </c>
      <c r="Q2588" s="34">
        <f t="shared" si="3"/>
        <v>1.255360624</v>
      </c>
      <c r="R2588" s="35" t="str">
        <f t="shared" si="4"/>
        <v>Medio</v>
      </c>
      <c r="S2588" s="35" t="str">
        <f>IF(O2588="","",IF(O2588&gt;AVERAGE('Base de datos limpia'!$O$2:$O$8001),"Alto","Normal"))
</f>
        <v>Alto</v>
      </c>
      <c r="T2588" s="35" t="str">
        <f t="shared" si="5"/>
        <v>Gamer intensivo</v>
      </c>
      <c r="U2588" s="35"/>
    </row>
    <row r="2589">
      <c r="A2589" s="28">
        <v>2588.0</v>
      </c>
      <c r="B2589" s="28">
        <v>18.0</v>
      </c>
      <c r="C2589" s="28" t="str">
        <f>TRIM(PROPER('Base de datos cruda'!C2589))</f>
        <v>Female</v>
      </c>
      <c r="D2589" s="28">
        <v>7.0</v>
      </c>
      <c r="E2589" s="28">
        <v>7.8</v>
      </c>
      <c r="F2589" s="28">
        <v>4.46</v>
      </c>
      <c r="G2589" s="28">
        <v>69.73</v>
      </c>
      <c r="H2589" s="28" t="str">
        <f>TRIM(PROPER('Base de datos cruda'!H2589))</f>
        <v>Fps</v>
      </c>
      <c r="I2589" s="28">
        <v>1.9</v>
      </c>
      <c r="J2589" s="28">
        <v>8.11</v>
      </c>
      <c r="K2589" s="28">
        <v>232.99</v>
      </c>
      <c r="L2589" s="28">
        <f>IF('Base de datos cruda'!L2589&lt;0,,'Base de datos cruda'!L2589)</f>
        <v>14.79</v>
      </c>
      <c r="M2589" s="28" t="str">
        <f>IF(TRIM(PROPER('Base de datos cruda'!M2589))="High","Alto",IF(TRIM(PROPER('Base de datos cruda'!M2589))="Medium","Medio","Bajo"))</f>
        <v>Alto</v>
      </c>
      <c r="N2589" s="29">
        <v>51.0410003710849</v>
      </c>
      <c r="O2589" s="32">
        <f t="shared" si="1"/>
        <v>51.04100037</v>
      </c>
      <c r="P2589" s="33">
        <f t="shared" si="2"/>
        <v>15.11</v>
      </c>
      <c r="Q2589" s="34">
        <f t="shared" si="3"/>
        <v>1.114285714</v>
      </c>
      <c r="R2589" s="35" t="str">
        <f t="shared" si="4"/>
        <v>Medio</v>
      </c>
      <c r="S2589" s="35" t="str">
        <f>IF(O2589="","",IF(O2589&gt;AVERAGE('Base de datos limpia'!$O$2:$O$8001),"Alto","Normal"))
</f>
        <v>Normal</v>
      </c>
      <c r="T2589" s="35" t="str">
        <f t="shared" si="5"/>
        <v>Gamer intensivo</v>
      </c>
      <c r="U2589" s="35"/>
    </row>
    <row r="2590">
      <c r="A2590" s="28">
        <v>2589.0</v>
      </c>
      <c r="B2590" s="28">
        <v>19.0</v>
      </c>
      <c r="C2590" s="28" t="str">
        <f>TRIM(PROPER('Base de datos cruda'!C2590))</f>
        <v>Female</v>
      </c>
      <c r="D2590" s="28">
        <v>6.28</v>
      </c>
      <c r="E2590" s="28">
        <v>7.53</v>
      </c>
      <c r="F2590" s="28">
        <v>7.9</v>
      </c>
      <c r="G2590" s="28">
        <v>70.23</v>
      </c>
      <c r="H2590" s="28" t="str">
        <f>TRIM(PROPER('Base de datos cruda'!H2590))</f>
        <v>Rpg</v>
      </c>
      <c r="I2590" s="28">
        <v>2.65</v>
      </c>
      <c r="J2590" s="28">
        <v>9.45</v>
      </c>
      <c r="K2590" s="28">
        <v>243.02</v>
      </c>
      <c r="L2590" s="28">
        <f>IF('Base de datos cruda'!L2590&lt;0,,'Base de datos cruda'!L2590)</f>
        <v>14.71</v>
      </c>
      <c r="M2590" s="28" t="str">
        <f>IF(TRIM(PROPER('Base de datos cruda'!M2590))="High","Alto",IF(TRIM(PROPER('Base de datos cruda'!M2590))="Medium","Medio","Bajo"))</f>
        <v>Bajo</v>
      </c>
      <c r="N2590" s="29">
        <v>73.2253947713508</v>
      </c>
      <c r="O2590" s="32">
        <f t="shared" si="1"/>
        <v>73.22539477</v>
      </c>
      <c r="P2590" s="33">
        <f t="shared" si="2"/>
        <v>15.73</v>
      </c>
      <c r="Q2590" s="34">
        <f t="shared" si="3"/>
        <v>1.199044586</v>
      </c>
      <c r="R2590" s="35" t="str">
        <f t="shared" si="4"/>
        <v>Alto</v>
      </c>
      <c r="S2590" s="35" t="str">
        <f>IF(O2590="","",IF(O2590&gt;AVERAGE('Base de datos limpia'!$O$2:$O$8001),"Alto","Normal"))
</f>
        <v>Alto</v>
      </c>
      <c r="T2590" s="35" t="str">
        <f t="shared" si="5"/>
        <v>Gamer intensivo</v>
      </c>
      <c r="U2590" s="35"/>
    </row>
    <row r="2591">
      <c r="A2591" s="28">
        <v>2590.0</v>
      </c>
      <c r="B2591" s="28">
        <v>22.0</v>
      </c>
      <c r="C2591" s="28" t="str">
        <f>TRIM(PROPER('Base de datos cruda'!C2591))</f>
        <v>Male</v>
      </c>
      <c r="D2591" s="28">
        <v>0.9</v>
      </c>
      <c r="E2591" s="28">
        <v>1.39</v>
      </c>
      <c r="F2591" s="28">
        <v>4.16</v>
      </c>
      <c r="G2591" s="28">
        <v>98.06</v>
      </c>
      <c r="H2591" s="28" t="str">
        <f>TRIM(PROPER('Base de datos cruda'!H2591))</f>
        <v>Fps</v>
      </c>
      <c r="I2591" s="28">
        <v>0.43</v>
      </c>
      <c r="J2591" s="28">
        <v>3.33</v>
      </c>
      <c r="K2591" s="28">
        <v>323.25</v>
      </c>
      <c r="L2591" s="28">
        <f>IF('Base de datos cruda'!L2591&lt;0,,'Base de datos cruda'!L2591)</f>
        <v>4.53</v>
      </c>
      <c r="M2591" s="28" t="str">
        <f>IF(TRIM(PROPER('Base de datos cruda'!M2591))="High","Alto",IF(TRIM(PROPER('Base de datos cruda'!M2591))="Medium","Medio","Bajo"))</f>
        <v>Medio</v>
      </c>
      <c r="N2591" s="29">
        <v>60.8841887705126</v>
      </c>
      <c r="O2591" s="32">
        <f t="shared" si="1"/>
        <v>60.88418877</v>
      </c>
      <c r="P2591" s="33">
        <f t="shared" si="2"/>
        <v>4.23</v>
      </c>
      <c r="Q2591" s="34">
        <f t="shared" si="3"/>
        <v>1.544444444</v>
      </c>
      <c r="R2591" s="35" t="str">
        <f t="shared" si="4"/>
        <v>Medio</v>
      </c>
      <c r="S2591" s="35" t="str">
        <f>IF(O2591="","",IF(O2591&gt;AVERAGE('Base de datos limpia'!$O$2:$O$8001),"Alto","Normal"))
</f>
        <v>Normal</v>
      </c>
      <c r="T2591" s="35" t="str">
        <f t="shared" si="5"/>
        <v>Gamer casual</v>
      </c>
      <c r="U2591" s="35"/>
    </row>
    <row r="2592">
      <c r="A2592" s="28">
        <v>2591.0</v>
      </c>
      <c r="B2592" s="28">
        <v>22.0</v>
      </c>
      <c r="C2592" s="28" t="str">
        <f>TRIM(PROPER('Base de datos cruda'!C2592))</f>
        <v>Female</v>
      </c>
      <c r="D2592" s="28">
        <v>3.05</v>
      </c>
      <c r="E2592" s="28">
        <v>8.22</v>
      </c>
      <c r="F2592" s="28">
        <v>6.49</v>
      </c>
      <c r="G2592" s="28">
        <v>89.19</v>
      </c>
      <c r="H2592" s="28" t="str">
        <f>TRIM(PROPER('Base de datos cruda'!H2592))</f>
        <v>Fps</v>
      </c>
      <c r="I2592" s="28">
        <v>3.85</v>
      </c>
      <c r="J2592" s="28">
        <v>9.04</v>
      </c>
      <c r="K2592" s="28">
        <v>294.38</v>
      </c>
      <c r="L2592" s="28">
        <f>IF('Base de datos cruda'!L2592&lt;0,,'Base de datos cruda'!L2592)</f>
        <v>6.44</v>
      </c>
      <c r="M2592" s="28" t="str">
        <f>IF(TRIM(PROPER('Base de datos cruda'!M2592))="High","Alto",IF(TRIM(PROPER('Base de datos cruda'!M2592))="Medium","Medio","Bajo"))</f>
        <v>Medio</v>
      </c>
      <c r="N2592" s="29">
        <v>88.09</v>
      </c>
      <c r="O2592" s="32">
        <f t="shared" si="1"/>
        <v>88.09</v>
      </c>
      <c r="P2592" s="33">
        <f t="shared" si="2"/>
        <v>12.09</v>
      </c>
      <c r="Q2592" s="34">
        <f t="shared" si="3"/>
        <v>2.695081967</v>
      </c>
      <c r="R2592" s="35" t="str">
        <f t="shared" si="4"/>
        <v>Alto</v>
      </c>
      <c r="S2592" s="35" t="str">
        <f>IF(O2592="","",IF(O2592&gt;AVERAGE('Base de datos limpia'!$O$2:$O$8001),"Alto","Normal"))
</f>
        <v>Alto</v>
      </c>
      <c r="T2592" s="35" t="str">
        <f t="shared" si="5"/>
        <v>Gamer intensivo</v>
      </c>
      <c r="U2592" s="35"/>
    </row>
    <row r="2593">
      <c r="A2593" s="28">
        <v>2592.0</v>
      </c>
      <c r="B2593" s="28">
        <v>19.0</v>
      </c>
      <c r="C2593" s="28" t="str">
        <f>TRIM(PROPER('Base de datos cruda'!C2593))</f>
        <v>Female</v>
      </c>
      <c r="D2593" s="28">
        <v>6.2</v>
      </c>
      <c r="E2593" s="28">
        <v>5.79</v>
      </c>
      <c r="F2593" s="28">
        <v>8.31</v>
      </c>
      <c r="G2593" s="28">
        <v>65.35</v>
      </c>
      <c r="H2593" s="28" t="str">
        <f>TRIM(PROPER('Base de datos cruda'!H2593))</f>
        <v>Fps</v>
      </c>
      <c r="I2593" s="28">
        <v>0.16</v>
      </c>
      <c r="J2593" s="28">
        <v>11.81</v>
      </c>
      <c r="K2593" s="28">
        <v>245.49</v>
      </c>
      <c r="L2593" s="28">
        <f>IF('Base de datos cruda'!L2593&lt;0,,'Base de datos cruda'!L2593)</f>
        <v>15.33</v>
      </c>
      <c r="M2593" s="28" t="str">
        <f>IF(TRIM(PROPER('Base de datos cruda'!M2593))="High","Alto",IF(TRIM(PROPER('Base de datos cruda'!M2593))="Medium","Medio","Bajo"))</f>
        <v>Bajo</v>
      </c>
      <c r="N2593" s="29">
        <v>49.19</v>
      </c>
      <c r="O2593" s="32">
        <f t="shared" si="1"/>
        <v>49.19</v>
      </c>
      <c r="P2593" s="33">
        <f t="shared" si="2"/>
        <v>18.01</v>
      </c>
      <c r="Q2593" s="34">
        <f t="shared" si="3"/>
        <v>0.9338709677</v>
      </c>
      <c r="R2593" s="35" t="str">
        <f t="shared" si="4"/>
        <v>Bajo</v>
      </c>
      <c r="S2593" s="35" t="str">
        <f>IF(O2593="","",IF(O2593&gt;AVERAGE('Base de datos limpia'!$O$2:$O$8001),"Alto","Normal"))
</f>
        <v>Normal</v>
      </c>
      <c r="T2593" s="35" t="str">
        <f t="shared" si="5"/>
        <v>Gamer moderado</v>
      </c>
      <c r="U2593" s="35"/>
    </row>
    <row r="2594">
      <c r="A2594" s="28">
        <v>2593.0</v>
      </c>
      <c r="B2594" s="28">
        <v>21.0</v>
      </c>
      <c r="C2594" s="28" t="str">
        <f>TRIM(PROPER('Base de datos cruda'!C2594))</f>
        <v>Male</v>
      </c>
      <c r="D2594" s="28">
        <v>3.34</v>
      </c>
      <c r="E2594" s="28">
        <v>4.53</v>
      </c>
      <c r="F2594" s="28">
        <v>4.43</v>
      </c>
      <c r="G2594" s="28">
        <v>63.71</v>
      </c>
      <c r="H2594" s="28" t="str">
        <f>TRIM(PROPER('Base de datos cruda'!H2594))</f>
        <v>Rpg</v>
      </c>
      <c r="I2594" s="28">
        <v>3.17</v>
      </c>
      <c r="J2594" s="28">
        <v>5.08</v>
      </c>
      <c r="K2594" s="28">
        <v>300.14</v>
      </c>
      <c r="L2594" s="28">
        <f>IF('Base de datos cruda'!L2594&lt;0,,'Base de datos cruda'!L2594)</f>
        <v>8.04</v>
      </c>
      <c r="M2594" s="28" t="str">
        <f>IF(TRIM(PROPER('Base de datos cruda'!M2594))="High","Alto",IF(TRIM(PROPER('Base de datos cruda'!M2594))="Medium","Medio","Bajo"))</f>
        <v>Medio</v>
      </c>
      <c r="N2594" s="29">
        <v>59.95</v>
      </c>
      <c r="O2594" s="32">
        <f t="shared" si="1"/>
        <v>59.95</v>
      </c>
      <c r="P2594" s="33">
        <f t="shared" si="2"/>
        <v>8.42</v>
      </c>
      <c r="Q2594" s="34">
        <f t="shared" si="3"/>
        <v>1.356287425</v>
      </c>
      <c r="R2594" s="35" t="str">
        <f t="shared" si="4"/>
        <v>Medio</v>
      </c>
      <c r="S2594" s="35" t="str">
        <f>IF(O2594="","",IF(O2594&gt;AVERAGE('Base de datos limpia'!$O$2:$O$8001),"Alto","Normal"))
</f>
        <v>Normal</v>
      </c>
      <c r="T2594" s="35" t="str">
        <f t="shared" si="5"/>
        <v>Gamer moderado</v>
      </c>
      <c r="U2594" s="35"/>
    </row>
    <row r="2595">
      <c r="A2595" s="28">
        <v>2594.0</v>
      </c>
      <c r="B2595" s="28">
        <v>18.0</v>
      </c>
      <c r="C2595" s="28" t="str">
        <f>TRIM(PROPER('Base de datos cruda'!C2595))</f>
        <v>Male</v>
      </c>
      <c r="D2595" s="28">
        <v>7.78</v>
      </c>
      <c r="E2595" s="28">
        <v>5.84</v>
      </c>
      <c r="F2595" s="28">
        <v>6.59</v>
      </c>
      <c r="G2595" s="28">
        <v>93.71</v>
      </c>
      <c r="H2595" s="28" t="str">
        <f>TRIM(PROPER('Base de datos cruda'!H2595))</f>
        <v>Casual</v>
      </c>
      <c r="I2595" s="28">
        <v>2.17</v>
      </c>
      <c r="J2595" s="28">
        <v>13.37</v>
      </c>
      <c r="K2595" s="28">
        <v>225.82</v>
      </c>
      <c r="L2595" s="28">
        <f>IF('Base de datos cruda'!L2595&lt;0,,'Base de datos cruda'!L2595)</f>
        <v>17.42</v>
      </c>
      <c r="M2595" s="28" t="str">
        <f>IF(TRIM(PROPER('Base de datos cruda'!M2595))="High","Alto",IF(TRIM(PROPER('Base de datos cruda'!M2595))="Medium","Medio","Bajo"))</f>
        <v>Bajo</v>
      </c>
      <c r="N2595" s="29">
        <v>43.44</v>
      </c>
      <c r="O2595" s="32">
        <f t="shared" si="1"/>
        <v>43.44</v>
      </c>
      <c r="P2595" s="33">
        <f t="shared" si="2"/>
        <v>21.15</v>
      </c>
      <c r="Q2595" s="34">
        <f t="shared" si="3"/>
        <v>0.7506426735</v>
      </c>
      <c r="R2595" s="35" t="str">
        <f t="shared" si="4"/>
        <v>Bajo</v>
      </c>
      <c r="S2595" s="35" t="str">
        <f>IF(O2595="","",IF(O2595&gt;AVERAGE('Base de datos limpia'!$O$2:$O$8001),"Alto","Normal"))
</f>
        <v>Normal</v>
      </c>
      <c r="T2595" s="35" t="str">
        <f t="shared" si="5"/>
        <v>Gamer moderado</v>
      </c>
      <c r="U2595" s="35"/>
    </row>
    <row r="2596">
      <c r="A2596" s="28">
        <v>2595.0</v>
      </c>
      <c r="B2596" s="28">
        <v>21.0</v>
      </c>
      <c r="C2596" s="28" t="str">
        <f>TRIM(PROPER('Base de datos cruda'!C2596))</f>
        <v>Male</v>
      </c>
      <c r="D2596" s="28">
        <v>5.89</v>
      </c>
      <c r="E2596" s="28">
        <v>6.51</v>
      </c>
      <c r="F2596" s="28">
        <v>4.8</v>
      </c>
      <c r="G2596" s="28">
        <v>92.09</v>
      </c>
      <c r="H2596" s="28" t="str">
        <f>TRIM(PROPER('Base de datos cruda'!H2596))</f>
        <v>Rpg</v>
      </c>
      <c r="I2596" s="28">
        <v>0.92</v>
      </c>
      <c r="J2596" s="28">
        <v>8.98</v>
      </c>
      <c r="K2596" s="28">
        <v>244.26</v>
      </c>
      <c r="L2596" s="28">
        <f>IF('Base de datos cruda'!L2596&lt;0,,'Base de datos cruda'!L2596)</f>
        <v>9.07</v>
      </c>
      <c r="M2596" s="28" t="str">
        <f>IF(TRIM(PROPER('Base de datos cruda'!M2596))="High","Alto",IF(TRIM(PROPER('Base de datos cruda'!M2596))="Medium","Medio","Bajo"))</f>
        <v>Bajo</v>
      </c>
      <c r="N2596" s="29">
        <v>56.26</v>
      </c>
      <c r="O2596" s="32">
        <f t="shared" si="1"/>
        <v>56.26</v>
      </c>
      <c r="P2596" s="33">
        <f t="shared" si="2"/>
        <v>14.87</v>
      </c>
      <c r="Q2596" s="34">
        <f t="shared" si="3"/>
        <v>1.105263158</v>
      </c>
      <c r="R2596" s="35" t="str">
        <f t="shared" si="4"/>
        <v>Medio</v>
      </c>
      <c r="S2596" s="35" t="str">
        <f>IF(O2596="","",IF(O2596&gt;AVERAGE('Base de datos limpia'!$O$2:$O$8001),"Alto","Normal"))
</f>
        <v>Normal</v>
      </c>
      <c r="T2596" s="35" t="str">
        <f t="shared" si="5"/>
        <v>Gamer intensivo</v>
      </c>
      <c r="U2596" s="35"/>
    </row>
    <row r="2597">
      <c r="A2597" s="28">
        <v>2596.0</v>
      </c>
      <c r="B2597" s="28">
        <v>17.0</v>
      </c>
      <c r="C2597" s="28" t="str">
        <f>TRIM(PROPER('Base de datos cruda'!C2597))</f>
        <v>Male</v>
      </c>
      <c r="D2597" s="28">
        <v>0.12</v>
      </c>
      <c r="E2597" s="28">
        <v>2.35</v>
      </c>
      <c r="F2597" s="28">
        <v>8.47</v>
      </c>
      <c r="G2597" s="28">
        <v>86.84</v>
      </c>
      <c r="H2597" s="28" t="str">
        <f>TRIM(PROPER('Base de datos cruda'!H2597))</f>
        <v>Fps</v>
      </c>
      <c r="I2597" s="28">
        <v>2.62</v>
      </c>
      <c r="J2597" s="28">
        <v>4.0</v>
      </c>
      <c r="K2597" s="28">
        <v>319.83</v>
      </c>
      <c r="L2597" s="28">
        <f>IF('Base de datos cruda'!L2597&lt;0,,'Base de datos cruda'!L2597)</f>
        <v>0.13</v>
      </c>
      <c r="M2597" s="28" t="str">
        <f>IF(TRIM(PROPER('Base de datos cruda'!M2597))="High","Alto",IF(TRIM(PROPER('Base de datos cruda'!M2597))="Medium","Medio","Bajo"))</f>
        <v>Medio</v>
      </c>
      <c r="N2597" s="29">
        <v>79.41</v>
      </c>
      <c r="O2597" s="32">
        <f t="shared" si="1"/>
        <v>79.41</v>
      </c>
      <c r="P2597" s="33">
        <f t="shared" si="2"/>
        <v>4.12</v>
      </c>
      <c r="Q2597" s="34">
        <f t="shared" si="3"/>
        <v>19.58333333</v>
      </c>
      <c r="R2597" s="35" t="str">
        <f t="shared" si="4"/>
        <v>Alto</v>
      </c>
      <c r="S2597" s="35" t="str">
        <f>IF(O2597="","",IF(O2597&gt;AVERAGE('Base de datos limpia'!$O$2:$O$8001),"Alto","Normal"))
</f>
        <v>Alto</v>
      </c>
      <c r="T2597" s="35" t="str">
        <f t="shared" si="5"/>
        <v>Gamer casual</v>
      </c>
      <c r="U2597" s="35"/>
    </row>
    <row r="2598">
      <c r="A2598" s="28">
        <v>2597.0</v>
      </c>
      <c r="B2598" s="28">
        <v>23.0</v>
      </c>
      <c r="C2598" s="28" t="str">
        <f>TRIM(PROPER('Base de datos cruda'!C2598))</f>
        <v>Male</v>
      </c>
      <c r="D2598" s="28">
        <v>7.04</v>
      </c>
      <c r="E2598" s="28">
        <v>4.76</v>
      </c>
      <c r="F2598" s="28">
        <v>8.16</v>
      </c>
      <c r="G2598" s="28">
        <v>67.84</v>
      </c>
      <c r="H2598" s="28" t="str">
        <f>TRIM(PROPER('Base de datos cruda'!H2598))</f>
        <v>Fps</v>
      </c>
      <c r="I2598" s="28">
        <v>3.9</v>
      </c>
      <c r="J2598" s="28">
        <v>10.71</v>
      </c>
      <c r="K2598" s="28">
        <v>238.53</v>
      </c>
      <c r="L2598" s="28">
        <f>IF('Base de datos cruda'!L2598&lt;0,,'Base de datos cruda'!L2598)</f>
        <v>14.9</v>
      </c>
      <c r="M2598" s="28" t="str">
        <f>IF(TRIM(PROPER('Base de datos cruda'!M2598))="High","Alto",IF(TRIM(PROPER('Base de datos cruda'!M2598))="Medium","Medio","Bajo"))</f>
        <v>Bajo</v>
      </c>
      <c r="N2598" s="29">
        <v>41.35</v>
      </c>
      <c r="O2598" s="32">
        <f t="shared" si="1"/>
        <v>41.35</v>
      </c>
      <c r="P2598" s="33">
        <f t="shared" si="2"/>
        <v>17.75</v>
      </c>
      <c r="Q2598" s="34">
        <f t="shared" si="3"/>
        <v>0.6761363636</v>
      </c>
      <c r="R2598" s="35" t="str">
        <f t="shared" si="4"/>
        <v>Bajo</v>
      </c>
      <c r="S2598" s="35" t="str">
        <f>IF(O2598="","",IF(O2598&gt;AVERAGE('Base de datos limpia'!$O$2:$O$8001),"Alto","Normal"))
</f>
        <v>Normal</v>
      </c>
      <c r="T2598" s="35" t="str">
        <f t="shared" si="5"/>
        <v>Gamer moderado</v>
      </c>
      <c r="U2598" s="35"/>
    </row>
    <row r="2599">
      <c r="A2599" s="28">
        <v>2598.0</v>
      </c>
      <c r="B2599" s="28">
        <v>17.0</v>
      </c>
      <c r="C2599" s="28" t="str">
        <f>TRIM(PROPER('Base de datos cruda'!C2599))</f>
        <v>Female</v>
      </c>
      <c r="D2599" s="28">
        <v>0.81</v>
      </c>
      <c r="E2599" s="28">
        <v>4.02</v>
      </c>
      <c r="F2599" s="28">
        <v>8.67</v>
      </c>
      <c r="G2599" s="28">
        <v>79.21</v>
      </c>
      <c r="H2599" s="28" t="str">
        <f>TRIM(PROPER('Base de datos cruda'!H2599))</f>
        <v>Fps</v>
      </c>
      <c r="I2599" s="28">
        <v>2.07</v>
      </c>
      <c r="J2599" s="28">
        <v>5.44</v>
      </c>
      <c r="K2599" s="28">
        <v>298.36</v>
      </c>
      <c r="L2599" s="28">
        <f>IF('Base de datos cruda'!L2599&lt;0,,'Base de datos cruda'!L2599)</f>
        <v>4.23</v>
      </c>
      <c r="M2599" s="28" t="str">
        <f>IF(TRIM(PROPER('Base de datos cruda'!M2599))="High","Alto",IF(TRIM(PROPER('Base de datos cruda'!M2599))="Medium","Medio","Bajo"))</f>
        <v>Medio</v>
      </c>
      <c r="N2599" s="29">
        <v>85.8009748470105</v>
      </c>
      <c r="O2599" s="32">
        <f t="shared" si="1"/>
        <v>85.80097485</v>
      </c>
      <c r="P2599" s="33">
        <f t="shared" si="2"/>
        <v>6.25</v>
      </c>
      <c r="Q2599" s="34">
        <f t="shared" si="3"/>
        <v>4.962962963</v>
      </c>
      <c r="R2599" s="35" t="str">
        <f t="shared" si="4"/>
        <v>Alto</v>
      </c>
      <c r="S2599" s="35" t="str">
        <f>IF(O2599="","",IF(O2599&gt;AVERAGE('Base de datos limpia'!$O$2:$O$8001),"Alto","Normal"))
</f>
        <v>Alto</v>
      </c>
      <c r="T2599" s="35" t="str">
        <f t="shared" si="5"/>
        <v>Gamer moderado</v>
      </c>
      <c r="U2599" s="35"/>
    </row>
    <row r="2600">
      <c r="A2600" s="28">
        <v>2599.0</v>
      </c>
      <c r="B2600" s="28">
        <v>22.0</v>
      </c>
      <c r="C2600" s="28" t="str">
        <f>TRIM(PROPER('Base de datos cruda'!C2600))</f>
        <v>Male</v>
      </c>
      <c r="D2600" s="28">
        <v>1.12</v>
      </c>
      <c r="E2600" s="28">
        <v>4.15</v>
      </c>
      <c r="F2600" s="28">
        <v>8.37</v>
      </c>
      <c r="G2600" s="28">
        <v>84.11</v>
      </c>
      <c r="H2600" s="28" t="str">
        <f>TRIM(PROPER('Base de datos cruda'!H2600))</f>
        <v>Fps</v>
      </c>
      <c r="I2600" s="28">
        <v>1.84</v>
      </c>
      <c r="J2600" s="28">
        <v>3.79</v>
      </c>
      <c r="K2600" s="28">
        <v>311.43</v>
      </c>
      <c r="L2600" s="28">
        <f>IF('Base de datos cruda'!L2600&lt;0,,'Base de datos cruda'!L2600)</f>
        <v>3.64</v>
      </c>
      <c r="M2600" s="28" t="str">
        <f>IF(TRIM(PROPER('Base de datos cruda'!M2600))="High","Alto",IF(TRIM(PROPER('Base de datos cruda'!M2600))="Medium","Medio","Bajo"))</f>
        <v>Medio</v>
      </c>
      <c r="N2600" s="29">
        <v>96.29</v>
      </c>
      <c r="O2600" s="32">
        <f t="shared" si="1"/>
        <v>96.29</v>
      </c>
      <c r="P2600" s="33">
        <f t="shared" si="2"/>
        <v>4.91</v>
      </c>
      <c r="Q2600" s="34">
        <f t="shared" si="3"/>
        <v>3.705357143</v>
      </c>
      <c r="R2600" s="35" t="str">
        <f t="shared" si="4"/>
        <v>Alto</v>
      </c>
      <c r="S2600" s="35" t="str">
        <f>IF(O2600="","",IF(O2600&gt;AVERAGE('Base de datos limpia'!$O$2:$O$8001),"Alto","Normal"))
</f>
        <v>Alto</v>
      </c>
      <c r="T2600" s="35" t="str">
        <f t="shared" si="5"/>
        <v>Gamer moderado</v>
      </c>
      <c r="U2600" s="35"/>
    </row>
    <row r="2601">
      <c r="A2601" s="28">
        <v>2600.0</v>
      </c>
      <c r="B2601" s="28">
        <v>24.0</v>
      </c>
      <c r="C2601" s="28" t="str">
        <f>TRIM(PROPER('Base de datos cruda'!C2601))</f>
        <v>Female</v>
      </c>
      <c r="D2601" s="28">
        <v>5.88</v>
      </c>
      <c r="E2601" s="28">
        <v>1.82</v>
      </c>
      <c r="F2601" s="28">
        <v>7.68</v>
      </c>
      <c r="G2601" s="28">
        <v>97.29</v>
      </c>
      <c r="H2601" s="28" t="str">
        <f>TRIM(PROPER('Base de datos cruda'!H2601))</f>
        <v>Rpg</v>
      </c>
      <c r="I2601" s="28">
        <v>0.71</v>
      </c>
      <c r="J2601" s="28">
        <v>7.23</v>
      </c>
      <c r="K2601" s="28">
        <v>270.59</v>
      </c>
      <c r="L2601" s="28">
        <f>IF('Base de datos cruda'!L2601&lt;0,,'Base de datos cruda'!L2601)</f>
        <v>16.28</v>
      </c>
      <c r="M2601" s="28" t="str">
        <f>IF(TRIM(PROPER('Base de datos cruda'!M2601))="High","Alto",IF(TRIM(PROPER('Base de datos cruda'!M2601))="Medium","Medio","Bajo"))</f>
        <v>Bajo</v>
      </c>
      <c r="N2601" s="29">
        <v>38.65</v>
      </c>
      <c r="O2601" s="32">
        <f t="shared" si="1"/>
        <v>38.65</v>
      </c>
      <c r="P2601" s="33">
        <f t="shared" si="2"/>
        <v>13.11</v>
      </c>
      <c r="Q2601" s="34">
        <f t="shared" si="3"/>
        <v>0.3095238095</v>
      </c>
      <c r="R2601" s="35" t="str">
        <f t="shared" si="4"/>
        <v>Bajo</v>
      </c>
      <c r="S2601" s="35" t="str">
        <f>IF(O2601="","",IF(O2601&gt;AVERAGE('Base de datos limpia'!$O$2:$O$8001),"Alto","Normal"))
</f>
        <v>Normal</v>
      </c>
      <c r="T2601" s="35" t="str">
        <f t="shared" si="5"/>
        <v>Gamer casual</v>
      </c>
      <c r="U2601" s="35"/>
    </row>
    <row r="2602">
      <c r="A2602" s="28">
        <v>2601.0</v>
      </c>
      <c r="B2602" s="28">
        <v>16.0</v>
      </c>
      <c r="C2602" s="28" t="str">
        <f>TRIM(PROPER('Base de datos cruda'!C2602))</f>
        <v>Male</v>
      </c>
      <c r="D2602" s="28">
        <v>6.92</v>
      </c>
      <c r="E2602" s="28">
        <v>2.44</v>
      </c>
      <c r="F2602" s="28">
        <v>4.92</v>
      </c>
      <c r="G2602" s="28">
        <v>66.78</v>
      </c>
      <c r="H2602" s="28" t="str">
        <f>TRIM(PROPER('Base de datos cruda'!H2602))</f>
        <v>Fps</v>
      </c>
      <c r="I2602" s="28">
        <v>2.97</v>
      </c>
      <c r="J2602" s="28">
        <v>10.01</v>
      </c>
      <c r="K2602" s="28">
        <v>246.46</v>
      </c>
      <c r="L2602" s="28">
        <f>IF('Base de datos cruda'!L2602&lt;0,,'Base de datos cruda'!L2602)</f>
        <v>17.27</v>
      </c>
      <c r="M2602" s="28" t="str">
        <f>IF(TRIM(PROPER('Base de datos cruda'!M2602))="High","Alto",IF(TRIM(PROPER('Base de datos cruda'!M2602))="Medium","Medio","Bajo"))</f>
        <v>Bajo</v>
      </c>
      <c r="N2602" s="29">
        <v>24.03</v>
      </c>
      <c r="O2602" s="32">
        <f t="shared" si="1"/>
        <v>24.03</v>
      </c>
      <c r="P2602" s="33">
        <f t="shared" si="2"/>
        <v>16.93</v>
      </c>
      <c r="Q2602" s="34">
        <f t="shared" si="3"/>
        <v>0.3526011561</v>
      </c>
      <c r="R2602" s="35" t="str">
        <f t="shared" si="4"/>
        <v>Bajo</v>
      </c>
      <c r="S2602" s="35" t="str">
        <f>IF(O2602="","",IF(O2602&gt;AVERAGE('Base de datos limpia'!$O$2:$O$8001),"Alto","Normal"))
</f>
        <v>Normal</v>
      </c>
      <c r="T2602" s="35" t="str">
        <f t="shared" si="5"/>
        <v>Gamer casual</v>
      </c>
      <c r="U2602" s="35"/>
    </row>
    <row r="2603">
      <c r="A2603" s="28">
        <v>2602.0</v>
      </c>
      <c r="B2603" s="28">
        <v>23.0</v>
      </c>
      <c r="C2603" s="28" t="str">
        <f>TRIM(PROPER('Base de datos cruda'!C2603))</f>
        <v>Male</v>
      </c>
      <c r="D2603" s="28">
        <v>4.29</v>
      </c>
      <c r="E2603" s="28">
        <v>2.46</v>
      </c>
      <c r="F2603" s="28">
        <v>5.51</v>
      </c>
      <c r="G2603" s="28">
        <v>80.62</v>
      </c>
      <c r="H2603" s="28" t="str">
        <f>TRIM(PROPER('Base de datos cruda'!H2603))</f>
        <v>Casual</v>
      </c>
      <c r="I2603" s="28">
        <v>4.14</v>
      </c>
      <c r="J2603" s="28">
        <v>8.01</v>
      </c>
      <c r="K2603" s="28">
        <v>275.16</v>
      </c>
      <c r="L2603" s="28">
        <f>IF('Base de datos cruda'!L2603&lt;0,,'Base de datos cruda'!L2603)</f>
        <v>10.39</v>
      </c>
      <c r="M2603" s="28" t="str">
        <f>IF(TRIM(PROPER('Base de datos cruda'!M2603))="High","Alto",IF(TRIM(PROPER('Base de datos cruda'!M2603))="Medium","Medio","Bajo"))</f>
        <v>Medio</v>
      </c>
      <c r="N2603" s="29">
        <v>43.98</v>
      </c>
      <c r="O2603" s="32">
        <f t="shared" si="1"/>
        <v>43.98</v>
      </c>
      <c r="P2603" s="33">
        <f t="shared" si="2"/>
        <v>12.3</v>
      </c>
      <c r="Q2603" s="34">
        <f t="shared" si="3"/>
        <v>0.5734265734</v>
      </c>
      <c r="R2603" s="35" t="str">
        <f t="shared" si="4"/>
        <v>Bajo</v>
      </c>
      <c r="S2603" s="35" t="str">
        <f>IF(O2603="","",IF(O2603&gt;AVERAGE('Base de datos limpia'!$O$2:$O$8001),"Alto","Normal"))
</f>
        <v>Normal</v>
      </c>
      <c r="T2603" s="35" t="str">
        <f t="shared" si="5"/>
        <v>Gamer casual</v>
      </c>
      <c r="U2603" s="35"/>
    </row>
    <row r="2604">
      <c r="A2604" s="28">
        <v>2603.0</v>
      </c>
      <c r="B2604" s="28">
        <v>22.0</v>
      </c>
      <c r="C2604" s="28" t="str">
        <f>TRIM(PROPER('Base de datos cruda'!C2604))</f>
        <v>Female</v>
      </c>
      <c r="D2604" s="28">
        <v>2.31</v>
      </c>
      <c r="E2604" s="28">
        <v>4.36</v>
      </c>
      <c r="F2604" s="28">
        <v>6.48</v>
      </c>
      <c r="G2604" s="28">
        <v>66.31</v>
      </c>
      <c r="H2604" s="28" t="str">
        <f>TRIM(PROPER('Base de datos cruda'!H2604))</f>
        <v>Casual</v>
      </c>
      <c r="I2604" s="28">
        <v>2.81</v>
      </c>
      <c r="J2604" s="28">
        <v>6.08</v>
      </c>
      <c r="K2604" s="28">
        <v>297.08</v>
      </c>
      <c r="L2604" s="28">
        <f>IF('Base de datos cruda'!L2604&lt;0,,'Base de datos cruda'!L2604)</f>
        <v>6.75</v>
      </c>
      <c r="M2604" s="28" t="str">
        <f>IF(TRIM(PROPER('Base de datos cruda'!M2604))="High","Alto",IF(TRIM(PROPER('Base de datos cruda'!M2604))="Medium","Medio","Bajo"))</f>
        <v>Medio</v>
      </c>
      <c r="N2604" s="29">
        <v>65.61</v>
      </c>
      <c r="O2604" s="32">
        <f t="shared" si="1"/>
        <v>65.61</v>
      </c>
      <c r="P2604" s="33">
        <f t="shared" si="2"/>
        <v>8.39</v>
      </c>
      <c r="Q2604" s="34">
        <f t="shared" si="3"/>
        <v>1.887445887</v>
      </c>
      <c r="R2604" s="35" t="str">
        <f t="shared" si="4"/>
        <v>Medio</v>
      </c>
      <c r="S2604" s="35" t="str">
        <f>IF(O2604="","",IF(O2604&gt;AVERAGE('Base de datos limpia'!$O$2:$O$8001),"Alto","Normal"))
</f>
        <v>Alto</v>
      </c>
      <c r="T2604" s="35" t="str">
        <f t="shared" si="5"/>
        <v>Gamer moderado</v>
      </c>
      <c r="U2604" s="35"/>
    </row>
    <row r="2605">
      <c r="A2605" s="28">
        <v>2604.0</v>
      </c>
      <c r="B2605" s="28">
        <v>21.0</v>
      </c>
      <c r="C2605" s="28" t="str">
        <f>TRIM(PROPER('Base de datos cruda'!C2605))</f>
        <v>Female</v>
      </c>
      <c r="D2605" s="28">
        <v>2.81</v>
      </c>
      <c r="E2605" s="28">
        <v>9.05</v>
      </c>
      <c r="F2605" s="28">
        <v>6.94</v>
      </c>
      <c r="G2605" s="28">
        <v>77.75</v>
      </c>
      <c r="H2605" s="28" t="str">
        <f>TRIM(PROPER('Base de datos cruda'!H2605))</f>
        <v>Fps</v>
      </c>
      <c r="I2605" s="28">
        <v>0.83</v>
      </c>
      <c r="J2605" s="28">
        <v>7.77</v>
      </c>
      <c r="K2605" s="28">
        <v>276.3</v>
      </c>
      <c r="L2605" s="28">
        <f>IF('Base de datos cruda'!L2605&lt;0,,'Base de datos cruda'!L2605)</f>
        <v>10.64</v>
      </c>
      <c r="M2605" s="28" t="str">
        <f>IF(TRIM(PROPER('Base de datos cruda'!M2605))="High","Alto",IF(TRIM(PROPER('Base de datos cruda'!M2605))="Medium","Medio","Bajo"))</f>
        <v>Medio</v>
      </c>
      <c r="N2605" s="29">
        <v>93.43</v>
      </c>
      <c r="O2605" s="32">
        <f t="shared" si="1"/>
        <v>93.43</v>
      </c>
      <c r="P2605" s="33">
        <f t="shared" si="2"/>
        <v>10.58</v>
      </c>
      <c r="Q2605" s="34">
        <f t="shared" si="3"/>
        <v>3.220640569</v>
      </c>
      <c r="R2605" s="35" t="str">
        <f t="shared" si="4"/>
        <v>Alto</v>
      </c>
      <c r="S2605" s="35" t="str">
        <f>IF(O2605="","",IF(O2605&gt;AVERAGE('Base de datos limpia'!$O$2:$O$8001),"Alto","Normal"))
</f>
        <v>Alto</v>
      </c>
      <c r="T2605" s="35" t="str">
        <f t="shared" si="5"/>
        <v>Gamer intensivo</v>
      </c>
      <c r="U2605" s="35"/>
    </row>
    <row r="2606">
      <c r="A2606" s="28">
        <v>2605.0</v>
      </c>
      <c r="B2606" s="28">
        <v>21.0</v>
      </c>
      <c r="C2606" s="28" t="str">
        <f>TRIM(PROPER('Base de datos cruda'!C2606))</f>
        <v>Male</v>
      </c>
      <c r="D2606" s="28">
        <v>2.74</v>
      </c>
      <c r="E2606" s="28">
        <v>2.85</v>
      </c>
      <c r="F2606" s="28">
        <v>7.91</v>
      </c>
      <c r="G2606" s="28">
        <v>68.01</v>
      </c>
      <c r="H2606" s="28" t="str">
        <f>TRIM(PROPER('Base de datos cruda'!H2606))</f>
        <v>Rpg</v>
      </c>
      <c r="I2606" s="28">
        <v>3.31</v>
      </c>
      <c r="J2606" s="28">
        <v>3.96</v>
      </c>
      <c r="K2606" s="28">
        <v>277.16</v>
      </c>
      <c r="L2606" s="28">
        <f>IF('Base de datos cruda'!L2606&lt;0,,'Base de datos cruda'!L2606)</f>
        <v>8.71</v>
      </c>
      <c r="M2606" s="28" t="str">
        <f>IF(TRIM(PROPER('Base de datos cruda'!M2606))="High","Alto",IF(TRIM(PROPER('Base de datos cruda'!M2606))="Medium","Medio","Bajo"))</f>
        <v>Medio</v>
      </c>
      <c r="N2606" s="29">
        <v>59.07</v>
      </c>
      <c r="O2606" s="32">
        <f t="shared" si="1"/>
        <v>59.07</v>
      </c>
      <c r="P2606" s="33">
        <f t="shared" si="2"/>
        <v>6.7</v>
      </c>
      <c r="Q2606" s="34">
        <f t="shared" si="3"/>
        <v>1.040145985</v>
      </c>
      <c r="R2606" s="35" t="str">
        <f t="shared" si="4"/>
        <v>Medio</v>
      </c>
      <c r="S2606" s="35" t="str">
        <f>IF(O2606="","",IF(O2606&gt;AVERAGE('Base de datos limpia'!$O$2:$O$8001),"Alto","Normal"))
</f>
        <v>Normal</v>
      </c>
      <c r="T2606" s="35" t="str">
        <f t="shared" si="5"/>
        <v>Gamer casual</v>
      </c>
      <c r="U2606" s="35"/>
    </row>
    <row r="2607">
      <c r="A2607" s="28">
        <v>2606.0</v>
      </c>
      <c r="B2607" s="28">
        <v>21.0</v>
      </c>
      <c r="C2607" s="28" t="str">
        <f>TRIM(PROPER('Base de datos cruda'!C2607))</f>
        <v>Male</v>
      </c>
      <c r="D2607" s="28">
        <v>2.61</v>
      </c>
      <c r="E2607" s="28">
        <v>4.75</v>
      </c>
      <c r="F2607" s="28">
        <v>5.13</v>
      </c>
      <c r="G2607" s="28">
        <v>93.45</v>
      </c>
      <c r="H2607" s="28" t="str">
        <f>TRIM(PROPER('Base de datos cruda'!H2607))</f>
        <v>Fps</v>
      </c>
      <c r="I2607" s="28">
        <v>0.15</v>
      </c>
      <c r="J2607" s="28">
        <v>8.55</v>
      </c>
      <c r="K2607" s="28">
        <v>290.31</v>
      </c>
      <c r="L2607" s="28">
        <f>IF('Base de datos cruda'!L2607&lt;0,,'Base de datos cruda'!L2607)</f>
        <v>8.86</v>
      </c>
      <c r="M2607" s="28" t="str">
        <f>IF(TRIM(PROPER('Base de datos cruda'!M2607))="High","Alto",IF(TRIM(PROPER('Base de datos cruda'!M2607))="Medium","Medio","Bajo"))</f>
        <v>Medio</v>
      </c>
      <c r="N2607" s="29">
        <v>77.56</v>
      </c>
      <c r="O2607" s="32">
        <f t="shared" si="1"/>
        <v>77.56</v>
      </c>
      <c r="P2607" s="33">
        <f t="shared" si="2"/>
        <v>11.16</v>
      </c>
      <c r="Q2607" s="34">
        <f t="shared" si="3"/>
        <v>1.819923372</v>
      </c>
      <c r="R2607" s="35" t="str">
        <f t="shared" si="4"/>
        <v>Alto</v>
      </c>
      <c r="S2607" s="35" t="str">
        <f>IF(O2607="","",IF(O2607&gt;AVERAGE('Base de datos limpia'!$O$2:$O$8001),"Alto","Normal"))
</f>
        <v>Alto</v>
      </c>
      <c r="T2607" s="35" t="str">
        <f t="shared" si="5"/>
        <v>Gamer moderado</v>
      </c>
      <c r="U2607" s="35"/>
    </row>
    <row r="2608">
      <c r="A2608" s="28">
        <v>2607.0</v>
      </c>
      <c r="B2608" s="28">
        <v>24.0</v>
      </c>
      <c r="C2608" s="28" t="str">
        <f>TRIM(PROPER('Base de datos cruda'!C2608))</f>
        <v>Male</v>
      </c>
      <c r="D2608" s="28">
        <v>1.94</v>
      </c>
      <c r="E2608" s="28">
        <v>3.8</v>
      </c>
      <c r="F2608" s="28">
        <v>4.64</v>
      </c>
      <c r="G2608" s="28">
        <v>70.19</v>
      </c>
      <c r="H2608" s="28" t="str">
        <f>TRIM(PROPER('Base de datos cruda'!H2608))</f>
        <v>Rpg</v>
      </c>
      <c r="I2608" s="28">
        <v>4.19</v>
      </c>
      <c r="J2608" s="28">
        <v>7.89</v>
      </c>
      <c r="K2608" s="28">
        <v>292.44</v>
      </c>
      <c r="L2608" s="28">
        <f>IF('Base de datos cruda'!L2608&lt;0,,'Base de datos cruda'!L2608)</f>
        <v>10.32</v>
      </c>
      <c r="M2608" s="28" t="str">
        <f>IF(TRIM(PROPER('Base de datos cruda'!M2608))="High","Alto",IF(TRIM(PROPER('Base de datos cruda'!M2608))="Medium","Medio","Bajo"))</f>
        <v>Medio</v>
      </c>
      <c r="N2608" s="29">
        <v>66.29</v>
      </c>
      <c r="O2608" s="32">
        <f t="shared" si="1"/>
        <v>66.29</v>
      </c>
      <c r="P2608" s="33">
        <f t="shared" si="2"/>
        <v>9.83</v>
      </c>
      <c r="Q2608" s="34">
        <f t="shared" si="3"/>
        <v>1.958762887</v>
      </c>
      <c r="R2608" s="35" t="str">
        <f t="shared" si="4"/>
        <v>Medio</v>
      </c>
      <c r="S2608" s="35" t="str">
        <f>IF(O2608="","",IF(O2608&gt;AVERAGE('Base de datos limpia'!$O$2:$O$8001),"Alto","Normal"))
</f>
        <v>Alto</v>
      </c>
      <c r="T2608" s="35" t="str">
        <f t="shared" si="5"/>
        <v>Gamer moderado</v>
      </c>
      <c r="U2608" s="35"/>
    </row>
    <row r="2609">
      <c r="A2609" s="28">
        <v>2608.0</v>
      </c>
      <c r="B2609" s="28">
        <v>17.0</v>
      </c>
      <c r="C2609" s="28" t="str">
        <f>TRIM(PROPER('Base de datos cruda'!C2609))</f>
        <v>Female</v>
      </c>
      <c r="D2609" s="28">
        <v>4.87</v>
      </c>
      <c r="E2609" s="28">
        <v>8.09</v>
      </c>
      <c r="F2609" s="28">
        <v>6.41</v>
      </c>
      <c r="G2609" s="28">
        <v>76.68</v>
      </c>
      <c r="H2609" s="28" t="str">
        <f>TRIM(PROPER('Base de datos cruda'!H2609))</f>
        <v>Casual</v>
      </c>
      <c r="I2609" s="28">
        <v>4.61</v>
      </c>
      <c r="J2609" s="28">
        <v>6.37</v>
      </c>
      <c r="K2609" s="28">
        <v>247.09</v>
      </c>
      <c r="L2609" s="28">
        <f>IF('Base de datos cruda'!L2609&lt;0,,'Base de datos cruda'!L2609)</f>
        <v>8.69</v>
      </c>
      <c r="M2609" s="28" t="str">
        <f>IF(TRIM(PROPER('Base de datos cruda'!M2609))="High","Alto",IF(TRIM(PROPER('Base de datos cruda'!M2609))="Medium","Medio","Bajo"))</f>
        <v>Medio</v>
      </c>
      <c r="N2609" s="29">
        <v>68.88</v>
      </c>
      <c r="O2609" s="32">
        <f t="shared" si="1"/>
        <v>68.88</v>
      </c>
      <c r="P2609" s="33">
        <f t="shared" si="2"/>
        <v>11.24</v>
      </c>
      <c r="Q2609" s="34">
        <f t="shared" si="3"/>
        <v>1.661190965</v>
      </c>
      <c r="R2609" s="35" t="str">
        <f t="shared" si="4"/>
        <v>Medio</v>
      </c>
      <c r="S2609" s="35" t="str">
        <f>IF(O2609="","",IF(O2609&gt;AVERAGE('Base de datos limpia'!$O$2:$O$8001),"Alto","Normal"))
</f>
        <v>Alto</v>
      </c>
      <c r="T2609" s="35" t="str">
        <f t="shared" si="5"/>
        <v>Gamer intensivo</v>
      </c>
      <c r="U2609" s="35"/>
    </row>
    <row r="2610">
      <c r="A2610" s="28">
        <v>2609.0</v>
      </c>
      <c r="B2610" s="28">
        <v>16.0</v>
      </c>
      <c r="C2610" s="28" t="str">
        <f>TRIM(PROPER('Base de datos cruda'!C2610))</f>
        <v>Female</v>
      </c>
      <c r="D2610" s="28">
        <v>7.2</v>
      </c>
      <c r="E2610" s="28">
        <v>1.45</v>
      </c>
      <c r="F2610" s="28">
        <v>4.79</v>
      </c>
      <c r="G2610" s="28">
        <v>76.31</v>
      </c>
      <c r="H2610" s="28" t="str">
        <f>TRIM(PROPER('Base de datos cruda'!H2610))</f>
        <v>Rpg</v>
      </c>
      <c r="I2610" s="28">
        <v>2.99</v>
      </c>
      <c r="J2610" s="28">
        <v>9.92</v>
      </c>
      <c r="K2610" s="28">
        <v>230.09</v>
      </c>
      <c r="L2610" s="28">
        <f>IF('Base de datos cruda'!L2610&lt;0,,'Base de datos cruda'!L2610)</f>
        <v>15.7</v>
      </c>
      <c r="M2610" s="28" t="str">
        <f>IF(TRIM(PROPER('Base de datos cruda'!M2610))="High","Alto",IF(TRIM(PROPER('Base de datos cruda'!M2610))="Medium","Medio","Bajo"))</f>
        <v>Bajo</v>
      </c>
      <c r="N2610" s="29">
        <v>7.16</v>
      </c>
      <c r="O2610" s="32">
        <f t="shared" si="1"/>
        <v>7.16</v>
      </c>
      <c r="P2610" s="33">
        <f t="shared" si="2"/>
        <v>17.12</v>
      </c>
      <c r="Q2610" s="34">
        <f t="shared" si="3"/>
        <v>0.2013888889</v>
      </c>
      <c r="R2610" s="35" t="str">
        <f t="shared" si="4"/>
        <v>Bajo</v>
      </c>
      <c r="S2610" s="35" t="str">
        <f>IF(O2610="","",IF(O2610&gt;AVERAGE('Base de datos limpia'!$O$2:$O$8001),"Alto","Normal"))
</f>
        <v>Normal</v>
      </c>
      <c r="T2610" s="35" t="str">
        <f t="shared" si="5"/>
        <v>Gamer casual</v>
      </c>
      <c r="U2610" s="35"/>
    </row>
    <row r="2611">
      <c r="A2611" s="28">
        <v>2610.0</v>
      </c>
      <c r="B2611" s="28">
        <v>21.0</v>
      </c>
      <c r="C2611" s="28" t="str">
        <f>TRIM(PROPER('Base de datos cruda'!C2611))</f>
        <v>Male</v>
      </c>
      <c r="D2611" s="28">
        <v>2.46</v>
      </c>
      <c r="E2611" s="28">
        <v>2.77</v>
      </c>
      <c r="F2611" s="28">
        <v>7.47</v>
      </c>
      <c r="G2611" s="28">
        <v>94.65</v>
      </c>
      <c r="H2611" s="28" t="str">
        <f>TRIM(PROPER('Base de datos cruda'!H2611))</f>
        <v>Fps</v>
      </c>
      <c r="I2611" s="28">
        <v>4.41</v>
      </c>
      <c r="J2611" s="28">
        <v>6.41</v>
      </c>
      <c r="K2611" s="28">
        <v>294.99</v>
      </c>
      <c r="L2611" s="28">
        <f>IF('Base de datos cruda'!L2611&lt;0,,'Base de datos cruda'!L2611)</f>
        <v>13.23</v>
      </c>
      <c r="M2611" s="28" t="str">
        <f>IF(TRIM(PROPER('Base de datos cruda'!M2611))="High","Alto",IF(TRIM(PROPER('Base de datos cruda'!M2611))="Medium","Medio","Bajo"))</f>
        <v>Medio</v>
      </c>
      <c r="N2611" s="29">
        <v>69.09</v>
      </c>
      <c r="O2611" s="32">
        <f t="shared" si="1"/>
        <v>69.09</v>
      </c>
      <c r="P2611" s="33">
        <f t="shared" si="2"/>
        <v>8.87</v>
      </c>
      <c r="Q2611" s="34">
        <f t="shared" si="3"/>
        <v>1.12601626</v>
      </c>
      <c r="R2611" s="35" t="str">
        <f t="shared" si="4"/>
        <v>Medio</v>
      </c>
      <c r="S2611" s="35" t="str">
        <f>IF(O2611="","",IF(O2611&gt;AVERAGE('Base de datos limpia'!$O$2:$O$8001),"Alto","Normal"))
</f>
        <v>Alto</v>
      </c>
      <c r="T2611" s="35" t="str">
        <f t="shared" si="5"/>
        <v>Gamer casual</v>
      </c>
      <c r="U2611" s="35"/>
    </row>
    <row r="2612">
      <c r="A2612" s="28">
        <v>2611.0</v>
      </c>
      <c r="B2612" s="28">
        <v>23.0</v>
      </c>
      <c r="C2612" s="28" t="str">
        <f>TRIM(PROPER('Base de datos cruda'!C2612))</f>
        <v>Female</v>
      </c>
      <c r="D2612" s="28">
        <v>1.49</v>
      </c>
      <c r="E2612" s="28">
        <v>2.9</v>
      </c>
      <c r="F2612" s="28">
        <v>6.88</v>
      </c>
      <c r="G2612" s="28">
        <v>90.31</v>
      </c>
      <c r="H2612" s="28" t="str">
        <f>TRIM(PROPER('Base de datos cruda'!H2612))</f>
        <v>Casual</v>
      </c>
      <c r="I2612" s="28">
        <v>0.42</v>
      </c>
      <c r="J2612" s="28">
        <v>4.36</v>
      </c>
      <c r="K2612" s="28">
        <v>307.92</v>
      </c>
      <c r="L2612" s="28">
        <f>IF('Base de datos cruda'!L2612&lt;0,,'Base de datos cruda'!L2612)</f>
        <v>5.84</v>
      </c>
      <c r="M2612" s="28" t="str">
        <f>IF(TRIM(PROPER('Base de datos cruda'!M2612))="High","Alto",IF(TRIM(PROPER('Base de datos cruda'!M2612))="Medium","Medio","Bajo"))</f>
        <v>Medio</v>
      </c>
      <c r="N2612" s="29">
        <v>76.57</v>
      </c>
      <c r="O2612" s="32">
        <f t="shared" si="1"/>
        <v>76.57</v>
      </c>
      <c r="P2612" s="33">
        <f t="shared" si="2"/>
        <v>5.85</v>
      </c>
      <c r="Q2612" s="34">
        <f t="shared" si="3"/>
        <v>1.946308725</v>
      </c>
      <c r="R2612" s="35" t="str">
        <f t="shared" si="4"/>
        <v>Alto</v>
      </c>
      <c r="S2612" s="35" t="str">
        <f>IF(O2612="","",IF(O2612&gt;AVERAGE('Base de datos limpia'!$O$2:$O$8001),"Alto","Normal"))
</f>
        <v>Alto</v>
      </c>
      <c r="T2612" s="35" t="str">
        <f t="shared" si="5"/>
        <v>Gamer casual</v>
      </c>
      <c r="U2612" s="35"/>
    </row>
    <row r="2613">
      <c r="A2613" s="28">
        <v>2612.0</v>
      </c>
      <c r="B2613" s="28">
        <v>18.0</v>
      </c>
      <c r="C2613" s="28" t="str">
        <f>TRIM(PROPER('Base de datos cruda'!C2613))</f>
        <v>Female</v>
      </c>
      <c r="D2613" s="28">
        <v>6.71</v>
      </c>
      <c r="E2613" s="28">
        <v>9.94</v>
      </c>
      <c r="F2613" s="28">
        <v>7.71</v>
      </c>
      <c r="G2613" s="28">
        <v>62.3</v>
      </c>
      <c r="H2613" s="28" t="str">
        <f>TRIM(PROPER('Base de datos cruda'!H2613))</f>
        <v>Rpg</v>
      </c>
      <c r="I2613" s="28">
        <v>1.14</v>
      </c>
      <c r="J2613" s="28">
        <v>10.15</v>
      </c>
      <c r="K2613" s="28">
        <v>231.15</v>
      </c>
      <c r="L2613" s="28">
        <f>IF('Base de datos cruda'!L2613&lt;0,,'Base de datos cruda'!L2613)</f>
        <v>14.86</v>
      </c>
      <c r="M2613" s="28" t="str">
        <f>IF(TRIM(PROPER('Base de datos cruda'!M2613))="High","Alto",IF(TRIM(PROPER('Base de datos cruda'!M2613))="Medium","Medio","Bajo"))</f>
        <v>Bajo</v>
      </c>
      <c r="N2613" s="29">
        <v>85.4983781875971</v>
      </c>
      <c r="O2613" s="32">
        <f t="shared" si="1"/>
        <v>85.49837819</v>
      </c>
      <c r="P2613" s="33">
        <f t="shared" si="2"/>
        <v>16.86</v>
      </c>
      <c r="Q2613" s="34">
        <f t="shared" si="3"/>
        <v>1.481371088</v>
      </c>
      <c r="R2613" s="35" t="str">
        <f t="shared" si="4"/>
        <v>Alto</v>
      </c>
      <c r="S2613" s="35" t="str">
        <f>IF(O2613="","",IF(O2613&gt;AVERAGE('Base de datos limpia'!$O$2:$O$8001),"Alto","Normal"))
</f>
        <v>Alto</v>
      </c>
      <c r="T2613" s="35" t="str">
        <f t="shared" si="5"/>
        <v>Gamer intensivo</v>
      </c>
      <c r="U2613" s="35"/>
    </row>
    <row r="2614">
      <c r="A2614" s="28">
        <v>2613.0</v>
      </c>
      <c r="B2614" s="28">
        <v>16.0</v>
      </c>
      <c r="C2614" s="28" t="str">
        <f>TRIM(PROPER('Base de datos cruda'!C2614))</f>
        <v>Male</v>
      </c>
      <c r="D2614" s="28">
        <v>5.93</v>
      </c>
      <c r="E2614" s="28">
        <v>6.14</v>
      </c>
      <c r="F2614" s="28">
        <v>4.32</v>
      </c>
      <c r="G2614" s="28">
        <v>62.68</v>
      </c>
      <c r="H2614" s="28" t="str">
        <f>TRIM(PROPER('Base de datos cruda'!H2614))</f>
        <v>Rpg</v>
      </c>
      <c r="I2614" s="28">
        <v>1.59</v>
      </c>
      <c r="J2614" s="28">
        <v>8.56</v>
      </c>
      <c r="K2614" s="28">
        <v>248.38</v>
      </c>
      <c r="L2614" s="28">
        <f>IF('Base de datos cruda'!L2614&lt;0,,'Base de datos cruda'!L2614)</f>
        <v>13.38</v>
      </c>
      <c r="M2614" s="28" t="str">
        <f>IF(TRIM(PROPER('Base de datos cruda'!M2614))="High","Alto",IF(TRIM(PROPER('Base de datos cruda'!M2614))="Medium","Medio","Bajo"))</f>
        <v>Bajo</v>
      </c>
      <c r="N2614" s="29">
        <v>43.66</v>
      </c>
      <c r="O2614" s="32">
        <f t="shared" si="1"/>
        <v>43.66</v>
      </c>
      <c r="P2614" s="33">
        <f t="shared" si="2"/>
        <v>14.49</v>
      </c>
      <c r="Q2614" s="34">
        <f t="shared" si="3"/>
        <v>1.035413153</v>
      </c>
      <c r="R2614" s="35" t="str">
        <f t="shared" si="4"/>
        <v>Bajo</v>
      </c>
      <c r="S2614" s="35" t="str">
        <f>IF(O2614="","",IF(O2614&gt;AVERAGE('Base de datos limpia'!$O$2:$O$8001),"Alto","Normal"))
</f>
        <v>Normal</v>
      </c>
      <c r="T2614" s="35" t="str">
        <f t="shared" si="5"/>
        <v>Gamer intensivo</v>
      </c>
      <c r="U2614" s="35"/>
    </row>
    <row r="2615">
      <c r="A2615" s="28">
        <v>2614.0</v>
      </c>
      <c r="B2615" s="28">
        <v>24.0</v>
      </c>
      <c r="C2615" s="28" t="str">
        <f>TRIM(PROPER('Base de datos cruda'!C2615))</f>
        <v>Other</v>
      </c>
      <c r="D2615" s="28">
        <v>7.45</v>
      </c>
      <c r="E2615" s="28">
        <v>2.25</v>
      </c>
      <c r="F2615" s="28">
        <v>8.82</v>
      </c>
      <c r="G2615" s="28">
        <v>82.05</v>
      </c>
      <c r="H2615" s="28" t="str">
        <f>TRIM(PROPER('Base de datos cruda'!H2615))</f>
        <v>Rpg</v>
      </c>
      <c r="I2615" s="28">
        <v>3.87</v>
      </c>
      <c r="J2615" s="28">
        <v>12.01</v>
      </c>
      <c r="K2615" s="28">
        <v>234.75</v>
      </c>
      <c r="L2615" s="28">
        <f>IF('Base de datos cruda'!L2615&lt;0,,'Base de datos cruda'!L2615)</f>
        <v>17.54</v>
      </c>
      <c r="M2615" s="28" t="str">
        <f>IF(TRIM(PROPER('Base de datos cruda'!M2615))="High","Alto",IF(TRIM(PROPER('Base de datos cruda'!M2615))="Medium","Medio","Bajo"))</f>
        <v>Bajo</v>
      </c>
      <c r="N2615" s="29">
        <v>28.48</v>
      </c>
      <c r="O2615" s="32">
        <f t="shared" si="1"/>
        <v>28.48</v>
      </c>
      <c r="P2615" s="33">
        <f t="shared" si="2"/>
        <v>19.46</v>
      </c>
      <c r="Q2615" s="34">
        <f t="shared" si="3"/>
        <v>0.3020134228</v>
      </c>
      <c r="R2615" s="35" t="str">
        <f t="shared" si="4"/>
        <v>Bajo</v>
      </c>
      <c r="S2615" s="35" t="str">
        <f>IF(O2615="","",IF(O2615&gt;AVERAGE('Base de datos limpia'!$O$2:$O$8001),"Alto","Normal"))
</f>
        <v>Normal</v>
      </c>
      <c r="T2615" s="35" t="str">
        <f t="shared" si="5"/>
        <v>Gamer casual</v>
      </c>
      <c r="U2615" s="35"/>
    </row>
    <row r="2616">
      <c r="A2616" s="28">
        <v>2615.0</v>
      </c>
      <c r="B2616" s="28">
        <v>16.0</v>
      </c>
      <c r="C2616" s="28" t="str">
        <f>TRIM(PROPER('Base de datos cruda'!C2616))</f>
        <v>Female</v>
      </c>
      <c r="D2616" s="28">
        <v>1.32</v>
      </c>
      <c r="E2616" s="28">
        <v>3.45</v>
      </c>
      <c r="F2616" s="28">
        <v>4.0</v>
      </c>
      <c r="G2616" s="28">
        <v>77.11</v>
      </c>
      <c r="H2616" s="28" t="str">
        <f>TRIM(PROPER('Base de datos cruda'!H2616))</f>
        <v>Fps</v>
      </c>
      <c r="I2616" s="28">
        <v>2.42</v>
      </c>
      <c r="J2616" s="28">
        <v>4.14</v>
      </c>
      <c r="K2616" s="28">
        <v>291.48</v>
      </c>
      <c r="L2616" s="28">
        <f>IF('Base de datos cruda'!L2616&lt;0,,'Base de datos cruda'!L2616)</f>
        <v>7.39</v>
      </c>
      <c r="M2616" s="28" t="str">
        <f>IF(TRIM(PROPER('Base de datos cruda'!M2616))="High","Alto",IF(TRIM(PROPER('Base de datos cruda'!M2616))="Medium","Medio","Bajo"))</f>
        <v>Medio</v>
      </c>
      <c r="N2616" s="29">
        <v>57.75</v>
      </c>
      <c r="O2616" s="32">
        <f t="shared" si="1"/>
        <v>57.75</v>
      </c>
      <c r="P2616" s="33">
        <f t="shared" si="2"/>
        <v>5.46</v>
      </c>
      <c r="Q2616" s="34">
        <f t="shared" si="3"/>
        <v>2.613636364</v>
      </c>
      <c r="R2616" s="35" t="str">
        <f t="shared" si="4"/>
        <v>Medio</v>
      </c>
      <c r="S2616" s="35" t="str">
        <f>IF(O2616="","",IF(O2616&gt;AVERAGE('Base de datos limpia'!$O$2:$O$8001),"Alto","Normal"))
</f>
        <v>Normal</v>
      </c>
      <c r="T2616" s="35" t="str">
        <f t="shared" si="5"/>
        <v>Gamer moderado</v>
      </c>
      <c r="U2616" s="35"/>
    </row>
    <row r="2617">
      <c r="A2617" s="28">
        <v>2616.0</v>
      </c>
      <c r="B2617" s="28">
        <v>18.0</v>
      </c>
      <c r="C2617" s="28" t="str">
        <f>TRIM(PROPER('Base de datos cruda'!C2617))</f>
        <v>Male</v>
      </c>
      <c r="D2617" s="28">
        <v>1.15</v>
      </c>
      <c r="E2617" s="28">
        <v>2.51</v>
      </c>
      <c r="F2617" s="28">
        <v>5.63</v>
      </c>
      <c r="G2617" s="28">
        <v>71.02</v>
      </c>
      <c r="H2617" s="28" t="str">
        <f>TRIM(PROPER('Base de datos cruda'!H2617))</f>
        <v>Rpg</v>
      </c>
      <c r="I2617" s="28">
        <v>1.74</v>
      </c>
      <c r="J2617" s="28">
        <v>4.3</v>
      </c>
      <c r="K2617" s="28">
        <v>298.48</v>
      </c>
      <c r="L2617" s="28">
        <f>IF('Base de datos cruda'!L2617&lt;0,,'Base de datos cruda'!L2617)</f>
        <v>5.48</v>
      </c>
      <c r="M2617" s="28" t="str">
        <f>IF(TRIM(PROPER('Base de datos cruda'!M2617))="High","Alto",IF(TRIM(PROPER('Base de datos cruda'!M2617))="Medium","Medio","Bajo"))</f>
        <v>Medio</v>
      </c>
      <c r="N2617" s="29">
        <v>49.92</v>
      </c>
      <c r="O2617" s="32">
        <f t="shared" si="1"/>
        <v>49.92</v>
      </c>
      <c r="P2617" s="33">
        <f t="shared" si="2"/>
        <v>5.45</v>
      </c>
      <c r="Q2617" s="34">
        <f t="shared" si="3"/>
        <v>2.182608696</v>
      </c>
      <c r="R2617" s="35" t="str">
        <f t="shared" si="4"/>
        <v>Bajo</v>
      </c>
      <c r="S2617" s="35" t="str">
        <f>IF(O2617="","",IF(O2617&gt;AVERAGE('Base de datos limpia'!$O$2:$O$8001),"Alto","Normal"))
</f>
        <v>Normal</v>
      </c>
      <c r="T2617" s="35" t="str">
        <f t="shared" si="5"/>
        <v>Gamer casual</v>
      </c>
      <c r="U2617" s="35"/>
    </row>
    <row r="2618">
      <c r="A2618" s="28">
        <v>2617.0</v>
      </c>
      <c r="B2618" s="28">
        <v>23.0</v>
      </c>
      <c r="C2618" s="28" t="str">
        <f>TRIM(PROPER('Base de datos cruda'!C2618))</f>
        <v>Male</v>
      </c>
      <c r="D2618" s="28">
        <v>4.33</v>
      </c>
      <c r="E2618" s="28">
        <v>2.12</v>
      </c>
      <c r="F2618" s="28">
        <v>7.4</v>
      </c>
      <c r="G2618" s="28">
        <v>91.7</v>
      </c>
      <c r="H2618" s="28" t="str">
        <f>TRIM(PROPER('Base de datos cruda'!H2618))</f>
        <v>Rpg</v>
      </c>
      <c r="I2618" s="28">
        <v>0.79</v>
      </c>
      <c r="J2618" s="28">
        <v>8.21</v>
      </c>
      <c r="K2618" s="28">
        <v>267.91</v>
      </c>
      <c r="L2618" s="28">
        <f>IF('Base de datos cruda'!L2618&lt;0,,'Base de datos cruda'!L2618)</f>
        <v>10.44</v>
      </c>
      <c r="M2618" s="28" t="str">
        <f>IF(TRIM(PROPER('Base de datos cruda'!M2618))="High","Alto",IF(TRIM(PROPER('Base de datos cruda'!M2618))="Medium","Medio","Bajo"))</f>
        <v>Medio</v>
      </c>
      <c r="N2618" s="29">
        <v>59.98</v>
      </c>
      <c r="O2618" s="32">
        <f t="shared" si="1"/>
        <v>59.98</v>
      </c>
      <c r="P2618" s="33">
        <f t="shared" si="2"/>
        <v>12.54</v>
      </c>
      <c r="Q2618" s="34">
        <f t="shared" si="3"/>
        <v>0.4896073903</v>
      </c>
      <c r="R2618" s="35" t="str">
        <f t="shared" si="4"/>
        <v>Medio</v>
      </c>
      <c r="S2618" s="35" t="str">
        <f>IF(O2618="","",IF(O2618&gt;AVERAGE('Base de datos limpia'!$O$2:$O$8001),"Alto","Normal"))
</f>
        <v>Normal</v>
      </c>
      <c r="T2618" s="35" t="str">
        <f t="shared" si="5"/>
        <v>Gamer casual</v>
      </c>
      <c r="U2618" s="35"/>
    </row>
    <row r="2619">
      <c r="A2619" s="28">
        <v>2618.0</v>
      </c>
      <c r="B2619" s="28">
        <v>18.0</v>
      </c>
      <c r="C2619" s="28" t="str">
        <f>TRIM(PROPER('Base de datos cruda'!C2619))</f>
        <v>Male</v>
      </c>
      <c r="D2619" s="28">
        <v>4.92</v>
      </c>
      <c r="E2619" s="28">
        <v>8.17</v>
      </c>
      <c r="F2619" s="28">
        <v>4.23</v>
      </c>
      <c r="G2619" s="28">
        <v>65.15</v>
      </c>
      <c r="H2619" s="28" t="str">
        <f>TRIM(PROPER('Base de datos cruda'!H2619))</f>
        <v>Casual</v>
      </c>
      <c r="I2619" s="28">
        <v>4.05</v>
      </c>
      <c r="J2619" s="28">
        <v>10.77</v>
      </c>
      <c r="K2619" s="28">
        <v>251.87</v>
      </c>
      <c r="L2619" s="28">
        <f>IF('Base de datos cruda'!L2619&lt;0,,'Base de datos cruda'!L2619)</f>
        <v>9.41</v>
      </c>
      <c r="M2619" s="28" t="str">
        <f>IF(TRIM(PROPER('Base de datos cruda'!M2619))="High","Alto",IF(TRIM(PROPER('Base de datos cruda'!M2619))="Medium","Medio","Bajo"))</f>
        <v>Alto</v>
      </c>
      <c r="N2619" s="29">
        <v>57.638963484056</v>
      </c>
      <c r="O2619" s="32">
        <f t="shared" si="1"/>
        <v>57.63896348</v>
      </c>
      <c r="P2619" s="33">
        <f t="shared" si="2"/>
        <v>15.69</v>
      </c>
      <c r="Q2619" s="34">
        <f t="shared" si="3"/>
        <v>1.660569106</v>
      </c>
      <c r="R2619" s="35" t="str">
        <f t="shared" si="4"/>
        <v>Medio</v>
      </c>
      <c r="S2619" s="35" t="str">
        <f>IF(O2619="","",IF(O2619&gt;AVERAGE('Base de datos limpia'!$O$2:$O$8001),"Alto","Normal"))
</f>
        <v>Normal</v>
      </c>
      <c r="T2619" s="35" t="str">
        <f t="shared" si="5"/>
        <v>Gamer intensivo</v>
      </c>
      <c r="U2619" s="35"/>
    </row>
    <row r="2620">
      <c r="A2620" s="28">
        <v>2619.0</v>
      </c>
      <c r="B2620" s="28">
        <v>19.0</v>
      </c>
      <c r="C2620" s="28" t="str">
        <f>TRIM(PROPER('Base de datos cruda'!C2620))</f>
        <v>Male</v>
      </c>
      <c r="D2620" s="28">
        <v>3.84</v>
      </c>
      <c r="E2620" s="28">
        <v>5.46</v>
      </c>
      <c r="F2620" s="28">
        <v>4.42</v>
      </c>
      <c r="G2620" s="28">
        <v>98.96</v>
      </c>
      <c r="H2620" s="28" t="str">
        <f>TRIM(PROPER('Base de datos cruda'!H2620))</f>
        <v>Fps</v>
      </c>
      <c r="I2620" s="28">
        <v>0.1</v>
      </c>
      <c r="J2620" s="28">
        <v>8.05</v>
      </c>
      <c r="K2620" s="28">
        <v>270.64</v>
      </c>
      <c r="L2620" s="28">
        <f>IF('Base de datos cruda'!L2620&lt;0,,'Base de datos cruda'!L2620)</f>
        <v>8.33</v>
      </c>
      <c r="M2620" s="28" t="str">
        <f>IF(TRIM(PROPER('Base de datos cruda'!M2620))="High","Alto",IF(TRIM(PROPER('Base de datos cruda'!M2620))="Medium","Medio","Bajo"))</f>
        <v>Medio</v>
      </c>
      <c r="N2620" s="29">
        <v>63.87</v>
      </c>
      <c r="O2620" s="32">
        <f t="shared" si="1"/>
        <v>63.87</v>
      </c>
      <c r="P2620" s="33">
        <f t="shared" si="2"/>
        <v>11.89</v>
      </c>
      <c r="Q2620" s="34">
        <f t="shared" si="3"/>
        <v>1.421875</v>
      </c>
      <c r="R2620" s="35" t="str">
        <f t="shared" si="4"/>
        <v>Medio</v>
      </c>
      <c r="S2620" s="35" t="str">
        <f>IF(O2620="","",IF(O2620&gt;AVERAGE('Base de datos limpia'!$O$2:$O$8001),"Alto","Normal"))
</f>
        <v>Normal</v>
      </c>
      <c r="T2620" s="35" t="str">
        <f t="shared" si="5"/>
        <v>Gamer moderado</v>
      </c>
      <c r="U2620" s="35"/>
    </row>
    <row r="2621">
      <c r="A2621" s="28">
        <v>2620.0</v>
      </c>
      <c r="B2621" s="28">
        <v>23.0</v>
      </c>
      <c r="C2621" s="28" t="str">
        <f>TRIM(PROPER('Base de datos cruda'!C2621))</f>
        <v>Female</v>
      </c>
      <c r="D2621" s="28">
        <v>4.79</v>
      </c>
      <c r="E2621" s="28">
        <v>6.68</v>
      </c>
      <c r="F2621" s="28">
        <v>4.38</v>
      </c>
      <c r="G2621" s="28">
        <v>60.96</v>
      </c>
      <c r="H2621" s="28" t="str">
        <f>TRIM(PROPER('Base de datos cruda'!H2621))</f>
        <v>Fps</v>
      </c>
      <c r="I2621" s="28">
        <v>1.69</v>
      </c>
      <c r="J2621" s="28">
        <v>6.27</v>
      </c>
      <c r="K2621" s="28">
        <v>287.48</v>
      </c>
      <c r="L2621" s="28">
        <f>IF('Base de datos cruda'!L2621&lt;0,,'Base de datos cruda'!L2621)</f>
        <v>10.44</v>
      </c>
      <c r="M2621" s="28" t="str">
        <f>IF(TRIM(PROPER('Base de datos cruda'!M2621))="High","Alto",IF(TRIM(PROPER('Base de datos cruda'!M2621))="Medium","Medio","Bajo"))</f>
        <v>Medio</v>
      </c>
      <c r="N2621" s="29">
        <v>55.571482008003</v>
      </c>
      <c r="O2621" s="32">
        <f t="shared" si="1"/>
        <v>55.57148201</v>
      </c>
      <c r="P2621" s="33">
        <f t="shared" si="2"/>
        <v>11.06</v>
      </c>
      <c r="Q2621" s="34">
        <f t="shared" si="3"/>
        <v>1.394572025</v>
      </c>
      <c r="R2621" s="35" t="str">
        <f t="shared" si="4"/>
        <v>Medio</v>
      </c>
      <c r="S2621" s="35" t="str">
        <f>IF(O2621="","",IF(O2621&gt;AVERAGE('Base de datos limpia'!$O$2:$O$8001),"Alto","Normal"))
</f>
        <v>Normal</v>
      </c>
      <c r="T2621" s="35" t="str">
        <f t="shared" si="5"/>
        <v>Gamer intensivo</v>
      </c>
      <c r="U2621" s="35"/>
    </row>
    <row r="2622">
      <c r="A2622" s="28">
        <v>2621.0</v>
      </c>
      <c r="B2622" s="28">
        <v>16.0</v>
      </c>
      <c r="C2622" s="28" t="str">
        <f>TRIM(PROPER('Base de datos cruda'!C2622))</f>
        <v>Male</v>
      </c>
      <c r="D2622" s="28">
        <v>1.44</v>
      </c>
      <c r="E2622" s="28">
        <v>3.98</v>
      </c>
      <c r="F2622" s="28">
        <v>6.91</v>
      </c>
      <c r="G2622" s="28">
        <v>64.73</v>
      </c>
      <c r="H2622" s="28" t="str">
        <f>TRIM(PROPER('Base de datos cruda'!H2622))</f>
        <v>Casual</v>
      </c>
      <c r="I2622" s="28">
        <v>1.21</v>
      </c>
      <c r="J2622" s="28">
        <v>4.03</v>
      </c>
      <c r="K2622" s="28">
        <v>287.65</v>
      </c>
      <c r="L2622" s="28">
        <f>IF('Base de datos cruda'!L2622&lt;0,,'Base de datos cruda'!L2622)</f>
        <v>3.92</v>
      </c>
      <c r="M2622" s="28" t="str">
        <f>IF(TRIM(PROPER('Base de datos cruda'!M2622))="High","Alto",IF(TRIM(PROPER('Base de datos cruda'!M2622))="Medium","Medio","Bajo"))</f>
        <v>Medio</v>
      </c>
      <c r="N2622" s="29">
        <v>69.56</v>
      </c>
      <c r="O2622" s="32">
        <f t="shared" si="1"/>
        <v>69.56</v>
      </c>
      <c r="P2622" s="33">
        <f t="shared" si="2"/>
        <v>5.47</v>
      </c>
      <c r="Q2622" s="34">
        <f t="shared" si="3"/>
        <v>2.763888889</v>
      </c>
      <c r="R2622" s="35" t="str">
        <f t="shared" si="4"/>
        <v>Medio</v>
      </c>
      <c r="S2622" s="35" t="str">
        <f>IF(O2622="","",IF(O2622&gt;AVERAGE('Base de datos limpia'!$O$2:$O$8001),"Alto","Normal"))
</f>
        <v>Alto</v>
      </c>
      <c r="T2622" s="35" t="str">
        <f t="shared" si="5"/>
        <v>Gamer moderado</v>
      </c>
      <c r="U2622" s="35"/>
    </row>
    <row r="2623">
      <c r="A2623" s="28">
        <v>2622.0</v>
      </c>
      <c r="B2623" s="28">
        <v>21.0</v>
      </c>
      <c r="C2623" s="28" t="str">
        <f>TRIM(PROPER('Base de datos cruda'!C2623))</f>
        <v>Female</v>
      </c>
      <c r="D2623" s="28">
        <v>3.84</v>
      </c>
      <c r="E2623" s="28">
        <v>5.98</v>
      </c>
      <c r="F2623" s="28">
        <v>8.48</v>
      </c>
      <c r="G2623" s="28">
        <v>72.45</v>
      </c>
      <c r="H2623" s="28" t="str">
        <f>TRIM(PROPER('Base de datos cruda'!H2623))</f>
        <v>Fps</v>
      </c>
      <c r="I2623" s="28">
        <v>0.65</v>
      </c>
      <c r="J2623" s="28">
        <v>6.94</v>
      </c>
      <c r="K2623" s="28">
        <v>288.17</v>
      </c>
      <c r="L2623" s="28">
        <f>IF('Base de datos cruda'!L2623&lt;0,,'Base de datos cruda'!L2623)</f>
        <v>11.42</v>
      </c>
      <c r="M2623" s="28" t="str">
        <f>IF(TRIM(PROPER('Base de datos cruda'!M2623))="High","Alto",IF(TRIM(PROPER('Base de datos cruda'!M2623))="Medium","Medio","Bajo"))</f>
        <v>Medio</v>
      </c>
      <c r="N2623" s="29">
        <v>79.37</v>
      </c>
      <c r="O2623" s="32">
        <f t="shared" si="1"/>
        <v>79.37</v>
      </c>
      <c r="P2623" s="33">
        <f t="shared" si="2"/>
        <v>10.78</v>
      </c>
      <c r="Q2623" s="34">
        <f t="shared" si="3"/>
        <v>1.557291667</v>
      </c>
      <c r="R2623" s="35" t="str">
        <f t="shared" si="4"/>
        <v>Alto</v>
      </c>
      <c r="S2623" s="35" t="str">
        <f>IF(O2623="","",IF(O2623&gt;AVERAGE('Base de datos limpia'!$O$2:$O$8001),"Alto","Normal"))
</f>
        <v>Alto</v>
      </c>
      <c r="T2623" s="35" t="str">
        <f t="shared" si="5"/>
        <v>Gamer moderado</v>
      </c>
      <c r="U2623" s="35"/>
    </row>
    <row r="2624">
      <c r="A2624" s="28">
        <v>2623.0</v>
      </c>
      <c r="B2624" s="28">
        <v>16.0</v>
      </c>
      <c r="C2624" s="28" t="str">
        <f>TRIM(PROPER('Base de datos cruda'!C2624))</f>
        <v>Female</v>
      </c>
      <c r="D2624" s="28">
        <v>5.26</v>
      </c>
      <c r="E2624" s="28">
        <v>3.32</v>
      </c>
      <c r="F2624" s="28">
        <v>6.78</v>
      </c>
      <c r="G2624" s="28">
        <v>80.37</v>
      </c>
      <c r="H2624" s="28" t="str">
        <f>TRIM(PROPER('Base de datos cruda'!H2624))</f>
        <v>Casual</v>
      </c>
      <c r="I2624" s="28">
        <v>0.86</v>
      </c>
      <c r="J2624" s="28">
        <v>9.96</v>
      </c>
      <c r="K2624" s="28">
        <v>260.3</v>
      </c>
      <c r="L2624" s="28">
        <f>IF('Base de datos cruda'!L2624&lt;0,,'Base de datos cruda'!L2624)</f>
        <v>12.41</v>
      </c>
      <c r="M2624" s="28" t="str">
        <f>IF(TRIM(PROPER('Base de datos cruda'!M2624))="High","Alto",IF(TRIM(PROPER('Base de datos cruda'!M2624))="Medium","Medio","Bajo"))</f>
        <v>Bajo</v>
      </c>
      <c r="N2624" s="29">
        <v>35.59</v>
      </c>
      <c r="O2624" s="32">
        <f t="shared" si="1"/>
        <v>35.59</v>
      </c>
      <c r="P2624" s="33">
        <f t="shared" si="2"/>
        <v>15.22</v>
      </c>
      <c r="Q2624" s="34">
        <f t="shared" si="3"/>
        <v>0.6311787072</v>
      </c>
      <c r="R2624" s="35" t="str">
        <f t="shared" si="4"/>
        <v>Bajo</v>
      </c>
      <c r="S2624" s="35" t="str">
        <f>IF(O2624="","",IF(O2624&gt;AVERAGE('Base de datos limpia'!$O$2:$O$8001),"Alto","Normal"))
</f>
        <v>Normal</v>
      </c>
      <c r="T2624" s="35" t="str">
        <f t="shared" si="5"/>
        <v>Gamer moderado</v>
      </c>
      <c r="U2624" s="35"/>
    </row>
    <row r="2625">
      <c r="A2625" s="28">
        <v>2624.0</v>
      </c>
      <c r="B2625" s="28">
        <v>16.0</v>
      </c>
      <c r="C2625" s="28" t="str">
        <f>TRIM(PROPER('Base de datos cruda'!C2625))</f>
        <v>Female</v>
      </c>
      <c r="D2625" s="28">
        <v>3.46</v>
      </c>
      <c r="E2625" s="28">
        <v>3.77</v>
      </c>
      <c r="F2625" s="28">
        <v>7.02</v>
      </c>
      <c r="G2625" s="28">
        <v>68.65</v>
      </c>
      <c r="H2625" s="28" t="str">
        <f>TRIM(PROPER('Base de datos cruda'!H2625))</f>
        <v>Fps</v>
      </c>
      <c r="I2625" s="28">
        <v>2.47</v>
      </c>
      <c r="J2625" s="28">
        <v>6.69</v>
      </c>
      <c r="K2625" s="28">
        <v>266.24</v>
      </c>
      <c r="L2625" s="28">
        <f>IF('Base de datos cruda'!L2625&lt;0,,'Base de datos cruda'!L2625)</f>
        <v>10.21</v>
      </c>
      <c r="M2625" s="28" t="str">
        <f>IF(TRIM(PROPER('Base de datos cruda'!M2625))="High","Alto",IF(TRIM(PROPER('Base de datos cruda'!M2625))="Medium","Medio","Bajo"))</f>
        <v>Medio</v>
      </c>
      <c r="N2625" s="29">
        <v>60.19</v>
      </c>
      <c r="O2625" s="32">
        <f t="shared" si="1"/>
        <v>60.19</v>
      </c>
      <c r="P2625" s="33">
        <f t="shared" si="2"/>
        <v>10.15</v>
      </c>
      <c r="Q2625" s="34">
        <f t="shared" si="3"/>
        <v>1.089595376</v>
      </c>
      <c r="R2625" s="35" t="str">
        <f t="shared" si="4"/>
        <v>Medio</v>
      </c>
      <c r="S2625" s="35" t="str">
        <f>IF(O2625="","",IF(O2625&gt;AVERAGE('Base de datos limpia'!$O$2:$O$8001),"Alto","Normal"))
</f>
        <v>Normal</v>
      </c>
      <c r="T2625" s="35" t="str">
        <f t="shared" si="5"/>
        <v>Gamer moderado</v>
      </c>
      <c r="U2625" s="35"/>
    </row>
    <row r="2626">
      <c r="A2626" s="28">
        <v>2625.0</v>
      </c>
      <c r="B2626" s="28">
        <v>23.0</v>
      </c>
      <c r="C2626" s="28" t="str">
        <f>TRIM(PROPER('Base de datos cruda'!C2626))</f>
        <v>Female</v>
      </c>
      <c r="D2626" s="28">
        <v>5.44</v>
      </c>
      <c r="E2626" s="28">
        <v>6.87</v>
      </c>
      <c r="F2626" s="28">
        <v>5.73</v>
      </c>
      <c r="G2626" s="28">
        <v>89.45</v>
      </c>
      <c r="H2626" s="28" t="str">
        <f>TRIM(PROPER('Base de datos cruda'!H2626))</f>
        <v>Fps</v>
      </c>
      <c r="I2626" s="28">
        <v>2.13</v>
      </c>
      <c r="J2626" s="28">
        <v>9.74</v>
      </c>
      <c r="K2626" s="28">
        <v>261.51</v>
      </c>
      <c r="L2626" s="28">
        <f>IF('Base de datos cruda'!L2626&lt;0,,'Base de datos cruda'!L2626)</f>
        <v>10.09</v>
      </c>
      <c r="M2626" s="28" t="str">
        <f>IF(TRIM(PROPER('Base de datos cruda'!M2626))="High","Alto",IF(TRIM(PROPER('Base de datos cruda'!M2626))="Medium","Medio","Bajo"))</f>
        <v>Bajo</v>
      </c>
      <c r="N2626" s="29">
        <v>69.96</v>
      </c>
      <c r="O2626" s="32">
        <f t="shared" si="1"/>
        <v>69.96</v>
      </c>
      <c r="P2626" s="33">
        <f t="shared" si="2"/>
        <v>15.18</v>
      </c>
      <c r="Q2626" s="34">
        <f t="shared" si="3"/>
        <v>1.262867647</v>
      </c>
      <c r="R2626" s="35" t="str">
        <f t="shared" si="4"/>
        <v>Medio</v>
      </c>
      <c r="S2626" s="35" t="str">
        <f>IF(O2626="","",IF(O2626&gt;AVERAGE('Base de datos limpia'!$O$2:$O$8001),"Alto","Normal"))
</f>
        <v>Alto</v>
      </c>
      <c r="T2626" s="35" t="str">
        <f t="shared" si="5"/>
        <v>Gamer intensivo</v>
      </c>
      <c r="U2626" s="35"/>
    </row>
    <row r="2627">
      <c r="A2627" s="28">
        <v>2626.0</v>
      </c>
      <c r="B2627" s="28">
        <v>19.0</v>
      </c>
      <c r="C2627" s="28" t="str">
        <f>TRIM(PROPER('Base de datos cruda'!C2627))</f>
        <v>Male</v>
      </c>
      <c r="D2627" s="28">
        <v>3.61</v>
      </c>
      <c r="E2627" s="28">
        <v>2.35</v>
      </c>
      <c r="F2627" s="28">
        <v>4.09</v>
      </c>
      <c r="G2627" s="28">
        <v>74.3</v>
      </c>
      <c r="H2627" s="28" t="str">
        <f>TRIM(PROPER('Base de datos cruda'!H2627))</f>
        <v>Fps</v>
      </c>
      <c r="I2627" s="28">
        <v>2.59</v>
      </c>
      <c r="J2627" s="28">
        <v>8.81</v>
      </c>
      <c r="K2627" s="28">
        <v>277.11</v>
      </c>
      <c r="L2627" s="28">
        <f>IF('Base de datos cruda'!L2627&lt;0,,'Base de datos cruda'!L2627)</f>
        <v>8.77</v>
      </c>
      <c r="M2627" s="28" t="str">
        <f>IF(TRIM(PROPER('Base de datos cruda'!M2627))="High","Alto",IF(TRIM(PROPER('Base de datos cruda'!M2627))="Medium","Medio","Bajo"))</f>
        <v>Medio</v>
      </c>
      <c r="N2627" s="29">
        <v>36.95</v>
      </c>
      <c r="O2627" s="32">
        <f t="shared" si="1"/>
        <v>36.95</v>
      </c>
      <c r="P2627" s="33">
        <f t="shared" si="2"/>
        <v>12.42</v>
      </c>
      <c r="Q2627" s="34">
        <f t="shared" si="3"/>
        <v>0.6509695291</v>
      </c>
      <c r="R2627" s="35" t="str">
        <f t="shared" si="4"/>
        <v>Bajo</v>
      </c>
      <c r="S2627" s="35" t="str">
        <f>IF(O2627="","",IF(O2627&gt;AVERAGE('Base de datos limpia'!$O$2:$O$8001),"Alto","Normal"))
</f>
        <v>Normal</v>
      </c>
      <c r="T2627" s="35" t="str">
        <f t="shared" si="5"/>
        <v>Gamer casual</v>
      </c>
      <c r="U2627" s="35"/>
    </row>
    <row r="2628">
      <c r="A2628" s="28">
        <v>2627.0</v>
      </c>
      <c r="B2628" s="28">
        <v>16.0</v>
      </c>
      <c r="C2628" s="28" t="str">
        <f>TRIM(PROPER('Base de datos cruda'!C2628))</f>
        <v>Male</v>
      </c>
      <c r="D2628" s="28">
        <v>2.67</v>
      </c>
      <c r="E2628" s="28">
        <v>6.55</v>
      </c>
      <c r="F2628" s="28">
        <v>4.11</v>
      </c>
      <c r="G2628" s="28">
        <v>61.54</v>
      </c>
      <c r="H2628" s="28" t="str">
        <f>TRIM(PROPER('Base de datos cruda'!H2628))</f>
        <v>Casual</v>
      </c>
      <c r="I2628" s="28">
        <v>3.64</v>
      </c>
      <c r="J2628" s="28">
        <v>4.19</v>
      </c>
      <c r="K2628" s="28">
        <v>300.01</v>
      </c>
      <c r="L2628" s="28">
        <f>IF('Base de datos cruda'!L2628&lt;0,,'Base de datos cruda'!L2628)</f>
        <v>7.49</v>
      </c>
      <c r="M2628" s="28" t="str">
        <f>IF(TRIM(PROPER('Base de datos cruda'!M2628))="High","Alto",IF(TRIM(PROPER('Base de datos cruda'!M2628))="Medium","Medio","Bajo"))</f>
        <v>Medio</v>
      </c>
      <c r="N2628" s="29">
        <v>79.17</v>
      </c>
      <c r="O2628" s="32">
        <f t="shared" si="1"/>
        <v>79.17</v>
      </c>
      <c r="P2628" s="33">
        <f t="shared" si="2"/>
        <v>6.86</v>
      </c>
      <c r="Q2628" s="34">
        <f t="shared" si="3"/>
        <v>2.453183521</v>
      </c>
      <c r="R2628" s="35" t="str">
        <f t="shared" si="4"/>
        <v>Alto</v>
      </c>
      <c r="S2628" s="35" t="str">
        <f>IF(O2628="","",IF(O2628&gt;AVERAGE('Base de datos limpia'!$O$2:$O$8001),"Alto","Normal"))
</f>
        <v>Alto</v>
      </c>
      <c r="T2628" s="35" t="str">
        <f t="shared" si="5"/>
        <v>Gamer intensivo</v>
      </c>
      <c r="U2628" s="35"/>
    </row>
    <row r="2629">
      <c r="A2629" s="28">
        <v>2628.0</v>
      </c>
      <c r="B2629" s="28">
        <v>22.0</v>
      </c>
      <c r="C2629" s="28" t="str">
        <f>TRIM(PROPER('Base de datos cruda'!C2629))</f>
        <v>Female</v>
      </c>
      <c r="D2629" s="28">
        <v>2.43</v>
      </c>
      <c r="E2629" s="28">
        <v>8.67</v>
      </c>
      <c r="F2629" s="28">
        <v>8.44</v>
      </c>
      <c r="G2629" s="28">
        <v>95.11</v>
      </c>
      <c r="H2629" s="28" t="str">
        <f>TRIM(PROPER('Base de datos cruda'!H2629))</f>
        <v>Fps</v>
      </c>
      <c r="I2629" s="28">
        <v>4.46</v>
      </c>
      <c r="J2629" s="28">
        <v>7.26</v>
      </c>
      <c r="K2629" s="28">
        <v>297.44</v>
      </c>
      <c r="L2629" s="28">
        <f>IF('Base de datos cruda'!L2629&lt;0,,'Base de datos cruda'!L2629)</f>
        <v>11.41</v>
      </c>
      <c r="M2629" s="28" t="str">
        <f>IF(TRIM(PROPER('Base de datos cruda'!M2629))="High","Alto",IF(TRIM(PROPER('Base de datos cruda'!M2629))="Medium","Medio","Bajo"))</f>
        <v>Medio</v>
      </c>
      <c r="N2629" s="29">
        <v>104.197718690988</v>
      </c>
      <c r="O2629" s="33" t="str">
        <f t="shared" si="1"/>
        <v/>
      </c>
      <c r="P2629" s="33">
        <f t="shared" si="2"/>
        <v>9.69</v>
      </c>
      <c r="Q2629" s="34">
        <f t="shared" si="3"/>
        <v>3.567901235</v>
      </c>
      <c r="R2629" s="35" t="str">
        <f t="shared" si="4"/>
        <v>Alto</v>
      </c>
      <c r="S2629" s="35" t="str">
        <f>IF(O2629="","",IF(O2629&gt;AVERAGE('Base de datos limpia'!$O$2:$O$8001),"Alto","Normal"))
</f>
        <v/>
      </c>
      <c r="T2629" s="35" t="str">
        <f t="shared" si="5"/>
        <v>Gamer intensivo</v>
      </c>
      <c r="U2629" s="35"/>
    </row>
    <row r="2630">
      <c r="A2630" s="28">
        <v>2629.0</v>
      </c>
      <c r="B2630" s="28">
        <v>20.0</v>
      </c>
      <c r="C2630" s="28" t="str">
        <f>TRIM(PROPER('Base de datos cruda'!C2630))</f>
        <v>Male</v>
      </c>
      <c r="D2630" s="28">
        <v>3.29</v>
      </c>
      <c r="E2630" s="28">
        <v>2.08</v>
      </c>
      <c r="F2630" s="28">
        <v>4.51</v>
      </c>
      <c r="G2630" s="28">
        <v>97.75</v>
      </c>
      <c r="H2630" s="28" t="str">
        <f>TRIM(PROPER('Base de datos cruda'!H2630))</f>
        <v>Fps</v>
      </c>
      <c r="I2630" s="28">
        <v>0.59</v>
      </c>
      <c r="J2630" s="28">
        <v>8.02</v>
      </c>
      <c r="K2630" s="28">
        <v>282.48</v>
      </c>
      <c r="L2630" s="28">
        <f>IF('Base de datos cruda'!L2630&lt;0,,'Base de datos cruda'!L2630)</f>
        <v>8.66</v>
      </c>
      <c r="M2630" s="28" t="str">
        <f>IF(TRIM(PROPER('Base de datos cruda'!M2630))="High","Alto",IF(TRIM(PROPER('Base de datos cruda'!M2630))="Medium","Medio","Bajo"))</f>
        <v>Medio</v>
      </c>
      <c r="N2630" s="29">
        <v>39.35</v>
      </c>
      <c r="O2630" s="32">
        <f t="shared" si="1"/>
        <v>39.35</v>
      </c>
      <c r="P2630" s="33">
        <f t="shared" si="2"/>
        <v>11.31</v>
      </c>
      <c r="Q2630" s="34">
        <f t="shared" si="3"/>
        <v>0.632218845</v>
      </c>
      <c r="R2630" s="35" t="str">
        <f t="shared" si="4"/>
        <v>Bajo</v>
      </c>
      <c r="S2630" s="35" t="str">
        <f>IF(O2630="","",IF(O2630&gt;AVERAGE('Base de datos limpia'!$O$2:$O$8001),"Alto","Normal"))
</f>
        <v>Normal</v>
      </c>
      <c r="T2630" s="35" t="str">
        <f t="shared" si="5"/>
        <v>Gamer casual</v>
      </c>
      <c r="U2630" s="35"/>
    </row>
    <row r="2631">
      <c r="A2631" s="28">
        <v>2630.0</v>
      </c>
      <c r="B2631" s="28">
        <v>20.0</v>
      </c>
      <c r="C2631" s="28" t="str">
        <f>TRIM(PROPER('Base de datos cruda'!C2631))</f>
        <v>Male</v>
      </c>
      <c r="D2631" s="28">
        <v>0.18</v>
      </c>
      <c r="E2631" s="28">
        <v>9.08</v>
      </c>
      <c r="F2631" s="28">
        <v>9.0</v>
      </c>
      <c r="G2631" s="28">
        <v>84.74</v>
      </c>
      <c r="H2631" s="28" t="str">
        <f>TRIM(PROPER('Base de datos cruda'!H2631))</f>
        <v>Fps</v>
      </c>
      <c r="I2631" s="28">
        <v>0.41</v>
      </c>
      <c r="J2631" s="28">
        <v>5.28</v>
      </c>
      <c r="K2631" s="28">
        <v>314.78</v>
      </c>
      <c r="L2631" s="28">
        <f>IF('Base de datos cruda'!L2631&lt;0,,'Base de datos cruda'!L2631)</f>
        <v>4.57</v>
      </c>
      <c r="M2631" s="28" t="str">
        <f>IF(TRIM(PROPER('Base de datos cruda'!M2631))="High","Alto",IF(TRIM(PROPER('Base de datos cruda'!M2631))="Medium","Medio","Bajo"))</f>
        <v>Medio</v>
      </c>
      <c r="N2631" s="29">
        <v>100.0</v>
      </c>
      <c r="O2631" s="32">
        <f t="shared" si="1"/>
        <v>100</v>
      </c>
      <c r="P2631" s="33">
        <f t="shared" si="2"/>
        <v>5.46</v>
      </c>
      <c r="Q2631" s="34">
        <f t="shared" si="3"/>
        <v>50.44444444</v>
      </c>
      <c r="R2631" s="35" t="str">
        <f t="shared" si="4"/>
        <v>Alto</v>
      </c>
      <c r="S2631" s="35" t="str">
        <f>IF(O2631="","",IF(O2631&gt;AVERAGE('Base de datos limpia'!$O$2:$O$8001),"Alto","Normal"))
</f>
        <v>Alto</v>
      </c>
      <c r="T2631" s="35" t="str">
        <f t="shared" si="5"/>
        <v>Gamer intensivo</v>
      </c>
      <c r="U2631" s="35"/>
    </row>
    <row r="2632">
      <c r="A2632" s="28">
        <v>2631.0</v>
      </c>
      <c r="B2632" s="28">
        <v>16.0</v>
      </c>
      <c r="C2632" s="28" t="str">
        <f>TRIM(PROPER('Base de datos cruda'!C2632))</f>
        <v>Female</v>
      </c>
      <c r="D2632" s="28">
        <v>5.35</v>
      </c>
      <c r="E2632" s="28">
        <v>1.72</v>
      </c>
      <c r="F2632" s="28">
        <v>4.82</v>
      </c>
      <c r="G2632" s="28">
        <v>92.26</v>
      </c>
      <c r="H2632" s="28" t="str">
        <f>TRIM(PROPER('Base de datos cruda'!H2632))</f>
        <v>Fps</v>
      </c>
      <c r="I2632" s="28">
        <v>1.6</v>
      </c>
      <c r="J2632" s="28">
        <v>11.13</v>
      </c>
      <c r="K2632" s="28">
        <v>267.49</v>
      </c>
      <c r="L2632" s="28">
        <f>IF('Base de datos cruda'!L2632&lt;0,,'Base de datos cruda'!L2632)</f>
        <v>16.26</v>
      </c>
      <c r="M2632" s="28" t="str">
        <f>IF(TRIM(PROPER('Base de datos cruda'!M2632))="High","Alto",IF(TRIM(PROPER('Base de datos cruda'!M2632))="Medium","Medio","Bajo"))</f>
        <v>Bajo</v>
      </c>
      <c r="N2632" s="29">
        <v>31.11</v>
      </c>
      <c r="O2632" s="32">
        <f t="shared" si="1"/>
        <v>31.11</v>
      </c>
      <c r="P2632" s="33">
        <f t="shared" si="2"/>
        <v>16.48</v>
      </c>
      <c r="Q2632" s="34">
        <f t="shared" si="3"/>
        <v>0.3214953271</v>
      </c>
      <c r="R2632" s="35" t="str">
        <f t="shared" si="4"/>
        <v>Bajo</v>
      </c>
      <c r="S2632" s="35" t="str">
        <f>IF(O2632="","",IF(O2632&gt;AVERAGE('Base de datos limpia'!$O$2:$O$8001),"Alto","Normal"))
</f>
        <v>Normal</v>
      </c>
      <c r="T2632" s="35" t="str">
        <f t="shared" si="5"/>
        <v>Gamer casual</v>
      </c>
      <c r="U2632" s="35"/>
    </row>
    <row r="2633">
      <c r="A2633" s="28">
        <v>2632.0</v>
      </c>
      <c r="B2633" s="28">
        <v>21.0</v>
      </c>
      <c r="C2633" s="28" t="str">
        <f>TRIM(PROPER('Base de datos cruda'!C2633))</f>
        <v>Female</v>
      </c>
      <c r="D2633" s="28">
        <v>6.76</v>
      </c>
      <c r="E2633" s="28">
        <v>4.14</v>
      </c>
      <c r="F2633" s="28">
        <v>7.37</v>
      </c>
      <c r="G2633" s="28">
        <v>64.84</v>
      </c>
      <c r="H2633" s="28" t="str">
        <f>TRIM(PROPER('Base de datos cruda'!H2633))</f>
        <v>Rpg</v>
      </c>
      <c r="I2633" s="28">
        <v>2.73</v>
      </c>
      <c r="J2633" s="28">
        <v>9.31</v>
      </c>
      <c r="K2633" s="28">
        <v>234.96</v>
      </c>
      <c r="L2633" s="28">
        <f>IF('Base de datos cruda'!L2633&lt;0,,'Base de datos cruda'!L2633)</f>
        <v>16.7</v>
      </c>
      <c r="M2633" s="28" t="str">
        <f>IF(TRIM(PROPER('Base de datos cruda'!M2633))="High","Alto",IF(TRIM(PROPER('Base de datos cruda'!M2633))="Medium","Medio","Bajo"))</f>
        <v>Bajo</v>
      </c>
      <c r="N2633" s="29">
        <v>39.19</v>
      </c>
      <c r="O2633" s="32">
        <f t="shared" si="1"/>
        <v>39.19</v>
      </c>
      <c r="P2633" s="33">
        <f t="shared" si="2"/>
        <v>16.07</v>
      </c>
      <c r="Q2633" s="34">
        <f t="shared" si="3"/>
        <v>0.6124260355</v>
      </c>
      <c r="R2633" s="35" t="str">
        <f t="shared" si="4"/>
        <v>Bajo</v>
      </c>
      <c r="S2633" s="35" t="str">
        <f>IF(O2633="","",IF(O2633&gt;AVERAGE('Base de datos limpia'!$O$2:$O$8001),"Alto","Normal"))
</f>
        <v>Normal</v>
      </c>
      <c r="T2633" s="35" t="str">
        <f t="shared" si="5"/>
        <v>Gamer moderado</v>
      </c>
      <c r="U2633" s="35"/>
    </row>
    <row r="2634">
      <c r="A2634" s="28">
        <v>2633.0</v>
      </c>
      <c r="B2634" s="28">
        <v>24.0</v>
      </c>
      <c r="C2634" s="28" t="str">
        <f>TRIM(PROPER('Base de datos cruda'!C2634))</f>
        <v>Male</v>
      </c>
      <c r="D2634" s="28">
        <v>2.84</v>
      </c>
      <c r="E2634" s="28">
        <v>6.49</v>
      </c>
      <c r="F2634" s="28">
        <v>8.74</v>
      </c>
      <c r="G2634" s="28">
        <v>70.75</v>
      </c>
      <c r="H2634" s="28" t="str">
        <f>TRIM(PROPER('Base de datos cruda'!H2634))</f>
        <v>Fps</v>
      </c>
      <c r="I2634" s="28">
        <v>0.5</v>
      </c>
      <c r="J2634" s="28">
        <v>5.99</v>
      </c>
      <c r="K2634" s="28">
        <v>271.92</v>
      </c>
      <c r="L2634" s="28">
        <f>IF('Base de datos cruda'!L2634&lt;0,,'Base de datos cruda'!L2634)</f>
        <v>8.75</v>
      </c>
      <c r="M2634" s="28" t="str">
        <f>IF(TRIM(PROPER('Base de datos cruda'!M2634))="High","Alto",IF(TRIM(PROPER('Base de datos cruda'!M2634))="Medium","Medio","Bajo"))</f>
        <v>Medio</v>
      </c>
      <c r="N2634" s="29">
        <v>90.19</v>
      </c>
      <c r="O2634" s="32">
        <f t="shared" si="1"/>
        <v>90.19</v>
      </c>
      <c r="P2634" s="33">
        <f t="shared" si="2"/>
        <v>8.83</v>
      </c>
      <c r="Q2634" s="34">
        <f t="shared" si="3"/>
        <v>2.285211268</v>
      </c>
      <c r="R2634" s="35" t="str">
        <f t="shared" si="4"/>
        <v>Alto</v>
      </c>
      <c r="S2634" s="35" t="str">
        <f>IF(O2634="","",IF(O2634&gt;AVERAGE('Base de datos limpia'!$O$2:$O$8001),"Alto","Normal"))
</f>
        <v>Alto</v>
      </c>
      <c r="T2634" s="35" t="str">
        <f t="shared" si="5"/>
        <v>Gamer intensivo</v>
      </c>
      <c r="U2634" s="35"/>
    </row>
    <row r="2635">
      <c r="A2635" s="28">
        <v>2634.0</v>
      </c>
      <c r="B2635" s="28">
        <v>24.0</v>
      </c>
      <c r="C2635" s="28" t="str">
        <f>TRIM(PROPER('Base de datos cruda'!C2635))</f>
        <v>Female</v>
      </c>
      <c r="D2635" s="28">
        <v>0.37</v>
      </c>
      <c r="E2635" s="28">
        <v>6.03</v>
      </c>
      <c r="F2635" s="28">
        <v>5.81</v>
      </c>
      <c r="G2635" s="28">
        <v>73.01</v>
      </c>
      <c r="H2635" s="28" t="str">
        <f>TRIM(PROPER('Base de datos cruda'!H2635))</f>
        <v>Fps</v>
      </c>
      <c r="I2635" s="28">
        <v>3.58</v>
      </c>
      <c r="J2635" s="28">
        <v>2.68</v>
      </c>
      <c r="K2635" s="28">
        <v>296.6</v>
      </c>
      <c r="L2635" s="28">
        <f>IF('Base de datos cruda'!L2635&lt;0,,'Base de datos cruda'!L2635)</f>
        <v>1.19</v>
      </c>
      <c r="M2635" s="28" t="str">
        <f>IF(TRIM(PROPER('Base de datos cruda'!M2635))="High","Alto",IF(TRIM(PROPER('Base de datos cruda'!M2635))="Medium","Medio","Bajo"))</f>
        <v>Medio</v>
      </c>
      <c r="N2635" s="29">
        <v>74.59</v>
      </c>
      <c r="O2635" s="32">
        <f t="shared" si="1"/>
        <v>74.59</v>
      </c>
      <c r="P2635" s="33">
        <f t="shared" si="2"/>
        <v>3.05</v>
      </c>
      <c r="Q2635" s="34">
        <f t="shared" si="3"/>
        <v>16.2972973</v>
      </c>
      <c r="R2635" s="35" t="str">
        <f t="shared" si="4"/>
        <v>Alto</v>
      </c>
      <c r="S2635" s="35" t="str">
        <f>IF(O2635="","",IF(O2635&gt;AVERAGE('Base de datos limpia'!$O$2:$O$8001),"Alto","Normal"))
</f>
        <v>Alto</v>
      </c>
      <c r="T2635" s="35" t="str">
        <f t="shared" si="5"/>
        <v>Gamer intensivo</v>
      </c>
      <c r="U2635" s="35"/>
    </row>
    <row r="2636">
      <c r="A2636" s="28">
        <v>2635.0</v>
      </c>
      <c r="B2636" s="28">
        <v>23.0</v>
      </c>
      <c r="C2636" s="28" t="str">
        <f>TRIM(PROPER('Base de datos cruda'!C2636))</f>
        <v>Female</v>
      </c>
      <c r="D2636" s="28">
        <v>7.89</v>
      </c>
      <c r="E2636" s="28">
        <v>1.87</v>
      </c>
      <c r="F2636" s="28">
        <v>7.67</v>
      </c>
      <c r="G2636" s="28">
        <v>98.43</v>
      </c>
      <c r="H2636" s="28" t="str">
        <f>TRIM(PROPER('Base de datos cruda'!H2636))</f>
        <v>Fps</v>
      </c>
      <c r="I2636" s="28">
        <v>2.78</v>
      </c>
      <c r="J2636" s="28">
        <v>10.53</v>
      </c>
      <c r="K2636" s="28">
        <v>212.96</v>
      </c>
      <c r="L2636" s="28">
        <f>IF('Base de datos cruda'!L2636&lt;0,,'Base de datos cruda'!L2636)</f>
        <v>20.14</v>
      </c>
      <c r="M2636" s="28" t="str">
        <f>IF(TRIM(PROPER('Base de datos cruda'!M2636))="High","Alto",IF(TRIM(PROPER('Base de datos cruda'!M2636))="Medium","Medio","Bajo"))</f>
        <v>Bajo</v>
      </c>
      <c r="N2636" s="29">
        <v>27.5116093505082</v>
      </c>
      <c r="O2636" s="32">
        <f t="shared" si="1"/>
        <v>27.51160935</v>
      </c>
      <c r="P2636" s="33">
        <f t="shared" si="2"/>
        <v>18.42</v>
      </c>
      <c r="Q2636" s="34">
        <f t="shared" si="3"/>
        <v>0.237008872</v>
      </c>
      <c r="R2636" s="35" t="str">
        <f t="shared" si="4"/>
        <v>Bajo</v>
      </c>
      <c r="S2636" s="35" t="str">
        <f>IF(O2636="","",IF(O2636&gt;AVERAGE('Base de datos limpia'!$O$2:$O$8001),"Alto","Normal"))
</f>
        <v>Normal</v>
      </c>
      <c r="T2636" s="35" t="str">
        <f t="shared" si="5"/>
        <v>Gamer casual</v>
      </c>
      <c r="U2636" s="35"/>
    </row>
    <row r="2637">
      <c r="A2637" s="28">
        <v>2636.0</v>
      </c>
      <c r="B2637" s="28">
        <v>20.0</v>
      </c>
      <c r="C2637" s="28" t="str">
        <f>TRIM(PROPER('Base de datos cruda'!C2637))</f>
        <v>Male</v>
      </c>
      <c r="D2637" s="28">
        <v>2.11</v>
      </c>
      <c r="E2637" s="28">
        <v>8.19</v>
      </c>
      <c r="F2637" s="28">
        <v>5.75</v>
      </c>
      <c r="G2637" s="28">
        <v>80.49</v>
      </c>
      <c r="H2637" s="28" t="str">
        <f>TRIM(PROPER('Base de datos cruda'!H2637))</f>
        <v>Casual</v>
      </c>
      <c r="I2637" s="28">
        <v>3.74</v>
      </c>
      <c r="J2637" s="28">
        <v>4.76</v>
      </c>
      <c r="K2637" s="28">
        <v>302.71</v>
      </c>
      <c r="L2637" s="28">
        <f>IF('Base de datos cruda'!L2637&lt;0,,'Base de datos cruda'!L2637)</f>
        <v>2.91</v>
      </c>
      <c r="M2637" s="28" t="str">
        <f>IF(TRIM(PROPER('Base de datos cruda'!M2637))="High","Alto",IF(TRIM(PROPER('Base de datos cruda'!M2637))="Medium","Medio","Bajo"))</f>
        <v>Alto</v>
      </c>
      <c r="N2637" s="29">
        <v>93.8192777166872</v>
      </c>
      <c r="O2637" s="32">
        <f t="shared" si="1"/>
        <v>93.81927772</v>
      </c>
      <c r="P2637" s="33">
        <f t="shared" si="2"/>
        <v>6.87</v>
      </c>
      <c r="Q2637" s="34">
        <f t="shared" si="3"/>
        <v>3.881516588</v>
      </c>
      <c r="R2637" s="35" t="str">
        <f t="shared" si="4"/>
        <v>Alto</v>
      </c>
      <c r="S2637" s="35" t="str">
        <f>IF(O2637="","",IF(O2637&gt;AVERAGE('Base de datos limpia'!$O$2:$O$8001),"Alto","Normal"))
</f>
        <v>Alto</v>
      </c>
      <c r="T2637" s="35" t="str">
        <f t="shared" si="5"/>
        <v>Gamer intensivo</v>
      </c>
      <c r="U2637" s="35"/>
    </row>
    <row r="2638">
      <c r="A2638" s="28">
        <v>2637.0</v>
      </c>
      <c r="B2638" s="28">
        <v>16.0</v>
      </c>
      <c r="C2638" s="28" t="str">
        <f>TRIM(PROPER('Base de datos cruda'!C2638))</f>
        <v>Male</v>
      </c>
      <c r="D2638" s="28">
        <v>1.01</v>
      </c>
      <c r="E2638" s="28">
        <v>9.76</v>
      </c>
      <c r="F2638" s="28">
        <v>5.52</v>
      </c>
      <c r="G2638" s="28">
        <v>60.3</v>
      </c>
      <c r="H2638" s="28" t="str">
        <f>TRIM(PROPER('Base de datos cruda'!H2638))</f>
        <v>Fps</v>
      </c>
      <c r="I2638" s="28">
        <v>1.79</v>
      </c>
      <c r="J2638" s="28">
        <v>6.36</v>
      </c>
      <c r="K2638" s="28">
        <v>304.25</v>
      </c>
      <c r="L2638" s="28">
        <f>IF('Base de datos cruda'!L2638&lt;0,,'Base de datos cruda'!L2638)</f>
        <v>2.16</v>
      </c>
      <c r="M2638" s="28" t="str">
        <f>IF(TRIM(PROPER('Base de datos cruda'!M2638))="High","Alto",IF(TRIM(PROPER('Base de datos cruda'!M2638))="Medium","Medio","Bajo"))</f>
        <v>Alto</v>
      </c>
      <c r="N2638" s="29">
        <v>108.294914233137</v>
      </c>
      <c r="O2638" s="33" t="str">
        <f t="shared" si="1"/>
        <v/>
      </c>
      <c r="P2638" s="33">
        <f t="shared" si="2"/>
        <v>7.37</v>
      </c>
      <c r="Q2638" s="34">
        <f t="shared" si="3"/>
        <v>9.663366337</v>
      </c>
      <c r="R2638" s="35" t="str">
        <f t="shared" si="4"/>
        <v>Alto</v>
      </c>
      <c r="S2638" s="35" t="str">
        <f>IF(O2638="","",IF(O2638&gt;AVERAGE('Base de datos limpia'!$O$2:$O$8001),"Alto","Normal"))
</f>
        <v/>
      </c>
      <c r="T2638" s="35" t="str">
        <f t="shared" si="5"/>
        <v>Gamer intensivo</v>
      </c>
      <c r="U2638" s="35"/>
    </row>
    <row r="2639">
      <c r="A2639" s="28">
        <v>2638.0</v>
      </c>
      <c r="B2639" s="28">
        <v>24.0</v>
      </c>
      <c r="C2639" s="28" t="str">
        <f>TRIM(PROPER('Base de datos cruda'!C2639))</f>
        <v>Female</v>
      </c>
      <c r="D2639" s="28">
        <v>2.96</v>
      </c>
      <c r="E2639" s="28">
        <v>2.63</v>
      </c>
      <c r="F2639" s="28">
        <v>5.01</v>
      </c>
      <c r="G2639" s="28">
        <v>75.21</v>
      </c>
      <c r="H2639" s="28" t="str">
        <f>TRIM(PROPER('Base de datos cruda'!H2639))</f>
        <v>Rpg</v>
      </c>
      <c r="I2639" s="28">
        <v>2.01</v>
      </c>
      <c r="J2639" s="28">
        <v>4.27</v>
      </c>
      <c r="K2639" s="28">
        <v>276.76</v>
      </c>
      <c r="L2639" s="28">
        <f>IF('Base de datos cruda'!L2639&lt;0,,'Base de datos cruda'!L2639)</f>
        <v>10.31</v>
      </c>
      <c r="M2639" s="28" t="str">
        <f>IF(TRIM(PROPER('Base de datos cruda'!M2639))="High","Alto",IF(TRIM(PROPER('Base de datos cruda'!M2639))="Medium","Medio","Bajo"))</f>
        <v>Medio</v>
      </c>
      <c r="N2639" s="29">
        <v>57.4804855043547</v>
      </c>
      <c r="O2639" s="32">
        <f t="shared" si="1"/>
        <v>57.4804855</v>
      </c>
      <c r="P2639" s="33">
        <f t="shared" si="2"/>
        <v>7.23</v>
      </c>
      <c r="Q2639" s="34">
        <f t="shared" si="3"/>
        <v>0.8885135135</v>
      </c>
      <c r="R2639" s="35" t="str">
        <f t="shared" si="4"/>
        <v>Medio</v>
      </c>
      <c r="S2639" s="35" t="str">
        <f>IF(O2639="","",IF(O2639&gt;AVERAGE('Base de datos limpia'!$O$2:$O$8001),"Alto","Normal"))
</f>
        <v>Normal</v>
      </c>
      <c r="T2639" s="35" t="str">
        <f t="shared" si="5"/>
        <v>Gamer casual</v>
      </c>
      <c r="U2639" s="35"/>
    </row>
    <row r="2640">
      <c r="A2640" s="28">
        <v>2639.0</v>
      </c>
      <c r="B2640" s="28">
        <v>16.0</v>
      </c>
      <c r="C2640" s="28" t="str">
        <f>TRIM(PROPER('Base de datos cruda'!C2640))</f>
        <v>Male</v>
      </c>
      <c r="D2640" s="28">
        <v>5.91</v>
      </c>
      <c r="E2640" s="28">
        <v>9.06</v>
      </c>
      <c r="F2640" s="28">
        <v>8.1</v>
      </c>
      <c r="G2640" s="28">
        <v>60.31</v>
      </c>
      <c r="H2640" s="28" t="str">
        <f>TRIM(PROPER('Base de datos cruda'!H2640))</f>
        <v>Fps</v>
      </c>
      <c r="I2640" s="28">
        <v>4.04</v>
      </c>
      <c r="J2640" s="28">
        <v>7.92</v>
      </c>
      <c r="K2640" s="28">
        <v>244.74</v>
      </c>
      <c r="L2640" s="28">
        <f>IF('Base de datos cruda'!L2640&lt;0,,'Base de datos cruda'!L2640)</f>
        <v>13.55</v>
      </c>
      <c r="M2640" s="28" t="str">
        <f>IF(TRIM(PROPER('Base de datos cruda'!M2640))="High","Alto",IF(TRIM(PROPER('Base de datos cruda'!M2640))="Medium","Medio","Bajo"))</f>
        <v>Bajo</v>
      </c>
      <c r="N2640" s="29">
        <v>83.9988936435108</v>
      </c>
      <c r="O2640" s="32">
        <f t="shared" si="1"/>
        <v>83.99889364</v>
      </c>
      <c r="P2640" s="33">
        <f t="shared" si="2"/>
        <v>13.83</v>
      </c>
      <c r="Q2640" s="34">
        <f t="shared" si="3"/>
        <v>1.532994924</v>
      </c>
      <c r="R2640" s="35" t="str">
        <f t="shared" si="4"/>
        <v>Alto</v>
      </c>
      <c r="S2640" s="35" t="str">
        <f>IF(O2640="","",IF(O2640&gt;AVERAGE('Base de datos limpia'!$O$2:$O$8001),"Alto","Normal"))
</f>
        <v>Alto</v>
      </c>
      <c r="T2640" s="35" t="str">
        <f t="shared" si="5"/>
        <v>Gamer intensivo</v>
      </c>
      <c r="U2640" s="35"/>
    </row>
    <row r="2641">
      <c r="A2641" s="28">
        <v>2640.0</v>
      </c>
      <c r="B2641" s="28">
        <v>23.0</v>
      </c>
      <c r="C2641" s="28" t="str">
        <f>TRIM(PROPER('Base de datos cruda'!C2641))</f>
        <v>Male</v>
      </c>
      <c r="D2641" s="28">
        <v>2.35</v>
      </c>
      <c r="E2641" s="28">
        <v>6.01</v>
      </c>
      <c r="F2641" s="28">
        <v>5.29</v>
      </c>
      <c r="G2641" s="28">
        <v>69.51</v>
      </c>
      <c r="H2641" s="28" t="str">
        <f>TRIM(PROPER('Base de datos cruda'!H2641))</f>
        <v>Fps</v>
      </c>
      <c r="I2641" s="28">
        <v>1.34</v>
      </c>
      <c r="J2641" s="28">
        <v>6.4</v>
      </c>
      <c r="K2641" s="28">
        <v>300.09</v>
      </c>
      <c r="L2641" s="28">
        <f>IF('Base de datos cruda'!L2641&lt;0,,'Base de datos cruda'!L2641)</f>
        <v>4.25</v>
      </c>
      <c r="M2641" s="28" t="str">
        <f>IF(TRIM(PROPER('Base de datos cruda'!M2641))="High","Alto",IF(TRIM(PROPER('Base de datos cruda'!M2641))="Medium","Medio","Bajo"))</f>
        <v>Medio</v>
      </c>
      <c r="N2641" s="29">
        <v>68.32</v>
      </c>
      <c r="O2641" s="32">
        <f t="shared" si="1"/>
        <v>68.32</v>
      </c>
      <c r="P2641" s="33">
        <f t="shared" si="2"/>
        <v>8.75</v>
      </c>
      <c r="Q2641" s="34">
        <f t="shared" si="3"/>
        <v>2.557446809</v>
      </c>
      <c r="R2641" s="35" t="str">
        <f t="shared" si="4"/>
        <v>Medio</v>
      </c>
      <c r="S2641" s="35" t="str">
        <f>IF(O2641="","",IF(O2641&gt;AVERAGE('Base de datos limpia'!$O$2:$O$8001),"Alto","Normal"))
</f>
        <v>Alto</v>
      </c>
      <c r="T2641" s="35" t="str">
        <f t="shared" si="5"/>
        <v>Gamer intensivo</v>
      </c>
      <c r="U2641" s="35"/>
    </row>
    <row r="2642">
      <c r="A2642" s="28">
        <v>2641.0</v>
      </c>
      <c r="B2642" s="28">
        <v>20.0</v>
      </c>
      <c r="C2642" s="28" t="str">
        <f>TRIM(PROPER('Base de datos cruda'!C2642))</f>
        <v>Female</v>
      </c>
      <c r="D2642" s="28">
        <v>4.6</v>
      </c>
      <c r="E2642" s="28">
        <v>9.42</v>
      </c>
      <c r="F2642" s="28">
        <v>5.42</v>
      </c>
      <c r="G2642" s="28">
        <v>78.19</v>
      </c>
      <c r="H2642" s="28" t="str">
        <f>TRIM(PROPER('Base de datos cruda'!H2642))</f>
        <v>Casual</v>
      </c>
      <c r="I2642" s="28">
        <v>1.91</v>
      </c>
      <c r="J2642" s="28">
        <v>9.43</v>
      </c>
      <c r="K2642" s="28">
        <v>271.13</v>
      </c>
      <c r="L2642" s="28">
        <f>IF('Base de datos cruda'!L2642&lt;0,,'Base de datos cruda'!L2642)</f>
        <v>8.75</v>
      </c>
      <c r="M2642" s="28" t="str">
        <f>IF(TRIM(PROPER('Base de datos cruda'!M2642))="High","Alto",IF(TRIM(PROPER('Base de datos cruda'!M2642))="Medium","Medio","Bajo"))</f>
        <v>Alto</v>
      </c>
      <c r="N2642" s="29">
        <v>86.4024761620395</v>
      </c>
      <c r="O2642" s="32">
        <f t="shared" si="1"/>
        <v>86.40247616</v>
      </c>
      <c r="P2642" s="33">
        <f t="shared" si="2"/>
        <v>14.03</v>
      </c>
      <c r="Q2642" s="34">
        <f t="shared" si="3"/>
        <v>2.047826087</v>
      </c>
      <c r="R2642" s="35" t="str">
        <f t="shared" si="4"/>
        <v>Alto</v>
      </c>
      <c r="S2642" s="35" t="str">
        <f>IF(O2642="","",IF(O2642&gt;AVERAGE('Base de datos limpia'!$O$2:$O$8001),"Alto","Normal"))
</f>
        <v>Alto</v>
      </c>
      <c r="T2642" s="35" t="str">
        <f t="shared" si="5"/>
        <v>Gamer intensivo</v>
      </c>
      <c r="U2642" s="35"/>
    </row>
    <row r="2643">
      <c r="A2643" s="28">
        <v>2642.0</v>
      </c>
      <c r="B2643" s="28">
        <v>18.0</v>
      </c>
      <c r="C2643" s="28" t="str">
        <f>TRIM(PROPER('Base de datos cruda'!C2643))</f>
        <v>Female</v>
      </c>
      <c r="D2643" s="28">
        <v>3.32</v>
      </c>
      <c r="E2643" s="28">
        <v>2.58</v>
      </c>
      <c r="F2643" s="28">
        <v>8.99</v>
      </c>
      <c r="G2643" s="28">
        <v>72.94</v>
      </c>
      <c r="H2643" s="28" t="str">
        <f>TRIM(PROPER('Base de datos cruda'!H2643))</f>
        <v>Casual</v>
      </c>
      <c r="I2643" s="28">
        <v>0.07</v>
      </c>
      <c r="J2643" s="28">
        <v>7.81</v>
      </c>
      <c r="K2643" s="28">
        <v>281.78</v>
      </c>
      <c r="L2643" s="28">
        <f>IF('Base de datos cruda'!L2643&lt;0,,'Base de datos cruda'!L2643)</f>
        <v>5.93</v>
      </c>
      <c r="M2643" s="28" t="str">
        <f>IF(TRIM(PROPER('Base de datos cruda'!M2643))="High","Alto",IF(TRIM(PROPER('Base de datos cruda'!M2643))="Medium","Medio","Bajo"))</f>
        <v>Medio</v>
      </c>
      <c r="N2643" s="29">
        <v>63.03</v>
      </c>
      <c r="O2643" s="32">
        <f t="shared" si="1"/>
        <v>63.03</v>
      </c>
      <c r="P2643" s="33">
        <f t="shared" si="2"/>
        <v>11.13</v>
      </c>
      <c r="Q2643" s="34">
        <f t="shared" si="3"/>
        <v>0.7771084337</v>
      </c>
      <c r="R2643" s="35" t="str">
        <f t="shared" si="4"/>
        <v>Medio</v>
      </c>
      <c r="S2643" s="35" t="str">
        <f>IF(O2643="","",IF(O2643&gt;AVERAGE('Base de datos limpia'!$O$2:$O$8001),"Alto","Normal"))
</f>
        <v>Normal</v>
      </c>
      <c r="T2643" s="35" t="str">
        <f t="shared" si="5"/>
        <v>Gamer casual</v>
      </c>
      <c r="U2643" s="35"/>
    </row>
    <row r="2644">
      <c r="A2644" s="28">
        <v>2643.0</v>
      </c>
      <c r="B2644" s="28">
        <v>22.0</v>
      </c>
      <c r="C2644" s="28" t="str">
        <f>TRIM(PROPER('Base de datos cruda'!C2644))</f>
        <v>Male</v>
      </c>
      <c r="D2644" s="28">
        <v>0.94</v>
      </c>
      <c r="E2644" s="28">
        <v>8.13</v>
      </c>
      <c r="F2644" s="28">
        <v>5.64</v>
      </c>
      <c r="G2644" s="28">
        <v>61.31</v>
      </c>
      <c r="H2644" s="28" t="str">
        <f>TRIM(PROPER('Base de datos cruda'!H2644))</f>
        <v>Fps</v>
      </c>
      <c r="I2644" s="28">
        <v>2.78</v>
      </c>
      <c r="J2644" s="28">
        <v>2.17</v>
      </c>
      <c r="K2644" s="28">
        <v>302.72</v>
      </c>
      <c r="L2644" s="28">
        <f>IF('Base de datos cruda'!L2644&lt;0,,'Base de datos cruda'!L2644)</f>
        <v>6.56</v>
      </c>
      <c r="M2644" s="28" t="str">
        <f>IF(TRIM(PROPER('Base de datos cruda'!M2644))="High","Alto",IF(TRIM(PROPER('Base de datos cruda'!M2644))="Medium","Medio","Bajo"))</f>
        <v>Alto</v>
      </c>
      <c r="N2644" s="29">
        <v>88.41</v>
      </c>
      <c r="O2644" s="32">
        <f t="shared" si="1"/>
        <v>88.41</v>
      </c>
      <c r="P2644" s="33">
        <f t="shared" si="2"/>
        <v>3.11</v>
      </c>
      <c r="Q2644" s="34">
        <f t="shared" si="3"/>
        <v>8.64893617</v>
      </c>
      <c r="R2644" s="35" t="str">
        <f t="shared" si="4"/>
        <v>Alto</v>
      </c>
      <c r="S2644" s="35" t="str">
        <f>IF(O2644="","",IF(O2644&gt;AVERAGE('Base de datos limpia'!$O$2:$O$8001),"Alto","Normal"))
</f>
        <v>Alto</v>
      </c>
      <c r="T2644" s="35" t="str">
        <f t="shared" si="5"/>
        <v>Gamer intensivo</v>
      </c>
      <c r="U2644" s="35"/>
    </row>
    <row r="2645">
      <c r="A2645" s="28">
        <v>2644.0</v>
      </c>
      <c r="B2645" s="28">
        <v>22.0</v>
      </c>
      <c r="C2645" s="28" t="str">
        <f>TRIM(PROPER('Base de datos cruda'!C2645))</f>
        <v>Male</v>
      </c>
      <c r="D2645" s="28">
        <v>2.64</v>
      </c>
      <c r="E2645" s="28">
        <v>1.54</v>
      </c>
      <c r="F2645" s="28">
        <v>6.11</v>
      </c>
      <c r="G2645" s="28">
        <v>64.65</v>
      </c>
      <c r="H2645" s="28" t="str">
        <f>TRIM(PROPER('Base de datos cruda'!H2645))</f>
        <v>Rpg</v>
      </c>
      <c r="I2645" s="28">
        <v>4.26</v>
      </c>
      <c r="J2645" s="28">
        <v>5.91</v>
      </c>
      <c r="K2645" s="28">
        <v>284.41</v>
      </c>
      <c r="L2645" s="28">
        <f>IF('Base de datos cruda'!L2645&lt;0,,'Base de datos cruda'!L2645)</f>
        <v>6.75</v>
      </c>
      <c r="M2645" s="28" t="str">
        <f>IF(TRIM(PROPER('Base de datos cruda'!M2645))="High","Alto",IF(TRIM(PROPER('Base de datos cruda'!M2645))="Medium","Medio","Bajo"))</f>
        <v>Medio</v>
      </c>
      <c r="N2645" s="29">
        <v>37.45</v>
      </c>
      <c r="O2645" s="32">
        <f t="shared" si="1"/>
        <v>37.45</v>
      </c>
      <c r="P2645" s="33">
        <f t="shared" si="2"/>
        <v>8.55</v>
      </c>
      <c r="Q2645" s="34">
        <f t="shared" si="3"/>
        <v>0.5833333333</v>
      </c>
      <c r="R2645" s="35" t="str">
        <f t="shared" si="4"/>
        <v>Bajo</v>
      </c>
      <c r="S2645" s="35" t="str">
        <f>IF(O2645="","",IF(O2645&gt;AVERAGE('Base de datos limpia'!$O$2:$O$8001),"Alto","Normal"))
</f>
        <v>Normal</v>
      </c>
      <c r="T2645" s="35" t="str">
        <f t="shared" si="5"/>
        <v>Gamer casual</v>
      </c>
      <c r="U2645" s="35"/>
    </row>
    <row r="2646">
      <c r="A2646" s="28">
        <v>2645.0</v>
      </c>
      <c r="B2646" s="28">
        <v>24.0</v>
      </c>
      <c r="C2646" s="28" t="str">
        <f>TRIM(PROPER('Base de datos cruda'!C2646))</f>
        <v>Male</v>
      </c>
      <c r="D2646" s="28">
        <v>5.8</v>
      </c>
      <c r="E2646" s="28">
        <v>8.95</v>
      </c>
      <c r="F2646" s="28">
        <v>8.95</v>
      </c>
      <c r="G2646" s="28">
        <v>82.04</v>
      </c>
      <c r="H2646" s="28" t="str">
        <f>TRIM(PROPER('Base de datos cruda'!H2646))</f>
        <v>Rpg</v>
      </c>
      <c r="I2646" s="28">
        <v>0.14</v>
      </c>
      <c r="J2646" s="28">
        <v>7.72</v>
      </c>
      <c r="K2646" s="28">
        <v>249.08</v>
      </c>
      <c r="L2646" s="28">
        <f>IF('Base de datos cruda'!L2646&lt;0,,'Base de datos cruda'!L2646)</f>
        <v>11.53</v>
      </c>
      <c r="M2646" s="28" t="str">
        <f>IF(TRIM(PROPER('Base de datos cruda'!M2646))="High","Alto",IF(TRIM(PROPER('Base de datos cruda'!M2646))="Medium","Medio","Bajo"))</f>
        <v>Bajo</v>
      </c>
      <c r="N2646" s="29">
        <v>83.8726270151607</v>
      </c>
      <c r="O2646" s="32">
        <f t="shared" si="1"/>
        <v>83.87262702</v>
      </c>
      <c r="P2646" s="33">
        <f t="shared" si="2"/>
        <v>13.52</v>
      </c>
      <c r="Q2646" s="34">
        <f t="shared" si="3"/>
        <v>1.543103448</v>
      </c>
      <c r="R2646" s="35" t="str">
        <f t="shared" si="4"/>
        <v>Alto</v>
      </c>
      <c r="S2646" s="35" t="str">
        <f>IF(O2646="","",IF(O2646&gt;AVERAGE('Base de datos limpia'!$O$2:$O$8001),"Alto","Normal"))
</f>
        <v>Alto</v>
      </c>
      <c r="T2646" s="35" t="str">
        <f t="shared" si="5"/>
        <v>Gamer intensivo</v>
      </c>
      <c r="U2646" s="35"/>
    </row>
    <row r="2647">
      <c r="A2647" s="28">
        <v>2646.0</v>
      </c>
      <c r="B2647" s="28">
        <v>22.0</v>
      </c>
      <c r="C2647" s="28" t="str">
        <f>TRIM(PROPER('Base de datos cruda'!C2647))</f>
        <v>Other</v>
      </c>
      <c r="D2647" s="28">
        <v>4.9</v>
      </c>
      <c r="E2647" s="28">
        <v>7.07</v>
      </c>
      <c r="F2647" s="28">
        <v>5.85</v>
      </c>
      <c r="G2647" s="28">
        <v>87.82</v>
      </c>
      <c r="H2647" s="28" t="str">
        <f>TRIM(PROPER('Base de datos cruda'!H2647))</f>
        <v>Casual</v>
      </c>
      <c r="I2647" s="28">
        <v>3.07</v>
      </c>
      <c r="J2647" s="28">
        <v>10.84</v>
      </c>
      <c r="K2647" s="28">
        <v>252.25</v>
      </c>
      <c r="L2647" s="28">
        <f>IF('Base de datos cruda'!L2647&lt;0,,'Base de datos cruda'!L2647)</f>
        <v>16.03</v>
      </c>
      <c r="M2647" s="28" t="str">
        <f>IF(TRIM(PROPER('Base de datos cruda'!M2647))="High","Alto",IF(TRIM(PROPER('Base de datos cruda'!M2647))="Medium","Medio","Bajo"))</f>
        <v>Alto</v>
      </c>
      <c r="N2647" s="29">
        <v>69.18</v>
      </c>
      <c r="O2647" s="32">
        <f t="shared" si="1"/>
        <v>69.18</v>
      </c>
      <c r="P2647" s="33">
        <f t="shared" si="2"/>
        <v>15.74</v>
      </c>
      <c r="Q2647" s="34">
        <f t="shared" si="3"/>
        <v>1.442857143</v>
      </c>
      <c r="R2647" s="35" t="str">
        <f t="shared" si="4"/>
        <v>Medio</v>
      </c>
      <c r="S2647" s="35" t="str">
        <f>IF(O2647="","",IF(O2647&gt;AVERAGE('Base de datos limpia'!$O$2:$O$8001),"Alto","Normal"))
</f>
        <v>Alto</v>
      </c>
      <c r="T2647" s="35" t="str">
        <f t="shared" si="5"/>
        <v>Gamer intensivo</v>
      </c>
      <c r="U2647" s="35"/>
    </row>
    <row r="2648">
      <c r="A2648" s="28">
        <v>2647.0</v>
      </c>
      <c r="B2648" s="28">
        <v>18.0</v>
      </c>
      <c r="C2648" s="28" t="str">
        <f>TRIM(PROPER('Base de datos cruda'!C2648))</f>
        <v>Male</v>
      </c>
      <c r="D2648" s="28">
        <v>0.96</v>
      </c>
      <c r="E2648" s="28">
        <v>4.33</v>
      </c>
      <c r="F2648" s="28">
        <v>5.83</v>
      </c>
      <c r="G2648" s="28">
        <v>76.18</v>
      </c>
      <c r="H2648" s="28" t="str">
        <f>TRIM(PROPER('Base de datos cruda'!H2648))</f>
        <v>Casual</v>
      </c>
      <c r="I2648" s="28">
        <v>4.23</v>
      </c>
      <c r="J2648" s="28">
        <v>6.95</v>
      </c>
      <c r="K2648" s="28">
        <v>307.37</v>
      </c>
      <c r="L2648" s="28">
        <f>IF('Base de datos cruda'!L2648&lt;0,,'Base de datos cruda'!L2648)</f>
        <v>5.42</v>
      </c>
      <c r="M2648" s="28" t="str">
        <f>IF(TRIM(PROPER('Base de datos cruda'!M2648))="High","Alto",IF(TRIM(PROPER('Base de datos cruda'!M2648))="Medium","Medio","Bajo"))</f>
        <v>Medio</v>
      </c>
      <c r="N2648" s="29">
        <v>73.9</v>
      </c>
      <c r="O2648" s="32">
        <f t="shared" si="1"/>
        <v>73.9</v>
      </c>
      <c r="P2648" s="33">
        <f t="shared" si="2"/>
        <v>7.91</v>
      </c>
      <c r="Q2648" s="34">
        <f t="shared" si="3"/>
        <v>4.510416667</v>
      </c>
      <c r="R2648" s="35" t="str">
        <f t="shared" si="4"/>
        <v>Alto</v>
      </c>
      <c r="S2648" s="35" t="str">
        <f>IF(O2648="","",IF(O2648&gt;AVERAGE('Base de datos limpia'!$O$2:$O$8001),"Alto","Normal"))
</f>
        <v>Alto</v>
      </c>
      <c r="T2648" s="35" t="str">
        <f t="shared" si="5"/>
        <v>Gamer moderado</v>
      </c>
      <c r="U2648" s="35"/>
    </row>
    <row r="2649">
      <c r="A2649" s="28">
        <v>2648.0</v>
      </c>
      <c r="B2649" s="28">
        <v>16.0</v>
      </c>
      <c r="C2649" s="28" t="str">
        <f>TRIM(PROPER('Base de datos cruda'!C2649))</f>
        <v>Female</v>
      </c>
      <c r="D2649" s="28">
        <v>1.31</v>
      </c>
      <c r="E2649" s="28">
        <v>2.71</v>
      </c>
      <c r="F2649" s="28">
        <v>8.14</v>
      </c>
      <c r="G2649" s="28">
        <v>89.26</v>
      </c>
      <c r="H2649" s="28" t="str">
        <f>TRIM(PROPER('Base de datos cruda'!H2649))</f>
        <v>Rpg</v>
      </c>
      <c r="I2649" s="28">
        <v>2.47</v>
      </c>
      <c r="J2649" s="28">
        <v>2.56</v>
      </c>
      <c r="K2649" s="28">
        <v>294.81</v>
      </c>
      <c r="L2649" s="28">
        <f>IF('Base de datos cruda'!L2649&lt;0,,'Base de datos cruda'!L2649)</f>
        <v>2.59</v>
      </c>
      <c r="M2649" s="28" t="str">
        <f>IF(TRIM(PROPER('Base de datos cruda'!M2649))="High","Alto",IF(TRIM(PROPER('Base de datos cruda'!M2649))="Medium","Medio","Bajo"))</f>
        <v>Medio</v>
      </c>
      <c r="N2649" s="29">
        <v>72.3</v>
      </c>
      <c r="O2649" s="32">
        <f t="shared" si="1"/>
        <v>72.3</v>
      </c>
      <c r="P2649" s="33">
        <f t="shared" si="2"/>
        <v>3.87</v>
      </c>
      <c r="Q2649" s="34">
        <f t="shared" si="3"/>
        <v>2.06870229</v>
      </c>
      <c r="R2649" s="35" t="str">
        <f t="shared" si="4"/>
        <v>Alto</v>
      </c>
      <c r="S2649" s="35" t="str">
        <f>IF(O2649="","",IF(O2649&gt;AVERAGE('Base de datos limpia'!$O$2:$O$8001),"Alto","Normal"))
</f>
        <v>Alto</v>
      </c>
      <c r="T2649" s="35" t="str">
        <f t="shared" si="5"/>
        <v>Gamer casual</v>
      </c>
      <c r="U2649" s="35"/>
    </row>
    <row r="2650">
      <c r="A2650" s="28">
        <v>2649.0</v>
      </c>
      <c r="B2650" s="28">
        <v>23.0</v>
      </c>
      <c r="C2650" s="28" t="str">
        <f>TRIM(PROPER('Base de datos cruda'!C2650))</f>
        <v>Female</v>
      </c>
      <c r="D2650" s="28">
        <v>5.13</v>
      </c>
      <c r="E2650" s="28">
        <v>8.35</v>
      </c>
      <c r="F2650" s="28">
        <v>5.56</v>
      </c>
      <c r="G2650" s="28">
        <v>66.53</v>
      </c>
      <c r="H2650" s="28" t="str">
        <f>TRIM(PROPER('Base de datos cruda'!H2650))</f>
        <v>Casual</v>
      </c>
      <c r="I2650" s="28">
        <v>1.57</v>
      </c>
      <c r="J2650" s="28">
        <v>9.47</v>
      </c>
      <c r="K2650" s="28">
        <v>262.1</v>
      </c>
      <c r="L2650" s="28">
        <f>IF('Base de datos cruda'!L2650&lt;0,,'Base de datos cruda'!L2650)</f>
        <v>14.55</v>
      </c>
      <c r="M2650" s="28" t="str">
        <f>IF(TRIM(PROPER('Base de datos cruda'!M2650))="High","Alto",IF(TRIM(PROPER('Base de datos cruda'!M2650))="Medium","Medio","Bajo"))</f>
        <v>Alto</v>
      </c>
      <c r="N2650" s="29">
        <v>79.2572913179638</v>
      </c>
      <c r="O2650" s="32">
        <f t="shared" si="1"/>
        <v>79.25729132</v>
      </c>
      <c r="P2650" s="33">
        <f t="shared" si="2"/>
        <v>14.6</v>
      </c>
      <c r="Q2650" s="34">
        <f t="shared" si="3"/>
        <v>1.627680312</v>
      </c>
      <c r="R2650" s="35" t="str">
        <f t="shared" si="4"/>
        <v>Alto</v>
      </c>
      <c r="S2650" s="35" t="str">
        <f>IF(O2650="","",IF(O2650&gt;AVERAGE('Base de datos limpia'!$O$2:$O$8001),"Alto","Normal"))
</f>
        <v>Alto</v>
      </c>
      <c r="T2650" s="35" t="str">
        <f t="shared" si="5"/>
        <v>Gamer intensivo</v>
      </c>
      <c r="U2650" s="35"/>
    </row>
    <row r="2651">
      <c r="A2651" s="28">
        <v>2650.0</v>
      </c>
      <c r="B2651" s="28">
        <v>18.0</v>
      </c>
      <c r="C2651" s="28" t="str">
        <f>TRIM(PROPER('Base de datos cruda'!C2651))</f>
        <v>Male</v>
      </c>
      <c r="D2651" s="28">
        <v>6.51</v>
      </c>
      <c r="E2651" s="28">
        <v>6.43</v>
      </c>
      <c r="F2651" s="28">
        <v>5.17</v>
      </c>
      <c r="G2651" s="28">
        <v>64.88</v>
      </c>
      <c r="H2651" s="28" t="str">
        <f>TRIM(PROPER('Base de datos cruda'!H2651))</f>
        <v>Casual</v>
      </c>
      <c r="I2651" s="28">
        <v>4.98</v>
      </c>
      <c r="J2651" s="28">
        <v>11.58</v>
      </c>
      <c r="K2651" s="28">
        <v>246.66</v>
      </c>
      <c r="L2651" s="28">
        <f>IF('Base de datos cruda'!L2651&lt;0,,'Base de datos cruda'!L2651)</f>
        <v>16.75</v>
      </c>
      <c r="M2651" s="28" t="str">
        <f>IF(TRIM(PROPER('Base de datos cruda'!M2651))="High","Alto",IF(TRIM(PROPER('Base de datos cruda'!M2651))="Medium","Medio","Bajo"))</f>
        <v>Bajo</v>
      </c>
      <c r="N2651" s="29">
        <v>36.56</v>
      </c>
      <c r="O2651" s="32">
        <f t="shared" si="1"/>
        <v>36.56</v>
      </c>
      <c r="P2651" s="33">
        <f t="shared" si="2"/>
        <v>18.09</v>
      </c>
      <c r="Q2651" s="34">
        <f t="shared" si="3"/>
        <v>0.9877112135</v>
      </c>
      <c r="R2651" s="35" t="str">
        <f t="shared" si="4"/>
        <v>Bajo</v>
      </c>
      <c r="S2651" s="35" t="str">
        <f>IF(O2651="","",IF(O2651&gt;AVERAGE('Base de datos limpia'!$O$2:$O$8001),"Alto","Normal"))
</f>
        <v>Normal</v>
      </c>
      <c r="T2651" s="35" t="str">
        <f t="shared" si="5"/>
        <v>Gamer intensivo</v>
      </c>
      <c r="U2651" s="35"/>
    </row>
    <row r="2652">
      <c r="A2652" s="28">
        <v>2651.0</v>
      </c>
      <c r="B2652" s="28">
        <v>23.0</v>
      </c>
      <c r="C2652" s="28" t="str">
        <f>TRIM(PROPER('Base de datos cruda'!C2652))</f>
        <v>Other</v>
      </c>
      <c r="D2652" s="28">
        <v>2.8</v>
      </c>
      <c r="E2652" s="28">
        <v>4.24</v>
      </c>
      <c r="F2652" s="28">
        <v>6.12</v>
      </c>
      <c r="G2652" s="28">
        <v>93.58</v>
      </c>
      <c r="H2652" s="28" t="str">
        <f>TRIM(PROPER('Base de datos cruda'!H2652))</f>
        <v>Rpg</v>
      </c>
      <c r="I2652" s="28">
        <v>0.32</v>
      </c>
      <c r="J2652" s="28">
        <v>5.42</v>
      </c>
      <c r="K2652" s="28">
        <v>297.57</v>
      </c>
      <c r="L2652" s="28">
        <f>IF('Base de datos cruda'!L2652&lt;0,,'Base de datos cruda'!L2652)</f>
        <v>8.11</v>
      </c>
      <c r="M2652" s="28" t="str">
        <f>IF(TRIM(PROPER('Base de datos cruda'!M2652))="High","Alto",IF(TRIM(PROPER('Base de datos cruda'!M2652))="Medium","Medio","Bajo"))</f>
        <v>Medio</v>
      </c>
      <c r="N2652" s="29">
        <v>68.98</v>
      </c>
      <c r="O2652" s="32">
        <f t="shared" si="1"/>
        <v>68.98</v>
      </c>
      <c r="P2652" s="33">
        <f t="shared" si="2"/>
        <v>8.22</v>
      </c>
      <c r="Q2652" s="34">
        <f t="shared" si="3"/>
        <v>1.514285714</v>
      </c>
      <c r="R2652" s="35" t="str">
        <f t="shared" si="4"/>
        <v>Medio</v>
      </c>
      <c r="S2652" s="35" t="str">
        <f>IF(O2652="","",IF(O2652&gt;AVERAGE('Base de datos limpia'!$O$2:$O$8001),"Alto","Normal"))
</f>
        <v>Alto</v>
      </c>
      <c r="T2652" s="35" t="str">
        <f t="shared" si="5"/>
        <v>Gamer moderado</v>
      </c>
      <c r="U2652" s="35"/>
    </row>
    <row r="2653">
      <c r="A2653" s="28">
        <v>2652.0</v>
      </c>
      <c r="B2653" s="28">
        <v>23.0</v>
      </c>
      <c r="C2653" s="28" t="str">
        <f>TRIM(PROPER('Base de datos cruda'!C2653))</f>
        <v>Female</v>
      </c>
      <c r="D2653" s="28">
        <v>4.76</v>
      </c>
      <c r="E2653" s="28">
        <v>4.99</v>
      </c>
      <c r="F2653" s="28">
        <v>7.5</v>
      </c>
      <c r="G2653" s="28">
        <v>73.57</v>
      </c>
      <c r="H2653" s="28" t="str">
        <f>TRIM(PROPER('Base de datos cruda'!H2653))</f>
        <v>Rpg</v>
      </c>
      <c r="I2653" s="28">
        <v>1.05</v>
      </c>
      <c r="J2653" s="28">
        <v>9.23</v>
      </c>
      <c r="K2653" s="28">
        <v>265.48</v>
      </c>
      <c r="L2653" s="28">
        <f>IF('Base de datos cruda'!L2653&lt;0,,'Base de datos cruda'!L2653)</f>
        <v>11.21</v>
      </c>
      <c r="M2653" s="28" t="str">
        <f>IF(TRIM(PROPER('Base de datos cruda'!M2653))="High","Alto",IF(TRIM(PROPER('Base de datos cruda'!M2653))="Medium","Medio","Bajo"))</f>
        <v>Medio</v>
      </c>
      <c r="N2653" s="29">
        <v>66.8976898296891</v>
      </c>
      <c r="O2653" s="32">
        <f t="shared" si="1"/>
        <v>66.89768983</v>
      </c>
      <c r="P2653" s="33">
        <f t="shared" si="2"/>
        <v>13.99</v>
      </c>
      <c r="Q2653" s="34">
        <f t="shared" si="3"/>
        <v>1.048319328</v>
      </c>
      <c r="R2653" s="35" t="str">
        <f t="shared" si="4"/>
        <v>Medio</v>
      </c>
      <c r="S2653" s="35" t="str">
        <f>IF(O2653="","",IF(O2653&gt;AVERAGE('Base de datos limpia'!$O$2:$O$8001),"Alto","Normal"))
</f>
        <v>Alto</v>
      </c>
      <c r="T2653" s="35" t="str">
        <f t="shared" si="5"/>
        <v>Gamer moderado</v>
      </c>
      <c r="U2653" s="35"/>
    </row>
    <row r="2654">
      <c r="A2654" s="28">
        <v>2653.0</v>
      </c>
      <c r="B2654" s="28">
        <v>20.0</v>
      </c>
      <c r="C2654" s="28" t="str">
        <f>TRIM(PROPER('Base de datos cruda'!C2654))</f>
        <v>Female</v>
      </c>
      <c r="D2654" s="28">
        <v>1.37</v>
      </c>
      <c r="E2654" s="28">
        <v>8.44</v>
      </c>
      <c r="F2654" s="28">
        <v>4.22</v>
      </c>
      <c r="G2654" s="28">
        <v>77.29</v>
      </c>
      <c r="H2654" s="28" t="str">
        <f>TRIM(PROPER('Base de datos cruda'!H2654))</f>
        <v>Rpg</v>
      </c>
      <c r="I2654" s="28">
        <v>4.43</v>
      </c>
      <c r="J2654" s="28">
        <v>3.31</v>
      </c>
      <c r="K2654" s="28">
        <v>305.85</v>
      </c>
      <c r="L2654" s="28">
        <f>IF('Base de datos cruda'!L2654&lt;0,,'Base de datos cruda'!L2654)</f>
        <v>1.92</v>
      </c>
      <c r="M2654" s="28" t="str">
        <f>IF(TRIM(PROPER('Base de datos cruda'!M2654))="High","Alto",IF(TRIM(PROPER('Base de datos cruda'!M2654))="Medium","Medio","Bajo"))</f>
        <v>Alto</v>
      </c>
      <c r="N2654" s="29">
        <v>82.05</v>
      </c>
      <c r="O2654" s="32">
        <f t="shared" si="1"/>
        <v>82.05</v>
      </c>
      <c r="P2654" s="33">
        <f t="shared" si="2"/>
        <v>4.68</v>
      </c>
      <c r="Q2654" s="34">
        <f t="shared" si="3"/>
        <v>6.160583942</v>
      </c>
      <c r="R2654" s="35" t="str">
        <f t="shared" si="4"/>
        <v>Alto</v>
      </c>
      <c r="S2654" s="35" t="str">
        <f>IF(O2654="","",IF(O2654&gt;AVERAGE('Base de datos limpia'!$O$2:$O$8001),"Alto","Normal"))
</f>
        <v>Alto</v>
      </c>
      <c r="T2654" s="35" t="str">
        <f t="shared" si="5"/>
        <v>Gamer intensivo</v>
      </c>
      <c r="U2654" s="35"/>
    </row>
    <row r="2655">
      <c r="A2655" s="28">
        <v>2654.0</v>
      </c>
      <c r="B2655" s="28">
        <v>16.0</v>
      </c>
      <c r="C2655" s="28" t="str">
        <f>TRIM(PROPER('Base de datos cruda'!C2655))</f>
        <v>Male</v>
      </c>
      <c r="D2655" s="28">
        <v>2.49</v>
      </c>
      <c r="E2655" s="28">
        <v>4.05</v>
      </c>
      <c r="F2655" s="28">
        <v>5.87</v>
      </c>
      <c r="G2655" s="28">
        <v>97.9</v>
      </c>
      <c r="H2655" s="28" t="str">
        <f>TRIM(PROPER('Base de datos cruda'!H2655))</f>
        <v>Fps</v>
      </c>
      <c r="I2655" s="28">
        <v>1.49</v>
      </c>
      <c r="J2655" s="28">
        <v>4.13</v>
      </c>
      <c r="K2655" s="28">
        <v>281.76</v>
      </c>
      <c r="L2655" s="28">
        <f>IF('Base de datos cruda'!L2655&lt;0,,'Base de datos cruda'!L2655)</f>
        <v>3.78</v>
      </c>
      <c r="M2655" s="28" t="str">
        <f>IF(TRIM(PROPER('Base de datos cruda'!M2655))="High","Alto",IF(TRIM(PROPER('Base de datos cruda'!M2655))="Medium","Medio","Bajo"))</f>
        <v>Medio</v>
      </c>
      <c r="N2655" s="29">
        <v>66.56</v>
      </c>
      <c r="O2655" s="32">
        <f t="shared" si="1"/>
        <v>66.56</v>
      </c>
      <c r="P2655" s="33">
        <f t="shared" si="2"/>
        <v>6.62</v>
      </c>
      <c r="Q2655" s="34">
        <f t="shared" si="3"/>
        <v>1.626506024</v>
      </c>
      <c r="R2655" s="35" t="str">
        <f t="shared" si="4"/>
        <v>Medio</v>
      </c>
      <c r="S2655" s="35" t="str">
        <f>IF(O2655="","",IF(O2655&gt;AVERAGE('Base de datos limpia'!$O$2:$O$8001),"Alto","Normal"))
</f>
        <v>Alto</v>
      </c>
      <c r="T2655" s="35" t="str">
        <f t="shared" si="5"/>
        <v>Gamer moderado</v>
      </c>
      <c r="U2655" s="35"/>
    </row>
    <row r="2656">
      <c r="A2656" s="28">
        <v>2655.0</v>
      </c>
      <c r="B2656" s="28">
        <v>22.0</v>
      </c>
      <c r="C2656" s="28" t="str">
        <f>TRIM(PROPER('Base de datos cruda'!C2656))</f>
        <v>Female</v>
      </c>
      <c r="D2656" s="28">
        <v>0.16</v>
      </c>
      <c r="E2656" s="28">
        <v>1.81</v>
      </c>
      <c r="F2656" s="28">
        <v>5.73</v>
      </c>
      <c r="G2656" s="28">
        <v>76.96</v>
      </c>
      <c r="H2656" s="28" t="str">
        <f>TRIM(PROPER('Base de datos cruda'!H2656))</f>
        <v>Rpg</v>
      </c>
      <c r="I2656" s="28">
        <v>4.1</v>
      </c>
      <c r="J2656" s="28">
        <v>5.79</v>
      </c>
      <c r="K2656" s="28">
        <v>317.6</v>
      </c>
      <c r="L2656" s="28">
        <f>IF('Base de datos cruda'!L2656&lt;0,,'Base de datos cruda'!L2656)</f>
        <v>3.34</v>
      </c>
      <c r="M2656" s="28" t="str">
        <f>IF(TRIM(PROPER('Base de datos cruda'!M2656))="High","Alto",IF(TRIM(PROPER('Base de datos cruda'!M2656))="Medium","Medio","Bajo"))</f>
        <v>Medio</v>
      </c>
      <c r="N2656" s="29">
        <v>50.42</v>
      </c>
      <c r="O2656" s="32">
        <f t="shared" si="1"/>
        <v>50.42</v>
      </c>
      <c r="P2656" s="33">
        <f t="shared" si="2"/>
        <v>5.95</v>
      </c>
      <c r="Q2656" s="34">
        <f t="shared" si="3"/>
        <v>11.3125</v>
      </c>
      <c r="R2656" s="35" t="str">
        <f t="shared" si="4"/>
        <v>Medio</v>
      </c>
      <c r="S2656" s="35" t="str">
        <f>IF(O2656="","",IF(O2656&gt;AVERAGE('Base de datos limpia'!$O$2:$O$8001),"Alto","Normal"))
</f>
        <v>Normal</v>
      </c>
      <c r="T2656" s="35" t="str">
        <f t="shared" si="5"/>
        <v>Gamer casual</v>
      </c>
      <c r="U2656" s="35"/>
    </row>
    <row r="2657">
      <c r="A2657" s="28">
        <v>2656.0</v>
      </c>
      <c r="B2657" s="28">
        <v>20.0</v>
      </c>
      <c r="C2657" s="28" t="str">
        <f>TRIM(PROPER('Base de datos cruda'!C2657))</f>
        <v>Female</v>
      </c>
      <c r="D2657" s="28">
        <v>6.15</v>
      </c>
      <c r="E2657" s="28">
        <v>9.2</v>
      </c>
      <c r="F2657" s="28">
        <v>5.22</v>
      </c>
      <c r="G2657" s="28">
        <v>60.14</v>
      </c>
      <c r="H2657" s="28" t="str">
        <f>TRIM(PROPER('Base de datos cruda'!H2657))</f>
        <v>Rpg</v>
      </c>
      <c r="I2657" s="28">
        <v>1.67</v>
      </c>
      <c r="J2657" s="28">
        <v>10.36</v>
      </c>
      <c r="K2657" s="28">
        <v>235.97</v>
      </c>
      <c r="L2657" s="28">
        <f>IF('Base de datos cruda'!L2657&lt;0,,'Base de datos cruda'!L2657)</f>
        <v>14.42</v>
      </c>
      <c r="M2657" s="28" t="str">
        <f>IF(TRIM(PROPER('Base de datos cruda'!M2657))="High","Alto",IF(TRIM(PROPER('Base de datos cruda'!M2657))="Medium","Medio","Bajo"))</f>
        <v>Alto</v>
      </c>
      <c r="N2657" s="29">
        <v>72.6930339602251</v>
      </c>
      <c r="O2657" s="32">
        <f t="shared" si="1"/>
        <v>72.69303396</v>
      </c>
      <c r="P2657" s="33">
        <f t="shared" si="2"/>
        <v>16.51</v>
      </c>
      <c r="Q2657" s="34">
        <f t="shared" si="3"/>
        <v>1.495934959</v>
      </c>
      <c r="R2657" s="35" t="str">
        <f t="shared" si="4"/>
        <v>Alto</v>
      </c>
      <c r="S2657" s="35" t="str">
        <f>IF(O2657="","",IF(O2657&gt;AVERAGE('Base de datos limpia'!$O$2:$O$8001),"Alto","Normal"))
</f>
        <v>Alto</v>
      </c>
      <c r="T2657" s="35" t="str">
        <f t="shared" si="5"/>
        <v>Gamer intensivo</v>
      </c>
      <c r="U2657" s="35"/>
    </row>
    <row r="2658">
      <c r="A2658" s="28">
        <v>2657.0</v>
      </c>
      <c r="B2658" s="28">
        <v>23.0</v>
      </c>
      <c r="C2658" s="28" t="str">
        <f>TRIM(PROPER('Base de datos cruda'!C2658))</f>
        <v>Other</v>
      </c>
      <c r="D2658" s="28">
        <v>3.21</v>
      </c>
      <c r="E2658" s="28">
        <v>4.49</v>
      </c>
      <c r="F2658" s="28">
        <v>7.27</v>
      </c>
      <c r="G2658" s="28">
        <v>97.52</v>
      </c>
      <c r="H2658" s="28" t="str">
        <f>TRIM(PROPER('Base de datos cruda'!H2658))</f>
        <v>Fps</v>
      </c>
      <c r="I2658" s="28">
        <v>4.06</v>
      </c>
      <c r="J2658" s="28">
        <v>8.29</v>
      </c>
      <c r="K2658" s="28">
        <v>264.44</v>
      </c>
      <c r="L2658" s="28">
        <f>IF('Base de datos cruda'!L2658&lt;0,,'Base de datos cruda'!L2658)</f>
        <v>9.93</v>
      </c>
      <c r="M2658" s="28" t="str">
        <f>IF(TRIM(PROPER('Base de datos cruda'!M2658))="High","Alto",IF(TRIM(PROPER('Base de datos cruda'!M2658))="Medium","Medio","Bajo"))</f>
        <v>Medio</v>
      </c>
      <c r="N2658" s="29">
        <v>75.84</v>
      </c>
      <c r="O2658" s="32">
        <f t="shared" si="1"/>
        <v>75.84</v>
      </c>
      <c r="P2658" s="33">
        <f t="shared" si="2"/>
        <v>11.5</v>
      </c>
      <c r="Q2658" s="34">
        <f t="shared" si="3"/>
        <v>1.398753894</v>
      </c>
      <c r="R2658" s="35" t="str">
        <f t="shared" si="4"/>
        <v>Alto</v>
      </c>
      <c r="S2658" s="35" t="str">
        <f>IF(O2658="","",IF(O2658&gt;AVERAGE('Base de datos limpia'!$O$2:$O$8001),"Alto","Normal"))
</f>
        <v>Alto</v>
      </c>
      <c r="T2658" s="35" t="str">
        <f t="shared" si="5"/>
        <v>Gamer moderado</v>
      </c>
      <c r="U2658" s="35"/>
    </row>
    <row r="2659">
      <c r="A2659" s="28">
        <v>2658.0</v>
      </c>
      <c r="B2659" s="28">
        <v>24.0</v>
      </c>
      <c r="C2659" s="28" t="str">
        <f>TRIM(PROPER('Base de datos cruda'!C2659))</f>
        <v>Male</v>
      </c>
      <c r="D2659" s="28">
        <v>6.53</v>
      </c>
      <c r="E2659" s="28">
        <v>4.14</v>
      </c>
      <c r="F2659" s="28">
        <v>5.45</v>
      </c>
      <c r="G2659" s="28">
        <v>60.56</v>
      </c>
      <c r="H2659" s="28" t="str">
        <f>TRIM(PROPER('Base de datos cruda'!H2659))</f>
        <v>Casual</v>
      </c>
      <c r="I2659" s="28">
        <v>3.43</v>
      </c>
      <c r="J2659" s="28">
        <v>10.19</v>
      </c>
      <c r="K2659" s="28">
        <v>238.99</v>
      </c>
      <c r="L2659" s="28">
        <f>IF('Base de datos cruda'!L2659&lt;0,,'Base de datos cruda'!L2659)</f>
        <v>14.04</v>
      </c>
      <c r="M2659" s="28" t="str">
        <f>IF(TRIM(PROPER('Base de datos cruda'!M2659))="High","Alto",IF(TRIM(PROPER('Base de datos cruda'!M2659))="Medium","Medio","Bajo"))</f>
        <v>Bajo</v>
      </c>
      <c r="N2659" s="29">
        <v>33.72</v>
      </c>
      <c r="O2659" s="32">
        <f t="shared" si="1"/>
        <v>33.72</v>
      </c>
      <c r="P2659" s="33">
        <f t="shared" si="2"/>
        <v>16.72</v>
      </c>
      <c r="Q2659" s="34">
        <f t="shared" si="3"/>
        <v>0.6339969372</v>
      </c>
      <c r="R2659" s="35" t="str">
        <f t="shared" si="4"/>
        <v>Bajo</v>
      </c>
      <c r="S2659" s="35" t="str">
        <f>IF(O2659="","",IF(O2659&gt;AVERAGE('Base de datos limpia'!$O$2:$O$8001),"Alto","Normal"))
</f>
        <v>Normal</v>
      </c>
      <c r="T2659" s="35" t="str">
        <f t="shared" si="5"/>
        <v>Gamer moderado</v>
      </c>
      <c r="U2659" s="35"/>
    </row>
    <row r="2660">
      <c r="A2660" s="28">
        <v>2659.0</v>
      </c>
      <c r="B2660" s="28">
        <v>22.0</v>
      </c>
      <c r="C2660" s="28" t="str">
        <f>TRIM(PROPER('Base de datos cruda'!C2660))</f>
        <v>Female</v>
      </c>
      <c r="D2660" s="28">
        <v>5.67</v>
      </c>
      <c r="E2660" s="28">
        <v>2.84</v>
      </c>
      <c r="F2660" s="28">
        <v>7.03</v>
      </c>
      <c r="G2660" s="28">
        <v>86.49</v>
      </c>
      <c r="H2660" s="28" t="str">
        <f>TRIM(PROPER('Base de datos cruda'!H2660))</f>
        <v>Casual</v>
      </c>
      <c r="I2660" s="28">
        <v>2.34</v>
      </c>
      <c r="J2660" s="28">
        <v>7.44</v>
      </c>
      <c r="K2660" s="28">
        <v>246.92</v>
      </c>
      <c r="L2660" s="28">
        <f>IF('Base de datos cruda'!L2660&lt;0,,'Base de datos cruda'!L2660)</f>
        <v>14.79</v>
      </c>
      <c r="M2660" s="28" t="str">
        <f>IF(TRIM(PROPER('Base de datos cruda'!M2660))="High","Alto",IF(TRIM(PROPER('Base de datos cruda'!M2660))="Medium","Medio","Bajo"))</f>
        <v>Bajo</v>
      </c>
      <c r="N2660" s="29">
        <v>34.22</v>
      </c>
      <c r="O2660" s="32">
        <f t="shared" si="1"/>
        <v>34.22</v>
      </c>
      <c r="P2660" s="33">
        <f t="shared" si="2"/>
        <v>13.11</v>
      </c>
      <c r="Q2660" s="34">
        <f t="shared" si="3"/>
        <v>0.5008818342</v>
      </c>
      <c r="R2660" s="35" t="str">
        <f t="shared" si="4"/>
        <v>Bajo</v>
      </c>
      <c r="S2660" s="35" t="str">
        <f>IF(O2660="","",IF(O2660&gt;AVERAGE('Base de datos limpia'!$O$2:$O$8001),"Alto","Normal"))
</f>
        <v>Normal</v>
      </c>
      <c r="T2660" s="35" t="str">
        <f t="shared" si="5"/>
        <v>Gamer casual</v>
      </c>
      <c r="U2660" s="35"/>
    </row>
    <row r="2661">
      <c r="A2661" s="28">
        <v>2660.0</v>
      </c>
      <c r="B2661" s="28">
        <v>22.0</v>
      </c>
      <c r="C2661" s="28" t="str">
        <f>TRIM(PROPER('Base de datos cruda'!C2661))</f>
        <v>Male</v>
      </c>
      <c r="D2661" s="28">
        <v>6.63</v>
      </c>
      <c r="E2661" s="28">
        <v>9.08</v>
      </c>
      <c r="F2661" s="28">
        <v>6.52</v>
      </c>
      <c r="G2661" s="28">
        <v>72.92</v>
      </c>
      <c r="H2661" s="28" t="str">
        <f>TRIM(PROPER('Base de datos cruda'!H2661))</f>
        <v>Fps</v>
      </c>
      <c r="I2661" s="28">
        <v>2.61</v>
      </c>
      <c r="J2661" s="28">
        <v>9.51</v>
      </c>
      <c r="K2661" s="28">
        <v>246.55</v>
      </c>
      <c r="L2661" s="28">
        <f>IF('Base de datos cruda'!L2661&lt;0,,'Base de datos cruda'!L2661)</f>
        <v>12.05</v>
      </c>
      <c r="M2661" s="28" t="str">
        <f>IF(TRIM(PROPER('Base de datos cruda'!M2661))="High","Alto",IF(TRIM(PROPER('Base de datos cruda'!M2661))="Medium","Medio","Bajo"))</f>
        <v>Bajo</v>
      </c>
      <c r="N2661" s="29">
        <v>76.3628438094108</v>
      </c>
      <c r="O2661" s="32">
        <f t="shared" si="1"/>
        <v>76.36284381</v>
      </c>
      <c r="P2661" s="33">
        <f t="shared" si="2"/>
        <v>16.14</v>
      </c>
      <c r="Q2661" s="34">
        <f t="shared" si="3"/>
        <v>1.369532428</v>
      </c>
      <c r="R2661" s="35" t="str">
        <f t="shared" si="4"/>
        <v>Alto</v>
      </c>
      <c r="S2661" s="35" t="str">
        <f>IF(O2661="","",IF(O2661&gt;AVERAGE('Base de datos limpia'!$O$2:$O$8001),"Alto","Normal"))
</f>
        <v>Alto</v>
      </c>
      <c r="T2661" s="35" t="str">
        <f t="shared" si="5"/>
        <v>Gamer intensivo</v>
      </c>
      <c r="U2661" s="35"/>
    </row>
    <row r="2662">
      <c r="A2662" s="28">
        <v>2661.0</v>
      </c>
      <c r="B2662" s="28">
        <v>16.0</v>
      </c>
      <c r="C2662" s="28" t="str">
        <f>TRIM(PROPER('Base de datos cruda'!C2662))</f>
        <v>Male</v>
      </c>
      <c r="D2662" s="28">
        <v>2.29</v>
      </c>
      <c r="E2662" s="28">
        <v>2.96</v>
      </c>
      <c r="F2662" s="28">
        <v>5.09</v>
      </c>
      <c r="G2662" s="28">
        <v>78.82</v>
      </c>
      <c r="H2662" s="28" t="str">
        <f>TRIM(PROPER('Base de datos cruda'!H2662))</f>
        <v>Casual</v>
      </c>
      <c r="I2662" s="28">
        <v>0.89</v>
      </c>
      <c r="J2662" s="28">
        <v>7.7</v>
      </c>
      <c r="K2662" s="28">
        <v>282.9</v>
      </c>
      <c r="L2662" s="28">
        <f>IF('Base de datos cruda'!L2662&lt;0,,'Base de datos cruda'!L2662)</f>
        <v>8.12</v>
      </c>
      <c r="M2662" s="28" t="str">
        <f>IF(TRIM(PROPER('Base de datos cruda'!M2662))="High","Alto",IF(TRIM(PROPER('Base de datos cruda'!M2662))="Medium","Medio","Bajo"))</f>
        <v>Medio</v>
      </c>
      <c r="N2662" s="29">
        <v>56.9</v>
      </c>
      <c r="O2662" s="32">
        <f t="shared" si="1"/>
        <v>56.9</v>
      </c>
      <c r="P2662" s="33">
        <f t="shared" si="2"/>
        <v>9.99</v>
      </c>
      <c r="Q2662" s="34">
        <f t="shared" si="3"/>
        <v>1.292576419</v>
      </c>
      <c r="R2662" s="35" t="str">
        <f t="shared" si="4"/>
        <v>Medio</v>
      </c>
      <c r="S2662" s="35" t="str">
        <f>IF(O2662="","",IF(O2662&gt;AVERAGE('Base de datos limpia'!$O$2:$O$8001),"Alto","Normal"))
</f>
        <v>Normal</v>
      </c>
      <c r="T2662" s="35" t="str">
        <f t="shared" si="5"/>
        <v>Gamer casual</v>
      </c>
      <c r="U2662" s="35"/>
    </row>
    <row r="2663">
      <c r="A2663" s="28">
        <v>2662.0</v>
      </c>
      <c r="B2663" s="28">
        <v>19.0</v>
      </c>
      <c r="C2663" s="28" t="str">
        <f>TRIM(PROPER('Base de datos cruda'!C2663))</f>
        <v>Male</v>
      </c>
      <c r="D2663" s="28">
        <v>1.48</v>
      </c>
      <c r="E2663" s="28">
        <v>6.73</v>
      </c>
      <c r="F2663" s="28">
        <v>5.33</v>
      </c>
      <c r="G2663" s="28">
        <v>81.89</v>
      </c>
      <c r="H2663" s="28" t="str">
        <f>TRIM(PROPER('Base de datos cruda'!H2663))</f>
        <v>Fps</v>
      </c>
      <c r="I2663" s="28">
        <v>0.58</v>
      </c>
      <c r="J2663" s="28">
        <v>2.56</v>
      </c>
      <c r="K2663" s="28">
        <v>330.37</v>
      </c>
      <c r="L2663" s="28">
        <f>IF('Base de datos cruda'!L2663&lt;0,,'Base de datos cruda'!L2663)</f>
        <v>1.68</v>
      </c>
      <c r="M2663" s="28" t="str">
        <f>IF(TRIM(PROPER('Base de datos cruda'!M2663))="High","Alto",IF(TRIM(PROPER('Base de datos cruda'!M2663))="Medium","Medio","Bajo"))</f>
        <v>Medio</v>
      </c>
      <c r="N2663" s="29">
        <v>93.5605115298347</v>
      </c>
      <c r="O2663" s="32">
        <f t="shared" si="1"/>
        <v>93.56051153</v>
      </c>
      <c r="P2663" s="33">
        <f t="shared" si="2"/>
        <v>4.04</v>
      </c>
      <c r="Q2663" s="34">
        <f t="shared" si="3"/>
        <v>4.547297297</v>
      </c>
      <c r="R2663" s="35" t="str">
        <f t="shared" si="4"/>
        <v>Alto</v>
      </c>
      <c r="S2663" s="35" t="str">
        <f>IF(O2663="","",IF(O2663&gt;AVERAGE('Base de datos limpia'!$O$2:$O$8001),"Alto","Normal"))
</f>
        <v>Alto</v>
      </c>
      <c r="T2663" s="35" t="str">
        <f t="shared" si="5"/>
        <v>Gamer intensivo</v>
      </c>
      <c r="U2663" s="35"/>
    </row>
    <row r="2664">
      <c r="A2664" s="28">
        <v>2663.0</v>
      </c>
      <c r="B2664" s="28">
        <v>17.0</v>
      </c>
      <c r="C2664" s="28" t="str">
        <f>TRIM(PROPER('Base de datos cruda'!C2664))</f>
        <v>Female</v>
      </c>
      <c r="D2664" s="28">
        <v>7.78</v>
      </c>
      <c r="E2664" s="28">
        <v>8.93</v>
      </c>
      <c r="F2664" s="28">
        <v>4.85</v>
      </c>
      <c r="G2664" s="28">
        <v>76.34</v>
      </c>
      <c r="H2664" s="28" t="str">
        <f>TRIM(PROPER('Base de datos cruda'!H2664))</f>
        <v>Rpg</v>
      </c>
      <c r="I2664" s="28">
        <v>3.58</v>
      </c>
      <c r="J2664" s="28">
        <v>9.82</v>
      </c>
      <c r="K2664" s="28">
        <v>221.84</v>
      </c>
      <c r="L2664" s="28">
        <f>IF('Base de datos cruda'!L2664&lt;0,,'Base de datos cruda'!L2664)</f>
        <v>16.09</v>
      </c>
      <c r="M2664" s="28" t="str">
        <f>IF(TRIM(PROPER('Base de datos cruda'!M2664))="High","Alto",IF(TRIM(PROPER('Base de datos cruda'!M2664))="Medium","Medio","Bajo"))</f>
        <v>Alto</v>
      </c>
      <c r="N2664" s="29">
        <v>56.4583182300943</v>
      </c>
      <c r="O2664" s="32">
        <f t="shared" si="1"/>
        <v>56.45831823</v>
      </c>
      <c r="P2664" s="33">
        <f t="shared" si="2"/>
        <v>17.6</v>
      </c>
      <c r="Q2664" s="34">
        <f t="shared" si="3"/>
        <v>1.14781491</v>
      </c>
      <c r="R2664" s="35" t="str">
        <f t="shared" si="4"/>
        <v>Medio</v>
      </c>
      <c r="S2664" s="35" t="str">
        <f>IF(O2664="","",IF(O2664&gt;AVERAGE('Base de datos limpia'!$O$2:$O$8001),"Alto","Normal"))
</f>
        <v>Normal</v>
      </c>
      <c r="T2664" s="35" t="str">
        <f t="shared" si="5"/>
        <v>Gamer intensivo</v>
      </c>
      <c r="U2664" s="35"/>
    </row>
    <row r="2665">
      <c r="A2665" s="28">
        <v>2664.0</v>
      </c>
      <c r="B2665" s="28">
        <v>17.0</v>
      </c>
      <c r="C2665" s="28" t="str">
        <f>TRIM(PROPER('Base de datos cruda'!C2665))</f>
        <v>Male</v>
      </c>
      <c r="D2665" s="28">
        <v>5.74</v>
      </c>
      <c r="E2665" s="28">
        <v>1.31</v>
      </c>
      <c r="F2665" s="28">
        <v>4.28</v>
      </c>
      <c r="G2665" s="28">
        <v>90.97</v>
      </c>
      <c r="H2665" s="28" t="str">
        <f>TRIM(PROPER('Base de datos cruda'!H2665))</f>
        <v>Rpg</v>
      </c>
      <c r="I2665" s="28">
        <v>4.24</v>
      </c>
      <c r="J2665" s="28">
        <v>8.01</v>
      </c>
      <c r="K2665" s="28">
        <v>250.42</v>
      </c>
      <c r="L2665" s="28">
        <f>IF('Base de datos cruda'!L2665&lt;0,,'Base de datos cruda'!L2665)</f>
        <v>10.77</v>
      </c>
      <c r="M2665" s="28" t="str">
        <f>IF(TRIM(PROPER('Base de datos cruda'!M2665))="High","Alto",IF(TRIM(PROPER('Base de datos cruda'!M2665))="Medium","Medio","Bajo"))</f>
        <v>Bajo</v>
      </c>
      <c r="N2665" s="29">
        <v>22.73</v>
      </c>
      <c r="O2665" s="32">
        <f t="shared" si="1"/>
        <v>22.73</v>
      </c>
      <c r="P2665" s="33">
        <f t="shared" si="2"/>
        <v>13.75</v>
      </c>
      <c r="Q2665" s="34">
        <f t="shared" si="3"/>
        <v>0.2282229965</v>
      </c>
      <c r="R2665" s="35" t="str">
        <f t="shared" si="4"/>
        <v>Bajo</v>
      </c>
      <c r="S2665" s="35" t="str">
        <f>IF(O2665="","",IF(O2665&gt;AVERAGE('Base de datos limpia'!$O$2:$O$8001),"Alto","Normal"))
</f>
        <v>Normal</v>
      </c>
      <c r="T2665" s="35" t="str">
        <f t="shared" si="5"/>
        <v>Gamer casual</v>
      </c>
      <c r="U2665" s="35"/>
    </row>
    <row r="2666">
      <c r="A2666" s="28">
        <v>2665.0</v>
      </c>
      <c r="B2666" s="28">
        <v>17.0</v>
      </c>
      <c r="C2666" s="28" t="str">
        <f>TRIM(PROPER('Base de datos cruda'!C2666))</f>
        <v>Female</v>
      </c>
      <c r="D2666" s="28">
        <v>6.67</v>
      </c>
      <c r="E2666" s="28">
        <v>8.46</v>
      </c>
      <c r="F2666" s="28">
        <v>7.1</v>
      </c>
      <c r="G2666" s="28">
        <v>97.23</v>
      </c>
      <c r="H2666" s="28" t="str">
        <f>TRIM(PROPER('Base de datos cruda'!H2666))</f>
        <v>Rpg</v>
      </c>
      <c r="I2666" s="28">
        <v>3.61</v>
      </c>
      <c r="J2666" s="28">
        <v>8.98</v>
      </c>
      <c r="K2666" s="28">
        <v>234.29</v>
      </c>
      <c r="L2666" s="28">
        <f>IF('Base de datos cruda'!L2666&lt;0,,'Base de datos cruda'!L2666)</f>
        <v>13.76</v>
      </c>
      <c r="M2666" s="28" t="str">
        <f>IF(TRIM(PROPER('Base de datos cruda'!M2666))="High","Alto",IF(TRIM(PROPER('Base de datos cruda'!M2666))="Medium","Medio","Bajo"))</f>
        <v>Bajo</v>
      </c>
      <c r="N2666" s="29">
        <v>94.9276885663901</v>
      </c>
      <c r="O2666" s="32">
        <f t="shared" si="1"/>
        <v>94.92768857</v>
      </c>
      <c r="P2666" s="33">
        <f t="shared" si="2"/>
        <v>15.65</v>
      </c>
      <c r="Q2666" s="34">
        <f t="shared" si="3"/>
        <v>1.268365817</v>
      </c>
      <c r="R2666" s="35" t="str">
        <f t="shared" si="4"/>
        <v>Alto</v>
      </c>
      <c r="S2666" s="35" t="str">
        <f>IF(O2666="","",IF(O2666&gt;AVERAGE('Base de datos limpia'!$O$2:$O$8001),"Alto","Normal"))
</f>
        <v>Alto</v>
      </c>
      <c r="T2666" s="35" t="str">
        <f t="shared" si="5"/>
        <v>Gamer intensivo</v>
      </c>
      <c r="U2666" s="35"/>
    </row>
    <row r="2667">
      <c r="A2667" s="28">
        <v>2666.0</v>
      </c>
      <c r="B2667" s="28">
        <v>19.0</v>
      </c>
      <c r="C2667" s="28" t="str">
        <f>TRIM(PROPER('Base de datos cruda'!C2667))</f>
        <v>Other</v>
      </c>
      <c r="D2667" s="28">
        <v>0.11</v>
      </c>
      <c r="E2667" s="28">
        <v>4.7</v>
      </c>
      <c r="F2667" s="28">
        <v>7.36</v>
      </c>
      <c r="G2667" s="28">
        <v>63.46</v>
      </c>
      <c r="H2667" s="28" t="str">
        <f>TRIM(PROPER('Base de datos cruda'!H2667))</f>
        <v>Rpg</v>
      </c>
      <c r="I2667" s="28">
        <v>4.56</v>
      </c>
      <c r="J2667" s="28">
        <v>1.6</v>
      </c>
      <c r="K2667" s="28">
        <v>326.46</v>
      </c>
      <c r="L2667" s="28" t="str">
        <f>IF('Base de datos cruda'!L2667&lt;0,,'Base de datos cruda'!L2667)</f>
        <v/>
      </c>
      <c r="M2667" s="28" t="str">
        <f>IF(TRIM(PROPER('Base de datos cruda'!M2667))="High","Alto",IF(TRIM(PROPER('Base de datos cruda'!M2667))="Medium","Medio","Bajo"))</f>
        <v>Medio</v>
      </c>
      <c r="N2667" s="29">
        <v>79.59</v>
      </c>
      <c r="O2667" s="32">
        <f t="shared" si="1"/>
        <v>79.59</v>
      </c>
      <c r="P2667" s="33">
        <f t="shared" si="2"/>
        <v>1.71</v>
      </c>
      <c r="Q2667" s="34">
        <f t="shared" si="3"/>
        <v>42.72727273</v>
      </c>
      <c r="R2667" s="35" t="str">
        <f t="shared" si="4"/>
        <v>Alto</v>
      </c>
      <c r="S2667" s="35" t="str">
        <f>IF(O2667="","",IF(O2667&gt;AVERAGE('Base de datos limpia'!$O$2:$O$8001),"Alto","Normal"))
</f>
        <v>Alto</v>
      </c>
      <c r="T2667" s="35" t="str">
        <f t="shared" si="5"/>
        <v>Gamer moderado</v>
      </c>
      <c r="U2667" s="35"/>
    </row>
    <row r="2668">
      <c r="A2668" s="28">
        <v>2667.0</v>
      </c>
      <c r="B2668" s="28">
        <v>16.0</v>
      </c>
      <c r="C2668" s="28" t="str">
        <f>TRIM(PROPER('Base de datos cruda'!C2668))</f>
        <v>Male</v>
      </c>
      <c r="D2668" s="28">
        <v>2.84</v>
      </c>
      <c r="E2668" s="28">
        <v>6.92</v>
      </c>
      <c r="F2668" s="28">
        <v>4.83</v>
      </c>
      <c r="G2668" s="28">
        <v>92.01</v>
      </c>
      <c r="H2668" s="28" t="str">
        <f>TRIM(PROPER('Base de datos cruda'!H2668))</f>
        <v>Casual</v>
      </c>
      <c r="I2668" s="28">
        <v>4.45</v>
      </c>
      <c r="J2668" s="28">
        <v>8.08</v>
      </c>
      <c r="K2668" s="28">
        <v>283.78</v>
      </c>
      <c r="L2668" s="28">
        <f>IF('Base de datos cruda'!L2668&lt;0,,'Base de datos cruda'!L2668)</f>
        <v>6.3</v>
      </c>
      <c r="M2668" s="28" t="str">
        <f>IF(TRIM(PROPER('Base de datos cruda'!M2668))="High","Alto",IF(TRIM(PROPER('Base de datos cruda'!M2668))="Medium","Medio","Bajo"))</f>
        <v>Medio</v>
      </c>
      <c r="N2668" s="29">
        <v>83.73</v>
      </c>
      <c r="O2668" s="32">
        <f t="shared" si="1"/>
        <v>83.73</v>
      </c>
      <c r="P2668" s="33">
        <f t="shared" si="2"/>
        <v>10.92</v>
      </c>
      <c r="Q2668" s="34">
        <f t="shared" si="3"/>
        <v>2.436619718</v>
      </c>
      <c r="R2668" s="35" t="str">
        <f t="shared" si="4"/>
        <v>Alto</v>
      </c>
      <c r="S2668" s="35" t="str">
        <f>IF(O2668="","",IF(O2668&gt;AVERAGE('Base de datos limpia'!$O$2:$O$8001),"Alto","Normal"))
</f>
        <v>Alto</v>
      </c>
      <c r="T2668" s="35" t="str">
        <f t="shared" si="5"/>
        <v>Gamer intensivo</v>
      </c>
      <c r="U2668" s="35"/>
    </row>
    <row r="2669">
      <c r="A2669" s="28">
        <v>2668.0</v>
      </c>
      <c r="B2669" s="28">
        <v>19.0</v>
      </c>
      <c r="C2669" s="28" t="str">
        <f>TRIM(PROPER('Base de datos cruda'!C2669))</f>
        <v>Female</v>
      </c>
      <c r="D2669" s="28">
        <v>5.94</v>
      </c>
      <c r="E2669" s="28">
        <v>4.35</v>
      </c>
      <c r="F2669" s="28">
        <v>7.08</v>
      </c>
      <c r="G2669" s="28">
        <v>65.15</v>
      </c>
      <c r="H2669" s="28" t="str">
        <f>TRIM(PROPER('Base de datos cruda'!H2669))</f>
        <v>Rpg</v>
      </c>
      <c r="I2669" s="28">
        <v>3.89</v>
      </c>
      <c r="J2669" s="28">
        <v>7.74</v>
      </c>
      <c r="K2669" s="28">
        <v>238.93</v>
      </c>
      <c r="L2669" s="28">
        <f>IF('Base de datos cruda'!L2669&lt;0,,'Base de datos cruda'!L2669)</f>
        <v>14.71</v>
      </c>
      <c r="M2669" s="28" t="str">
        <f>IF(TRIM(PROPER('Base de datos cruda'!M2669))="High","Alto",IF(TRIM(PROPER('Base de datos cruda'!M2669))="Medium","Medio","Bajo"))</f>
        <v>Bajo</v>
      </c>
      <c r="N2669" s="29">
        <v>40.07</v>
      </c>
      <c r="O2669" s="32">
        <f t="shared" si="1"/>
        <v>40.07</v>
      </c>
      <c r="P2669" s="33">
        <f t="shared" si="2"/>
        <v>13.68</v>
      </c>
      <c r="Q2669" s="34">
        <f t="shared" si="3"/>
        <v>0.7323232323</v>
      </c>
      <c r="R2669" s="35" t="str">
        <f t="shared" si="4"/>
        <v>Bajo</v>
      </c>
      <c r="S2669" s="35" t="str">
        <f>IF(O2669="","",IF(O2669&gt;AVERAGE('Base de datos limpia'!$O$2:$O$8001),"Alto","Normal"))
</f>
        <v>Normal</v>
      </c>
      <c r="T2669" s="35" t="str">
        <f t="shared" si="5"/>
        <v>Gamer moderado</v>
      </c>
      <c r="U2669" s="35"/>
    </row>
    <row r="2670">
      <c r="A2670" s="28">
        <v>2669.0</v>
      </c>
      <c r="B2670" s="28">
        <v>17.0</v>
      </c>
      <c r="C2670" s="28" t="str">
        <f>TRIM(PROPER('Base de datos cruda'!C2670))</f>
        <v>Male</v>
      </c>
      <c r="D2670" s="28">
        <v>0.62</v>
      </c>
      <c r="E2670" s="28">
        <v>7.26</v>
      </c>
      <c r="F2670" s="28">
        <v>8.91</v>
      </c>
      <c r="G2670" s="28">
        <v>63.21</v>
      </c>
      <c r="H2670" s="28" t="str">
        <f>TRIM(PROPER('Base de datos cruda'!H2670))</f>
        <v>Rpg</v>
      </c>
      <c r="I2670" s="28">
        <v>4.49</v>
      </c>
      <c r="J2670" s="28">
        <v>5.77</v>
      </c>
      <c r="K2670" s="28">
        <v>294.23</v>
      </c>
      <c r="L2670" s="28">
        <f>IF('Base de datos cruda'!L2670&lt;0,,'Base de datos cruda'!L2670)</f>
        <v>1.04</v>
      </c>
      <c r="M2670" s="28" t="str">
        <f>IF(TRIM(PROPER('Base de datos cruda'!M2670))="High","Alto",IF(TRIM(PROPER('Base de datos cruda'!M2670))="Medium","Medio","Bajo"))</f>
        <v>Medio</v>
      </c>
      <c r="N2670" s="29">
        <v>101.515710682146</v>
      </c>
      <c r="O2670" s="33" t="str">
        <f t="shared" si="1"/>
        <v/>
      </c>
      <c r="P2670" s="33">
        <f t="shared" si="2"/>
        <v>6.39</v>
      </c>
      <c r="Q2670" s="34">
        <f t="shared" si="3"/>
        <v>11.70967742</v>
      </c>
      <c r="R2670" s="35" t="str">
        <f t="shared" si="4"/>
        <v>Alto</v>
      </c>
      <c r="S2670" s="35" t="str">
        <f>IF(O2670="","",IF(O2670&gt;AVERAGE('Base de datos limpia'!$O$2:$O$8001),"Alto","Normal"))
</f>
        <v/>
      </c>
      <c r="T2670" s="35" t="str">
        <f t="shared" si="5"/>
        <v>Gamer intensivo</v>
      </c>
      <c r="U2670" s="35"/>
    </row>
    <row r="2671">
      <c r="A2671" s="28">
        <v>2670.0</v>
      </c>
      <c r="B2671" s="28">
        <v>20.0</v>
      </c>
      <c r="C2671" s="28" t="str">
        <f>TRIM(PROPER('Base de datos cruda'!C2671))</f>
        <v>Male</v>
      </c>
      <c r="D2671" s="28">
        <v>4.54</v>
      </c>
      <c r="E2671" s="28">
        <v>3.29</v>
      </c>
      <c r="F2671" s="28">
        <v>4.37</v>
      </c>
      <c r="G2671" s="28">
        <v>98.23</v>
      </c>
      <c r="H2671" s="28" t="str">
        <f>TRIM(PROPER('Base de datos cruda'!H2671))</f>
        <v>Rpg</v>
      </c>
      <c r="I2671" s="28">
        <v>0.84</v>
      </c>
      <c r="J2671" s="28">
        <v>7.32</v>
      </c>
      <c r="K2671" s="28">
        <v>271.26</v>
      </c>
      <c r="L2671" s="28">
        <f>IF('Base de datos cruda'!L2671&lt;0,,'Base de datos cruda'!L2671)</f>
        <v>11.77</v>
      </c>
      <c r="M2671" s="28" t="str">
        <f>IF(TRIM(PROPER('Base de datos cruda'!M2671))="High","Alto",IF(TRIM(PROPER('Base de datos cruda'!M2671))="Medium","Medio","Bajo"))</f>
        <v>Medio</v>
      </c>
      <c r="N2671" s="29">
        <v>40.86</v>
      </c>
      <c r="O2671" s="32">
        <f t="shared" si="1"/>
        <v>40.86</v>
      </c>
      <c r="P2671" s="33">
        <f t="shared" si="2"/>
        <v>11.86</v>
      </c>
      <c r="Q2671" s="34">
        <f t="shared" si="3"/>
        <v>0.7246696035</v>
      </c>
      <c r="R2671" s="35" t="str">
        <f t="shared" si="4"/>
        <v>Bajo</v>
      </c>
      <c r="S2671" s="35" t="str">
        <f>IF(O2671="","",IF(O2671&gt;AVERAGE('Base de datos limpia'!$O$2:$O$8001),"Alto","Normal"))
</f>
        <v>Normal</v>
      </c>
      <c r="T2671" s="35" t="str">
        <f t="shared" si="5"/>
        <v>Gamer moderado</v>
      </c>
      <c r="U2671" s="35"/>
    </row>
    <row r="2672">
      <c r="A2672" s="28">
        <v>2671.0</v>
      </c>
      <c r="B2672" s="28">
        <v>18.0</v>
      </c>
      <c r="C2672" s="28" t="str">
        <f>TRIM(PROPER('Base de datos cruda'!C2672))</f>
        <v>Female</v>
      </c>
      <c r="D2672" s="28">
        <v>3.43</v>
      </c>
      <c r="E2672" s="28">
        <v>1.2</v>
      </c>
      <c r="F2672" s="28">
        <v>6.45</v>
      </c>
      <c r="G2672" s="28">
        <v>79.57</v>
      </c>
      <c r="H2672" s="28" t="str">
        <f>TRIM(PROPER('Base de datos cruda'!H2672))</f>
        <v>Casual</v>
      </c>
      <c r="I2672" s="28">
        <v>3.66</v>
      </c>
      <c r="J2672" s="28">
        <v>6.72</v>
      </c>
      <c r="K2672" s="28">
        <v>285.34</v>
      </c>
      <c r="L2672" s="28">
        <f>IF('Base de datos cruda'!L2672&lt;0,,'Base de datos cruda'!L2672)</f>
        <v>10.21</v>
      </c>
      <c r="M2672" s="28" t="str">
        <f>IF(TRIM(PROPER('Base de datos cruda'!M2672))="High","Alto",IF(TRIM(PROPER('Base de datos cruda'!M2672))="Medium","Medio","Bajo"))</f>
        <v>Medio</v>
      </c>
      <c r="N2672" s="29">
        <v>40.84</v>
      </c>
      <c r="O2672" s="32">
        <f t="shared" si="1"/>
        <v>40.84</v>
      </c>
      <c r="P2672" s="33">
        <f t="shared" si="2"/>
        <v>10.15</v>
      </c>
      <c r="Q2672" s="34">
        <f t="shared" si="3"/>
        <v>0.3498542274</v>
      </c>
      <c r="R2672" s="35" t="str">
        <f t="shared" si="4"/>
        <v>Bajo</v>
      </c>
      <c r="S2672" s="35" t="str">
        <f>IF(O2672="","",IF(O2672&gt;AVERAGE('Base de datos limpia'!$O$2:$O$8001),"Alto","Normal"))
</f>
        <v>Normal</v>
      </c>
      <c r="T2672" s="35" t="str">
        <f t="shared" si="5"/>
        <v>Gamer casual</v>
      </c>
      <c r="U2672" s="35"/>
    </row>
    <row r="2673">
      <c r="A2673" s="28">
        <v>2672.0</v>
      </c>
      <c r="B2673" s="28">
        <v>23.0</v>
      </c>
      <c r="C2673" s="28" t="str">
        <f>TRIM(PROPER('Base de datos cruda'!C2673))</f>
        <v>Female</v>
      </c>
      <c r="D2673" s="28">
        <v>0.14</v>
      </c>
      <c r="E2673" s="28">
        <v>9.53</v>
      </c>
      <c r="F2673" s="28">
        <v>7.67</v>
      </c>
      <c r="G2673" s="28">
        <v>66.1</v>
      </c>
      <c r="H2673" s="28" t="str">
        <f>TRIM(PROPER('Base de datos cruda'!H2673))</f>
        <v>Fps</v>
      </c>
      <c r="I2673" s="28">
        <v>3.77</v>
      </c>
      <c r="J2673" s="28">
        <v>3.45</v>
      </c>
      <c r="K2673" s="28">
        <v>321.75</v>
      </c>
      <c r="L2673" s="28">
        <f>IF('Base de datos cruda'!L2673&lt;0,,'Base de datos cruda'!L2673)</f>
        <v>3.4</v>
      </c>
      <c r="M2673" s="28" t="str">
        <f>IF(TRIM(PROPER('Base de datos cruda'!M2673))="High","Alto",IF(TRIM(PROPER('Base de datos cruda'!M2673))="Medium","Medio","Bajo"))</f>
        <v>Medio</v>
      </c>
      <c r="N2673" s="29">
        <v>100.0</v>
      </c>
      <c r="O2673" s="32">
        <f t="shared" si="1"/>
        <v>100</v>
      </c>
      <c r="P2673" s="33">
        <f t="shared" si="2"/>
        <v>3.59</v>
      </c>
      <c r="Q2673" s="34">
        <f t="shared" si="3"/>
        <v>68.07142857</v>
      </c>
      <c r="R2673" s="35" t="str">
        <f t="shared" si="4"/>
        <v>Alto</v>
      </c>
      <c r="S2673" s="35" t="str">
        <f>IF(O2673="","",IF(O2673&gt;AVERAGE('Base de datos limpia'!$O$2:$O$8001),"Alto","Normal"))
</f>
        <v>Alto</v>
      </c>
      <c r="T2673" s="35" t="str">
        <f t="shared" si="5"/>
        <v>Gamer intensivo</v>
      </c>
      <c r="U2673" s="35"/>
    </row>
    <row r="2674">
      <c r="A2674" s="28">
        <v>2673.0</v>
      </c>
      <c r="B2674" s="28">
        <v>19.0</v>
      </c>
      <c r="C2674" s="28" t="str">
        <f>TRIM(PROPER('Base de datos cruda'!C2674))</f>
        <v>Female</v>
      </c>
      <c r="D2674" s="28">
        <v>1.89</v>
      </c>
      <c r="E2674" s="28">
        <v>1.15</v>
      </c>
      <c r="F2674" s="28">
        <v>4.23</v>
      </c>
      <c r="G2674" s="28">
        <v>82.8</v>
      </c>
      <c r="H2674" s="28" t="str">
        <f>TRIM(PROPER('Base de datos cruda'!H2674))</f>
        <v>Fps</v>
      </c>
      <c r="I2674" s="28">
        <v>0.77</v>
      </c>
      <c r="J2674" s="28">
        <v>6.46</v>
      </c>
      <c r="K2674" s="28">
        <v>295.17</v>
      </c>
      <c r="L2674" s="28">
        <f>IF('Base de datos cruda'!L2674&lt;0,,'Base de datos cruda'!L2674)</f>
        <v>6.01</v>
      </c>
      <c r="M2674" s="28" t="str">
        <f>IF(TRIM(PROPER('Base de datos cruda'!M2674))="High","Alto",IF(TRIM(PROPER('Base de datos cruda'!M2674))="Medium","Medio","Bajo"))</f>
        <v>Medio</v>
      </c>
      <c r="N2674" s="29">
        <v>46.22</v>
      </c>
      <c r="O2674" s="32">
        <f t="shared" si="1"/>
        <v>46.22</v>
      </c>
      <c r="P2674" s="33">
        <f t="shared" si="2"/>
        <v>8.35</v>
      </c>
      <c r="Q2674" s="34">
        <f t="shared" si="3"/>
        <v>0.6084656085</v>
      </c>
      <c r="R2674" s="35" t="str">
        <f t="shared" si="4"/>
        <v>Bajo</v>
      </c>
      <c r="S2674" s="35" t="str">
        <f>IF(O2674="","",IF(O2674&gt;AVERAGE('Base de datos limpia'!$O$2:$O$8001),"Alto","Normal"))
</f>
        <v>Normal</v>
      </c>
      <c r="T2674" s="35" t="str">
        <f t="shared" si="5"/>
        <v>Gamer casual</v>
      </c>
      <c r="U2674" s="35"/>
    </row>
    <row r="2675">
      <c r="A2675" s="28">
        <v>2674.0</v>
      </c>
      <c r="B2675" s="28">
        <v>16.0</v>
      </c>
      <c r="C2675" s="28" t="str">
        <f>TRIM(PROPER('Base de datos cruda'!C2675))</f>
        <v>Female</v>
      </c>
      <c r="D2675" s="28">
        <v>2.28</v>
      </c>
      <c r="E2675" s="28">
        <v>8.42</v>
      </c>
      <c r="F2675" s="28">
        <v>7.89</v>
      </c>
      <c r="G2675" s="28">
        <v>70.53</v>
      </c>
      <c r="H2675" s="28" t="str">
        <f>TRIM(PROPER('Base de datos cruda'!H2675))</f>
        <v>Casual</v>
      </c>
      <c r="I2675" s="28">
        <v>4.55</v>
      </c>
      <c r="J2675" s="28">
        <v>6.94</v>
      </c>
      <c r="K2675" s="28">
        <v>289.45</v>
      </c>
      <c r="L2675" s="28">
        <f>IF('Base de datos cruda'!L2675&lt;0,,'Base de datos cruda'!L2675)</f>
        <v>4.71</v>
      </c>
      <c r="M2675" s="28" t="str">
        <f>IF(TRIM(PROPER('Base de datos cruda'!M2675))="High","Alto",IF(TRIM(PROPER('Base de datos cruda'!M2675))="Medium","Medio","Bajo"))</f>
        <v>Medio</v>
      </c>
      <c r="N2675" s="29">
        <v>92.91</v>
      </c>
      <c r="O2675" s="32">
        <f t="shared" si="1"/>
        <v>92.91</v>
      </c>
      <c r="P2675" s="33">
        <f t="shared" si="2"/>
        <v>9.22</v>
      </c>
      <c r="Q2675" s="34">
        <f t="shared" si="3"/>
        <v>3.692982456</v>
      </c>
      <c r="R2675" s="35" t="str">
        <f t="shared" si="4"/>
        <v>Alto</v>
      </c>
      <c r="S2675" s="35" t="str">
        <f>IF(O2675="","",IF(O2675&gt;AVERAGE('Base de datos limpia'!$O$2:$O$8001),"Alto","Normal"))
</f>
        <v>Alto</v>
      </c>
      <c r="T2675" s="35" t="str">
        <f t="shared" si="5"/>
        <v>Gamer intensivo</v>
      </c>
      <c r="U2675" s="35"/>
    </row>
    <row r="2676">
      <c r="A2676" s="28">
        <v>2675.0</v>
      </c>
      <c r="B2676" s="28">
        <v>16.0</v>
      </c>
      <c r="C2676" s="28" t="str">
        <f>TRIM(PROPER('Base de datos cruda'!C2676))</f>
        <v>Male</v>
      </c>
      <c r="D2676" s="28">
        <v>0.89</v>
      </c>
      <c r="E2676" s="28">
        <v>2.52</v>
      </c>
      <c r="F2676" s="28">
        <v>8.9</v>
      </c>
      <c r="G2676" s="28">
        <v>78.57</v>
      </c>
      <c r="H2676" s="28" t="str">
        <f>TRIM(PROPER('Base de datos cruda'!H2676))</f>
        <v>Casual</v>
      </c>
      <c r="I2676" s="28">
        <v>0.04</v>
      </c>
      <c r="J2676" s="28">
        <v>5.09</v>
      </c>
      <c r="K2676" s="28">
        <v>317.1</v>
      </c>
      <c r="L2676" s="28">
        <f>IF('Base de datos cruda'!L2676&lt;0,,'Base de datos cruda'!L2676)</f>
        <v>0.79</v>
      </c>
      <c r="M2676" s="28" t="str">
        <f>IF(TRIM(PROPER('Base de datos cruda'!M2676))="High","Alto",IF(TRIM(PROPER('Base de datos cruda'!M2676))="Medium","Medio","Bajo"))</f>
        <v>Medio</v>
      </c>
      <c r="N2676" s="29">
        <v>73.81</v>
      </c>
      <c r="O2676" s="32">
        <f t="shared" si="1"/>
        <v>73.81</v>
      </c>
      <c r="P2676" s="33">
        <f t="shared" si="2"/>
        <v>5.98</v>
      </c>
      <c r="Q2676" s="34">
        <f t="shared" si="3"/>
        <v>2.831460674</v>
      </c>
      <c r="R2676" s="35" t="str">
        <f t="shared" si="4"/>
        <v>Alto</v>
      </c>
      <c r="S2676" s="35" t="str">
        <f>IF(O2676="","",IF(O2676&gt;AVERAGE('Base de datos limpia'!$O$2:$O$8001),"Alto","Normal"))
</f>
        <v>Alto</v>
      </c>
      <c r="T2676" s="35" t="str">
        <f t="shared" si="5"/>
        <v>Gamer casual</v>
      </c>
      <c r="U2676" s="35"/>
    </row>
    <row r="2677">
      <c r="A2677" s="28">
        <v>2676.0</v>
      </c>
      <c r="B2677" s="28">
        <v>18.0</v>
      </c>
      <c r="C2677" s="28" t="str">
        <f>TRIM(PROPER('Base de datos cruda'!C2677))</f>
        <v>Male</v>
      </c>
      <c r="D2677" s="28">
        <v>5.05</v>
      </c>
      <c r="E2677" s="28">
        <v>4.53</v>
      </c>
      <c r="F2677" s="28">
        <v>4.44</v>
      </c>
      <c r="G2677" s="28">
        <v>84.99</v>
      </c>
      <c r="H2677" s="28" t="str">
        <f>TRIM(PROPER('Base de datos cruda'!H2677))</f>
        <v>Casual</v>
      </c>
      <c r="I2677" s="28">
        <v>2.17</v>
      </c>
      <c r="J2677" s="28">
        <v>9.92</v>
      </c>
      <c r="K2677" s="28">
        <v>258.39</v>
      </c>
      <c r="L2677" s="28">
        <f>IF('Base de datos cruda'!L2677&lt;0,,'Base de datos cruda'!L2677)</f>
        <v>10.17</v>
      </c>
      <c r="M2677" s="28" t="str">
        <f>IF(TRIM(PROPER('Base de datos cruda'!M2677))="High","Alto",IF(TRIM(PROPER('Base de datos cruda'!M2677))="Medium","Medio","Bajo"))</f>
        <v>Bajo</v>
      </c>
      <c r="N2677" s="29">
        <v>44.87</v>
      </c>
      <c r="O2677" s="32">
        <f t="shared" si="1"/>
        <v>44.87</v>
      </c>
      <c r="P2677" s="33">
        <f t="shared" si="2"/>
        <v>14.97</v>
      </c>
      <c r="Q2677" s="34">
        <f t="shared" si="3"/>
        <v>0.897029703</v>
      </c>
      <c r="R2677" s="35" t="str">
        <f t="shared" si="4"/>
        <v>Bajo</v>
      </c>
      <c r="S2677" s="35" t="str">
        <f>IF(O2677="","",IF(O2677&gt;AVERAGE('Base de datos limpia'!$O$2:$O$8001),"Alto","Normal"))
</f>
        <v>Normal</v>
      </c>
      <c r="T2677" s="35" t="str">
        <f t="shared" si="5"/>
        <v>Gamer moderado</v>
      </c>
      <c r="U2677" s="35"/>
    </row>
    <row r="2678">
      <c r="A2678" s="28">
        <v>2677.0</v>
      </c>
      <c r="B2678" s="28">
        <v>24.0</v>
      </c>
      <c r="C2678" s="28" t="str">
        <f>TRIM(PROPER('Base de datos cruda'!C2678))</f>
        <v>Female</v>
      </c>
      <c r="D2678" s="28">
        <v>1.94</v>
      </c>
      <c r="E2678" s="28">
        <v>8.4</v>
      </c>
      <c r="F2678" s="28">
        <v>8.11</v>
      </c>
      <c r="G2678" s="28">
        <v>94.77</v>
      </c>
      <c r="H2678" s="28" t="str">
        <f>TRIM(PROPER('Base de datos cruda'!H2678))</f>
        <v>Fps</v>
      </c>
      <c r="I2678" s="28">
        <v>0.11</v>
      </c>
      <c r="J2678" s="28">
        <v>2.98</v>
      </c>
      <c r="K2678" s="28">
        <v>307.97</v>
      </c>
      <c r="L2678" s="28">
        <f>IF('Base de datos cruda'!L2678&lt;0,,'Base de datos cruda'!L2678)</f>
        <v>2.05</v>
      </c>
      <c r="M2678" s="28" t="str">
        <f>IF(TRIM(PROPER('Base de datos cruda'!M2678))="High","Alto",IF(TRIM(PROPER('Base de datos cruda'!M2678))="Medium","Medio","Bajo"))</f>
        <v>Medio</v>
      </c>
      <c r="N2678" s="29">
        <v>100.0</v>
      </c>
      <c r="O2678" s="32">
        <f t="shared" si="1"/>
        <v>100</v>
      </c>
      <c r="P2678" s="33">
        <f t="shared" si="2"/>
        <v>4.92</v>
      </c>
      <c r="Q2678" s="34">
        <f t="shared" si="3"/>
        <v>4.329896907</v>
      </c>
      <c r="R2678" s="35" t="str">
        <f t="shared" si="4"/>
        <v>Alto</v>
      </c>
      <c r="S2678" s="35" t="str">
        <f>IF(O2678="","",IF(O2678&gt;AVERAGE('Base de datos limpia'!$O$2:$O$8001),"Alto","Normal"))
</f>
        <v>Alto</v>
      </c>
      <c r="T2678" s="35" t="str">
        <f t="shared" si="5"/>
        <v>Gamer intensivo</v>
      </c>
      <c r="U2678" s="35"/>
    </row>
    <row r="2679">
      <c r="A2679" s="28">
        <v>2678.0</v>
      </c>
      <c r="B2679" s="28">
        <v>22.0</v>
      </c>
      <c r="C2679" s="28" t="str">
        <f>TRIM(PROPER('Base de datos cruda'!C2679))</f>
        <v>Male</v>
      </c>
      <c r="D2679" s="28">
        <v>2.22</v>
      </c>
      <c r="E2679" s="28">
        <v>2.85</v>
      </c>
      <c r="F2679" s="28">
        <v>5.89</v>
      </c>
      <c r="G2679" s="28">
        <v>60.12</v>
      </c>
      <c r="H2679" s="28" t="str">
        <f>TRIM(PROPER('Base de datos cruda'!H2679))</f>
        <v>Casual</v>
      </c>
      <c r="I2679" s="28">
        <v>2.62</v>
      </c>
      <c r="J2679" s="28">
        <v>5.74</v>
      </c>
      <c r="K2679" s="28">
        <v>292.37</v>
      </c>
      <c r="L2679" s="28">
        <f>IF('Base de datos cruda'!L2679&lt;0,,'Base de datos cruda'!L2679)</f>
        <v>6.75</v>
      </c>
      <c r="M2679" s="28" t="str">
        <f>IF(TRIM(PROPER('Base de datos cruda'!M2679))="High","Alto",IF(TRIM(PROPER('Base de datos cruda'!M2679))="Medium","Medio","Bajo"))</f>
        <v>Medio</v>
      </c>
      <c r="N2679" s="29">
        <v>49.24</v>
      </c>
      <c r="O2679" s="32">
        <f t="shared" si="1"/>
        <v>49.24</v>
      </c>
      <c r="P2679" s="33">
        <f t="shared" si="2"/>
        <v>7.96</v>
      </c>
      <c r="Q2679" s="34">
        <f t="shared" si="3"/>
        <v>1.283783784</v>
      </c>
      <c r="R2679" s="35" t="str">
        <f t="shared" si="4"/>
        <v>Bajo</v>
      </c>
      <c r="S2679" s="35" t="str">
        <f>IF(O2679="","",IF(O2679&gt;AVERAGE('Base de datos limpia'!$O$2:$O$8001),"Alto","Normal"))
</f>
        <v>Normal</v>
      </c>
      <c r="T2679" s="35" t="str">
        <f t="shared" si="5"/>
        <v>Gamer casual</v>
      </c>
      <c r="U2679" s="35"/>
    </row>
    <row r="2680">
      <c r="A2680" s="28">
        <v>2679.0</v>
      </c>
      <c r="B2680" s="28">
        <v>17.0</v>
      </c>
      <c r="C2680" s="28" t="str">
        <f>TRIM(PROPER('Base de datos cruda'!C2680))</f>
        <v>Male</v>
      </c>
      <c r="D2680" s="28">
        <v>7.19</v>
      </c>
      <c r="E2680" s="28">
        <v>8.79</v>
      </c>
      <c r="F2680" s="28">
        <v>4.72</v>
      </c>
      <c r="G2680" s="28">
        <v>68.57</v>
      </c>
      <c r="H2680" s="28" t="str">
        <f>TRIM(PROPER('Base de datos cruda'!H2680))</f>
        <v>Casual</v>
      </c>
      <c r="I2680" s="28">
        <v>2.06</v>
      </c>
      <c r="J2680" s="28">
        <v>10.81</v>
      </c>
      <c r="K2680" s="28">
        <v>232.37</v>
      </c>
      <c r="L2680" s="28">
        <f>IF('Base de datos cruda'!L2680&lt;0,,'Base de datos cruda'!L2680)</f>
        <v>13.36</v>
      </c>
      <c r="M2680" s="28" t="str">
        <f>IF(TRIM(PROPER('Base de datos cruda'!M2680))="High","Alto",IF(TRIM(PROPER('Base de datos cruda'!M2680))="Medium","Medio","Bajo"))</f>
        <v>Alto</v>
      </c>
      <c r="N2680" s="29">
        <v>61.0505331666382</v>
      </c>
      <c r="O2680" s="32">
        <f t="shared" si="1"/>
        <v>61.05053317</v>
      </c>
      <c r="P2680" s="33">
        <f t="shared" si="2"/>
        <v>18</v>
      </c>
      <c r="Q2680" s="34">
        <f t="shared" si="3"/>
        <v>1.222531293</v>
      </c>
      <c r="R2680" s="35" t="str">
        <f t="shared" si="4"/>
        <v>Medio</v>
      </c>
      <c r="S2680" s="35" t="str">
        <f>IF(O2680="","",IF(O2680&gt;AVERAGE('Base de datos limpia'!$O$2:$O$8001),"Alto","Normal"))
</f>
        <v>Normal</v>
      </c>
      <c r="T2680" s="35" t="str">
        <f t="shared" si="5"/>
        <v>Gamer intensivo</v>
      </c>
      <c r="U2680" s="35"/>
    </row>
    <row r="2681">
      <c r="A2681" s="28">
        <v>2680.0</v>
      </c>
      <c r="B2681" s="28">
        <v>24.0</v>
      </c>
      <c r="C2681" s="28" t="str">
        <f>TRIM(PROPER('Base de datos cruda'!C2681))</f>
        <v>Female</v>
      </c>
      <c r="D2681" s="28">
        <v>3.74</v>
      </c>
      <c r="E2681" s="28">
        <v>5.48</v>
      </c>
      <c r="F2681" s="28">
        <v>6.47</v>
      </c>
      <c r="G2681" s="28">
        <v>63.85</v>
      </c>
      <c r="H2681" s="28" t="str">
        <f>TRIM(PROPER('Base de datos cruda'!H2681))</f>
        <v>Casual</v>
      </c>
      <c r="I2681" s="28">
        <v>3.12</v>
      </c>
      <c r="J2681" s="28">
        <v>5.94</v>
      </c>
      <c r="K2681" s="28">
        <v>278.83</v>
      </c>
      <c r="L2681" s="28">
        <f>IF('Base de datos cruda'!L2681&lt;0,,'Base de datos cruda'!L2681)</f>
        <v>8.17</v>
      </c>
      <c r="M2681" s="28" t="str">
        <f>IF(TRIM(PROPER('Base de datos cruda'!M2681))="High","Alto",IF(TRIM(PROPER('Base de datos cruda'!M2681))="Medium","Medio","Bajo"))</f>
        <v>Medio</v>
      </c>
      <c r="N2681" s="29">
        <v>61.55</v>
      </c>
      <c r="O2681" s="32">
        <f t="shared" si="1"/>
        <v>61.55</v>
      </c>
      <c r="P2681" s="33">
        <f t="shared" si="2"/>
        <v>9.68</v>
      </c>
      <c r="Q2681" s="34">
        <f t="shared" si="3"/>
        <v>1.465240642</v>
      </c>
      <c r="R2681" s="35" t="str">
        <f t="shared" si="4"/>
        <v>Medio</v>
      </c>
      <c r="S2681" s="35" t="str">
        <f>IF(O2681="","",IF(O2681&gt;AVERAGE('Base de datos limpia'!$O$2:$O$8001),"Alto","Normal"))
</f>
        <v>Normal</v>
      </c>
      <c r="T2681" s="35" t="str">
        <f t="shared" si="5"/>
        <v>Gamer moderado</v>
      </c>
      <c r="U2681" s="35"/>
    </row>
    <row r="2682">
      <c r="A2682" s="28">
        <v>2681.0</v>
      </c>
      <c r="B2682" s="28">
        <v>17.0</v>
      </c>
      <c r="C2682" s="28" t="str">
        <f>TRIM(PROPER('Base de datos cruda'!C2682))</f>
        <v>Male</v>
      </c>
      <c r="D2682" s="28">
        <v>3.14</v>
      </c>
      <c r="E2682" s="28">
        <v>4.3</v>
      </c>
      <c r="F2682" s="28">
        <v>4.36</v>
      </c>
      <c r="G2682" s="28">
        <v>63.88</v>
      </c>
      <c r="H2682" s="28" t="str">
        <f>TRIM(PROPER('Base de datos cruda'!H2682))</f>
        <v>Rpg</v>
      </c>
      <c r="I2682" s="28">
        <v>3.83</v>
      </c>
      <c r="J2682" s="28">
        <v>6.92</v>
      </c>
      <c r="K2682" s="28">
        <v>296.24</v>
      </c>
      <c r="L2682" s="28">
        <f>IF('Base de datos cruda'!L2682&lt;0,,'Base de datos cruda'!L2682)</f>
        <v>8.25</v>
      </c>
      <c r="M2682" s="28" t="str">
        <f>IF(TRIM(PROPER('Base de datos cruda'!M2682))="High","Alto",IF(TRIM(PROPER('Base de datos cruda'!M2682))="Medium","Medio","Bajo"))</f>
        <v>Medio</v>
      </c>
      <c r="N2682" s="29">
        <v>45.69</v>
      </c>
      <c r="O2682" s="32">
        <f t="shared" si="1"/>
        <v>45.69</v>
      </c>
      <c r="P2682" s="33">
        <f t="shared" si="2"/>
        <v>10.06</v>
      </c>
      <c r="Q2682" s="34">
        <f t="shared" si="3"/>
        <v>1.369426752</v>
      </c>
      <c r="R2682" s="35" t="str">
        <f t="shared" si="4"/>
        <v>Bajo</v>
      </c>
      <c r="S2682" s="35" t="str">
        <f>IF(O2682="","",IF(O2682&gt;AVERAGE('Base de datos limpia'!$O$2:$O$8001),"Alto","Normal"))
</f>
        <v>Normal</v>
      </c>
      <c r="T2682" s="35" t="str">
        <f t="shared" si="5"/>
        <v>Gamer moderado</v>
      </c>
      <c r="U2682" s="35"/>
    </row>
    <row r="2683">
      <c r="A2683" s="28">
        <v>2682.0</v>
      </c>
      <c r="B2683" s="28">
        <v>18.0</v>
      </c>
      <c r="C2683" s="28" t="str">
        <f>TRIM(PROPER('Base de datos cruda'!C2683))</f>
        <v>Male</v>
      </c>
      <c r="D2683" s="28">
        <v>5.79</v>
      </c>
      <c r="E2683" s="28">
        <v>6.96</v>
      </c>
      <c r="F2683" s="28">
        <v>6.61</v>
      </c>
      <c r="G2683" s="28">
        <v>97.83</v>
      </c>
      <c r="H2683" s="28" t="str">
        <f>TRIM(PROPER('Base de datos cruda'!H2683))</f>
        <v>Fps</v>
      </c>
      <c r="I2683" s="28">
        <v>3.84</v>
      </c>
      <c r="J2683" s="28">
        <v>9.13</v>
      </c>
      <c r="K2683" s="28">
        <v>262.29</v>
      </c>
      <c r="L2683" s="28">
        <f>IF('Base de datos cruda'!L2683&lt;0,,'Base de datos cruda'!L2683)</f>
        <v>12.64</v>
      </c>
      <c r="M2683" s="28" t="str">
        <f>IF(TRIM(PROPER('Base de datos cruda'!M2683))="High","Alto",IF(TRIM(PROPER('Base de datos cruda'!M2683))="Medium","Medio","Bajo"))</f>
        <v>Bajo</v>
      </c>
      <c r="N2683" s="29">
        <v>74.96</v>
      </c>
      <c r="O2683" s="32">
        <f t="shared" si="1"/>
        <v>74.96</v>
      </c>
      <c r="P2683" s="33">
        <f t="shared" si="2"/>
        <v>14.92</v>
      </c>
      <c r="Q2683" s="34">
        <f t="shared" si="3"/>
        <v>1.202072539</v>
      </c>
      <c r="R2683" s="35" t="str">
        <f t="shared" si="4"/>
        <v>Alto</v>
      </c>
      <c r="S2683" s="35" t="str">
        <f>IF(O2683="","",IF(O2683&gt;AVERAGE('Base de datos limpia'!$O$2:$O$8001),"Alto","Normal"))
</f>
        <v>Alto</v>
      </c>
      <c r="T2683" s="35" t="str">
        <f t="shared" si="5"/>
        <v>Gamer intensivo</v>
      </c>
      <c r="U2683" s="35"/>
    </row>
    <row r="2684">
      <c r="A2684" s="28">
        <v>2683.0</v>
      </c>
      <c r="B2684" s="28">
        <v>17.0</v>
      </c>
      <c r="C2684" s="28" t="str">
        <f>TRIM(PROPER('Base de datos cruda'!C2684))</f>
        <v>Female</v>
      </c>
      <c r="D2684" s="28">
        <v>7.28</v>
      </c>
      <c r="E2684" s="28">
        <v>4.07</v>
      </c>
      <c r="F2684" s="28">
        <v>4.1</v>
      </c>
      <c r="G2684" s="28">
        <v>97.44</v>
      </c>
      <c r="H2684" s="28" t="str">
        <f>TRIM(PROPER('Base de datos cruda'!H2684))</f>
        <v>Rpg</v>
      </c>
      <c r="I2684" s="28">
        <v>3.61</v>
      </c>
      <c r="J2684" s="28">
        <v>10.64</v>
      </c>
      <c r="K2684" s="28">
        <v>232.16</v>
      </c>
      <c r="L2684" s="28">
        <f>IF('Base de datos cruda'!L2684&lt;0,,'Base de datos cruda'!L2684)</f>
        <v>15.7</v>
      </c>
      <c r="M2684" s="28" t="str">
        <f>IF(TRIM(PROPER('Base de datos cruda'!M2684))="High","Alto",IF(TRIM(PROPER('Base de datos cruda'!M2684))="Medium","Medio","Bajo"))</f>
        <v>Bajo</v>
      </c>
      <c r="N2684" s="29">
        <v>39.86</v>
      </c>
      <c r="O2684" s="32">
        <f t="shared" si="1"/>
        <v>39.86</v>
      </c>
      <c r="P2684" s="33">
        <f t="shared" si="2"/>
        <v>17.92</v>
      </c>
      <c r="Q2684" s="34">
        <f t="shared" si="3"/>
        <v>0.5590659341</v>
      </c>
      <c r="R2684" s="35" t="str">
        <f t="shared" si="4"/>
        <v>Bajo</v>
      </c>
      <c r="S2684" s="35" t="str">
        <f>IF(O2684="","",IF(O2684&gt;AVERAGE('Base de datos limpia'!$O$2:$O$8001),"Alto","Normal"))
</f>
        <v>Normal</v>
      </c>
      <c r="T2684" s="35" t="str">
        <f t="shared" si="5"/>
        <v>Gamer moderado</v>
      </c>
      <c r="U2684" s="35"/>
    </row>
    <row r="2685">
      <c r="A2685" s="28">
        <v>2684.0</v>
      </c>
      <c r="B2685" s="28">
        <v>18.0</v>
      </c>
      <c r="C2685" s="28" t="str">
        <f>TRIM(PROPER('Base de datos cruda'!C2685))</f>
        <v>Female</v>
      </c>
      <c r="D2685" s="28">
        <v>0.2</v>
      </c>
      <c r="E2685" s="28">
        <v>4.13</v>
      </c>
      <c r="F2685" s="28">
        <v>7.64</v>
      </c>
      <c r="G2685" s="28">
        <v>89.97</v>
      </c>
      <c r="H2685" s="28" t="str">
        <f>TRIM(PROPER('Base de datos cruda'!H2685))</f>
        <v>Rpg</v>
      </c>
      <c r="I2685" s="28">
        <v>0.51</v>
      </c>
      <c r="J2685" s="28">
        <v>1.79</v>
      </c>
      <c r="K2685" s="28">
        <v>313.86</v>
      </c>
      <c r="L2685" s="28">
        <f>IF('Base de datos cruda'!L2685&lt;0,,'Base de datos cruda'!L2685)</f>
        <v>3.75</v>
      </c>
      <c r="M2685" s="28" t="str">
        <f>IF(TRIM(PROPER('Base de datos cruda'!M2685))="High","Alto",IF(TRIM(PROPER('Base de datos cruda'!M2685))="Medium","Medio","Bajo"))</f>
        <v>Medio</v>
      </c>
      <c r="N2685" s="29">
        <v>84.64</v>
      </c>
      <c r="O2685" s="32">
        <f t="shared" si="1"/>
        <v>84.64</v>
      </c>
      <c r="P2685" s="33">
        <f t="shared" si="2"/>
        <v>1.99</v>
      </c>
      <c r="Q2685" s="34">
        <f t="shared" si="3"/>
        <v>20.65</v>
      </c>
      <c r="R2685" s="35" t="str">
        <f t="shared" si="4"/>
        <v>Alto</v>
      </c>
      <c r="S2685" s="35" t="str">
        <f>IF(O2685="","",IF(O2685&gt;AVERAGE('Base de datos limpia'!$O$2:$O$8001),"Alto","Normal"))
</f>
        <v>Alto</v>
      </c>
      <c r="T2685" s="35" t="str">
        <f t="shared" si="5"/>
        <v>Gamer moderado</v>
      </c>
      <c r="U2685" s="35"/>
    </row>
    <row r="2686">
      <c r="A2686" s="28">
        <v>2685.0</v>
      </c>
      <c r="B2686" s="28">
        <v>21.0</v>
      </c>
      <c r="C2686" s="28" t="str">
        <f>TRIM(PROPER('Base de datos cruda'!C2686))</f>
        <v>Female</v>
      </c>
      <c r="D2686" s="28">
        <v>3.59</v>
      </c>
      <c r="E2686" s="28">
        <v>7.6</v>
      </c>
      <c r="F2686" s="28">
        <v>6.44</v>
      </c>
      <c r="G2686" s="28">
        <v>85.72</v>
      </c>
      <c r="H2686" s="28" t="str">
        <f>TRIM(PROPER('Base de datos cruda'!H2686))</f>
        <v>Rpg</v>
      </c>
      <c r="I2686" s="28">
        <v>2.09</v>
      </c>
      <c r="J2686" s="28">
        <v>6.77</v>
      </c>
      <c r="K2686" s="28">
        <v>264.84</v>
      </c>
      <c r="L2686" s="28">
        <f>IF('Base de datos cruda'!L2686&lt;0,,'Base de datos cruda'!L2686)</f>
        <v>9.77</v>
      </c>
      <c r="M2686" s="28" t="str">
        <f>IF(TRIM(PROPER('Base de datos cruda'!M2686))="High","Alto",IF(TRIM(PROPER('Base de datos cruda'!M2686))="Medium","Medio","Bajo"))</f>
        <v>Medio</v>
      </c>
      <c r="N2686" s="29">
        <v>75.96</v>
      </c>
      <c r="O2686" s="32">
        <f t="shared" si="1"/>
        <v>75.96</v>
      </c>
      <c r="P2686" s="33">
        <f t="shared" si="2"/>
        <v>10.36</v>
      </c>
      <c r="Q2686" s="34">
        <f t="shared" si="3"/>
        <v>2.116991643</v>
      </c>
      <c r="R2686" s="35" t="str">
        <f t="shared" si="4"/>
        <v>Alto</v>
      </c>
      <c r="S2686" s="35" t="str">
        <f>IF(O2686="","",IF(O2686&gt;AVERAGE('Base de datos limpia'!$O$2:$O$8001),"Alto","Normal"))
</f>
        <v>Alto</v>
      </c>
      <c r="T2686" s="35" t="str">
        <f t="shared" si="5"/>
        <v>Gamer intensivo</v>
      </c>
      <c r="U2686" s="35"/>
    </row>
    <row r="2687">
      <c r="A2687" s="28">
        <v>2686.0</v>
      </c>
      <c r="B2687" s="28">
        <v>24.0</v>
      </c>
      <c r="C2687" s="28" t="str">
        <f>TRIM(PROPER('Base de datos cruda'!C2687))</f>
        <v>Female</v>
      </c>
      <c r="D2687" s="28">
        <v>4.89</v>
      </c>
      <c r="E2687" s="28">
        <v>3.79</v>
      </c>
      <c r="F2687" s="28">
        <v>6.29</v>
      </c>
      <c r="G2687" s="28">
        <v>93.92</v>
      </c>
      <c r="H2687" s="28" t="str">
        <f>TRIM(PROPER('Base de datos cruda'!H2687))</f>
        <v>Casual</v>
      </c>
      <c r="I2687" s="28">
        <v>4.08</v>
      </c>
      <c r="J2687" s="28">
        <v>9.72</v>
      </c>
      <c r="K2687" s="28">
        <v>268.24</v>
      </c>
      <c r="L2687" s="28">
        <f>IF('Base de datos cruda'!L2687&lt;0,,'Base de datos cruda'!L2687)</f>
        <v>13.6</v>
      </c>
      <c r="M2687" s="28" t="str">
        <f>IF(TRIM(PROPER('Base de datos cruda'!M2687))="High","Alto",IF(TRIM(PROPER('Base de datos cruda'!M2687))="Medium","Medio","Bajo"))</f>
        <v>Medio</v>
      </c>
      <c r="N2687" s="29">
        <v>53.31</v>
      </c>
      <c r="O2687" s="32">
        <f t="shared" si="1"/>
        <v>53.31</v>
      </c>
      <c r="P2687" s="33">
        <f t="shared" si="2"/>
        <v>14.61</v>
      </c>
      <c r="Q2687" s="34">
        <f t="shared" si="3"/>
        <v>0.7750511247</v>
      </c>
      <c r="R2687" s="35" t="str">
        <f t="shared" si="4"/>
        <v>Medio</v>
      </c>
      <c r="S2687" s="35" t="str">
        <f>IF(O2687="","",IF(O2687&gt;AVERAGE('Base de datos limpia'!$O$2:$O$8001),"Alto","Normal"))
</f>
        <v>Normal</v>
      </c>
      <c r="T2687" s="35" t="str">
        <f t="shared" si="5"/>
        <v>Gamer moderado</v>
      </c>
      <c r="U2687" s="35"/>
    </row>
    <row r="2688">
      <c r="A2688" s="28">
        <v>2687.0</v>
      </c>
      <c r="B2688" s="28">
        <v>24.0</v>
      </c>
      <c r="C2688" s="28" t="str">
        <f>TRIM(PROPER('Base de datos cruda'!C2688))</f>
        <v>Male</v>
      </c>
      <c r="D2688" s="28">
        <v>2.55</v>
      </c>
      <c r="E2688" s="28">
        <v>2.81</v>
      </c>
      <c r="F2688" s="28">
        <v>4.98</v>
      </c>
      <c r="G2688" s="28">
        <v>62.34</v>
      </c>
      <c r="H2688" s="28" t="str">
        <f>TRIM(PROPER('Base de datos cruda'!H2688))</f>
        <v>Rpg</v>
      </c>
      <c r="I2688" s="28">
        <v>3.27</v>
      </c>
      <c r="J2688" s="28">
        <v>5.6</v>
      </c>
      <c r="K2688" s="28">
        <v>271.56</v>
      </c>
      <c r="L2688" s="28">
        <f>IF('Base de datos cruda'!L2688&lt;0,,'Base de datos cruda'!L2688)</f>
        <v>5.88</v>
      </c>
      <c r="M2688" s="28" t="str">
        <f>IF(TRIM(PROPER('Base de datos cruda'!M2688))="High","Alto",IF(TRIM(PROPER('Base de datos cruda'!M2688))="Medium","Medio","Bajo"))</f>
        <v>Medio</v>
      </c>
      <c r="N2688" s="29">
        <v>48.56</v>
      </c>
      <c r="O2688" s="32">
        <f t="shared" si="1"/>
        <v>48.56</v>
      </c>
      <c r="P2688" s="33">
        <f t="shared" si="2"/>
        <v>8.15</v>
      </c>
      <c r="Q2688" s="34">
        <f t="shared" si="3"/>
        <v>1.101960784</v>
      </c>
      <c r="R2688" s="35" t="str">
        <f t="shared" si="4"/>
        <v>Bajo</v>
      </c>
      <c r="S2688" s="35" t="str">
        <f>IF(O2688="","",IF(O2688&gt;AVERAGE('Base de datos limpia'!$O$2:$O$8001),"Alto","Normal"))
</f>
        <v>Normal</v>
      </c>
      <c r="T2688" s="35" t="str">
        <f t="shared" si="5"/>
        <v>Gamer casual</v>
      </c>
      <c r="U2688" s="35"/>
    </row>
    <row r="2689">
      <c r="A2689" s="28">
        <v>2688.0</v>
      </c>
      <c r="B2689" s="28">
        <v>22.0</v>
      </c>
      <c r="C2689" s="28" t="str">
        <f>TRIM(PROPER('Base de datos cruda'!C2689))</f>
        <v>Female</v>
      </c>
      <c r="D2689" s="28">
        <v>6.18</v>
      </c>
      <c r="E2689" s="28">
        <v>8.27</v>
      </c>
      <c r="F2689" s="28">
        <v>5.81</v>
      </c>
      <c r="G2689" s="28">
        <v>64.78</v>
      </c>
      <c r="H2689" s="28" t="str">
        <f>TRIM(PROPER('Base de datos cruda'!H2689))</f>
        <v>Fps</v>
      </c>
      <c r="I2689" s="28">
        <v>3.41</v>
      </c>
      <c r="J2689" s="28">
        <v>9.62</v>
      </c>
      <c r="K2689" s="28">
        <v>262.89</v>
      </c>
      <c r="L2689" s="28">
        <f>IF('Base de datos cruda'!L2689&lt;0,,'Base de datos cruda'!L2689)</f>
        <v>15.65</v>
      </c>
      <c r="M2689" s="28" t="str">
        <f>IF(TRIM(PROPER('Base de datos cruda'!M2689))="High","Alto",IF(TRIM(PROPER('Base de datos cruda'!M2689))="Medium","Medio","Bajo"))</f>
        <v>Alto</v>
      </c>
      <c r="N2689" s="29">
        <v>67.7540139324898</v>
      </c>
      <c r="O2689" s="32">
        <f t="shared" si="1"/>
        <v>67.75401393</v>
      </c>
      <c r="P2689" s="33">
        <f t="shared" si="2"/>
        <v>15.8</v>
      </c>
      <c r="Q2689" s="34">
        <f t="shared" si="3"/>
        <v>1.338187702</v>
      </c>
      <c r="R2689" s="35" t="str">
        <f t="shared" si="4"/>
        <v>Medio</v>
      </c>
      <c r="S2689" s="35" t="str">
        <f>IF(O2689="","",IF(O2689&gt;AVERAGE('Base de datos limpia'!$O$2:$O$8001),"Alto","Normal"))
</f>
        <v>Alto</v>
      </c>
      <c r="T2689" s="35" t="str">
        <f t="shared" si="5"/>
        <v>Gamer intensivo</v>
      </c>
      <c r="U2689" s="35"/>
    </row>
    <row r="2690">
      <c r="A2690" s="28">
        <v>2689.0</v>
      </c>
      <c r="B2690" s="28">
        <v>18.0</v>
      </c>
      <c r="C2690" s="28" t="str">
        <f>TRIM(PROPER('Base de datos cruda'!C2690))</f>
        <v>Female</v>
      </c>
      <c r="D2690" s="28">
        <v>7.77</v>
      </c>
      <c r="E2690" s="28">
        <v>8.25</v>
      </c>
      <c r="F2690" s="28">
        <v>4.91</v>
      </c>
      <c r="G2690" s="28">
        <v>72.68</v>
      </c>
      <c r="H2690" s="28" t="str">
        <f>TRIM(PROPER('Base de datos cruda'!H2690))</f>
        <v>Rpg</v>
      </c>
      <c r="I2690" s="28">
        <v>1.13</v>
      </c>
      <c r="J2690" s="28">
        <v>13.61</v>
      </c>
      <c r="K2690" s="28">
        <v>235.19</v>
      </c>
      <c r="L2690" s="28">
        <f>IF('Base de datos cruda'!L2690&lt;0,,'Base de datos cruda'!L2690)</f>
        <v>19.07</v>
      </c>
      <c r="M2690" s="28" t="str">
        <f>IF(TRIM(PROPER('Base de datos cruda'!M2690))="High","Alto",IF(TRIM(PROPER('Base de datos cruda'!M2690))="Medium","Medio","Bajo"))</f>
        <v>Alto</v>
      </c>
      <c r="N2690" s="29">
        <v>59.7361246781581</v>
      </c>
      <c r="O2690" s="32">
        <f t="shared" si="1"/>
        <v>59.73612468</v>
      </c>
      <c r="P2690" s="33">
        <f t="shared" si="2"/>
        <v>21.38</v>
      </c>
      <c r="Q2690" s="34">
        <f t="shared" si="3"/>
        <v>1.061776062</v>
      </c>
      <c r="R2690" s="35" t="str">
        <f t="shared" si="4"/>
        <v>Medio</v>
      </c>
      <c r="S2690" s="35" t="str">
        <f>IF(O2690="","",IF(O2690&gt;AVERAGE('Base de datos limpia'!$O$2:$O$8001),"Alto","Normal"))
</f>
        <v>Normal</v>
      </c>
      <c r="T2690" s="35" t="str">
        <f t="shared" si="5"/>
        <v>Gamer intensivo</v>
      </c>
      <c r="U2690" s="35"/>
    </row>
    <row r="2691">
      <c r="A2691" s="28">
        <v>2690.0</v>
      </c>
      <c r="B2691" s="28">
        <v>19.0</v>
      </c>
      <c r="C2691" s="28" t="str">
        <f>TRIM(PROPER('Base de datos cruda'!C2691))</f>
        <v>Male</v>
      </c>
      <c r="D2691" s="28">
        <v>7.55</v>
      </c>
      <c r="E2691" s="28">
        <v>5.48</v>
      </c>
      <c r="F2691" s="28">
        <v>7.68</v>
      </c>
      <c r="G2691" s="28">
        <v>93.3</v>
      </c>
      <c r="H2691" s="28" t="str">
        <f>TRIM(PROPER('Base de datos cruda'!H2691))</f>
        <v>Fps</v>
      </c>
      <c r="I2691" s="28">
        <v>1.63</v>
      </c>
      <c r="J2691" s="28">
        <v>12.91</v>
      </c>
      <c r="K2691" s="28">
        <v>221.94</v>
      </c>
      <c r="L2691" s="28">
        <f>IF('Base de datos cruda'!L2691&lt;0,,'Base de datos cruda'!L2691)</f>
        <v>18.2</v>
      </c>
      <c r="M2691" s="28" t="str">
        <f>IF(TRIM(PROPER('Base de datos cruda'!M2691))="High","Alto",IF(TRIM(PROPER('Base de datos cruda'!M2691))="Medium","Medio","Bajo"))</f>
        <v>Bajo</v>
      </c>
      <c r="N2691" s="29">
        <v>43.08</v>
      </c>
      <c r="O2691" s="32">
        <f t="shared" si="1"/>
        <v>43.08</v>
      </c>
      <c r="P2691" s="33">
        <f t="shared" si="2"/>
        <v>20.46</v>
      </c>
      <c r="Q2691" s="34">
        <f t="shared" si="3"/>
        <v>0.7258278146</v>
      </c>
      <c r="R2691" s="35" t="str">
        <f t="shared" si="4"/>
        <v>Bajo</v>
      </c>
      <c r="S2691" s="35" t="str">
        <f>IF(O2691="","",IF(O2691&gt;AVERAGE('Base de datos limpia'!$O$2:$O$8001),"Alto","Normal"))
</f>
        <v>Normal</v>
      </c>
      <c r="T2691" s="35" t="str">
        <f t="shared" si="5"/>
        <v>Gamer moderado</v>
      </c>
      <c r="U2691" s="35"/>
    </row>
    <row r="2692">
      <c r="A2692" s="28">
        <v>2691.0</v>
      </c>
      <c r="B2692" s="28">
        <v>21.0</v>
      </c>
      <c r="C2692" s="28" t="str">
        <f>TRIM(PROPER('Base de datos cruda'!C2692))</f>
        <v>Male</v>
      </c>
      <c r="D2692" s="28">
        <v>2.13</v>
      </c>
      <c r="E2692" s="28">
        <v>5.74</v>
      </c>
      <c r="F2692" s="28">
        <v>5.0</v>
      </c>
      <c r="G2692" s="28">
        <v>78.89</v>
      </c>
      <c r="H2692" s="28" t="str">
        <f>TRIM(PROPER('Base de datos cruda'!H2692))</f>
        <v>Fps</v>
      </c>
      <c r="I2692" s="28">
        <v>4.78</v>
      </c>
      <c r="J2692" s="28">
        <v>7.77</v>
      </c>
      <c r="K2692" s="28">
        <v>306.75</v>
      </c>
      <c r="L2692" s="28">
        <f>IF('Base de datos cruda'!L2692&lt;0,,'Base de datos cruda'!L2692)</f>
        <v>6.3</v>
      </c>
      <c r="M2692" s="28" t="str">
        <f>IF(TRIM(PROPER('Base de datos cruda'!M2692))="High","Alto",IF(TRIM(PROPER('Base de datos cruda'!M2692))="Medium","Medio","Bajo"))</f>
        <v>Medio</v>
      </c>
      <c r="N2692" s="29">
        <v>66.74</v>
      </c>
      <c r="O2692" s="32">
        <f t="shared" si="1"/>
        <v>66.74</v>
      </c>
      <c r="P2692" s="33">
        <f t="shared" si="2"/>
        <v>9.9</v>
      </c>
      <c r="Q2692" s="34">
        <f t="shared" si="3"/>
        <v>2.694835681</v>
      </c>
      <c r="R2692" s="35" t="str">
        <f t="shared" si="4"/>
        <v>Medio</v>
      </c>
      <c r="S2692" s="35" t="str">
        <f>IF(O2692="","",IF(O2692&gt;AVERAGE('Base de datos limpia'!$O$2:$O$8001),"Alto","Normal"))
</f>
        <v>Alto</v>
      </c>
      <c r="T2692" s="35" t="str">
        <f t="shared" si="5"/>
        <v>Gamer moderado</v>
      </c>
      <c r="U2692" s="35"/>
    </row>
    <row r="2693">
      <c r="A2693" s="28">
        <v>2692.0</v>
      </c>
      <c r="B2693" s="28">
        <v>20.0</v>
      </c>
      <c r="C2693" s="28" t="str">
        <f>TRIM(PROPER('Base de datos cruda'!C2693))</f>
        <v>Female</v>
      </c>
      <c r="D2693" s="28">
        <v>1.81</v>
      </c>
      <c r="E2693" s="28">
        <v>7.26</v>
      </c>
      <c r="F2693" s="28">
        <v>7.08</v>
      </c>
      <c r="G2693" s="28">
        <v>80.14</v>
      </c>
      <c r="H2693" s="28" t="str">
        <f>TRIM(PROPER('Base de datos cruda'!H2693))</f>
        <v>Rpg</v>
      </c>
      <c r="I2693" s="28">
        <v>4.23</v>
      </c>
      <c r="J2693" s="28">
        <v>3.2</v>
      </c>
      <c r="K2693" s="28">
        <v>303.76</v>
      </c>
      <c r="L2693" s="28">
        <f>IF('Base de datos cruda'!L2693&lt;0,,'Base de datos cruda'!L2693)</f>
        <v>4.79</v>
      </c>
      <c r="M2693" s="28" t="str">
        <f>IF(TRIM(PROPER('Base de datos cruda'!M2693))="High","Alto",IF(TRIM(PROPER('Base de datos cruda'!M2693))="Medium","Medio","Bajo"))</f>
        <v>Medio</v>
      </c>
      <c r="N2693" s="29">
        <v>97.75</v>
      </c>
      <c r="O2693" s="32">
        <f t="shared" si="1"/>
        <v>97.75</v>
      </c>
      <c r="P2693" s="33">
        <f t="shared" si="2"/>
        <v>5.01</v>
      </c>
      <c r="Q2693" s="34">
        <f t="shared" si="3"/>
        <v>4.011049724</v>
      </c>
      <c r="R2693" s="35" t="str">
        <f t="shared" si="4"/>
        <v>Alto</v>
      </c>
      <c r="S2693" s="35" t="str">
        <f>IF(O2693="","",IF(O2693&gt;AVERAGE('Base de datos limpia'!$O$2:$O$8001),"Alto","Normal"))
</f>
        <v>Alto</v>
      </c>
      <c r="T2693" s="35" t="str">
        <f t="shared" si="5"/>
        <v>Gamer intensivo</v>
      </c>
      <c r="U2693" s="35"/>
    </row>
    <row r="2694">
      <c r="A2694" s="28">
        <v>2693.0</v>
      </c>
      <c r="B2694" s="28">
        <v>17.0</v>
      </c>
      <c r="C2694" s="28" t="str">
        <f>TRIM(PROPER('Base de datos cruda'!C2694))</f>
        <v>Female</v>
      </c>
      <c r="D2694" s="28">
        <v>7.66</v>
      </c>
      <c r="E2694" s="28">
        <v>5.58</v>
      </c>
      <c r="F2694" s="28">
        <v>5.4</v>
      </c>
      <c r="G2694" s="28">
        <v>69.17</v>
      </c>
      <c r="H2694" s="28" t="str">
        <f>TRIM(PROPER('Base de datos cruda'!H2694))</f>
        <v>Casual</v>
      </c>
      <c r="I2694" s="28">
        <v>0.82</v>
      </c>
      <c r="J2694" s="28">
        <v>11.75</v>
      </c>
      <c r="K2694" s="28">
        <v>232.76</v>
      </c>
      <c r="L2694" s="28">
        <f>IF('Base de datos cruda'!L2694&lt;0,,'Base de datos cruda'!L2694)</f>
        <v>21.58</v>
      </c>
      <c r="M2694" s="28" t="str">
        <f>IF(TRIM(PROPER('Base de datos cruda'!M2694))="High","Alto",IF(TRIM(PROPER('Base de datos cruda'!M2694))="Medium","Medio","Bajo"))</f>
        <v>Bajo</v>
      </c>
      <c r="N2694" s="29">
        <v>33.18</v>
      </c>
      <c r="O2694" s="32">
        <f t="shared" si="1"/>
        <v>33.18</v>
      </c>
      <c r="P2694" s="33">
        <f t="shared" si="2"/>
        <v>19.41</v>
      </c>
      <c r="Q2694" s="34">
        <f t="shared" si="3"/>
        <v>0.72845953</v>
      </c>
      <c r="R2694" s="35" t="str">
        <f t="shared" si="4"/>
        <v>Bajo</v>
      </c>
      <c r="S2694" s="35" t="str">
        <f>IF(O2694="","",IF(O2694&gt;AVERAGE('Base de datos limpia'!$O$2:$O$8001),"Alto","Normal"))
</f>
        <v>Normal</v>
      </c>
      <c r="T2694" s="35" t="str">
        <f t="shared" si="5"/>
        <v>Gamer moderado</v>
      </c>
      <c r="U2694" s="35"/>
    </row>
    <row r="2695">
      <c r="A2695" s="28">
        <v>2694.0</v>
      </c>
      <c r="B2695" s="28">
        <v>21.0</v>
      </c>
      <c r="C2695" s="28" t="str">
        <f>TRIM(PROPER('Base de datos cruda'!C2695))</f>
        <v>Female</v>
      </c>
      <c r="D2695" s="28">
        <v>3.67</v>
      </c>
      <c r="E2695" s="28">
        <v>4.75</v>
      </c>
      <c r="F2695" s="28">
        <v>7.28</v>
      </c>
      <c r="G2695" s="28">
        <v>85.94</v>
      </c>
      <c r="H2695" s="28" t="str">
        <f>TRIM(PROPER('Base de datos cruda'!H2695))</f>
        <v>Casual</v>
      </c>
      <c r="I2695" s="28">
        <v>2.72</v>
      </c>
      <c r="J2695" s="28">
        <v>5.79</v>
      </c>
      <c r="K2695" s="28">
        <v>273.29</v>
      </c>
      <c r="L2695" s="28">
        <f>IF('Base de datos cruda'!L2695&lt;0,,'Base de datos cruda'!L2695)</f>
        <v>9.61</v>
      </c>
      <c r="M2695" s="28" t="str">
        <f>IF(TRIM(PROPER('Base de datos cruda'!M2695))="High","Alto",IF(TRIM(PROPER('Base de datos cruda'!M2695))="Medium","Medio","Bajo"))</f>
        <v>Medio</v>
      </c>
      <c r="N2695" s="29">
        <v>63.87</v>
      </c>
      <c r="O2695" s="32">
        <f t="shared" si="1"/>
        <v>63.87</v>
      </c>
      <c r="P2695" s="33">
        <f t="shared" si="2"/>
        <v>9.46</v>
      </c>
      <c r="Q2695" s="34">
        <f t="shared" si="3"/>
        <v>1.294277929</v>
      </c>
      <c r="R2695" s="35" t="str">
        <f t="shared" si="4"/>
        <v>Medio</v>
      </c>
      <c r="S2695" s="35" t="str">
        <f>IF(O2695="","",IF(O2695&gt;AVERAGE('Base de datos limpia'!$O$2:$O$8001),"Alto","Normal"))
</f>
        <v>Normal</v>
      </c>
      <c r="T2695" s="35" t="str">
        <f t="shared" si="5"/>
        <v>Gamer moderado</v>
      </c>
      <c r="U2695" s="35"/>
    </row>
    <row r="2696">
      <c r="A2696" s="28">
        <v>2695.0</v>
      </c>
      <c r="B2696" s="28">
        <v>18.0</v>
      </c>
      <c r="C2696" s="28" t="str">
        <f>TRIM(PROPER('Base de datos cruda'!C2696))</f>
        <v>Female</v>
      </c>
      <c r="D2696" s="28">
        <v>1.67</v>
      </c>
      <c r="E2696" s="28">
        <v>9.95</v>
      </c>
      <c r="F2696" s="28">
        <v>6.7</v>
      </c>
      <c r="G2696" s="28">
        <v>95.51</v>
      </c>
      <c r="H2696" s="28" t="str">
        <f>TRIM(PROPER('Base de datos cruda'!H2696))</f>
        <v>Rpg</v>
      </c>
      <c r="I2696" s="28">
        <v>2.45</v>
      </c>
      <c r="J2696" s="28">
        <v>4.69</v>
      </c>
      <c r="K2696" s="28">
        <v>305.49</v>
      </c>
      <c r="L2696" s="28">
        <f>IF('Base de datos cruda'!L2696&lt;0,,'Base de datos cruda'!L2696)</f>
        <v>8.27</v>
      </c>
      <c r="M2696" s="28" t="str">
        <f>IF(TRIM(PROPER('Base de datos cruda'!M2696))="High","Alto",IF(TRIM(PROPER('Base de datos cruda'!M2696))="Medium","Medio","Bajo"))</f>
        <v>Medio</v>
      </c>
      <c r="N2696" s="29">
        <v>100.0</v>
      </c>
      <c r="O2696" s="32">
        <f t="shared" si="1"/>
        <v>100</v>
      </c>
      <c r="P2696" s="33">
        <f t="shared" si="2"/>
        <v>6.36</v>
      </c>
      <c r="Q2696" s="34">
        <f t="shared" si="3"/>
        <v>5.958083832</v>
      </c>
      <c r="R2696" s="35" t="str">
        <f t="shared" si="4"/>
        <v>Alto</v>
      </c>
      <c r="S2696" s="35" t="str">
        <f>IF(O2696="","",IF(O2696&gt;AVERAGE('Base de datos limpia'!$O$2:$O$8001),"Alto","Normal"))
</f>
        <v>Alto</v>
      </c>
      <c r="T2696" s="35" t="str">
        <f t="shared" si="5"/>
        <v>Gamer intensivo</v>
      </c>
      <c r="U2696" s="35"/>
    </row>
    <row r="2697">
      <c r="A2697" s="28">
        <v>2696.0</v>
      </c>
      <c r="B2697" s="28">
        <v>23.0</v>
      </c>
      <c r="C2697" s="28" t="str">
        <f>TRIM(PROPER('Base de datos cruda'!C2697))</f>
        <v>Female</v>
      </c>
      <c r="D2697" s="28">
        <v>5.66</v>
      </c>
      <c r="E2697" s="28">
        <v>2.33</v>
      </c>
      <c r="F2697" s="28">
        <v>6.12</v>
      </c>
      <c r="G2697" s="28">
        <v>73.18</v>
      </c>
      <c r="H2697" s="28" t="str">
        <f>TRIM(PROPER('Base de datos cruda'!H2697))</f>
        <v>Casual</v>
      </c>
      <c r="I2697" s="28">
        <v>2.22</v>
      </c>
      <c r="J2697" s="28">
        <v>10.06</v>
      </c>
      <c r="K2697" s="28">
        <v>237.91</v>
      </c>
      <c r="L2697" s="28">
        <f>IF('Base de datos cruda'!L2697&lt;0,,'Base de datos cruda'!L2697)</f>
        <v>9.75</v>
      </c>
      <c r="M2697" s="28" t="str">
        <f>IF(TRIM(PROPER('Base de datos cruda'!M2697))="High","Alto",IF(TRIM(PROPER('Base de datos cruda'!M2697))="Medium","Medio","Bajo"))</f>
        <v>Bajo</v>
      </c>
      <c r="N2697" s="29">
        <v>31.67</v>
      </c>
      <c r="O2697" s="32">
        <f t="shared" si="1"/>
        <v>31.67</v>
      </c>
      <c r="P2697" s="33">
        <f t="shared" si="2"/>
        <v>15.72</v>
      </c>
      <c r="Q2697" s="34">
        <f t="shared" si="3"/>
        <v>0.4116607774</v>
      </c>
      <c r="R2697" s="35" t="str">
        <f t="shared" si="4"/>
        <v>Bajo</v>
      </c>
      <c r="S2697" s="35" t="str">
        <f>IF(O2697="","",IF(O2697&gt;AVERAGE('Base de datos limpia'!$O$2:$O$8001),"Alto","Normal"))
</f>
        <v>Normal</v>
      </c>
      <c r="T2697" s="35" t="str">
        <f t="shared" si="5"/>
        <v>Gamer casual</v>
      </c>
      <c r="U2697" s="35"/>
    </row>
    <row r="2698">
      <c r="A2698" s="28">
        <v>2697.0</v>
      </c>
      <c r="B2698" s="28">
        <v>17.0</v>
      </c>
      <c r="C2698" s="28" t="str">
        <f>TRIM(PROPER('Base de datos cruda'!C2698))</f>
        <v>Other</v>
      </c>
      <c r="D2698" s="28">
        <v>2.28</v>
      </c>
      <c r="E2698" s="28">
        <v>6.33</v>
      </c>
      <c r="F2698" s="28">
        <v>7.37</v>
      </c>
      <c r="G2698" s="28">
        <v>84.77</v>
      </c>
      <c r="H2698" s="28" t="str">
        <f>TRIM(PROPER('Base de datos cruda'!H2698))</f>
        <v>Fps</v>
      </c>
      <c r="I2698" s="28">
        <v>2.35</v>
      </c>
      <c r="J2698" s="28">
        <v>6.17</v>
      </c>
      <c r="K2698" s="28">
        <v>293.27</v>
      </c>
      <c r="L2698" s="28">
        <f>IF('Base de datos cruda'!L2698&lt;0,,'Base de datos cruda'!L2698)</f>
        <v>6.65</v>
      </c>
      <c r="M2698" s="28" t="str">
        <f>IF(TRIM(PROPER('Base de datos cruda'!M2698))="High","Alto",IF(TRIM(PROPER('Base de datos cruda'!M2698))="Medium","Medio","Bajo"))</f>
        <v>Medio</v>
      </c>
      <c r="N2698" s="29">
        <v>90.42</v>
      </c>
      <c r="O2698" s="32">
        <f t="shared" si="1"/>
        <v>90.42</v>
      </c>
      <c r="P2698" s="33">
        <f t="shared" si="2"/>
        <v>8.45</v>
      </c>
      <c r="Q2698" s="34">
        <f t="shared" si="3"/>
        <v>2.776315789</v>
      </c>
      <c r="R2698" s="35" t="str">
        <f t="shared" si="4"/>
        <v>Alto</v>
      </c>
      <c r="S2698" s="35" t="str">
        <f>IF(O2698="","",IF(O2698&gt;AVERAGE('Base de datos limpia'!$O$2:$O$8001),"Alto","Normal"))
</f>
        <v>Alto</v>
      </c>
      <c r="T2698" s="35" t="str">
        <f t="shared" si="5"/>
        <v>Gamer intensivo</v>
      </c>
      <c r="U2698" s="35"/>
    </row>
    <row r="2699">
      <c r="A2699" s="28">
        <v>2698.0</v>
      </c>
      <c r="B2699" s="28">
        <v>16.0</v>
      </c>
      <c r="C2699" s="28" t="str">
        <f>TRIM(PROPER('Base de datos cruda'!C2699))</f>
        <v>Female</v>
      </c>
      <c r="D2699" s="28">
        <v>2.14</v>
      </c>
      <c r="E2699" s="28">
        <v>8.97</v>
      </c>
      <c r="F2699" s="28">
        <v>6.08</v>
      </c>
      <c r="G2699" s="28">
        <v>73.28</v>
      </c>
      <c r="H2699" s="28" t="str">
        <f>TRIM(PROPER('Base de datos cruda'!H2699))</f>
        <v>Casual</v>
      </c>
      <c r="I2699" s="28">
        <v>3.21</v>
      </c>
      <c r="J2699" s="28">
        <v>5.67</v>
      </c>
      <c r="K2699" s="28">
        <v>287.52</v>
      </c>
      <c r="L2699" s="28">
        <f>IF('Base de datos cruda'!L2699&lt;0,,'Base de datos cruda'!L2699)</f>
        <v>7.69</v>
      </c>
      <c r="M2699" s="28" t="str">
        <f>IF(TRIM(PROPER('Base de datos cruda'!M2699))="High","Alto",IF(TRIM(PROPER('Base de datos cruda'!M2699))="Medium","Medio","Bajo"))</f>
        <v>Medio</v>
      </c>
      <c r="N2699" s="29">
        <v>83.49</v>
      </c>
      <c r="O2699" s="32">
        <f t="shared" si="1"/>
        <v>83.49</v>
      </c>
      <c r="P2699" s="33">
        <f t="shared" si="2"/>
        <v>7.81</v>
      </c>
      <c r="Q2699" s="34">
        <f t="shared" si="3"/>
        <v>4.191588785</v>
      </c>
      <c r="R2699" s="35" t="str">
        <f t="shared" si="4"/>
        <v>Alto</v>
      </c>
      <c r="S2699" s="35" t="str">
        <f>IF(O2699="","",IF(O2699&gt;AVERAGE('Base de datos limpia'!$O$2:$O$8001),"Alto","Normal"))
</f>
        <v>Alto</v>
      </c>
      <c r="T2699" s="35" t="str">
        <f t="shared" si="5"/>
        <v>Gamer intensivo</v>
      </c>
      <c r="U2699" s="35"/>
    </row>
    <row r="2700">
      <c r="A2700" s="28">
        <v>2699.0</v>
      </c>
      <c r="B2700" s="28">
        <v>24.0</v>
      </c>
      <c r="C2700" s="28" t="str">
        <f>TRIM(PROPER('Base de datos cruda'!C2700))</f>
        <v>Male</v>
      </c>
      <c r="D2700" s="28">
        <v>7.03</v>
      </c>
      <c r="E2700" s="28">
        <v>7.18</v>
      </c>
      <c r="F2700" s="28">
        <v>8.11</v>
      </c>
      <c r="G2700" s="28">
        <v>91.71</v>
      </c>
      <c r="H2700" s="28" t="str">
        <f>TRIM(PROPER('Base de datos cruda'!H2700))</f>
        <v>Casual</v>
      </c>
      <c r="I2700" s="28">
        <v>4.84</v>
      </c>
      <c r="J2700" s="28">
        <v>12.1</v>
      </c>
      <c r="K2700" s="28">
        <v>232.76</v>
      </c>
      <c r="L2700" s="28">
        <f>IF('Base de datos cruda'!L2700&lt;0,,'Base de datos cruda'!L2700)</f>
        <v>17.37</v>
      </c>
      <c r="M2700" s="28" t="str">
        <f>IF(TRIM(PROPER('Base de datos cruda'!M2700))="High","Alto",IF(TRIM(PROPER('Base de datos cruda'!M2700))="Medium","Medio","Bajo"))</f>
        <v>Bajo</v>
      </c>
      <c r="N2700" s="29">
        <v>71.433257762355</v>
      </c>
      <c r="O2700" s="32">
        <f t="shared" si="1"/>
        <v>71.43325776</v>
      </c>
      <c r="P2700" s="33">
        <f t="shared" si="2"/>
        <v>19.13</v>
      </c>
      <c r="Q2700" s="34">
        <f t="shared" si="3"/>
        <v>1.021337127</v>
      </c>
      <c r="R2700" s="35" t="str">
        <f t="shared" si="4"/>
        <v>Alto</v>
      </c>
      <c r="S2700" s="35" t="str">
        <f>IF(O2700="","",IF(O2700&gt;AVERAGE('Base de datos limpia'!$O$2:$O$8001),"Alto","Normal"))
</f>
        <v>Alto</v>
      </c>
      <c r="T2700" s="35" t="str">
        <f t="shared" si="5"/>
        <v>Gamer intensivo</v>
      </c>
      <c r="U2700" s="35"/>
    </row>
    <row r="2701">
      <c r="A2701" s="28">
        <v>2700.0</v>
      </c>
      <c r="B2701" s="28">
        <v>18.0</v>
      </c>
      <c r="C2701" s="28" t="str">
        <f>TRIM(PROPER('Base de datos cruda'!C2701))</f>
        <v>Female</v>
      </c>
      <c r="D2701" s="28">
        <v>1.3</v>
      </c>
      <c r="E2701" s="28">
        <v>8.93</v>
      </c>
      <c r="F2701" s="28">
        <v>7.65</v>
      </c>
      <c r="G2701" s="28">
        <v>79.0</v>
      </c>
      <c r="H2701" s="28" t="str">
        <f>TRIM(PROPER('Base de datos cruda'!H2701))</f>
        <v>Rpg</v>
      </c>
      <c r="I2701" s="28">
        <v>4.38</v>
      </c>
      <c r="J2701" s="28">
        <v>5.71</v>
      </c>
      <c r="K2701" s="28">
        <v>297.51</v>
      </c>
      <c r="L2701" s="28">
        <f>IF('Base de datos cruda'!L2701&lt;0,,'Base de datos cruda'!L2701)</f>
        <v>5.84</v>
      </c>
      <c r="M2701" s="28" t="str">
        <f>IF(TRIM(PROPER('Base de datos cruda'!M2701))="High","Alto",IF(TRIM(PROPER('Base de datos cruda'!M2701))="Medium","Medio","Bajo"))</f>
        <v>Medio</v>
      </c>
      <c r="N2701" s="29">
        <v>100.0</v>
      </c>
      <c r="O2701" s="32">
        <f t="shared" si="1"/>
        <v>100</v>
      </c>
      <c r="P2701" s="33">
        <f t="shared" si="2"/>
        <v>7.01</v>
      </c>
      <c r="Q2701" s="34">
        <f t="shared" si="3"/>
        <v>6.869230769</v>
      </c>
      <c r="R2701" s="35" t="str">
        <f t="shared" si="4"/>
        <v>Alto</v>
      </c>
      <c r="S2701" s="35" t="str">
        <f>IF(O2701="","",IF(O2701&gt;AVERAGE('Base de datos limpia'!$O$2:$O$8001),"Alto","Normal"))
</f>
        <v>Alto</v>
      </c>
      <c r="T2701" s="35" t="str">
        <f t="shared" si="5"/>
        <v>Gamer intensivo</v>
      </c>
      <c r="U2701" s="35"/>
    </row>
    <row r="2702">
      <c r="A2702" s="28">
        <v>2701.0</v>
      </c>
      <c r="B2702" s="28">
        <v>16.0</v>
      </c>
      <c r="C2702" s="28" t="str">
        <f>TRIM(PROPER('Base de datos cruda'!C2702))</f>
        <v>Male</v>
      </c>
      <c r="D2702" s="28">
        <v>0.52</v>
      </c>
      <c r="E2702" s="28">
        <v>4.03</v>
      </c>
      <c r="F2702" s="28">
        <v>6.7</v>
      </c>
      <c r="G2702" s="28">
        <v>73.58</v>
      </c>
      <c r="H2702" s="28" t="str">
        <f>TRIM(PROPER('Base de datos cruda'!H2702))</f>
        <v>Fps</v>
      </c>
      <c r="I2702" s="28">
        <v>4.38</v>
      </c>
      <c r="J2702" s="28">
        <v>5.63</v>
      </c>
      <c r="K2702" s="28">
        <v>307.38</v>
      </c>
      <c r="L2702" s="28">
        <f>IF('Base de datos cruda'!L2702&lt;0,,'Base de datos cruda'!L2702)</f>
        <v>2.82</v>
      </c>
      <c r="M2702" s="28" t="str">
        <f>IF(TRIM(PROPER('Base de datos cruda'!M2702))="High","Alto",IF(TRIM(PROPER('Base de datos cruda'!M2702))="Medium","Medio","Bajo"))</f>
        <v>Medio</v>
      </c>
      <c r="N2702" s="29">
        <v>66.48</v>
      </c>
      <c r="O2702" s="32">
        <f t="shared" si="1"/>
        <v>66.48</v>
      </c>
      <c r="P2702" s="33">
        <f t="shared" si="2"/>
        <v>6.15</v>
      </c>
      <c r="Q2702" s="34">
        <f t="shared" si="3"/>
        <v>7.75</v>
      </c>
      <c r="R2702" s="35" t="str">
        <f t="shared" si="4"/>
        <v>Medio</v>
      </c>
      <c r="S2702" s="35" t="str">
        <f>IF(O2702="","",IF(O2702&gt;AVERAGE('Base de datos limpia'!$O$2:$O$8001),"Alto","Normal"))
</f>
        <v>Alto</v>
      </c>
      <c r="T2702" s="35" t="str">
        <f t="shared" si="5"/>
        <v>Gamer moderado</v>
      </c>
      <c r="U2702" s="35"/>
    </row>
    <row r="2703">
      <c r="A2703" s="28">
        <v>2702.0</v>
      </c>
      <c r="B2703" s="28">
        <v>22.0</v>
      </c>
      <c r="C2703" s="28" t="str">
        <f>TRIM(PROPER('Base de datos cruda'!C2703))</f>
        <v>Female</v>
      </c>
      <c r="D2703" s="28">
        <v>2.15</v>
      </c>
      <c r="E2703" s="28">
        <v>3.45</v>
      </c>
      <c r="F2703" s="28">
        <v>8.39</v>
      </c>
      <c r="G2703" s="28">
        <v>76.8</v>
      </c>
      <c r="H2703" s="28" t="str">
        <f>TRIM(PROPER('Base de datos cruda'!H2703))</f>
        <v>Rpg</v>
      </c>
      <c r="I2703" s="28">
        <v>3.52</v>
      </c>
      <c r="J2703" s="28">
        <v>7.81</v>
      </c>
      <c r="K2703" s="28">
        <v>307.08</v>
      </c>
      <c r="L2703" s="28">
        <f>IF('Base de datos cruda'!L2703&lt;0,,'Base de datos cruda'!L2703)</f>
        <v>9.55</v>
      </c>
      <c r="M2703" s="28" t="str">
        <f>IF(TRIM(PROPER('Base de datos cruda'!M2703))="High","Alto",IF(TRIM(PROPER('Base de datos cruda'!M2703))="Medium","Medio","Bajo"))</f>
        <v>Medio</v>
      </c>
      <c r="N2703" s="29">
        <v>65.59</v>
      </c>
      <c r="O2703" s="32">
        <f t="shared" si="1"/>
        <v>65.59</v>
      </c>
      <c r="P2703" s="33">
        <f t="shared" si="2"/>
        <v>9.96</v>
      </c>
      <c r="Q2703" s="34">
        <f t="shared" si="3"/>
        <v>1.604651163</v>
      </c>
      <c r="R2703" s="35" t="str">
        <f t="shared" si="4"/>
        <v>Medio</v>
      </c>
      <c r="S2703" s="35" t="str">
        <f>IF(O2703="","",IF(O2703&gt;AVERAGE('Base de datos limpia'!$O$2:$O$8001),"Alto","Normal"))
</f>
        <v>Alto</v>
      </c>
      <c r="T2703" s="35" t="str">
        <f t="shared" si="5"/>
        <v>Gamer moderado</v>
      </c>
      <c r="U2703" s="35"/>
    </row>
    <row r="2704">
      <c r="A2704" s="28">
        <v>2703.0</v>
      </c>
      <c r="B2704" s="28">
        <v>20.0</v>
      </c>
      <c r="C2704" s="28" t="str">
        <f>TRIM(PROPER('Base de datos cruda'!C2704))</f>
        <v>Female</v>
      </c>
      <c r="D2704" s="28">
        <v>4.86</v>
      </c>
      <c r="E2704" s="28">
        <v>8.66</v>
      </c>
      <c r="F2704" s="28">
        <v>8.14</v>
      </c>
      <c r="G2704" s="28">
        <v>63.65</v>
      </c>
      <c r="H2704" s="28" t="str">
        <f>TRIM(PROPER('Base de datos cruda'!H2704))</f>
        <v>Fps</v>
      </c>
      <c r="I2704" s="28">
        <v>0.09</v>
      </c>
      <c r="J2704" s="28">
        <v>9.42</v>
      </c>
      <c r="K2704" s="28">
        <v>247.35</v>
      </c>
      <c r="L2704" s="28">
        <f>IF('Base de datos cruda'!L2704&lt;0,,'Base de datos cruda'!L2704)</f>
        <v>8.8</v>
      </c>
      <c r="M2704" s="28" t="str">
        <f>IF(TRIM(PROPER('Base de datos cruda'!M2704))="High","Alto",IF(TRIM(PROPER('Base de datos cruda'!M2704))="Medium","Medio","Bajo"))</f>
        <v>Medio</v>
      </c>
      <c r="N2704" s="29">
        <v>79.6</v>
      </c>
      <c r="O2704" s="32">
        <f t="shared" si="1"/>
        <v>79.6</v>
      </c>
      <c r="P2704" s="33">
        <f t="shared" si="2"/>
        <v>14.28</v>
      </c>
      <c r="Q2704" s="34">
        <f t="shared" si="3"/>
        <v>1.781893004</v>
      </c>
      <c r="R2704" s="35" t="str">
        <f t="shared" si="4"/>
        <v>Alto</v>
      </c>
      <c r="S2704" s="35" t="str">
        <f>IF(O2704="","",IF(O2704&gt;AVERAGE('Base de datos limpia'!$O$2:$O$8001),"Alto","Normal"))
</f>
        <v>Alto</v>
      </c>
      <c r="T2704" s="35" t="str">
        <f t="shared" si="5"/>
        <v>Gamer intensivo</v>
      </c>
      <c r="U2704" s="35"/>
    </row>
    <row r="2705">
      <c r="A2705" s="28">
        <v>2704.0</v>
      </c>
      <c r="B2705" s="28">
        <v>20.0</v>
      </c>
      <c r="C2705" s="28" t="str">
        <f>TRIM(PROPER('Base de datos cruda'!C2705))</f>
        <v>Female</v>
      </c>
      <c r="D2705" s="28">
        <v>0.98</v>
      </c>
      <c r="E2705" s="28">
        <v>4.55</v>
      </c>
      <c r="F2705" s="28">
        <v>6.66</v>
      </c>
      <c r="G2705" s="28">
        <v>94.64</v>
      </c>
      <c r="H2705" s="28" t="str">
        <f>TRIM(PROPER('Base de datos cruda'!H2705))</f>
        <v>Rpg</v>
      </c>
      <c r="I2705" s="28">
        <v>2.2</v>
      </c>
      <c r="J2705" s="28">
        <v>3.96</v>
      </c>
      <c r="K2705" s="28">
        <v>312.33</v>
      </c>
      <c r="L2705" s="28">
        <f>IF('Base de datos cruda'!L2705&lt;0,,'Base de datos cruda'!L2705)</f>
        <v>3.15</v>
      </c>
      <c r="M2705" s="28" t="str">
        <f>IF(TRIM(PROPER('Base de datos cruda'!M2705))="High","Alto",IF(TRIM(PROPER('Base de datos cruda'!M2705))="Medium","Medio","Bajo"))</f>
        <v>Medio</v>
      </c>
      <c r="N2705" s="29">
        <v>86.74</v>
      </c>
      <c r="O2705" s="32">
        <f t="shared" si="1"/>
        <v>86.74</v>
      </c>
      <c r="P2705" s="33">
        <f t="shared" si="2"/>
        <v>4.94</v>
      </c>
      <c r="Q2705" s="34">
        <f t="shared" si="3"/>
        <v>4.642857143</v>
      </c>
      <c r="R2705" s="35" t="str">
        <f t="shared" si="4"/>
        <v>Alto</v>
      </c>
      <c r="S2705" s="35" t="str">
        <f>IF(O2705="","",IF(O2705&gt;AVERAGE('Base de datos limpia'!$O$2:$O$8001),"Alto","Normal"))
</f>
        <v>Alto</v>
      </c>
      <c r="T2705" s="35" t="str">
        <f t="shared" si="5"/>
        <v>Gamer moderado</v>
      </c>
      <c r="U2705" s="35"/>
    </row>
    <row r="2706">
      <c r="A2706" s="28">
        <v>2705.0</v>
      </c>
      <c r="B2706" s="28">
        <v>16.0</v>
      </c>
      <c r="C2706" s="28" t="str">
        <f>TRIM(PROPER('Base de datos cruda'!C2706))</f>
        <v>Female</v>
      </c>
      <c r="D2706" s="28">
        <v>3.77</v>
      </c>
      <c r="E2706" s="28">
        <v>7.39</v>
      </c>
      <c r="F2706" s="28">
        <v>4.34</v>
      </c>
      <c r="G2706" s="28">
        <v>98.32</v>
      </c>
      <c r="H2706" s="28" t="str">
        <f>TRIM(PROPER('Base de datos cruda'!H2706))</f>
        <v>Fps</v>
      </c>
      <c r="I2706" s="28">
        <v>2.56</v>
      </c>
      <c r="J2706" s="28">
        <v>5.83</v>
      </c>
      <c r="K2706" s="28">
        <v>263.45</v>
      </c>
      <c r="L2706" s="28">
        <f>IF('Base de datos cruda'!L2706&lt;0,,'Base de datos cruda'!L2706)</f>
        <v>8.82</v>
      </c>
      <c r="M2706" s="28" t="str">
        <f>IF(TRIM(PROPER('Base de datos cruda'!M2706))="High","Alto",IF(TRIM(PROPER('Base de datos cruda'!M2706))="Medium","Medio","Bajo"))</f>
        <v>Alto</v>
      </c>
      <c r="N2706" s="29">
        <v>78.57</v>
      </c>
      <c r="O2706" s="32">
        <f t="shared" si="1"/>
        <v>78.57</v>
      </c>
      <c r="P2706" s="33">
        <f t="shared" si="2"/>
        <v>9.6</v>
      </c>
      <c r="Q2706" s="34">
        <f t="shared" si="3"/>
        <v>1.960212202</v>
      </c>
      <c r="R2706" s="35" t="str">
        <f t="shared" si="4"/>
        <v>Alto</v>
      </c>
      <c r="S2706" s="35" t="str">
        <f>IF(O2706="","",IF(O2706&gt;AVERAGE('Base de datos limpia'!$O$2:$O$8001),"Alto","Normal"))
</f>
        <v>Alto</v>
      </c>
      <c r="T2706" s="35" t="str">
        <f t="shared" si="5"/>
        <v>Gamer intensivo</v>
      </c>
      <c r="U2706" s="35"/>
    </row>
    <row r="2707">
      <c r="A2707" s="28">
        <v>2706.0</v>
      </c>
      <c r="B2707" s="28">
        <v>24.0</v>
      </c>
      <c r="C2707" s="28" t="str">
        <f>TRIM(PROPER('Base de datos cruda'!C2707))</f>
        <v>Male</v>
      </c>
      <c r="D2707" s="28">
        <v>5.02</v>
      </c>
      <c r="E2707" s="28">
        <v>2.33</v>
      </c>
      <c r="F2707" s="28">
        <v>6.83</v>
      </c>
      <c r="G2707" s="28">
        <v>79.1</v>
      </c>
      <c r="H2707" s="28" t="str">
        <f>TRIM(PROPER('Base de datos cruda'!H2707))</f>
        <v>Rpg</v>
      </c>
      <c r="I2707" s="28">
        <v>4.21</v>
      </c>
      <c r="J2707" s="28">
        <v>7.37</v>
      </c>
      <c r="K2707" s="28">
        <v>272.98</v>
      </c>
      <c r="L2707" s="28">
        <f>IF('Base de datos cruda'!L2707&lt;0,,'Base de datos cruda'!L2707)</f>
        <v>10.07</v>
      </c>
      <c r="M2707" s="28" t="str">
        <f>IF(TRIM(PROPER('Base de datos cruda'!M2707))="High","Alto",IF(TRIM(PROPER('Base de datos cruda'!M2707))="Medium","Medio","Bajo"))</f>
        <v>Bajo</v>
      </c>
      <c r="N2707" s="29">
        <v>37.22</v>
      </c>
      <c r="O2707" s="32">
        <f t="shared" si="1"/>
        <v>37.22</v>
      </c>
      <c r="P2707" s="33">
        <f t="shared" si="2"/>
        <v>12.39</v>
      </c>
      <c r="Q2707" s="34">
        <f t="shared" si="3"/>
        <v>0.4641434263</v>
      </c>
      <c r="R2707" s="35" t="str">
        <f t="shared" si="4"/>
        <v>Bajo</v>
      </c>
      <c r="S2707" s="35" t="str">
        <f>IF(O2707="","",IF(O2707&gt;AVERAGE('Base de datos limpia'!$O$2:$O$8001),"Alto","Normal"))
</f>
        <v>Normal</v>
      </c>
      <c r="T2707" s="35" t="str">
        <f t="shared" si="5"/>
        <v>Gamer casual</v>
      </c>
      <c r="U2707" s="35"/>
    </row>
    <row r="2708">
      <c r="A2708" s="28">
        <v>2707.0</v>
      </c>
      <c r="B2708" s="28">
        <v>22.0</v>
      </c>
      <c r="C2708" s="28" t="str">
        <f>TRIM(PROPER('Base de datos cruda'!C2708))</f>
        <v>Male</v>
      </c>
      <c r="D2708" s="28">
        <v>6.79</v>
      </c>
      <c r="E2708" s="28">
        <v>7.8</v>
      </c>
      <c r="F2708" s="28">
        <v>5.78</v>
      </c>
      <c r="G2708" s="28">
        <v>68.85</v>
      </c>
      <c r="H2708" s="28" t="str">
        <f>TRIM(PROPER('Base de datos cruda'!H2708))</f>
        <v>Fps</v>
      </c>
      <c r="I2708" s="28">
        <v>4.61</v>
      </c>
      <c r="J2708" s="28">
        <v>9.77</v>
      </c>
      <c r="K2708" s="28">
        <v>242.8</v>
      </c>
      <c r="L2708" s="28">
        <f>IF('Base de datos cruda'!L2708&lt;0,,'Base de datos cruda'!L2708)</f>
        <v>15.13</v>
      </c>
      <c r="M2708" s="28" t="str">
        <f>IF(TRIM(PROPER('Base de datos cruda'!M2708))="High","Alto",IF(TRIM(PROPER('Base de datos cruda'!M2708))="Medium","Medio","Bajo"))</f>
        <v>Alto</v>
      </c>
      <c r="N2708" s="29">
        <v>64.9179606049263</v>
      </c>
      <c r="O2708" s="32">
        <f t="shared" si="1"/>
        <v>64.9179606</v>
      </c>
      <c r="P2708" s="33">
        <f t="shared" si="2"/>
        <v>16.56</v>
      </c>
      <c r="Q2708" s="34">
        <f t="shared" si="3"/>
        <v>1.148748159</v>
      </c>
      <c r="R2708" s="35" t="str">
        <f t="shared" si="4"/>
        <v>Medio</v>
      </c>
      <c r="S2708" s="35" t="str">
        <f>IF(O2708="","",IF(O2708&gt;AVERAGE('Base de datos limpia'!$O$2:$O$8001),"Alto","Normal"))
</f>
        <v>Normal</v>
      </c>
      <c r="T2708" s="35" t="str">
        <f t="shared" si="5"/>
        <v>Gamer intensivo</v>
      </c>
      <c r="U2708" s="35"/>
    </row>
    <row r="2709">
      <c r="A2709" s="28">
        <v>2708.0</v>
      </c>
      <c r="B2709" s="28">
        <v>23.0</v>
      </c>
      <c r="C2709" s="28" t="str">
        <f>TRIM(PROPER('Base de datos cruda'!C2709))</f>
        <v>Male</v>
      </c>
      <c r="D2709" s="28">
        <v>1.84</v>
      </c>
      <c r="E2709" s="28">
        <v>5.94</v>
      </c>
      <c r="F2709" s="28">
        <v>6.7</v>
      </c>
      <c r="G2709" s="28">
        <v>86.59</v>
      </c>
      <c r="H2709" s="28" t="str">
        <f>TRIM(PROPER('Base de datos cruda'!H2709))</f>
        <v>Fps</v>
      </c>
      <c r="I2709" s="28">
        <v>2.26</v>
      </c>
      <c r="J2709" s="28">
        <v>6.54</v>
      </c>
      <c r="K2709" s="28">
        <v>283.87</v>
      </c>
      <c r="L2709" s="28">
        <f>IF('Base de datos cruda'!L2709&lt;0,,'Base de datos cruda'!L2709)</f>
        <v>2.1</v>
      </c>
      <c r="M2709" s="28" t="str">
        <f>IF(TRIM(PROPER('Base de datos cruda'!M2709))="High","Alto",IF(TRIM(PROPER('Base de datos cruda'!M2709))="Medium","Medio","Bajo"))</f>
        <v>Medio</v>
      </c>
      <c r="N2709" s="29">
        <v>86.67</v>
      </c>
      <c r="O2709" s="32">
        <f t="shared" si="1"/>
        <v>86.67</v>
      </c>
      <c r="P2709" s="33">
        <f t="shared" si="2"/>
        <v>8.38</v>
      </c>
      <c r="Q2709" s="34">
        <f t="shared" si="3"/>
        <v>3.22826087</v>
      </c>
      <c r="R2709" s="35" t="str">
        <f t="shared" si="4"/>
        <v>Alto</v>
      </c>
      <c r="S2709" s="35" t="str">
        <f>IF(O2709="","",IF(O2709&gt;AVERAGE('Base de datos limpia'!$O$2:$O$8001),"Alto","Normal"))
</f>
        <v>Alto</v>
      </c>
      <c r="T2709" s="35" t="str">
        <f t="shared" si="5"/>
        <v>Gamer moderado</v>
      </c>
      <c r="U2709" s="35"/>
    </row>
    <row r="2710">
      <c r="A2710" s="28">
        <v>2709.0</v>
      </c>
      <c r="B2710" s="28">
        <v>24.0</v>
      </c>
      <c r="C2710" s="28" t="str">
        <f>TRIM(PROPER('Base de datos cruda'!C2710))</f>
        <v>Female</v>
      </c>
      <c r="D2710" s="28">
        <v>6.54</v>
      </c>
      <c r="E2710" s="28">
        <v>3.42</v>
      </c>
      <c r="F2710" s="28">
        <v>7.24</v>
      </c>
      <c r="G2710" s="28">
        <v>78.1</v>
      </c>
      <c r="H2710" s="28" t="str">
        <f>TRIM(PROPER('Base de datos cruda'!H2710))</f>
        <v>Fps</v>
      </c>
      <c r="I2710" s="28">
        <v>1.5</v>
      </c>
      <c r="J2710" s="28">
        <v>7.74</v>
      </c>
      <c r="K2710" s="28">
        <v>244.87</v>
      </c>
      <c r="L2710" s="28">
        <f>IF('Base de datos cruda'!L2710&lt;0,,'Base de datos cruda'!L2710)</f>
        <v>11.09</v>
      </c>
      <c r="M2710" s="28" t="str">
        <f>IF(TRIM(PROPER('Base de datos cruda'!M2710))="High","Alto",IF(TRIM(PROPER('Base de datos cruda'!M2710))="Medium","Medio","Bajo"))</f>
        <v>Bajo</v>
      </c>
      <c r="N2710" s="29">
        <v>41.71</v>
      </c>
      <c r="O2710" s="32">
        <f t="shared" si="1"/>
        <v>41.71</v>
      </c>
      <c r="P2710" s="33">
        <f t="shared" si="2"/>
        <v>14.28</v>
      </c>
      <c r="Q2710" s="34">
        <f t="shared" si="3"/>
        <v>0.5229357798</v>
      </c>
      <c r="R2710" s="35" t="str">
        <f t="shared" si="4"/>
        <v>Bajo</v>
      </c>
      <c r="S2710" s="35" t="str">
        <f>IF(O2710="","",IF(O2710&gt;AVERAGE('Base de datos limpia'!$O$2:$O$8001),"Alto","Normal"))
</f>
        <v>Normal</v>
      </c>
      <c r="T2710" s="35" t="str">
        <f t="shared" si="5"/>
        <v>Gamer moderado</v>
      </c>
      <c r="U2710" s="35"/>
    </row>
    <row r="2711">
      <c r="A2711" s="28">
        <v>2710.0</v>
      </c>
      <c r="B2711" s="28">
        <v>21.0</v>
      </c>
      <c r="C2711" s="28" t="str">
        <f>TRIM(PROPER('Base de datos cruda'!C2711))</f>
        <v>Female</v>
      </c>
      <c r="D2711" s="28">
        <v>1.88</v>
      </c>
      <c r="E2711" s="28">
        <v>5.45</v>
      </c>
      <c r="F2711" s="28">
        <v>7.22</v>
      </c>
      <c r="G2711" s="28">
        <v>70.09</v>
      </c>
      <c r="H2711" s="28" t="str">
        <f>TRIM(PROPER('Base de datos cruda'!H2711))</f>
        <v>Fps</v>
      </c>
      <c r="I2711" s="28">
        <v>1.69</v>
      </c>
      <c r="J2711" s="28">
        <v>6.95</v>
      </c>
      <c r="K2711" s="28">
        <v>290.48</v>
      </c>
      <c r="L2711" s="28">
        <f>IF('Base de datos cruda'!L2711&lt;0,,'Base de datos cruda'!L2711)</f>
        <v>8.84</v>
      </c>
      <c r="M2711" s="28" t="str">
        <f>IF(TRIM(PROPER('Base de datos cruda'!M2711))="High","Alto",IF(TRIM(PROPER('Base de datos cruda'!M2711))="Medium","Medio","Bajo"))</f>
        <v>Medio</v>
      </c>
      <c r="N2711" s="29">
        <v>82.24</v>
      </c>
      <c r="O2711" s="32">
        <f t="shared" si="1"/>
        <v>82.24</v>
      </c>
      <c r="P2711" s="33">
        <f t="shared" si="2"/>
        <v>8.83</v>
      </c>
      <c r="Q2711" s="34">
        <f t="shared" si="3"/>
        <v>2.89893617</v>
      </c>
      <c r="R2711" s="35" t="str">
        <f t="shared" si="4"/>
        <v>Alto</v>
      </c>
      <c r="S2711" s="35" t="str">
        <f>IF(O2711="","",IF(O2711&gt;AVERAGE('Base de datos limpia'!$O$2:$O$8001),"Alto","Normal"))
</f>
        <v>Alto</v>
      </c>
      <c r="T2711" s="35" t="str">
        <f t="shared" si="5"/>
        <v>Gamer moderado</v>
      </c>
      <c r="U2711" s="35"/>
    </row>
    <row r="2712">
      <c r="A2712" s="28">
        <v>2711.0</v>
      </c>
      <c r="B2712" s="28">
        <v>20.0</v>
      </c>
      <c r="C2712" s="28" t="str">
        <f>TRIM(PROPER('Base de datos cruda'!C2712))</f>
        <v>Female</v>
      </c>
      <c r="D2712" s="28">
        <v>5.41</v>
      </c>
      <c r="E2712" s="28">
        <v>7.27</v>
      </c>
      <c r="F2712" s="28">
        <v>7.37</v>
      </c>
      <c r="G2712" s="28">
        <v>61.54</v>
      </c>
      <c r="H2712" s="28" t="str">
        <f>TRIM(PROPER('Base de datos cruda'!H2712))</f>
        <v>Casual</v>
      </c>
      <c r="I2712" s="28">
        <v>2.89</v>
      </c>
      <c r="J2712" s="28">
        <v>10.2</v>
      </c>
      <c r="K2712" s="28">
        <v>257.35</v>
      </c>
      <c r="L2712" s="28">
        <f>IF('Base de datos cruda'!L2712&lt;0,,'Base de datos cruda'!L2712)</f>
        <v>13.7</v>
      </c>
      <c r="M2712" s="28" t="str">
        <f>IF(TRIM(PROPER('Base de datos cruda'!M2712))="High","Alto",IF(TRIM(PROPER('Base de datos cruda'!M2712))="Medium","Medio","Bajo"))</f>
        <v>Bajo</v>
      </c>
      <c r="N2712" s="29">
        <v>76.3116704499441</v>
      </c>
      <c r="O2712" s="32">
        <f t="shared" si="1"/>
        <v>76.31167045</v>
      </c>
      <c r="P2712" s="33">
        <f t="shared" si="2"/>
        <v>15.61</v>
      </c>
      <c r="Q2712" s="34">
        <f t="shared" si="3"/>
        <v>1.343807763</v>
      </c>
      <c r="R2712" s="35" t="str">
        <f t="shared" si="4"/>
        <v>Alto</v>
      </c>
      <c r="S2712" s="35" t="str">
        <f>IF(O2712="","",IF(O2712&gt;AVERAGE('Base de datos limpia'!$O$2:$O$8001),"Alto","Normal"))
</f>
        <v>Alto</v>
      </c>
      <c r="T2712" s="35" t="str">
        <f t="shared" si="5"/>
        <v>Gamer intensivo</v>
      </c>
      <c r="U2712" s="35"/>
    </row>
    <row r="2713">
      <c r="A2713" s="28">
        <v>2712.0</v>
      </c>
      <c r="B2713" s="28">
        <v>21.0</v>
      </c>
      <c r="C2713" s="28" t="str">
        <f>TRIM(PROPER('Base de datos cruda'!C2713))</f>
        <v>Male</v>
      </c>
      <c r="D2713" s="28">
        <v>3.45</v>
      </c>
      <c r="E2713" s="28">
        <v>1.11</v>
      </c>
      <c r="F2713" s="28">
        <v>7.4</v>
      </c>
      <c r="G2713" s="28">
        <v>95.59</v>
      </c>
      <c r="H2713" s="28" t="str">
        <f>TRIM(PROPER('Base de datos cruda'!H2713))</f>
        <v>Fps</v>
      </c>
      <c r="I2713" s="28">
        <v>1.37</v>
      </c>
      <c r="J2713" s="28">
        <v>6.95</v>
      </c>
      <c r="K2713" s="28">
        <v>265.32</v>
      </c>
      <c r="L2713" s="28">
        <f>IF('Base de datos cruda'!L2713&lt;0,,'Base de datos cruda'!L2713)</f>
        <v>7.89</v>
      </c>
      <c r="M2713" s="28" t="str">
        <f>IF(TRIM(PROPER('Base de datos cruda'!M2713))="High","Alto",IF(TRIM(PROPER('Base de datos cruda'!M2713))="Medium","Medio","Bajo"))</f>
        <v>Medio</v>
      </c>
      <c r="N2713" s="29">
        <v>50.51</v>
      </c>
      <c r="O2713" s="32">
        <f t="shared" si="1"/>
        <v>50.51</v>
      </c>
      <c r="P2713" s="33">
        <f t="shared" si="2"/>
        <v>10.4</v>
      </c>
      <c r="Q2713" s="34">
        <f t="shared" si="3"/>
        <v>0.3217391304</v>
      </c>
      <c r="R2713" s="35" t="str">
        <f t="shared" si="4"/>
        <v>Medio</v>
      </c>
      <c r="S2713" s="35" t="str">
        <f>IF(O2713="","",IF(O2713&gt;AVERAGE('Base de datos limpia'!$O$2:$O$8001),"Alto","Normal"))
</f>
        <v>Normal</v>
      </c>
      <c r="T2713" s="35" t="str">
        <f t="shared" si="5"/>
        <v>Gamer casual</v>
      </c>
      <c r="U2713" s="35"/>
    </row>
    <row r="2714">
      <c r="A2714" s="28">
        <v>2713.0</v>
      </c>
      <c r="B2714" s="28">
        <v>17.0</v>
      </c>
      <c r="C2714" s="28" t="str">
        <f>TRIM(PROPER('Base de datos cruda'!C2714))</f>
        <v>Female</v>
      </c>
      <c r="D2714" s="28">
        <v>0.92</v>
      </c>
      <c r="E2714" s="28">
        <v>6.74</v>
      </c>
      <c r="F2714" s="28">
        <v>4.55</v>
      </c>
      <c r="G2714" s="28">
        <v>91.87</v>
      </c>
      <c r="H2714" s="28" t="str">
        <f>TRIM(PROPER('Base de datos cruda'!H2714))</f>
        <v>Rpg</v>
      </c>
      <c r="I2714" s="28">
        <v>4.55</v>
      </c>
      <c r="J2714" s="28">
        <v>3.92</v>
      </c>
      <c r="K2714" s="28">
        <v>321.27</v>
      </c>
      <c r="L2714" s="28">
        <f>IF('Base de datos cruda'!L2714&lt;0,,'Base de datos cruda'!L2714)</f>
        <v>5.3</v>
      </c>
      <c r="M2714" s="28" t="str">
        <f>IF(TRIM(PROPER('Base de datos cruda'!M2714))="High","Alto",IF(TRIM(PROPER('Base de datos cruda'!M2714))="Medium","Medio","Bajo"))</f>
        <v>Medio</v>
      </c>
      <c r="N2714" s="29">
        <v>91.05</v>
      </c>
      <c r="O2714" s="32">
        <f t="shared" si="1"/>
        <v>91.05</v>
      </c>
      <c r="P2714" s="33">
        <f t="shared" si="2"/>
        <v>4.84</v>
      </c>
      <c r="Q2714" s="34">
        <f t="shared" si="3"/>
        <v>7.326086957</v>
      </c>
      <c r="R2714" s="35" t="str">
        <f t="shared" si="4"/>
        <v>Alto</v>
      </c>
      <c r="S2714" s="35" t="str">
        <f>IF(O2714="","",IF(O2714&gt;AVERAGE('Base de datos limpia'!$O$2:$O$8001),"Alto","Normal"))
</f>
        <v>Alto</v>
      </c>
      <c r="T2714" s="35" t="str">
        <f t="shared" si="5"/>
        <v>Gamer intensivo</v>
      </c>
      <c r="U2714" s="35"/>
    </row>
    <row r="2715">
      <c r="A2715" s="28">
        <v>2714.0</v>
      </c>
      <c r="B2715" s="28">
        <v>19.0</v>
      </c>
      <c r="C2715" s="28" t="str">
        <f>TRIM(PROPER('Base de datos cruda'!C2715))</f>
        <v>Female</v>
      </c>
      <c r="D2715" s="28">
        <v>5.71</v>
      </c>
      <c r="E2715" s="28">
        <v>5.87</v>
      </c>
      <c r="F2715" s="28">
        <v>4.96</v>
      </c>
      <c r="G2715" s="28">
        <v>93.16</v>
      </c>
      <c r="H2715" s="28" t="str">
        <f>TRIM(PROPER('Base de datos cruda'!H2715))</f>
        <v>Rpg</v>
      </c>
      <c r="I2715" s="28">
        <v>2.09</v>
      </c>
      <c r="J2715" s="28">
        <v>7.27</v>
      </c>
      <c r="K2715" s="28">
        <v>231.51</v>
      </c>
      <c r="L2715" s="28">
        <f>IF('Base de datos cruda'!L2715&lt;0,,'Base de datos cruda'!L2715)</f>
        <v>14.97</v>
      </c>
      <c r="M2715" s="28" t="str">
        <f>IF(TRIM(PROPER('Base de datos cruda'!M2715))="High","Alto",IF(TRIM(PROPER('Base de datos cruda'!M2715))="Medium","Medio","Bajo"))</f>
        <v>Bajo</v>
      </c>
      <c r="N2715" s="29">
        <v>55.51</v>
      </c>
      <c r="O2715" s="32">
        <f t="shared" si="1"/>
        <v>55.51</v>
      </c>
      <c r="P2715" s="33">
        <f t="shared" si="2"/>
        <v>12.98</v>
      </c>
      <c r="Q2715" s="34">
        <f t="shared" si="3"/>
        <v>1.028021016</v>
      </c>
      <c r="R2715" s="35" t="str">
        <f t="shared" si="4"/>
        <v>Medio</v>
      </c>
      <c r="S2715" s="35" t="str">
        <f>IF(O2715="","",IF(O2715&gt;AVERAGE('Base de datos limpia'!$O$2:$O$8001),"Alto","Normal"))
</f>
        <v>Normal</v>
      </c>
      <c r="T2715" s="35" t="str">
        <f t="shared" si="5"/>
        <v>Gamer moderado</v>
      </c>
      <c r="U2715" s="35"/>
    </row>
    <row r="2716">
      <c r="A2716" s="28">
        <v>2715.0</v>
      </c>
      <c r="B2716" s="28">
        <v>18.0</v>
      </c>
      <c r="C2716" s="28" t="str">
        <f>TRIM(PROPER('Base de datos cruda'!C2716))</f>
        <v>Male</v>
      </c>
      <c r="D2716" s="28">
        <v>1.74</v>
      </c>
      <c r="E2716" s="28">
        <v>2.98</v>
      </c>
      <c r="F2716" s="28">
        <v>7.15</v>
      </c>
      <c r="G2716" s="28">
        <v>77.59</v>
      </c>
      <c r="H2716" s="28" t="str">
        <f>TRIM(PROPER('Base de datos cruda'!H2716))</f>
        <v>Fps</v>
      </c>
      <c r="I2716" s="28">
        <v>4.95</v>
      </c>
      <c r="J2716" s="28">
        <v>4.19</v>
      </c>
      <c r="K2716" s="28">
        <v>291.04</v>
      </c>
      <c r="L2716" s="28">
        <f>IF('Base de datos cruda'!L2716&lt;0,,'Base de datos cruda'!L2716)</f>
        <v>8.32</v>
      </c>
      <c r="M2716" s="28" t="str">
        <f>IF(TRIM(PROPER('Base de datos cruda'!M2716))="High","Alto",IF(TRIM(PROPER('Base de datos cruda'!M2716))="Medium","Medio","Bajo"))</f>
        <v>Medio</v>
      </c>
      <c r="N2716" s="29">
        <v>67.03</v>
      </c>
      <c r="O2716" s="32">
        <f t="shared" si="1"/>
        <v>67.03</v>
      </c>
      <c r="P2716" s="33">
        <f t="shared" si="2"/>
        <v>5.93</v>
      </c>
      <c r="Q2716" s="34">
        <f t="shared" si="3"/>
        <v>1.712643678</v>
      </c>
      <c r="R2716" s="35" t="str">
        <f t="shared" si="4"/>
        <v>Medio</v>
      </c>
      <c r="S2716" s="35" t="str">
        <f>IF(O2716="","",IF(O2716&gt;AVERAGE('Base de datos limpia'!$O$2:$O$8001),"Alto","Normal"))
</f>
        <v>Alto</v>
      </c>
      <c r="T2716" s="35" t="str">
        <f t="shared" si="5"/>
        <v>Gamer casual</v>
      </c>
      <c r="U2716" s="35"/>
    </row>
    <row r="2717">
      <c r="A2717" s="28">
        <v>2716.0</v>
      </c>
      <c r="B2717" s="28">
        <v>22.0</v>
      </c>
      <c r="C2717" s="28" t="str">
        <f>TRIM(PROPER('Base de datos cruda'!C2717))</f>
        <v>Female</v>
      </c>
      <c r="D2717" s="28">
        <v>1.41</v>
      </c>
      <c r="E2717" s="28">
        <v>7.78</v>
      </c>
      <c r="F2717" s="28">
        <v>6.04</v>
      </c>
      <c r="G2717" s="28">
        <v>90.13</v>
      </c>
      <c r="H2717" s="28" t="str">
        <f>TRIM(PROPER('Base de datos cruda'!H2717))</f>
        <v>Fps</v>
      </c>
      <c r="I2717" s="28">
        <v>0.55</v>
      </c>
      <c r="J2717" s="28">
        <v>2.96</v>
      </c>
      <c r="K2717" s="28">
        <v>292.26</v>
      </c>
      <c r="L2717" s="28" t="str">
        <f>IF('Base de datos cruda'!L2717&lt;0,,'Base de datos cruda'!L2717)</f>
        <v/>
      </c>
      <c r="M2717" s="28" t="str">
        <f>IF(TRIM(PROPER('Base de datos cruda'!M2717))="High","Alto",IF(TRIM(PROPER('Base de datos cruda'!M2717))="Medium","Medio","Bajo"))</f>
        <v>Medio</v>
      </c>
      <c r="N2717" s="29">
        <v>100.0</v>
      </c>
      <c r="O2717" s="32">
        <f t="shared" si="1"/>
        <v>100</v>
      </c>
      <c r="P2717" s="33">
        <f t="shared" si="2"/>
        <v>4.37</v>
      </c>
      <c r="Q2717" s="34">
        <f t="shared" si="3"/>
        <v>5.517730496</v>
      </c>
      <c r="R2717" s="35" t="str">
        <f t="shared" si="4"/>
        <v>Alto</v>
      </c>
      <c r="S2717" s="35" t="str">
        <f>IF(O2717="","",IF(O2717&gt;AVERAGE('Base de datos limpia'!$O$2:$O$8001),"Alto","Normal"))
</f>
        <v>Alto</v>
      </c>
      <c r="T2717" s="35" t="str">
        <f t="shared" si="5"/>
        <v>Gamer intensivo</v>
      </c>
      <c r="U2717" s="35"/>
    </row>
    <row r="2718">
      <c r="A2718" s="28">
        <v>2717.0</v>
      </c>
      <c r="B2718" s="28">
        <v>24.0</v>
      </c>
      <c r="C2718" s="28" t="str">
        <f>TRIM(PROPER('Base de datos cruda'!C2718))</f>
        <v>Female</v>
      </c>
      <c r="D2718" s="28">
        <v>2.87</v>
      </c>
      <c r="E2718" s="28">
        <v>3.73</v>
      </c>
      <c r="F2718" s="28">
        <v>7.81</v>
      </c>
      <c r="G2718" s="28">
        <v>83.25</v>
      </c>
      <c r="H2718" s="28" t="str">
        <f>TRIM(PROPER('Base de datos cruda'!H2718))</f>
        <v>Rpg</v>
      </c>
      <c r="I2718" s="28">
        <v>0.94</v>
      </c>
      <c r="J2718" s="28">
        <v>7.96</v>
      </c>
      <c r="K2718" s="28">
        <v>289.35</v>
      </c>
      <c r="L2718" s="28">
        <f>IF('Base de datos cruda'!L2718&lt;0,,'Base de datos cruda'!L2718)</f>
        <v>11.05</v>
      </c>
      <c r="M2718" s="28" t="str">
        <f>IF(TRIM(PROPER('Base de datos cruda'!M2718))="High","Alto",IF(TRIM(PROPER('Base de datos cruda'!M2718))="Medium","Medio","Bajo"))</f>
        <v>Medio</v>
      </c>
      <c r="N2718" s="29">
        <v>71.82</v>
      </c>
      <c r="O2718" s="32">
        <f t="shared" si="1"/>
        <v>71.82</v>
      </c>
      <c r="P2718" s="33">
        <f t="shared" si="2"/>
        <v>10.83</v>
      </c>
      <c r="Q2718" s="34">
        <f t="shared" si="3"/>
        <v>1.299651568</v>
      </c>
      <c r="R2718" s="35" t="str">
        <f t="shared" si="4"/>
        <v>Alto</v>
      </c>
      <c r="S2718" s="35" t="str">
        <f>IF(O2718="","",IF(O2718&gt;AVERAGE('Base de datos limpia'!$O$2:$O$8001),"Alto","Normal"))
</f>
        <v>Alto</v>
      </c>
      <c r="T2718" s="35" t="str">
        <f t="shared" si="5"/>
        <v>Gamer moderado</v>
      </c>
      <c r="U2718" s="35"/>
    </row>
    <row r="2719">
      <c r="A2719" s="28">
        <v>2718.0</v>
      </c>
      <c r="B2719" s="28">
        <v>20.0</v>
      </c>
      <c r="C2719" s="28" t="str">
        <f>TRIM(PROPER('Base de datos cruda'!C2719))</f>
        <v>Female</v>
      </c>
      <c r="D2719" s="28">
        <v>5.23</v>
      </c>
      <c r="E2719" s="28">
        <v>3.49</v>
      </c>
      <c r="F2719" s="28">
        <v>4.62</v>
      </c>
      <c r="G2719" s="28">
        <v>74.99</v>
      </c>
      <c r="H2719" s="28" t="str">
        <f>TRIM(PROPER('Base de datos cruda'!H2719))</f>
        <v>Casual</v>
      </c>
      <c r="I2719" s="28">
        <v>2.56</v>
      </c>
      <c r="J2719" s="28">
        <v>8.78</v>
      </c>
      <c r="K2719" s="28">
        <v>252.31</v>
      </c>
      <c r="L2719" s="28">
        <f>IF('Base de datos cruda'!L2719&lt;0,,'Base de datos cruda'!L2719)</f>
        <v>9.91</v>
      </c>
      <c r="M2719" s="28" t="str">
        <f>IF(TRIM(PROPER('Base de datos cruda'!M2719))="High","Alto",IF(TRIM(PROPER('Base de datos cruda'!M2719))="Medium","Medio","Bajo"))</f>
        <v>Bajo</v>
      </c>
      <c r="N2719" s="29">
        <v>33.45</v>
      </c>
      <c r="O2719" s="32">
        <f t="shared" si="1"/>
        <v>33.45</v>
      </c>
      <c r="P2719" s="33">
        <f t="shared" si="2"/>
        <v>14.01</v>
      </c>
      <c r="Q2719" s="34">
        <f t="shared" si="3"/>
        <v>0.6673040153</v>
      </c>
      <c r="R2719" s="35" t="str">
        <f t="shared" si="4"/>
        <v>Bajo</v>
      </c>
      <c r="S2719" s="35" t="str">
        <f>IF(O2719="","",IF(O2719&gt;AVERAGE('Base de datos limpia'!$O$2:$O$8001),"Alto","Normal"))
</f>
        <v>Normal</v>
      </c>
      <c r="T2719" s="35" t="str">
        <f t="shared" si="5"/>
        <v>Gamer moderado</v>
      </c>
      <c r="U2719" s="35"/>
    </row>
    <row r="2720">
      <c r="A2720" s="28">
        <v>2719.0</v>
      </c>
      <c r="B2720" s="28">
        <v>21.0</v>
      </c>
      <c r="C2720" s="28" t="str">
        <f>TRIM(PROPER('Base de datos cruda'!C2720))</f>
        <v>Male</v>
      </c>
      <c r="D2720" s="28">
        <v>1.87</v>
      </c>
      <c r="E2720" s="28">
        <v>5.24</v>
      </c>
      <c r="F2720" s="28">
        <v>4.96</v>
      </c>
      <c r="G2720" s="28">
        <v>93.71</v>
      </c>
      <c r="H2720" s="28" t="str">
        <f>TRIM(PROPER('Base de datos cruda'!H2720))</f>
        <v>Rpg</v>
      </c>
      <c r="I2720" s="28">
        <v>4.34</v>
      </c>
      <c r="J2720" s="28">
        <v>4.1</v>
      </c>
      <c r="K2720" s="28">
        <v>295.72</v>
      </c>
      <c r="L2720" s="28">
        <f>IF('Base de datos cruda'!L2720&lt;0,,'Base de datos cruda'!L2720)</f>
        <v>5.46</v>
      </c>
      <c r="M2720" s="28" t="str">
        <f>IF(TRIM(PROPER('Base de datos cruda'!M2720))="High","Alto",IF(TRIM(PROPER('Base de datos cruda'!M2720))="Medium","Medio","Bajo"))</f>
        <v>Medio</v>
      </c>
      <c r="N2720" s="29">
        <v>59.58</v>
      </c>
      <c r="O2720" s="32">
        <f t="shared" si="1"/>
        <v>59.58</v>
      </c>
      <c r="P2720" s="33">
        <f t="shared" si="2"/>
        <v>5.97</v>
      </c>
      <c r="Q2720" s="34">
        <f t="shared" si="3"/>
        <v>2.802139037</v>
      </c>
      <c r="R2720" s="35" t="str">
        <f t="shared" si="4"/>
        <v>Medio</v>
      </c>
      <c r="S2720" s="35" t="str">
        <f>IF(O2720="","",IF(O2720&gt;AVERAGE('Base de datos limpia'!$O$2:$O$8001),"Alto","Normal"))
</f>
        <v>Normal</v>
      </c>
      <c r="T2720" s="35" t="str">
        <f t="shared" si="5"/>
        <v>Gamer moderado</v>
      </c>
      <c r="U2720" s="35"/>
    </row>
    <row r="2721">
      <c r="A2721" s="28">
        <v>2720.0</v>
      </c>
      <c r="B2721" s="28">
        <v>17.0</v>
      </c>
      <c r="C2721" s="28" t="str">
        <f>TRIM(PROPER('Base de datos cruda'!C2721))</f>
        <v>Female</v>
      </c>
      <c r="D2721" s="28">
        <v>1.47</v>
      </c>
      <c r="E2721" s="28">
        <v>7.09</v>
      </c>
      <c r="F2721" s="28">
        <v>6.79</v>
      </c>
      <c r="G2721" s="28">
        <v>99.95</v>
      </c>
      <c r="H2721" s="28" t="str">
        <f>TRIM(PROPER('Base de datos cruda'!H2721))</f>
        <v>Rpg</v>
      </c>
      <c r="I2721" s="28">
        <v>1.77</v>
      </c>
      <c r="J2721" s="28">
        <v>2.56</v>
      </c>
      <c r="K2721" s="28">
        <v>295.94</v>
      </c>
      <c r="L2721" s="28">
        <f>IF('Base de datos cruda'!L2721&lt;0,,'Base de datos cruda'!L2721)</f>
        <v>4.71</v>
      </c>
      <c r="M2721" s="28" t="str">
        <f>IF(TRIM(PROPER('Base de datos cruda'!M2721))="High","Alto",IF(TRIM(PROPER('Base de datos cruda'!M2721))="Medium","Medio","Bajo"))</f>
        <v>Medio</v>
      </c>
      <c r="N2721" s="29">
        <v>100.0</v>
      </c>
      <c r="O2721" s="32">
        <f t="shared" si="1"/>
        <v>100</v>
      </c>
      <c r="P2721" s="33">
        <f t="shared" si="2"/>
        <v>4.03</v>
      </c>
      <c r="Q2721" s="34">
        <f t="shared" si="3"/>
        <v>4.823129252</v>
      </c>
      <c r="R2721" s="35" t="str">
        <f t="shared" si="4"/>
        <v>Alto</v>
      </c>
      <c r="S2721" s="35" t="str">
        <f>IF(O2721="","",IF(O2721&gt;AVERAGE('Base de datos limpia'!$O$2:$O$8001),"Alto","Normal"))
</f>
        <v>Alto</v>
      </c>
      <c r="T2721" s="35" t="str">
        <f t="shared" si="5"/>
        <v>Gamer intensivo</v>
      </c>
      <c r="U2721" s="35"/>
    </row>
    <row r="2722">
      <c r="A2722" s="28">
        <v>2721.0</v>
      </c>
      <c r="B2722" s="28">
        <v>18.0</v>
      </c>
      <c r="C2722" s="28" t="str">
        <f>TRIM(PROPER('Base de datos cruda'!C2722))</f>
        <v>Male</v>
      </c>
      <c r="D2722" s="28">
        <v>0.08</v>
      </c>
      <c r="E2722" s="28">
        <v>9.36</v>
      </c>
      <c r="F2722" s="28">
        <v>6.5</v>
      </c>
      <c r="G2722" s="28">
        <v>95.97</v>
      </c>
      <c r="H2722" s="28" t="str">
        <f>TRIM(PROPER('Base de datos cruda'!H2722))</f>
        <v>Casual</v>
      </c>
      <c r="I2722" s="28">
        <v>4.19</v>
      </c>
      <c r="J2722" s="28">
        <v>3.7</v>
      </c>
      <c r="K2722" s="28">
        <v>305.36</v>
      </c>
      <c r="L2722" s="28">
        <f>IF('Base de datos cruda'!L2722&lt;0,,'Base de datos cruda'!L2722)</f>
        <v>5.19</v>
      </c>
      <c r="M2722" s="28" t="str">
        <f>IF(TRIM(PROPER('Base de datos cruda'!M2722))="High","Alto",IF(TRIM(PROPER('Base de datos cruda'!M2722))="Medium","Medio","Bajo"))</f>
        <v>Medio</v>
      </c>
      <c r="N2722" s="29">
        <v>100.0</v>
      </c>
      <c r="O2722" s="32">
        <f t="shared" si="1"/>
        <v>100</v>
      </c>
      <c r="P2722" s="33">
        <f t="shared" si="2"/>
        <v>3.78</v>
      </c>
      <c r="Q2722" s="34">
        <f t="shared" si="3"/>
        <v>117</v>
      </c>
      <c r="R2722" s="35" t="str">
        <f t="shared" si="4"/>
        <v>Alto</v>
      </c>
      <c r="S2722" s="35" t="str">
        <f>IF(O2722="","",IF(O2722&gt;AVERAGE('Base de datos limpia'!$O$2:$O$8001),"Alto","Normal"))
</f>
        <v>Alto</v>
      </c>
      <c r="T2722" s="35" t="str">
        <f t="shared" si="5"/>
        <v>Gamer intensivo</v>
      </c>
      <c r="U2722" s="35"/>
    </row>
    <row r="2723">
      <c r="A2723" s="28">
        <v>2722.0</v>
      </c>
      <c r="B2723" s="28">
        <v>18.0</v>
      </c>
      <c r="C2723" s="28" t="str">
        <f>TRIM(PROPER('Base de datos cruda'!C2723))</f>
        <v>Other</v>
      </c>
      <c r="D2723" s="28">
        <v>3.77</v>
      </c>
      <c r="E2723" s="28">
        <v>2.27</v>
      </c>
      <c r="F2723" s="28">
        <v>5.33</v>
      </c>
      <c r="G2723" s="28">
        <v>91.05</v>
      </c>
      <c r="H2723" s="28" t="str">
        <f>TRIM(PROPER('Base de datos cruda'!H2723))</f>
        <v>Casual</v>
      </c>
      <c r="I2723" s="28">
        <v>2.13</v>
      </c>
      <c r="J2723" s="28">
        <v>8.53</v>
      </c>
      <c r="K2723" s="28">
        <v>272.47</v>
      </c>
      <c r="L2723" s="28">
        <f>IF('Base de datos cruda'!L2723&lt;0,,'Base de datos cruda'!L2723)</f>
        <v>10.86</v>
      </c>
      <c r="M2723" s="28" t="str">
        <f>IF(TRIM(PROPER('Base de datos cruda'!M2723))="High","Alto",IF(TRIM(PROPER('Base de datos cruda'!M2723))="Medium","Medio","Bajo"))</f>
        <v>Medio</v>
      </c>
      <c r="N2723" s="29">
        <v>47.83</v>
      </c>
      <c r="O2723" s="32">
        <f t="shared" si="1"/>
        <v>47.83</v>
      </c>
      <c r="P2723" s="33">
        <f t="shared" si="2"/>
        <v>12.3</v>
      </c>
      <c r="Q2723" s="34">
        <f t="shared" si="3"/>
        <v>0.6021220159</v>
      </c>
      <c r="R2723" s="35" t="str">
        <f t="shared" si="4"/>
        <v>Bajo</v>
      </c>
      <c r="S2723" s="35" t="str">
        <f>IF(O2723="","",IF(O2723&gt;AVERAGE('Base de datos limpia'!$O$2:$O$8001),"Alto","Normal"))
</f>
        <v>Normal</v>
      </c>
      <c r="T2723" s="35" t="str">
        <f t="shared" si="5"/>
        <v>Gamer casual</v>
      </c>
      <c r="U2723" s="35"/>
    </row>
    <row r="2724">
      <c r="A2724" s="28">
        <v>2723.0</v>
      </c>
      <c r="B2724" s="28">
        <v>24.0</v>
      </c>
      <c r="C2724" s="28" t="str">
        <f>TRIM(PROPER('Base de datos cruda'!C2724))</f>
        <v>Male</v>
      </c>
      <c r="D2724" s="28">
        <v>3.43</v>
      </c>
      <c r="E2724" s="28">
        <v>4.57</v>
      </c>
      <c r="F2724" s="28">
        <v>6.04</v>
      </c>
      <c r="G2724" s="28">
        <v>89.9</v>
      </c>
      <c r="H2724" s="28" t="str">
        <f>TRIM(PROPER('Base de datos cruda'!H2724))</f>
        <v>Casual</v>
      </c>
      <c r="I2724" s="28">
        <v>4.26</v>
      </c>
      <c r="J2724" s="28">
        <v>8.26</v>
      </c>
      <c r="K2724" s="28">
        <v>265.81</v>
      </c>
      <c r="L2724" s="28">
        <f>IF('Base de datos cruda'!L2724&lt;0,,'Base de datos cruda'!L2724)</f>
        <v>9.83</v>
      </c>
      <c r="M2724" s="28" t="str">
        <f>IF(TRIM(PROPER('Base de datos cruda'!M2724))="High","Alto",IF(TRIM(PROPER('Base de datos cruda'!M2724))="Medium","Medio","Bajo"))</f>
        <v>Medio</v>
      </c>
      <c r="N2724" s="29">
        <v>71.76</v>
      </c>
      <c r="O2724" s="32">
        <f t="shared" si="1"/>
        <v>71.76</v>
      </c>
      <c r="P2724" s="33">
        <f t="shared" si="2"/>
        <v>11.69</v>
      </c>
      <c r="Q2724" s="34">
        <f t="shared" si="3"/>
        <v>1.332361516</v>
      </c>
      <c r="R2724" s="35" t="str">
        <f t="shared" si="4"/>
        <v>Alto</v>
      </c>
      <c r="S2724" s="35" t="str">
        <f>IF(O2724="","",IF(O2724&gt;AVERAGE('Base de datos limpia'!$O$2:$O$8001),"Alto","Normal"))
</f>
        <v>Alto</v>
      </c>
      <c r="T2724" s="35" t="str">
        <f t="shared" si="5"/>
        <v>Gamer moderado</v>
      </c>
      <c r="U2724" s="35"/>
    </row>
    <row r="2725">
      <c r="A2725" s="28">
        <v>2724.0</v>
      </c>
      <c r="B2725" s="28">
        <v>22.0</v>
      </c>
      <c r="C2725" s="28" t="str">
        <f>TRIM(PROPER('Base de datos cruda'!C2725))</f>
        <v>Male</v>
      </c>
      <c r="D2725" s="28">
        <v>1.87</v>
      </c>
      <c r="E2725" s="28">
        <v>1.6</v>
      </c>
      <c r="F2725" s="28">
        <v>4.17</v>
      </c>
      <c r="G2725" s="28">
        <v>86.01</v>
      </c>
      <c r="H2725" s="28" t="str">
        <f>TRIM(PROPER('Base de datos cruda'!H2725))</f>
        <v>Rpg</v>
      </c>
      <c r="I2725" s="28">
        <v>1.39</v>
      </c>
      <c r="J2725" s="28">
        <v>3.94</v>
      </c>
      <c r="K2725" s="28">
        <v>279.24</v>
      </c>
      <c r="L2725" s="28">
        <f>IF('Base de datos cruda'!L2725&lt;0,,'Base de datos cruda'!L2725)</f>
        <v>3.1</v>
      </c>
      <c r="M2725" s="28" t="str">
        <f>IF(TRIM(PROPER('Base de datos cruda'!M2725))="High","Alto",IF(TRIM(PROPER('Base de datos cruda'!M2725))="Medium","Medio","Bajo"))</f>
        <v>Medio</v>
      </c>
      <c r="N2725" s="29">
        <v>47.2</v>
      </c>
      <c r="O2725" s="32">
        <f t="shared" si="1"/>
        <v>47.2</v>
      </c>
      <c r="P2725" s="33">
        <f t="shared" si="2"/>
        <v>5.81</v>
      </c>
      <c r="Q2725" s="34">
        <f t="shared" si="3"/>
        <v>0.8556149733</v>
      </c>
      <c r="R2725" s="35" t="str">
        <f t="shared" si="4"/>
        <v>Bajo</v>
      </c>
      <c r="S2725" s="35" t="str">
        <f>IF(O2725="","",IF(O2725&gt;AVERAGE('Base de datos limpia'!$O$2:$O$8001),"Alto","Normal"))
</f>
        <v>Normal</v>
      </c>
      <c r="T2725" s="35" t="str">
        <f t="shared" si="5"/>
        <v>Gamer casual</v>
      </c>
      <c r="U2725" s="35"/>
    </row>
    <row r="2726">
      <c r="A2726" s="28">
        <v>2725.0</v>
      </c>
      <c r="B2726" s="28">
        <v>23.0</v>
      </c>
      <c r="C2726" s="28" t="str">
        <f>TRIM(PROPER('Base de datos cruda'!C2726))</f>
        <v>Female</v>
      </c>
      <c r="D2726" s="28">
        <v>0.43</v>
      </c>
      <c r="E2726" s="28">
        <v>7.83</v>
      </c>
      <c r="F2726" s="28">
        <v>4.19</v>
      </c>
      <c r="G2726" s="28">
        <v>94.14</v>
      </c>
      <c r="H2726" s="28" t="str">
        <f>TRIM(PROPER('Base de datos cruda'!H2726))</f>
        <v>Fps</v>
      </c>
      <c r="I2726" s="28">
        <v>2.36</v>
      </c>
      <c r="J2726" s="28">
        <v>6.41</v>
      </c>
      <c r="K2726" s="28">
        <v>321.1</v>
      </c>
      <c r="L2726" s="28">
        <f>IF('Base de datos cruda'!L2726&lt;0,,'Base de datos cruda'!L2726)</f>
        <v>0.47</v>
      </c>
      <c r="M2726" s="28" t="str">
        <f>IF(TRIM(PROPER('Base de datos cruda'!M2726))="High","Alto",IF(TRIM(PROPER('Base de datos cruda'!M2726))="Medium","Medio","Bajo"))</f>
        <v>Alto</v>
      </c>
      <c r="N2726" s="29">
        <v>85.79</v>
      </c>
      <c r="O2726" s="32">
        <f t="shared" si="1"/>
        <v>85.79</v>
      </c>
      <c r="P2726" s="33">
        <f t="shared" si="2"/>
        <v>6.84</v>
      </c>
      <c r="Q2726" s="34">
        <f t="shared" si="3"/>
        <v>18.20930233</v>
      </c>
      <c r="R2726" s="35" t="str">
        <f t="shared" si="4"/>
        <v>Alto</v>
      </c>
      <c r="S2726" s="35" t="str">
        <f>IF(O2726="","",IF(O2726&gt;AVERAGE('Base de datos limpia'!$O$2:$O$8001),"Alto","Normal"))
</f>
        <v>Alto</v>
      </c>
      <c r="T2726" s="35" t="str">
        <f t="shared" si="5"/>
        <v>Gamer intensivo</v>
      </c>
      <c r="U2726" s="35"/>
    </row>
    <row r="2727">
      <c r="A2727" s="28">
        <v>2726.0</v>
      </c>
      <c r="B2727" s="28">
        <v>24.0</v>
      </c>
      <c r="C2727" s="28" t="str">
        <f>TRIM(PROPER('Base de datos cruda'!C2727))</f>
        <v>Male</v>
      </c>
      <c r="D2727" s="28">
        <v>3.43</v>
      </c>
      <c r="E2727" s="28">
        <v>5.03</v>
      </c>
      <c r="F2727" s="28">
        <v>4.47</v>
      </c>
      <c r="G2727" s="28">
        <v>79.72</v>
      </c>
      <c r="H2727" s="28" t="str">
        <f>TRIM(PROPER('Base de datos cruda'!H2727))</f>
        <v>Casual</v>
      </c>
      <c r="I2727" s="28">
        <v>1.39</v>
      </c>
      <c r="J2727" s="28">
        <v>7.27</v>
      </c>
      <c r="K2727" s="28">
        <v>266.45</v>
      </c>
      <c r="L2727" s="28">
        <f>IF('Base de datos cruda'!L2727&lt;0,,'Base de datos cruda'!L2727)</f>
        <v>7.05</v>
      </c>
      <c r="M2727" s="28" t="str">
        <f>IF(TRIM(PROPER('Base de datos cruda'!M2727))="High","Alto",IF(TRIM(PROPER('Base de datos cruda'!M2727))="Medium","Medio","Bajo"))</f>
        <v>Medio</v>
      </c>
      <c r="N2727" s="29">
        <v>52.29</v>
      </c>
      <c r="O2727" s="32">
        <f t="shared" si="1"/>
        <v>52.29</v>
      </c>
      <c r="P2727" s="33">
        <f t="shared" si="2"/>
        <v>10.7</v>
      </c>
      <c r="Q2727" s="34">
        <f t="shared" si="3"/>
        <v>1.466472303</v>
      </c>
      <c r="R2727" s="35" t="str">
        <f t="shared" si="4"/>
        <v>Medio</v>
      </c>
      <c r="S2727" s="35" t="str">
        <f>IF(O2727="","",IF(O2727&gt;AVERAGE('Base de datos limpia'!$O$2:$O$8001),"Alto","Normal"))
</f>
        <v>Normal</v>
      </c>
      <c r="T2727" s="35" t="str">
        <f t="shared" si="5"/>
        <v>Gamer moderado</v>
      </c>
      <c r="U2727" s="35"/>
    </row>
    <row r="2728">
      <c r="A2728" s="28">
        <v>2727.0</v>
      </c>
      <c r="B2728" s="28">
        <v>21.0</v>
      </c>
      <c r="C2728" s="28" t="str">
        <f>TRIM(PROPER('Base de datos cruda'!C2728))</f>
        <v>Female</v>
      </c>
      <c r="D2728" s="28">
        <v>6.31</v>
      </c>
      <c r="E2728" s="28">
        <v>7.36</v>
      </c>
      <c r="F2728" s="28">
        <v>6.88</v>
      </c>
      <c r="G2728" s="28">
        <v>67.27</v>
      </c>
      <c r="H2728" s="28" t="str">
        <f>TRIM(PROPER('Base de datos cruda'!H2728))</f>
        <v>Fps</v>
      </c>
      <c r="I2728" s="28">
        <v>1.08</v>
      </c>
      <c r="J2728" s="28">
        <v>8.97</v>
      </c>
      <c r="K2728" s="28">
        <v>258.85</v>
      </c>
      <c r="L2728" s="28">
        <f>IF('Base de datos cruda'!L2728&lt;0,,'Base de datos cruda'!L2728)</f>
        <v>16.76</v>
      </c>
      <c r="M2728" s="28" t="str">
        <f>IF(TRIM(PROPER('Base de datos cruda'!M2728))="High","Alto",IF(TRIM(PROPER('Base de datos cruda'!M2728))="Medium","Medio","Bajo"))</f>
        <v>Bajo</v>
      </c>
      <c r="N2728" s="29">
        <v>82.7037741979521</v>
      </c>
      <c r="O2728" s="32">
        <f t="shared" si="1"/>
        <v>82.7037742</v>
      </c>
      <c r="P2728" s="33">
        <f t="shared" si="2"/>
        <v>15.28</v>
      </c>
      <c r="Q2728" s="34">
        <f t="shared" si="3"/>
        <v>1.166402536</v>
      </c>
      <c r="R2728" s="35" t="str">
        <f t="shared" si="4"/>
        <v>Alto</v>
      </c>
      <c r="S2728" s="35" t="str">
        <f>IF(O2728="","",IF(O2728&gt;AVERAGE('Base de datos limpia'!$O$2:$O$8001),"Alto","Normal"))
</f>
        <v>Alto</v>
      </c>
      <c r="T2728" s="35" t="str">
        <f t="shared" si="5"/>
        <v>Gamer intensivo</v>
      </c>
      <c r="U2728" s="35"/>
    </row>
    <row r="2729">
      <c r="A2729" s="28">
        <v>2728.0</v>
      </c>
      <c r="B2729" s="28">
        <v>19.0</v>
      </c>
      <c r="C2729" s="28" t="str">
        <f>TRIM(PROPER('Base de datos cruda'!C2729))</f>
        <v>Female</v>
      </c>
      <c r="D2729" s="28">
        <v>5.72</v>
      </c>
      <c r="E2729" s="28">
        <v>3.9</v>
      </c>
      <c r="F2729" s="28">
        <v>8.32</v>
      </c>
      <c r="G2729" s="28">
        <v>90.72</v>
      </c>
      <c r="H2729" s="28" t="str">
        <f>TRIM(PROPER('Base de datos cruda'!H2729))</f>
        <v>Rpg</v>
      </c>
      <c r="I2729" s="28">
        <v>2.11</v>
      </c>
      <c r="J2729" s="28">
        <v>8.68</v>
      </c>
      <c r="K2729" s="28">
        <v>265.54</v>
      </c>
      <c r="L2729" s="28">
        <f>IF('Base de datos cruda'!L2729&lt;0,,'Base de datos cruda'!L2729)</f>
        <v>12.99</v>
      </c>
      <c r="M2729" s="28" t="str">
        <f>IF(TRIM(PROPER('Base de datos cruda'!M2729))="High","Alto",IF(TRIM(PROPER('Base de datos cruda'!M2729))="Medium","Medio","Bajo"))</f>
        <v>Bajo</v>
      </c>
      <c r="N2729" s="29">
        <v>62.49</v>
      </c>
      <c r="O2729" s="32">
        <f t="shared" si="1"/>
        <v>62.49</v>
      </c>
      <c r="P2729" s="33">
        <f t="shared" si="2"/>
        <v>14.4</v>
      </c>
      <c r="Q2729" s="34">
        <f t="shared" si="3"/>
        <v>0.6818181818</v>
      </c>
      <c r="R2729" s="35" t="str">
        <f t="shared" si="4"/>
        <v>Medio</v>
      </c>
      <c r="S2729" s="35" t="str">
        <f>IF(O2729="","",IF(O2729&gt;AVERAGE('Base de datos limpia'!$O$2:$O$8001),"Alto","Normal"))
</f>
        <v>Normal</v>
      </c>
      <c r="T2729" s="35" t="str">
        <f t="shared" si="5"/>
        <v>Gamer moderado</v>
      </c>
      <c r="U2729" s="35"/>
    </row>
    <row r="2730">
      <c r="A2730" s="28">
        <v>2729.0</v>
      </c>
      <c r="B2730" s="28">
        <v>16.0</v>
      </c>
      <c r="C2730" s="28" t="str">
        <f>TRIM(PROPER('Base de datos cruda'!C2730))</f>
        <v>Female</v>
      </c>
      <c r="D2730" s="28">
        <v>6.89</v>
      </c>
      <c r="E2730" s="28">
        <v>8.6</v>
      </c>
      <c r="F2730" s="28">
        <v>5.3</v>
      </c>
      <c r="G2730" s="28">
        <v>96.78</v>
      </c>
      <c r="H2730" s="28" t="str">
        <f>TRIM(PROPER('Base de datos cruda'!H2730))</f>
        <v>Rpg</v>
      </c>
      <c r="I2730" s="28">
        <v>1.67</v>
      </c>
      <c r="J2730" s="28">
        <v>8.51</v>
      </c>
      <c r="K2730" s="28">
        <v>246.18</v>
      </c>
      <c r="L2730" s="28">
        <f>IF('Base de datos cruda'!L2730&lt;0,,'Base de datos cruda'!L2730)</f>
        <v>17.91</v>
      </c>
      <c r="M2730" s="28" t="str">
        <f>IF(TRIM(PROPER('Base de datos cruda'!M2730))="High","Alto",IF(TRIM(PROPER('Base de datos cruda'!M2730))="Medium","Medio","Bajo"))</f>
        <v>Alto</v>
      </c>
      <c r="N2730" s="29">
        <v>75.7992016506532</v>
      </c>
      <c r="O2730" s="32">
        <f t="shared" si="1"/>
        <v>75.79920165</v>
      </c>
      <c r="P2730" s="33">
        <f t="shared" si="2"/>
        <v>15.4</v>
      </c>
      <c r="Q2730" s="34">
        <f t="shared" si="3"/>
        <v>1.248185776</v>
      </c>
      <c r="R2730" s="35" t="str">
        <f t="shared" si="4"/>
        <v>Alto</v>
      </c>
      <c r="S2730" s="35" t="str">
        <f>IF(O2730="","",IF(O2730&gt;AVERAGE('Base de datos limpia'!$O$2:$O$8001),"Alto","Normal"))
</f>
        <v>Alto</v>
      </c>
      <c r="T2730" s="35" t="str">
        <f t="shared" si="5"/>
        <v>Gamer intensivo</v>
      </c>
      <c r="U2730" s="35"/>
    </row>
    <row r="2731">
      <c r="A2731" s="28">
        <v>2730.0</v>
      </c>
      <c r="B2731" s="28">
        <v>23.0</v>
      </c>
      <c r="C2731" s="28" t="str">
        <f>TRIM(PROPER('Base de datos cruda'!C2731))</f>
        <v>Other</v>
      </c>
      <c r="D2731" s="28">
        <v>0.08</v>
      </c>
      <c r="E2731" s="28">
        <v>5.81</v>
      </c>
      <c r="F2731" s="28">
        <v>4.17</v>
      </c>
      <c r="G2731" s="28">
        <v>73.65</v>
      </c>
      <c r="H2731" s="28" t="str">
        <f>TRIM(PROPER('Base de datos cruda'!H2731))</f>
        <v>Rpg</v>
      </c>
      <c r="I2731" s="28">
        <v>3.94</v>
      </c>
      <c r="J2731" s="28">
        <v>3.55</v>
      </c>
      <c r="K2731" s="28">
        <v>307.68</v>
      </c>
      <c r="L2731" s="28">
        <f>IF('Base de datos cruda'!L2731&lt;0,,'Base de datos cruda'!L2731)</f>
        <v>0.46</v>
      </c>
      <c r="M2731" s="28" t="str">
        <f>IF(TRIM(PROPER('Base de datos cruda'!M2731))="High","Alto",IF(TRIM(PROPER('Base de datos cruda'!M2731))="Medium","Medio","Bajo"))</f>
        <v>Medio</v>
      </c>
      <c r="N2731" s="29">
        <v>69.4758729344189</v>
      </c>
      <c r="O2731" s="32">
        <f t="shared" si="1"/>
        <v>69.47587293</v>
      </c>
      <c r="P2731" s="33">
        <f t="shared" si="2"/>
        <v>3.63</v>
      </c>
      <c r="Q2731" s="34">
        <f t="shared" si="3"/>
        <v>72.625</v>
      </c>
      <c r="R2731" s="35" t="str">
        <f t="shared" si="4"/>
        <v>Medio</v>
      </c>
      <c r="S2731" s="35" t="str">
        <f>IF(O2731="","",IF(O2731&gt;AVERAGE('Base de datos limpia'!$O$2:$O$8001),"Alto","Normal"))
</f>
        <v>Alto</v>
      </c>
      <c r="T2731" s="35" t="str">
        <f t="shared" si="5"/>
        <v>Gamer moderado</v>
      </c>
      <c r="U2731" s="35"/>
    </row>
    <row r="2732">
      <c r="A2732" s="28">
        <v>2731.0</v>
      </c>
      <c r="B2732" s="28">
        <v>22.0</v>
      </c>
      <c r="C2732" s="28" t="str">
        <f>TRIM(PROPER('Base de datos cruda'!C2732))</f>
        <v>Male</v>
      </c>
      <c r="D2732" s="28">
        <v>7.73</v>
      </c>
      <c r="E2732" s="28">
        <v>9.49</v>
      </c>
      <c r="F2732" s="28">
        <v>7.54</v>
      </c>
      <c r="G2732" s="28">
        <v>91.32</v>
      </c>
      <c r="H2732" s="28" t="str">
        <f>TRIM(PROPER('Base de datos cruda'!H2732))</f>
        <v>Casual</v>
      </c>
      <c r="I2732" s="28">
        <v>3.74</v>
      </c>
      <c r="J2732" s="28">
        <v>12.5</v>
      </c>
      <c r="K2732" s="28">
        <v>248.46</v>
      </c>
      <c r="L2732" s="28">
        <f>IF('Base de datos cruda'!L2732&lt;0,,'Base de datos cruda'!L2732)</f>
        <v>19.42</v>
      </c>
      <c r="M2732" s="28" t="str">
        <f>IF(TRIM(PROPER('Base de datos cruda'!M2732))="High","Alto",IF(TRIM(PROPER('Base de datos cruda'!M2732))="Medium","Medio","Bajo"))</f>
        <v>Bajo</v>
      </c>
      <c r="N2732" s="29">
        <v>78.5940656212864</v>
      </c>
      <c r="O2732" s="32">
        <f t="shared" si="1"/>
        <v>78.59406562</v>
      </c>
      <c r="P2732" s="33">
        <f t="shared" si="2"/>
        <v>20.23</v>
      </c>
      <c r="Q2732" s="34">
        <f t="shared" si="3"/>
        <v>1.227684347</v>
      </c>
      <c r="R2732" s="35" t="str">
        <f t="shared" si="4"/>
        <v>Alto</v>
      </c>
      <c r="S2732" s="35" t="str">
        <f>IF(O2732="","",IF(O2732&gt;AVERAGE('Base de datos limpia'!$O$2:$O$8001),"Alto","Normal"))
</f>
        <v>Alto</v>
      </c>
      <c r="T2732" s="35" t="str">
        <f t="shared" si="5"/>
        <v>Gamer intensivo</v>
      </c>
      <c r="U2732" s="35"/>
    </row>
    <row r="2733">
      <c r="A2733" s="28">
        <v>2732.0</v>
      </c>
      <c r="B2733" s="28">
        <v>17.0</v>
      </c>
      <c r="C2733" s="28" t="str">
        <f>TRIM(PROPER('Base de datos cruda'!C2733))</f>
        <v>Female</v>
      </c>
      <c r="D2733" s="28">
        <v>2.73</v>
      </c>
      <c r="E2733" s="28">
        <v>1.71</v>
      </c>
      <c r="F2733" s="28">
        <v>8.28</v>
      </c>
      <c r="G2733" s="28">
        <v>70.95</v>
      </c>
      <c r="H2733" s="28" t="str">
        <f>TRIM(PROPER('Base de datos cruda'!H2733))</f>
        <v>Fps</v>
      </c>
      <c r="I2733" s="28">
        <v>1.79</v>
      </c>
      <c r="J2733" s="28">
        <v>5.78</v>
      </c>
      <c r="K2733" s="28">
        <v>263.72</v>
      </c>
      <c r="L2733" s="28">
        <f>IF('Base de datos cruda'!L2733&lt;0,,'Base de datos cruda'!L2733)</f>
        <v>7.32</v>
      </c>
      <c r="M2733" s="28" t="str">
        <f>IF(TRIM(PROPER('Base de datos cruda'!M2733))="High","Alto",IF(TRIM(PROPER('Base de datos cruda'!M2733))="Medium","Medio","Bajo"))</f>
        <v>Medio</v>
      </c>
      <c r="N2733" s="29">
        <v>59.16</v>
      </c>
      <c r="O2733" s="32">
        <f t="shared" si="1"/>
        <v>59.16</v>
      </c>
      <c r="P2733" s="33">
        <f t="shared" si="2"/>
        <v>8.51</v>
      </c>
      <c r="Q2733" s="34">
        <f t="shared" si="3"/>
        <v>0.6263736264</v>
      </c>
      <c r="R2733" s="35" t="str">
        <f t="shared" si="4"/>
        <v>Medio</v>
      </c>
      <c r="S2733" s="35" t="str">
        <f>IF(O2733="","",IF(O2733&gt;AVERAGE('Base de datos limpia'!$O$2:$O$8001),"Alto","Normal"))
</f>
        <v>Normal</v>
      </c>
      <c r="T2733" s="35" t="str">
        <f t="shared" si="5"/>
        <v>Gamer casual</v>
      </c>
      <c r="U2733" s="35"/>
    </row>
    <row r="2734">
      <c r="A2734" s="28">
        <v>2733.0</v>
      </c>
      <c r="B2734" s="28">
        <v>23.0</v>
      </c>
      <c r="C2734" s="28" t="str">
        <f>TRIM(PROPER('Base de datos cruda'!C2734))</f>
        <v>Male</v>
      </c>
      <c r="D2734" s="28">
        <v>7.92</v>
      </c>
      <c r="E2734" s="28">
        <v>5.63</v>
      </c>
      <c r="F2734" s="28">
        <v>4.69</v>
      </c>
      <c r="G2734" s="28">
        <v>97.7</v>
      </c>
      <c r="H2734" s="28" t="str">
        <f>TRIM(PROPER('Base de datos cruda'!H2734))</f>
        <v>Casual</v>
      </c>
      <c r="I2734" s="28">
        <v>4.96</v>
      </c>
      <c r="J2734" s="28">
        <v>13.25</v>
      </c>
      <c r="K2734" s="28">
        <v>216.13</v>
      </c>
      <c r="L2734" s="28">
        <f>IF('Base de datos cruda'!L2734&lt;0,,'Base de datos cruda'!L2734)</f>
        <v>21.1</v>
      </c>
      <c r="M2734" s="28" t="str">
        <f>IF(TRIM(PROPER('Base de datos cruda'!M2734))="High","Alto",IF(TRIM(PROPER('Base de datos cruda'!M2734))="Medium","Medio","Bajo"))</f>
        <v>Bajo</v>
      </c>
      <c r="N2734" s="29">
        <v>44.677671904828</v>
      </c>
      <c r="O2734" s="32">
        <f t="shared" si="1"/>
        <v>44.6776719</v>
      </c>
      <c r="P2734" s="33">
        <f t="shared" si="2"/>
        <v>21.17</v>
      </c>
      <c r="Q2734" s="34">
        <f t="shared" si="3"/>
        <v>0.7108585859</v>
      </c>
      <c r="R2734" s="35" t="str">
        <f t="shared" si="4"/>
        <v>Bajo</v>
      </c>
      <c r="S2734" s="35" t="str">
        <f>IF(O2734="","",IF(O2734&gt;AVERAGE('Base de datos limpia'!$O$2:$O$8001),"Alto","Normal"))
</f>
        <v>Normal</v>
      </c>
      <c r="T2734" s="35" t="str">
        <f t="shared" si="5"/>
        <v>Gamer moderado</v>
      </c>
      <c r="U2734" s="35"/>
    </row>
    <row r="2735">
      <c r="A2735" s="28">
        <v>2734.0</v>
      </c>
      <c r="B2735" s="28">
        <v>20.0</v>
      </c>
      <c r="C2735" s="28" t="str">
        <f>TRIM(PROPER('Base de datos cruda'!C2735))</f>
        <v>Male</v>
      </c>
      <c r="D2735" s="28">
        <v>2.02</v>
      </c>
      <c r="E2735" s="28">
        <v>7.9</v>
      </c>
      <c r="F2735" s="28">
        <v>5.93</v>
      </c>
      <c r="G2735" s="28">
        <v>87.34</v>
      </c>
      <c r="H2735" s="28" t="str">
        <f>TRIM(PROPER('Base de datos cruda'!H2735))</f>
        <v>Fps</v>
      </c>
      <c r="I2735" s="28">
        <v>4.87</v>
      </c>
      <c r="J2735" s="28">
        <v>5.4</v>
      </c>
      <c r="K2735" s="28">
        <v>304.09</v>
      </c>
      <c r="L2735" s="28">
        <f>IF('Base de datos cruda'!L2735&lt;0,,'Base de datos cruda'!L2735)</f>
        <v>5.28</v>
      </c>
      <c r="M2735" s="28" t="str">
        <f>IF(TRIM(PROPER('Base de datos cruda'!M2735))="High","Alto",IF(TRIM(PROPER('Base de datos cruda'!M2735))="Medium","Medio","Bajo"))</f>
        <v>Alto</v>
      </c>
      <c r="N2735" s="29">
        <v>90.22</v>
      </c>
      <c r="O2735" s="32">
        <f t="shared" si="1"/>
        <v>90.22</v>
      </c>
      <c r="P2735" s="33">
        <f t="shared" si="2"/>
        <v>7.42</v>
      </c>
      <c r="Q2735" s="34">
        <f t="shared" si="3"/>
        <v>3.910891089</v>
      </c>
      <c r="R2735" s="35" t="str">
        <f t="shared" si="4"/>
        <v>Alto</v>
      </c>
      <c r="S2735" s="35" t="str">
        <f>IF(O2735="","",IF(O2735&gt;AVERAGE('Base de datos limpia'!$O$2:$O$8001),"Alto","Normal"))
</f>
        <v>Alto</v>
      </c>
      <c r="T2735" s="35" t="str">
        <f t="shared" si="5"/>
        <v>Gamer intensivo</v>
      </c>
      <c r="U2735" s="35"/>
    </row>
    <row r="2736">
      <c r="A2736" s="28">
        <v>2735.0</v>
      </c>
      <c r="B2736" s="28">
        <v>22.0</v>
      </c>
      <c r="C2736" s="28" t="str">
        <f>TRIM(PROPER('Base de datos cruda'!C2736))</f>
        <v>Female</v>
      </c>
      <c r="D2736" s="28">
        <v>3.77</v>
      </c>
      <c r="E2736" s="28">
        <v>6.4</v>
      </c>
      <c r="F2736" s="28">
        <v>4.79</v>
      </c>
      <c r="G2736" s="28">
        <v>82.77</v>
      </c>
      <c r="H2736" s="28" t="str">
        <f>TRIM(PROPER('Base de datos cruda'!H2736))</f>
        <v>Fps</v>
      </c>
      <c r="I2736" s="28">
        <v>4.59</v>
      </c>
      <c r="J2736" s="28">
        <v>9.27</v>
      </c>
      <c r="K2736" s="28">
        <v>282.31</v>
      </c>
      <c r="L2736" s="28">
        <f>IF('Base de datos cruda'!L2736&lt;0,,'Base de datos cruda'!L2736)</f>
        <v>10.03</v>
      </c>
      <c r="M2736" s="28" t="str">
        <f>IF(TRIM(PROPER('Base de datos cruda'!M2736))="High","Alto",IF(TRIM(PROPER('Base de datos cruda'!M2736))="Medium","Medio","Bajo"))</f>
        <v>Medio</v>
      </c>
      <c r="N2736" s="29">
        <v>60.99</v>
      </c>
      <c r="O2736" s="32">
        <f t="shared" si="1"/>
        <v>60.99</v>
      </c>
      <c r="P2736" s="33">
        <f t="shared" si="2"/>
        <v>13.04</v>
      </c>
      <c r="Q2736" s="34">
        <f t="shared" si="3"/>
        <v>1.697612732</v>
      </c>
      <c r="R2736" s="35" t="str">
        <f t="shared" si="4"/>
        <v>Medio</v>
      </c>
      <c r="S2736" s="35" t="str">
        <f>IF(O2736="","",IF(O2736&gt;AVERAGE('Base de datos limpia'!$O$2:$O$8001),"Alto","Normal"))
</f>
        <v>Normal</v>
      </c>
      <c r="T2736" s="35" t="str">
        <f t="shared" si="5"/>
        <v>Gamer intensivo</v>
      </c>
      <c r="U2736" s="35"/>
    </row>
    <row r="2737">
      <c r="A2737" s="28">
        <v>2736.0</v>
      </c>
      <c r="B2737" s="28">
        <v>19.0</v>
      </c>
      <c r="C2737" s="28" t="str">
        <f>TRIM(PROPER('Base de datos cruda'!C2737))</f>
        <v>Male</v>
      </c>
      <c r="D2737" s="28">
        <v>2.83</v>
      </c>
      <c r="E2737" s="28">
        <v>1.21</v>
      </c>
      <c r="F2737" s="28">
        <v>4.53</v>
      </c>
      <c r="G2737" s="28">
        <v>91.19</v>
      </c>
      <c r="H2737" s="28" t="str">
        <f>TRIM(PROPER('Base de datos cruda'!H2737))</f>
        <v>Rpg</v>
      </c>
      <c r="I2737" s="28">
        <v>2.93</v>
      </c>
      <c r="J2737" s="28">
        <v>7.35</v>
      </c>
      <c r="K2737" s="28">
        <v>278.79</v>
      </c>
      <c r="L2737" s="28">
        <f>IF('Base de datos cruda'!L2737&lt;0,,'Base de datos cruda'!L2737)</f>
        <v>10.35</v>
      </c>
      <c r="M2737" s="28" t="str">
        <f>IF(TRIM(PROPER('Base de datos cruda'!M2737))="High","Alto",IF(TRIM(PROPER('Base de datos cruda'!M2737))="Medium","Medio","Bajo"))</f>
        <v>Medio</v>
      </c>
      <c r="N2737" s="29">
        <v>48.49</v>
      </c>
      <c r="O2737" s="32">
        <f t="shared" si="1"/>
        <v>48.49</v>
      </c>
      <c r="P2737" s="33">
        <f t="shared" si="2"/>
        <v>10.18</v>
      </c>
      <c r="Q2737" s="34">
        <f t="shared" si="3"/>
        <v>0.4275618375</v>
      </c>
      <c r="R2737" s="35" t="str">
        <f t="shared" si="4"/>
        <v>Bajo</v>
      </c>
      <c r="S2737" s="35" t="str">
        <f>IF(O2737="","",IF(O2737&gt;AVERAGE('Base de datos limpia'!$O$2:$O$8001),"Alto","Normal"))
</f>
        <v>Normal</v>
      </c>
      <c r="T2737" s="35" t="str">
        <f t="shared" si="5"/>
        <v>Gamer casual</v>
      </c>
      <c r="U2737" s="35"/>
    </row>
    <row r="2738">
      <c r="A2738" s="28">
        <v>2737.0</v>
      </c>
      <c r="B2738" s="28">
        <v>20.0</v>
      </c>
      <c r="C2738" s="28" t="str">
        <f>TRIM(PROPER('Base de datos cruda'!C2738))</f>
        <v>Female</v>
      </c>
      <c r="D2738" s="28">
        <v>2.85</v>
      </c>
      <c r="E2738" s="28">
        <v>9.75</v>
      </c>
      <c r="F2738" s="28">
        <v>7.24</v>
      </c>
      <c r="G2738" s="28">
        <v>92.53</v>
      </c>
      <c r="H2738" s="28" t="str">
        <f>TRIM(PROPER('Base de datos cruda'!H2738))</f>
        <v>Casual</v>
      </c>
      <c r="I2738" s="28">
        <v>2.06</v>
      </c>
      <c r="J2738" s="28">
        <v>4.13</v>
      </c>
      <c r="K2738" s="28">
        <v>277.94</v>
      </c>
      <c r="L2738" s="28">
        <f>IF('Base de datos cruda'!L2738&lt;0,,'Base de datos cruda'!L2738)</f>
        <v>2.16</v>
      </c>
      <c r="M2738" s="28" t="str">
        <f>IF(TRIM(PROPER('Base de datos cruda'!M2738))="High","Alto",IF(TRIM(PROPER('Base de datos cruda'!M2738))="Medium","Medio","Bajo"))</f>
        <v>Medio</v>
      </c>
      <c r="N2738" s="29">
        <v>100.0</v>
      </c>
      <c r="O2738" s="32">
        <f t="shared" si="1"/>
        <v>100</v>
      </c>
      <c r="P2738" s="33">
        <f t="shared" si="2"/>
        <v>6.98</v>
      </c>
      <c r="Q2738" s="34">
        <f t="shared" si="3"/>
        <v>3.421052632</v>
      </c>
      <c r="R2738" s="35" t="str">
        <f t="shared" si="4"/>
        <v>Alto</v>
      </c>
      <c r="S2738" s="35" t="str">
        <f>IF(O2738="","",IF(O2738&gt;AVERAGE('Base de datos limpia'!$O$2:$O$8001),"Alto","Normal"))
</f>
        <v>Alto</v>
      </c>
      <c r="T2738" s="35" t="str">
        <f t="shared" si="5"/>
        <v>Gamer intensivo</v>
      </c>
      <c r="U2738" s="35"/>
    </row>
    <row r="2739">
      <c r="A2739" s="28">
        <v>2738.0</v>
      </c>
      <c r="B2739" s="28">
        <v>23.0</v>
      </c>
      <c r="C2739" s="28" t="str">
        <f>TRIM(PROPER('Base de datos cruda'!C2739))</f>
        <v>Female</v>
      </c>
      <c r="D2739" s="28">
        <v>6.74</v>
      </c>
      <c r="E2739" s="28">
        <v>3.68</v>
      </c>
      <c r="F2739" s="28">
        <v>8.84</v>
      </c>
      <c r="G2739" s="28">
        <v>95.69</v>
      </c>
      <c r="H2739" s="28" t="str">
        <f>TRIM(PROPER('Base de datos cruda'!H2739))</f>
        <v>Rpg</v>
      </c>
      <c r="I2739" s="28">
        <v>1.57</v>
      </c>
      <c r="J2739" s="28">
        <v>8.08</v>
      </c>
      <c r="K2739" s="28">
        <v>236.97</v>
      </c>
      <c r="L2739" s="28">
        <f>IF('Base de datos cruda'!L2739&lt;0,,'Base de datos cruda'!L2739)</f>
        <v>13.86</v>
      </c>
      <c r="M2739" s="28" t="str">
        <f>IF(TRIM(PROPER('Base de datos cruda'!M2739))="High","Alto",IF(TRIM(PROPER('Base de datos cruda'!M2739))="Medium","Medio","Bajo"))</f>
        <v>Bajo</v>
      </c>
      <c r="N2739" s="29">
        <v>53.34</v>
      </c>
      <c r="O2739" s="32">
        <f t="shared" si="1"/>
        <v>53.34</v>
      </c>
      <c r="P2739" s="33">
        <f t="shared" si="2"/>
        <v>14.82</v>
      </c>
      <c r="Q2739" s="34">
        <f t="shared" si="3"/>
        <v>0.5459940653</v>
      </c>
      <c r="R2739" s="35" t="str">
        <f t="shared" si="4"/>
        <v>Medio</v>
      </c>
      <c r="S2739" s="35" t="str">
        <f>IF(O2739="","",IF(O2739&gt;AVERAGE('Base de datos limpia'!$O$2:$O$8001),"Alto","Normal"))
</f>
        <v>Normal</v>
      </c>
      <c r="T2739" s="35" t="str">
        <f t="shared" si="5"/>
        <v>Gamer moderado</v>
      </c>
      <c r="U2739" s="35"/>
    </row>
    <row r="2740">
      <c r="A2740" s="28">
        <v>2739.0</v>
      </c>
      <c r="B2740" s="28">
        <v>16.0</v>
      </c>
      <c r="C2740" s="28" t="str">
        <f>TRIM(PROPER('Base de datos cruda'!C2740))</f>
        <v>Female</v>
      </c>
      <c r="D2740" s="28">
        <v>5.97</v>
      </c>
      <c r="E2740" s="28">
        <v>3.24</v>
      </c>
      <c r="F2740" s="28">
        <v>7.39</v>
      </c>
      <c r="G2740" s="28">
        <v>96.04</v>
      </c>
      <c r="H2740" s="28" t="str">
        <f>TRIM(PROPER('Base de datos cruda'!H2740))</f>
        <v>Rpg</v>
      </c>
      <c r="I2740" s="28">
        <v>0.08</v>
      </c>
      <c r="J2740" s="28">
        <v>10.97</v>
      </c>
      <c r="K2740" s="28">
        <v>247.49</v>
      </c>
      <c r="L2740" s="28">
        <f>IF('Base de datos cruda'!L2740&lt;0,,'Base de datos cruda'!L2740)</f>
        <v>11.12</v>
      </c>
      <c r="M2740" s="28" t="str">
        <f>IF(TRIM(PROPER('Base de datos cruda'!M2740))="High","Alto",IF(TRIM(PROPER('Base de datos cruda'!M2740))="Medium","Medio","Bajo"))</f>
        <v>Bajo</v>
      </c>
      <c r="N2740" s="29">
        <v>44.86</v>
      </c>
      <c r="O2740" s="32">
        <f t="shared" si="1"/>
        <v>44.86</v>
      </c>
      <c r="P2740" s="33">
        <f t="shared" si="2"/>
        <v>16.94</v>
      </c>
      <c r="Q2740" s="34">
        <f t="shared" si="3"/>
        <v>0.5427135678</v>
      </c>
      <c r="R2740" s="35" t="str">
        <f t="shared" si="4"/>
        <v>Bajo</v>
      </c>
      <c r="S2740" s="35" t="str">
        <f>IF(O2740="","",IF(O2740&gt;AVERAGE('Base de datos limpia'!$O$2:$O$8001),"Alto","Normal"))
</f>
        <v>Normal</v>
      </c>
      <c r="T2740" s="35" t="str">
        <f t="shared" si="5"/>
        <v>Gamer moderado</v>
      </c>
      <c r="U2740" s="35"/>
    </row>
    <row r="2741">
      <c r="A2741" s="28">
        <v>2740.0</v>
      </c>
      <c r="B2741" s="28">
        <v>16.0</v>
      </c>
      <c r="C2741" s="28" t="str">
        <f>TRIM(PROPER('Base de datos cruda'!C2741))</f>
        <v>Other</v>
      </c>
      <c r="D2741" s="28">
        <v>7.94</v>
      </c>
      <c r="E2741" s="28">
        <v>5.37</v>
      </c>
      <c r="F2741" s="28">
        <v>8.92</v>
      </c>
      <c r="G2741" s="28">
        <v>62.11</v>
      </c>
      <c r="H2741" s="28" t="str">
        <f>TRIM(PROPER('Base de datos cruda'!H2741))</f>
        <v>Rpg</v>
      </c>
      <c r="I2741" s="28">
        <v>3.16</v>
      </c>
      <c r="J2741" s="28">
        <v>10.72</v>
      </c>
      <c r="K2741" s="28">
        <v>220.03</v>
      </c>
      <c r="L2741" s="28">
        <f>IF('Base de datos cruda'!L2741&lt;0,,'Base de datos cruda'!L2741)</f>
        <v>17.21</v>
      </c>
      <c r="M2741" s="28" t="str">
        <f>IF(TRIM(PROPER('Base de datos cruda'!M2741))="High","Alto",IF(TRIM(PROPER('Base de datos cruda'!M2741))="Medium","Medio","Bajo"))</f>
        <v>Bajo</v>
      </c>
      <c r="N2741" s="29">
        <v>49.41</v>
      </c>
      <c r="O2741" s="32">
        <f t="shared" si="1"/>
        <v>49.41</v>
      </c>
      <c r="P2741" s="33">
        <f t="shared" si="2"/>
        <v>18.66</v>
      </c>
      <c r="Q2741" s="34">
        <f t="shared" si="3"/>
        <v>0.6763224181</v>
      </c>
      <c r="R2741" s="35" t="str">
        <f t="shared" si="4"/>
        <v>Bajo</v>
      </c>
      <c r="S2741" s="35" t="str">
        <f>IF(O2741="","",IF(O2741&gt;AVERAGE('Base de datos limpia'!$O$2:$O$8001),"Alto","Normal"))
</f>
        <v>Normal</v>
      </c>
      <c r="T2741" s="35" t="str">
        <f t="shared" si="5"/>
        <v>Gamer moderado</v>
      </c>
      <c r="U2741" s="35"/>
    </row>
    <row r="2742">
      <c r="A2742" s="28">
        <v>2741.0</v>
      </c>
      <c r="B2742" s="28">
        <v>19.0</v>
      </c>
      <c r="C2742" s="28" t="str">
        <f>TRIM(PROPER('Base de datos cruda'!C2742))</f>
        <v>Male</v>
      </c>
      <c r="D2742" s="28">
        <v>4.91</v>
      </c>
      <c r="E2742" s="28">
        <v>5.88</v>
      </c>
      <c r="F2742" s="28">
        <v>6.17</v>
      </c>
      <c r="G2742" s="28">
        <v>64.92</v>
      </c>
      <c r="H2742" s="28" t="str">
        <f>TRIM(PROPER('Base de datos cruda'!H2742))</f>
        <v>Fps</v>
      </c>
      <c r="I2742" s="28">
        <v>2.77</v>
      </c>
      <c r="J2742" s="28">
        <v>6.86</v>
      </c>
      <c r="K2742" s="28">
        <v>277.66</v>
      </c>
      <c r="L2742" s="28">
        <f>IF('Base de datos cruda'!L2742&lt;0,,'Base de datos cruda'!L2742)</f>
        <v>9.95</v>
      </c>
      <c r="M2742" s="28" t="str">
        <f>IF(TRIM(PROPER('Base de datos cruda'!M2742))="High","Alto",IF(TRIM(PROPER('Base de datos cruda'!M2742))="Medium","Medio","Bajo"))</f>
        <v>Medio</v>
      </c>
      <c r="N2742" s="29">
        <v>58.52</v>
      </c>
      <c r="O2742" s="32">
        <f t="shared" si="1"/>
        <v>58.52</v>
      </c>
      <c r="P2742" s="33">
        <f t="shared" si="2"/>
        <v>11.77</v>
      </c>
      <c r="Q2742" s="34">
        <f t="shared" si="3"/>
        <v>1.197556008</v>
      </c>
      <c r="R2742" s="35" t="str">
        <f t="shared" si="4"/>
        <v>Medio</v>
      </c>
      <c r="S2742" s="35" t="str">
        <f>IF(O2742="","",IF(O2742&gt;AVERAGE('Base de datos limpia'!$O$2:$O$8001),"Alto","Normal"))
</f>
        <v>Normal</v>
      </c>
      <c r="T2742" s="35" t="str">
        <f t="shared" si="5"/>
        <v>Gamer moderado</v>
      </c>
      <c r="U2742" s="35"/>
    </row>
    <row r="2743">
      <c r="A2743" s="28">
        <v>2742.0</v>
      </c>
      <c r="B2743" s="28">
        <v>18.0</v>
      </c>
      <c r="C2743" s="28" t="str">
        <f>TRIM(PROPER('Base de datos cruda'!C2743))</f>
        <v>Female</v>
      </c>
      <c r="D2743" s="28">
        <v>3.71</v>
      </c>
      <c r="E2743" s="28">
        <v>7.9</v>
      </c>
      <c r="F2743" s="28">
        <v>8.49</v>
      </c>
      <c r="G2743" s="28">
        <v>93.04</v>
      </c>
      <c r="H2743" s="28" t="str">
        <f>TRIM(PROPER('Base de datos cruda'!H2743))</f>
        <v>Rpg</v>
      </c>
      <c r="I2743" s="28">
        <v>3.15</v>
      </c>
      <c r="J2743" s="28">
        <v>9.04</v>
      </c>
      <c r="K2743" s="28">
        <v>268.64</v>
      </c>
      <c r="L2743" s="28">
        <f>IF('Base de datos cruda'!L2743&lt;0,,'Base de datos cruda'!L2743)</f>
        <v>11.29</v>
      </c>
      <c r="M2743" s="28" t="str">
        <f>IF(TRIM(PROPER('Base de datos cruda'!M2743))="High","Alto",IF(TRIM(PROPER('Base de datos cruda'!M2743))="Medium","Medio","Bajo"))</f>
        <v>Medio</v>
      </c>
      <c r="N2743" s="29">
        <v>100.0</v>
      </c>
      <c r="O2743" s="32">
        <f t="shared" si="1"/>
        <v>100</v>
      </c>
      <c r="P2743" s="33">
        <f t="shared" si="2"/>
        <v>12.75</v>
      </c>
      <c r="Q2743" s="34">
        <f t="shared" si="3"/>
        <v>2.129380054</v>
      </c>
      <c r="R2743" s="35" t="str">
        <f t="shared" si="4"/>
        <v>Alto</v>
      </c>
      <c r="S2743" s="35" t="str">
        <f>IF(O2743="","",IF(O2743&gt;AVERAGE('Base de datos limpia'!$O$2:$O$8001),"Alto","Normal"))
</f>
        <v>Alto</v>
      </c>
      <c r="T2743" s="35" t="str">
        <f t="shared" si="5"/>
        <v>Gamer intensivo</v>
      </c>
      <c r="U2743" s="35"/>
    </row>
    <row r="2744">
      <c r="A2744" s="28">
        <v>2743.0</v>
      </c>
      <c r="B2744" s="28">
        <v>17.0</v>
      </c>
      <c r="C2744" s="28" t="str">
        <f>TRIM(PROPER('Base de datos cruda'!C2744))</f>
        <v>Female</v>
      </c>
      <c r="D2744" s="28">
        <v>0.72</v>
      </c>
      <c r="E2744" s="28">
        <v>4.54</v>
      </c>
      <c r="F2744" s="28">
        <v>5.03</v>
      </c>
      <c r="G2744" s="28">
        <v>97.84</v>
      </c>
      <c r="H2744" s="28" t="str">
        <f>TRIM(PROPER('Base de datos cruda'!H2744))</f>
        <v>Fps</v>
      </c>
      <c r="I2744" s="28">
        <v>2.88</v>
      </c>
      <c r="J2744" s="28">
        <v>6.64</v>
      </c>
      <c r="K2744" s="28">
        <v>326.02</v>
      </c>
      <c r="L2744" s="28">
        <f>IF('Base de datos cruda'!L2744&lt;0,,'Base de datos cruda'!L2744)</f>
        <v>5.33</v>
      </c>
      <c r="M2744" s="28" t="str">
        <f>IF(TRIM(PROPER('Base de datos cruda'!M2744))="High","Alto",IF(TRIM(PROPER('Base de datos cruda'!M2744))="Medium","Medio","Bajo"))</f>
        <v>Medio</v>
      </c>
      <c r="N2744" s="29">
        <v>73.7</v>
      </c>
      <c r="O2744" s="32">
        <f t="shared" si="1"/>
        <v>73.7</v>
      </c>
      <c r="P2744" s="33">
        <f t="shared" si="2"/>
        <v>7.36</v>
      </c>
      <c r="Q2744" s="34">
        <f t="shared" si="3"/>
        <v>6.305555556</v>
      </c>
      <c r="R2744" s="35" t="str">
        <f t="shared" si="4"/>
        <v>Alto</v>
      </c>
      <c r="S2744" s="35" t="str">
        <f>IF(O2744="","",IF(O2744&gt;AVERAGE('Base de datos limpia'!$O$2:$O$8001),"Alto","Normal"))
</f>
        <v>Alto</v>
      </c>
      <c r="T2744" s="35" t="str">
        <f t="shared" si="5"/>
        <v>Gamer moderado</v>
      </c>
      <c r="U2744" s="35"/>
    </row>
    <row r="2745">
      <c r="A2745" s="28">
        <v>2744.0</v>
      </c>
      <c r="B2745" s="28">
        <v>18.0</v>
      </c>
      <c r="C2745" s="28" t="str">
        <f>TRIM(PROPER('Base de datos cruda'!C2745))</f>
        <v>Female</v>
      </c>
      <c r="D2745" s="28">
        <v>7.97</v>
      </c>
      <c r="E2745" s="28">
        <v>4.96</v>
      </c>
      <c r="F2745" s="28">
        <v>4.59</v>
      </c>
      <c r="G2745" s="28">
        <v>72.31</v>
      </c>
      <c r="H2745" s="28" t="str">
        <f>TRIM(PROPER('Base de datos cruda'!H2745))</f>
        <v>Casual</v>
      </c>
      <c r="I2745" s="28">
        <v>0.69</v>
      </c>
      <c r="J2745" s="28">
        <v>13.01</v>
      </c>
      <c r="K2745" s="28">
        <v>228.42</v>
      </c>
      <c r="L2745" s="28">
        <f>IF('Base de datos cruda'!L2745&lt;0,,'Base de datos cruda'!L2745)</f>
        <v>17.89</v>
      </c>
      <c r="M2745" s="28" t="str">
        <f>IF(TRIM(PROPER('Base de datos cruda'!M2745))="High","Alto",IF(TRIM(PROPER('Base de datos cruda'!M2745))="Medium","Medio","Bajo"))</f>
        <v>Bajo</v>
      </c>
      <c r="N2745" s="29">
        <v>35.12</v>
      </c>
      <c r="O2745" s="32">
        <f t="shared" si="1"/>
        <v>35.12</v>
      </c>
      <c r="P2745" s="33">
        <f t="shared" si="2"/>
        <v>20.98</v>
      </c>
      <c r="Q2745" s="34">
        <f t="shared" si="3"/>
        <v>0.6223337516</v>
      </c>
      <c r="R2745" s="35" t="str">
        <f t="shared" si="4"/>
        <v>Bajo</v>
      </c>
      <c r="S2745" s="35" t="str">
        <f>IF(O2745="","",IF(O2745&gt;AVERAGE('Base de datos limpia'!$O$2:$O$8001),"Alto","Normal"))
</f>
        <v>Normal</v>
      </c>
      <c r="T2745" s="35" t="str">
        <f t="shared" si="5"/>
        <v>Gamer moderado</v>
      </c>
      <c r="U2745" s="35"/>
    </row>
    <row r="2746">
      <c r="A2746" s="28">
        <v>2745.0</v>
      </c>
      <c r="B2746" s="28">
        <v>16.0</v>
      </c>
      <c r="C2746" s="28" t="str">
        <f>TRIM(PROPER('Base de datos cruda'!C2746))</f>
        <v>Male</v>
      </c>
      <c r="D2746" s="28">
        <v>4.41</v>
      </c>
      <c r="E2746" s="28">
        <v>5.81</v>
      </c>
      <c r="F2746" s="28">
        <v>7.51</v>
      </c>
      <c r="G2746" s="28">
        <v>60.34</v>
      </c>
      <c r="H2746" s="28" t="str">
        <f>TRIM(PROPER('Base de datos cruda'!H2746))</f>
        <v>Fps</v>
      </c>
      <c r="I2746" s="28">
        <v>3.48</v>
      </c>
      <c r="J2746" s="28">
        <v>9.04</v>
      </c>
      <c r="K2746" s="28">
        <v>277.27</v>
      </c>
      <c r="L2746" s="28">
        <f>IF('Base de datos cruda'!L2746&lt;0,,'Base de datos cruda'!L2746)</f>
        <v>9.21</v>
      </c>
      <c r="M2746" s="28" t="str">
        <f>IF(TRIM(PROPER('Base de datos cruda'!M2746))="High","Alto",IF(TRIM(PROPER('Base de datos cruda'!M2746))="Medium","Medio","Bajo"))</f>
        <v>Medio</v>
      </c>
      <c r="N2746" s="29">
        <v>62.24</v>
      </c>
      <c r="O2746" s="32">
        <f t="shared" si="1"/>
        <v>62.24</v>
      </c>
      <c r="P2746" s="33">
        <f t="shared" si="2"/>
        <v>13.45</v>
      </c>
      <c r="Q2746" s="34">
        <f t="shared" si="3"/>
        <v>1.317460317</v>
      </c>
      <c r="R2746" s="35" t="str">
        <f t="shared" si="4"/>
        <v>Medio</v>
      </c>
      <c r="S2746" s="35" t="str">
        <f>IF(O2746="","",IF(O2746&gt;AVERAGE('Base de datos limpia'!$O$2:$O$8001),"Alto","Normal"))
</f>
        <v>Normal</v>
      </c>
      <c r="T2746" s="35" t="str">
        <f t="shared" si="5"/>
        <v>Gamer moderado</v>
      </c>
      <c r="U2746" s="35"/>
    </row>
    <row r="2747">
      <c r="A2747" s="28">
        <v>2746.0</v>
      </c>
      <c r="B2747" s="28">
        <v>16.0</v>
      </c>
      <c r="C2747" s="28" t="str">
        <f>TRIM(PROPER('Base de datos cruda'!C2747))</f>
        <v>Female</v>
      </c>
      <c r="D2747" s="28">
        <v>5.6</v>
      </c>
      <c r="E2747" s="28">
        <v>4.55</v>
      </c>
      <c r="F2747" s="28">
        <v>5.86</v>
      </c>
      <c r="G2747" s="28">
        <v>72.91</v>
      </c>
      <c r="H2747" s="28" t="str">
        <f>TRIM(PROPER('Base de datos cruda'!H2747))</f>
        <v>Fps</v>
      </c>
      <c r="I2747" s="28">
        <v>1.8</v>
      </c>
      <c r="J2747" s="28">
        <v>6.6</v>
      </c>
      <c r="K2747" s="28">
        <v>237.85</v>
      </c>
      <c r="L2747" s="28">
        <f>IF('Base de datos cruda'!L2747&lt;0,,'Base de datos cruda'!L2747)</f>
        <v>11.86</v>
      </c>
      <c r="M2747" s="28" t="str">
        <f>IF(TRIM(PROPER('Base de datos cruda'!M2747))="High","Alto",IF(TRIM(PROPER('Base de datos cruda'!M2747))="Medium","Medio","Bajo"))</f>
        <v>Bajo</v>
      </c>
      <c r="N2747" s="29">
        <v>42.8</v>
      </c>
      <c r="O2747" s="32">
        <f t="shared" si="1"/>
        <v>42.8</v>
      </c>
      <c r="P2747" s="33">
        <f t="shared" si="2"/>
        <v>12.2</v>
      </c>
      <c r="Q2747" s="34">
        <f t="shared" si="3"/>
        <v>0.8125</v>
      </c>
      <c r="R2747" s="35" t="str">
        <f t="shared" si="4"/>
        <v>Bajo</v>
      </c>
      <c r="S2747" s="35" t="str">
        <f>IF(O2747="","",IF(O2747&gt;AVERAGE('Base de datos limpia'!$O$2:$O$8001),"Alto","Normal"))
</f>
        <v>Normal</v>
      </c>
      <c r="T2747" s="35" t="str">
        <f t="shared" si="5"/>
        <v>Gamer moderado</v>
      </c>
      <c r="U2747" s="35"/>
    </row>
    <row r="2748">
      <c r="A2748" s="28">
        <v>2747.0</v>
      </c>
      <c r="B2748" s="28">
        <v>21.0</v>
      </c>
      <c r="C2748" s="28" t="str">
        <f>TRIM(PROPER('Base de datos cruda'!C2748))</f>
        <v>Male</v>
      </c>
      <c r="D2748" s="28">
        <v>3.25</v>
      </c>
      <c r="E2748" s="28">
        <v>9.23</v>
      </c>
      <c r="F2748" s="28">
        <v>5.59</v>
      </c>
      <c r="G2748" s="28">
        <v>75.31</v>
      </c>
      <c r="H2748" s="28" t="str">
        <f>TRIM(PROPER('Base de datos cruda'!H2748))</f>
        <v>Rpg</v>
      </c>
      <c r="I2748" s="28">
        <v>2.58</v>
      </c>
      <c r="J2748" s="28">
        <v>4.78</v>
      </c>
      <c r="K2748" s="28">
        <v>291.28</v>
      </c>
      <c r="L2748" s="28">
        <f>IF('Base de datos cruda'!L2748&lt;0,,'Base de datos cruda'!L2748)</f>
        <v>9.88</v>
      </c>
      <c r="M2748" s="28" t="str">
        <f>IF(TRIM(PROPER('Base de datos cruda'!M2748))="High","Alto",IF(TRIM(PROPER('Base de datos cruda'!M2748))="Medium","Medio","Bajo"))</f>
        <v>Alto</v>
      </c>
      <c r="N2748" s="29">
        <v>92.76</v>
      </c>
      <c r="O2748" s="32">
        <f t="shared" si="1"/>
        <v>92.76</v>
      </c>
      <c r="P2748" s="33">
        <f t="shared" si="2"/>
        <v>8.03</v>
      </c>
      <c r="Q2748" s="34">
        <f t="shared" si="3"/>
        <v>2.84</v>
      </c>
      <c r="R2748" s="35" t="str">
        <f t="shared" si="4"/>
        <v>Alto</v>
      </c>
      <c r="S2748" s="35" t="str">
        <f>IF(O2748="","",IF(O2748&gt;AVERAGE('Base de datos limpia'!$O$2:$O$8001),"Alto","Normal"))
</f>
        <v>Alto</v>
      </c>
      <c r="T2748" s="35" t="str">
        <f t="shared" si="5"/>
        <v>Gamer intensivo</v>
      </c>
      <c r="U2748" s="35"/>
    </row>
    <row r="2749">
      <c r="A2749" s="28">
        <v>2748.0</v>
      </c>
      <c r="B2749" s="28">
        <v>20.0</v>
      </c>
      <c r="C2749" s="28" t="str">
        <f>TRIM(PROPER('Base de datos cruda'!C2749))</f>
        <v>Male</v>
      </c>
      <c r="D2749" s="28">
        <v>4.38</v>
      </c>
      <c r="E2749" s="28">
        <v>8.66</v>
      </c>
      <c r="F2749" s="28">
        <v>7.36</v>
      </c>
      <c r="G2749" s="28">
        <v>90.44</v>
      </c>
      <c r="H2749" s="28" t="str">
        <f>TRIM(PROPER('Base de datos cruda'!H2749))</f>
        <v>Rpg</v>
      </c>
      <c r="I2749" s="28">
        <v>1.83</v>
      </c>
      <c r="J2749" s="28">
        <v>8.73</v>
      </c>
      <c r="K2749" s="28">
        <v>277.37</v>
      </c>
      <c r="L2749" s="28">
        <f>IF('Base de datos cruda'!L2749&lt;0,,'Base de datos cruda'!L2749)</f>
        <v>8.97</v>
      </c>
      <c r="M2749" s="28" t="str">
        <f>IF(TRIM(PROPER('Base de datos cruda'!M2749))="High","Alto",IF(TRIM(PROPER('Base de datos cruda'!M2749))="Medium","Medio","Bajo"))</f>
        <v>Medio</v>
      </c>
      <c r="N2749" s="29">
        <v>89.83</v>
      </c>
      <c r="O2749" s="32">
        <f t="shared" si="1"/>
        <v>89.83</v>
      </c>
      <c r="P2749" s="33">
        <f t="shared" si="2"/>
        <v>13.11</v>
      </c>
      <c r="Q2749" s="34">
        <f t="shared" si="3"/>
        <v>1.97716895</v>
      </c>
      <c r="R2749" s="35" t="str">
        <f t="shared" si="4"/>
        <v>Alto</v>
      </c>
      <c r="S2749" s="35" t="str">
        <f>IF(O2749="","",IF(O2749&gt;AVERAGE('Base de datos limpia'!$O$2:$O$8001),"Alto","Normal"))
</f>
        <v>Alto</v>
      </c>
      <c r="T2749" s="35" t="str">
        <f t="shared" si="5"/>
        <v>Gamer intensivo</v>
      </c>
      <c r="U2749" s="35"/>
    </row>
    <row r="2750">
      <c r="A2750" s="28">
        <v>2749.0</v>
      </c>
      <c r="B2750" s="28">
        <v>23.0</v>
      </c>
      <c r="C2750" s="28" t="str">
        <f>TRIM(PROPER('Base de datos cruda'!C2750))</f>
        <v>Female</v>
      </c>
      <c r="D2750" s="28">
        <v>7.54</v>
      </c>
      <c r="E2750" s="28">
        <v>5.09</v>
      </c>
      <c r="F2750" s="28">
        <v>5.67</v>
      </c>
      <c r="G2750" s="28">
        <v>61.9</v>
      </c>
      <c r="H2750" s="28" t="str">
        <f>TRIM(PROPER('Base de datos cruda'!H2750))</f>
        <v>Rpg</v>
      </c>
      <c r="I2750" s="28">
        <v>0.11</v>
      </c>
      <c r="J2750" s="28">
        <v>10.59</v>
      </c>
      <c r="K2750" s="28">
        <v>222.86</v>
      </c>
      <c r="L2750" s="28">
        <f>IF('Base de datos cruda'!L2750&lt;0,,'Base de datos cruda'!L2750)</f>
        <v>13.6</v>
      </c>
      <c r="M2750" s="28" t="str">
        <f>IF(TRIM(PROPER('Base de datos cruda'!M2750))="High","Alto",IF(TRIM(PROPER('Base de datos cruda'!M2750))="Medium","Medio","Bajo"))</f>
        <v>Bajo</v>
      </c>
      <c r="N2750" s="29">
        <v>32.32</v>
      </c>
      <c r="O2750" s="32">
        <f t="shared" si="1"/>
        <v>32.32</v>
      </c>
      <c r="P2750" s="33">
        <f t="shared" si="2"/>
        <v>18.13</v>
      </c>
      <c r="Q2750" s="34">
        <f t="shared" si="3"/>
        <v>0.675066313</v>
      </c>
      <c r="R2750" s="35" t="str">
        <f t="shared" si="4"/>
        <v>Bajo</v>
      </c>
      <c r="S2750" s="35" t="str">
        <f>IF(O2750="","",IF(O2750&gt;AVERAGE('Base de datos limpia'!$O$2:$O$8001),"Alto","Normal"))
</f>
        <v>Normal</v>
      </c>
      <c r="T2750" s="35" t="str">
        <f t="shared" si="5"/>
        <v>Gamer moderado</v>
      </c>
      <c r="U2750" s="35"/>
    </row>
    <row r="2751">
      <c r="A2751" s="28">
        <v>2750.0</v>
      </c>
      <c r="B2751" s="28">
        <v>17.0</v>
      </c>
      <c r="C2751" s="28" t="str">
        <f>TRIM(PROPER('Base de datos cruda'!C2751))</f>
        <v>Female</v>
      </c>
      <c r="D2751" s="28">
        <v>1.33</v>
      </c>
      <c r="E2751" s="28">
        <v>1.0</v>
      </c>
      <c r="F2751" s="28">
        <v>6.86</v>
      </c>
      <c r="G2751" s="28">
        <v>68.51</v>
      </c>
      <c r="H2751" s="28" t="str">
        <f>TRIM(PROPER('Base de datos cruda'!H2751))</f>
        <v>Fps</v>
      </c>
      <c r="I2751" s="28">
        <v>4.38</v>
      </c>
      <c r="J2751" s="28">
        <v>2.43</v>
      </c>
      <c r="K2751" s="28">
        <v>312.52</v>
      </c>
      <c r="L2751" s="28" t="str">
        <f>IF('Base de datos cruda'!L2751&lt;0,,'Base de datos cruda'!L2751)</f>
        <v/>
      </c>
      <c r="M2751" s="28" t="str">
        <f>IF(TRIM(PROPER('Base de datos cruda'!M2751))="High","Alto",IF(TRIM(PROPER('Base de datos cruda'!M2751))="Medium","Medio","Bajo"))</f>
        <v>Medio</v>
      </c>
      <c r="N2751" s="29">
        <v>50.83</v>
      </c>
      <c r="O2751" s="32">
        <f t="shared" si="1"/>
        <v>50.83</v>
      </c>
      <c r="P2751" s="33">
        <f t="shared" si="2"/>
        <v>3.76</v>
      </c>
      <c r="Q2751" s="34">
        <f t="shared" si="3"/>
        <v>0.7518796992</v>
      </c>
      <c r="R2751" s="35" t="str">
        <f t="shared" si="4"/>
        <v>Medio</v>
      </c>
      <c r="S2751" s="35" t="str">
        <f>IF(O2751="","",IF(O2751&gt;AVERAGE('Base de datos limpia'!$O$2:$O$8001),"Alto","Normal"))
</f>
        <v>Normal</v>
      </c>
      <c r="T2751" s="35" t="str">
        <f t="shared" si="5"/>
        <v>Gamer casual</v>
      </c>
      <c r="U2751" s="35"/>
    </row>
    <row r="2752">
      <c r="A2752" s="28">
        <v>2751.0</v>
      </c>
      <c r="B2752" s="28">
        <v>19.0</v>
      </c>
      <c r="C2752" s="28" t="str">
        <f>TRIM(PROPER('Base de datos cruda'!C2752))</f>
        <v>Female</v>
      </c>
      <c r="D2752" s="28">
        <v>2.34</v>
      </c>
      <c r="E2752" s="28">
        <v>9.11</v>
      </c>
      <c r="F2752" s="28">
        <v>5.5</v>
      </c>
      <c r="G2752" s="28">
        <v>95.76</v>
      </c>
      <c r="H2752" s="28" t="str">
        <f>TRIM(PROPER('Base de datos cruda'!H2752))</f>
        <v>Fps</v>
      </c>
      <c r="I2752" s="28">
        <v>0.74</v>
      </c>
      <c r="J2752" s="28">
        <v>7.04</v>
      </c>
      <c r="K2752" s="28">
        <v>277.12</v>
      </c>
      <c r="L2752" s="28">
        <f>IF('Base de datos cruda'!L2752&lt;0,,'Base de datos cruda'!L2752)</f>
        <v>3.96</v>
      </c>
      <c r="M2752" s="28" t="str">
        <f>IF(TRIM(PROPER('Base de datos cruda'!M2752))="High","Alto",IF(TRIM(PROPER('Base de datos cruda'!M2752))="Medium","Medio","Bajo"))</f>
        <v>Alto</v>
      </c>
      <c r="N2752" s="29">
        <v>93.23</v>
      </c>
      <c r="O2752" s="32">
        <f t="shared" si="1"/>
        <v>93.23</v>
      </c>
      <c r="P2752" s="33">
        <f t="shared" si="2"/>
        <v>9.38</v>
      </c>
      <c r="Q2752" s="34">
        <f t="shared" si="3"/>
        <v>3.893162393</v>
      </c>
      <c r="R2752" s="35" t="str">
        <f t="shared" si="4"/>
        <v>Alto</v>
      </c>
      <c r="S2752" s="35" t="str">
        <f>IF(O2752="","",IF(O2752&gt;AVERAGE('Base de datos limpia'!$O$2:$O$8001),"Alto","Normal"))
</f>
        <v>Alto</v>
      </c>
      <c r="T2752" s="35" t="str">
        <f t="shared" si="5"/>
        <v>Gamer intensivo</v>
      </c>
      <c r="U2752" s="35"/>
    </row>
    <row r="2753">
      <c r="A2753" s="28">
        <v>2752.0</v>
      </c>
      <c r="B2753" s="28">
        <v>23.0</v>
      </c>
      <c r="C2753" s="28" t="str">
        <f>TRIM(PROPER('Base de datos cruda'!C2753))</f>
        <v>Female</v>
      </c>
      <c r="D2753" s="28">
        <v>1.22</v>
      </c>
      <c r="E2753" s="28">
        <v>2.12</v>
      </c>
      <c r="F2753" s="28">
        <v>7.92</v>
      </c>
      <c r="G2753" s="28">
        <v>66.19</v>
      </c>
      <c r="H2753" s="28" t="str">
        <f>TRIM(PROPER('Base de datos cruda'!H2753))</f>
        <v>Casual</v>
      </c>
      <c r="I2753" s="28">
        <v>2.91</v>
      </c>
      <c r="J2753" s="28">
        <v>4.31</v>
      </c>
      <c r="K2753" s="28">
        <v>300.61</v>
      </c>
      <c r="L2753" s="28">
        <f>IF('Base de datos cruda'!L2753&lt;0,,'Base de datos cruda'!L2753)</f>
        <v>3.97</v>
      </c>
      <c r="M2753" s="28" t="str">
        <f>IF(TRIM(PROPER('Base de datos cruda'!M2753))="High","Alto",IF(TRIM(PROPER('Base de datos cruda'!M2753))="Medium","Medio","Bajo"))</f>
        <v>Medio</v>
      </c>
      <c r="N2753" s="29">
        <v>64.65</v>
      </c>
      <c r="O2753" s="32">
        <f t="shared" si="1"/>
        <v>64.65</v>
      </c>
      <c r="P2753" s="33">
        <f t="shared" si="2"/>
        <v>5.53</v>
      </c>
      <c r="Q2753" s="34">
        <f t="shared" si="3"/>
        <v>1.737704918</v>
      </c>
      <c r="R2753" s="35" t="str">
        <f t="shared" si="4"/>
        <v>Medio</v>
      </c>
      <c r="S2753" s="35" t="str">
        <f>IF(O2753="","",IF(O2753&gt;AVERAGE('Base de datos limpia'!$O$2:$O$8001),"Alto","Normal"))
</f>
        <v>Normal</v>
      </c>
      <c r="T2753" s="35" t="str">
        <f t="shared" si="5"/>
        <v>Gamer casual</v>
      </c>
      <c r="U2753" s="35"/>
    </row>
    <row r="2754">
      <c r="A2754" s="28">
        <v>2753.0</v>
      </c>
      <c r="B2754" s="28">
        <v>21.0</v>
      </c>
      <c r="C2754" s="28" t="str">
        <f>TRIM(PROPER('Base de datos cruda'!C2754))</f>
        <v>Female</v>
      </c>
      <c r="D2754" s="28">
        <v>6.34</v>
      </c>
      <c r="E2754" s="28">
        <v>3.2</v>
      </c>
      <c r="F2754" s="28">
        <v>5.56</v>
      </c>
      <c r="G2754" s="28">
        <v>90.37</v>
      </c>
      <c r="H2754" s="28" t="str">
        <f>TRIM(PROPER('Base de datos cruda'!H2754))</f>
        <v>Rpg</v>
      </c>
      <c r="I2754" s="28">
        <v>4.42</v>
      </c>
      <c r="J2754" s="28">
        <v>10.63</v>
      </c>
      <c r="K2754" s="28">
        <v>255.59</v>
      </c>
      <c r="L2754" s="28">
        <f>IF('Base de datos cruda'!L2754&lt;0,,'Base de datos cruda'!L2754)</f>
        <v>12.01</v>
      </c>
      <c r="M2754" s="28" t="str">
        <f>IF(TRIM(PROPER('Base de datos cruda'!M2754))="High","Alto",IF(TRIM(PROPER('Base de datos cruda'!M2754))="Medium","Medio","Bajo"))</f>
        <v>Bajo</v>
      </c>
      <c r="N2754" s="29">
        <v>38.42</v>
      </c>
      <c r="O2754" s="32">
        <f t="shared" si="1"/>
        <v>38.42</v>
      </c>
      <c r="P2754" s="33">
        <f t="shared" si="2"/>
        <v>16.97</v>
      </c>
      <c r="Q2754" s="34">
        <f t="shared" si="3"/>
        <v>0.5047318612</v>
      </c>
      <c r="R2754" s="35" t="str">
        <f t="shared" si="4"/>
        <v>Bajo</v>
      </c>
      <c r="S2754" s="35" t="str">
        <f>IF(O2754="","",IF(O2754&gt;AVERAGE('Base de datos limpia'!$O$2:$O$8001),"Alto","Normal"))
</f>
        <v>Normal</v>
      </c>
      <c r="T2754" s="35" t="str">
        <f t="shared" si="5"/>
        <v>Gamer moderado</v>
      </c>
      <c r="U2754" s="35"/>
    </row>
    <row r="2755">
      <c r="A2755" s="28">
        <v>2754.0</v>
      </c>
      <c r="B2755" s="28">
        <v>16.0</v>
      </c>
      <c r="C2755" s="28" t="str">
        <f>TRIM(PROPER('Base de datos cruda'!C2755))</f>
        <v>Male</v>
      </c>
      <c r="D2755" s="28">
        <v>0.5</v>
      </c>
      <c r="E2755" s="28">
        <v>2.37</v>
      </c>
      <c r="F2755" s="28">
        <v>6.67</v>
      </c>
      <c r="G2755" s="28">
        <v>74.45</v>
      </c>
      <c r="H2755" s="28" t="str">
        <f>TRIM(PROPER('Base de datos cruda'!H2755))</f>
        <v>Rpg</v>
      </c>
      <c r="I2755" s="28">
        <v>1.11</v>
      </c>
      <c r="J2755" s="28">
        <v>3.84</v>
      </c>
      <c r="K2755" s="28">
        <v>312.18</v>
      </c>
      <c r="L2755" s="28">
        <f>IF('Base de datos cruda'!L2755&lt;0,,'Base de datos cruda'!L2755)</f>
        <v>1.92</v>
      </c>
      <c r="M2755" s="28" t="str">
        <f>IF(TRIM(PROPER('Base de datos cruda'!M2755))="High","Alto",IF(TRIM(PROPER('Base de datos cruda'!M2755))="Medium","Medio","Bajo"))</f>
        <v>Medio</v>
      </c>
      <c r="N2755" s="29">
        <v>58.64</v>
      </c>
      <c r="O2755" s="32">
        <f t="shared" si="1"/>
        <v>58.64</v>
      </c>
      <c r="P2755" s="33">
        <f t="shared" si="2"/>
        <v>4.34</v>
      </c>
      <c r="Q2755" s="34">
        <f t="shared" si="3"/>
        <v>4.74</v>
      </c>
      <c r="R2755" s="35" t="str">
        <f t="shared" si="4"/>
        <v>Medio</v>
      </c>
      <c r="S2755" s="35" t="str">
        <f>IF(O2755="","",IF(O2755&gt;AVERAGE('Base de datos limpia'!$O$2:$O$8001),"Alto","Normal"))
</f>
        <v>Normal</v>
      </c>
      <c r="T2755" s="35" t="str">
        <f t="shared" si="5"/>
        <v>Gamer casual</v>
      </c>
      <c r="U2755" s="35"/>
    </row>
    <row r="2756">
      <c r="A2756" s="28">
        <v>2755.0</v>
      </c>
      <c r="B2756" s="28">
        <v>19.0</v>
      </c>
      <c r="C2756" s="28" t="str">
        <f>TRIM(PROPER('Base de datos cruda'!C2756))</f>
        <v>Male</v>
      </c>
      <c r="D2756" s="28">
        <v>0.65</v>
      </c>
      <c r="E2756" s="28">
        <v>2.62</v>
      </c>
      <c r="F2756" s="28">
        <v>4.12</v>
      </c>
      <c r="G2756" s="28">
        <v>86.51</v>
      </c>
      <c r="H2756" s="28" t="str">
        <f>TRIM(PROPER('Base de datos cruda'!H2756))</f>
        <v>Rpg</v>
      </c>
      <c r="I2756" s="28">
        <v>2.06</v>
      </c>
      <c r="J2756" s="28">
        <v>1.78</v>
      </c>
      <c r="K2756" s="28">
        <v>309.56</v>
      </c>
      <c r="L2756" s="28">
        <f>IF('Base de datos cruda'!L2756&lt;0,,'Base de datos cruda'!L2756)</f>
        <v>2.79</v>
      </c>
      <c r="M2756" s="28" t="str">
        <f>IF(TRIM(PROPER('Base de datos cruda'!M2756))="High","Alto",IF(TRIM(PROPER('Base de datos cruda'!M2756))="Medium","Medio","Bajo"))</f>
        <v>Medio</v>
      </c>
      <c r="N2756" s="29">
        <v>62.45</v>
      </c>
      <c r="O2756" s="32">
        <f t="shared" si="1"/>
        <v>62.45</v>
      </c>
      <c r="P2756" s="33">
        <f t="shared" si="2"/>
        <v>2.43</v>
      </c>
      <c r="Q2756" s="34">
        <f t="shared" si="3"/>
        <v>4.030769231</v>
      </c>
      <c r="R2756" s="35" t="str">
        <f t="shared" si="4"/>
        <v>Medio</v>
      </c>
      <c r="S2756" s="35" t="str">
        <f>IF(O2756="","",IF(O2756&gt;AVERAGE('Base de datos limpia'!$O$2:$O$8001),"Alto","Normal"))
</f>
        <v>Normal</v>
      </c>
      <c r="T2756" s="35" t="str">
        <f t="shared" si="5"/>
        <v>Gamer casual</v>
      </c>
      <c r="U2756" s="35"/>
    </row>
    <row r="2757">
      <c r="A2757" s="28">
        <v>2756.0</v>
      </c>
      <c r="B2757" s="28">
        <v>16.0</v>
      </c>
      <c r="C2757" s="28" t="str">
        <f>TRIM(PROPER('Base de datos cruda'!C2757))</f>
        <v>Male</v>
      </c>
      <c r="D2757" s="28">
        <v>2.39</v>
      </c>
      <c r="E2757" s="28">
        <v>8.23</v>
      </c>
      <c r="F2757" s="28">
        <v>7.96</v>
      </c>
      <c r="G2757" s="28">
        <v>62.95</v>
      </c>
      <c r="H2757" s="28" t="str">
        <f>TRIM(PROPER('Base de datos cruda'!H2757))</f>
        <v>Rpg</v>
      </c>
      <c r="I2757" s="28">
        <v>1.89</v>
      </c>
      <c r="J2757" s="28">
        <v>6.57</v>
      </c>
      <c r="K2757" s="28">
        <v>305.37</v>
      </c>
      <c r="L2757" s="28">
        <f>IF('Base de datos cruda'!L2757&lt;0,,'Base de datos cruda'!L2757)</f>
        <v>2.61</v>
      </c>
      <c r="M2757" s="28" t="str">
        <f>IF(TRIM(PROPER('Base de datos cruda'!M2757))="High","Alto",IF(TRIM(PROPER('Base de datos cruda'!M2757))="Medium","Medio","Bajo"))</f>
        <v>Medio</v>
      </c>
      <c r="N2757" s="29">
        <v>92.18</v>
      </c>
      <c r="O2757" s="32">
        <f t="shared" si="1"/>
        <v>92.18</v>
      </c>
      <c r="P2757" s="33">
        <f t="shared" si="2"/>
        <v>8.96</v>
      </c>
      <c r="Q2757" s="34">
        <f t="shared" si="3"/>
        <v>3.443514644</v>
      </c>
      <c r="R2757" s="35" t="str">
        <f t="shared" si="4"/>
        <v>Alto</v>
      </c>
      <c r="S2757" s="35" t="str">
        <f>IF(O2757="","",IF(O2757&gt;AVERAGE('Base de datos limpia'!$O$2:$O$8001),"Alto","Normal"))
</f>
        <v>Alto</v>
      </c>
      <c r="T2757" s="35" t="str">
        <f t="shared" si="5"/>
        <v>Gamer intensivo</v>
      </c>
      <c r="U2757" s="35"/>
    </row>
    <row r="2758">
      <c r="A2758" s="28">
        <v>2757.0</v>
      </c>
      <c r="B2758" s="28">
        <v>17.0</v>
      </c>
      <c r="C2758" s="28" t="str">
        <f>TRIM(PROPER('Base de datos cruda'!C2758))</f>
        <v>Female</v>
      </c>
      <c r="D2758" s="28">
        <v>4.11</v>
      </c>
      <c r="E2758" s="28">
        <v>6.22</v>
      </c>
      <c r="F2758" s="28">
        <v>7.1</v>
      </c>
      <c r="G2758" s="28">
        <v>71.46</v>
      </c>
      <c r="H2758" s="28" t="str">
        <f>TRIM(PROPER('Base de datos cruda'!H2758))</f>
        <v>Casual</v>
      </c>
      <c r="I2758" s="28">
        <v>0.45</v>
      </c>
      <c r="J2758" s="28">
        <v>9.05</v>
      </c>
      <c r="K2758" s="28">
        <v>251.15</v>
      </c>
      <c r="L2758" s="28">
        <f>IF('Base de datos cruda'!L2758&lt;0,,'Base de datos cruda'!L2758)</f>
        <v>12.66</v>
      </c>
      <c r="M2758" s="28" t="str">
        <f>IF(TRIM(PROPER('Base de datos cruda'!M2758))="High","Alto",IF(TRIM(PROPER('Base de datos cruda'!M2758))="Medium","Medio","Bajo"))</f>
        <v>Medio</v>
      </c>
      <c r="N2758" s="29">
        <v>85.8302003563613</v>
      </c>
      <c r="O2758" s="32">
        <f t="shared" si="1"/>
        <v>85.83020036</v>
      </c>
      <c r="P2758" s="33">
        <f t="shared" si="2"/>
        <v>13.16</v>
      </c>
      <c r="Q2758" s="34">
        <f t="shared" si="3"/>
        <v>1.513381995</v>
      </c>
      <c r="R2758" s="35" t="str">
        <f t="shared" si="4"/>
        <v>Alto</v>
      </c>
      <c r="S2758" s="35" t="str">
        <f>IF(O2758="","",IF(O2758&gt;AVERAGE('Base de datos limpia'!$O$2:$O$8001),"Alto","Normal"))
</f>
        <v>Alto</v>
      </c>
      <c r="T2758" s="35" t="str">
        <f t="shared" si="5"/>
        <v>Gamer intensivo</v>
      </c>
      <c r="U2758" s="35"/>
    </row>
    <row r="2759">
      <c r="A2759" s="28">
        <v>2758.0</v>
      </c>
      <c r="B2759" s="28">
        <v>20.0</v>
      </c>
      <c r="C2759" s="28" t="str">
        <f>TRIM(PROPER('Base de datos cruda'!C2759))</f>
        <v>Male</v>
      </c>
      <c r="D2759" s="28">
        <v>3.25</v>
      </c>
      <c r="E2759" s="28">
        <v>9.6</v>
      </c>
      <c r="F2759" s="28">
        <v>4.96</v>
      </c>
      <c r="G2759" s="28">
        <v>76.99</v>
      </c>
      <c r="H2759" s="28" t="str">
        <f>TRIM(PROPER('Base de datos cruda'!H2759))</f>
        <v>Rpg</v>
      </c>
      <c r="I2759" s="28">
        <v>2.12</v>
      </c>
      <c r="J2759" s="28">
        <v>5.03</v>
      </c>
      <c r="K2759" s="28">
        <v>279.22</v>
      </c>
      <c r="L2759" s="28">
        <f>IF('Base de datos cruda'!L2759&lt;0,,'Base de datos cruda'!L2759)</f>
        <v>10.24</v>
      </c>
      <c r="M2759" s="28" t="str">
        <f>IF(TRIM(PROPER('Base de datos cruda'!M2759))="High","Alto",IF(TRIM(PROPER('Base de datos cruda'!M2759))="Medium","Medio","Bajo"))</f>
        <v>Alto</v>
      </c>
      <c r="N2759" s="29">
        <v>83.56</v>
      </c>
      <c r="O2759" s="32">
        <f t="shared" si="1"/>
        <v>83.56</v>
      </c>
      <c r="P2759" s="33">
        <f t="shared" si="2"/>
        <v>8.28</v>
      </c>
      <c r="Q2759" s="34">
        <f t="shared" si="3"/>
        <v>2.953846154</v>
      </c>
      <c r="R2759" s="35" t="str">
        <f t="shared" si="4"/>
        <v>Alto</v>
      </c>
      <c r="S2759" s="35" t="str">
        <f>IF(O2759="","",IF(O2759&gt;AVERAGE('Base de datos limpia'!$O$2:$O$8001),"Alto","Normal"))
</f>
        <v>Alto</v>
      </c>
      <c r="T2759" s="35" t="str">
        <f t="shared" si="5"/>
        <v>Gamer intensivo</v>
      </c>
      <c r="U2759" s="35"/>
    </row>
    <row r="2760">
      <c r="A2760" s="28">
        <v>2759.0</v>
      </c>
      <c r="B2760" s="28">
        <v>23.0</v>
      </c>
      <c r="C2760" s="28" t="str">
        <f>TRIM(PROPER('Base de datos cruda'!C2760))</f>
        <v>Male</v>
      </c>
      <c r="D2760" s="28">
        <v>0.36</v>
      </c>
      <c r="E2760" s="28">
        <v>3.08</v>
      </c>
      <c r="F2760" s="28">
        <v>5.08</v>
      </c>
      <c r="G2760" s="28">
        <v>94.29</v>
      </c>
      <c r="H2760" s="28" t="str">
        <f>TRIM(PROPER('Base de datos cruda'!H2760))</f>
        <v>Fps</v>
      </c>
      <c r="I2760" s="28">
        <v>2.4</v>
      </c>
      <c r="J2760" s="28">
        <v>5.82</v>
      </c>
      <c r="K2760" s="28">
        <v>315.02</v>
      </c>
      <c r="L2760" s="28">
        <f>IF('Base de datos cruda'!L2760&lt;0,,'Base de datos cruda'!L2760)</f>
        <v>7.18</v>
      </c>
      <c r="M2760" s="28" t="str">
        <f>IF(TRIM(PROPER('Base de datos cruda'!M2760))="High","Alto",IF(TRIM(PROPER('Base de datos cruda'!M2760))="Medium","Medio","Bajo"))</f>
        <v>Medio</v>
      </c>
      <c r="N2760" s="29">
        <v>68.37</v>
      </c>
      <c r="O2760" s="32">
        <f t="shared" si="1"/>
        <v>68.37</v>
      </c>
      <c r="P2760" s="33">
        <f t="shared" si="2"/>
        <v>6.18</v>
      </c>
      <c r="Q2760" s="34">
        <f t="shared" si="3"/>
        <v>8.555555556</v>
      </c>
      <c r="R2760" s="35" t="str">
        <f t="shared" si="4"/>
        <v>Medio</v>
      </c>
      <c r="S2760" s="35" t="str">
        <f>IF(O2760="","",IF(O2760&gt;AVERAGE('Base de datos limpia'!$O$2:$O$8001),"Alto","Normal"))
</f>
        <v>Alto</v>
      </c>
      <c r="T2760" s="35" t="str">
        <f t="shared" si="5"/>
        <v>Gamer moderado</v>
      </c>
      <c r="U2760" s="35"/>
    </row>
    <row r="2761">
      <c r="A2761" s="28">
        <v>2760.0</v>
      </c>
      <c r="B2761" s="28">
        <v>23.0</v>
      </c>
      <c r="C2761" s="28" t="str">
        <f>TRIM(PROPER('Base de datos cruda'!C2761))</f>
        <v>Female</v>
      </c>
      <c r="D2761" s="28">
        <v>7.66</v>
      </c>
      <c r="E2761" s="28">
        <v>5.37</v>
      </c>
      <c r="F2761" s="28">
        <v>5.31</v>
      </c>
      <c r="G2761" s="28">
        <v>82.54</v>
      </c>
      <c r="H2761" s="28" t="str">
        <f>TRIM(PROPER('Base de datos cruda'!H2761))</f>
        <v>Rpg</v>
      </c>
      <c r="I2761" s="28">
        <v>0.13</v>
      </c>
      <c r="J2761" s="28">
        <v>9.57</v>
      </c>
      <c r="K2761" s="28">
        <v>220.11</v>
      </c>
      <c r="L2761" s="28">
        <f>IF('Base de datos cruda'!L2761&lt;0,,'Base de datos cruda'!L2761)</f>
        <v>19.22</v>
      </c>
      <c r="M2761" s="28" t="str">
        <f>IF(TRIM(PROPER('Base de datos cruda'!M2761))="High","Alto",IF(TRIM(PROPER('Base de datos cruda'!M2761))="Medium","Medio","Bajo"))</f>
        <v>Bajo</v>
      </c>
      <c r="N2761" s="29">
        <v>38.12</v>
      </c>
      <c r="O2761" s="32">
        <f t="shared" si="1"/>
        <v>38.12</v>
      </c>
      <c r="P2761" s="33">
        <f t="shared" si="2"/>
        <v>17.23</v>
      </c>
      <c r="Q2761" s="34">
        <f t="shared" si="3"/>
        <v>0.7010443864</v>
      </c>
      <c r="R2761" s="35" t="str">
        <f t="shared" si="4"/>
        <v>Bajo</v>
      </c>
      <c r="S2761" s="35" t="str">
        <f>IF(O2761="","",IF(O2761&gt;AVERAGE('Base de datos limpia'!$O$2:$O$8001),"Alto","Normal"))
</f>
        <v>Normal</v>
      </c>
      <c r="T2761" s="35" t="str">
        <f t="shared" si="5"/>
        <v>Gamer moderado</v>
      </c>
      <c r="U2761" s="35"/>
    </row>
    <row r="2762">
      <c r="A2762" s="28">
        <v>2761.0</v>
      </c>
      <c r="B2762" s="28">
        <v>18.0</v>
      </c>
      <c r="C2762" s="28" t="str">
        <f>TRIM(PROPER('Base de datos cruda'!C2762))</f>
        <v>Male</v>
      </c>
      <c r="D2762" s="28">
        <v>7.62</v>
      </c>
      <c r="E2762" s="28">
        <v>9.8</v>
      </c>
      <c r="F2762" s="28">
        <v>6.88</v>
      </c>
      <c r="G2762" s="28">
        <v>61.81</v>
      </c>
      <c r="H2762" s="28" t="str">
        <f>TRIM(PROPER('Base de datos cruda'!H2762))</f>
        <v>Fps</v>
      </c>
      <c r="I2762" s="28">
        <v>2.44</v>
      </c>
      <c r="J2762" s="28">
        <v>10.73</v>
      </c>
      <c r="K2762" s="28">
        <v>242.3</v>
      </c>
      <c r="L2762" s="28">
        <f>IF('Base de datos cruda'!L2762&lt;0,,'Base de datos cruda'!L2762)</f>
        <v>21.62</v>
      </c>
      <c r="M2762" s="28" t="str">
        <f>IF(TRIM(PROPER('Base de datos cruda'!M2762))="High","Alto",IF(TRIM(PROPER('Base de datos cruda'!M2762))="Medium","Medio","Bajo"))</f>
        <v>Bajo</v>
      </c>
      <c r="N2762" s="29">
        <v>77.8331809265896</v>
      </c>
      <c r="O2762" s="32">
        <f t="shared" si="1"/>
        <v>77.83318093</v>
      </c>
      <c r="P2762" s="33">
        <f t="shared" si="2"/>
        <v>18.35</v>
      </c>
      <c r="Q2762" s="34">
        <f t="shared" si="3"/>
        <v>1.286089239</v>
      </c>
      <c r="R2762" s="35" t="str">
        <f t="shared" si="4"/>
        <v>Alto</v>
      </c>
      <c r="S2762" s="35" t="str">
        <f>IF(O2762="","",IF(O2762&gt;AVERAGE('Base de datos limpia'!$O$2:$O$8001),"Alto","Normal"))
</f>
        <v>Alto</v>
      </c>
      <c r="T2762" s="35" t="str">
        <f t="shared" si="5"/>
        <v>Gamer intensivo</v>
      </c>
      <c r="U2762" s="35"/>
    </row>
    <row r="2763">
      <c r="A2763" s="28">
        <v>2762.0</v>
      </c>
      <c r="B2763" s="28">
        <v>19.0</v>
      </c>
      <c r="C2763" s="28" t="str">
        <f>TRIM(PROPER('Base de datos cruda'!C2763))</f>
        <v>Male</v>
      </c>
      <c r="D2763" s="28">
        <v>2.23</v>
      </c>
      <c r="E2763" s="28">
        <v>8.44</v>
      </c>
      <c r="F2763" s="28">
        <v>6.74</v>
      </c>
      <c r="G2763" s="28">
        <v>92.07</v>
      </c>
      <c r="H2763" s="28" t="str">
        <f>TRIM(PROPER('Base de datos cruda'!H2763))</f>
        <v>Rpg</v>
      </c>
      <c r="I2763" s="28">
        <v>0.47</v>
      </c>
      <c r="J2763" s="28">
        <v>5.87</v>
      </c>
      <c r="K2763" s="28">
        <v>284.14</v>
      </c>
      <c r="L2763" s="28">
        <f>IF('Base de datos cruda'!L2763&lt;0,,'Base de datos cruda'!L2763)</f>
        <v>6.74</v>
      </c>
      <c r="M2763" s="28" t="str">
        <f>IF(TRIM(PROPER('Base de datos cruda'!M2763))="High","Alto",IF(TRIM(PROPER('Base de datos cruda'!M2763))="Medium","Medio","Bajo"))</f>
        <v>Medio</v>
      </c>
      <c r="N2763" s="29">
        <v>98.32</v>
      </c>
      <c r="O2763" s="32">
        <f t="shared" si="1"/>
        <v>98.32</v>
      </c>
      <c r="P2763" s="33">
        <f t="shared" si="2"/>
        <v>8.1</v>
      </c>
      <c r="Q2763" s="34">
        <f t="shared" si="3"/>
        <v>3.784753363</v>
      </c>
      <c r="R2763" s="35" t="str">
        <f t="shared" si="4"/>
        <v>Alto</v>
      </c>
      <c r="S2763" s="35" t="str">
        <f>IF(O2763="","",IF(O2763&gt;AVERAGE('Base de datos limpia'!$O$2:$O$8001),"Alto","Normal"))
</f>
        <v>Alto</v>
      </c>
      <c r="T2763" s="35" t="str">
        <f t="shared" si="5"/>
        <v>Gamer intensivo</v>
      </c>
      <c r="U2763" s="35"/>
    </row>
    <row r="2764">
      <c r="A2764" s="28">
        <v>2763.0</v>
      </c>
      <c r="B2764" s="28">
        <v>21.0</v>
      </c>
      <c r="C2764" s="28" t="str">
        <f>TRIM(PROPER('Base de datos cruda'!C2764))</f>
        <v>Female</v>
      </c>
      <c r="D2764" s="28">
        <v>5.85</v>
      </c>
      <c r="E2764" s="28">
        <v>7.56</v>
      </c>
      <c r="F2764" s="28">
        <v>5.37</v>
      </c>
      <c r="G2764" s="28">
        <v>62.18</v>
      </c>
      <c r="H2764" s="28" t="str">
        <f>TRIM(PROPER('Base de datos cruda'!H2764))</f>
        <v>Rpg</v>
      </c>
      <c r="I2764" s="28">
        <v>4.46</v>
      </c>
      <c r="J2764" s="28">
        <v>8.42</v>
      </c>
      <c r="K2764" s="28">
        <v>240.82</v>
      </c>
      <c r="L2764" s="28">
        <f>IF('Base de datos cruda'!L2764&lt;0,,'Base de datos cruda'!L2764)</f>
        <v>14.6</v>
      </c>
      <c r="M2764" s="28" t="str">
        <f>IF(TRIM(PROPER('Base de datos cruda'!M2764))="High","Alto",IF(TRIM(PROPER('Base de datos cruda'!M2764))="Medium","Medio","Bajo"))</f>
        <v>Alto</v>
      </c>
      <c r="N2764" s="29">
        <v>72.8776989768137</v>
      </c>
      <c r="O2764" s="32">
        <f t="shared" si="1"/>
        <v>72.87769898</v>
      </c>
      <c r="P2764" s="33">
        <f t="shared" si="2"/>
        <v>14.27</v>
      </c>
      <c r="Q2764" s="34">
        <f t="shared" si="3"/>
        <v>1.292307692</v>
      </c>
      <c r="R2764" s="35" t="str">
        <f t="shared" si="4"/>
        <v>Alto</v>
      </c>
      <c r="S2764" s="35" t="str">
        <f>IF(O2764="","",IF(O2764&gt;AVERAGE('Base de datos limpia'!$O$2:$O$8001),"Alto","Normal"))
</f>
        <v>Alto</v>
      </c>
      <c r="T2764" s="35" t="str">
        <f t="shared" si="5"/>
        <v>Gamer intensivo</v>
      </c>
      <c r="U2764" s="35"/>
    </row>
    <row r="2765">
      <c r="A2765" s="28">
        <v>2764.0</v>
      </c>
      <c r="B2765" s="28">
        <v>18.0</v>
      </c>
      <c r="C2765" s="28" t="str">
        <f>TRIM(PROPER('Base de datos cruda'!C2765))</f>
        <v>Male</v>
      </c>
      <c r="D2765" s="28">
        <v>4.63</v>
      </c>
      <c r="E2765" s="28">
        <v>2.7</v>
      </c>
      <c r="F2765" s="28">
        <v>7.47</v>
      </c>
      <c r="G2765" s="28">
        <v>97.37</v>
      </c>
      <c r="H2765" s="28" t="str">
        <f>TRIM(PROPER('Base de datos cruda'!H2765))</f>
        <v>Fps</v>
      </c>
      <c r="I2765" s="28">
        <v>3.25</v>
      </c>
      <c r="J2765" s="28">
        <v>8.13</v>
      </c>
      <c r="K2765" s="28">
        <v>239.72</v>
      </c>
      <c r="L2765" s="28">
        <f>IF('Base de datos cruda'!L2765&lt;0,,'Base de datos cruda'!L2765)</f>
        <v>10.51</v>
      </c>
      <c r="M2765" s="28" t="str">
        <f>IF(TRIM(PROPER('Base de datos cruda'!M2765))="High","Alto",IF(TRIM(PROPER('Base de datos cruda'!M2765))="Medium","Medio","Bajo"))</f>
        <v>Medio</v>
      </c>
      <c r="N2765" s="29">
        <v>49.19</v>
      </c>
      <c r="O2765" s="32">
        <f t="shared" si="1"/>
        <v>49.19</v>
      </c>
      <c r="P2765" s="33">
        <f t="shared" si="2"/>
        <v>12.76</v>
      </c>
      <c r="Q2765" s="34">
        <f t="shared" si="3"/>
        <v>0.5831533477</v>
      </c>
      <c r="R2765" s="35" t="str">
        <f t="shared" si="4"/>
        <v>Bajo</v>
      </c>
      <c r="S2765" s="35" t="str">
        <f>IF(O2765="","",IF(O2765&gt;AVERAGE('Base de datos limpia'!$O$2:$O$8001),"Alto","Normal"))
</f>
        <v>Normal</v>
      </c>
      <c r="T2765" s="35" t="str">
        <f t="shared" si="5"/>
        <v>Gamer casual</v>
      </c>
      <c r="U2765" s="35"/>
    </row>
    <row r="2766">
      <c r="A2766" s="28">
        <v>2765.0</v>
      </c>
      <c r="B2766" s="28">
        <v>17.0</v>
      </c>
      <c r="C2766" s="28" t="str">
        <f>TRIM(PROPER('Base de datos cruda'!C2766))</f>
        <v>Male</v>
      </c>
      <c r="D2766" s="28">
        <v>1.9</v>
      </c>
      <c r="E2766" s="28">
        <v>7.92</v>
      </c>
      <c r="F2766" s="28">
        <v>8.45</v>
      </c>
      <c r="G2766" s="28">
        <v>68.47</v>
      </c>
      <c r="H2766" s="28" t="str">
        <f>TRIM(PROPER('Base de datos cruda'!H2766))</f>
        <v>Casual</v>
      </c>
      <c r="I2766" s="28">
        <v>0.28</v>
      </c>
      <c r="J2766" s="28">
        <v>6.49</v>
      </c>
      <c r="K2766" s="28">
        <v>308.31</v>
      </c>
      <c r="L2766" s="28">
        <f>IF('Base de datos cruda'!L2766&lt;0,,'Base de datos cruda'!L2766)</f>
        <v>7.42</v>
      </c>
      <c r="M2766" s="28" t="str">
        <f>IF(TRIM(PROPER('Base de datos cruda'!M2766))="High","Alto",IF(TRIM(PROPER('Base de datos cruda'!M2766))="Medium","Medio","Bajo"))</f>
        <v>Medio</v>
      </c>
      <c r="N2766" s="29">
        <v>100.0</v>
      </c>
      <c r="O2766" s="32">
        <f t="shared" si="1"/>
        <v>100</v>
      </c>
      <c r="P2766" s="33">
        <f t="shared" si="2"/>
        <v>8.39</v>
      </c>
      <c r="Q2766" s="34">
        <f t="shared" si="3"/>
        <v>4.168421053</v>
      </c>
      <c r="R2766" s="35" t="str">
        <f t="shared" si="4"/>
        <v>Alto</v>
      </c>
      <c r="S2766" s="35" t="str">
        <f>IF(O2766="","",IF(O2766&gt;AVERAGE('Base de datos limpia'!$O$2:$O$8001),"Alto","Normal"))
</f>
        <v>Alto</v>
      </c>
      <c r="T2766" s="35" t="str">
        <f t="shared" si="5"/>
        <v>Gamer intensivo</v>
      </c>
      <c r="U2766" s="35"/>
    </row>
    <row r="2767">
      <c r="A2767" s="28">
        <v>2766.0</v>
      </c>
      <c r="B2767" s="28">
        <v>21.0</v>
      </c>
      <c r="C2767" s="28" t="str">
        <f>TRIM(PROPER('Base de datos cruda'!C2767))</f>
        <v>Male</v>
      </c>
      <c r="D2767" s="28">
        <v>2.1</v>
      </c>
      <c r="E2767" s="28">
        <v>4.13</v>
      </c>
      <c r="F2767" s="28">
        <v>4.22</v>
      </c>
      <c r="G2767" s="28">
        <v>79.52</v>
      </c>
      <c r="H2767" s="28" t="str">
        <f>TRIM(PROPER('Base de datos cruda'!H2767))</f>
        <v>Fps</v>
      </c>
      <c r="I2767" s="28">
        <v>4.14</v>
      </c>
      <c r="J2767" s="28">
        <v>6.67</v>
      </c>
      <c r="K2767" s="28">
        <v>291.51</v>
      </c>
      <c r="L2767" s="28">
        <f>IF('Base de datos cruda'!L2767&lt;0,,'Base de datos cruda'!L2767)</f>
        <v>6.76</v>
      </c>
      <c r="M2767" s="28" t="str">
        <f>IF(TRIM(PROPER('Base de datos cruda'!M2767))="High","Alto",IF(TRIM(PROPER('Base de datos cruda'!M2767))="Medium","Medio","Bajo"))</f>
        <v>Medio</v>
      </c>
      <c r="N2767" s="29">
        <v>60.2276050055231</v>
      </c>
      <c r="O2767" s="32">
        <f t="shared" si="1"/>
        <v>60.22760501</v>
      </c>
      <c r="P2767" s="33">
        <f t="shared" si="2"/>
        <v>8.77</v>
      </c>
      <c r="Q2767" s="34">
        <f t="shared" si="3"/>
        <v>1.966666667</v>
      </c>
      <c r="R2767" s="35" t="str">
        <f t="shared" si="4"/>
        <v>Medio</v>
      </c>
      <c r="S2767" s="35" t="str">
        <f>IF(O2767="","",IF(O2767&gt;AVERAGE('Base de datos limpia'!$O$2:$O$8001),"Alto","Normal"))
</f>
        <v>Normal</v>
      </c>
      <c r="T2767" s="35" t="str">
        <f t="shared" si="5"/>
        <v>Gamer moderado</v>
      </c>
      <c r="U2767" s="35"/>
    </row>
    <row r="2768">
      <c r="A2768" s="28">
        <v>2767.0</v>
      </c>
      <c r="B2768" s="28">
        <v>20.0</v>
      </c>
      <c r="C2768" s="28" t="str">
        <f>TRIM(PROPER('Base de datos cruda'!C2768))</f>
        <v>Female</v>
      </c>
      <c r="D2768" s="28">
        <v>3.93</v>
      </c>
      <c r="E2768" s="28">
        <v>5.77</v>
      </c>
      <c r="F2768" s="28">
        <v>6.09</v>
      </c>
      <c r="G2768" s="28">
        <v>62.89</v>
      </c>
      <c r="H2768" s="28" t="str">
        <f>TRIM(PROPER('Base de datos cruda'!H2768))</f>
        <v>Casual</v>
      </c>
      <c r="I2768" s="28">
        <v>1.81</v>
      </c>
      <c r="J2768" s="28">
        <v>9.54</v>
      </c>
      <c r="K2768" s="28">
        <v>269.56</v>
      </c>
      <c r="L2768" s="28">
        <f>IF('Base de datos cruda'!L2768&lt;0,,'Base de datos cruda'!L2768)</f>
        <v>7.34</v>
      </c>
      <c r="M2768" s="28" t="str">
        <f>IF(TRIM(PROPER('Base de datos cruda'!M2768))="High","Alto",IF(TRIM(PROPER('Base de datos cruda'!M2768))="Medium","Medio","Bajo"))</f>
        <v>Medio</v>
      </c>
      <c r="N2768" s="29">
        <v>59.37</v>
      </c>
      <c r="O2768" s="32">
        <f t="shared" si="1"/>
        <v>59.37</v>
      </c>
      <c r="P2768" s="33">
        <f t="shared" si="2"/>
        <v>13.47</v>
      </c>
      <c r="Q2768" s="34">
        <f t="shared" si="3"/>
        <v>1.468193384</v>
      </c>
      <c r="R2768" s="35" t="str">
        <f t="shared" si="4"/>
        <v>Medio</v>
      </c>
      <c r="S2768" s="35" t="str">
        <f>IF(O2768="","",IF(O2768&gt;AVERAGE('Base de datos limpia'!$O$2:$O$8001),"Alto","Normal"))
</f>
        <v>Normal</v>
      </c>
      <c r="T2768" s="35" t="str">
        <f t="shared" si="5"/>
        <v>Gamer moderado</v>
      </c>
      <c r="U2768" s="35"/>
    </row>
    <row r="2769">
      <c r="A2769" s="28">
        <v>2768.0</v>
      </c>
      <c r="B2769" s="28">
        <v>20.0</v>
      </c>
      <c r="C2769" s="28" t="str">
        <f>TRIM(PROPER('Base de datos cruda'!C2769))</f>
        <v>Female</v>
      </c>
      <c r="D2769" s="28">
        <v>3.35</v>
      </c>
      <c r="E2769" s="28">
        <v>6.48</v>
      </c>
      <c r="F2769" s="28">
        <v>6.97</v>
      </c>
      <c r="G2769" s="28">
        <v>82.47</v>
      </c>
      <c r="H2769" s="28" t="str">
        <f>TRIM(PROPER('Base de datos cruda'!H2769))</f>
        <v>Fps</v>
      </c>
      <c r="I2769" s="28">
        <v>1.13</v>
      </c>
      <c r="J2769" s="28">
        <v>8.66</v>
      </c>
      <c r="K2769" s="28">
        <v>277.67</v>
      </c>
      <c r="L2769" s="28">
        <f>IF('Base de datos cruda'!L2769&lt;0,,'Base de datos cruda'!L2769)</f>
        <v>6.35</v>
      </c>
      <c r="M2769" s="28" t="str">
        <f>IF(TRIM(PROPER('Base de datos cruda'!M2769))="High","Alto",IF(TRIM(PROPER('Base de datos cruda'!M2769))="Medium","Medio","Bajo"))</f>
        <v>Medio</v>
      </c>
      <c r="N2769" s="29">
        <v>80.58</v>
      </c>
      <c r="O2769" s="32">
        <f t="shared" si="1"/>
        <v>80.58</v>
      </c>
      <c r="P2769" s="33">
        <f t="shared" si="2"/>
        <v>12.01</v>
      </c>
      <c r="Q2769" s="34">
        <f t="shared" si="3"/>
        <v>1.934328358</v>
      </c>
      <c r="R2769" s="35" t="str">
        <f t="shared" si="4"/>
        <v>Alto</v>
      </c>
      <c r="S2769" s="35" t="str">
        <f>IF(O2769="","",IF(O2769&gt;AVERAGE('Base de datos limpia'!$O$2:$O$8001),"Alto","Normal"))
</f>
        <v>Alto</v>
      </c>
      <c r="T2769" s="35" t="str">
        <f t="shared" si="5"/>
        <v>Gamer intensivo</v>
      </c>
      <c r="U2769" s="35"/>
    </row>
    <row r="2770">
      <c r="A2770" s="28">
        <v>2769.0</v>
      </c>
      <c r="B2770" s="28">
        <v>20.0</v>
      </c>
      <c r="C2770" s="28" t="str">
        <f>TRIM(PROPER('Base de datos cruda'!C2770))</f>
        <v>Male</v>
      </c>
      <c r="D2770" s="28">
        <v>2.33</v>
      </c>
      <c r="E2770" s="28">
        <v>6.48</v>
      </c>
      <c r="F2770" s="28">
        <v>6.93</v>
      </c>
      <c r="G2770" s="28">
        <v>79.89</v>
      </c>
      <c r="H2770" s="28" t="str">
        <f>TRIM(PROPER('Base de datos cruda'!H2770))</f>
        <v>Casual</v>
      </c>
      <c r="I2770" s="28">
        <v>1.27</v>
      </c>
      <c r="J2770" s="28">
        <v>8.26</v>
      </c>
      <c r="K2770" s="28">
        <v>303.97</v>
      </c>
      <c r="L2770" s="28">
        <f>IF('Base de datos cruda'!L2770&lt;0,,'Base de datos cruda'!L2770)</f>
        <v>11.24</v>
      </c>
      <c r="M2770" s="28" t="str">
        <f>IF(TRIM(PROPER('Base de datos cruda'!M2770))="High","Alto",IF(TRIM(PROPER('Base de datos cruda'!M2770))="Medium","Medio","Bajo"))</f>
        <v>Medio</v>
      </c>
      <c r="N2770" s="29">
        <v>88.19</v>
      </c>
      <c r="O2770" s="32">
        <f t="shared" si="1"/>
        <v>88.19</v>
      </c>
      <c r="P2770" s="33">
        <f t="shared" si="2"/>
        <v>10.59</v>
      </c>
      <c r="Q2770" s="34">
        <f t="shared" si="3"/>
        <v>2.78111588</v>
      </c>
      <c r="R2770" s="35" t="str">
        <f t="shared" si="4"/>
        <v>Alto</v>
      </c>
      <c r="S2770" s="35" t="str">
        <f>IF(O2770="","",IF(O2770&gt;AVERAGE('Base de datos limpia'!$O$2:$O$8001),"Alto","Normal"))
</f>
        <v>Alto</v>
      </c>
      <c r="T2770" s="35" t="str">
        <f t="shared" si="5"/>
        <v>Gamer intensivo</v>
      </c>
      <c r="U2770" s="35"/>
    </row>
    <row r="2771">
      <c r="A2771" s="28">
        <v>2770.0</v>
      </c>
      <c r="B2771" s="28">
        <v>20.0</v>
      </c>
      <c r="C2771" s="28" t="str">
        <f>TRIM(PROPER('Base de datos cruda'!C2771))</f>
        <v>Female</v>
      </c>
      <c r="D2771" s="28">
        <v>6.46</v>
      </c>
      <c r="E2771" s="28">
        <v>7.54</v>
      </c>
      <c r="F2771" s="28">
        <v>4.1</v>
      </c>
      <c r="G2771" s="28">
        <v>76.41</v>
      </c>
      <c r="H2771" s="28" t="str">
        <f>TRIM(PROPER('Base de datos cruda'!H2771))</f>
        <v>Rpg</v>
      </c>
      <c r="I2771" s="28">
        <v>2.99</v>
      </c>
      <c r="J2771" s="28">
        <v>10.44</v>
      </c>
      <c r="K2771" s="28">
        <v>258.61</v>
      </c>
      <c r="L2771" s="28">
        <f>IF('Base de datos cruda'!L2771&lt;0,,'Base de datos cruda'!L2771)</f>
        <v>15.22</v>
      </c>
      <c r="M2771" s="28" t="str">
        <f>IF(TRIM(PROPER('Base de datos cruda'!M2771))="High","Alto",IF(TRIM(PROPER('Base de datos cruda'!M2771))="Medium","Medio","Bajo"))</f>
        <v>Alto</v>
      </c>
      <c r="N2771" s="29">
        <v>57.7535687896687</v>
      </c>
      <c r="O2771" s="32">
        <f t="shared" si="1"/>
        <v>57.75356879</v>
      </c>
      <c r="P2771" s="33">
        <f t="shared" si="2"/>
        <v>16.9</v>
      </c>
      <c r="Q2771" s="34">
        <f t="shared" si="3"/>
        <v>1.167182663</v>
      </c>
      <c r="R2771" s="35" t="str">
        <f t="shared" si="4"/>
        <v>Medio</v>
      </c>
      <c r="S2771" s="35" t="str">
        <f>IF(O2771="","",IF(O2771&gt;AVERAGE('Base de datos limpia'!$O$2:$O$8001),"Alto","Normal"))
</f>
        <v>Normal</v>
      </c>
      <c r="T2771" s="35" t="str">
        <f t="shared" si="5"/>
        <v>Gamer intensivo</v>
      </c>
      <c r="U2771" s="35"/>
    </row>
    <row r="2772">
      <c r="A2772" s="28">
        <v>2771.0</v>
      </c>
      <c r="B2772" s="28">
        <v>18.0</v>
      </c>
      <c r="C2772" s="28" t="str">
        <f>TRIM(PROPER('Base de datos cruda'!C2772))</f>
        <v>Male</v>
      </c>
      <c r="D2772" s="28">
        <v>3.85</v>
      </c>
      <c r="E2772" s="28">
        <v>6.96</v>
      </c>
      <c r="F2772" s="28">
        <v>5.05</v>
      </c>
      <c r="G2772" s="28">
        <v>61.42</v>
      </c>
      <c r="H2772" s="28" t="str">
        <f>TRIM(PROPER('Base de datos cruda'!H2772))</f>
        <v>Fps</v>
      </c>
      <c r="I2772" s="28">
        <v>0.41</v>
      </c>
      <c r="J2772" s="28">
        <v>6.85</v>
      </c>
      <c r="K2772" s="28">
        <v>256.48</v>
      </c>
      <c r="L2772" s="28">
        <f>IF('Base de datos cruda'!L2772&lt;0,,'Base de datos cruda'!L2772)</f>
        <v>12.04</v>
      </c>
      <c r="M2772" s="28" t="str">
        <f>IF(TRIM(PROPER('Base de datos cruda'!M2772))="High","Alto",IF(TRIM(PROPER('Base de datos cruda'!M2772))="Medium","Medio","Bajo"))</f>
        <v>Medio</v>
      </c>
      <c r="N2772" s="29">
        <v>73.53</v>
      </c>
      <c r="O2772" s="32">
        <f t="shared" si="1"/>
        <v>73.53</v>
      </c>
      <c r="P2772" s="33">
        <f t="shared" si="2"/>
        <v>10.7</v>
      </c>
      <c r="Q2772" s="34">
        <f t="shared" si="3"/>
        <v>1.807792208</v>
      </c>
      <c r="R2772" s="35" t="str">
        <f t="shared" si="4"/>
        <v>Alto</v>
      </c>
      <c r="S2772" s="35" t="str">
        <f>IF(O2772="","",IF(O2772&gt;AVERAGE('Base de datos limpia'!$O$2:$O$8001),"Alto","Normal"))
</f>
        <v>Alto</v>
      </c>
      <c r="T2772" s="35" t="str">
        <f t="shared" si="5"/>
        <v>Gamer intensivo</v>
      </c>
      <c r="U2772" s="35"/>
    </row>
    <row r="2773">
      <c r="A2773" s="28">
        <v>2772.0</v>
      </c>
      <c r="B2773" s="28">
        <v>22.0</v>
      </c>
      <c r="C2773" s="28" t="str">
        <f>TRIM(PROPER('Base de datos cruda'!C2773))</f>
        <v>Female</v>
      </c>
      <c r="D2773" s="28">
        <v>5.24</v>
      </c>
      <c r="E2773" s="28">
        <v>1.62</v>
      </c>
      <c r="F2773" s="28">
        <v>4.31</v>
      </c>
      <c r="G2773" s="28">
        <v>95.16</v>
      </c>
      <c r="H2773" s="28" t="str">
        <f>TRIM(PROPER('Base de datos cruda'!H2773))</f>
        <v>Fps</v>
      </c>
      <c r="I2773" s="28">
        <v>0.29</v>
      </c>
      <c r="J2773" s="28">
        <v>7.44</v>
      </c>
      <c r="K2773" s="28">
        <v>252.49</v>
      </c>
      <c r="L2773" s="28">
        <f>IF('Base de datos cruda'!L2773&lt;0,,'Base de datos cruda'!L2773)</f>
        <v>10.45</v>
      </c>
      <c r="M2773" s="28" t="str">
        <f>IF(TRIM(PROPER('Base de datos cruda'!M2773))="High","Alto",IF(TRIM(PROPER('Base de datos cruda'!M2773))="Medium","Medio","Bajo"))</f>
        <v>Bajo</v>
      </c>
      <c r="N2773" s="29">
        <v>36.53</v>
      </c>
      <c r="O2773" s="32">
        <f t="shared" si="1"/>
        <v>36.53</v>
      </c>
      <c r="P2773" s="33">
        <f t="shared" si="2"/>
        <v>12.68</v>
      </c>
      <c r="Q2773" s="34">
        <f t="shared" si="3"/>
        <v>0.3091603053</v>
      </c>
      <c r="R2773" s="35" t="str">
        <f t="shared" si="4"/>
        <v>Bajo</v>
      </c>
      <c r="S2773" s="35" t="str">
        <f>IF(O2773="","",IF(O2773&gt;AVERAGE('Base de datos limpia'!$O$2:$O$8001),"Alto","Normal"))
</f>
        <v>Normal</v>
      </c>
      <c r="T2773" s="35" t="str">
        <f t="shared" si="5"/>
        <v>Gamer casual</v>
      </c>
      <c r="U2773" s="35"/>
    </row>
    <row r="2774">
      <c r="A2774" s="28">
        <v>2773.0</v>
      </c>
      <c r="B2774" s="28">
        <v>21.0</v>
      </c>
      <c r="C2774" s="28" t="str">
        <f>TRIM(PROPER('Base de datos cruda'!C2774))</f>
        <v>Male</v>
      </c>
      <c r="D2774" s="28">
        <v>1.51</v>
      </c>
      <c r="E2774" s="28">
        <v>5.12</v>
      </c>
      <c r="F2774" s="28">
        <v>6.84</v>
      </c>
      <c r="G2774" s="28">
        <v>92.11</v>
      </c>
      <c r="H2774" s="28" t="str">
        <f>TRIM(PROPER('Base de datos cruda'!H2774))</f>
        <v>Fps</v>
      </c>
      <c r="I2774" s="28">
        <v>3.14</v>
      </c>
      <c r="J2774" s="28">
        <v>3.73</v>
      </c>
      <c r="K2774" s="28">
        <v>290.53</v>
      </c>
      <c r="L2774" s="28">
        <f>IF('Base de datos cruda'!L2774&lt;0,,'Base de datos cruda'!L2774)</f>
        <v>2.35</v>
      </c>
      <c r="M2774" s="28" t="str">
        <f>IF(TRIM(PROPER('Base de datos cruda'!M2774))="High","Alto",IF(TRIM(PROPER('Base de datos cruda'!M2774))="Medium","Medio","Bajo"))</f>
        <v>Medio</v>
      </c>
      <c r="N2774" s="29">
        <v>87.22</v>
      </c>
      <c r="O2774" s="32">
        <f t="shared" si="1"/>
        <v>87.22</v>
      </c>
      <c r="P2774" s="33">
        <f t="shared" si="2"/>
        <v>5.24</v>
      </c>
      <c r="Q2774" s="34">
        <f t="shared" si="3"/>
        <v>3.390728477</v>
      </c>
      <c r="R2774" s="35" t="str">
        <f t="shared" si="4"/>
        <v>Alto</v>
      </c>
      <c r="S2774" s="35" t="str">
        <f>IF(O2774="","",IF(O2774&gt;AVERAGE('Base de datos limpia'!$O$2:$O$8001),"Alto","Normal"))
</f>
        <v>Alto</v>
      </c>
      <c r="T2774" s="35" t="str">
        <f t="shared" si="5"/>
        <v>Gamer moderado</v>
      </c>
      <c r="U2774" s="35"/>
    </row>
    <row r="2775">
      <c r="A2775" s="28">
        <v>2774.0</v>
      </c>
      <c r="B2775" s="28">
        <v>19.0</v>
      </c>
      <c r="C2775" s="28" t="str">
        <f>TRIM(PROPER('Base de datos cruda'!C2775))</f>
        <v>Female</v>
      </c>
      <c r="D2775" s="28">
        <v>4.27</v>
      </c>
      <c r="E2775" s="28">
        <v>6.98</v>
      </c>
      <c r="F2775" s="28">
        <v>7.23</v>
      </c>
      <c r="G2775" s="28">
        <v>85.32</v>
      </c>
      <c r="H2775" s="28" t="str">
        <f>TRIM(PROPER('Base de datos cruda'!H2775))</f>
        <v>Fps</v>
      </c>
      <c r="I2775" s="28">
        <v>4.91</v>
      </c>
      <c r="J2775" s="28">
        <v>6.02</v>
      </c>
      <c r="K2775" s="28">
        <v>266.52</v>
      </c>
      <c r="L2775" s="28">
        <f>IF('Base de datos cruda'!L2775&lt;0,,'Base de datos cruda'!L2775)</f>
        <v>9.24</v>
      </c>
      <c r="M2775" s="28" t="str">
        <f>IF(TRIM(PROPER('Base de datos cruda'!M2775))="High","Alto",IF(TRIM(PROPER('Base de datos cruda'!M2775))="Medium","Medio","Bajo"))</f>
        <v>Medio</v>
      </c>
      <c r="N2775" s="29">
        <v>73.41</v>
      </c>
      <c r="O2775" s="32">
        <f t="shared" si="1"/>
        <v>73.41</v>
      </c>
      <c r="P2775" s="33">
        <f t="shared" si="2"/>
        <v>10.29</v>
      </c>
      <c r="Q2775" s="34">
        <f t="shared" si="3"/>
        <v>1.634660422</v>
      </c>
      <c r="R2775" s="35" t="str">
        <f t="shared" si="4"/>
        <v>Alto</v>
      </c>
      <c r="S2775" s="35" t="str">
        <f>IF(O2775="","",IF(O2775&gt;AVERAGE('Base de datos limpia'!$O$2:$O$8001),"Alto","Normal"))
</f>
        <v>Alto</v>
      </c>
      <c r="T2775" s="35" t="str">
        <f t="shared" si="5"/>
        <v>Gamer intensivo</v>
      </c>
      <c r="U2775" s="35"/>
    </row>
    <row r="2776">
      <c r="A2776" s="28">
        <v>2775.0</v>
      </c>
      <c r="B2776" s="28">
        <v>17.0</v>
      </c>
      <c r="C2776" s="28" t="str">
        <f>TRIM(PROPER('Base de datos cruda'!C2776))</f>
        <v>Female</v>
      </c>
      <c r="D2776" s="28">
        <v>2.54</v>
      </c>
      <c r="E2776" s="28">
        <v>3.66</v>
      </c>
      <c r="F2776" s="28">
        <v>4.8</v>
      </c>
      <c r="G2776" s="28">
        <v>82.89</v>
      </c>
      <c r="H2776" s="28" t="str">
        <f>TRIM(PROPER('Base de datos cruda'!H2776))</f>
        <v>Fps</v>
      </c>
      <c r="I2776" s="28">
        <v>2.42</v>
      </c>
      <c r="J2776" s="28">
        <v>7.17</v>
      </c>
      <c r="K2776" s="28">
        <v>288.61</v>
      </c>
      <c r="L2776" s="28">
        <f>IF('Base de datos cruda'!L2776&lt;0,,'Base de datos cruda'!L2776)</f>
        <v>8.97</v>
      </c>
      <c r="M2776" s="28" t="str">
        <f>IF(TRIM(PROPER('Base de datos cruda'!M2776))="High","Alto",IF(TRIM(PROPER('Base de datos cruda'!M2776))="Medium","Medio","Bajo"))</f>
        <v>Medio</v>
      </c>
      <c r="N2776" s="29">
        <v>65.58</v>
      </c>
      <c r="O2776" s="32">
        <f t="shared" si="1"/>
        <v>65.58</v>
      </c>
      <c r="P2776" s="33">
        <f t="shared" si="2"/>
        <v>9.71</v>
      </c>
      <c r="Q2776" s="34">
        <f t="shared" si="3"/>
        <v>1.440944882</v>
      </c>
      <c r="R2776" s="35" t="str">
        <f t="shared" si="4"/>
        <v>Medio</v>
      </c>
      <c r="S2776" s="35" t="str">
        <f>IF(O2776="","",IF(O2776&gt;AVERAGE('Base de datos limpia'!$O$2:$O$8001),"Alto","Normal"))
</f>
        <v>Alto</v>
      </c>
      <c r="T2776" s="35" t="str">
        <f t="shared" si="5"/>
        <v>Gamer moderado</v>
      </c>
      <c r="U2776" s="35"/>
    </row>
    <row r="2777">
      <c r="A2777" s="28">
        <v>2776.0</v>
      </c>
      <c r="B2777" s="28">
        <v>24.0</v>
      </c>
      <c r="C2777" s="28" t="str">
        <f>TRIM(PROPER('Base de datos cruda'!C2777))</f>
        <v>Female</v>
      </c>
      <c r="D2777" s="28">
        <v>4.21</v>
      </c>
      <c r="E2777" s="28">
        <v>3.82</v>
      </c>
      <c r="F2777" s="28">
        <v>5.67</v>
      </c>
      <c r="G2777" s="28">
        <v>87.8</v>
      </c>
      <c r="H2777" s="28" t="str">
        <f>TRIM(PROPER('Base de datos cruda'!H2777))</f>
        <v>Fps</v>
      </c>
      <c r="I2777" s="28">
        <v>2.07</v>
      </c>
      <c r="J2777" s="28">
        <v>8.48</v>
      </c>
      <c r="K2777" s="28">
        <v>252.29</v>
      </c>
      <c r="L2777" s="28">
        <f>IF('Base de datos cruda'!L2777&lt;0,,'Base de datos cruda'!L2777)</f>
        <v>13.34</v>
      </c>
      <c r="M2777" s="28" t="str">
        <f>IF(TRIM(PROPER('Base de datos cruda'!M2777))="High","Alto",IF(TRIM(PROPER('Base de datos cruda'!M2777))="Medium","Medio","Bajo"))</f>
        <v>Medio</v>
      </c>
      <c r="N2777" s="29">
        <v>56.98</v>
      </c>
      <c r="O2777" s="32">
        <f t="shared" si="1"/>
        <v>56.98</v>
      </c>
      <c r="P2777" s="33">
        <f t="shared" si="2"/>
        <v>12.69</v>
      </c>
      <c r="Q2777" s="34">
        <f t="shared" si="3"/>
        <v>0.9073634204</v>
      </c>
      <c r="R2777" s="35" t="str">
        <f t="shared" si="4"/>
        <v>Medio</v>
      </c>
      <c r="S2777" s="35" t="str">
        <f>IF(O2777="","",IF(O2777&gt;AVERAGE('Base de datos limpia'!$O$2:$O$8001),"Alto","Normal"))
</f>
        <v>Normal</v>
      </c>
      <c r="T2777" s="35" t="str">
        <f t="shared" si="5"/>
        <v>Gamer moderado</v>
      </c>
      <c r="U2777" s="35"/>
    </row>
    <row r="2778">
      <c r="A2778" s="28">
        <v>2777.0</v>
      </c>
      <c r="B2778" s="28">
        <v>16.0</v>
      </c>
      <c r="C2778" s="28" t="str">
        <f>TRIM(PROPER('Base de datos cruda'!C2778))</f>
        <v>Male</v>
      </c>
      <c r="D2778" s="28">
        <v>6.25</v>
      </c>
      <c r="E2778" s="28">
        <v>2.12</v>
      </c>
      <c r="F2778" s="28">
        <v>5.65</v>
      </c>
      <c r="G2778" s="28">
        <v>65.76</v>
      </c>
      <c r="H2778" s="28" t="str">
        <f>TRIM(PROPER('Base de datos cruda'!H2778))</f>
        <v>Fps</v>
      </c>
      <c r="I2778" s="28">
        <v>4.74</v>
      </c>
      <c r="J2778" s="28">
        <v>8.71</v>
      </c>
      <c r="K2778" s="28">
        <v>248.69</v>
      </c>
      <c r="L2778" s="28">
        <f>IF('Base de datos cruda'!L2778&lt;0,,'Base de datos cruda'!L2778)</f>
        <v>14.1</v>
      </c>
      <c r="M2778" s="28" t="str">
        <f>IF(TRIM(PROPER('Base de datos cruda'!M2778))="High","Alto",IF(TRIM(PROPER('Base de datos cruda'!M2778))="Medium","Medio","Bajo"))</f>
        <v>Bajo</v>
      </c>
      <c r="N2778" s="29">
        <v>26.11</v>
      </c>
      <c r="O2778" s="32">
        <f t="shared" si="1"/>
        <v>26.11</v>
      </c>
      <c r="P2778" s="33">
        <f t="shared" si="2"/>
        <v>14.96</v>
      </c>
      <c r="Q2778" s="34">
        <f t="shared" si="3"/>
        <v>0.3392</v>
      </c>
      <c r="R2778" s="35" t="str">
        <f t="shared" si="4"/>
        <v>Bajo</v>
      </c>
      <c r="S2778" s="35" t="str">
        <f>IF(O2778="","",IF(O2778&gt;AVERAGE('Base de datos limpia'!$O$2:$O$8001),"Alto","Normal"))
</f>
        <v>Normal</v>
      </c>
      <c r="T2778" s="35" t="str">
        <f t="shared" si="5"/>
        <v>Gamer casual</v>
      </c>
      <c r="U2778" s="35"/>
    </row>
    <row r="2779">
      <c r="A2779" s="28">
        <v>2778.0</v>
      </c>
      <c r="B2779" s="28">
        <v>19.0</v>
      </c>
      <c r="C2779" s="28" t="str">
        <f>TRIM(PROPER('Base de datos cruda'!C2779))</f>
        <v>Male</v>
      </c>
      <c r="D2779" s="28">
        <v>6.15</v>
      </c>
      <c r="E2779" s="28">
        <v>4.77</v>
      </c>
      <c r="F2779" s="28">
        <v>8.1</v>
      </c>
      <c r="G2779" s="28">
        <v>97.31</v>
      </c>
      <c r="H2779" s="28" t="str">
        <f>TRIM(PROPER('Base de datos cruda'!H2779))</f>
        <v>Rpg</v>
      </c>
      <c r="I2779" s="28">
        <v>1.2</v>
      </c>
      <c r="J2779" s="28">
        <v>11.61</v>
      </c>
      <c r="K2779" s="28">
        <v>241.71</v>
      </c>
      <c r="L2779" s="28">
        <f>IF('Base de datos cruda'!L2779&lt;0,,'Base de datos cruda'!L2779)</f>
        <v>16.34</v>
      </c>
      <c r="M2779" s="28" t="str">
        <f>IF(TRIM(PROPER('Base de datos cruda'!M2779))="High","Alto",IF(TRIM(PROPER('Base de datos cruda'!M2779))="Medium","Medio","Bajo"))</f>
        <v>Bajo</v>
      </c>
      <c r="N2779" s="29">
        <v>56.32</v>
      </c>
      <c r="O2779" s="32">
        <f t="shared" si="1"/>
        <v>56.32</v>
      </c>
      <c r="P2779" s="33">
        <f t="shared" si="2"/>
        <v>17.76</v>
      </c>
      <c r="Q2779" s="34">
        <f t="shared" si="3"/>
        <v>0.7756097561</v>
      </c>
      <c r="R2779" s="35" t="str">
        <f t="shared" si="4"/>
        <v>Medio</v>
      </c>
      <c r="S2779" s="35" t="str">
        <f>IF(O2779="","",IF(O2779&gt;AVERAGE('Base de datos limpia'!$O$2:$O$8001),"Alto","Normal"))
</f>
        <v>Normal</v>
      </c>
      <c r="T2779" s="35" t="str">
        <f t="shared" si="5"/>
        <v>Gamer moderado</v>
      </c>
      <c r="U2779" s="35"/>
    </row>
    <row r="2780">
      <c r="A2780" s="28">
        <v>2779.0</v>
      </c>
      <c r="B2780" s="28">
        <v>16.0</v>
      </c>
      <c r="C2780" s="28" t="str">
        <f>TRIM(PROPER('Base de datos cruda'!C2780))</f>
        <v>Female</v>
      </c>
      <c r="D2780" s="28">
        <v>2.83</v>
      </c>
      <c r="E2780" s="28">
        <v>9.88</v>
      </c>
      <c r="F2780" s="28">
        <v>4.97</v>
      </c>
      <c r="G2780" s="28">
        <v>71.39</v>
      </c>
      <c r="H2780" s="28" t="str">
        <f>TRIM(PROPER('Base de datos cruda'!H2780))</f>
        <v>Fps</v>
      </c>
      <c r="I2780" s="28">
        <v>1.2</v>
      </c>
      <c r="J2780" s="28">
        <v>6.59</v>
      </c>
      <c r="K2780" s="28">
        <v>293.84</v>
      </c>
      <c r="L2780" s="28">
        <f>IF('Base de datos cruda'!L2780&lt;0,,'Base de datos cruda'!L2780)</f>
        <v>7.25</v>
      </c>
      <c r="M2780" s="28" t="str">
        <f>IF(TRIM(PROPER('Base de datos cruda'!M2780))="High","Alto",IF(TRIM(PROPER('Base de datos cruda'!M2780))="Medium","Medio","Bajo"))</f>
        <v>Alto</v>
      </c>
      <c r="N2780" s="29">
        <v>92.03</v>
      </c>
      <c r="O2780" s="32">
        <f t="shared" si="1"/>
        <v>92.03</v>
      </c>
      <c r="P2780" s="33">
        <f t="shared" si="2"/>
        <v>9.42</v>
      </c>
      <c r="Q2780" s="34">
        <f t="shared" si="3"/>
        <v>3.491166078</v>
      </c>
      <c r="R2780" s="35" t="str">
        <f t="shared" si="4"/>
        <v>Alto</v>
      </c>
      <c r="S2780" s="35" t="str">
        <f>IF(O2780="","",IF(O2780&gt;AVERAGE('Base de datos limpia'!$O$2:$O$8001),"Alto","Normal"))
</f>
        <v>Alto</v>
      </c>
      <c r="T2780" s="35" t="str">
        <f t="shared" si="5"/>
        <v>Gamer intensivo</v>
      </c>
      <c r="U2780" s="35"/>
    </row>
    <row r="2781">
      <c r="A2781" s="28">
        <v>2780.0</v>
      </c>
      <c r="B2781" s="28">
        <v>21.0</v>
      </c>
      <c r="C2781" s="28" t="str">
        <f>TRIM(PROPER('Base de datos cruda'!C2781))</f>
        <v>Male</v>
      </c>
      <c r="D2781" s="28">
        <v>5.55</v>
      </c>
      <c r="E2781" s="28">
        <v>3.57</v>
      </c>
      <c r="F2781" s="28">
        <v>6.74</v>
      </c>
      <c r="G2781" s="28">
        <v>86.26</v>
      </c>
      <c r="H2781" s="28" t="str">
        <f>TRIM(PROPER('Base de datos cruda'!H2781))</f>
        <v>Rpg</v>
      </c>
      <c r="I2781" s="28">
        <v>4.53</v>
      </c>
      <c r="J2781" s="28">
        <v>6.9</v>
      </c>
      <c r="K2781" s="28">
        <v>253.7</v>
      </c>
      <c r="L2781" s="28">
        <f>IF('Base de datos cruda'!L2781&lt;0,,'Base de datos cruda'!L2781)</f>
        <v>14.69</v>
      </c>
      <c r="M2781" s="28" t="str">
        <f>IF(TRIM(PROPER('Base de datos cruda'!M2781))="High","Alto",IF(TRIM(PROPER('Base de datos cruda'!M2781))="Medium","Medio","Bajo"))</f>
        <v>Bajo</v>
      </c>
      <c r="N2781" s="29">
        <v>44.98</v>
      </c>
      <c r="O2781" s="32">
        <f t="shared" si="1"/>
        <v>44.98</v>
      </c>
      <c r="P2781" s="33">
        <f t="shared" si="2"/>
        <v>12.45</v>
      </c>
      <c r="Q2781" s="34">
        <f t="shared" si="3"/>
        <v>0.6432432432</v>
      </c>
      <c r="R2781" s="35" t="str">
        <f t="shared" si="4"/>
        <v>Bajo</v>
      </c>
      <c r="S2781" s="35" t="str">
        <f>IF(O2781="","",IF(O2781&gt;AVERAGE('Base de datos limpia'!$O$2:$O$8001),"Alto","Normal"))
</f>
        <v>Normal</v>
      </c>
      <c r="T2781" s="35" t="str">
        <f t="shared" si="5"/>
        <v>Gamer moderado</v>
      </c>
      <c r="U2781" s="35"/>
    </row>
    <row r="2782">
      <c r="A2782" s="28">
        <v>2781.0</v>
      </c>
      <c r="B2782" s="28">
        <v>19.0</v>
      </c>
      <c r="C2782" s="28" t="str">
        <f>TRIM(PROPER('Base de datos cruda'!C2782))</f>
        <v>Female</v>
      </c>
      <c r="D2782" s="28">
        <v>7.53</v>
      </c>
      <c r="E2782" s="28">
        <v>5.78</v>
      </c>
      <c r="F2782" s="28">
        <v>7.91</v>
      </c>
      <c r="G2782" s="28">
        <v>84.27</v>
      </c>
      <c r="H2782" s="28" t="str">
        <f>TRIM(PROPER('Base de datos cruda'!H2782))</f>
        <v>Fps</v>
      </c>
      <c r="I2782" s="28">
        <v>3.23</v>
      </c>
      <c r="J2782" s="28">
        <v>8.84</v>
      </c>
      <c r="K2782" s="28">
        <v>212.48</v>
      </c>
      <c r="L2782" s="28">
        <f>IF('Base de datos cruda'!L2782&lt;0,,'Base de datos cruda'!L2782)</f>
        <v>18.66</v>
      </c>
      <c r="M2782" s="28" t="str">
        <f>IF(TRIM(PROPER('Base de datos cruda'!M2782))="High","Alto",IF(TRIM(PROPER('Base de datos cruda'!M2782))="Medium","Medio","Bajo"))</f>
        <v>Bajo</v>
      </c>
      <c r="N2782" s="29">
        <v>56.35</v>
      </c>
      <c r="O2782" s="32">
        <f t="shared" si="1"/>
        <v>56.35</v>
      </c>
      <c r="P2782" s="33">
        <f t="shared" si="2"/>
        <v>16.37</v>
      </c>
      <c r="Q2782" s="34">
        <f t="shared" si="3"/>
        <v>0.7675962815</v>
      </c>
      <c r="R2782" s="35" t="str">
        <f t="shared" si="4"/>
        <v>Medio</v>
      </c>
      <c r="S2782" s="35" t="str">
        <f>IF(O2782="","",IF(O2782&gt;AVERAGE('Base de datos limpia'!$O$2:$O$8001),"Alto","Normal"))
</f>
        <v>Normal</v>
      </c>
      <c r="T2782" s="35" t="str">
        <f t="shared" si="5"/>
        <v>Gamer moderado</v>
      </c>
      <c r="U2782" s="35"/>
    </row>
    <row r="2783">
      <c r="A2783" s="28">
        <v>2782.0</v>
      </c>
      <c r="B2783" s="28">
        <v>20.0</v>
      </c>
      <c r="C2783" s="28" t="str">
        <f>TRIM(PROPER('Base de datos cruda'!C2783))</f>
        <v>Female</v>
      </c>
      <c r="D2783" s="28">
        <v>5.01</v>
      </c>
      <c r="E2783" s="28">
        <v>7.69</v>
      </c>
      <c r="F2783" s="28">
        <v>8.15</v>
      </c>
      <c r="G2783" s="28">
        <v>85.46</v>
      </c>
      <c r="H2783" s="28" t="str">
        <f>TRIM(PROPER('Base de datos cruda'!H2783))</f>
        <v>Casual</v>
      </c>
      <c r="I2783" s="28">
        <v>0.27</v>
      </c>
      <c r="J2783" s="28">
        <v>6.73</v>
      </c>
      <c r="K2783" s="28">
        <v>266.03</v>
      </c>
      <c r="L2783" s="28">
        <f>IF('Base de datos cruda'!L2783&lt;0,,'Base de datos cruda'!L2783)</f>
        <v>9.31</v>
      </c>
      <c r="M2783" s="28" t="str">
        <f>IF(TRIM(PROPER('Base de datos cruda'!M2783))="High","Alto",IF(TRIM(PROPER('Base de datos cruda'!M2783))="Medium","Medio","Bajo"))</f>
        <v>Bajo</v>
      </c>
      <c r="N2783" s="29">
        <v>100.235286495224</v>
      </c>
      <c r="O2783" s="33" t="str">
        <f t="shared" si="1"/>
        <v/>
      </c>
      <c r="P2783" s="33">
        <f t="shared" si="2"/>
        <v>11.74</v>
      </c>
      <c r="Q2783" s="34">
        <f t="shared" si="3"/>
        <v>1.53493014</v>
      </c>
      <c r="R2783" s="35" t="str">
        <f t="shared" si="4"/>
        <v>Alto</v>
      </c>
      <c r="S2783" s="35" t="str">
        <f>IF(O2783="","",IF(O2783&gt;AVERAGE('Base de datos limpia'!$O$2:$O$8001),"Alto","Normal"))
</f>
        <v/>
      </c>
      <c r="T2783" s="35" t="str">
        <f t="shared" si="5"/>
        <v>Gamer intensivo</v>
      </c>
      <c r="U2783" s="35"/>
    </row>
    <row r="2784">
      <c r="A2784" s="28">
        <v>2783.0</v>
      </c>
      <c r="B2784" s="28">
        <v>20.0</v>
      </c>
      <c r="C2784" s="28" t="str">
        <f>TRIM(PROPER('Base de datos cruda'!C2784))</f>
        <v>Female</v>
      </c>
      <c r="D2784" s="28">
        <v>1.19</v>
      </c>
      <c r="E2784" s="28">
        <v>1.12</v>
      </c>
      <c r="F2784" s="28">
        <v>7.33</v>
      </c>
      <c r="G2784" s="28">
        <v>95.16</v>
      </c>
      <c r="H2784" s="28" t="str">
        <f>TRIM(PROPER('Base de datos cruda'!H2784))</f>
        <v>Rpg</v>
      </c>
      <c r="I2784" s="28">
        <v>3.37</v>
      </c>
      <c r="J2784" s="28">
        <v>3.25</v>
      </c>
      <c r="K2784" s="28">
        <v>292.32</v>
      </c>
      <c r="L2784" s="28">
        <f>IF('Base de datos cruda'!L2784&lt;0,,'Base de datos cruda'!L2784)</f>
        <v>4.18</v>
      </c>
      <c r="M2784" s="28" t="str">
        <f>IF(TRIM(PROPER('Base de datos cruda'!M2784))="High","Alto",IF(TRIM(PROPER('Base de datos cruda'!M2784))="Medium","Medio","Bajo"))</f>
        <v>Medio</v>
      </c>
      <c r="N2784" s="29">
        <v>66.22</v>
      </c>
      <c r="O2784" s="32">
        <f t="shared" si="1"/>
        <v>66.22</v>
      </c>
      <c r="P2784" s="33">
        <f t="shared" si="2"/>
        <v>4.44</v>
      </c>
      <c r="Q2784" s="34">
        <f t="shared" si="3"/>
        <v>0.9411764706</v>
      </c>
      <c r="R2784" s="35" t="str">
        <f t="shared" si="4"/>
        <v>Medio</v>
      </c>
      <c r="S2784" s="35" t="str">
        <f>IF(O2784="","",IF(O2784&gt;AVERAGE('Base de datos limpia'!$O$2:$O$8001),"Alto","Normal"))
</f>
        <v>Alto</v>
      </c>
      <c r="T2784" s="35" t="str">
        <f t="shared" si="5"/>
        <v>Gamer casual</v>
      </c>
      <c r="U2784" s="35"/>
    </row>
    <row r="2785">
      <c r="A2785" s="28">
        <v>2784.0</v>
      </c>
      <c r="B2785" s="28">
        <v>24.0</v>
      </c>
      <c r="C2785" s="28" t="str">
        <f>TRIM(PROPER('Base de datos cruda'!C2785))</f>
        <v>Male</v>
      </c>
      <c r="D2785" s="28">
        <v>5.44</v>
      </c>
      <c r="E2785" s="28">
        <v>9.1</v>
      </c>
      <c r="F2785" s="28">
        <v>5.5</v>
      </c>
      <c r="G2785" s="28">
        <v>71.84</v>
      </c>
      <c r="H2785" s="28" t="str">
        <f>TRIM(PROPER('Base de datos cruda'!H2785))</f>
        <v>Rpg</v>
      </c>
      <c r="I2785" s="28">
        <v>4.1</v>
      </c>
      <c r="J2785" s="28">
        <v>10.88</v>
      </c>
      <c r="K2785" s="28">
        <v>242.41</v>
      </c>
      <c r="L2785" s="28">
        <f>IF('Base de datos cruda'!L2785&lt;0,,'Base de datos cruda'!L2785)</f>
        <v>11.61</v>
      </c>
      <c r="M2785" s="28" t="str">
        <f>IF(TRIM(PROPER('Base de datos cruda'!M2785))="High","Alto",IF(TRIM(PROPER('Base de datos cruda'!M2785))="Medium","Medio","Bajo"))</f>
        <v>Alto</v>
      </c>
      <c r="N2785" s="29">
        <v>79.5938036384253</v>
      </c>
      <c r="O2785" s="32">
        <f t="shared" si="1"/>
        <v>79.59380364</v>
      </c>
      <c r="P2785" s="33">
        <f t="shared" si="2"/>
        <v>16.32</v>
      </c>
      <c r="Q2785" s="34">
        <f t="shared" si="3"/>
        <v>1.672794118</v>
      </c>
      <c r="R2785" s="35" t="str">
        <f t="shared" si="4"/>
        <v>Alto</v>
      </c>
      <c r="S2785" s="35" t="str">
        <f>IF(O2785="","",IF(O2785&gt;AVERAGE('Base de datos limpia'!$O$2:$O$8001),"Alto","Normal"))
</f>
        <v>Alto</v>
      </c>
      <c r="T2785" s="35" t="str">
        <f t="shared" si="5"/>
        <v>Gamer intensivo</v>
      </c>
      <c r="U2785" s="35"/>
    </row>
    <row r="2786">
      <c r="A2786" s="28">
        <v>2785.0</v>
      </c>
      <c r="B2786" s="28">
        <v>16.0</v>
      </c>
      <c r="C2786" s="28" t="str">
        <f>TRIM(PROPER('Base de datos cruda'!C2786))</f>
        <v>Female</v>
      </c>
      <c r="D2786" s="28">
        <v>0.84</v>
      </c>
      <c r="E2786" s="28">
        <v>4.48</v>
      </c>
      <c r="F2786" s="28">
        <v>8.12</v>
      </c>
      <c r="G2786" s="28">
        <v>89.96</v>
      </c>
      <c r="H2786" s="28" t="str">
        <f>TRIM(PROPER('Base de datos cruda'!H2786))</f>
        <v>Fps</v>
      </c>
      <c r="I2786" s="28">
        <v>1.37</v>
      </c>
      <c r="J2786" s="28">
        <v>5.73</v>
      </c>
      <c r="K2786" s="28">
        <v>306.75</v>
      </c>
      <c r="L2786" s="28">
        <f>IF('Base de datos cruda'!L2786&lt;0,,'Base de datos cruda'!L2786)</f>
        <v>5.76</v>
      </c>
      <c r="M2786" s="28" t="str">
        <f>IF(TRIM(PROPER('Base de datos cruda'!M2786))="High","Alto",IF(TRIM(PROPER('Base de datos cruda'!M2786))="Medium","Medio","Bajo"))</f>
        <v>Medio</v>
      </c>
      <c r="N2786" s="29">
        <v>88.76</v>
      </c>
      <c r="O2786" s="32">
        <f t="shared" si="1"/>
        <v>88.76</v>
      </c>
      <c r="P2786" s="33">
        <f t="shared" si="2"/>
        <v>6.57</v>
      </c>
      <c r="Q2786" s="34">
        <f t="shared" si="3"/>
        <v>5.333333333</v>
      </c>
      <c r="R2786" s="35" t="str">
        <f t="shared" si="4"/>
        <v>Alto</v>
      </c>
      <c r="S2786" s="35" t="str">
        <f>IF(O2786="","",IF(O2786&gt;AVERAGE('Base de datos limpia'!$O$2:$O$8001),"Alto","Normal"))
</f>
        <v>Alto</v>
      </c>
      <c r="T2786" s="35" t="str">
        <f t="shared" si="5"/>
        <v>Gamer moderado</v>
      </c>
      <c r="U2786" s="35"/>
    </row>
    <row r="2787">
      <c r="A2787" s="28">
        <v>2786.0</v>
      </c>
      <c r="B2787" s="28">
        <v>17.0</v>
      </c>
      <c r="C2787" s="28" t="str">
        <f>TRIM(PROPER('Base de datos cruda'!C2787))</f>
        <v>Female</v>
      </c>
      <c r="D2787" s="28">
        <v>6.98</v>
      </c>
      <c r="E2787" s="28">
        <v>8.82</v>
      </c>
      <c r="F2787" s="28">
        <v>7.71</v>
      </c>
      <c r="G2787" s="28">
        <v>83.94</v>
      </c>
      <c r="H2787" s="28" t="str">
        <f>TRIM(PROPER('Base de datos cruda'!H2787))</f>
        <v>Rpg</v>
      </c>
      <c r="I2787" s="28">
        <v>1.91</v>
      </c>
      <c r="J2787" s="28">
        <v>8.99</v>
      </c>
      <c r="K2787" s="28">
        <v>233.39</v>
      </c>
      <c r="L2787" s="28">
        <f>IF('Base de datos cruda'!L2787&lt;0,,'Base de datos cruda'!L2787)</f>
        <v>14.18</v>
      </c>
      <c r="M2787" s="28" t="str">
        <f>IF(TRIM(PROPER('Base de datos cruda'!M2787))="High","Alto",IF(TRIM(PROPER('Base de datos cruda'!M2787))="Medium","Medio","Bajo"))</f>
        <v>Bajo</v>
      </c>
      <c r="N2787" s="29">
        <v>81.8758918137732</v>
      </c>
      <c r="O2787" s="32">
        <f t="shared" si="1"/>
        <v>81.87589181</v>
      </c>
      <c r="P2787" s="33">
        <f t="shared" si="2"/>
        <v>15.97</v>
      </c>
      <c r="Q2787" s="34">
        <f t="shared" si="3"/>
        <v>1.263610315</v>
      </c>
      <c r="R2787" s="35" t="str">
        <f t="shared" si="4"/>
        <v>Alto</v>
      </c>
      <c r="S2787" s="35" t="str">
        <f>IF(O2787="","",IF(O2787&gt;AVERAGE('Base de datos limpia'!$O$2:$O$8001),"Alto","Normal"))
</f>
        <v>Alto</v>
      </c>
      <c r="T2787" s="35" t="str">
        <f t="shared" si="5"/>
        <v>Gamer intensivo</v>
      </c>
      <c r="U2787" s="35"/>
    </row>
    <row r="2788">
      <c r="A2788" s="28">
        <v>2787.0</v>
      </c>
      <c r="B2788" s="28">
        <v>21.0</v>
      </c>
      <c r="C2788" s="28" t="str">
        <f>TRIM(PROPER('Base de datos cruda'!C2788))</f>
        <v>Female</v>
      </c>
      <c r="D2788" s="28">
        <v>4.13</v>
      </c>
      <c r="E2788" s="28">
        <v>1.35</v>
      </c>
      <c r="F2788" s="28">
        <v>7.52</v>
      </c>
      <c r="G2788" s="28">
        <v>63.04</v>
      </c>
      <c r="H2788" s="28" t="str">
        <f>TRIM(PROPER('Base de datos cruda'!H2788))</f>
        <v>Fps</v>
      </c>
      <c r="I2788" s="28">
        <v>0.99</v>
      </c>
      <c r="J2788" s="28">
        <v>6.37</v>
      </c>
      <c r="K2788" s="28">
        <v>252.91</v>
      </c>
      <c r="L2788" s="28">
        <f>IF('Base de datos cruda'!L2788&lt;0,,'Base de datos cruda'!L2788)</f>
        <v>7.79</v>
      </c>
      <c r="M2788" s="28" t="str">
        <f>IF(TRIM(PROPER('Base de datos cruda'!M2788))="High","Alto",IF(TRIM(PROPER('Base de datos cruda'!M2788))="Medium","Medio","Bajo"))</f>
        <v>Medio</v>
      </c>
      <c r="N2788" s="29">
        <v>34.47</v>
      </c>
      <c r="O2788" s="32">
        <f t="shared" si="1"/>
        <v>34.47</v>
      </c>
      <c r="P2788" s="33">
        <f t="shared" si="2"/>
        <v>10.5</v>
      </c>
      <c r="Q2788" s="34">
        <f t="shared" si="3"/>
        <v>0.3268765133</v>
      </c>
      <c r="R2788" s="35" t="str">
        <f t="shared" si="4"/>
        <v>Bajo</v>
      </c>
      <c r="S2788" s="35" t="str">
        <f>IF(O2788="","",IF(O2788&gt;AVERAGE('Base de datos limpia'!$O$2:$O$8001),"Alto","Normal"))
</f>
        <v>Normal</v>
      </c>
      <c r="T2788" s="35" t="str">
        <f t="shared" si="5"/>
        <v>Gamer casual</v>
      </c>
      <c r="U2788" s="35"/>
    </row>
    <row r="2789">
      <c r="A2789" s="28">
        <v>2788.0</v>
      </c>
      <c r="B2789" s="28">
        <v>20.0</v>
      </c>
      <c r="C2789" s="28" t="str">
        <f>TRIM(PROPER('Base de datos cruda'!C2789))</f>
        <v>Male</v>
      </c>
      <c r="D2789" s="28">
        <v>3.08</v>
      </c>
      <c r="E2789" s="28">
        <v>2.31</v>
      </c>
      <c r="F2789" s="28">
        <v>4.34</v>
      </c>
      <c r="G2789" s="28">
        <v>76.57</v>
      </c>
      <c r="H2789" s="28" t="str">
        <f>TRIM(PROPER('Base de datos cruda'!H2789))</f>
        <v>Casual</v>
      </c>
      <c r="I2789" s="28">
        <v>3.17</v>
      </c>
      <c r="J2789" s="28">
        <v>7.26</v>
      </c>
      <c r="K2789" s="28">
        <v>281.56</v>
      </c>
      <c r="L2789" s="28">
        <f>IF('Base de datos cruda'!L2789&lt;0,,'Base de datos cruda'!L2789)</f>
        <v>4.17</v>
      </c>
      <c r="M2789" s="28" t="str">
        <f>IF(TRIM(PROPER('Base de datos cruda'!M2789))="High","Alto",IF(TRIM(PROPER('Base de datos cruda'!M2789))="Medium","Medio","Bajo"))</f>
        <v>Medio</v>
      </c>
      <c r="N2789" s="29">
        <v>48.3629571667806</v>
      </c>
      <c r="O2789" s="32">
        <f t="shared" si="1"/>
        <v>48.36295717</v>
      </c>
      <c r="P2789" s="33">
        <f t="shared" si="2"/>
        <v>10.34</v>
      </c>
      <c r="Q2789" s="34">
        <f t="shared" si="3"/>
        <v>0.75</v>
      </c>
      <c r="R2789" s="35" t="str">
        <f t="shared" si="4"/>
        <v>Bajo</v>
      </c>
      <c r="S2789" s="35" t="str">
        <f>IF(O2789="","",IF(O2789&gt;AVERAGE('Base de datos limpia'!$O$2:$O$8001),"Alto","Normal"))
</f>
        <v>Normal</v>
      </c>
      <c r="T2789" s="35" t="str">
        <f t="shared" si="5"/>
        <v>Gamer casual</v>
      </c>
      <c r="U2789" s="35"/>
    </row>
    <row r="2790">
      <c r="A2790" s="28">
        <v>2789.0</v>
      </c>
      <c r="B2790" s="28">
        <v>22.0</v>
      </c>
      <c r="C2790" s="28" t="str">
        <f>TRIM(PROPER('Base de datos cruda'!C2790))</f>
        <v>Male</v>
      </c>
      <c r="D2790" s="28">
        <v>0.46</v>
      </c>
      <c r="E2790" s="28">
        <v>3.9</v>
      </c>
      <c r="F2790" s="28">
        <v>4.22</v>
      </c>
      <c r="G2790" s="28">
        <v>93.52</v>
      </c>
      <c r="H2790" s="28" t="str">
        <f>TRIM(PROPER('Base de datos cruda'!H2790))</f>
        <v>Casual</v>
      </c>
      <c r="I2790" s="28">
        <v>3.32</v>
      </c>
      <c r="J2790" s="28">
        <v>5.82</v>
      </c>
      <c r="K2790" s="28">
        <v>313.59</v>
      </c>
      <c r="L2790" s="28">
        <f>IF('Base de datos cruda'!L2790&lt;0,,'Base de datos cruda'!L2790)</f>
        <v>5.77</v>
      </c>
      <c r="M2790" s="28" t="str">
        <f>IF(TRIM(PROPER('Base de datos cruda'!M2790))="High","Alto",IF(TRIM(PROPER('Base de datos cruda'!M2790))="Medium","Medio","Bajo"))</f>
        <v>Medio</v>
      </c>
      <c r="N2790" s="29">
        <v>78.68</v>
      </c>
      <c r="O2790" s="32">
        <f t="shared" si="1"/>
        <v>78.68</v>
      </c>
      <c r="P2790" s="33">
        <f t="shared" si="2"/>
        <v>6.28</v>
      </c>
      <c r="Q2790" s="34">
        <f t="shared" si="3"/>
        <v>8.47826087</v>
      </c>
      <c r="R2790" s="35" t="str">
        <f t="shared" si="4"/>
        <v>Alto</v>
      </c>
      <c r="S2790" s="35" t="str">
        <f>IF(O2790="","",IF(O2790&gt;AVERAGE('Base de datos limpia'!$O$2:$O$8001),"Alto","Normal"))
</f>
        <v>Alto</v>
      </c>
      <c r="T2790" s="35" t="str">
        <f t="shared" si="5"/>
        <v>Gamer moderado</v>
      </c>
      <c r="U2790" s="35"/>
    </row>
    <row r="2791">
      <c r="A2791" s="28">
        <v>2790.0</v>
      </c>
      <c r="B2791" s="28">
        <v>18.0</v>
      </c>
      <c r="C2791" s="28" t="str">
        <f>TRIM(PROPER('Base de datos cruda'!C2791))</f>
        <v>Male</v>
      </c>
      <c r="D2791" s="28">
        <v>3.05</v>
      </c>
      <c r="E2791" s="28">
        <v>4.11</v>
      </c>
      <c r="F2791" s="28">
        <v>7.48</v>
      </c>
      <c r="G2791" s="28">
        <v>72.61</v>
      </c>
      <c r="H2791" s="28" t="str">
        <f>TRIM(PROPER('Base de datos cruda'!H2791))</f>
        <v>Rpg</v>
      </c>
      <c r="I2791" s="28">
        <v>0.34</v>
      </c>
      <c r="J2791" s="28">
        <v>5.63</v>
      </c>
      <c r="K2791" s="28">
        <v>282.12</v>
      </c>
      <c r="L2791" s="28">
        <f>IF('Base de datos cruda'!L2791&lt;0,,'Base de datos cruda'!L2791)</f>
        <v>7.78</v>
      </c>
      <c r="M2791" s="28" t="str">
        <f>IF(TRIM(PROPER('Base de datos cruda'!M2791))="High","Alto",IF(TRIM(PROPER('Base de datos cruda'!M2791))="Medium","Medio","Bajo"))</f>
        <v>Medio</v>
      </c>
      <c r="N2791" s="29">
        <v>65.67</v>
      </c>
      <c r="O2791" s="32">
        <f t="shared" si="1"/>
        <v>65.67</v>
      </c>
      <c r="P2791" s="33">
        <f t="shared" si="2"/>
        <v>8.68</v>
      </c>
      <c r="Q2791" s="34">
        <f t="shared" si="3"/>
        <v>1.347540984</v>
      </c>
      <c r="R2791" s="35" t="str">
        <f t="shared" si="4"/>
        <v>Medio</v>
      </c>
      <c r="S2791" s="35" t="str">
        <f>IF(O2791="","",IF(O2791&gt;AVERAGE('Base de datos limpia'!$O$2:$O$8001),"Alto","Normal"))
</f>
        <v>Alto</v>
      </c>
      <c r="T2791" s="35" t="str">
        <f t="shared" si="5"/>
        <v>Gamer moderado</v>
      </c>
      <c r="U2791" s="35"/>
    </row>
    <row r="2792">
      <c r="A2792" s="28">
        <v>2791.0</v>
      </c>
      <c r="B2792" s="28">
        <v>18.0</v>
      </c>
      <c r="C2792" s="28" t="str">
        <f>TRIM(PROPER('Base de datos cruda'!C2792))</f>
        <v>Male</v>
      </c>
      <c r="D2792" s="28">
        <v>7.23</v>
      </c>
      <c r="E2792" s="28">
        <v>8.63</v>
      </c>
      <c r="F2792" s="28">
        <v>8.72</v>
      </c>
      <c r="G2792" s="28">
        <v>79.29</v>
      </c>
      <c r="H2792" s="28" t="str">
        <f>TRIM(PROPER('Base de datos cruda'!H2792))</f>
        <v>Casual</v>
      </c>
      <c r="I2792" s="28">
        <v>3.39</v>
      </c>
      <c r="J2792" s="28">
        <v>10.86</v>
      </c>
      <c r="K2792" s="28">
        <v>216.36</v>
      </c>
      <c r="L2792" s="28">
        <f>IF('Base de datos cruda'!L2792&lt;0,,'Base de datos cruda'!L2792)</f>
        <v>16.78</v>
      </c>
      <c r="M2792" s="28" t="str">
        <f>IF(TRIM(PROPER('Base de datos cruda'!M2792))="High","Alto",IF(TRIM(PROPER('Base de datos cruda'!M2792))="Medium","Medio","Bajo"))</f>
        <v>Bajo</v>
      </c>
      <c r="N2792" s="29">
        <v>80.9822675236066</v>
      </c>
      <c r="O2792" s="32">
        <f t="shared" si="1"/>
        <v>80.98226752</v>
      </c>
      <c r="P2792" s="33">
        <f t="shared" si="2"/>
        <v>18.09</v>
      </c>
      <c r="Q2792" s="34">
        <f t="shared" si="3"/>
        <v>1.193637621</v>
      </c>
      <c r="R2792" s="35" t="str">
        <f t="shared" si="4"/>
        <v>Alto</v>
      </c>
      <c r="S2792" s="35" t="str">
        <f>IF(O2792="","",IF(O2792&gt;AVERAGE('Base de datos limpia'!$O$2:$O$8001),"Alto","Normal"))
</f>
        <v>Alto</v>
      </c>
      <c r="T2792" s="35" t="str">
        <f t="shared" si="5"/>
        <v>Gamer intensivo</v>
      </c>
      <c r="U2792" s="35"/>
    </row>
    <row r="2793">
      <c r="A2793" s="28">
        <v>2792.0</v>
      </c>
      <c r="B2793" s="28">
        <v>17.0</v>
      </c>
      <c r="C2793" s="28" t="str">
        <f>TRIM(PROPER('Base de datos cruda'!C2793))</f>
        <v>Female</v>
      </c>
      <c r="D2793" s="28">
        <v>0.17</v>
      </c>
      <c r="E2793" s="28">
        <v>1.1</v>
      </c>
      <c r="F2793" s="28">
        <v>7.87</v>
      </c>
      <c r="G2793" s="28">
        <v>79.55</v>
      </c>
      <c r="H2793" s="28" t="str">
        <f>TRIM(PROPER('Base de datos cruda'!H2793))</f>
        <v>Rpg</v>
      </c>
      <c r="I2793" s="28">
        <v>3.29</v>
      </c>
      <c r="J2793" s="28">
        <v>5.62</v>
      </c>
      <c r="K2793" s="28">
        <v>319.4</v>
      </c>
      <c r="L2793" s="28">
        <f>IF('Base de datos cruda'!L2793&lt;0,,'Base de datos cruda'!L2793)</f>
        <v>4.73</v>
      </c>
      <c r="M2793" s="28" t="str">
        <f>IF(TRIM(PROPER('Base de datos cruda'!M2793))="High","Alto",IF(TRIM(PROPER('Base de datos cruda'!M2793))="Medium","Medio","Bajo"))</f>
        <v>Medio</v>
      </c>
      <c r="N2793" s="29">
        <v>64.53</v>
      </c>
      <c r="O2793" s="32">
        <f t="shared" si="1"/>
        <v>64.53</v>
      </c>
      <c r="P2793" s="33">
        <f t="shared" si="2"/>
        <v>5.79</v>
      </c>
      <c r="Q2793" s="34">
        <f t="shared" si="3"/>
        <v>6.470588235</v>
      </c>
      <c r="R2793" s="35" t="str">
        <f t="shared" si="4"/>
        <v>Medio</v>
      </c>
      <c r="S2793" s="35" t="str">
        <f>IF(O2793="","",IF(O2793&gt;AVERAGE('Base de datos limpia'!$O$2:$O$8001),"Alto","Normal"))
</f>
        <v>Normal</v>
      </c>
      <c r="T2793" s="35" t="str">
        <f t="shared" si="5"/>
        <v>Gamer casual</v>
      </c>
      <c r="U2793" s="35"/>
    </row>
    <row r="2794">
      <c r="A2794" s="28">
        <v>2793.0</v>
      </c>
      <c r="B2794" s="28">
        <v>18.0</v>
      </c>
      <c r="C2794" s="28" t="str">
        <f>TRIM(PROPER('Base de datos cruda'!C2794))</f>
        <v>Female</v>
      </c>
      <c r="D2794" s="28">
        <v>3.8</v>
      </c>
      <c r="E2794" s="28">
        <v>6.77</v>
      </c>
      <c r="F2794" s="28">
        <v>8.16</v>
      </c>
      <c r="G2794" s="28">
        <v>84.72</v>
      </c>
      <c r="H2794" s="28" t="str">
        <f>TRIM(PROPER('Base de datos cruda'!H2794))</f>
        <v>Fps</v>
      </c>
      <c r="I2794" s="28">
        <v>0.18</v>
      </c>
      <c r="J2794" s="28">
        <v>8.65</v>
      </c>
      <c r="K2794" s="28">
        <v>280.6</v>
      </c>
      <c r="L2794" s="28">
        <f>IF('Base de datos cruda'!L2794&lt;0,,'Base de datos cruda'!L2794)</f>
        <v>8.5</v>
      </c>
      <c r="M2794" s="28" t="str">
        <f>IF(TRIM(PROPER('Base de datos cruda'!M2794))="High","Alto",IF(TRIM(PROPER('Base de datos cruda'!M2794))="Medium","Medio","Bajo"))</f>
        <v>Medio</v>
      </c>
      <c r="N2794" s="29">
        <v>81.07</v>
      </c>
      <c r="O2794" s="32">
        <f t="shared" si="1"/>
        <v>81.07</v>
      </c>
      <c r="P2794" s="33">
        <f t="shared" si="2"/>
        <v>12.45</v>
      </c>
      <c r="Q2794" s="34">
        <f t="shared" si="3"/>
        <v>1.781578947</v>
      </c>
      <c r="R2794" s="35" t="str">
        <f t="shared" si="4"/>
        <v>Alto</v>
      </c>
      <c r="S2794" s="35" t="str">
        <f>IF(O2794="","",IF(O2794&gt;AVERAGE('Base de datos limpia'!$O$2:$O$8001),"Alto","Normal"))
</f>
        <v>Alto</v>
      </c>
      <c r="T2794" s="35" t="str">
        <f t="shared" si="5"/>
        <v>Gamer intensivo</v>
      </c>
      <c r="U2794" s="35"/>
    </row>
    <row r="2795">
      <c r="A2795" s="28">
        <v>2794.0</v>
      </c>
      <c r="B2795" s="28">
        <v>16.0</v>
      </c>
      <c r="C2795" s="28" t="str">
        <f>TRIM(PROPER('Base de datos cruda'!C2795))</f>
        <v>Male</v>
      </c>
      <c r="D2795" s="28">
        <v>7.45</v>
      </c>
      <c r="E2795" s="28">
        <v>2.18</v>
      </c>
      <c r="F2795" s="28">
        <v>6.72</v>
      </c>
      <c r="G2795" s="28">
        <v>95.36</v>
      </c>
      <c r="H2795" s="28" t="str">
        <f>TRIM(PROPER('Base de datos cruda'!H2795))</f>
        <v>Casual</v>
      </c>
      <c r="I2795" s="28">
        <v>2.78</v>
      </c>
      <c r="J2795" s="28">
        <v>12.91</v>
      </c>
      <c r="K2795" s="28">
        <v>217.13</v>
      </c>
      <c r="L2795" s="28">
        <f>IF('Base de datos cruda'!L2795&lt;0,,'Base de datos cruda'!L2795)</f>
        <v>15.79</v>
      </c>
      <c r="M2795" s="28" t="str">
        <f>IF(TRIM(PROPER('Base de datos cruda'!M2795))="High","Alto",IF(TRIM(PROPER('Base de datos cruda'!M2795))="Medium","Medio","Bajo"))</f>
        <v>Bajo</v>
      </c>
      <c r="N2795" s="29">
        <v>31.73</v>
      </c>
      <c r="O2795" s="32">
        <f t="shared" si="1"/>
        <v>31.73</v>
      </c>
      <c r="P2795" s="33">
        <f t="shared" si="2"/>
        <v>20.36</v>
      </c>
      <c r="Q2795" s="34">
        <f t="shared" si="3"/>
        <v>0.2926174497</v>
      </c>
      <c r="R2795" s="35" t="str">
        <f t="shared" si="4"/>
        <v>Bajo</v>
      </c>
      <c r="S2795" s="35" t="str">
        <f>IF(O2795="","",IF(O2795&gt;AVERAGE('Base de datos limpia'!$O$2:$O$8001),"Alto","Normal"))
</f>
        <v>Normal</v>
      </c>
      <c r="T2795" s="35" t="str">
        <f t="shared" si="5"/>
        <v>Gamer casual</v>
      </c>
      <c r="U2795" s="35"/>
    </row>
    <row r="2796">
      <c r="A2796" s="28">
        <v>2795.0</v>
      </c>
      <c r="B2796" s="28">
        <v>20.0</v>
      </c>
      <c r="C2796" s="28" t="str">
        <f>TRIM(PROPER('Base de datos cruda'!C2796))</f>
        <v>Female</v>
      </c>
      <c r="D2796" s="28">
        <v>3.16</v>
      </c>
      <c r="E2796" s="28">
        <v>8.41</v>
      </c>
      <c r="F2796" s="28">
        <v>5.52</v>
      </c>
      <c r="G2796" s="28">
        <v>66.94</v>
      </c>
      <c r="H2796" s="28" t="str">
        <f>TRIM(PROPER('Base de datos cruda'!H2796))</f>
        <v>Fps</v>
      </c>
      <c r="I2796" s="28">
        <v>3.07</v>
      </c>
      <c r="J2796" s="28">
        <v>5.55</v>
      </c>
      <c r="K2796" s="28">
        <v>271.32</v>
      </c>
      <c r="L2796" s="28">
        <f>IF('Base de datos cruda'!L2796&lt;0,,'Base de datos cruda'!L2796)</f>
        <v>8.61</v>
      </c>
      <c r="M2796" s="28" t="str">
        <f>IF(TRIM(PROPER('Base de datos cruda'!M2796))="High","Alto",IF(TRIM(PROPER('Base de datos cruda'!M2796))="Medium","Medio","Bajo"))</f>
        <v>Alto</v>
      </c>
      <c r="N2796" s="29">
        <v>83.28</v>
      </c>
      <c r="O2796" s="32">
        <f t="shared" si="1"/>
        <v>83.28</v>
      </c>
      <c r="P2796" s="33">
        <f t="shared" si="2"/>
        <v>8.71</v>
      </c>
      <c r="Q2796" s="34">
        <f t="shared" si="3"/>
        <v>2.661392405</v>
      </c>
      <c r="R2796" s="35" t="str">
        <f t="shared" si="4"/>
        <v>Alto</v>
      </c>
      <c r="S2796" s="35" t="str">
        <f>IF(O2796="","",IF(O2796&gt;AVERAGE('Base de datos limpia'!$O$2:$O$8001),"Alto","Normal"))
</f>
        <v>Alto</v>
      </c>
      <c r="T2796" s="35" t="str">
        <f t="shared" si="5"/>
        <v>Gamer intensivo</v>
      </c>
      <c r="U2796" s="35"/>
    </row>
    <row r="2797">
      <c r="A2797" s="28">
        <v>2796.0</v>
      </c>
      <c r="B2797" s="28">
        <v>20.0</v>
      </c>
      <c r="C2797" s="28" t="str">
        <f>TRIM(PROPER('Base de datos cruda'!C2797))</f>
        <v>Male</v>
      </c>
      <c r="D2797" s="28">
        <v>3.43</v>
      </c>
      <c r="E2797" s="28">
        <v>8.01</v>
      </c>
      <c r="F2797" s="28">
        <v>7.39</v>
      </c>
      <c r="G2797" s="28">
        <v>80.18</v>
      </c>
      <c r="H2797" s="28" t="str">
        <f>TRIM(PROPER('Base de datos cruda'!H2797))</f>
        <v>Rpg</v>
      </c>
      <c r="I2797" s="28">
        <v>2.15</v>
      </c>
      <c r="J2797" s="28">
        <v>7.88</v>
      </c>
      <c r="K2797" s="28">
        <v>286.71</v>
      </c>
      <c r="L2797" s="28">
        <f>IF('Base de datos cruda'!L2797&lt;0,,'Base de datos cruda'!L2797)</f>
        <v>11.4</v>
      </c>
      <c r="M2797" s="28" t="str">
        <f>IF(TRIM(PROPER('Base de datos cruda'!M2797))="High","Alto",IF(TRIM(PROPER('Base de datos cruda'!M2797))="Medium","Medio","Bajo"))</f>
        <v>Medio</v>
      </c>
      <c r="N2797" s="29">
        <v>94.6</v>
      </c>
      <c r="O2797" s="32">
        <f t="shared" si="1"/>
        <v>94.6</v>
      </c>
      <c r="P2797" s="33">
        <f t="shared" si="2"/>
        <v>11.31</v>
      </c>
      <c r="Q2797" s="34">
        <f t="shared" si="3"/>
        <v>2.335276968</v>
      </c>
      <c r="R2797" s="35" t="str">
        <f t="shared" si="4"/>
        <v>Alto</v>
      </c>
      <c r="S2797" s="35" t="str">
        <f>IF(O2797="","",IF(O2797&gt;AVERAGE('Base de datos limpia'!$O$2:$O$8001),"Alto","Normal"))
</f>
        <v>Alto</v>
      </c>
      <c r="T2797" s="35" t="str">
        <f t="shared" si="5"/>
        <v>Gamer intensivo</v>
      </c>
      <c r="U2797" s="35"/>
    </row>
    <row r="2798">
      <c r="A2798" s="28">
        <v>2797.0</v>
      </c>
      <c r="B2798" s="28">
        <v>22.0</v>
      </c>
      <c r="C2798" s="28" t="str">
        <f>TRIM(PROPER('Base de datos cruda'!C2798))</f>
        <v>Male</v>
      </c>
      <c r="D2798" s="28">
        <v>4.63</v>
      </c>
      <c r="E2798" s="28">
        <v>5.5</v>
      </c>
      <c r="F2798" s="28">
        <v>7.56</v>
      </c>
      <c r="G2798" s="28">
        <v>76.97</v>
      </c>
      <c r="H2798" s="28" t="str">
        <f>TRIM(PROPER('Base de datos cruda'!H2798))</f>
        <v>Fps</v>
      </c>
      <c r="I2798" s="28">
        <v>4.51</v>
      </c>
      <c r="J2798" s="28">
        <v>6.2</v>
      </c>
      <c r="K2798" s="28">
        <v>280.24</v>
      </c>
      <c r="L2798" s="28">
        <f>IF('Base de datos cruda'!L2798&lt;0,,'Base de datos cruda'!L2798)</f>
        <v>11.11</v>
      </c>
      <c r="M2798" s="28" t="str">
        <f>IF(TRIM(PROPER('Base de datos cruda'!M2798))="High","Alto",IF(TRIM(PROPER('Base de datos cruda'!M2798))="Medium","Medio","Bajo"))</f>
        <v>Medio</v>
      </c>
      <c r="N2798" s="29">
        <v>66.8405447155744</v>
      </c>
      <c r="O2798" s="32">
        <f t="shared" si="1"/>
        <v>66.84054472</v>
      </c>
      <c r="P2798" s="33">
        <f t="shared" si="2"/>
        <v>10.83</v>
      </c>
      <c r="Q2798" s="34">
        <f t="shared" si="3"/>
        <v>1.187904968</v>
      </c>
      <c r="R2798" s="35" t="str">
        <f t="shared" si="4"/>
        <v>Medio</v>
      </c>
      <c r="S2798" s="35" t="str">
        <f>IF(O2798="","",IF(O2798&gt;AVERAGE('Base de datos limpia'!$O$2:$O$8001),"Alto","Normal"))
</f>
        <v>Alto</v>
      </c>
      <c r="T2798" s="35" t="str">
        <f t="shared" si="5"/>
        <v>Gamer moderado</v>
      </c>
      <c r="U2798" s="35"/>
    </row>
    <row r="2799">
      <c r="A2799" s="28">
        <v>2798.0</v>
      </c>
      <c r="B2799" s="28">
        <v>19.0</v>
      </c>
      <c r="C2799" s="28" t="str">
        <f>TRIM(PROPER('Base de datos cruda'!C2799))</f>
        <v>Male</v>
      </c>
      <c r="D2799" s="28">
        <v>3.7</v>
      </c>
      <c r="E2799" s="28">
        <v>2.91</v>
      </c>
      <c r="F2799" s="28">
        <v>7.38</v>
      </c>
      <c r="G2799" s="28">
        <v>71.84</v>
      </c>
      <c r="H2799" s="28" t="str">
        <f>TRIM(PROPER('Base de datos cruda'!H2799))</f>
        <v>Fps</v>
      </c>
      <c r="I2799" s="28">
        <v>1.64</v>
      </c>
      <c r="J2799" s="28">
        <v>7.78</v>
      </c>
      <c r="K2799" s="28">
        <v>273.94</v>
      </c>
      <c r="L2799" s="28">
        <f>IF('Base de datos cruda'!L2799&lt;0,,'Base de datos cruda'!L2799)</f>
        <v>12.65</v>
      </c>
      <c r="M2799" s="28" t="str">
        <f>IF(TRIM(PROPER('Base de datos cruda'!M2799))="High","Alto",IF(TRIM(PROPER('Base de datos cruda'!M2799))="Medium","Medio","Bajo"))</f>
        <v>Medio</v>
      </c>
      <c r="N2799" s="29">
        <v>56.07</v>
      </c>
      <c r="O2799" s="32">
        <f t="shared" si="1"/>
        <v>56.07</v>
      </c>
      <c r="P2799" s="33">
        <f t="shared" si="2"/>
        <v>11.48</v>
      </c>
      <c r="Q2799" s="34">
        <f t="shared" si="3"/>
        <v>0.7864864865</v>
      </c>
      <c r="R2799" s="35" t="str">
        <f t="shared" si="4"/>
        <v>Medio</v>
      </c>
      <c r="S2799" s="35" t="str">
        <f>IF(O2799="","",IF(O2799&gt;AVERAGE('Base de datos limpia'!$O$2:$O$8001),"Alto","Normal"))
</f>
        <v>Normal</v>
      </c>
      <c r="T2799" s="35" t="str">
        <f t="shared" si="5"/>
        <v>Gamer casual</v>
      </c>
      <c r="U2799" s="35"/>
    </row>
    <row r="2800">
      <c r="A2800" s="28">
        <v>2799.0</v>
      </c>
      <c r="B2800" s="28">
        <v>18.0</v>
      </c>
      <c r="C2800" s="28" t="str">
        <f>TRIM(PROPER('Base de datos cruda'!C2800))</f>
        <v>Male</v>
      </c>
      <c r="D2800" s="28">
        <v>1.35</v>
      </c>
      <c r="E2800" s="28">
        <v>6.71</v>
      </c>
      <c r="F2800" s="28">
        <v>8.73</v>
      </c>
      <c r="G2800" s="28">
        <v>96.78</v>
      </c>
      <c r="H2800" s="28" t="str">
        <f>TRIM(PROPER('Base de datos cruda'!H2800))</f>
        <v>Rpg</v>
      </c>
      <c r="I2800" s="28">
        <v>0.34</v>
      </c>
      <c r="J2800" s="28">
        <v>3.87</v>
      </c>
      <c r="K2800" s="28">
        <v>299.3</v>
      </c>
      <c r="L2800" s="28">
        <f>IF('Base de datos cruda'!L2800&lt;0,,'Base de datos cruda'!L2800)</f>
        <v>5.09</v>
      </c>
      <c r="M2800" s="28" t="str">
        <f>IF(TRIM(PROPER('Base de datos cruda'!M2800))="High","Alto",IF(TRIM(PROPER('Base de datos cruda'!M2800))="Medium","Medio","Bajo"))</f>
        <v>Medio</v>
      </c>
      <c r="N2800" s="29">
        <v>100.0</v>
      </c>
      <c r="O2800" s="32">
        <f t="shared" si="1"/>
        <v>100</v>
      </c>
      <c r="P2800" s="33">
        <f t="shared" si="2"/>
        <v>5.22</v>
      </c>
      <c r="Q2800" s="34">
        <f t="shared" si="3"/>
        <v>4.97037037</v>
      </c>
      <c r="R2800" s="35" t="str">
        <f t="shared" si="4"/>
        <v>Alto</v>
      </c>
      <c r="S2800" s="35" t="str">
        <f>IF(O2800="","",IF(O2800&gt;AVERAGE('Base de datos limpia'!$O$2:$O$8001),"Alto","Normal"))
</f>
        <v>Alto</v>
      </c>
      <c r="T2800" s="35" t="str">
        <f t="shared" si="5"/>
        <v>Gamer intensivo</v>
      </c>
      <c r="U2800" s="35"/>
    </row>
    <row r="2801">
      <c r="A2801" s="28">
        <v>2800.0</v>
      </c>
      <c r="B2801" s="28">
        <v>16.0</v>
      </c>
      <c r="C2801" s="28" t="str">
        <f>TRIM(PROPER('Base de datos cruda'!C2801))</f>
        <v>Female</v>
      </c>
      <c r="D2801" s="28">
        <v>0.15</v>
      </c>
      <c r="E2801" s="28">
        <v>2.41</v>
      </c>
      <c r="F2801" s="28">
        <v>5.84</v>
      </c>
      <c r="G2801" s="28">
        <v>60.33</v>
      </c>
      <c r="H2801" s="28" t="str">
        <f>TRIM(PROPER('Base de datos cruda'!H2801))</f>
        <v>Fps</v>
      </c>
      <c r="I2801" s="28">
        <v>3.36</v>
      </c>
      <c r="J2801" s="28">
        <v>4.66</v>
      </c>
      <c r="K2801" s="28">
        <v>320.18</v>
      </c>
      <c r="L2801" s="28">
        <f>IF('Base de datos cruda'!L2801&lt;0,,'Base de datos cruda'!L2801)</f>
        <v>3.57</v>
      </c>
      <c r="M2801" s="28" t="str">
        <f>IF(TRIM(PROPER('Base de datos cruda'!M2801))="High","Alto",IF(TRIM(PROPER('Base de datos cruda'!M2801))="Medium","Medio","Bajo"))</f>
        <v>Medio</v>
      </c>
      <c r="N2801" s="29">
        <v>48.72</v>
      </c>
      <c r="O2801" s="32">
        <f t="shared" si="1"/>
        <v>48.72</v>
      </c>
      <c r="P2801" s="33">
        <f t="shared" si="2"/>
        <v>4.81</v>
      </c>
      <c r="Q2801" s="34">
        <f t="shared" si="3"/>
        <v>16.06666667</v>
      </c>
      <c r="R2801" s="35" t="str">
        <f t="shared" si="4"/>
        <v>Bajo</v>
      </c>
      <c r="S2801" s="35" t="str">
        <f>IF(O2801="","",IF(O2801&gt;AVERAGE('Base de datos limpia'!$O$2:$O$8001),"Alto","Normal"))
</f>
        <v>Normal</v>
      </c>
      <c r="T2801" s="35" t="str">
        <f t="shared" si="5"/>
        <v>Gamer casual</v>
      </c>
      <c r="U2801" s="35"/>
    </row>
    <row r="2802">
      <c r="A2802" s="28">
        <v>2801.0</v>
      </c>
      <c r="B2802" s="28">
        <v>23.0</v>
      </c>
      <c r="C2802" s="28" t="str">
        <f>TRIM(PROPER('Base de datos cruda'!C2802))</f>
        <v>Male</v>
      </c>
      <c r="D2802" s="28">
        <v>4.88</v>
      </c>
      <c r="E2802" s="28">
        <v>2.71</v>
      </c>
      <c r="F2802" s="28">
        <v>4.2</v>
      </c>
      <c r="G2802" s="28">
        <v>64.88</v>
      </c>
      <c r="H2802" s="28" t="str">
        <f>TRIM(PROPER('Base de datos cruda'!H2802))</f>
        <v>Rpg</v>
      </c>
      <c r="I2802" s="28">
        <v>3.03</v>
      </c>
      <c r="J2802" s="28">
        <v>6.59</v>
      </c>
      <c r="K2802" s="28">
        <v>275.0</v>
      </c>
      <c r="L2802" s="28">
        <f>IF('Base de datos cruda'!L2802&lt;0,,'Base de datos cruda'!L2802)</f>
        <v>12.26</v>
      </c>
      <c r="M2802" s="28" t="str">
        <f>IF(TRIM(PROPER('Base de datos cruda'!M2802))="High","Alto",IF(TRIM(PROPER('Base de datos cruda'!M2802))="Medium","Medio","Bajo"))</f>
        <v>Medio</v>
      </c>
      <c r="N2802" s="29">
        <v>29.63</v>
      </c>
      <c r="O2802" s="32">
        <f t="shared" si="1"/>
        <v>29.63</v>
      </c>
      <c r="P2802" s="33">
        <f t="shared" si="2"/>
        <v>11.47</v>
      </c>
      <c r="Q2802" s="34">
        <f t="shared" si="3"/>
        <v>0.5553278689</v>
      </c>
      <c r="R2802" s="35" t="str">
        <f t="shared" si="4"/>
        <v>Bajo</v>
      </c>
      <c r="S2802" s="35" t="str">
        <f>IF(O2802="","",IF(O2802&gt;AVERAGE('Base de datos limpia'!$O$2:$O$8001),"Alto","Normal"))
</f>
        <v>Normal</v>
      </c>
      <c r="T2802" s="35" t="str">
        <f t="shared" si="5"/>
        <v>Gamer casual</v>
      </c>
      <c r="U2802" s="35"/>
    </row>
    <row r="2803">
      <c r="A2803" s="28">
        <v>2802.0</v>
      </c>
      <c r="B2803" s="28">
        <v>18.0</v>
      </c>
      <c r="C2803" s="28" t="str">
        <f>TRIM(PROPER('Base de datos cruda'!C2803))</f>
        <v>Female</v>
      </c>
      <c r="D2803" s="28">
        <v>7.37</v>
      </c>
      <c r="E2803" s="28">
        <v>6.64</v>
      </c>
      <c r="F2803" s="28">
        <v>8.54</v>
      </c>
      <c r="G2803" s="28">
        <v>89.33</v>
      </c>
      <c r="H2803" s="28" t="str">
        <f>TRIM(PROPER('Base de datos cruda'!H2803))</f>
        <v>Rpg</v>
      </c>
      <c r="I2803" s="28">
        <v>4.95</v>
      </c>
      <c r="J2803" s="28">
        <v>11.7</v>
      </c>
      <c r="K2803" s="28">
        <v>223.06</v>
      </c>
      <c r="L2803" s="28">
        <f>IF('Base de datos cruda'!L2803&lt;0,,'Base de datos cruda'!L2803)</f>
        <v>16.44</v>
      </c>
      <c r="M2803" s="28" t="str">
        <f>IF(TRIM(PROPER('Base de datos cruda'!M2803))="High","Alto",IF(TRIM(PROPER('Base de datos cruda'!M2803))="Medium","Medio","Bajo"))</f>
        <v>Bajo</v>
      </c>
      <c r="N2803" s="29">
        <v>62.75</v>
      </c>
      <c r="O2803" s="32">
        <f t="shared" si="1"/>
        <v>62.75</v>
      </c>
      <c r="P2803" s="33">
        <f t="shared" si="2"/>
        <v>19.07</v>
      </c>
      <c r="Q2803" s="34">
        <f t="shared" si="3"/>
        <v>0.9009497965</v>
      </c>
      <c r="R2803" s="35" t="str">
        <f t="shared" si="4"/>
        <v>Medio</v>
      </c>
      <c r="S2803" s="35" t="str">
        <f>IF(O2803="","",IF(O2803&gt;AVERAGE('Base de datos limpia'!$O$2:$O$8001),"Alto","Normal"))
</f>
        <v>Normal</v>
      </c>
      <c r="T2803" s="35" t="str">
        <f t="shared" si="5"/>
        <v>Gamer intensivo</v>
      </c>
      <c r="U2803" s="35"/>
    </row>
    <row r="2804">
      <c r="A2804" s="28">
        <v>2803.0</v>
      </c>
      <c r="B2804" s="28">
        <v>17.0</v>
      </c>
      <c r="C2804" s="28" t="str">
        <f>TRIM(PROPER('Base de datos cruda'!C2804))</f>
        <v>Male</v>
      </c>
      <c r="D2804" s="28">
        <v>0.85</v>
      </c>
      <c r="E2804" s="28">
        <v>9.92</v>
      </c>
      <c r="F2804" s="28">
        <v>4.8</v>
      </c>
      <c r="G2804" s="28">
        <v>70.54</v>
      </c>
      <c r="H2804" s="28" t="str">
        <f>TRIM(PROPER('Base de datos cruda'!H2804))</f>
        <v>Casual</v>
      </c>
      <c r="I2804" s="28">
        <v>1.16</v>
      </c>
      <c r="J2804" s="28">
        <v>5.39</v>
      </c>
      <c r="K2804" s="28">
        <v>304.96</v>
      </c>
      <c r="L2804" s="28">
        <f>IF('Base de datos cruda'!L2804&lt;0,,'Base de datos cruda'!L2804)</f>
        <v>1.49</v>
      </c>
      <c r="M2804" s="28" t="str">
        <f>IF(TRIM(PROPER('Base de datos cruda'!M2804))="High","Alto",IF(TRIM(PROPER('Base de datos cruda'!M2804))="Medium","Medio","Bajo"))</f>
        <v>Alto</v>
      </c>
      <c r="N2804" s="29">
        <v>98.57</v>
      </c>
      <c r="O2804" s="32">
        <f t="shared" si="1"/>
        <v>98.57</v>
      </c>
      <c r="P2804" s="33">
        <f t="shared" si="2"/>
        <v>6.24</v>
      </c>
      <c r="Q2804" s="34">
        <f t="shared" si="3"/>
        <v>11.67058824</v>
      </c>
      <c r="R2804" s="35" t="str">
        <f t="shared" si="4"/>
        <v>Alto</v>
      </c>
      <c r="S2804" s="35" t="str">
        <f>IF(O2804="","",IF(O2804&gt;AVERAGE('Base de datos limpia'!$O$2:$O$8001),"Alto","Normal"))
</f>
        <v>Alto</v>
      </c>
      <c r="T2804" s="35" t="str">
        <f t="shared" si="5"/>
        <v>Gamer intensivo</v>
      </c>
      <c r="U2804" s="35"/>
    </row>
    <row r="2805">
      <c r="A2805" s="28">
        <v>2804.0</v>
      </c>
      <c r="B2805" s="28">
        <v>19.0</v>
      </c>
      <c r="C2805" s="28" t="str">
        <f>TRIM(PROPER('Base de datos cruda'!C2805))</f>
        <v>Female</v>
      </c>
      <c r="D2805" s="28">
        <v>1.69</v>
      </c>
      <c r="E2805" s="28">
        <v>9.02</v>
      </c>
      <c r="F2805" s="28">
        <v>7.49</v>
      </c>
      <c r="G2805" s="28">
        <v>88.93</v>
      </c>
      <c r="H2805" s="28" t="str">
        <f>TRIM(PROPER('Base de datos cruda'!H2805))</f>
        <v>Fps</v>
      </c>
      <c r="I2805" s="28">
        <v>1.98</v>
      </c>
      <c r="J2805" s="28">
        <v>6.98</v>
      </c>
      <c r="K2805" s="28">
        <v>294.62</v>
      </c>
      <c r="L2805" s="28">
        <f>IF('Base de datos cruda'!L2805&lt;0,,'Base de datos cruda'!L2805)</f>
        <v>6.06</v>
      </c>
      <c r="M2805" s="28" t="str">
        <f>IF(TRIM(PROPER('Base de datos cruda'!M2805))="High","Alto",IF(TRIM(PROPER('Base de datos cruda'!M2805))="Medium","Medio","Bajo"))</f>
        <v>Medio</v>
      </c>
      <c r="N2805" s="29">
        <v>100.0</v>
      </c>
      <c r="O2805" s="32">
        <f t="shared" si="1"/>
        <v>100</v>
      </c>
      <c r="P2805" s="33">
        <f t="shared" si="2"/>
        <v>8.67</v>
      </c>
      <c r="Q2805" s="34">
        <f t="shared" si="3"/>
        <v>5.337278107</v>
      </c>
      <c r="R2805" s="35" t="str">
        <f t="shared" si="4"/>
        <v>Alto</v>
      </c>
      <c r="S2805" s="35" t="str">
        <f>IF(O2805="","",IF(O2805&gt;AVERAGE('Base de datos limpia'!$O$2:$O$8001),"Alto","Normal"))
</f>
        <v>Alto</v>
      </c>
      <c r="T2805" s="35" t="str">
        <f t="shared" si="5"/>
        <v>Gamer intensivo</v>
      </c>
      <c r="U2805" s="35"/>
    </row>
    <row r="2806">
      <c r="A2806" s="28">
        <v>2805.0</v>
      </c>
      <c r="B2806" s="28">
        <v>18.0</v>
      </c>
      <c r="C2806" s="28" t="str">
        <f>TRIM(PROPER('Base de datos cruda'!C2806))</f>
        <v>Male</v>
      </c>
      <c r="D2806" s="28">
        <v>2.96</v>
      </c>
      <c r="E2806" s="28">
        <v>6.34</v>
      </c>
      <c r="F2806" s="28">
        <v>8.37</v>
      </c>
      <c r="G2806" s="28">
        <v>93.29</v>
      </c>
      <c r="H2806" s="28" t="str">
        <f>TRIM(PROPER('Base de datos cruda'!H2806))</f>
        <v>Casual</v>
      </c>
      <c r="I2806" s="28">
        <v>2.31</v>
      </c>
      <c r="J2806" s="28">
        <v>7.4</v>
      </c>
      <c r="K2806" s="28">
        <v>270.31</v>
      </c>
      <c r="L2806" s="28">
        <f>IF('Base de datos cruda'!L2806&lt;0,,'Base de datos cruda'!L2806)</f>
        <v>9.57</v>
      </c>
      <c r="M2806" s="28" t="str">
        <f>IF(TRIM(PROPER('Base de datos cruda'!M2806))="High","Alto",IF(TRIM(PROPER('Base de datos cruda'!M2806))="Medium","Medio","Bajo"))</f>
        <v>Medio</v>
      </c>
      <c r="N2806" s="29">
        <v>89.25</v>
      </c>
      <c r="O2806" s="32">
        <f t="shared" si="1"/>
        <v>89.25</v>
      </c>
      <c r="P2806" s="33">
        <f t="shared" si="2"/>
        <v>10.36</v>
      </c>
      <c r="Q2806" s="34">
        <f t="shared" si="3"/>
        <v>2.141891892</v>
      </c>
      <c r="R2806" s="35" t="str">
        <f t="shared" si="4"/>
        <v>Alto</v>
      </c>
      <c r="S2806" s="35" t="str">
        <f>IF(O2806="","",IF(O2806&gt;AVERAGE('Base de datos limpia'!$O$2:$O$8001),"Alto","Normal"))
</f>
        <v>Alto</v>
      </c>
      <c r="T2806" s="35" t="str">
        <f t="shared" si="5"/>
        <v>Gamer intensivo</v>
      </c>
      <c r="U2806" s="35"/>
    </row>
    <row r="2807">
      <c r="A2807" s="28">
        <v>2806.0</v>
      </c>
      <c r="B2807" s="28">
        <v>16.0</v>
      </c>
      <c r="C2807" s="28" t="str">
        <f>TRIM(PROPER('Base de datos cruda'!C2807))</f>
        <v>Male</v>
      </c>
      <c r="D2807" s="28">
        <v>6.47</v>
      </c>
      <c r="E2807" s="28">
        <v>5.85</v>
      </c>
      <c r="F2807" s="28">
        <v>5.55</v>
      </c>
      <c r="G2807" s="28">
        <v>70.18</v>
      </c>
      <c r="H2807" s="28" t="str">
        <f>TRIM(PROPER('Base de datos cruda'!H2807))</f>
        <v>Casual</v>
      </c>
      <c r="I2807" s="28">
        <v>4.31</v>
      </c>
      <c r="J2807" s="28">
        <v>10.08</v>
      </c>
      <c r="K2807" s="28">
        <v>250.89</v>
      </c>
      <c r="L2807" s="28">
        <f>IF('Base de datos cruda'!L2807&lt;0,,'Base de datos cruda'!L2807)</f>
        <v>13.03</v>
      </c>
      <c r="M2807" s="28" t="str">
        <f>IF(TRIM(PROPER('Base de datos cruda'!M2807))="High","Alto",IF(TRIM(PROPER('Base de datos cruda'!M2807))="Medium","Medio","Bajo"))</f>
        <v>Bajo</v>
      </c>
      <c r="N2807" s="29">
        <v>43.11</v>
      </c>
      <c r="O2807" s="32">
        <f t="shared" si="1"/>
        <v>43.11</v>
      </c>
      <c r="P2807" s="33">
        <f t="shared" si="2"/>
        <v>16.55</v>
      </c>
      <c r="Q2807" s="34">
        <f t="shared" si="3"/>
        <v>0.9041731066</v>
      </c>
      <c r="R2807" s="35" t="str">
        <f t="shared" si="4"/>
        <v>Bajo</v>
      </c>
      <c r="S2807" s="35" t="str">
        <f>IF(O2807="","",IF(O2807&gt;AVERAGE('Base de datos limpia'!$O$2:$O$8001),"Alto","Normal"))
</f>
        <v>Normal</v>
      </c>
      <c r="T2807" s="35" t="str">
        <f t="shared" si="5"/>
        <v>Gamer moderado</v>
      </c>
      <c r="U2807" s="35"/>
    </row>
    <row r="2808">
      <c r="A2808" s="28">
        <v>2807.0</v>
      </c>
      <c r="B2808" s="28">
        <v>18.0</v>
      </c>
      <c r="C2808" s="28" t="str">
        <f>TRIM(PROPER('Base de datos cruda'!C2808))</f>
        <v>Male</v>
      </c>
      <c r="D2808" s="28">
        <v>2.15</v>
      </c>
      <c r="E2808" s="28">
        <v>9.99</v>
      </c>
      <c r="F2808" s="28">
        <v>8.15</v>
      </c>
      <c r="G2808" s="28">
        <v>67.68</v>
      </c>
      <c r="H2808" s="28" t="str">
        <f>TRIM(PROPER('Base de datos cruda'!H2808))</f>
        <v>Fps</v>
      </c>
      <c r="I2808" s="28">
        <v>2.07</v>
      </c>
      <c r="J2808" s="28">
        <v>7.07</v>
      </c>
      <c r="K2808" s="28">
        <v>296.81</v>
      </c>
      <c r="L2808" s="28">
        <f>IF('Base de datos cruda'!L2808&lt;0,,'Base de datos cruda'!L2808)</f>
        <v>3.95</v>
      </c>
      <c r="M2808" s="28" t="str">
        <f>IF(TRIM(PROPER('Base de datos cruda'!M2808))="High","Alto",IF(TRIM(PROPER('Base de datos cruda'!M2808))="Medium","Medio","Bajo"))</f>
        <v>Medio</v>
      </c>
      <c r="N2808" s="29">
        <v>100.0</v>
      </c>
      <c r="O2808" s="32">
        <f t="shared" si="1"/>
        <v>100</v>
      </c>
      <c r="P2808" s="33">
        <f t="shared" si="2"/>
        <v>9.22</v>
      </c>
      <c r="Q2808" s="34">
        <f t="shared" si="3"/>
        <v>4.646511628</v>
      </c>
      <c r="R2808" s="35" t="str">
        <f t="shared" si="4"/>
        <v>Alto</v>
      </c>
      <c r="S2808" s="35" t="str">
        <f>IF(O2808="","",IF(O2808&gt;AVERAGE('Base de datos limpia'!$O$2:$O$8001),"Alto","Normal"))
</f>
        <v>Alto</v>
      </c>
      <c r="T2808" s="35" t="str">
        <f t="shared" si="5"/>
        <v>Gamer intensivo</v>
      </c>
      <c r="U2808" s="35"/>
    </row>
    <row r="2809">
      <c r="A2809" s="28">
        <v>2808.0</v>
      </c>
      <c r="B2809" s="28">
        <v>17.0</v>
      </c>
      <c r="C2809" s="28" t="str">
        <f>TRIM(PROPER('Base de datos cruda'!C2809))</f>
        <v>Male</v>
      </c>
      <c r="D2809" s="28">
        <v>7.06</v>
      </c>
      <c r="E2809" s="28">
        <v>5.93</v>
      </c>
      <c r="F2809" s="28">
        <v>5.66</v>
      </c>
      <c r="G2809" s="28">
        <v>65.81</v>
      </c>
      <c r="H2809" s="28" t="str">
        <f>TRIM(PROPER('Base de datos cruda'!H2809))</f>
        <v>Casual</v>
      </c>
      <c r="I2809" s="28">
        <v>3.86</v>
      </c>
      <c r="J2809" s="28">
        <v>9.48</v>
      </c>
      <c r="K2809" s="28">
        <v>215.11</v>
      </c>
      <c r="L2809" s="28">
        <f>IF('Base de datos cruda'!L2809&lt;0,,'Base de datos cruda'!L2809)</f>
        <v>13.88</v>
      </c>
      <c r="M2809" s="28" t="str">
        <f>IF(TRIM(PROPER('Base de datos cruda'!M2809))="High","Alto",IF(TRIM(PROPER('Base de datos cruda'!M2809))="Medium","Medio","Bajo"))</f>
        <v>Bajo</v>
      </c>
      <c r="N2809" s="29">
        <v>42.09</v>
      </c>
      <c r="O2809" s="32">
        <f t="shared" si="1"/>
        <v>42.09</v>
      </c>
      <c r="P2809" s="33">
        <f t="shared" si="2"/>
        <v>16.54</v>
      </c>
      <c r="Q2809" s="34">
        <f t="shared" si="3"/>
        <v>0.8399433428</v>
      </c>
      <c r="R2809" s="35" t="str">
        <f t="shared" si="4"/>
        <v>Bajo</v>
      </c>
      <c r="S2809" s="35" t="str">
        <f>IF(O2809="","",IF(O2809&gt;AVERAGE('Base de datos limpia'!$O$2:$O$8001),"Alto","Normal"))
</f>
        <v>Normal</v>
      </c>
      <c r="T2809" s="35" t="str">
        <f t="shared" si="5"/>
        <v>Gamer moderado</v>
      </c>
      <c r="U2809" s="35"/>
    </row>
    <row r="2810">
      <c r="A2810" s="28">
        <v>2809.0</v>
      </c>
      <c r="B2810" s="28">
        <v>23.0</v>
      </c>
      <c r="C2810" s="28" t="str">
        <f>TRIM(PROPER('Base de datos cruda'!C2810))</f>
        <v>Male</v>
      </c>
      <c r="D2810" s="28">
        <v>0.44</v>
      </c>
      <c r="E2810" s="28">
        <v>4.78</v>
      </c>
      <c r="F2810" s="28">
        <v>7.97</v>
      </c>
      <c r="G2810" s="28">
        <v>68.0</v>
      </c>
      <c r="H2810" s="28" t="str">
        <f>TRIM(PROPER('Base de datos cruda'!H2810))</f>
        <v>Fps</v>
      </c>
      <c r="I2810" s="28">
        <v>0.78</v>
      </c>
      <c r="J2810" s="28">
        <v>4.83</v>
      </c>
      <c r="K2810" s="28">
        <v>314.61</v>
      </c>
      <c r="L2810" s="28">
        <f>IF('Base de datos cruda'!L2810&lt;0,,'Base de datos cruda'!L2810)</f>
        <v>5.75</v>
      </c>
      <c r="M2810" s="28" t="str">
        <f>IF(TRIM(PROPER('Base de datos cruda'!M2810))="High","Alto",IF(TRIM(PROPER('Base de datos cruda'!M2810))="Medium","Medio","Bajo"))</f>
        <v>Medio</v>
      </c>
      <c r="N2810" s="29">
        <v>81.93</v>
      </c>
      <c r="O2810" s="32">
        <f t="shared" si="1"/>
        <v>81.93</v>
      </c>
      <c r="P2810" s="33">
        <f t="shared" si="2"/>
        <v>5.27</v>
      </c>
      <c r="Q2810" s="34">
        <f t="shared" si="3"/>
        <v>10.86363636</v>
      </c>
      <c r="R2810" s="35" t="str">
        <f t="shared" si="4"/>
        <v>Alto</v>
      </c>
      <c r="S2810" s="35" t="str">
        <f>IF(O2810="","",IF(O2810&gt;AVERAGE('Base de datos limpia'!$O$2:$O$8001),"Alto","Normal"))
</f>
        <v>Alto</v>
      </c>
      <c r="T2810" s="35" t="str">
        <f t="shared" si="5"/>
        <v>Gamer moderado</v>
      </c>
      <c r="U2810" s="35"/>
    </row>
    <row r="2811">
      <c r="A2811" s="28">
        <v>2810.0</v>
      </c>
      <c r="B2811" s="28">
        <v>21.0</v>
      </c>
      <c r="C2811" s="28" t="str">
        <f>TRIM(PROPER('Base de datos cruda'!C2811))</f>
        <v>Female</v>
      </c>
      <c r="D2811" s="28">
        <v>7.53</v>
      </c>
      <c r="E2811" s="28">
        <v>9.19</v>
      </c>
      <c r="F2811" s="28">
        <v>4.35</v>
      </c>
      <c r="G2811" s="28">
        <v>70.69</v>
      </c>
      <c r="H2811" s="28" t="str">
        <f>TRIM(PROPER('Base de datos cruda'!H2811))</f>
        <v>Fps</v>
      </c>
      <c r="I2811" s="28">
        <v>2.05</v>
      </c>
      <c r="J2811" s="28">
        <v>12.15</v>
      </c>
      <c r="K2811" s="28">
        <v>246.26</v>
      </c>
      <c r="L2811" s="28">
        <f>IF('Base de datos cruda'!L2811&lt;0,,'Base de datos cruda'!L2811)</f>
        <v>18.36</v>
      </c>
      <c r="M2811" s="28" t="str">
        <f>IF(TRIM(PROPER('Base de datos cruda'!M2811))="High","Alto",IF(TRIM(PROPER('Base de datos cruda'!M2811))="Medium","Medio","Bajo"))</f>
        <v>Alto</v>
      </c>
      <c r="N2811" s="29">
        <v>69.4001086294315</v>
      </c>
      <c r="O2811" s="32">
        <f t="shared" si="1"/>
        <v>69.40010863</v>
      </c>
      <c r="P2811" s="33">
        <f t="shared" si="2"/>
        <v>19.68</v>
      </c>
      <c r="Q2811" s="34">
        <f t="shared" si="3"/>
        <v>1.220451527</v>
      </c>
      <c r="R2811" s="35" t="str">
        <f t="shared" si="4"/>
        <v>Medio</v>
      </c>
      <c r="S2811" s="35" t="str">
        <f>IF(O2811="","",IF(O2811&gt;AVERAGE('Base de datos limpia'!$O$2:$O$8001),"Alto","Normal"))
</f>
        <v>Alto</v>
      </c>
      <c r="T2811" s="35" t="str">
        <f t="shared" si="5"/>
        <v>Gamer intensivo</v>
      </c>
      <c r="U2811" s="35"/>
    </row>
    <row r="2812">
      <c r="A2812" s="28">
        <v>2811.0</v>
      </c>
      <c r="B2812" s="28">
        <v>24.0</v>
      </c>
      <c r="C2812" s="28" t="str">
        <f>TRIM(PROPER('Base de datos cruda'!C2812))</f>
        <v>Female</v>
      </c>
      <c r="D2812" s="28">
        <v>4.49</v>
      </c>
      <c r="E2812" s="28">
        <v>3.11</v>
      </c>
      <c r="F2812" s="28">
        <v>7.28</v>
      </c>
      <c r="G2812" s="28">
        <v>94.75</v>
      </c>
      <c r="H2812" s="28" t="str">
        <f>TRIM(PROPER('Base de datos cruda'!H2812))</f>
        <v>Fps</v>
      </c>
      <c r="I2812" s="28">
        <v>0.77</v>
      </c>
      <c r="J2812" s="28">
        <v>7.45</v>
      </c>
      <c r="K2812" s="28">
        <v>268.87</v>
      </c>
      <c r="L2812" s="28">
        <f>IF('Base de datos cruda'!L2812&lt;0,,'Base de datos cruda'!L2812)</f>
        <v>10.21</v>
      </c>
      <c r="M2812" s="28" t="str">
        <f>IF(TRIM(PROPER('Base de datos cruda'!M2812))="High","Alto",IF(TRIM(PROPER('Base de datos cruda'!M2812))="Medium","Medio","Bajo"))</f>
        <v>Medio</v>
      </c>
      <c r="N2812" s="29">
        <v>55.6</v>
      </c>
      <c r="O2812" s="32">
        <f t="shared" si="1"/>
        <v>55.6</v>
      </c>
      <c r="P2812" s="33">
        <f t="shared" si="2"/>
        <v>11.94</v>
      </c>
      <c r="Q2812" s="34">
        <f t="shared" si="3"/>
        <v>0.6926503341</v>
      </c>
      <c r="R2812" s="35" t="str">
        <f t="shared" si="4"/>
        <v>Medio</v>
      </c>
      <c r="S2812" s="35" t="str">
        <f>IF(O2812="","",IF(O2812&gt;AVERAGE('Base de datos limpia'!$O$2:$O$8001),"Alto","Normal"))
</f>
        <v>Normal</v>
      </c>
      <c r="T2812" s="35" t="str">
        <f t="shared" si="5"/>
        <v>Gamer moderado</v>
      </c>
      <c r="U2812" s="35"/>
    </row>
    <row r="2813">
      <c r="A2813" s="28">
        <v>2812.0</v>
      </c>
      <c r="B2813" s="28">
        <v>23.0</v>
      </c>
      <c r="C2813" s="28" t="str">
        <f>TRIM(PROPER('Base de datos cruda'!C2813))</f>
        <v>Female</v>
      </c>
      <c r="D2813" s="28">
        <v>5.27</v>
      </c>
      <c r="E2813" s="28">
        <v>1.88</v>
      </c>
      <c r="F2813" s="28">
        <v>7.39</v>
      </c>
      <c r="G2813" s="28">
        <v>90.8</v>
      </c>
      <c r="H2813" s="28" t="str">
        <f>TRIM(PROPER('Base de datos cruda'!H2813))</f>
        <v>Casual</v>
      </c>
      <c r="I2813" s="28">
        <v>4.75</v>
      </c>
      <c r="J2813" s="28">
        <v>11.21</v>
      </c>
      <c r="K2813" s="28">
        <v>272.8</v>
      </c>
      <c r="L2813" s="28">
        <f>IF('Base de datos cruda'!L2813&lt;0,,'Base de datos cruda'!L2813)</f>
        <v>11.57</v>
      </c>
      <c r="M2813" s="28" t="str">
        <f>IF(TRIM(PROPER('Base de datos cruda'!M2813))="High","Alto",IF(TRIM(PROPER('Base de datos cruda'!M2813))="Medium","Medio","Bajo"))</f>
        <v>Bajo</v>
      </c>
      <c r="N2813" s="29">
        <v>41.24</v>
      </c>
      <c r="O2813" s="32">
        <f t="shared" si="1"/>
        <v>41.24</v>
      </c>
      <c r="P2813" s="33">
        <f t="shared" si="2"/>
        <v>16.48</v>
      </c>
      <c r="Q2813" s="34">
        <f t="shared" si="3"/>
        <v>0.3567362429</v>
      </c>
      <c r="R2813" s="35" t="str">
        <f t="shared" si="4"/>
        <v>Bajo</v>
      </c>
      <c r="S2813" s="35" t="str">
        <f>IF(O2813="","",IF(O2813&gt;AVERAGE('Base de datos limpia'!$O$2:$O$8001),"Alto","Normal"))
</f>
        <v>Normal</v>
      </c>
      <c r="T2813" s="35" t="str">
        <f t="shared" si="5"/>
        <v>Gamer casual</v>
      </c>
      <c r="U2813" s="35"/>
    </row>
    <row r="2814">
      <c r="A2814" s="28">
        <v>2813.0</v>
      </c>
      <c r="B2814" s="28">
        <v>18.0</v>
      </c>
      <c r="C2814" s="28" t="str">
        <f>TRIM(PROPER('Base de datos cruda'!C2814))</f>
        <v>Female</v>
      </c>
      <c r="D2814" s="28">
        <v>2.94</v>
      </c>
      <c r="E2814" s="28">
        <v>6.71</v>
      </c>
      <c r="F2814" s="28">
        <v>6.46</v>
      </c>
      <c r="G2814" s="28">
        <v>60.07</v>
      </c>
      <c r="H2814" s="28" t="str">
        <f>TRIM(PROPER('Base de datos cruda'!H2814))</f>
        <v>Fps</v>
      </c>
      <c r="I2814" s="28">
        <v>0.89</v>
      </c>
      <c r="J2814" s="28">
        <v>5.72</v>
      </c>
      <c r="K2814" s="28">
        <v>279.12</v>
      </c>
      <c r="L2814" s="28">
        <f>IF('Base de datos cruda'!L2814&lt;0,,'Base de datos cruda'!L2814)</f>
        <v>7.82</v>
      </c>
      <c r="M2814" s="28" t="str">
        <f>IF(TRIM(PROPER('Base de datos cruda'!M2814))="High","Alto",IF(TRIM(PROPER('Base de datos cruda'!M2814))="Medium","Medio","Bajo"))</f>
        <v>Medio</v>
      </c>
      <c r="N2814" s="29">
        <v>73.88</v>
      </c>
      <c r="O2814" s="32">
        <f t="shared" si="1"/>
        <v>73.88</v>
      </c>
      <c r="P2814" s="33">
        <f t="shared" si="2"/>
        <v>8.66</v>
      </c>
      <c r="Q2814" s="34">
        <f t="shared" si="3"/>
        <v>2.282312925</v>
      </c>
      <c r="R2814" s="35" t="str">
        <f t="shared" si="4"/>
        <v>Alto</v>
      </c>
      <c r="S2814" s="35" t="str">
        <f>IF(O2814="","",IF(O2814&gt;AVERAGE('Base de datos limpia'!$O$2:$O$8001),"Alto","Normal"))
</f>
        <v>Alto</v>
      </c>
      <c r="T2814" s="35" t="str">
        <f t="shared" si="5"/>
        <v>Gamer intensivo</v>
      </c>
      <c r="U2814" s="35"/>
    </row>
    <row r="2815">
      <c r="A2815" s="28">
        <v>2814.0</v>
      </c>
      <c r="B2815" s="28">
        <v>20.0</v>
      </c>
      <c r="C2815" s="28" t="str">
        <f>TRIM(PROPER('Base de datos cruda'!C2815))</f>
        <v>Male</v>
      </c>
      <c r="D2815" s="28">
        <v>6.26</v>
      </c>
      <c r="E2815" s="28">
        <v>1.86</v>
      </c>
      <c r="F2815" s="28">
        <v>7.44</v>
      </c>
      <c r="G2815" s="28">
        <v>94.96</v>
      </c>
      <c r="H2815" s="28" t="str">
        <f>TRIM(PROPER('Base de datos cruda'!H2815))</f>
        <v>Fps</v>
      </c>
      <c r="I2815" s="28">
        <v>2.1</v>
      </c>
      <c r="J2815" s="28">
        <v>7.68</v>
      </c>
      <c r="K2815" s="28">
        <v>254.54</v>
      </c>
      <c r="L2815" s="28">
        <f>IF('Base de datos cruda'!L2815&lt;0,,'Base de datos cruda'!L2815)</f>
        <v>13.6</v>
      </c>
      <c r="M2815" s="28" t="str">
        <f>IF(TRIM(PROPER('Base de datos cruda'!M2815))="High","Alto",IF(TRIM(PROPER('Base de datos cruda'!M2815))="Medium","Medio","Bajo"))</f>
        <v>Bajo</v>
      </c>
      <c r="N2815" s="29">
        <v>36.48</v>
      </c>
      <c r="O2815" s="32">
        <f t="shared" si="1"/>
        <v>36.48</v>
      </c>
      <c r="P2815" s="33">
        <f t="shared" si="2"/>
        <v>13.94</v>
      </c>
      <c r="Q2815" s="34">
        <f t="shared" si="3"/>
        <v>0.2971246006</v>
      </c>
      <c r="R2815" s="35" t="str">
        <f t="shared" si="4"/>
        <v>Bajo</v>
      </c>
      <c r="S2815" s="35" t="str">
        <f>IF(O2815="","",IF(O2815&gt;AVERAGE('Base de datos limpia'!$O$2:$O$8001),"Alto","Normal"))
</f>
        <v>Normal</v>
      </c>
      <c r="T2815" s="35" t="str">
        <f t="shared" si="5"/>
        <v>Gamer casual</v>
      </c>
      <c r="U2815" s="35"/>
    </row>
    <row r="2816">
      <c r="A2816" s="28">
        <v>2815.0</v>
      </c>
      <c r="B2816" s="28">
        <v>22.0</v>
      </c>
      <c r="C2816" s="28" t="str">
        <f>TRIM(PROPER('Base de datos cruda'!C2816))</f>
        <v>Male</v>
      </c>
      <c r="D2816" s="28">
        <v>1.33</v>
      </c>
      <c r="E2816" s="28">
        <v>4.36</v>
      </c>
      <c r="F2816" s="28">
        <v>8.62</v>
      </c>
      <c r="G2816" s="28">
        <v>63.15</v>
      </c>
      <c r="H2816" s="28" t="str">
        <f>TRIM(PROPER('Base de datos cruda'!H2816))</f>
        <v>Rpg</v>
      </c>
      <c r="I2816" s="28">
        <v>0.41</v>
      </c>
      <c r="J2816" s="28">
        <v>3.85</v>
      </c>
      <c r="K2816" s="28">
        <v>317.19</v>
      </c>
      <c r="L2816" s="28">
        <f>IF('Base de datos cruda'!L2816&lt;0,,'Base de datos cruda'!L2816)</f>
        <v>4.83</v>
      </c>
      <c r="M2816" s="28" t="str">
        <f>IF(TRIM(PROPER('Base de datos cruda'!M2816))="High","Alto",IF(TRIM(PROPER('Base de datos cruda'!M2816))="Medium","Medio","Bajo"))</f>
        <v>Medio</v>
      </c>
      <c r="N2816" s="29">
        <v>78.43</v>
      </c>
      <c r="O2816" s="32">
        <f t="shared" si="1"/>
        <v>78.43</v>
      </c>
      <c r="P2816" s="33">
        <f t="shared" si="2"/>
        <v>5.18</v>
      </c>
      <c r="Q2816" s="34">
        <f t="shared" si="3"/>
        <v>3.278195489</v>
      </c>
      <c r="R2816" s="35" t="str">
        <f t="shared" si="4"/>
        <v>Alto</v>
      </c>
      <c r="S2816" s="35" t="str">
        <f>IF(O2816="","",IF(O2816&gt;AVERAGE('Base de datos limpia'!$O$2:$O$8001),"Alto","Normal"))
</f>
        <v>Alto</v>
      </c>
      <c r="T2816" s="35" t="str">
        <f t="shared" si="5"/>
        <v>Gamer moderado</v>
      </c>
      <c r="U2816" s="35"/>
    </row>
    <row r="2817">
      <c r="A2817" s="28">
        <v>2816.0</v>
      </c>
      <c r="B2817" s="28">
        <v>20.0</v>
      </c>
      <c r="C2817" s="28" t="str">
        <f>TRIM(PROPER('Base de datos cruda'!C2817))</f>
        <v>Other</v>
      </c>
      <c r="D2817" s="28">
        <v>0.39</v>
      </c>
      <c r="E2817" s="28">
        <v>4.81</v>
      </c>
      <c r="F2817" s="28">
        <v>7.67</v>
      </c>
      <c r="G2817" s="28">
        <v>86.21</v>
      </c>
      <c r="H2817" s="28" t="str">
        <f>TRIM(PROPER('Base de datos cruda'!H2817))</f>
        <v>Fps</v>
      </c>
      <c r="I2817" s="28">
        <v>4.61</v>
      </c>
      <c r="J2817" s="28">
        <v>1.89</v>
      </c>
      <c r="K2817" s="28">
        <v>314.59</v>
      </c>
      <c r="L2817" s="28">
        <f>IF('Base de datos cruda'!L2817&lt;0,,'Base de datos cruda'!L2817)</f>
        <v>6.54</v>
      </c>
      <c r="M2817" s="28" t="str">
        <f>IF(TRIM(PROPER('Base de datos cruda'!M2817))="High","Alto",IF(TRIM(PROPER('Base de datos cruda'!M2817))="Medium","Medio","Bajo"))</f>
        <v>Medio</v>
      </c>
      <c r="N2817" s="29">
        <v>83.77</v>
      </c>
      <c r="O2817" s="32">
        <f t="shared" si="1"/>
        <v>83.77</v>
      </c>
      <c r="P2817" s="33">
        <f t="shared" si="2"/>
        <v>2.28</v>
      </c>
      <c r="Q2817" s="34">
        <f t="shared" si="3"/>
        <v>12.33333333</v>
      </c>
      <c r="R2817" s="35" t="str">
        <f t="shared" si="4"/>
        <v>Alto</v>
      </c>
      <c r="S2817" s="35" t="str">
        <f>IF(O2817="","",IF(O2817&gt;AVERAGE('Base de datos limpia'!$O$2:$O$8001),"Alto","Normal"))
</f>
        <v>Alto</v>
      </c>
      <c r="T2817" s="35" t="str">
        <f t="shared" si="5"/>
        <v>Gamer moderado</v>
      </c>
      <c r="U2817" s="35"/>
    </row>
    <row r="2818">
      <c r="A2818" s="28">
        <v>2817.0</v>
      </c>
      <c r="B2818" s="28">
        <v>23.0</v>
      </c>
      <c r="C2818" s="28" t="str">
        <f>TRIM(PROPER('Base de datos cruda'!C2818))</f>
        <v>Female</v>
      </c>
      <c r="D2818" s="28">
        <v>3.16</v>
      </c>
      <c r="E2818" s="28">
        <v>5.93</v>
      </c>
      <c r="F2818" s="28">
        <v>8.81</v>
      </c>
      <c r="G2818" s="28">
        <v>66.06</v>
      </c>
      <c r="H2818" s="28" t="str">
        <f>TRIM(PROPER('Base de datos cruda'!H2818))</f>
        <v>Rpg</v>
      </c>
      <c r="I2818" s="28">
        <v>3.12</v>
      </c>
      <c r="J2818" s="28">
        <v>5.86</v>
      </c>
      <c r="K2818" s="28">
        <v>277.97</v>
      </c>
      <c r="L2818" s="28">
        <f>IF('Base de datos cruda'!L2818&lt;0,,'Base de datos cruda'!L2818)</f>
        <v>8.66</v>
      </c>
      <c r="M2818" s="28" t="str">
        <f>IF(TRIM(PROPER('Base de datos cruda'!M2818))="High","Alto",IF(TRIM(PROPER('Base de datos cruda'!M2818))="Medium","Medio","Bajo"))</f>
        <v>Medio</v>
      </c>
      <c r="N2818" s="29">
        <v>82.8927068041039</v>
      </c>
      <c r="O2818" s="32">
        <f t="shared" si="1"/>
        <v>82.8927068</v>
      </c>
      <c r="P2818" s="33">
        <f t="shared" si="2"/>
        <v>9.02</v>
      </c>
      <c r="Q2818" s="34">
        <f t="shared" si="3"/>
        <v>1.876582278</v>
      </c>
      <c r="R2818" s="35" t="str">
        <f t="shared" si="4"/>
        <v>Alto</v>
      </c>
      <c r="S2818" s="35" t="str">
        <f>IF(O2818="","",IF(O2818&gt;AVERAGE('Base de datos limpia'!$O$2:$O$8001),"Alto","Normal"))
</f>
        <v>Alto</v>
      </c>
      <c r="T2818" s="35" t="str">
        <f t="shared" si="5"/>
        <v>Gamer moderado</v>
      </c>
      <c r="U2818" s="35"/>
    </row>
    <row r="2819">
      <c r="A2819" s="28">
        <v>2818.0</v>
      </c>
      <c r="B2819" s="28">
        <v>20.0</v>
      </c>
      <c r="C2819" s="28" t="str">
        <f>TRIM(PROPER('Base de datos cruda'!C2819))</f>
        <v>Female</v>
      </c>
      <c r="D2819" s="28">
        <v>6.83</v>
      </c>
      <c r="E2819" s="28">
        <v>9.92</v>
      </c>
      <c r="F2819" s="28">
        <v>6.24</v>
      </c>
      <c r="G2819" s="28">
        <v>62.49</v>
      </c>
      <c r="H2819" s="28" t="str">
        <f>TRIM(PROPER('Base de datos cruda'!H2819))</f>
        <v>Fps</v>
      </c>
      <c r="I2819" s="28">
        <v>4.81</v>
      </c>
      <c r="J2819" s="28">
        <v>8.47</v>
      </c>
      <c r="K2819" s="28">
        <v>249.04</v>
      </c>
      <c r="L2819" s="28">
        <f>IF('Base de datos cruda'!L2819&lt;0,,'Base de datos cruda'!L2819)</f>
        <v>13.09</v>
      </c>
      <c r="M2819" s="28" t="str">
        <f>IF(TRIM(PROPER('Base de datos cruda'!M2819))="High","Alto",IF(TRIM(PROPER('Base de datos cruda'!M2819))="Medium","Medio","Bajo"))</f>
        <v>Bajo</v>
      </c>
      <c r="N2819" s="29">
        <v>82.1586205020186</v>
      </c>
      <c r="O2819" s="32">
        <f t="shared" si="1"/>
        <v>82.1586205</v>
      </c>
      <c r="P2819" s="33">
        <f t="shared" si="2"/>
        <v>15.3</v>
      </c>
      <c r="Q2819" s="34">
        <f t="shared" si="3"/>
        <v>1.452415813</v>
      </c>
      <c r="R2819" s="35" t="str">
        <f t="shared" si="4"/>
        <v>Alto</v>
      </c>
      <c r="S2819" s="35" t="str">
        <f>IF(O2819="","",IF(O2819&gt;AVERAGE('Base de datos limpia'!$O$2:$O$8001),"Alto","Normal"))
</f>
        <v>Alto</v>
      </c>
      <c r="T2819" s="35" t="str">
        <f t="shared" si="5"/>
        <v>Gamer intensivo</v>
      </c>
      <c r="U2819" s="35"/>
    </row>
    <row r="2820">
      <c r="A2820" s="28">
        <v>2819.0</v>
      </c>
      <c r="B2820" s="28">
        <v>16.0</v>
      </c>
      <c r="C2820" s="28" t="str">
        <f>TRIM(PROPER('Base de datos cruda'!C2820))</f>
        <v>Female</v>
      </c>
      <c r="D2820" s="28">
        <v>6.04</v>
      </c>
      <c r="E2820" s="28">
        <v>2.99</v>
      </c>
      <c r="F2820" s="28">
        <v>6.64</v>
      </c>
      <c r="G2820" s="28">
        <v>90.39</v>
      </c>
      <c r="H2820" s="28" t="str">
        <f>TRIM(PROPER('Base de datos cruda'!H2820))</f>
        <v>Fps</v>
      </c>
      <c r="I2820" s="28">
        <v>0.21</v>
      </c>
      <c r="J2820" s="28">
        <v>9.24</v>
      </c>
      <c r="K2820" s="28">
        <v>252.92</v>
      </c>
      <c r="L2820" s="28">
        <f>IF('Base de datos cruda'!L2820&lt;0,,'Base de datos cruda'!L2820)</f>
        <v>10.91</v>
      </c>
      <c r="M2820" s="28" t="str">
        <f>IF(TRIM(PROPER('Base de datos cruda'!M2820))="High","Alto",IF(TRIM(PROPER('Base de datos cruda'!M2820))="Medium","Medio","Bajo"))</f>
        <v>Bajo</v>
      </c>
      <c r="N2820" s="29">
        <v>45.95</v>
      </c>
      <c r="O2820" s="32">
        <f t="shared" si="1"/>
        <v>45.95</v>
      </c>
      <c r="P2820" s="33">
        <f t="shared" si="2"/>
        <v>15.28</v>
      </c>
      <c r="Q2820" s="34">
        <f t="shared" si="3"/>
        <v>0.4950331126</v>
      </c>
      <c r="R2820" s="35" t="str">
        <f t="shared" si="4"/>
        <v>Bajo</v>
      </c>
      <c r="S2820" s="35" t="str">
        <f>IF(O2820="","",IF(O2820&gt;AVERAGE('Base de datos limpia'!$O$2:$O$8001),"Alto","Normal"))
</f>
        <v>Normal</v>
      </c>
      <c r="T2820" s="35" t="str">
        <f t="shared" si="5"/>
        <v>Gamer casual</v>
      </c>
      <c r="U2820" s="35"/>
    </row>
    <row r="2821">
      <c r="A2821" s="28">
        <v>2820.0</v>
      </c>
      <c r="B2821" s="28">
        <v>20.0</v>
      </c>
      <c r="C2821" s="28" t="str">
        <f>TRIM(PROPER('Base de datos cruda'!C2821))</f>
        <v>Male</v>
      </c>
      <c r="D2821" s="28">
        <v>4.14</v>
      </c>
      <c r="E2821" s="28">
        <v>4.38</v>
      </c>
      <c r="F2821" s="28">
        <v>5.32</v>
      </c>
      <c r="G2821" s="28">
        <v>78.69</v>
      </c>
      <c r="H2821" s="28" t="str">
        <f>TRIM(PROPER('Base de datos cruda'!H2821))</f>
        <v>Rpg</v>
      </c>
      <c r="I2821" s="28">
        <v>0.87</v>
      </c>
      <c r="J2821" s="28">
        <v>9.03</v>
      </c>
      <c r="K2821" s="28">
        <v>279.86</v>
      </c>
      <c r="L2821" s="28">
        <f>IF('Base de datos cruda'!L2821&lt;0,,'Base de datos cruda'!L2821)</f>
        <v>9.61</v>
      </c>
      <c r="M2821" s="28" t="str">
        <f>IF(TRIM(PROPER('Base de datos cruda'!M2821))="High","Alto",IF(TRIM(PROPER('Base de datos cruda'!M2821))="Medium","Medio","Bajo"))</f>
        <v>Medio</v>
      </c>
      <c r="N2821" s="29">
        <v>56.81</v>
      </c>
      <c r="O2821" s="32">
        <f t="shared" si="1"/>
        <v>56.81</v>
      </c>
      <c r="P2821" s="33">
        <f t="shared" si="2"/>
        <v>13.17</v>
      </c>
      <c r="Q2821" s="34">
        <f t="shared" si="3"/>
        <v>1.057971014</v>
      </c>
      <c r="R2821" s="35" t="str">
        <f t="shared" si="4"/>
        <v>Medio</v>
      </c>
      <c r="S2821" s="35" t="str">
        <f>IF(O2821="","",IF(O2821&gt;AVERAGE('Base de datos limpia'!$O$2:$O$8001),"Alto","Normal"))
</f>
        <v>Normal</v>
      </c>
      <c r="T2821" s="35" t="str">
        <f t="shared" si="5"/>
        <v>Gamer moderado</v>
      </c>
      <c r="U2821" s="35"/>
    </row>
    <row r="2822">
      <c r="A2822" s="28">
        <v>2821.0</v>
      </c>
      <c r="B2822" s="28">
        <v>19.0</v>
      </c>
      <c r="C2822" s="28" t="str">
        <f>TRIM(PROPER('Base de datos cruda'!C2822))</f>
        <v>Male</v>
      </c>
      <c r="D2822" s="28">
        <v>4.58</v>
      </c>
      <c r="E2822" s="28">
        <v>2.19</v>
      </c>
      <c r="F2822" s="28">
        <v>8.93</v>
      </c>
      <c r="G2822" s="28">
        <v>83.96</v>
      </c>
      <c r="H2822" s="28" t="str">
        <f>TRIM(PROPER('Base de datos cruda'!H2822))</f>
        <v>Rpg</v>
      </c>
      <c r="I2822" s="28">
        <v>1.9</v>
      </c>
      <c r="J2822" s="28">
        <v>5.92</v>
      </c>
      <c r="K2822" s="28">
        <v>269.17</v>
      </c>
      <c r="L2822" s="28">
        <f>IF('Base de datos cruda'!L2822&lt;0,,'Base de datos cruda'!L2822)</f>
        <v>8.92</v>
      </c>
      <c r="M2822" s="28" t="str">
        <f>IF(TRIM(PROPER('Base de datos cruda'!M2822))="High","Alto",IF(TRIM(PROPER('Base de datos cruda'!M2822))="Medium","Medio","Bajo"))</f>
        <v>Medio</v>
      </c>
      <c r="N2822" s="29">
        <v>58.72</v>
      </c>
      <c r="O2822" s="32">
        <f t="shared" si="1"/>
        <v>58.72</v>
      </c>
      <c r="P2822" s="33">
        <f t="shared" si="2"/>
        <v>10.5</v>
      </c>
      <c r="Q2822" s="34">
        <f t="shared" si="3"/>
        <v>0.4781659389</v>
      </c>
      <c r="R2822" s="35" t="str">
        <f t="shared" si="4"/>
        <v>Medio</v>
      </c>
      <c r="S2822" s="35" t="str">
        <f>IF(O2822="","",IF(O2822&gt;AVERAGE('Base de datos limpia'!$O$2:$O$8001),"Alto","Normal"))
</f>
        <v>Normal</v>
      </c>
      <c r="T2822" s="35" t="str">
        <f t="shared" si="5"/>
        <v>Gamer casual</v>
      </c>
      <c r="U2822" s="35"/>
    </row>
    <row r="2823">
      <c r="A2823" s="28">
        <v>2822.0</v>
      </c>
      <c r="B2823" s="28">
        <v>21.0</v>
      </c>
      <c r="C2823" s="28" t="str">
        <f>TRIM(PROPER('Base de datos cruda'!C2823))</f>
        <v>Male</v>
      </c>
      <c r="D2823" s="28">
        <v>1.04</v>
      </c>
      <c r="E2823" s="28">
        <v>6.47</v>
      </c>
      <c r="F2823" s="28">
        <v>4.28</v>
      </c>
      <c r="G2823" s="28">
        <v>77.01</v>
      </c>
      <c r="H2823" s="28" t="str">
        <f>TRIM(PROPER('Base de datos cruda'!H2823))</f>
        <v>Casual</v>
      </c>
      <c r="I2823" s="28">
        <v>3.11</v>
      </c>
      <c r="J2823" s="28">
        <v>4.86</v>
      </c>
      <c r="K2823" s="28">
        <v>306.72</v>
      </c>
      <c r="L2823" s="28">
        <f>IF('Base de datos cruda'!L2823&lt;0,,'Base de datos cruda'!L2823)</f>
        <v>5.65</v>
      </c>
      <c r="M2823" s="28" t="str">
        <f>IF(TRIM(PROPER('Base de datos cruda'!M2823))="High","Alto",IF(TRIM(PROPER('Base de datos cruda'!M2823))="Medium","Medio","Bajo"))</f>
        <v>Medio</v>
      </c>
      <c r="N2823" s="29">
        <v>85.85</v>
      </c>
      <c r="O2823" s="32">
        <f t="shared" si="1"/>
        <v>85.85</v>
      </c>
      <c r="P2823" s="33">
        <f t="shared" si="2"/>
        <v>5.9</v>
      </c>
      <c r="Q2823" s="34">
        <f t="shared" si="3"/>
        <v>6.221153846</v>
      </c>
      <c r="R2823" s="35" t="str">
        <f t="shared" si="4"/>
        <v>Alto</v>
      </c>
      <c r="S2823" s="35" t="str">
        <f>IF(O2823="","",IF(O2823&gt;AVERAGE('Base de datos limpia'!$O$2:$O$8001),"Alto","Normal"))
</f>
        <v>Alto</v>
      </c>
      <c r="T2823" s="35" t="str">
        <f t="shared" si="5"/>
        <v>Gamer intensivo</v>
      </c>
      <c r="U2823" s="35"/>
    </row>
    <row r="2824">
      <c r="A2824" s="28">
        <v>2823.0</v>
      </c>
      <c r="B2824" s="28">
        <v>18.0</v>
      </c>
      <c r="C2824" s="28" t="str">
        <f>TRIM(PROPER('Base de datos cruda'!C2824))</f>
        <v>Male</v>
      </c>
      <c r="D2824" s="28">
        <v>6.73</v>
      </c>
      <c r="E2824" s="28">
        <v>7.55</v>
      </c>
      <c r="F2824" s="28">
        <v>5.79</v>
      </c>
      <c r="G2824" s="28">
        <v>62.69</v>
      </c>
      <c r="H2824" s="28" t="str">
        <f>TRIM(PROPER('Base de datos cruda'!H2824))</f>
        <v>Rpg</v>
      </c>
      <c r="I2824" s="28">
        <v>1.65</v>
      </c>
      <c r="J2824" s="28">
        <v>7.95</v>
      </c>
      <c r="K2824" s="28">
        <v>238.35</v>
      </c>
      <c r="L2824" s="28">
        <f>IF('Base de datos cruda'!L2824&lt;0,,'Base de datos cruda'!L2824)</f>
        <v>12.83</v>
      </c>
      <c r="M2824" s="28" t="str">
        <f>IF(TRIM(PROPER('Base de datos cruda'!M2824))="High","Alto",IF(TRIM(PROPER('Base de datos cruda'!M2824))="Medium","Medio","Bajo"))</f>
        <v>Alto</v>
      </c>
      <c r="N2824" s="29">
        <v>59.5828819421665</v>
      </c>
      <c r="O2824" s="32">
        <f t="shared" si="1"/>
        <v>59.58288194</v>
      </c>
      <c r="P2824" s="33">
        <f t="shared" si="2"/>
        <v>14.68</v>
      </c>
      <c r="Q2824" s="34">
        <f t="shared" si="3"/>
        <v>1.121842496</v>
      </c>
      <c r="R2824" s="35" t="str">
        <f t="shared" si="4"/>
        <v>Medio</v>
      </c>
      <c r="S2824" s="35" t="str">
        <f>IF(O2824="","",IF(O2824&gt;AVERAGE('Base de datos limpia'!$O$2:$O$8001),"Alto","Normal"))
</f>
        <v>Normal</v>
      </c>
      <c r="T2824" s="35" t="str">
        <f t="shared" si="5"/>
        <v>Gamer intensivo</v>
      </c>
      <c r="U2824" s="35"/>
    </row>
    <row r="2825">
      <c r="A2825" s="28">
        <v>2824.0</v>
      </c>
      <c r="B2825" s="28">
        <v>20.0</v>
      </c>
      <c r="C2825" s="28" t="str">
        <f>TRIM(PROPER('Base de datos cruda'!C2825))</f>
        <v>Male</v>
      </c>
      <c r="D2825" s="28">
        <v>6.3</v>
      </c>
      <c r="E2825" s="28">
        <v>5.34</v>
      </c>
      <c r="F2825" s="28">
        <v>5.49</v>
      </c>
      <c r="G2825" s="28">
        <v>89.58</v>
      </c>
      <c r="H2825" s="28" t="str">
        <f>TRIM(PROPER('Base de datos cruda'!H2825))</f>
        <v>Casual</v>
      </c>
      <c r="I2825" s="28">
        <v>3.56</v>
      </c>
      <c r="J2825" s="28">
        <v>11.72</v>
      </c>
      <c r="K2825" s="28">
        <v>240.85</v>
      </c>
      <c r="L2825" s="28">
        <f>IF('Base de datos cruda'!L2825&lt;0,,'Base de datos cruda'!L2825)</f>
        <v>13.33</v>
      </c>
      <c r="M2825" s="28" t="str">
        <f>IF(TRIM(PROPER('Base de datos cruda'!M2825))="High","Alto",IF(TRIM(PROPER('Base de datos cruda'!M2825))="Medium","Medio","Bajo"))</f>
        <v>Bajo</v>
      </c>
      <c r="N2825" s="29">
        <v>56.71</v>
      </c>
      <c r="O2825" s="32">
        <f t="shared" si="1"/>
        <v>56.71</v>
      </c>
      <c r="P2825" s="33">
        <f t="shared" si="2"/>
        <v>18.02</v>
      </c>
      <c r="Q2825" s="34">
        <f t="shared" si="3"/>
        <v>0.8476190476</v>
      </c>
      <c r="R2825" s="35" t="str">
        <f t="shared" si="4"/>
        <v>Medio</v>
      </c>
      <c r="S2825" s="35" t="str">
        <f>IF(O2825="","",IF(O2825&gt;AVERAGE('Base de datos limpia'!$O$2:$O$8001),"Alto","Normal"))
</f>
        <v>Normal</v>
      </c>
      <c r="T2825" s="35" t="str">
        <f t="shared" si="5"/>
        <v>Gamer moderado</v>
      </c>
      <c r="U2825" s="35"/>
    </row>
    <row r="2826">
      <c r="A2826" s="28">
        <v>2825.0</v>
      </c>
      <c r="B2826" s="28">
        <v>17.0</v>
      </c>
      <c r="C2826" s="28" t="str">
        <f>TRIM(PROPER('Base de datos cruda'!C2826))</f>
        <v>Male</v>
      </c>
      <c r="D2826" s="28">
        <v>5.25</v>
      </c>
      <c r="E2826" s="28">
        <v>3.21</v>
      </c>
      <c r="F2826" s="28">
        <v>5.93</v>
      </c>
      <c r="G2826" s="28">
        <v>92.81</v>
      </c>
      <c r="H2826" s="28" t="str">
        <f>TRIM(PROPER('Base de datos cruda'!H2826))</f>
        <v>Fps</v>
      </c>
      <c r="I2826" s="28">
        <v>0.83</v>
      </c>
      <c r="J2826" s="28">
        <v>10.86</v>
      </c>
      <c r="K2826" s="28">
        <v>261.0</v>
      </c>
      <c r="L2826" s="28">
        <f>IF('Base de datos cruda'!L2826&lt;0,,'Base de datos cruda'!L2826)</f>
        <v>14.38</v>
      </c>
      <c r="M2826" s="28" t="str">
        <f>IF(TRIM(PROPER('Base de datos cruda'!M2826))="High","Alto",IF(TRIM(PROPER('Base de datos cruda'!M2826))="Medium","Medio","Bajo"))</f>
        <v>Bajo</v>
      </c>
      <c r="N2826" s="29">
        <v>51.11</v>
      </c>
      <c r="O2826" s="32">
        <f t="shared" si="1"/>
        <v>51.11</v>
      </c>
      <c r="P2826" s="33">
        <f t="shared" si="2"/>
        <v>16.11</v>
      </c>
      <c r="Q2826" s="34">
        <f t="shared" si="3"/>
        <v>0.6114285714</v>
      </c>
      <c r="R2826" s="35" t="str">
        <f t="shared" si="4"/>
        <v>Medio</v>
      </c>
      <c r="S2826" s="35" t="str">
        <f>IF(O2826="","",IF(O2826&gt;AVERAGE('Base de datos limpia'!$O$2:$O$8001),"Alto","Normal"))
</f>
        <v>Normal</v>
      </c>
      <c r="T2826" s="35" t="str">
        <f t="shared" si="5"/>
        <v>Gamer moderado</v>
      </c>
      <c r="U2826" s="35"/>
    </row>
    <row r="2827">
      <c r="A2827" s="28">
        <v>2826.0</v>
      </c>
      <c r="B2827" s="28">
        <v>21.0</v>
      </c>
      <c r="C2827" s="28" t="str">
        <f>TRIM(PROPER('Base de datos cruda'!C2827))</f>
        <v>Female</v>
      </c>
      <c r="D2827" s="28">
        <v>3.73</v>
      </c>
      <c r="E2827" s="28">
        <v>6.59</v>
      </c>
      <c r="F2827" s="28">
        <v>8.59</v>
      </c>
      <c r="G2827" s="28">
        <v>61.66</v>
      </c>
      <c r="H2827" s="28" t="str">
        <f>TRIM(PROPER('Base de datos cruda'!H2827))</f>
        <v>Rpg</v>
      </c>
      <c r="I2827" s="28">
        <v>3.0</v>
      </c>
      <c r="J2827" s="28">
        <v>7.19</v>
      </c>
      <c r="K2827" s="28">
        <v>273.47</v>
      </c>
      <c r="L2827" s="28">
        <f>IF('Base de datos cruda'!L2827&lt;0,,'Base de datos cruda'!L2827)</f>
        <v>7.95</v>
      </c>
      <c r="M2827" s="28" t="str">
        <f>IF(TRIM(PROPER('Base de datos cruda'!M2827))="High","Alto",IF(TRIM(PROPER('Base de datos cruda'!M2827))="Medium","Medio","Bajo"))</f>
        <v>Medio</v>
      </c>
      <c r="N2827" s="29">
        <v>68.44</v>
      </c>
      <c r="O2827" s="32">
        <f t="shared" si="1"/>
        <v>68.44</v>
      </c>
      <c r="P2827" s="33">
        <f t="shared" si="2"/>
        <v>10.92</v>
      </c>
      <c r="Q2827" s="34">
        <f t="shared" si="3"/>
        <v>1.766756032</v>
      </c>
      <c r="R2827" s="35" t="str">
        <f t="shared" si="4"/>
        <v>Medio</v>
      </c>
      <c r="S2827" s="35" t="str">
        <f>IF(O2827="","",IF(O2827&gt;AVERAGE('Base de datos limpia'!$O$2:$O$8001),"Alto","Normal"))
</f>
        <v>Alto</v>
      </c>
      <c r="T2827" s="35" t="str">
        <f t="shared" si="5"/>
        <v>Gamer intensivo</v>
      </c>
      <c r="U2827" s="35"/>
    </row>
    <row r="2828">
      <c r="A2828" s="28">
        <v>2827.0</v>
      </c>
      <c r="B2828" s="28">
        <v>21.0</v>
      </c>
      <c r="C2828" s="28" t="str">
        <f>TRIM(PROPER('Base de datos cruda'!C2828))</f>
        <v>Female</v>
      </c>
      <c r="D2828" s="28">
        <v>7.72</v>
      </c>
      <c r="E2828" s="28">
        <v>5.85</v>
      </c>
      <c r="F2828" s="28">
        <v>5.84</v>
      </c>
      <c r="G2828" s="28">
        <v>75.03</v>
      </c>
      <c r="H2828" s="28" t="str">
        <f>TRIM(PROPER('Base de datos cruda'!H2828))</f>
        <v>Rpg</v>
      </c>
      <c r="I2828" s="28">
        <v>1.99</v>
      </c>
      <c r="J2828" s="28">
        <v>12.57</v>
      </c>
      <c r="K2828" s="28">
        <v>229.89</v>
      </c>
      <c r="L2828" s="28">
        <f>IF('Base de datos cruda'!L2828&lt;0,,'Base de datos cruda'!L2828)</f>
        <v>19.02</v>
      </c>
      <c r="M2828" s="28" t="str">
        <f>IF(TRIM(PROPER('Base de datos cruda'!M2828))="High","Alto",IF(TRIM(PROPER('Base de datos cruda'!M2828))="Medium","Medio","Bajo"))</f>
        <v>Bajo</v>
      </c>
      <c r="N2828" s="29">
        <v>34.27</v>
      </c>
      <c r="O2828" s="32">
        <f t="shared" si="1"/>
        <v>34.27</v>
      </c>
      <c r="P2828" s="33">
        <f t="shared" si="2"/>
        <v>20.29</v>
      </c>
      <c r="Q2828" s="34">
        <f t="shared" si="3"/>
        <v>0.7577720207</v>
      </c>
      <c r="R2828" s="35" t="str">
        <f t="shared" si="4"/>
        <v>Bajo</v>
      </c>
      <c r="S2828" s="35" t="str">
        <f>IF(O2828="","",IF(O2828&gt;AVERAGE('Base de datos limpia'!$O$2:$O$8001),"Alto","Normal"))
</f>
        <v>Normal</v>
      </c>
      <c r="T2828" s="35" t="str">
        <f t="shared" si="5"/>
        <v>Gamer moderado</v>
      </c>
      <c r="U2828" s="35"/>
    </row>
    <row r="2829">
      <c r="A2829" s="28">
        <v>2828.0</v>
      </c>
      <c r="B2829" s="28">
        <v>20.0</v>
      </c>
      <c r="C2829" s="28" t="str">
        <f>TRIM(PROPER('Base de datos cruda'!C2829))</f>
        <v>Female</v>
      </c>
      <c r="D2829" s="28">
        <v>7.03</v>
      </c>
      <c r="E2829" s="28">
        <v>2.54</v>
      </c>
      <c r="F2829" s="28">
        <v>8.58</v>
      </c>
      <c r="G2829" s="28">
        <v>82.29</v>
      </c>
      <c r="H2829" s="28" t="str">
        <f>TRIM(PROPER('Base de datos cruda'!H2829))</f>
        <v>Casual</v>
      </c>
      <c r="I2829" s="28">
        <v>2.54</v>
      </c>
      <c r="J2829" s="28">
        <v>10.99</v>
      </c>
      <c r="K2829" s="28">
        <v>227.71</v>
      </c>
      <c r="L2829" s="28">
        <f>IF('Base de datos cruda'!L2829&lt;0,,'Base de datos cruda'!L2829)</f>
        <v>14.35</v>
      </c>
      <c r="M2829" s="28" t="str">
        <f>IF(TRIM(PROPER('Base de datos cruda'!M2829))="High","Alto",IF(TRIM(PROPER('Base de datos cruda'!M2829))="Medium","Medio","Bajo"))</f>
        <v>Bajo</v>
      </c>
      <c r="N2829" s="29">
        <v>30.8</v>
      </c>
      <c r="O2829" s="32">
        <f t="shared" si="1"/>
        <v>30.8</v>
      </c>
      <c r="P2829" s="33">
        <f t="shared" si="2"/>
        <v>18.02</v>
      </c>
      <c r="Q2829" s="34">
        <f t="shared" si="3"/>
        <v>0.3613086771</v>
      </c>
      <c r="R2829" s="35" t="str">
        <f t="shared" si="4"/>
        <v>Bajo</v>
      </c>
      <c r="S2829" s="35" t="str">
        <f>IF(O2829="","",IF(O2829&gt;AVERAGE('Base de datos limpia'!$O$2:$O$8001),"Alto","Normal"))
</f>
        <v>Normal</v>
      </c>
      <c r="T2829" s="35" t="str">
        <f t="shared" si="5"/>
        <v>Gamer casual</v>
      </c>
      <c r="U2829" s="35"/>
    </row>
    <row r="2830">
      <c r="A2830" s="28">
        <v>2829.0</v>
      </c>
      <c r="B2830" s="28">
        <v>21.0</v>
      </c>
      <c r="C2830" s="28" t="str">
        <f>TRIM(PROPER('Base de datos cruda'!C2830))</f>
        <v>Female</v>
      </c>
      <c r="D2830" s="28">
        <v>5.16</v>
      </c>
      <c r="E2830" s="28">
        <v>4.65</v>
      </c>
      <c r="F2830" s="28">
        <v>6.12</v>
      </c>
      <c r="G2830" s="28">
        <v>84.21</v>
      </c>
      <c r="H2830" s="28" t="str">
        <f>TRIM(PROPER('Base de datos cruda'!H2830))</f>
        <v>Casual</v>
      </c>
      <c r="I2830" s="28">
        <v>2.85</v>
      </c>
      <c r="J2830" s="28">
        <v>7.86</v>
      </c>
      <c r="K2830" s="28">
        <v>249.56</v>
      </c>
      <c r="L2830" s="28">
        <f>IF('Base de datos cruda'!L2830&lt;0,,'Base de datos cruda'!L2830)</f>
        <v>10.73</v>
      </c>
      <c r="M2830" s="28" t="str">
        <f>IF(TRIM(PROPER('Base de datos cruda'!M2830))="High","Alto",IF(TRIM(PROPER('Base de datos cruda'!M2830))="Medium","Medio","Bajo"))</f>
        <v>Bajo</v>
      </c>
      <c r="N2830" s="29">
        <v>56.37</v>
      </c>
      <c r="O2830" s="32">
        <f t="shared" si="1"/>
        <v>56.37</v>
      </c>
      <c r="P2830" s="33">
        <f t="shared" si="2"/>
        <v>13.02</v>
      </c>
      <c r="Q2830" s="34">
        <f t="shared" si="3"/>
        <v>0.9011627907</v>
      </c>
      <c r="R2830" s="35" t="str">
        <f t="shared" si="4"/>
        <v>Medio</v>
      </c>
      <c r="S2830" s="35" t="str">
        <f>IF(O2830="","",IF(O2830&gt;AVERAGE('Base de datos limpia'!$O$2:$O$8001),"Alto","Normal"))
</f>
        <v>Normal</v>
      </c>
      <c r="T2830" s="35" t="str">
        <f t="shared" si="5"/>
        <v>Gamer moderado</v>
      </c>
      <c r="U2830" s="35"/>
    </row>
    <row r="2831">
      <c r="A2831" s="28">
        <v>2830.0</v>
      </c>
      <c r="B2831" s="28">
        <v>22.0</v>
      </c>
      <c r="C2831" s="28" t="str">
        <f>TRIM(PROPER('Base de datos cruda'!C2831))</f>
        <v>Male</v>
      </c>
      <c r="D2831" s="28">
        <v>2.97</v>
      </c>
      <c r="E2831" s="28">
        <v>4.92</v>
      </c>
      <c r="F2831" s="28">
        <v>8.27</v>
      </c>
      <c r="G2831" s="28">
        <v>83.13</v>
      </c>
      <c r="H2831" s="28" t="str">
        <f>TRIM(PROPER('Base de datos cruda'!H2831))</f>
        <v>Rpg</v>
      </c>
      <c r="I2831" s="28">
        <v>0.3</v>
      </c>
      <c r="J2831" s="28">
        <v>5.2</v>
      </c>
      <c r="K2831" s="28">
        <v>290.2</v>
      </c>
      <c r="L2831" s="28">
        <f>IF('Base de datos cruda'!L2831&lt;0,,'Base de datos cruda'!L2831)</f>
        <v>5.89</v>
      </c>
      <c r="M2831" s="28" t="str">
        <f>IF(TRIM(PROPER('Base de datos cruda'!M2831))="High","Alto",IF(TRIM(PROPER('Base de datos cruda'!M2831))="Medium","Medio","Bajo"))</f>
        <v>Medio</v>
      </c>
      <c r="N2831" s="29">
        <v>74.63</v>
      </c>
      <c r="O2831" s="32">
        <f t="shared" si="1"/>
        <v>74.63</v>
      </c>
      <c r="P2831" s="33">
        <f t="shared" si="2"/>
        <v>8.17</v>
      </c>
      <c r="Q2831" s="34">
        <f t="shared" si="3"/>
        <v>1.656565657</v>
      </c>
      <c r="R2831" s="35" t="str">
        <f t="shared" si="4"/>
        <v>Alto</v>
      </c>
      <c r="S2831" s="35" t="str">
        <f>IF(O2831="","",IF(O2831&gt;AVERAGE('Base de datos limpia'!$O$2:$O$8001),"Alto","Normal"))
</f>
        <v>Alto</v>
      </c>
      <c r="T2831" s="35" t="str">
        <f t="shared" si="5"/>
        <v>Gamer moderado</v>
      </c>
      <c r="U2831" s="35"/>
    </row>
    <row r="2832">
      <c r="A2832" s="28">
        <v>2831.0</v>
      </c>
      <c r="B2832" s="28">
        <v>20.0</v>
      </c>
      <c r="C2832" s="28" t="str">
        <f>TRIM(PROPER('Base de datos cruda'!C2832))</f>
        <v>Male</v>
      </c>
      <c r="D2832" s="28">
        <v>4.94</v>
      </c>
      <c r="E2832" s="28">
        <v>9.84</v>
      </c>
      <c r="F2832" s="28">
        <v>6.61</v>
      </c>
      <c r="G2832" s="28">
        <v>87.72</v>
      </c>
      <c r="H2832" s="28" t="str">
        <f>TRIM(PROPER('Base de datos cruda'!H2832))</f>
        <v>Fps</v>
      </c>
      <c r="I2832" s="28">
        <v>4.62</v>
      </c>
      <c r="J2832" s="28">
        <v>9.73</v>
      </c>
      <c r="K2832" s="28">
        <v>264.6</v>
      </c>
      <c r="L2832" s="28">
        <f>IF('Base de datos cruda'!L2832&lt;0,,'Base de datos cruda'!L2832)</f>
        <v>13.1</v>
      </c>
      <c r="M2832" s="28" t="str">
        <f>IF(TRIM(PROPER('Base de datos cruda'!M2832))="High","Alto",IF(TRIM(PROPER('Base de datos cruda'!M2832))="Medium","Medio","Bajo"))</f>
        <v>Medio</v>
      </c>
      <c r="N2832" s="29">
        <v>89.96</v>
      </c>
      <c r="O2832" s="32">
        <f t="shared" si="1"/>
        <v>89.96</v>
      </c>
      <c r="P2832" s="33">
        <f t="shared" si="2"/>
        <v>14.67</v>
      </c>
      <c r="Q2832" s="34">
        <f t="shared" si="3"/>
        <v>1.991902834</v>
      </c>
      <c r="R2832" s="35" t="str">
        <f t="shared" si="4"/>
        <v>Alto</v>
      </c>
      <c r="S2832" s="35" t="str">
        <f>IF(O2832="","",IF(O2832&gt;AVERAGE('Base de datos limpia'!$O$2:$O$8001),"Alto","Normal"))
</f>
        <v>Alto</v>
      </c>
      <c r="T2832" s="35" t="str">
        <f t="shared" si="5"/>
        <v>Gamer intensivo</v>
      </c>
      <c r="U2832" s="35"/>
    </row>
    <row r="2833">
      <c r="A2833" s="28">
        <v>2832.0</v>
      </c>
      <c r="B2833" s="28">
        <v>16.0</v>
      </c>
      <c r="C2833" s="28" t="str">
        <f>TRIM(PROPER('Base de datos cruda'!C2833))</f>
        <v>Female</v>
      </c>
      <c r="D2833" s="28">
        <v>4.6</v>
      </c>
      <c r="E2833" s="28">
        <v>8.64</v>
      </c>
      <c r="F2833" s="28">
        <v>5.56</v>
      </c>
      <c r="G2833" s="28">
        <v>98.67</v>
      </c>
      <c r="H2833" s="28" t="str">
        <f>TRIM(PROPER('Base de datos cruda'!H2833))</f>
        <v>Casual</v>
      </c>
      <c r="I2833" s="28">
        <v>3.93</v>
      </c>
      <c r="J2833" s="28">
        <v>7.75</v>
      </c>
      <c r="K2833" s="28">
        <v>260.5</v>
      </c>
      <c r="L2833" s="28">
        <f>IF('Base de datos cruda'!L2833&lt;0,,'Base de datos cruda'!L2833)</f>
        <v>10.49</v>
      </c>
      <c r="M2833" s="28" t="str">
        <f>IF(TRIM(PROPER('Base de datos cruda'!M2833))="High","Alto",IF(TRIM(PROPER('Base de datos cruda'!M2833))="Medium","Medio","Bajo"))</f>
        <v>Alto</v>
      </c>
      <c r="N2833" s="29">
        <v>92.62</v>
      </c>
      <c r="O2833" s="32">
        <f t="shared" si="1"/>
        <v>92.62</v>
      </c>
      <c r="P2833" s="33">
        <f t="shared" si="2"/>
        <v>12.35</v>
      </c>
      <c r="Q2833" s="34">
        <f t="shared" si="3"/>
        <v>1.87826087</v>
      </c>
      <c r="R2833" s="35" t="str">
        <f t="shared" si="4"/>
        <v>Alto</v>
      </c>
      <c r="S2833" s="35" t="str">
        <f>IF(O2833="","",IF(O2833&gt;AVERAGE('Base de datos limpia'!$O$2:$O$8001),"Alto","Normal"))
</f>
        <v>Alto</v>
      </c>
      <c r="T2833" s="35" t="str">
        <f t="shared" si="5"/>
        <v>Gamer intensivo</v>
      </c>
      <c r="U2833" s="35"/>
    </row>
    <row r="2834">
      <c r="A2834" s="28">
        <v>2833.0</v>
      </c>
      <c r="B2834" s="28">
        <v>23.0</v>
      </c>
      <c r="C2834" s="28" t="str">
        <f>TRIM(PROPER('Base de datos cruda'!C2834))</f>
        <v>Male</v>
      </c>
      <c r="D2834" s="28">
        <v>3.15</v>
      </c>
      <c r="E2834" s="28">
        <v>7.61</v>
      </c>
      <c r="F2834" s="28">
        <v>6.25</v>
      </c>
      <c r="G2834" s="28">
        <v>75.62</v>
      </c>
      <c r="H2834" s="28" t="str">
        <f>TRIM(PROPER('Base de datos cruda'!H2834))</f>
        <v>Fps</v>
      </c>
      <c r="I2834" s="28">
        <v>2.21</v>
      </c>
      <c r="J2834" s="28">
        <v>8.75</v>
      </c>
      <c r="K2834" s="28">
        <v>295.97</v>
      </c>
      <c r="L2834" s="28">
        <f>IF('Base de datos cruda'!L2834&lt;0,,'Base de datos cruda'!L2834)</f>
        <v>6.66</v>
      </c>
      <c r="M2834" s="28" t="str">
        <f>IF(TRIM(PROPER('Base de datos cruda'!M2834))="High","Alto",IF(TRIM(PROPER('Base de datos cruda'!M2834))="Medium","Medio","Bajo"))</f>
        <v>Medio</v>
      </c>
      <c r="N2834" s="29">
        <v>89.39</v>
      </c>
      <c r="O2834" s="32">
        <f t="shared" si="1"/>
        <v>89.39</v>
      </c>
      <c r="P2834" s="33">
        <f t="shared" si="2"/>
        <v>11.9</v>
      </c>
      <c r="Q2834" s="34">
        <f t="shared" si="3"/>
        <v>2.415873016</v>
      </c>
      <c r="R2834" s="35" t="str">
        <f t="shared" si="4"/>
        <v>Alto</v>
      </c>
      <c r="S2834" s="35" t="str">
        <f>IF(O2834="","",IF(O2834&gt;AVERAGE('Base de datos limpia'!$O$2:$O$8001),"Alto","Normal"))
</f>
        <v>Alto</v>
      </c>
      <c r="T2834" s="35" t="str">
        <f t="shared" si="5"/>
        <v>Gamer intensivo</v>
      </c>
      <c r="U2834" s="35"/>
    </row>
    <row r="2835">
      <c r="A2835" s="28">
        <v>2834.0</v>
      </c>
      <c r="B2835" s="28">
        <v>19.0</v>
      </c>
      <c r="C2835" s="28" t="str">
        <f>TRIM(PROPER('Base de datos cruda'!C2835))</f>
        <v>Male</v>
      </c>
      <c r="D2835" s="28">
        <v>2.45</v>
      </c>
      <c r="E2835" s="28">
        <v>9.0</v>
      </c>
      <c r="F2835" s="28">
        <v>6.12</v>
      </c>
      <c r="G2835" s="28">
        <v>82.26</v>
      </c>
      <c r="H2835" s="28" t="str">
        <f>TRIM(PROPER('Base de datos cruda'!H2835))</f>
        <v>Fps</v>
      </c>
      <c r="I2835" s="28">
        <v>2.74</v>
      </c>
      <c r="J2835" s="28">
        <v>8.33</v>
      </c>
      <c r="K2835" s="28">
        <v>282.39</v>
      </c>
      <c r="L2835" s="28">
        <f>IF('Base de datos cruda'!L2835&lt;0,,'Base de datos cruda'!L2835)</f>
        <v>5.23</v>
      </c>
      <c r="M2835" s="28" t="str">
        <f>IF(TRIM(PROPER('Base de datos cruda'!M2835))="High","Alto",IF(TRIM(PROPER('Base de datos cruda'!M2835))="Medium","Medio","Bajo"))</f>
        <v>Medio</v>
      </c>
      <c r="N2835" s="29">
        <v>90.7</v>
      </c>
      <c r="O2835" s="32">
        <f t="shared" si="1"/>
        <v>90.7</v>
      </c>
      <c r="P2835" s="33">
        <f t="shared" si="2"/>
        <v>10.78</v>
      </c>
      <c r="Q2835" s="34">
        <f t="shared" si="3"/>
        <v>3.673469388</v>
      </c>
      <c r="R2835" s="35" t="str">
        <f t="shared" si="4"/>
        <v>Alto</v>
      </c>
      <c r="S2835" s="35" t="str">
        <f>IF(O2835="","",IF(O2835&gt;AVERAGE('Base de datos limpia'!$O$2:$O$8001),"Alto","Normal"))
</f>
        <v>Alto</v>
      </c>
      <c r="T2835" s="35" t="str">
        <f t="shared" si="5"/>
        <v>Gamer intensivo</v>
      </c>
      <c r="U2835" s="35"/>
    </row>
    <row r="2836">
      <c r="A2836" s="28">
        <v>2835.0</v>
      </c>
      <c r="B2836" s="28">
        <v>24.0</v>
      </c>
      <c r="C2836" s="28" t="str">
        <f>TRIM(PROPER('Base de datos cruda'!C2836))</f>
        <v>Male</v>
      </c>
      <c r="D2836" s="28">
        <v>3.26</v>
      </c>
      <c r="E2836" s="28">
        <v>7.62</v>
      </c>
      <c r="F2836" s="28">
        <v>5.3</v>
      </c>
      <c r="G2836" s="28">
        <v>87.96</v>
      </c>
      <c r="H2836" s="28" t="str">
        <f>TRIM(PROPER('Base de datos cruda'!H2836))</f>
        <v>Rpg</v>
      </c>
      <c r="I2836" s="28">
        <v>0.16</v>
      </c>
      <c r="J2836" s="28">
        <v>5.31</v>
      </c>
      <c r="K2836" s="28">
        <v>285.25</v>
      </c>
      <c r="L2836" s="28">
        <f>IF('Base de datos cruda'!L2836&lt;0,,'Base de datos cruda'!L2836)</f>
        <v>6.91</v>
      </c>
      <c r="M2836" s="28" t="str">
        <f>IF(TRIM(PROPER('Base de datos cruda'!M2836))="High","Alto",IF(TRIM(PROPER('Base de datos cruda'!M2836))="Medium","Medio","Bajo"))</f>
        <v>Alto</v>
      </c>
      <c r="N2836" s="29">
        <v>89.0871031374266</v>
      </c>
      <c r="O2836" s="32">
        <f t="shared" si="1"/>
        <v>89.08710314</v>
      </c>
      <c r="P2836" s="33">
        <f t="shared" si="2"/>
        <v>8.57</v>
      </c>
      <c r="Q2836" s="34">
        <f t="shared" si="3"/>
        <v>2.337423313</v>
      </c>
      <c r="R2836" s="35" t="str">
        <f t="shared" si="4"/>
        <v>Alto</v>
      </c>
      <c r="S2836" s="35" t="str">
        <f>IF(O2836="","",IF(O2836&gt;AVERAGE('Base de datos limpia'!$O$2:$O$8001),"Alto","Normal"))
</f>
        <v>Alto</v>
      </c>
      <c r="T2836" s="35" t="str">
        <f t="shared" si="5"/>
        <v>Gamer intensivo</v>
      </c>
      <c r="U2836" s="35"/>
    </row>
    <row r="2837">
      <c r="A2837" s="28">
        <v>2836.0</v>
      </c>
      <c r="B2837" s="28">
        <v>21.0</v>
      </c>
      <c r="C2837" s="28" t="str">
        <f>TRIM(PROPER('Base de datos cruda'!C2837))</f>
        <v>Male</v>
      </c>
      <c r="D2837" s="28">
        <v>4.59</v>
      </c>
      <c r="E2837" s="28">
        <v>9.13</v>
      </c>
      <c r="F2837" s="28">
        <v>5.45</v>
      </c>
      <c r="G2837" s="28">
        <v>83.7</v>
      </c>
      <c r="H2837" s="28" t="str">
        <f>TRIM(PROPER('Base de datos cruda'!H2837))</f>
        <v>Fps</v>
      </c>
      <c r="I2837" s="28">
        <v>2.49</v>
      </c>
      <c r="J2837" s="28">
        <v>8.4</v>
      </c>
      <c r="K2837" s="28">
        <v>269.5</v>
      </c>
      <c r="L2837" s="28">
        <f>IF('Base de datos cruda'!L2837&lt;0,,'Base de datos cruda'!L2837)</f>
        <v>8.25</v>
      </c>
      <c r="M2837" s="28" t="str">
        <f>IF(TRIM(PROPER('Base de datos cruda'!M2837))="High","Alto",IF(TRIM(PROPER('Base de datos cruda'!M2837))="Medium","Medio","Bajo"))</f>
        <v>Alto</v>
      </c>
      <c r="N2837" s="29">
        <v>91.16</v>
      </c>
      <c r="O2837" s="32">
        <f t="shared" si="1"/>
        <v>91.16</v>
      </c>
      <c r="P2837" s="33">
        <f t="shared" si="2"/>
        <v>12.99</v>
      </c>
      <c r="Q2837" s="34">
        <f t="shared" si="3"/>
        <v>1.989106754</v>
      </c>
      <c r="R2837" s="35" t="str">
        <f t="shared" si="4"/>
        <v>Alto</v>
      </c>
      <c r="S2837" s="35" t="str">
        <f>IF(O2837="","",IF(O2837&gt;AVERAGE('Base de datos limpia'!$O$2:$O$8001),"Alto","Normal"))
</f>
        <v>Alto</v>
      </c>
      <c r="T2837" s="35" t="str">
        <f t="shared" si="5"/>
        <v>Gamer intensivo</v>
      </c>
      <c r="U2837" s="35"/>
    </row>
    <row r="2838">
      <c r="A2838" s="28">
        <v>2837.0</v>
      </c>
      <c r="B2838" s="28">
        <v>16.0</v>
      </c>
      <c r="C2838" s="28" t="str">
        <f>TRIM(PROPER('Base de datos cruda'!C2838))</f>
        <v>Female</v>
      </c>
      <c r="D2838" s="28">
        <v>3.43</v>
      </c>
      <c r="E2838" s="28">
        <v>1.49</v>
      </c>
      <c r="F2838" s="28">
        <v>4.93</v>
      </c>
      <c r="G2838" s="28">
        <v>75.47</v>
      </c>
      <c r="H2838" s="28" t="str">
        <f>TRIM(PROPER('Base de datos cruda'!H2838))</f>
        <v>Fps</v>
      </c>
      <c r="I2838" s="28">
        <v>2.13</v>
      </c>
      <c r="J2838" s="28">
        <v>7.11</v>
      </c>
      <c r="K2838" s="28">
        <v>279.37</v>
      </c>
      <c r="L2838" s="28">
        <f>IF('Base de datos cruda'!L2838&lt;0,,'Base de datos cruda'!L2838)</f>
        <v>7.87</v>
      </c>
      <c r="M2838" s="28" t="str">
        <f>IF(TRIM(PROPER('Base de datos cruda'!M2838))="High","Alto",IF(TRIM(PROPER('Base de datos cruda'!M2838))="Medium","Medio","Bajo"))</f>
        <v>Medio</v>
      </c>
      <c r="N2838" s="29">
        <v>34.02</v>
      </c>
      <c r="O2838" s="32">
        <f t="shared" si="1"/>
        <v>34.02</v>
      </c>
      <c r="P2838" s="33">
        <f t="shared" si="2"/>
        <v>10.54</v>
      </c>
      <c r="Q2838" s="34">
        <f t="shared" si="3"/>
        <v>0.4344023324</v>
      </c>
      <c r="R2838" s="35" t="str">
        <f t="shared" si="4"/>
        <v>Bajo</v>
      </c>
      <c r="S2838" s="35" t="str">
        <f>IF(O2838="","",IF(O2838&gt;AVERAGE('Base de datos limpia'!$O$2:$O$8001),"Alto","Normal"))
</f>
        <v>Normal</v>
      </c>
      <c r="T2838" s="35" t="str">
        <f t="shared" si="5"/>
        <v>Gamer casual</v>
      </c>
      <c r="U2838" s="35"/>
    </row>
    <row r="2839">
      <c r="A2839" s="28">
        <v>2838.0</v>
      </c>
      <c r="B2839" s="28">
        <v>18.0</v>
      </c>
      <c r="C2839" s="28" t="str">
        <f>TRIM(PROPER('Base de datos cruda'!C2839))</f>
        <v>Male</v>
      </c>
      <c r="D2839" s="28">
        <v>2.11</v>
      </c>
      <c r="E2839" s="28">
        <v>5.1</v>
      </c>
      <c r="F2839" s="28">
        <v>5.68</v>
      </c>
      <c r="G2839" s="28">
        <v>84.96</v>
      </c>
      <c r="H2839" s="28" t="str">
        <f>TRIM(PROPER('Base de datos cruda'!H2839))</f>
        <v>Casual</v>
      </c>
      <c r="I2839" s="28">
        <v>1.87</v>
      </c>
      <c r="J2839" s="28">
        <v>7.45</v>
      </c>
      <c r="K2839" s="28">
        <v>307.34</v>
      </c>
      <c r="L2839" s="28">
        <f>IF('Base de datos cruda'!L2839&lt;0,,'Base de datos cruda'!L2839)</f>
        <v>7.4</v>
      </c>
      <c r="M2839" s="28" t="str">
        <f>IF(TRIM(PROPER('Base de datos cruda'!M2839))="High","Alto",IF(TRIM(PROPER('Base de datos cruda'!M2839))="Medium","Medio","Bajo"))</f>
        <v>Medio</v>
      </c>
      <c r="N2839" s="29">
        <v>77.52</v>
      </c>
      <c r="O2839" s="32">
        <f t="shared" si="1"/>
        <v>77.52</v>
      </c>
      <c r="P2839" s="33">
        <f t="shared" si="2"/>
        <v>9.56</v>
      </c>
      <c r="Q2839" s="34">
        <f t="shared" si="3"/>
        <v>2.417061611</v>
      </c>
      <c r="R2839" s="35" t="str">
        <f t="shared" si="4"/>
        <v>Alto</v>
      </c>
      <c r="S2839" s="35" t="str">
        <f>IF(O2839="","",IF(O2839&gt;AVERAGE('Base de datos limpia'!$O$2:$O$8001),"Alto","Normal"))
</f>
        <v>Alto</v>
      </c>
      <c r="T2839" s="35" t="str">
        <f t="shared" si="5"/>
        <v>Gamer moderado</v>
      </c>
      <c r="U2839" s="35"/>
    </row>
    <row r="2840">
      <c r="A2840" s="28">
        <v>2839.0</v>
      </c>
      <c r="B2840" s="28">
        <v>18.0</v>
      </c>
      <c r="C2840" s="28" t="str">
        <f>TRIM(PROPER('Base de datos cruda'!C2840))</f>
        <v>Female</v>
      </c>
      <c r="D2840" s="28">
        <v>6.09</v>
      </c>
      <c r="E2840" s="28">
        <v>7.72</v>
      </c>
      <c r="F2840" s="28">
        <v>7.12</v>
      </c>
      <c r="G2840" s="28">
        <v>86.0</v>
      </c>
      <c r="H2840" s="28" t="str">
        <f>TRIM(PROPER('Base de datos cruda'!H2840))</f>
        <v>Fps</v>
      </c>
      <c r="I2840" s="28">
        <v>4.08</v>
      </c>
      <c r="J2840" s="28">
        <v>10.54</v>
      </c>
      <c r="K2840" s="28">
        <v>263.19</v>
      </c>
      <c r="L2840" s="28">
        <f>IF('Base de datos cruda'!L2840&lt;0,,'Base de datos cruda'!L2840)</f>
        <v>12.04</v>
      </c>
      <c r="M2840" s="28" t="str">
        <f>IF(TRIM(PROPER('Base de datos cruda'!M2840))="High","Alto",IF(TRIM(PROPER('Base de datos cruda'!M2840))="Medium","Medio","Bajo"))</f>
        <v>Bajo</v>
      </c>
      <c r="N2840" s="29">
        <v>83.4785330089327</v>
      </c>
      <c r="O2840" s="32">
        <f t="shared" si="1"/>
        <v>83.47853301</v>
      </c>
      <c r="P2840" s="33">
        <f t="shared" si="2"/>
        <v>16.63</v>
      </c>
      <c r="Q2840" s="34">
        <f t="shared" si="3"/>
        <v>1.267651888</v>
      </c>
      <c r="R2840" s="35" t="str">
        <f t="shared" si="4"/>
        <v>Alto</v>
      </c>
      <c r="S2840" s="35" t="str">
        <f>IF(O2840="","",IF(O2840&gt;AVERAGE('Base de datos limpia'!$O$2:$O$8001),"Alto","Normal"))
</f>
        <v>Alto</v>
      </c>
      <c r="T2840" s="35" t="str">
        <f t="shared" si="5"/>
        <v>Gamer intensivo</v>
      </c>
      <c r="U2840" s="35"/>
    </row>
    <row r="2841">
      <c r="A2841" s="28">
        <v>2840.0</v>
      </c>
      <c r="B2841" s="28">
        <v>19.0</v>
      </c>
      <c r="C2841" s="28" t="str">
        <f>TRIM(PROPER('Base de datos cruda'!C2841))</f>
        <v>Female</v>
      </c>
      <c r="D2841" s="28">
        <v>4.25</v>
      </c>
      <c r="E2841" s="28">
        <v>6.25</v>
      </c>
      <c r="F2841" s="28">
        <v>5.93</v>
      </c>
      <c r="G2841" s="28">
        <v>83.4</v>
      </c>
      <c r="H2841" s="28" t="str">
        <f>TRIM(PROPER('Base de datos cruda'!H2841))</f>
        <v>Casual</v>
      </c>
      <c r="I2841" s="28">
        <v>0.91</v>
      </c>
      <c r="J2841" s="28">
        <v>8.29</v>
      </c>
      <c r="K2841" s="28">
        <v>257.49</v>
      </c>
      <c r="L2841" s="28">
        <f>IF('Base de datos cruda'!L2841&lt;0,,'Base de datos cruda'!L2841)</f>
        <v>12.22</v>
      </c>
      <c r="M2841" s="28" t="str">
        <f>IF(TRIM(PROPER('Base de datos cruda'!M2841))="High","Alto",IF(TRIM(PROPER('Base de datos cruda'!M2841))="Medium","Medio","Bajo"))</f>
        <v>Medio</v>
      </c>
      <c r="N2841" s="29">
        <v>64.01</v>
      </c>
      <c r="O2841" s="32">
        <f t="shared" si="1"/>
        <v>64.01</v>
      </c>
      <c r="P2841" s="33">
        <f t="shared" si="2"/>
        <v>12.54</v>
      </c>
      <c r="Q2841" s="34">
        <f t="shared" si="3"/>
        <v>1.470588235</v>
      </c>
      <c r="R2841" s="35" t="str">
        <f t="shared" si="4"/>
        <v>Medio</v>
      </c>
      <c r="S2841" s="35" t="str">
        <f>IF(O2841="","",IF(O2841&gt;AVERAGE('Base de datos limpia'!$O$2:$O$8001),"Alto","Normal"))
</f>
        <v>Normal</v>
      </c>
      <c r="T2841" s="35" t="str">
        <f t="shared" si="5"/>
        <v>Gamer intensivo</v>
      </c>
      <c r="U2841" s="35"/>
    </row>
    <row r="2842">
      <c r="A2842" s="28">
        <v>2841.0</v>
      </c>
      <c r="B2842" s="28">
        <v>21.0</v>
      </c>
      <c r="C2842" s="28" t="str">
        <f>TRIM(PROPER('Base de datos cruda'!C2842))</f>
        <v>Male</v>
      </c>
      <c r="D2842" s="28">
        <v>0.54</v>
      </c>
      <c r="E2842" s="28">
        <v>2.58</v>
      </c>
      <c r="F2842" s="28">
        <v>7.56</v>
      </c>
      <c r="G2842" s="28">
        <v>68.2</v>
      </c>
      <c r="H2842" s="28" t="str">
        <f>TRIM(PROPER('Base de datos cruda'!H2842))</f>
        <v>Fps</v>
      </c>
      <c r="I2842" s="28">
        <v>0.88</v>
      </c>
      <c r="J2842" s="28">
        <v>4.94</v>
      </c>
      <c r="K2842" s="28">
        <v>290.77</v>
      </c>
      <c r="L2842" s="28">
        <f>IF('Base de datos cruda'!L2842&lt;0,,'Base de datos cruda'!L2842)</f>
        <v>6.05</v>
      </c>
      <c r="M2842" s="28" t="str">
        <f>IF(TRIM(PROPER('Base de datos cruda'!M2842))="High","Alto",IF(TRIM(PROPER('Base de datos cruda'!M2842))="Medium","Medio","Bajo"))</f>
        <v>Medio</v>
      </c>
      <c r="N2842" s="29">
        <v>72.96</v>
      </c>
      <c r="O2842" s="32">
        <f t="shared" si="1"/>
        <v>72.96</v>
      </c>
      <c r="P2842" s="33">
        <f t="shared" si="2"/>
        <v>5.48</v>
      </c>
      <c r="Q2842" s="34">
        <f t="shared" si="3"/>
        <v>4.777777778</v>
      </c>
      <c r="R2842" s="35" t="str">
        <f t="shared" si="4"/>
        <v>Alto</v>
      </c>
      <c r="S2842" s="35" t="str">
        <f>IF(O2842="","",IF(O2842&gt;AVERAGE('Base de datos limpia'!$O$2:$O$8001),"Alto","Normal"))
</f>
        <v>Alto</v>
      </c>
      <c r="T2842" s="35" t="str">
        <f t="shared" si="5"/>
        <v>Gamer casual</v>
      </c>
      <c r="U2842" s="35"/>
    </row>
    <row r="2843">
      <c r="A2843" s="28">
        <v>2842.0</v>
      </c>
      <c r="B2843" s="28">
        <v>22.0</v>
      </c>
      <c r="C2843" s="28" t="str">
        <f>TRIM(PROPER('Base de datos cruda'!C2843))</f>
        <v>Male</v>
      </c>
      <c r="D2843" s="28">
        <v>2.95</v>
      </c>
      <c r="E2843" s="28">
        <v>4.06</v>
      </c>
      <c r="F2843" s="28">
        <v>8.93</v>
      </c>
      <c r="G2843" s="28">
        <v>80.24</v>
      </c>
      <c r="H2843" s="28" t="str">
        <f>TRIM(PROPER('Base de datos cruda'!H2843))</f>
        <v>Fps</v>
      </c>
      <c r="I2843" s="28">
        <v>2.61</v>
      </c>
      <c r="J2843" s="28">
        <v>5.9</v>
      </c>
      <c r="K2843" s="28">
        <v>279.71</v>
      </c>
      <c r="L2843" s="28">
        <f>IF('Base de datos cruda'!L2843&lt;0,,'Base de datos cruda'!L2843)</f>
        <v>9.54</v>
      </c>
      <c r="M2843" s="28" t="str">
        <f>IF(TRIM(PROPER('Base de datos cruda'!M2843))="High","Alto",IF(TRIM(PROPER('Base de datos cruda'!M2843))="Medium","Medio","Bajo"))</f>
        <v>Medio</v>
      </c>
      <c r="N2843" s="29">
        <v>71.88</v>
      </c>
      <c r="O2843" s="32">
        <f t="shared" si="1"/>
        <v>71.88</v>
      </c>
      <c r="P2843" s="33">
        <f t="shared" si="2"/>
        <v>8.85</v>
      </c>
      <c r="Q2843" s="34">
        <f t="shared" si="3"/>
        <v>1.376271186</v>
      </c>
      <c r="R2843" s="35" t="str">
        <f t="shared" si="4"/>
        <v>Alto</v>
      </c>
      <c r="S2843" s="35" t="str">
        <f>IF(O2843="","",IF(O2843&gt;AVERAGE('Base de datos limpia'!$O$2:$O$8001),"Alto","Normal"))
</f>
        <v>Alto</v>
      </c>
      <c r="T2843" s="35" t="str">
        <f t="shared" si="5"/>
        <v>Gamer moderado</v>
      </c>
      <c r="U2843" s="35"/>
    </row>
    <row r="2844">
      <c r="A2844" s="28">
        <v>2843.0</v>
      </c>
      <c r="B2844" s="28">
        <v>19.0</v>
      </c>
      <c r="C2844" s="28" t="str">
        <f>TRIM(PROPER('Base de datos cruda'!C2844))</f>
        <v>Male</v>
      </c>
      <c r="D2844" s="28">
        <v>7.08</v>
      </c>
      <c r="E2844" s="28">
        <v>3.86</v>
      </c>
      <c r="F2844" s="28">
        <v>5.89</v>
      </c>
      <c r="G2844" s="28">
        <v>95.37</v>
      </c>
      <c r="H2844" s="28" t="str">
        <f>TRIM(PROPER('Base de datos cruda'!H2844))</f>
        <v>Fps</v>
      </c>
      <c r="I2844" s="28">
        <v>3.44</v>
      </c>
      <c r="J2844" s="28">
        <v>12.88</v>
      </c>
      <c r="K2844" s="28">
        <v>225.21</v>
      </c>
      <c r="L2844" s="28">
        <f>IF('Base de datos cruda'!L2844&lt;0,,'Base de datos cruda'!L2844)</f>
        <v>18.4</v>
      </c>
      <c r="M2844" s="28" t="str">
        <f>IF(TRIM(PROPER('Base de datos cruda'!M2844))="High","Alto",IF(TRIM(PROPER('Base de datos cruda'!M2844))="Medium","Medio","Bajo"))</f>
        <v>Bajo</v>
      </c>
      <c r="N2844" s="29">
        <v>36.91</v>
      </c>
      <c r="O2844" s="32">
        <f t="shared" si="1"/>
        <v>36.91</v>
      </c>
      <c r="P2844" s="33">
        <f t="shared" si="2"/>
        <v>19.96</v>
      </c>
      <c r="Q2844" s="34">
        <f t="shared" si="3"/>
        <v>0.5451977401</v>
      </c>
      <c r="R2844" s="35" t="str">
        <f t="shared" si="4"/>
        <v>Bajo</v>
      </c>
      <c r="S2844" s="35" t="str">
        <f>IF(O2844="","",IF(O2844&gt;AVERAGE('Base de datos limpia'!$O$2:$O$8001),"Alto","Normal"))
</f>
        <v>Normal</v>
      </c>
      <c r="T2844" s="35" t="str">
        <f t="shared" si="5"/>
        <v>Gamer moderado</v>
      </c>
      <c r="U2844" s="35"/>
    </row>
    <row r="2845">
      <c r="A2845" s="28">
        <v>2844.0</v>
      </c>
      <c r="B2845" s="28">
        <v>21.0</v>
      </c>
      <c r="C2845" s="28" t="str">
        <f>TRIM(PROPER('Base de datos cruda'!C2845))</f>
        <v>Male</v>
      </c>
      <c r="D2845" s="28">
        <v>6.04</v>
      </c>
      <c r="E2845" s="28">
        <v>3.35</v>
      </c>
      <c r="F2845" s="28">
        <v>6.31</v>
      </c>
      <c r="G2845" s="28">
        <v>94.74</v>
      </c>
      <c r="H2845" s="28" t="str">
        <f>TRIM(PROPER('Base de datos cruda'!H2845))</f>
        <v>Rpg</v>
      </c>
      <c r="I2845" s="28">
        <v>0.11</v>
      </c>
      <c r="J2845" s="28">
        <v>7.33</v>
      </c>
      <c r="K2845" s="28">
        <v>243.15</v>
      </c>
      <c r="L2845" s="28">
        <f>IF('Base de datos cruda'!L2845&lt;0,,'Base de datos cruda'!L2845)</f>
        <v>13.57</v>
      </c>
      <c r="M2845" s="28" t="str">
        <f>IF(TRIM(PROPER('Base de datos cruda'!M2845))="High","Alto",IF(TRIM(PROPER('Base de datos cruda'!M2845))="Medium","Medio","Bajo"))</f>
        <v>Bajo</v>
      </c>
      <c r="N2845" s="29">
        <v>42.3</v>
      </c>
      <c r="O2845" s="32">
        <f t="shared" si="1"/>
        <v>42.3</v>
      </c>
      <c r="P2845" s="33">
        <f t="shared" si="2"/>
        <v>13.37</v>
      </c>
      <c r="Q2845" s="34">
        <f t="shared" si="3"/>
        <v>0.5546357616</v>
      </c>
      <c r="R2845" s="35" t="str">
        <f t="shared" si="4"/>
        <v>Bajo</v>
      </c>
      <c r="S2845" s="35" t="str">
        <f>IF(O2845="","",IF(O2845&gt;AVERAGE('Base de datos limpia'!$O$2:$O$8001),"Alto","Normal"))
</f>
        <v>Normal</v>
      </c>
      <c r="T2845" s="35" t="str">
        <f t="shared" si="5"/>
        <v>Gamer moderado</v>
      </c>
      <c r="U2845" s="35"/>
    </row>
    <row r="2846">
      <c r="A2846" s="28">
        <v>2845.0</v>
      </c>
      <c r="B2846" s="28">
        <v>16.0</v>
      </c>
      <c r="C2846" s="28" t="str">
        <f>TRIM(PROPER('Base de datos cruda'!C2846))</f>
        <v>Female</v>
      </c>
      <c r="D2846" s="28">
        <v>2.59</v>
      </c>
      <c r="E2846" s="28">
        <v>4.09</v>
      </c>
      <c r="F2846" s="28">
        <v>4.82</v>
      </c>
      <c r="G2846" s="28">
        <v>90.03</v>
      </c>
      <c r="H2846" s="28" t="str">
        <f>TRIM(PROPER('Base de datos cruda'!H2846))</f>
        <v>Fps</v>
      </c>
      <c r="I2846" s="28">
        <v>2.73</v>
      </c>
      <c r="J2846" s="28">
        <v>3.74</v>
      </c>
      <c r="K2846" s="28">
        <v>307.12</v>
      </c>
      <c r="L2846" s="28">
        <f>IF('Base de datos cruda'!L2846&lt;0,,'Base de datos cruda'!L2846)</f>
        <v>6.23</v>
      </c>
      <c r="M2846" s="28" t="str">
        <f>IF(TRIM(PROPER('Base de datos cruda'!M2846))="High","Alto",IF(TRIM(PROPER('Base de datos cruda'!M2846))="Medium","Medio","Bajo"))</f>
        <v>Medio</v>
      </c>
      <c r="N2846" s="29">
        <v>67.76</v>
      </c>
      <c r="O2846" s="32">
        <f t="shared" si="1"/>
        <v>67.76</v>
      </c>
      <c r="P2846" s="33">
        <f t="shared" si="2"/>
        <v>6.33</v>
      </c>
      <c r="Q2846" s="34">
        <f t="shared" si="3"/>
        <v>1.579150579</v>
      </c>
      <c r="R2846" s="35" t="str">
        <f t="shared" si="4"/>
        <v>Medio</v>
      </c>
      <c r="S2846" s="35" t="str">
        <f>IF(O2846="","",IF(O2846&gt;AVERAGE('Base de datos limpia'!$O$2:$O$8001),"Alto","Normal"))
</f>
        <v>Alto</v>
      </c>
      <c r="T2846" s="35" t="str">
        <f t="shared" si="5"/>
        <v>Gamer moderado</v>
      </c>
      <c r="U2846" s="35"/>
    </row>
    <row r="2847">
      <c r="A2847" s="28">
        <v>2846.0</v>
      </c>
      <c r="B2847" s="28">
        <v>23.0</v>
      </c>
      <c r="C2847" s="28" t="str">
        <f>TRIM(PROPER('Base de datos cruda'!C2847))</f>
        <v>Female</v>
      </c>
      <c r="D2847" s="28">
        <v>7.51</v>
      </c>
      <c r="E2847" s="28">
        <v>5.63</v>
      </c>
      <c r="F2847" s="28">
        <v>5.96</v>
      </c>
      <c r="G2847" s="28">
        <v>87.89</v>
      </c>
      <c r="H2847" s="28" t="str">
        <f>TRIM(PROPER('Base de datos cruda'!H2847))</f>
        <v>Casual</v>
      </c>
      <c r="I2847" s="28">
        <v>1.49</v>
      </c>
      <c r="J2847" s="28">
        <v>10.59</v>
      </c>
      <c r="K2847" s="28">
        <v>256.85</v>
      </c>
      <c r="L2847" s="28">
        <f>IF('Base de datos cruda'!L2847&lt;0,,'Base de datos cruda'!L2847)</f>
        <v>17.3</v>
      </c>
      <c r="M2847" s="28" t="str">
        <f>IF(TRIM(PROPER('Base de datos cruda'!M2847))="High","Alto",IF(TRIM(PROPER('Base de datos cruda'!M2847))="Medium","Medio","Bajo"))</f>
        <v>Bajo</v>
      </c>
      <c r="N2847" s="29">
        <v>47.74</v>
      </c>
      <c r="O2847" s="32">
        <f t="shared" si="1"/>
        <v>47.74</v>
      </c>
      <c r="P2847" s="33">
        <f t="shared" si="2"/>
        <v>18.1</v>
      </c>
      <c r="Q2847" s="34">
        <f t="shared" si="3"/>
        <v>0.7496671105</v>
      </c>
      <c r="R2847" s="35" t="str">
        <f t="shared" si="4"/>
        <v>Bajo</v>
      </c>
      <c r="S2847" s="35" t="str">
        <f>IF(O2847="","",IF(O2847&gt;AVERAGE('Base de datos limpia'!$O$2:$O$8001),"Alto","Normal"))
</f>
        <v>Normal</v>
      </c>
      <c r="T2847" s="35" t="str">
        <f t="shared" si="5"/>
        <v>Gamer moderado</v>
      </c>
      <c r="U2847" s="35"/>
    </row>
    <row r="2848">
      <c r="A2848" s="28">
        <v>2847.0</v>
      </c>
      <c r="B2848" s="28">
        <v>22.0</v>
      </c>
      <c r="C2848" s="28" t="str">
        <f>TRIM(PROPER('Base de datos cruda'!C2848))</f>
        <v>Female</v>
      </c>
      <c r="D2848" s="28">
        <v>0.61</v>
      </c>
      <c r="E2848" s="28">
        <v>8.69</v>
      </c>
      <c r="F2848" s="28">
        <v>7.63</v>
      </c>
      <c r="G2848" s="28">
        <v>66.13</v>
      </c>
      <c r="H2848" s="28" t="str">
        <f>TRIM(PROPER('Base de datos cruda'!H2848))</f>
        <v>Rpg</v>
      </c>
      <c r="I2848" s="28">
        <v>3.78</v>
      </c>
      <c r="J2848" s="28">
        <v>2.38</v>
      </c>
      <c r="K2848" s="28">
        <v>303.2</v>
      </c>
      <c r="L2848" s="28">
        <f>IF('Base de datos cruda'!L2848&lt;0,,'Base de datos cruda'!L2848)</f>
        <v>0.9</v>
      </c>
      <c r="M2848" s="28" t="str">
        <f>IF(TRIM(PROPER('Base de datos cruda'!M2848))="High","Alto",IF(TRIM(PROPER('Base de datos cruda'!M2848))="Medium","Medio","Bajo"))</f>
        <v>Medio</v>
      </c>
      <c r="N2848" s="29">
        <v>97.84</v>
      </c>
      <c r="O2848" s="32">
        <f t="shared" si="1"/>
        <v>97.84</v>
      </c>
      <c r="P2848" s="33">
        <f t="shared" si="2"/>
        <v>2.99</v>
      </c>
      <c r="Q2848" s="34">
        <f t="shared" si="3"/>
        <v>14.24590164</v>
      </c>
      <c r="R2848" s="35" t="str">
        <f t="shared" si="4"/>
        <v>Alto</v>
      </c>
      <c r="S2848" s="35" t="str">
        <f>IF(O2848="","",IF(O2848&gt;AVERAGE('Base de datos limpia'!$O$2:$O$8001),"Alto","Normal"))
</f>
        <v>Alto</v>
      </c>
      <c r="T2848" s="35" t="str">
        <f t="shared" si="5"/>
        <v>Gamer intensivo</v>
      </c>
      <c r="U2848" s="35"/>
    </row>
    <row r="2849">
      <c r="A2849" s="28">
        <v>2848.0</v>
      </c>
      <c r="B2849" s="28">
        <v>24.0</v>
      </c>
      <c r="C2849" s="28" t="str">
        <f>TRIM(PROPER('Base de datos cruda'!C2849))</f>
        <v>Male</v>
      </c>
      <c r="D2849" s="28">
        <v>7.69</v>
      </c>
      <c r="E2849" s="28">
        <v>7.68</v>
      </c>
      <c r="F2849" s="28">
        <v>5.09</v>
      </c>
      <c r="G2849" s="28">
        <v>78.38</v>
      </c>
      <c r="H2849" s="28" t="str">
        <f>TRIM(PROPER('Base de datos cruda'!H2849))</f>
        <v>Rpg</v>
      </c>
      <c r="I2849" s="28">
        <v>2.34</v>
      </c>
      <c r="J2849" s="28">
        <v>11.41</v>
      </c>
      <c r="K2849" s="28">
        <v>229.96</v>
      </c>
      <c r="L2849" s="28">
        <f>IF('Base de datos cruda'!L2849&lt;0,,'Base de datos cruda'!L2849)</f>
        <v>17.19</v>
      </c>
      <c r="M2849" s="28" t="str">
        <f>IF(TRIM(PROPER('Base de datos cruda'!M2849))="High","Alto",IF(TRIM(PROPER('Base de datos cruda'!M2849))="Medium","Medio","Bajo"))</f>
        <v>Alto</v>
      </c>
      <c r="N2849" s="29">
        <v>58.1526590354298</v>
      </c>
      <c r="O2849" s="32">
        <f t="shared" si="1"/>
        <v>58.15265904</v>
      </c>
      <c r="P2849" s="33">
        <f t="shared" si="2"/>
        <v>19.1</v>
      </c>
      <c r="Q2849" s="34">
        <f t="shared" si="3"/>
        <v>0.9986996099</v>
      </c>
      <c r="R2849" s="35" t="str">
        <f t="shared" si="4"/>
        <v>Medio</v>
      </c>
      <c r="S2849" s="35" t="str">
        <f>IF(O2849="","",IF(O2849&gt;AVERAGE('Base de datos limpia'!$O$2:$O$8001),"Alto","Normal"))
</f>
        <v>Normal</v>
      </c>
      <c r="T2849" s="35" t="str">
        <f t="shared" si="5"/>
        <v>Gamer intensivo</v>
      </c>
      <c r="U2849" s="35"/>
    </row>
    <row r="2850">
      <c r="A2850" s="28">
        <v>2849.0</v>
      </c>
      <c r="B2850" s="28">
        <v>18.0</v>
      </c>
      <c r="C2850" s="28" t="str">
        <f>TRIM(PROPER('Base de datos cruda'!C2850))</f>
        <v>Female</v>
      </c>
      <c r="D2850" s="28">
        <v>1.97</v>
      </c>
      <c r="E2850" s="28">
        <v>8.52</v>
      </c>
      <c r="F2850" s="28">
        <v>4.91</v>
      </c>
      <c r="G2850" s="28">
        <v>64.44</v>
      </c>
      <c r="H2850" s="28" t="str">
        <f>TRIM(PROPER('Base de datos cruda'!H2850))</f>
        <v>Fps</v>
      </c>
      <c r="I2850" s="28">
        <v>4.17</v>
      </c>
      <c r="J2850" s="28">
        <v>3.02</v>
      </c>
      <c r="K2850" s="28">
        <v>298.38</v>
      </c>
      <c r="L2850" s="28">
        <f>IF('Base de datos cruda'!L2850&lt;0,,'Base de datos cruda'!L2850)</f>
        <v>4.76</v>
      </c>
      <c r="M2850" s="28" t="str">
        <f>IF(TRIM(PROPER('Base de datos cruda'!M2850))="High","Alto",IF(TRIM(PROPER('Base de datos cruda'!M2850))="Medium","Medio","Bajo"))</f>
        <v>Alto</v>
      </c>
      <c r="N2850" s="29">
        <v>91.41</v>
      </c>
      <c r="O2850" s="32">
        <f t="shared" si="1"/>
        <v>91.41</v>
      </c>
      <c r="P2850" s="33">
        <f t="shared" si="2"/>
        <v>4.99</v>
      </c>
      <c r="Q2850" s="34">
        <f t="shared" si="3"/>
        <v>4.324873096</v>
      </c>
      <c r="R2850" s="35" t="str">
        <f t="shared" si="4"/>
        <v>Alto</v>
      </c>
      <c r="S2850" s="35" t="str">
        <f>IF(O2850="","",IF(O2850&gt;AVERAGE('Base de datos limpia'!$O$2:$O$8001),"Alto","Normal"))
</f>
        <v>Alto</v>
      </c>
      <c r="T2850" s="35" t="str">
        <f t="shared" si="5"/>
        <v>Gamer intensivo</v>
      </c>
      <c r="U2850" s="35"/>
    </row>
    <row r="2851">
      <c r="A2851" s="28">
        <v>2850.0</v>
      </c>
      <c r="B2851" s="28">
        <v>17.0</v>
      </c>
      <c r="C2851" s="28" t="str">
        <f>TRIM(PROPER('Base de datos cruda'!C2851))</f>
        <v>Female</v>
      </c>
      <c r="D2851" s="28">
        <v>0.07</v>
      </c>
      <c r="E2851" s="28">
        <v>8.95</v>
      </c>
      <c r="F2851" s="28">
        <v>5.88</v>
      </c>
      <c r="G2851" s="28">
        <v>92.69</v>
      </c>
      <c r="H2851" s="28" t="str">
        <f>TRIM(PROPER('Base de datos cruda'!H2851))</f>
        <v>Fps</v>
      </c>
      <c r="I2851" s="28">
        <v>1.98</v>
      </c>
      <c r="J2851" s="28">
        <v>3.37</v>
      </c>
      <c r="K2851" s="28">
        <v>322.62</v>
      </c>
      <c r="L2851" s="28">
        <f>IF('Base de datos cruda'!L2851&lt;0,,'Base de datos cruda'!L2851)</f>
        <v>3.07</v>
      </c>
      <c r="M2851" s="28" t="str">
        <f>IF(TRIM(PROPER('Base de datos cruda'!M2851))="High","Alto",IF(TRIM(PROPER('Base de datos cruda'!M2851))="Medium","Medio","Bajo"))</f>
        <v>Alto</v>
      </c>
      <c r="N2851" s="29">
        <v>100.0</v>
      </c>
      <c r="O2851" s="32">
        <f t="shared" si="1"/>
        <v>100</v>
      </c>
      <c r="P2851" s="33">
        <f t="shared" si="2"/>
        <v>3.44</v>
      </c>
      <c r="Q2851" s="34">
        <f t="shared" si="3"/>
        <v>127.8571429</v>
      </c>
      <c r="R2851" s="35" t="str">
        <f t="shared" si="4"/>
        <v>Alto</v>
      </c>
      <c r="S2851" s="35" t="str">
        <f>IF(O2851="","",IF(O2851&gt;AVERAGE('Base de datos limpia'!$O$2:$O$8001),"Alto","Normal"))
</f>
        <v>Alto</v>
      </c>
      <c r="T2851" s="35" t="str">
        <f t="shared" si="5"/>
        <v>Gamer intensivo</v>
      </c>
      <c r="U2851" s="35"/>
    </row>
    <row r="2852">
      <c r="A2852" s="28">
        <v>2851.0</v>
      </c>
      <c r="B2852" s="28">
        <v>16.0</v>
      </c>
      <c r="C2852" s="28" t="str">
        <f>TRIM(PROPER('Base de datos cruda'!C2852))</f>
        <v>Female</v>
      </c>
      <c r="D2852" s="28">
        <v>3.47</v>
      </c>
      <c r="E2852" s="28">
        <v>4.75</v>
      </c>
      <c r="F2852" s="28">
        <v>8.09</v>
      </c>
      <c r="G2852" s="28">
        <v>71.64</v>
      </c>
      <c r="H2852" s="28" t="str">
        <f>TRIM(PROPER('Base de datos cruda'!H2852))</f>
        <v>Rpg</v>
      </c>
      <c r="I2852" s="28">
        <v>4.14</v>
      </c>
      <c r="J2852" s="28">
        <v>5.94</v>
      </c>
      <c r="K2852" s="28">
        <v>264.66</v>
      </c>
      <c r="L2852" s="28">
        <f>IF('Base de datos cruda'!L2852&lt;0,,'Base de datos cruda'!L2852)</f>
        <v>4.99</v>
      </c>
      <c r="M2852" s="28" t="str">
        <f>IF(TRIM(PROPER('Base de datos cruda'!M2852))="High","Alto",IF(TRIM(PROPER('Base de datos cruda'!M2852))="Medium","Medio","Bajo"))</f>
        <v>Medio</v>
      </c>
      <c r="N2852" s="29">
        <v>66.39</v>
      </c>
      <c r="O2852" s="32">
        <f t="shared" si="1"/>
        <v>66.39</v>
      </c>
      <c r="P2852" s="33">
        <f t="shared" si="2"/>
        <v>9.41</v>
      </c>
      <c r="Q2852" s="34">
        <f t="shared" si="3"/>
        <v>1.368876081</v>
      </c>
      <c r="R2852" s="35" t="str">
        <f t="shared" si="4"/>
        <v>Medio</v>
      </c>
      <c r="S2852" s="35" t="str">
        <f>IF(O2852="","",IF(O2852&gt;AVERAGE('Base de datos limpia'!$O$2:$O$8001),"Alto","Normal"))
</f>
        <v>Alto</v>
      </c>
      <c r="T2852" s="35" t="str">
        <f t="shared" si="5"/>
        <v>Gamer moderado</v>
      </c>
      <c r="U2852" s="35"/>
    </row>
    <row r="2853">
      <c r="A2853" s="28">
        <v>2852.0</v>
      </c>
      <c r="B2853" s="28">
        <v>18.0</v>
      </c>
      <c r="C2853" s="28" t="str">
        <f>TRIM(PROPER('Base de datos cruda'!C2853))</f>
        <v>Female</v>
      </c>
      <c r="D2853" s="28">
        <v>2.87</v>
      </c>
      <c r="E2853" s="28">
        <v>4.11</v>
      </c>
      <c r="F2853" s="28">
        <v>7.12</v>
      </c>
      <c r="G2853" s="28">
        <v>90.67</v>
      </c>
      <c r="H2853" s="28" t="str">
        <f>TRIM(PROPER('Base de datos cruda'!H2853))</f>
        <v>Casual</v>
      </c>
      <c r="I2853" s="28">
        <v>3.58</v>
      </c>
      <c r="J2853" s="28">
        <v>4.88</v>
      </c>
      <c r="K2853" s="28">
        <v>297.92</v>
      </c>
      <c r="L2853" s="28">
        <f>IF('Base de datos cruda'!L2853&lt;0,,'Base de datos cruda'!L2853)</f>
        <v>7.17</v>
      </c>
      <c r="M2853" s="28" t="str">
        <f>IF(TRIM(PROPER('Base de datos cruda'!M2853))="High","Alto",IF(TRIM(PROPER('Base de datos cruda'!M2853))="Medium","Medio","Bajo"))</f>
        <v>Medio</v>
      </c>
      <c r="N2853" s="29">
        <v>77.53</v>
      </c>
      <c r="O2853" s="32">
        <f t="shared" si="1"/>
        <v>77.53</v>
      </c>
      <c r="P2853" s="33">
        <f t="shared" si="2"/>
        <v>7.75</v>
      </c>
      <c r="Q2853" s="34">
        <f t="shared" si="3"/>
        <v>1.432055749</v>
      </c>
      <c r="R2853" s="35" t="str">
        <f t="shared" si="4"/>
        <v>Alto</v>
      </c>
      <c r="S2853" s="35" t="str">
        <f>IF(O2853="","",IF(O2853&gt;AVERAGE('Base de datos limpia'!$O$2:$O$8001),"Alto","Normal"))
</f>
        <v>Alto</v>
      </c>
      <c r="T2853" s="35" t="str">
        <f t="shared" si="5"/>
        <v>Gamer moderado</v>
      </c>
      <c r="U2853" s="35"/>
    </row>
    <row r="2854">
      <c r="A2854" s="28">
        <v>2853.0</v>
      </c>
      <c r="B2854" s="28">
        <v>20.0</v>
      </c>
      <c r="C2854" s="28" t="str">
        <f>TRIM(PROPER('Base de datos cruda'!C2854))</f>
        <v>Female</v>
      </c>
      <c r="D2854" s="28">
        <v>4.31</v>
      </c>
      <c r="E2854" s="28">
        <v>1.52</v>
      </c>
      <c r="F2854" s="28">
        <v>8.79</v>
      </c>
      <c r="G2854" s="28">
        <v>92.58</v>
      </c>
      <c r="H2854" s="28" t="str">
        <f>TRIM(PROPER('Base de datos cruda'!H2854))</f>
        <v>Rpg</v>
      </c>
      <c r="I2854" s="28">
        <v>4.14</v>
      </c>
      <c r="J2854" s="28">
        <v>7.53</v>
      </c>
      <c r="K2854" s="28">
        <v>277.3</v>
      </c>
      <c r="L2854" s="28">
        <f>IF('Base de datos cruda'!L2854&lt;0,,'Base de datos cruda'!L2854)</f>
        <v>12.35</v>
      </c>
      <c r="M2854" s="28" t="str">
        <f>IF(TRIM(PROPER('Base de datos cruda'!M2854))="High","Alto",IF(TRIM(PROPER('Base de datos cruda'!M2854))="Medium","Medio","Bajo"))</f>
        <v>Medio</v>
      </c>
      <c r="N2854" s="29">
        <v>58.23</v>
      </c>
      <c r="O2854" s="32">
        <f t="shared" si="1"/>
        <v>58.23</v>
      </c>
      <c r="P2854" s="33">
        <f t="shared" si="2"/>
        <v>11.84</v>
      </c>
      <c r="Q2854" s="34">
        <f t="shared" si="3"/>
        <v>0.3526682135</v>
      </c>
      <c r="R2854" s="35" t="str">
        <f t="shared" si="4"/>
        <v>Medio</v>
      </c>
      <c r="S2854" s="35" t="str">
        <f>IF(O2854="","",IF(O2854&gt;AVERAGE('Base de datos limpia'!$O$2:$O$8001),"Alto","Normal"))
</f>
        <v>Normal</v>
      </c>
      <c r="T2854" s="35" t="str">
        <f t="shared" si="5"/>
        <v>Gamer casual</v>
      </c>
      <c r="U2854" s="35"/>
    </row>
    <row r="2855">
      <c r="A2855" s="28">
        <v>2854.0</v>
      </c>
      <c r="B2855" s="28">
        <v>17.0</v>
      </c>
      <c r="C2855" s="28" t="str">
        <f>TRIM(PROPER('Base de datos cruda'!C2855))</f>
        <v>Female</v>
      </c>
      <c r="D2855" s="28">
        <v>6.37</v>
      </c>
      <c r="E2855" s="28">
        <v>9.37</v>
      </c>
      <c r="F2855" s="28">
        <v>8.52</v>
      </c>
      <c r="G2855" s="28">
        <v>95.7</v>
      </c>
      <c r="H2855" s="28" t="str">
        <f>TRIM(PROPER('Base de datos cruda'!H2855))</f>
        <v>Rpg</v>
      </c>
      <c r="I2855" s="28">
        <v>4.06</v>
      </c>
      <c r="J2855" s="28">
        <v>11.64</v>
      </c>
      <c r="K2855" s="28">
        <v>238.76</v>
      </c>
      <c r="L2855" s="28">
        <f>IF('Base de datos cruda'!L2855&lt;0,,'Base de datos cruda'!L2855)</f>
        <v>14.17</v>
      </c>
      <c r="M2855" s="28" t="str">
        <f>IF(TRIM(PROPER('Base de datos cruda'!M2855))="High","Alto",IF(TRIM(PROPER('Base de datos cruda'!M2855))="Medium","Medio","Bajo"))</f>
        <v>Bajo</v>
      </c>
      <c r="N2855" s="29">
        <v>91.4752753583368</v>
      </c>
      <c r="O2855" s="32">
        <f t="shared" si="1"/>
        <v>91.47527536</v>
      </c>
      <c r="P2855" s="33">
        <f t="shared" si="2"/>
        <v>18.01</v>
      </c>
      <c r="Q2855" s="34">
        <f t="shared" si="3"/>
        <v>1.470957614</v>
      </c>
      <c r="R2855" s="35" t="str">
        <f t="shared" si="4"/>
        <v>Alto</v>
      </c>
      <c r="S2855" s="35" t="str">
        <f>IF(O2855="","",IF(O2855&gt;AVERAGE('Base de datos limpia'!$O$2:$O$8001),"Alto","Normal"))
</f>
        <v>Alto</v>
      </c>
      <c r="T2855" s="35" t="str">
        <f t="shared" si="5"/>
        <v>Gamer intensivo</v>
      </c>
      <c r="U2855" s="35"/>
    </row>
    <row r="2856">
      <c r="A2856" s="28">
        <v>2855.0</v>
      </c>
      <c r="B2856" s="28">
        <v>18.0</v>
      </c>
      <c r="C2856" s="28" t="str">
        <f>TRIM(PROPER('Base de datos cruda'!C2856))</f>
        <v>Female</v>
      </c>
      <c r="D2856" s="28">
        <v>6.74</v>
      </c>
      <c r="E2856" s="28">
        <v>1.59</v>
      </c>
      <c r="F2856" s="28">
        <v>4.76</v>
      </c>
      <c r="G2856" s="28">
        <v>90.15</v>
      </c>
      <c r="H2856" s="28" t="str">
        <f>TRIM(PROPER('Base de datos cruda'!H2856))</f>
        <v>Casual</v>
      </c>
      <c r="I2856" s="28">
        <v>2.43</v>
      </c>
      <c r="J2856" s="28">
        <v>11.02</v>
      </c>
      <c r="K2856" s="28">
        <v>251.43</v>
      </c>
      <c r="L2856" s="28">
        <f>IF('Base de datos cruda'!L2856&lt;0,,'Base de datos cruda'!L2856)</f>
        <v>15.4</v>
      </c>
      <c r="M2856" s="28" t="str">
        <f>IF(TRIM(PROPER('Base de datos cruda'!M2856))="High","Alto",IF(TRIM(PROPER('Base de datos cruda'!M2856))="Medium","Medio","Bajo"))</f>
        <v>Bajo</v>
      </c>
      <c r="N2856" s="29">
        <v>23.05</v>
      </c>
      <c r="O2856" s="32">
        <f t="shared" si="1"/>
        <v>23.05</v>
      </c>
      <c r="P2856" s="33">
        <f t="shared" si="2"/>
        <v>17.76</v>
      </c>
      <c r="Q2856" s="34">
        <f t="shared" si="3"/>
        <v>0.2359050445</v>
      </c>
      <c r="R2856" s="35" t="str">
        <f t="shared" si="4"/>
        <v>Bajo</v>
      </c>
      <c r="S2856" s="35" t="str">
        <f>IF(O2856="","",IF(O2856&gt;AVERAGE('Base de datos limpia'!$O$2:$O$8001),"Alto","Normal"))
</f>
        <v>Normal</v>
      </c>
      <c r="T2856" s="35" t="str">
        <f t="shared" si="5"/>
        <v>Gamer casual</v>
      </c>
      <c r="U2856" s="35"/>
    </row>
    <row r="2857">
      <c r="A2857" s="28">
        <v>2856.0</v>
      </c>
      <c r="B2857" s="28">
        <v>19.0</v>
      </c>
      <c r="C2857" s="28" t="str">
        <f>TRIM(PROPER('Base de datos cruda'!C2857))</f>
        <v>Male</v>
      </c>
      <c r="D2857" s="28">
        <v>3.21</v>
      </c>
      <c r="E2857" s="28">
        <v>7.67</v>
      </c>
      <c r="F2857" s="28">
        <v>4.21</v>
      </c>
      <c r="G2857" s="28">
        <v>82.59</v>
      </c>
      <c r="H2857" s="28" t="str">
        <f>TRIM(PROPER('Base de datos cruda'!H2857))</f>
        <v>Fps</v>
      </c>
      <c r="I2857" s="28">
        <v>1.84</v>
      </c>
      <c r="J2857" s="28">
        <v>5.01</v>
      </c>
      <c r="K2857" s="28">
        <v>267.06</v>
      </c>
      <c r="L2857" s="28">
        <f>IF('Base de datos cruda'!L2857&lt;0,,'Base de datos cruda'!L2857)</f>
        <v>3.59</v>
      </c>
      <c r="M2857" s="28" t="str">
        <f>IF(TRIM(PROPER('Base de datos cruda'!M2857))="High","Alto",IF(TRIM(PROPER('Base de datos cruda'!M2857))="Medium","Medio","Bajo"))</f>
        <v>Alto</v>
      </c>
      <c r="N2857" s="29">
        <v>78.58</v>
      </c>
      <c r="O2857" s="32">
        <f t="shared" si="1"/>
        <v>78.58</v>
      </c>
      <c r="P2857" s="33">
        <f t="shared" si="2"/>
        <v>8.22</v>
      </c>
      <c r="Q2857" s="34">
        <f t="shared" si="3"/>
        <v>2.3894081</v>
      </c>
      <c r="R2857" s="35" t="str">
        <f t="shared" si="4"/>
        <v>Alto</v>
      </c>
      <c r="S2857" s="35" t="str">
        <f>IF(O2857="","",IF(O2857&gt;AVERAGE('Base de datos limpia'!$O$2:$O$8001),"Alto","Normal"))
</f>
        <v>Alto</v>
      </c>
      <c r="T2857" s="35" t="str">
        <f t="shared" si="5"/>
        <v>Gamer intensivo</v>
      </c>
      <c r="U2857" s="35"/>
    </row>
    <row r="2858">
      <c r="A2858" s="28">
        <v>2857.0</v>
      </c>
      <c r="B2858" s="28">
        <v>22.0</v>
      </c>
      <c r="C2858" s="28" t="str">
        <f>TRIM(PROPER('Base de datos cruda'!C2858))</f>
        <v>Female</v>
      </c>
      <c r="D2858" s="28">
        <v>3.44</v>
      </c>
      <c r="E2858" s="28">
        <v>4.4</v>
      </c>
      <c r="F2858" s="28">
        <v>6.0</v>
      </c>
      <c r="G2858" s="28">
        <v>83.93</v>
      </c>
      <c r="H2858" s="28" t="str">
        <f>TRIM(PROPER('Base de datos cruda'!H2858))</f>
        <v>Fps</v>
      </c>
      <c r="I2858" s="28">
        <v>3.83</v>
      </c>
      <c r="J2858" s="28">
        <v>6.93</v>
      </c>
      <c r="K2858" s="28">
        <v>261.79</v>
      </c>
      <c r="L2858" s="28">
        <f>IF('Base de datos cruda'!L2858&lt;0,,'Base de datos cruda'!L2858)</f>
        <v>8.76</v>
      </c>
      <c r="M2858" s="28" t="str">
        <f>IF(TRIM(PROPER('Base de datos cruda'!M2858))="High","Alto",IF(TRIM(PROPER('Base de datos cruda'!M2858))="Medium","Medio","Bajo"))</f>
        <v>Medio</v>
      </c>
      <c r="N2858" s="29">
        <v>59.27</v>
      </c>
      <c r="O2858" s="32">
        <f t="shared" si="1"/>
        <v>59.27</v>
      </c>
      <c r="P2858" s="33">
        <f t="shared" si="2"/>
        <v>10.37</v>
      </c>
      <c r="Q2858" s="34">
        <f t="shared" si="3"/>
        <v>1.279069767</v>
      </c>
      <c r="R2858" s="35" t="str">
        <f t="shared" si="4"/>
        <v>Medio</v>
      </c>
      <c r="S2858" s="35" t="str">
        <f>IF(O2858="","",IF(O2858&gt;AVERAGE('Base de datos limpia'!$O$2:$O$8001),"Alto","Normal"))
</f>
        <v>Normal</v>
      </c>
      <c r="T2858" s="35" t="str">
        <f t="shared" si="5"/>
        <v>Gamer moderado</v>
      </c>
      <c r="U2858" s="35"/>
    </row>
    <row r="2859">
      <c r="A2859" s="28">
        <v>2858.0</v>
      </c>
      <c r="B2859" s="28">
        <v>18.0</v>
      </c>
      <c r="C2859" s="28" t="str">
        <f>TRIM(PROPER('Base de datos cruda'!C2859))</f>
        <v>Male</v>
      </c>
      <c r="D2859" s="28">
        <v>1.19</v>
      </c>
      <c r="E2859" s="28">
        <v>9.54</v>
      </c>
      <c r="F2859" s="28">
        <v>6.61</v>
      </c>
      <c r="G2859" s="28">
        <v>72.82</v>
      </c>
      <c r="H2859" s="28" t="str">
        <f>TRIM(PROPER('Base de datos cruda'!H2859))</f>
        <v>Rpg</v>
      </c>
      <c r="I2859" s="28">
        <v>1.81</v>
      </c>
      <c r="J2859" s="28">
        <v>6.85</v>
      </c>
      <c r="K2859" s="28">
        <v>308.37</v>
      </c>
      <c r="L2859" s="28">
        <f>IF('Base de datos cruda'!L2859&lt;0,,'Base de datos cruda'!L2859)</f>
        <v>2.23</v>
      </c>
      <c r="M2859" s="28" t="str">
        <f>IF(TRIM(PROPER('Base de datos cruda'!M2859))="High","Alto",IF(TRIM(PROPER('Base de datos cruda'!M2859))="Medium","Medio","Bajo"))</f>
        <v>Medio</v>
      </c>
      <c r="N2859" s="29">
        <v>100.0</v>
      </c>
      <c r="O2859" s="32">
        <f t="shared" si="1"/>
        <v>100</v>
      </c>
      <c r="P2859" s="33">
        <f t="shared" si="2"/>
        <v>8.04</v>
      </c>
      <c r="Q2859" s="34">
        <f t="shared" si="3"/>
        <v>8.016806723</v>
      </c>
      <c r="R2859" s="35" t="str">
        <f t="shared" si="4"/>
        <v>Alto</v>
      </c>
      <c r="S2859" s="35" t="str">
        <f>IF(O2859="","",IF(O2859&gt;AVERAGE('Base de datos limpia'!$O$2:$O$8001),"Alto","Normal"))
</f>
        <v>Alto</v>
      </c>
      <c r="T2859" s="35" t="str">
        <f t="shared" si="5"/>
        <v>Gamer intensivo</v>
      </c>
      <c r="U2859" s="35"/>
    </row>
    <row r="2860">
      <c r="A2860" s="28">
        <v>2859.0</v>
      </c>
      <c r="B2860" s="28">
        <v>24.0</v>
      </c>
      <c r="C2860" s="28" t="str">
        <f>TRIM(PROPER('Base de datos cruda'!C2860))</f>
        <v>Male</v>
      </c>
      <c r="D2860" s="28">
        <v>0.38</v>
      </c>
      <c r="E2860" s="28">
        <v>4.78</v>
      </c>
      <c r="F2860" s="28">
        <v>6.58</v>
      </c>
      <c r="G2860" s="28">
        <v>67.08</v>
      </c>
      <c r="H2860" s="28" t="str">
        <f>TRIM(PROPER('Base de datos cruda'!H2860))</f>
        <v>Fps</v>
      </c>
      <c r="I2860" s="28">
        <v>0.45</v>
      </c>
      <c r="J2860" s="28">
        <v>3.58</v>
      </c>
      <c r="K2860" s="28">
        <v>319.75</v>
      </c>
      <c r="L2860" s="28">
        <f>IF('Base de datos cruda'!L2860&lt;0,,'Base de datos cruda'!L2860)</f>
        <v>1.25</v>
      </c>
      <c r="M2860" s="28" t="str">
        <f>IF(TRIM(PROPER('Base de datos cruda'!M2860))="High","Alto",IF(TRIM(PROPER('Base de datos cruda'!M2860))="Medium","Medio","Bajo"))</f>
        <v>Medio</v>
      </c>
      <c r="N2860" s="29">
        <v>74.67</v>
      </c>
      <c r="O2860" s="32">
        <f t="shared" si="1"/>
        <v>74.67</v>
      </c>
      <c r="P2860" s="33">
        <f t="shared" si="2"/>
        <v>3.96</v>
      </c>
      <c r="Q2860" s="34">
        <f t="shared" si="3"/>
        <v>12.57894737</v>
      </c>
      <c r="R2860" s="35" t="str">
        <f t="shared" si="4"/>
        <v>Alto</v>
      </c>
      <c r="S2860" s="35" t="str">
        <f>IF(O2860="","",IF(O2860&gt;AVERAGE('Base de datos limpia'!$O$2:$O$8001),"Alto","Normal"))
</f>
        <v>Alto</v>
      </c>
      <c r="T2860" s="35" t="str">
        <f t="shared" si="5"/>
        <v>Gamer moderado</v>
      </c>
      <c r="U2860" s="35"/>
    </row>
    <row r="2861">
      <c r="A2861" s="28">
        <v>2860.0</v>
      </c>
      <c r="B2861" s="28">
        <v>23.0</v>
      </c>
      <c r="C2861" s="28" t="str">
        <f>TRIM(PROPER('Base de datos cruda'!C2861))</f>
        <v>Other</v>
      </c>
      <c r="D2861" s="28">
        <v>5.13</v>
      </c>
      <c r="E2861" s="28">
        <v>8.35</v>
      </c>
      <c r="F2861" s="28">
        <v>4.67</v>
      </c>
      <c r="G2861" s="28">
        <v>65.23</v>
      </c>
      <c r="H2861" s="28" t="str">
        <f>TRIM(PROPER('Base de datos cruda'!H2861))</f>
        <v>Casual</v>
      </c>
      <c r="I2861" s="28">
        <v>4.29</v>
      </c>
      <c r="J2861" s="28">
        <v>8.48</v>
      </c>
      <c r="K2861" s="28">
        <v>256.8</v>
      </c>
      <c r="L2861" s="28">
        <f>IF('Base de datos cruda'!L2861&lt;0,,'Base de datos cruda'!L2861)</f>
        <v>11.84</v>
      </c>
      <c r="M2861" s="28" t="str">
        <f>IF(TRIM(PROPER('Base de datos cruda'!M2861))="High","Alto",IF(TRIM(PROPER('Base de datos cruda'!M2861))="Medium","Medio","Bajo"))</f>
        <v>Alto</v>
      </c>
      <c r="N2861" s="29">
        <v>66.7430401870853</v>
      </c>
      <c r="O2861" s="32">
        <f t="shared" si="1"/>
        <v>66.74304019</v>
      </c>
      <c r="P2861" s="33">
        <f t="shared" si="2"/>
        <v>13.61</v>
      </c>
      <c r="Q2861" s="34">
        <f t="shared" si="3"/>
        <v>1.627680312</v>
      </c>
      <c r="R2861" s="35" t="str">
        <f t="shared" si="4"/>
        <v>Medio</v>
      </c>
      <c r="S2861" s="35" t="str">
        <f>IF(O2861="","",IF(O2861&gt;AVERAGE('Base de datos limpia'!$O$2:$O$8001),"Alto","Normal"))
</f>
        <v>Alto</v>
      </c>
      <c r="T2861" s="35" t="str">
        <f t="shared" si="5"/>
        <v>Gamer intensivo</v>
      </c>
      <c r="U2861" s="35"/>
    </row>
    <row r="2862">
      <c r="A2862" s="28">
        <v>2861.0</v>
      </c>
      <c r="B2862" s="28">
        <v>19.0</v>
      </c>
      <c r="C2862" s="28" t="str">
        <f>TRIM(PROPER('Base de datos cruda'!C2862))</f>
        <v>Female</v>
      </c>
      <c r="D2862" s="28">
        <v>0.52</v>
      </c>
      <c r="E2862" s="28">
        <v>3.54</v>
      </c>
      <c r="F2862" s="28">
        <v>4.62</v>
      </c>
      <c r="G2862" s="28">
        <v>67.28</v>
      </c>
      <c r="H2862" s="28" t="str">
        <f>TRIM(PROPER('Base de datos cruda'!H2862))</f>
        <v>Rpg</v>
      </c>
      <c r="I2862" s="28">
        <v>1.99</v>
      </c>
      <c r="J2862" s="28">
        <v>6.23</v>
      </c>
      <c r="K2862" s="28">
        <v>324.83</v>
      </c>
      <c r="L2862" s="28">
        <f>IF('Base de datos cruda'!L2862&lt;0,,'Base de datos cruda'!L2862)</f>
        <v>2.68</v>
      </c>
      <c r="M2862" s="28" t="str">
        <f>IF(TRIM(PROPER('Base de datos cruda'!M2862))="High","Alto",IF(TRIM(PROPER('Base de datos cruda'!M2862))="Medium","Medio","Bajo"))</f>
        <v>Medio</v>
      </c>
      <c r="N2862" s="29">
        <v>43.17</v>
      </c>
      <c r="O2862" s="32">
        <f t="shared" si="1"/>
        <v>43.17</v>
      </c>
      <c r="P2862" s="33">
        <f t="shared" si="2"/>
        <v>6.75</v>
      </c>
      <c r="Q2862" s="34">
        <f t="shared" si="3"/>
        <v>6.807692308</v>
      </c>
      <c r="R2862" s="35" t="str">
        <f t="shared" si="4"/>
        <v>Bajo</v>
      </c>
      <c r="S2862" s="35" t="str">
        <f>IF(O2862="","",IF(O2862&gt;AVERAGE('Base de datos limpia'!$O$2:$O$8001),"Alto","Normal"))
</f>
        <v>Normal</v>
      </c>
      <c r="T2862" s="35" t="str">
        <f t="shared" si="5"/>
        <v>Gamer moderado</v>
      </c>
      <c r="U2862" s="35"/>
    </row>
    <row r="2863">
      <c r="A2863" s="28">
        <v>2862.0</v>
      </c>
      <c r="B2863" s="28">
        <v>16.0</v>
      </c>
      <c r="C2863" s="28" t="str">
        <f>TRIM(PROPER('Base de datos cruda'!C2863))</f>
        <v>Male</v>
      </c>
      <c r="D2863" s="28">
        <v>5.87</v>
      </c>
      <c r="E2863" s="28">
        <v>3.69</v>
      </c>
      <c r="F2863" s="28">
        <v>4.23</v>
      </c>
      <c r="G2863" s="28">
        <v>97.36</v>
      </c>
      <c r="H2863" s="28" t="str">
        <f>TRIM(PROPER('Base de datos cruda'!H2863))</f>
        <v>Fps</v>
      </c>
      <c r="I2863" s="28">
        <v>0.66</v>
      </c>
      <c r="J2863" s="28">
        <v>7.55</v>
      </c>
      <c r="K2863" s="28">
        <v>242.99</v>
      </c>
      <c r="L2863" s="28">
        <f>IF('Base de datos cruda'!L2863&lt;0,,'Base de datos cruda'!L2863)</f>
        <v>12.25</v>
      </c>
      <c r="M2863" s="28" t="str">
        <f>IF(TRIM(PROPER('Base de datos cruda'!M2863))="High","Alto",IF(TRIM(PROPER('Base de datos cruda'!M2863))="Medium","Medio","Bajo"))</f>
        <v>Bajo</v>
      </c>
      <c r="N2863" s="29">
        <v>50.07</v>
      </c>
      <c r="O2863" s="32">
        <f t="shared" si="1"/>
        <v>50.07</v>
      </c>
      <c r="P2863" s="33">
        <f t="shared" si="2"/>
        <v>13.42</v>
      </c>
      <c r="Q2863" s="34">
        <f t="shared" si="3"/>
        <v>0.6286201022</v>
      </c>
      <c r="R2863" s="35" t="str">
        <f t="shared" si="4"/>
        <v>Medio</v>
      </c>
      <c r="S2863" s="35" t="str">
        <f>IF(O2863="","",IF(O2863&gt;AVERAGE('Base de datos limpia'!$O$2:$O$8001),"Alto","Normal"))
</f>
        <v>Normal</v>
      </c>
      <c r="T2863" s="35" t="str">
        <f t="shared" si="5"/>
        <v>Gamer moderado</v>
      </c>
      <c r="U2863" s="35"/>
    </row>
    <row r="2864">
      <c r="A2864" s="28">
        <v>2863.0</v>
      </c>
      <c r="B2864" s="28">
        <v>16.0</v>
      </c>
      <c r="C2864" s="28" t="str">
        <f>TRIM(PROPER('Base de datos cruda'!C2864))</f>
        <v>Male</v>
      </c>
      <c r="D2864" s="28">
        <v>4.31</v>
      </c>
      <c r="E2864" s="28">
        <v>6.36</v>
      </c>
      <c r="F2864" s="28">
        <v>8.25</v>
      </c>
      <c r="G2864" s="28">
        <v>66.58</v>
      </c>
      <c r="H2864" s="28" t="str">
        <f>TRIM(PROPER('Base de datos cruda'!H2864))</f>
        <v>Fps</v>
      </c>
      <c r="I2864" s="28">
        <v>3.23</v>
      </c>
      <c r="J2864" s="28">
        <v>8.99</v>
      </c>
      <c r="K2864" s="28">
        <v>280.32</v>
      </c>
      <c r="L2864" s="28">
        <f>IF('Base de datos cruda'!L2864&lt;0,,'Base de datos cruda'!L2864)</f>
        <v>11.71</v>
      </c>
      <c r="M2864" s="28" t="str">
        <f>IF(TRIM(PROPER('Base de datos cruda'!M2864))="High","Alto",IF(TRIM(PROPER('Base de datos cruda'!M2864))="Medium","Medio","Bajo"))</f>
        <v>Medio</v>
      </c>
      <c r="N2864" s="29">
        <v>72.62</v>
      </c>
      <c r="O2864" s="32">
        <f t="shared" si="1"/>
        <v>72.62</v>
      </c>
      <c r="P2864" s="33">
        <f t="shared" si="2"/>
        <v>13.3</v>
      </c>
      <c r="Q2864" s="34">
        <f t="shared" si="3"/>
        <v>1.475638051</v>
      </c>
      <c r="R2864" s="35" t="str">
        <f t="shared" si="4"/>
        <v>Alto</v>
      </c>
      <c r="S2864" s="35" t="str">
        <f>IF(O2864="","",IF(O2864&gt;AVERAGE('Base de datos limpia'!$O$2:$O$8001),"Alto","Normal"))
</f>
        <v>Alto</v>
      </c>
      <c r="T2864" s="35" t="str">
        <f t="shared" si="5"/>
        <v>Gamer intensivo</v>
      </c>
      <c r="U2864" s="35"/>
    </row>
    <row r="2865">
      <c r="A2865" s="28">
        <v>2864.0</v>
      </c>
      <c r="B2865" s="28">
        <v>16.0</v>
      </c>
      <c r="C2865" s="28" t="str">
        <f>TRIM(PROPER('Base de datos cruda'!C2865))</f>
        <v>Male</v>
      </c>
      <c r="D2865" s="28">
        <v>1.59</v>
      </c>
      <c r="E2865" s="28">
        <v>9.98</v>
      </c>
      <c r="F2865" s="28">
        <v>8.74</v>
      </c>
      <c r="G2865" s="28">
        <v>88.95</v>
      </c>
      <c r="H2865" s="28" t="str">
        <f>TRIM(PROPER('Base de datos cruda'!H2865))</f>
        <v>Rpg</v>
      </c>
      <c r="I2865" s="28">
        <v>4.45</v>
      </c>
      <c r="J2865" s="28">
        <v>4.09</v>
      </c>
      <c r="K2865" s="28">
        <v>308.8</v>
      </c>
      <c r="L2865" s="28">
        <f>IF('Base de datos cruda'!L2865&lt;0,,'Base de datos cruda'!L2865)</f>
        <v>4.35</v>
      </c>
      <c r="M2865" s="28" t="str">
        <f>IF(TRIM(PROPER('Base de datos cruda'!M2865))="High","Alto",IF(TRIM(PROPER('Base de datos cruda'!M2865))="Medium","Medio","Bajo"))</f>
        <v>Medio</v>
      </c>
      <c r="N2865" s="29">
        <v>100.0</v>
      </c>
      <c r="O2865" s="32">
        <f t="shared" si="1"/>
        <v>100</v>
      </c>
      <c r="P2865" s="33">
        <f t="shared" si="2"/>
        <v>5.68</v>
      </c>
      <c r="Q2865" s="34">
        <f t="shared" si="3"/>
        <v>6.27672956</v>
      </c>
      <c r="R2865" s="35" t="str">
        <f t="shared" si="4"/>
        <v>Alto</v>
      </c>
      <c r="S2865" s="35" t="str">
        <f>IF(O2865="","",IF(O2865&gt;AVERAGE('Base de datos limpia'!$O$2:$O$8001),"Alto","Normal"))
</f>
        <v>Alto</v>
      </c>
      <c r="T2865" s="35" t="str">
        <f t="shared" si="5"/>
        <v>Gamer intensivo</v>
      </c>
      <c r="U2865" s="35"/>
    </row>
    <row r="2866">
      <c r="A2866" s="28">
        <v>2865.0</v>
      </c>
      <c r="B2866" s="28">
        <v>16.0</v>
      </c>
      <c r="C2866" s="28" t="str">
        <f>TRIM(PROPER('Base de datos cruda'!C2866))</f>
        <v>Female</v>
      </c>
      <c r="D2866" s="28">
        <v>4.32</v>
      </c>
      <c r="E2866" s="28">
        <v>5.66</v>
      </c>
      <c r="F2866" s="28">
        <v>4.58</v>
      </c>
      <c r="G2866" s="28">
        <v>67.39</v>
      </c>
      <c r="H2866" s="28" t="str">
        <f>TRIM(PROPER('Base de datos cruda'!H2866))</f>
        <v>Rpg</v>
      </c>
      <c r="I2866" s="28">
        <v>4.3</v>
      </c>
      <c r="J2866" s="28">
        <v>9.65</v>
      </c>
      <c r="K2866" s="28">
        <v>286.79</v>
      </c>
      <c r="L2866" s="28">
        <f>IF('Base de datos cruda'!L2866&lt;0,,'Base de datos cruda'!L2866)</f>
        <v>11.59</v>
      </c>
      <c r="M2866" s="28" t="str">
        <f>IF(TRIM(PROPER('Base de datos cruda'!M2866))="High","Alto",IF(TRIM(PROPER('Base de datos cruda'!M2866))="Medium","Medio","Bajo"))</f>
        <v>Medio</v>
      </c>
      <c r="N2866" s="29">
        <v>49.41</v>
      </c>
      <c r="O2866" s="32">
        <f t="shared" si="1"/>
        <v>49.41</v>
      </c>
      <c r="P2866" s="33">
        <f t="shared" si="2"/>
        <v>13.97</v>
      </c>
      <c r="Q2866" s="34">
        <f t="shared" si="3"/>
        <v>1.310185185</v>
      </c>
      <c r="R2866" s="35" t="str">
        <f t="shared" si="4"/>
        <v>Bajo</v>
      </c>
      <c r="S2866" s="35" t="str">
        <f>IF(O2866="","",IF(O2866&gt;AVERAGE('Base de datos limpia'!$O$2:$O$8001),"Alto","Normal"))
</f>
        <v>Normal</v>
      </c>
      <c r="T2866" s="35" t="str">
        <f t="shared" si="5"/>
        <v>Gamer moderado</v>
      </c>
      <c r="U2866" s="35"/>
    </row>
    <row r="2867">
      <c r="A2867" s="28">
        <v>2866.0</v>
      </c>
      <c r="B2867" s="28">
        <v>23.0</v>
      </c>
      <c r="C2867" s="28" t="str">
        <f>TRIM(PROPER('Base de datos cruda'!C2867))</f>
        <v>Female</v>
      </c>
      <c r="D2867" s="28">
        <v>1.46</v>
      </c>
      <c r="E2867" s="28">
        <v>9.43</v>
      </c>
      <c r="F2867" s="28">
        <v>5.07</v>
      </c>
      <c r="G2867" s="28">
        <v>99.01</v>
      </c>
      <c r="H2867" s="28" t="str">
        <f>TRIM(PROPER('Base de datos cruda'!H2867))</f>
        <v>Casual</v>
      </c>
      <c r="I2867" s="28">
        <v>2.77</v>
      </c>
      <c r="J2867" s="28">
        <v>2.73</v>
      </c>
      <c r="K2867" s="28">
        <v>284.75</v>
      </c>
      <c r="L2867" s="28" t="str">
        <f>IF('Base de datos cruda'!L2867&lt;0,,'Base de datos cruda'!L2867)</f>
        <v/>
      </c>
      <c r="M2867" s="28" t="str">
        <f>IF(TRIM(PROPER('Base de datos cruda'!M2867))="High","Alto",IF(TRIM(PROPER('Base de datos cruda'!M2867))="Medium","Medio","Bajo"))</f>
        <v>Alto</v>
      </c>
      <c r="N2867" s="29">
        <v>100.0</v>
      </c>
      <c r="O2867" s="32">
        <f t="shared" si="1"/>
        <v>100</v>
      </c>
      <c r="P2867" s="33">
        <f t="shared" si="2"/>
        <v>4.19</v>
      </c>
      <c r="Q2867" s="34">
        <f t="shared" si="3"/>
        <v>6.45890411</v>
      </c>
      <c r="R2867" s="35" t="str">
        <f t="shared" si="4"/>
        <v>Alto</v>
      </c>
      <c r="S2867" s="35" t="str">
        <f>IF(O2867="","",IF(O2867&gt;AVERAGE('Base de datos limpia'!$O$2:$O$8001),"Alto","Normal"))
</f>
        <v>Alto</v>
      </c>
      <c r="T2867" s="35" t="str">
        <f t="shared" si="5"/>
        <v>Gamer intensivo</v>
      </c>
      <c r="U2867" s="35"/>
    </row>
    <row r="2868">
      <c r="A2868" s="28">
        <v>2867.0</v>
      </c>
      <c r="B2868" s="28">
        <v>18.0</v>
      </c>
      <c r="C2868" s="28" t="str">
        <f>TRIM(PROPER('Base de datos cruda'!C2868))</f>
        <v>Female</v>
      </c>
      <c r="D2868" s="28">
        <v>3.51</v>
      </c>
      <c r="E2868" s="28">
        <v>8.08</v>
      </c>
      <c r="F2868" s="28">
        <v>4.45</v>
      </c>
      <c r="G2868" s="28">
        <v>74.66</v>
      </c>
      <c r="H2868" s="28" t="str">
        <f>TRIM(PROPER('Base de datos cruda'!H2868))</f>
        <v>Rpg</v>
      </c>
      <c r="I2868" s="28">
        <v>0.44</v>
      </c>
      <c r="J2868" s="28">
        <v>9.46</v>
      </c>
      <c r="K2868" s="28">
        <v>273.02</v>
      </c>
      <c r="L2868" s="28">
        <f>IF('Base de datos cruda'!L2868&lt;0,,'Base de datos cruda'!L2868)</f>
        <v>9.68</v>
      </c>
      <c r="M2868" s="28" t="str">
        <f>IF(TRIM(PROPER('Base de datos cruda'!M2868))="High","Alto",IF(TRIM(PROPER('Base de datos cruda'!M2868))="Medium","Medio","Bajo"))</f>
        <v>Alto</v>
      </c>
      <c r="N2868" s="29">
        <v>86.37</v>
      </c>
      <c r="O2868" s="32">
        <f t="shared" si="1"/>
        <v>86.37</v>
      </c>
      <c r="P2868" s="33">
        <f t="shared" si="2"/>
        <v>12.97</v>
      </c>
      <c r="Q2868" s="34">
        <f t="shared" si="3"/>
        <v>2.301994302</v>
      </c>
      <c r="R2868" s="35" t="str">
        <f t="shared" si="4"/>
        <v>Alto</v>
      </c>
      <c r="S2868" s="35" t="str">
        <f>IF(O2868="","",IF(O2868&gt;AVERAGE('Base de datos limpia'!$O$2:$O$8001),"Alto","Normal"))
</f>
        <v>Alto</v>
      </c>
      <c r="T2868" s="35" t="str">
        <f t="shared" si="5"/>
        <v>Gamer intensivo</v>
      </c>
      <c r="U2868" s="35"/>
    </row>
    <row r="2869">
      <c r="A2869" s="28">
        <v>2868.0</v>
      </c>
      <c r="B2869" s="28">
        <v>21.0</v>
      </c>
      <c r="C2869" s="28" t="str">
        <f>TRIM(PROPER('Base de datos cruda'!C2869))</f>
        <v>Female</v>
      </c>
      <c r="D2869" s="28">
        <v>6.4</v>
      </c>
      <c r="E2869" s="28">
        <v>8.16</v>
      </c>
      <c r="F2869" s="28">
        <v>8.39</v>
      </c>
      <c r="G2869" s="28">
        <v>76.49</v>
      </c>
      <c r="H2869" s="28" t="str">
        <f>TRIM(PROPER('Base de datos cruda'!H2869))</f>
        <v>Rpg</v>
      </c>
      <c r="I2869" s="28">
        <v>3.48</v>
      </c>
      <c r="J2869" s="28">
        <v>11.24</v>
      </c>
      <c r="K2869" s="28">
        <v>234.14</v>
      </c>
      <c r="L2869" s="28">
        <f>IF('Base de datos cruda'!L2869&lt;0,,'Base de datos cruda'!L2869)</f>
        <v>10.78</v>
      </c>
      <c r="M2869" s="28" t="str">
        <f>IF(TRIM(PROPER('Base de datos cruda'!M2869))="High","Alto",IF(TRIM(PROPER('Base de datos cruda'!M2869))="Medium","Medio","Bajo"))</f>
        <v>Bajo</v>
      </c>
      <c r="N2869" s="29">
        <v>94.6202172586269</v>
      </c>
      <c r="O2869" s="32">
        <f t="shared" si="1"/>
        <v>94.62021726</v>
      </c>
      <c r="P2869" s="33">
        <f t="shared" si="2"/>
        <v>17.64</v>
      </c>
      <c r="Q2869" s="34">
        <f t="shared" si="3"/>
        <v>1.275</v>
      </c>
      <c r="R2869" s="35" t="str">
        <f t="shared" si="4"/>
        <v>Alto</v>
      </c>
      <c r="S2869" s="35" t="str">
        <f>IF(O2869="","",IF(O2869&gt;AVERAGE('Base de datos limpia'!$O$2:$O$8001),"Alto","Normal"))
</f>
        <v>Alto</v>
      </c>
      <c r="T2869" s="35" t="str">
        <f t="shared" si="5"/>
        <v>Gamer intensivo</v>
      </c>
      <c r="U2869" s="35"/>
    </row>
    <row r="2870">
      <c r="A2870" s="28">
        <v>2869.0</v>
      </c>
      <c r="B2870" s="28">
        <v>18.0</v>
      </c>
      <c r="C2870" s="28" t="str">
        <f>TRIM(PROPER('Base de datos cruda'!C2870))</f>
        <v>Male</v>
      </c>
      <c r="D2870" s="28">
        <v>3.7</v>
      </c>
      <c r="E2870" s="28">
        <v>4.92</v>
      </c>
      <c r="F2870" s="28">
        <v>8.79</v>
      </c>
      <c r="G2870" s="28">
        <v>76.18</v>
      </c>
      <c r="H2870" s="28" t="str">
        <f>TRIM(PROPER('Base de datos cruda'!H2870))</f>
        <v>Fps</v>
      </c>
      <c r="I2870" s="28">
        <v>3.04</v>
      </c>
      <c r="J2870" s="28">
        <v>6.12</v>
      </c>
      <c r="K2870" s="28">
        <v>283.37</v>
      </c>
      <c r="L2870" s="28">
        <f>IF('Base de datos cruda'!L2870&lt;0,,'Base de datos cruda'!L2870)</f>
        <v>7.82</v>
      </c>
      <c r="M2870" s="28" t="str">
        <f>IF(TRIM(PROPER('Base de datos cruda'!M2870))="High","Alto",IF(TRIM(PROPER('Base de datos cruda'!M2870))="Medium","Medio","Bajo"))</f>
        <v>Medio</v>
      </c>
      <c r="N2870" s="29">
        <v>64.02</v>
      </c>
      <c r="O2870" s="32">
        <f t="shared" si="1"/>
        <v>64.02</v>
      </c>
      <c r="P2870" s="33">
        <f t="shared" si="2"/>
        <v>9.82</v>
      </c>
      <c r="Q2870" s="34">
        <f t="shared" si="3"/>
        <v>1.32972973</v>
      </c>
      <c r="R2870" s="35" t="str">
        <f t="shared" si="4"/>
        <v>Medio</v>
      </c>
      <c r="S2870" s="35" t="str">
        <f>IF(O2870="","",IF(O2870&gt;AVERAGE('Base de datos limpia'!$O$2:$O$8001),"Alto","Normal"))
</f>
        <v>Normal</v>
      </c>
      <c r="T2870" s="35" t="str">
        <f t="shared" si="5"/>
        <v>Gamer moderado</v>
      </c>
      <c r="U2870" s="35"/>
    </row>
    <row r="2871">
      <c r="A2871" s="28">
        <v>2870.0</v>
      </c>
      <c r="B2871" s="28">
        <v>20.0</v>
      </c>
      <c r="C2871" s="28" t="str">
        <f>TRIM(PROPER('Base de datos cruda'!C2871))</f>
        <v>Female</v>
      </c>
      <c r="D2871" s="28">
        <v>1.19</v>
      </c>
      <c r="E2871" s="28">
        <v>4.48</v>
      </c>
      <c r="F2871" s="28">
        <v>5.31</v>
      </c>
      <c r="G2871" s="28">
        <v>92.66</v>
      </c>
      <c r="H2871" s="28" t="str">
        <f>TRIM(PROPER('Base de datos cruda'!H2871))</f>
        <v>Fps</v>
      </c>
      <c r="I2871" s="28">
        <v>1.05</v>
      </c>
      <c r="J2871" s="28">
        <v>5.99</v>
      </c>
      <c r="K2871" s="28">
        <v>321.45</v>
      </c>
      <c r="L2871" s="28">
        <f>IF('Base de datos cruda'!L2871&lt;0,,'Base de datos cruda'!L2871)</f>
        <v>8.46</v>
      </c>
      <c r="M2871" s="28" t="str">
        <f>IF(TRIM(PROPER('Base de datos cruda'!M2871))="High","Alto",IF(TRIM(PROPER('Base de datos cruda'!M2871))="Medium","Medio","Bajo"))</f>
        <v>Medio</v>
      </c>
      <c r="N2871" s="29">
        <v>78.61</v>
      </c>
      <c r="O2871" s="32">
        <f t="shared" si="1"/>
        <v>78.61</v>
      </c>
      <c r="P2871" s="33">
        <f t="shared" si="2"/>
        <v>7.18</v>
      </c>
      <c r="Q2871" s="34">
        <f t="shared" si="3"/>
        <v>3.764705882</v>
      </c>
      <c r="R2871" s="35" t="str">
        <f t="shared" si="4"/>
        <v>Alto</v>
      </c>
      <c r="S2871" s="35" t="str">
        <f>IF(O2871="","",IF(O2871&gt;AVERAGE('Base de datos limpia'!$O$2:$O$8001),"Alto","Normal"))
</f>
        <v>Alto</v>
      </c>
      <c r="T2871" s="35" t="str">
        <f t="shared" si="5"/>
        <v>Gamer moderado</v>
      </c>
      <c r="U2871" s="35"/>
    </row>
    <row r="2872">
      <c r="A2872" s="28">
        <v>2871.0</v>
      </c>
      <c r="B2872" s="28">
        <v>22.0</v>
      </c>
      <c r="C2872" s="28" t="str">
        <f>TRIM(PROPER('Base de datos cruda'!C2872))</f>
        <v>Male</v>
      </c>
      <c r="D2872" s="28">
        <v>5.79</v>
      </c>
      <c r="E2872" s="28">
        <v>2.73</v>
      </c>
      <c r="F2872" s="28">
        <v>5.52</v>
      </c>
      <c r="G2872" s="28">
        <v>68.73</v>
      </c>
      <c r="H2872" s="28" t="str">
        <f>TRIM(PROPER('Base de datos cruda'!H2872))</f>
        <v>Rpg</v>
      </c>
      <c r="I2872" s="28">
        <v>4.5</v>
      </c>
      <c r="J2872" s="28">
        <v>11.4</v>
      </c>
      <c r="K2872" s="28">
        <v>246.8</v>
      </c>
      <c r="L2872" s="28">
        <f>IF('Base de datos cruda'!L2872&lt;0,,'Base de datos cruda'!L2872)</f>
        <v>16.26</v>
      </c>
      <c r="M2872" s="28" t="str">
        <f>IF(TRIM(PROPER('Base de datos cruda'!M2872))="High","Alto",IF(TRIM(PROPER('Base de datos cruda'!M2872))="Medium","Medio","Bajo"))</f>
        <v>Bajo</v>
      </c>
      <c r="N2872" s="29">
        <v>40.56</v>
      </c>
      <c r="O2872" s="32">
        <f t="shared" si="1"/>
        <v>40.56</v>
      </c>
      <c r="P2872" s="33">
        <f t="shared" si="2"/>
        <v>17.19</v>
      </c>
      <c r="Q2872" s="34">
        <f t="shared" si="3"/>
        <v>0.4715025907</v>
      </c>
      <c r="R2872" s="35" t="str">
        <f t="shared" si="4"/>
        <v>Bajo</v>
      </c>
      <c r="S2872" s="35" t="str">
        <f>IF(O2872="","",IF(O2872&gt;AVERAGE('Base de datos limpia'!$O$2:$O$8001),"Alto","Normal"))
</f>
        <v>Normal</v>
      </c>
      <c r="T2872" s="35" t="str">
        <f t="shared" si="5"/>
        <v>Gamer casual</v>
      </c>
      <c r="U2872" s="35"/>
    </row>
    <row r="2873">
      <c r="A2873" s="28">
        <v>2872.0</v>
      </c>
      <c r="B2873" s="28">
        <v>17.0</v>
      </c>
      <c r="C2873" s="28" t="str">
        <f>TRIM(PROPER('Base de datos cruda'!C2873))</f>
        <v>Female</v>
      </c>
      <c r="D2873" s="28">
        <v>1.49</v>
      </c>
      <c r="E2873" s="28">
        <v>9.68</v>
      </c>
      <c r="F2873" s="28">
        <v>5.81</v>
      </c>
      <c r="G2873" s="28">
        <v>93.24</v>
      </c>
      <c r="H2873" s="28" t="str">
        <f>TRIM(PROPER('Base de datos cruda'!H2873))</f>
        <v>Casual</v>
      </c>
      <c r="I2873" s="28">
        <v>0.43</v>
      </c>
      <c r="J2873" s="28">
        <v>3.05</v>
      </c>
      <c r="K2873" s="28">
        <v>308.11</v>
      </c>
      <c r="L2873" s="28">
        <f>IF('Base de datos cruda'!L2873&lt;0,,'Base de datos cruda'!L2873)</f>
        <v>0.9</v>
      </c>
      <c r="M2873" s="28" t="str">
        <f>IF(TRIM(PROPER('Base de datos cruda'!M2873))="High","Alto",IF(TRIM(PROPER('Base de datos cruda'!M2873))="Medium","Medio","Bajo"))</f>
        <v>Alto</v>
      </c>
      <c r="N2873" s="29">
        <v>107.038055922208</v>
      </c>
      <c r="O2873" s="33" t="str">
        <f t="shared" si="1"/>
        <v/>
      </c>
      <c r="P2873" s="33">
        <f t="shared" si="2"/>
        <v>4.54</v>
      </c>
      <c r="Q2873" s="34">
        <f t="shared" si="3"/>
        <v>6.496644295</v>
      </c>
      <c r="R2873" s="35" t="str">
        <f t="shared" si="4"/>
        <v>Alto</v>
      </c>
      <c r="S2873" s="35" t="str">
        <f>IF(O2873="","",IF(O2873&gt;AVERAGE('Base de datos limpia'!$O$2:$O$8001),"Alto","Normal"))
</f>
        <v/>
      </c>
      <c r="T2873" s="35" t="str">
        <f t="shared" si="5"/>
        <v>Gamer intensivo</v>
      </c>
      <c r="U2873" s="35"/>
    </row>
    <row r="2874">
      <c r="A2874" s="28">
        <v>2873.0</v>
      </c>
      <c r="B2874" s="28">
        <v>21.0</v>
      </c>
      <c r="C2874" s="28" t="str">
        <f>TRIM(PROPER('Base de datos cruda'!C2874))</f>
        <v>Female</v>
      </c>
      <c r="D2874" s="28">
        <v>5.91</v>
      </c>
      <c r="E2874" s="28">
        <v>9.63</v>
      </c>
      <c r="F2874" s="28">
        <v>6.51</v>
      </c>
      <c r="G2874" s="28">
        <v>86.28</v>
      </c>
      <c r="H2874" s="28" t="str">
        <f>TRIM(PROPER('Base de datos cruda'!H2874))</f>
        <v>Rpg</v>
      </c>
      <c r="I2874" s="28">
        <v>1.87</v>
      </c>
      <c r="J2874" s="28">
        <v>11.48</v>
      </c>
      <c r="K2874" s="28">
        <v>263.52</v>
      </c>
      <c r="L2874" s="28">
        <f>IF('Base de datos cruda'!L2874&lt;0,,'Base de datos cruda'!L2874)</f>
        <v>13.52</v>
      </c>
      <c r="M2874" s="28" t="str">
        <f>IF(TRIM(PROPER('Base de datos cruda'!M2874))="High","Alto",IF(TRIM(PROPER('Base de datos cruda'!M2874))="Medium","Medio","Bajo"))</f>
        <v>Bajo</v>
      </c>
      <c r="N2874" s="29">
        <v>98.8519359476935</v>
      </c>
      <c r="O2874" s="32">
        <f t="shared" si="1"/>
        <v>98.85193595</v>
      </c>
      <c r="P2874" s="33">
        <f t="shared" si="2"/>
        <v>17.39</v>
      </c>
      <c r="Q2874" s="34">
        <f t="shared" si="3"/>
        <v>1.629441624</v>
      </c>
      <c r="R2874" s="35" t="str">
        <f t="shared" si="4"/>
        <v>Alto</v>
      </c>
      <c r="S2874" s="35" t="str">
        <f>IF(O2874="","",IF(O2874&gt;AVERAGE('Base de datos limpia'!$O$2:$O$8001),"Alto","Normal"))
</f>
        <v>Alto</v>
      </c>
      <c r="T2874" s="35" t="str">
        <f t="shared" si="5"/>
        <v>Gamer intensivo</v>
      </c>
      <c r="U2874" s="35"/>
    </row>
    <row r="2875">
      <c r="A2875" s="28">
        <v>2874.0</v>
      </c>
      <c r="B2875" s="28">
        <v>21.0</v>
      </c>
      <c r="C2875" s="28" t="str">
        <f>TRIM(PROPER('Base de datos cruda'!C2875))</f>
        <v>Female</v>
      </c>
      <c r="D2875" s="28">
        <v>3.83</v>
      </c>
      <c r="E2875" s="28">
        <v>7.72</v>
      </c>
      <c r="F2875" s="28">
        <v>7.41</v>
      </c>
      <c r="G2875" s="28">
        <v>68.81</v>
      </c>
      <c r="H2875" s="28" t="str">
        <f>TRIM(PROPER('Base de datos cruda'!H2875))</f>
        <v>Rpg</v>
      </c>
      <c r="I2875" s="28">
        <v>0.47</v>
      </c>
      <c r="J2875" s="28">
        <v>6.63</v>
      </c>
      <c r="K2875" s="28">
        <v>277.3</v>
      </c>
      <c r="L2875" s="28">
        <f>IF('Base de datos cruda'!L2875&lt;0,,'Base de datos cruda'!L2875)</f>
        <v>8.71</v>
      </c>
      <c r="M2875" s="28" t="str">
        <f>IF(TRIM(PROPER('Base de datos cruda'!M2875))="High","Alto",IF(TRIM(PROPER('Base de datos cruda'!M2875))="Medium","Medio","Bajo"))</f>
        <v>Medio</v>
      </c>
      <c r="N2875" s="29">
        <v>80.76</v>
      </c>
      <c r="O2875" s="32">
        <f t="shared" si="1"/>
        <v>80.76</v>
      </c>
      <c r="P2875" s="33">
        <f t="shared" si="2"/>
        <v>10.46</v>
      </c>
      <c r="Q2875" s="34">
        <f t="shared" si="3"/>
        <v>2.015665796</v>
      </c>
      <c r="R2875" s="35" t="str">
        <f t="shared" si="4"/>
        <v>Alto</v>
      </c>
      <c r="S2875" s="35" t="str">
        <f>IF(O2875="","",IF(O2875&gt;AVERAGE('Base de datos limpia'!$O$2:$O$8001),"Alto","Normal"))
</f>
        <v>Alto</v>
      </c>
      <c r="T2875" s="35" t="str">
        <f t="shared" si="5"/>
        <v>Gamer intensivo</v>
      </c>
      <c r="U2875" s="35"/>
    </row>
    <row r="2876">
      <c r="A2876" s="28">
        <v>2875.0</v>
      </c>
      <c r="B2876" s="28">
        <v>18.0</v>
      </c>
      <c r="C2876" s="28" t="str">
        <f>TRIM(PROPER('Base de datos cruda'!C2876))</f>
        <v>Male</v>
      </c>
      <c r="D2876" s="28">
        <v>3.63</v>
      </c>
      <c r="E2876" s="28">
        <v>3.67</v>
      </c>
      <c r="F2876" s="28">
        <v>6.52</v>
      </c>
      <c r="G2876" s="28">
        <v>62.62</v>
      </c>
      <c r="H2876" s="28" t="str">
        <f>TRIM(PROPER('Base de datos cruda'!H2876))</f>
        <v>Rpg</v>
      </c>
      <c r="I2876" s="28">
        <v>4.56</v>
      </c>
      <c r="J2876" s="28">
        <v>4.66</v>
      </c>
      <c r="K2876" s="28">
        <v>283.45</v>
      </c>
      <c r="L2876" s="28">
        <f>IF('Base de datos cruda'!L2876&lt;0,,'Base de datos cruda'!L2876)</f>
        <v>8.79</v>
      </c>
      <c r="M2876" s="28" t="str">
        <f>IF(TRIM(PROPER('Base de datos cruda'!M2876))="High","Alto",IF(TRIM(PROPER('Base de datos cruda'!M2876))="Medium","Medio","Bajo"))</f>
        <v>Medio</v>
      </c>
      <c r="N2876" s="29">
        <v>55.63</v>
      </c>
      <c r="O2876" s="32">
        <f t="shared" si="1"/>
        <v>55.63</v>
      </c>
      <c r="P2876" s="33">
        <f t="shared" si="2"/>
        <v>8.29</v>
      </c>
      <c r="Q2876" s="34">
        <f t="shared" si="3"/>
        <v>1.011019284</v>
      </c>
      <c r="R2876" s="35" t="str">
        <f t="shared" si="4"/>
        <v>Medio</v>
      </c>
      <c r="S2876" s="35" t="str">
        <f>IF(O2876="","",IF(O2876&gt;AVERAGE('Base de datos limpia'!$O$2:$O$8001),"Alto","Normal"))
</f>
        <v>Normal</v>
      </c>
      <c r="T2876" s="35" t="str">
        <f t="shared" si="5"/>
        <v>Gamer moderado</v>
      </c>
      <c r="U2876" s="35"/>
    </row>
    <row r="2877">
      <c r="A2877" s="28">
        <v>2876.0</v>
      </c>
      <c r="B2877" s="28">
        <v>21.0</v>
      </c>
      <c r="C2877" s="28" t="str">
        <f>TRIM(PROPER('Base de datos cruda'!C2877))</f>
        <v>Male</v>
      </c>
      <c r="D2877" s="28">
        <v>6.81</v>
      </c>
      <c r="E2877" s="28">
        <v>3.21</v>
      </c>
      <c r="F2877" s="28">
        <v>8.76</v>
      </c>
      <c r="G2877" s="28">
        <v>91.0</v>
      </c>
      <c r="H2877" s="28" t="str">
        <f>TRIM(PROPER('Base de datos cruda'!H2877))</f>
        <v>Rpg</v>
      </c>
      <c r="I2877" s="28">
        <v>0.18</v>
      </c>
      <c r="J2877" s="28">
        <v>8.37</v>
      </c>
      <c r="K2877" s="28">
        <v>218.45</v>
      </c>
      <c r="L2877" s="28">
        <f>IF('Base de datos cruda'!L2877&lt;0,,'Base de datos cruda'!L2877)</f>
        <v>16.1</v>
      </c>
      <c r="M2877" s="28" t="str">
        <f>IF(TRIM(PROPER('Base de datos cruda'!M2877))="High","Alto",IF(TRIM(PROPER('Base de datos cruda'!M2877))="Medium","Medio","Bajo"))</f>
        <v>Bajo</v>
      </c>
      <c r="N2877" s="29">
        <v>53.29</v>
      </c>
      <c r="O2877" s="32">
        <f t="shared" si="1"/>
        <v>53.29</v>
      </c>
      <c r="P2877" s="33">
        <f t="shared" si="2"/>
        <v>15.18</v>
      </c>
      <c r="Q2877" s="34">
        <f t="shared" si="3"/>
        <v>0.4713656388</v>
      </c>
      <c r="R2877" s="35" t="str">
        <f t="shared" si="4"/>
        <v>Medio</v>
      </c>
      <c r="S2877" s="35" t="str">
        <f>IF(O2877="","",IF(O2877&gt;AVERAGE('Base de datos limpia'!$O$2:$O$8001),"Alto","Normal"))
</f>
        <v>Normal</v>
      </c>
      <c r="T2877" s="35" t="str">
        <f t="shared" si="5"/>
        <v>Gamer moderado</v>
      </c>
      <c r="U2877" s="35"/>
    </row>
    <row r="2878">
      <c r="A2878" s="28">
        <v>2877.0</v>
      </c>
      <c r="B2878" s="28">
        <v>20.0</v>
      </c>
      <c r="C2878" s="28" t="str">
        <f>TRIM(PROPER('Base de datos cruda'!C2878))</f>
        <v>Male</v>
      </c>
      <c r="D2878" s="28">
        <v>5.67</v>
      </c>
      <c r="E2878" s="28">
        <v>9.9</v>
      </c>
      <c r="F2878" s="28">
        <v>4.5</v>
      </c>
      <c r="G2878" s="28">
        <v>68.76</v>
      </c>
      <c r="H2878" s="28" t="str">
        <f>TRIM(PROPER('Base de datos cruda'!H2878))</f>
        <v>Fps</v>
      </c>
      <c r="I2878" s="28">
        <v>2.13</v>
      </c>
      <c r="J2878" s="28">
        <v>11.09</v>
      </c>
      <c r="K2878" s="28">
        <v>267.62</v>
      </c>
      <c r="L2878" s="28">
        <f>IF('Base de datos cruda'!L2878&lt;0,,'Base de datos cruda'!L2878)</f>
        <v>17.31</v>
      </c>
      <c r="M2878" s="28" t="str">
        <f>IF(TRIM(PROPER('Base de datos cruda'!M2878))="High","Alto",IF(TRIM(PROPER('Base de datos cruda'!M2878))="Medium","Medio","Bajo"))</f>
        <v>Alto</v>
      </c>
      <c r="N2878" s="29">
        <v>80.133058697299</v>
      </c>
      <c r="O2878" s="32">
        <f t="shared" si="1"/>
        <v>80.1330587</v>
      </c>
      <c r="P2878" s="33">
        <f t="shared" si="2"/>
        <v>16.76</v>
      </c>
      <c r="Q2878" s="34">
        <f t="shared" si="3"/>
        <v>1.746031746</v>
      </c>
      <c r="R2878" s="35" t="str">
        <f t="shared" si="4"/>
        <v>Alto</v>
      </c>
      <c r="S2878" s="35" t="str">
        <f>IF(O2878="","",IF(O2878&gt;AVERAGE('Base de datos limpia'!$O$2:$O$8001),"Alto","Normal"))
</f>
        <v>Alto</v>
      </c>
      <c r="T2878" s="35" t="str">
        <f t="shared" si="5"/>
        <v>Gamer intensivo</v>
      </c>
      <c r="U2878" s="35"/>
    </row>
    <row r="2879">
      <c r="A2879" s="28">
        <v>2878.0</v>
      </c>
      <c r="B2879" s="28">
        <v>17.0</v>
      </c>
      <c r="C2879" s="28" t="str">
        <f>TRIM(PROPER('Base de datos cruda'!C2879))</f>
        <v>Female</v>
      </c>
      <c r="D2879" s="28">
        <v>0.26</v>
      </c>
      <c r="E2879" s="28">
        <v>1.6</v>
      </c>
      <c r="F2879" s="28">
        <v>7.99</v>
      </c>
      <c r="G2879" s="28">
        <v>95.56</v>
      </c>
      <c r="H2879" s="28" t="str">
        <f>TRIM(PROPER('Base de datos cruda'!H2879))</f>
        <v>Casual</v>
      </c>
      <c r="I2879" s="28">
        <v>4.31</v>
      </c>
      <c r="J2879" s="28">
        <v>6.17</v>
      </c>
      <c r="K2879" s="28">
        <v>313.89</v>
      </c>
      <c r="L2879" s="28">
        <f>IF('Base de datos cruda'!L2879&lt;0,,'Base de datos cruda'!L2879)</f>
        <v>1.57</v>
      </c>
      <c r="M2879" s="28" t="str">
        <f>IF(TRIM(PROPER('Base de datos cruda'!M2879))="High","Alto",IF(TRIM(PROPER('Base de datos cruda'!M2879))="Medium","Medio","Bajo"))</f>
        <v>Medio</v>
      </c>
      <c r="N2879" s="29">
        <v>63.88</v>
      </c>
      <c r="O2879" s="32">
        <f t="shared" si="1"/>
        <v>63.88</v>
      </c>
      <c r="P2879" s="33">
        <f t="shared" si="2"/>
        <v>6.43</v>
      </c>
      <c r="Q2879" s="34">
        <f t="shared" si="3"/>
        <v>6.153846154</v>
      </c>
      <c r="R2879" s="35" t="str">
        <f t="shared" si="4"/>
        <v>Medio</v>
      </c>
      <c r="S2879" s="35" t="str">
        <f>IF(O2879="","",IF(O2879&gt;AVERAGE('Base de datos limpia'!$O$2:$O$8001),"Alto","Normal"))
</f>
        <v>Normal</v>
      </c>
      <c r="T2879" s="35" t="str">
        <f t="shared" si="5"/>
        <v>Gamer casual</v>
      </c>
      <c r="U2879" s="35"/>
    </row>
    <row r="2880">
      <c r="A2880" s="28">
        <v>2879.0</v>
      </c>
      <c r="B2880" s="28">
        <v>24.0</v>
      </c>
      <c r="C2880" s="28" t="str">
        <f>TRIM(PROPER('Base de datos cruda'!C2880))</f>
        <v>Male</v>
      </c>
      <c r="D2880" s="28">
        <v>2.37</v>
      </c>
      <c r="E2880" s="28">
        <v>8.59</v>
      </c>
      <c r="F2880" s="28">
        <v>5.67</v>
      </c>
      <c r="G2880" s="28">
        <v>65.19</v>
      </c>
      <c r="H2880" s="28" t="str">
        <f>TRIM(PROPER('Base de datos cruda'!H2880))</f>
        <v>Rpg</v>
      </c>
      <c r="I2880" s="28">
        <v>1.26</v>
      </c>
      <c r="J2880" s="28">
        <v>7.85</v>
      </c>
      <c r="K2880" s="28">
        <v>318.26</v>
      </c>
      <c r="L2880" s="28">
        <f>IF('Base de datos cruda'!L2880&lt;0,,'Base de datos cruda'!L2880)</f>
        <v>7.92</v>
      </c>
      <c r="M2880" s="28" t="str">
        <f>IF(TRIM(PROPER('Base de datos cruda'!M2880))="High","Alto",IF(TRIM(PROPER('Base de datos cruda'!M2880))="Medium","Medio","Bajo"))</f>
        <v>Alto</v>
      </c>
      <c r="N2880" s="29">
        <v>83.33</v>
      </c>
      <c r="O2880" s="32">
        <f t="shared" si="1"/>
        <v>83.33</v>
      </c>
      <c r="P2880" s="33">
        <f t="shared" si="2"/>
        <v>10.22</v>
      </c>
      <c r="Q2880" s="34">
        <f t="shared" si="3"/>
        <v>3.624472574</v>
      </c>
      <c r="R2880" s="35" t="str">
        <f t="shared" si="4"/>
        <v>Alto</v>
      </c>
      <c r="S2880" s="35" t="str">
        <f>IF(O2880="","",IF(O2880&gt;AVERAGE('Base de datos limpia'!$O$2:$O$8001),"Alto","Normal"))
</f>
        <v>Alto</v>
      </c>
      <c r="T2880" s="35" t="str">
        <f t="shared" si="5"/>
        <v>Gamer intensivo</v>
      </c>
      <c r="U2880" s="35"/>
    </row>
    <row r="2881">
      <c r="A2881" s="28">
        <v>2880.0</v>
      </c>
      <c r="B2881" s="28">
        <v>23.0</v>
      </c>
      <c r="C2881" s="28" t="str">
        <f>TRIM(PROPER('Base de datos cruda'!C2881))</f>
        <v>Male</v>
      </c>
      <c r="D2881" s="28">
        <v>6.97</v>
      </c>
      <c r="E2881" s="28">
        <v>4.2</v>
      </c>
      <c r="F2881" s="28">
        <v>5.89</v>
      </c>
      <c r="G2881" s="28">
        <v>84.65</v>
      </c>
      <c r="H2881" s="28" t="str">
        <f>TRIM(PROPER('Base de datos cruda'!H2881))</f>
        <v>Fps</v>
      </c>
      <c r="I2881" s="28">
        <v>0.53</v>
      </c>
      <c r="J2881" s="28">
        <v>10.18</v>
      </c>
      <c r="K2881" s="28">
        <v>227.85</v>
      </c>
      <c r="L2881" s="28">
        <f>IF('Base de datos cruda'!L2881&lt;0,,'Base de datos cruda'!L2881)</f>
        <v>12.02</v>
      </c>
      <c r="M2881" s="28" t="str">
        <f>IF(TRIM(PROPER('Base de datos cruda'!M2881))="High","Alto",IF(TRIM(PROPER('Base de datos cruda'!M2881))="Medium","Medio","Bajo"))</f>
        <v>Bajo</v>
      </c>
      <c r="N2881" s="29">
        <v>41.22</v>
      </c>
      <c r="O2881" s="32">
        <f t="shared" si="1"/>
        <v>41.22</v>
      </c>
      <c r="P2881" s="33">
        <f t="shared" si="2"/>
        <v>17.15</v>
      </c>
      <c r="Q2881" s="34">
        <f t="shared" si="3"/>
        <v>0.6025824964</v>
      </c>
      <c r="R2881" s="35" t="str">
        <f t="shared" si="4"/>
        <v>Bajo</v>
      </c>
      <c r="S2881" s="35" t="str">
        <f>IF(O2881="","",IF(O2881&gt;AVERAGE('Base de datos limpia'!$O$2:$O$8001),"Alto","Normal"))
</f>
        <v>Normal</v>
      </c>
      <c r="T2881" s="35" t="str">
        <f t="shared" si="5"/>
        <v>Gamer moderado</v>
      </c>
      <c r="U2881" s="35"/>
    </row>
    <row r="2882">
      <c r="A2882" s="28">
        <v>2881.0</v>
      </c>
      <c r="B2882" s="28">
        <v>18.0</v>
      </c>
      <c r="C2882" s="28" t="str">
        <f>TRIM(PROPER('Base de datos cruda'!C2882))</f>
        <v>Male</v>
      </c>
      <c r="D2882" s="28">
        <v>0.15</v>
      </c>
      <c r="E2882" s="28">
        <v>4.77</v>
      </c>
      <c r="F2882" s="28">
        <v>7.54</v>
      </c>
      <c r="G2882" s="28">
        <v>87.69</v>
      </c>
      <c r="H2882" s="28" t="str">
        <f>TRIM(PROPER('Base de datos cruda'!H2882))</f>
        <v>Rpg</v>
      </c>
      <c r="I2882" s="28">
        <v>0.64</v>
      </c>
      <c r="J2882" s="28">
        <v>5.96</v>
      </c>
      <c r="K2882" s="28">
        <v>322.95</v>
      </c>
      <c r="L2882" s="28">
        <f>IF('Base de datos cruda'!L2882&lt;0,,'Base de datos cruda'!L2882)</f>
        <v>4.02</v>
      </c>
      <c r="M2882" s="28" t="str">
        <f>IF(TRIM(PROPER('Base de datos cruda'!M2882))="High","Alto",IF(TRIM(PROPER('Base de datos cruda'!M2882))="Medium","Medio","Bajo"))</f>
        <v>Medio</v>
      </c>
      <c r="N2882" s="29">
        <v>84.63</v>
      </c>
      <c r="O2882" s="32">
        <f t="shared" si="1"/>
        <v>84.63</v>
      </c>
      <c r="P2882" s="33">
        <f t="shared" si="2"/>
        <v>6.11</v>
      </c>
      <c r="Q2882" s="34">
        <f t="shared" si="3"/>
        <v>31.8</v>
      </c>
      <c r="R2882" s="35" t="str">
        <f t="shared" si="4"/>
        <v>Alto</v>
      </c>
      <c r="S2882" s="35" t="str">
        <f>IF(O2882="","",IF(O2882&gt;AVERAGE('Base de datos limpia'!$O$2:$O$8001),"Alto","Normal"))
</f>
        <v>Alto</v>
      </c>
      <c r="T2882" s="35" t="str">
        <f t="shared" si="5"/>
        <v>Gamer moderado</v>
      </c>
      <c r="U2882" s="35"/>
    </row>
    <row r="2883">
      <c r="A2883" s="28">
        <v>2882.0</v>
      </c>
      <c r="B2883" s="28">
        <v>23.0</v>
      </c>
      <c r="C2883" s="28" t="str">
        <f>TRIM(PROPER('Base de datos cruda'!C2883))</f>
        <v>Female</v>
      </c>
      <c r="D2883" s="28">
        <v>4.36</v>
      </c>
      <c r="E2883" s="28">
        <v>8.49</v>
      </c>
      <c r="F2883" s="28">
        <v>8.65</v>
      </c>
      <c r="G2883" s="28">
        <v>86.31</v>
      </c>
      <c r="H2883" s="28" t="str">
        <f>TRIM(PROPER('Base de datos cruda'!H2883))</f>
        <v>Fps</v>
      </c>
      <c r="I2883" s="28">
        <v>2.02</v>
      </c>
      <c r="J2883" s="28">
        <v>7.39</v>
      </c>
      <c r="K2883" s="28">
        <v>275.94</v>
      </c>
      <c r="L2883" s="28">
        <f>IF('Base de datos cruda'!L2883&lt;0,,'Base de datos cruda'!L2883)</f>
        <v>11.22</v>
      </c>
      <c r="M2883" s="28" t="str">
        <f>IF(TRIM(PROPER('Base de datos cruda'!M2883))="High","Alto",IF(TRIM(PROPER('Base de datos cruda'!M2883))="Medium","Medio","Bajo"))</f>
        <v>Medio</v>
      </c>
      <c r="N2883" s="29">
        <v>90.5</v>
      </c>
      <c r="O2883" s="32">
        <f t="shared" si="1"/>
        <v>90.5</v>
      </c>
      <c r="P2883" s="33">
        <f t="shared" si="2"/>
        <v>11.75</v>
      </c>
      <c r="Q2883" s="34">
        <f t="shared" si="3"/>
        <v>1.947247706</v>
      </c>
      <c r="R2883" s="35" t="str">
        <f t="shared" si="4"/>
        <v>Alto</v>
      </c>
      <c r="S2883" s="35" t="str">
        <f>IF(O2883="","",IF(O2883&gt;AVERAGE('Base de datos limpia'!$O$2:$O$8001),"Alto","Normal"))
</f>
        <v>Alto</v>
      </c>
      <c r="T2883" s="35" t="str">
        <f t="shared" si="5"/>
        <v>Gamer intensivo</v>
      </c>
      <c r="U2883" s="35"/>
    </row>
    <row r="2884">
      <c r="A2884" s="28">
        <v>2883.0</v>
      </c>
      <c r="B2884" s="28">
        <v>24.0</v>
      </c>
      <c r="C2884" s="28" t="str">
        <f>TRIM(PROPER('Base de datos cruda'!C2884))</f>
        <v>Male</v>
      </c>
      <c r="D2884" s="28">
        <v>5.82</v>
      </c>
      <c r="E2884" s="28">
        <v>1.82</v>
      </c>
      <c r="F2884" s="28">
        <v>7.58</v>
      </c>
      <c r="G2884" s="28">
        <v>72.64</v>
      </c>
      <c r="H2884" s="28" t="str">
        <f>TRIM(PROPER('Base de datos cruda'!H2884))</f>
        <v>Rpg</v>
      </c>
      <c r="I2884" s="28">
        <v>2.14</v>
      </c>
      <c r="J2884" s="28">
        <v>7.39</v>
      </c>
      <c r="K2884" s="28">
        <v>225.14</v>
      </c>
      <c r="L2884" s="28">
        <f>IF('Base de datos cruda'!L2884&lt;0,,'Base de datos cruda'!L2884)</f>
        <v>12.47</v>
      </c>
      <c r="M2884" s="28" t="str">
        <f>IF(TRIM(PROPER('Base de datos cruda'!M2884))="High","Alto",IF(TRIM(PROPER('Base de datos cruda'!M2884))="Medium","Medio","Bajo"))</f>
        <v>Bajo</v>
      </c>
      <c r="N2884" s="29">
        <v>29.5</v>
      </c>
      <c r="O2884" s="32">
        <f t="shared" si="1"/>
        <v>29.5</v>
      </c>
      <c r="P2884" s="33">
        <f t="shared" si="2"/>
        <v>13.21</v>
      </c>
      <c r="Q2884" s="34">
        <f t="shared" si="3"/>
        <v>0.3127147766</v>
      </c>
      <c r="R2884" s="35" t="str">
        <f t="shared" si="4"/>
        <v>Bajo</v>
      </c>
      <c r="S2884" s="35" t="str">
        <f>IF(O2884="","",IF(O2884&gt;AVERAGE('Base de datos limpia'!$O$2:$O$8001),"Alto","Normal"))
</f>
        <v>Normal</v>
      </c>
      <c r="T2884" s="35" t="str">
        <f t="shared" si="5"/>
        <v>Gamer casual</v>
      </c>
      <c r="U2884" s="35"/>
    </row>
    <row r="2885">
      <c r="A2885" s="28">
        <v>2884.0</v>
      </c>
      <c r="B2885" s="28">
        <v>18.0</v>
      </c>
      <c r="C2885" s="28" t="str">
        <f>TRIM(PROPER('Base de datos cruda'!C2885))</f>
        <v>Female</v>
      </c>
      <c r="D2885" s="28">
        <v>4.97</v>
      </c>
      <c r="E2885" s="28">
        <v>4.19</v>
      </c>
      <c r="F2885" s="28">
        <v>7.88</v>
      </c>
      <c r="G2885" s="28">
        <v>95.02</v>
      </c>
      <c r="H2885" s="28" t="str">
        <f>TRIM(PROPER('Base de datos cruda'!H2885))</f>
        <v>Rpg</v>
      </c>
      <c r="I2885" s="28">
        <v>3.59</v>
      </c>
      <c r="J2885" s="28">
        <v>7.67</v>
      </c>
      <c r="K2885" s="28">
        <v>278.13</v>
      </c>
      <c r="L2885" s="28">
        <f>IF('Base de datos cruda'!L2885&lt;0,,'Base de datos cruda'!L2885)</f>
        <v>12.6</v>
      </c>
      <c r="M2885" s="28" t="str">
        <f>IF(TRIM(PROPER('Base de datos cruda'!M2885))="High","Alto",IF(TRIM(PROPER('Base de datos cruda'!M2885))="Medium","Medio","Bajo"))</f>
        <v>Medio</v>
      </c>
      <c r="N2885" s="29">
        <v>58.02</v>
      </c>
      <c r="O2885" s="32">
        <f t="shared" si="1"/>
        <v>58.02</v>
      </c>
      <c r="P2885" s="33">
        <f t="shared" si="2"/>
        <v>12.64</v>
      </c>
      <c r="Q2885" s="34">
        <f t="shared" si="3"/>
        <v>0.8430583501</v>
      </c>
      <c r="R2885" s="35" t="str">
        <f t="shared" si="4"/>
        <v>Medio</v>
      </c>
      <c r="S2885" s="35" t="str">
        <f>IF(O2885="","",IF(O2885&gt;AVERAGE('Base de datos limpia'!$O$2:$O$8001),"Alto","Normal"))
</f>
        <v>Normal</v>
      </c>
      <c r="T2885" s="35" t="str">
        <f t="shared" si="5"/>
        <v>Gamer moderado</v>
      </c>
      <c r="U2885" s="35"/>
    </row>
    <row r="2886">
      <c r="A2886" s="28">
        <v>2885.0</v>
      </c>
      <c r="B2886" s="28">
        <v>18.0</v>
      </c>
      <c r="C2886" s="28" t="str">
        <f>TRIM(PROPER('Base de datos cruda'!C2886))</f>
        <v>Female</v>
      </c>
      <c r="D2886" s="28">
        <v>6.08</v>
      </c>
      <c r="E2886" s="28">
        <v>9.57</v>
      </c>
      <c r="F2886" s="28">
        <v>7.75</v>
      </c>
      <c r="G2886" s="28">
        <v>90.79</v>
      </c>
      <c r="H2886" s="28" t="str">
        <f>TRIM(PROPER('Base de datos cruda'!H2886))</f>
        <v>Fps</v>
      </c>
      <c r="I2886" s="28">
        <v>1.19</v>
      </c>
      <c r="J2886" s="28">
        <v>12.07</v>
      </c>
      <c r="K2886" s="28">
        <v>254.47</v>
      </c>
      <c r="L2886" s="28">
        <f>IF('Base de datos cruda'!L2886&lt;0,,'Base de datos cruda'!L2886)</f>
        <v>13.43</v>
      </c>
      <c r="M2886" s="28" t="str">
        <f>IF(TRIM(PROPER('Base de datos cruda'!M2886))="High","Alto",IF(TRIM(PROPER('Base de datos cruda'!M2886))="Medium","Medio","Bajo"))</f>
        <v>Bajo</v>
      </c>
      <c r="N2886" s="29">
        <v>88.6179203884014</v>
      </c>
      <c r="O2886" s="32">
        <f t="shared" si="1"/>
        <v>88.61792039</v>
      </c>
      <c r="P2886" s="33">
        <f t="shared" si="2"/>
        <v>18.15</v>
      </c>
      <c r="Q2886" s="34">
        <f t="shared" si="3"/>
        <v>1.574013158</v>
      </c>
      <c r="R2886" s="35" t="str">
        <f t="shared" si="4"/>
        <v>Alto</v>
      </c>
      <c r="S2886" s="35" t="str">
        <f>IF(O2886="","",IF(O2886&gt;AVERAGE('Base de datos limpia'!$O$2:$O$8001),"Alto","Normal"))
</f>
        <v>Alto</v>
      </c>
      <c r="T2886" s="35" t="str">
        <f t="shared" si="5"/>
        <v>Gamer intensivo</v>
      </c>
      <c r="U2886" s="35"/>
    </row>
    <row r="2887">
      <c r="A2887" s="28">
        <v>2886.0</v>
      </c>
      <c r="B2887" s="28">
        <v>17.0</v>
      </c>
      <c r="C2887" s="28" t="str">
        <f>TRIM(PROPER('Base de datos cruda'!C2887))</f>
        <v>Female</v>
      </c>
      <c r="D2887" s="28">
        <v>5.81</v>
      </c>
      <c r="E2887" s="28">
        <v>7.29</v>
      </c>
      <c r="F2887" s="28">
        <v>5.6</v>
      </c>
      <c r="G2887" s="28">
        <v>80.41</v>
      </c>
      <c r="H2887" s="28" t="str">
        <f>TRIM(PROPER('Base de datos cruda'!H2887))</f>
        <v>Casual</v>
      </c>
      <c r="I2887" s="28">
        <v>3.51</v>
      </c>
      <c r="J2887" s="28">
        <v>9.94</v>
      </c>
      <c r="K2887" s="28">
        <v>235.34</v>
      </c>
      <c r="L2887" s="28">
        <f>IF('Base de datos cruda'!L2887&lt;0,,'Base de datos cruda'!L2887)</f>
        <v>11.05</v>
      </c>
      <c r="M2887" s="28" t="str">
        <f>IF(TRIM(PROPER('Base de datos cruda'!M2887))="High","Alto",IF(TRIM(PROPER('Base de datos cruda'!M2887))="Medium","Medio","Bajo"))</f>
        <v>Alto</v>
      </c>
      <c r="N2887" s="29">
        <v>73.4123166017244</v>
      </c>
      <c r="O2887" s="32">
        <f t="shared" si="1"/>
        <v>73.4123166</v>
      </c>
      <c r="P2887" s="33">
        <f t="shared" si="2"/>
        <v>15.75</v>
      </c>
      <c r="Q2887" s="34">
        <f t="shared" si="3"/>
        <v>1.254733219</v>
      </c>
      <c r="R2887" s="35" t="str">
        <f t="shared" si="4"/>
        <v>Alto</v>
      </c>
      <c r="S2887" s="35" t="str">
        <f>IF(O2887="","",IF(O2887&gt;AVERAGE('Base de datos limpia'!$O$2:$O$8001),"Alto","Normal"))
</f>
        <v>Alto</v>
      </c>
      <c r="T2887" s="35" t="str">
        <f t="shared" si="5"/>
        <v>Gamer intensivo</v>
      </c>
      <c r="U2887" s="35"/>
    </row>
    <row r="2888">
      <c r="A2888" s="28">
        <v>2887.0</v>
      </c>
      <c r="B2888" s="28">
        <v>23.0</v>
      </c>
      <c r="C2888" s="28" t="str">
        <f>TRIM(PROPER('Base de datos cruda'!C2888))</f>
        <v>Male</v>
      </c>
      <c r="D2888" s="28">
        <v>5.54</v>
      </c>
      <c r="E2888" s="28">
        <v>7.79</v>
      </c>
      <c r="F2888" s="28">
        <v>7.78</v>
      </c>
      <c r="G2888" s="28">
        <v>84.13</v>
      </c>
      <c r="H2888" s="28" t="str">
        <f>TRIM(PROPER('Base de datos cruda'!H2888))</f>
        <v>Rpg</v>
      </c>
      <c r="I2888" s="28">
        <v>4.99</v>
      </c>
      <c r="J2888" s="28">
        <v>8.24</v>
      </c>
      <c r="K2888" s="28">
        <v>257.22</v>
      </c>
      <c r="L2888" s="28">
        <f>IF('Base de datos cruda'!L2888&lt;0,,'Base de datos cruda'!L2888)</f>
        <v>10.53</v>
      </c>
      <c r="M2888" s="28" t="str">
        <f>IF(TRIM(PROPER('Base de datos cruda'!M2888))="High","Alto",IF(TRIM(PROPER('Base de datos cruda'!M2888))="Medium","Medio","Bajo"))</f>
        <v>Bajo</v>
      </c>
      <c r="N2888" s="29">
        <v>92.7232403628037</v>
      </c>
      <c r="O2888" s="32">
        <f t="shared" si="1"/>
        <v>92.72324036</v>
      </c>
      <c r="P2888" s="33">
        <f t="shared" si="2"/>
        <v>13.78</v>
      </c>
      <c r="Q2888" s="34">
        <f t="shared" si="3"/>
        <v>1.406137184</v>
      </c>
      <c r="R2888" s="35" t="str">
        <f t="shared" si="4"/>
        <v>Alto</v>
      </c>
      <c r="S2888" s="35" t="str">
        <f>IF(O2888="","",IF(O2888&gt;AVERAGE('Base de datos limpia'!$O$2:$O$8001),"Alto","Normal"))
</f>
        <v>Alto</v>
      </c>
      <c r="T2888" s="35" t="str">
        <f t="shared" si="5"/>
        <v>Gamer intensivo</v>
      </c>
      <c r="U2888" s="35"/>
    </row>
    <row r="2889">
      <c r="A2889" s="28">
        <v>2888.0</v>
      </c>
      <c r="B2889" s="28">
        <v>16.0</v>
      </c>
      <c r="C2889" s="28" t="str">
        <f>TRIM(PROPER('Base de datos cruda'!C2889))</f>
        <v>Male</v>
      </c>
      <c r="D2889" s="28">
        <v>6.57</v>
      </c>
      <c r="E2889" s="28">
        <v>7.82</v>
      </c>
      <c r="F2889" s="28">
        <v>7.92</v>
      </c>
      <c r="G2889" s="28">
        <v>82.65</v>
      </c>
      <c r="H2889" s="28" t="str">
        <f>TRIM(PROPER('Base de datos cruda'!H2889))</f>
        <v>Casual</v>
      </c>
      <c r="I2889" s="28">
        <v>4.32</v>
      </c>
      <c r="J2889" s="28">
        <v>10.69</v>
      </c>
      <c r="K2889" s="28">
        <v>244.8</v>
      </c>
      <c r="L2889" s="28">
        <f>IF('Base de datos cruda'!L2889&lt;0,,'Base de datos cruda'!L2889)</f>
        <v>15.94</v>
      </c>
      <c r="M2889" s="28" t="str">
        <f>IF(TRIM(PROPER('Base de datos cruda'!M2889))="High","Alto",IF(TRIM(PROPER('Base de datos cruda'!M2889))="Medium","Medio","Bajo"))</f>
        <v>Bajo</v>
      </c>
      <c r="N2889" s="29">
        <v>84.1223202844771</v>
      </c>
      <c r="O2889" s="32">
        <f t="shared" si="1"/>
        <v>84.12232028</v>
      </c>
      <c r="P2889" s="33">
        <f t="shared" si="2"/>
        <v>17.26</v>
      </c>
      <c r="Q2889" s="34">
        <f t="shared" si="3"/>
        <v>1.190258752</v>
      </c>
      <c r="R2889" s="35" t="str">
        <f t="shared" si="4"/>
        <v>Alto</v>
      </c>
      <c r="S2889" s="35" t="str">
        <f>IF(O2889="","",IF(O2889&gt;AVERAGE('Base de datos limpia'!$O$2:$O$8001),"Alto","Normal"))
</f>
        <v>Alto</v>
      </c>
      <c r="T2889" s="35" t="str">
        <f t="shared" si="5"/>
        <v>Gamer intensivo</v>
      </c>
      <c r="U2889" s="35"/>
    </row>
    <row r="2890">
      <c r="A2890" s="28">
        <v>2889.0</v>
      </c>
      <c r="B2890" s="28">
        <v>23.0</v>
      </c>
      <c r="C2890" s="28" t="str">
        <f>TRIM(PROPER('Base de datos cruda'!C2890))</f>
        <v>Male</v>
      </c>
      <c r="D2890" s="28">
        <v>5.17</v>
      </c>
      <c r="E2890" s="28">
        <v>1.55</v>
      </c>
      <c r="F2890" s="28">
        <v>6.67</v>
      </c>
      <c r="G2890" s="28">
        <v>97.87</v>
      </c>
      <c r="H2890" s="28" t="str">
        <f>TRIM(PROPER('Base de datos cruda'!H2890))</f>
        <v>Casual</v>
      </c>
      <c r="I2890" s="28">
        <v>3.18</v>
      </c>
      <c r="J2890" s="28">
        <v>8.32</v>
      </c>
      <c r="K2890" s="28">
        <v>256.62</v>
      </c>
      <c r="L2890" s="28">
        <f>IF('Base de datos cruda'!L2890&lt;0,,'Base de datos cruda'!L2890)</f>
        <v>14.54</v>
      </c>
      <c r="M2890" s="28" t="str">
        <f>IF(TRIM(PROPER('Base de datos cruda'!M2890))="High","Alto",IF(TRIM(PROPER('Base de datos cruda'!M2890))="Medium","Medio","Bajo"))</f>
        <v>Bajo</v>
      </c>
      <c r="N2890" s="29">
        <v>42.62</v>
      </c>
      <c r="O2890" s="32">
        <f t="shared" si="1"/>
        <v>42.62</v>
      </c>
      <c r="P2890" s="33">
        <f t="shared" si="2"/>
        <v>13.49</v>
      </c>
      <c r="Q2890" s="34">
        <f t="shared" si="3"/>
        <v>0.2998065764</v>
      </c>
      <c r="R2890" s="35" t="str">
        <f t="shared" si="4"/>
        <v>Bajo</v>
      </c>
      <c r="S2890" s="35" t="str">
        <f>IF(O2890="","",IF(O2890&gt;AVERAGE('Base de datos limpia'!$O$2:$O$8001),"Alto","Normal"))
</f>
        <v>Normal</v>
      </c>
      <c r="T2890" s="35" t="str">
        <f t="shared" si="5"/>
        <v>Gamer casual</v>
      </c>
      <c r="U2890" s="35"/>
    </row>
    <row r="2891">
      <c r="A2891" s="28">
        <v>2890.0</v>
      </c>
      <c r="B2891" s="28">
        <v>22.0</v>
      </c>
      <c r="C2891" s="28" t="str">
        <f>TRIM(PROPER('Base de datos cruda'!C2891))</f>
        <v>Male</v>
      </c>
      <c r="D2891" s="28">
        <v>3.22</v>
      </c>
      <c r="E2891" s="28">
        <v>2.83</v>
      </c>
      <c r="F2891" s="28">
        <v>6.68</v>
      </c>
      <c r="G2891" s="28">
        <v>95.86</v>
      </c>
      <c r="H2891" s="28" t="str">
        <f>TRIM(PROPER('Base de datos cruda'!H2891))</f>
        <v>Rpg</v>
      </c>
      <c r="I2891" s="28">
        <v>4.7</v>
      </c>
      <c r="J2891" s="28">
        <v>4.47</v>
      </c>
      <c r="K2891" s="28">
        <v>275.4</v>
      </c>
      <c r="L2891" s="28">
        <f>IF('Base de datos cruda'!L2891&lt;0,,'Base de datos cruda'!L2891)</f>
        <v>5.35</v>
      </c>
      <c r="M2891" s="28" t="str">
        <f>IF(TRIM(PROPER('Base de datos cruda'!M2891))="High","Alto",IF(TRIM(PROPER('Base de datos cruda'!M2891))="Medium","Medio","Bajo"))</f>
        <v>Medio</v>
      </c>
      <c r="N2891" s="29">
        <v>64.75</v>
      </c>
      <c r="O2891" s="32">
        <f t="shared" si="1"/>
        <v>64.75</v>
      </c>
      <c r="P2891" s="33">
        <f t="shared" si="2"/>
        <v>7.69</v>
      </c>
      <c r="Q2891" s="34">
        <f t="shared" si="3"/>
        <v>0.8788819876</v>
      </c>
      <c r="R2891" s="35" t="str">
        <f t="shared" si="4"/>
        <v>Medio</v>
      </c>
      <c r="S2891" s="35" t="str">
        <f>IF(O2891="","",IF(O2891&gt;AVERAGE('Base de datos limpia'!$O$2:$O$8001),"Alto","Normal"))
</f>
        <v>Normal</v>
      </c>
      <c r="T2891" s="35" t="str">
        <f t="shared" si="5"/>
        <v>Gamer casual</v>
      </c>
      <c r="U2891" s="35"/>
    </row>
    <row r="2892">
      <c r="A2892" s="28">
        <v>2891.0</v>
      </c>
      <c r="B2892" s="28">
        <v>22.0</v>
      </c>
      <c r="C2892" s="28" t="str">
        <f>TRIM(PROPER('Base de datos cruda'!C2892))</f>
        <v>Male</v>
      </c>
      <c r="D2892" s="28">
        <v>3.78</v>
      </c>
      <c r="E2892" s="28">
        <v>5.42</v>
      </c>
      <c r="F2892" s="28">
        <v>7.8</v>
      </c>
      <c r="G2892" s="28">
        <v>69.42</v>
      </c>
      <c r="H2892" s="28" t="str">
        <f>TRIM(PROPER('Base de datos cruda'!H2892))</f>
        <v>Fps</v>
      </c>
      <c r="I2892" s="28">
        <v>4.96</v>
      </c>
      <c r="J2892" s="28">
        <v>5.79</v>
      </c>
      <c r="K2892" s="28">
        <v>273.96</v>
      </c>
      <c r="L2892" s="28">
        <f>IF('Base de datos cruda'!L2892&lt;0,,'Base de datos cruda'!L2892)</f>
        <v>7.2</v>
      </c>
      <c r="M2892" s="28" t="str">
        <f>IF(TRIM(PROPER('Base de datos cruda'!M2892))="High","Alto",IF(TRIM(PROPER('Base de datos cruda'!M2892))="Medium","Medio","Bajo"))</f>
        <v>Medio</v>
      </c>
      <c r="N2892" s="29">
        <v>65.74</v>
      </c>
      <c r="O2892" s="32">
        <f t="shared" si="1"/>
        <v>65.74</v>
      </c>
      <c r="P2892" s="33">
        <f t="shared" si="2"/>
        <v>9.57</v>
      </c>
      <c r="Q2892" s="34">
        <f t="shared" si="3"/>
        <v>1.433862434</v>
      </c>
      <c r="R2892" s="35" t="str">
        <f t="shared" si="4"/>
        <v>Medio</v>
      </c>
      <c r="S2892" s="35" t="str">
        <f>IF(O2892="","",IF(O2892&gt;AVERAGE('Base de datos limpia'!$O$2:$O$8001),"Alto","Normal"))
</f>
        <v>Alto</v>
      </c>
      <c r="T2892" s="35" t="str">
        <f t="shared" si="5"/>
        <v>Gamer moderado</v>
      </c>
      <c r="U2892" s="35"/>
    </row>
    <row r="2893">
      <c r="A2893" s="28">
        <v>2892.0</v>
      </c>
      <c r="B2893" s="28">
        <v>18.0</v>
      </c>
      <c r="C2893" s="28" t="str">
        <f>TRIM(PROPER('Base de datos cruda'!C2893))</f>
        <v>Female</v>
      </c>
      <c r="D2893" s="28">
        <v>5.73</v>
      </c>
      <c r="E2893" s="28">
        <v>4.31</v>
      </c>
      <c r="F2893" s="28">
        <v>8.09</v>
      </c>
      <c r="G2893" s="28">
        <v>70.51</v>
      </c>
      <c r="H2893" s="28" t="str">
        <f>TRIM(PROPER('Base de datos cruda'!H2893))</f>
        <v>Casual</v>
      </c>
      <c r="I2893" s="28">
        <v>2.85</v>
      </c>
      <c r="J2893" s="28">
        <v>6.83</v>
      </c>
      <c r="K2893" s="28">
        <v>259.85</v>
      </c>
      <c r="L2893" s="28">
        <f>IF('Base de datos cruda'!L2893&lt;0,,'Base de datos cruda'!L2893)</f>
        <v>12.24</v>
      </c>
      <c r="M2893" s="28" t="str">
        <f>IF(TRIM(PROPER('Base de datos cruda'!M2893))="High","Alto",IF(TRIM(PROPER('Base de datos cruda'!M2893))="Medium","Medio","Bajo"))</f>
        <v>Bajo</v>
      </c>
      <c r="N2893" s="29">
        <v>60.02</v>
      </c>
      <c r="O2893" s="32">
        <f t="shared" si="1"/>
        <v>60.02</v>
      </c>
      <c r="P2893" s="33">
        <f t="shared" si="2"/>
        <v>12.56</v>
      </c>
      <c r="Q2893" s="34">
        <f t="shared" si="3"/>
        <v>0.7521815009</v>
      </c>
      <c r="R2893" s="35" t="str">
        <f t="shared" si="4"/>
        <v>Medio</v>
      </c>
      <c r="S2893" s="35" t="str">
        <f>IF(O2893="","",IF(O2893&gt;AVERAGE('Base de datos limpia'!$O$2:$O$8001),"Alto","Normal"))
</f>
        <v>Normal</v>
      </c>
      <c r="T2893" s="35" t="str">
        <f t="shared" si="5"/>
        <v>Gamer moderado</v>
      </c>
      <c r="U2893" s="35"/>
    </row>
    <row r="2894">
      <c r="A2894" s="28">
        <v>2893.0</v>
      </c>
      <c r="B2894" s="28">
        <v>16.0</v>
      </c>
      <c r="C2894" s="28" t="str">
        <f>TRIM(PROPER('Base de datos cruda'!C2894))</f>
        <v>Male</v>
      </c>
      <c r="D2894" s="28">
        <v>7.01</v>
      </c>
      <c r="E2894" s="28">
        <v>4.7</v>
      </c>
      <c r="F2894" s="28">
        <v>5.69</v>
      </c>
      <c r="G2894" s="28">
        <v>99.26</v>
      </c>
      <c r="H2894" s="28" t="str">
        <f>TRIM(PROPER('Base de datos cruda'!H2894))</f>
        <v>Rpg</v>
      </c>
      <c r="I2894" s="28">
        <v>1.37</v>
      </c>
      <c r="J2894" s="28">
        <v>9.28</v>
      </c>
      <c r="K2894" s="28">
        <v>244.09</v>
      </c>
      <c r="L2894" s="28">
        <f>IF('Base de datos cruda'!L2894&lt;0,,'Base de datos cruda'!L2894)</f>
        <v>22.05</v>
      </c>
      <c r="M2894" s="28" t="str">
        <f>IF(TRIM(PROPER('Base de datos cruda'!M2894))="High","Alto",IF(TRIM(PROPER('Base de datos cruda'!M2894))="Medium","Medio","Bajo"))</f>
        <v>Bajo</v>
      </c>
      <c r="N2894" s="29">
        <v>34.82</v>
      </c>
      <c r="O2894" s="32">
        <f t="shared" si="1"/>
        <v>34.82</v>
      </c>
      <c r="P2894" s="33">
        <f t="shared" si="2"/>
        <v>16.29</v>
      </c>
      <c r="Q2894" s="34">
        <f t="shared" si="3"/>
        <v>0.6704707561</v>
      </c>
      <c r="R2894" s="35" t="str">
        <f t="shared" si="4"/>
        <v>Bajo</v>
      </c>
      <c r="S2894" s="35" t="str">
        <f>IF(O2894="","",IF(O2894&gt;AVERAGE('Base de datos limpia'!$O$2:$O$8001),"Alto","Normal"))
</f>
        <v>Normal</v>
      </c>
      <c r="T2894" s="35" t="str">
        <f t="shared" si="5"/>
        <v>Gamer moderado</v>
      </c>
      <c r="U2894" s="35"/>
    </row>
    <row r="2895">
      <c r="A2895" s="28">
        <v>2894.0</v>
      </c>
      <c r="B2895" s="28">
        <v>19.0</v>
      </c>
      <c r="C2895" s="28" t="str">
        <f>TRIM(PROPER('Base de datos cruda'!C2895))</f>
        <v>Female</v>
      </c>
      <c r="D2895" s="28">
        <v>2.18</v>
      </c>
      <c r="E2895" s="28">
        <v>8.03</v>
      </c>
      <c r="F2895" s="28">
        <v>8.01</v>
      </c>
      <c r="G2895" s="28">
        <v>69.46</v>
      </c>
      <c r="H2895" s="28" t="str">
        <f>TRIM(PROPER('Base de datos cruda'!H2895))</f>
        <v>Rpg</v>
      </c>
      <c r="I2895" s="28">
        <v>4.57</v>
      </c>
      <c r="J2895" s="28">
        <v>6.88</v>
      </c>
      <c r="K2895" s="28">
        <v>293.92</v>
      </c>
      <c r="L2895" s="28">
        <f>IF('Base de datos cruda'!L2895&lt;0,,'Base de datos cruda'!L2895)</f>
        <v>5.81</v>
      </c>
      <c r="M2895" s="28" t="str">
        <f>IF(TRIM(PROPER('Base de datos cruda'!M2895))="High","Alto",IF(TRIM(PROPER('Base de datos cruda'!M2895))="Medium","Medio","Bajo"))</f>
        <v>Medio</v>
      </c>
      <c r="N2895" s="29">
        <v>92.99</v>
      </c>
      <c r="O2895" s="32">
        <f t="shared" si="1"/>
        <v>92.99</v>
      </c>
      <c r="P2895" s="33">
        <f t="shared" si="2"/>
        <v>9.06</v>
      </c>
      <c r="Q2895" s="34">
        <f t="shared" si="3"/>
        <v>3.683486239</v>
      </c>
      <c r="R2895" s="35" t="str">
        <f t="shared" si="4"/>
        <v>Alto</v>
      </c>
      <c r="S2895" s="35" t="str">
        <f>IF(O2895="","",IF(O2895&gt;AVERAGE('Base de datos limpia'!$O$2:$O$8001),"Alto","Normal"))
</f>
        <v>Alto</v>
      </c>
      <c r="T2895" s="35" t="str">
        <f t="shared" si="5"/>
        <v>Gamer intensivo</v>
      </c>
      <c r="U2895" s="35"/>
    </row>
    <row r="2896">
      <c r="A2896" s="28">
        <v>2895.0</v>
      </c>
      <c r="B2896" s="28">
        <v>24.0</v>
      </c>
      <c r="C2896" s="28" t="str">
        <f>TRIM(PROPER('Base de datos cruda'!C2896))</f>
        <v>Male</v>
      </c>
      <c r="D2896" s="28">
        <v>2.74</v>
      </c>
      <c r="E2896" s="28">
        <v>1.13</v>
      </c>
      <c r="F2896" s="28">
        <v>8.07</v>
      </c>
      <c r="G2896" s="28">
        <v>98.14</v>
      </c>
      <c r="H2896" s="28" t="str">
        <f>TRIM(PROPER('Base de datos cruda'!H2896))</f>
        <v>Fps</v>
      </c>
      <c r="I2896" s="28">
        <v>4.22</v>
      </c>
      <c r="J2896" s="28">
        <v>4.71</v>
      </c>
      <c r="K2896" s="28">
        <v>289.41</v>
      </c>
      <c r="L2896" s="28">
        <f>IF('Base de datos cruda'!L2896&lt;0,,'Base de datos cruda'!L2896)</f>
        <v>8.39</v>
      </c>
      <c r="M2896" s="28" t="str">
        <f>IF(TRIM(PROPER('Base de datos cruda'!M2896))="High","Alto",IF(TRIM(PROPER('Base de datos cruda'!M2896))="Medium","Medio","Bajo"))</f>
        <v>Medio</v>
      </c>
      <c r="N2896" s="29">
        <v>57.31</v>
      </c>
      <c r="O2896" s="32">
        <f t="shared" si="1"/>
        <v>57.31</v>
      </c>
      <c r="P2896" s="33">
        <f t="shared" si="2"/>
        <v>7.45</v>
      </c>
      <c r="Q2896" s="34">
        <f t="shared" si="3"/>
        <v>0.4124087591</v>
      </c>
      <c r="R2896" s="35" t="str">
        <f t="shared" si="4"/>
        <v>Medio</v>
      </c>
      <c r="S2896" s="35" t="str">
        <f>IF(O2896="","",IF(O2896&gt;AVERAGE('Base de datos limpia'!$O$2:$O$8001),"Alto","Normal"))
</f>
        <v>Normal</v>
      </c>
      <c r="T2896" s="35" t="str">
        <f t="shared" si="5"/>
        <v>Gamer casual</v>
      </c>
      <c r="U2896" s="35"/>
    </row>
    <row r="2897">
      <c r="A2897" s="28">
        <v>2896.0</v>
      </c>
      <c r="B2897" s="28">
        <v>20.0</v>
      </c>
      <c r="C2897" s="28" t="str">
        <f>TRIM(PROPER('Base de datos cruda'!C2897))</f>
        <v>Female</v>
      </c>
      <c r="D2897" s="28">
        <v>7.45</v>
      </c>
      <c r="E2897" s="28">
        <v>6.94</v>
      </c>
      <c r="F2897" s="28">
        <v>5.17</v>
      </c>
      <c r="G2897" s="28">
        <v>85.99</v>
      </c>
      <c r="H2897" s="28" t="str">
        <f>TRIM(PROPER('Base de datos cruda'!H2897))</f>
        <v>Rpg</v>
      </c>
      <c r="I2897" s="28">
        <v>0.42</v>
      </c>
      <c r="J2897" s="28">
        <v>11.09</v>
      </c>
      <c r="K2897" s="28">
        <v>229.33</v>
      </c>
      <c r="L2897" s="28">
        <f>IF('Base de datos cruda'!L2897&lt;0,,'Base de datos cruda'!L2897)</f>
        <v>16.36</v>
      </c>
      <c r="M2897" s="28" t="str">
        <f>IF(TRIM(PROPER('Base de datos cruda'!M2897))="High","Alto",IF(TRIM(PROPER('Base de datos cruda'!M2897))="Medium","Medio","Bajo"))</f>
        <v>Bajo</v>
      </c>
      <c r="N2897" s="29">
        <v>43.5</v>
      </c>
      <c r="O2897" s="32">
        <f t="shared" si="1"/>
        <v>43.5</v>
      </c>
      <c r="P2897" s="33">
        <f t="shared" si="2"/>
        <v>18.54</v>
      </c>
      <c r="Q2897" s="34">
        <f t="shared" si="3"/>
        <v>0.9315436242</v>
      </c>
      <c r="R2897" s="35" t="str">
        <f t="shared" si="4"/>
        <v>Bajo</v>
      </c>
      <c r="S2897" s="35" t="str">
        <f>IF(O2897="","",IF(O2897&gt;AVERAGE('Base de datos limpia'!$O$2:$O$8001),"Alto","Normal"))
</f>
        <v>Normal</v>
      </c>
      <c r="T2897" s="35" t="str">
        <f t="shared" si="5"/>
        <v>Gamer intensivo</v>
      </c>
      <c r="U2897" s="35"/>
    </row>
    <row r="2898">
      <c r="A2898" s="28">
        <v>2897.0</v>
      </c>
      <c r="B2898" s="28">
        <v>16.0</v>
      </c>
      <c r="C2898" s="28" t="str">
        <f>TRIM(PROPER('Base de datos cruda'!C2898))</f>
        <v>Female</v>
      </c>
      <c r="D2898" s="28">
        <v>4.63</v>
      </c>
      <c r="E2898" s="28">
        <v>1.0</v>
      </c>
      <c r="F2898" s="28">
        <v>7.58</v>
      </c>
      <c r="G2898" s="28">
        <v>62.0</v>
      </c>
      <c r="H2898" s="28" t="str">
        <f>TRIM(PROPER('Base de datos cruda'!H2898))</f>
        <v>Fps</v>
      </c>
      <c r="I2898" s="28">
        <v>4.68</v>
      </c>
      <c r="J2898" s="28">
        <v>9.14</v>
      </c>
      <c r="K2898" s="28">
        <v>254.71</v>
      </c>
      <c r="L2898" s="28">
        <f>IF('Base de datos cruda'!L2898&lt;0,,'Base de datos cruda'!L2898)</f>
        <v>10.43</v>
      </c>
      <c r="M2898" s="28" t="str">
        <f>IF(TRIM(PROPER('Base de datos cruda'!M2898))="High","Alto",IF(TRIM(PROPER('Base de datos cruda'!M2898))="Medium","Medio","Bajo"))</f>
        <v>Medio</v>
      </c>
      <c r="N2898" s="29">
        <v>23.97</v>
      </c>
      <c r="O2898" s="32">
        <f t="shared" si="1"/>
        <v>23.97</v>
      </c>
      <c r="P2898" s="33">
        <f t="shared" si="2"/>
        <v>13.77</v>
      </c>
      <c r="Q2898" s="34">
        <f t="shared" si="3"/>
        <v>0.2159827214</v>
      </c>
      <c r="R2898" s="35" t="str">
        <f t="shared" si="4"/>
        <v>Bajo</v>
      </c>
      <c r="S2898" s="35" t="str">
        <f>IF(O2898="","",IF(O2898&gt;AVERAGE('Base de datos limpia'!$O$2:$O$8001),"Alto","Normal"))
</f>
        <v>Normal</v>
      </c>
      <c r="T2898" s="35" t="str">
        <f t="shared" si="5"/>
        <v>Gamer casual</v>
      </c>
      <c r="U2898" s="35"/>
    </row>
    <row r="2899">
      <c r="A2899" s="28">
        <v>2898.0</v>
      </c>
      <c r="B2899" s="28">
        <v>20.0</v>
      </c>
      <c r="C2899" s="28" t="str">
        <f>TRIM(PROPER('Base de datos cruda'!C2899))</f>
        <v>Female</v>
      </c>
      <c r="D2899" s="28">
        <v>1.43</v>
      </c>
      <c r="E2899" s="28">
        <v>1.57</v>
      </c>
      <c r="F2899" s="28">
        <v>4.93</v>
      </c>
      <c r="G2899" s="28">
        <v>73.43</v>
      </c>
      <c r="H2899" s="28" t="str">
        <f>TRIM(PROPER('Base de datos cruda'!H2899))</f>
        <v>Fps</v>
      </c>
      <c r="I2899" s="28">
        <v>1.83</v>
      </c>
      <c r="J2899" s="28">
        <v>5.17</v>
      </c>
      <c r="K2899" s="28">
        <v>302.27</v>
      </c>
      <c r="L2899" s="28">
        <f>IF('Base de datos cruda'!L2899&lt;0,,'Base de datos cruda'!L2899)</f>
        <v>2.07</v>
      </c>
      <c r="M2899" s="28" t="str">
        <f>IF(TRIM(PROPER('Base de datos cruda'!M2899))="High","Alto",IF(TRIM(PROPER('Base de datos cruda'!M2899))="Medium","Medio","Bajo"))</f>
        <v>Medio</v>
      </c>
      <c r="N2899" s="29">
        <v>58.82</v>
      </c>
      <c r="O2899" s="32">
        <f t="shared" si="1"/>
        <v>58.82</v>
      </c>
      <c r="P2899" s="33">
        <f t="shared" si="2"/>
        <v>6.6</v>
      </c>
      <c r="Q2899" s="34">
        <f t="shared" si="3"/>
        <v>1.097902098</v>
      </c>
      <c r="R2899" s="35" t="str">
        <f t="shared" si="4"/>
        <v>Medio</v>
      </c>
      <c r="S2899" s="35" t="str">
        <f>IF(O2899="","",IF(O2899&gt;AVERAGE('Base de datos limpia'!$O$2:$O$8001),"Alto","Normal"))
</f>
        <v>Normal</v>
      </c>
      <c r="T2899" s="35" t="str">
        <f t="shared" si="5"/>
        <v>Gamer casual</v>
      </c>
      <c r="U2899" s="35"/>
    </row>
    <row r="2900">
      <c r="A2900" s="28">
        <v>2899.0</v>
      </c>
      <c r="B2900" s="28">
        <v>23.0</v>
      </c>
      <c r="C2900" s="28" t="str">
        <f>TRIM(PROPER('Base de datos cruda'!C2900))</f>
        <v>Female</v>
      </c>
      <c r="D2900" s="28">
        <v>5.31</v>
      </c>
      <c r="E2900" s="28">
        <v>4.67</v>
      </c>
      <c r="F2900" s="28">
        <v>4.47</v>
      </c>
      <c r="G2900" s="28">
        <v>79.05</v>
      </c>
      <c r="H2900" s="28" t="str">
        <f>TRIM(PROPER('Base de datos cruda'!H2900))</f>
        <v>Casual</v>
      </c>
      <c r="I2900" s="28">
        <v>1.61</v>
      </c>
      <c r="J2900" s="28">
        <v>6.39</v>
      </c>
      <c r="K2900" s="28">
        <v>248.93</v>
      </c>
      <c r="L2900" s="28">
        <f>IF('Base de datos cruda'!L2900&lt;0,,'Base de datos cruda'!L2900)</f>
        <v>10.55</v>
      </c>
      <c r="M2900" s="28" t="str">
        <f>IF(TRIM(PROPER('Base de datos cruda'!M2900))="High","Alto",IF(TRIM(PROPER('Base de datos cruda'!M2900))="Medium","Medio","Bajo"))</f>
        <v>Bajo</v>
      </c>
      <c r="N2900" s="29">
        <v>49.29</v>
      </c>
      <c r="O2900" s="32">
        <f t="shared" si="1"/>
        <v>49.29</v>
      </c>
      <c r="P2900" s="33">
        <f t="shared" si="2"/>
        <v>11.7</v>
      </c>
      <c r="Q2900" s="34">
        <f t="shared" si="3"/>
        <v>0.879472693</v>
      </c>
      <c r="R2900" s="35" t="str">
        <f t="shared" si="4"/>
        <v>Bajo</v>
      </c>
      <c r="S2900" s="35" t="str">
        <f>IF(O2900="","",IF(O2900&gt;AVERAGE('Base de datos limpia'!$O$2:$O$8001),"Alto","Normal"))
</f>
        <v>Normal</v>
      </c>
      <c r="T2900" s="35" t="str">
        <f t="shared" si="5"/>
        <v>Gamer moderado</v>
      </c>
      <c r="U2900" s="35"/>
    </row>
    <row r="2901">
      <c r="A2901" s="28">
        <v>2900.0</v>
      </c>
      <c r="B2901" s="28">
        <v>23.0</v>
      </c>
      <c r="C2901" s="28" t="str">
        <f>TRIM(PROPER('Base de datos cruda'!C2901))</f>
        <v>Female</v>
      </c>
      <c r="D2901" s="28">
        <v>7.93</v>
      </c>
      <c r="E2901" s="28">
        <v>8.57</v>
      </c>
      <c r="F2901" s="28">
        <v>6.87</v>
      </c>
      <c r="G2901" s="28">
        <v>93.32</v>
      </c>
      <c r="H2901" s="28" t="str">
        <f>TRIM(PROPER('Base de datos cruda'!H2901))</f>
        <v>Rpg</v>
      </c>
      <c r="I2901" s="28">
        <v>1.72</v>
      </c>
      <c r="J2901" s="28">
        <v>10.75</v>
      </c>
      <c r="K2901" s="28">
        <v>214.88</v>
      </c>
      <c r="L2901" s="28">
        <f>IF('Base de datos cruda'!L2901&lt;0,,'Base de datos cruda'!L2901)</f>
        <v>18.97</v>
      </c>
      <c r="M2901" s="28" t="str">
        <f>IF(TRIM(PROPER('Base de datos cruda'!M2901))="High","Alto",IF(TRIM(PROPER('Base de datos cruda'!M2901))="Medium","Medio","Bajo"))</f>
        <v>Bajo</v>
      </c>
      <c r="N2901" s="29">
        <v>77.9847806945344</v>
      </c>
      <c r="O2901" s="32">
        <f t="shared" si="1"/>
        <v>77.98478069</v>
      </c>
      <c r="P2901" s="33">
        <f t="shared" si="2"/>
        <v>18.68</v>
      </c>
      <c r="Q2901" s="34">
        <f t="shared" si="3"/>
        <v>1.080706179</v>
      </c>
      <c r="R2901" s="35" t="str">
        <f t="shared" si="4"/>
        <v>Alto</v>
      </c>
      <c r="S2901" s="35" t="str">
        <f>IF(O2901="","",IF(O2901&gt;AVERAGE('Base de datos limpia'!$O$2:$O$8001),"Alto","Normal"))
</f>
        <v>Alto</v>
      </c>
      <c r="T2901" s="35" t="str">
        <f t="shared" si="5"/>
        <v>Gamer intensivo</v>
      </c>
      <c r="U2901" s="35"/>
    </row>
    <row r="2902">
      <c r="A2902" s="28">
        <v>2901.0</v>
      </c>
      <c r="B2902" s="28">
        <v>20.0</v>
      </c>
      <c r="C2902" s="28" t="str">
        <f>TRIM(PROPER('Base de datos cruda'!C2902))</f>
        <v>Female</v>
      </c>
      <c r="D2902" s="28">
        <v>6.59</v>
      </c>
      <c r="E2902" s="28">
        <v>2.3</v>
      </c>
      <c r="F2902" s="28">
        <v>8.54</v>
      </c>
      <c r="G2902" s="28">
        <v>73.14</v>
      </c>
      <c r="H2902" s="28" t="str">
        <f>TRIM(PROPER('Base de datos cruda'!H2902))</f>
        <v>Rpg</v>
      </c>
      <c r="I2902" s="28">
        <v>1.6</v>
      </c>
      <c r="J2902" s="28">
        <v>9.8</v>
      </c>
      <c r="K2902" s="28">
        <v>216.73</v>
      </c>
      <c r="L2902" s="28">
        <f>IF('Base de datos cruda'!L2902&lt;0,,'Base de datos cruda'!L2902)</f>
        <v>13.05</v>
      </c>
      <c r="M2902" s="28" t="str">
        <f>IF(TRIM(PROPER('Base de datos cruda'!M2902))="High","Alto",IF(TRIM(PROPER('Base de datos cruda'!M2902))="Medium","Medio","Bajo"))</f>
        <v>Bajo</v>
      </c>
      <c r="N2902" s="29">
        <v>32.44</v>
      </c>
      <c r="O2902" s="32">
        <f t="shared" si="1"/>
        <v>32.44</v>
      </c>
      <c r="P2902" s="33">
        <f t="shared" si="2"/>
        <v>16.39</v>
      </c>
      <c r="Q2902" s="34">
        <f t="shared" si="3"/>
        <v>0.3490136571</v>
      </c>
      <c r="R2902" s="35" t="str">
        <f t="shared" si="4"/>
        <v>Bajo</v>
      </c>
      <c r="S2902" s="35" t="str">
        <f>IF(O2902="","",IF(O2902&gt;AVERAGE('Base de datos limpia'!$O$2:$O$8001),"Alto","Normal"))
</f>
        <v>Normal</v>
      </c>
      <c r="T2902" s="35" t="str">
        <f t="shared" si="5"/>
        <v>Gamer casual</v>
      </c>
      <c r="U2902" s="35"/>
    </row>
    <row r="2903">
      <c r="A2903" s="28">
        <v>2902.0</v>
      </c>
      <c r="B2903" s="28">
        <v>24.0</v>
      </c>
      <c r="C2903" s="28" t="str">
        <f>TRIM(PROPER('Base de datos cruda'!C2903))</f>
        <v>Male</v>
      </c>
      <c r="D2903" s="28">
        <v>5.97</v>
      </c>
      <c r="E2903" s="28">
        <v>5.99</v>
      </c>
      <c r="F2903" s="28">
        <v>4.18</v>
      </c>
      <c r="G2903" s="28">
        <v>72.42</v>
      </c>
      <c r="H2903" s="28" t="str">
        <f>TRIM(PROPER('Base de datos cruda'!H2903))</f>
        <v>Rpg</v>
      </c>
      <c r="I2903" s="28">
        <v>2.58</v>
      </c>
      <c r="J2903" s="28">
        <v>8.68</v>
      </c>
      <c r="K2903" s="28">
        <v>244.27</v>
      </c>
      <c r="L2903" s="28">
        <f>IF('Base de datos cruda'!L2903&lt;0,,'Base de datos cruda'!L2903)</f>
        <v>13.49</v>
      </c>
      <c r="M2903" s="28" t="str">
        <f>IF(TRIM(PROPER('Base de datos cruda'!M2903))="High","Alto",IF(TRIM(PROPER('Base de datos cruda'!M2903))="Medium","Medio","Bajo"))</f>
        <v>Bajo</v>
      </c>
      <c r="N2903" s="29">
        <v>42.68</v>
      </c>
      <c r="O2903" s="32">
        <f t="shared" si="1"/>
        <v>42.68</v>
      </c>
      <c r="P2903" s="33">
        <f t="shared" si="2"/>
        <v>14.65</v>
      </c>
      <c r="Q2903" s="34">
        <f t="shared" si="3"/>
        <v>1.003350084</v>
      </c>
      <c r="R2903" s="35" t="str">
        <f t="shared" si="4"/>
        <v>Bajo</v>
      </c>
      <c r="S2903" s="35" t="str">
        <f>IF(O2903="","",IF(O2903&gt;AVERAGE('Base de datos limpia'!$O$2:$O$8001),"Alto","Normal"))
</f>
        <v>Normal</v>
      </c>
      <c r="T2903" s="35" t="str">
        <f t="shared" si="5"/>
        <v>Gamer moderado</v>
      </c>
      <c r="U2903" s="35"/>
    </row>
    <row r="2904">
      <c r="A2904" s="28">
        <v>2903.0</v>
      </c>
      <c r="B2904" s="28">
        <v>16.0</v>
      </c>
      <c r="C2904" s="28" t="str">
        <f>TRIM(PROPER('Base de datos cruda'!C2904))</f>
        <v>Female</v>
      </c>
      <c r="D2904" s="28">
        <v>1.66</v>
      </c>
      <c r="E2904" s="28">
        <v>7.11</v>
      </c>
      <c r="F2904" s="28">
        <v>8.13</v>
      </c>
      <c r="G2904" s="28">
        <v>96.81</v>
      </c>
      <c r="H2904" s="28" t="str">
        <f>TRIM(PROPER('Base de datos cruda'!H2904))</f>
        <v>Fps</v>
      </c>
      <c r="I2904" s="28">
        <v>2.9</v>
      </c>
      <c r="J2904" s="28">
        <v>5.39</v>
      </c>
      <c r="K2904" s="28">
        <v>307.93</v>
      </c>
      <c r="L2904" s="28">
        <f>IF('Base de datos cruda'!L2904&lt;0,,'Base de datos cruda'!L2904)</f>
        <v>3.48</v>
      </c>
      <c r="M2904" s="28" t="str">
        <f>IF(TRIM(PROPER('Base de datos cruda'!M2904))="High","Alto",IF(TRIM(PROPER('Base de datos cruda'!M2904))="Medium","Medio","Bajo"))</f>
        <v>Medio</v>
      </c>
      <c r="N2904" s="29">
        <v>100.0</v>
      </c>
      <c r="O2904" s="32">
        <f t="shared" si="1"/>
        <v>100</v>
      </c>
      <c r="P2904" s="33">
        <f t="shared" si="2"/>
        <v>7.05</v>
      </c>
      <c r="Q2904" s="34">
        <f t="shared" si="3"/>
        <v>4.28313253</v>
      </c>
      <c r="R2904" s="35" t="str">
        <f t="shared" si="4"/>
        <v>Alto</v>
      </c>
      <c r="S2904" s="35" t="str">
        <f>IF(O2904="","",IF(O2904&gt;AVERAGE('Base de datos limpia'!$O$2:$O$8001),"Alto","Normal"))
</f>
        <v>Alto</v>
      </c>
      <c r="T2904" s="35" t="str">
        <f t="shared" si="5"/>
        <v>Gamer intensivo</v>
      </c>
      <c r="U2904" s="35"/>
    </row>
    <row r="2905">
      <c r="A2905" s="28">
        <v>2904.0</v>
      </c>
      <c r="B2905" s="28">
        <v>19.0</v>
      </c>
      <c r="C2905" s="28" t="str">
        <f>TRIM(PROPER('Base de datos cruda'!C2905))</f>
        <v>Male</v>
      </c>
      <c r="D2905" s="28">
        <v>7.01</v>
      </c>
      <c r="E2905" s="28">
        <v>3.07</v>
      </c>
      <c r="F2905" s="28">
        <v>6.53</v>
      </c>
      <c r="G2905" s="28">
        <v>63.16</v>
      </c>
      <c r="H2905" s="28" t="str">
        <f>TRIM(PROPER('Base de datos cruda'!H2905))</f>
        <v>Casual</v>
      </c>
      <c r="I2905" s="28">
        <v>2.13</v>
      </c>
      <c r="J2905" s="28">
        <v>10.58</v>
      </c>
      <c r="K2905" s="28">
        <v>248.11</v>
      </c>
      <c r="L2905" s="28">
        <f>IF('Base de datos cruda'!L2905&lt;0,,'Base de datos cruda'!L2905)</f>
        <v>14.97</v>
      </c>
      <c r="M2905" s="28" t="str">
        <f>IF(TRIM(PROPER('Base de datos cruda'!M2905))="High","Alto",IF(TRIM(PROPER('Base de datos cruda'!M2905))="Medium","Medio","Bajo"))</f>
        <v>Bajo</v>
      </c>
      <c r="N2905" s="29">
        <v>25.17</v>
      </c>
      <c r="O2905" s="32">
        <f t="shared" si="1"/>
        <v>25.17</v>
      </c>
      <c r="P2905" s="33">
        <f t="shared" si="2"/>
        <v>17.59</v>
      </c>
      <c r="Q2905" s="34">
        <f t="shared" si="3"/>
        <v>0.4379457917</v>
      </c>
      <c r="R2905" s="35" t="str">
        <f t="shared" si="4"/>
        <v>Bajo</v>
      </c>
      <c r="S2905" s="35" t="str">
        <f>IF(O2905="","",IF(O2905&gt;AVERAGE('Base de datos limpia'!$O$2:$O$8001),"Alto","Normal"))
</f>
        <v>Normal</v>
      </c>
      <c r="T2905" s="35" t="str">
        <f t="shared" si="5"/>
        <v>Gamer moderado</v>
      </c>
      <c r="U2905" s="35"/>
    </row>
    <row r="2906">
      <c r="A2906" s="28">
        <v>2905.0</v>
      </c>
      <c r="B2906" s="28">
        <v>18.0</v>
      </c>
      <c r="C2906" s="28" t="str">
        <f>TRIM(PROPER('Base de datos cruda'!C2906))</f>
        <v>Male</v>
      </c>
      <c r="D2906" s="28">
        <v>4.21</v>
      </c>
      <c r="E2906" s="28">
        <v>5.61</v>
      </c>
      <c r="F2906" s="28">
        <v>8.3</v>
      </c>
      <c r="G2906" s="28">
        <v>82.06</v>
      </c>
      <c r="H2906" s="28" t="str">
        <f>TRIM(PROPER('Base de datos cruda'!H2906))</f>
        <v>Fps</v>
      </c>
      <c r="I2906" s="28">
        <v>2.06</v>
      </c>
      <c r="J2906" s="28">
        <v>6.15</v>
      </c>
      <c r="K2906" s="28">
        <v>273.94</v>
      </c>
      <c r="L2906" s="28">
        <f>IF('Base de datos cruda'!L2906&lt;0,,'Base de datos cruda'!L2906)</f>
        <v>6.36</v>
      </c>
      <c r="M2906" s="28" t="str">
        <f>IF(TRIM(PROPER('Base de datos cruda'!M2906))="High","Alto",IF(TRIM(PROPER('Base de datos cruda'!M2906))="Medium","Medio","Bajo"))</f>
        <v>Medio</v>
      </c>
      <c r="N2906" s="29">
        <v>78.18</v>
      </c>
      <c r="O2906" s="32">
        <f t="shared" si="1"/>
        <v>78.18</v>
      </c>
      <c r="P2906" s="33">
        <f t="shared" si="2"/>
        <v>10.36</v>
      </c>
      <c r="Q2906" s="34">
        <f t="shared" si="3"/>
        <v>1.332541568</v>
      </c>
      <c r="R2906" s="35" t="str">
        <f t="shared" si="4"/>
        <v>Alto</v>
      </c>
      <c r="S2906" s="35" t="str">
        <f>IF(O2906="","",IF(O2906&gt;AVERAGE('Base de datos limpia'!$O$2:$O$8001),"Alto","Normal"))
</f>
        <v>Alto</v>
      </c>
      <c r="T2906" s="35" t="str">
        <f t="shared" si="5"/>
        <v>Gamer moderado</v>
      </c>
      <c r="U2906" s="35"/>
    </row>
    <row r="2907">
      <c r="A2907" s="28">
        <v>2906.0</v>
      </c>
      <c r="B2907" s="28">
        <v>17.0</v>
      </c>
      <c r="C2907" s="28" t="str">
        <f>TRIM(PROPER('Base de datos cruda'!C2907))</f>
        <v>Male</v>
      </c>
      <c r="D2907" s="28">
        <v>7.11</v>
      </c>
      <c r="E2907" s="28">
        <v>9.2</v>
      </c>
      <c r="F2907" s="28">
        <v>8.22</v>
      </c>
      <c r="G2907" s="28">
        <v>80.17</v>
      </c>
      <c r="H2907" s="28" t="str">
        <f>TRIM(PROPER('Base de datos cruda'!H2907))</f>
        <v>Casual</v>
      </c>
      <c r="I2907" s="28">
        <v>3.69</v>
      </c>
      <c r="J2907" s="28">
        <v>11.87</v>
      </c>
      <c r="K2907" s="28">
        <v>221.72</v>
      </c>
      <c r="L2907" s="28">
        <f>IF('Base de datos cruda'!L2907&lt;0,,'Base de datos cruda'!L2907)</f>
        <v>21.24</v>
      </c>
      <c r="M2907" s="28" t="str">
        <f>IF(TRIM(PROPER('Base de datos cruda'!M2907))="High","Alto",IF(TRIM(PROPER('Base de datos cruda'!M2907))="Medium","Medio","Bajo"))</f>
        <v>Bajo</v>
      </c>
      <c r="N2907" s="29">
        <v>82.5601135666999</v>
      </c>
      <c r="O2907" s="32">
        <f t="shared" si="1"/>
        <v>82.56011357</v>
      </c>
      <c r="P2907" s="33">
        <f t="shared" si="2"/>
        <v>18.98</v>
      </c>
      <c r="Q2907" s="34">
        <f t="shared" si="3"/>
        <v>1.29395218</v>
      </c>
      <c r="R2907" s="35" t="str">
        <f t="shared" si="4"/>
        <v>Alto</v>
      </c>
      <c r="S2907" s="35" t="str">
        <f>IF(O2907="","",IF(O2907&gt;AVERAGE('Base de datos limpia'!$O$2:$O$8001),"Alto","Normal"))
</f>
        <v>Alto</v>
      </c>
      <c r="T2907" s="35" t="str">
        <f t="shared" si="5"/>
        <v>Gamer intensivo</v>
      </c>
      <c r="U2907" s="35"/>
    </row>
    <row r="2908">
      <c r="A2908" s="28">
        <v>2907.0</v>
      </c>
      <c r="B2908" s="28">
        <v>23.0</v>
      </c>
      <c r="C2908" s="28" t="str">
        <f>TRIM(PROPER('Base de datos cruda'!C2908))</f>
        <v>Male</v>
      </c>
      <c r="D2908" s="28">
        <v>2.64</v>
      </c>
      <c r="E2908" s="28">
        <v>5.61</v>
      </c>
      <c r="F2908" s="28">
        <v>8.38</v>
      </c>
      <c r="G2908" s="28">
        <v>62.29</v>
      </c>
      <c r="H2908" s="28" t="str">
        <f>TRIM(PROPER('Base de datos cruda'!H2908))</f>
        <v>Rpg</v>
      </c>
      <c r="I2908" s="28">
        <v>0.02</v>
      </c>
      <c r="J2908" s="28">
        <v>4.45</v>
      </c>
      <c r="K2908" s="28">
        <v>286.77</v>
      </c>
      <c r="L2908" s="28">
        <f>IF('Base de datos cruda'!L2908&lt;0,,'Base de datos cruda'!L2908)</f>
        <v>6.8</v>
      </c>
      <c r="M2908" s="28" t="str">
        <f>IF(TRIM(PROPER('Base de datos cruda'!M2908))="High","Alto",IF(TRIM(PROPER('Base de datos cruda'!M2908))="Medium","Medio","Bajo"))</f>
        <v>Medio</v>
      </c>
      <c r="N2908" s="29">
        <v>73.0</v>
      </c>
      <c r="O2908" s="32">
        <f t="shared" si="1"/>
        <v>73</v>
      </c>
      <c r="P2908" s="33">
        <f t="shared" si="2"/>
        <v>7.09</v>
      </c>
      <c r="Q2908" s="34">
        <f t="shared" si="3"/>
        <v>2.125</v>
      </c>
      <c r="R2908" s="35" t="str">
        <f t="shared" si="4"/>
        <v>Alto</v>
      </c>
      <c r="S2908" s="35" t="str">
        <f>IF(O2908="","",IF(O2908&gt;AVERAGE('Base de datos limpia'!$O$2:$O$8001),"Alto","Normal"))
</f>
        <v>Alto</v>
      </c>
      <c r="T2908" s="35" t="str">
        <f t="shared" si="5"/>
        <v>Gamer moderado</v>
      </c>
      <c r="U2908" s="35"/>
    </row>
    <row r="2909">
      <c r="A2909" s="28">
        <v>2908.0</v>
      </c>
      <c r="B2909" s="28">
        <v>22.0</v>
      </c>
      <c r="C2909" s="28" t="str">
        <f>TRIM(PROPER('Base de datos cruda'!C2909))</f>
        <v>Male</v>
      </c>
      <c r="D2909" s="28">
        <v>0.5</v>
      </c>
      <c r="E2909" s="28">
        <v>2.42</v>
      </c>
      <c r="F2909" s="28">
        <v>7.84</v>
      </c>
      <c r="G2909" s="28">
        <v>63.51</v>
      </c>
      <c r="H2909" s="28" t="str">
        <f>TRIM(PROPER('Base de datos cruda'!H2909))</f>
        <v>Fps</v>
      </c>
      <c r="I2909" s="28">
        <v>4.73</v>
      </c>
      <c r="J2909" s="28">
        <v>3.79</v>
      </c>
      <c r="K2909" s="28">
        <v>302.45</v>
      </c>
      <c r="L2909" s="28">
        <f>IF('Base de datos cruda'!L2909&lt;0,,'Base de datos cruda'!L2909)</f>
        <v>1.99</v>
      </c>
      <c r="M2909" s="28" t="str">
        <f>IF(TRIM(PROPER('Base de datos cruda'!M2909))="High","Alto",IF(TRIM(PROPER('Base de datos cruda'!M2909))="Medium","Medio","Bajo"))</f>
        <v>Medio</v>
      </c>
      <c r="N2909" s="29">
        <v>64.96</v>
      </c>
      <c r="O2909" s="32">
        <f t="shared" si="1"/>
        <v>64.96</v>
      </c>
      <c r="P2909" s="33">
        <f t="shared" si="2"/>
        <v>4.29</v>
      </c>
      <c r="Q2909" s="34">
        <f t="shared" si="3"/>
        <v>4.84</v>
      </c>
      <c r="R2909" s="35" t="str">
        <f t="shared" si="4"/>
        <v>Medio</v>
      </c>
      <c r="S2909" s="35" t="str">
        <f>IF(O2909="","",IF(O2909&gt;AVERAGE('Base de datos limpia'!$O$2:$O$8001),"Alto","Normal"))
</f>
        <v>Normal</v>
      </c>
      <c r="T2909" s="35" t="str">
        <f t="shared" si="5"/>
        <v>Gamer casual</v>
      </c>
      <c r="U2909" s="35"/>
    </row>
    <row r="2910">
      <c r="A2910" s="28">
        <v>2909.0</v>
      </c>
      <c r="B2910" s="28">
        <v>24.0</v>
      </c>
      <c r="C2910" s="28" t="str">
        <f>TRIM(PROPER('Base de datos cruda'!C2910))</f>
        <v>Male</v>
      </c>
      <c r="D2910" s="28">
        <v>3.81</v>
      </c>
      <c r="E2910" s="28">
        <v>6.65</v>
      </c>
      <c r="F2910" s="28">
        <v>8.21</v>
      </c>
      <c r="G2910" s="28">
        <v>75.28</v>
      </c>
      <c r="H2910" s="28" t="str">
        <f>TRIM(PROPER('Base de datos cruda'!H2910))</f>
        <v>Fps</v>
      </c>
      <c r="I2910" s="28">
        <v>3.57</v>
      </c>
      <c r="J2910" s="28">
        <v>8.59</v>
      </c>
      <c r="K2910" s="28">
        <v>293.37</v>
      </c>
      <c r="L2910" s="28">
        <f>IF('Base de datos cruda'!L2910&lt;0,,'Base de datos cruda'!L2910)</f>
        <v>12.59</v>
      </c>
      <c r="M2910" s="28" t="str">
        <f>IF(TRIM(PROPER('Base de datos cruda'!M2910))="High","Alto",IF(TRIM(PROPER('Base de datos cruda'!M2910))="Medium","Medio","Bajo"))</f>
        <v>Medio</v>
      </c>
      <c r="N2910" s="29">
        <v>80.66</v>
      </c>
      <c r="O2910" s="32">
        <f t="shared" si="1"/>
        <v>80.66</v>
      </c>
      <c r="P2910" s="33">
        <f t="shared" si="2"/>
        <v>12.4</v>
      </c>
      <c r="Q2910" s="34">
        <f t="shared" si="3"/>
        <v>1.745406824</v>
      </c>
      <c r="R2910" s="35" t="str">
        <f t="shared" si="4"/>
        <v>Alto</v>
      </c>
      <c r="S2910" s="35" t="str">
        <f>IF(O2910="","",IF(O2910&gt;AVERAGE('Base de datos limpia'!$O$2:$O$8001),"Alto","Normal"))
</f>
        <v>Alto</v>
      </c>
      <c r="T2910" s="35" t="str">
        <f t="shared" si="5"/>
        <v>Gamer intensivo</v>
      </c>
      <c r="U2910" s="35"/>
    </row>
    <row r="2911">
      <c r="A2911" s="28">
        <v>2910.0</v>
      </c>
      <c r="B2911" s="28">
        <v>17.0</v>
      </c>
      <c r="C2911" s="28" t="str">
        <f>TRIM(PROPER('Base de datos cruda'!C2911))</f>
        <v>Male</v>
      </c>
      <c r="D2911" s="28">
        <v>2.16</v>
      </c>
      <c r="E2911" s="28">
        <v>6.33</v>
      </c>
      <c r="F2911" s="28">
        <v>4.88</v>
      </c>
      <c r="G2911" s="28">
        <v>65.37</v>
      </c>
      <c r="H2911" s="28" t="str">
        <f>TRIM(PROPER('Base de datos cruda'!H2911))</f>
        <v>Casual</v>
      </c>
      <c r="I2911" s="28">
        <v>3.54</v>
      </c>
      <c r="J2911" s="28">
        <v>6.65</v>
      </c>
      <c r="K2911" s="28">
        <v>290.21</v>
      </c>
      <c r="L2911" s="28">
        <f>IF('Base de datos cruda'!L2911&lt;0,,'Base de datos cruda'!L2911)</f>
        <v>6.38</v>
      </c>
      <c r="M2911" s="28" t="str">
        <f>IF(TRIM(PROPER('Base de datos cruda'!M2911))="High","Alto",IF(TRIM(PROPER('Base de datos cruda'!M2911))="Medium","Medio","Bajo"))</f>
        <v>Medio</v>
      </c>
      <c r="N2911" s="29">
        <v>73.28</v>
      </c>
      <c r="O2911" s="32">
        <f t="shared" si="1"/>
        <v>73.28</v>
      </c>
      <c r="P2911" s="33">
        <f t="shared" si="2"/>
        <v>8.81</v>
      </c>
      <c r="Q2911" s="34">
        <f t="shared" si="3"/>
        <v>2.930555556</v>
      </c>
      <c r="R2911" s="35" t="str">
        <f t="shared" si="4"/>
        <v>Alto</v>
      </c>
      <c r="S2911" s="35" t="str">
        <f>IF(O2911="","",IF(O2911&gt;AVERAGE('Base de datos limpia'!$O$2:$O$8001),"Alto","Normal"))
</f>
        <v>Alto</v>
      </c>
      <c r="T2911" s="35" t="str">
        <f t="shared" si="5"/>
        <v>Gamer intensivo</v>
      </c>
      <c r="U2911" s="35"/>
    </row>
    <row r="2912">
      <c r="A2912" s="28">
        <v>2911.0</v>
      </c>
      <c r="B2912" s="28">
        <v>19.0</v>
      </c>
      <c r="C2912" s="28" t="str">
        <f>TRIM(PROPER('Base de datos cruda'!C2912))</f>
        <v>Female</v>
      </c>
      <c r="D2912" s="28">
        <v>5.72</v>
      </c>
      <c r="E2912" s="28">
        <v>1.24</v>
      </c>
      <c r="F2912" s="28">
        <v>5.52</v>
      </c>
      <c r="G2912" s="28">
        <v>79.12</v>
      </c>
      <c r="H2912" s="28" t="str">
        <f>TRIM(PROPER('Base de datos cruda'!H2912))</f>
        <v>Rpg</v>
      </c>
      <c r="I2912" s="28">
        <v>2.11</v>
      </c>
      <c r="J2912" s="28">
        <v>8.88</v>
      </c>
      <c r="K2912" s="28">
        <v>246.42</v>
      </c>
      <c r="L2912" s="28">
        <f>IF('Base de datos cruda'!L2912&lt;0,,'Base de datos cruda'!L2912)</f>
        <v>13.94</v>
      </c>
      <c r="M2912" s="28" t="str">
        <f>IF(TRIM(PROPER('Base de datos cruda'!M2912))="High","Alto",IF(TRIM(PROPER('Base de datos cruda'!M2912))="Medium","Medio","Bajo"))</f>
        <v>Bajo</v>
      </c>
      <c r="N2912" s="29">
        <v>32.84</v>
      </c>
      <c r="O2912" s="32">
        <f t="shared" si="1"/>
        <v>32.84</v>
      </c>
      <c r="P2912" s="33">
        <f t="shared" si="2"/>
        <v>14.6</v>
      </c>
      <c r="Q2912" s="34">
        <f t="shared" si="3"/>
        <v>0.2167832168</v>
      </c>
      <c r="R2912" s="35" t="str">
        <f t="shared" si="4"/>
        <v>Bajo</v>
      </c>
      <c r="S2912" s="35" t="str">
        <f>IF(O2912="","",IF(O2912&gt;AVERAGE('Base de datos limpia'!$O$2:$O$8001),"Alto","Normal"))
</f>
        <v>Normal</v>
      </c>
      <c r="T2912" s="35" t="str">
        <f t="shared" si="5"/>
        <v>Gamer casual</v>
      </c>
      <c r="U2912" s="35"/>
    </row>
    <row r="2913">
      <c r="A2913" s="28">
        <v>2912.0</v>
      </c>
      <c r="B2913" s="28">
        <v>21.0</v>
      </c>
      <c r="C2913" s="28" t="str">
        <f>TRIM(PROPER('Base de datos cruda'!C2913))</f>
        <v>Male</v>
      </c>
      <c r="D2913" s="28">
        <v>7.66</v>
      </c>
      <c r="E2913" s="28">
        <v>1.82</v>
      </c>
      <c r="F2913" s="28">
        <v>5.21</v>
      </c>
      <c r="G2913" s="28">
        <v>84.36</v>
      </c>
      <c r="H2913" s="28" t="str">
        <f>TRIM(PROPER('Base de datos cruda'!H2913))</f>
        <v>Rpg</v>
      </c>
      <c r="I2913" s="28">
        <v>4.83</v>
      </c>
      <c r="J2913" s="28">
        <v>12.6</v>
      </c>
      <c r="K2913" s="28">
        <v>237.31</v>
      </c>
      <c r="L2913" s="28">
        <f>IF('Base de datos cruda'!L2913&lt;0,,'Base de datos cruda'!L2913)</f>
        <v>20.91</v>
      </c>
      <c r="M2913" s="28" t="str">
        <f>IF(TRIM(PROPER('Base de datos cruda'!M2913))="High","Alto",IF(TRIM(PROPER('Base de datos cruda'!M2913))="Medium","Medio","Bajo"))</f>
        <v>Bajo</v>
      </c>
      <c r="N2913" s="29">
        <v>12.63</v>
      </c>
      <c r="O2913" s="32">
        <f t="shared" si="1"/>
        <v>12.63</v>
      </c>
      <c r="P2913" s="33">
        <f t="shared" si="2"/>
        <v>20.26</v>
      </c>
      <c r="Q2913" s="34">
        <f t="shared" si="3"/>
        <v>0.2375979112</v>
      </c>
      <c r="R2913" s="35" t="str">
        <f t="shared" si="4"/>
        <v>Bajo</v>
      </c>
      <c r="S2913" s="35" t="str">
        <f>IF(O2913="","",IF(O2913&gt;AVERAGE('Base de datos limpia'!$O$2:$O$8001),"Alto","Normal"))
</f>
        <v>Normal</v>
      </c>
      <c r="T2913" s="35" t="str">
        <f t="shared" si="5"/>
        <v>Gamer casual</v>
      </c>
      <c r="U2913" s="35"/>
    </row>
    <row r="2914">
      <c r="A2914" s="28">
        <v>2913.0</v>
      </c>
      <c r="B2914" s="28">
        <v>18.0</v>
      </c>
      <c r="C2914" s="28" t="str">
        <f>TRIM(PROPER('Base de datos cruda'!C2914))</f>
        <v>Female</v>
      </c>
      <c r="D2914" s="28">
        <v>5.53</v>
      </c>
      <c r="E2914" s="28">
        <v>2.41</v>
      </c>
      <c r="F2914" s="28">
        <v>7.71</v>
      </c>
      <c r="G2914" s="28">
        <v>87.66</v>
      </c>
      <c r="H2914" s="28" t="str">
        <f>TRIM(PROPER('Base de datos cruda'!H2914))</f>
        <v>Fps</v>
      </c>
      <c r="I2914" s="28">
        <v>0.0</v>
      </c>
      <c r="J2914" s="28">
        <v>10.1</v>
      </c>
      <c r="K2914" s="28">
        <v>253.25</v>
      </c>
      <c r="L2914" s="28">
        <f>IF('Base de datos cruda'!L2914&lt;0,,'Base de datos cruda'!L2914)</f>
        <v>16.29</v>
      </c>
      <c r="M2914" s="28" t="str">
        <f>IF(TRIM(PROPER('Base de datos cruda'!M2914))="High","Alto",IF(TRIM(PROPER('Base de datos cruda'!M2914))="Medium","Medio","Bajo"))</f>
        <v>Bajo</v>
      </c>
      <c r="N2914" s="29">
        <v>50.25</v>
      </c>
      <c r="O2914" s="32">
        <f t="shared" si="1"/>
        <v>50.25</v>
      </c>
      <c r="P2914" s="33">
        <f t="shared" si="2"/>
        <v>15.63</v>
      </c>
      <c r="Q2914" s="34">
        <f t="shared" si="3"/>
        <v>0.4358047016</v>
      </c>
      <c r="R2914" s="35" t="str">
        <f t="shared" si="4"/>
        <v>Medio</v>
      </c>
      <c r="S2914" s="35" t="str">
        <f>IF(O2914="","",IF(O2914&gt;AVERAGE('Base de datos limpia'!$O$2:$O$8001),"Alto","Normal"))
</f>
        <v>Normal</v>
      </c>
      <c r="T2914" s="35" t="str">
        <f t="shared" si="5"/>
        <v>Gamer casual</v>
      </c>
      <c r="U2914" s="35"/>
    </row>
    <row r="2915">
      <c r="A2915" s="28">
        <v>2914.0</v>
      </c>
      <c r="B2915" s="28">
        <v>23.0</v>
      </c>
      <c r="C2915" s="28" t="str">
        <f>TRIM(PROPER('Base de datos cruda'!C2915))</f>
        <v>Male</v>
      </c>
      <c r="D2915" s="28">
        <v>7.1</v>
      </c>
      <c r="E2915" s="28">
        <v>2.23</v>
      </c>
      <c r="F2915" s="28">
        <v>4.77</v>
      </c>
      <c r="G2915" s="28">
        <v>81.86</v>
      </c>
      <c r="H2915" s="28" t="str">
        <f>TRIM(PROPER('Base de datos cruda'!H2915))</f>
        <v>Casual</v>
      </c>
      <c r="I2915" s="28">
        <v>0.38</v>
      </c>
      <c r="J2915" s="28">
        <v>10.02</v>
      </c>
      <c r="K2915" s="28">
        <v>245.52</v>
      </c>
      <c r="L2915" s="28">
        <f>IF('Base de datos cruda'!L2915&lt;0,,'Base de datos cruda'!L2915)</f>
        <v>13.37</v>
      </c>
      <c r="M2915" s="28" t="str">
        <f>IF(TRIM(PROPER('Base de datos cruda'!M2915))="High","Alto",IF(TRIM(PROPER('Base de datos cruda'!M2915))="Medium","Medio","Bajo"))</f>
        <v>Bajo</v>
      </c>
      <c r="N2915" s="29">
        <v>19.89</v>
      </c>
      <c r="O2915" s="32">
        <f t="shared" si="1"/>
        <v>19.89</v>
      </c>
      <c r="P2915" s="33">
        <f t="shared" si="2"/>
        <v>17.12</v>
      </c>
      <c r="Q2915" s="34">
        <f t="shared" si="3"/>
        <v>0.314084507</v>
      </c>
      <c r="R2915" s="35" t="str">
        <f t="shared" si="4"/>
        <v>Bajo</v>
      </c>
      <c r="S2915" s="35" t="str">
        <f>IF(O2915="","",IF(O2915&gt;AVERAGE('Base de datos limpia'!$O$2:$O$8001),"Alto","Normal"))
</f>
        <v>Normal</v>
      </c>
      <c r="T2915" s="35" t="str">
        <f t="shared" si="5"/>
        <v>Gamer casual</v>
      </c>
      <c r="U2915" s="35"/>
    </row>
    <row r="2916">
      <c r="A2916" s="28">
        <v>2915.0</v>
      </c>
      <c r="B2916" s="28">
        <v>18.0</v>
      </c>
      <c r="C2916" s="28" t="str">
        <f>TRIM(PROPER('Base de datos cruda'!C2916))</f>
        <v>Female</v>
      </c>
      <c r="D2916" s="28">
        <v>3.62</v>
      </c>
      <c r="E2916" s="28">
        <v>3.34</v>
      </c>
      <c r="F2916" s="28">
        <v>4.91</v>
      </c>
      <c r="G2916" s="28">
        <v>75.19</v>
      </c>
      <c r="H2916" s="28" t="str">
        <f>TRIM(PROPER('Base de datos cruda'!H2916))</f>
        <v>Fps</v>
      </c>
      <c r="I2916" s="28">
        <v>4.02</v>
      </c>
      <c r="J2916" s="28">
        <v>9.1</v>
      </c>
      <c r="K2916" s="28">
        <v>265.33</v>
      </c>
      <c r="L2916" s="28">
        <f>IF('Base de datos cruda'!L2916&lt;0,,'Base de datos cruda'!L2916)</f>
        <v>10.01</v>
      </c>
      <c r="M2916" s="28" t="str">
        <f>IF(TRIM(PROPER('Base de datos cruda'!M2916))="High","Alto",IF(TRIM(PROPER('Base de datos cruda'!M2916))="Medium","Medio","Bajo"))</f>
        <v>Medio</v>
      </c>
      <c r="N2916" s="29">
        <v>53.58</v>
      </c>
      <c r="O2916" s="32">
        <f t="shared" si="1"/>
        <v>53.58</v>
      </c>
      <c r="P2916" s="33">
        <f t="shared" si="2"/>
        <v>12.72</v>
      </c>
      <c r="Q2916" s="34">
        <f t="shared" si="3"/>
        <v>0.9226519337</v>
      </c>
      <c r="R2916" s="35" t="str">
        <f t="shared" si="4"/>
        <v>Medio</v>
      </c>
      <c r="S2916" s="35" t="str">
        <f>IF(O2916="","",IF(O2916&gt;AVERAGE('Base de datos limpia'!$O$2:$O$8001),"Alto","Normal"))
</f>
        <v>Normal</v>
      </c>
      <c r="T2916" s="35" t="str">
        <f t="shared" si="5"/>
        <v>Gamer moderado</v>
      </c>
      <c r="U2916" s="35"/>
    </row>
    <row r="2917">
      <c r="A2917" s="28">
        <v>2916.0</v>
      </c>
      <c r="B2917" s="28">
        <v>17.0</v>
      </c>
      <c r="C2917" s="28" t="str">
        <f>TRIM(PROPER('Base de datos cruda'!C2917))</f>
        <v>Female</v>
      </c>
      <c r="D2917" s="28">
        <v>6.17</v>
      </c>
      <c r="E2917" s="28">
        <v>5.09</v>
      </c>
      <c r="F2917" s="28">
        <v>8.39</v>
      </c>
      <c r="G2917" s="28">
        <v>65.19</v>
      </c>
      <c r="H2917" s="28" t="str">
        <f>TRIM(PROPER('Base de datos cruda'!H2917))</f>
        <v>Rpg</v>
      </c>
      <c r="I2917" s="28">
        <v>3.69</v>
      </c>
      <c r="J2917" s="28">
        <v>7.88</v>
      </c>
      <c r="K2917" s="28">
        <v>246.85</v>
      </c>
      <c r="L2917" s="28">
        <f>IF('Base de datos cruda'!L2917&lt;0,,'Base de datos cruda'!L2917)</f>
        <v>15.75</v>
      </c>
      <c r="M2917" s="28" t="str">
        <f>IF(TRIM(PROPER('Base de datos cruda'!M2917))="High","Alto",IF(TRIM(PROPER('Base de datos cruda'!M2917))="Medium","Medio","Bajo"))</f>
        <v>Bajo</v>
      </c>
      <c r="N2917" s="29">
        <v>66.5868650225928</v>
      </c>
      <c r="O2917" s="32">
        <f t="shared" si="1"/>
        <v>66.58686502</v>
      </c>
      <c r="P2917" s="33">
        <f t="shared" si="2"/>
        <v>14.05</v>
      </c>
      <c r="Q2917" s="34">
        <f t="shared" si="3"/>
        <v>0.8249594814</v>
      </c>
      <c r="R2917" s="35" t="str">
        <f t="shared" si="4"/>
        <v>Medio</v>
      </c>
      <c r="S2917" s="35" t="str">
        <f>IF(O2917="","",IF(O2917&gt;AVERAGE('Base de datos limpia'!$O$2:$O$8001),"Alto","Normal"))
</f>
        <v>Alto</v>
      </c>
      <c r="T2917" s="35" t="str">
        <f t="shared" si="5"/>
        <v>Gamer moderado</v>
      </c>
      <c r="U2917" s="35"/>
    </row>
    <row r="2918">
      <c r="A2918" s="28">
        <v>2917.0</v>
      </c>
      <c r="B2918" s="28">
        <v>18.0</v>
      </c>
      <c r="C2918" s="28" t="str">
        <f>TRIM(PROPER('Base de datos cruda'!C2918))</f>
        <v>Female</v>
      </c>
      <c r="D2918" s="28">
        <v>6.74</v>
      </c>
      <c r="E2918" s="28">
        <v>4.35</v>
      </c>
      <c r="F2918" s="28">
        <v>7.53</v>
      </c>
      <c r="G2918" s="28">
        <v>69.9</v>
      </c>
      <c r="H2918" s="28" t="str">
        <f>TRIM(PROPER('Base de datos cruda'!H2918))</f>
        <v>Fps</v>
      </c>
      <c r="I2918" s="28">
        <v>1.36</v>
      </c>
      <c r="J2918" s="28">
        <v>9.53</v>
      </c>
      <c r="K2918" s="28">
        <v>244.19</v>
      </c>
      <c r="L2918" s="28">
        <f>IF('Base de datos cruda'!L2918&lt;0,,'Base de datos cruda'!L2918)</f>
        <v>12.71</v>
      </c>
      <c r="M2918" s="28" t="str">
        <f>IF(TRIM(PROPER('Base de datos cruda'!M2918))="High","Alto",IF(TRIM(PROPER('Base de datos cruda'!M2918))="Medium","Medio","Bajo"))</f>
        <v>Bajo</v>
      </c>
      <c r="N2918" s="29">
        <v>38.41</v>
      </c>
      <c r="O2918" s="32">
        <f t="shared" si="1"/>
        <v>38.41</v>
      </c>
      <c r="P2918" s="33">
        <f t="shared" si="2"/>
        <v>16.27</v>
      </c>
      <c r="Q2918" s="34">
        <f t="shared" si="3"/>
        <v>0.6454005935</v>
      </c>
      <c r="R2918" s="35" t="str">
        <f t="shared" si="4"/>
        <v>Bajo</v>
      </c>
      <c r="S2918" s="35" t="str">
        <f>IF(O2918="","",IF(O2918&gt;AVERAGE('Base de datos limpia'!$O$2:$O$8001),"Alto","Normal"))
</f>
        <v>Normal</v>
      </c>
      <c r="T2918" s="35" t="str">
        <f t="shared" si="5"/>
        <v>Gamer moderado</v>
      </c>
      <c r="U2918" s="35"/>
    </row>
    <row r="2919">
      <c r="A2919" s="28">
        <v>2918.0</v>
      </c>
      <c r="B2919" s="28">
        <v>21.0</v>
      </c>
      <c r="C2919" s="28" t="str">
        <f>TRIM(PROPER('Base de datos cruda'!C2919))</f>
        <v>Female</v>
      </c>
      <c r="D2919" s="28">
        <v>5.69</v>
      </c>
      <c r="E2919" s="28">
        <v>9.02</v>
      </c>
      <c r="F2919" s="28">
        <v>8.38</v>
      </c>
      <c r="G2919" s="28">
        <v>76.78</v>
      </c>
      <c r="H2919" s="28" t="str">
        <f>TRIM(PROPER('Base de datos cruda'!H2919))</f>
        <v>Fps</v>
      </c>
      <c r="I2919" s="28">
        <v>2.97</v>
      </c>
      <c r="J2919" s="28">
        <v>10.18</v>
      </c>
      <c r="K2919" s="28">
        <v>225.54</v>
      </c>
      <c r="L2919" s="28">
        <f>IF('Base de datos cruda'!L2919&lt;0,,'Base de datos cruda'!L2919)</f>
        <v>13.11</v>
      </c>
      <c r="M2919" s="28" t="str">
        <f>IF(TRIM(PROPER('Base de datos cruda'!M2919))="High","Alto",IF(TRIM(PROPER('Base de datos cruda'!M2919))="Medium","Medio","Bajo"))</f>
        <v>Bajo</v>
      </c>
      <c r="N2919" s="29">
        <v>107.007141341064</v>
      </c>
      <c r="O2919" s="33" t="str">
        <f t="shared" si="1"/>
        <v/>
      </c>
      <c r="P2919" s="33">
        <f t="shared" si="2"/>
        <v>15.87</v>
      </c>
      <c r="Q2919" s="34">
        <f t="shared" si="3"/>
        <v>1.585237258</v>
      </c>
      <c r="R2919" s="35" t="str">
        <f t="shared" si="4"/>
        <v>Alto</v>
      </c>
      <c r="S2919" s="35" t="str">
        <f>IF(O2919="","",IF(O2919&gt;AVERAGE('Base de datos limpia'!$O$2:$O$8001),"Alto","Normal"))
</f>
        <v/>
      </c>
      <c r="T2919" s="35" t="str">
        <f t="shared" si="5"/>
        <v>Gamer intensivo</v>
      </c>
      <c r="U2919" s="35"/>
    </row>
    <row r="2920">
      <c r="A2920" s="28">
        <v>2919.0</v>
      </c>
      <c r="B2920" s="28">
        <v>17.0</v>
      </c>
      <c r="C2920" s="28" t="str">
        <f>TRIM(PROPER('Base de datos cruda'!C2920))</f>
        <v>Male</v>
      </c>
      <c r="D2920" s="28">
        <v>4.06</v>
      </c>
      <c r="E2920" s="28">
        <v>6.51</v>
      </c>
      <c r="F2920" s="28">
        <v>4.7</v>
      </c>
      <c r="G2920" s="28">
        <v>96.96</v>
      </c>
      <c r="H2920" s="28" t="str">
        <f>TRIM(PROPER('Base de datos cruda'!H2920))</f>
        <v>Rpg</v>
      </c>
      <c r="I2920" s="28">
        <v>2.66</v>
      </c>
      <c r="J2920" s="28">
        <v>9.42</v>
      </c>
      <c r="K2920" s="28">
        <v>264.45</v>
      </c>
      <c r="L2920" s="28">
        <f>IF('Base de datos cruda'!L2920&lt;0,,'Base de datos cruda'!L2920)</f>
        <v>10.21</v>
      </c>
      <c r="M2920" s="28" t="str">
        <f>IF(TRIM(PROPER('Base de datos cruda'!M2920))="High","Alto",IF(TRIM(PROPER('Base de datos cruda'!M2920))="Medium","Medio","Bajo"))</f>
        <v>Medio</v>
      </c>
      <c r="N2920" s="29">
        <v>71.49</v>
      </c>
      <c r="O2920" s="32">
        <f t="shared" si="1"/>
        <v>71.49</v>
      </c>
      <c r="P2920" s="33">
        <f t="shared" si="2"/>
        <v>13.48</v>
      </c>
      <c r="Q2920" s="34">
        <f t="shared" si="3"/>
        <v>1.603448276</v>
      </c>
      <c r="R2920" s="35" t="str">
        <f t="shared" si="4"/>
        <v>Alto</v>
      </c>
      <c r="S2920" s="35" t="str">
        <f>IF(O2920="","",IF(O2920&gt;AVERAGE('Base de datos limpia'!$O$2:$O$8001),"Alto","Normal"))
</f>
        <v>Alto</v>
      </c>
      <c r="T2920" s="35" t="str">
        <f t="shared" si="5"/>
        <v>Gamer intensivo</v>
      </c>
      <c r="U2920" s="35"/>
    </row>
    <row r="2921">
      <c r="A2921" s="28">
        <v>2920.0</v>
      </c>
      <c r="B2921" s="28">
        <v>23.0</v>
      </c>
      <c r="C2921" s="28" t="str">
        <f>TRIM(PROPER('Base de datos cruda'!C2921))</f>
        <v>Other</v>
      </c>
      <c r="D2921" s="28">
        <v>5.01</v>
      </c>
      <c r="E2921" s="28">
        <v>8.89</v>
      </c>
      <c r="F2921" s="28">
        <v>5.99</v>
      </c>
      <c r="G2921" s="28">
        <v>68.1</v>
      </c>
      <c r="H2921" s="28" t="str">
        <f>TRIM(PROPER('Base de datos cruda'!H2921))</f>
        <v>Fps</v>
      </c>
      <c r="I2921" s="28">
        <v>2.64</v>
      </c>
      <c r="J2921" s="28">
        <v>7.62</v>
      </c>
      <c r="K2921" s="28">
        <v>253.74</v>
      </c>
      <c r="L2921" s="28">
        <f>IF('Base de datos cruda'!L2921&lt;0,,'Base de datos cruda'!L2921)</f>
        <v>12.33</v>
      </c>
      <c r="M2921" s="28" t="str">
        <f>IF(TRIM(PROPER('Base de datos cruda'!M2921))="High","Alto",IF(TRIM(PROPER('Base de datos cruda'!M2921))="Medium","Medio","Bajo"))</f>
        <v>Alto</v>
      </c>
      <c r="N2921" s="29">
        <v>76.4978238120398</v>
      </c>
      <c r="O2921" s="32">
        <f t="shared" si="1"/>
        <v>76.49782381</v>
      </c>
      <c r="P2921" s="33">
        <f t="shared" si="2"/>
        <v>12.63</v>
      </c>
      <c r="Q2921" s="34">
        <f t="shared" si="3"/>
        <v>1.774451098</v>
      </c>
      <c r="R2921" s="35" t="str">
        <f t="shared" si="4"/>
        <v>Alto</v>
      </c>
      <c r="S2921" s="35" t="str">
        <f>IF(O2921="","",IF(O2921&gt;AVERAGE('Base de datos limpia'!$O$2:$O$8001),"Alto","Normal"))
</f>
        <v>Alto</v>
      </c>
      <c r="T2921" s="35" t="str">
        <f t="shared" si="5"/>
        <v>Gamer intensivo</v>
      </c>
      <c r="U2921" s="35"/>
    </row>
    <row r="2922">
      <c r="A2922" s="28">
        <v>2921.0</v>
      </c>
      <c r="B2922" s="28">
        <v>16.0</v>
      </c>
      <c r="C2922" s="28" t="str">
        <f>TRIM(PROPER('Base de datos cruda'!C2922))</f>
        <v>Female</v>
      </c>
      <c r="D2922" s="28">
        <v>5.6</v>
      </c>
      <c r="E2922" s="28">
        <v>5.74</v>
      </c>
      <c r="F2922" s="28">
        <v>5.42</v>
      </c>
      <c r="G2922" s="28">
        <v>76.53</v>
      </c>
      <c r="H2922" s="28" t="str">
        <f>TRIM(PROPER('Base de datos cruda'!H2922))</f>
        <v>Casual</v>
      </c>
      <c r="I2922" s="28">
        <v>2.98</v>
      </c>
      <c r="J2922" s="28">
        <v>9.41</v>
      </c>
      <c r="K2922" s="28">
        <v>253.35</v>
      </c>
      <c r="L2922" s="28">
        <f>IF('Base de datos cruda'!L2922&lt;0,,'Base de datos cruda'!L2922)</f>
        <v>14.71</v>
      </c>
      <c r="M2922" s="28" t="str">
        <f>IF(TRIM(PROPER('Base de datos cruda'!M2922))="High","Alto",IF(TRIM(PROPER('Base de datos cruda'!M2922))="Medium","Medio","Bajo"))</f>
        <v>Bajo</v>
      </c>
      <c r="N2922" s="29">
        <v>46.88</v>
      </c>
      <c r="O2922" s="32">
        <f t="shared" si="1"/>
        <v>46.88</v>
      </c>
      <c r="P2922" s="33">
        <f t="shared" si="2"/>
        <v>15.01</v>
      </c>
      <c r="Q2922" s="34">
        <f t="shared" si="3"/>
        <v>1.025</v>
      </c>
      <c r="R2922" s="35" t="str">
        <f t="shared" si="4"/>
        <v>Bajo</v>
      </c>
      <c r="S2922" s="35" t="str">
        <f>IF(O2922="","",IF(O2922&gt;AVERAGE('Base de datos limpia'!$O$2:$O$8001),"Alto","Normal"))
</f>
        <v>Normal</v>
      </c>
      <c r="T2922" s="35" t="str">
        <f t="shared" si="5"/>
        <v>Gamer moderado</v>
      </c>
      <c r="U2922" s="35"/>
    </row>
    <row r="2923">
      <c r="A2923" s="28">
        <v>2922.0</v>
      </c>
      <c r="B2923" s="28">
        <v>22.0</v>
      </c>
      <c r="C2923" s="28" t="str">
        <f>TRIM(PROPER('Base de datos cruda'!C2923))</f>
        <v>Female</v>
      </c>
      <c r="D2923" s="28">
        <v>2.02</v>
      </c>
      <c r="E2923" s="28">
        <v>1.81</v>
      </c>
      <c r="F2923" s="28">
        <v>4.05</v>
      </c>
      <c r="G2923" s="28">
        <v>89.29</v>
      </c>
      <c r="H2923" s="28" t="str">
        <f>TRIM(PROPER('Base de datos cruda'!H2923))</f>
        <v>Rpg</v>
      </c>
      <c r="I2923" s="28">
        <v>4.97</v>
      </c>
      <c r="J2923" s="28">
        <v>3.08</v>
      </c>
      <c r="K2923" s="28">
        <v>292.66</v>
      </c>
      <c r="L2923" s="28">
        <f>IF('Base de datos cruda'!L2923&lt;0,,'Base de datos cruda'!L2923)</f>
        <v>6.87</v>
      </c>
      <c r="M2923" s="28" t="str">
        <f>IF(TRIM(PROPER('Base de datos cruda'!M2923))="High","Alto",IF(TRIM(PROPER('Base de datos cruda'!M2923))="Medium","Medio","Bajo"))</f>
        <v>Medio</v>
      </c>
      <c r="N2923" s="29">
        <v>55.47</v>
      </c>
      <c r="O2923" s="32">
        <f t="shared" si="1"/>
        <v>55.47</v>
      </c>
      <c r="P2923" s="33">
        <f t="shared" si="2"/>
        <v>5.1</v>
      </c>
      <c r="Q2923" s="34">
        <f t="shared" si="3"/>
        <v>0.896039604</v>
      </c>
      <c r="R2923" s="35" t="str">
        <f t="shared" si="4"/>
        <v>Medio</v>
      </c>
      <c r="S2923" s="35" t="str">
        <f>IF(O2923="","",IF(O2923&gt;AVERAGE('Base de datos limpia'!$O$2:$O$8001),"Alto","Normal"))
</f>
        <v>Normal</v>
      </c>
      <c r="T2923" s="35" t="str">
        <f t="shared" si="5"/>
        <v>Gamer casual</v>
      </c>
      <c r="U2923" s="35"/>
    </row>
    <row r="2924">
      <c r="A2924" s="28">
        <v>2923.0</v>
      </c>
      <c r="B2924" s="28">
        <v>17.0</v>
      </c>
      <c r="C2924" s="28" t="str">
        <f>TRIM(PROPER('Base de datos cruda'!C2924))</f>
        <v>Female</v>
      </c>
      <c r="D2924" s="28">
        <v>6.48</v>
      </c>
      <c r="E2924" s="28">
        <v>5.17</v>
      </c>
      <c r="F2924" s="28">
        <v>5.42</v>
      </c>
      <c r="G2924" s="28">
        <v>88.21</v>
      </c>
      <c r="H2924" s="28" t="str">
        <f>TRIM(PROPER('Base de datos cruda'!H2924))</f>
        <v>Casual</v>
      </c>
      <c r="I2924" s="28">
        <v>4.94</v>
      </c>
      <c r="J2924" s="28">
        <v>9.33</v>
      </c>
      <c r="K2924" s="28">
        <v>245.2</v>
      </c>
      <c r="L2924" s="28">
        <f>IF('Base de datos cruda'!L2924&lt;0,,'Base de datos cruda'!L2924)</f>
        <v>14.55</v>
      </c>
      <c r="M2924" s="28" t="str">
        <f>IF(TRIM(PROPER('Base de datos cruda'!M2924))="High","Alto",IF(TRIM(PROPER('Base de datos cruda'!M2924))="Medium","Medio","Bajo"))</f>
        <v>Bajo</v>
      </c>
      <c r="N2924" s="29">
        <v>52.74</v>
      </c>
      <c r="O2924" s="32">
        <f t="shared" si="1"/>
        <v>52.74</v>
      </c>
      <c r="P2924" s="33">
        <f t="shared" si="2"/>
        <v>15.81</v>
      </c>
      <c r="Q2924" s="34">
        <f t="shared" si="3"/>
        <v>0.7978395062</v>
      </c>
      <c r="R2924" s="35" t="str">
        <f t="shared" si="4"/>
        <v>Medio</v>
      </c>
      <c r="S2924" s="35" t="str">
        <f>IF(O2924="","",IF(O2924&gt;AVERAGE('Base de datos limpia'!$O$2:$O$8001),"Alto","Normal"))
</f>
        <v>Normal</v>
      </c>
      <c r="T2924" s="35" t="str">
        <f t="shared" si="5"/>
        <v>Gamer moderado</v>
      </c>
      <c r="U2924" s="35"/>
    </row>
    <row r="2925">
      <c r="A2925" s="28">
        <v>2924.0</v>
      </c>
      <c r="B2925" s="28">
        <v>21.0</v>
      </c>
      <c r="C2925" s="28" t="str">
        <f>TRIM(PROPER('Base de datos cruda'!C2925))</f>
        <v>Male</v>
      </c>
      <c r="D2925" s="28">
        <v>7.6</v>
      </c>
      <c r="E2925" s="28">
        <v>8.4</v>
      </c>
      <c r="F2925" s="28">
        <v>5.9</v>
      </c>
      <c r="G2925" s="28">
        <v>98.62</v>
      </c>
      <c r="H2925" s="28" t="str">
        <f>TRIM(PROPER('Base de datos cruda'!H2925))</f>
        <v>Fps</v>
      </c>
      <c r="I2925" s="28">
        <v>4.91</v>
      </c>
      <c r="J2925" s="28">
        <v>10.25</v>
      </c>
      <c r="K2925" s="28">
        <v>226.46</v>
      </c>
      <c r="L2925" s="28">
        <f>IF('Base de datos cruda'!L2925&lt;0,,'Base de datos cruda'!L2925)</f>
        <v>14.44</v>
      </c>
      <c r="M2925" s="28" t="str">
        <f>IF(TRIM(PROPER('Base de datos cruda'!M2925))="High","Alto",IF(TRIM(PROPER('Base de datos cruda'!M2925))="Medium","Medio","Bajo"))</f>
        <v>Alto</v>
      </c>
      <c r="N2925" s="29">
        <v>78.156491583751</v>
      </c>
      <c r="O2925" s="32">
        <f t="shared" si="1"/>
        <v>78.15649158</v>
      </c>
      <c r="P2925" s="33">
        <f t="shared" si="2"/>
        <v>17.85</v>
      </c>
      <c r="Q2925" s="34">
        <f t="shared" si="3"/>
        <v>1.105263158</v>
      </c>
      <c r="R2925" s="35" t="str">
        <f t="shared" si="4"/>
        <v>Alto</v>
      </c>
      <c r="S2925" s="35" t="str">
        <f>IF(O2925="","",IF(O2925&gt;AVERAGE('Base de datos limpia'!$O$2:$O$8001),"Alto","Normal"))
</f>
        <v>Alto</v>
      </c>
      <c r="T2925" s="35" t="str">
        <f t="shared" si="5"/>
        <v>Gamer intensivo</v>
      </c>
      <c r="U2925" s="35"/>
    </row>
    <row r="2926">
      <c r="A2926" s="28">
        <v>2925.0</v>
      </c>
      <c r="B2926" s="28">
        <v>17.0</v>
      </c>
      <c r="C2926" s="28" t="str">
        <f>TRIM(PROPER('Base de datos cruda'!C2926))</f>
        <v>Female</v>
      </c>
      <c r="D2926" s="28">
        <v>3.72</v>
      </c>
      <c r="E2926" s="28">
        <v>2.75</v>
      </c>
      <c r="F2926" s="28">
        <v>4.46</v>
      </c>
      <c r="G2926" s="28">
        <v>67.64</v>
      </c>
      <c r="H2926" s="28" t="str">
        <f>TRIM(PROPER('Base de datos cruda'!H2926))</f>
        <v>Fps</v>
      </c>
      <c r="I2926" s="28">
        <v>2.74</v>
      </c>
      <c r="J2926" s="28">
        <v>8.93</v>
      </c>
      <c r="K2926" s="28">
        <v>286.83</v>
      </c>
      <c r="L2926" s="28">
        <f>IF('Base de datos cruda'!L2926&lt;0,,'Base de datos cruda'!L2926)</f>
        <v>9.34</v>
      </c>
      <c r="M2926" s="28" t="str">
        <f>IF(TRIM(PROPER('Base de datos cruda'!M2926))="High","Alto",IF(TRIM(PROPER('Base de datos cruda'!M2926))="Medium","Medio","Bajo"))</f>
        <v>Medio</v>
      </c>
      <c r="N2926" s="29">
        <v>37.58</v>
      </c>
      <c r="O2926" s="32">
        <f t="shared" si="1"/>
        <v>37.58</v>
      </c>
      <c r="P2926" s="33">
        <f t="shared" si="2"/>
        <v>12.65</v>
      </c>
      <c r="Q2926" s="34">
        <f t="shared" si="3"/>
        <v>0.7392473118</v>
      </c>
      <c r="R2926" s="35" t="str">
        <f t="shared" si="4"/>
        <v>Bajo</v>
      </c>
      <c r="S2926" s="35" t="str">
        <f>IF(O2926="","",IF(O2926&gt;AVERAGE('Base de datos limpia'!$O$2:$O$8001),"Alto","Normal"))
</f>
        <v>Normal</v>
      </c>
      <c r="T2926" s="35" t="str">
        <f t="shared" si="5"/>
        <v>Gamer casual</v>
      </c>
      <c r="U2926" s="35"/>
    </row>
    <row r="2927">
      <c r="A2927" s="28">
        <v>2926.0</v>
      </c>
      <c r="B2927" s="28">
        <v>17.0</v>
      </c>
      <c r="C2927" s="28" t="str">
        <f>TRIM(PROPER('Base de datos cruda'!C2927))</f>
        <v>Male</v>
      </c>
      <c r="D2927" s="28">
        <v>5.61</v>
      </c>
      <c r="E2927" s="28">
        <v>1.82</v>
      </c>
      <c r="F2927" s="28">
        <v>6.83</v>
      </c>
      <c r="G2927" s="28">
        <v>60.66</v>
      </c>
      <c r="H2927" s="28" t="str">
        <f>TRIM(PROPER('Base de datos cruda'!H2927))</f>
        <v>Rpg</v>
      </c>
      <c r="I2927" s="28">
        <v>1.59</v>
      </c>
      <c r="J2927" s="28">
        <v>6.98</v>
      </c>
      <c r="K2927" s="28">
        <v>273.79</v>
      </c>
      <c r="L2927" s="28">
        <f>IF('Base de datos cruda'!L2927&lt;0,,'Base de datos cruda'!L2927)</f>
        <v>9.79</v>
      </c>
      <c r="M2927" s="28" t="str">
        <f>IF(TRIM(PROPER('Base de datos cruda'!M2927))="High","Alto",IF(TRIM(PROPER('Base de datos cruda'!M2927))="Medium","Medio","Bajo"))</f>
        <v>Bajo</v>
      </c>
      <c r="N2927" s="29">
        <v>27.99</v>
      </c>
      <c r="O2927" s="32">
        <f t="shared" si="1"/>
        <v>27.99</v>
      </c>
      <c r="P2927" s="33">
        <f t="shared" si="2"/>
        <v>12.59</v>
      </c>
      <c r="Q2927" s="34">
        <f t="shared" si="3"/>
        <v>0.3244206774</v>
      </c>
      <c r="R2927" s="35" t="str">
        <f t="shared" si="4"/>
        <v>Bajo</v>
      </c>
      <c r="S2927" s="35" t="str">
        <f>IF(O2927="","",IF(O2927&gt;AVERAGE('Base de datos limpia'!$O$2:$O$8001),"Alto","Normal"))
</f>
        <v>Normal</v>
      </c>
      <c r="T2927" s="35" t="str">
        <f t="shared" si="5"/>
        <v>Gamer casual</v>
      </c>
      <c r="U2927" s="35"/>
    </row>
    <row r="2928">
      <c r="A2928" s="28">
        <v>2927.0</v>
      </c>
      <c r="B2928" s="28">
        <v>23.0</v>
      </c>
      <c r="C2928" s="28" t="str">
        <f>TRIM(PROPER('Base de datos cruda'!C2928))</f>
        <v>Female</v>
      </c>
      <c r="D2928" s="28">
        <v>5.9</v>
      </c>
      <c r="E2928" s="28">
        <v>3.96</v>
      </c>
      <c r="F2928" s="28">
        <v>5.92</v>
      </c>
      <c r="G2928" s="28">
        <v>72.89</v>
      </c>
      <c r="H2928" s="28" t="str">
        <f>TRIM(PROPER('Base de datos cruda'!H2928))</f>
        <v>Fps</v>
      </c>
      <c r="I2928" s="28">
        <v>2.8</v>
      </c>
      <c r="J2928" s="28">
        <v>7.21</v>
      </c>
      <c r="K2928" s="28">
        <v>234.19</v>
      </c>
      <c r="L2928" s="28">
        <f>IF('Base de datos cruda'!L2928&lt;0,,'Base de datos cruda'!L2928)</f>
        <v>11.09</v>
      </c>
      <c r="M2928" s="28" t="str">
        <f>IF(TRIM(PROPER('Base de datos cruda'!M2928))="High","Alto",IF(TRIM(PROPER('Base de datos cruda'!M2928))="Medium","Medio","Bajo"))</f>
        <v>Bajo</v>
      </c>
      <c r="N2928" s="29">
        <v>32.77</v>
      </c>
      <c r="O2928" s="32">
        <f t="shared" si="1"/>
        <v>32.77</v>
      </c>
      <c r="P2928" s="33">
        <f t="shared" si="2"/>
        <v>13.11</v>
      </c>
      <c r="Q2928" s="34">
        <f t="shared" si="3"/>
        <v>0.6711864407</v>
      </c>
      <c r="R2928" s="35" t="str">
        <f t="shared" si="4"/>
        <v>Bajo</v>
      </c>
      <c r="S2928" s="35" t="str">
        <f>IF(O2928="","",IF(O2928&gt;AVERAGE('Base de datos limpia'!$O$2:$O$8001),"Alto","Normal"))
</f>
        <v>Normal</v>
      </c>
      <c r="T2928" s="35" t="str">
        <f t="shared" si="5"/>
        <v>Gamer moderado</v>
      </c>
      <c r="U2928" s="35"/>
    </row>
    <row r="2929">
      <c r="A2929" s="28">
        <v>2928.0</v>
      </c>
      <c r="B2929" s="28">
        <v>17.0</v>
      </c>
      <c r="C2929" s="28" t="str">
        <f>TRIM(PROPER('Base de datos cruda'!C2929))</f>
        <v>Male</v>
      </c>
      <c r="D2929" s="28">
        <v>5.3</v>
      </c>
      <c r="E2929" s="28">
        <v>4.5</v>
      </c>
      <c r="F2929" s="28">
        <v>4.23</v>
      </c>
      <c r="G2929" s="28">
        <v>65.99</v>
      </c>
      <c r="H2929" s="28" t="str">
        <f>TRIM(PROPER('Base de datos cruda'!H2929))</f>
        <v>Rpg</v>
      </c>
      <c r="I2929" s="28">
        <v>3.11</v>
      </c>
      <c r="J2929" s="28">
        <v>8.51</v>
      </c>
      <c r="K2929" s="28">
        <v>256.65</v>
      </c>
      <c r="L2929" s="28">
        <f>IF('Base de datos cruda'!L2929&lt;0,,'Base de datos cruda'!L2929)</f>
        <v>13.62</v>
      </c>
      <c r="M2929" s="28" t="str">
        <f>IF(TRIM(PROPER('Base de datos cruda'!M2929))="High","Alto",IF(TRIM(PROPER('Base de datos cruda'!M2929))="Medium","Medio","Bajo"))</f>
        <v>Bajo</v>
      </c>
      <c r="N2929" s="29">
        <v>37.85</v>
      </c>
      <c r="O2929" s="32">
        <f t="shared" si="1"/>
        <v>37.85</v>
      </c>
      <c r="P2929" s="33">
        <f t="shared" si="2"/>
        <v>13.81</v>
      </c>
      <c r="Q2929" s="34">
        <f t="shared" si="3"/>
        <v>0.8490566038</v>
      </c>
      <c r="R2929" s="35" t="str">
        <f t="shared" si="4"/>
        <v>Bajo</v>
      </c>
      <c r="S2929" s="35" t="str">
        <f>IF(O2929="","",IF(O2929&gt;AVERAGE('Base de datos limpia'!$O$2:$O$8001),"Alto","Normal"))
</f>
        <v>Normal</v>
      </c>
      <c r="T2929" s="35" t="str">
        <f t="shared" si="5"/>
        <v>Gamer moderado</v>
      </c>
      <c r="U2929" s="35"/>
    </row>
    <row r="2930">
      <c r="A2930" s="28">
        <v>2929.0</v>
      </c>
      <c r="B2930" s="28">
        <v>22.0</v>
      </c>
      <c r="C2930" s="28" t="str">
        <f>TRIM(PROPER('Base de datos cruda'!C2930))</f>
        <v>Female</v>
      </c>
      <c r="D2930" s="28">
        <v>4.38</v>
      </c>
      <c r="E2930" s="28">
        <v>3.76</v>
      </c>
      <c r="F2930" s="28">
        <v>7.52</v>
      </c>
      <c r="G2930" s="28">
        <v>81.94</v>
      </c>
      <c r="H2930" s="28" t="str">
        <f>TRIM(PROPER('Base de datos cruda'!H2930))</f>
        <v>Rpg</v>
      </c>
      <c r="I2930" s="28">
        <v>1.56</v>
      </c>
      <c r="J2930" s="28">
        <v>7.42</v>
      </c>
      <c r="K2930" s="28">
        <v>278.3</v>
      </c>
      <c r="L2930" s="28">
        <f>IF('Base de datos cruda'!L2930&lt;0,,'Base de datos cruda'!L2930)</f>
        <v>7.41</v>
      </c>
      <c r="M2930" s="28" t="str">
        <f>IF(TRIM(PROPER('Base de datos cruda'!M2930))="High","Alto",IF(TRIM(PROPER('Base de datos cruda'!M2930))="Medium","Medio","Bajo"))</f>
        <v>Medio</v>
      </c>
      <c r="N2930" s="29">
        <v>59.74</v>
      </c>
      <c r="O2930" s="32">
        <f t="shared" si="1"/>
        <v>59.74</v>
      </c>
      <c r="P2930" s="33">
        <f t="shared" si="2"/>
        <v>11.8</v>
      </c>
      <c r="Q2930" s="34">
        <f t="shared" si="3"/>
        <v>0.8584474886</v>
      </c>
      <c r="R2930" s="35" t="str">
        <f t="shared" si="4"/>
        <v>Medio</v>
      </c>
      <c r="S2930" s="35" t="str">
        <f>IF(O2930="","",IF(O2930&gt;AVERAGE('Base de datos limpia'!$O$2:$O$8001),"Alto","Normal"))
</f>
        <v>Normal</v>
      </c>
      <c r="T2930" s="35" t="str">
        <f t="shared" si="5"/>
        <v>Gamer moderado</v>
      </c>
      <c r="U2930" s="35"/>
    </row>
    <row r="2931">
      <c r="A2931" s="28">
        <v>2930.0</v>
      </c>
      <c r="B2931" s="28">
        <v>18.0</v>
      </c>
      <c r="C2931" s="28" t="str">
        <f>TRIM(PROPER('Base de datos cruda'!C2931))</f>
        <v>Male</v>
      </c>
      <c r="D2931" s="28">
        <v>7.05</v>
      </c>
      <c r="E2931" s="28">
        <v>2.22</v>
      </c>
      <c r="F2931" s="28">
        <v>7.65</v>
      </c>
      <c r="G2931" s="28">
        <v>95.95</v>
      </c>
      <c r="H2931" s="28" t="str">
        <f>TRIM(PROPER('Base de datos cruda'!H2931))</f>
        <v>Casual</v>
      </c>
      <c r="I2931" s="28">
        <v>3.16</v>
      </c>
      <c r="J2931" s="28">
        <v>8.86</v>
      </c>
      <c r="K2931" s="28">
        <v>228.37</v>
      </c>
      <c r="L2931" s="28">
        <f>IF('Base de datos cruda'!L2931&lt;0,,'Base de datos cruda'!L2931)</f>
        <v>13.9</v>
      </c>
      <c r="M2931" s="28" t="str">
        <f>IF(TRIM(PROPER('Base de datos cruda'!M2931))="High","Alto",IF(TRIM(PROPER('Base de datos cruda'!M2931))="Medium","Medio","Bajo"))</f>
        <v>Bajo</v>
      </c>
      <c r="N2931" s="29">
        <v>42.77</v>
      </c>
      <c r="O2931" s="32">
        <f t="shared" si="1"/>
        <v>42.77</v>
      </c>
      <c r="P2931" s="33">
        <f t="shared" si="2"/>
        <v>15.91</v>
      </c>
      <c r="Q2931" s="34">
        <f t="shared" si="3"/>
        <v>0.314893617</v>
      </c>
      <c r="R2931" s="35" t="str">
        <f t="shared" si="4"/>
        <v>Bajo</v>
      </c>
      <c r="S2931" s="35" t="str">
        <f>IF(O2931="","",IF(O2931&gt;AVERAGE('Base de datos limpia'!$O$2:$O$8001),"Alto","Normal"))
</f>
        <v>Normal</v>
      </c>
      <c r="T2931" s="35" t="str">
        <f t="shared" si="5"/>
        <v>Gamer casual</v>
      </c>
      <c r="U2931" s="35"/>
    </row>
    <row r="2932">
      <c r="A2932" s="28">
        <v>2931.0</v>
      </c>
      <c r="B2932" s="28">
        <v>23.0</v>
      </c>
      <c r="C2932" s="28" t="str">
        <f>TRIM(PROPER('Base de datos cruda'!C2932))</f>
        <v>Male</v>
      </c>
      <c r="D2932" s="28">
        <v>3.59</v>
      </c>
      <c r="E2932" s="28">
        <v>3.26</v>
      </c>
      <c r="F2932" s="28">
        <v>8.17</v>
      </c>
      <c r="G2932" s="28">
        <v>87.53</v>
      </c>
      <c r="H2932" s="28" t="str">
        <f>TRIM(PROPER('Base de datos cruda'!H2932))</f>
        <v>Fps</v>
      </c>
      <c r="I2932" s="28">
        <v>3.11</v>
      </c>
      <c r="J2932" s="28">
        <v>5.91</v>
      </c>
      <c r="K2932" s="28">
        <v>279.72</v>
      </c>
      <c r="L2932" s="28">
        <f>IF('Base de datos cruda'!L2932&lt;0,,'Base de datos cruda'!L2932)</f>
        <v>10.12</v>
      </c>
      <c r="M2932" s="28" t="str">
        <f>IF(TRIM(PROPER('Base de datos cruda'!M2932))="High","Alto",IF(TRIM(PROPER('Base de datos cruda'!M2932))="Medium","Medio","Bajo"))</f>
        <v>Medio</v>
      </c>
      <c r="N2932" s="29">
        <v>63.52</v>
      </c>
      <c r="O2932" s="32">
        <f t="shared" si="1"/>
        <v>63.52</v>
      </c>
      <c r="P2932" s="33">
        <f t="shared" si="2"/>
        <v>9.5</v>
      </c>
      <c r="Q2932" s="34">
        <f t="shared" si="3"/>
        <v>0.9080779944</v>
      </c>
      <c r="R2932" s="35" t="str">
        <f t="shared" si="4"/>
        <v>Medio</v>
      </c>
      <c r="S2932" s="35" t="str">
        <f>IF(O2932="","",IF(O2932&gt;AVERAGE('Base de datos limpia'!$O$2:$O$8001),"Alto","Normal"))
</f>
        <v>Normal</v>
      </c>
      <c r="T2932" s="35" t="str">
        <f t="shared" si="5"/>
        <v>Gamer moderado</v>
      </c>
      <c r="U2932" s="35"/>
    </row>
    <row r="2933">
      <c r="A2933" s="28">
        <v>2932.0</v>
      </c>
      <c r="B2933" s="28">
        <v>22.0</v>
      </c>
      <c r="C2933" s="28" t="str">
        <f>TRIM(PROPER('Base de datos cruda'!C2933))</f>
        <v>Female</v>
      </c>
      <c r="D2933" s="28">
        <v>0.49</v>
      </c>
      <c r="E2933" s="28">
        <v>7.14</v>
      </c>
      <c r="F2933" s="28">
        <v>6.43</v>
      </c>
      <c r="G2933" s="28">
        <v>65.43</v>
      </c>
      <c r="H2933" s="28" t="str">
        <f>TRIM(PROPER('Base de datos cruda'!H2933))</f>
        <v>Casual</v>
      </c>
      <c r="I2933" s="28">
        <v>4.52</v>
      </c>
      <c r="J2933" s="28">
        <v>6.36</v>
      </c>
      <c r="K2933" s="28">
        <v>310.32</v>
      </c>
      <c r="L2933" s="28">
        <f>IF('Base de datos cruda'!L2933&lt;0,,'Base de datos cruda'!L2933)</f>
        <v>5.28</v>
      </c>
      <c r="M2933" s="28" t="str">
        <f>IF(TRIM(PROPER('Base de datos cruda'!M2933))="High","Alto",IF(TRIM(PROPER('Base de datos cruda'!M2933))="Medium","Medio","Bajo"))</f>
        <v>Medio</v>
      </c>
      <c r="N2933" s="29">
        <v>85.83</v>
      </c>
      <c r="O2933" s="32">
        <f t="shared" si="1"/>
        <v>85.83</v>
      </c>
      <c r="P2933" s="33">
        <f t="shared" si="2"/>
        <v>6.85</v>
      </c>
      <c r="Q2933" s="34">
        <f t="shared" si="3"/>
        <v>14.57142857</v>
      </c>
      <c r="R2933" s="35" t="str">
        <f t="shared" si="4"/>
        <v>Alto</v>
      </c>
      <c r="S2933" s="35" t="str">
        <f>IF(O2933="","",IF(O2933&gt;AVERAGE('Base de datos limpia'!$O$2:$O$8001),"Alto","Normal"))
</f>
        <v>Alto</v>
      </c>
      <c r="T2933" s="35" t="str">
        <f t="shared" si="5"/>
        <v>Gamer intensivo</v>
      </c>
      <c r="U2933" s="35"/>
    </row>
    <row r="2934">
      <c r="A2934" s="28">
        <v>2933.0</v>
      </c>
      <c r="B2934" s="28">
        <v>23.0</v>
      </c>
      <c r="C2934" s="28" t="str">
        <f>TRIM(PROPER('Base de datos cruda'!C2934))</f>
        <v>Female</v>
      </c>
      <c r="D2934" s="28">
        <v>6.76</v>
      </c>
      <c r="E2934" s="28">
        <v>4.47</v>
      </c>
      <c r="F2934" s="28">
        <v>8.84</v>
      </c>
      <c r="G2934" s="28">
        <v>64.64</v>
      </c>
      <c r="H2934" s="28" t="str">
        <f>TRIM(PROPER('Base de datos cruda'!H2934))</f>
        <v>Rpg</v>
      </c>
      <c r="I2934" s="28">
        <v>1.19</v>
      </c>
      <c r="J2934" s="28">
        <v>10.33</v>
      </c>
      <c r="K2934" s="28">
        <v>228.85</v>
      </c>
      <c r="L2934" s="28">
        <f>IF('Base de datos cruda'!L2934&lt;0,,'Base de datos cruda'!L2934)</f>
        <v>13.7</v>
      </c>
      <c r="M2934" s="28" t="str">
        <f>IF(TRIM(PROPER('Base de datos cruda'!M2934))="High","Alto",IF(TRIM(PROPER('Base de datos cruda'!M2934))="Medium","Medio","Bajo"))</f>
        <v>Bajo</v>
      </c>
      <c r="N2934" s="29">
        <v>47.87</v>
      </c>
      <c r="O2934" s="32">
        <f t="shared" si="1"/>
        <v>47.87</v>
      </c>
      <c r="P2934" s="33">
        <f t="shared" si="2"/>
        <v>17.09</v>
      </c>
      <c r="Q2934" s="34">
        <f t="shared" si="3"/>
        <v>0.6612426036</v>
      </c>
      <c r="R2934" s="35" t="str">
        <f t="shared" si="4"/>
        <v>Bajo</v>
      </c>
      <c r="S2934" s="35" t="str">
        <f>IF(O2934="","",IF(O2934&gt;AVERAGE('Base de datos limpia'!$O$2:$O$8001),"Alto","Normal"))
</f>
        <v>Normal</v>
      </c>
      <c r="T2934" s="35" t="str">
        <f t="shared" si="5"/>
        <v>Gamer moderado</v>
      </c>
      <c r="U2934" s="35"/>
    </row>
    <row r="2935">
      <c r="A2935" s="28">
        <v>2934.0</v>
      </c>
      <c r="B2935" s="28">
        <v>22.0</v>
      </c>
      <c r="C2935" s="28" t="str">
        <f>TRIM(PROPER('Base de datos cruda'!C2935))</f>
        <v>Female</v>
      </c>
      <c r="D2935" s="28">
        <v>5.39</v>
      </c>
      <c r="E2935" s="28">
        <v>6.69</v>
      </c>
      <c r="F2935" s="28">
        <v>8.57</v>
      </c>
      <c r="G2935" s="28">
        <v>96.46</v>
      </c>
      <c r="H2935" s="28" t="str">
        <f>TRIM(PROPER('Base de datos cruda'!H2935))</f>
        <v>Rpg</v>
      </c>
      <c r="I2935" s="28">
        <v>3.49</v>
      </c>
      <c r="J2935" s="28">
        <v>6.83</v>
      </c>
      <c r="K2935" s="28">
        <v>245.15</v>
      </c>
      <c r="L2935" s="28">
        <f>IF('Base de datos cruda'!L2935&lt;0,,'Base de datos cruda'!L2935)</f>
        <v>9.7</v>
      </c>
      <c r="M2935" s="28" t="str">
        <f>IF(TRIM(PROPER('Base de datos cruda'!M2935))="High","Alto",IF(TRIM(PROPER('Base de datos cruda'!M2935))="Medium","Medio","Bajo"))</f>
        <v>Bajo</v>
      </c>
      <c r="N2935" s="29">
        <v>82.58</v>
      </c>
      <c r="O2935" s="32">
        <f t="shared" si="1"/>
        <v>82.58</v>
      </c>
      <c r="P2935" s="33">
        <f t="shared" si="2"/>
        <v>12.22</v>
      </c>
      <c r="Q2935" s="34">
        <f t="shared" si="3"/>
        <v>1.241187384</v>
      </c>
      <c r="R2935" s="35" t="str">
        <f t="shared" si="4"/>
        <v>Alto</v>
      </c>
      <c r="S2935" s="35" t="str">
        <f>IF(O2935="","",IF(O2935&gt;AVERAGE('Base de datos limpia'!$O$2:$O$8001),"Alto","Normal"))
</f>
        <v>Alto</v>
      </c>
      <c r="T2935" s="35" t="str">
        <f t="shared" si="5"/>
        <v>Gamer intensivo</v>
      </c>
      <c r="U2935" s="35"/>
    </row>
    <row r="2936">
      <c r="A2936" s="28">
        <v>2935.0</v>
      </c>
      <c r="B2936" s="28">
        <v>21.0</v>
      </c>
      <c r="C2936" s="28" t="str">
        <f>TRIM(PROPER('Base de datos cruda'!C2936))</f>
        <v>Male</v>
      </c>
      <c r="D2936" s="28">
        <v>6.79</v>
      </c>
      <c r="E2936" s="28">
        <v>5.83</v>
      </c>
      <c r="F2936" s="28">
        <v>6.76</v>
      </c>
      <c r="G2936" s="28">
        <v>79.5</v>
      </c>
      <c r="H2936" s="28" t="str">
        <f>TRIM(PROPER('Base de datos cruda'!H2936))</f>
        <v>Fps</v>
      </c>
      <c r="I2936" s="28">
        <v>2.25</v>
      </c>
      <c r="J2936" s="28">
        <v>8.04</v>
      </c>
      <c r="K2936" s="28">
        <v>213.81</v>
      </c>
      <c r="L2936" s="28">
        <f>IF('Base de datos cruda'!L2936&lt;0,,'Base de datos cruda'!L2936)</f>
        <v>17.36</v>
      </c>
      <c r="M2936" s="28" t="str">
        <f>IF(TRIM(PROPER('Base de datos cruda'!M2936))="High","Alto",IF(TRIM(PROPER('Base de datos cruda'!M2936))="Medium","Medio","Bajo"))</f>
        <v>Bajo</v>
      </c>
      <c r="N2936" s="29">
        <v>58.25</v>
      </c>
      <c r="O2936" s="32">
        <f t="shared" si="1"/>
        <v>58.25</v>
      </c>
      <c r="P2936" s="33">
        <f t="shared" si="2"/>
        <v>14.83</v>
      </c>
      <c r="Q2936" s="34">
        <f t="shared" si="3"/>
        <v>0.8586156112</v>
      </c>
      <c r="R2936" s="35" t="str">
        <f t="shared" si="4"/>
        <v>Medio</v>
      </c>
      <c r="S2936" s="35" t="str">
        <f>IF(O2936="","",IF(O2936&gt;AVERAGE('Base de datos limpia'!$O$2:$O$8001),"Alto","Normal"))
</f>
        <v>Normal</v>
      </c>
      <c r="T2936" s="35" t="str">
        <f t="shared" si="5"/>
        <v>Gamer moderado</v>
      </c>
      <c r="U2936" s="35"/>
    </row>
    <row r="2937">
      <c r="A2937" s="28">
        <v>2936.0</v>
      </c>
      <c r="B2937" s="28">
        <v>22.0</v>
      </c>
      <c r="C2937" s="28" t="str">
        <f>TRIM(PROPER('Base de datos cruda'!C2937))</f>
        <v>Male</v>
      </c>
      <c r="D2937" s="28">
        <v>1.11</v>
      </c>
      <c r="E2937" s="28">
        <v>5.94</v>
      </c>
      <c r="F2937" s="28">
        <v>6.22</v>
      </c>
      <c r="G2937" s="28">
        <v>96.95</v>
      </c>
      <c r="H2937" s="28" t="str">
        <f>TRIM(PROPER('Base de datos cruda'!H2937))</f>
        <v>Rpg</v>
      </c>
      <c r="I2937" s="28">
        <v>0.65</v>
      </c>
      <c r="J2937" s="28">
        <v>2.32</v>
      </c>
      <c r="K2937" s="28">
        <v>308.34</v>
      </c>
      <c r="L2937" s="28">
        <f>IF('Base de datos cruda'!L2937&lt;0,,'Base de datos cruda'!L2937)</f>
        <v>3.57</v>
      </c>
      <c r="M2937" s="28" t="str">
        <f>IF(TRIM(PROPER('Base de datos cruda'!M2937))="High","Alto",IF(TRIM(PROPER('Base de datos cruda'!M2937))="Medium","Medio","Bajo"))</f>
        <v>Medio</v>
      </c>
      <c r="N2937" s="29">
        <v>88.77</v>
      </c>
      <c r="O2937" s="32">
        <f t="shared" si="1"/>
        <v>88.77</v>
      </c>
      <c r="P2937" s="33">
        <f t="shared" si="2"/>
        <v>3.43</v>
      </c>
      <c r="Q2937" s="34">
        <f t="shared" si="3"/>
        <v>5.351351351</v>
      </c>
      <c r="R2937" s="35" t="str">
        <f t="shared" si="4"/>
        <v>Alto</v>
      </c>
      <c r="S2937" s="35" t="str">
        <f>IF(O2937="","",IF(O2937&gt;AVERAGE('Base de datos limpia'!$O$2:$O$8001),"Alto","Normal"))
</f>
        <v>Alto</v>
      </c>
      <c r="T2937" s="35" t="str">
        <f t="shared" si="5"/>
        <v>Gamer moderado</v>
      </c>
      <c r="U2937" s="35"/>
    </row>
    <row r="2938">
      <c r="A2938" s="28">
        <v>2937.0</v>
      </c>
      <c r="B2938" s="28">
        <v>20.0</v>
      </c>
      <c r="C2938" s="28" t="str">
        <f>TRIM(PROPER('Base de datos cruda'!C2938))</f>
        <v>Female</v>
      </c>
      <c r="D2938" s="28">
        <v>0.25</v>
      </c>
      <c r="E2938" s="28">
        <v>3.24</v>
      </c>
      <c r="F2938" s="28">
        <v>4.02</v>
      </c>
      <c r="G2938" s="28">
        <v>89.45</v>
      </c>
      <c r="H2938" s="28" t="str">
        <f>TRIM(PROPER('Base de datos cruda'!H2938))</f>
        <v>Casual</v>
      </c>
      <c r="I2938" s="28">
        <v>1.58</v>
      </c>
      <c r="J2938" s="28">
        <v>3.2</v>
      </c>
      <c r="K2938" s="28">
        <v>319.32</v>
      </c>
      <c r="L2938" s="28">
        <f>IF('Base de datos cruda'!L2938&lt;0,,'Base de datos cruda'!L2938)</f>
        <v>0.35</v>
      </c>
      <c r="M2938" s="28" t="str">
        <f>IF(TRIM(PROPER('Base de datos cruda'!M2938))="High","Alto",IF(TRIM(PROPER('Base de datos cruda'!M2938))="Medium","Medio","Bajo"))</f>
        <v>Medio</v>
      </c>
      <c r="N2938" s="29">
        <v>61.25</v>
      </c>
      <c r="O2938" s="32">
        <f t="shared" si="1"/>
        <v>61.25</v>
      </c>
      <c r="P2938" s="33">
        <f t="shared" si="2"/>
        <v>3.45</v>
      </c>
      <c r="Q2938" s="34">
        <f t="shared" si="3"/>
        <v>12.96</v>
      </c>
      <c r="R2938" s="35" t="str">
        <f t="shared" si="4"/>
        <v>Medio</v>
      </c>
      <c r="S2938" s="35" t="str">
        <f>IF(O2938="","",IF(O2938&gt;AVERAGE('Base de datos limpia'!$O$2:$O$8001),"Alto","Normal"))
</f>
        <v>Normal</v>
      </c>
      <c r="T2938" s="35" t="str">
        <f t="shared" si="5"/>
        <v>Gamer moderado</v>
      </c>
      <c r="U2938" s="35"/>
    </row>
    <row r="2939">
      <c r="A2939" s="28">
        <v>2938.0</v>
      </c>
      <c r="B2939" s="28">
        <v>22.0</v>
      </c>
      <c r="C2939" s="28" t="str">
        <f>TRIM(PROPER('Base de datos cruda'!C2939))</f>
        <v>Other</v>
      </c>
      <c r="D2939" s="28">
        <v>7.47</v>
      </c>
      <c r="E2939" s="28">
        <v>5.69</v>
      </c>
      <c r="F2939" s="28">
        <v>7.55</v>
      </c>
      <c r="G2939" s="28">
        <v>99.73</v>
      </c>
      <c r="H2939" s="28" t="str">
        <f>TRIM(PROPER('Base de datos cruda'!H2939))</f>
        <v>Casual</v>
      </c>
      <c r="I2939" s="28">
        <v>0.29</v>
      </c>
      <c r="J2939" s="28">
        <v>12.8</v>
      </c>
      <c r="K2939" s="28">
        <v>220.84</v>
      </c>
      <c r="L2939" s="28">
        <f>IF('Base de datos cruda'!L2939&lt;0,,'Base de datos cruda'!L2939)</f>
        <v>17.52</v>
      </c>
      <c r="M2939" s="28" t="str">
        <f>IF(TRIM(PROPER('Base de datos cruda'!M2939))="High","Alto",IF(TRIM(PROPER('Base de datos cruda'!M2939))="Medium","Medio","Bajo"))</f>
        <v>Bajo</v>
      </c>
      <c r="N2939" s="29">
        <v>59.8274861135617</v>
      </c>
      <c r="O2939" s="32">
        <f t="shared" si="1"/>
        <v>59.82748611</v>
      </c>
      <c r="P2939" s="33">
        <f t="shared" si="2"/>
        <v>20.27</v>
      </c>
      <c r="Q2939" s="34">
        <f t="shared" si="3"/>
        <v>0.7617135207</v>
      </c>
      <c r="R2939" s="35" t="str">
        <f t="shared" si="4"/>
        <v>Medio</v>
      </c>
      <c r="S2939" s="35" t="str">
        <f>IF(O2939="","",IF(O2939&gt;AVERAGE('Base de datos limpia'!$O$2:$O$8001),"Alto","Normal"))
</f>
        <v>Normal</v>
      </c>
      <c r="T2939" s="35" t="str">
        <f t="shared" si="5"/>
        <v>Gamer moderado</v>
      </c>
      <c r="U2939" s="35"/>
    </row>
    <row r="2940">
      <c r="A2940" s="28">
        <v>2939.0</v>
      </c>
      <c r="B2940" s="28">
        <v>16.0</v>
      </c>
      <c r="C2940" s="28" t="str">
        <f>TRIM(PROPER('Base de datos cruda'!C2940))</f>
        <v>Female</v>
      </c>
      <c r="D2940" s="28">
        <v>1.18</v>
      </c>
      <c r="E2940" s="28">
        <v>1.21</v>
      </c>
      <c r="F2940" s="28">
        <v>6.82</v>
      </c>
      <c r="G2940" s="28">
        <v>94.85</v>
      </c>
      <c r="H2940" s="28" t="str">
        <f>TRIM(PROPER('Base de datos cruda'!H2940))</f>
        <v>Fps</v>
      </c>
      <c r="I2940" s="28">
        <v>1.6</v>
      </c>
      <c r="J2940" s="28">
        <v>6.34</v>
      </c>
      <c r="K2940" s="28">
        <v>303.04</v>
      </c>
      <c r="L2940" s="28">
        <f>IF('Base de datos cruda'!L2940&lt;0,,'Base de datos cruda'!L2940)</f>
        <v>7.11</v>
      </c>
      <c r="M2940" s="28" t="str">
        <f>IF(TRIM(PROPER('Base de datos cruda'!M2940))="High","Alto",IF(TRIM(PROPER('Base de datos cruda'!M2940))="Medium","Medio","Bajo"))</f>
        <v>Medio</v>
      </c>
      <c r="N2940" s="29">
        <v>64.1</v>
      </c>
      <c r="O2940" s="32">
        <f t="shared" si="1"/>
        <v>64.1</v>
      </c>
      <c r="P2940" s="33">
        <f t="shared" si="2"/>
        <v>7.52</v>
      </c>
      <c r="Q2940" s="34">
        <f t="shared" si="3"/>
        <v>1.025423729</v>
      </c>
      <c r="R2940" s="35" t="str">
        <f t="shared" si="4"/>
        <v>Medio</v>
      </c>
      <c r="S2940" s="35" t="str">
        <f>IF(O2940="","",IF(O2940&gt;AVERAGE('Base de datos limpia'!$O$2:$O$8001),"Alto","Normal"))
</f>
        <v>Normal</v>
      </c>
      <c r="T2940" s="35" t="str">
        <f t="shared" si="5"/>
        <v>Gamer casual</v>
      </c>
      <c r="U2940" s="35"/>
    </row>
    <row r="2941">
      <c r="A2941" s="28">
        <v>2940.0</v>
      </c>
      <c r="B2941" s="28">
        <v>16.0</v>
      </c>
      <c r="C2941" s="28" t="str">
        <f>TRIM(PROPER('Base de datos cruda'!C2941))</f>
        <v>Male</v>
      </c>
      <c r="D2941" s="28">
        <v>6.48</v>
      </c>
      <c r="E2941" s="28">
        <v>4.89</v>
      </c>
      <c r="F2941" s="28">
        <v>8.69</v>
      </c>
      <c r="G2941" s="28">
        <v>76.57</v>
      </c>
      <c r="H2941" s="28" t="str">
        <f>TRIM(PROPER('Base de datos cruda'!H2941))</f>
        <v>Rpg</v>
      </c>
      <c r="I2941" s="28">
        <v>0.35</v>
      </c>
      <c r="J2941" s="28">
        <v>9.32</v>
      </c>
      <c r="K2941" s="28">
        <v>227.82</v>
      </c>
      <c r="L2941" s="28">
        <f>IF('Base de datos cruda'!L2941&lt;0,,'Base de datos cruda'!L2941)</f>
        <v>12.59</v>
      </c>
      <c r="M2941" s="28" t="str">
        <f>IF(TRIM(PROPER('Base de datos cruda'!M2941))="High","Alto",IF(TRIM(PROPER('Base de datos cruda'!M2941))="Medium","Medio","Bajo"))</f>
        <v>Bajo</v>
      </c>
      <c r="N2941" s="29">
        <v>50.98</v>
      </c>
      <c r="O2941" s="32">
        <f t="shared" si="1"/>
        <v>50.98</v>
      </c>
      <c r="P2941" s="33">
        <f t="shared" si="2"/>
        <v>15.8</v>
      </c>
      <c r="Q2941" s="34">
        <f t="shared" si="3"/>
        <v>0.7546296296</v>
      </c>
      <c r="R2941" s="35" t="str">
        <f t="shared" si="4"/>
        <v>Medio</v>
      </c>
      <c r="S2941" s="35" t="str">
        <f>IF(O2941="","",IF(O2941&gt;AVERAGE('Base de datos limpia'!$O$2:$O$8001),"Alto","Normal"))
</f>
        <v>Normal</v>
      </c>
      <c r="T2941" s="35" t="str">
        <f t="shared" si="5"/>
        <v>Gamer moderado</v>
      </c>
      <c r="U2941" s="35"/>
    </row>
    <row r="2942">
      <c r="A2942" s="28">
        <v>2941.0</v>
      </c>
      <c r="B2942" s="28">
        <v>24.0</v>
      </c>
      <c r="C2942" s="28" t="str">
        <f>TRIM(PROPER('Base de datos cruda'!C2942))</f>
        <v>Female</v>
      </c>
      <c r="D2942" s="28">
        <v>6.59</v>
      </c>
      <c r="E2942" s="28">
        <v>6.15</v>
      </c>
      <c r="F2942" s="28">
        <v>6.97</v>
      </c>
      <c r="G2942" s="28">
        <v>90.33</v>
      </c>
      <c r="H2942" s="28" t="str">
        <f>TRIM(PROPER('Base de datos cruda'!H2942))</f>
        <v>Fps</v>
      </c>
      <c r="I2942" s="28">
        <v>4.63</v>
      </c>
      <c r="J2942" s="28">
        <v>11.46</v>
      </c>
      <c r="K2942" s="28">
        <v>246.25</v>
      </c>
      <c r="L2942" s="28">
        <f>IF('Base de datos cruda'!L2942&lt;0,,'Base de datos cruda'!L2942)</f>
        <v>13.79</v>
      </c>
      <c r="M2942" s="28" t="str">
        <f>IF(TRIM(PROPER('Base de datos cruda'!M2942))="High","Alto",IF(TRIM(PROPER('Base de datos cruda'!M2942))="Medium","Medio","Bajo"))</f>
        <v>Bajo</v>
      </c>
      <c r="N2942" s="29">
        <v>56.76</v>
      </c>
      <c r="O2942" s="32">
        <f t="shared" si="1"/>
        <v>56.76</v>
      </c>
      <c r="P2942" s="33">
        <f t="shared" si="2"/>
        <v>18.05</v>
      </c>
      <c r="Q2942" s="34">
        <f t="shared" si="3"/>
        <v>0.93323217</v>
      </c>
      <c r="R2942" s="35" t="str">
        <f t="shared" si="4"/>
        <v>Medio</v>
      </c>
      <c r="S2942" s="35" t="str">
        <f>IF(O2942="","",IF(O2942&gt;AVERAGE('Base de datos limpia'!$O$2:$O$8001),"Alto","Normal"))
</f>
        <v>Normal</v>
      </c>
      <c r="T2942" s="35" t="str">
        <f t="shared" si="5"/>
        <v>Gamer intensivo</v>
      </c>
      <c r="U2942" s="35"/>
    </row>
    <row r="2943">
      <c r="A2943" s="28">
        <v>2942.0</v>
      </c>
      <c r="B2943" s="28">
        <v>20.0</v>
      </c>
      <c r="C2943" s="28" t="str">
        <f>TRIM(PROPER('Base de datos cruda'!C2943))</f>
        <v>Male</v>
      </c>
      <c r="D2943" s="28">
        <v>5.67</v>
      </c>
      <c r="E2943" s="28">
        <v>2.64</v>
      </c>
      <c r="F2943" s="28">
        <v>8.96</v>
      </c>
      <c r="G2943" s="28">
        <v>78.85</v>
      </c>
      <c r="H2943" s="28" t="str">
        <f>TRIM(PROPER('Base de datos cruda'!H2943))</f>
        <v>Casual</v>
      </c>
      <c r="I2943" s="28">
        <v>0.51</v>
      </c>
      <c r="J2943" s="28">
        <v>10.43</v>
      </c>
      <c r="K2943" s="28">
        <v>247.95</v>
      </c>
      <c r="L2943" s="28">
        <f>IF('Base de datos cruda'!L2943&lt;0,,'Base de datos cruda'!L2943)</f>
        <v>14.16</v>
      </c>
      <c r="M2943" s="28" t="str">
        <f>IF(TRIM(PROPER('Base de datos cruda'!M2943))="High","Alto",IF(TRIM(PROPER('Base de datos cruda'!M2943))="Medium","Medio","Bajo"))</f>
        <v>Bajo</v>
      </c>
      <c r="N2943" s="29">
        <v>47.2452035422303</v>
      </c>
      <c r="O2943" s="32">
        <f t="shared" si="1"/>
        <v>47.24520354</v>
      </c>
      <c r="P2943" s="33">
        <f t="shared" si="2"/>
        <v>16.1</v>
      </c>
      <c r="Q2943" s="34">
        <f t="shared" si="3"/>
        <v>0.4656084656</v>
      </c>
      <c r="R2943" s="35" t="str">
        <f t="shared" si="4"/>
        <v>Bajo</v>
      </c>
      <c r="S2943" s="35" t="str">
        <f>IF(O2943="","",IF(O2943&gt;AVERAGE('Base de datos limpia'!$O$2:$O$8001),"Alto","Normal"))
</f>
        <v>Normal</v>
      </c>
      <c r="T2943" s="35" t="str">
        <f t="shared" si="5"/>
        <v>Gamer casual</v>
      </c>
      <c r="U2943" s="35"/>
    </row>
    <row r="2944">
      <c r="A2944" s="28">
        <v>2943.0</v>
      </c>
      <c r="B2944" s="28">
        <v>20.0</v>
      </c>
      <c r="C2944" s="28" t="str">
        <f>TRIM(PROPER('Base de datos cruda'!C2944))</f>
        <v>Female</v>
      </c>
      <c r="D2944" s="28">
        <v>1.05</v>
      </c>
      <c r="E2944" s="28">
        <v>3.31</v>
      </c>
      <c r="F2944" s="28">
        <v>8.27</v>
      </c>
      <c r="G2944" s="28">
        <v>69.32</v>
      </c>
      <c r="H2944" s="28" t="str">
        <f>TRIM(PROPER('Base de datos cruda'!H2944))</f>
        <v>Rpg</v>
      </c>
      <c r="I2944" s="28">
        <v>4.09</v>
      </c>
      <c r="J2944" s="28">
        <v>4.46</v>
      </c>
      <c r="K2944" s="28">
        <v>315.11</v>
      </c>
      <c r="L2944" s="28">
        <f>IF('Base de datos cruda'!L2944&lt;0,,'Base de datos cruda'!L2944)</f>
        <v>1.1</v>
      </c>
      <c r="M2944" s="28" t="str">
        <f>IF(TRIM(PROPER('Base de datos cruda'!M2944))="High","Alto",IF(TRIM(PROPER('Base de datos cruda'!M2944))="Medium","Medio","Bajo"))</f>
        <v>Medio</v>
      </c>
      <c r="N2944" s="29">
        <v>73.55</v>
      </c>
      <c r="O2944" s="32">
        <f t="shared" si="1"/>
        <v>73.55</v>
      </c>
      <c r="P2944" s="33">
        <f t="shared" si="2"/>
        <v>5.51</v>
      </c>
      <c r="Q2944" s="34">
        <f t="shared" si="3"/>
        <v>3.152380952</v>
      </c>
      <c r="R2944" s="35" t="str">
        <f t="shared" si="4"/>
        <v>Alto</v>
      </c>
      <c r="S2944" s="35" t="str">
        <f>IF(O2944="","",IF(O2944&gt;AVERAGE('Base de datos limpia'!$O$2:$O$8001),"Alto","Normal"))
</f>
        <v>Alto</v>
      </c>
      <c r="T2944" s="35" t="str">
        <f t="shared" si="5"/>
        <v>Gamer moderado</v>
      </c>
      <c r="U2944" s="35"/>
    </row>
    <row r="2945">
      <c r="A2945" s="28">
        <v>2944.0</v>
      </c>
      <c r="B2945" s="28">
        <v>18.0</v>
      </c>
      <c r="C2945" s="28" t="str">
        <f>TRIM(PROPER('Base de datos cruda'!C2945))</f>
        <v>Male</v>
      </c>
      <c r="D2945" s="28">
        <v>5.34</v>
      </c>
      <c r="E2945" s="28">
        <v>2.98</v>
      </c>
      <c r="F2945" s="28">
        <v>8.77</v>
      </c>
      <c r="G2945" s="28">
        <v>69.64</v>
      </c>
      <c r="H2945" s="28" t="str">
        <f>TRIM(PROPER('Base de datos cruda'!H2945))</f>
        <v>Casual</v>
      </c>
      <c r="I2945" s="28">
        <v>4.53</v>
      </c>
      <c r="J2945" s="28">
        <v>8.36</v>
      </c>
      <c r="K2945" s="28">
        <v>252.7</v>
      </c>
      <c r="L2945" s="28">
        <f>IF('Base de datos cruda'!L2945&lt;0,,'Base de datos cruda'!L2945)</f>
        <v>10.84</v>
      </c>
      <c r="M2945" s="28" t="str">
        <f>IF(TRIM(PROPER('Base de datos cruda'!M2945))="High","Alto",IF(TRIM(PROPER('Base de datos cruda'!M2945))="Medium","Medio","Bajo"))</f>
        <v>Bajo</v>
      </c>
      <c r="N2945" s="29">
        <v>43.01</v>
      </c>
      <c r="O2945" s="32">
        <f t="shared" si="1"/>
        <v>43.01</v>
      </c>
      <c r="P2945" s="33">
        <f t="shared" si="2"/>
        <v>13.7</v>
      </c>
      <c r="Q2945" s="34">
        <f t="shared" si="3"/>
        <v>0.5580524345</v>
      </c>
      <c r="R2945" s="35" t="str">
        <f t="shared" si="4"/>
        <v>Bajo</v>
      </c>
      <c r="S2945" s="35" t="str">
        <f>IF(O2945="","",IF(O2945&gt;AVERAGE('Base de datos limpia'!$O$2:$O$8001),"Alto","Normal"))
</f>
        <v>Normal</v>
      </c>
      <c r="T2945" s="35" t="str">
        <f t="shared" si="5"/>
        <v>Gamer casual</v>
      </c>
      <c r="U2945" s="35"/>
    </row>
    <row r="2946">
      <c r="A2946" s="28">
        <v>2945.0</v>
      </c>
      <c r="B2946" s="28">
        <v>20.0</v>
      </c>
      <c r="C2946" s="28" t="str">
        <f>TRIM(PROPER('Base de datos cruda'!C2946))</f>
        <v>Male</v>
      </c>
      <c r="D2946" s="28">
        <v>7.11</v>
      </c>
      <c r="E2946" s="28">
        <v>1.64</v>
      </c>
      <c r="F2946" s="28">
        <v>5.64</v>
      </c>
      <c r="G2946" s="28">
        <v>75.89</v>
      </c>
      <c r="H2946" s="28" t="str">
        <f>TRIM(PROPER('Base de datos cruda'!H2946))</f>
        <v>Rpg</v>
      </c>
      <c r="I2946" s="28">
        <v>2.34</v>
      </c>
      <c r="J2946" s="28">
        <v>9.01</v>
      </c>
      <c r="K2946" s="28">
        <v>224.8</v>
      </c>
      <c r="L2946" s="28">
        <f>IF('Base de datos cruda'!L2946&lt;0,,'Base de datos cruda'!L2946)</f>
        <v>14.3</v>
      </c>
      <c r="M2946" s="28" t="str">
        <f>IF(TRIM(PROPER('Base de datos cruda'!M2946))="High","Alto",IF(TRIM(PROPER('Base de datos cruda'!M2946))="Medium","Medio","Bajo"))</f>
        <v>Bajo</v>
      </c>
      <c r="N2946" s="29">
        <v>17.31</v>
      </c>
      <c r="O2946" s="32">
        <f t="shared" si="1"/>
        <v>17.31</v>
      </c>
      <c r="P2946" s="33">
        <f t="shared" si="2"/>
        <v>16.12</v>
      </c>
      <c r="Q2946" s="34">
        <f t="shared" si="3"/>
        <v>0.2306610408</v>
      </c>
      <c r="R2946" s="35" t="str">
        <f t="shared" si="4"/>
        <v>Bajo</v>
      </c>
      <c r="S2946" s="35" t="str">
        <f>IF(O2946="","",IF(O2946&gt;AVERAGE('Base de datos limpia'!$O$2:$O$8001),"Alto","Normal"))
</f>
        <v>Normal</v>
      </c>
      <c r="T2946" s="35" t="str">
        <f t="shared" si="5"/>
        <v>Gamer casual</v>
      </c>
      <c r="U2946" s="35"/>
    </row>
    <row r="2947">
      <c r="A2947" s="28">
        <v>2946.0</v>
      </c>
      <c r="B2947" s="28">
        <v>18.0</v>
      </c>
      <c r="C2947" s="28" t="str">
        <f>TRIM(PROPER('Base de datos cruda'!C2947))</f>
        <v>Female</v>
      </c>
      <c r="D2947" s="28">
        <v>3.4</v>
      </c>
      <c r="E2947" s="28">
        <v>4.13</v>
      </c>
      <c r="F2947" s="28">
        <v>4.75</v>
      </c>
      <c r="G2947" s="28">
        <v>64.46</v>
      </c>
      <c r="H2947" s="28" t="str">
        <f>TRIM(PROPER('Base de datos cruda'!H2947))</f>
        <v>Fps</v>
      </c>
      <c r="I2947" s="28">
        <v>0.27</v>
      </c>
      <c r="J2947" s="28">
        <v>5.79</v>
      </c>
      <c r="K2947" s="28">
        <v>273.84</v>
      </c>
      <c r="L2947" s="28">
        <f>IF('Base de datos cruda'!L2947&lt;0,,'Base de datos cruda'!L2947)</f>
        <v>2.68</v>
      </c>
      <c r="M2947" s="28" t="str">
        <f>IF(TRIM(PROPER('Base de datos cruda'!M2947))="High","Alto",IF(TRIM(PROPER('Base de datos cruda'!M2947))="Medium","Medio","Bajo"))</f>
        <v>Medio</v>
      </c>
      <c r="N2947" s="29">
        <v>48.62</v>
      </c>
      <c r="O2947" s="32">
        <f t="shared" si="1"/>
        <v>48.62</v>
      </c>
      <c r="P2947" s="33">
        <f t="shared" si="2"/>
        <v>9.19</v>
      </c>
      <c r="Q2947" s="34">
        <f t="shared" si="3"/>
        <v>1.214705882</v>
      </c>
      <c r="R2947" s="35" t="str">
        <f t="shared" si="4"/>
        <v>Bajo</v>
      </c>
      <c r="S2947" s="35" t="str">
        <f>IF(O2947="","",IF(O2947&gt;AVERAGE('Base de datos limpia'!$O$2:$O$8001),"Alto","Normal"))
</f>
        <v>Normal</v>
      </c>
      <c r="T2947" s="35" t="str">
        <f t="shared" si="5"/>
        <v>Gamer moderado</v>
      </c>
      <c r="U2947" s="35"/>
    </row>
    <row r="2948">
      <c r="A2948" s="28">
        <v>2947.0</v>
      </c>
      <c r="B2948" s="28">
        <v>24.0</v>
      </c>
      <c r="C2948" s="28" t="str">
        <f>TRIM(PROPER('Base de datos cruda'!C2948))</f>
        <v>Female</v>
      </c>
      <c r="D2948" s="28">
        <v>3.31</v>
      </c>
      <c r="E2948" s="28">
        <v>9.81</v>
      </c>
      <c r="F2948" s="28">
        <v>7.98</v>
      </c>
      <c r="G2948" s="28">
        <v>67.11</v>
      </c>
      <c r="H2948" s="28" t="str">
        <f>TRIM(PROPER('Base de datos cruda'!H2948))</f>
        <v>Rpg</v>
      </c>
      <c r="I2948" s="28">
        <v>2.98</v>
      </c>
      <c r="J2948" s="28">
        <v>6.0</v>
      </c>
      <c r="K2948" s="28">
        <v>295.36</v>
      </c>
      <c r="L2948" s="28">
        <f>IF('Base de datos cruda'!L2948&lt;0,,'Base de datos cruda'!L2948)</f>
        <v>8.13</v>
      </c>
      <c r="M2948" s="28" t="str">
        <f>IF(TRIM(PROPER('Base de datos cruda'!M2948))="High","Alto",IF(TRIM(PROPER('Base de datos cruda'!M2948))="Medium","Medio","Bajo"))</f>
        <v>Medio</v>
      </c>
      <c r="N2948" s="29">
        <v>96.14</v>
      </c>
      <c r="O2948" s="32">
        <f t="shared" si="1"/>
        <v>96.14</v>
      </c>
      <c r="P2948" s="33">
        <f t="shared" si="2"/>
        <v>9.31</v>
      </c>
      <c r="Q2948" s="34">
        <f t="shared" si="3"/>
        <v>2.963746224</v>
      </c>
      <c r="R2948" s="35" t="str">
        <f t="shared" si="4"/>
        <v>Alto</v>
      </c>
      <c r="S2948" s="35" t="str">
        <f>IF(O2948="","",IF(O2948&gt;AVERAGE('Base de datos limpia'!$O$2:$O$8001),"Alto","Normal"))
</f>
        <v>Alto</v>
      </c>
      <c r="T2948" s="35" t="str">
        <f t="shared" si="5"/>
        <v>Gamer intensivo</v>
      </c>
      <c r="U2948" s="35"/>
    </row>
    <row r="2949">
      <c r="A2949" s="28">
        <v>2948.0</v>
      </c>
      <c r="B2949" s="28">
        <v>24.0</v>
      </c>
      <c r="C2949" s="28" t="str">
        <f>TRIM(PROPER('Base de datos cruda'!C2949))</f>
        <v>Male</v>
      </c>
      <c r="D2949" s="28">
        <v>3.54</v>
      </c>
      <c r="E2949" s="28">
        <v>4.18</v>
      </c>
      <c r="F2949" s="28">
        <v>7.93</v>
      </c>
      <c r="G2949" s="28">
        <v>80.02</v>
      </c>
      <c r="H2949" s="28" t="str">
        <f>TRIM(PROPER('Base de datos cruda'!H2949))</f>
        <v>Fps</v>
      </c>
      <c r="I2949" s="28">
        <v>1.17</v>
      </c>
      <c r="J2949" s="28">
        <v>8.6</v>
      </c>
      <c r="K2949" s="28">
        <v>298.48</v>
      </c>
      <c r="L2949" s="28">
        <f>IF('Base de datos cruda'!L2949&lt;0,,'Base de datos cruda'!L2949)</f>
        <v>10.84</v>
      </c>
      <c r="M2949" s="28" t="str">
        <f>IF(TRIM(PROPER('Base de datos cruda'!M2949))="High","Alto",IF(TRIM(PROPER('Base de datos cruda'!M2949))="Medium","Medio","Bajo"))</f>
        <v>Medio</v>
      </c>
      <c r="N2949" s="29">
        <v>67.56</v>
      </c>
      <c r="O2949" s="32">
        <f t="shared" si="1"/>
        <v>67.56</v>
      </c>
      <c r="P2949" s="33">
        <f t="shared" si="2"/>
        <v>12.14</v>
      </c>
      <c r="Q2949" s="34">
        <f t="shared" si="3"/>
        <v>1.18079096</v>
      </c>
      <c r="R2949" s="35" t="str">
        <f t="shared" si="4"/>
        <v>Medio</v>
      </c>
      <c r="S2949" s="35" t="str">
        <f>IF(O2949="","",IF(O2949&gt;AVERAGE('Base de datos limpia'!$O$2:$O$8001),"Alto","Normal"))
</f>
        <v>Alto</v>
      </c>
      <c r="T2949" s="35" t="str">
        <f t="shared" si="5"/>
        <v>Gamer moderado</v>
      </c>
      <c r="U2949" s="35"/>
    </row>
    <row r="2950">
      <c r="A2950" s="28">
        <v>2949.0</v>
      </c>
      <c r="B2950" s="28">
        <v>21.0</v>
      </c>
      <c r="C2950" s="28" t="str">
        <f>TRIM(PROPER('Base de datos cruda'!C2950))</f>
        <v>Male</v>
      </c>
      <c r="D2950" s="28">
        <v>0.66</v>
      </c>
      <c r="E2950" s="28">
        <v>5.14</v>
      </c>
      <c r="F2950" s="28">
        <v>5.06</v>
      </c>
      <c r="G2950" s="28">
        <v>98.16</v>
      </c>
      <c r="H2950" s="28" t="str">
        <f>TRIM(PROPER('Base de datos cruda'!H2950))</f>
        <v>Fps</v>
      </c>
      <c r="I2950" s="28">
        <v>0.88</v>
      </c>
      <c r="J2950" s="28">
        <v>4.42</v>
      </c>
      <c r="K2950" s="28">
        <v>297.01</v>
      </c>
      <c r="L2950" s="28">
        <f>IF('Base de datos cruda'!L2950&lt;0,,'Base de datos cruda'!L2950)</f>
        <v>7.1</v>
      </c>
      <c r="M2950" s="28" t="str">
        <f>IF(TRIM(PROPER('Base de datos cruda'!M2950))="High","Alto",IF(TRIM(PROPER('Base de datos cruda'!M2950))="Medium","Medio","Bajo"))</f>
        <v>Medio</v>
      </c>
      <c r="N2950" s="29">
        <v>67.09</v>
      </c>
      <c r="O2950" s="32">
        <f t="shared" si="1"/>
        <v>67.09</v>
      </c>
      <c r="P2950" s="33">
        <f t="shared" si="2"/>
        <v>5.08</v>
      </c>
      <c r="Q2950" s="34">
        <f t="shared" si="3"/>
        <v>7.787878788</v>
      </c>
      <c r="R2950" s="35" t="str">
        <f t="shared" si="4"/>
        <v>Medio</v>
      </c>
      <c r="S2950" s="35" t="str">
        <f>IF(O2950="","",IF(O2950&gt;AVERAGE('Base de datos limpia'!$O$2:$O$8001),"Alto","Normal"))
</f>
        <v>Alto</v>
      </c>
      <c r="T2950" s="35" t="str">
        <f t="shared" si="5"/>
        <v>Gamer moderado</v>
      </c>
      <c r="U2950" s="35"/>
    </row>
    <row r="2951">
      <c r="A2951" s="28">
        <v>2950.0</v>
      </c>
      <c r="B2951" s="28">
        <v>16.0</v>
      </c>
      <c r="C2951" s="28" t="str">
        <f>TRIM(PROPER('Base de datos cruda'!C2951))</f>
        <v>Male</v>
      </c>
      <c r="D2951" s="28">
        <v>7.14</v>
      </c>
      <c r="E2951" s="28">
        <v>6.88</v>
      </c>
      <c r="F2951" s="28">
        <v>7.82</v>
      </c>
      <c r="G2951" s="28">
        <v>83.11</v>
      </c>
      <c r="H2951" s="28" t="str">
        <f>TRIM(PROPER('Base de datos cruda'!H2951))</f>
        <v>Fps</v>
      </c>
      <c r="I2951" s="28">
        <v>2.83</v>
      </c>
      <c r="J2951" s="28">
        <v>9.14</v>
      </c>
      <c r="K2951" s="28">
        <v>243.38</v>
      </c>
      <c r="L2951" s="28">
        <f>IF('Base de datos cruda'!L2951&lt;0,,'Base de datos cruda'!L2951)</f>
        <v>16.47</v>
      </c>
      <c r="M2951" s="28" t="str">
        <f>IF(TRIM(PROPER('Base de datos cruda'!M2951))="High","Alto",IF(TRIM(PROPER('Base de datos cruda'!M2951))="Medium","Medio","Bajo"))</f>
        <v>Bajo</v>
      </c>
      <c r="N2951" s="29">
        <v>57.75</v>
      </c>
      <c r="O2951" s="32">
        <f t="shared" si="1"/>
        <v>57.75</v>
      </c>
      <c r="P2951" s="33">
        <f t="shared" si="2"/>
        <v>16.28</v>
      </c>
      <c r="Q2951" s="34">
        <f t="shared" si="3"/>
        <v>0.9635854342</v>
      </c>
      <c r="R2951" s="35" t="str">
        <f t="shared" si="4"/>
        <v>Medio</v>
      </c>
      <c r="S2951" s="35" t="str">
        <f>IF(O2951="","",IF(O2951&gt;AVERAGE('Base de datos limpia'!$O$2:$O$8001),"Alto","Normal"))
</f>
        <v>Normal</v>
      </c>
      <c r="T2951" s="35" t="str">
        <f t="shared" si="5"/>
        <v>Gamer intensivo</v>
      </c>
      <c r="U2951" s="35"/>
    </row>
    <row r="2952">
      <c r="A2952" s="28">
        <v>2951.0</v>
      </c>
      <c r="B2952" s="28">
        <v>22.0</v>
      </c>
      <c r="C2952" s="28" t="str">
        <f>TRIM(PROPER('Base de datos cruda'!C2952))</f>
        <v>Female</v>
      </c>
      <c r="D2952" s="28">
        <v>6.95</v>
      </c>
      <c r="E2952" s="28">
        <v>6.84</v>
      </c>
      <c r="F2952" s="28">
        <v>6.91</v>
      </c>
      <c r="G2952" s="28">
        <v>76.34</v>
      </c>
      <c r="H2952" s="28" t="str">
        <f>TRIM(PROPER('Base de datos cruda'!H2952))</f>
        <v>Casual</v>
      </c>
      <c r="I2952" s="28">
        <v>1.78</v>
      </c>
      <c r="J2952" s="28">
        <v>8.43</v>
      </c>
      <c r="K2952" s="28">
        <v>225.52</v>
      </c>
      <c r="L2952" s="28">
        <f>IF('Base de datos cruda'!L2952&lt;0,,'Base de datos cruda'!L2952)</f>
        <v>12.59</v>
      </c>
      <c r="M2952" s="28" t="str">
        <f>IF(TRIM(PROPER('Base de datos cruda'!M2952))="High","Alto",IF(TRIM(PROPER('Base de datos cruda'!M2952))="Medium","Medio","Bajo"))</f>
        <v>Bajo</v>
      </c>
      <c r="N2952" s="29">
        <v>55.91</v>
      </c>
      <c r="O2952" s="32">
        <f t="shared" si="1"/>
        <v>55.91</v>
      </c>
      <c r="P2952" s="33">
        <f t="shared" si="2"/>
        <v>15.38</v>
      </c>
      <c r="Q2952" s="34">
        <f t="shared" si="3"/>
        <v>0.9841726619</v>
      </c>
      <c r="R2952" s="35" t="str">
        <f t="shared" si="4"/>
        <v>Medio</v>
      </c>
      <c r="S2952" s="35" t="str">
        <f>IF(O2952="","",IF(O2952&gt;AVERAGE('Base de datos limpia'!$O$2:$O$8001),"Alto","Normal"))
</f>
        <v>Normal</v>
      </c>
      <c r="T2952" s="35" t="str">
        <f t="shared" si="5"/>
        <v>Gamer intensivo</v>
      </c>
      <c r="U2952" s="35"/>
    </row>
    <row r="2953">
      <c r="A2953" s="28">
        <v>2952.0</v>
      </c>
      <c r="B2953" s="28">
        <v>22.0</v>
      </c>
      <c r="C2953" s="28" t="str">
        <f>TRIM(PROPER('Base de datos cruda'!C2953))</f>
        <v>Male</v>
      </c>
      <c r="D2953" s="28">
        <v>7.98</v>
      </c>
      <c r="E2953" s="28">
        <v>9.55</v>
      </c>
      <c r="F2953" s="28">
        <v>4.55</v>
      </c>
      <c r="G2953" s="28">
        <v>69.71</v>
      </c>
      <c r="H2953" s="28" t="str">
        <f>TRIM(PROPER('Base de datos cruda'!H2953))</f>
        <v>Fps</v>
      </c>
      <c r="I2953" s="28">
        <v>3.65</v>
      </c>
      <c r="J2953" s="28">
        <v>11.46</v>
      </c>
      <c r="K2953" s="28">
        <v>216.64</v>
      </c>
      <c r="L2953" s="28">
        <f>IF('Base de datos cruda'!L2953&lt;0,,'Base de datos cruda'!L2953)</f>
        <v>16.8</v>
      </c>
      <c r="M2953" s="28" t="str">
        <f>IF(TRIM(PROPER('Base de datos cruda'!M2953))="High","Alto",IF(TRIM(PROPER('Base de datos cruda'!M2953))="Medium","Medio","Bajo"))</f>
        <v>Alto</v>
      </c>
      <c r="N2953" s="29">
        <v>64.485486307125</v>
      </c>
      <c r="O2953" s="32">
        <f t="shared" si="1"/>
        <v>64.48548631</v>
      </c>
      <c r="P2953" s="33">
        <f t="shared" si="2"/>
        <v>19.44</v>
      </c>
      <c r="Q2953" s="34">
        <f t="shared" si="3"/>
        <v>1.196741855</v>
      </c>
      <c r="R2953" s="35" t="str">
        <f t="shared" si="4"/>
        <v>Medio</v>
      </c>
      <c r="S2953" s="35" t="str">
        <f>IF(O2953="","",IF(O2953&gt;AVERAGE('Base de datos limpia'!$O$2:$O$8001),"Alto","Normal"))
</f>
        <v>Normal</v>
      </c>
      <c r="T2953" s="35" t="str">
        <f t="shared" si="5"/>
        <v>Gamer intensivo</v>
      </c>
      <c r="U2953" s="35"/>
    </row>
    <row r="2954">
      <c r="A2954" s="28">
        <v>2953.0</v>
      </c>
      <c r="B2954" s="28">
        <v>19.0</v>
      </c>
      <c r="C2954" s="28" t="str">
        <f>TRIM(PROPER('Base de datos cruda'!C2954))</f>
        <v>Male</v>
      </c>
      <c r="D2954" s="28">
        <v>4.68</v>
      </c>
      <c r="E2954" s="28">
        <v>8.72</v>
      </c>
      <c r="F2954" s="28">
        <v>6.51</v>
      </c>
      <c r="G2954" s="28">
        <v>67.84</v>
      </c>
      <c r="H2954" s="28" t="str">
        <f>TRIM(PROPER('Base de datos cruda'!H2954))</f>
        <v>Casual</v>
      </c>
      <c r="I2954" s="28">
        <v>2.96</v>
      </c>
      <c r="J2954" s="28">
        <v>9.01</v>
      </c>
      <c r="K2954" s="28">
        <v>265.93</v>
      </c>
      <c r="L2954" s="28">
        <f>IF('Base de datos cruda'!L2954&lt;0,,'Base de datos cruda'!L2954)</f>
        <v>15.25</v>
      </c>
      <c r="M2954" s="28" t="str">
        <f>IF(TRIM(PROPER('Base de datos cruda'!M2954))="High","Alto",IF(TRIM(PROPER('Base de datos cruda'!M2954))="Medium","Medio","Bajo"))</f>
        <v>Medio</v>
      </c>
      <c r="N2954" s="29">
        <v>81.51</v>
      </c>
      <c r="O2954" s="32">
        <f t="shared" si="1"/>
        <v>81.51</v>
      </c>
      <c r="P2954" s="33">
        <f t="shared" si="2"/>
        <v>13.69</v>
      </c>
      <c r="Q2954" s="34">
        <f t="shared" si="3"/>
        <v>1.863247863</v>
      </c>
      <c r="R2954" s="35" t="str">
        <f t="shared" si="4"/>
        <v>Alto</v>
      </c>
      <c r="S2954" s="35" t="str">
        <f>IF(O2954="","",IF(O2954&gt;AVERAGE('Base de datos limpia'!$O$2:$O$8001),"Alto","Normal"))
</f>
        <v>Alto</v>
      </c>
      <c r="T2954" s="35" t="str">
        <f t="shared" si="5"/>
        <v>Gamer intensivo</v>
      </c>
      <c r="U2954" s="35"/>
    </row>
    <row r="2955">
      <c r="A2955" s="28">
        <v>2954.0</v>
      </c>
      <c r="B2955" s="28">
        <v>23.0</v>
      </c>
      <c r="C2955" s="28" t="str">
        <f>TRIM(PROPER('Base de datos cruda'!C2955))</f>
        <v>Female</v>
      </c>
      <c r="D2955" s="28">
        <v>6.01</v>
      </c>
      <c r="E2955" s="28">
        <v>8.15</v>
      </c>
      <c r="F2955" s="28">
        <v>8.66</v>
      </c>
      <c r="G2955" s="28">
        <v>86.34</v>
      </c>
      <c r="H2955" s="28" t="str">
        <f>TRIM(PROPER('Base de datos cruda'!H2955))</f>
        <v>Fps</v>
      </c>
      <c r="I2955" s="28">
        <v>4.15</v>
      </c>
      <c r="J2955" s="28">
        <v>11.1</v>
      </c>
      <c r="K2955" s="28">
        <v>252.77</v>
      </c>
      <c r="L2955" s="28">
        <f>IF('Base de datos cruda'!L2955&lt;0,,'Base de datos cruda'!L2955)</f>
        <v>15.47</v>
      </c>
      <c r="M2955" s="28" t="str">
        <f>IF(TRIM(PROPER('Base de datos cruda'!M2955))="High","Alto",IF(TRIM(PROPER('Base de datos cruda'!M2955))="Medium","Medio","Bajo"))</f>
        <v>Bajo</v>
      </c>
      <c r="N2955" s="29">
        <v>94.0609801605913</v>
      </c>
      <c r="O2955" s="32">
        <f t="shared" si="1"/>
        <v>94.06098016</v>
      </c>
      <c r="P2955" s="33">
        <f t="shared" si="2"/>
        <v>17.11</v>
      </c>
      <c r="Q2955" s="34">
        <f t="shared" si="3"/>
        <v>1.356073211</v>
      </c>
      <c r="R2955" s="35" t="str">
        <f t="shared" si="4"/>
        <v>Alto</v>
      </c>
      <c r="S2955" s="35" t="str">
        <f>IF(O2955="","",IF(O2955&gt;AVERAGE('Base de datos limpia'!$O$2:$O$8001),"Alto","Normal"))
</f>
        <v>Alto</v>
      </c>
      <c r="T2955" s="35" t="str">
        <f t="shared" si="5"/>
        <v>Gamer intensivo</v>
      </c>
      <c r="U2955" s="35"/>
    </row>
    <row r="2956">
      <c r="A2956" s="28">
        <v>2955.0</v>
      </c>
      <c r="B2956" s="28">
        <v>21.0</v>
      </c>
      <c r="C2956" s="28" t="str">
        <f>TRIM(PROPER('Base de datos cruda'!C2956))</f>
        <v>Female</v>
      </c>
      <c r="D2956" s="28">
        <v>1.62</v>
      </c>
      <c r="E2956" s="28">
        <v>9.56</v>
      </c>
      <c r="F2956" s="28">
        <v>6.53</v>
      </c>
      <c r="G2956" s="28">
        <v>93.93</v>
      </c>
      <c r="H2956" s="28" t="str">
        <f>TRIM(PROPER('Base de datos cruda'!H2956))</f>
        <v>Casual</v>
      </c>
      <c r="I2956" s="28">
        <v>0.29</v>
      </c>
      <c r="J2956" s="28">
        <v>6.61</v>
      </c>
      <c r="K2956" s="28">
        <v>293.28</v>
      </c>
      <c r="L2956" s="28">
        <f>IF('Base de datos cruda'!L2956&lt;0,,'Base de datos cruda'!L2956)</f>
        <v>7.83</v>
      </c>
      <c r="M2956" s="28" t="str">
        <f>IF(TRIM(PROPER('Base de datos cruda'!M2956))="High","Alto",IF(TRIM(PROPER('Base de datos cruda'!M2956))="Medium","Medio","Bajo"))</f>
        <v>Medio</v>
      </c>
      <c r="N2956" s="29">
        <v>100.0</v>
      </c>
      <c r="O2956" s="32">
        <f t="shared" si="1"/>
        <v>100</v>
      </c>
      <c r="P2956" s="33">
        <f t="shared" si="2"/>
        <v>8.23</v>
      </c>
      <c r="Q2956" s="34">
        <f t="shared" si="3"/>
        <v>5.901234568</v>
      </c>
      <c r="R2956" s="35" t="str">
        <f t="shared" si="4"/>
        <v>Alto</v>
      </c>
      <c r="S2956" s="35" t="str">
        <f>IF(O2956="","",IF(O2956&gt;AVERAGE('Base de datos limpia'!$O$2:$O$8001),"Alto","Normal"))
</f>
        <v>Alto</v>
      </c>
      <c r="T2956" s="35" t="str">
        <f t="shared" si="5"/>
        <v>Gamer intensivo</v>
      </c>
      <c r="U2956" s="35"/>
    </row>
    <row r="2957">
      <c r="A2957" s="28">
        <v>2956.0</v>
      </c>
      <c r="B2957" s="28">
        <v>19.0</v>
      </c>
      <c r="C2957" s="28" t="str">
        <f>TRIM(PROPER('Base de datos cruda'!C2957))</f>
        <v>Female</v>
      </c>
      <c r="D2957" s="28">
        <v>5.34</v>
      </c>
      <c r="E2957" s="28">
        <v>3.08</v>
      </c>
      <c r="F2957" s="28">
        <v>7.94</v>
      </c>
      <c r="G2957" s="28">
        <v>75.95</v>
      </c>
      <c r="H2957" s="28" t="str">
        <f>TRIM(PROPER('Base de datos cruda'!H2957))</f>
        <v>Casual</v>
      </c>
      <c r="I2957" s="28">
        <v>1.17</v>
      </c>
      <c r="J2957" s="28">
        <v>10.46</v>
      </c>
      <c r="K2957" s="28">
        <v>262.02</v>
      </c>
      <c r="L2957" s="28">
        <f>IF('Base de datos cruda'!L2957&lt;0,,'Base de datos cruda'!L2957)</f>
        <v>12.09</v>
      </c>
      <c r="M2957" s="28" t="str">
        <f>IF(TRIM(PROPER('Base de datos cruda'!M2957))="High","Alto",IF(TRIM(PROPER('Base de datos cruda'!M2957))="Medium","Medio","Bajo"))</f>
        <v>Bajo</v>
      </c>
      <c r="N2957" s="29">
        <v>53.58</v>
      </c>
      <c r="O2957" s="32">
        <f t="shared" si="1"/>
        <v>53.58</v>
      </c>
      <c r="P2957" s="33">
        <f t="shared" si="2"/>
        <v>15.8</v>
      </c>
      <c r="Q2957" s="34">
        <f t="shared" si="3"/>
        <v>0.5767790262</v>
      </c>
      <c r="R2957" s="35" t="str">
        <f t="shared" si="4"/>
        <v>Medio</v>
      </c>
      <c r="S2957" s="35" t="str">
        <f>IF(O2957="","",IF(O2957&gt;AVERAGE('Base de datos limpia'!$O$2:$O$8001),"Alto","Normal"))
</f>
        <v>Normal</v>
      </c>
      <c r="T2957" s="35" t="str">
        <f t="shared" si="5"/>
        <v>Gamer moderado</v>
      </c>
      <c r="U2957" s="35"/>
    </row>
    <row r="2958">
      <c r="A2958" s="28">
        <v>2957.0</v>
      </c>
      <c r="B2958" s="28">
        <v>19.0</v>
      </c>
      <c r="C2958" s="28" t="str">
        <f>TRIM(PROPER('Base de datos cruda'!C2958))</f>
        <v>Female</v>
      </c>
      <c r="D2958" s="28">
        <v>5.2</v>
      </c>
      <c r="E2958" s="28">
        <v>6.55</v>
      </c>
      <c r="F2958" s="28">
        <v>4.14</v>
      </c>
      <c r="G2958" s="28">
        <v>82.03</v>
      </c>
      <c r="H2958" s="28" t="str">
        <f>TRIM(PROPER('Base de datos cruda'!H2958))</f>
        <v>Fps</v>
      </c>
      <c r="I2958" s="28">
        <v>2.83</v>
      </c>
      <c r="J2958" s="28">
        <v>8.44</v>
      </c>
      <c r="K2958" s="28">
        <v>269.44</v>
      </c>
      <c r="L2958" s="28">
        <f>IF('Base de datos cruda'!L2958&lt;0,,'Base de datos cruda'!L2958)</f>
        <v>11.59</v>
      </c>
      <c r="M2958" s="28" t="str">
        <f>IF(TRIM(PROPER('Base de datos cruda'!M2958))="High","Alto",IF(TRIM(PROPER('Base de datos cruda'!M2958))="Medium","Medio","Bajo"))</f>
        <v>Bajo</v>
      </c>
      <c r="N2958" s="29">
        <v>64.3108284288677</v>
      </c>
      <c r="O2958" s="32">
        <f t="shared" si="1"/>
        <v>64.31082843</v>
      </c>
      <c r="P2958" s="33">
        <f t="shared" si="2"/>
        <v>13.64</v>
      </c>
      <c r="Q2958" s="34">
        <f t="shared" si="3"/>
        <v>1.259615385</v>
      </c>
      <c r="R2958" s="35" t="str">
        <f t="shared" si="4"/>
        <v>Medio</v>
      </c>
      <c r="S2958" s="35" t="str">
        <f>IF(O2958="","",IF(O2958&gt;AVERAGE('Base de datos limpia'!$O$2:$O$8001),"Alto","Normal"))
</f>
        <v>Normal</v>
      </c>
      <c r="T2958" s="35" t="str">
        <f t="shared" si="5"/>
        <v>Gamer intensivo</v>
      </c>
      <c r="U2958" s="35"/>
    </row>
    <row r="2959">
      <c r="A2959" s="28">
        <v>2958.0</v>
      </c>
      <c r="B2959" s="28">
        <v>17.0</v>
      </c>
      <c r="C2959" s="28" t="str">
        <f>TRIM(PROPER('Base de datos cruda'!C2959))</f>
        <v>Female</v>
      </c>
      <c r="D2959" s="28">
        <v>7.21</v>
      </c>
      <c r="E2959" s="28">
        <v>8.98</v>
      </c>
      <c r="F2959" s="28">
        <v>7.64</v>
      </c>
      <c r="G2959" s="28">
        <v>88.27</v>
      </c>
      <c r="H2959" s="28" t="str">
        <f>TRIM(PROPER('Base de datos cruda'!H2959))</f>
        <v>Casual</v>
      </c>
      <c r="I2959" s="28">
        <v>4.4</v>
      </c>
      <c r="J2959" s="28">
        <v>12.54</v>
      </c>
      <c r="K2959" s="28">
        <v>240.76</v>
      </c>
      <c r="L2959" s="28">
        <f>IF('Base de datos cruda'!L2959&lt;0,,'Base de datos cruda'!L2959)</f>
        <v>16.95</v>
      </c>
      <c r="M2959" s="28" t="str">
        <f>IF(TRIM(PROPER('Base de datos cruda'!M2959))="High","Alto",IF(TRIM(PROPER('Base de datos cruda'!M2959))="Medium","Medio","Bajo"))</f>
        <v>Bajo</v>
      </c>
      <c r="N2959" s="29">
        <v>75.5164313605081</v>
      </c>
      <c r="O2959" s="32">
        <f t="shared" si="1"/>
        <v>75.51643136</v>
      </c>
      <c r="P2959" s="33">
        <f t="shared" si="2"/>
        <v>19.75</v>
      </c>
      <c r="Q2959" s="34">
        <f t="shared" si="3"/>
        <v>1.245492372</v>
      </c>
      <c r="R2959" s="35" t="str">
        <f t="shared" si="4"/>
        <v>Alto</v>
      </c>
      <c r="S2959" s="35" t="str">
        <f>IF(O2959="","",IF(O2959&gt;AVERAGE('Base de datos limpia'!$O$2:$O$8001),"Alto","Normal"))
</f>
        <v>Alto</v>
      </c>
      <c r="T2959" s="35" t="str">
        <f t="shared" si="5"/>
        <v>Gamer intensivo</v>
      </c>
      <c r="U2959" s="35"/>
    </row>
    <row r="2960">
      <c r="A2960" s="28">
        <v>2959.0</v>
      </c>
      <c r="B2960" s="28">
        <v>17.0</v>
      </c>
      <c r="C2960" s="28" t="str">
        <f>TRIM(PROPER('Base de datos cruda'!C2960))</f>
        <v>Female</v>
      </c>
      <c r="D2960" s="28">
        <v>6.65</v>
      </c>
      <c r="E2960" s="28">
        <v>6.62</v>
      </c>
      <c r="F2960" s="28">
        <v>8.73</v>
      </c>
      <c r="G2960" s="28">
        <v>62.33</v>
      </c>
      <c r="H2960" s="28" t="str">
        <f>TRIM(PROPER('Base de datos cruda'!H2960))</f>
        <v>Casual</v>
      </c>
      <c r="I2960" s="28">
        <v>4.07</v>
      </c>
      <c r="J2960" s="28">
        <v>9.87</v>
      </c>
      <c r="K2960" s="28">
        <v>230.54</v>
      </c>
      <c r="L2960" s="28">
        <f>IF('Base de datos cruda'!L2960&lt;0,,'Base de datos cruda'!L2960)</f>
        <v>16.75</v>
      </c>
      <c r="M2960" s="28" t="str">
        <f>IF(TRIM(PROPER('Base de datos cruda'!M2960))="High","Alto",IF(TRIM(PROPER('Base de datos cruda'!M2960))="Medium","Medio","Bajo"))</f>
        <v>Bajo</v>
      </c>
      <c r="N2960" s="29">
        <v>68.9181646850427</v>
      </c>
      <c r="O2960" s="32">
        <f t="shared" si="1"/>
        <v>68.91816469</v>
      </c>
      <c r="P2960" s="33">
        <f t="shared" si="2"/>
        <v>16.52</v>
      </c>
      <c r="Q2960" s="34">
        <f t="shared" si="3"/>
        <v>0.9954887218</v>
      </c>
      <c r="R2960" s="35" t="str">
        <f t="shared" si="4"/>
        <v>Medio</v>
      </c>
      <c r="S2960" s="35" t="str">
        <f>IF(O2960="","",IF(O2960&gt;AVERAGE('Base de datos limpia'!$O$2:$O$8001),"Alto","Normal"))
</f>
        <v>Alto</v>
      </c>
      <c r="T2960" s="35" t="str">
        <f t="shared" si="5"/>
        <v>Gamer intensivo</v>
      </c>
      <c r="U2960" s="35"/>
    </row>
    <row r="2961">
      <c r="A2961" s="28">
        <v>2960.0</v>
      </c>
      <c r="B2961" s="28">
        <v>19.0</v>
      </c>
      <c r="C2961" s="28" t="str">
        <f>TRIM(PROPER('Base de datos cruda'!C2961))</f>
        <v>Female</v>
      </c>
      <c r="D2961" s="28">
        <v>7.51</v>
      </c>
      <c r="E2961" s="28">
        <v>9.8</v>
      </c>
      <c r="F2961" s="28">
        <v>6.5</v>
      </c>
      <c r="G2961" s="28">
        <v>74.04</v>
      </c>
      <c r="H2961" s="28" t="str">
        <f>TRIM(PROPER('Base de datos cruda'!H2961))</f>
        <v>Fps</v>
      </c>
      <c r="I2961" s="28">
        <v>3.4</v>
      </c>
      <c r="J2961" s="28">
        <v>9.35</v>
      </c>
      <c r="K2961" s="28">
        <v>225.43</v>
      </c>
      <c r="L2961" s="28">
        <f>IF('Base de datos cruda'!L2961&lt;0,,'Base de datos cruda'!L2961)</f>
        <v>15.08</v>
      </c>
      <c r="M2961" s="28" t="str">
        <f>IF(TRIM(PROPER('Base de datos cruda'!M2961))="High","Alto",IF(TRIM(PROPER('Base de datos cruda'!M2961))="Medium","Medio","Bajo"))</f>
        <v>Bajo</v>
      </c>
      <c r="N2961" s="29">
        <v>90.1279840748703</v>
      </c>
      <c r="O2961" s="32">
        <f t="shared" si="1"/>
        <v>90.12798407</v>
      </c>
      <c r="P2961" s="33">
        <f t="shared" si="2"/>
        <v>16.86</v>
      </c>
      <c r="Q2961" s="34">
        <f t="shared" si="3"/>
        <v>1.304926764</v>
      </c>
      <c r="R2961" s="35" t="str">
        <f t="shared" si="4"/>
        <v>Alto</v>
      </c>
      <c r="S2961" s="35" t="str">
        <f>IF(O2961="","",IF(O2961&gt;AVERAGE('Base de datos limpia'!$O$2:$O$8001),"Alto","Normal"))
</f>
        <v>Alto</v>
      </c>
      <c r="T2961" s="35" t="str">
        <f t="shared" si="5"/>
        <v>Gamer intensivo</v>
      </c>
      <c r="U2961" s="35"/>
    </row>
    <row r="2962">
      <c r="A2962" s="28">
        <v>2961.0</v>
      </c>
      <c r="B2962" s="28">
        <v>20.0</v>
      </c>
      <c r="C2962" s="28" t="str">
        <f>TRIM(PROPER('Base de datos cruda'!C2962))</f>
        <v>Female</v>
      </c>
      <c r="D2962" s="28">
        <v>6.95</v>
      </c>
      <c r="E2962" s="28">
        <v>1.9</v>
      </c>
      <c r="F2962" s="28">
        <v>5.69</v>
      </c>
      <c r="G2962" s="28">
        <v>89.19</v>
      </c>
      <c r="H2962" s="28" t="str">
        <f>TRIM(PROPER('Base de datos cruda'!H2962))</f>
        <v>Casual</v>
      </c>
      <c r="I2962" s="28">
        <v>2.87</v>
      </c>
      <c r="J2962" s="28">
        <v>9.94</v>
      </c>
      <c r="K2962" s="28">
        <v>245.35</v>
      </c>
      <c r="L2962" s="28">
        <f>IF('Base de datos cruda'!L2962&lt;0,,'Base de datos cruda'!L2962)</f>
        <v>16.6</v>
      </c>
      <c r="M2962" s="28" t="str">
        <f>IF(TRIM(PROPER('Base de datos cruda'!M2962))="High","Alto",IF(TRIM(PROPER('Base de datos cruda'!M2962))="Medium","Medio","Bajo"))</f>
        <v>Bajo</v>
      </c>
      <c r="N2962" s="29">
        <v>32.0747436559608</v>
      </c>
      <c r="O2962" s="32">
        <f t="shared" si="1"/>
        <v>32.07474366</v>
      </c>
      <c r="P2962" s="33">
        <f t="shared" si="2"/>
        <v>16.89</v>
      </c>
      <c r="Q2962" s="34">
        <f t="shared" si="3"/>
        <v>0.273381295</v>
      </c>
      <c r="R2962" s="35" t="str">
        <f t="shared" si="4"/>
        <v>Bajo</v>
      </c>
      <c r="S2962" s="35" t="str">
        <f>IF(O2962="","",IF(O2962&gt;AVERAGE('Base de datos limpia'!$O$2:$O$8001),"Alto","Normal"))
</f>
        <v>Normal</v>
      </c>
      <c r="T2962" s="35" t="str">
        <f t="shared" si="5"/>
        <v>Gamer casual</v>
      </c>
      <c r="U2962" s="35"/>
    </row>
    <row r="2963">
      <c r="A2963" s="28">
        <v>2962.0</v>
      </c>
      <c r="B2963" s="28">
        <v>23.0</v>
      </c>
      <c r="C2963" s="28" t="str">
        <f>TRIM(PROPER('Base de datos cruda'!C2963))</f>
        <v>Male</v>
      </c>
      <c r="D2963" s="28">
        <v>6.95</v>
      </c>
      <c r="E2963" s="28">
        <v>4.95</v>
      </c>
      <c r="F2963" s="28">
        <v>7.23</v>
      </c>
      <c r="G2963" s="28">
        <v>87.38</v>
      </c>
      <c r="H2963" s="28" t="str">
        <f>TRIM(PROPER('Base de datos cruda'!H2963))</f>
        <v>Fps</v>
      </c>
      <c r="I2963" s="28">
        <v>3.16</v>
      </c>
      <c r="J2963" s="28">
        <v>9.65</v>
      </c>
      <c r="K2963" s="28">
        <v>252.11</v>
      </c>
      <c r="L2963" s="28">
        <f>IF('Base de datos cruda'!L2963&lt;0,,'Base de datos cruda'!L2963)</f>
        <v>15.25</v>
      </c>
      <c r="M2963" s="28" t="str">
        <f>IF(TRIM(PROPER('Base de datos cruda'!M2963))="High","Alto",IF(TRIM(PROPER('Base de datos cruda'!M2963))="Medium","Medio","Bajo"))</f>
        <v>Bajo</v>
      </c>
      <c r="N2963" s="29">
        <v>53.7087674416969</v>
      </c>
      <c r="O2963" s="32">
        <f t="shared" si="1"/>
        <v>53.70876744</v>
      </c>
      <c r="P2963" s="33">
        <f t="shared" si="2"/>
        <v>16.6</v>
      </c>
      <c r="Q2963" s="34">
        <f t="shared" si="3"/>
        <v>0.7122302158</v>
      </c>
      <c r="R2963" s="35" t="str">
        <f t="shared" si="4"/>
        <v>Medio</v>
      </c>
      <c r="S2963" s="35" t="str">
        <f>IF(O2963="","",IF(O2963&gt;AVERAGE('Base de datos limpia'!$O$2:$O$8001),"Alto","Normal"))
</f>
        <v>Normal</v>
      </c>
      <c r="T2963" s="35" t="str">
        <f t="shared" si="5"/>
        <v>Gamer moderado</v>
      </c>
      <c r="U2963" s="35"/>
    </row>
    <row r="2964">
      <c r="A2964" s="28">
        <v>2963.0</v>
      </c>
      <c r="B2964" s="28">
        <v>21.0</v>
      </c>
      <c r="C2964" s="28" t="str">
        <f>TRIM(PROPER('Base de datos cruda'!C2964))</f>
        <v>Other</v>
      </c>
      <c r="D2964" s="28">
        <v>0.51</v>
      </c>
      <c r="E2964" s="28">
        <v>9.8</v>
      </c>
      <c r="F2964" s="28">
        <v>8.58</v>
      </c>
      <c r="G2964" s="28">
        <v>62.13</v>
      </c>
      <c r="H2964" s="28" t="str">
        <f>TRIM(PROPER('Base de datos cruda'!H2964))</f>
        <v>Fps</v>
      </c>
      <c r="I2964" s="28">
        <v>1.07</v>
      </c>
      <c r="J2964" s="28">
        <v>3.47</v>
      </c>
      <c r="K2964" s="28">
        <v>301.17</v>
      </c>
      <c r="L2964" s="28">
        <f>IF('Base de datos cruda'!L2964&lt;0,,'Base de datos cruda'!L2964)</f>
        <v>0.07</v>
      </c>
      <c r="M2964" s="28" t="str">
        <f>IF(TRIM(PROPER('Base de datos cruda'!M2964))="High","Alto",IF(TRIM(PROPER('Base de datos cruda'!M2964))="Medium","Medio","Bajo"))</f>
        <v>Medio</v>
      </c>
      <c r="N2964" s="29">
        <v>100.0</v>
      </c>
      <c r="O2964" s="32">
        <f t="shared" si="1"/>
        <v>100</v>
      </c>
      <c r="P2964" s="33">
        <f t="shared" si="2"/>
        <v>3.98</v>
      </c>
      <c r="Q2964" s="34">
        <f t="shared" si="3"/>
        <v>19.21568627</v>
      </c>
      <c r="R2964" s="35" t="str">
        <f t="shared" si="4"/>
        <v>Alto</v>
      </c>
      <c r="S2964" s="35" t="str">
        <f>IF(O2964="","",IF(O2964&gt;AVERAGE('Base de datos limpia'!$O$2:$O$8001),"Alto","Normal"))
</f>
        <v>Alto</v>
      </c>
      <c r="T2964" s="35" t="str">
        <f t="shared" si="5"/>
        <v>Gamer intensivo</v>
      </c>
      <c r="U2964" s="35"/>
    </row>
    <row r="2965">
      <c r="A2965" s="28">
        <v>2964.0</v>
      </c>
      <c r="B2965" s="28">
        <v>19.0</v>
      </c>
      <c r="C2965" s="28" t="str">
        <f>TRIM(PROPER('Base de datos cruda'!C2965))</f>
        <v>Male</v>
      </c>
      <c r="D2965" s="28">
        <v>6.77</v>
      </c>
      <c r="E2965" s="28">
        <v>4.42</v>
      </c>
      <c r="F2965" s="28">
        <v>4.88</v>
      </c>
      <c r="G2965" s="28">
        <v>69.51</v>
      </c>
      <c r="H2965" s="28" t="str">
        <f>TRIM(PROPER('Base de datos cruda'!H2965))</f>
        <v>Rpg</v>
      </c>
      <c r="I2965" s="28">
        <v>2.98</v>
      </c>
      <c r="J2965" s="28">
        <v>11.06</v>
      </c>
      <c r="K2965" s="28">
        <v>241.79</v>
      </c>
      <c r="L2965" s="28">
        <f>IF('Base de datos cruda'!L2965&lt;0,,'Base de datos cruda'!L2965)</f>
        <v>15.68</v>
      </c>
      <c r="M2965" s="28" t="str">
        <f>IF(TRIM(PROPER('Base de datos cruda'!M2965))="High","Alto",IF(TRIM(PROPER('Base de datos cruda'!M2965))="Medium","Medio","Bajo"))</f>
        <v>Bajo</v>
      </c>
      <c r="N2965" s="29">
        <v>30.57</v>
      </c>
      <c r="O2965" s="32">
        <f t="shared" si="1"/>
        <v>30.57</v>
      </c>
      <c r="P2965" s="33">
        <f t="shared" si="2"/>
        <v>17.83</v>
      </c>
      <c r="Q2965" s="34">
        <f t="shared" si="3"/>
        <v>0.6528803545</v>
      </c>
      <c r="R2965" s="35" t="str">
        <f t="shared" si="4"/>
        <v>Bajo</v>
      </c>
      <c r="S2965" s="35" t="str">
        <f>IF(O2965="","",IF(O2965&gt;AVERAGE('Base de datos limpia'!$O$2:$O$8001),"Alto","Normal"))
</f>
        <v>Normal</v>
      </c>
      <c r="T2965" s="35" t="str">
        <f t="shared" si="5"/>
        <v>Gamer moderado</v>
      </c>
      <c r="U2965" s="35"/>
    </row>
    <row r="2966">
      <c r="A2966" s="28">
        <v>2965.0</v>
      </c>
      <c r="B2966" s="28">
        <v>22.0</v>
      </c>
      <c r="C2966" s="28" t="str">
        <f>TRIM(PROPER('Base de datos cruda'!C2966))</f>
        <v>Male</v>
      </c>
      <c r="D2966" s="28">
        <v>4.86</v>
      </c>
      <c r="E2966" s="28">
        <v>7.66</v>
      </c>
      <c r="F2966" s="28">
        <v>6.02</v>
      </c>
      <c r="G2966" s="28">
        <v>87.2</v>
      </c>
      <c r="H2966" s="28" t="str">
        <f>TRIM(PROPER('Base de datos cruda'!H2966))</f>
        <v>Fps</v>
      </c>
      <c r="I2966" s="28">
        <v>2.47</v>
      </c>
      <c r="J2966" s="28">
        <v>9.14</v>
      </c>
      <c r="K2966" s="28">
        <v>269.02</v>
      </c>
      <c r="L2966" s="28">
        <f>IF('Base de datos cruda'!L2966&lt;0,,'Base de datos cruda'!L2966)</f>
        <v>14.07</v>
      </c>
      <c r="M2966" s="28" t="str">
        <f>IF(TRIM(PROPER('Base de datos cruda'!M2966))="High","Alto",IF(TRIM(PROPER('Base de datos cruda'!M2966))="Medium","Medio","Bajo"))</f>
        <v>Medio</v>
      </c>
      <c r="N2966" s="29">
        <v>70.81</v>
      </c>
      <c r="O2966" s="32">
        <f t="shared" si="1"/>
        <v>70.81</v>
      </c>
      <c r="P2966" s="33">
        <f t="shared" si="2"/>
        <v>14</v>
      </c>
      <c r="Q2966" s="34">
        <f t="shared" si="3"/>
        <v>1.576131687</v>
      </c>
      <c r="R2966" s="35" t="str">
        <f t="shared" si="4"/>
        <v>Alto</v>
      </c>
      <c r="S2966" s="35" t="str">
        <f>IF(O2966="","",IF(O2966&gt;AVERAGE('Base de datos limpia'!$O$2:$O$8001),"Alto","Normal"))
</f>
        <v>Alto</v>
      </c>
      <c r="T2966" s="35" t="str">
        <f t="shared" si="5"/>
        <v>Gamer intensivo</v>
      </c>
      <c r="U2966" s="35"/>
    </row>
    <row r="2967">
      <c r="A2967" s="28">
        <v>2966.0</v>
      </c>
      <c r="B2967" s="28">
        <v>23.0</v>
      </c>
      <c r="C2967" s="28" t="str">
        <f>TRIM(PROPER('Base de datos cruda'!C2967))</f>
        <v>Male</v>
      </c>
      <c r="D2967" s="28">
        <v>3.04</v>
      </c>
      <c r="E2967" s="28">
        <v>1.27</v>
      </c>
      <c r="F2967" s="28">
        <v>4.78</v>
      </c>
      <c r="G2967" s="28">
        <v>70.86</v>
      </c>
      <c r="H2967" s="28" t="str">
        <f>TRIM(PROPER('Base de datos cruda'!H2967))</f>
        <v>Fps</v>
      </c>
      <c r="I2967" s="28">
        <v>1.92</v>
      </c>
      <c r="J2967" s="28">
        <v>5.16</v>
      </c>
      <c r="K2967" s="28">
        <v>269.55</v>
      </c>
      <c r="L2967" s="28">
        <f>IF('Base de datos cruda'!L2967&lt;0,,'Base de datos cruda'!L2967)</f>
        <v>7.15</v>
      </c>
      <c r="M2967" s="28" t="str">
        <f>IF(TRIM(PROPER('Base de datos cruda'!M2967))="High","Alto",IF(TRIM(PROPER('Base de datos cruda'!M2967))="Medium","Medio","Bajo"))</f>
        <v>Medio</v>
      </c>
      <c r="N2967" s="29">
        <v>53.9337159121288</v>
      </c>
      <c r="O2967" s="32">
        <f t="shared" si="1"/>
        <v>53.93371591</v>
      </c>
      <c r="P2967" s="33">
        <f t="shared" si="2"/>
        <v>8.2</v>
      </c>
      <c r="Q2967" s="34">
        <f t="shared" si="3"/>
        <v>0.4177631579</v>
      </c>
      <c r="R2967" s="35" t="str">
        <f t="shared" si="4"/>
        <v>Medio</v>
      </c>
      <c r="S2967" s="35" t="str">
        <f>IF(O2967="","",IF(O2967&gt;AVERAGE('Base de datos limpia'!$O$2:$O$8001),"Alto","Normal"))
</f>
        <v>Normal</v>
      </c>
      <c r="T2967" s="35" t="str">
        <f t="shared" si="5"/>
        <v>Gamer casual</v>
      </c>
      <c r="U2967" s="35"/>
    </row>
    <row r="2968">
      <c r="A2968" s="28">
        <v>2967.0</v>
      </c>
      <c r="B2968" s="28">
        <v>17.0</v>
      </c>
      <c r="C2968" s="28" t="str">
        <f>TRIM(PROPER('Base de datos cruda'!C2968))</f>
        <v>Male</v>
      </c>
      <c r="D2968" s="28">
        <v>0.45</v>
      </c>
      <c r="E2968" s="28">
        <v>7.25</v>
      </c>
      <c r="F2968" s="28">
        <v>6.48</v>
      </c>
      <c r="G2968" s="28">
        <v>92.58</v>
      </c>
      <c r="H2968" s="28" t="str">
        <f>TRIM(PROPER('Base de datos cruda'!H2968))</f>
        <v>Casual</v>
      </c>
      <c r="I2968" s="28">
        <v>4.44</v>
      </c>
      <c r="J2968" s="28">
        <v>3.03</v>
      </c>
      <c r="K2968" s="28">
        <v>324.79</v>
      </c>
      <c r="L2968" s="28">
        <f>IF('Base de datos cruda'!L2968&lt;0,,'Base de datos cruda'!L2968)</f>
        <v>1.53</v>
      </c>
      <c r="M2968" s="28" t="str">
        <f>IF(TRIM(PROPER('Base de datos cruda'!M2968))="High","Alto",IF(TRIM(PROPER('Base de datos cruda'!M2968))="Medium","Medio","Bajo"))</f>
        <v>Medio</v>
      </c>
      <c r="N2968" s="29">
        <v>97.3068378181763</v>
      </c>
      <c r="O2968" s="32">
        <f t="shared" si="1"/>
        <v>97.30683782</v>
      </c>
      <c r="P2968" s="33">
        <f t="shared" si="2"/>
        <v>3.48</v>
      </c>
      <c r="Q2968" s="34">
        <f t="shared" si="3"/>
        <v>16.11111111</v>
      </c>
      <c r="R2968" s="35" t="str">
        <f t="shared" si="4"/>
        <v>Alto</v>
      </c>
      <c r="S2968" s="35" t="str">
        <f>IF(O2968="","",IF(O2968&gt;AVERAGE('Base de datos limpia'!$O$2:$O$8001),"Alto","Normal"))
</f>
        <v>Alto</v>
      </c>
      <c r="T2968" s="35" t="str">
        <f t="shared" si="5"/>
        <v>Gamer intensivo</v>
      </c>
      <c r="U2968" s="35"/>
    </row>
    <row r="2969">
      <c r="A2969" s="28">
        <v>2968.0</v>
      </c>
      <c r="B2969" s="28">
        <v>22.0</v>
      </c>
      <c r="C2969" s="28" t="str">
        <f>TRIM(PROPER('Base de datos cruda'!C2969))</f>
        <v>Other</v>
      </c>
      <c r="D2969" s="28">
        <v>5.42</v>
      </c>
      <c r="E2969" s="28">
        <v>9.41</v>
      </c>
      <c r="F2969" s="28">
        <v>6.7</v>
      </c>
      <c r="G2969" s="28">
        <v>61.18</v>
      </c>
      <c r="H2969" s="28" t="str">
        <f>TRIM(PROPER('Base de datos cruda'!H2969))</f>
        <v>Casual</v>
      </c>
      <c r="I2969" s="28">
        <v>4.15</v>
      </c>
      <c r="J2969" s="28">
        <v>9.4</v>
      </c>
      <c r="K2969" s="28">
        <v>276.11</v>
      </c>
      <c r="L2969" s="28">
        <f>IF('Base de datos cruda'!L2969&lt;0,,'Base de datos cruda'!L2969)</f>
        <v>15.68</v>
      </c>
      <c r="M2969" s="28" t="str">
        <f>IF(TRIM(PROPER('Base de datos cruda'!M2969))="High","Alto",IF(TRIM(PROPER('Base de datos cruda'!M2969))="Medium","Medio","Bajo"))</f>
        <v>Bajo</v>
      </c>
      <c r="N2969" s="29">
        <v>90.9531923968591</v>
      </c>
      <c r="O2969" s="32">
        <f t="shared" si="1"/>
        <v>90.9531924</v>
      </c>
      <c r="P2969" s="33">
        <f t="shared" si="2"/>
        <v>14.82</v>
      </c>
      <c r="Q2969" s="34">
        <f t="shared" si="3"/>
        <v>1.736162362</v>
      </c>
      <c r="R2969" s="35" t="str">
        <f t="shared" si="4"/>
        <v>Alto</v>
      </c>
      <c r="S2969" s="35" t="str">
        <f>IF(O2969="","",IF(O2969&gt;AVERAGE('Base de datos limpia'!$O$2:$O$8001),"Alto","Normal"))
</f>
        <v>Alto</v>
      </c>
      <c r="T2969" s="35" t="str">
        <f t="shared" si="5"/>
        <v>Gamer intensivo</v>
      </c>
      <c r="U2969" s="35"/>
    </row>
    <row r="2970">
      <c r="A2970" s="28">
        <v>2969.0</v>
      </c>
      <c r="B2970" s="28">
        <v>17.0</v>
      </c>
      <c r="C2970" s="28" t="str">
        <f>TRIM(PROPER('Base de datos cruda'!C2970))</f>
        <v>Female</v>
      </c>
      <c r="D2970" s="28">
        <v>2.63</v>
      </c>
      <c r="E2970" s="28">
        <v>4.44</v>
      </c>
      <c r="F2970" s="28">
        <v>8.72</v>
      </c>
      <c r="G2970" s="28">
        <v>67.61</v>
      </c>
      <c r="H2970" s="28" t="str">
        <f>TRIM(PROPER('Base de datos cruda'!H2970))</f>
        <v>Casual</v>
      </c>
      <c r="I2970" s="28">
        <v>0.38</v>
      </c>
      <c r="J2970" s="28">
        <v>4.05</v>
      </c>
      <c r="K2970" s="28">
        <v>295.08</v>
      </c>
      <c r="L2970" s="28">
        <f>IF('Base de datos cruda'!L2970&lt;0,,'Base de datos cruda'!L2970)</f>
        <v>6.75</v>
      </c>
      <c r="M2970" s="28" t="str">
        <f>IF(TRIM(PROPER('Base de datos cruda'!M2970))="High","Alto",IF(TRIM(PROPER('Base de datos cruda'!M2970))="Medium","Medio","Bajo"))</f>
        <v>Medio</v>
      </c>
      <c r="N2970" s="29">
        <v>72.95</v>
      </c>
      <c r="O2970" s="32">
        <f t="shared" si="1"/>
        <v>72.95</v>
      </c>
      <c r="P2970" s="33">
        <f t="shared" si="2"/>
        <v>6.68</v>
      </c>
      <c r="Q2970" s="34">
        <f t="shared" si="3"/>
        <v>1.688212928</v>
      </c>
      <c r="R2970" s="35" t="str">
        <f t="shared" si="4"/>
        <v>Alto</v>
      </c>
      <c r="S2970" s="35" t="str">
        <f>IF(O2970="","",IF(O2970&gt;AVERAGE('Base de datos limpia'!$O$2:$O$8001),"Alto","Normal"))
</f>
        <v>Alto</v>
      </c>
      <c r="T2970" s="35" t="str">
        <f t="shared" si="5"/>
        <v>Gamer moderado</v>
      </c>
      <c r="U2970" s="35"/>
    </row>
    <row r="2971">
      <c r="A2971" s="28">
        <v>2970.0</v>
      </c>
      <c r="B2971" s="28">
        <v>17.0</v>
      </c>
      <c r="C2971" s="28" t="str">
        <f>TRIM(PROPER('Base de datos cruda'!C2971))</f>
        <v>Female</v>
      </c>
      <c r="D2971" s="28">
        <v>3.74</v>
      </c>
      <c r="E2971" s="28">
        <v>1.19</v>
      </c>
      <c r="F2971" s="28">
        <v>6.06</v>
      </c>
      <c r="G2971" s="28">
        <v>71.25</v>
      </c>
      <c r="H2971" s="28" t="str">
        <f>TRIM(PROPER('Base de datos cruda'!H2971))</f>
        <v>Rpg</v>
      </c>
      <c r="I2971" s="28">
        <v>4.93</v>
      </c>
      <c r="J2971" s="28">
        <v>8.18</v>
      </c>
      <c r="K2971" s="28">
        <v>280.78</v>
      </c>
      <c r="L2971" s="28">
        <f>IF('Base de datos cruda'!L2971&lt;0,,'Base de datos cruda'!L2971)</f>
        <v>6.94</v>
      </c>
      <c r="M2971" s="28" t="str">
        <f>IF(TRIM(PROPER('Base de datos cruda'!M2971))="High","Alto",IF(TRIM(PROPER('Base de datos cruda'!M2971))="Medium","Medio","Bajo"))</f>
        <v>Medio</v>
      </c>
      <c r="N2971" s="29">
        <v>34.12</v>
      </c>
      <c r="O2971" s="32">
        <f t="shared" si="1"/>
        <v>34.12</v>
      </c>
      <c r="P2971" s="33">
        <f t="shared" si="2"/>
        <v>11.92</v>
      </c>
      <c r="Q2971" s="34">
        <f t="shared" si="3"/>
        <v>0.3181818182</v>
      </c>
      <c r="R2971" s="35" t="str">
        <f t="shared" si="4"/>
        <v>Bajo</v>
      </c>
      <c r="S2971" s="35" t="str">
        <f>IF(O2971="","",IF(O2971&gt;AVERAGE('Base de datos limpia'!$O$2:$O$8001),"Alto","Normal"))
</f>
        <v>Normal</v>
      </c>
      <c r="T2971" s="35" t="str">
        <f t="shared" si="5"/>
        <v>Gamer casual</v>
      </c>
      <c r="U2971" s="35"/>
    </row>
    <row r="2972">
      <c r="A2972" s="28">
        <v>2971.0</v>
      </c>
      <c r="B2972" s="28">
        <v>23.0</v>
      </c>
      <c r="C2972" s="28" t="str">
        <f>TRIM(PROPER('Base de datos cruda'!C2972))</f>
        <v>Female</v>
      </c>
      <c r="D2972" s="28">
        <v>5.45</v>
      </c>
      <c r="E2972" s="28">
        <v>1.25</v>
      </c>
      <c r="F2972" s="28">
        <v>6.83</v>
      </c>
      <c r="G2972" s="28">
        <v>97.01</v>
      </c>
      <c r="H2972" s="28" t="str">
        <f>TRIM(PROPER('Base de datos cruda'!H2972))</f>
        <v>Casual</v>
      </c>
      <c r="I2972" s="28">
        <v>1.15</v>
      </c>
      <c r="J2972" s="28">
        <v>7.34</v>
      </c>
      <c r="K2972" s="28">
        <v>247.09</v>
      </c>
      <c r="L2972" s="28">
        <f>IF('Base de datos cruda'!L2972&lt;0,,'Base de datos cruda'!L2972)</f>
        <v>11.27</v>
      </c>
      <c r="M2972" s="28" t="str">
        <f>IF(TRIM(PROPER('Base de datos cruda'!M2972))="High","Alto",IF(TRIM(PROPER('Base de datos cruda'!M2972))="Medium","Medio","Bajo"))</f>
        <v>Bajo</v>
      </c>
      <c r="N2972" s="29">
        <v>31.89</v>
      </c>
      <c r="O2972" s="32">
        <f t="shared" si="1"/>
        <v>31.89</v>
      </c>
      <c r="P2972" s="33">
        <f t="shared" si="2"/>
        <v>12.79</v>
      </c>
      <c r="Q2972" s="34">
        <f t="shared" si="3"/>
        <v>0.2293577982</v>
      </c>
      <c r="R2972" s="35" t="str">
        <f t="shared" si="4"/>
        <v>Bajo</v>
      </c>
      <c r="S2972" s="35" t="str">
        <f>IF(O2972="","",IF(O2972&gt;AVERAGE('Base de datos limpia'!$O$2:$O$8001),"Alto","Normal"))
</f>
        <v>Normal</v>
      </c>
      <c r="T2972" s="35" t="str">
        <f t="shared" si="5"/>
        <v>Gamer casual</v>
      </c>
      <c r="U2972" s="35"/>
    </row>
    <row r="2973">
      <c r="A2973" s="28">
        <v>2972.0</v>
      </c>
      <c r="B2973" s="28">
        <v>17.0</v>
      </c>
      <c r="C2973" s="28" t="str">
        <f>TRIM(PROPER('Base de datos cruda'!C2973))</f>
        <v>Female</v>
      </c>
      <c r="D2973" s="28">
        <v>7.29</v>
      </c>
      <c r="E2973" s="28">
        <v>9.03</v>
      </c>
      <c r="F2973" s="28">
        <v>8.43</v>
      </c>
      <c r="G2973" s="28">
        <v>91.85</v>
      </c>
      <c r="H2973" s="28" t="str">
        <f>TRIM(PROPER('Base de datos cruda'!H2973))</f>
        <v>Fps</v>
      </c>
      <c r="I2973" s="28">
        <v>1.08</v>
      </c>
      <c r="J2973" s="28">
        <v>12.54</v>
      </c>
      <c r="K2973" s="28">
        <v>227.62</v>
      </c>
      <c r="L2973" s="28">
        <f>IF('Base de datos cruda'!L2973&lt;0,,'Base de datos cruda'!L2973)</f>
        <v>17.74</v>
      </c>
      <c r="M2973" s="28" t="str">
        <f>IF(TRIM(PROPER('Base de datos cruda'!M2973))="High","Alto",IF(TRIM(PROPER('Base de datos cruda'!M2973))="Medium","Medio","Bajo"))</f>
        <v>Bajo</v>
      </c>
      <c r="N2973" s="29">
        <v>83.9737330656425</v>
      </c>
      <c r="O2973" s="32">
        <f t="shared" si="1"/>
        <v>83.97373307</v>
      </c>
      <c r="P2973" s="33">
        <f t="shared" si="2"/>
        <v>19.83</v>
      </c>
      <c r="Q2973" s="34">
        <f t="shared" si="3"/>
        <v>1.238683128</v>
      </c>
      <c r="R2973" s="35" t="str">
        <f t="shared" si="4"/>
        <v>Alto</v>
      </c>
      <c r="S2973" s="35" t="str">
        <f>IF(O2973="","",IF(O2973&gt;AVERAGE('Base de datos limpia'!$O$2:$O$8001),"Alto","Normal"))
</f>
        <v>Alto</v>
      </c>
      <c r="T2973" s="35" t="str">
        <f t="shared" si="5"/>
        <v>Gamer intensivo</v>
      </c>
      <c r="U2973" s="35"/>
    </row>
    <row r="2974">
      <c r="A2974" s="28">
        <v>2973.0</v>
      </c>
      <c r="B2974" s="28">
        <v>24.0</v>
      </c>
      <c r="C2974" s="28" t="str">
        <f>TRIM(PROPER('Base de datos cruda'!C2974))</f>
        <v>Male</v>
      </c>
      <c r="D2974" s="28">
        <v>6.6</v>
      </c>
      <c r="E2974" s="28">
        <v>7.5</v>
      </c>
      <c r="F2974" s="28">
        <v>5.61</v>
      </c>
      <c r="G2974" s="28">
        <v>95.37</v>
      </c>
      <c r="H2974" s="28" t="str">
        <f>TRIM(PROPER('Base de datos cruda'!H2974))</f>
        <v>Casual</v>
      </c>
      <c r="I2974" s="28">
        <v>4.72</v>
      </c>
      <c r="J2974" s="28">
        <v>9.61</v>
      </c>
      <c r="K2974" s="28">
        <v>234.33</v>
      </c>
      <c r="L2974" s="28">
        <f>IF('Base de datos cruda'!L2974&lt;0,,'Base de datos cruda'!L2974)</f>
        <v>15.18</v>
      </c>
      <c r="M2974" s="28" t="str">
        <f>IF(TRIM(PROPER('Base de datos cruda'!M2974))="High","Alto",IF(TRIM(PROPER('Base de datos cruda'!M2974))="Medium","Medio","Bajo"))</f>
        <v>Alto</v>
      </c>
      <c r="N2974" s="29">
        <v>73.7181695356609</v>
      </c>
      <c r="O2974" s="32">
        <f t="shared" si="1"/>
        <v>73.71816954</v>
      </c>
      <c r="P2974" s="33">
        <f t="shared" si="2"/>
        <v>16.21</v>
      </c>
      <c r="Q2974" s="34">
        <f t="shared" si="3"/>
        <v>1.136363636</v>
      </c>
      <c r="R2974" s="35" t="str">
        <f t="shared" si="4"/>
        <v>Alto</v>
      </c>
      <c r="S2974" s="35" t="str">
        <f>IF(O2974="","",IF(O2974&gt;AVERAGE('Base de datos limpia'!$O$2:$O$8001),"Alto","Normal"))
</f>
        <v>Alto</v>
      </c>
      <c r="T2974" s="35" t="str">
        <f t="shared" si="5"/>
        <v>Gamer intensivo</v>
      </c>
      <c r="U2974" s="35"/>
    </row>
    <row r="2975">
      <c r="A2975" s="28">
        <v>2974.0</v>
      </c>
      <c r="B2975" s="28">
        <v>16.0</v>
      </c>
      <c r="C2975" s="28" t="str">
        <f>TRIM(PROPER('Base de datos cruda'!C2975))</f>
        <v>Female</v>
      </c>
      <c r="D2975" s="28">
        <v>3.6</v>
      </c>
      <c r="E2975" s="28">
        <v>1.96</v>
      </c>
      <c r="F2975" s="28">
        <v>7.37</v>
      </c>
      <c r="G2975" s="28">
        <v>77.62</v>
      </c>
      <c r="H2975" s="28" t="str">
        <f>TRIM(PROPER('Base de datos cruda'!H2975))</f>
        <v>Fps</v>
      </c>
      <c r="I2975" s="28">
        <v>2.22</v>
      </c>
      <c r="J2975" s="28">
        <v>5.7</v>
      </c>
      <c r="K2975" s="28">
        <v>267.96</v>
      </c>
      <c r="L2975" s="28">
        <f>IF('Base de datos cruda'!L2975&lt;0,,'Base de datos cruda'!L2975)</f>
        <v>9.27</v>
      </c>
      <c r="M2975" s="28" t="str">
        <f>IF(TRIM(PROPER('Base de datos cruda'!M2975))="High","Alto",IF(TRIM(PROPER('Base de datos cruda'!M2975))="Medium","Medio","Bajo"))</f>
        <v>Medio</v>
      </c>
      <c r="N2975" s="29">
        <v>56.1</v>
      </c>
      <c r="O2975" s="32">
        <f t="shared" si="1"/>
        <v>56.1</v>
      </c>
      <c r="P2975" s="33">
        <f t="shared" si="2"/>
        <v>9.3</v>
      </c>
      <c r="Q2975" s="34">
        <f t="shared" si="3"/>
        <v>0.5444444444</v>
      </c>
      <c r="R2975" s="35" t="str">
        <f t="shared" si="4"/>
        <v>Medio</v>
      </c>
      <c r="S2975" s="35" t="str">
        <f>IF(O2975="","",IF(O2975&gt;AVERAGE('Base de datos limpia'!$O$2:$O$8001),"Alto","Normal"))
</f>
        <v>Normal</v>
      </c>
      <c r="T2975" s="35" t="str">
        <f t="shared" si="5"/>
        <v>Gamer casual</v>
      </c>
      <c r="U2975" s="35"/>
    </row>
    <row r="2976">
      <c r="A2976" s="28">
        <v>2975.0</v>
      </c>
      <c r="B2976" s="28">
        <v>24.0</v>
      </c>
      <c r="C2976" s="28" t="str">
        <f>TRIM(PROPER('Base de datos cruda'!C2976))</f>
        <v>Female</v>
      </c>
      <c r="D2976" s="28">
        <v>3.1</v>
      </c>
      <c r="E2976" s="28">
        <v>1.49</v>
      </c>
      <c r="F2976" s="28">
        <v>7.79</v>
      </c>
      <c r="G2976" s="28">
        <v>92.9</v>
      </c>
      <c r="H2976" s="28" t="str">
        <f>TRIM(PROPER('Base de datos cruda'!H2976))</f>
        <v>Casual</v>
      </c>
      <c r="I2976" s="28">
        <v>4.03</v>
      </c>
      <c r="J2976" s="28">
        <v>7.44</v>
      </c>
      <c r="K2976" s="28">
        <v>280.38</v>
      </c>
      <c r="L2976" s="28">
        <f>IF('Base de datos cruda'!L2976&lt;0,,'Base de datos cruda'!L2976)</f>
        <v>8.05</v>
      </c>
      <c r="M2976" s="28" t="str">
        <f>IF(TRIM(PROPER('Base de datos cruda'!M2976))="High","Alto",IF(TRIM(PROPER('Base de datos cruda'!M2976))="Medium","Medio","Bajo"))</f>
        <v>Medio</v>
      </c>
      <c r="N2976" s="29">
        <v>53.2</v>
      </c>
      <c r="O2976" s="32">
        <f t="shared" si="1"/>
        <v>53.2</v>
      </c>
      <c r="P2976" s="33">
        <f t="shared" si="2"/>
        <v>10.54</v>
      </c>
      <c r="Q2976" s="34">
        <f t="shared" si="3"/>
        <v>0.4806451613</v>
      </c>
      <c r="R2976" s="35" t="str">
        <f t="shared" si="4"/>
        <v>Medio</v>
      </c>
      <c r="S2976" s="35" t="str">
        <f>IF(O2976="","",IF(O2976&gt;AVERAGE('Base de datos limpia'!$O$2:$O$8001),"Alto","Normal"))
</f>
        <v>Normal</v>
      </c>
      <c r="T2976" s="35" t="str">
        <f t="shared" si="5"/>
        <v>Gamer casual</v>
      </c>
      <c r="U2976" s="35"/>
    </row>
    <row r="2977">
      <c r="A2977" s="28">
        <v>2976.0</v>
      </c>
      <c r="B2977" s="28">
        <v>16.0</v>
      </c>
      <c r="C2977" s="28" t="str">
        <f>TRIM(PROPER('Base de datos cruda'!C2977))</f>
        <v>Male</v>
      </c>
      <c r="D2977" s="28">
        <v>1.92</v>
      </c>
      <c r="E2977" s="28">
        <v>8.24</v>
      </c>
      <c r="F2977" s="28">
        <v>5.65</v>
      </c>
      <c r="G2977" s="28">
        <v>94.14</v>
      </c>
      <c r="H2977" s="28" t="str">
        <f>TRIM(PROPER('Base de datos cruda'!H2977))</f>
        <v>Rpg</v>
      </c>
      <c r="I2977" s="28">
        <v>1.44</v>
      </c>
      <c r="J2977" s="28">
        <v>5.69</v>
      </c>
      <c r="K2977" s="28">
        <v>300.05</v>
      </c>
      <c r="L2977" s="28">
        <f>IF('Base de datos cruda'!L2977&lt;0,,'Base de datos cruda'!L2977)</f>
        <v>5.3</v>
      </c>
      <c r="M2977" s="28" t="str">
        <f>IF(TRIM(PROPER('Base de datos cruda'!M2977))="High","Alto",IF(TRIM(PROPER('Base de datos cruda'!M2977))="Medium","Medio","Bajo"))</f>
        <v>Alto</v>
      </c>
      <c r="N2977" s="29">
        <v>96.04</v>
      </c>
      <c r="O2977" s="32">
        <f t="shared" si="1"/>
        <v>96.04</v>
      </c>
      <c r="P2977" s="33">
        <f t="shared" si="2"/>
        <v>7.61</v>
      </c>
      <c r="Q2977" s="34">
        <f t="shared" si="3"/>
        <v>4.291666667</v>
      </c>
      <c r="R2977" s="35" t="str">
        <f t="shared" si="4"/>
        <v>Alto</v>
      </c>
      <c r="S2977" s="35" t="str">
        <f>IF(O2977="","",IF(O2977&gt;AVERAGE('Base de datos limpia'!$O$2:$O$8001),"Alto","Normal"))
</f>
        <v>Alto</v>
      </c>
      <c r="T2977" s="35" t="str">
        <f t="shared" si="5"/>
        <v>Gamer intensivo</v>
      </c>
      <c r="U2977" s="35"/>
    </row>
    <row r="2978">
      <c r="A2978" s="28">
        <v>2977.0</v>
      </c>
      <c r="B2978" s="28">
        <v>17.0</v>
      </c>
      <c r="C2978" s="28" t="str">
        <f>TRIM(PROPER('Base de datos cruda'!C2978))</f>
        <v>Female</v>
      </c>
      <c r="D2978" s="28">
        <v>2.98</v>
      </c>
      <c r="E2978" s="28">
        <v>8.29</v>
      </c>
      <c r="F2978" s="28">
        <v>4.82</v>
      </c>
      <c r="G2978" s="28">
        <v>76.0</v>
      </c>
      <c r="H2978" s="28" t="str">
        <f>TRIM(PROPER('Base de datos cruda'!H2978))</f>
        <v>Casual</v>
      </c>
      <c r="I2978" s="28">
        <v>4.37</v>
      </c>
      <c r="J2978" s="28">
        <v>4.84</v>
      </c>
      <c r="K2978" s="28">
        <v>275.66</v>
      </c>
      <c r="L2978" s="28">
        <f>IF('Base de datos cruda'!L2978&lt;0,,'Base de datos cruda'!L2978)</f>
        <v>6.92</v>
      </c>
      <c r="M2978" s="28" t="str">
        <f>IF(TRIM(PROPER('Base de datos cruda'!M2978))="High","Alto",IF(TRIM(PROPER('Base de datos cruda'!M2978))="Medium","Medio","Bajo"))</f>
        <v>Alto</v>
      </c>
      <c r="N2978" s="29">
        <v>89.16</v>
      </c>
      <c r="O2978" s="32">
        <f t="shared" si="1"/>
        <v>89.16</v>
      </c>
      <c r="P2978" s="33">
        <f t="shared" si="2"/>
        <v>7.82</v>
      </c>
      <c r="Q2978" s="34">
        <f t="shared" si="3"/>
        <v>2.781879195</v>
      </c>
      <c r="R2978" s="35" t="str">
        <f t="shared" si="4"/>
        <v>Alto</v>
      </c>
      <c r="S2978" s="35" t="str">
        <f>IF(O2978="","",IF(O2978&gt;AVERAGE('Base de datos limpia'!$O$2:$O$8001),"Alto","Normal"))
</f>
        <v>Alto</v>
      </c>
      <c r="T2978" s="35" t="str">
        <f t="shared" si="5"/>
        <v>Gamer intensivo</v>
      </c>
      <c r="U2978" s="35"/>
    </row>
    <row r="2979">
      <c r="A2979" s="28">
        <v>2978.0</v>
      </c>
      <c r="B2979" s="28">
        <v>21.0</v>
      </c>
      <c r="C2979" s="28" t="str">
        <f>TRIM(PROPER('Base de datos cruda'!C2979))</f>
        <v>Male</v>
      </c>
      <c r="D2979" s="28">
        <v>0.89</v>
      </c>
      <c r="E2979" s="28">
        <v>2.08</v>
      </c>
      <c r="F2979" s="28">
        <v>6.51</v>
      </c>
      <c r="G2979" s="28">
        <v>99.78</v>
      </c>
      <c r="H2979" s="28" t="str">
        <f>TRIM(PROPER('Base de datos cruda'!H2979))</f>
        <v>Casual</v>
      </c>
      <c r="I2979" s="28">
        <v>4.16</v>
      </c>
      <c r="J2979" s="28">
        <v>6.03</v>
      </c>
      <c r="K2979" s="28">
        <v>305.85</v>
      </c>
      <c r="L2979" s="28">
        <f>IF('Base de datos cruda'!L2979&lt;0,,'Base de datos cruda'!L2979)</f>
        <v>5.94</v>
      </c>
      <c r="M2979" s="28" t="str">
        <f>IF(TRIM(PROPER('Base de datos cruda'!M2979))="High","Alto",IF(TRIM(PROPER('Base de datos cruda'!M2979))="Medium","Medio","Bajo"))</f>
        <v>Medio</v>
      </c>
      <c r="N2979" s="29">
        <v>64.44</v>
      </c>
      <c r="O2979" s="32">
        <f t="shared" si="1"/>
        <v>64.44</v>
      </c>
      <c r="P2979" s="33">
        <f t="shared" si="2"/>
        <v>6.92</v>
      </c>
      <c r="Q2979" s="34">
        <f t="shared" si="3"/>
        <v>2.337078652</v>
      </c>
      <c r="R2979" s="35" t="str">
        <f t="shared" si="4"/>
        <v>Medio</v>
      </c>
      <c r="S2979" s="35" t="str">
        <f>IF(O2979="","",IF(O2979&gt;AVERAGE('Base de datos limpia'!$O$2:$O$8001),"Alto","Normal"))
</f>
        <v>Normal</v>
      </c>
      <c r="T2979" s="35" t="str">
        <f t="shared" si="5"/>
        <v>Gamer casual</v>
      </c>
      <c r="U2979" s="35"/>
    </row>
    <row r="2980">
      <c r="A2980" s="28">
        <v>2979.0</v>
      </c>
      <c r="B2980" s="28">
        <v>21.0</v>
      </c>
      <c r="C2980" s="28" t="str">
        <f>TRIM(PROPER('Base de datos cruda'!C2980))</f>
        <v>Male</v>
      </c>
      <c r="D2980" s="28">
        <v>7.77</v>
      </c>
      <c r="E2980" s="28">
        <v>3.71</v>
      </c>
      <c r="F2980" s="28">
        <v>5.78</v>
      </c>
      <c r="G2980" s="28">
        <v>94.05</v>
      </c>
      <c r="H2980" s="28" t="str">
        <f>TRIM(PROPER('Base de datos cruda'!H2980))</f>
        <v>Casual</v>
      </c>
      <c r="I2980" s="28">
        <v>2.6</v>
      </c>
      <c r="J2980" s="28">
        <v>11.04</v>
      </c>
      <c r="K2980" s="28">
        <v>229.95</v>
      </c>
      <c r="L2980" s="28">
        <f>IF('Base de datos cruda'!L2980&lt;0,,'Base de datos cruda'!L2980)</f>
        <v>15.81</v>
      </c>
      <c r="M2980" s="28" t="str">
        <f>IF(TRIM(PROPER('Base de datos cruda'!M2980))="High","Alto",IF(TRIM(PROPER('Base de datos cruda'!M2980))="Medium","Medio","Bajo"))</f>
        <v>Bajo</v>
      </c>
      <c r="N2980" s="29">
        <v>28.61</v>
      </c>
      <c r="O2980" s="32">
        <f t="shared" si="1"/>
        <v>28.61</v>
      </c>
      <c r="P2980" s="33">
        <f t="shared" si="2"/>
        <v>18.81</v>
      </c>
      <c r="Q2980" s="34">
        <f t="shared" si="3"/>
        <v>0.4774774775</v>
      </c>
      <c r="R2980" s="35" t="str">
        <f t="shared" si="4"/>
        <v>Bajo</v>
      </c>
      <c r="S2980" s="35" t="str">
        <f>IF(O2980="","",IF(O2980&gt;AVERAGE('Base de datos limpia'!$O$2:$O$8001),"Alto","Normal"))
</f>
        <v>Normal</v>
      </c>
      <c r="T2980" s="35" t="str">
        <f t="shared" si="5"/>
        <v>Gamer moderado</v>
      </c>
      <c r="U2980" s="35"/>
    </row>
    <row r="2981">
      <c r="A2981" s="28">
        <v>2980.0</v>
      </c>
      <c r="B2981" s="28">
        <v>16.0</v>
      </c>
      <c r="C2981" s="28" t="str">
        <f>TRIM(PROPER('Base de datos cruda'!C2981))</f>
        <v>Male</v>
      </c>
      <c r="D2981" s="28">
        <v>4.59</v>
      </c>
      <c r="E2981" s="28">
        <v>8.02</v>
      </c>
      <c r="F2981" s="28">
        <v>5.33</v>
      </c>
      <c r="G2981" s="28">
        <v>98.96</v>
      </c>
      <c r="H2981" s="28" t="str">
        <f>TRIM(PROPER('Base de datos cruda'!H2981))</f>
        <v>Rpg</v>
      </c>
      <c r="I2981" s="28">
        <v>3.53</v>
      </c>
      <c r="J2981" s="28">
        <v>6.35</v>
      </c>
      <c r="K2981" s="28">
        <v>243.75</v>
      </c>
      <c r="L2981" s="28">
        <f>IF('Base de datos cruda'!L2981&lt;0,,'Base de datos cruda'!L2981)</f>
        <v>9.92</v>
      </c>
      <c r="M2981" s="28" t="str">
        <f>IF(TRIM(PROPER('Base de datos cruda'!M2981))="High","Alto",IF(TRIM(PROPER('Base de datos cruda'!M2981))="Medium","Medio","Bajo"))</f>
        <v>Alto</v>
      </c>
      <c r="N2981" s="29">
        <v>85.55</v>
      </c>
      <c r="O2981" s="32">
        <f t="shared" si="1"/>
        <v>85.55</v>
      </c>
      <c r="P2981" s="33">
        <f t="shared" si="2"/>
        <v>10.94</v>
      </c>
      <c r="Q2981" s="34">
        <f t="shared" si="3"/>
        <v>1.747276688</v>
      </c>
      <c r="R2981" s="35" t="str">
        <f t="shared" si="4"/>
        <v>Alto</v>
      </c>
      <c r="S2981" s="35" t="str">
        <f>IF(O2981="","",IF(O2981&gt;AVERAGE('Base de datos limpia'!$O$2:$O$8001),"Alto","Normal"))
</f>
        <v>Alto</v>
      </c>
      <c r="T2981" s="35" t="str">
        <f t="shared" si="5"/>
        <v>Gamer intensivo</v>
      </c>
      <c r="U2981" s="35"/>
    </row>
    <row r="2982">
      <c r="A2982" s="28">
        <v>2981.0</v>
      </c>
      <c r="B2982" s="28">
        <v>22.0</v>
      </c>
      <c r="C2982" s="28" t="str">
        <f>TRIM(PROPER('Base de datos cruda'!C2982))</f>
        <v>Male</v>
      </c>
      <c r="D2982" s="28">
        <v>1.02</v>
      </c>
      <c r="E2982" s="28">
        <v>5.73</v>
      </c>
      <c r="F2982" s="28">
        <v>8.87</v>
      </c>
      <c r="G2982" s="28">
        <v>94.66</v>
      </c>
      <c r="H2982" s="28" t="str">
        <f>TRIM(PROPER('Base de datos cruda'!H2982))</f>
        <v>Casual</v>
      </c>
      <c r="I2982" s="28">
        <v>4.82</v>
      </c>
      <c r="J2982" s="28">
        <v>6.0</v>
      </c>
      <c r="K2982" s="28">
        <v>317.25</v>
      </c>
      <c r="L2982" s="28">
        <f>IF('Base de datos cruda'!L2982&lt;0,,'Base de datos cruda'!L2982)</f>
        <v>5.03</v>
      </c>
      <c r="M2982" s="28" t="str">
        <f>IF(TRIM(PROPER('Base de datos cruda'!M2982))="High","Alto",IF(TRIM(PROPER('Base de datos cruda'!M2982))="Medium","Medio","Bajo"))</f>
        <v>Medio</v>
      </c>
      <c r="N2982" s="29">
        <v>98.9715185926912</v>
      </c>
      <c r="O2982" s="32">
        <f t="shared" si="1"/>
        <v>98.97151859</v>
      </c>
      <c r="P2982" s="33">
        <f t="shared" si="2"/>
        <v>7.02</v>
      </c>
      <c r="Q2982" s="34">
        <f t="shared" si="3"/>
        <v>5.617647059</v>
      </c>
      <c r="R2982" s="35" t="str">
        <f t="shared" si="4"/>
        <v>Alto</v>
      </c>
      <c r="S2982" s="35" t="str">
        <f>IF(O2982="","",IF(O2982&gt;AVERAGE('Base de datos limpia'!$O$2:$O$8001),"Alto","Normal"))
</f>
        <v>Alto</v>
      </c>
      <c r="T2982" s="35" t="str">
        <f t="shared" si="5"/>
        <v>Gamer moderado</v>
      </c>
      <c r="U2982" s="35"/>
    </row>
    <row r="2983">
      <c r="A2983" s="28">
        <v>2982.0</v>
      </c>
      <c r="B2983" s="28">
        <v>23.0</v>
      </c>
      <c r="C2983" s="28" t="str">
        <f>TRIM(PROPER('Base de datos cruda'!C2983))</f>
        <v>Female</v>
      </c>
      <c r="D2983" s="28">
        <v>2.82</v>
      </c>
      <c r="E2983" s="28">
        <v>9.61</v>
      </c>
      <c r="F2983" s="28">
        <v>6.51</v>
      </c>
      <c r="G2983" s="28">
        <v>91.05</v>
      </c>
      <c r="H2983" s="28" t="str">
        <f>TRIM(PROPER('Base de datos cruda'!H2983))</f>
        <v>Casual</v>
      </c>
      <c r="I2983" s="28">
        <v>2.26</v>
      </c>
      <c r="J2983" s="28">
        <v>4.49</v>
      </c>
      <c r="K2983" s="28">
        <v>288.29</v>
      </c>
      <c r="L2983" s="28">
        <f>IF('Base de datos cruda'!L2983&lt;0,,'Base de datos cruda'!L2983)</f>
        <v>5.4</v>
      </c>
      <c r="M2983" s="28" t="str">
        <f>IF(TRIM(PROPER('Base de datos cruda'!M2983))="High","Alto",IF(TRIM(PROPER('Base de datos cruda'!M2983))="Medium","Medio","Bajo"))</f>
        <v>Medio</v>
      </c>
      <c r="N2983" s="29">
        <v>95.54</v>
      </c>
      <c r="O2983" s="32">
        <f t="shared" si="1"/>
        <v>95.54</v>
      </c>
      <c r="P2983" s="33">
        <f t="shared" si="2"/>
        <v>7.31</v>
      </c>
      <c r="Q2983" s="34">
        <f t="shared" si="3"/>
        <v>3.407801418</v>
      </c>
      <c r="R2983" s="35" t="str">
        <f t="shared" si="4"/>
        <v>Alto</v>
      </c>
      <c r="S2983" s="35" t="str">
        <f>IF(O2983="","",IF(O2983&gt;AVERAGE('Base de datos limpia'!$O$2:$O$8001),"Alto","Normal"))
</f>
        <v>Alto</v>
      </c>
      <c r="T2983" s="35" t="str">
        <f t="shared" si="5"/>
        <v>Gamer intensivo</v>
      </c>
      <c r="U2983" s="35"/>
    </row>
    <row r="2984">
      <c r="A2984" s="28">
        <v>2983.0</v>
      </c>
      <c r="B2984" s="28">
        <v>17.0</v>
      </c>
      <c r="C2984" s="28" t="str">
        <f>TRIM(PROPER('Base de datos cruda'!C2984))</f>
        <v>Female</v>
      </c>
      <c r="D2984" s="28">
        <v>4.38</v>
      </c>
      <c r="E2984" s="28">
        <v>5.33</v>
      </c>
      <c r="F2984" s="28">
        <v>8.28</v>
      </c>
      <c r="G2984" s="28">
        <v>97.75</v>
      </c>
      <c r="H2984" s="28" t="str">
        <f>TRIM(PROPER('Base de datos cruda'!H2984))</f>
        <v>Fps</v>
      </c>
      <c r="I2984" s="28">
        <v>2.47</v>
      </c>
      <c r="J2984" s="28">
        <v>10.22</v>
      </c>
      <c r="K2984" s="28">
        <v>269.71</v>
      </c>
      <c r="L2984" s="28">
        <f>IF('Base de datos cruda'!L2984&lt;0,,'Base de datos cruda'!L2984)</f>
        <v>12.6</v>
      </c>
      <c r="M2984" s="28" t="str">
        <f>IF(TRIM(PROPER('Base de datos cruda'!M2984))="High","Alto",IF(TRIM(PROPER('Base de datos cruda'!M2984))="Medium","Medio","Bajo"))</f>
        <v>Medio</v>
      </c>
      <c r="N2984" s="29">
        <v>83.05</v>
      </c>
      <c r="O2984" s="32">
        <f t="shared" si="1"/>
        <v>83.05</v>
      </c>
      <c r="P2984" s="33">
        <f t="shared" si="2"/>
        <v>14.6</v>
      </c>
      <c r="Q2984" s="34">
        <f t="shared" si="3"/>
        <v>1.216894977</v>
      </c>
      <c r="R2984" s="35" t="str">
        <f t="shared" si="4"/>
        <v>Alto</v>
      </c>
      <c r="S2984" s="35" t="str">
        <f>IF(O2984="","",IF(O2984&gt;AVERAGE('Base de datos limpia'!$O$2:$O$8001),"Alto","Normal"))
</f>
        <v>Alto</v>
      </c>
      <c r="T2984" s="35" t="str">
        <f t="shared" si="5"/>
        <v>Gamer moderado</v>
      </c>
      <c r="U2984" s="35"/>
    </row>
    <row r="2985">
      <c r="A2985" s="28">
        <v>2984.0</v>
      </c>
      <c r="B2985" s="28">
        <v>23.0</v>
      </c>
      <c r="C2985" s="28" t="str">
        <f>TRIM(PROPER('Base de datos cruda'!C2985))</f>
        <v>Male</v>
      </c>
      <c r="D2985" s="28">
        <v>4.26</v>
      </c>
      <c r="E2985" s="28">
        <v>7.09</v>
      </c>
      <c r="F2985" s="28">
        <v>4.98</v>
      </c>
      <c r="G2985" s="28">
        <v>76.79</v>
      </c>
      <c r="H2985" s="28" t="str">
        <f>TRIM(PROPER('Base de datos cruda'!H2985))</f>
        <v>Rpg</v>
      </c>
      <c r="I2985" s="28">
        <v>3.61</v>
      </c>
      <c r="J2985" s="28">
        <v>7.47</v>
      </c>
      <c r="K2985" s="28">
        <v>280.44</v>
      </c>
      <c r="L2985" s="28">
        <f>IF('Base de datos cruda'!L2985&lt;0,,'Base de datos cruda'!L2985)</f>
        <v>10.82</v>
      </c>
      <c r="M2985" s="28" t="str">
        <f>IF(TRIM(PROPER('Base de datos cruda'!M2985))="High","Alto",IF(TRIM(PROPER('Base de datos cruda'!M2985))="Medium","Medio","Bajo"))</f>
        <v>Alto</v>
      </c>
      <c r="N2985" s="29">
        <v>64.9</v>
      </c>
      <c r="O2985" s="32">
        <f t="shared" si="1"/>
        <v>64.9</v>
      </c>
      <c r="P2985" s="33">
        <f t="shared" si="2"/>
        <v>11.73</v>
      </c>
      <c r="Q2985" s="34">
        <f t="shared" si="3"/>
        <v>1.664319249</v>
      </c>
      <c r="R2985" s="35" t="str">
        <f t="shared" si="4"/>
        <v>Medio</v>
      </c>
      <c r="S2985" s="35" t="str">
        <f>IF(O2985="","",IF(O2985&gt;AVERAGE('Base de datos limpia'!$O$2:$O$8001),"Alto","Normal"))
</f>
        <v>Normal</v>
      </c>
      <c r="T2985" s="35" t="str">
        <f t="shared" si="5"/>
        <v>Gamer intensivo</v>
      </c>
      <c r="U2985" s="35"/>
    </row>
    <row r="2986">
      <c r="A2986" s="28">
        <v>2985.0</v>
      </c>
      <c r="B2986" s="28">
        <v>24.0</v>
      </c>
      <c r="C2986" s="28" t="str">
        <f>TRIM(PROPER('Base de datos cruda'!C2986))</f>
        <v>Female</v>
      </c>
      <c r="D2986" s="28">
        <v>0.28</v>
      </c>
      <c r="E2986" s="28">
        <v>5.59</v>
      </c>
      <c r="F2986" s="28">
        <v>8.7</v>
      </c>
      <c r="G2986" s="28">
        <v>91.33</v>
      </c>
      <c r="H2986" s="28" t="str">
        <f>TRIM(PROPER('Base de datos cruda'!H2986))</f>
        <v>Fps</v>
      </c>
      <c r="I2986" s="28">
        <v>1.93</v>
      </c>
      <c r="J2986" s="28">
        <v>4.92</v>
      </c>
      <c r="K2986" s="28">
        <v>326.02</v>
      </c>
      <c r="L2986" s="28" t="str">
        <f>IF('Base de datos cruda'!L2986&lt;0,,'Base de datos cruda'!L2986)</f>
        <v/>
      </c>
      <c r="M2986" s="28" t="str">
        <f>IF(TRIM(PROPER('Base de datos cruda'!M2986))="High","Alto",IF(TRIM(PROPER('Base de datos cruda'!M2986))="Medium","Medio","Bajo"))</f>
        <v>Medio</v>
      </c>
      <c r="N2986" s="29">
        <v>92.77</v>
      </c>
      <c r="O2986" s="32">
        <f t="shared" si="1"/>
        <v>92.77</v>
      </c>
      <c r="P2986" s="33">
        <f t="shared" si="2"/>
        <v>5.2</v>
      </c>
      <c r="Q2986" s="34">
        <f t="shared" si="3"/>
        <v>19.96428571</v>
      </c>
      <c r="R2986" s="35" t="str">
        <f t="shared" si="4"/>
        <v>Alto</v>
      </c>
      <c r="S2986" s="35" t="str">
        <f>IF(O2986="","",IF(O2986&gt;AVERAGE('Base de datos limpia'!$O$2:$O$8001),"Alto","Normal"))
</f>
        <v>Alto</v>
      </c>
      <c r="T2986" s="35" t="str">
        <f t="shared" si="5"/>
        <v>Gamer moderado</v>
      </c>
      <c r="U2986" s="35"/>
    </row>
    <row r="2987">
      <c r="A2987" s="28">
        <v>2986.0</v>
      </c>
      <c r="B2987" s="28">
        <v>21.0</v>
      </c>
      <c r="C2987" s="28" t="str">
        <f>TRIM(PROPER('Base de datos cruda'!C2987))</f>
        <v>Female</v>
      </c>
      <c r="D2987" s="28">
        <v>7.61</v>
      </c>
      <c r="E2987" s="28">
        <v>9.49</v>
      </c>
      <c r="F2987" s="28">
        <v>7.97</v>
      </c>
      <c r="G2987" s="28">
        <v>68.52</v>
      </c>
      <c r="H2987" s="28" t="str">
        <f>TRIM(PROPER('Base de datos cruda'!H2987))</f>
        <v>Casual</v>
      </c>
      <c r="I2987" s="28">
        <v>4.81</v>
      </c>
      <c r="J2987" s="28">
        <v>10.87</v>
      </c>
      <c r="K2987" s="28">
        <v>234.75</v>
      </c>
      <c r="L2987" s="28">
        <f>IF('Base de datos cruda'!L2987&lt;0,,'Base de datos cruda'!L2987)</f>
        <v>16.92</v>
      </c>
      <c r="M2987" s="28" t="str">
        <f>IF(TRIM(PROPER('Base de datos cruda'!M2987))="High","Alto",IF(TRIM(PROPER('Base de datos cruda'!M2987))="Medium","Medio","Bajo"))</f>
        <v>Bajo</v>
      </c>
      <c r="N2987" s="29">
        <v>73.717786974577</v>
      </c>
      <c r="O2987" s="32">
        <f t="shared" si="1"/>
        <v>73.71778697</v>
      </c>
      <c r="P2987" s="33">
        <f t="shared" si="2"/>
        <v>18.48</v>
      </c>
      <c r="Q2987" s="34">
        <f t="shared" si="3"/>
        <v>1.247043364</v>
      </c>
      <c r="R2987" s="35" t="str">
        <f t="shared" si="4"/>
        <v>Alto</v>
      </c>
      <c r="S2987" s="35" t="str">
        <f>IF(O2987="","",IF(O2987&gt;AVERAGE('Base de datos limpia'!$O$2:$O$8001),"Alto","Normal"))
</f>
        <v>Alto</v>
      </c>
      <c r="T2987" s="35" t="str">
        <f t="shared" si="5"/>
        <v>Gamer intensivo</v>
      </c>
      <c r="U2987" s="35"/>
    </row>
    <row r="2988">
      <c r="A2988" s="28">
        <v>2987.0</v>
      </c>
      <c r="B2988" s="28">
        <v>20.0</v>
      </c>
      <c r="C2988" s="28" t="str">
        <f>TRIM(PROPER('Base de datos cruda'!C2988))</f>
        <v>Male</v>
      </c>
      <c r="D2988" s="28">
        <v>2.2</v>
      </c>
      <c r="E2988" s="28">
        <v>4.59</v>
      </c>
      <c r="F2988" s="28">
        <v>8.04</v>
      </c>
      <c r="G2988" s="28">
        <v>89.31</v>
      </c>
      <c r="H2988" s="28" t="str">
        <f>TRIM(PROPER('Base de datos cruda'!H2988))</f>
        <v>Fps</v>
      </c>
      <c r="I2988" s="28">
        <v>0.2</v>
      </c>
      <c r="J2988" s="28">
        <v>4.14</v>
      </c>
      <c r="K2988" s="28">
        <v>296.4</v>
      </c>
      <c r="L2988" s="28">
        <f>IF('Base de datos cruda'!L2988&lt;0,,'Base de datos cruda'!L2988)</f>
        <v>8.2</v>
      </c>
      <c r="M2988" s="28" t="str">
        <f>IF(TRIM(PROPER('Base de datos cruda'!M2988))="High","Alto",IF(TRIM(PROPER('Base de datos cruda'!M2988))="Medium","Medio","Bajo"))</f>
        <v>Medio</v>
      </c>
      <c r="N2988" s="29">
        <v>78.37</v>
      </c>
      <c r="O2988" s="32">
        <f t="shared" si="1"/>
        <v>78.37</v>
      </c>
      <c r="P2988" s="33">
        <f t="shared" si="2"/>
        <v>6.34</v>
      </c>
      <c r="Q2988" s="34">
        <f t="shared" si="3"/>
        <v>2.086363636</v>
      </c>
      <c r="R2988" s="35" t="str">
        <f t="shared" si="4"/>
        <v>Alto</v>
      </c>
      <c r="S2988" s="35" t="str">
        <f>IF(O2988="","",IF(O2988&gt;AVERAGE('Base de datos limpia'!$O$2:$O$8001),"Alto","Normal"))
</f>
        <v>Alto</v>
      </c>
      <c r="T2988" s="35" t="str">
        <f t="shared" si="5"/>
        <v>Gamer moderado</v>
      </c>
      <c r="U2988" s="35"/>
    </row>
    <row r="2989">
      <c r="A2989" s="28">
        <v>2988.0</v>
      </c>
      <c r="B2989" s="28">
        <v>24.0</v>
      </c>
      <c r="C2989" s="28" t="str">
        <f>TRIM(PROPER('Base de datos cruda'!C2989))</f>
        <v>Male</v>
      </c>
      <c r="D2989" s="28">
        <v>0.13</v>
      </c>
      <c r="E2989" s="28">
        <v>3.07</v>
      </c>
      <c r="F2989" s="28">
        <v>5.95</v>
      </c>
      <c r="G2989" s="28">
        <v>91.41</v>
      </c>
      <c r="H2989" s="28" t="str">
        <f>TRIM(PROPER('Base de datos cruda'!H2989))</f>
        <v>Casual</v>
      </c>
      <c r="I2989" s="28">
        <v>2.02</v>
      </c>
      <c r="J2989" s="28">
        <v>4.92</v>
      </c>
      <c r="K2989" s="28">
        <v>318.34</v>
      </c>
      <c r="L2989" s="28">
        <f>IF('Base de datos cruda'!L2989&lt;0,,'Base de datos cruda'!L2989)</f>
        <v>5.65</v>
      </c>
      <c r="M2989" s="28" t="str">
        <f>IF(TRIM(PROPER('Base de datos cruda'!M2989))="High","Alto",IF(TRIM(PROPER('Base de datos cruda'!M2989))="Medium","Medio","Bajo"))</f>
        <v>Medio</v>
      </c>
      <c r="N2989" s="29">
        <v>67.25</v>
      </c>
      <c r="O2989" s="32">
        <f t="shared" si="1"/>
        <v>67.25</v>
      </c>
      <c r="P2989" s="33">
        <f t="shared" si="2"/>
        <v>5.05</v>
      </c>
      <c r="Q2989" s="34">
        <f t="shared" si="3"/>
        <v>23.61538462</v>
      </c>
      <c r="R2989" s="35" t="str">
        <f t="shared" si="4"/>
        <v>Medio</v>
      </c>
      <c r="S2989" s="35" t="str">
        <f>IF(O2989="","",IF(O2989&gt;AVERAGE('Base de datos limpia'!$O$2:$O$8001),"Alto","Normal"))
</f>
        <v>Alto</v>
      </c>
      <c r="T2989" s="35" t="str">
        <f t="shared" si="5"/>
        <v>Gamer moderado</v>
      </c>
      <c r="U2989" s="35"/>
    </row>
    <row r="2990">
      <c r="A2990" s="28">
        <v>2989.0</v>
      </c>
      <c r="B2990" s="28">
        <v>24.0</v>
      </c>
      <c r="C2990" s="28" t="str">
        <f>TRIM(PROPER('Base de datos cruda'!C2990))</f>
        <v>Other</v>
      </c>
      <c r="D2990" s="28">
        <v>0.61</v>
      </c>
      <c r="E2990" s="28">
        <v>3.94</v>
      </c>
      <c r="F2990" s="28">
        <v>6.43</v>
      </c>
      <c r="G2990" s="28">
        <v>88.66</v>
      </c>
      <c r="H2990" s="28" t="str">
        <f>TRIM(PROPER('Base de datos cruda'!H2990))</f>
        <v>Rpg</v>
      </c>
      <c r="I2990" s="28">
        <v>3.57</v>
      </c>
      <c r="J2990" s="28">
        <v>3.06</v>
      </c>
      <c r="K2990" s="28">
        <v>306.87</v>
      </c>
      <c r="L2990" s="28">
        <f>IF('Base de datos cruda'!L2990&lt;0,,'Base de datos cruda'!L2990)</f>
        <v>3.81</v>
      </c>
      <c r="M2990" s="28" t="str">
        <f>IF(TRIM(PROPER('Base de datos cruda'!M2990))="High","Alto",IF(TRIM(PROPER('Base de datos cruda'!M2990))="Medium","Medio","Bajo"))</f>
        <v>Medio</v>
      </c>
      <c r="N2990" s="29">
        <v>75.72</v>
      </c>
      <c r="O2990" s="32">
        <f t="shared" si="1"/>
        <v>75.72</v>
      </c>
      <c r="P2990" s="33">
        <f t="shared" si="2"/>
        <v>3.67</v>
      </c>
      <c r="Q2990" s="34">
        <f t="shared" si="3"/>
        <v>6.459016393</v>
      </c>
      <c r="R2990" s="35" t="str">
        <f t="shared" si="4"/>
        <v>Alto</v>
      </c>
      <c r="S2990" s="35" t="str">
        <f>IF(O2990="","",IF(O2990&gt;AVERAGE('Base de datos limpia'!$O$2:$O$8001),"Alto","Normal"))
</f>
        <v>Alto</v>
      </c>
      <c r="T2990" s="35" t="str">
        <f t="shared" si="5"/>
        <v>Gamer moderado</v>
      </c>
      <c r="U2990" s="35"/>
    </row>
    <row r="2991">
      <c r="A2991" s="28">
        <v>2990.0</v>
      </c>
      <c r="B2991" s="28">
        <v>16.0</v>
      </c>
      <c r="C2991" s="28" t="str">
        <f>TRIM(PROPER('Base de datos cruda'!C2991))</f>
        <v>Female</v>
      </c>
      <c r="D2991" s="28">
        <v>4.64</v>
      </c>
      <c r="E2991" s="28">
        <v>8.67</v>
      </c>
      <c r="F2991" s="28">
        <v>6.97</v>
      </c>
      <c r="G2991" s="28">
        <v>93.99</v>
      </c>
      <c r="H2991" s="28" t="str">
        <f>TRIM(PROPER('Base de datos cruda'!H2991))</f>
        <v>Fps</v>
      </c>
      <c r="I2991" s="28">
        <v>2.15</v>
      </c>
      <c r="J2991" s="28">
        <v>9.05</v>
      </c>
      <c r="K2991" s="28">
        <v>254.71</v>
      </c>
      <c r="L2991" s="28">
        <f>IF('Base de datos cruda'!L2991&lt;0,,'Base de datos cruda'!L2991)</f>
        <v>14.03</v>
      </c>
      <c r="M2991" s="28" t="str">
        <f>IF(TRIM(PROPER('Base de datos cruda'!M2991))="High","Alto",IF(TRIM(PROPER('Base de datos cruda'!M2991))="Medium","Medio","Bajo"))</f>
        <v>Medio</v>
      </c>
      <c r="N2991" s="29">
        <v>94.37</v>
      </c>
      <c r="O2991" s="32">
        <f t="shared" si="1"/>
        <v>94.37</v>
      </c>
      <c r="P2991" s="33">
        <f t="shared" si="2"/>
        <v>13.69</v>
      </c>
      <c r="Q2991" s="34">
        <f t="shared" si="3"/>
        <v>1.868534483</v>
      </c>
      <c r="R2991" s="35" t="str">
        <f t="shared" si="4"/>
        <v>Alto</v>
      </c>
      <c r="S2991" s="35" t="str">
        <f>IF(O2991="","",IF(O2991&gt;AVERAGE('Base de datos limpia'!$O$2:$O$8001),"Alto","Normal"))
</f>
        <v>Alto</v>
      </c>
      <c r="T2991" s="35" t="str">
        <f t="shared" si="5"/>
        <v>Gamer intensivo</v>
      </c>
      <c r="U2991" s="35"/>
    </row>
    <row r="2992">
      <c r="A2992" s="28">
        <v>2991.0</v>
      </c>
      <c r="B2992" s="28">
        <v>18.0</v>
      </c>
      <c r="C2992" s="28" t="str">
        <f>TRIM(PROPER('Base de datos cruda'!C2992))</f>
        <v>Other</v>
      </c>
      <c r="D2992" s="28">
        <v>1.1</v>
      </c>
      <c r="E2992" s="28">
        <v>5.48</v>
      </c>
      <c r="F2992" s="28">
        <v>7.95</v>
      </c>
      <c r="G2992" s="28">
        <v>76.53</v>
      </c>
      <c r="H2992" s="28" t="str">
        <f>TRIM(PROPER('Base de datos cruda'!H2992))</f>
        <v>Casual</v>
      </c>
      <c r="I2992" s="28">
        <v>1.3</v>
      </c>
      <c r="J2992" s="28">
        <v>3.39</v>
      </c>
      <c r="K2992" s="28">
        <v>310.67</v>
      </c>
      <c r="L2992" s="28">
        <f>IF('Base de datos cruda'!L2992&lt;0,,'Base de datos cruda'!L2992)</f>
        <v>3.04</v>
      </c>
      <c r="M2992" s="28" t="str">
        <f>IF(TRIM(PROPER('Base de datos cruda'!M2992))="High","Alto",IF(TRIM(PROPER('Base de datos cruda'!M2992))="Medium","Medio","Bajo"))</f>
        <v>Medio</v>
      </c>
      <c r="N2992" s="29">
        <v>86.31</v>
      </c>
      <c r="O2992" s="32">
        <f t="shared" si="1"/>
        <v>86.31</v>
      </c>
      <c r="P2992" s="33">
        <f t="shared" si="2"/>
        <v>4.49</v>
      </c>
      <c r="Q2992" s="34">
        <f t="shared" si="3"/>
        <v>4.981818182</v>
      </c>
      <c r="R2992" s="35" t="str">
        <f t="shared" si="4"/>
        <v>Alto</v>
      </c>
      <c r="S2992" s="35" t="str">
        <f>IF(O2992="","",IF(O2992&gt;AVERAGE('Base de datos limpia'!$O$2:$O$8001),"Alto","Normal"))
</f>
        <v>Alto</v>
      </c>
      <c r="T2992" s="35" t="str">
        <f t="shared" si="5"/>
        <v>Gamer moderado</v>
      </c>
      <c r="U2992" s="35"/>
    </row>
    <row r="2993">
      <c r="A2993" s="28">
        <v>2992.0</v>
      </c>
      <c r="B2993" s="28">
        <v>24.0</v>
      </c>
      <c r="C2993" s="28" t="str">
        <f>TRIM(PROPER('Base de datos cruda'!C2993))</f>
        <v>Male</v>
      </c>
      <c r="D2993" s="28">
        <v>0.33</v>
      </c>
      <c r="E2993" s="28">
        <v>4.19</v>
      </c>
      <c r="F2993" s="28">
        <v>8.25</v>
      </c>
      <c r="G2993" s="28">
        <v>81.79</v>
      </c>
      <c r="H2993" s="28" t="str">
        <f>TRIM(PROPER('Base de datos cruda'!H2993))</f>
        <v>Fps</v>
      </c>
      <c r="I2993" s="28">
        <v>2.07</v>
      </c>
      <c r="J2993" s="28">
        <v>2.54</v>
      </c>
      <c r="K2993" s="28">
        <v>319.98</v>
      </c>
      <c r="L2993" s="28">
        <f>IF('Base de datos cruda'!L2993&lt;0,,'Base de datos cruda'!L2993)</f>
        <v>2.9</v>
      </c>
      <c r="M2993" s="28" t="str">
        <f>IF(TRIM(PROPER('Base de datos cruda'!M2993))="High","Alto",IF(TRIM(PROPER('Base de datos cruda'!M2993))="Medium","Medio","Bajo"))</f>
        <v>Medio</v>
      </c>
      <c r="N2993" s="29">
        <v>79.34</v>
      </c>
      <c r="O2993" s="32">
        <f t="shared" si="1"/>
        <v>79.34</v>
      </c>
      <c r="P2993" s="33">
        <f t="shared" si="2"/>
        <v>2.87</v>
      </c>
      <c r="Q2993" s="34">
        <f t="shared" si="3"/>
        <v>12.6969697</v>
      </c>
      <c r="R2993" s="35" t="str">
        <f t="shared" si="4"/>
        <v>Alto</v>
      </c>
      <c r="S2993" s="35" t="str">
        <f>IF(O2993="","",IF(O2993&gt;AVERAGE('Base de datos limpia'!$O$2:$O$8001),"Alto","Normal"))
</f>
        <v>Alto</v>
      </c>
      <c r="T2993" s="35" t="str">
        <f t="shared" si="5"/>
        <v>Gamer moderado</v>
      </c>
      <c r="U2993" s="35"/>
    </row>
    <row r="2994">
      <c r="A2994" s="28">
        <v>2993.0</v>
      </c>
      <c r="B2994" s="28">
        <v>17.0</v>
      </c>
      <c r="C2994" s="28" t="str">
        <f>TRIM(PROPER('Base de datos cruda'!C2994))</f>
        <v>Female</v>
      </c>
      <c r="D2994" s="28">
        <v>3.04</v>
      </c>
      <c r="E2994" s="28">
        <v>5.9</v>
      </c>
      <c r="F2994" s="28">
        <v>4.39</v>
      </c>
      <c r="G2994" s="28">
        <v>60.43</v>
      </c>
      <c r="H2994" s="28" t="str">
        <f>TRIM(PROPER('Base de datos cruda'!H2994))</f>
        <v>Rpg</v>
      </c>
      <c r="I2994" s="28">
        <v>4.41</v>
      </c>
      <c r="J2994" s="28">
        <v>6.33</v>
      </c>
      <c r="K2994" s="28">
        <v>284.93</v>
      </c>
      <c r="L2994" s="28">
        <f>IF('Base de datos cruda'!L2994&lt;0,,'Base de datos cruda'!L2994)</f>
        <v>8.05</v>
      </c>
      <c r="M2994" s="28" t="str">
        <f>IF(TRIM(PROPER('Base de datos cruda'!M2994))="High","Alto",IF(TRIM(PROPER('Base de datos cruda'!M2994))="Medium","Medio","Bajo"))</f>
        <v>Medio</v>
      </c>
      <c r="N2994" s="29">
        <v>60.65</v>
      </c>
      <c r="O2994" s="32">
        <f t="shared" si="1"/>
        <v>60.65</v>
      </c>
      <c r="P2994" s="33">
        <f t="shared" si="2"/>
        <v>9.37</v>
      </c>
      <c r="Q2994" s="34">
        <f t="shared" si="3"/>
        <v>1.940789474</v>
      </c>
      <c r="R2994" s="35" t="str">
        <f t="shared" si="4"/>
        <v>Medio</v>
      </c>
      <c r="S2994" s="35" t="str">
        <f>IF(O2994="","",IF(O2994&gt;AVERAGE('Base de datos limpia'!$O$2:$O$8001),"Alto","Normal"))
</f>
        <v>Normal</v>
      </c>
      <c r="T2994" s="35" t="str">
        <f t="shared" si="5"/>
        <v>Gamer moderado</v>
      </c>
      <c r="U2994" s="35"/>
    </row>
    <row r="2995">
      <c r="A2995" s="28">
        <v>2994.0</v>
      </c>
      <c r="B2995" s="28">
        <v>19.0</v>
      </c>
      <c r="C2995" s="28" t="str">
        <f>TRIM(PROPER('Base de datos cruda'!C2995))</f>
        <v>Male</v>
      </c>
      <c r="D2995" s="28">
        <v>4.98</v>
      </c>
      <c r="E2995" s="28">
        <v>2.2</v>
      </c>
      <c r="F2995" s="28">
        <v>8.52</v>
      </c>
      <c r="G2995" s="28">
        <v>65.84</v>
      </c>
      <c r="H2995" s="28" t="str">
        <f>TRIM(PROPER('Base de datos cruda'!H2995))</f>
        <v>Casual</v>
      </c>
      <c r="I2995" s="28">
        <v>2.74</v>
      </c>
      <c r="J2995" s="28">
        <v>10.06</v>
      </c>
      <c r="K2995" s="28">
        <v>246.8</v>
      </c>
      <c r="L2995" s="28">
        <f>IF('Base de datos cruda'!L2995&lt;0,,'Base de datos cruda'!L2995)</f>
        <v>13.84</v>
      </c>
      <c r="M2995" s="28" t="str">
        <f>IF(TRIM(PROPER('Base de datos cruda'!M2995))="High","Alto",IF(TRIM(PROPER('Base de datos cruda'!M2995))="Medium","Medio","Bajo"))</f>
        <v>Medio</v>
      </c>
      <c r="N2995" s="29">
        <v>52.66</v>
      </c>
      <c r="O2995" s="32">
        <f t="shared" si="1"/>
        <v>52.66</v>
      </c>
      <c r="P2995" s="33">
        <f t="shared" si="2"/>
        <v>15.04</v>
      </c>
      <c r="Q2995" s="34">
        <f t="shared" si="3"/>
        <v>0.4417670683</v>
      </c>
      <c r="R2995" s="35" t="str">
        <f t="shared" si="4"/>
        <v>Medio</v>
      </c>
      <c r="S2995" s="35" t="str">
        <f>IF(O2995="","",IF(O2995&gt;AVERAGE('Base de datos limpia'!$O$2:$O$8001),"Alto","Normal"))
</f>
        <v>Normal</v>
      </c>
      <c r="T2995" s="35" t="str">
        <f t="shared" si="5"/>
        <v>Gamer casual</v>
      </c>
      <c r="U2995" s="35"/>
    </row>
    <row r="2996">
      <c r="A2996" s="28">
        <v>2995.0</v>
      </c>
      <c r="B2996" s="28">
        <v>19.0</v>
      </c>
      <c r="C2996" s="28" t="str">
        <f>TRIM(PROPER('Base de datos cruda'!C2996))</f>
        <v>Male</v>
      </c>
      <c r="D2996" s="28">
        <v>0.89</v>
      </c>
      <c r="E2996" s="28">
        <v>1.05</v>
      </c>
      <c r="F2996" s="28">
        <v>8.69</v>
      </c>
      <c r="G2996" s="28">
        <v>85.77</v>
      </c>
      <c r="H2996" s="28" t="str">
        <f>TRIM(PROPER('Base de datos cruda'!H2996))</f>
        <v>Fps</v>
      </c>
      <c r="I2996" s="28">
        <v>1.68</v>
      </c>
      <c r="J2996" s="28">
        <v>4.96</v>
      </c>
      <c r="K2996" s="28">
        <v>282.77</v>
      </c>
      <c r="L2996" s="28">
        <f>IF('Base de datos cruda'!L2996&lt;0,,'Base de datos cruda'!L2996)</f>
        <v>7.5</v>
      </c>
      <c r="M2996" s="28" t="str">
        <f>IF(TRIM(PROPER('Base de datos cruda'!M2996))="High","Alto",IF(TRIM(PROPER('Base de datos cruda'!M2996))="Medium","Medio","Bajo"))</f>
        <v>Medio</v>
      </c>
      <c r="N2996" s="29">
        <v>63.63</v>
      </c>
      <c r="O2996" s="32">
        <f t="shared" si="1"/>
        <v>63.63</v>
      </c>
      <c r="P2996" s="33">
        <f t="shared" si="2"/>
        <v>5.85</v>
      </c>
      <c r="Q2996" s="34">
        <f t="shared" si="3"/>
        <v>1.179775281</v>
      </c>
      <c r="R2996" s="35" t="str">
        <f t="shared" si="4"/>
        <v>Medio</v>
      </c>
      <c r="S2996" s="35" t="str">
        <f>IF(O2996="","",IF(O2996&gt;AVERAGE('Base de datos limpia'!$O$2:$O$8001),"Alto","Normal"))
</f>
        <v>Normal</v>
      </c>
      <c r="T2996" s="35" t="str">
        <f t="shared" si="5"/>
        <v>Gamer casual</v>
      </c>
      <c r="U2996" s="35"/>
    </row>
    <row r="2997">
      <c r="A2997" s="28">
        <v>2996.0</v>
      </c>
      <c r="B2997" s="28">
        <v>17.0</v>
      </c>
      <c r="C2997" s="28" t="str">
        <f>TRIM(PROPER('Base de datos cruda'!C2997))</f>
        <v>Female</v>
      </c>
      <c r="D2997" s="28">
        <v>2.51</v>
      </c>
      <c r="E2997" s="28">
        <v>3.53</v>
      </c>
      <c r="F2997" s="28">
        <v>6.96</v>
      </c>
      <c r="G2997" s="28">
        <v>82.49</v>
      </c>
      <c r="H2997" s="28" t="str">
        <f>TRIM(PROPER('Base de datos cruda'!H2997))</f>
        <v>Rpg</v>
      </c>
      <c r="I2997" s="28">
        <v>3.36</v>
      </c>
      <c r="J2997" s="28">
        <v>3.83</v>
      </c>
      <c r="K2997" s="28">
        <v>290.44</v>
      </c>
      <c r="L2997" s="28">
        <f>IF('Base de datos cruda'!L2997&lt;0,,'Base de datos cruda'!L2997)</f>
        <v>7.68</v>
      </c>
      <c r="M2997" s="28" t="str">
        <f>IF(TRIM(PROPER('Base de datos cruda'!M2997))="High","Alto",IF(TRIM(PROPER('Base de datos cruda'!M2997))="Medium","Medio","Bajo"))</f>
        <v>Medio</v>
      </c>
      <c r="N2997" s="29">
        <v>61.32</v>
      </c>
      <c r="O2997" s="32">
        <f t="shared" si="1"/>
        <v>61.32</v>
      </c>
      <c r="P2997" s="33">
        <f t="shared" si="2"/>
        <v>6.34</v>
      </c>
      <c r="Q2997" s="34">
        <f t="shared" si="3"/>
        <v>1.406374502</v>
      </c>
      <c r="R2997" s="35" t="str">
        <f t="shared" si="4"/>
        <v>Medio</v>
      </c>
      <c r="S2997" s="35" t="str">
        <f>IF(O2997="","",IF(O2997&gt;AVERAGE('Base de datos limpia'!$O$2:$O$8001),"Alto","Normal"))
</f>
        <v>Normal</v>
      </c>
      <c r="T2997" s="35" t="str">
        <f t="shared" si="5"/>
        <v>Gamer moderado</v>
      </c>
      <c r="U2997" s="35"/>
    </row>
    <row r="2998">
      <c r="A2998" s="28">
        <v>2997.0</v>
      </c>
      <c r="B2998" s="28">
        <v>18.0</v>
      </c>
      <c r="C2998" s="28" t="str">
        <f>TRIM(PROPER('Base de datos cruda'!C2998))</f>
        <v>Male</v>
      </c>
      <c r="D2998" s="28">
        <v>3.34</v>
      </c>
      <c r="E2998" s="28">
        <v>6.45</v>
      </c>
      <c r="F2998" s="28">
        <v>4.93</v>
      </c>
      <c r="G2998" s="28">
        <v>67.89</v>
      </c>
      <c r="H2998" s="28" t="str">
        <f>TRIM(PROPER('Base de datos cruda'!H2998))</f>
        <v>Casual</v>
      </c>
      <c r="I2998" s="28">
        <v>3.06</v>
      </c>
      <c r="J2998" s="28">
        <v>8.01</v>
      </c>
      <c r="K2998" s="28">
        <v>261.58</v>
      </c>
      <c r="L2998" s="28">
        <f>IF('Base de datos cruda'!L2998&lt;0,,'Base de datos cruda'!L2998)</f>
        <v>8.33</v>
      </c>
      <c r="M2998" s="28" t="str">
        <f>IF(TRIM(PROPER('Base de datos cruda'!M2998))="High","Alto",IF(TRIM(PROPER('Base de datos cruda'!M2998))="Medium","Medio","Bajo"))</f>
        <v>Medio</v>
      </c>
      <c r="N2998" s="29">
        <v>56.48</v>
      </c>
      <c r="O2998" s="32">
        <f t="shared" si="1"/>
        <v>56.48</v>
      </c>
      <c r="P2998" s="33">
        <f t="shared" si="2"/>
        <v>11.35</v>
      </c>
      <c r="Q2998" s="34">
        <f t="shared" si="3"/>
        <v>1.931137725</v>
      </c>
      <c r="R2998" s="35" t="str">
        <f t="shared" si="4"/>
        <v>Medio</v>
      </c>
      <c r="S2998" s="35" t="str">
        <f>IF(O2998="","",IF(O2998&gt;AVERAGE('Base de datos limpia'!$O$2:$O$8001),"Alto","Normal"))
</f>
        <v>Normal</v>
      </c>
      <c r="T2998" s="35" t="str">
        <f t="shared" si="5"/>
        <v>Gamer intensivo</v>
      </c>
      <c r="U2998" s="35"/>
    </row>
    <row r="2999">
      <c r="A2999" s="28">
        <v>2998.0</v>
      </c>
      <c r="B2999" s="28">
        <v>18.0</v>
      </c>
      <c r="C2999" s="28" t="str">
        <f>TRIM(PROPER('Base de datos cruda'!C2999))</f>
        <v>Male</v>
      </c>
      <c r="D2999" s="28">
        <v>1.28</v>
      </c>
      <c r="E2999" s="28">
        <v>7.41</v>
      </c>
      <c r="F2999" s="28">
        <v>8.09</v>
      </c>
      <c r="G2999" s="28">
        <v>69.74</v>
      </c>
      <c r="H2999" s="28" t="str">
        <f>TRIM(PROPER('Base de datos cruda'!H2999))</f>
        <v>Casual</v>
      </c>
      <c r="I2999" s="28">
        <v>2.8</v>
      </c>
      <c r="J2999" s="28">
        <v>5.18</v>
      </c>
      <c r="K2999" s="28">
        <v>307.82</v>
      </c>
      <c r="L2999" s="28">
        <f>IF('Base de datos cruda'!L2999&lt;0,,'Base de datos cruda'!L2999)</f>
        <v>7.67</v>
      </c>
      <c r="M2999" s="28" t="str">
        <f>IF(TRIM(PROPER('Base de datos cruda'!M2999))="High","Alto",IF(TRIM(PROPER('Base de datos cruda'!M2999))="Medium","Medio","Bajo"))</f>
        <v>Medio</v>
      </c>
      <c r="N2999" s="29">
        <v>102.857332470613</v>
      </c>
      <c r="O2999" s="33" t="str">
        <f t="shared" si="1"/>
        <v/>
      </c>
      <c r="P2999" s="33">
        <f t="shared" si="2"/>
        <v>6.46</v>
      </c>
      <c r="Q2999" s="34">
        <f t="shared" si="3"/>
        <v>5.7890625</v>
      </c>
      <c r="R2999" s="35" t="str">
        <f t="shared" si="4"/>
        <v>Alto</v>
      </c>
      <c r="S2999" s="35" t="str">
        <f>IF(O2999="","",IF(O2999&gt;AVERAGE('Base de datos limpia'!$O$2:$O$8001),"Alto","Normal"))
</f>
        <v/>
      </c>
      <c r="T2999" s="35" t="str">
        <f t="shared" si="5"/>
        <v>Gamer intensivo</v>
      </c>
      <c r="U2999" s="35"/>
    </row>
    <row r="3000">
      <c r="A3000" s="28">
        <v>2999.0</v>
      </c>
      <c r="B3000" s="28">
        <v>16.0</v>
      </c>
      <c r="C3000" s="28" t="str">
        <f>TRIM(PROPER('Base de datos cruda'!C3000))</f>
        <v>Male</v>
      </c>
      <c r="D3000" s="28">
        <v>4.05</v>
      </c>
      <c r="E3000" s="28">
        <v>8.44</v>
      </c>
      <c r="F3000" s="28">
        <v>6.74</v>
      </c>
      <c r="G3000" s="28">
        <v>73.76</v>
      </c>
      <c r="H3000" s="28" t="str">
        <f>TRIM(PROPER('Base de datos cruda'!H3000))</f>
        <v>Fps</v>
      </c>
      <c r="I3000" s="28">
        <v>1.96</v>
      </c>
      <c r="J3000" s="28">
        <v>8.17</v>
      </c>
      <c r="K3000" s="28">
        <v>290.89</v>
      </c>
      <c r="L3000" s="28">
        <f>IF('Base de datos cruda'!L3000&lt;0,,'Base de datos cruda'!L3000)</f>
        <v>10.66</v>
      </c>
      <c r="M3000" s="28" t="str">
        <f>IF(TRIM(PROPER('Base de datos cruda'!M3000))="High","Alto",IF(TRIM(PROPER('Base de datos cruda'!M3000))="Medium","Medio","Bajo"))</f>
        <v>Medio</v>
      </c>
      <c r="N3000" s="29">
        <v>79.09</v>
      </c>
      <c r="O3000" s="32">
        <f t="shared" si="1"/>
        <v>79.09</v>
      </c>
      <c r="P3000" s="33">
        <f t="shared" si="2"/>
        <v>12.22</v>
      </c>
      <c r="Q3000" s="34">
        <f t="shared" si="3"/>
        <v>2.083950617</v>
      </c>
      <c r="R3000" s="35" t="str">
        <f t="shared" si="4"/>
        <v>Alto</v>
      </c>
      <c r="S3000" s="35" t="str">
        <f>IF(O3000="","",IF(O3000&gt;AVERAGE('Base de datos limpia'!$O$2:$O$8001),"Alto","Normal"))
</f>
        <v>Alto</v>
      </c>
      <c r="T3000" s="35" t="str">
        <f t="shared" si="5"/>
        <v>Gamer intensivo</v>
      </c>
      <c r="U3000" s="35"/>
    </row>
    <row r="3001">
      <c r="A3001" s="28">
        <v>3000.0</v>
      </c>
      <c r="B3001" s="28">
        <v>21.0</v>
      </c>
      <c r="C3001" s="28" t="str">
        <f>TRIM(PROPER('Base de datos cruda'!C3001))</f>
        <v>Male</v>
      </c>
      <c r="D3001" s="28">
        <v>0.68</v>
      </c>
      <c r="E3001" s="28">
        <v>9.34</v>
      </c>
      <c r="F3001" s="28">
        <v>8.09</v>
      </c>
      <c r="G3001" s="28">
        <v>88.66</v>
      </c>
      <c r="H3001" s="28" t="str">
        <f>TRIM(PROPER('Base de datos cruda'!H3001))</f>
        <v>Fps</v>
      </c>
      <c r="I3001" s="28">
        <v>0.36</v>
      </c>
      <c r="J3001" s="28">
        <v>3.45</v>
      </c>
      <c r="K3001" s="28">
        <v>315.15</v>
      </c>
      <c r="L3001" s="28">
        <f>IF('Base de datos cruda'!L3001&lt;0,,'Base de datos cruda'!L3001)</f>
        <v>4.05</v>
      </c>
      <c r="M3001" s="28" t="str">
        <f>IF(TRIM(PROPER('Base de datos cruda'!M3001))="High","Alto",IF(TRIM(PROPER('Base de datos cruda'!M3001))="Medium","Medio","Bajo"))</f>
        <v>Medio</v>
      </c>
      <c r="N3001" s="29">
        <v>100.0</v>
      </c>
      <c r="O3001" s="32">
        <f t="shared" si="1"/>
        <v>100</v>
      </c>
      <c r="P3001" s="33">
        <f t="shared" si="2"/>
        <v>4.13</v>
      </c>
      <c r="Q3001" s="34">
        <f t="shared" si="3"/>
        <v>13.73529412</v>
      </c>
      <c r="R3001" s="35" t="str">
        <f t="shared" si="4"/>
        <v>Alto</v>
      </c>
      <c r="S3001" s="35" t="str">
        <f>IF(O3001="","",IF(O3001&gt;AVERAGE('Base de datos limpia'!$O$2:$O$8001),"Alto","Normal"))
</f>
        <v>Alto</v>
      </c>
      <c r="T3001" s="35" t="str">
        <f t="shared" si="5"/>
        <v>Gamer intensivo</v>
      </c>
      <c r="U3001" s="35"/>
    </row>
    <row r="3002">
      <c r="A3002" s="28">
        <v>3001.0</v>
      </c>
      <c r="B3002" s="28">
        <v>23.0</v>
      </c>
      <c r="C3002" s="28" t="str">
        <f>TRIM(PROPER('Base de datos cruda'!C3002))</f>
        <v>Female</v>
      </c>
      <c r="D3002" s="28">
        <v>0.37</v>
      </c>
      <c r="E3002" s="28">
        <v>4.71</v>
      </c>
      <c r="F3002" s="28">
        <v>8.07</v>
      </c>
      <c r="G3002" s="28">
        <v>84.39</v>
      </c>
      <c r="H3002" s="28" t="str">
        <f>TRIM(PROPER('Base de datos cruda'!H3002))</f>
        <v>Rpg</v>
      </c>
      <c r="I3002" s="28">
        <v>3.1</v>
      </c>
      <c r="J3002" s="28">
        <v>4.15</v>
      </c>
      <c r="K3002" s="28">
        <v>311.19</v>
      </c>
      <c r="L3002" s="28">
        <f>IF('Base de datos cruda'!L3002&lt;0,,'Base de datos cruda'!L3002)</f>
        <v>2.16</v>
      </c>
      <c r="M3002" s="28" t="str">
        <f>IF(TRIM(PROPER('Base de datos cruda'!M3002))="High","Alto",IF(TRIM(PROPER('Base de datos cruda'!M3002))="Medium","Medio","Bajo"))</f>
        <v>Medio</v>
      </c>
      <c r="N3002" s="29">
        <v>85.76</v>
      </c>
      <c r="O3002" s="32">
        <f t="shared" si="1"/>
        <v>85.76</v>
      </c>
      <c r="P3002" s="33">
        <f t="shared" si="2"/>
        <v>4.52</v>
      </c>
      <c r="Q3002" s="34">
        <f t="shared" si="3"/>
        <v>12.72972973</v>
      </c>
      <c r="R3002" s="35" t="str">
        <f t="shared" si="4"/>
        <v>Alto</v>
      </c>
      <c r="S3002" s="35" t="str">
        <f>IF(O3002="","",IF(O3002&gt;AVERAGE('Base de datos limpia'!$O$2:$O$8001),"Alto","Normal"))
</f>
        <v>Alto</v>
      </c>
      <c r="T3002" s="35" t="str">
        <f t="shared" si="5"/>
        <v>Gamer moderado</v>
      </c>
      <c r="U3002" s="35"/>
    </row>
    <row r="3003">
      <c r="A3003" s="28">
        <v>3002.0</v>
      </c>
      <c r="B3003" s="28">
        <v>18.0</v>
      </c>
      <c r="C3003" s="28" t="str">
        <f>TRIM(PROPER('Base de datos cruda'!C3003))</f>
        <v>Female</v>
      </c>
      <c r="D3003" s="28">
        <v>4.16</v>
      </c>
      <c r="E3003" s="28">
        <v>7.66</v>
      </c>
      <c r="F3003" s="28">
        <v>4.43</v>
      </c>
      <c r="G3003" s="28">
        <v>62.78</v>
      </c>
      <c r="H3003" s="28" t="str">
        <f>TRIM(PROPER('Base de datos cruda'!H3003))</f>
        <v>Rpg</v>
      </c>
      <c r="I3003" s="28">
        <v>2.1</v>
      </c>
      <c r="J3003" s="28">
        <v>7.02</v>
      </c>
      <c r="K3003" s="28">
        <v>259.62</v>
      </c>
      <c r="L3003" s="28">
        <f>IF('Base de datos cruda'!L3003&lt;0,,'Base de datos cruda'!L3003)</f>
        <v>11.22</v>
      </c>
      <c r="M3003" s="28" t="str">
        <f>IF(TRIM(PROPER('Base de datos cruda'!M3003))="High","Alto",IF(TRIM(PROPER('Base de datos cruda'!M3003))="Medium","Medio","Bajo"))</f>
        <v>Alto</v>
      </c>
      <c r="N3003" s="29">
        <v>64.23</v>
      </c>
      <c r="O3003" s="32">
        <f t="shared" si="1"/>
        <v>64.23</v>
      </c>
      <c r="P3003" s="33">
        <f t="shared" si="2"/>
        <v>11.18</v>
      </c>
      <c r="Q3003" s="34">
        <f t="shared" si="3"/>
        <v>1.841346154</v>
      </c>
      <c r="R3003" s="35" t="str">
        <f t="shared" si="4"/>
        <v>Medio</v>
      </c>
      <c r="S3003" s="35" t="str">
        <f>IF(O3003="","",IF(O3003&gt;AVERAGE('Base de datos limpia'!$O$2:$O$8001),"Alto","Normal"))
</f>
        <v>Normal</v>
      </c>
      <c r="T3003" s="35" t="str">
        <f t="shared" si="5"/>
        <v>Gamer intensivo</v>
      </c>
      <c r="U3003" s="35"/>
    </row>
    <row r="3004">
      <c r="A3004" s="28">
        <v>3003.0</v>
      </c>
      <c r="B3004" s="28">
        <v>20.0</v>
      </c>
      <c r="C3004" s="28" t="str">
        <f>TRIM(PROPER('Base de datos cruda'!C3004))</f>
        <v>Male</v>
      </c>
      <c r="D3004" s="28">
        <v>1.98</v>
      </c>
      <c r="E3004" s="28">
        <v>1.67</v>
      </c>
      <c r="F3004" s="28">
        <v>7.04</v>
      </c>
      <c r="G3004" s="28">
        <v>90.4</v>
      </c>
      <c r="H3004" s="28" t="str">
        <f>TRIM(PROPER('Base de datos cruda'!H3004))</f>
        <v>Rpg</v>
      </c>
      <c r="I3004" s="28">
        <v>2.14</v>
      </c>
      <c r="J3004" s="28">
        <v>3.39</v>
      </c>
      <c r="K3004" s="28">
        <v>290.47</v>
      </c>
      <c r="L3004" s="28">
        <f>IF('Base de datos cruda'!L3004&lt;0,,'Base de datos cruda'!L3004)</f>
        <v>5.46</v>
      </c>
      <c r="M3004" s="28" t="str">
        <f>IF(TRIM(PROPER('Base de datos cruda'!M3004))="High","Alto",IF(TRIM(PROPER('Base de datos cruda'!M3004))="Medium","Medio","Bajo"))</f>
        <v>Medio</v>
      </c>
      <c r="N3004" s="29">
        <v>71.86</v>
      </c>
      <c r="O3004" s="32">
        <f t="shared" si="1"/>
        <v>71.86</v>
      </c>
      <c r="P3004" s="33">
        <f t="shared" si="2"/>
        <v>5.37</v>
      </c>
      <c r="Q3004" s="34">
        <f t="shared" si="3"/>
        <v>0.8434343434</v>
      </c>
      <c r="R3004" s="35" t="str">
        <f t="shared" si="4"/>
        <v>Alto</v>
      </c>
      <c r="S3004" s="35" t="str">
        <f>IF(O3004="","",IF(O3004&gt;AVERAGE('Base de datos limpia'!$O$2:$O$8001),"Alto","Normal"))
</f>
        <v>Alto</v>
      </c>
      <c r="T3004" s="35" t="str">
        <f t="shared" si="5"/>
        <v>Gamer casual</v>
      </c>
      <c r="U3004" s="35"/>
    </row>
    <row r="3005">
      <c r="A3005" s="28">
        <v>3004.0</v>
      </c>
      <c r="B3005" s="28">
        <v>16.0</v>
      </c>
      <c r="C3005" s="28" t="str">
        <f>TRIM(PROPER('Base de datos cruda'!C3005))</f>
        <v>Male</v>
      </c>
      <c r="D3005" s="28">
        <v>0.76</v>
      </c>
      <c r="E3005" s="28">
        <v>1.52</v>
      </c>
      <c r="F3005" s="28">
        <v>6.42</v>
      </c>
      <c r="G3005" s="28">
        <v>70.51</v>
      </c>
      <c r="H3005" s="28" t="str">
        <f>TRIM(PROPER('Base de datos cruda'!H3005))</f>
        <v>Fps</v>
      </c>
      <c r="I3005" s="28">
        <v>1.17</v>
      </c>
      <c r="J3005" s="28">
        <v>5.98</v>
      </c>
      <c r="K3005" s="28">
        <v>310.51</v>
      </c>
      <c r="L3005" s="28">
        <f>IF('Base de datos cruda'!L3005&lt;0,,'Base de datos cruda'!L3005)</f>
        <v>6.39</v>
      </c>
      <c r="M3005" s="28" t="str">
        <f>IF(TRIM(PROPER('Base de datos cruda'!M3005))="High","Alto",IF(TRIM(PROPER('Base de datos cruda'!M3005))="Medium","Medio","Bajo"))</f>
        <v>Medio</v>
      </c>
      <c r="N3005" s="29">
        <v>55.71</v>
      </c>
      <c r="O3005" s="32">
        <f t="shared" si="1"/>
        <v>55.71</v>
      </c>
      <c r="P3005" s="33">
        <f t="shared" si="2"/>
        <v>6.74</v>
      </c>
      <c r="Q3005" s="34">
        <f t="shared" si="3"/>
        <v>2</v>
      </c>
      <c r="R3005" s="35" t="str">
        <f t="shared" si="4"/>
        <v>Medio</v>
      </c>
      <c r="S3005" s="35" t="str">
        <f>IF(O3005="","",IF(O3005&gt;AVERAGE('Base de datos limpia'!$O$2:$O$8001),"Alto","Normal"))
</f>
        <v>Normal</v>
      </c>
      <c r="T3005" s="35" t="str">
        <f t="shared" si="5"/>
        <v>Gamer casual</v>
      </c>
      <c r="U3005" s="35"/>
    </row>
    <row r="3006">
      <c r="A3006" s="28">
        <v>3005.0</v>
      </c>
      <c r="B3006" s="28">
        <v>22.0</v>
      </c>
      <c r="C3006" s="28" t="str">
        <f>TRIM(PROPER('Base de datos cruda'!C3006))</f>
        <v>Male</v>
      </c>
      <c r="D3006" s="28">
        <v>3.39</v>
      </c>
      <c r="E3006" s="28">
        <v>2.12</v>
      </c>
      <c r="F3006" s="28">
        <v>8.73</v>
      </c>
      <c r="G3006" s="28">
        <v>86.87</v>
      </c>
      <c r="H3006" s="28" t="str">
        <f>TRIM(PROPER('Base de datos cruda'!H3006))</f>
        <v>Rpg</v>
      </c>
      <c r="I3006" s="28">
        <v>1.25</v>
      </c>
      <c r="J3006" s="28">
        <v>7.78</v>
      </c>
      <c r="K3006" s="28">
        <v>290.05</v>
      </c>
      <c r="L3006" s="28">
        <f>IF('Base de datos cruda'!L3006&lt;0,,'Base de datos cruda'!L3006)</f>
        <v>7.97</v>
      </c>
      <c r="M3006" s="28" t="str">
        <f>IF(TRIM(PROPER('Base de datos cruda'!M3006))="High","Alto",IF(TRIM(PROPER('Base de datos cruda'!M3006))="Medium","Medio","Bajo"))</f>
        <v>Medio</v>
      </c>
      <c r="N3006" s="29">
        <v>66.26</v>
      </c>
      <c r="O3006" s="32">
        <f t="shared" si="1"/>
        <v>66.26</v>
      </c>
      <c r="P3006" s="33">
        <f t="shared" si="2"/>
        <v>11.17</v>
      </c>
      <c r="Q3006" s="34">
        <f t="shared" si="3"/>
        <v>0.6253687316</v>
      </c>
      <c r="R3006" s="35" t="str">
        <f t="shared" si="4"/>
        <v>Medio</v>
      </c>
      <c r="S3006" s="35" t="str">
        <f>IF(O3006="","",IF(O3006&gt;AVERAGE('Base de datos limpia'!$O$2:$O$8001),"Alto","Normal"))
</f>
        <v>Alto</v>
      </c>
      <c r="T3006" s="35" t="str">
        <f t="shared" si="5"/>
        <v>Gamer casual</v>
      </c>
      <c r="U3006" s="35"/>
    </row>
    <row r="3007">
      <c r="A3007" s="28">
        <v>3006.0</v>
      </c>
      <c r="B3007" s="28">
        <v>16.0</v>
      </c>
      <c r="C3007" s="28" t="str">
        <f>TRIM(PROPER('Base de datos cruda'!C3007))</f>
        <v>Female</v>
      </c>
      <c r="D3007" s="28">
        <v>7.32</v>
      </c>
      <c r="E3007" s="28">
        <v>5.04</v>
      </c>
      <c r="F3007" s="28">
        <v>5.48</v>
      </c>
      <c r="G3007" s="28">
        <v>64.93</v>
      </c>
      <c r="H3007" s="28" t="str">
        <f>TRIM(PROPER('Base de datos cruda'!H3007))</f>
        <v>Casual</v>
      </c>
      <c r="I3007" s="28">
        <v>3.94</v>
      </c>
      <c r="J3007" s="28">
        <v>11.67</v>
      </c>
      <c r="K3007" s="28">
        <v>233.56</v>
      </c>
      <c r="L3007" s="28">
        <f>IF('Base de datos cruda'!L3007&lt;0,,'Base de datos cruda'!L3007)</f>
        <v>18.72</v>
      </c>
      <c r="M3007" s="28" t="str">
        <f>IF(TRIM(PROPER('Base de datos cruda'!M3007))="High","Alto",IF(TRIM(PROPER('Base de datos cruda'!M3007))="Medium","Medio","Bajo"))</f>
        <v>Bajo</v>
      </c>
      <c r="N3007" s="29">
        <v>31.17</v>
      </c>
      <c r="O3007" s="32">
        <f t="shared" si="1"/>
        <v>31.17</v>
      </c>
      <c r="P3007" s="33">
        <f t="shared" si="2"/>
        <v>18.99</v>
      </c>
      <c r="Q3007" s="34">
        <f t="shared" si="3"/>
        <v>0.6885245902</v>
      </c>
      <c r="R3007" s="35" t="str">
        <f t="shared" si="4"/>
        <v>Bajo</v>
      </c>
      <c r="S3007" s="35" t="str">
        <f>IF(O3007="","",IF(O3007&gt;AVERAGE('Base de datos limpia'!$O$2:$O$8001),"Alto","Normal"))
</f>
        <v>Normal</v>
      </c>
      <c r="T3007" s="35" t="str">
        <f t="shared" si="5"/>
        <v>Gamer moderado</v>
      </c>
      <c r="U3007" s="35"/>
    </row>
    <row r="3008">
      <c r="A3008" s="28">
        <v>3007.0</v>
      </c>
      <c r="B3008" s="28">
        <v>24.0</v>
      </c>
      <c r="C3008" s="28" t="str">
        <f>TRIM(PROPER('Base de datos cruda'!C3008))</f>
        <v>Male</v>
      </c>
      <c r="D3008" s="28">
        <v>5.79</v>
      </c>
      <c r="E3008" s="28">
        <v>2.9</v>
      </c>
      <c r="F3008" s="28">
        <v>5.03</v>
      </c>
      <c r="G3008" s="28">
        <v>99.92</v>
      </c>
      <c r="H3008" s="28" t="str">
        <f>TRIM(PROPER('Base de datos cruda'!H3008))</f>
        <v>Fps</v>
      </c>
      <c r="I3008" s="28">
        <v>2.4</v>
      </c>
      <c r="J3008" s="28">
        <v>7.76</v>
      </c>
      <c r="K3008" s="28">
        <v>247.6</v>
      </c>
      <c r="L3008" s="28">
        <f>IF('Base de datos cruda'!L3008&lt;0,,'Base de datos cruda'!L3008)</f>
        <v>7.69</v>
      </c>
      <c r="M3008" s="28" t="str">
        <f>IF(TRIM(PROPER('Base de datos cruda'!M3008))="High","Alto",IF(TRIM(PROPER('Base de datos cruda'!M3008))="Medium","Medio","Bajo"))</f>
        <v>Bajo</v>
      </c>
      <c r="N3008" s="29">
        <v>43.951731072016</v>
      </c>
      <c r="O3008" s="32">
        <f t="shared" si="1"/>
        <v>43.95173107</v>
      </c>
      <c r="P3008" s="33">
        <f t="shared" si="2"/>
        <v>13.55</v>
      </c>
      <c r="Q3008" s="34">
        <f t="shared" si="3"/>
        <v>0.5008635579</v>
      </c>
      <c r="R3008" s="35" t="str">
        <f t="shared" si="4"/>
        <v>Bajo</v>
      </c>
      <c r="S3008" s="35" t="str">
        <f>IF(O3008="","",IF(O3008&gt;AVERAGE('Base de datos limpia'!$O$2:$O$8001),"Alto","Normal"))
</f>
        <v>Normal</v>
      </c>
      <c r="T3008" s="35" t="str">
        <f t="shared" si="5"/>
        <v>Gamer casual</v>
      </c>
      <c r="U3008" s="35"/>
    </row>
    <row r="3009">
      <c r="A3009" s="28">
        <v>3008.0</v>
      </c>
      <c r="B3009" s="28">
        <v>23.0</v>
      </c>
      <c r="C3009" s="28" t="str">
        <f>TRIM(PROPER('Base de datos cruda'!C3009))</f>
        <v>Female</v>
      </c>
      <c r="D3009" s="28">
        <v>6.52</v>
      </c>
      <c r="E3009" s="28">
        <v>3.58</v>
      </c>
      <c r="F3009" s="28">
        <v>8.49</v>
      </c>
      <c r="G3009" s="28">
        <v>63.21</v>
      </c>
      <c r="H3009" s="28" t="str">
        <f>TRIM(PROPER('Base de datos cruda'!H3009))</f>
        <v>Fps</v>
      </c>
      <c r="I3009" s="28">
        <v>0.55</v>
      </c>
      <c r="J3009" s="28">
        <v>10.84</v>
      </c>
      <c r="K3009" s="28">
        <v>248.49</v>
      </c>
      <c r="L3009" s="28">
        <f>IF('Base de datos cruda'!L3009&lt;0,,'Base de datos cruda'!L3009)</f>
        <v>13.97</v>
      </c>
      <c r="M3009" s="28" t="str">
        <f>IF(TRIM(PROPER('Base de datos cruda'!M3009))="High","Alto",IF(TRIM(PROPER('Base de datos cruda'!M3009))="Medium","Medio","Bajo"))</f>
        <v>Bajo</v>
      </c>
      <c r="N3009" s="29">
        <v>44.2</v>
      </c>
      <c r="O3009" s="32">
        <f t="shared" si="1"/>
        <v>44.2</v>
      </c>
      <c r="P3009" s="33">
        <f t="shared" si="2"/>
        <v>17.36</v>
      </c>
      <c r="Q3009" s="34">
        <f t="shared" si="3"/>
        <v>0.5490797546</v>
      </c>
      <c r="R3009" s="35" t="str">
        <f t="shared" si="4"/>
        <v>Bajo</v>
      </c>
      <c r="S3009" s="35" t="str">
        <f>IF(O3009="","",IF(O3009&gt;AVERAGE('Base de datos limpia'!$O$2:$O$8001),"Alto","Normal"))
</f>
        <v>Normal</v>
      </c>
      <c r="T3009" s="35" t="str">
        <f t="shared" si="5"/>
        <v>Gamer moderado</v>
      </c>
      <c r="U3009" s="35"/>
    </row>
    <row r="3010">
      <c r="A3010" s="28">
        <v>3009.0</v>
      </c>
      <c r="B3010" s="28">
        <v>22.0</v>
      </c>
      <c r="C3010" s="28" t="str">
        <f>TRIM(PROPER('Base de datos cruda'!C3010))</f>
        <v>Male</v>
      </c>
      <c r="D3010" s="28">
        <v>6.98</v>
      </c>
      <c r="E3010" s="28">
        <v>6.83</v>
      </c>
      <c r="F3010" s="28">
        <v>4.74</v>
      </c>
      <c r="G3010" s="28">
        <v>89.67</v>
      </c>
      <c r="H3010" s="28" t="str">
        <f>TRIM(PROPER('Base de datos cruda'!H3010))</f>
        <v>Rpg</v>
      </c>
      <c r="I3010" s="28">
        <v>0.23</v>
      </c>
      <c r="J3010" s="28">
        <v>9.14</v>
      </c>
      <c r="K3010" s="28">
        <v>251.0</v>
      </c>
      <c r="L3010" s="28">
        <f>IF('Base de datos cruda'!L3010&lt;0,,'Base de datos cruda'!L3010)</f>
        <v>12.35</v>
      </c>
      <c r="M3010" s="28" t="str">
        <f>IF(TRIM(PROPER('Base de datos cruda'!M3010))="High","Alto",IF(TRIM(PROPER('Base de datos cruda'!M3010))="Medium","Medio","Bajo"))</f>
        <v>Bajo</v>
      </c>
      <c r="N3010" s="29">
        <v>44.31</v>
      </c>
      <c r="O3010" s="32">
        <f t="shared" si="1"/>
        <v>44.31</v>
      </c>
      <c r="P3010" s="33">
        <f t="shared" si="2"/>
        <v>16.12</v>
      </c>
      <c r="Q3010" s="34">
        <f t="shared" si="3"/>
        <v>0.9785100287</v>
      </c>
      <c r="R3010" s="35" t="str">
        <f t="shared" si="4"/>
        <v>Bajo</v>
      </c>
      <c r="S3010" s="35" t="str">
        <f>IF(O3010="","",IF(O3010&gt;AVERAGE('Base de datos limpia'!$O$2:$O$8001),"Alto","Normal"))
</f>
        <v>Normal</v>
      </c>
      <c r="T3010" s="35" t="str">
        <f t="shared" si="5"/>
        <v>Gamer intensivo</v>
      </c>
      <c r="U3010" s="35"/>
    </row>
    <row r="3011">
      <c r="A3011" s="28">
        <v>3010.0</v>
      </c>
      <c r="B3011" s="28">
        <v>22.0</v>
      </c>
      <c r="C3011" s="28" t="str">
        <f>TRIM(PROPER('Base de datos cruda'!C3011))</f>
        <v>Male</v>
      </c>
      <c r="D3011" s="28">
        <v>7.78</v>
      </c>
      <c r="E3011" s="28">
        <v>4.23</v>
      </c>
      <c r="F3011" s="28">
        <v>7.43</v>
      </c>
      <c r="G3011" s="28">
        <v>81.65</v>
      </c>
      <c r="H3011" s="28" t="str">
        <f>TRIM(PROPER('Base de datos cruda'!H3011))</f>
        <v>Fps</v>
      </c>
      <c r="I3011" s="28">
        <v>1.12</v>
      </c>
      <c r="J3011" s="28">
        <v>12.22</v>
      </c>
      <c r="K3011" s="28">
        <v>229.78</v>
      </c>
      <c r="L3011" s="28">
        <f>IF('Base de datos cruda'!L3011&lt;0,,'Base de datos cruda'!L3011)</f>
        <v>18.45</v>
      </c>
      <c r="M3011" s="28" t="str">
        <f>IF(TRIM(PROPER('Base de datos cruda'!M3011))="High","Alto",IF(TRIM(PROPER('Base de datos cruda'!M3011))="Medium","Medio","Bajo"))</f>
        <v>Bajo</v>
      </c>
      <c r="N3011" s="29">
        <v>41.98</v>
      </c>
      <c r="O3011" s="32">
        <f t="shared" si="1"/>
        <v>41.98</v>
      </c>
      <c r="P3011" s="33">
        <f t="shared" si="2"/>
        <v>20</v>
      </c>
      <c r="Q3011" s="34">
        <f t="shared" si="3"/>
        <v>0.5437017995</v>
      </c>
      <c r="R3011" s="35" t="str">
        <f t="shared" si="4"/>
        <v>Bajo</v>
      </c>
      <c r="S3011" s="35" t="str">
        <f>IF(O3011="","",IF(O3011&gt;AVERAGE('Base de datos limpia'!$O$2:$O$8001),"Alto","Normal"))
</f>
        <v>Normal</v>
      </c>
      <c r="T3011" s="35" t="str">
        <f t="shared" si="5"/>
        <v>Gamer moderado</v>
      </c>
      <c r="U3011" s="35"/>
    </row>
    <row r="3012">
      <c r="A3012" s="28">
        <v>3011.0</v>
      </c>
      <c r="B3012" s="28">
        <v>20.0</v>
      </c>
      <c r="C3012" s="28" t="str">
        <f>TRIM(PROPER('Base de datos cruda'!C3012))</f>
        <v>Female</v>
      </c>
      <c r="D3012" s="28">
        <v>6.11</v>
      </c>
      <c r="E3012" s="28">
        <v>6.02</v>
      </c>
      <c r="F3012" s="28">
        <v>5.5</v>
      </c>
      <c r="G3012" s="28">
        <v>63.44</v>
      </c>
      <c r="H3012" s="28" t="str">
        <f>TRIM(PROPER('Base de datos cruda'!H3012))</f>
        <v>Rpg</v>
      </c>
      <c r="I3012" s="28">
        <v>2.44</v>
      </c>
      <c r="J3012" s="28">
        <v>8.78</v>
      </c>
      <c r="K3012" s="28">
        <v>248.59</v>
      </c>
      <c r="L3012" s="28">
        <f>IF('Base de datos cruda'!L3012&lt;0,,'Base de datos cruda'!L3012)</f>
        <v>15.48</v>
      </c>
      <c r="M3012" s="28" t="str">
        <f>IF(TRIM(PROPER('Base de datos cruda'!M3012))="High","Alto",IF(TRIM(PROPER('Base de datos cruda'!M3012))="Medium","Medio","Bajo"))</f>
        <v>Bajo</v>
      </c>
      <c r="N3012" s="29">
        <v>43.21</v>
      </c>
      <c r="O3012" s="32">
        <f t="shared" si="1"/>
        <v>43.21</v>
      </c>
      <c r="P3012" s="33">
        <f t="shared" si="2"/>
        <v>14.89</v>
      </c>
      <c r="Q3012" s="34">
        <f t="shared" si="3"/>
        <v>0.9852700491</v>
      </c>
      <c r="R3012" s="35" t="str">
        <f t="shared" si="4"/>
        <v>Bajo</v>
      </c>
      <c r="S3012" s="35" t="str">
        <f>IF(O3012="","",IF(O3012&gt;AVERAGE('Base de datos limpia'!$O$2:$O$8001),"Alto","Normal"))
</f>
        <v>Normal</v>
      </c>
      <c r="T3012" s="35" t="str">
        <f t="shared" si="5"/>
        <v>Gamer intensivo</v>
      </c>
      <c r="U3012" s="35"/>
    </row>
    <row r="3013">
      <c r="A3013" s="28">
        <v>3012.0</v>
      </c>
      <c r="B3013" s="28">
        <v>20.0</v>
      </c>
      <c r="C3013" s="28" t="str">
        <f>TRIM(PROPER('Base de datos cruda'!C3013))</f>
        <v>Female</v>
      </c>
      <c r="D3013" s="28">
        <v>4.87</v>
      </c>
      <c r="E3013" s="28">
        <v>4.71</v>
      </c>
      <c r="F3013" s="28">
        <v>6.84</v>
      </c>
      <c r="G3013" s="28">
        <v>61.07</v>
      </c>
      <c r="H3013" s="28" t="str">
        <f>TRIM(PROPER('Base de datos cruda'!H3013))</f>
        <v>Fps</v>
      </c>
      <c r="I3013" s="28">
        <v>3.09</v>
      </c>
      <c r="J3013" s="28">
        <v>6.66</v>
      </c>
      <c r="K3013" s="28">
        <v>244.96</v>
      </c>
      <c r="L3013" s="28">
        <f>IF('Base de datos cruda'!L3013&lt;0,,'Base de datos cruda'!L3013)</f>
        <v>10.62</v>
      </c>
      <c r="M3013" s="28" t="str">
        <f>IF(TRIM(PROPER('Base de datos cruda'!M3013))="High","Alto",IF(TRIM(PROPER('Base de datos cruda'!M3013))="Medium","Medio","Bajo"))</f>
        <v>Medio</v>
      </c>
      <c r="N3013" s="29">
        <v>56.15</v>
      </c>
      <c r="O3013" s="32">
        <f t="shared" si="1"/>
        <v>56.15</v>
      </c>
      <c r="P3013" s="33">
        <f t="shared" si="2"/>
        <v>11.53</v>
      </c>
      <c r="Q3013" s="34">
        <f t="shared" si="3"/>
        <v>0.9671457906</v>
      </c>
      <c r="R3013" s="35" t="str">
        <f t="shared" si="4"/>
        <v>Medio</v>
      </c>
      <c r="S3013" s="35" t="str">
        <f>IF(O3013="","",IF(O3013&gt;AVERAGE('Base de datos limpia'!$O$2:$O$8001),"Alto","Normal"))
</f>
        <v>Normal</v>
      </c>
      <c r="T3013" s="35" t="str">
        <f t="shared" si="5"/>
        <v>Gamer moderado</v>
      </c>
      <c r="U3013" s="35"/>
    </row>
    <row r="3014">
      <c r="A3014" s="28">
        <v>3013.0</v>
      </c>
      <c r="B3014" s="28">
        <v>20.0</v>
      </c>
      <c r="C3014" s="28" t="str">
        <f>TRIM(PROPER('Base de datos cruda'!C3014))</f>
        <v>Male</v>
      </c>
      <c r="D3014" s="28">
        <v>2.92</v>
      </c>
      <c r="E3014" s="28">
        <v>2.52</v>
      </c>
      <c r="F3014" s="28">
        <v>7.08</v>
      </c>
      <c r="G3014" s="28">
        <v>74.51</v>
      </c>
      <c r="H3014" s="28" t="str">
        <f>TRIM(PROPER('Base de datos cruda'!H3014))</f>
        <v>Fps</v>
      </c>
      <c r="I3014" s="28">
        <v>0.72</v>
      </c>
      <c r="J3014" s="28">
        <v>8.45</v>
      </c>
      <c r="K3014" s="28">
        <v>271.34</v>
      </c>
      <c r="L3014" s="28">
        <f>IF('Base de datos cruda'!L3014&lt;0,,'Base de datos cruda'!L3014)</f>
        <v>11.32</v>
      </c>
      <c r="M3014" s="28" t="str">
        <f>IF(TRIM(PROPER('Base de datos cruda'!M3014))="High","Alto",IF(TRIM(PROPER('Base de datos cruda'!M3014))="Medium","Medio","Bajo"))</f>
        <v>Medio</v>
      </c>
      <c r="N3014" s="29">
        <v>57.69</v>
      </c>
      <c r="O3014" s="32">
        <f t="shared" si="1"/>
        <v>57.69</v>
      </c>
      <c r="P3014" s="33">
        <f t="shared" si="2"/>
        <v>11.37</v>
      </c>
      <c r="Q3014" s="34">
        <f t="shared" si="3"/>
        <v>0.8630136986</v>
      </c>
      <c r="R3014" s="35" t="str">
        <f t="shared" si="4"/>
        <v>Medio</v>
      </c>
      <c r="S3014" s="35" t="str">
        <f>IF(O3014="","",IF(O3014&gt;AVERAGE('Base de datos limpia'!$O$2:$O$8001),"Alto","Normal"))
</f>
        <v>Normal</v>
      </c>
      <c r="T3014" s="35" t="str">
        <f t="shared" si="5"/>
        <v>Gamer casual</v>
      </c>
      <c r="U3014" s="35"/>
    </row>
    <row r="3015">
      <c r="A3015" s="28">
        <v>3014.0</v>
      </c>
      <c r="B3015" s="28">
        <v>16.0</v>
      </c>
      <c r="C3015" s="28" t="str">
        <f>TRIM(PROPER('Base de datos cruda'!C3015))</f>
        <v>Female</v>
      </c>
      <c r="D3015" s="28">
        <v>1.45</v>
      </c>
      <c r="E3015" s="28">
        <v>1.67</v>
      </c>
      <c r="F3015" s="28">
        <v>6.09</v>
      </c>
      <c r="G3015" s="28">
        <v>92.09</v>
      </c>
      <c r="H3015" s="28" t="str">
        <f>TRIM(PROPER('Base de datos cruda'!H3015))</f>
        <v>Rpg</v>
      </c>
      <c r="I3015" s="28">
        <v>2.17</v>
      </c>
      <c r="J3015" s="28">
        <v>2.97</v>
      </c>
      <c r="K3015" s="28">
        <v>287.7</v>
      </c>
      <c r="L3015" s="28">
        <f>IF('Base de datos cruda'!L3015&lt;0,,'Base de datos cruda'!L3015)</f>
        <v>2.11</v>
      </c>
      <c r="M3015" s="28" t="str">
        <f>IF(TRIM(PROPER('Base de datos cruda'!M3015))="High","Alto",IF(TRIM(PROPER('Base de datos cruda'!M3015))="Medium","Medio","Bajo"))</f>
        <v>Medio</v>
      </c>
      <c r="N3015" s="29">
        <v>58.66</v>
      </c>
      <c r="O3015" s="32">
        <f t="shared" si="1"/>
        <v>58.66</v>
      </c>
      <c r="P3015" s="33">
        <f t="shared" si="2"/>
        <v>4.42</v>
      </c>
      <c r="Q3015" s="34">
        <f t="shared" si="3"/>
        <v>1.151724138</v>
      </c>
      <c r="R3015" s="35" t="str">
        <f t="shared" si="4"/>
        <v>Medio</v>
      </c>
      <c r="S3015" s="35" t="str">
        <f>IF(O3015="","",IF(O3015&gt;AVERAGE('Base de datos limpia'!$O$2:$O$8001),"Alto","Normal"))
</f>
        <v>Normal</v>
      </c>
      <c r="T3015" s="35" t="str">
        <f t="shared" si="5"/>
        <v>Gamer casual</v>
      </c>
      <c r="U3015" s="35"/>
    </row>
    <row r="3016">
      <c r="A3016" s="28">
        <v>3015.0</v>
      </c>
      <c r="B3016" s="28">
        <v>23.0</v>
      </c>
      <c r="C3016" s="28" t="str">
        <f>TRIM(PROPER('Base de datos cruda'!C3016))</f>
        <v>Female</v>
      </c>
      <c r="D3016" s="28">
        <v>5.49</v>
      </c>
      <c r="E3016" s="28">
        <v>3.13</v>
      </c>
      <c r="F3016" s="28">
        <v>8.87</v>
      </c>
      <c r="G3016" s="28">
        <v>61.65</v>
      </c>
      <c r="H3016" s="28" t="str">
        <f>TRIM(PROPER('Base de datos cruda'!H3016))</f>
        <v>Fps</v>
      </c>
      <c r="I3016" s="28">
        <v>0.36</v>
      </c>
      <c r="J3016" s="28">
        <v>10.3</v>
      </c>
      <c r="K3016" s="28">
        <v>252.21</v>
      </c>
      <c r="L3016" s="28">
        <f>IF('Base de datos cruda'!L3016&lt;0,,'Base de datos cruda'!L3016)</f>
        <v>10.58</v>
      </c>
      <c r="M3016" s="28" t="str">
        <f>IF(TRIM(PROPER('Base de datos cruda'!M3016))="High","Alto",IF(TRIM(PROPER('Base de datos cruda'!M3016))="Medium","Medio","Bajo"))</f>
        <v>Bajo</v>
      </c>
      <c r="N3016" s="29">
        <v>53.08</v>
      </c>
      <c r="O3016" s="32">
        <f t="shared" si="1"/>
        <v>53.08</v>
      </c>
      <c r="P3016" s="33">
        <f t="shared" si="2"/>
        <v>15.79</v>
      </c>
      <c r="Q3016" s="34">
        <f t="shared" si="3"/>
        <v>0.5701275046</v>
      </c>
      <c r="R3016" s="35" t="str">
        <f t="shared" si="4"/>
        <v>Medio</v>
      </c>
      <c r="S3016" s="35" t="str">
        <f>IF(O3016="","",IF(O3016&gt;AVERAGE('Base de datos limpia'!$O$2:$O$8001),"Alto","Normal"))
</f>
        <v>Normal</v>
      </c>
      <c r="T3016" s="35" t="str">
        <f t="shared" si="5"/>
        <v>Gamer moderado</v>
      </c>
      <c r="U3016" s="35"/>
    </row>
    <row r="3017">
      <c r="A3017" s="28">
        <v>3016.0</v>
      </c>
      <c r="B3017" s="28">
        <v>16.0</v>
      </c>
      <c r="C3017" s="28" t="str">
        <f>TRIM(PROPER('Base de datos cruda'!C3017))</f>
        <v>Female</v>
      </c>
      <c r="D3017" s="28">
        <v>7.96</v>
      </c>
      <c r="E3017" s="28">
        <v>1.52</v>
      </c>
      <c r="F3017" s="28">
        <v>4.66</v>
      </c>
      <c r="G3017" s="28">
        <v>88.18</v>
      </c>
      <c r="H3017" s="28" t="str">
        <f>TRIM(PROPER('Base de datos cruda'!H3017))</f>
        <v>Casual</v>
      </c>
      <c r="I3017" s="28">
        <v>0.19</v>
      </c>
      <c r="J3017" s="28">
        <v>9.47</v>
      </c>
      <c r="K3017" s="28">
        <v>216.14</v>
      </c>
      <c r="L3017" s="28">
        <f>IF('Base de datos cruda'!L3017&lt;0,,'Base de datos cruda'!L3017)</f>
        <v>18.12</v>
      </c>
      <c r="M3017" s="28" t="str">
        <f>IF(TRIM(PROPER('Base de datos cruda'!M3017))="High","Alto",IF(TRIM(PROPER('Base de datos cruda'!M3017))="Medium","Medio","Bajo"))</f>
        <v>Bajo</v>
      </c>
      <c r="N3017" s="29">
        <v>18.9</v>
      </c>
      <c r="O3017" s="32">
        <f t="shared" si="1"/>
        <v>18.9</v>
      </c>
      <c r="P3017" s="33">
        <f t="shared" si="2"/>
        <v>17.43</v>
      </c>
      <c r="Q3017" s="34">
        <f t="shared" si="3"/>
        <v>0.1909547739</v>
      </c>
      <c r="R3017" s="35" t="str">
        <f t="shared" si="4"/>
        <v>Bajo</v>
      </c>
      <c r="S3017" s="35" t="str">
        <f>IF(O3017="","",IF(O3017&gt;AVERAGE('Base de datos limpia'!$O$2:$O$8001),"Alto","Normal"))
</f>
        <v>Normal</v>
      </c>
      <c r="T3017" s="35" t="str">
        <f t="shared" si="5"/>
        <v>Gamer casual</v>
      </c>
      <c r="U3017" s="35"/>
    </row>
    <row r="3018">
      <c r="A3018" s="28">
        <v>3017.0</v>
      </c>
      <c r="B3018" s="28">
        <v>19.0</v>
      </c>
      <c r="C3018" s="28" t="str">
        <f>TRIM(PROPER('Base de datos cruda'!C3018))</f>
        <v>Female</v>
      </c>
      <c r="D3018" s="28">
        <v>3.74</v>
      </c>
      <c r="E3018" s="28">
        <v>6.57</v>
      </c>
      <c r="F3018" s="28">
        <v>5.96</v>
      </c>
      <c r="G3018" s="28">
        <v>86.22</v>
      </c>
      <c r="H3018" s="28" t="str">
        <f>TRIM(PROPER('Base de datos cruda'!H3018))</f>
        <v>Casual</v>
      </c>
      <c r="I3018" s="28">
        <v>4.32</v>
      </c>
      <c r="J3018" s="28">
        <v>8.16</v>
      </c>
      <c r="K3018" s="28">
        <v>270.16</v>
      </c>
      <c r="L3018" s="28">
        <f>IF('Base de datos cruda'!L3018&lt;0,,'Base de datos cruda'!L3018)</f>
        <v>12.03</v>
      </c>
      <c r="M3018" s="28" t="str">
        <f>IF(TRIM(PROPER('Base de datos cruda'!M3018))="High","Alto",IF(TRIM(PROPER('Base de datos cruda'!M3018))="Medium","Medio","Bajo"))</f>
        <v>Medio</v>
      </c>
      <c r="N3018" s="29">
        <v>70.91</v>
      </c>
      <c r="O3018" s="32">
        <f t="shared" si="1"/>
        <v>70.91</v>
      </c>
      <c r="P3018" s="33">
        <f t="shared" si="2"/>
        <v>11.9</v>
      </c>
      <c r="Q3018" s="34">
        <f t="shared" si="3"/>
        <v>1.756684492</v>
      </c>
      <c r="R3018" s="35" t="str">
        <f t="shared" si="4"/>
        <v>Alto</v>
      </c>
      <c r="S3018" s="35" t="str">
        <f>IF(O3018="","",IF(O3018&gt;AVERAGE('Base de datos limpia'!$O$2:$O$8001),"Alto","Normal"))
</f>
        <v>Alto</v>
      </c>
      <c r="T3018" s="35" t="str">
        <f t="shared" si="5"/>
        <v>Gamer intensivo</v>
      </c>
      <c r="U3018" s="35"/>
    </row>
    <row r="3019">
      <c r="A3019" s="28">
        <v>3018.0</v>
      </c>
      <c r="B3019" s="28">
        <v>24.0</v>
      </c>
      <c r="C3019" s="28" t="str">
        <f>TRIM(PROPER('Base de datos cruda'!C3019))</f>
        <v>Female</v>
      </c>
      <c r="D3019" s="28">
        <v>5.79</v>
      </c>
      <c r="E3019" s="28">
        <v>8.16</v>
      </c>
      <c r="F3019" s="28">
        <v>6.15</v>
      </c>
      <c r="G3019" s="28">
        <v>70.62</v>
      </c>
      <c r="H3019" s="28" t="str">
        <f>TRIM(PROPER('Base de datos cruda'!H3019))</f>
        <v>Rpg</v>
      </c>
      <c r="I3019" s="28">
        <v>3.29</v>
      </c>
      <c r="J3019" s="28">
        <v>7.34</v>
      </c>
      <c r="K3019" s="28">
        <v>242.06</v>
      </c>
      <c r="L3019" s="28">
        <f>IF('Base de datos cruda'!L3019&lt;0,,'Base de datos cruda'!L3019)</f>
        <v>12.57</v>
      </c>
      <c r="M3019" s="28" t="str">
        <f>IF(TRIM(PROPER('Base de datos cruda'!M3019))="High","Alto",IF(TRIM(PROPER('Base de datos cruda'!M3019))="Medium","Medio","Bajo"))</f>
        <v>Bajo</v>
      </c>
      <c r="N3019" s="29">
        <v>76.3220405566858</v>
      </c>
      <c r="O3019" s="32">
        <f t="shared" si="1"/>
        <v>76.32204056</v>
      </c>
      <c r="P3019" s="33">
        <f t="shared" si="2"/>
        <v>13.13</v>
      </c>
      <c r="Q3019" s="34">
        <f t="shared" si="3"/>
        <v>1.409326425</v>
      </c>
      <c r="R3019" s="35" t="str">
        <f t="shared" si="4"/>
        <v>Alto</v>
      </c>
      <c r="S3019" s="35" t="str">
        <f>IF(O3019="","",IF(O3019&gt;AVERAGE('Base de datos limpia'!$O$2:$O$8001),"Alto","Normal"))
</f>
        <v>Alto</v>
      </c>
      <c r="T3019" s="35" t="str">
        <f t="shared" si="5"/>
        <v>Gamer intensivo</v>
      </c>
      <c r="U3019" s="35"/>
    </row>
    <row r="3020">
      <c r="A3020" s="28">
        <v>3019.0</v>
      </c>
      <c r="B3020" s="28">
        <v>24.0</v>
      </c>
      <c r="C3020" s="28" t="str">
        <f>TRIM(PROPER('Base de datos cruda'!C3020))</f>
        <v>Other</v>
      </c>
      <c r="D3020" s="28">
        <v>3.96</v>
      </c>
      <c r="E3020" s="28">
        <v>4.06</v>
      </c>
      <c r="F3020" s="28">
        <v>7.16</v>
      </c>
      <c r="G3020" s="28">
        <v>63.1</v>
      </c>
      <c r="H3020" s="28" t="str">
        <f>TRIM(PROPER('Base de datos cruda'!H3020))</f>
        <v>Rpg</v>
      </c>
      <c r="I3020" s="28">
        <v>3.91</v>
      </c>
      <c r="J3020" s="28">
        <v>7.5</v>
      </c>
      <c r="K3020" s="28">
        <v>264.9</v>
      </c>
      <c r="L3020" s="28">
        <f>IF('Base de datos cruda'!L3020&lt;0,,'Base de datos cruda'!L3020)</f>
        <v>13.33</v>
      </c>
      <c r="M3020" s="28" t="str">
        <f>IF(TRIM(PROPER('Base de datos cruda'!M3020))="High","Alto",IF(TRIM(PROPER('Base de datos cruda'!M3020))="Medium","Medio","Bajo"))</f>
        <v>Medio</v>
      </c>
      <c r="N3020" s="29">
        <v>56.51</v>
      </c>
      <c r="O3020" s="32">
        <f t="shared" si="1"/>
        <v>56.51</v>
      </c>
      <c r="P3020" s="33">
        <f t="shared" si="2"/>
        <v>11.46</v>
      </c>
      <c r="Q3020" s="34">
        <f t="shared" si="3"/>
        <v>1.025252525</v>
      </c>
      <c r="R3020" s="35" t="str">
        <f t="shared" si="4"/>
        <v>Medio</v>
      </c>
      <c r="S3020" s="35" t="str">
        <f>IF(O3020="","",IF(O3020&gt;AVERAGE('Base de datos limpia'!$O$2:$O$8001),"Alto","Normal"))
</f>
        <v>Normal</v>
      </c>
      <c r="T3020" s="35" t="str">
        <f t="shared" si="5"/>
        <v>Gamer moderado</v>
      </c>
      <c r="U3020" s="35"/>
    </row>
    <row r="3021">
      <c r="A3021" s="28">
        <v>3020.0</v>
      </c>
      <c r="B3021" s="28">
        <v>20.0</v>
      </c>
      <c r="C3021" s="28" t="str">
        <f>TRIM(PROPER('Base de datos cruda'!C3021))</f>
        <v>Male</v>
      </c>
      <c r="D3021" s="28">
        <v>3.46</v>
      </c>
      <c r="E3021" s="28">
        <v>4.48</v>
      </c>
      <c r="F3021" s="28">
        <v>6.04</v>
      </c>
      <c r="G3021" s="28">
        <v>96.61</v>
      </c>
      <c r="H3021" s="28" t="str">
        <f>TRIM(PROPER('Base de datos cruda'!H3021))</f>
        <v>Fps</v>
      </c>
      <c r="I3021" s="28">
        <v>0.91</v>
      </c>
      <c r="J3021" s="28">
        <v>5.4</v>
      </c>
      <c r="K3021" s="28">
        <v>259.94</v>
      </c>
      <c r="L3021" s="28">
        <f>IF('Base de datos cruda'!L3021&lt;0,,'Base de datos cruda'!L3021)</f>
        <v>8.91</v>
      </c>
      <c r="M3021" s="28" t="str">
        <f>IF(TRIM(PROPER('Base de datos cruda'!M3021))="High","Alto",IF(TRIM(PROPER('Base de datos cruda'!M3021))="Medium","Medio","Bajo"))</f>
        <v>Medio</v>
      </c>
      <c r="N3021" s="29">
        <v>71.49</v>
      </c>
      <c r="O3021" s="32">
        <f t="shared" si="1"/>
        <v>71.49</v>
      </c>
      <c r="P3021" s="33">
        <f t="shared" si="2"/>
        <v>8.86</v>
      </c>
      <c r="Q3021" s="34">
        <f t="shared" si="3"/>
        <v>1.294797688</v>
      </c>
      <c r="R3021" s="35" t="str">
        <f t="shared" si="4"/>
        <v>Alto</v>
      </c>
      <c r="S3021" s="35" t="str">
        <f>IF(O3021="","",IF(O3021&gt;AVERAGE('Base de datos limpia'!$O$2:$O$8001),"Alto","Normal"))
</f>
        <v>Alto</v>
      </c>
      <c r="T3021" s="35" t="str">
        <f t="shared" si="5"/>
        <v>Gamer moderado</v>
      </c>
      <c r="U3021" s="35"/>
    </row>
    <row r="3022">
      <c r="A3022" s="28">
        <v>3021.0</v>
      </c>
      <c r="B3022" s="28">
        <v>19.0</v>
      </c>
      <c r="C3022" s="28" t="str">
        <f>TRIM(PROPER('Base de datos cruda'!C3022))</f>
        <v>Female</v>
      </c>
      <c r="D3022" s="28">
        <v>3.28</v>
      </c>
      <c r="E3022" s="28">
        <v>8.35</v>
      </c>
      <c r="F3022" s="28">
        <v>4.49</v>
      </c>
      <c r="G3022" s="28">
        <v>72.01</v>
      </c>
      <c r="H3022" s="28" t="str">
        <f>TRIM(PROPER('Base de datos cruda'!H3022))</f>
        <v>Casual</v>
      </c>
      <c r="I3022" s="28">
        <v>1.61</v>
      </c>
      <c r="J3022" s="28">
        <v>8.61</v>
      </c>
      <c r="K3022" s="28">
        <v>282.84</v>
      </c>
      <c r="L3022" s="28">
        <f>IF('Base de datos cruda'!L3022&lt;0,,'Base de datos cruda'!L3022)</f>
        <v>10.02</v>
      </c>
      <c r="M3022" s="28" t="str">
        <f>IF(TRIM(PROPER('Base de datos cruda'!M3022))="High","Alto",IF(TRIM(PROPER('Base de datos cruda'!M3022))="Medium","Medio","Bajo"))</f>
        <v>Alto</v>
      </c>
      <c r="N3022" s="29">
        <v>83.9</v>
      </c>
      <c r="O3022" s="32">
        <f t="shared" si="1"/>
        <v>83.9</v>
      </c>
      <c r="P3022" s="33">
        <f t="shared" si="2"/>
        <v>11.89</v>
      </c>
      <c r="Q3022" s="34">
        <f t="shared" si="3"/>
        <v>2.545731707</v>
      </c>
      <c r="R3022" s="35" t="str">
        <f t="shared" si="4"/>
        <v>Alto</v>
      </c>
      <c r="S3022" s="35" t="str">
        <f>IF(O3022="","",IF(O3022&gt;AVERAGE('Base de datos limpia'!$O$2:$O$8001),"Alto","Normal"))
</f>
        <v>Alto</v>
      </c>
      <c r="T3022" s="35" t="str">
        <f t="shared" si="5"/>
        <v>Gamer intensivo</v>
      </c>
      <c r="U3022" s="35"/>
    </row>
    <row r="3023">
      <c r="A3023" s="28">
        <v>3022.0</v>
      </c>
      <c r="B3023" s="28">
        <v>18.0</v>
      </c>
      <c r="C3023" s="28" t="str">
        <f>TRIM(PROPER('Base de datos cruda'!C3023))</f>
        <v>Male</v>
      </c>
      <c r="D3023" s="28">
        <v>4.04</v>
      </c>
      <c r="E3023" s="28">
        <v>3.0</v>
      </c>
      <c r="F3023" s="28">
        <v>8.74</v>
      </c>
      <c r="G3023" s="28">
        <v>64.46</v>
      </c>
      <c r="H3023" s="28" t="str">
        <f>TRIM(PROPER('Base de datos cruda'!H3023))</f>
        <v>Rpg</v>
      </c>
      <c r="I3023" s="28">
        <v>2.22</v>
      </c>
      <c r="J3023" s="28">
        <v>7.05</v>
      </c>
      <c r="K3023" s="28">
        <v>278.52</v>
      </c>
      <c r="L3023" s="28">
        <f>IF('Base de datos cruda'!L3023&lt;0,,'Base de datos cruda'!L3023)</f>
        <v>8.72</v>
      </c>
      <c r="M3023" s="28" t="str">
        <f>IF(TRIM(PROPER('Base de datos cruda'!M3023))="High","Alto",IF(TRIM(PROPER('Base de datos cruda'!M3023))="Medium","Medio","Bajo"))</f>
        <v>Medio</v>
      </c>
      <c r="N3023" s="29">
        <v>54.27</v>
      </c>
      <c r="O3023" s="32">
        <f t="shared" si="1"/>
        <v>54.27</v>
      </c>
      <c r="P3023" s="33">
        <f t="shared" si="2"/>
        <v>11.09</v>
      </c>
      <c r="Q3023" s="34">
        <f t="shared" si="3"/>
        <v>0.7425742574</v>
      </c>
      <c r="R3023" s="35" t="str">
        <f t="shared" si="4"/>
        <v>Medio</v>
      </c>
      <c r="S3023" s="35" t="str">
        <f>IF(O3023="","",IF(O3023&gt;AVERAGE('Base de datos limpia'!$O$2:$O$8001),"Alto","Normal"))
</f>
        <v>Normal</v>
      </c>
      <c r="T3023" s="35" t="str">
        <f t="shared" si="5"/>
        <v>Gamer moderado</v>
      </c>
      <c r="U3023" s="35"/>
    </row>
    <row r="3024">
      <c r="A3024" s="28">
        <v>3023.0</v>
      </c>
      <c r="B3024" s="28">
        <v>18.0</v>
      </c>
      <c r="C3024" s="28" t="str">
        <f>TRIM(PROPER('Base de datos cruda'!C3024))</f>
        <v>Male</v>
      </c>
      <c r="D3024" s="28">
        <v>2.94</v>
      </c>
      <c r="E3024" s="28">
        <v>2.07</v>
      </c>
      <c r="F3024" s="28">
        <v>6.08</v>
      </c>
      <c r="G3024" s="28">
        <v>87.26</v>
      </c>
      <c r="H3024" s="28" t="str">
        <f>TRIM(PROPER('Base de datos cruda'!H3024))</f>
        <v>Fps</v>
      </c>
      <c r="I3024" s="28">
        <v>3.29</v>
      </c>
      <c r="J3024" s="28">
        <v>4.02</v>
      </c>
      <c r="K3024" s="28">
        <v>285.42</v>
      </c>
      <c r="L3024" s="28">
        <f>IF('Base de datos cruda'!L3024&lt;0,,'Base de datos cruda'!L3024)</f>
        <v>3.81</v>
      </c>
      <c r="M3024" s="28" t="str">
        <f>IF(TRIM(PROPER('Base de datos cruda'!M3024))="High","Alto",IF(TRIM(PROPER('Base de datos cruda'!M3024))="Medium","Medio","Bajo"))</f>
        <v>Medio</v>
      </c>
      <c r="N3024" s="29">
        <v>53.53</v>
      </c>
      <c r="O3024" s="32">
        <f t="shared" si="1"/>
        <v>53.53</v>
      </c>
      <c r="P3024" s="33">
        <f t="shared" si="2"/>
        <v>6.96</v>
      </c>
      <c r="Q3024" s="34">
        <f t="shared" si="3"/>
        <v>0.7040816327</v>
      </c>
      <c r="R3024" s="35" t="str">
        <f t="shared" si="4"/>
        <v>Medio</v>
      </c>
      <c r="S3024" s="35" t="str">
        <f>IF(O3024="","",IF(O3024&gt;AVERAGE('Base de datos limpia'!$O$2:$O$8001),"Alto","Normal"))
</f>
        <v>Normal</v>
      </c>
      <c r="T3024" s="35" t="str">
        <f t="shared" si="5"/>
        <v>Gamer casual</v>
      </c>
      <c r="U3024" s="35"/>
    </row>
    <row r="3025">
      <c r="A3025" s="28">
        <v>3024.0</v>
      </c>
      <c r="B3025" s="28">
        <v>20.0</v>
      </c>
      <c r="C3025" s="28" t="str">
        <f>TRIM(PROPER('Base de datos cruda'!C3025))</f>
        <v>Male</v>
      </c>
      <c r="D3025" s="28">
        <v>5.99</v>
      </c>
      <c r="E3025" s="28">
        <v>5.51</v>
      </c>
      <c r="F3025" s="28">
        <v>5.71</v>
      </c>
      <c r="G3025" s="28">
        <v>68.67</v>
      </c>
      <c r="H3025" s="28" t="str">
        <f>TRIM(PROPER('Base de datos cruda'!H3025))</f>
        <v>Fps</v>
      </c>
      <c r="I3025" s="28">
        <v>2.67</v>
      </c>
      <c r="J3025" s="28">
        <v>10.13</v>
      </c>
      <c r="K3025" s="28">
        <v>251.77</v>
      </c>
      <c r="L3025" s="28">
        <f>IF('Base de datos cruda'!L3025&lt;0,,'Base de datos cruda'!L3025)</f>
        <v>13.52</v>
      </c>
      <c r="M3025" s="28" t="str">
        <f>IF(TRIM(PROPER('Base de datos cruda'!M3025))="High","Alto",IF(TRIM(PROPER('Base de datos cruda'!M3025))="Medium","Medio","Bajo"))</f>
        <v>Bajo</v>
      </c>
      <c r="N3025" s="29">
        <v>45.42</v>
      </c>
      <c r="O3025" s="32">
        <f t="shared" si="1"/>
        <v>45.42</v>
      </c>
      <c r="P3025" s="33">
        <f t="shared" si="2"/>
        <v>16.12</v>
      </c>
      <c r="Q3025" s="34">
        <f t="shared" si="3"/>
        <v>0.9198664441</v>
      </c>
      <c r="R3025" s="35" t="str">
        <f t="shared" si="4"/>
        <v>Bajo</v>
      </c>
      <c r="S3025" s="35" t="str">
        <f>IF(O3025="","",IF(O3025&gt;AVERAGE('Base de datos limpia'!$O$2:$O$8001),"Alto","Normal"))
</f>
        <v>Normal</v>
      </c>
      <c r="T3025" s="35" t="str">
        <f t="shared" si="5"/>
        <v>Gamer moderado</v>
      </c>
      <c r="U3025" s="35"/>
    </row>
    <row r="3026">
      <c r="A3026" s="28">
        <v>3025.0</v>
      </c>
      <c r="B3026" s="28">
        <v>16.0</v>
      </c>
      <c r="C3026" s="28" t="str">
        <f>TRIM(PROPER('Base de datos cruda'!C3026))</f>
        <v>Male</v>
      </c>
      <c r="D3026" s="28">
        <v>6.99</v>
      </c>
      <c r="E3026" s="28">
        <v>6.82</v>
      </c>
      <c r="F3026" s="28">
        <v>6.23</v>
      </c>
      <c r="G3026" s="28">
        <v>79.03</v>
      </c>
      <c r="H3026" s="28" t="str">
        <f>TRIM(PROPER('Base de datos cruda'!H3026))</f>
        <v>Fps</v>
      </c>
      <c r="I3026" s="28">
        <v>2.76</v>
      </c>
      <c r="J3026" s="28">
        <v>10.22</v>
      </c>
      <c r="K3026" s="28">
        <v>240.77</v>
      </c>
      <c r="L3026" s="28">
        <f>IF('Base de datos cruda'!L3026&lt;0,,'Base de datos cruda'!L3026)</f>
        <v>18.76</v>
      </c>
      <c r="M3026" s="28" t="str">
        <f>IF(TRIM(PROPER('Base de datos cruda'!M3026))="High","Alto",IF(TRIM(PROPER('Base de datos cruda'!M3026))="Medium","Medio","Bajo"))</f>
        <v>Bajo</v>
      </c>
      <c r="N3026" s="29">
        <v>50.52</v>
      </c>
      <c r="O3026" s="32">
        <f t="shared" si="1"/>
        <v>50.52</v>
      </c>
      <c r="P3026" s="33">
        <f t="shared" si="2"/>
        <v>17.21</v>
      </c>
      <c r="Q3026" s="34">
        <f t="shared" si="3"/>
        <v>0.9756795422</v>
      </c>
      <c r="R3026" s="35" t="str">
        <f t="shared" si="4"/>
        <v>Medio</v>
      </c>
      <c r="S3026" s="35" t="str">
        <f>IF(O3026="","",IF(O3026&gt;AVERAGE('Base de datos limpia'!$O$2:$O$8001),"Alto","Normal"))
</f>
        <v>Normal</v>
      </c>
      <c r="T3026" s="35" t="str">
        <f t="shared" si="5"/>
        <v>Gamer intensivo</v>
      </c>
      <c r="U3026" s="35"/>
    </row>
    <row r="3027">
      <c r="A3027" s="28">
        <v>3026.0</v>
      </c>
      <c r="B3027" s="28">
        <v>20.0</v>
      </c>
      <c r="C3027" s="28" t="str">
        <f>TRIM(PROPER('Base de datos cruda'!C3027))</f>
        <v>Female</v>
      </c>
      <c r="D3027" s="28">
        <v>7.06</v>
      </c>
      <c r="E3027" s="28">
        <v>6.4</v>
      </c>
      <c r="F3027" s="28">
        <v>5.08</v>
      </c>
      <c r="G3027" s="28">
        <v>62.02</v>
      </c>
      <c r="H3027" s="28" t="str">
        <f>TRIM(PROPER('Base de datos cruda'!H3027))</f>
        <v>Fps</v>
      </c>
      <c r="I3027" s="28">
        <v>0.78</v>
      </c>
      <c r="J3027" s="28">
        <v>12.36</v>
      </c>
      <c r="K3027" s="28">
        <v>239.53</v>
      </c>
      <c r="L3027" s="28">
        <f>IF('Base de datos cruda'!L3027&lt;0,,'Base de datos cruda'!L3027)</f>
        <v>17.15</v>
      </c>
      <c r="M3027" s="28" t="str">
        <f>IF(TRIM(PROPER('Base de datos cruda'!M3027))="High","Alto",IF(TRIM(PROPER('Base de datos cruda'!M3027))="Medium","Medio","Bajo"))</f>
        <v>Bajo</v>
      </c>
      <c r="N3027" s="29">
        <v>37.15</v>
      </c>
      <c r="O3027" s="32">
        <f t="shared" si="1"/>
        <v>37.15</v>
      </c>
      <c r="P3027" s="33">
        <f t="shared" si="2"/>
        <v>19.42</v>
      </c>
      <c r="Q3027" s="34">
        <f t="shared" si="3"/>
        <v>0.9065155807</v>
      </c>
      <c r="R3027" s="35" t="str">
        <f t="shared" si="4"/>
        <v>Bajo</v>
      </c>
      <c r="S3027" s="35" t="str">
        <f>IF(O3027="","",IF(O3027&gt;AVERAGE('Base de datos limpia'!$O$2:$O$8001),"Alto","Normal"))
</f>
        <v>Normal</v>
      </c>
      <c r="T3027" s="35" t="str">
        <f t="shared" si="5"/>
        <v>Gamer intensivo</v>
      </c>
      <c r="U3027" s="35"/>
    </row>
    <row r="3028">
      <c r="A3028" s="28">
        <v>3027.0</v>
      </c>
      <c r="B3028" s="28">
        <v>21.0</v>
      </c>
      <c r="C3028" s="28" t="str">
        <f>TRIM(PROPER('Base de datos cruda'!C3028))</f>
        <v>Female</v>
      </c>
      <c r="D3028" s="28">
        <v>1.82</v>
      </c>
      <c r="E3028" s="28">
        <v>7.42</v>
      </c>
      <c r="F3028" s="28">
        <v>4.5</v>
      </c>
      <c r="G3028" s="28">
        <v>99.72</v>
      </c>
      <c r="H3028" s="28" t="str">
        <f>TRIM(PROPER('Base de datos cruda'!H3028))</f>
        <v>Rpg</v>
      </c>
      <c r="I3028" s="28">
        <v>2.37</v>
      </c>
      <c r="J3028" s="28">
        <v>4.99</v>
      </c>
      <c r="K3028" s="28">
        <v>306.63</v>
      </c>
      <c r="L3028" s="28">
        <f>IF('Base de datos cruda'!L3028&lt;0,,'Base de datos cruda'!L3028)</f>
        <v>4.44</v>
      </c>
      <c r="M3028" s="28" t="str">
        <f>IF(TRIM(PROPER('Base de datos cruda'!M3028))="High","Alto",IF(TRIM(PROPER('Base de datos cruda'!M3028))="Medium","Medio","Bajo"))</f>
        <v>Alto</v>
      </c>
      <c r="N3028" s="29">
        <v>85.71</v>
      </c>
      <c r="O3028" s="32">
        <f t="shared" si="1"/>
        <v>85.71</v>
      </c>
      <c r="P3028" s="33">
        <f t="shared" si="2"/>
        <v>6.81</v>
      </c>
      <c r="Q3028" s="34">
        <f t="shared" si="3"/>
        <v>4.076923077</v>
      </c>
      <c r="R3028" s="35" t="str">
        <f t="shared" si="4"/>
        <v>Alto</v>
      </c>
      <c r="S3028" s="35" t="str">
        <f>IF(O3028="","",IF(O3028&gt;AVERAGE('Base de datos limpia'!$O$2:$O$8001),"Alto","Normal"))
</f>
        <v>Alto</v>
      </c>
      <c r="T3028" s="35" t="str">
        <f t="shared" si="5"/>
        <v>Gamer intensivo</v>
      </c>
      <c r="U3028" s="35"/>
    </row>
    <row r="3029">
      <c r="A3029" s="28">
        <v>3028.0</v>
      </c>
      <c r="B3029" s="28">
        <v>22.0</v>
      </c>
      <c r="C3029" s="28" t="str">
        <f>TRIM(PROPER('Base de datos cruda'!C3029))</f>
        <v>Female</v>
      </c>
      <c r="D3029" s="28">
        <v>7.17</v>
      </c>
      <c r="E3029" s="28">
        <v>1.51</v>
      </c>
      <c r="F3029" s="28">
        <v>4.74</v>
      </c>
      <c r="G3029" s="28">
        <v>77.9</v>
      </c>
      <c r="H3029" s="28" t="str">
        <f>TRIM(PROPER('Base de datos cruda'!H3029))</f>
        <v>Casual</v>
      </c>
      <c r="I3029" s="28">
        <v>4.12</v>
      </c>
      <c r="J3029" s="28">
        <v>10.23</v>
      </c>
      <c r="K3029" s="28">
        <v>245.87</v>
      </c>
      <c r="L3029" s="28">
        <f>IF('Base de datos cruda'!L3029&lt;0,,'Base de datos cruda'!L3029)</f>
        <v>14.06</v>
      </c>
      <c r="M3029" s="28" t="str">
        <f>IF(TRIM(PROPER('Base de datos cruda'!M3029))="High","Alto",IF(TRIM(PROPER('Base de datos cruda'!M3029))="Medium","Medio","Bajo"))</f>
        <v>Bajo</v>
      </c>
      <c r="N3029" s="29">
        <v>17.31</v>
      </c>
      <c r="O3029" s="32">
        <f t="shared" si="1"/>
        <v>17.31</v>
      </c>
      <c r="P3029" s="33">
        <f t="shared" si="2"/>
        <v>17.4</v>
      </c>
      <c r="Q3029" s="34">
        <f t="shared" si="3"/>
        <v>0.2105997211</v>
      </c>
      <c r="R3029" s="35" t="str">
        <f t="shared" si="4"/>
        <v>Bajo</v>
      </c>
      <c r="S3029" s="35" t="str">
        <f>IF(O3029="","",IF(O3029&gt;AVERAGE('Base de datos limpia'!$O$2:$O$8001),"Alto","Normal"))
</f>
        <v>Normal</v>
      </c>
      <c r="T3029" s="35" t="str">
        <f t="shared" si="5"/>
        <v>Gamer casual</v>
      </c>
      <c r="U3029" s="35"/>
    </row>
    <row r="3030">
      <c r="A3030" s="28">
        <v>3029.0</v>
      </c>
      <c r="B3030" s="28">
        <v>24.0</v>
      </c>
      <c r="C3030" s="28" t="str">
        <f>TRIM(PROPER('Base de datos cruda'!C3030))</f>
        <v>Male</v>
      </c>
      <c r="D3030" s="28">
        <v>2.73</v>
      </c>
      <c r="E3030" s="28">
        <v>4.85</v>
      </c>
      <c r="F3030" s="28">
        <v>4.83</v>
      </c>
      <c r="G3030" s="28">
        <v>99.96</v>
      </c>
      <c r="H3030" s="28" t="str">
        <f>TRIM(PROPER('Base de datos cruda'!H3030))</f>
        <v>Casual</v>
      </c>
      <c r="I3030" s="28">
        <v>2.55</v>
      </c>
      <c r="J3030" s="28">
        <v>6.0</v>
      </c>
      <c r="K3030" s="28">
        <v>303.02</v>
      </c>
      <c r="L3030" s="28">
        <f>IF('Base de datos cruda'!L3030&lt;0,,'Base de datos cruda'!L3030)</f>
        <v>8.17</v>
      </c>
      <c r="M3030" s="28" t="str">
        <f>IF(TRIM(PROPER('Base de datos cruda'!M3030))="High","Alto",IF(TRIM(PROPER('Base de datos cruda'!M3030))="Medium","Medio","Bajo"))</f>
        <v>Medio</v>
      </c>
      <c r="N3030" s="29">
        <v>78.3941934927757</v>
      </c>
      <c r="O3030" s="32">
        <f t="shared" si="1"/>
        <v>78.39419349</v>
      </c>
      <c r="P3030" s="33">
        <f t="shared" si="2"/>
        <v>8.73</v>
      </c>
      <c r="Q3030" s="34">
        <f t="shared" si="3"/>
        <v>1.776556777</v>
      </c>
      <c r="R3030" s="35" t="str">
        <f t="shared" si="4"/>
        <v>Alto</v>
      </c>
      <c r="S3030" s="35" t="str">
        <f>IF(O3030="","",IF(O3030&gt;AVERAGE('Base de datos limpia'!$O$2:$O$8001),"Alto","Normal"))
</f>
        <v>Alto</v>
      </c>
      <c r="T3030" s="35" t="str">
        <f t="shared" si="5"/>
        <v>Gamer moderado</v>
      </c>
      <c r="U3030" s="35"/>
    </row>
    <row r="3031">
      <c r="A3031" s="28">
        <v>3030.0</v>
      </c>
      <c r="B3031" s="28">
        <v>18.0</v>
      </c>
      <c r="C3031" s="28" t="str">
        <f>TRIM(PROPER('Base de datos cruda'!C3031))</f>
        <v>Male</v>
      </c>
      <c r="D3031" s="28">
        <v>2.47</v>
      </c>
      <c r="E3031" s="28">
        <v>3.15</v>
      </c>
      <c r="F3031" s="28">
        <v>4.99</v>
      </c>
      <c r="G3031" s="28">
        <v>75.43</v>
      </c>
      <c r="H3031" s="28" t="str">
        <f>TRIM(PROPER('Base de datos cruda'!H3031))</f>
        <v>Rpg</v>
      </c>
      <c r="I3031" s="28">
        <v>1.0</v>
      </c>
      <c r="J3031" s="28">
        <v>7.77</v>
      </c>
      <c r="K3031" s="28">
        <v>271.1</v>
      </c>
      <c r="L3031" s="28">
        <f>IF('Base de datos cruda'!L3031&lt;0,,'Base de datos cruda'!L3031)</f>
        <v>5.34</v>
      </c>
      <c r="M3031" s="28" t="str">
        <f>IF(TRIM(PROPER('Base de datos cruda'!M3031))="High","Alto",IF(TRIM(PROPER('Base de datos cruda'!M3031))="Medium","Medio","Bajo"))</f>
        <v>Medio</v>
      </c>
      <c r="N3031" s="29">
        <v>61.35</v>
      </c>
      <c r="O3031" s="32">
        <f t="shared" si="1"/>
        <v>61.35</v>
      </c>
      <c r="P3031" s="33">
        <f t="shared" si="2"/>
        <v>10.24</v>
      </c>
      <c r="Q3031" s="34">
        <f t="shared" si="3"/>
        <v>1.275303644</v>
      </c>
      <c r="R3031" s="35" t="str">
        <f t="shared" si="4"/>
        <v>Medio</v>
      </c>
      <c r="S3031" s="35" t="str">
        <f>IF(O3031="","",IF(O3031&gt;AVERAGE('Base de datos limpia'!$O$2:$O$8001),"Alto","Normal"))
</f>
        <v>Normal</v>
      </c>
      <c r="T3031" s="35" t="str">
        <f t="shared" si="5"/>
        <v>Gamer moderado</v>
      </c>
      <c r="U3031" s="35"/>
    </row>
    <row r="3032">
      <c r="A3032" s="28">
        <v>3031.0</v>
      </c>
      <c r="B3032" s="28">
        <v>17.0</v>
      </c>
      <c r="C3032" s="28" t="str">
        <f>TRIM(PROPER('Base de datos cruda'!C3032))</f>
        <v>Female</v>
      </c>
      <c r="D3032" s="28">
        <v>5.81</v>
      </c>
      <c r="E3032" s="28">
        <v>7.83</v>
      </c>
      <c r="F3032" s="28">
        <v>6.1</v>
      </c>
      <c r="G3032" s="28">
        <v>73.91</v>
      </c>
      <c r="H3032" s="28" t="str">
        <f>TRIM(PROPER('Base de datos cruda'!H3032))</f>
        <v>Rpg</v>
      </c>
      <c r="I3032" s="28">
        <v>2.07</v>
      </c>
      <c r="J3032" s="28">
        <v>9.74</v>
      </c>
      <c r="K3032" s="28">
        <v>254.95</v>
      </c>
      <c r="L3032" s="28">
        <f>IF('Base de datos cruda'!L3032&lt;0,,'Base de datos cruda'!L3032)</f>
        <v>14.3</v>
      </c>
      <c r="M3032" s="28" t="str">
        <f>IF(TRIM(PROPER('Base de datos cruda'!M3032))="High","Alto",IF(TRIM(PROPER('Base de datos cruda'!M3032))="Medium","Medio","Bajo"))</f>
        <v>Bajo</v>
      </c>
      <c r="N3032" s="29">
        <v>77.4774763987699</v>
      </c>
      <c r="O3032" s="32">
        <f t="shared" si="1"/>
        <v>77.4774764</v>
      </c>
      <c r="P3032" s="33">
        <f t="shared" si="2"/>
        <v>15.55</v>
      </c>
      <c r="Q3032" s="34">
        <f t="shared" si="3"/>
        <v>1.34767642</v>
      </c>
      <c r="R3032" s="35" t="str">
        <f t="shared" si="4"/>
        <v>Alto</v>
      </c>
      <c r="S3032" s="35" t="str">
        <f>IF(O3032="","",IF(O3032&gt;AVERAGE('Base de datos limpia'!$O$2:$O$8001),"Alto","Normal"))
</f>
        <v>Alto</v>
      </c>
      <c r="T3032" s="35" t="str">
        <f t="shared" si="5"/>
        <v>Gamer intensivo</v>
      </c>
      <c r="U3032" s="35"/>
    </row>
    <row r="3033">
      <c r="A3033" s="28">
        <v>3032.0</v>
      </c>
      <c r="B3033" s="28">
        <v>18.0</v>
      </c>
      <c r="C3033" s="28" t="str">
        <f>TRIM(PROPER('Base de datos cruda'!C3033))</f>
        <v>Male</v>
      </c>
      <c r="D3033" s="28">
        <v>2.44</v>
      </c>
      <c r="E3033" s="28">
        <v>8.85</v>
      </c>
      <c r="F3033" s="28">
        <v>7.12</v>
      </c>
      <c r="G3033" s="28">
        <v>96.58</v>
      </c>
      <c r="H3033" s="28" t="str">
        <f>TRIM(PROPER('Base de datos cruda'!H3033))</f>
        <v>Fps</v>
      </c>
      <c r="I3033" s="28">
        <v>3.77</v>
      </c>
      <c r="J3033" s="28">
        <v>6.79</v>
      </c>
      <c r="K3033" s="28">
        <v>278.62</v>
      </c>
      <c r="L3033" s="28">
        <f>IF('Base de datos cruda'!L3033&lt;0,,'Base de datos cruda'!L3033)</f>
        <v>6.13</v>
      </c>
      <c r="M3033" s="28" t="str">
        <f>IF(TRIM(PROPER('Base de datos cruda'!M3033))="High","Alto",IF(TRIM(PROPER('Base de datos cruda'!M3033))="Medium","Medio","Bajo"))</f>
        <v>Medio</v>
      </c>
      <c r="N3033" s="29">
        <v>100.0</v>
      </c>
      <c r="O3033" s="32">
        <f t="shared" si="1"/>
        <v>100</v>
      </c>
      <c r="P3033" s="33">
        <f t="shared" si="2"/>
        <v>9.23</v>
      </c>
      <c r="Q3033" s="34">
        <f t="shared" si="3"/>
        <v>3.62704918</v>
      </c>
      <c r="R3033" s="35" t="str">
        <f t="shared" si="4"/>
        <v>Alto</v>
      </c>
      <c r="S3033" s="35" t="str">
        <f>IF(O3033="","",IF(O3033&gt;AVERAGE('Base de datos limpia'!$O$2:$O$8001),"Alto","Normal"))
</f>
        <v>Alto</v>
      </c>
      <c r="T3033" s="35" t="str">
        <f t="shared" si="5"/>
        <v>Gamer intensivo</v>
      </c>
      <c r="U3033" s="35"/>
    </row>
    <row r="3034">
      <c r="A3034" s="28">
        <v>3033.0</v>
      </c>
      <c r="B3034" s="28">
        <v>24.0</v>
      </c>
      <c r="C3034" s="28" t="str">
        <f>TRIM(PROPER('Base de datos cruda'!C3034))</f>
        <v>Female</v>
      </c>
      <c r="D3034" s="28">
        <v>0.42</v>
      </c>
      <c r="E3034" s="28">
        <v>3.53</v>
      </c>
      <c r="F3034" s="28">
        <v>7.14</v>
      </c>
      <c r="G3034" s="28">
        <v>73.18</v>
      </c>
      <c r="H3034" s="28" t="str">
        <f>TRIM(PROPER('Base de datos cruda'!H3034))</f>
        <v>Rpg</v>
      </c>
      <c r="I3034" s="28">
        <v>0.67</v>
      </c>
      <c r="J3034" s="28">
        <v>5.02</v>
      </c>
      <c r="K3034" s="28">
        <v>329.02</v>
      </c>
      <c r="L3034" s="28">
        <f>IF('Base de datos cruda'!L3034&lt;0,,'Base de datos cruda'!L3034)</f>
        <v>2.62</v>
      </c>
      <c r="M3034" s="28" t="str">
        <f>IF(TRIM(PROPER('Base de datos cruda'!M3034))="High","Alto",IF(TRIM(PROPER('Base de datos cruda'!M3034))="Medium","Medio","Bajo"))</f>
        <v>Medio</v>
      </c>
      <c r="N3034" s="29">
        <v>65.44</v>
      </c>
      <c r="O3034" s="32">
        <f t="shared" si="1"/>
        <v>65.44</v>
      </c>
      <c r="P3034" s="33">
        <f t="shared" si="2"/>
        <v>5.44</v>
      </c>
      <c r="Q3034" s="34">
        <f t="shared" si="3"/>
        <v>8.404761905</v>
      </c>
      <c r="R3034" s="35" t="str">
        <f t="shared" si="4"/>
        <v>Medio</v>
      </c>
      <c r="S3034" s="35" t="str">
        <f>IF(O3034="","",IF(O3034&gt;AVERAGE('Base de datos limpia'!$O$2:$O$8001),"Alto","Normal"))
</f>
        <v>Normal</v>
      </c>
      <c r="T3034" s="35" t="str">
        <f t="shared" si="5"/>
        <v>Gamer moderado</v>
      </c>
      <c r="U3034" s="35"/>
    </row>
    <row r="3035">
      <c r="A3035" s="28">
        <v>3034.0</v>
      </c>
      <c r="B3035" s="28">
        <v>22.0</v>
      </c>
      <c r="C3035" s="28" t="str">
        <f>TRIM(PROPER('Base de datos cruda'!C3035))</f>
        <v>Female</v>
      </c>
      <c r="D3035" s="28">
        <v>2.99</v>
      </c>
      <c r="E3035" s="28">
        <v>1.86</v>
      </c>
      <c r="F3035" s="28">
        <v>4.0</v>
      </c>
      <c r="G3035" s="28">
        <v>77.28</v>
      </c>
      <c r="H3035" s="28" t="str">
        <f>TRIM(PROPER('Base de datos cruda'!H3035))</f>
        <v>Fps</v>
      </c>
      <c r="I3035" s="28">
        <v>2.9</v>
      </c>
      <c r="J3035" s="28">
        <v>8.68</v>
      </c>
      <c r="K3035" s="28">
        <v>284.78</v>
      </c>
      <c r="L3035" s="28">
        <f>IF('Base de datos cruda'!L3035&lt;0,,'Base de datos cruda'!L3035)</f>
        <v>10.11</v>
      </c>
      <c r="M3035" s="28" t="str">
        <f>IF(TRIM(PROPER('Base de datos cruda'!M3035))="High","Alto",IF(TRIM(PROPER('Base de datos cruda'!M3035))="Medium","Medio","Bajo"))</f>
        <v>Medio</v>
      </c>
      <c r="N3035" s="29">
        <v>49.34</v>
      </c>
      <c r="O3035" s="32">
        <f t="shared" si="1"/>
        <v>49.34</v>
      </c>
      <c r="P3035" s="33">
        <f t="shared" si="2"/>
        <v>11.67</v>
      </c>
      <c r="Q3035" s="34">
        <f t="shared" si="3"/>
        <v>0.6220735786</v>
      </c>
      <c r="R3035" s="35" t="str">
        <f t="shared" si="4"/>
        <v>Bajo</v>
      </c>
      <c r="S3035" s="35" t="str">
        <f>IF(O3035="","",IF(O3035&gt;AVERAGE('Base de datos limpia'!$O$2:$O$8001),"Alto","Normal"))
</f>
        <v>Normal</v>
      </c>
      <c r="T3035" s="35" t="str">
        <f t="shared" si="5"/>
        <v>Gamer casual</v>
      </c>
      <c r="U3035" s="35"/>
    </row>
    <row r="3036">
      <c r="A3036" s="28">
        <v>3035.0</v>
      </c>
      <c r="B3036" s="28">
        <v>24.0</v>
      </c>
      <c r="C3036" s="28" t="str">
        <f>TRIM(PROPER('Base de datos cruda'!C3036))</f>
        <v>Female</v>
      </c>
      <c r="D3036" s="28">
        <v>5.77</v>
      </c>
      <c r="E3036" s="28">
        <v>3.28</v>
      </c>
      <c r="F3036" s="28">
        <v>8.6</v>
      </c>
      <c r="G3036" s="28">
        <v>63.12</v>
      </c>
      <c r="H3036" s="28" t="str">
        <f>TRIM(PROPER('Base de datos cruda'!H3036))</f>
        <v>Fps</v>
      </c>
      <c r="I3036" s="28">
        <v>4.83</v>
      </c>
      <c r="J3036" s="28">
        <v>10.96</v>
      </c>
      <c r="K3036" s="28">
        <v>253.52</v>
      </c>
      <c r="L3036" s="28">
        <f>IF('Base de datos cruda'!L3036&lt;0,,'Base de datos cruda'!L3036)</f>
        <v>12.24</v>
      </c>
      <c r="M3036" s="28" t="str">
        <f>IF(TRIM(PROPER('Base de datos cruda'!M3036))="High","Alto",IF(TRIM(PROPER('Base de datos cruda'!M3036))="Medium","Medio","Bajo"))</f>
        <v>Bajo</v>
      </c>
      <c r="N3036" s="29">
        <v>36.8</v>
      </c>
      <c r="O3036" s="32">
        <f t="shared" si="1"/>
        <v>36.8</v>
      </c>
      <c r="P3036" s="33">
        <f t="shared" si="2"/>
        <v>16.73</v>
      </c>
      <c r="Q3036" s="34">
        <f t="shared" si="3"/>
        <v>0.568457539</v>
      </c>
      <c r="R3036" s="35" t="str">
        <f t="shared" si="4"/>
        <v>Bajo</v>
      </c>
      <c r="S3036" s="35" t="str">
        <f>IF(O3036="","",IF(O3036&gt;AVERAGE('Base de datos limpia'!$O$2:$O$8001),"Alto","Normal"))
</f>
        <v>Normal</v>
      </c>
      <c r="T3036" s="35" t="str">
        <f t="shared" si="5"/>
        <v>Gamer moderado</v>
      </c>
      <c r="U3036" s="35"/>
    </row>
    <row r="3037">
      <c r="A3037" s="28">
        <v>3036.0</v>
      </c>
      <c r="B3037" s="28">
        <v>17.0</v>
      </c>
      <c r="C3037" s="28" t="str">
        <f>TRIM(PROPER('Base de datos cruda'!C3037))</f>
        <v>Female</v>
      </c>
      <c r="D3037" s="28">
        <v>2.62</v>
      </c>
      <c r="E3037" s="28">
        <v>1.94</v>
      </c>
      <c r="F3037" s="28">
        <v>8.11</v>
      </c>
      <c r="G3037" s="28">
        <v>98.22</v>
      </c>
      <c r="H3037" s="28" t="str">
        <f>TRIM(PROPER('Base de datos cruda'!H3037))</f>
        <v>Rpg</v>
      </c>
      <c r="I3037" s="28">
        <v>1.9</v>
      </c>
      <c r="J3037" s="28">
        <v>8.26</v>
      </c>
      <c r="K3037" s="28">
        <v>289.73</v>
      </c>
      <c r="L3037" s="28">
        <f>IF('Base de datos cruda'!L3037&lt;0,,'Base de datos cruda'!L3037)</f>
        <v>8.07</v>
      </c>
      <c r="M3037" s="28" t="str">
        <f>IF(TRIM(PROPER('Base de datos cruda'!M3037))="High","Alto",IF(TRIM(PROPER('Base de datos cruda'!M3037))="Medium","Medio","Bajo"))</f>
        <v>Medio</v>
      </c>
      <c r="N3037" s="29">
        <v>63.35</v>
      </c>
      <c r="O3037" s="32">
        <f t="shared" si="1"/>
        <v>63.35</v>
      </c>
      <c r="P3037" s="33">
        <f t="shared" si="2"/>
        <v>10.88</v>
      </c>
      <c r="Q3037" s="34">
        <f t="shared" si="3"/>
        <v>0.7404580153</v>
      </c>
      <c r="R3037" s="35" t="str">
        <f t="shared" si="4"/>
        <v>Medio</v>
      </c>
      <c r="S3037" s="35" t="str">
        <f>IF(O3037="","",IF(O3037&gt;AVERAGE('Base de datos limpia'!$O$2:$O$8001),"Alto","Normal"))
</f>
        <v>Normal</v>
      </c>
      <c r="T3037" s="35" t="str">
        <f t="shared" si="5"/>
        <v>Gamer casual</v>
      </c>
      <c r="U3037" s="35"/>
    </row>
    <row r="3038">
      <c r="A3038" s="28">
        <v>3037.0</v>
      </c>
      <c r="B3038" s="28">
        <v>20.0</v>
      </c>
      <c r="C3038" s="28" t="str">
        <f>TRIM(PROPER('Base de datos cruda'!C3038))</f>
        <v>Female</v>
      </c>
      <c r="D3038" s="28">
        <v>5.04</v>
      </c>
      <c r="E3038" s="28">
        <v>3.9</v>
      </c>
      <c r="F3038" s="28">
        <v>8.82</v>
      </c>
      <c r="G3038" s="28">
        <v>63.41</v>
      </c>
      <c r="H3038" s="28" t="str">
        <f>TRIM(PROPER('Base de datos cruda'!H3038))</f>
        <v>Fps</v>
      </c>
      <c r="I3038" s="28">
        <v>0.22</v>
      </c>
      <c r="J3038" s="28">
        <v>7.76</v>
      </c>
      <c r="K3038" s="28">
        <v>261.62</v>
      </c>
      <c r="L3038" s="28">
        <f>IF('Base de datos cruda'!L3038&lt;0,,'Base de datos cruda'!L3038)</f>
        <v>8.39</v>
      </c>
      <c r="M3038" s="28" t="str">
        <f>IF(TRIM(PROPER('Base de datos cruda'!M3038))="High","Alto",IF(TRIM(PROPER('Base de datos cruda'!M3038))="Medium","Medio","Bajo"))</f>
        <v>Bajo</v>
      </c>
      <c r="N3038" s="29">
        <v>53.44</v>
      </c>
      <c r="O3038" s="32">
        <f t="shared" si="1"/>
        <v>53.44</v>
      </c>
      <c r="P3038" s="33">
        <f t="shared" si="2"/>
        <v>12.8</v>
      </c>
      <c r="Q3038" s="34">
        <f t="shared" si="3"/>
        <v>0.7738095238</v>
      </c>
      <c r="R3038" s="35" t="str">
        <f t="shared" si="4"/>
        <v>Medio</v>
      </c>
      <c r="S3038" s="35" t="str">
        <f>IF(O3038="","",IF(O3038&gt;AVERAGE('Base de datos limpia'!$O$2:$O$8001),"Alto","Normal"))
</f>
        <v>Normal</v>
      </c>
      <c r="T3038" s="35" t="str">
        <f t="shared" si="5"/>
        <v>Gamer moderado</v>
      </c>
      <c r="U3038" s="35"/>
    </row>
    <row r="3039">
      <c r="A3039" s="28">
        <v>3038.0</v>
      </c>
      <c r="B3039" s="28">
        <v>19.0</v>
      </c>
      <c r="C3039" s="28" t="str">
        <f>TRIM(PROPER('Base de datos cruda'!C3039))</f>
        <v>Male</v>
      </c>
      <c r="D3039" s="28">
        <v>5.28</v>
      </c>
      <c r="E3039" s="28">
        <v>5.84</v>
      </c>
      <c r="F3039" s="28">
        <v>5.8</v>
      </c>
      <c r="G3039" s="28">
        <v>90.85</v>
      </c>
      <c r="H3039" s="28" t="str">
        <f>TRIM(PROPER('Base de datos cruda'!H3039))</f>
        <v>Fps</v>
      </c>
      <c r="I3039" s="28">
        <v>3.17</v>
      </c>
      <c r="J3039" s="28">
        <v>7.35</v>
      </c>
      <c r="K3039" s="28">
        <v>273.11</v>
      </c>
      <c r="L3039" s="28">
        <f>IF('Base de datos cruda'!L3039&lt;0,,'Base de datos cruda'!L3039)</f>
        <v>11.37</v>
      </c>
      <c r="M3039" s="28" t="str">
        <f>IF(TRIM(PROPER('Base de datos cruda'!M3039))="High","Alto",IF(TRIM(PROPER('Base de datos cruda'!M3039))="Medium","Medio","Bajo"))</f>
        <v>Bajo</v>
      </c>
      <c r="N3039" s="29">
        <v>57.99</v>
      </c>
      <c r="O3039" s="32">
        <f t="shared" si="1"/>
        <v>57.99</v>
      </c>
      <c r="P3039" s="33">
        <f t="shared" si="2"/>
        <v>12.63</v>
      </c>
      <c r="Q3039" s="34">
        <f t="shared" si="3"/>
        <v>1.106060606</v>
      </c>
      <c r="R3039" s="35" t="str">
        <f t="shared" si="4"/>
        <v>Medio</v>
      </c>
      <c r="S3039" s="35" t="str">
        <f>IF(O3039="","",IF(O3039&gt;AVERAGE('Base de datos limpia'!$O$2:$O$8001),"Alto","Normal"))
</f>
        <v>Normal</v>
      </c>
      <c r="T3039" s="35" t="str">
        <f t="shared" si="5"/>
        <v>Gamer moderado</v>
      </c>
      <c r="U3039" s="35"/>
    </row>
    <row r="3040">
      <c r="A3040" s="28">
        <v>3039.0</v>
      </c>
      <c r="B3040" s="28">
        <v>17.0</v>
      </c>
      <c r="C3040" s="28" t="str">
        <f>TRIM(PROPER('Base de datos cruda'!C3040))</f>
        <v>Female</v>
      </c>
      <c r="D3040" s="28">
        <v>5.87</v>
      </c>
      <c r="E3040" s="28">
        <v>9.76</v>
      </c>
      <c r="F3040" s="28">
        <v>7.32</v>
      </c>
      <c r="G3040" s="28">
        <v>81.54</v>
      </c>
      <c r="H3040" s="28" t="str">
        <f>TRIM(PROPER('Base de datos cruda'!H3040))</f>
        <v>Fps</v>
      </c>
      <c r="I3040" s="28">
        <v>0.24</v>
      </c>
      <c r="J3040" s="28">
        <v>7.89</v>
      </c>
      <c r="K3040" s="28">
        <v>261.96</v>
      </c>
      <c r="L3040" s="28">
        <f>IF('Base de datos cruda'!L3040&lt;0,,'Base de datos cruda'!L3040)</f>
        <v>13.74</v>
      </c>
      <c r="M3040" s="28" t="str">
        <f>IF(TRIM(PROPER('Base de datos cruda'!M3040))="High","Alto",IF(TRIM(PROPER('Base de datos cruda'!M3040))="Medium","Medio","Bajo"))</f>
        <v>Bajo</v>
      </c>
      <c r="N3040" s="29">
        <v>85.3489206455481</v>
      </c>
      <c r="O3040" s="32">
        <f t="shared" si="1"/>
        <v>85.34892065</v>
      </c>
      <c r="P3040" s="33">
        <f t="shared" si="2"/>
        <v>13.76</v>
      </c>
      <c r="Q3040" s="34">
        <f t="shared" si="3"/>
        <v>1.662691652</v>
      </c>
      <c r="R3040" s="35" t="str">
        <f t="shared" si="4"/>
        <v>Alto</v>
      </c>
      <c r="S3040" s="35" t="str">
        <f>IF(O3040="","",IF(O3040&gt;AVERAGE('Base de datos limpia'!$O$2:$O$8001),"Alto","Normal"))
</f>
        <v>Alto</v>
      </c>
      <c r="T3040" s="35" t="str">
        <f t="shared" si="5"/>
        <v>Gamer intensivo</v>
      </c>
      <c r="U3040" s="35"/>
    </row>
    <row r="3041">
      <c r="A3041" s="28">
        <v>3040.0</v>
      </c>
      <c r="B3041" s="28">
        <v>24.0</v>
      </c>
      <c r="C3041" s="28" t="str">
        <f>TRIM(PROPER('Base de datos cruda'!C3041))</f>
        <v>Male</v>
      </c>
      <c r="D3041" s="28">
        <v>7.18</v>
      </c>
      <c r="E3041" s="28">
        <v>4.59</v>
      </c>
      <c r="F3041" s="28">
        <v>4.84</v>
      </c>
      <c r="G3041" s="28">
        <v>62.46</v>
      </c>
      <c r="H3041" s="28" t="str">
        <f>TRIM(PROPER('Base de datos cruda'!H3041))</f>
        <v>Fps</v>
      </c>
      <c r="I3041" s="28">
        <v>0.96</v>
      </c>
      <c r="J3041" s="28">
        <v>12.47</v>
      </c>
      <c r="K3041" s="28">
        <v>249.88</v>
      </c>
      <c r="L3041" s="28">
        <f>IF('Base de datos cruda'!L3041&lt;0,,'Base de datos cruda'!L3041)</f>
        <v>18.59</v>
      </c>
      <c r="M3041" s="28" t="str">
        <f>IF(TRIM(PROPER('Base de datos cruda'!M3041))="High","Alto",IF(TRIM(PROPER('Base de datos cruda'!M3041))="Medium","Medio","Bajo"))</f>
        <v>Bajo</v>
      </c>
      <c r="N3041" s="29">
        <v>21.05</v>
      </c>
      <c r="O3041" s="32">
        <f t="shared" si="1"/>
        <v>21.05</v>
      </c>
      <c r="P3041" s="33">
        <f t="shared" si="2"/>
        <v>19.65</v>
      </c>
      <c r="Q3041" s="34">
        <f t="shared" si="3"/>
        <v>0.639275766</v>
      </c>
      <c r="R3041" s="35" t="str">
        <f t="shared" si="4"/>
        <v>Bajo</v>
      </c>
      <c r="S3041" s="35" t="str">
        <f>IF(O3041="","",IF(O3041&gt;AVERAGE('Base de datos limpia'!$O$2:$O$8001),"Alto","Normal"))
</f>
        <v>Normal</v>
      </c>
      <c r="T3041" s="35" t="str">
        <f t="shared" si="5"/>
        <v>Gamer moderado</v>
      </c>
      <c r="U3041" s="35"/>
    </row>
    <row r="3042">
      <c r="A3042" s="28">
        <v>3041.0</v>
      </c>
      <c r="B3042" s="28">
        <v>24.0</v>
      </c>
      <c r="C3042" s="28" t="str">
        <f>TRIM(PROPER('Base de datos cruda'!C3042))</f>
        <v>Male</v>
      </c>
      <c r="D3042" s="28">
        <v>3.46</v>
      </c>
      <c r="E3042" s="28">
        <v>2.98</v>
      </c>
      <c r="F3042" s="28">
        <v>8.09</v>
      </c>
      <c r="G3042" s="28">
        <v>60.07</v>
      </c>
      <c r="H3042" s="28" t="str">
        <f>TRIM(PROPER('Base de datos cruda'!H3042))</f>
        <v>Rpg</v>
      </c>
      <c r="I3042" s="28">
        <v>0.24</v>
      </c>
      <c r="J3042" s="28">
        <v>8.61</v>
      </c>
      <c r="K3042" s="28">
        <v>276.53</v>
      </c>
      <c r="L3042" s="28">
        <f>IF('Base de datos cruda'!L3042&lt;0,,'Base de datos cruda'!L3042)</f>
        <v>11.76</v>
      </c>
      <c r="M3042" s="28" t="str">
        <f>IF(TRIM(PROPER('Base de datos cruda'!M3042))="High","Alto",IF(TRIM(PROPER('Base de datos cruda'!M3042))="Medium","Medio","Bajo"))</f>
        <v>Medio</v>
      </c>
      <c r="N3042" s="29">
        <v>51.76</v>
      </c>
      <c r="O3042" s="32">
        <f t="shared" si="1"/>
        <v>51.76</v>
      </c>
      <c r="P3042" s="33">
        <f t="shared" si="2"/>
        <v>12.07</v>
      </c>
      <c r="Q3042" s="34">
        <f t="shared" si="3"/>
        <v>0.8612716763</v>
      </c>
      <c r="R3042" s="35" t="str">
        <f t="shared" si="4"/>
        <v>Medio</v>
      </c>
      <c r="S3042" s="35" t="str">
        <f>IF(O3042="","",IF(O3042&gt;AVERAGE('Base de datos limpia'!$O$2:$O$8001),"Alto","Normal"))
</f>
        <v>Normal</v>
      </c>
      <c r="T3042" s="35" t="str">
        <f t="shared" si="5"/>
        <v>Gamer casual</v>
      </c>
      <c r="U3042" s="35"/>
    </row>
    <row r="3043">
      <c r="A3043" s="28">
        <v>3042.0</v>
      </c>
      <c r="B3043" s="28">
        <v>21.0</v>
      </c>
      <c r="C3043" s="28" t="str">
        <f>TRIM(PROPER('Base de datos cruda'!C3043))</f>
        <v>Male</v>
      </c>
      <c r="D3043" s="28">
        <v>1.33</v>
      </c>
      <c r="E3043" s="28">
        <v>2.5</v>
      </c>
      <c r="F3043" s="28">
        <v>4.81</v>
      </c>
      <c r="G3043" s="28">
        <v>97.42</v>
      </c>
      <c r="H3043" s="28" t="str">
        <f>TRIM(PROPER('Base de datos cruda'!H3043))</f>
        <v>Fps</v>
      </c>
      <c r="I3043" s="28">
        <v>0.85</v>
      </c>
      <c r="J3043" s="28">
        <v>5.58</v>
      </c>
      <c r="K3043" s="28">
        <v>282.79</v>
      </c>
      <c r="L3043" s="28">
        <f>IF('Base de datos cruda'!L3043&lt;0,,'Base de datos cruda'!L3043)</f>
        <v>6.1</v>
      </c>
      <c r="M3043" s="28" t="str">
        <f>IF(TRIM(PROPER('Base de datos cruda'!M3043))="High","Alto",IF(TRIM(PROPER('Base de datos cruda'!M3043))="Medium","Medio","Bajo"))</f>
        <v>Medio</v>
      </c>
      <c r="N3043" s="29">
        <v>65.14</v>
      </c>
      <c r="O3043" s="32">
        <f t="shared" si="1"/>
        <v>65.14</v>
      </c>
      <c r="P3043" s="33">
        <f t="shared" si="2"/>
        <v>6.91</v>
      </c>
      <c r="Q3043" s="34">
        <f t="shared" si="3"/>
        <v>1.879699248</v>
      </c>
      <c r="R3043" s="35" t="str">
        <f t="shared" si="4"/>
        <v>Medio</v>
      </c>
      <c r="S3043" s="35" t="str">
        <f>IF(O3043="","",IF(O3043&gt;AVERAGE('Base de datos limpia'!$O$2:$O$8001),"Alto","Normal"))
</f>
        <v>Normal</v>
      </c>
      <c r="T3043" s="35" t="str">
        <f t="shared" si="5"/>
        <v>Gamer casual</v>
      </c>
      <c r="U3043" s="35"/>
    </row>
    <row r="3044">
      <c r="A3044" s="28">
        <v>3043.0</v>
      </c>
      <c r="B3044" s="28">
        <v>21.0</v>
      </c>
      <c r="C3044" s="28" t="str">
        <f>TRIM(PROPER('Base de datos cruda'!C3044))</f>
        <v>Female</v>
      </c>
      <c r="D3044" s="28">
        <v>2.55</v>
      </c>
      <c r="E3044" s="28">
        <v>2.56</v>
      </c>
      <c r="F3044" s="28">
        <v>5.63</v>
      </c>
      <c r="G3044" s="28">
        <v>89.69</v>
      </c>
      <c r="H3044" s="28" t="str">
        <f>TRIM(PROPER('Base de datos cruda'!H3044))</f>
        <v>Fps</v>
      </c>
      <c r="I3044" s="28">
        <v>4.27</v>
      </c>
      <c r="J3044" s="28">
        <v>3.86</v>
      </c>
      <c r="K3044" s="28">
        <v>296.87</v>
      </c>
      <c r="L3044" s="28">
        <f>IF('Base de datos cruda'!L3044&lt;0,,'Base de datos cruda'!L3044)</f>
        <v>4.94</v>
      </c>
      <c r="M3044" s="28" t="str">
        <f>IF(TRIM(PROPER('Base de datos cruda'!M3044))="High","Alto",IF(TRIM(PROPER('Base de datos cruda'!M3044))="Medium","Medio","Bajo"))</f>
        <v>Medio</v>
      </c>
      <c r="N3044" s="29">
        <v>58.17</v>
      </c>
      <c r="O3044" s="32">
        <f t="shared" si="1"/>
        <v>58.17</v>
      </c>
      <c r="P3044" s="33">
        <f t="shared" si="2"/>
        <v>6.41</v>
      </c>
      <c r="Q3044" s="34">
        <f t="shared" si="3"/>
        <v>1.003921569</v>
      </c>
      <c r="R3044" s="35" t="str">
        <f t="shared" si="4"/>
        <v>Medio</v>
      </c>
      <c r="S3044" s="35" t="str">
        <f>IF(O3044="","",IF(O3044&gt;AVERAGE('Base de datos limpia'!$O$2:$O$8001),"Alto","Normal"))
</f>
        <v>Normal</v>
      </c>
      <c r="T3044" s="35" t="str">
        <f t="shared" si="5"/>
        <v>Gamer casual</v>
      </c>
      <c r="U3044" s="35"/>
    </row>
    <row r="3045">
      <c r="A3045" s="28">
        <v>3044.0</v>
      </c>
      <c r="B3045" s="28">
        <v>23.0</v>
      </c>
      <c r="C3045" s="28" t="str">
        <f>TRIM(PROPER('Base de datos cruda'!C3045))</f>
        <v>Male</v>
      </c>
      <c r="D3045" s="28">
        <v>3.46</v>
      </c>
      <c r="E3045" s="28">
        <v>2.73</v>
      </c>
      <c r="F3045" s="28">
        <v>6.45</v>
      </c>
      <c r="G3045" s="28">
        <v>87.46</v>
      </c>
      <c r="H3045" s="28" t="str">
        <f>TRIM(PROPER('Base de datos cruda'!H3045))</f>
        <v>Fps</v>
      </c>
      <c r="I3045" s="28">
        <v>3.67</v>
      </c>
      <c r="J3045" s="28">
        <v>6.05</v>
      </c>
      <c r="K3045" s="28">
        <v>267.32</v>
      </c>
      <c r="L3045" s="28">
        <f>IF('Base de datos cruda'!L3045&lt;0,,'Base de datos cruda'!L3045)</f>
        <v>4.59</v>
      </c>
      <c r="M3045" s="28" t="str">
        <f>IF(TRIM(PROPER('Base de datos cruda'!M3045))="High","Alto",IF(TRIM(PROPER('Base de datos cruda'!M3045))="Medium","Medio","Bajo"))</f>
        <v>Medio</v>
      </c>
      <c r="N3045" s="29">
        <v>52.92</v>
      </c>
      <c r="O3045" s="32">
        <f t="shared" si="1"/>
        <v>52.92</v>
      </c>
      <c r="P3045" s="33">
        <f t="shared" si="2"/>
        <v>9.51</v>
      </c>
      <c r="Q3045" s="34">
        <f t="shared" si="3"/>
        <v>0.789017341</v>
      </c>
      <c r="R3045" s="35" t="str">
        <f t="shared" si="4"/>
        <v>Medio</v>
      </c>
      <c r="S3045" s="35" t="str">
        <f>IF(O3045="","",IF(O3045&gt;AVERAGE('Base de datos limpia'!$O$2:$O$8001),"Alto","Normal"))
</f>
        <v>Normal</v>
      </c>
      <c r="T3045" s="35" t="str">
        <f t="shared" si="5"/>
        <v>Gamer casual</v>
      </c>
      <c r="U3045" s="35"/>
    </row>
    <row r="3046">
      <c r="A3046" s="28">
        <v>3045.0</v>
      </c>
      <c r="B3046" s="28">
        <v>21.0</v>
      </c>
      <c r="C3046" s="28" t="str">
        <f>TRIM(PROPER('Base de datos cruda'!C3046))</f>
        <v>Male</v>
      </c>
      <c r="D3046" s="28">
        <v>5.71</v>
      </c>
      <c r="E3046" s="28">
        <v>7.86</v>
      </c>
      <c r="F3046" s="28">
        <v>6.97</v>
      </c>
      <c r="G3046" s="28">
        <v>77.54</v>
      </c>
      <c r="H3046" s="28" t="str">
        <f>TRIM(PROPER('Base de datos cruda'!H3046))</f>
        <v>Fps</v>
      </c>
      <c r="I3046" s="28">
        <v>1.71</v>
      </c>
      <c r="J3046" s="28">
        <v>10.38</v>
      </c>
      <c r="K3046" s="28">
        <v>247.86</v>
      </c>
      <c r="L3046" s="28">
        <f>IF('Base de datos cruda'!L3046&lt;0,,'Base de datos cruda'!L3046)</f>
        <v>15.74</v>
      </c>
      <c r="M3046" s="28" t="str">
        <f>IF(TRIM(PROPER('Base de datos cruda'!M3046))="High","Alto",IF(TRIM(PROPER('Base de datos cruda'!M3046))="Medium","Medio","Bajo"))</f>
        <v>Bajo</v>
      </c>
      <c r="N3046" s="29">
        <v>75.3514936047884</v>
      </c>
      <c r="O3046" s="32">
        <f t="shared" si="1"/>
        <v>75.3514936</v>
      </c>
      <c r="P3046" s="33">
        <f t="shared" si="2"/>
        <v>16.09</v>
      </c>
      <c r="Q3046" s="34">
        <f t="shared" si="3"/>
        <v>1.376532399</v>
      </c>
      <c r="R3046" s="35" t="str">
        <f t="shared" si="4"/>
        <v>Alto</v>
      </c>
      <c r="S3046" s="35" t="str">
        <f>IF(O3046="","",IF(O3046&gt;AVERAGE('Base de datos limpia'!$O$2:$O$8001),"Alto","Normal"))
</f>
        <v>Alto</v>
      </c>
      <c r="T3046" s="35" t="str">
        <f t="shared" si="5"/>
        <v>Gamer intensivo</v>
      </c>
      <c r="U3046" s="35"/>
    </row>
    <row r="3047">
      <c r="A3047" s="28">
        <v>3046.0</v>
      </c>
      <c r="B3047" s="28">
        <v>16.0</v>
      </c>
      <c r="C3047" s="28" t="str">
        <f>TRIM(PROPER('Base de datos cruda'!C3047))</f>
        <v>Male</v>
      </c>
      <c r="D3047" s="28">
        <v>0.1</v>
      </c>
      <c r="E3047" s="28">
        <v>1.55</v>
      </c>
      <c r="F3047" s="28">
        <v>6.8</v>
      </c>
      <c r="G3047" s="28">
        <v>69.54</v>
      </c>
      <c r="H3047" s="28" t="str">
        <f>TRIM(PROPER('Base de datos cruda'!H3047))</f>
        <v>Casual</v>
      </c>
      <c r="I3047" s="28">
        <v>4.49</v>
      </c>
      <c r="J3047" s="28">
        <v>2.34</v>
      </c>
      <c r="K3047" s="28">
        <v>318.18</v>
      </c>
      <c r="L3047" s="28">
        <f>IF('Base de datos cruda'!L3047&lt;0,,'Base de datos cruda'!L3047)</f>
        <v>0.27</v>
      </c>
      <c r="M3047" s="28" t="str">
        <f>IF(TRIM(PROPER('Base de datos cruda'!M3047))="High","Alto",IF(TRIM(PROPER('Base de datos cruda'!M3047))="Medium","Medio","Bajo"))</f>
        <v>Medio</v>
      </c>
      <c r="N3047" s="29">
        <v>52.09</v>
      </c>
      <c r="O3047" s="32">
        <f t="shared" si="1"/>
        <v>52.09</v>
      </c>
      <c r="P3047" s="33">
        <f t="shared" si="2"/>
        <v>2.44</v>
      </c>
      <c r="Q3047" s="34">
        <f t="shared" si="3"/>
        <v>15.5</v>
      </c>
      <c r="R3047" s="35" t="str">
        <f t="shared" si="4"/>
        <v>Medio</v>
      </c>
      <c r="S3047" s="35" t="str">
        <f>IF(O3047="","",IF(O3047&gt;AVERAGE('Base de datos limpia'!$O$2:$O$8001),"Alto","Normal"))
</f>
        <v>Normal</v>
      </c>
      <c r="T3047" s="35" t="str">
        <f t="shared" si="5"/>
        <v>Gamer casual</v>
      </c>
      <c r="U3047" s="35"/>
    </row>
    <row r="3048">
      <c r="A3048" s="28">
        <v>3047.0</v>
      </c>
      <c r="B3048" s="28">
        <v>19.0</v>
      </c>
      <c r="C3048" s="28" t="str">
        <f>TRIM(PROPER('Base de datos cruda'!C3048))</f>
        <v>Female</v>
      </c>
      <c r="D3048" s="28">
        <v>2.53</v>
      </c>
      <c r="E3048" s="28">
        <v>9.98</v>
      </c>
      <c r="F3048" s="28">
        <v>4.51</v>
      </c>
      <c r="G3048" s="28">
        <v>87.19</v>
      </c>
      <c r="H3048" s="28" t="str">
        <f>TRIM(PROPER('Base de datos cruda'!H3048))</f>
        <v>Fps</v>
      </c>
      <c r="I3048" s="28">
        <v>3.33</v>
      </c>
      <c r="J3048" s="28">
        <v>6.65</v>
      </c>
      <c r="K3048" s="28">
        <v>289.66</v>
      </c>
      <c r="L3048" s="28">
        <f>IF('Base de datos cruda'!L3048&lt;0,,'Base de datos cruda'!L3048)</f>
        <v>4.23</v>
      </c>
      <c r="M3048" s="28" t="str">
        <f>IF(TRIM(PROPER('Base de datos cruda'!M3048))="High","Alto",IF(TRIM(PROPER('Base de datos cruda'!M3048))="Medium","Medio","Bajo"))</f>
        <v>Alto</v>
      </c>
      <c r="N3048" s="29">
        <v>105.882788497454</v>
      </c>
      <c r="O3048" s="33" t="str">
        <f t="shared" si="1"/>
        <v/>
      </c>
      <c r="P3048" s="33">
        <f t="shared" si="2"/>
        <v>9.18</v>
      </c>
      <c r="Q3048" s="34">
        <f t="shared" si="3"/>
        <v>3.944664032</v>
      </c>
      <c r="R3048" s="35" t="str">
        <f t="shared" si="4"/>
        <v>Alto</v>
      </c>
      <c r="S3048" s="35" t="str">
        <f>IF(O3048="","",IF(O3048&gt;AVERAGE('Base de datos limpia'!$O$2:$O$8001),"Alto","Normal"))
</f>
        <v/>
      </c>
      <c r="T3048" s="35" t="str">
        <f t="shared" si="5"/>
        <v>Gamer intensivo</v>
      </c>
      <c r="U3048" s="35"/>
    </row>
    <row r="3049">
      <c r="A3049" s="28">
        <v>3048.0</v>
      </c>
      <c r="B3049" s="28">
        <v>22.0</v>
      </c>
      <c r="C3049" s="28" t="str">
        <f>TRIM(PROPER('Base de datos cruda'!C3049))</f>
        <v>Female</v>
      </c>
      <c r="D3049" s="28">
        <v>6.24</v>
      </c>
      <c r="E3049" s="28">
        <v>5.7</v>
      </c>
      <c r="F3049" s="28">
        <v>6.11</v>
      </c>
      <c r="G3049" s="28">
        <v>84.33</v>
      </c>
      <c r="H3049" s="28" t="str">
        <f>TRIM(PROPER('Base de datos cruda'!H3049))</f>
        <v>Fps</v>
      </c>
      <c r="I3049" s="28">
        <v>2.24</v>
      </c>
      <c r="J3049" s="28">
        <v>9.95</v>
      </c>
      <c r="K3049" s="28">
        <v>251.56</v>
      </c>
      <c r="L3049" s="28">
        <f>IF('Base de datos cruda'!L3049&lt;0,,'Base de datos cruda'!L3049)</f>
        <v>18.08</v>
      </c>
      <c r="M3049" s="28" t="str">
        <f>IF(TRIM(PROPER('Base de datos cruda'!M3049))="High","Alto",IF(TRIM(PROPER('Base de datos cruda'!M3049))="Medium","Medio","Bajo"))</f>
        <v>Bajo</v>
      </c>
      <c r="N3049" s="29">
        <v>53.0</v>
      </c>
      <c r="O3049" s="32">
        <f t="shared" si="1"/>
        <v>53</v>
      </c>
      <c r="P3049" s="33">
        <f t="shared" si="2"/>
        <v>16.19</v>
      </c>
      <c r="Q3049" s="34">
        <f t="shared" si="3"/>
        <v>0.9134615385</v>
      </c>
      <c r="R3049" s="35" t="str">
        <f t="shared" si="4"/>
        <v>Medio</v>
      </c>
      <c r="S3049" s="35" t="str">
        <f>IF(O3049="","",IF(O3049&gt;AVERAGE('Base de datos limpia'!$O$2:$O$8001),"Alto","Normal"))
</f>
        <v>Normal</v>
      </c>
      <c r="T3049" s="35" t="str">
        <f t="shared" si="5"/>
        <v>Gamer moderado</v>
      </c>
      <c r="U3049" s="35"/>
    </row>
    <row r="3050">
      <c r="A3050" s="28">
        <v>3049.0</v>
      </c>
      <c r="B3050" s="28">
        <v>17.0</v>
      </c>
      <c r="C3050" s="28" t="str">
        <f>TRIM(PROPER('Base de datos cruda'!C3050))</f>
        <v>Female</v>
      </c>
      <c r="D3050" s="28">
        <v>5.37</v>
      </c>
      <c r="E3050" s="28">
        <v>5.9</v>
      </c>
      <c r="F3050" s="28">
        <v>8.61</v>
      </c>
      <c r="G3050" s="28">
        <v>89.05</v>
      </c>
      <c r="H3050" s="28" t="str">
        <f>TRIM(PROPER('Base de datos cruda'!H3050))</f>
        <v>Rpg</v>
      </c>
      <c r="I3050" s="28">
        <v>0.34</v>
      </c>
      <c r="J3050" s="28">
        <v>7.68</v>
      </c>
      <c r="K3050" s="28">
        <v>246.33</v>
      </c>
      <c r="L3050" s="28">
        <f>IF('Base de datos cruda'!L3050&lt;0,,'Base de datos cruda'!L3050)</f>
        <v>11.77</v>
      </c>
      <c r="M3050" s="28" t="str">
        <f>IF(TRIM(PROPER('Base de datos cruda'!M3050))="High","Alto",IF(TRIM(PROPER('Base de datos cruda'!M3050))="Medium","Medio","Bajo"))</f>
        <v>Bajo</v>
      </c>
      <c r="N3050" s="29">
        <v>73.56</v>
      </c>
      <c r="O3050" s="32">
        <f t="shared" si="1"/>
        <v>73.56</v>
      </c>
      <c r="P3050" s="33">
        <f t="shared" si="2"/>
        <v>13.05</v>
      </c>
      <c r="Q3050" s="34">
        <f t="shared" si="3"/>
        <v>1.098696462</v>
      </c>
      <c r="R3050" s="35" t="str">
        <f t="shared" si="4"/>
        <v>Alto</v>
      </c>
      <c r="S3050" s="35" t="str">
        <f>IF(O3050="","",IF(O3050&gt;AVERAGE('Base de datos limpia'!$O$2:$O$8001),"Alto","Normal"))
</f>
        <v>Alto</v>
      </c>
      <c r="T3050" s="35" t="str">
        <f t="shared" si="5"/>
        <v>Gamer moderado</v>
      </c>
      <c r="U3050" s="35"/>
    </row>
    <row r="3051">
      <c r="A3051" s="28">
        <v>3050.0</v>
      </c>
      <c r="B3051" s="28">
        <v>24.0</v>
      </c>
      <c r="C3051" s="28" t="str">
        <f>TRIM(PROPER('Base de datos cruda'!C3051))</f>
        <v>Female</v>
      </c>
      <c r="D3051" s="28">
        <v>5.85</v>
      </c>
      <c r="E3051" s="28">
        <v>4.22</v>
      </c>
      <c r="F3051" s="28">
        <v>8.36</v>
      </c>
      <c r="G3051" s="28">
        <v>74.63</v>
      </c>
      <c r="H3051" s="28" t="str">
        <f>TRIM(PROPER('Base de datos cruda'!H3051))</f>
        <v>Fps</v>
      </c>
      <c r="I3051" s="28">
        <v>3.65</v>
      </c>
      <c r="J3051" s="28">
        <v>11.52</v>
      </c>
      <c r="K3051" s="28">
        <v>256.07</v>
      </c>
      <c r="L3051" s="28">
        <f>IF('Base de datos cruda'!L3051&lt;0,,'Base de datos cruda'!L3051)</f>
        <v>15.51</v>
      </c>
      <c r="M3051" s="28" t="str">
        <f>IF(TRIM(PROPER('Base de datos cruda'!M3051))="High","Alto",IF(TRIM(PROPER('Base de datos cruda'!M3051))="Medium","Medio","Bajo"))</f>
        <v>Bajo</v>
      </c>
      <c r="N3051" s="29">
        <v>50.14</v>
      </c>
      <c r="O3051" s="32">
        <f t="shared" si="1"/>
        <v>50.14</v>
      </c>
      <c r="P3051" s="33">
        <f t="shared" si="2"/>
        <v>17.37</v>
      </c>
      <c r="Q3051" s="34">
        <f t="shared" si="3"/>
        <v>0.7213675214</v>
      </c>
      <c r="R3051" s="35" t="str">
        <f t="shared" si="4"/>
        <v>Medio</v>
      </c>
      <c r="S3051" s="35" t="str">
        <f>IF(O3051="","",IF(O3051&gt;AVERAGE('Base de datos limpia'!$O$2:$O$8001),"Alto","Normal"))
</f>
        <v>Normal</v>
      </c>
      <c r="T3051" s="35" t="str">
        <f t="shared" si="5"/>
        <v>Gamer moderado</v>
      </c>
      <c r="U3051" s="35"/>
    </row>
    <row r="3052">
      <c r="A3052" s="28">
        <v>3051.0</v>
      </c>
      <c r="B3052" s="28">
        <v>23.0</v>
      </c>
      <c r="C3052" s="28" t="str">
        <f>TRIM(PROPER('Base de datos cruda'!C3052))</f>
        <v>Male</v>
      </c>
      <c r="D3052" s="28">
        <v>6.49</v>
      </c>
      <c r="E3052" s="28">
        <v>7.21</v>
      </c>
      <c r="F3052" s="28">
        <v>6.95</v>
      </c>
      <c r="G3052" s="28">
        <v>99.48</v>
      </c>
      <c r="H3052" s="28" t="str">
        <f>TRIM(PROPER('Base de datos cruda'!H3052))</f>
        <v>Rpg</v>
      </c>
      <c r="I3052" s="28">
        <v>1.88</v>
      </c>
      <c r="J3052" s="28">
        <v>8.77</v>
      </c>
      <c r="K3052" s="28">
        <v>240.22</v>
      </c>
      <c r="L3052" s="28">
        <f>IF('Base de datos cruda'!L3052&lt;0,,'Base de datos cruda'!L3052)</f>
        <v>14.58</v>
      </c>
      <c r="M3052" s="28" t="str">
        <f>IF(TRIM(PROPER('Base de datos cruda'!M3052))="High","Alto",IF(TRIM(PROPER('Base de datos cruda'!M3052))="Medium","Medio","Bajo"))</f>
        <v>Bajo</v>
      </c>
      <c r="N3052" s="29">
        <v>76.4806396277658</v>
      </c>
      <c r="O3052" s="32">
        <f t="shared" si="1"/>
        <v>76.48063963</v>
      </c>
      <c r="P3052" s="33">
        <f t="shared" si="2"/>
        <v>15.26</v>
      </c>
      <c r="Q3052" s="34">
        <f t="shared" si="3"/>
        <v>1.110939908</v>
      </c>
      <c r="R3052" s="35" t="str">
        <f t="shared" si="4"/>
        <v>Alto</v>
      </c>
      <c r="S3052" s="35" t="str">
        <f>IF(O3052="","",IF(O3052&gt;AVERAGE('Base de datos limpia'!$O$2:$O$8001),"Alto","Normal"))
</f>
        <v>Alto</v>
      </c>
      <c r="T3052" s="35" t="str">
        <f t="shared" si="5"/>
        <v>Gamer intensivo</v>
      </c>
      <c r="U3052" s="35"/>
    </row>
    <row r="3053">
      <c r="A3053" s="28">
        <v>3052.0</v>
      </c>
      <c r="B3053" s="28">
        <v>23.0</v>
      </c>
      <c r="C3053" s="28" t="str">
        <f>TRIM(PROPER('Base de datos cruda'!C3053))</f>
        <v>Male</v>
      </c>
      <c r="D3053" s="28">
        <v>6.27</v>
      </c>
      <c r="E3053" s="28">
        <v>5.24</v>
      </c>
      <c r="F3053" s="28">
        <v>6.86</v>
      </c>
      <c r="G3053" s="28">
        <v>62.68</v>
      </c>
      <c r="H3053" s="28" t="str">
        <f>TRIM(PROPER('Base de datos cruda'!H3053))</f>
        <v>Fps</v>
      </c>
      <c r="I3053" s="28">
        <v>1.51</v>
      </c>
      <c r="J3053" s="28">
        <v>11.74</v>
      </c>
      <c r="K3053" s="28">
        <v>270.78</v>
      </c>
      <c r="L3053" s="28">
        <f>IF('Base de datos cruda'!L3053&lt;0,,'Base de datos cruda'!L3053)</f>
        <v>15.25</v>
      </c>
      <c r="M3053" s="28" t="str">
        <f>IF(TRIM(PROPER('Base de datos cruda'!M3053))="High","Alto",IF(TRIM(PROPER('Base de datos cruda'!M3053))="Medium","Medio","Bajo"))</f>
        <v>Bajo</v>
      </c>
      <c r="N3053" s="29">
        <v>46.19</v>
      </c>
      <c r="O3053" s="32">
        <f t="shared" si="1"/>
        <v>46.19</v>
      </c>
      <c r="P3053" s="33">
        <f t="shared" si="2"/>
        <v>18.01</v>
      </c>
      <c r="Q3053" s="34">
        <f t="shared" si="3"/>
        <v>0.8357256778</v>
      </c>
      <c r="R3053" s="35" t="str">
        <f t="shared" si="4"/>
        <v>Bajo</v>
      </c>
      <c r="S3053" s="35" t="str">
        <f>IF(O3053="","",IF(O3053&gt;AVERAGE('Base de datos limpia'!$O$2:$O$8001),"Alto","Normal"))
</f>
        <v>Normal</v>
      </c>
      <c r="T3053" s="35" t="str">
        <f t="shared" si="5"/>
        <v>Gamer moderado</v>
      </c>
      <c r="U3053" s="35"/>
    </row>
    <row r="3054">
      <c r="A3054" s="28">
        <v>3053.0</v>
      </c>
      <c r="B3054" s="28">
        <v>22.0</v>
      </c>
      <c r="C3054" s="28" t="str">
        <f>TRIM(PROPER('Base de datos cruda'!C3054))</f>
        <v>Female</v>
      </c>
      <c r="D3054" s="28">
        <v>5.46</v>
      </c>
      <c r="E3054" s="28">
        <v>3.96</v>
      </c>
      <c r="F3054" s="28">
        <v>4.56</v>
      </c>
      <c r="G3054" s="28">
        <v>63.19</v>
      </c>
      <c r="H3054" s="28" t="str">
        <f>TRIM(PROPER('Base de datos cruda'!H3054))</f>
        <v>Casual</v>
      </c>
      <c r="I3054" s="28">
        <v>1.44</v>
      </c>
      <c r="J3054" s="28">
        <v>9.16</v>
      </c>
      <c r="K3054" s="28">
        <v>238.58</v>
      </c>
      <c r="L3054" s="28">
        <f>IF('Base de datos cruda'!L3054&lt;0,,'Base de datos cruda'!L3054)</f>
        <v>12</v>
      </c>
      <c r="M3054" s="28" t="str">
        <f>IF(TRIM(PROPER('Base de datos cruda'!M3054))="High","Alto",IF(TRIM(PROPER('Base de datos cruda'!M3054))="Medium","Medio","Bajo"))</f>
        <v>Bajo</v>
      </c>
      <c r="N3054" s="29">
        <v>38.04</v>
      </c>
      <c r="O3054" s="32">
        <f t="shared" si="1"/>
        <v>38.04</v>
      </c>
      <c r="P3054" s="33">
        <f t="shared" si="2"/>
        <v>14.62</v>
      </c>
      <c r="Q3054" s="34">
        <f t="shared" si="3"/>
        <v>0.7252747253</v>
      </c>
      <c r="R3054" s="35" t="str">
        <f t="shared" si="4"/>
        <v>Bajo</v>
      </c>
      <c r="S3054" s="35" t="str">
        <f>IF(O3054="","",IF(O3054&gt;AVERAGE('Base de datos limpia'!$O$2:$O$8001),"Alto","Normal"))
</f>
        <v>Normal</v>
      </c>
      <c r="T3054" s="35" t="str">
        <f t="shared" si="5"/>
        <v>Gamer moderado</v>
      </c>
      <c r="U3054" s="35"/>
    </row>
    <row r="3055">
      <c r="A3055" s="28">
        <v>3054.0</v>
      </c>
      <c r="B3055" s="28">
        <v>19.0</v>
      </c>
      <c r="C3055" s="28" t="str">
        <f>TRIM(PROPER('Base de datos cruda'!C3055))</f>
        <v>Male</v>
      </c>
      <c r="D3055" s="28">
        <v>3.52</v>
      </c>
      <c r="E3055" s="28">
        <v>3.39</v>
      </c>
      <c r="F3055" s="28">
        <v>5.0</v>
      </c>
      <c r="G3055" s="28">
        <v>96.68</v>
      </c>
      <c r="H3055" s="28" t="str">
        <f>TRIM(PROPER('Base de datos cruda'!H3055))</f>
        <v>Casual</v>
      </c>
      <c r="I3055" s="28">
        <v>0.04</v>
      </c>
      <c r="J3055" s="28">
        <v>4.98</v>
      </c>
      <c r="K3055" s="28">
        <v>279.03</v>
      </c>
      <c r="L3055" s="28">
        <f>IF('Base de datos cruda'!L3055&lt;0,,'Base de datos cruda'!L3055)</f>
        <v>6.6</v>
      </c>
      <c r="M3055" s="28" t="str">
        <f>IF(TRIM(PROPER('Base de datos cruda'!M3055))="High","Alto",IF(TRIM(PROPER('Base de datos cruda'!M3055))="Medium","Medio","Bajo"))</f>
        <v>Medio</v>
      </c>
      <c r="N3055" s="29">
        <v>51.7</v>
      </c>
      <c r="O3055" s="32">
        <f t="shared" si="1"/>
        <v>51.7</v>
      </c>
      <c r="P3055" s="33">
        <f t="shared" si="2"/>
        <v>8.5</v>
      </c>
      <c r="Q3055" s="34">
        <f t="shared" si="3"/>
        <v>0.9630681818</v>
      </c>
      <c r="R3055" s="35" t="str">
        <f t="shared" si="4"/>
        <v>Medio</v>
      </c>
      <c r="S3055" s="35" t="str">
        <f>IF(O3055="","",IF(O3055&gt;AVERAGE('Base de datos limpia'!$O$2:$O$8001),"Alto","Normal"))
</f>
        <v>Normal</v>
      </c>
      <c r="T3055" s="35" t="str">
        <f t="shared" si="5"/>
        <v>Gamer moderado</v>
      </c>
      <c r="U3055" s="35"/>
    </row>
    <row r="3056">
      <c r="A3056" s="28">
        <v>3055.0</v>
      </c>
      <c r="B3056" s="28">
        <v>17.0</v>
      </c>
      <c r="C3056" s="28" t="str">
        <f>TRIM(PROPER('Base de datos cruda'!C3056))</f>
        <v>Male</v>
      </c>
      <c r="D3056" s="28">
        <v>7.87</v>
      </c>
      <c r="E3056" s="28">
        <v>9.33</v>
      </c>
      <c r="F3056" s="28">
        <v>5.26</v>
      </c>
      <c r="G3056" s="28">
        <v>85.91</v>
      </c>
      <c r="H3056" s="28" t="str">
        <f>TRIM(PROPER('Base de datos cruda'!H3056))</f>
        <v>Rpg</v>
      </c>
      <c r="I3056" s="28">
        <v>3.71</v>
      </c>
      <c r="J3056" s="28">
        <v>13.04</v>
      </c>
      <c r="K3056" s="28">
        <v>231.71</v>
      </c>
      <c r="L3056" s="28">
        <f>IF('Base de datos cruda'!L3056&lt;0,,'Base de datos cruda'!L3056)</f>
        <v>22.78</v>
      </c>
      <c r="M3056" s="28" t="str">
        <f>IF(TRIM(PROPER('Base de datos cruda'!M3056))="High","Alto",IF(TRIM(PROPER('Base de datos cruda'!M3056))="Medium","Medio","Bajo"))</f>
        <v>Alto</v>
      </c>
      <c r="N3056" s="29">
        <v>66.8591631285349</v>
      </c>
      <c r="O3056" s="32">
        <f t="shared" si="1"/>
        <v>66.85916313</v>
      </c>
      <c r="P3056" s="33">
        <f t="shared" si="2"/>
        <v>20.91</v>
      </c>
      <c r="Q3056" s="34">
        <f t="shared" si="3"/>
        <v>1.185514612</v>
      </c>
      <c r="R3056" s="35" t="str">
        <f t="shared" si="4"/>
        <v>Medio</v>
      </c>
      <c r="S3056" s="35" t="str">
        <f>IF(O3056="","",IF(O3056&gt;AVERAGE('Base de datos limpia'!$O$2:$O$8001),"Alto","Normal"))
</f>
        <v>Alto</v>
      </c>
      <c r="T3056" s="35" t="str">
        <f t="shared" si="5"/>
        <v>Gamer intensivo</v>
      </c>
      <c r="U3056" s="35"/>
    </row>
    <row r="3057">
      <c r="A3057" s="28">
        <v>3056.0</v>
      </c>
      <c r="B3057" s="28">
        <v>18.0</v>
      </c>
      <c r="C3057" s="28" t="str">
        <f>TRIM(PROPER('Base de datos cruda'!C3057))</f>
        <v>Male</v>
      </c>
      <c r="D3057" s="28">
        <v>4.55</v>
      </c>
      <c r="E3057" s="28">
        <v>3.62</v>
      </c>
      <c r="F3057" s="28">
        <v>6.44</v>
      </c>
      <c r="G3057" s="28">
        <v>73.05</v>
      </c>
      <c r="H3057" s="28" t="str">
        <f>TRIM(PROPER('Base de datos cruda'!H3057))</f>
        <v>Casual</v>
      </c>
      <c r="I3057" s="28">
        <v>0.73</v>
      </c>
      <c r="J3057" s="28">
        <v>9.51</v>
      </c>
      <c r="K3057" s="28">
        <v>261.29</v>
      </c>
      <c r="L3057" s="28">
        <f>IF('Base de datos cruda'!L3057&lt;0,,'Base de datos cruda'!L3057)</f>
        <v>8.66</v>
      </c>
      <c r="M3057" s="28" t="str">
        <f>IF(TRIM(PROPER('Base de datos cruda'!M3057))="High","Alto",IF(TRIM(PROPER('Base de datos cruda'!M3057))="Medium","Medio","Bajo"))</f>
        <v>Medio</v>
      </c>
      <c r="N3057" s="29">
        <v>43.86</v>
      </c>
      <c r="O3057" s="32">
        <f t="shared" si="1"/>
        <v>43.86</v>
      </c>
      <c r="P3057" s="33">
        <f t="shared" si="2"/>
        <v>14.06</v>
      </c>
      <c r="Q3057" s="34">
        <f t="shared" si="3"/>
        <v>0.7956043956</v>
      </c>
      <c r="R3057" s="35" t="str">
        <f t="shared" si="4"/>
        <v>Bajo</v>
      </c>
      <c r="S3057" s="35" t="str">
        <f>IF(O3057="","",IF(O3057&gt;AVERAGE('Base de datos limpia'!$O$2:$O$8001),"Alto","Normal"))
</f>
        <v>Normal</v>
      </c>
      <c r="T3057" s="35" t="str">
        <f t="shared" si="5"/>
        <v>Gamer moderado</v>
      </c>
      <c r="U3057" s="35"/>
    </row>
    <row r="3058">
      <c r="A3058" s="28">
        <v>3057.0</v>
      </c>
      <c r="B3058" s="28">
        <v>21.0</v>
      </c>
      <c r="C3058" s="28" t="str">
        <f>TRIM(PROPER('Base de datos cruda'!C3058))</f>
        <v>Female</v>
      </c>
      <c r="D3058" s="28">
        <v>1.62</v>
      </c>
      <c r="E3058" s="28">
        <v>4.93</v>
      </c>
      <c r="F3058" s="28">
        <v>7.66</v>
      </c>
      <c r="G3058" s="28">
        <v>90.48</v>
      </c>
      <c r="H3058" s="28" t="str">
        <f>TRIM(PROPER('Base de datos cruda'!H3058))</f>
        <v>Rpg</v>
      </c>
      <c r="I3058" s="28">
        <v>2.6</v>
      </c>
      <c r="J3058" s="28">
        <v>6.77</v>
      </c>
      <c r="K3058" s="28">
        <v>294.82</v>
      </c>
      <c r="L3058" s="28">
        <f>IF('Base de datos cruda'!L3058&lt;0,,'Base de datos cruda'!L3058)</f>
        <v>4.95</v>
      </c>
      <c r="M3058" s="28" t="str">
        <f>IF(TRIM(PROPER('Base de datos cruda'!M3058))="High","Alto",IF(TRIM(PROPER('Base de datos cruda'!M3058))="Medium","Medio","Bajo"))</f>
        <v>Medio</v>
      </c>
      <c r="N3058" s="29">
        <v>88.1954745316451</v>
      </c>
      <c r="O3058" s="32">
        <f t="shared" si="1"/>
        <v>88.19547453</v>
      </c>
      <c r="P3058" s="33">
        <f t="shared" si="2"/>
        <v>8.39</v>
      </c>
      <c r="Q3058" s="34">
        <f t="shared" si="3"/>
        <v>3.043209877</v>
      </c>
      <c r="R3058" s="35" t="str">
        <f t="shared" si="4"/>
        <v>Alto</v>
      </c>
      <c r="S3058" s="35" t="str">
        <f>IF(O3058="","",IF(O3058&gt;AVERAGE('Base de datos limpia'!$O$2:$O$8001),"Alto","Normal"))
</f>
        <v>Alto</v>
      </c>
      <c r="T3058" s="35" t="str">
        <f t="shared" si="5"/>
        <v>Gamer moderado</v>
      </c>
      <c r="U3058" s="35"/>
    </row>
    <row r="3059">
      <c r="A3059" s="28">
        <v>3058.0</v>
      </c>
      <c r="B3059" s="28">
        <v>20.0</v>
      </c>
      <c r="C3059" s="28" t="str">
        <f>TRIM(PROPER('Base de datos cruda'!C3059))</f>
        <v>Male</v>
      </c>
      <c r="D3059" s="28">
        <v>2.34</v>
      </c>
      <c r="E3059" s="28">
        <v>4.15</v>
      </c>
      <c r="F3059" s="28">
        <v>6.3</v>
      </c>
      <c r="G3059" s="28">
        <v>78.11</v>
      </c>
      <c r="H3059" s="28" t="str">
        <f>TRIM(PROPER('Base de datos cruda'!H3059))</f>
        <v>Casual</v>
      </c>
      <c r="I3059" s="28">
        <v>0.08</v>
      </c>
      <c r="J3059" s="28">
        <v>6.53</v>
      </c>
      <c r="K3059" s="28">
        <v>305.17</v>
      </c>
      <c r="L3059" s="28">
        <f>IF('Base de datos cruda'!L3059&lt;0,,'Base de datos cruda'!L3059)</f>
        <v>4.99</v>
      </c>
      <c r="M3059" s="28" t="str">
        <f>IF(TRIM(PROPER('Base de datos cruda'!M3059))="High","Alto",IF(TRIM(PROPER('Base de datos cruda'!M3059))="Medium","Medio","Bajo"))</f>
        <v>Medio</v>
      </c>
      <c r="N3059" s="29">
        <v>63.64</v>
      </c>
      <c r="O3059" s="32">
        <f t="shared" si="1"/>
        <v>63.64</v>
      </c>
      <c r="P3059" s="33">
        <f t="shared" si="2"/>
        <v>8.87</v>
      </c>
      <c r="Q3059" s="34">
        <f t="shared" si="3"/>
        <v>1.773504274</v>
      </c>
      <c r="R3059" s="35" t="str">
        <f t="shared" si="4"/>
        <v>Medio</v>
      </c>
      <c r="S3059" s="35" t="str">
        <f>IF(O3059="","",IF(O3059&gt;AVERAGE('Base de datos limpia'!$O$2:$O$8001),"Alto","Normal"))
</f>
        <v>Normal</v>
      </c>
      <c r="T3059" s="35" t="str">
        <f t="shared" si="5"/>
        <v>Gamer moderado</v>
      </c>
      <c r="U3059" s="35"/>
    </row>
    <row r="3060">
      <c r="A3060" s="28">
        <v>3059.0</v>
      </c>
      <c r="B3060" s="28">
        <v>23.0</v>
      </c>
      <c r="C3060" s="28" t="str">
        <f>TRIM(PROPER('Base de datos cruda'!C3060))</f>
        <v>Female</v>
      </c>
      <c r="D3060" s="28">
        <v>5.55</v>
      </c>
      <c r="E3060" s="28">
        <v>1.78</v>
      </c>
      <c r="F3060" s="28">
        <v>4.63</v>
      </c>
      <c r="G3060" s="28">
        <v>60.84</v>
      </c>
      <c r="H3060" s="28" t="str">
        <f>TRIM(PROPER('Base de datos cruda'!H3060))</f>
        <v>Rpg</v>
      </c>
      <c r="I3060" s="28">
        <v>3.14</v>
      </c>
      <c r="J3060" s="28">
        <v>10.11</v>
      </c>
      <c r="K3060" s="28">
        <v>261.81</v>
      </c>
      <c r="L3060" s="28">
        <f>IF('Base de datos cruda'!L3060&lt;0,,'Base de datos cruda'!L3060)</f>
        <v>14.42</v>
      </c>
      <c r="M3060" s="28" t="str">
        <f>IF(TRIM(PROPER('Base de datos cruda'!M3060))="High","Alto",IF(TRIM(PROPER('Base de datos cruda'!M3060))="Medium","Medio","Bajo"))</f>
        <v>Bajo</v>
      </c>
      <c r="N3060" s="29">
        <v>17.1</v>
      </c>
      <c r="O3060" s="32">
        <f t="shared" si="1"/>
        <v>17.1</v>
      </c>
      <c r="P3060" s="33">
        <f t="shared" si="2"/>
        <v>15.66</v>
      </c>
      <c r="Q3060" s="34">
        <f t="shared" si="3"/>
        <v>0.3207207207</v>
      </c>
      <c r="R3060" s="35" t="str">
        <f t="shared" si="4"/>
        <v>Bajo</v>
      </c>
      <c r="S3060" s="35" t="str">
        <f>IF(O3060="","",IF(O3060&gt;AVERAGE('Base de datos limpia'!$O$2:$O$8001),"Alto","Normal"))
</f>
        <v>Normal</v>
      </c>
      <c r="T3060" s="35" t="str">
        <f t="shared" si="5"/>
        <v>Gamer casual</v>
      </c>
      <c r="U3060" s="35"/>
    </row>
    <row r="3061">
      <c r="A3061" s="28">
        <v>3060.0</v>
      </c>
      <c r="B3061" s="28">
        <v>21.0</v>
      </c>
      <c r="C3061" s="28" t="str">
        <f>TRIM(PROPER('Base de datos cruda'!C3061))</f>
        <v>Male</v>
      </c>
      <c r="D3061" s="28">
        <v>7.4</v>
      </c>
      <c r="E3061" s="28">
        <v>2.67</v>
      </c>
      <c r="F3061" s="28">
        <v>6.2</v>
      </c>
      <c r="G3061" s="28">
        <v>86.04</v>
      </c>
      <c r="H3061" s="28" t="str">
        <f>TRIM(PROPER('Base de datos cruda'!H3061))</f>
        <v>Fps</v>
      </c>
      <c r="I3061" s="28">
        <v>1.85</v>
      </c>
      <c r="J3061" s="28">
        <v>12.94</v>
      </c>
      <c r="K3061" s="28">
        <v>223.21</v>
      </c>
      <c r="L3061" s="28">
        <f>IF('Base de datos cruda'!L3061&lt;0,,'Base de datos cruda'!L3061)</f>
        <v>16.74</v>
      </c>
      <c r="M3061" s="28" t="str">
        <f>IF(TRIM(PROPER('Base de datos cruda'!M3061))="High","Alto",IF(TRIM(PROPER('Base de datos cruda'!M3061))="Medium","Medio","Bajo"))</f>
        <v>Bajo</v>
      </c>
      <c r="N3061" s="29">
        <v>30.37</v>
      </c>
      <c r="O3061" s="32">
        <f t="shared" si="1"/>
        <v>30.37</v>
      </c>
      <c r="P3061" s="33">
        <f t="shared" si="2"/>
        <v>20.34</v>
      </c>
      <c r="Q3061" s="34">
        <f t="shared" si="3"/>
        <v>0.3608108108</v>
      </c>
      <c r="R3061" s="35" t="str">
        <f t="shared" si="4"/>
        <v>Bajo</v>
      </c>
      <c r="S3061" s="35" t="str">
        <f>IF(O3061="","",IF(O3061&gt;AVERAGE('Base de datos limpia'!$O$2:$O$8001),"Alto","Normal"))
</f>
        <v>Normal</v>
      </c>
      <c r="T3061" s="35" t="str">
        <f t="shared" si="5"/>
        <v>Gamer casual</v>
      </c>
      <c r="U3061" s="35"/>
    </row>
    <row r="3062">
      <c r="A3062" s="28">
        <v>3061.0</v>
      </c>
      <c r="B3062" s="28">
        <v>21.0</v>
      </c>
      <c r="C3062" s="28" t="str">
        <f>TRIM(PROPER('Base de datos cruda'!C3062))</f>
        <v>Female</v>
      </c>
      <c r="D3062" s="28">
        <v>1.43</v>
      </c>
      <c r="E3062" s="28">
        <v>2.71</v>
      </c>
      <c r="F3062" s="28">
        <v>4.81</v>
      </c>
      <c r="G3062" s="28">
        <v>69.72</v>
      </c>
      <c r="H3062" s="28" t="str">
        <f>TRIM(PROPER('Base de datos cruda'!H3062))</f>
        <v>Fps</v>
      </c>
      <c r="I3062" s="28">
        <v>3.15</v>
      </c>
      <c r="J3062" s="28">
        <v>3.07</v>
      </c>
      <c r="K3062" s="28">
        <v>288.01</v>
      </c>
      <c r="L3062" s="28">
        <f>IF('Base de datos cruda'!L3062&lt;0,,'Base de datos cruda'!L3062)</f>
        <v>2.68</v>
      </c>
      <c r="M3062" s="28" t="str">
        <f>IF(TRIM(PROPER('Base de datos cruda'!M3062))="High","Alto",IF(TRIM(PROPER('Base de datos cruda'!M3062))="Medium","Medio","Bajo"))</f>
        <v>Medio</v>
      </c>
      <c r="N3062" s="29">
        <v>58.15</v>
      </c>
      <c r="O3062" s="32">
        <f t="shared" si="1"/>
        <v>58.15</v>
      </c>
      <c r="P3062" s="33">
        <f t="shared" si="2"/>
        <v>4.5</v>
      </c>
      <c r="Q3062" s="34">
        <f t="shared" si="3"/>
        <v>1.895104895</v>
      </c>
      <c r="R3062" s="35" t="str">
        <f t="shared" si="4"/>
        <v>Medio</v>
      </c>
      <c r="S3062" s="35" t="str">
        <f>IF(O3062="","",IF(O3062&gt;AVERAGE('Base de datos limpia'!$O$2:$O$8001),"Alto","Normal"))
</f>
        <v>Normal</v>
      </c>
      <c r="T3062" s="35" t="str">
        <f t="shared" si="5"/>
        <v>Gamer casual</v>
      </c>
      <c r="U3062" s="35"/>
    </row>
    <row r="3063">
      <c r="A3063" s="28">
        <v>3062.0</v>
      </c>
      <c r="B3063" s="28">
        <v>16.0</v>
      </c>
      <c r="C3063" s="28" t="str">
        <f>TRIM(PROPER('Base de datos cruda'!C3063))</f>
        <v>Male</v>
      </c>
      <c r="D3063" s="28">
        <v>0.66</v>
      </c>
      <c r="E3063" s="28">
        <v>7.24</v>
      </c>
      <c r="F3063" s="28">
        <v>7.76</v>
      </c>
      <c r="G3063" s="28">
        <v>64.61</v>
      </c>
      <c r="H3063" s="28" t="str">
        <f>TRIM(PROPER('Base de datos cruda'!H3063))</f>
        <v>Fps</v>
      </c>
      <c r="I3063" s="28">
        <v>0.45</v>
      </c>
      <c r="J3063" s="28">
        <v>2.08</v>
      </c>
      <c r="K3063" s="28">
        <v>317.96</v>
      </c>
      <c r="L3063" s="28">
        <f>IF('Base de datos cruda'!L3063&lt;0,,'Base de datos cruda'!L3063)</f>
        <v>3.31</v>
      </c>
      <c r="M3063" s="28" t="str">
        <f>IF(TRIM(PROPER('Base de datos cruda'!M3063))="High","Alto",IF(TRIM(PROPER('Base de datos cruda'!M3063))="Medium","Medio","Bajo"))</f>
        <v>Medio</v>
      </c>
      <c r="N3063" s="29">
        <v>99.12</v>
      </c>
      <c r="O3063" s="32">
        <f t="shared" si="1"/>
        <v>99.12</v>
      </c>
      <c r="P3063" s="33">
        <f t="shared" si="2"/>
        <v>2.74</v>
      </c>
      <c r="Q3063" s="34">
        <f t="shared" si="3"/>
        <v>10.96969697</v>
      </c>
      <c r="R3063" s="35" t="str">
        <f t="shared" si="4"/>
        <v>Alto</v>
      </c>
      <c r="S3063" s="35" t="str">
        <f>IF(O3063="","",IF(O3063&gt;AVERAGE('Base de datos limpia'!$O$2:$O$8001),"Alto","Normal"))
</f>
        <v>Alto</v>
      </c>
      <c r="T3063" s="35" t="str">
        <f t="shared" si="5"/>
        <v>Gamer intensivo</v>
      </c>
      <c r="U3063" s="35"/>
    </row>
    <row r="3064">
      <c r="A3064" s="28">
        <v>3063.0</v>
      </c>
      <c r="B3064" s="28">
        <v>19.0</v>
      </c>
      <c r="C3064" s="28" t="str">
        <f>TRIM(PROPER('Base de datos cruda'!C3064))</f>
        <v>Male</v>
      </c>
      <c r="D3064" s="28">
        <v>7.05</v>
      </c>
      <c r="E3064" s="28">
        <v>4.66</v>
      </c>
      <c r="F3064" s="28">
        <v>4.83</v>
      </c>
      <c r="G3064" s="28">
        <v>69.01</v>
      </c>
      <c r="H3064" s="28" t="str">
        <f>TRIM(PROPER('Base de datos cruda'!H3064))</f>
        <v>Rpg</v>
      </c>
      <c r="I3064" s="28">
        <v>1.33</v>
      </c>
      <c r="J3064" s="28">
        <v>8.68</v>
      </c>
      <c r="K3064" s="28">
        <v>238.63</v>
      </c>
      <c r="L3064" s="28">
        <f>IF('Base de datos cruda'!L3064&lt;0,,'Base de datos cruda'!L3064)</f>
        <v>18.79</v>
      </c>
      <c r="M3064" s="28" t="str">
        <f>IF(TRIM(PROPER('Base de datos cruda'!M3064))="High","Alto",IF(TRIM(PROPER('Base de datos cruda'!M3064))="Medium","Medio","Bajo"))</f>
        <v>Bajo</v>
      </c>
      <c r="N3064" s="29">
        <v>41.9459070179883</v>
      </c>
      <c r="O3064" s="32">
        <f t="shared" si="1"/>
        <v>41.94590702</v>
      </c>
      <c r="P3064" s="33">
        <f t="shared" si="2"/>
        <v>15.73</v>
      </c>
      <c r="Q3064" s="34">
        <f t="shared" si="3"/>
        <v>0.6609929078</v>
      </c>
      <c r="R3064" s="35" t="str">
        <f t="shared" si="4"/>
        <v>Bajo</v>
      </c>
      <c r="S3064" s="35" t="str">
        <f>IF(O3064="","",IF(O3064&gt;AVERAGE('Base de datos limpia'!$O$2:$O$8001),"Alto","Normal"))
</f>
        <v>Normal</v>
      </c>
      <c r="T3064" s="35" t="str">
        <f t="shared" si="5"/>
        <v>Gamer moderado</v>
      </c>
      <c r="U3064" s="35"/>
    </row>
    <row r="3065">
      <c r="A3065" s="28">
        <v>3064.0</v>
      </c>
      <c r="B3065" s="28">
        <v>20.0</v>
      </c>
      <c r="C3065" s="28" t="str">
        <f>TRIM(PROPER('Base de datos cruda'!C3065))</f>
        <v>Male</v>
      </c>
      <c r="D3065" s="28">
        <v>7.32</v>
      </c>
      <c r="E3065" s="28">
        <v>8.04</v>
      </c>
      <c r="F3065" s="28">
        <v>6.41</v>
      </c>
      <c r="G3065" s="28">
        <v>79.05</v>
      </c>
      <c r="H3065" s="28" t="str">
        <f>TRIM(PROPER('Base de datos cruda'!H3065))</f>
        <v>Fps</v>
      </c>
      <c r="I3065" s="28">
        <v>0.55</v>
      </c>
      <c r="J3065" s="28">
        <v>12.67</v>
      </c>
      <c r="K3065" s="28">
        <v>237.87</v>
      </c>
      <c r="L3065" s="28">
        <f>IF('Base de datos cruda'!L3065&lt;0,,'Base de datos cruda'!L3065)</f>
        <v>15.65</v>
      </c>
      <c r="M3065" s="28" t="str">
        <f>IF(TRIM(PROPER('Base de datos cruda'!M3065))="High","Alto",IF(TRIM(PROPER('Base de datos cruda'!M3065))="Medium","Medio","Bajo"))</f>
        <v>Bajo</v>
      </c>
      <c r="N3065" s="29">
        <v>68.8328453811523</v>
      </c>
      <c r="O3065" s="32">
        <f t="shared" si="1"/>
        <v>68.83284538</v>
      </c>
      <c r="P3065" s="33">
        <f t="shared" si="2"/>
        <v>19.99</v>
      </c>
      <c r="Q3065" s="34">
        <f t="shared" si="3"/>
        <v>1.098360656</v>
      </c>
      <c r="R3065" s="35" t="str">
        <f t="shared" si="4"/>
        <v>Medio</v>
      </c>
      <c r="S3065" s="35" t="str">
        <f>IF(O3065="","",IF(O3065&gt;AVERAGE('Base de datos limpia'!$O$2:$O$8001),"Alto","Normal"))
</f>
        <v>Alto</v>
      </c>
      <c r="T3065" s="35" t="str">
        <f t="shared" si="5"/>
        <v>Gamer intensivo</v>
      </c>
      <c r="U3065" s="35"/>
    </row>
    <row r="3066">
      <c r="A3066" s="28">
        <v>3065.0</v>
      </c>
      <c r="B3066" s="28">
        <v>18.0</v>
      </c>
      <c r="C3066" s="28" t="str">
        <f>TRIM(PROPER('Base de datos cruda'!C3066))</f>
        <v>Female</v>
      </c>
      <c r="D3066" s="28">
        <v>2.21</v>
      </c>
      <c r="E3066" s="28">
        <v>7.38</v>
      </c>
      <c r="F3066" s="28">
        <v>7.47</v>
      </c>
      <c r="G3066" s="28">
        <v>61.99</v>
      </c>
      <c r="H3066" s="28" t="str">
        <f>TRIM(PROPER('Base de datos cruda'!H3066))</f>
        <v>Rpg</v>
      </c>
      <c r="I3066" s="28">
        <v>3.23</v>
      </c>
      <c r="J3066" s="28">
        <v>6.02</v>
      </c>
      <c r="K3066" s="28">
        <v>292.17</v>
      </c>
      <c r="L3066" s="28">
        <f>IF('Base de datos cruda'!L3066&lt;0,,'Base de datos cruda'!L3066)</f>
        <v>3.22</v>
      </c>
      <c r="M3066" s="28" t="str">
        <f>IF(TRIM(PROPER('Base de datos cruda'!M3066))="High","Alto",IF(TRIM(PROPER('Base de datos cruda'!M3066))="Medium","Medio","Bajo"))</f>
        <v>Medio</v>
      </c>
      <c r="N3066" s="29">
        <v>81.5838120658652</v>
      </c>
      <c r="O3066" s="32">
        <f t="shared" si="1"/>
        <v>81.58381207</v>
      </c>
      <c r="P3066" s="33">
        <f t="shared" si="2"/>
        <v>8.23</v>
      </c>
      <c r="Q3066" s="34">
        <f t="shared" si="3"/>
        <v>3.339366516</v>
      </c>
      <c r="R3066" s="35" t="str">
        <f t="shared" si="4"/>
        <v>Alto</v>
      </c>
      <c r="S3066" s="35" t="str">
        <f>IF(O3066="","",IF(O3066&gt;AVERAGE('Base de datos limpia'!$O$2:$O$8001),"Alto","Normal"))
</f>
        <v>Alto</v>
      </c>
      <c r="T3066" s="35" t="str">
        <f t="shared" si="5"/>
        <v>Gamer intensivo</v>
      </c>
      <c r="U3066" s="35"/>
    </row>
    <row r="3067">
      <c r="A3067" s="28">
        <v>3066.0</v>
      </c>
      <c r="B3067" s="28">
        <v>24.0</v>
      </c>
      <c r="C3067" s="28" t="str">
        <f>TRIM(PROPER('Base de datos cruda'!C3067))</f>
        <v>Male</v>
      </c>
      <c r="D3067" s="28">
        <v>3.02</v>
      </c>
      <c r="E3067" s="28">
        <v>2.73</v>
      </c>
      <c r="F3067" s="28">
        <v>5.14</v>
      </c>
      <c r="G3067" s="28">
        <v>95.33</v>
      </c>
      <c r="H3067" s="28" t="str">
        <f>TRIM(PROPER('Base de datos cruda'!H3067))</f>
        <v>Fps</v>
      </c>
      <c r="I3067" s="28">
        <v>0.54</v>
      </c>
      <c r="J3067" s="28">
        <v>4.9</v>
      </c>
      <c r="K3067" s="28">
        <v>292.35</v>
      </c>
      <c r="L3067" s="28">
        <f>IF('Base de datos cruda'!L3067&lt;0,,'Base de datos cruda'!L3067)</f>
        <v>7.11</v>
      </c>
      <c r="M3067" s="28" t="str">
        <f>IF(TRIM(PROPER('Base de datos cruda'!M3067))="High","Alto",IF(TRIM(PROPER('Base de datos cruda'!M3067))="Medium","Medio","Bajo"))</f>
        <v>Medio</v>
      </c>
      <c r="N3067" s="29">
        <v>57.03</v>
      </c>
      <c r="O3067" s="32">
        <f t="shared" si="1"/>
        <v>57.03</v>
      </c>
      <c r="P3067" s="33">
        <f t="shared" si="2"/>
        <v>7.92</v>
      </c>
      <c r="Q3067" s="34">
        <f t="shared" si="3"/>
        <v>0.9039735099</v>
      </c>
      <c r="R3067" s="35" t="str">
        <f t="shared" si="4"/>
        <v>Medio</v>
      </c>
      <c r="S3067" s="35" t="str">
        <f>IF(O3067="","",IF(O3067&gt;AVERAGE('Base de datos limpia'!$O$2:$O$8001),"Alto","Normal"))
</f>
        <v>Normal</v>
      </c>
      <c r="T3067" s="35" t="str">
        <f t="shared" si="5"/>
        <v>Gamer casual</v>
      </c>
      <c r="U3067" s="35"/>
    </row>
    <row r="3068">
      <c r="A3068" s="28">
        <v>3067.0</v>
      </c>
      <c r="B3068" s="28">
        <v>16.0</v>
      </c>
      <c r="C3068" s="28" t="str">
        <f>TRIM(PROPER('Base de datos cruda'!C3068))</f>
        <v>Female</v>
      </c>
      <c r="D3068" s="28">
        <v>5.28</v>
      </c>
      <c r="E3068" s="28">
        <v>6.07</v>
      </c>
      <c r="F3068" s="28">
        <v>4.38</v>
      </c>
      <c r="G3068" s="28">
        <v>82.4</v>
      </c>
      <c r="H3068" s="28" t="str">
        <f>TRIM(PROPER('Base de datos cruda'!H3068))</f>
        <v>Casual</v>
      </c>
      <c r="I3068" s="28">
        <v>3.09</v>
      </c>
      <c r="J3068" s="28">
        <v>6.99</v>
      </c>
      <c r="K3068" s="28">
        <v>272.64</v>
      </c>
      <c r="L3068" s="28">
        <f>IF('Base de datos cruda'!L3068&lt;0,,'Base de datos cruda'!L3068)</f>
        <v>13.09</v>
      </c>
      <c r="M3068" s="28" t="str">
        <f>IF(TRIM(PROPER('Base de datos cruda'!M3068))="High","Alto",IF(TRIM(PROPER('Base de datos cruda'!M3068))="Medium","Medio","Bajo"))</f>
        <v>Bajo</v>
      </c>
      <c r="N3068" s="29">
        <v>60.12</v>
      </c>
      <c r="O3068" s="32">
        <f t="shared" si="1"/>
        <v>60.12</v>
      </c>
      <c r="P3068" s="33">
        <f t="shared" si="2"/>
        <v>12.27</v>
      </c>
      <c r="Q3068" s="34">
        <f t="shared" si="3"/>
        <v>1.149621212</v>
      </c>
      <c r="R3068" s="35" t="str">
        <f t="shared" si="4"/>
        <v>Medio</v>
      </c>
      <c r="S3068" s="35" t="str">
        <f>IF(O3068="","",IF(O3068&gt;AVERAGE('Base de datos limpia'!$O$2:$O$8001),"Alto","Normal"))
</f>
        <v>Normal</v>
      </c>
      <c r="T3068" s="35" t="str">
        <f t="shared" si="5"/>
        <v>Gamer intensivo</v>
      </c>
      <c r="U3068" s="35"/>
    </row>
    <row r="3069">
      <c r="A3069" s="28">
        <v>3068.0</v>
      </c>
      <c r="B3069" s="28">
        <v>21.0</v>
      </c>
      <c r="C3069" s="28" t="str">
        <f>TRIM(PROPER('Base de datos cruda'!C3069))</f>
        <v>Female</v>
      </c>
      <c r="D3069" s="28">
        <v>2.64</v>
      </c>
      <c r="E3069" s="28">
        <v>7.69</v>
      </c>
      <c r="F3069" s="28">
        <v>6.82</v>
      </c>
      <c r="G3069" s="28">
        <v>71.72</v>
      </c>
      <c r="H3069" s="28" t="str">
        <f>TRIM(PROPER('Base de datos cruda'!H3069))</f>
        <v>Rpg</v>
      </c>
      <c r="I3069" s="28">
        <v>0.67</v>
      </c>
      <c r="J3069" s="28">
        <v>5.87</v>
      </c>
      <c r="K3069" s="28">
        <v>303.62</v>
      </c>
      <c r="L3069" s="28">
        <f>IF('Base de datos cruda'!L3069&lt;0,,'Base de datos cruda'!L3069)</f>
        <v>6.46</v>
      </c>
      <c r="M3069" s="28" t="str">
        <f>IF(TRIM(PROPER('Base de datos cruda'!M3069))="High","Alto",IF(TRIM(PROPER('Base de datos cruda'!M3069))="Medium","Medio","Bajo"))</f>
        <v>Medio</v>
      </c>
      <c r="N3069" s="29">
        <v>89.52</v>
      </c>
      <c r="O3069" s="32">
        <f t="shared" si="1"/>
        <v>89.52</v>
      </c>
      <c r="P3069" s="33">
        <f t="shared" si="2"/>
        <v>8.51</v>
      </c>
      <c r="Q3069" s="34">
        <f t="shared" si="3"/>
        <v>2.912878788</v>
      </c>
      <c r="R3069" s="35" t="str">
        <f t="shared" si="4"/>
        <v>Alto</v>
      </c>
      <c r="S3069" s="35" t="str">
        <f>IF(O3069="","",IF(O3069&gt;AVERAGE('Base de datos limpia'!$O$2:$O$8001),"Alto","Normal"))
</f>
        <v>Alto</v>
      </c>
      <c r="T3069" s="35" t="str">
        <f t="shared" si="5"/>
        <v>Gamer intensivo</v>
      </c>
      <c r="U3069" s="35"/>
    </row>
    <row r="3070">
      <c r="A3070" s="28">
        <v>3069.0</v>
      </c>
      <c r="B3070" s="28">
        <v>21.0</v>
      </c>
      <c r="C3070" s="28" t="str">
        <f>TRIM(PROPER('Base de datos cruda'!C3070))</f>
        <v>Female</v>
      </c>
      <c r="D3070" s="28">
        <v>7.02</v>
      </c>
      <c r="E3070" s="28">
        <v>6.7</v>
      </c>
      <c r="F3070" s="28">
        <v>4.27</v>
      </c>
      <c r="G3070" s="28">
        <v>87.48</v>
      </c>
      <c r="H3070" s="28" t="str">
        <f>TRIM(PROPER('Base de datos cruda'!H3070))</f>
        <v>Rpg</v>
      </c>
      <c r="I3070" s="28">
        <v>4.72</v>
      </c>
      <c r="J3070" s="28">
        <v>12.1</v>
      </c>
      <c r="K3070" s="28">
        <v>227.57</v>
      </c>
      <c r="L3070" s="28">
        <f>IF('Base de datos cruda'!L3070&lt;0,,'Base de datos cruda'!L3070)</f>
        <v>17.85</v>
      </c>
      <c r="M3070" s="28" t="str">
        <f>IF(TRIM(PROPER('Base de datos cruda'!M3070))="High","Alto",IF(TRIM(PROPER('Base de datos cruda'!M3070))="Medium","Medio","Bajo"))</f>
        <v>Bajo</v>
      </c>
      <c r="N3070" s="29">
        <v>48.07</v>
      </c>
      <c r="O3070" s="32">
        <f t="shared" si="1"/>
        <v>48.07</v>
      </c>
      <c r="P3070" s="33">
        <f t="shared" si="2"/>
        <v>19.12</v>
      </c>
      <c r="Q3070" s="34">
        <f t="shared" si="3"/>
        <v>0.9544159544</v>
      </c>
      <c r="R3070" s="35" t="str">
        <f t="shared" si="4"/>
        <v>Bajo</v>
      </c>
      <c r="S3070" s="35" t="str">
        <f>IF(O3070="","",IF(O3070&gt;AVERAGE('Base de datos limpia'!$O$2:$O$8001),"Alto","Normal"))
</f>
        <v>Normal</v>
      </c>
      <c r="T3070" s="35" t="str">
        <f t="shared" si="5"/>
        <v>Gamer intensivo</v>
      </c>
      <c r="U3070" s="35"/>
    </row>
    <row r="3071">
      <c r="A3071" s="28">
        <v>3070.0</v>
      </c>
      <c r="B3071" s="28">
        <v>20.0</v>
      </c>
      <c r="C3071" s="28" t="str">
        <f>TRIM(PROPER('Base de datos cruda'!C3071))</f>
        <v>Male</v>
      </c>
      <c r="D3071" s="28">
        <v>0.86</v>
      </c>
      <c r="E3071" s="28">
        <v>6.4</v>
      </c>
      <c r="F3071" s="28">
        <v>6.94</v>
      </c>
      <c r="G3071" s="28">
        <v>92.17</v>
      </c>
      <c r="H3071" s="28" t="str">
        <f>TRIM(PROPER('Base de datos cruda'!H3071))</f>
        <v>Rpg</v>
      </c>
      <c r="I3071" s="28">
        <v>2.08</v>
      </c>
      <c r="J3071" s="28">
        <v>5.89</v>
      </c>
      <c r="K3071" s="28">
        <v>334.68</v>
      </c>
      <c r="L3071" s="28">
        <f>IF('Base de datos cruda'!L3071&lt;0,,'Base de datos cruda'!L3071)</f>
        <v>3.14</v>
      </c>
      <c r="M3071" s="28" t="str">
        <f>IF(TRIM(PROPER('Base de datos cruda'!M3071))="High","Alto",IF(TRIM(PROPER('Base de datos cruda'!M3071))="Medium","Medio","Bajo"))</f>
        <v>Medio</v>
      </c>
      <c r="N3071" s="29">
        <v>90.98</v>
      </c>
      <c r="O3071" s="32">
        <f t="shared" si="1"/>
        <v>90.98</v>
      </c>
      <c r="P3071" s="33">
        <f t="shared" si="2"/>
        <v>6.75</v>
      </c>
      <c r="Q3071" s="34">
        <f t="shared" si="3"/>
        <v>7.441860465</v>
      </c>
      <c r="R3071" s="35" t="str">
        <f t="shared" si="4"/>
        <v>Alto</v>
      </c>
      <c r="S3071" s="35" t="str">
        <f>IF(O3071="","",IF(O3071&gt;AVERAGE('Base de datos limpia'!$O$2:$O$8001),"Alto","Normal"))
</f>
        <v>Alto</v>
      </c>
      <c r="T3071" s="35" t="str">
        <f t="shared" si="5"/>
        <v>Gamer intensivo</v>
      </c>
      <c r="U3071" s="35"/>
    </row>
    <row r="3072">
      <c r="A3072" s="28">
        <v>3071.0</v>
      </c>
      <c r="B3072" s="28">
        <v>20.0</v>
      </c>
      <c r="C3072" s="28" t="str">
        <f>TRIM(PROPER('Base de datos cruda'!C3072))</f>
        <v>Male</v>
      </c>
      <c r="D3072" s="28">
        <v>0.3</v>
      </c>
      <c r="E3072" s="28">
        <v>7.66</v>
      </c>
      <c r="F3072" s="28">
        <v>7.77</v>
      </c>
      <c r="G3072" s="28">
        <v>84.56</v>
      </c>
      <c r="H3072" s="28" t="str">
        <f>TRIM(PROPER('Base de datos cruda'!H3072))</f>
        <v>Casual</v>
      </c>
      <c r="I3072" s="28">
        <v>0.63</v>
      </c>
      <c r="J3072" s="28">
        <v>5.56</v>
      </c>
      <c r="K3072" s="28">
        <v>322.98</v>
      </c>
      <c r="L3072" s="28">
        <f>IF('Base de datos cruda'!L3072&lt;0,,'Base de datos cruda'!L3072)</f>
        <v>8.01</v>
      </c>
      <c r="M3072" s="28" t="str">
        <f>IF(TRIM(PROPER('Base de datos cruda'!M3072))="High","Alto",IF(TRIM(PROPER('Base de datos cruda'!M3072))="Medium","Medio","Bajo"))</f>
        <v>Medio</v>
      </c>
      <c r="N3072" s="29">
        <v>96.19</v>
      </c>
      <c r="O3072" s="32">
        <f t="shared" si="1"/>
        <v>96.19</v>
      </c>
      <c r="P3072" s="33">
        <f t="shared" si="2"/>
        <v>5.86</v>
      </c>
      <c r="Q3072" s="34">
        <f t="shared" si="3"/>
        <v>25.53333333</v>
      </c>
      <c r="R3072" s="35" t="str">
        <f t="shared" si="4"/>
        <v>Alto</v>
      </c>
      <c r="S3072" s="35" t="str">
        <f>IF(O3072="","",IF(O3072&gt;AVERAGE('Base de datos limpia'!$O$2:$O$8001),"Alto","Normal"))
</f>
        <v>Alto</v>
      </c>
      <c r="T3072" s="35" t="str">
        <f t="shared" si="5"/>
        <v>Gamer intensivo</v>
      </c>
      <c r="U3072" s="35"/>
    </row>
    <row r="3073">
      <c r="A3073" s="28">
        <v>3072.0</v>
      </c>
      <c r="B3073" s="28">
        <v>20.0</v>
      </c>
      <c r="C3073" s="28" t="str">
        <f>TRIM(PROPER('Base de datos cruda'!C3073))</f>
        <v>Male</v>
      </c>
      <c r="D3073" s="28">
        <v>1.67</v>
      </c>
      <c r="E3073" s="28">
        <v>1.51</v>
      </c>
      <c r="F3073" s="28">
        <v>5.65</v>
      </c>
      <c r="G3073" s="28">
        <v>68.1</v>
      </c>
      <c r="H3073" s="28" t="str">
        <f>TRIM(PROPER('Base de datos cruda'!H3073))</f>
        <v>Fps</v>
      </c>
      <c r="I3073" s="28">
        <v>0.21</v>
      </c>
      <c r="J3073" s="28">
        <v>6.51</v>
      </c>
      <c r="K3073" s="28">
        <v>285.7</v>
      </c>
      <c r="L3073" s="28">
        <f>IF('Base de datos cruda'!L3073&lt;0,,'Base de datos cruda'!L3073)</f>
        <v>6.99</v>
      </c>
      <c r="M3073" s="28" t="str">
        <f>IF(TRIM(PROPER('Base de datos cruda'!M3073))="High","Alto",IF(TRIM(PROPER('Base de datos cruda'!M3073))="Medium","Medio","Bajo"))</f>
        <v>Medio</v>
      </c>
      <c r="N3073" s="29">
        <v>55.9</v>
      </c>
      <c r="O3073" s="32">
        <f t="shared" si="1"/>
        <v>55.9</v>
      </c>
      <c r="P3073" s="33">
        <f t="shared" si="2"/>
        <v>8.18</v>
      </c>
      <c r="Q3073" s="34">
        <f t="shared" si="3"/>
        <v>0.9041916168</v>
      </c>
      <c r="R3073" s="35" t="str">
        <f t="shared" si="4"/>
        <v>Medio</v>
      </c>
      <c r="S3073" s="35" t="str">
        <f>IF(O3073="","",IF(O3073&gt;AVERAGE('Base de datos limpia'!$O$2:$O$8001),"Alto","Normal"))
</f>
        <v>Normal</v>
      </c>
      <c r="T3073" s="35" t="str">
        <f t="shared" si="5"/>
        <v>Gamer casual</v>
      </c>
      <c r="U3073" s="35"/>
    </row>
    <row r="3074">
      <c r="A3074" s="28">
        <v>3073.0</v>
      </c>
      <c r="B3074" s="28">
        <v>21.0</v>
      </c>
      <c r="C3074" s="28" t="str">
        <f>TRIM(PROPER('Base de datos cruda'!C3074))</f>
        <v>Female</v>
      </c>
      <c r="D3074" s="28">
        <v>2.29</v>
      </c>
      <c r="E3074" s="28">
        <v>7.58</v>
      </c>
      <c r="F3074" s="28">
        <v>6.44</v>
      </c>
      <c r="G3074" s="28">
        <v>64.41</v>
      </c>
      <c r="H3074" s="28" t="str">
        <f>TRIM(PROPER('Base de datos cruda'!H3074))</f>
        <v>Fps</v>
      </c>
      <c r="I3074" s="28">
        <v>1.65</v>
      </c>
      <c r="J3074" s="28">
        <v>3.6</v>
      </c>
      <c r="K3074" s="28">
        <v>296.89</v>
      </c>
      <c r="L3074" s="28">
        <f>IF('Base de datos cruda'!L3074&lt;0,,'Base de datos cruda'!L3074)</f>
        <v>4.27</v>
      </c>
      <c r="M3074" s="28" t="str">
        <f>IF(TRIM(PROPER('Base de datos cruda'!M3074))="High","Alto",IF(TRIM(PROPER('Base de datos cruda'!M3074))="Medium","Medio","Bajo"))</f>
        <v>Medio</v>
      </c>
      <c r="N3074" s="29">
        <v>82.66</v>
      </c>
      <c r="O3074" s="32">
        <f t="shared" si="1"/>
        <v>82.66</v>
      </c>
      <c r="P3074" s="33">
        <f t="shared" si="2"/>
        <v>5.89</v>
      </c>
      <c r="Q3074" s="34">
        <f t="shared" si="3"/>
        <v>3.310043668</v>
      </c>
      <c r="R3074" s="35" t="str">
        <f t="shared" si="4"/>
        <v>Alto</v>
      </c>
      <c r="S3074" s="35" t="str">
        <f>IF(O3074="","",IF(O3074&gt;AVERAGE('Base de datos limpia'!$O$2:$O$8001),"Alto","Normal"))
</f>
        <v>Alto</v>
      </c>
      <c r="T3074" s="35" t="str">
        <f t="shared" si="5"/>
        <v>Gamer intensivo</v>
      </c>
      <c r="U3074" s="35"/>
    </row>
    <row r="3075">
      <c r="A3075" s="28">
        <v>3074.0</v>
      </c>
      <c r="B3075" s="28">
        <v>23.0</v>
      </c>
      <c r="C3075" s="28" t="str">
        <f>TRIM(PROPER('Base de datos cruda'!C3075))</f>
        <v>Female</v>
      </c>
      <c r="D3075" s="28">
        <v>0.9</v>
      </c>
      <c r="E3075" s="28">
        <v>3.45</v>
      </c>
      <c r="F3075" s="28">
        <v>8.64</v>
      </c>
      <c r="G3075" s="28">
        <v>94.4</v>
      </c>
      <c r="H3075" s="28" t="str">
        <f>TRIM(PROPER('Base de datos cruda'!H3075))</f>
        <v>Casual</v>
      </c>
      <c r="I3075" s="28">
        <v>4.46</v>
      </c>
      <c r="J3075" s="28">
        <v>5.5</v>
      </c>
      <c r="K3075" s="28">
        <v>311.5</v>
      </c>
      <c r="L3075" s="28">
        <f>IF('Base de datos cruda'!L3075&lt;0,,'Base de datos cruda'!L3075)</f>
        <v>2.6</v>
      </c>
      <c r="M3075" s="28" t="str">
        <f>IF(TRIM(PROPER('Base de datos cruda'!M3075))="High","Alto",IF(TRIM(PROPER('Base de datos cruda'!M3075))="Medium","Medio","Bajo"))</f>
        <v>Medio</v>
      </c>
      <c r="N3075" s="29">
        <v>83.43</v>
      </c>
      <c r="O3075" s="32">
        <f t="shared" si="1"/>
        <v>83.43</v>
      </c>
      <c r="P3075" s="33">
        <f t="shared" si="2"/>
        <v>6.4</v>
      </c>
      <c r="Q3075" s="34">
        <f t="shared" si="3"/>
        <v>3.833333333</v>
      </c>
      <c r="R3075" s="35" t="str">
        <f t="shared" si="4"/>
        <v>Alto</v>
      </c>
      <c r="S3075" s="35" t="str">
        <f>IF(O3075="","",IF(O3075&gt;AVERAGE('Base de datos limpia'!$O$2:$O$8001),"Alto","Normal"))
</f>
        <v>Alto</v>
      </c>
      <c r="T3075" s="35" t="str">
        <f t="shared" si="5"/>
        <v>Gamer moderado</v>
      </c>
      <c r="U3075" s="35"/>
    </row>
    <row r="3076">
      <c r="A3076" s="28">
        <v>3075.0</v>
      </c>
      <c r="B3076" s="28">
        <v>17.0</v>
      </c>
      <c r="C3076" s="28" t="str">
        <f>TRIM(PROPER('Base de datos cruda'!C3076))</f>
        <v>Female</v>
      </c>
      <c r="D3076" s="28">
        <v>0.53</v>
      </c>
      <c r="E3076" s="28">
        <v>6.15</v>
      </c>
      <c r="F3076" s="28">
        <v>6.36</v>
      </c>
      <c r="G3076" s="28">
        <v>69.39</v>
      </c>
      <c r="H3076" s="28" t="str">
        <f>TRIM(PROPER('Base de datos cruda'!H3076))</f>
        <v>Casual</v>
      </c>
      <c r="I3076" s="28">
        <v>0.72</v>
      </c>
      <c r="J3076" s="28">
        <v>4.12</v>
      </c>
      <c r="K3076" s="28">
        <v>312.47</v>
      </c>
      <c r="L3076" s="28">
        <f>IF('Base de datos cruda'!L3076&lt;0,,'Base de datos cruda'!L3076)</f>
        <v>3.4</v>
      </c>
      <c r="M3076" s="28" t="str">
        <f>IF(TRIM(PROPER('Base de datos cruda'!M3076))="High","Alto",IF(TRIM(PROPER('Base de datos cruda'!M3076))="Medium","Medio","Bajo"))</f>
        <v>Medio</v>
      </c>
      <c r="N3076" s="29">
        <v>79.45</v>
      </c>
      <c r="O3076" s="32">
        <f t="shared" si="1"/>
        <v>79.45</v>
      </c>
      <c r="P3076" s="33">
        <f t="shared" si="2"/>
        <v>4.65</v>
      </c>
      <c r="Q3076" s="34">
        <f t="shared" si="3"/>
        <v>11.60377358</v>
      </c>
      <c r="R3076" s="35" t="str">
        <f t="shared" si="4"/>
        <v>Alto</v>
      </c>
      <c r="S3076" s="35" t="str">
        <f>IF(O3076="","",IF(O3076&gt;AVERAGE('Base de datos limpia'!$O$2:$O$8001),"Alto","Normal"))
</f>
        <v>Alto</v>
      </c>
      <c r="T3076" s="35" t="str">
        <f t="shared" si="5"/>
        <v>Gamer intensivo</v>
      </c>
      <c r="U3076" s="35"/>
    </row>
    <row r="3077">
      <c r="A3077" s="28">
        <v>3076.0</v>
      </c>
      <c r="B3077" s="28">
        <v>21.0</v>
      </c>
      <c r="C3077" s="28" t="str">
        <f>TRIM(PROPER('Base de datos cruda'!C3077))</f>
        <v>Female</v>
      </c>
      <c r="D3077" s="28">
        <v>6.04</v>
      </c>
      <c r="E3077" s="28">
        <v>3.18</v>
      </c>
      <c r="F3077" s="28">
        <v>8.98</v>
      </c>
      <c r="G3077" s="28">
        <v>60.8</v>
      </c>
      <c r="H3077" s="28" t="str">
        <f>TRIM(PROPER('Base de datos cruda'!H3077))</f>
        <v>Rpg</v>
      </c>
      <c r="I3077" s="28">
        <v>3.95</v>
      </c>
      <c r="J3077" s="28">
        <v>10.67</v>
      </c>
      <c r="K3077" s="28">
        <v>245.49</v>
      </c>
      <c r="L3077" s="28">
        <f>IF('Base de datos cruda'!L3077&lt;0,,'Base de datos cruda'!L3077)</f>
        <v>15.74</v>
      </c>
      <c r="M3077" s="28" t="str">
        <f>IF(TRIM(PROPER('Base de datos cruda'!M3077))="High","Alto",IF(TRIM(PROPER('Base de datos cruda'!M3077))="Medium","Medio","Bajo"))</f>
        <v>Bajo</v>
      </c>
      <c r="N3077" s="29">
        <v>53.55</v>
      </c>
      <c r="O3077" s="32">
        <f t="shared" si="1"/>
        <v>53.55</v>
      </c>
      <c r="P3077" s="33">
        <f t="shared" si="2"/>
        <v>16.71</v>
      </c>
      <c r="Q3077" s="34">
        <f t="shared" si="3"/>
        <v>0.5264900662</v>
      </c>
      <c r="R3077" s="35" t="str">
        <f t="shared" si="4"/>
        <v>Medio</v>
      </c>
      <c r="S3077" s="35" t="str">
        <f>IF(O3077="","",IF(O3077&gt;AVERAGE('Base de datos limpia'!$O$2:$O$8001),"Alto","Normal"))
</f>
        <v>Normal</v>
      </c>
      <c r="T3077" s="35" t="str">
        <f t="shared" si="5"/>
        <v>Gamer moderado</v>
      </c>
      <c r="U3077" s="35"/>
    </row>
    <row r="3078">
      <c r="A3078" s="28">
        <v>3077.0</v>
      </c>
      <c r="B3078" s="28">
        <v>16.0</v>
      </c>
      <c r="C3078" s="28" t="str">
        <f>TRIM(PROPER('Base de datos cruda'!C3078))</f>
        <v>Male</v>
      </c>
      <c r="D3078" s="28">
        <v>1.31</v>
      </c>
      <c r="E3078" s="28">
        <v>8.55</v>
      </c>
      <c r="F3078" s="28">
        <v>4.79</v>
      </c>
      <c r="G3078" s="28">
        <v>85.72</v>
      </c>
      <c r="H3078" s="28" t="str">
        <f>TRIM(PROPER('Base de datos cruda'!H3078))</f>
        <v>Fps</v>
      </c>
      <c r="I3078" s="28">
        <v>2.09</v>
      </c>
      <c r="J3078" s="28">
        <v>4.73</v>
      </c>
      <c r="K3078" s="28">
        <v>311.3</v>
      </c>
      <c r="L3078" s="28">
        <f>IF('Base de datos cruda'!L3078&lt;0,,'Base de datos cruda'!L3078)</f>
        <v>1.71</v>
      </c>
      <c r="M3078" s="28" t="str">
        <f>IF(TRIM(PROPER('Base de datos cruda'!M3078))="High","Alto",IF(TRIM(PROPER('Base de datos cruda'!M3078))="Medium","Medio","Bajo"))</f>
        <v>Alto</v>
      </c>
      <c r="N3078" s="29">
        <v>99.37</v>
      </c>
      <c r="O3078" s="32">
        <f t="shared" si="1"/>
        <v>99.37</v>
      </c>
      <c r="P3078" s="33">
        <f t="shared" si="2"/>
        <v>6.04</v>
      </c>
      <c r="Q3078" s="34">
        <f t="shared" si="3"/>
        <v>6.526717557</v>
      </c>
      <c r="R3078" s="35" t="str">
        <f t="shared" si="4"/>
        <v>Alto</v>
      </c>
      <c r="S3078" s="35" t="str">
        <f>IF(O3078="","",IF(O3078&gt;AVERAGE('Base de datos limpia'!$O$2:$O$8001),"Alto","Normal"))
</f>
        <v>Alto</v>
      </c>
      <c r="T3078" s="35" t="str">
        <f t="shared" si="5"/>
        <v>Gamer intensivo</v>
      </c>
      <c r="U3078" s="35"/>
    </row>
    <row r="3079">
      <c r="A3079" s="28">
        <v>3078.0</v>
      </c>
      <c r="B3079" s="28">
        <v>19.0</v>
      </c>
      <c r="C3079" s="28" t="str">
        <f>TRIM(PROPER('Base de datos cruda'!C3079))</f>
        <v>Male</v>
      </c>
      <c r="D3079" s="28">
        <v>7.31</v>
      </c>
      <c r="E3079" s="28">
        <v>5.33</v>
      </c>
      <c r="F3079" s="28">
        <v>7.54</v>
      </c>
      <c r="G3079" s="28">
        <v>66.12</v>
      </c>
      <c r="H3079" s="28" t="str">
        <f>TRIM(PROPER('Base de datos cruda'!H3079))</f>
        <v>Fps</v>
      </c>
      <c r="I3079" s="28">
        <v>4.01</v>
      </c>
      <c r="J3079" s="28">
        <v>10.73</v>
      </c>
      <c r="K3079" s="28">
        <v>239.34</v>
      </c>
      <c r="L3079" s="28">
        <f>IF('Base de datos cruda'!L3079&lt;0,,'Base de datos cruda'!L3079)</f>
        <v>16.35</v>
      </c>
      <c r="M3079" s="28" t="str">
        <f>IF(TRIM(PROPER('Base de datos cruda'!M3079))="High","Alto",IF(TRIM(PROPER('Base de datos cruda'!M3079))="Medium","Medio","Bajo"))</f>
        <v>Bajo</v>
      </c>
      <c r="N3079" s="29">
        <v>40.55</v>
      </c>
      <c r="O3079" s="32">
        <f t="shared" si="1"/>
        <v>40.55</v>
      </c>
      <c r="P3079" s="33">
        <f t="shared" si="2"/>
        <v>18.04</v>
      </c>
      <c r="Q3079" s="34">
        <f t="shared" si="3"/>
        <v>0.7291381669</v>
      </c>
      <c r="R3079" s="35" t="str">
        <f t="shared" si="4"/>
        <v>Bajo</v>
      </c>
      <c r="S3079" s="35" t="str">
        <f>IF(O3079="","",IF(O3079&gt;AVERAGE('Base de datos limpia'!$O$2:$O$8001),"Alto","Normal"))
</f>
        <v>Normal</v>
      </c>
      <c r="T3079" s="35" t="str">
        <f t="shared" si="5"/>
        <v>Gamer moderado</v>
      </c>
      <c r="U3079" s="35"/>
    </row>
    <row r="3080">
      <c r="A3080" s="28">
        <v>3079.0</v>
      </c>
      <c r="B3080" s="28">
        <v>18.0</v>
      </c>
      <c r="C3080" s="28" t="str">
        <f>TRIM(PROPER('Base de datos cruda'!C3080))</f>
        <v>Female</v>
      </c>
      <c r="D3080" s="28">
        <v>2.94</v>
      </c>
      <c r="E3080" s="28">
        <v>6.79</v>
      </c>
      <c r="F3080" s="28">
        <v>7.26</v>
      </c>
      <c r="G3080" s="28">
        <v>99.64</v>
      </c>
      <c r="H3080" s="28" t="str">
        <f>TRIM(PROPER('Base de datos cruda'!H3080))</f>
        <v>Fps</v>
      </c>
      <c r="I3080" s="28">
        <v>4.37</v>
      </c>
      <c r="J3080" s="28">
        <v>4.57</v>
      </c>
      <c r="K3080" s="28">
        <v>278.85</v>
      </c>
      <c r="L3080" s="28">
        <f>IF('Base de datos cruda'!L3080&lt;0,,'Base de datos cruda'!L3080)</f>
        <v>8.18</v>
      </c>
      <c r="M3080" s="28" t="str">
        <f>IF(TRIM(PROPER('Base de datos cruda'!M3080))="High","Alto",IF(TRIM(PROPER('Base de datos cruda'!M3080))="Medium","Medio","Bajo"))</f>
        <v>Medio</v>
      </c>
      <c r="N3080" s="29">
        <v>83.91</v>
      </c>
      <c r="O3080" s="32">
        <f t="shared" si="1"/>
        <v>83.91</v>
      </c>
      <c r="P3080" s="33">
        <f t="shared" si="2"/>
        <v>7.51</v>
      </c>
      <c r="Q3080" s="34">
        <f t="shared" si="3"/>
        <v>2.30952381</v>
      </c>
      <c r="R3080" s="35" t="str">
        <f t="shared" si="4"/>
        <v>Alto</v>
      </c>
      <c r="S3080" s="35" t="str">
        <f>IF(O3080="","",IF(O3080&gt;AVERAGE('Base de datos limpia'!$O$2:$O$8001),"Alto","Normal"))
</f>
        <v>Alto</v>
      </c>
      <c r="T3080" s="35" t="str">
        <f t="shared" si="5"/>
        <v>Gamer intensivo</v>
      </c>
      <c r="U3080" s="35"/>
    </row>
    <row r="3081">
      <c r="A3081" s="28">
        <v>3080.0</v>
      </c>
      <c r="B3081" s="28">
        <v>24.0</v>
      </c>
      <c r="C3081" s="28" t="str">
        <f>TRIM(PROPER('Base de datos cruda'!C3081))</f>
        <v>Male</v>
      </c>
      <c r="D3081" s="28">
        <v>5.36</v>
      </c>
      <c r="E3081" s="28">
        <v>8.15</v>
      </c>
      <c r="F3081" s="28">
        <v>8.36</v>
      </c>
      <c r="G3081" s="28">
        <v>94.79</v>
      </c>
      <c r="H3081" s="28" t="str">
        <f>TRIM(PROPER('Base de datos cruda'!H3081))</f>
        <v>Casual</v>
      </c>
      <c r="I3081" s="28">
        <v>4.99</v>
      </c>
      <c r="J3081" s="28">
        <v>10.89</v>
      </c>
      <c r="K3081" s="28">
        <v>250.32</v>
      </c>
      <c r="L3081" s="28">
        <f>IF('Base de datos cruda'!L3081&lt;0,,'Base de datos cruda'!L3081)</f>
        <v>14.15</v>
      </c>
      <c r="M3081" s="28" t="str">
        <f>IF(TRIM(PROPER('Base de datos cruda'!M3081))="High","Alto",IF(TRIM(PROPER('Base de datos cruda'!M3081))="Medium","Medio","Bajo"))</f>
        <v>Bajo</v>
      </c>
      <c r="N3081" s="29">
        <v>95.8027117104435</v>
      </c>
      <c r="O3081" s="32">
        <f t="shared" si="1"/>
        <v>95.80271171</v>
      </c>
      <c r="P3081" s="33">
        <f t="shared" si="2"/>
        <v>16.25</v>
      </c>
      <c r="Q3081" s="34">
        <f t="shared" si="3"/>
        <v>1.520522388</v>
      </c>
      <c r="R3081" s="35" t="str">
        <f t="shared" si="4"/>
        <v>Alto</v>
      </c>
      <c r="S3081" s="35" t="str">
        <f>IF(O3081="","",IF(O3081&gt;AVERAGE('Base de datos limpia'!$O$2:$O$8001),"Alto","Normal"))
</f>
        <v>Alto</v>
      </c>
      <c r="T3081" s="35" t="str">
        <f t="shared" si="5"/>
        <v>Gamer intensivo</v>
      </c>
      <c r="U3081" s="35"/>
    </row>
    <row r="3082">
      <c r="A3082" s="28">
        <v>3081.0</v>
      </c>
      <c r="B3082" s="28">
        <v>18.0</v>
      </c>
      <c r="C3082" s="28" t="str">
        <f>TRIM(PROPER('Base de datos cruda'!C3082))</f>
        <v>Male</v>
      </c>
      <c r="D3082" s="28">
        <v>1.8</v>
      </c>
      <c r="E3082" s="28">
        <v>9.06</v>
      </c>
      <c r="F3082" s="28">
        <v>4.46</v>
      </c>
      <c r="G3082" s="28">
        <v>84.34</v>
      </c>
      <c r="H3082" s="28" t="str">
        <f>TRIM(PROPER('Base de datos cruda'!H3082))</f>
        <v>Fps</v>
      </c>
      <c r="I3082" s="28">
        <v>0.34</v>
      </c>
      <c r="J3082" s="28">
        <v>4.67</v>
      </c>
      <c r="K3082" s="28">
        <v>292.65</v>
      </c>
      <c r="L3082" s="28">
        <f>IF('Base de datos cruda'!L3082&lt;0,,'Base de datos cruda'!L3082)</f>
        <v>6.28</v>
      </c>
      <c r="M3082" s="28" t="str">
        <f>IF(TRIM(PROPER('Base de datos cruda'!M3082))="High","Alto",IF(TRIM(PROPER('Base de datos cruda'!M3082))="Medium","Medio","Bajo"))</f>
        <v>Alto</v>
      </c>
      <c r="N3082" s="29">
        <v>109.967470420389</v>
      </c>
      <c r="O3082" s="33" t="str">
        <f t="shared" si="1"/>
        <v/>
      </c>
      <c r="P3082" s="33">
        <f t="shared" si="2"/>
        <v>6.47</v>
      </c>
      <c r="Q3082" s="34">
        <f t="shared" si="3"/>
        <v>5.033333333</v>
      </c>
      <c r="R3082" s="35" t="str">
        <f t="shared" si="4"/>
        <v>Alto</v>
      </c>
      <c r="S3082" s="35" t="str">
        <f>IF(O3082="","",IF(O3082&gt;AVERAGE('Base de datos limpia'!$O$2:$O$8001),"Alto","Normal"))
</f>
        <v/>
      </c>
      <c r="T3082" s="35" t="str">
        <f t="shared" si="5"/>
        <v>Gamer intensivo</v>
      </c>
      <c r="U3082" s="35"/>
    </row>
    <row r="3083">
      <c r="A3083" s="28">
        <v>3082.0</v>
      </c>
      <c r="B3083" s="28">
        <v>21.0</v>
      </c>
      <c r="C3083" s="28" t="str">
        <f>TRIM(PROPER('Base de datos cruda'!C3083))</f>
        <v>Female</v>
      </c>
      <c r="D3083" s="28">
        <v>1.92</v>
      </c>
      <c r="E3083" s="28">
        <v>7.59</v>
      </c>
      <c r="F3083" s="28">
        <v>5.4</v>
      </c>
      <c r="G3083" s="28">
        <v>93.35</v>
      </c>
      <c r="H3083" s="28" t="str">
        <f>TRIM(PROPER('Base de datos cruda'!H3083))</f>
        <v>Rpg</v>
      </c>
      <c r="I3083" s="28">
        <v>3.98</v>
      </c>
      <c r="J3083" s="28">
        <v>5.83</v>
      </c>
      <c r="K3083" s="28">
        <v>295.21</v>
      </c>
      <c r="L3083" s="28">
        <f>IF('Base de datos cruda'!L3083&lt;0,,'Base de datos cruda'!L3083)</f>
        <v>8.78</v>
      </c>
      <c r="M3083" s="28" t="str">
        <f>IF(TRIM(PROPER('Base de datos cruda'!M3083))="High","Alto",IF(TRIM(PROPER('Base de datos cruda'!M3083))="Medium","Medio","Bajo"))</f>
        <v>Alto</v>
      </c>
      <c r="N3083" s="29">
        <v>91.91</v>
      </c>
      <c r="O3083" s="32">
        <f t="shared" si="1"/>
        <v>91.91</v>
      </c>
      <c r="P3083" s="33">
        <f t="shared" si="2"/>
        <v>7.75</v>
      </c>
      <c r="Q3083" s="34">
        <f t="shared" si="3"/>
        <v>3.953125</v>
      </c>
      <c r="R3083" s="35" t="str">
        <f t="shared" si="4"/>
        <v>Alto</v>
      </c>
      <c r="S3083" s="35" t="str">
        <f>IF(O3083="","",IF(O3083&gt;AVERAGE('Base de datos limpia'!$O$2:$O$8001),"Alto","Normal"))
</f>
        <v>Alto</v>
      </c>
      <c r="T3083" s="35" t="str">
        <f t="shared" si="5"/>
        <v>Gamer intensivo</v>
      </c>
      <c r="U3083" s="35"/>
    </row>
    <row r="3084">
      <c r="A3084" s="28">
        <v>3083.0</v>
      </c>
      <c r="B3084" s="28">
        <v>16.0</v>
      </c>
      <c r="C3084" s="28" t="str">
        <f>TRIM(PROPER('Base de datos cruda'!C3084))</f>
        <v>Male</v>
      </c>
      <c r="D3084" s="28">
        <v>4.6</v>
      </c>
      <c r="E3084" s="28">
        <v>2.34</v>
      </c>
      <c r="F3084" s="28">
        <v>4.66</v>
      </c>
      <c r="G3084" s="28">
        <v>78.82</v>
      </c>
      <c r="H3084" s="28" t="str">
        <f>TRIM(PROPER('Base de datos cruda'!H3084))</f>
        <v>Casual</v>
      </c>
      <c r="I3084" s="28">
        <v>0.35</v>
      </c>
      <c r="J3084" s="28">
        <v>6.64</v>
      </c>
      <c r="K3084" s="28">
        <v>273.66</v>
      </c>
      <c r="L3084" s="28">
        <f>IF('Base de datos cruda'!L3084&lt;0,,'Base de datos cruda'!L3084)</f>
        <v>4</v>
      </c>
      <c r="M3084" s="28" t="str">
        <f>IF(TRIM(PROPER('Base de datos cruda'!M3084))="High","Alto",IF(TRIM(PROPER('Base de datos cruda'!M3084))="Medium","Medio","Bajo"))</f>
        <v>Medio</v>
      </c>
      <c r="N3084" s="29">
        <v>34.34</v>
      </c>
      <c r="O3084" s="32">
        <f t="shared" si="1"/>
        <v>34.34</v>
      </c>
      <c r="P3084" s="33">
        <f t="shared" si="2"/>
        <v>11.24</v>
      </c>
      <c r="Q3084" s="34">
        <f t="shared" si="3"/>
        <v>0.5086956522</v>
      </c>
      <c r="R3084" s="35" t="str">
        <f t="shared" si="4"/>
        <v>Bajo</v>
      </c>
      <c r="S3084" s="35" t="str">
        <f>IF(O3084="","",IF(O3084&gt;AVERAGE('Base de datos limpia'!$O$2:$O$8001),"Alto","Normal"))
</f>
        <v>Normal</v>
      </c>
      <c r="T3084" s="35" t="str">
        <f t="shared" si="5"/>
        <v>Gamer casual</v>
      </c>
      <c r="U3084" s="35"/>
    </row>
    <row r="3085">
      <c r="A3085" s="28">
        <v>3084.0</v>
      </c>
      <c r="B3085" s="28">
        <v>21.0</v>
      </c>
      <c r="C3085" s="28" t="str">
        <f>TRIM(PROPER('Base de datos cruda'!C3085))</f>
        <v>Female</v>
      </c>
      <c r="D3085" s="28">
        <v>4.49</v>
      </c>
      <c r="E3085" s="28">
        <v>8.69</v>
      </c>
      <c r="F3085" s="28">
        <v>8.67</v>
      </c>
      <c r="G3085" s="28">
        <v>91.54</v>
      </c>
      <c r="H3085" s="28" t="str">
        <f>TRIM(PROPER('Base de datos cruda'!H3085))</f>
        <v>Fps</v>
      </c>
      <c r="I3085" s="28">
        <v>1.57</v>
      </c>
      <c r="J3085" s="28">
        <v>7.33</v>
      </c>
      <c r="K3085" s="28">
        <v>278.15</v>
      </c>
      <c r="L3085" s="28">
        <f>IF('Base de datos cruda'!L3085&lt;0,,'Base de datos cruda'!L3085)</f>
        <v>10.84</v>
      </c>
      <c r="M3085" s="28" t="str">
        <f>IF(TRIM(PROPER('Base de datos cruda'!M3085))="High","Alto",IF(TRIM(PROPER('Base de datos cruda'!M3085))="Medium","Medio","Bajo"))</f>
        <v>Medio</v>
      </c>
      <c r="N3085" s="29">
        <v>102.472682692501</v>
      </c>
      <c r="O3085" s="33" t="str">
        <f t="shared" si="1"/>
        <v/>
      </c>
      <c r="P3085" s="33">
        <f t="shared" si="2"/>
        <v>11.82</v>
      </c>
      <c r="Q3085" s="34">
        <f t="shared" si="3"/>
        <v>1.935412027</v>
      </c>
      <c r="R3085" s="35" t="str">
        <f t="shared" si="4"/>
        <v>Alto</v>
      </c>
      <c r="S3085" s="35" t="str">
        <f>IF(O3085="","",IF(O3085&gt;AVERAGE('Base de datos limpia'!$O$2:$O$8001),"Alto","Normal"))
</f>
        <v/>
      </c>
      <c r="T3085" s="35" t="str">
        <f t="shared" si="5"/>
        <v>Gamer intensivo</v>
      </c>
      <c r="U3085" s="35"/>
    </row>
    <row r="3086">
      <c r="A3086" s="28">
        <v>3085.0</v>
      </c>
      <c r="B3086" s="28">
        <v>19.0</v>
      </c>
      <c r="C3086" s="28" t="str">
        <f>TRIM(PROPER('Base de datos cruda'!C3086))</f>
        <v>Female</v>
      </c>
      <c r="D3086" s="28">
        <v>6.15</v>
      </c>
      <c r="E3086" s="28">
        <v>6.57</v>
      </c>
      <c r="F3086" s="28">
        <v>6.13</v>
      </c>
      <c r="G3086" s="28">
        <v>85.86</v>
      </c>
      <c r="H3086" s="28" t="str">
        <f>TRIM(PROPER('Base de datos cruda'!H3086))</f>
        <v>Fps</v>
      </c>
      <c r="I3086" s="28">
        <v>3.23</v>
      </c>
      <c r="J3086" s="28">
        <v>11.5</v>
      </c>
      <c r="K3086" s="28">
        <v>244.06</v>
      </c>
      <c r="L3086" s="28">
        <f>IF('Base de datos cruda'!L3086&lt;0,,'Base de datos cruda'!L3086)</f>
        <v>10.27</v>
      </c>
      <c r="M3086" s="28" t="str">
        <f>IF(TRIM(PROPER('Base de datos cruda'!M3086))="High","Alto",IF(TRIM(PROPER('Base de datos cruda'!M3086))="Medium","Medio","Bajo"))</f>
        <v>Bajo</v>
      </c>
      <c r="N3086" s="29">
        <v>53.73</v>
      </c>
      <c r="O3086" s="32">
        <f t="shared" si="1"/>
        <v>53.73</v>
      </c>
      <c r="P3086" s="33">
        <f t="shared" si="2"/>
        <v>17.65</v>
      </c>
      <c r="Q3086" s="34">
        <f t="shared" si="3"/>
        <v>1.068292683</v>
      </c>
      <c r="R3086" s="35" t="str">
        <f t="shared" si="4"/>
        <v>Medio</v>
      </c>
      <c r="S3086" s="35" t="str">
        <f>IF(O3086="","",IF(O3086&gt;AVERAGE('Base de datos limpia'!$O$2:$O$8001),"Alto","Normal"))
</f>
        <v>Normal</v>
      </c>
      <c r="T3086" s="35" t="str">
        <f t="shared" si="5"/>
        <v>Gamer intensivo</v>
      </c>
      <c r="U3086" s="35"/>
    </row>
    <row r="3087">
      <c r="A3087" s="28">
        <v>3086.0</v>
      </c>
      <c r="B3087" s="28">
        <v>23.0</v>
      </c>
      <c r="C3087" s="28" t="str">
        <f>TRIM(PROPER('Base de datos cruda'!C3087))</f>
        <v>Female</v>
      </c>
      <c r="D3087" s="28">
        <v>6.06</v>
      </c>
      <c r="E3087" s="28">
        <v>6.49</v>
      </c>
      <c r="F3087" s="28">
        <v>8.55</v>
      </c>
      <c r="G3087" s="28">
        <v>61.15</v>
      </c>
      <c r="H3087" s="28" t="str">
        <f>TRIM(PROPER('Base de datos cruda'!H3087))</f>
        <v>Fps</v>
      </c>
      <c r="I3087" s="28">
        <v>2.24</v>
      </c>
      <c r="J3087" s="28">
        <v>8.11</v>
      </c>
      <c r="K3087" s="28">
        <v>258.27</v>
      </c>
      <c r="L3087" s="28">
        <f>IF('Base de datos cruda'!L3087&lt;0,,'Base de datos cruda'!L3087)</f>
        <v>13.05</v>
      </c>
      <c r="M3087" s="28" t="str">
        <f>IF(TRIM(PROPER('Base de datos cruda'!M3087))="High","Alto",IF(TRIM(PROPER('Base de datos cruda'!M3087))="Medium","Medio","Bajo"))</f>
        <v>Bajo</v>
      </c>
      <c r="N3087" s="29">
        <v>60.2</v>
      </c>
      <c r="O3087" s="32">
        <f t="shared" si="1"/>
        <v>60.2</v>
      </c>
      <c r="P3087" s="33">
        <f t="shared" si="2"/>
        <v>14.17</v>
      </c>
      <c r="Q3087" s="34">
        <f t="shared" si="3"/>
        <v>1.070957096</v>
      </c>
      <c r="R3087" s="35" t="str">
        <f t="shared" si="4"/>
        <v>Medio</v>
      </c>
      <c r="S3087" s="35" t="str">
        <f>IF(O3087="","",IF(O3087&gt;AVERAGE('Base de datos limpia'!$O$2:$O$8001),"Alto","Normal"))
</f>
        <v>Normal</v>
      </c>
      <c r="T3087" s="35" t="str">
        <f t="shared" si="5"/>
        <v>Gamer intensivo</v>
      </c>
      <c r="U3087" s="35"/>
    </row>
    <row r="3088">
      <c r="A3088" s="28">
        <v>3087.0</v>
      </c>
      <c r="B3088" s="28">
        <v>24.0</v>
      </c>
      <c r="C3088" s="28" t="str">
        <f>TRIM(PROPER('Base de datos cruda'!C3088))</f>
        <v>Male</v>
      </c>
      <c r="D3088" s="28">
        <v>5.37</v>
      </c>
      <c r="E3088" s="28">
        <v>9.29</v>
      </c>
      <c r="F3088" s="28">
        <v>5.47</v>
      </c>
      <c r="G3088" s="28">
        <v>97.95</v>
      </c>
      <c r="H3088" s="28" t="str">
        <f>TRIM(PROPER('Base de datos cruda'!H3088))</f>
        <v>Rpg</v>
      </c>
      <c r="I3088" s="28">
        <v>2.83</v>
      </c>
      <c r="J3088" s="28">
        <v>7.4</v>
      </c>
      <c r="K3088" s="28">
        <v>259.98</v>
      </c>
      <c r="L3088" s="28">
        <f>IF('Base de datos cruda'!L3088&lt;0,,'Base de datos cruda'!L3088)</f>
        <v>14.35</v>
      </c>
      <c r="M3088" s="28" t="str">
        <f>IF(TRIM(PROPER('Base de datos cruda'!M3088))="High","Alto",IF(TRIM(PROPER('Base de datos cruda'!M3088))="Medium","Medio","Bajo"))</f>
        <v>Alto</v>
      </c>
      <c r="N3088" s="29">
        <v>94.890474956467</v>
      </c>
      <c r="O3088" s="32">
        <f t="shared" si="1"/>
        <v>94.89047496</v>
      </c>
      <c r="P3088" s="33">
        <f t="shared" si="2"/>
        <v>12.77</v>
      </c>
      <c r="Q3088" s="34">
        <f t="shared" si="3"/>
        <v>1.729981378</v>
      </c>
      <c r="R3088" s="35" t="str">
        <f t="shared" si="4"/>
        <v>Alto</v>
      </c>
      <c r="S3088" s="35" t="str">
        <f>IF(O3088="","",IF(O3088&gt;AVERAGE('Base de datos limpia'!$O$2:$O$8001),"Alto","Normal"))
</f>
        <v>Alto</v>
      </c>
      <c r="T3088" s="35" t="str">
        <f t="shared" si="5"/>
        <v>Gamer intensivo</v>
      </c>
      <c r="U3088" s="35"/>
    </row>
    <row r="3089">
      <c r="A3089" s="28">
        <v>3088.0</v>
      </c>
      <c r="B3089" s="28">
        <v>19.0</v>
      </c>
      <c r="C3089" s="28" t="str">
        <f>TRIM(PROPER('Base de datos cruda'!C3089))</f>
        <v>Male</v>
      </c>
      <c r="D3089" s="28">
        <v>3.59</v>
      </c>
      <c r="E3089" s="28">
        <v>3.24</v>
      </c>
      <c r="F3089" s="28">
        <v>4.63</v>
      </c>
      <c r="G3089" s="28">
        <v>94.44</v>
      </c>
      <c r="H3089" s="28" t="str">
        <f>TRIM(PROPER('Base de datos cruda'!H3089))</f>
        <v>Fps</v>
      </c>
      <c r="I3089" s="28">
        <v>4.83</v>
      </c>
      <c r="J3089" s="28">
        <v>5.89</v>
      </c>
      <c r="K3089" s="28">
        <v>278.25</v>
      </c>
      <c r="L3089" s="28">
        <f>IF('Base de datos cruda'!L3089&lt;0,,'Base de datos cruda'!L3089)</f>
        <v>8.07</v>
      </c>
      <c r="M3089" s="28" t="str">
        <f>IF(TRIM(PROPER('Base de datos cruda'!M3089))="High","Alto",IF(TRIM(PROPER('Base de datos cruda'!M3089))="Medium","Medio","Bajo"))</f>
        <v>Medio</v>
      </c>
      <c r="N3089" s="29">
        <v>47.65</v>
      </c>
      <c r="O3089" s="32">
        <f t="shared" si="1"/>
        <v>47.65</v>
      </c>
      <c r="P3089" s="33">
        <f t="shared" si="2"/>
        <v>9.48</v>
      </c>
      <c r="Q3089" s="34">
        <f t="shared" si="3"/>
        <v>0.9025069638</v>
      </c>
      <c r="R3089" s="35" t="str">
        <f t="shared" si="4"/>
        <v>Bajo</v>
      </c>
      <c r="S3089" s="35" t="str">
        <f>IF(O3089="","",IF(O3089&gt;AVERAGE('Base de datos limpia'!$O$2:$O$8001),"Alto","Normal"))
</f>
        <v>Normal</v>
      </c>
      <c r="T3089" s="35" t="str">
        <f t="shared" si="5"/>
        <v>Gamer moderado</v>
      </c>
      <c r="U3089" s="35"/>
    </row>
    <row r="3090">
      <c r="A3090" s="28">
        <v>3089.0</v>
      </c>
      <c r="B3090" s="28">
        <v>21.0</v>
      </c>
      <c r="C3090" s="28" t="str">
        <f>TRIM(PROPER('Base de datos cruda'!C3090))</f>
        <v>Female</v>
      </c>
      <c r="D3090" s="28">
        <v>7.13</v>
      </c>
      <c r="E3090" s="28">
        <v>3.16</v>
      </c>
      <c r="F3090" s="28">
        <v>5.48</v>
      </c>
      <c r="G3090" s="28">
        <v>98.14</v>
      </c>
      <c r="H3090" s="28" t="str">
        <f>TRIM(PROPER('Base de datos cruda'!H3090))</f>
        <v>Fps</v>
      </c>
      <c r="I3090" s="28">
        <v>4.09</v>
      </c>
      <c r="J3090" s="28">
        <v>11.0</v>
      </c>
      <c r="K3090" s="28">
        <v>253.12</v>
      </c>
      <c r="L3090" s="28">
        <f>IF('Base de datos cruda'!L3090&lt;0,,'Base de datos cruda'!L3090)</f>
        <v>14.33</v>
      </c>
      <c r="M3090" s="28" t="str">
        <f>IF(TRIM(PROPER('Base de datos cruda'!M3090))="High","Alto",IF(TRIM(PROPER('Base de datos cruda'!M3090))="Medium","Medio","Bajo"))</f>
        <v>Bajo</v>
      </c>
      <c r="N3090" s="29">
        <v>33.9</v>
      </c>
      <c r="O3090" s="32">
        <f t="shared" si="1"/>
        <v>33.9</v>
      </c>
      <c r="P3090" s="33">
        <f t="shared" si="2"/>
        <v>18.13</v>
      </c>
      <c r="Q3090" s="34">
        <f t="shared" si="3"/>
        <v>0.443197756</v>
      </c>
      <c r="R3090" s="35" t="str">
        <f t="shared" si="4"/>
        <v>Bajo</v>
      </c>
      <c r="S3090" s="35" t="str">
        <f>IF(O3090="","",IF(O3090&gt;AVERAGE('Base de datos limpia'!$O$2:$O$8001),"Alto","Normal"))
</f>
        <v>Normal</v>
      </c>
      <c r="T3090" s="35" t="str">
        <f t="shared" si="5"/>
        <v>Gamer moderado</v>
      </c>
      <c r="U3090" s="35"/>
    </row>
    <row r="3091">
      <c r="A3091" s="28">
        <v>3090.0</v>
      </c>
      <c r="B3091" s="28">
        <v>16.0</v>
      </c>
      <c r="C3091" s="28" t="str">
        <f>TRIM(PROPER('Base de datos cruda'!C3091))</f>
        <v>Male</v>
      </c>
      <c r="D3091" s="28">
        <v>4.98</v>
      </c>
      <c r="E3091" s="28">
        <v>5.62</v>
      </c>
      <c r="F3091" s="28">
        <v>6.99</v>
      </c>
      <c r="G3091" s="28">
        <v>89.25</v>
      </c>
      <c r="H3091" s="28" t="str">
        <f>TRIM(PROPER('Base de datos cruda'!H3091))</f>
        <v>Fps</v>
      </c>
      <c r="I3091" s="28">
        <v>1.82</v>
      </c>
      <c r="J3091" s="28">
        <v>8.58</v>
      </c>
      <c r="K3091" s="28">
        <v>263.53</v>
      </c>
      <c r="L3091" s="28">
        <f>IF('Base de datos cruda'!L3091&lt;0,,'Base de datos cruda'!L3091)</f>
        <v>13.41</v>
      </c>
      <c r="M3091" s="28" t="str">
        <f>IF(TRIM(PROPER('Base de datos cruda'!M3091))="High","Alto",IF(TRIM(PROPER('Base de datos cruda'!M3091))="Medium","Medio","Bajo"))</f>
        <v>Medio</v>
      </c>
      <c r="N3091" s="29">
        <v>60.11</v>
      </c>
      <c r="O3091" s="32">
        <f t="shared" si="1"/>
        <v>60.11</v>
      </c>
      <c r="P3091" s="33">
        <f t="shared" si="2"/>
        <v>13.56</v>
      </c>
      <c r="Q3091" s="34">
        <f t="shared" si="3"/>
        <v>1.128514056</v>
      </c>
      <c r="R3091" s="35" t="str">
        <f t="shared" si="4"/>
        <v>Medio</v>
      </c>
      <c r="S3091" s="35" t="str">
        <f>IF(O3091="","",IF(O3091&gt;AVERAGE('Base de datos limpia'!$O$2:$O$8001),"Alto","Normal"))
</f>
        <v>Normal</v>
      </c>
      <c r="T3091" s="35" t="str">
        <f t="shared" si="5"/>
        <v>Gamer moderado</v>
      </c>
      <c r="U3091" s="35"/>
    </row>
    <row r="3092">
      <c r="A3092" s="28">
        <v>3091.0</v>
      </c>
      <c r="B3092" s="28">
        <v>19.0</v>
      </c>
      <c r="C3092" s="28" t="str">
        <f>TRIM(PROPER('Base de datos cruda'!C3092))</f>
        <v>Male</v>
      </c>
      <c r="D3092" s="28">
        <v>7.92</v>
      </c>
      <c r="E3092" s="28">
        <v>7.76</v>
      </c>
      <c r="F3092" s="28">
        <v>8.23</v>
      </c>
      <c r="G3092" s="28">
        <v>76.48</v>
      </c>
      <c r="H3092" s="28" t="str">
        <f>TRIM(PROPER('Base de datos cruda'!H3092))</f>
        <v>Fps</v>
      </c>
      <c r="I3092" s="28">
        <v>3.0</v>
      </c>
      <c r="J3092" s="28">
        <v>9.8</v>
      </c>
      <c r="K3092" s="28">
        <v>223.61</v>
      </c>
      <c r="L3092" s="28">
        <f>IF('Base de datos cruda'!L3092&lt;0,,'Base de datos cruda'!L3092)</f>
        <v>17.06</v>
      </c>
      <c r="M3092" s="28" t="str">
        <f>IF(TRIM(PROPER('Base de datos cruda'!M3092))="High","Alto",IF(TRIM(PROPER('Base de datos cruda'!M3092))="Medium","Medio","Bajo"))</f>
        <v>Bajo</v>
      </c>
      <c r="N3092" s="29">
        <v>62.6029045994455</v>
      </c>
      <c r="O3092" s="32">
        <f t="shared" si="1"/>
        <v>62.6029046</v>
      </c>
      <c r="P3092" s="33">
        <f t="shared" si="2"/>
        <v>17.72</v>
      </c>
      <c r="Q3092" s="34">
        <f t="shared" si="3"/>
        <v>0.9797979798</v>
      </c>
      <c r="R3092" s="35" t="str">
        <f t="shared" si="4"/>
        <v>Medio</v>
      </c>
      <c r="S3092" s="35" t="str">
        <f>IF(O3092="","",IF(O3092&gt;AVERAGE('Base de datos limpia'!$O$2:$O$8001),"Alto","Normal"))
</f>
        <v>Normal</v>
      </c>
      <c r="T3092" s="35" t="str">
        <f t="shared" si="5"/>
        <v>Gamer intensivo</v>
      </c>
      <c r="U3092" s="35"/>
    </row>
    <row r="3093">
      <c r="A3093" s="28">
        <v>3092.0</v>
      </c>
      <c r="B3093" s="28">
        <v>22.0</v>
      </c>
      <c r="C3093" s="28" t="str">
        <f>TRIM(PROPER('Base de datos cruda'!C3093))</f>
        <v>Male</v>
      </c>
      <c r="D3093" s="28">
        <v>6.55</v>
      </c>
      <c r="E3093" s="28">
        <v>5.03</v>
      </c>
      <c r="F3093" s="28">
        <v>5.93</v>
      </c>
      <c r="G3093" s="28">
        <v>68.28</v>
      </c>
      <c r="H3093" s="28" t="str">
        <f>TRIM(PROPER('Base de datos cruda'!H3093))</f>
        <v>Fps</v>
      </c>
      <c r="I3093" s="28">
        <v>0.24</v>
      </c>
      <c r="J3093" s="28">
        <v>11.01</v>
      </c>
      <c r="K3093" s="28">
        <v>249.76</v>
      </c>
      <c r="L3093" s="28">
        <f>IF('Base de datos cruda'!L3093&lt;0,,'Base de datos cruda'!L3093)</f>
        <v>15.71</v>
      </c>
      <c r="M3093" s="28" t="str">
        <f>IF(TRIM(PROPER('Base de datos cruda'!M3093))="High","Alto",IF(TRIM(PROPER('Base de datos cruda'!M3093))="Medium","Medio","Bajo"))</f>
        <v>Bajo</v>
      </c>
      <c r="N3093" s="29">
        <v>42.68</v>
      </c>
      <c r="O3093" s="32">
        <f t="shared" si="1"/>
        <v>42.68</v>
      </c>
      <c r="P3093" s="33">
        <f t="shared" si="2"/>
        <v>17.56</v>
      </c>
      <c r="Q3093" s="34">
        <f t="shared" si="3"/>
        <v>0.7679389313</v>
      </c>
      <c r="R3093" s="35" t="str">
        <f t="shared" si="4"/>
        <v>Bajo</v>
      </c>
      <c r="S3093" s="35" t="str">
        <f>IF(O3093="","",IF(O3093&gt;AVERAGE('Base de datos limpia'!$O$2:$O$8001),"Alto","Normal"))
</f>
        <v>Normal</v>
      </c>
      <c r="T3093" s="35" t="str">
        <f t="shared" si="5"/>
        <v>Gamer moderado</v>
      </c>
      <c r="U3093" s="35"/>
    </row>
    <row r="3094">
      <c r="A3094" s="28">
        <v>3093.0</v>
      </c>
      <c r="B3094" s="28">
        <v>16.0</v>
      </c>
      <c r="C3094" s="28" t="str">
        <f>TRIM(PROPER('Base de datos cruda'!C3094))</f>
        <v>Male</v>
      </c>
      <c r="D3094" s="28">
        <v>0.35</v>
      </c>
      <c r="E3094" s="28">
        <v>6.71</v>
      </c>
      <c r="F3094" s="28">
        <v>8.57</v>
      </c>
      <c r="G3094" s="28">
        <v>67.2</v>
      </c>
      <c r="H3094" s="28" t="str">
        <f>TRIM(PROPER('Base de datos cruda'!H3094))</f>
        <v>Fps</v>
      </c>
      <c r="I3094" s="28">
        <v>2.26</v>
      </c>
      <c r="J3094" s="28">
        <v>5.89</v>
      </c>
      <c r="K3094" s="28">
        <v>303.49</v>
      </c>
      <c r="L3094" s="28">
        <f>IF('Base de datos cruda'!L3094&lt;0,,'Base de datos cruda'!L3094)</f>
        <v>7.78</v>
      </c>
      <c r="M3094" s="28" t="str">
        <f>IF(TRIM(PROPER('Base de datos cruda'!M3094))="High","Alto",IF(TRIM(PROPER('Base de datos cruda'!M3094))="Medium","Medio","Bajo"))</f>
        <v>Medio</v>
      </c>
      <c r="N3094" s="29">
        <v>94.22</v>
      </c>
      <c r="O3094" s="32">
        <f t="shared" si="1"/>
        <v>94.22</v>
      </c>
      <c r="P3094" s="33">
        <f t="shared" si="2"/>
        <v>6.24</v>
      </c>
      <c r="Q3094" s="34">
        <f t="shared" si="3"/>
        <v>19.17142857</v>
      </c>
      <c r="R3094" s="35" t="str">
        <f t="shared" si="4"/>
        <v>Alto</v>
      </c>
      <c r="S3094" s="35" t="str">
        <f>IF(O3094="","",IF(O3094&gt;AVERAGE('Base de datos limpia'!$O$2:$O$8001),"Alto","Normal"))
</f>
        <v>Alto</v>
      </c>
      <c r="T3094" s="35" t="str">
        <f t="shared" si="5"/>
        <v>Gamer intensivo</v>
      </c>
      <c r="U3094" s="35"/>
    </row>
    <row r="3095">
      <c r="A3095" s="28">
        <v>3094.0</v>
      </c>
      <c r="B3095" s="28">
        <v>23.0</v>
      </c>
      <c r="C3095" s="28" t="str">
        <f>TRIM(PROPER('Base de datos cruda'!C3095))</f>
        <v>Male</v>
      </c>
      <c r="D3095" s="28">
        <v>2.56</v>
      </c>
      <c r="E3095" s="28">
        <v>5.07</v>
      </c>
      <c r="F3095" s="28">
        <v>5.22</v>
      </c>
      <c r="G3095" s="28">
        <v>65.8</v>
      </c>
      <c r="H3095" s="28" t="str">
        <f>TRIM(PROPER('Base de datos cruda'!H3095))</f>
        <v>Fps</v>
      </c>
      <c r="I3095" s="28">
        <v>3.04</v>
      </c>
      <c r="J3095" s="28">
        <v>4.55</v>
      </c>
      <c r="K3095" s="28">
        <v>287.09</v>
      </c>
      <c r="L3095" s="28">
        <f>IF('Base de datos cruda'!L3095&lt;0,,'Base de datos cruda'!L3095)</f>
        <v>3.1</v>
      </c>
      <c r="M3095" s="28" t="str">
        <f>IF(TRIM(PROPER('Base de datos cruda'!M3095))="High","Alto",IF(TRIM(PROPER('Base de datos cruda'!M3095))="Medium","Medio","Bajo"))</f>
        <v>Medio</v>
      </c>
      <c r="N3095" s="29">
        <v>59.6727864596054</v>
      </c>
      <c r="O3095" s="32">
        <f t="shared" si="1"/>
        <v>59.67278646</v>
      </c>
      <c r="P3095" s="33">
        <f t="shared" si="2"/>
        <v>7.11</v>
      </c>
      <c r="Q3095" s="34">
        <f t="shared" si="3"/>
        <v>1.98046875</v>
      </c>
      <c r="R3095" s="35" t="str">
        <f t="shared" si="4"/>
        <v>Medio</v>
      </c>
      <c r="S3095" s="35" t="str">
        <f>IF(O3095="","",IF(O3095&gt;AVERAGE('Base de datos limpia'!$O$2:$O$8001),"Alto","Normal"))
</f>
        <v>Normal</v>
      </c>
      <c r="T3095" s="35" t="str">
        <f t="shared" si="5"/>
        <v>Gamer moderado</v>
      </c>
      <c r="U3095" s="35"/>
    </row>
    <row r="3096">
      <c r="A3096" s="28">
        <v>3095.0</v>
      </c>
      <c r="B3096" s="28">
        <v>21.0</v>
      </c>
      <c r="C3096" s="28" t="str">
        <f>TRIM(PROPER('Base de datos cruda'!C3096))</f>
        <v>Female</v>
      </c>
      <c r="D3096" s="28">
        <v>4.58</v>
      </c>
      <c r="E3096" s="28">
        <v>6.49</v>
      </c>
      <c r="F3096" s="28">
        <v>7.47</v>
      </c>
      <c r="G3096" s="28">
        <v>68.82</v>
      </c>
      <c r="H3096" s="28" t="str">
        <f>TRIM(PROPER('Base de datos cruda'!H3096))</f>
        <v>Casual</v>
      </c>
      <c r="I3096" s="28">
        <v>3.57</v>
      </c>
      <c r="J3096" s="28">
        <v>8.94</v>
      </c>
      <c r="K3096" s="28">
        <v>267.66</v>
      </c>
      <c r="L3096" s="28">
        <f>IF('Base de datos cruda'!L3096&lt;0,,'Base de datos cruda'!L3096)</f>
        <v>10.07</v>
      </c>
      <c r="M3096" s="28" t="str">
        <f>IF(TRIM(PROPER('Base de datos cruda'!M3096))="High","Alto",IF(TRIM(PROPER('Base de datos cruda'!M3096))="Medium","Medio","Bajo"))</f>
        <v>Medio</v>
      </c>
      <c r="N3096" s="29">
        <v>55.93</v>
      </c>
      <c r="O3096" s="32">
        <f t="shared" si="1"/>
        <v>55.93</v>
      </c>
      <c r="P3096" s="33">
        <f t="shared" si="2"/>
        <v>13.52</v>
      </c>
      <c r="Q3096" s="34">
        <f t="shared" si="3"/>
        <v>1.417030568</v>
      </c>
      <c r="R3096" s="35" t="str">
        <f t="shared" si="4"/>
        <v>Medio</v>
      </c>
      <c r="S3096" s="35" t="str">
        <f>IF(O3096="","",IF(O3096&gt;AVERAGE('Base de datos limpia'!$O$2:$O$8001),"Alto","Normal"))
</f>
        <v>Normal</v>
      </c>
      <c r="T3096" s="35" t="str">
        <f t="shared" si="5"/>
        <v>Gamer intensivo</v>
      </c>
      <c r="U3096" s="35"/>
    </row>
    <row r="3097">
      <c r="A3097" s="28">
        <v>3096.0</v>
      </c>
      <c r="B3097" s="28">
        <v>20.0</v>
      </c>
      <c r="C3097" s="28" t="str">
        <f>TRIM(PROPER('Base de datos cruda'!C3097))</f>
        <v>Male</v>
      </c>
      <c r="D3097" s="28">
        <v>5.77</v>
      </c>
      <c r="E3097" s="28">
        <v>8.4</v>
      </c>
      <c r="F3097" s="28">
        <v>7.68</v>
      </c>
      <c r="G3097" s="28">
        <v>82.03</v>
      </c>
      <c r="H3097" s="28" t="str">
        <f>TRIM(PROPER('Base de datos cruda'!H3097))</f>
        <v>Fps</v>
      </c>
      <c r="I3097" s="28">
        <v>4.51</v>
      </c>
      <c r="J3097" s="28">
        <v>9.7</v>
      </c>
      <c r="K3097" s="28">
        <v>257.95</v>
      </c>
      <c r="L3097" s="28">
        <f>IF('Base de datos cruda'!L3097&lt;0,,'Base de datos cruda'!L3097)</f>
        <v>14.26</v>
      </c>
      <c r="M3097" s="28" t="str">
        <f>IF(TRIM(PROPER('Base de datos cruda'!M3097))="High","Alto",IF(TRIM(PROPER('Base de datos cruda'!M3097))="Medium","Medio","Bajo"))</f>
        <v>Bajo</v>
      </c>
      <c r="N3097" s="29">
        <v>87.9372471438229</v>
      </c>
      <c r="O3097" s="32">
        <f t="shared" si="1"/>
        <v>87.93724714</v>
      </c>
      <c r="P3097" s="33">
        <f t="shared" si="2"/>
        <v>15.47</v>
      </c>
      <c r="Q3097" s="34">
        <f t="shared" si="3"/>
        <v>1.455805893</v>
      </c>
      <c r="R3097" s="35" t="str">
        <f t="shared" si="4"/>
        <v>Alto</v>
      </c>
      <c r="S3097" s="35" t="str">
        <f>IF(O3097="","",IF(O3097&gt;AVERAGE('Base de datos limpia'!$O$2:$O$8001),"Alto","Normal"))
</f>
        <v>Alto</v>
      </c>
      <c r="T3097" s="35" t="str">
        <f t="shared" si="5"/>
        <v>Gamer intensivo</v>
      </c>
      <c r="U3097" s="35"/>
    </row>
    <row r="3098">
      <c r="A3098" s="28">
        <v>3097.0</v>
      </c>
      <c r="B3098" s="28">
        <v>24.0</v>
      </c>
      <c r="C3098" s="28" t="str">
        <f>TRIM(PROPER('Base de datos cruda'!C3098))</f>
        <v>Male</v>
      </c>
      <c r="D3098" s="28">
        <v>4.4</v>
      </c>
      <c r="E3098" s="28">
        <v>2.62</v>
      </c>
      <c r="F3098" s="28">
        <v>5.37</v>
      </c>
      <c r="G3098" s="28">
        <v>87.35</v>
      </c>
      <c r="H3098" s="28" t="str">
        <f>TRIM(PROPER('Base de datos cruda'!H3098))</f>
        <v>Rpg</v>
      </c>
      <c r="I3098" s="28">
        <v>1.42</v>
      </c>
      <c r="J3098" s="28">
        <v>7.04</v>
      </c>
      <c r="K3098" s="28">
        <v>269.61</v>
      </c>
      <c r="L3098" s="28">
        <f>IF('Base de datos cruda'!L3098&lt;0,,'Base de datos cruda'!L3098)</f>
        <v>12.56</v>
      </c>
      <c r="M3098" s="28" t="str">
        <f>IF(TRIM(PROPER('Base de datos cruda'!M3098))="High","Alto",IF(TRIM(PROPER('Base de datos cruda'!M3098))="Medium","Medio","Bajo"))</f>
        <v>Medio</v>
      </c>
      <c r="N3098" s="29">
        <v>57.9904868646697</v>
      </c>
      <c r="O3098" s="32">
        <f t="shared" si="1"/>
        <v>57.99048686</v>
      </c>
      <c r="P3098" s="33">
        <f t="shared" si="2"/>
        <v>11.44</v>
      </c>
      <c r="Q3098" s="34">
        <f t="shared" si="3"/>
        <v>0.5954545455</v>
      </c>
      <c r="R3098" s="35" t="str">
        <f t="shared" si="4"/>
        <v>Medio</v>
      </c>
      <c r="S3098" s="35" t="str">
        <f>IF(O3098="","",IF(O3098&gt;AVERAGE('Base de datos limpia'!$O$2:$O$8001),"Alto","Normal"))
</f>
        <v>Normal</v>
      </c>
      <c r="T3098" s="35" t="str">
        <f t="shared" si="5"/>
        <v>Gamer casual</v>
      </c>
      <c r="U3098" s="35"/>
    </row>
    <row r="3099">
      <c r="A3099" s="28">
        <v>3098.0</v>
      </c>
      <c r="B3099" s="28">
        <v>17.0</v>
      </c>
      <c r="C3099" s="28" t="str">
        <f>TRIM(PROPER('Base de datos cruda'!C3099))</f>
        <v>Female</v>
      </c>
      <c r="D3099" s="28">
        <v>6.29</v>
      </c>
      <c r="E3099" s="28">
        <v>7.26</v>
      </c>
      <c r="F3099" s="28">
        <v>4.13</v>
      </c>
      <c r="G3099" s="28">
        <v>72.56</v>
      </c>
      <c r="H3099" s="28" t="str">
        <f>TRIM(PROPER('Base de datos cruda'!H3099))</f>
        <v>Rpg</v>
      </c>
      <c r="I3099" s="28">
        <v>4.51</v>
      </c>
      <c r="J3099" s="28">
        <v>10.38</v>
      </c>
      <c r="K3099" s="28">
        <v>231.63</v>
      </c>
      <c r="L3099" s="28">
        <f>IF('Base de datos cruda'!L3099&lt;0,,'Base de datos cruda'!L3099)</f>
        <v>12.7</v>
      </c>
      <c r="M3099" s="28" t="str">
        <f>IF(TRIM(PROPER('Base de datos cruda'!M3099))="High","Alto",IF(TRIM(PROPER('Base de datos cruda'!M3099))="Medium","Medio","Bajo"))</f>
        <v>Alto</v>
      </c>
      <c r="N3099" s="29">
        <v>58.7821001834547</v>
      </c>
      <c r="O3099" s="32">
        <f t="shared" si="1"/>
        <v>58.78210018</v>
      </c>
      <c r="P3099" s="33">
        <f t="shared" si="2"/>
        <v>16.67</v>
      </c>
      <c r="Q3099" s="34">
        <f t="shared" si="3"/>
        <v>1.154213037</v>
      </c>
      <c r="R3099" s="35" t="str">
        <f t="shared" si="4"/>
        <v>Medio</v>
      </c>
      <c r="S3099" s="35" t="str">
        <f>IF(O3099="","",IF(O3099&gt;AVERAGE('Base de datos limpia'!$O$2:$O$8001),"Alto","Normal"))
</f>
        <v>Normal</v>
      </c>
      <c r="T3099" s="35" t="str">
        <f t="shared" si="5"/>
        <v>Gamer intensivo</v>
      </c>
      <c r="U3099" s="35"/>
    </row>
    <row r="3100">
      <c r="A3100" s="28">
        <v>3099.0</v>
      </c>
      <c r="B3100" s="28">
        <v>20.0</v>
      </c>
      <c r="C3100" s="28" t="str">
        <f>TRIM(PROPER('Base de datos cruda'!C3100))</f>
        <v>Other</v>
      </c>
      <c r="D3100" s="28">
        <v>2.26</v>
      </c>
      <c r="E3100" s="28">
        <v>8.09</v>
      </c>
      <c r="F3100" s="28">
        <v>5.83</v>
      </c>
      <c r="G3100" s="28">
        <v>81.95</v>
      </c>
      <c r="H3100" s="28" t="str">
        <f>TRIM(PROPER('Base de datos cruda'!H3100))</f>
        <v>Casual</v>
      </c>
      <c r="I3100" s="28">
        <v>3.31</v>
      </c>
      <c r="J3100" s="28">
        <v>4.31</v>
      </c>
      <c r="K3100" s="28">
        <v>284.03</v>
      </c>
      <c r="L3100" s="28">
        <f>IF('Base de datos cruda'!L3100&lt;0,,'Base de datos cruda'!L3100)</f>
        <v>4.72</v>
      </c>
      <c r="M3100" s="28" t="str">
        <f>IF(TRIM(PROPER('Base de datos cruda'!M3100))="High","Alto",IF(TRIM(PROPER('Base de datos cruda'!M3100))="Medium","Medio","Bajo"))</f>
        <v>Alto</v>
      </c>
      <c r="N3100" s="29">
        <v>88.51</v>
      </c>
      <c r="O3100" s="32">
        <f t="shared" si="1"/>
        <v>88.51</v>
      </c>
      <c r="P3100" s="33">
        <f t="shared" si="2"/>
        <v>6.57</v>
      </c>
      <c r="Q3100" s="34">
        <f t="shared" si="3"/>
        <v>3.579646018</v>
      </c>
      <c r="R3100" s="35" t="str">
        <f t="shared" si="4"/>
        <v>Alto</v>
      </c>
      <c r="S3100" s="35" t="str">
        <f>IF(O3100="","",IF(O3100&gt;AVERAGE('Base de datos limpia'!$O$2:$O$8001),"Alto","Normal"))
</f>
        <v>Alto</v>
      </c>
      <c r="T3100" s="35" t="str">
        <f t="shared" si="5"/>
        <v>Gamer intensivo</v>
      </c>
      <c r="U3100" s="35"/>
    </row>
    <row r="3101">
      <c r="A3101" s="28">
        <v>3100.0</v>
      </c>
      <c r="B3101" s="28">
        <v>21.0</v>
      </c>
      <c r="C3101" s="28" t="str">
        <f>TRIM(PROPER('Base de datos cruda'!C3101))</f>
        <v>Male</v>
      </c>
      <c r="D3101" s="28">
        <v>1.47</v>
      </c>
      <c r="E3101" s="28">
        <v>5.02</v>
      </c>
      <c r="F3101" s="28">
        <v>4.23</v>
      </c>
      <c r="G3101" s="28">
        <v>73.65</v>
      </c>
      <c r="H3101" s="28" t="str">
        <f>TRIM(PROPER('Base de datos cruda'!H3101))</f>
        <v>Fps</v>
      </c>
      <c r="I3101" s="28">
        <v>0.39</v>
      </c>
      <c r="J3101" s="28">
        <v>6.64</v>
      </c>
      <c r="K3101" s="28">
        <v>298.05</v>
      </c>
      <c r="L3101" s="28">
        <f>IF('Base de datos cruda'!L3101&lt;0,,'Base de datos cruda'!L3101)</f>
        <v>5.39</v>
      </c>
      <c r="M3101" s="28" t="str">
        <f>IF(TRIM(PROPER('Base de datos cruda'!M3101))="High","Alto",IF(TRIM(PROPER('Base de datos cruda'!M3101))="Medium","Medio","Bajo"))</f>
        <v>Medio</v>
      </c>
      <c r="N3101" s="29">
        <v>74.9639957677205</v>
      </c>
      <c r="O3101" s="32">
        <f t="shared" si="1"/>
        <v>74.96399577</v>
      </c>
      <c r="P3101" s="33">
        <f t="shared" si="2"/>
        <v>8.11</v>
      </c>
      <c r="Q3101" s="34">
        <f t="shared" si="3"/>
        <v>3.414965986</v>
      </c>
      <c r="R3101" s="35" t="str">
        <f t="shared" si="4"/>
        <v>Alto</v>
      </c>
      <c r="S3101" s="35" t="str">
        <f>IF(O3101="","",IF(O3101&gt;AVERAGE('Base de datos limpia'!$O$2:$O$8001),"Alto","Normal"))
</f>
        <v>Alto</v>
      </c>
      <c r="T3101" s="35" t="str">
        <f t="shared" si="5"/>
        <v>Gamer moderado</v>
      </c>
      <c r="U3101" s="35"/>
    </row>
    <row r="3102">
      <c r="A3102" s="28">
        <v>3101.0</v>
      </c>
      <c r="B3102" s="28">
        <v>22.0</v>
      </c>
      <c r="C3102" s="28" t="str">
        <f>TRIM(PROPER('Base de datos cruda'!C3102))</f>
        <v>Male</v>
      </c>
      <c r="D3102" s="28">
        <v>0.43</v>
      </c>
      <c r="E3102" s="28">
        <v>3.91</v>
      </c>
      <c r="F3102" s="28">
        <v>8.5</v>
      </c>
      <c r="G3102" s="28">
        <v>87.86</v>
      </c>
      <c r="H3102" s="28" t="str">
        <f>TRIM(PROPER('Base de datos cruda'!H3102))</f>
        <v>Fps</v>
      </c>
      <c r="I3102" s="28">
        <v>1.9</v>
      </c>
      <c r="J3102" s="28">
        <v>1.54</v>
      </c>
      <c r="K3102" s="28">
        <v>317.26</v>
      </c>
      <c r="L3102" s="28">
        <f>IF('Base de datos cruda'!L3102&lt;0,,'Base de datos cruda'!L3102)</f>
        <v>1.11</v>
      </c>
      <c r="M3102" s="28" t="str">
        <f>IF(TRIM(PROPER('Base de datos cruda'!M3102))="High","Alto",IF(TRIM(PROPER('Base de datos cruda'!M3102))="Medium","Medio","Bajo"))</f>
        <v>Medio</v>
      </c>
      <c r="N3102" s="29">
        <v>82.72</v>
      </c>
      <c r="O3102" s="32">
        <f t="shared" si="1"/>
        <v>82.72</v>
      </c>
      <c r="P3102" s="33">
        <f t="shared" si="2"/>
        <v>1.97</v>
      </c>
      <c r="Q3102" s="34">
        <f t="shared" si="3"/>
        <v>9.093023256</v>
      </c>
      <c r="R3102" s="35" t="str">
        <f t="shared" si="4"/>
        <v>Alto</v>
      </c>
      <c r="S3102" s="35" t="str">
        <f>IF(O3102="","",IF(O3102&gt;AVERAGE('Base de datos limpia'!$O$2:$O$8001),"Alto","Normal"))
</f>
        <v>Alto</v>
      </c>
      <c r="T3102" s="35" t="str">
        <f t="shared" si="5"/>
        <v>Gamer moderado</v>
      </c>
      <c r="U3102" s="35"/>
    </row>
    <row r="3103">
      <c r="A3103" s="28">
        <v>3102.0</v>
      </c>
      <c r="B3103" s="28">
        <v>20.0</v>
      </c>
      <c r="C3103" s="28" t="str">
        <f>TRIM(PROPER('Base de datos cruda'!C3103))</f>
        <v>Female</v>
      </c>
      <c r="D3103" s="28">
        <v>4.59</v>
      </c>
      <c r="E3103" s="28">
        <v>1.12</v>
      </c>
      <c r="F3103" s="28">
        <v>8.77</v>
      </c>
      <c r="G3103" s="28">
        <v>99.54</v>
      </c>
      <c r="H3103" s="28" t="str">
        <f>TRIM(PROPER('Base de datos cruda'!H3103))</f>
        <v>Casual</v>
      </c>
      <c r="I3103" s="28">
        <v>2.38</v>
      </c>
      <c r="J3103" s="28">
        <v>8.43</v>
      </c>
      <c r="K3103" s="28">
        <v>251.95</v>
      </c>
      <c r="L3103" s="28">
        <f>IF('Base de datos cruda'!L3103&lt;0,,'Base de datos cruda'!L3103)</f>
        <v>12.49</v>
      </c>
      <c r="M3103" s="28" t="str">
        <f>IF(TRIM(PROPER('Base de datos cruda'!M3103))="High","Alto",IF(TRIM(PROPER('Base de datos cruda'!M3103))="Medium","Medio","Bajo"))</f>
        <v>Medio</v>
      </c>
      <c r="N3103" s="29">
        <v>54.92</v>
      </c>
      <c r="O3103" s="32">
        <f t="shared" si="1"/>
        <v>54.92</v>
      </c>
      <c r="P3103" s="33">
        <f t="shared" si="2"/>
        <v>13.02</v>
      </c>
      <c r="Q3103" s="34">
        <f t="shared" si="3"/>
        <v>0.2440087146</v>
      </c>
      <c r="R3103" s="35" t="str">
        <f t="shared" si="4"/>
        <v>Medio</v>
      </c>
      <c r="S3103" s="35" t="str">
        <f>IF(O3103="","",IF(O3103&gt;AVERAGE('Base de datos limpia'!$O$2:$O$8001),"Alto","Normal"))
</f>
        <v>Normal</v>
      </c>
      <c r="T3103" s="35" t="str">
        <f t="shared" si="5"/>
        <v>Gamer casual</v>
      </c>
      <c r="U3103" s="35"/>
    </row>
    <row r="3104">
      <c r="A3104" s="28">
        <v>3103.0</v>
      </c>
      <c r="B3104" s="28">
        <v>24.0</v>
      </c>
      <c r="C3104" s="28" t="str">
        <f>TRIM(PROPER('Base de datos cruda'!C3104))</f>
        <v>Female</v>
      </c>
      <c r="D3104" s="28">
        <v>5.51</v>
      </c>
      <c r="E3104" s="28">
        <v>8.17</v>
      </c>
      <c r="F3104" s="28">
        <v>7.68</v>
      </c>
      <c r="G3104" s="28">
        <v>87.56</v>
      </c>
      <c r="H3104" s="28" t="str">
        <f>TRIM(PROPER('Base de datos cruda'!H3104))</f>
        <v>Casual</v>
      </c>
      <c r="I3104" s="28">
        <v>1.76</v>
      </c>
      <c r="J3104" s="28">
        <v>8.1</v>
      </c>
      <c r="K3104" s="28">
        <v>267.97</v>
      </c>
      <c r="L3104" s="28">
        <f>IF('Base de datos cruda'!L3104&lt;0,,'Base de datos cruda'!L3104)</f>
        <v>12.21</v>
      </c>
      <c r="M3104" s="28" t="str">
        <f>IF(TRIM(PROPER('Base de datos cruda'!M3104))="High","Alto",IF(TRIM(PROPER('Base de datos cruda'!M3104))="Medium","Medio","Bajo"))</f>
        <v>Bajo</v>
      </c>
      <c r="N3104" s="29">
        <v>87.8631912929277</v>
      </c>
      <c r="O3104" s="32">
        <f t="shared" si="1"/>
        <v>87.86319129</v>
      </c>
      <c r="P3104" s="33">
        <f t="shared" si="2"/>
        <v>13.61</v>
      </c>
      <c r="Q3104" s="34">
        <f t="shared" si="3"/>
        <v>1.482758621</v>
      </c>
      <c r="R3104" s="35" t="str">
        <f t="shared" si="4"/>
        <v>Alto</v>
      </c>
      <c r="S3104" s="35" t="str">
        <f>IF(O3104="","",IF(O3104&gt;AVERAGE('Base de datos limpia'!$O$2:$O$8001),"Alto","Normal"))
</f>
        <v>Alto</v>
      </c>
      <c r="T3104" s="35" t="str">
        <f t="shared" si="5"/>
        <v>Gamer intensivo</v>
      </c>
      <c r="U3104" s="35"/>
    </row>
    <row r="3105">
      <c r="A3105" s="28">
        <v>3104.0</v>
      </c>
      <c r="B3105" s="28">
        <v>16.0</v>
      </c>
      <c r="C3105" s="28" t="str">
        <f>TRIM(PROPER('Base de datos cruda'!C3105))</f>
        <v>Female</v>
      </c>
      <c r="D3105" s="28">
        <v>2.61</v>
      </c>
      <c r="E3105" s="28">
        <v>3.95</v>
      </c>
      <c r="F3105" s="28">
        <v>7.63</v>
      </c>
      <c r="G3105" s="28">
        <v>62.36</v>
      </c>
      <c r="H3105" s="28" t="str">
        <f>TRIM(PROPER('Base de datos cruda'!H3105))</f>
        <v>Fps</v>
      </c>
      <c r="I3105" s="28">
        <v>0.58</v>
      </c>
      <c r="J3105" s="28">
        <v>8.02</v>
      </c>
      <c r="K3105" s="28">
        <v>291.81</v>
      </c>
      <c r="L3105" s="28">
        <f>IF('Base de datos cruda'!L3105&lt;0,,'Base de datos cruda'!L3105)</f>
        <v>9.22</v>
      </c>
      <c r="M3105" s="28" t="str">
        <f>IF(TRIM(PROPER('Base de datos cruda'!M3105))="High","Alto",IF(TRIM(PROPER('Base de datos cruda'!M3105))="Medium","Medio","Bajo"))</f>
        <v>Medio</v>
      </c>
      <c r="N3105" s="29">
        <v>66.36</v>
      </c>
      <c r="O3105" s="32">
        <f t="shared" si="1"/>
        <v>66.36</v>
      </c>
      <c r="P3105" s="33">
        <f t="shared" si="2"/>
        <v>10.63</v>
      </c>
      <c r="Q3105" s="34">
        <f t="shared" si="3"/>
        <v>1.513409962</v>
      </c>
      <c r="R3105" s="35" t="str">
        <f t="shared" si="4"/>
        <v>Medio</v>
      </c>
      <c r="S3105" s="35" t="str">
        <f>IF(O3105="","",IF(O3105&gt;AVERAGE('Base de datos limpia'!$O$2:$O$8001),"Alto","Normal"))
</f>
        <v>Alto</v>
      </c>
      <c r="T3105" s="35" t="str">
        <f t="shared" si="5"/>
        <v>Gamer moderado</v>
      </c>
      <c r="U3105" s="35"/>
    </row>
    <row r="3106">
      <c r="A3106" s="28">
        <v>3105.0</v>
      </c>
      <c r="B3106" s="28">
        <v>22.0</v>
      </c>
      <c r="C3106" s="28" t="str">
        <f>TRIM(PROPER('Base de datos cruda'!C3106))</f>
        <v>Female</v>
      </c>
      <c r="D3106" s="28">
        <v>4.91</v>
      </c>
      <c r="E3106" s="28">
        <v>4.22</v>
      </c>
      <c r="F3106" s="28">
        <v>5.2</v>
      </c>
      <c r="G3106" s="28">
        <v>79.09</v>
      </c>
      <c r="H3106" s="28" t="str">
        <f>TRIM(PROPER('Base de datos cruda'!H3106))</f>
        <v>Fps</v>
      </c>
      <c r="I3106" s="28">
        <v>2.76</v>
      </c>
      <c r="J3106" s="28">
        <v>8.41</v>
      </c>
      <c r="K3106" s="28">
        <v>263.94</v>
      </c>
      <c r="L3106" s="28">
        <f>IF('Base de datos cruda'!L3106&lt;0,,'Base de datos cruda'!L3106)</f>
        <v>9.16</v>
      </c>
      <c r="M3106" s="28" t="str">
        <f>IF(TRIM(PROPER('Base de datos cruda'!M3106))="High","Alto",IF(TRIM(PROPER('Base de datos cruda'!M3106))="Medium","Medio","Bajo"))</f>
        <v>Medio</v>
      </c>
      <c r="N3106" s="29">
        <v>54.66</v>
      </c>
      <c r="O3106" s="32">
        <f t="shared" si="1"/>
        <v>54.66</v>
      </c>
      <c r="P3106" s="33">
        <f t="shared" si="2"/>
        <v>13.32</v>
      </c>
      <c r="Q3106" s="34">
        <f t="shared" si="3"/>
        <v>0.8594704684</v>
      </c>
      <c r="R3106" s="35" t="str">
        <f t="shared" si="4"/>
        <v>Medio</v>
      </c>
      <c r="S3106" s="35" t="str">
        <f>IF(O3106="","",IF(O3106&gt;AVERAGE('Base de datos limpia'!$O$2:$O$8001),"Alto","Normal"))
</f>
        <v>Normal</v>
      </c>
      <c r="T3106" s="35" t="str">
        <f t="shared" si="5"/>
        <v>Gamer moderado</v>
      </c>
      <c r="U3106" s="35"/>
    </row>
    <row r="3107">
      <c r="A3107" s="28">
        <v>3106.0</v>
      </c>
      <c r="B3107" s="28">
        <v>22.0</v>
      </c>
      <c r="C3107" s="28" t="str">
        <f>TRIM(PROPER('Base de datos cruda'!C3107))</f>
        <v>Male</v>
      </c>
      <c r="D3107" s="28">
        <v>0.42</v>
      </c>
      <c r="E3107" s="28">
        <v>4.02</v>
      </c>
      <c r="F3107" s="28">
        <v>4.37</v>
      </c>
      <c r="G3107" s="28">
        <v>90.82</v>
      </c>
      <c r="H3107" s="28" t="str">
        <f>TRIM(PROPER('Base de datos cruda'!H3107))</f>
        <v>Casual</v>
      </c>
      <c r="I3107" s="28">
        <v>0.66</v>
      </c>
      <c r="J3107" s="28">
        <v>5.43</v>
      </c>
      <c r="K3107" s="28">
        <v>313.23</v>
      </c>
      <c r="L3107" s="28">
        <f>IF('Base de datos cruda'!L3107&lt;0,,'Base de datos cruda'!L3107)</f>
        <v>3.63</v>
      </c>
      <c r="M3107" s="28" t="str">
        <f>IF(TRIM(PROPER('Base de datos cruda'!M3107))="High","Alto",IF(TRIM(PROPER('Base de datos cruda'!M3107))="Medium","Medio","Bajo"))</f>
        <v>Medio</v>
      </c>
      <c r="N3107" s="29">
        <v>63.47</v>
      </c>
      <c r="O3107" s="32">
        <f t="shared" si="1"/>
        <v>63.47</v>
      </c>
      <c r="P3107" s="33">
        <f t="shared" si="2"/>
        <v>5.85</v>
      </c>
      <c r="Q3107" s="34">
        <f t="shared" si="3"/>
        <v>9.571428571</v>
      </c>
      <c r="R3107" s="35" t="str">
        <f t="shared" si="4"/>
        <v>Medio</v>
      </c>
      <c r="S3107" s="35" t="str">
        <f>IF(O3107="","",IF(O3107&gt;AVERAGE('Base de datos limpia'!$O$2:$O$8001),"Alto","Normal"))
</f>
        <v>Normal</v>
      </c>
      <c r="T3107" s="35" t="str">
        <f t="shared" si="5"/>
        <v>Gamer moderado</v>
      </c>
      <c r="U3107" s="35"/>
    </row>
    <row r="3108">
      <c r="A3108" s="28">
        <v>3107.0</v>
      </c>
      <c r="B3108" s="28">
        <v>19.0</v>
      </c>
      <c r="C3108" s="28" t="str">
        <f>TRIM(PROPER('Base de datos cruda'!C3108))</f>
        <v>Female</v>
      </c>
      <c r="D3108" s="28">
        <v>0.79</v>
      </c>
      <c r="E3108" s="28">
        <v>5.49</v>
      </c>
      <c r="F3108" s="28">
        <v>8.01</v>
      </c>
      <c r="G3108" s="28">
        <v>81.69</v>
      </c>
      <c r="H3108" s="28" t="str">
        <f>TRIM(PROPER('Base de datos cruda'!H3108))</f>
        <v>Fps</v>
      </c>
      <c r="I3108" s="28">
        <v>4.58</v>
      </c>
      <c r="J3108" s="28">
        <v>6.41</v>
      </c>
      <c r="K3108" s="28">
        <v>296.09</v>
      </c>
      <c r="L3108" s="28">
        <f>IF('Base de datos cruda'!L3108&lt;0,,'Base de datos cruda'!L3108)</f>
        <v>4.46</v>
      </c>
      <c r="M3108" s="28" t="str">
        <f>IF(TRIM(PROPER('Base de datos cruda'!M3108))="High","Alto",IF(TRIM(PROPER('Base de datos cruda'!M3108))="Medium","Medio","Bajo"))</f>
        <v>Medio</v>
      </c>
      <c r="N3108" s="29">
        <v>87.16</v>
      </c>
      <c r="O3108" s="32">
        <f t="shared" si="1"/>
        <v>87.16</v>
      </c>
      <c r="P3108" s="33">
        <f t="shared" si="2"/>
        <v>7.2</v>
      </c>
      <c r="Q3108" s="34">
        <f t="shared" si="3"/>
        <v>6.949367089</v>
      </c>
      <c r="R3108" s="35" t="str">
        <f t="shared" si="4"/>
        <v>Alto</v>
      </c>
      <c r="S3108" s="35" t="str">
        <f>IF(O3108="","",IF(O3108&gt;AVERAGE('Base de datos limpia'!$O$2:$O$8001),"Alto","Normal"))
</f>
        <v>Alto</v>
      </c>
      <c r="T3108" s="35" t="str">
        <f t="shared" si="5"/>
        <v>Gamer moderado</v>
      </c>
      <c r="U3108" s="35"/>
    </row>
    <row r="3109">
      <c r="A3109" s="28">
        <v>3108.0</v>
      </c>
      <c r="B3109" s="28">
        <v>24.0</v>
      </c>
      <c r="C3109" s="28" t="str">
        <f>TRIM(PROPER('Base de datos cruda'!C3109))</f>
        <v>Male</v>
      </c>
      <c r="D3109" s="28">
        <v>5.61</v>
      </c>
      <c r="E3109" s="28">
        <v>7.32</v>
      </c>
      <c r="F3109" s="28">
        <v>6.8</v>
      </c>
      <c r="G3109" s="28">
        <v>98.04</v>
      </c>
      <c r="H3109" s="28" t="str">
        <f>TRIM(PROPER('Base de datos cruda'!H3109))</f>
        <v>Casual</v>
      </c>
      <c r="I3109" s="28">
        <v>4.33</v>
      </c>
      <c r="J3109" s="28">
        <v>8.28</v>
      </c>
      <c r="K3109" s="28">
        <v>253.59</v>
      </c>
      <c r="L3109" s="28">
        <f>IF('Base de datos cruda'!L3109&lt;0,,'Base de datos cruda'!L3109)</f>
        <v>14.24</v>
      </c>
      <c r="M3109" s="28" t="str">
        <f>IF(TRIM(PROPER('Base de datos cruda'!M3109))="High","Alto",IF(TRIM(PROPER('Base de datos cruda'!M3109))="Medium","Medio","Bajo"))</f>
        <v>Bajo</v>
      </c>
      <c r="N3109" s="29">
        <v>77.3989148350916</v>
      </c>
      <c r="O3109" s="32">
        <f t="shared" si="1"/>
        <v>77.39891484</v>
      </c>
      <c r="P3109" s="33">
        <f t="shared" si="2"/>
        <v>13.89</v>
      </c>
      <c r="Q3109" s="34">
        <f t="shared" si="3"/>
        <v>1.304812834</v>
      </c>
      <c r="R3109" s="35" t="str">
        <f t="shared" si="4"/>
        <v>Alto</v>
      </c>
      <c r="S3109" s="35" t="str">
        <f>IF(O3109="","",IF(O3109&gt;AVERAGE('Base de datos limpia'!$O$2:$O$8001),"Alto","Normal"))
</f>
        <v>Alto</v>
      </c>
      <c r="T3109" s="35" t="str">
        <f t="shared" si="5"/>
        <v>Gamer intensivo</v>
      </c>
      <c r="U3109" s="35"/>
    </row>
    <row r="3110">
      <c r="A3110" s="28">
        <v>3109.0</v>
      </c>
      <c r="B3110" s="28">
        <v>20.0</v>
      </c>
      <c r="C3110" s="28" t="str">
        <f>TRIM(PROPER('Base de datos cruda'!C3110))</f>
        <v>Female</v>
      </c>
      <c r="D3110" s="28">
        <v>2.94</v>
      </c>
      <c r="E3110" s="28">
        <v>7.95</v>
      </c>
      <c r="F3110" s="28">
        <v>7.41</v>
      </c>
      <c r="G3110" s="28">
        <v>62.19</v>
      </c>
      <c r="H3110" s="28" t="str">
        <f>TRIM(PROPER('Base de datos cruda'!H3110))</f>
        <v>Casual</v>
      </c>
      <c r="I3110" s="28">
        <v>2.38</v>
      </c>
      <c r="J3110" s="28">
        <v>8.34</v>
      </c>
      <c r="K3110" s="28">
        <v>292.2</v>
      </c>
      <c r="L3110" s="28">
        <f>IF('Base de datos cruda'!L3110&lt;0,,'Base de datos cruda'!L3110)</f>
        <v>13.62</v>
      </c>
      <c r="M3110" s="28" t="str">
        <f>IF(TRIM(PROPER('Base de datos cruda'!M3110))="High","Alto",IF(TRIM(PROPER('Base de datos cruda'!M3110))="Medium","Medio","Bajo"))</f>
        <v>Medio</v>
      </c>
      <c r="N3110" s="29">
        <v>83.95</v>
      </c>
      <c r="O3110" s="32">
        <f t="shared" si="1"/>
        <v>83.95</v>
      </c>
      <c r="P3110" s="33">
        <f t="shared" si="2"/>
        <v>11.28</v>
      </c>
      <c r="Q3110" s="34">
        <f t="shared" si="3"/>
        <v>2.704081633</v>
      </c>
      <c r="R3110" s="35" t="str">
        <f t="shared" si="4"/>
        <v>Alto</v>
      </c>
      <c r="S3110" s="35" t="str">
        <f>IF(O3110="","",IF(O3110&gt;AVERAGE('Base de datos limpia'!$O$2:$O$8001),"Alto","Normal"))
</f>
        <v>Alto</v>
      </c>
      <c r="T3110" s="35" t="str">
        <f t="shared" si="5"/>
        <v>Gamer intensivo</v>
      </c>
      <c r="U3110" s="35"/>
    </row>
    <row r="3111">
      <c r="A3111" s="28">
        <v>3110.0</v>
      </c>
      <c r="B3111" s="28">
        <v>19.0</v>
      </c>
      <c r="C3111" s="28" t="str">
        <f>TRIM(PROPER('Base de datos cruda'!C3111))</f>
        <v>Female</v>
      </c>
      <c r="D3111" s="28">
        <v>5.37</v>
      </c>
      <c r="E3111" s="28">
        <v>4.53</v>
      </c>
      <c r="F3111" s="28">
        <v>7.9</v>
      </c>
      <c r="G3111" s="28">
        <v>71.65</v>
      </c>
      <c r="H3111" s="28" t="str">
        <f>TRIM(PROPER('Base de datos cruda'!H3111))</f>
        <v>Fps</v>
      </c>
      <c r="I3111" s="28">
        <v>0.34</v>
      </c>
      <c r="J3111" s="28">
        <v>10.0</v>
      </c>
      <c r="K3111" s="28">
        <v>254.03</v>
      </c>
      <c r="L3111" s="28">
        <f>IF('Base de datos cruda'!L3111&lt;0,,'Base de datos cruda'!L3111)</f>
        <v>14.97</v>
      </c>
      <c r="M3111" s="28" t="str">
        <f>IF(TRIM(PROPER('Base de datos cruda'!M3111))="High","Alto",IF(TRIM(PROPER('Base de datos cruda'!M3111))="Medium","Medio","Bajo"))</f>
        <v>Bajo</v>
      </c>
      <c r="N3111" s="29">
        <v>54.88</v>
      </c>
      <c r="O3111" s="32">
        <f t="shared" si="1"/>
        <v>54.88</v>
      </c>
      <c r="P3111" s="33">
        <f t="shared" si="2"/>
        <v>15.37</v>
      </c>
      <c r="Q3111" s="34">
        <f t="shared" si="3"/>
        <v>0.843575419</v>
      </c>
      <c r="R3111" s="35" t="str">
        <f t="shared" si="4"/>
        <v>Medio</v>
      </c>
      <c r="S3111" s="35" t="str">
        <f>IF(O3111="","",IF(O3111&gt;AVERAGE('Base de datos limpia'!$O$2:$O$8001),"Alto","Normal"))
</f>
        <v>Normal</v>
      </c>
      <c r="T3111" s="35" t="str">
        <f t="shared" si="5"/>
        <v>Gamer moderado</v>
      </c>
      <c r="U3111" s="35"/>
    </row>
    <row r="3112">
      <c r="A3112" s="28">
        <v>3111.0</v>
      </c>
      <c r="B3112" s="28">
        <v>22.0</v>
      </c>
      <c r="C3112" s="28" t="str">
        <f>TRIM(PROPER('Base de datos cruda'!C3112))</f>
        <v>Other</v>
      </c>
      <c r="D3112" s="28">
        <v>6.65</v>
      </c>
      <c r="E3112" s="28">
        <v>6.97</v>
      </c>
      <c r="F3112" s="28">
        <v>6.05</v>
      </c>
      <c r="G3112" s="28">
        <v>68.83</v>
      </c>
      <c r="H3112" s="28" t="str">
        <f>TRIM(PROPER('Base de datos cruda'!H3112))</f>
        <v>Casual</v>
      </c>
      <c r="I3112" s="28">
        <v>2.76</v>
      </c>
      <c r="J3112" s="28">
        <v>8.19</v>
      </c>
      <c r="K3112" s="28">
        <v>250.89</v>
      </c>
      <c r="L3112" s="28">
        <f>IF('Base de datos cruda'!L3112&lt;0,,'Base de datos cruda'!L3112)</f>
        <v>12.66</v>
      </c>
      <c r="M3112" s="28" t="str">
        <f>IF(TRIM(PROPER('Base de datos cruda'!M3112))="High","Alto",IF(TRIM(PROPER('Base de datos cruda'!M3112))="Medium","Medio","Bajo"))</f>
        <v>Bajo</v>
      </c>
      <c r="N3112" s="29">
        <v>55.5528424767888</v>
      </c>
      <c r="O3112" s="32">
        <f t="shared" si="1"/>
        <v>55.55284248</v>
      </c>
      <c r="P3112" s="33">
        <f t="shared" si="2"/>
        <v>14.84</v>
      </c>
      <c r="Q3112" s="34">
        <f t="shared" si="3"/>
        <v>1.048120301</v>
      </c>
      <c r="R3112" s="35" t="str">
        <f t="shared" si="4"/>
        <v>Medio</v>
      </c>
      <c r="S3112" s="35" t="str">
        <f>IF(O3112="","",IF(O3112&gt;AVERAGE('Base de datos limpia'!$O$2:$O$8001),"Alto","Normal"))
</f>
        <v>Normal</v>
      </c>
      <c r="T3112" s="35" t="str">
        <f t="shared" si="5"/>
        <v>Gamer intensivo</v>
      </c>
      <c r="U3112" s="35"/>
    </row>
    <row r="3113">
      <c r="A3113" s="28">
        <v>3112.0</v>
      </c>
      <c r="B3113" s="28">
        <v>19.0</v>
      </c>
      <c r="C3113" s="28" t="str">
        <f>TRIM(PROPER('Base de datos cruda'!C3113))</f>
        <v>Male</v>
      </c>
      <c r="D3113" s="28">
        <v>6.82</v>
      </c>
      <c r="E3113" s="28">
        <v>7.49</v>
      </c>
      <c r="F3113" s="28">
        <v>4.72</v>
      </c>
      <c r="G3113" s="28">
        <v>90.7</v>
      </c>
      <c r="H3113" s="28" t="str">
        <f>TRIM(PROPER('Base de datos cruda'!H3113))</f>
        <v>Rpg</v>
      </c>
      <c r="I3113" s="28">
        <v>2.96</v>
      </c>
      <c r="J3113" s="28">
        <v>8.34</v>
      </c>
      <c r="K3113" s="28">
        <v>237.54</v>
      </c>
      <c r="L3113" s="28">
        <f>IF('Base de datos cruda'!L3113&lt;0,,'Base de datos cruda'!L3113)</f>
        <v>15.67</v>
      </c>
      <c r="M3113" s="28" t="str">
        <f>IF(TRIM(PROPER('Base de datos cruda'!M3113))="High","Alto",IF(TRIM(PROPER('Base de datos cruda'!M3113))="Medium","Medio","Bajo"))</f>
        <v>Alto</v>
      </c>
      <c r="N3113" s="29">
        <v>61.4416868138386</v>
      </c>
      <c r="O3113" s="32">
        <f t="shared" si="1"/>
        <v>61.44168681</v>
      </c>
      <c r="P3113" s="33">
        <f t="shared" si="2"/>
        <v>15.16</v>
      </c>
      <c r="Q3113" s="34">
        <f t="shared" si="3"/>
        <v>1.098240469</v>
      </c>
      <c r="R3113" s="35" t="str">
        <f t="shared" si="4"/>
        <v>Medio</v>
      </c>
      <c r="S3113" s="35" t="str">
        <f>IF(O3113="","",IF(O3113&gt;AVERAGE('Base de datos limpia'!$O$2:$O$8001),"Alto","Normal"))
</f>
        <v>Normal</v>
      </c>
      <c r="T3113" s="35" t="str">
        <f t="shared" si="5"/>
        <v>Gamer intensivo</v>
      </c>
      <c r="U3113" s="35"/>
    </row>
    <row r="3114">
      <c r="A3114" s="28">
        <v>3113.0</v>
      </c>
      <c r="B3114" s="28">
        <v>18.0</v>
      </c>
      <c r="C3114" s="28" t="str">
        <f>TRIM(PROPER('Base de datos cruda'!C3114))</f>
        <v>Male</v>
      </c>
      <c r="D3114" s="28">
        <v>1.38</v>
      </c>
      <c r="E3114" s="28">
        <v>3.67</v>
      </c>
      <c r="F3114" s="28">
        <v>7.98</v>
      </c>
      <c r="G3114" s="28">
        <v>80.95</v>
      </c>
      <c r="H3114" s="28" t="str">
        <f>TRIM(PROPER('Base de datos cruda'!H3114))</f>
        <v>Casual</v>
      </c>
      <c r="I3114" s="28">
        <v>4.44</v>
      </c>
      <c r="J3114" s="28">
        <v>6.47</v>
      </c>
      <c r="K3114" s="28">
        <v>310.4</v>
      </c>
      <c r="L3114" s="28">
        <f>IF('Base de datos cruda'!L3114&lt;0,,'Base de datos cruda'!L3114)</f>
        <v>5.2</v>
      </c>
      <c r="M3114" s="28" t="str">
        <f>IF(TRIM(PROPER('Base de datos cruda'!M3114))="High","Alto",IF(TRIM(PROPER('Base de datos cruda'!M3114))="Medium","Medio","Bajo"))</f>
        <v>Medio</v>
      </c>
      <c r="N3114" s="29">
        <v>73.45</v>
      </c>
      <c r="O3114" s="32">
        <f t="shared" si="1"/>
        <v>73.45</v>
      </c>
      <c r="P3114" s="33">
        <f t="shared" si="2"/>
        <v>7.85</v>
      </c>
      <c r="Q3114" s="34">
        <f t="shared" si="3"/>
        <v>2.65942029</v>
      </c>
      <c r="R3114" s="35" t="str">
        <f t="shared" si="4"/>
        <v>Alto</v>
      </c>
      <c r="S3114" s="35" t="str">
        <f>IF(O3114="","",IF(O3114&gt;AVERAGE('Base de datos limpia'!$O$2:$O$8001),"Alto","Normal"))
</f>
        <v>Alto</v>
      </c>
      <c r="T3114" s="35" t="str">
        <f t="shared" si="5"/>
        <v>Gamer moderado</v>
      </c>
      <c r="U3114" s="35"/>
    </row>
    <row r="3115">
      <c r="A3115" s="28">
        <v>3114.0</v>
      </c>
      <c r="B3115" s="28">
        <v>24.0</v>
      </c>
      <c r="C3115" s="28" t="str">
        <f>TRIM(PROPER('Base de datos cruda'!C3115))</f>
        <v>Female</v>
      </c>
      <c r="D3115" s="28">
        <v>3.89</v>
      </c>
      <c r="E3115" s="28">
        <v>1.87</v>
      </c>
      <c r="F3115" s="28">
        <v>6.27</v>
      </c>
      <c r="G3115" s="28">
        <v>65.53</v>
      </c>
      <c r="H3115" s="28" t="str">
        <f>TRIM(PROPER('Base de datos cruda'!H3115))</f>
        <v>Rpg</v>
      </c>
      <c r="I3115" s="28">
        <v>0.34</v>
      </c>
      <c r="J3115" s="28">
        <v>7.23</v>
      </c>
      <c r="K3115" s="28">
        <v>272.21</v>
      </c>
      <c r="L3115" s="28">
        <f>IF('Base de datos cruda'!L3115&lt;0,,'Base de datos cruda'!L3115)</f>
        <v>8.77</v>
      </c>
      <c r="M3115" s="28" t="str">
        <f>IF(TRIM(PROPER('Base de datos cruda'!M3115))="High","Alto",IF(TRIM(PROPER('Base de datos cruda'!M3115))="Medium","Medio","Bajo"))</f>
        <v>Medio</v>
      </c>
      <c r="N3115" s="29">
        <v>42.83</v>
      </c>
      <c r="O3115" s="32">
        <f t="shared" si="1"/>
        <v>42.83</v>
      </c>
      <c r="P3115" s="33">
        <f t="shared" si="2"/>
        <v>11.12</v>
      </c>
      <c r="Q3115" s="34">
        <f t="shared" si="3"/>
        <v>0.4807197943</v>
      </c>
      <c r="R3115" s="35" t="str">
        <f t="shared" si="4"/>
        <v>Bajo</v>
      </c>
      <c r="S3115" s="35" t="str">
        <f>IF(O3115="","",IF(O3115&gt;AVERAGE('Base de datos limpia'!$O$2:$O$8001),"Alto","Normal"))
</f>
        <v>Normal</v>
      </c>
      <c r="T3115" s="35" t="str">
        <f t="shared" si="5"/>
        <v>Gamer casual</v>
      </c>
      <c r="U3115" s="35"/>
    </row>
    <row r="3116">
      <c r="A3116" s="28">
        <v>3115.0</v>
      </c>
      <c r="B3116" s="28">
        <v>23.0</v>
      </c>
      <c r="C3116" s="28" t="str">
        <f>TRIM(PROPER('Base de datos cruda'!C3116))</f>
        <v>Female</v>
      </c>
      <c r="D3116" s="28">
        <v>5.87</v>
      </c>
      <c r="E3116" s="28">
        <v>9.05</v>
      </c>
      <c r="F3116" s="28">
        <v>8.13</v>
      </c>
      <c r="G3116" s="28">
        <v>71.42</v>
      </c>
      <c r="H3116" s="28" t="str">
        <f>TRIM(PROPER('Base de datos cruda'!H3116))</f>
        <v>Fps</v>
      </c>
      <c r="I3116" s="28">
        <v>3.46</v>
      </c>
      <c r="J3116" s="28">
        <v>9.35</v>
      </c>
      <c r="K3116" s="28">
        <v>253.35</v>
      </c>
      <c r="L3116" s="28">
        <f>IF('Base de datos cruda'!L3116&lt;0,,'Base de datos cruda'!L3116)</f>
        <v>12.42</v>
      </c>
      <c r="M3116" s="28" t="str">
        <f>IF(TRIM(PROPER('Base de datos cruda'!M3116))="High","Alto",IF(TRIM(PROPER('Base de datos cruda'!M3116))="Medium","Medio","Bajo"))</f>
        <v>Bajo</v>
      </c>
      <c r="N3116" s="29">
        <v>81.5842905901658</v>
      </c>
      <c r="O3116" s="32">
        <f t="shared" si="1"/>
        <v>81.58429059</v>
      </c>
      <c r="P3116" s="33">
        <f t="shared" si="2"/>
        <v>15.22</v>
      </c>
      <c r="Q3116" s="34">
        <f t="shared" si="3"/>
        <v>1.541737649</v>
      </c>
      <c r="R3116" s="35" t="str">
        <f t="shared" si="4"/>
        <v>Alto</v>
      </c>
      <c r="S3116" s="35" t="str">
        <f>IF(O3116="","",IF(O3116&gt;AVERAGE('Base de datos limpia'!$O$2:$O$8001),"Alto","Normal"))
</f>
        <v>Alto</v>
      </c>
      <c r="T3116" s="35" t="str">
        <f t="shared" si="5"/>
        <v>Gamer intensivo</v>
      </c>
      <c r="U3116" s="35"/>
    </row>
    <row r="3117">
      <c r="A3117" s="28">
        <v>3116.0</v>
      </c>
      <c r="B3117" s="28">
        <v>16.0</v>
      </c>
      <c r="C3117" s="28" t="str">
        <f>TRIM(PROPER('Base de datos cruda'!C3117))</f>
        <v>Female</v>
      </c>
      <c r="D3117" s="28">
        <v>6.19</v>
      </c>
      <c r="E3117" s="28">
        <v>7.09</v>
      </c>
      <c r="F3117" s="28">
        <v>6.19</v>
      </c>
      <c r="G3117" s="28">
        <v>80.91</v>
      </c>
      <c r="H3117" s="28" t="str">
        <f>TRIM(PROPER('Base de datos cruda'!H3117))</f>
        <v>Casual</v>
      </c>
      <c r="I3117" s="28">
        <v>2.81</v>
      </c>
      <c r="J3117" s="28">
        <v>11.65</v>
      </c>
      <c r="K3117" s="28">
        <v>254.4</v>
      </c>
      <c r="L3117" s="28">
        <f>IF('Base de datos cruda'!L3117&lt;0,,'Base de datos cruda'!L3117)</f>
        <v>13.95</v>
      </c>
      <c r="M3117" s="28" t="str">
        <f>IF(TRIM(PROPER('Base de datos cruda'!M3117))="High","Alto",IF(TRIM(PROPER('Base de datos cruda'!M3117))="Medium","Medio","Bajo"))</f>
        <v>Bajo</v>
      </c>
      <c r="N3117" s="29">
        <v>78.3743330133234</v>
      </c>
      <c r="O3117" s="32">
        <f t="shared" si="1"/>
        <v>78.37433301</v>
      </c>
      <c r="P3117" s="33">
        <f t="shared" si="2"/>
        <v>17.84</v>
      </c>
      <c r="Q3117" s="34">
        <f t="shared" si="3"/>
        <v>1.1453958</v>
      </c>
      <c r="R3117" s="35" t="str">
        <f t="shared" si="4"/>
        <v>Alto</v>
      </c>
      <c r="S3117" s="35" t="str">
        <f>IF(O3117="","",IF(O3117&gt;AVERAGE('Base de datos limpia'!$O$2:$O$8001),"Alto","Normal"))
</f>
        <v>Alto</v>
      </c>
      <c r="T3117" s="35" t="str">
        <f t="shared" si="5"/>
        <v>Gamer intensivo</v>
      </c>
      <c r="U3117" s="35"/>
    </row>
    <row r="3118">
      <c r="A3118" s="28">
        <v>3117.0</v>
      </c>
      <c r="B3118" s="28">
        <v>22.0</v>
      </c>
      <c r="C3118" s="28" t="str">
        <f>TRIM(PROPER('Base de datos cruda'!C3118))</f>
        <v>Male</v>
      </c>
      <c r="D3118" s="28">
        <v>6.28</v>
      </c>
      <c r="E3118" s="28">
        <v>6.83</v>
      </c>
      <c r="F3118" s="28">
        <v>5.09</v>
      </c>
      <c r="G3118" s="28">
        <v>99.85</v>
      </c>
      <c r="H3118" s="28" t="str">
        <f>TRIM(PROPER('Base de datos cruda'!H3118))</f>
        <v>Fps</v>
      </c>
      <c r="I3118" s="28">
        <v>0.87</v>
      </c>
      <c r="J3118" s="28">
        <v>11.8</v>
      </c>
      <c r="K3118" s="28">
        <v>233.84</v>
      </c>
      <c r="L3118" s="28">
        <f>IF('Base de datos cruda'!L3118&lt;0,,'Base de datos cruda'!L3118)</f>
        <v>13.03</v>
      </c>
      <c r="M3118" s="28" t="str">
        <f>IF(TRIM(PROPER('Base de datos cruda'!M3118))="High","Alto",IF(TRIM(PROPER('Base de datos cruda'!M3118))="Medium","Medio","Bajo"))</f>
        <v>Bajo</v>
      </c>
      <c r="N3118" s="29">
        <v>66.4110433040535</v>
      </c>
      <c r="O3118" s="32">
        <f t="shared" si="1"/>
        <v>66.4110433</v>
      </c>
      <c r="P3118" s="33">
        <f t="shared" si="2"/>
        <v>18.08</v>
      </c>
      <c r="Q3118" s="34">
        <f t="shared" si="3"/>
        <v>1.087579618</v>
      </c>
      <c r="R3118" s="35" t="str">
        <f t="shared" si="4"/>
        <v>Medio</v>
      </c>
      <c r="S3118" s="35" t="str">
        <f>IF(O3118="","",IF(O3118&gt;AVERAGE('Base de datos limpia'!$O$2:$O$8001),"Alto","Normal"))
</f>
        <v>Alto</v>
      </c>
      <c r="T3118" s="35" t="str">
        <f t="shared" si="5"/>
        <v>Gamer intensivo</v>
      </c>
      <c r="U3118" s="35"/>
    </row>
    <row r="3119">
      <c r="A3119" s="28">
        <v>3118.0</v>
      </c>
      <c r="B3119" s="28">
        <v>24.0</v>
      </c>
      <c r="C3119" s="28" t="str">
        <f>TRIM(PROPER('Base de datos cruda'!C3119))</f>
        <v>Male</v>
      </c>
      <c r="D3119" s="28">
        <v>1.83</v>
      </c>
      <c r="E3119" s="28">
        <v>1.53</v>
      </c>
      <c r="F3119" s="28">
        <v>4.86</v>
      </c>
      <c r="G3119" s="28">
        <v>74.57</v>
      </c>
      <c r="H3119" s="28" t="str">
        <f>TRIM(PROPER('Base de datos cruda'!H3119))</f>
        <v>Casual</v>
      </c>
      <c r="I3119" s="28">
        <v>0.61</v>
      </c>
      <c r="J3119" s="28">
        <v>3.39</v>
      </c>
      <c r="K3119" s="28">
        <v>304.51</v>
      </c>
      <c r="L3119" s="28">
        <f>IF('Base de datos cruda'!L3119&lt;0,,'Base de datos cruda'!L3119)</f>
        <v>1.85</v>
      </c>
      <c r="M3119" s="28" t="str">
        <f>IF(TRIM(PROPER('Base de datos cruda'!M3119))="High","Alto",IF(TRIM(PROPER('Base de datos cruda'!M3119))="Medium","Medio","Bajo"))</f>
        <v>Medio</v>
      </c>
      <c r="N3119" s="29">
        <v>55.58</v>
      </c>
      <c r="O3119" s="32">
        <f t="shared" si="1"/>
        <v>55.58</v>
      </c>
      <c r="P3119" s="33">
        <f t="shared" si="2"/>
        <v>5.22</v>
      </c>
      <c r="Q3119" s="34">
        <f t="shared" si="3"/>
        <v>0.8360655738</v>
      </c>
      <c r="R3119" s="35" t="str">
        <f t="shared" si="4"/>
        <v>Medio</v>
      </c>
      <c r="S3119" s="35" t="str">
        <f>IF(O3119="","",IF(O3119&gt;AVERAGE('Base de datos limpia'!$O$2:$O$8001),"Alto","Normal"))
</f>
        <v>Normal</v>
      </c>
      <c r="T3119" s="35" t="str">
        <f t="shared" si="5"/>
        <v>Gamer casual</v>
      </c>
      <c r="U3119" s="35"/>
    </row>
    <row r="3120">
      <c r="A3120" s="28">
        <v>3119.0</v>
      </c>
      <c r="B3120" s="28">
        <v>23.0</v>
      </c>
      <c r="C3120" s="28" t="str">
        <f>TRIM(PROPER('Base de datos cruda'!C3120))</f>
        <v>Female</v>
      </c>
      <c r="D3120" s="28">
        <v>1.54</v>
      </c>
      <c r="E3120" s="28">
        <v>8.36</v>
      </c>
      <c r="F3120" s="28">
        <v>7.72</v>
      </c>
      <c r="G3120" s="28">
        <v>66.27</v>
      </c>
      <c r="H3120" s="28" t="str">
        <f>TRIM(PROPER('Base de datos cruda'!H3120))</f>
        <v>Rpg</v>
      </c>
      <c r="I3120" s="28">
        <v>3.47</v>
      </c>
      <c r="J3120" s="28">
        <v>4.41</v>
      </c>
      <c r="K3120" s="28">
        <v>312.06</v>
      </c>
      <c r="L3120" s="28">
        <f>IF('Base de datos cruda'!L3120&lt;0,,'Base de datos cruda'!L3120)</f>
        <v>5.83</v>
      </c>
      <c r="M3120" s="28" t="str">
        <f>IF(TRIM(PROPER('Base de datos cruda'!M3120))="High","Alto",IF(TRIM(PROPER('Base de datos cruda'!M3120))="Medium","Medio","Bajo"))</f>
        <v>Medio</v>
      </c>
      <c r="N3120" s="29">
        <v>100.0</v>
      </c>
      <c r="O3120" s="32">
        <f t="shared" si="1"/>
        <v>100</v>
      </c>
      <c r="P3120" s="33">
        <f t="shared" si="2"/>
        <v>5.95</v>
      </c>
      <c r="Q3120" s="34">
        <f t="shared" si="3"/>
        <v>5.428571429</v>
      </c>
      <c r="R3120" s="35" t="str">
        <f t="shared" si="4"/>
        <v>Alto</v>
      </c>
      <c r="S3120" s="35" t="str">
        <f>IF(O3120="","",IF(O3120&gt;AVERAGE('Base de datos limpia'!$O$2:$O$8001),"Alto","Normal"))
</f>
        <v>Alto</v>
      </c>
      <c r="T3120" s="35" t="str">
        <f t="shared" si="5"/>
        <v>Gamer intensivo</v>
      </c>
      <c r="U3120" s="35"/>
    </row>
    <row r="3121">
      <c r="A3121" s="28">
        <v>3120.0</v>
      </c>
      <c r="B3121" s="28">
        <v>23.0</v>
      </c>
      <c r="C3121" s="28" t="str">
        <f>TRIM(PROPER('Base de datos cruda'!C3121))</f>
        <v>Male</v>
      </c>
      <c r="D3121" s="28">
        <v>4.72</v>
      </c>
      <c r="E3121" s="28">
        <v>6.09</v>
      </c>
      <c r="F3121" s="28">
        <v>6.87</v>
      </c>
      <c r="G3121" s="28">
        <v>79.88</v>
      </c>
      <c r="H3121" s="28" t="str">
        <f>TRIM(PROPER('Base de datos cruda'!H3121))</f>
        <v>Fps</v>
      </c>
      <c r="I3121" s="28">
        <v>1.7</v>
      </c>
      <c r="J3121" s="28">
        <v>10.2</v>
      </c>
      <c r="K3121" s="28">
        <v>285.26</v>
      </c>
      <c r="L3121" s="28">
        <f>IF('Base de datos cruda'!L3121&lt;0,,'Base de datos cruda'!L3121)</f>
        <v>11.47</v>
      </c>
      <c r="M3121" s="28" t="str">
        <f>IF(TRIM(PROPER('Base de datos cruda'!M3121))="High","Alto",IF(TRIM(PROPER('Base de datos cruda'!M3121))="Medium","Medio","Bajo"))</f>
        <v>Medio</v>
      </c>
      <c r="N3121" s="29">
        <v>68.71</v>
      </c>
      <c r="O3121" s="32">
        <f t="shared" si="1"/>
        <v>68.71</v>
      </c>
      <c r="P3121" s="33">
        <f t="shared" si="2"/>
        <v>14.92</v>
      </c>
      <c r="Q3121" s="34">
        <f t="shared" si="3"/>
        <v>1.290254237</v>
      </c>
      <c r="R3121" s="35" t="str">
        <f t="shared" si="4"/>
        <v>Medio</v>
      </c>
      <c r="S3121" s="35" t="str">
        <f>IF(O3121="","",IF(O3121&gt;AVERAGE('Base de datos limpia'!$O$2:$O$8001),"Alto","Normal"))
</f>
        <v>Alto</v>
      </c>
      <c r="T3121" s="35" t="str">
        <f t="shared" si="5"/>
        <v>Gamer intensivo</v>
      </c>
      <c r="U3121" s="35"/>
    </row>
    <row r="3122">
      <c r="A3122" s="28">
        <v>3121.0</v>
      </c>
      <c r="B3122" s="28">
        <v>21.0</v>
      </c>
      <c r="C3122" s="28" t="str">
        <f>TRIM(PROPER('Base de datos cruda'!C3122))</f>
        <v>Female</v>
      </c>
      <c r="D3122" s="28">
        <v>5.93</v>
      </c>
      <c r="E3122" s="28">
        <v>8.63</v>
      </c>
      <c r="F3122" s="28">
        <v>6.02</v>
      </c>
      <c r="G3122" s="28">
        <v>72.41</v>
      </c>
      <c r="H3122" s="28" t="str">
        <f>TRIM(PROPER('Base de datos cruda'!H3122))</f>
        <v>Fps</v>
      </c>
      <c r="I3122" s="28">
        <v>5.0</v>
      </c>
      <c r="J3122" s="28">
        <v>11.03</v>
      </c>
      <c r="K3122" s="28">
        <v>249.55</v>
      </c>
      <c r="L3122" s="28">
        <f>IF('Base de datos cruda'!L3122&lt;0,,'Base de datos cruda'!L3122)</f>
        <v>14.77</v>
      </c>
      <c r="M3122" s="28" t="str">
        <f>IF(TRIM(PROPER('Base de datos cruda'!M3122))="High","Alto",IF(TRIM(PROPER('Base de datos cruda'!M3122))="Medium","Medio","Bajo"))</f>
        <v>Bajo</v>
      </c>
      <c r="N3122" s="29">
        <v>75.3465509818427</v>
      </c>
      <c r="O3122" s="32">
        <f t="shared" si="1"/>
        <v>75.34655098</v>
      </c>
      <c r="P3122" s="33">
        <f t="shared" si="2"/>
        <v>16.96</v>
      </c>
      <c r="Q3122" s="34">
        <f t="shared" si="3"/>
        <v>1.455311973</v>
      </c>
      <c r="R3122" s="35" t="str">
        <f t="shared" si="4"/>
        <v>Alto</v>
      </c>
      <c r="S3122" s="35" t="str">
        <f>IF(O3122="","",IF(O3122&gt;AVERAGE('Base de datos limpia'!$O$2:$O$8001),"Alto","Normal"))
</f>
        <v>Alto</v>
      </c>
      <c r="T3122" s="35" t="str">
        <f t="shared" si="5"/>
        <v>Gamer intensivo</v>
      </c>
      <c r="U3122" s="35"/>
    </row>
    <row r="3123">
      <c r="A3123" s="28">
        <v>3122.0</v>
      </c>
      <c r="B3123" s="28">
        <v>19.0</v>
      </c>
      <c r="C3123" s="28" t="str">
        <f>TRIM(PROPER('Base de datos cruda'!C3123))</f>
        <v>Male</v>
      </c>
      <c r="D3123" s="28">
        <v>2.55</v>
      </c>
      <c r="E3123" s="28">
        <v>9.77</v>
      </c>
      <c r="F3123" s="28">
        <v>6.46</v>
      </c>
      <c r="G3123" s="28">
        <v>82.64</v>
      </c>
      <c r="H3123" s="28" t="str">
        <f>TRIM(PROPER('Base de datos cruda'!H3123))</f>
        <v>Casual</v>
      </c>
      <c r="I3123" s="28">
        <v>4.47</v>
      </c>
      <c r="J3123" s="28">
        <v>7.16</v>
      </c>
      <c r="K3123" s="28">
        <v>268.41</v>
      </c>
      <c r="L3123" s="28">
        <f>IF('Base de datos cruda'!L3123&lt;0,,'Base de datos cruda'!L3123)</f>
        <v>5.67</v>
      </c>
      <c r="M3123" s="28" t="str">
        <f>IF(TRIM(PROPER('Base de datos cruda'!M3123))="High","Alto",IF(TRIM(PROPER('Base de datos cruda'!M3123))="Medium","Medio","Bajo"))</f>
        <v>Medio</v>
      </c>
      <c r="N3123" s="29">
        <v>100.0</v>
      </c>
      <c r="O3123" s="32">
        <f t="shared" si="1"/>
        <v>100</v>
      </c>
      <c r="P3123" s="33">
        <f t="shared" si="2"/>
        <v>9.71</v>
      </c>
      <c r="Q3123" s="34">
        <f t="shared" si="3"/>
        <v>3.831372549</v>
      </c>
      <c r="R3123" s="35" t="str">
        <f t="shared" si="4"/>
        <v>Alto</v>
      </c>
      <c r="S3123" s="35" t="str">
        <f>IF(O3123="","",IF(O3123&gt;AVERAGE('Base de datos limpia'!$O$2:$O$8001),"Alto","Normal"))
</f>
        <v>Alto</v>
      </c>
      <c r="T3123" s="35" t="str">
        <f t="shared" si="5"/>
        <v>Gamer intensivo</v>
      </c>
      <c r="U3123" s="35"/>
    </row>
    <row r="3124">
      <c r="A3124" s="28">
        <v>3123.0</v>
      </c>
      <c r="B3124" s="28">
        <v>23.0</v>
      </c>
      <c r="C3124" s="28" t="str">
        <f>TRIM(PROPER('Base de datos cruda'!C3124))</f>
        <v>Female</v>
      </c>
      <c r="D3124" s="28">
        <v>0.84</v>
      </c>
      <c r="E3124" s="28">
        <v>9.61</v>
      </c>
      <c r="F3124" s="28">
        <v>6.75</v>
      </c>
      <c r="G3124" s="28">
        <v>78.67</v>
      </c>
      <c r="H3124" s="28" t="str">
        <f>TRIM(PROPER('Base de datos cruda'!H3124))</f>
        <v>Fps</v>
      </c>
      <c r="I3124" s="28">
        <v>2.83</v>
      </c>
      <c r="J3124" s="28">
        <v>2.35</v>
      </c>
      <c r="K3124" s="28">
        <v>292.11</v>
      </c>
      <c r="L3124" s="28">
        <f>IF('Base de datos cruda'!L3124&lt;0,,'Base de datos cruda'!L3124)</f>
        <v>3.59</v>
      </c>
      <c r="M3124" s="28" t="str">
        <f>IF(TRIM(PROPER('Base de datos cruda'!M3124))="High","Alto",IF(TRIM(PROPER('Base de datos cruda'!M3124))="Medium","Medio","Bajo"))</f>
        <v>Medio</v>
      </c>
      <c r="N3124" s="29">
        <v>100.0</v>
      </c>
      <c r="O3124" s="32">
        <f t="shared" si="1"/>
        <v>100</v>
      </c>
      <c r="P3124" s="33">
        <f t="shared" si="2"/>
        <v>3.19</v>
      </c>
      <c r="Q3124" s="34">
        <f t="shared" si="3"/>
        <v>11.44047619</v>
      </c>
      <c r="R3124" s="35" t="str">
        <f t="shared" si="4"/>
        <v>Alto</v>
      </c>
      <c r="S3124" s="35" t="str">
        <f>IF(O3124="","",IF(O3124&gt;AVERAGE('Base de datos limpia'!$O$2:$O$8001),"Alto","Normal"))
</f>
        <v>Alto</v>
      </c>
      <c r="T3124" s="35" t="str">
        <f t="shared" si="5"/>
        <v>Gamer intensivo</v>
      </c>
      <c r="U3124" s="35"/>
    </row>
    <row r="3125">
      <c r="A3125" s="28">
        <v>3124.0</v>
      </c>
      <c r="B3125" s="28">
        <v>18.0</v>
      </c>
      <c r="C3125" s="28" t="str">
        <f>TRIM(PROPER('Base de datos cruda'!C3125))</f>
        <v>Female</v>
      </c>
      <c r="D3125" s="28">
        <v>5.73</v>
      </c>
      <c r="E3125" s="28">
        <v>8.7</v>
      </c>
      <c r="F3125" s="28">
        <v>5.2</v>
      </c>
      <c r="G3125" s="28">
        <v>87.58</v>
      </c>
      <c r="H3125" s="28" t="str">
        <f>TRIM(PROPER('Base de datos cruda'!H3125))</f>
        <v>Casual</v>
      </c>
      <c r="I3125" s="28">
        <v>3.21</v>
      </c>
      <c r="J3125" s="28">
        <v>9.84</v>
      </c>
      <c r="K3125" s="28">
        <v>242.37</v>
      </c>
      <c r="L3125" s="28">
        <f>IF('Base de datos cruda'!L3125&lt;0,,'Base de datos cruda'!L3125)</f>
        <v>12.11</v>
      </c>
      <c r="M3125" s="28" t="str">
        <f>IF(TRIM(PROPER('Base de datos cruda'!M3125))="High","Alto",IF(TRIM(PROPER('Base de datos cruda'!M3125))="Medium","Medio","Bajo"))</f>
        <v>Alto</v>
      </c>
      <c r="N3125" s="29">
        <v>85.2060749708842</v>
      </c>
      <c r="O3125" s="32">
        <f t="shared" si="1"/>
        <v>85.20607497</v>
      </c>
      <c r="P3125" s="33">
        <f t="shared" si="2"/>
        <v>15.57</v>
      </c>
      <c r="Q3125" s="34">
        <f t="shared" si="3"/>
        <v>1.518324607</v>
      </c>
      <c r="R3125" s="35" t="str">
        <f t="shared" si="4"/>
        <v>Alto</v>
      </c>
      <c r="S3125" s="35" t="str">
        <f>IF(O3125="","",IF(O3125&gt;AVERAGE('Base de datos limpia'!$O$2:$O$8001),"Alto","Normal"))
</f>
        <v>Alto</v>
      </c>
      <c r="T3125" s="35" t="str">
        <f t="shared" si="5"/>
        <v>Gamer intensivo</v>
      </c>
      <c r="U3125" s="35"/>
    </row>
    <row r="3126">
      <c r="A3126" s="28">
        <v>3125.0</v>
      </c>
      <c r="B3126" s="28">
        <v>24.0</v>
      </c>
      <c r="C3126" s="28" t="str">
        <f>TRIM(PROPER('Base de datos cruda'!C3126))</f>
        <v>Female</v>
      </c>
      <c r="D3126" s="28">
        <v>2.4</v>
      </c>
      <c r="E3126" s="28">
        <v>1.1</v>
      </c>
      <c r="F3126" s="28">
        <v>5.89</v>
      </c>
      <c r="G3126" s="28">
        <v>96.57</v>
      </c>
      <c r="H3126" s="28" t="str">
        <f>TRIM(PROPER('Base de datos cruda'!H3126))</f>
        <v>Fps</v>
      </c>
      <c r="I3126" s="28">
        <v>0.79</v>
      </c>
      <c r="J3126" s="28">
        <v>6.31</v>
      </c>
      <c r="K3126" s="28">
        <v>304.02</v>
      </c>
      <c r="L3126" s="28">
        <f>IF('Base de datos cruda'!L3126&lt;0,,'Base de datos cruda'!L3126)</f>
        <v>4.08</v>
      </c>
      <c r="M3126" s="28" t="str">
        <f>IF(TRIM(PROPER('Base de datos cruda'!M3126))="High","Alto",IF(TRIM(PROPER('Base de datos cruda'!M3126))="Medium","Medio","Bajo"))</f>
        <v>Medio</v>
      </c>
      <c r="N3126" s="29">
        <v>52.33</v>
      </c>
      <c r="O3126" s="32">
        <f t="shared" si="1"/>
        <v>52.33</v>
      </c>
      <c r="P3126" s="33">
        <f t="shared" si="2"/>
        <v>8.71</v>
      </c>
      <c r="Q3126" s="34">
        <f t="shared" si="3"/>
        <v>0.4583333333</v>
      </c>
      <c r="R3126" s="35" t="str">
        <f t="shared" si="4"/>
        <v>Medio</v>
      </c>
      <c r="S3126" s="35" t="str">
        <f>IF(O3126="","",IF(O3126&gt;AVERAGE('Base de datos limpia'!$O$2:$O$8001),"Alto","Normal"))
</f>
        <v>Normal</v>
      </c>
      <c r="T3126" s="35" t="str">
        <f t="shared" si="5"/>
        <v>Gamer casual</v>
      </c>
      <c r="U3126" s="35"/>
    </row>
    <row r="3127">
      <c r="A3127" s="28">
        <v>3126.0</v>
      </c>
      <c r="B3127" s="28">
        <v>17.0</v>
      </c>
      <c r="C3127" s="28" t="str">
        <f>TRIM(PROPER('Base de datos cruda'!C3127))</f>
        <v>Male</v>
      </c>
      <c r="D3127" s="28">
        <v>1.33</v>
      </c>
      <c r="E3127" s="28">
        <v>8.97</v>
      </c>
      <c r="F3127" s="28">
        <v>5.46</v>
      </c>
      <c r="G3127" s="28">
        <v>68.02</v>
      </c>
      <c r="H3127" s="28" t="str">
        <f>TRIM(PROPER('Base de datos cruda'!H3127))</f>
        <v>Rpg</v>
      </c>
      <c r="I3127" s="28">
        <v>4.47</v>
      </c>
      <c r="J3127" s="28">
        <v>3.17</v>
      </c>
      <c r="K3127" s="28">
        <v>326.01</v>
      </c>
      <c r="L3127" s="28">
        <f>IF('Base de datos cruda'!L3127&lt;0,,'Base de datos cruda'!L3127)</f>
        <v>6.72</v>
      </c>
      <c r="M3127" s="28" t="str">
        <f>IF(TRIM(PROPER('Base de datos cruda'!M3127))="High","Alto",IF(TRIM(PROPER('Base de datos cruda'!M3127))="Medium","Medio","Bajo"))</f>
        <v>Alto</v>
      </c>
      <c r="N3127" s="29">
        <v>96.83</v>
      </c>
      <c r="O3127" s="32">
        <f t="shared" si="1"/>
        <v>96.83</v>
      </c>
      <c r="P3127" s="33">
        <f t="shared" si="2"/>
        <v>4.5</v>
      </c>
      <c r="Q3127" s="34">
        <f t="shared" si="3"/>
        <v>6.744360902</v>
      </c>
      <c r="R3127" s="35" t="str">
        <f t="shared" si="4"/>
        <v>Alto</v>
      </c>
      <c r="S3127" s="35" t="str">
        <f>IF(O3127="","",IF(O3127&gt;AVERAGE('Base de datos limpia'!$O$2:$O$8001),"Alto","Normal"))
</f>
        <v>Alto</v>
      </c>
      <c r="T3127" s="35" t="str">
        <f t="shared" si="5"/>
        <v>Gamer intensivo</v>
      </c>
      <c r="U3127" s="35"/>
    </row>
    <row r="3128">
      <c r="A3128" s="28">
        <v>3127.0</v>
      </c>
      <c r="B3128" s="28">
        <v>17.0</v>
      </c>
      <c r="C3128" s="28" t="str">
        <f>TRIM(PROPER('Base de datos cruda'!C3128))</f>
        <v>Female</v>
      </c>
      <c r="D3128" s="28">
        <v>1.18</v>
      </c>
      <c r="E3128" s="28">
        <v>1.68</v>
      </c>
      <c r="F3128" s="28">
        <v>5.94</v>
      </c>
      <c r="G3128" s="28">
        <v>92.85</v>
      </c>
      <c r="H3128" s="28" t="str">
        <f>TRIM(PROPER('Base de datos cruda'!H3128))</f>
        <v>Casual</v>
      </c>
      <c r="I3128" s="28">
        <v>2.29</v>
      </c>
      <c r="J3128" s="28">
        <v>6.05</v>
      </c>
      <c r="K3128" s="28">
        <v>301.78</v>
      </c>
      <c r="L3128" s="28">
        <f>IF('Base de datos cruda'!L3128&lt;0,,'Base de datos cruda'!L3128)</f>
        <v>5.21</v>
      </c>
      <c r="M3128" s="28" t="str">
        <f>IF(TRIM(PROPER('Base de datos cruda'!M3128))="High","Alto",IF(TRIM(PROPER('Base de datos cruda'!M3128))="Medium","Medio","Bajo"))</f>
        <v>Medio</v>
      </c>
      <c r="N3128" s="29">
        <v>62.02</v>
      </c>
      <c r="O3128" s="32">
        <f t="shared" si="1"/>
        <v>62.02</v>
      </c>
      <c r="P3128" s="33">
        <f t="shared" si="2"/>
        <v>7.23</v>
      </c>
      <c r="Q3128" s="34">
        <f t="shared" si="3"/>
        <v>1.423728814</v>
      </c>
      <c r="R3128" s="35" t="str">
        <f t="shared" si="4"/>
        <v>Medio</v>
      </c>
      <c r="S3128" s="35" t="str">
        <f>IF(O3128="","",IF(O3128&gt;AVERAGE('Base de datos limpia'!$O$2:$O$8001),"Alto","Normal"))
</f>
        <v>Normal</v>
      </c>
      <c r="T3128" s="35" t="str">
        <f t="shared" si="5"/>
        <v>Gamer casual</v>
      </c>
      <c r="U3128" s="35"/>
    </row>
    <row r="3129">
      <c r="A3129" s="28">
        <v>3128.0</v>
      </c>
      <c r="B3129" s="28">
        <v>22.0</v>
      </c>
      <c r="C3129" s="28" t="str">
        <f>TRIM(PROPER('Base de datos cruda'!C3129))</f>
        <v>Male</v>
      </c>
      <c r="D3129" s="28">
        <v>2.52</v>
      </c>
      <c r="E3129" s="28">
        <v>8.66</v>
      </c>
      <c r="F3129" s="28">
        <v>6.5</v>
      </c>
      <c r="G3129" s="28">
        <v>97.97</v>
      </c>
      <c r="H3129" s="28" t="str">
        <f>TRIM(PROPER('Base de datos cruda'!H3129))</f>
        <v>Fps</v>
      </c>
      <c r="I3129" s="28">
        <v>2.61</v>
      </c>
      <c r="J3129" s="28">
        <v>5.08</v>
      </c>
      <c r="K3129" s="28">
        <v>290.29</v>
      </c>
      <c r="L3129" s="28">
        <f>IF('Base de datos cruda'!L3129&lt;0,,'Base de datos cruda'!L3129)</f>
        <v>5.7</v>
      </c>
      <c r="M3129" s="28" t="str">
        <f>IF(TRIM(PROPER('Base de datos cruda'!M3129))="High","Alto",IF(TRIM(PROPER('Base de datos cruda'!M3129))="Medium","Medio","Bajo"))</f>
        <v>Medio</v>
      </c>
      <c r="N3129" s="29">
        <v>100.0</v>
      </c>
      <c r="O3129" s="32">
        <f t="shared" si="1"/>
        <v>100</v>
      </c>
      <c r="P3129" s="33">
        <f t="shared" si="2"/>
        <v>7.6</v>
      </c>
      <c r="Q3129" s="34">
        <f t="shared" si="3"/>
        <v>3.436507937</v>
      </c>
      <c r="R3129" s="35" t="str">
        <f t="shared" si="4"/>
        <v>Alto</v>
      </c>
      <c r="S3129" s="35" t="str">
        <f>IF(O3129="","",IF(O3129&gt;AVERAGE('Base de datos limpia'!$O$2:$O$8001),"Alto","Normal"))
</f>
        <v>Alto</v>
      </c>
      <c r="T3129" s="35" t="str">
        <f t="shared" si="5"/>
        <v>Gamer intensivo</v>
      </c>
      <c r="U3129" s="35"/>
    </row>
    <row r="3130">
      <c r="A3130" s="28">
        <v>3129.0</v>
      </c>
      <c r="B3130" s="28">
        <v>19.0</v>
      </c>
      <c r="C3130" s="28" t="str">
        <f>TRIM(PROPER('Base de datos cruda'!C3130))</f>
        <v>Female</v>
      </c>
      <c r="D3130" s="28">
        <v>4.74</v>
      </c>
      <c r="E3130" s="28">
        <v>3.52</v>
      </c>
      <c r="F3130" s="28">
        <v>4.87</v>
      </c>
      <c r="G3130" s="28">
        <v>74.94</v>
      </c>
      <c r="H3130" s="28" t="str">
        <f>TRIM(PROPER('Base de datos cruda'!H3130))</f>
        <v>Fps</v>
      </c>
      <c r="I3130" s="28">
        <v>4.37</v>
      </c>
      <c r="J3130" s="28">
        <v>8.84</v>
      </c>
      <c r="K3130" s="28">
        <v>237.31</v>
      </c>
      <c r="L3130" s="28">
        <f>IF('Base de datos cruda'!L3130&lt;0,,'Base de datos cruda'!L3130)</f>
        <v>11.15</v>
      </c>
      <c r="M3130" s="28" t="str">
        <f>IF(TRIM(PROPER('Base de datos cruda'!M3130))="High","Alto",IF(TRIM(PROPER('Base de datos cruda'!M3130))="Medium","Medio","Bajo"))</f>
        <v>Medio</v>
      </c>
      <c r="N3130" s="29">
        <v>40.43</v>
      </c>
      <c r="O3130" s="32">
        <f t="shared" si="1"/>
        <v>40.43</v>
      </c>
      <c r="P3130" s="33">
        <f t="shared" si="2"/>
        <v>13.58</v>
      </c>
      <c r="Q3130" s="34">
        <f t="shared" si="3"/>
        <v>0.7426160338</v>
      </c>
      <c r="R3130" s="35" t="str">
        <f t="shared" si="4"/>
        <v>Bajo</v>
      </c>
      <c r="S3130" s="35" t="str">
        <f>IF(O3130="","",IF(O3130&gt;AVERAGE('Base de datos limpia'!$O$2:$O$8001),"Alto","Normal"))
</f>
        <v>Normal</v>
      </c>
      <c r="T3130" s="35" t="str">
        <f t="shared" si="5"/>
        <v>Gamer moderado</v>
      </c>
      <c r="U3130" s="35"/>
    </row>
    <row r="3131">
      <c r="A3131" s="28">
        <v>3130.0</v>
      </c>
      <c r="B3131" s="28">
        <v>23.0</v>
      </c>
      <c r="C3131" s="28" t="str">
        <f>TRIM(PROPER('Base de datos cruda'!C3131))</f>
        <v>Male</v>
      </c>
      <c r="D3131" s="28">
        <v>2.87</v>
      </c>
      <c r="E3131" s="28">
        <v>6.49</v>
      </c>
      <c r="F3131" s="28">
        <v>5.97</v>
      </c>
      <c r="G3131" s="28">
        <v>64.55</v>
      </c>
      <c r="H3131" s="28" t="str">
        <f>TRIM(PROPER('Base de datos cruda'!H3131))</f>
        <v>Casual</v>
      </c>
      <c r="I3131" s="28">
        <v>0.03</v>
      </c>
      <c r="J3131" s="28">
        <v>5.68</v>
      </c>
      <c r="K3131" s="28">
        <v>292.07</v>
      </c>
      <c r="L3131" s="28">
        <f>IF('Base de datos cruda'!L3131&lt;0,,'Base de datos cruda'!L3131)</f>
        <v>6.43</v>
      </c>
      <c r="M3131" s="28" t="str">
        <f>IF(TRIM(PROPER('Base de datos cruda'!M3131))="High","Alto",IF(TRIM(PROPER('Base de datos cruda'!M3131))="Medium","Medio","Bajo"))</f>
        <v>Medio</v>
      </c>
      <c r="N3131" s="29">
        <v>70.39</v>
      </c>
      <c r="O3131" s="32">
        <f t="shared" si="1"/>
        <v>70.39</v>
      </c>
      <c r="P3131" s="33">
        <f t="shared" si="2"/>
        <v>8.55</v>
      </c>
      <c r="Q3131" s="34">
        <f t="shared" si="3"/>
        <v>2.261324042</v>
      </c>
      <c r="R3131" s="35" t="str">
        <f t="shared" si="4"/>
        <v>Alto</v>
      </c>
      <c r="S3131" s="35" t="str">
        <f>IF(O3131="","",IF(O3131&gt;AVERAGE('Base de datos limpia'!$O$2:$O$8001),"Alto","Normal"))
</f>
        <v>Alto</v>
      </c>
      <c r="T3131" s="35" t="str">
        <f t="shared" si="5"/>
        <v>Gamer intensivo</v>
      </c>
      <c r="U3131" s="35"/>
    </row>
    <row r="3132">
      <c r="A3132" s="28">
        <v>3131.0</v>
      </c>
      <c r="B3132" s="28">
        <v>24.0</v>
      </c>
      <c r="C3132" s="28" t="str">
        <f>TRIM(PROPER('Base de datos cruda'!C3132))</f>
        <v>Male</v>
      </c>
      <c r="D3132" s="28">
        <v>0.17</v>
      </c>
      <c r="E3132" s="28">
        <v>1.34</v>
      </c>
      <c r="F3132" s="28">
        <v>5.93</v>
      </c>
      <c r="G3132" s="28">
        <v>92.88</v>
      </c>
      <c r="H3132" s="28" t="str">
        <f>TRIM(PROPER('Base de datos cruda'!H3132))</f>
        <v>Rpg</v>
      </c>
      <c r="I3132" s="28">
        <v>2.47</v>
      </c>
      <c r="J3132" s="28">
        <v>1.59</v>
      </c>
      <c r="K3132" s="28">
        <v>319.3</v>
      </c>
      <c r="L3132" s="28">
        <f>IF('Base de datos cruda'!L3132&lt;0,,'Base de datos cruda'!L3132)</f>
        <v>2.04</v>
      </c>
      <c r="M3132" s="28" t="str">
        <f>IF(TRIM(PROPER('Base de datos cruda'!M3132))="High","Alto",IF(TRIM(PROPER('Base de datos cruda'!M3132))="Medium","Medio","Bajo"))</f>
        <v>Medio</v>
      </c>
      <c r="N3132" s="29">
        <v>54.22</v>
      </c>
      <c r="O3132" s="32">
        <f t="shared" si="1"/>
        <v>54.22</v>
      </c>
      <c r="P3132" s="33">
        <f t="shared" si="2"/>
        <v>1.76</v>
      </c>
      <c r="Q3132" s="34">
        <f t="shared" si="3"/>
        <v>7.882352941</v>
      </c>
      <c r="R3132" s="35" t="str">
        <f t="shared" si="4"/>
        <v>Medio</v>
      </c>
      <c r="S3132" s="35" t="str">
        <f>IF(O3132="","",IF(O3132&gt;AVERAGE('Base de datos limpia'!$O$2:$O$8001),"Alto","Normal"))
</f>
        <v>Normal</v>
      </c>
      <c r="T3132" s="35" t="str">
        <f t="shared" si="5"/>
        <v>Gamer casual</v>
      </c>
      <c r="U3132" s="35"/>
    </row>
    <row r="3133">
      <c r="A3133" s="28">
        <v>3132.0</v>
      </c>
      <c r="B3133" s="28">
        <v>22.0</v>
      </c>
      <c r="C3133" s="28" t="str">
        <f>TRIM(PROPER('Base de datos cruda'!C3133))</f>
        <v>Male</v>
      </c>
      <c r="D3133" s="28">
        <v>0.78</v>
      </c>
      <c r="E3133" s="28">
        <v>7.94</v>
      </c>
      <c r="F3133" s="28">
        <v>5.43</v>
      </c>
      <c r="G3133" s="28">
        <v>88.04</v>
      </c>
      <c r="H3133" s="28" t="str">
        <f>TRIM(PROPER('Base de datos cruda'!H3133))</f>
        <v>Casual</v>
      </c>
      <c r="I3133" s="28">
        <v>3.13</v>
      </c>
      <c r="J3133" s="28">
        <v>4.4</v>
      </c>
      <c r="K3133" s="28">
        <v>308.14</v>
      </c>
      <c r="L3133" s="28">
        <f>IF('Base de datos cruda'!L3133&lt;0,,'Base de datos cruda'!L3133)</f>
        <v>0.28</v>
      </c>
      <c r="M3133" s="28" t="str">
        <f>IF(TRIM(PROPER('Base de datos cruda'!M3133))="High","Alto",IF(TRIM(PROPER('Base de datos cruda'!M3133))="Medium","Medio","Bajo"))</f>
        <v>Alto</v>
      </c>
      <c r="N3133" s="29">
        <v>104.230754263192</v>
      </c>
      <c r="O3133" s="33" t="str">
        <f t="shared" si="1"/>
        <v/>
      </c>
      <c r="P3133" s="33">
        <f t="shared" si="2"/>
        <v>5.18</v>
      </c>
      <c r="Q3133" s="34">
        <f t="shared" si="3"/>
        <v>10.17948718</v>
      </c>
      <c r="R3133" s="35" t="str">
        <f t="shared" si="4"/>
        <v>Alto</v>
      </c>
      <c r="S3133" s="35" t="str">
        <f>IF(O3133="","",IF(O3133&gt;AVERAGE('Base de datos limpia'!$O$2:$O$8001),"Alto","Normal"))
</f>
        <v/>
      </c>
      <c r="T3133" s="35" t="str">
        <f t="shared" si="5"/>
        <v>Gamer intensivo</v>
      </c>
      <c r="U3133" s="35"/>
    </row>
    <row r="3134">
      <c r="A3134" s="28">
        <v>3133.0</v>
      </c>
      <c r="B3134" s="28">
        <v>20.0</v>
      </c>
      <c r="C3134" s="28" t="str">
        <f>TRIM(PROPER('Base de datos cruda'!C3134))</f>
        <v>Male</v>
      </c>
      <c r="D3134" s="28">
        <v>2.32</v>
      </c>
      <c r="E3134" s="28">
        <v>2.01</v>
      </c>
      <c r="F3134" s="28">
        <v>8.99</v>
      </c>
      <c r="G3134" s="28">
        <v>68.51</v>
      </c>
      <c r="H3134" s="28" t="str">
        <f>TRIM(PROPER('Base de datos cruda'!H3134))</f>
        <v>Casual</v>
      </c>
      <c r="I3134" s="28">
        <v>0.8</v>
      </c>
      <c r="J3134" s="28">
        <v>4.85</v>
      </c>
      <c r="K3134" s="28">
        <v>282.52</v>
      </c>
      <c r="L3134" s="28">
        <f>IF('Base de datos cruda'!L3134&lt;0,,'Base de datos cruda'!L3134)</f>
        <v>2.29</v>
      </c>
      <c r="M3134" s="28" t="str">
        <f>IF(TRIM(PROPER('Base de datos cruda'!M3134))="High","Alto",IF(TRIM(PROPER('Base de datos cruda'!M3134))="Medium","Medio","Bajo"))</f>
        <v>Medio</v>
      </c>
      <c r="N3134" s="29">
        <v>61.29</v>
      </c>
      <c r="O3134" s="32">
        <f t="shared" si="1"/>
        <v>61.29</v>
      </c>
      <c r="P3134" s="33">
        <f t="shared" si="2"/>
        <v>7.17</v>
      </c>
      <c r="Q3134" s="34">
        <f t="shared" si="3"/>
        <v>0.8663793103</v>
      </c>
      <c r="R3134" s="35" t="str">
        <f t="shared" si="4"/>
        <v>Medio</v>
      </c>
      <c r="S3134" s="35" t="str">
        <f>IF(O3134="","",IF(O3134&gt;AVERAGE('Base de datos limpia'!$O$2:$O$8001),"Alto","Normal"))
</f>
        <v>Normal</v>
      </c>
      <c r="T3134" s="35" t="str">
        <f t="shared" si="5"/>
        <v>Gamer casual</v>
      </c>
      <c r="U3134" s="35"/>
    </row>
    <row r="3135">
      <c r="A3135" s="28">
        <v>3134.0</v>
      </c>
      <c r="B3135" s="28">
        <v>23.0</v>
      </c>
      <c r="C3135" s="28" t="str">
        <f>TRIM(PROPER('Base de datos cruda'!C3135))</f>
        <v>Other</v>
      </c>
      <c r="D3135" s="28">
        <v>5.28</v>
      </c>
      <c r="E3135" s="28">
        <v>4.7</v>
      </c>
      <c r="F3135" s="28">
        <v>4.37</v>
      </c>
      <c r="G3135" s="28">
        <v>77.81</v>
      </c>
      <c r="H3135" s="28" t="str">
        <f>TRIM(PROPER('Base de datos cruda'!H3135))</f>
        <v>Rpg</v>
      </c>
      <c r="I3135" s="28">
        <v>0.34</v>
      </c>
      <c r="J3135" s="28">
        <v>6.64</v>
      </c>
      <c r="K3135" s="28">
        <v>253.12</v>
      </c>
      <c r="L3135" s="28">
        <f>IF('Base de datos cruda'!L3135&lt;0,,'Base de datos cruda'!L3135)</f>
        <v>11.47</v>
      </c>
      <c r="M3135" s="28" t="str">
        <f>IF(TRIM(PROPER('Base de datos cruda'!M3135))="High","Alto",IF(TRIM(PROPER('Base de datos cruda'!M3135))="Medium","Medio","Bajo"))</f>
        <v>Bajo</v>
      </c>
      <c r="N3135" s="29">
        <v>42.36</v>
      </c>
      <c r="O3135" s="32">
        <f t="shared" si="1"/>
        <v>42.36</v>
      </c>
      <c r="P3135" s="33">
        <f t="shared" si="2"/>
        <v>11.92</v>
      </c>
      <c r="Q3135" s="34">
        <f t="shared" si="3"/>
        <v>0.8901515152</v>
      </c>
      <c r="R3135" s="35" t="str">
        <f t="shared" si="4"/>
        <v>Bajo</v>
      </c>
      <c r="S3135" s="35" t="str">
        <f>IF(O3135="","",IF(O3135&gt;AVERAGE('Base de datos limpia'!$O$2:$O$8001),"Alto","Normal"))
</f>
        <v>Normal</v>
      </c>
      <c r="T3135" s="35" t="str">
        <f t="shared" si="5"/>
        <v>Gamer moderado</v>
      </c>
      <c r="U3135" s="35"/>
    </row>
    <row r="3136">
      <c r="A3136" s="28">
        <v>3135.0</v>
      </c>
      <c r="B3136" s="28">
        <v>19.0</v>
      </c>
      <c r="C3136" s="28" t="str">
        <f>TRIM(PROPER('Base de datos cruda'!C3136))</f>
        <v>Male</v>
      </c>
      <c r="D3136" s="28">
        <v>0.79</v>
      </c>
      <c r="E3136" s="28">
        <v>8.36</v>
      </c>
      <c r="F3136" s="28">
        <v>7.21</v>
      </c>
      <c r="G3136" s="28">
        <v>83.12</v>
      </c>
      <c r="H3136" s="28" t="str">
        <f>TRIM(PROPER('Base de datos cruda'!H3136))</f>
        <v>Casual</v>
      </c>
      <c r="I3136" s="28">
        <v>2.67</v>
      </c>
      <c r="J3136" s="28">
        <v>2.78</v>
      </c>
      <c r="K3136" s="28">
        <v>297.07</v>
      </c>
      <c r="L3136" s="28" t="str">
        <f>IF('Base de datos cruda'!L3136&lt;0,,'Base de datos cruda'!L3136)</f>
        <v/>
      </c>
      <c r="M3136" s="28" t="str">
        <f>IF(TRIM(PROPER('Base de datos cruda'!M3136))="High","Alto",IF(TRIM(PROPER('Base de datos cruda'!M3136))="Medium","Medio","Bajo"))</f>
        <v>Medio</v>
      </c>
      <c r="N3136" s="29">
        <v>97.34</v>
      </c>
      <c r="O3136" s="32">
        <f t="shared" si="1"/>
        <v>97.34</v>
      </c>
      <c r="P3136" s="33">
        <f t="shared" si="2"/>
        <v>3.57</v>
      </c>
      <c r="Q3136" s="34">
        <f t="shared" si="3"/>
        <v>10.58227848</v>
      </c>
      <c r="R3136" s="35" t="str">
        <f t="shared" si="4"/>
        <v>Alto</v>
      </c>
      <c r="S3136" s="35" t="str">
        <f>IF(O3136="","",IF(O3136&gt;AVERAGE('Base de datos limpia'!$O$2:$O$8001),"Alto","Normal"))
</f>
        <v>Alto</v>
      </c>
      <c r="T3136" s="35" t="str">
        <f t="shared" si="5"/>
        <v>Gamer intensivo</v>
      </c>
      <c r="U3136" s="35"/>
    </row>
    <row r="3137">
      <c r="A3137" s="28">
        <v>3136.0</v>
      </c>
      <c r="B3137" s="28">
        <v>17.0</v>
      </c>
      <c r="C3137" s="28" t="str">
        <f>TRIM(PROPER('Base de datos cruda'!C3137))</f>
        <v>Female</v>
      </c>
      <c r="D3137" s="28">
        <v>4.49</v>
      </c>
      <c r="E3137" s="28">
        <v>7.26</v>
      </c>
      <c r="F3137" s="28">
        <v>4.87</v>
      </c>
      <c r="G3137" s="28">
        <v>66.79</v>
      </c>
      <c r="H3137" s="28" t="str">
        <f>TRIM(PROPER('Base de datos cruda'!H3137))</f>
        <v>Rpg</v>
      </c>
      <c r="I3137" s="28">
        <v>2.74</v>
      </c>
      <c r="J3137" s="28">
        <v>8.58</v>
      </c>
      <c r="K3137" s="28">
        <v>257.51</v>
      </c>
      <c r="L3137" s="28">
        <f>IF('Base de datos cruda'!L3137&lt;0,,'Base de datos cruda'!L3137)</f>
        <v>7.21</v>
      </c>
      <c r="M3137" s="28" t="str">
        <f>IF(TRIM(PROPER('Base de datos cruda'!M3137))="High","Alto",IF(TRIM(PROPER('Base de datos cruda'!M3137))="Medium","Medio","Bajo"))</f>
        <v>Alto</v>
      </c>
      <c r="N3137" s="29">
        <v>75.73</v>
      </c>
      <c r="O3137" s="32">
        <f t="shared" si="1"/>
        <v>75.73</v>
      </c>
      <c r="P3137" s="33">
        <f t="shared" si="2"/>
        <v>13.07</v>
      </c>
      <c r="Q3137" s="34">
        <f t="shared" si="3"/>
        <v>1.616926503</v>
      </c>
      <c r="R3137" s="35" t="str">
        <f t="shared" si="4"/>
        <v>Alto</v>
      </c>
      <c r="S3137" s="35" t="str">
        <f>IF(O3137="","",IF(O3137&gt;AVERAGE('Base de datos limpia'!$O$2:$O$8001),"Alto","Normal"))
</f>
        <v>Alto</v>
      </c>
      <c r="T3137" s="35" t="str">
        <f t="shared" si="5"/>
        <v>Gamer intensivo</v>
      </c>
      <c r="U3137" s="35"/>
    </row>
    <row r="3138">
      <c r="A3138" s="28">
        <v>3137.0</v>
      </c>
      <c r="B3138" s="28">
        <v>21.0</v>
      </c>
      <c r="C3138" s="28" t="str">
        <f>TRIM(PROPER('Base de datos cruda'!C3138))</f>
        <v>Other</v>
      </c>
      <c r="D3138" s="28">
        <v>0.96</v>
      </c>
      <c r="E3138" s="28">
        <v>1.05</v>
      </c>
      <c r="F3138" s="28">
        <v>8.2</v>
      </c>
      <c r="G3138" s="28">
        <v>88.6</v>
      </c>
      <c r="H3138" s="28" t="str">
        <f>TRIM(PROPER('Base de datos cruda'!H3138))</f>
        <v>Rpg</v>
      </c>
      <c r="I3138" s="28">
        <v>1.65</v>
      </c>
      <c r="J3138" s="28">
        <v>2.47</v>
      </c>
      <c r="K3138" s="28">
        <v>295.77</v>
      </c>
      <c r="L3138" s="28">
        <f>IF('Base de datos cruda'!L3138&lt;0,,'Base de datos cruda'!L3138)</f>
        <v>4.48</v>
      </c>
      <c r="M3138" s="28" t="str">
        <f>IF(TRIM(PROPER('Base de datos cruda'!M3138))="High","Alto",IF(TRIM(PROPER('Base de datos cruda'!M3138))="Medium","Medio","Bajo"))</f>
        <v>Medio</v>
      </c>
      <c r="N3138" s="29">
        <v>48.72</v>
      </c>
      <c r="O3138" s="32">
        <f t="shared" si="1"/>
        <v>48.72</v>
      </c>
      <c r="P3138" s="33">
        <f t="shared" si="2"/>
        <v>3.43</v>
      </c>
      <c r="Q3138" s="34">
        <f t="shared" si="3"/>
        <v>1.09375</v>
      </c>
      <c r="R3138" s="35" t="str">
        <f t="shared" si="4"/>
        <v>Bajo</v>
      </c>
      <c r="S3138" s="35" t="str">
        <f>IF(O3138="","",IF(O3138&gt;AVERAGE('Base de datos limpia'!$O$2:$O$8001),"Alto","Normal"))
</f>
        <v>Normal</v>
      </c>
      <c r="T3138" s="35" t="str">
        <f t="shared" si="5"/>
        <v>Gamer casual</v>
      </c>
      <c r="U3138" s="35"/>
    </row>
    <row r="3139">
      <c r="A3139" s="28">
        <v>3138.0</v>
      </c>
      <c r="B3139" s="28">
        <v>24.0</v>
      </c>
      <c r="C3139" s="28" t="str">
        <f>TRIM(PROPER('Base de datos cruda'!C3139))</f>
        <v>Male</v>
      </c>
      <c r="D3139" s="28">
        <v>1.69</v>
      </c>
      <c r="E3139" s="28">
        <v>4.63</v>
      </c>
      <c r="F3139" s="28">
        <v>8.57</v>
      </c>
      <c r="G3139" s="28">
        <v>87.6</v>
      </c>
      <c r="H3139" s="28" t="str">
        <f>TRIM(PROPER('Base de datos cruda'!H3139))</f>
        <v>Fps</v>
      </c>
      <c r="I3139" s="28">
        <v>4.41</v>
      </c>
      <c r="J3139" s="28">
        <v>3.13</v>
      </c>
      <c r="K3139" s="28">
        <v>289.55</v>
      </c>
      <c r="L3139" s="28">
        <f>IF('Base de datos cruda'!L3139&lt;0,,'Base de datos cruda'!L3139)</f>
        <v>4.43</v>
      </c>
      <c r="M3139" s="28" t="str">
        <f>IF(TRIM(PROPER('Base de datos cruda'!M3139))="High","Alto",IF(TRIM(PROPER('Base de datos cruda'!M3139))="Medium","Medio","Bajo"))</f>
        <v>Medio</v>
      </c>
      <c r="N3139" s="29">
        <v>85.15</v>
      </c>
      <c r="O3139" s="32">
        <f t="shared" si="1"/>
        <v>85.15</v>
      </c>
      <c r="P3139" s="33">
        <f t="shared" si="2"/>
        <v>4.82</v>
      </c>
      <c r="Q3139" s="34">
        <f t="shared" si="3"/>
        <v>2.73964497</v>
      </c>
      <c r="R3139" s="35" t="str">
        <f t="shared" si="4"/>
        <v>Alto</v>
      </c>
      <c r="S3139" s="35" t="str">
        <f>IF(O3139="","",IF(O3139&gt;AVERAGE('Base de datos limpia'!$O$2:$O$8001),"Alto","Normal"))
</f>
        <v>Alto</v>
      </c>
      <c r="T3139" s="35" t="str">
        <f t="shared" si="5"/>
        <v>Gamer moderado</v>
      </c>
      <c r="U3139" s="35"/>
    </row>
    <row r="3140">
      <c r="A3140" s="28">
        <v>3139.0</v>
      </c>
      <c r="B3140" s="28">
        <v>16.0</v>
      </c>
      <c r="C3140" s="28" t="str">
        <f>TRIM(PROPER('Base de datos cruda'!C3140))</f>
        <v>Female</v>
      </c>
      <c r="D3140" s="28">
        <v>1.38</v>
      </c>
      <c r="E3140" s="28">
        <v>1.38</v>
      </c>
      <c r="F3140" s="28">
        <v>6.01</v>
      </c>
      <c r="G3140" s="28">
        <v>95.49</v>
      </c>
      <c r="H3140" s="28" t="str">
        <f>TRIM(PROPER('Base de datos cruda'!H3140))</f>
        <v>Casual</v>
      </c>
      <c r="I3140" s="28">
        <v>1.51</v>
      </c>
      <c r="J3140" s="28">
        <v>7.1</v>
      </c>
      <c r="K3140" s="28">
        <v>291.89</v>
      </c>
      <c r="L3140" s="28">
        <f>IF('Base de datos cruda'!L3140&lt;0,,'Base de datos cruda'!L3140)</f>
        <v>5.98</v>
      </c>
      <c r="M3140" s="28" t="str">
        <f>IF(TRIM(PROPER('Base de datos cruda'!M3140))="High","Alto",IF(TRIM(PROPER('Base de datos cruda'!M3140))="Medium","Medio","Bajo"))</f>
        <v>Medio</v>
      </c>
      <c r="N3140" s="29">
        <v>60.31</v>
      </c>
      <c r="O3140" s="32">
        <f t="shared" si="1"/>
        <v>60.31</v>
      </c>
      <c r="P3140" s="33">
        <f t="shared" si="2"/>
        <v>8.48</v>
      </c>
      <c r="Q3140" s="34">
        <f t="shared" si="3"/>
        <v>1</v>
      </c>
      <c r="R3140" s="35" t="str">
        <f t="shared" si="4"/>
        <v>Medio</v>
      </c>
      <c r="S3140" s="35" t="str">
        <f>IF(O3140="","",IF(O3140&gt;AVERAGE('Base de datos limpia'!$O$2:$O$8001),"Alto","Normal"))
</f>
        <v>Normal</v>
      </c>
      <c r="T3140" s="35" t="str">
        <f t="shared" si="5"/>
        <v>Gamer casual</v>
      </c>
      <c r="U3140" s="35"/>
    </row>
    <row r="3141">
      <c r="A3141" s="28">
        <v>3140.0</v>
      </c>
      <c r="B3141" s="28">
        <v>22.0</v>
      </c>
      <c r="C3141" s="28" t="str">
        <f>TRIM(PROPER('Base de datos cruda'!C3141))</f>
        <v>Male</v>
      </c>
      <c r="D3141" s="28">
        <v>0.54</v>
      </c>
      <c r="E3141" s="28">
        <v>7.06</v>
      </c>
      <c r="F3141" s="28">
        <v>8.12</v>
      </c>
      <c r="G3141" s="28">
        <v>82.69</v>
      </c>
      <c r="H3141" s="28" t="str">
        <f>TRIM(PROPER('Base de datos cruda'!H3141))</f>
        <v>Casual</v>
      </c>
      <c r="I3141" s="28">
        <v>2.58</v>
      </c>
      <c r="J3141" s="28">
        <v>2.08</v>
      </c>
      <c r="K3141" s="28">
        <v>319.29</v>
      </c>
      <c r="L3141" s="28" t="str">
        <f>IF('Base de datos cruda'!L3141&lt;0,,'Base de datos cruda'!L3141)</f>
        <v/>
      </c>
      <c r="M3141" s="28" t="str">
        <f>IF(TRIM(PROPER('Base de datos cruda'!M3141))="High","Alto",IF(TRIM(PROPER('Base de datos cruda'!M3141))="Medium","Medio","Bajo"))</f>
        <v>Medio</v>
      </c>
      <c r="N3141" s="29">
        <v>100.0</v>
      </c>
      <c r="O3141" s="32">
        <f t="shared" si="1"/>
        <v>100</v>
      </c>
      <c r="P3141" s="33">
        <f t="shared" si="2"/>
        <v>2.62</v>
      </c>
      <c r="Q3141" s="34">
        <f t="shared" si="3"/>
        <v>13.07407407</v>
      </c>
      <c r="R3141" s="35" t="str">
        <f t="shared" si="4"/>
        <v>Alto</v>
      </c>
      <c r="S3141" s="35" t="str">
        <f>IF(O3141="","",IF(O3141&gt;AVERAGE('Base de datos limpia'!$O$2:$O$8001),"Alto","Normal"))
</f>
        <v>Alto</v>
      </c>
      <c r="T3141" s="35" t="str">
        <f t="shared" si="5"/>
        <v>Gamer intensivo</v>
      </c>
      <c r="U3141" s="35"/>
    </row>
    <row r="3142">
      <c r="A3142" s="28">
        <v>3141.0</v>
      </c>
      <c r="B3142" s="28">
        <v>24.0</v>
      </c>
      <c r="C3142" s="28" t="str">
        <f>TRIM(PROPER('Base de datos cruda'!C3142))</f>
        <v>Male</v>
      </c>
      <c r="D3142" s="28">
        <v>5.37</v>
      </c>
      <c r="E3142" s="28">
        <v>9.72</v>
      </c>
      <c r="F3142" s="28">
        <v>5.25</v>
      </c>
      <c r="G3142" s="28">
        <v>82.97</v>
      </c>
      <c r="H3142" s="28" t="str">
        <f>TRIM(PROPER('Base de datos cruda'!H3142))</f>
        <v>Fps</v>
      </c>
      <c r="I3142" s="28">
        <v>0.93</v>
      </c>
      <c r="J3142" s="28">
        <v>8.25</v>
      </c>
      <c r="K3142" s="28">
        <v>244.06</v>
      </c>
      <c r="L3142" s="28">
        <f>IF('Base de datos cruda'!L3142&lt;0,,'Base de datos cruda'!L3142)</f>
        <v>14.96</v>
      </c>
      <c r="M3142" s="28" t="str">
        <f>IF(TRIM(PROPER('Base de datos cruda'!M3142))="High","Alto",IF(TRIM(PROPER('Base de datos cruda'!M3142))="Medium","Medio","Bajo"))</f>
        <v>Alto</v>
      </c>
      <c r="N3142" s="29">
        <v>92.4104295367639</v>
      </c>
      <c r="O3142" s="32">
        <f t="shared" si="1"/>
        <v>92.41042954</v>
      </c>
      <c r="P3142" s="33">
        <f t="shared" si="2"/>
        <v>13.62</v>
      </c>
      <c r="Q3142" s="34">
        <f t="shared" si="3"/>
        <v>1.810055866</v>
      </c>
      <c r="R3142" s="35" t="str">
        <f t="shared" si="4"/>
        <v>Alto</v>
      </c>
      <c r="S3142" s="35" t="str">
        <f>IF(O3142="","",IF(O3142&gt;AVERAGE('Base de datos limpia'!$O$2:$O$8001),"Alto","Normal"))
</f>
        <v>Alto</v>
      </c>
      <c r="T3142" s="35" t="str">
        <f t="shared" si="5"/>
        <v>Gamer intensivo</v>
      </c>
      <c r="U3142" s="35"/>
    </row>
    <row r="3143">
      <c r="A3143" s="28">
        <v>3142.0</v>
      </c>
      <c r="B3143" s="28">
        <v>24.0</v>
      </c>
      <c r="C3143" s="28" t="str">
        <f>TRIM(PROPER('Base de datos cruda'!C3143))</f>
        <v>Male</v>
      </c>
      <c r="D3143" s="28">
        <v>3.71</v>
      </c>
      <c r="E3143" s="28">
        <v>6.9</v>
      </c>
      <c r="F3143" s="28">
        <v>4.7</v>
      </c>
      <c r="G3143" s="28">
        <v>84.78</v>
      </c>
      <c r="H3143" s="28" t="str">
        <f>TRIM(PROPER('Base de datos cruda'!H3143))</f>
        <v>Rpg</v>
      </c>
      <c r="I3143" s="28">
        <v>0.06</v>
      </c>
      <c r="J3143" s="28">
        <v>5.38</v>
      </c>
      <c r="K3143" s="28">
        <v>274.96</v>
      </c>
      <c r="L3143" s="28">
        <f>IF('Base de datos cruda'!L3143&lt;0,,'Base de datos cruda'!L3143)</f>
        <v>10.27</v>
      </c>
      <c r="M3143" s="28" t="str">
        <f>IF(TRIM(PROPER('Base de datos cruda'!M3143))="High","Alto",IF(TRIM(PROPER('Base de datos cruda'!M3143))="Medium","Medio","Bajo"))</f>
        <v>Medio</v>
      </c>
      <c r="N3143" s="29">
        <v>72.25</v>
      </c>
      <c r="O3143" s="32">
        <f t="shared" si="1"/>
        <v>72.25</v>
      </c>
      <c r="P3143" s="33">
        <f t="shared" si="2"/>
        <v>9.09</v>
      </c>
      <c r="Q3143" s="34">
        <f t="shared" si="3"/>
        <v>1.859838275</v>
      </c>
      <c r="R3143" s="35" t="str">
        <f t="shared" si="4"/>
        <v>Alto</v>
      </c>
      <c r="S3143" s="35" t="str">
        <f>IF(O3143="","",IF(O3143&gt;AVERAGE('Base de datos limpia'!$O$2:$O$8001),"Alto","Normal"))
</f>
        <v>Alto</v>
      </c>
      <c r="T3143" s="35" t="str">
        <f t="shared" si="5"/>
        <v>Gamer intensivo</v>
      </c>
      <c r="U3143" s="35"/>
    </row>
    <row r="3144">
      <c r="A3144" s="28">
        <v>3143.0</v>
      </c>
      <c r="B3144" s="28">
        <v>18.0</v>
      </c>
      <c r="C3144" s="28" t="str">
        <f>TRIM(PROPER('Base de datos cruda'!C3144))</f>
        <v>Female</v>
      </c>
      <c r="D3144" s="28">
        <v>6.65</v>
      </c>
      <c r="E3144" s="28">
        <v>3.02</v>
      </c>
      <c r="F3144" s="28">
        <v>5.58</v>
      </c>
      <c r="G3144" s="28">
        <v>70.95</v>
      </c>
      <c r="H3144" s="28" t="str">
        <f>TRIM(PROPER('Base de datos cruda'!H3144))</f>
        <v>Fps</v>
      </c>
      <c r="I3144" s="28">
        <v>2.13</v>
      </c>
      <c r="J3144" s="28">
        <v>12.35</v>
      </c>
      <c r="K3144" s="28">
        <v>229.28</v>
      </c>
      <c r="L3144" s="28">
        <f>IF('Base de datos cruda'!L3144&lt;0,,'Base de datos cruda'!L3144)</f>
        <v>13.43</v>
      </c>
      <c r="M3144" s="28" t="str">
        <f>IF(TRIM(PROPER('Base de datos cruda'!M3144))="High","Alto",IF(TRIM(PROPER('Base de datos cruda'!M3144))="Medium","Medio","Bajo"))</f>
        <v>Bajo</v>
      </c>
      <c r="N3144" s="29">
        <v>25.22</v>
      </c>
      <c r="O3144" s="32">
        <f t="shared" si="1"/>
        <v>25.22</v>
      </c>
      <c r="P3144" s="33">
        <f t="shared" si="2"/>
        <v>19</v>
      </c>
      <c r="Q3144" s="34">
        <f t="shared" si="3"/>
        <v>0.4541353383</v>
      </c>
      <c r="R3144" s="35" t="str">
        <f t="shared" si="4"/>
        <v>Bajo</v>
      </c>
      <c r="S3144" s="35" t="str">
        <f>IF(O3144="","",IF(O3144&gt;AVERAGE('Base de datos limpia'!$O$2:$O$8001),"Alto","Normal"))
</f>
        <v>Normal</v>
      </c>
      <c r="T3144" s="35" t="str">
        <f t="shared" si="5"/>
        <v>Gamer moderado</v>
      </c>
      <c r="U3144" s="35"/>
    </row>
    <row r="3145">
      <c r="A3145" s="28">
        <v>3144.0</v>
      </c>
      <c r="B3145" s="28">
        <v>20.0</v>
      </c>
      <c r="C3145" s="28" t="str">
        <f>TRIM(PROPER('Base de datos cruda'!C3145))</f>
        <v>Male</v>
      </c>
      <c r="D3145" s="28">
        <v>0.79</v>
      </c>
      <c r="E3145" s="28">
        <v>4.2</v>
      </c>
      <c r="F3145" s="28">
        <v>5.71</v>
      </c>
      <c r="G3145" s="28">
        <v>90.34</v>
      </c>
      <c r="H3145" s="28" t="str">
        <f>TRIM(PROPER('Base de datos cruda'!H3145))</f>
        <v>Rpg</v>
      </c>
      <c r="I3145" s="28">
        <v>2.63</v>
      </c>
      <c r="J3145" s="28">
        <v>4.2</v>
      </c>
      <c r="K3145" s="28">
        <v>299.99</v>
      </c>
      <c r="L3145" s="28">
        <f>IF('Base de datos cruda'!L3145&lt;0,,'Base de datos cruda'!L3145)</f>
        <v>3.07</v>
      </c>
      <c r="M3145" s="28" t="str">
        <f>IF(TRIM(PROPER('Base de datos cruda'!M3145))="High","Alto",IF(TRIM(PROPER('Base de datos cruda'!M3145))="Medium","Medio","Bajo"))</f>
        <v>Medio</v>
      </c>
      <c r="N3145" s="29">
        <v>82.96</v>
      </c>
      <c r="O3145" s="32">
        <f t="shared" si="1"/>
        <v>82.96</v>
      </c>
      <c r="P3145" s="33">
        <f t="shared" si="2"/>
        <v>4.99</v>
      </c>
      <c r="Q3145" s="34">
        <f t="shared" si="3"/>
        <v>5.316455696</v>
      </c>
      <c r="R3145" s="35" t="str">
        <f t="shared" si="4"/>
        <v>Alto</v>
      </c>
      <c r="S3145" s="35" t="str">
        <f>IF(O3145="","",IF(O3145&gt;AVERAGE('Base de datos limpia'!$O$2:$O$8001),"Alto","Normal"))
</f>
        <v>Alto</v>
      </c>
      <c r="T3145" s="35" t="str">
        <f t="shared" si="5"/>
        <v>Gamer moderado</v>
      </c>
      <c r="U3145" s="35"/>
    </row>
    <row r="3146">
      <c r="A3146" s="28">
        <v>3145.0</v>
      </c>
      <c r="B3146" s="28">
        <v>23.0</v>
      </c>
      <c r="C3146" s="28" t="str">
        <f>TRIM(PROPER('Base de datos cruda'!C3146))</f>
        <v>Female</v>
      </c>
      <c r="D3146" s="28">
        <v>1.16</v>
      </c>
      <c r="E3146" s="28">
        <v>9.79</v>
      </c>
      <c r="F3146" s="28">
        <v>5.99</v>
      </c>
      <c r="G3146" s="28">
        <v>86.5</v>
      </c>
      <c r="H3146" s="28" t="str">
        <f>TRIM(PROPER('Base de datos cruda'!H3146))</f>
        <v>Casual</v>
      </c>
      <c r="I3146" s="28">
        <v>3.82</v>
      </c>
      <c r="J3146" s="28">
        <v>2.72</v>
      </c>
      <c r="K3146" s="28">
        <v>295.16</v>
      </c>
      <c r="L3146" s="28">
        <f>IF('Base de datos cruda'!L3146&lt;0,,'Base de datos cruda'!L3146)</f>
        <v>2.28</v>
      </c>
      <c r="M3146" s="28" t="str">
        <f>IF(TRIM(PROPER('Base de datos cruda'!M3146))="High","Alto",IF(TRIM(PROPER('Base de datos cruda'!M3146))="Medium","Medio","Bajo"))</f>
        <v>Alto</v>
      </c>
      <c r="N3146" s="29">
        <v>100.0</v>
      </c>
      <c r="O3146" s="32">
        <f t="shared" si="1"/>
        <v>100</v>
      </c>
      <c r="P3146" s="33">
        <f t="shared" si="2"/>
        <v>3.88</v>
      </c>
      <c r="Q3146" s="34">
        <f t="shared" si="3"/>
        <v>8.439655172</v>
      </c>
      <c r="R3146" s="35" t="str">
        <f t="shared" si="4"/>
        <v>Alto</v>
      </c>
      <c r="S3146" s="35" t="str">
        <f>IF(O3146="","",IF(O3146&gt;AVERAGE('Base de datos limpia'!$O$2:$O$8001),"Alto","Normal"))
</f>
        <v>Alto</v>
      </c>
      <c r="T3146" s="35" t="str">
        <f t="shared" si="5"/>
        <v>Gamer intensivo</v>
      </c>
      <c r="U3146" s="35"/>
    </row>
    <row r="3147">
      <c r="A3147" s="28">
        <v>3146.0</v>
      </c>
      <c r="B3147" s="28">
        <v>23.0</v>
      </c>
      <c r="C3147" s="28" t="str">
        <f>TRIM(PROPER('Base de datos cruda'!C3147))</f>
        <v>Female</v>
      </c>
      <c r="D3147" s="28">
        <v>2.45</v>
      </c>
      <c r="E3147" s="28">
        <v>3.02</v>
      </c>
      <c r="F3147" s="28">
        <v>5.86</v>
      </c>
      <c r="G3147" s="28">
        <v>93.57</v>
      </c>
      <c r="H3147" s="28" t="str">
        <f>TRIM(PROPER('Base de datos cruda'!H3147))</f>
        <v>Fps</v>
      </c>
      <c r="I3147" s="28">
        <v>2.24</v>
      </c>
      <c r="J3147" s="28">
        <v>7.29</v>
      </c>
      <c r="K3147" s="28">
        <v>300.38</v>
      </c>
      <c r="L3147" s="28">
        <f>IF('Base de datos cruda'!L3147&lt;0,,'Base de datos cruda'!L3147)</f>
        <v>7.23</v>
      </c>
      <c r="M3147" s="28" t="str">
        <f>IF(TRIM(PROPER('Base de datos cruda'!M3147))="High","Alto",IF(TRIM(PROPER('Base de datos cruda'!M3147))="Medium","Medio","Bajo"))</f>
        <v>Medio</v>
      </c>
      <c r="N3147" s="29">
        <v>58.71</v>
      </c>
      <c r="O3147" s="32">
        <f t="shared" si="1"/>
        <v>58.71</v>
      </c>
      <c r="P3147" s="33">
        <f t="shared" si="2"/>
        <v>9.74</v>
      </c>
      <c r="Q3147" s="34">
        <f t="shared" si="3"/>
        <v>1.232653061</v>
      </c>
      <c r="R3147" s="35" t="str">
        <f t="shared" si="4"/>
        <v>Medio</v>
      </c>
      <c r="S3147" s="35" t="str">
        <f>IF(O3147="","",IF(O3147&gt;AVERAGE('Base de datos limpia'!$O$2:$O$8001),"Alto","Normal"))
</f>
        <v>Normal</v>
      </c>
      <c r="T3147" s="35" t="str">
        <f t="shared" si="5"/>
        <v>Gamer moderado</v>
      </c>
      <c r="U3147" s="35"/>
    </row>
    <row r="3148">
      <c r="A3148" s="28">
        <v>3147.0</v>
      </c>
      <c r="B3148" s="28">
        <v>19.0</v>
      </c>
      <c r="C3148" s="28" t="str">
        <f>TRIM(PROPER('Base de datos cruda'!C3148))</f>
        <v>Female</v>
      </c>
      <c r="D3148" s="28">
        <v>6.13</v>
      </c>
      <c r="E3148" s="28">
        <v>6.05</v>
      </c>
      <c r="F3148" s="28">
        <v>6.06</v>
      </c>
      <c r="G3148" s="28">
        <v>90.74</v>
      </c>
      <c r="H3148" s="28" t="str">
        <f>TRIM(PROPER('Base de datos cruda'!H3148))</f>
        <v>Casual</v>
      </c>
      <c r="I3148" s="28">
        <v>1.39</v>
      </c>
      <c r="J3148" s="28">
        <v>11.03</v>
      </c>
      <c r="K3148" s="28">
        <v>244.61</v>
      </c>
      <c r="L3148" s="28">
        <f>IF('Base de datos cruda'!L3148&lt;0,,'Base de datos cruda'!L3148)</f>
        <v>16.89</v>
      </c>
      <c r="M3148" s="28" t="str">
        <f>IF(TRIM(PROPER('Base de datos cruda'!M3148))="High","Alto",IF(TRIM(PROPER('Base de datos cruda'!M3148))="Medium","Medio","Bajo"))</f>
        <v>Bajo</v>
      </c>
      <c r="N3148" s="29">
        <v>60.93</v>
      </c>
      <c r="O3148" s="32">
        <f t="shared" si="1"/>
        <v>60.93</v>
      </c>
      <c r="P3148" s="33">
        <f t="shared" si="2"/>
        <v>17.16</v>
      </c>
      <c r="Q3148" s="34">
        <f t="shared" si="3"/>
        <v>0.986949429</v>
      </c>
      <c r="R3148" s="35" t="str">
        <f t="shared" si="4"/>
        <v>Medio</v>
      </c>
      <c r="S3148" s="35" t="str">
        <f>IF(O3148="","",IF(O3148&gt;AVERAGE('Base de datos limpia'!$O$2:$O$8001),"Alto","Normal"))
</f>
        <v>Normal</v>
      </c>
      <c r="T3148" s="35" t="str">
        <f t="shared" si="5"/>
        <v>Gamer intensivo</v>
      </c>
      <c r="U3148" s="35"/>
    </row>
    <row r="3149">
      <c r="A3149" s="28">
        <v>3148.0</v>
      </c>
      <c r="B3149" s="28">
        <v>16.0</v>
      </c>
      <c r="C3149" s="28" t="str">
        <f>TRIM(PROPER('Base de datos cruda'!C3149))</f>
        <v>Male</v>
      </c>
      <c r="D3149" s="28">
        <v>2.45</v>
      </c>
      <c r="E3149" s="28">
        <v>4.6</v>
      </c>
      <c r="F3149" s="28">
        <v>7.55</v>
      </c>
      <c r="G3149" s="28">
        <v>85.54</v>
      </c>
      <c r="H3149" s="28" t="str">
        <f>TRIM(PROPER('Base de datos cruda'!H3149))</f>
        <v>Fps</v>
      </c>
      <c r="I3149" s="28">
        <v>3.02</v>
      </c>
      <c r="J3149" s="28">
        <v>7.96</v>
      </c>
      <c r="K3149" s="28">
        <v>283.13</v>
      </c>
      <c r="L3149" s="28">
        <f>IF('Base de datos cruda'!L3149&lt;0,,'Base de datos cruda'!L3149)</f>
        <v>6.89</v>
      </c>
      <c r="M3149" s="28" t="str">
        <f>IF(TRIM(PROPER('Base de datos cruda'!M3149))="High","Alto",IF(TRIM(PROPER('Base de datos cruda'!M3149))="Medium","Medio","Bajo"))</f>
        <v>Medio</v>
      </c>
      <c r="N3149" s="29">
        <v>74.56</v>
      </c>
      <c r="O3149" s="32">
        <f t="shared" si="1"/>
        <v>74.56</v>
      </c>
      <c r="P3149" s="33">
        <f t="shared" si="2"/>
        <v>10.41</v>
      </c>
      <c r="Q3149" s="34">
        <f t="shared" si="3"/>
        <v>1.87755102</v>
      </c>
      <c r="R3149" s="35" t="str">
        <f t="shared" si="4"/>
        <v>Alto</v>
      </c>
      <c r="S3149" s="35" t="str">
        <f>IF(O3149="","",IF(O3149&gt;AVERAGE('Base de datos limpia'!$O$2:$O$8001),"Alto","Normal"))
</f>
        <v>Alto</v>
      </c>
      <c r="T3149" s="35" t="str">
        <f t="shared" si="5"/>
        <v>Gamer moderado</v>
      </c>
      <c r="U3149" s="35"/>
    </row>
    <row r="3150">
      <c r="A3150" s="28">
        <v>3149.0</v>
      </c>
      <c r="B3150" s="28">
        <v>16.0</v>
      </c>
      <c r="C3150" s="28" t="str">
        <f>TRIM(PROPER('Base de datos cruda'!C3150))</f>
        <v>Female</v>
      </c>
      <c r="D3150" s="28">
        <v>3.27</v>
      </c>
      <c r="E3150" s="28">
        <v>7.91</v>
      </c>
      <c r="F3150" s="28">
        <v>5.23</v>
      </c>
      <c r="G3150" s="28">
        <v>66.44</v>
      </c>
      <c r="H3150" s="28" t="str">
        <f>TRIM(PROPER('Base de datos cruda'!H3150))</f>
        <v>Rpg</v>
      </c>
      <c r="I3150" s="28">
        <v>1.91</v>
      </c>
      <c r="J3150" s="28">
        <v>7.8</v>
      </c>
      <c r="K3150" s="28">
        <v>270.72</v>
      </c>
      <c r="L3150" s="28">
        <f>IF('Base de datos cruda'!L3150&lt;0,,'Base de datos cruda'!L3150)</f>
        <v>10.77</v>
      </c>
      <c r="M3150" s="28" t="str">
        <f>IF(TRIM(PROPER('Base de datos cruda'!M3150))="High","Alto",IF(TRIM(PROPER('Base de datos cruda'!M3150))="Medium","Medio","Bajo"))</f>
        <v>Alto</v>
      </c>
      <c r="N3150" s="29">
        <v>85.62</v>
      </c>
      <c r="O3150" s="32">
        <f t="shared" si="1"/>
        <v>85.62</v>
      </c>
      <c r="P3150" s="33">
        <f t="shared" si="2"/>
        <v>11.07</v>
      </c>
      <c r="Q3150" s="34">
        <f t="shared" si="3"/>
        <v>2.418960245</v>
      </c>
      <c r="R3150" s="35" t="str">
        <f t="shared" si="4"/>
        <v>Alto</v>
      </c>
      <c r="S3150" s="35" t="str">
        <f>IF(O3150="","",IF(O3150&gt;AVERAGE('Base de datos limpia'!$O$2:$O$8001),"Alto","Normal"))
</f>
        <v>Alto</v>
      </c>
      <c r="T3150" s="35" t="str">
        <f t="shared" si="5"/>
        <v>Gamer intensivo</v>
      </c>
      <c r="U3150" s="35"/>
    </row>
    <row r="3151">
      <c r="A3151" s="28">
        <v>3150.0</v>
      </c>
      <c r="B3151" s="28">
        <v>19.0</v>
      </c>
      <c r="C3151" s="28" t="str">
        <f>TRIM(PROPER('Base de datos cruda'!C3151))</f>
        <v>Female</v>
      </c>
      <c r="D3151" s="28">
        <v>2.41</v>
      </c>
      <c r="E3151" s="28">
        <v>8.81</v>
      </c>
      <c r="F3151" s="28">
        <v>4.09</v>
      </c>
      <c r="G3151" s="28">
        <v>96.77</v>
      </c>
      <c r="H3151" s="28" t="str">
        <f>TRIM(PROPER('Base de datos cruda'!H3151))</f>
        <v>Rpg</v>
      </c>
      <c r="I3151" s="28">
        <v>1.17</v>
      </c>
      <c r="J3151" s="28">
        <v>3.68</v>
      </c>
      <c r="K3151" s="28">
        <v>277.64</v>
      </c>
      <c r="L3151" s="28">
        <f>IF('Base de datos cruda'!L3151&lt;0,,'Base de datos cruda'!L3151)</f>
        <v>1.99</v>
      </c>
      <c r="M3151" s="28" t="str">
        <f>IF(TRIM(PROPER('Base de datos cruda'!M3151))="High","Alto",IF(TRIM(PROPER('Base de datos cruda'!M3151))="Medium","Medio","Bajo"))</f>
        <v>Alto</v>
      </c>
      <c r="N3151" s="29">
        <v>97.53</v>
      </c>
      <c r="O3151" s="32">
        <f t="shared" si="1"/>
        <v>97.53</v>
      </c>
      <c r="P3151" s="33">
        <f t="shared" si="2"/>
        <v>6.09</v>
      </c>
      <c r="Q3151" s="34">
        <f t="shared" si="3"/>
        <v>3.65560166</v>
      </c>
      <c r="R3151" s="35" t="str">
        <f t="shared" si="4"/>
        <v>Alto</v>
      </c>
      <c r="S3151" s="35" t="str">
        <f>IF(O3151="","",IF(O3151&gt;AVERAGE('Base de datos limpia'!$O$2:$O$8001),"Alto","Normal"))
</f>
        <v>Alto</v>
      </c>
      <c r="T3151" s="35" t="str">
        <f t="shared" si="5"/>
        <v>Gamer intensivo</v>
      </c>
      <c r="U3151" s="35"/>
    </row>
    <row r="3152">
      <c r="A3152" s="28">
        <v>3151.0</v>
      </c>
      <c r="B3152" s="28">
        <v>21.0</v>
      </c>
      <c r="C3152" s="28" t="str">
        <f>TRIM(PROPER('Base de datos cruda'!C3152))</f>
        <v>Female</v>
      </c>
      <c r="D3152" s="28">
        <v>0.64</v>
      </c>
      <c r="E3152" s="28">
        <v>4.07</v>
      </c>
      <c r="F3152" s="28">
        <v>6.45</v>
      </c>
      <c r="G3152" s="28">
        <v>74.69</v>
      </c>
      <c r="H3152" s="28" t="str">
        <f>TRIM(PROPER('Base de datos cruda'!H3152))</f>
        <v>Fps</v>
      </c>
      <c r="I3152" s="28">
        <v>4.55</v>
      </c>
      <c r="J3152" s="28">
        <v>4.39</v>
      </c>
      <c r="K3152" s="28">
        <v>305.14</v>
      </c>
      <c r="L3152" s="28">
        <f>IF('Base de datos cruda'!L3152&lt;0,,'Base de datos cruda'!L3152)</f>
        <v>1.92</v>
      </c>
      <c r="M3152" s="28" t="str">
        <f>IF(TRIM(PROPER('Base de datos cruda'!M3152))="High","Alto",IF(TRIM(PROPER('Base de datos cruda'!M3152))="Medium","Medio","Bajo"))</f>
        <v>Medio</v>
      </c>
      <c r="N3152" s="29">
        <v>73.07</v>
      </c>
      <c r="O3152" s="32">
        <f t="shared" si="1"/>
        <v>73.07</v>
      </c>
      <c r="P3152" s="33">
        <f t="shared" si="2"/>
        <v>5.03</v>
      </c>
      <c r="Q3152" s="34">
        <f t="shared" si="3"/>
        <v>6.359375</v>
      </c>
      <c r="R3152" s="35" t="str">
        <f t="shared" si="4"/>
        <v>Alto</v>
      </c>
      <c r="S3152" s="35" t="str">
        <f>IF(O3152="","",IF(O3152&gt;AVERAGE('Base de datos limpia'!$O$2:$O$8001),"Alto","Normal"))
</f>
        <v>Alto</v>
      </c>
      <c r="T3152" s="35" t="str">
        <f t="shared" si="5"/>
        <v>Gamer moderado</v>
      </c>
      <c r="U3152" s="35"/>
    </row>
    <row r="3153">
      <c r="A3153" s="28">
        <v>3152.0</v>
      </c>
      <c r="B3153" s="28">
        <v>23.0</v>
      </c>
      <c r="C3153" s="28" t="str">
        <f>TRIM(PROPER('Base de datos cruda'!C3153))</f>
        <v>Female</v>
      </c>
      <c r="D3153" s="28">
        <v>7.52</v>
      </c>
      <c r="E3153" s="28">
        <v>6.94</v>
      </c>
      <c r="F3153" s="28">
        <v>6.24</v>
      </c>
      <c r="G3153" s="28">
        <v>98.57</v>
      </c>
      <c r="H3153" s="28" t="str">
        <f>TRIM(PROPER('Base de datos cruda'!H3153))</f>
        <v>Rpg</v>
      </c>
      <c r="I3153" s="28">
        <v>2.68</v>
      </c>
      <c r="J3153" s="28">
        <v>10.44</v>
      </c>
      <c r="K3153" s="28">
        <v>215.39</v>
      </c>
      <c r="L3153" s="28">
        <f>IF('Base de datos cruda'!L3153&lt;0,,'Base de datos cruda'!L3153)</f>
        <v>15.7</v>
      </c>
      <c r="M3153" s="28" t="str">
        <f>IF(TRIM(PROPER('Base de datos cruda'!M3153))="High","Alto",IF(TRIM(PROPER('Base de datos cruda'!M3153))="Medium","Medio","Bajo"))</f>
        <v>Bajo</v>
      </c>
      <c r="N3153" s="29">
        <v>53.74</v>
      </c>
      <c r="O3153" s="32">
        <f t="shared" si="1"/>
        <v>53.74</v>
      </c>
      <c r="P3153" s="33">
        <f t="shared" si="2"/>
        <v>17.96</v>
      </c>
      <c r="Q3153" s="34">
        <f t="shared" si="3"/>
        <v>0.9228723404</v>
      </c>
      <c r="R3153" s="35" t="str">
        <f t="shared" si="4"/>
        <v>Medio</v>
      </c>
      <c r="S3153" s="35" t="str">
        <f>IF(O3153="","",IF(O3153&gt;AVERAGE('Base de datos limpia'!$O$2:$O$8001),"Alto","Normal"))
</f>
        <v>Normal</v>
      </c>
      <c r="T3153" s="35" t="str">
        <f t="shared" si="5"/>
        <v>Gamer intensivo</v>
      </c>
      <c r="U3153" s="35"/>
    </row>
    <row r="3154">
      <c r="A3154" s="28">
        <v>3153.0</v>
      </c>
      <c r="B3154" s="28">
        <v>21.0</v>
      </c>
      <c r="C3154" s="28" t="str">
        <f>TRIM(PROPER('Base de datos cruda'!C3154))</f>
        <v>Female</v>
      </c>
      <c r="D3154" s="28">
        <v>4.39</v>
      </c>
      <c r="E3154" s="28">
        <v>5.94</v>
      </c>
      <c r="F3154" s="28">
        <v>4.3</v>
      </c>
      <c r="G3154" s="28">
        <v>76.07</v>
      </c>
      <c r="H3154" s="28" t="str">
        <f>TRIM(PROPER('Base de datos cruda'!H3154))</f>
        <v>Casual</v>
      </c>
      <c r="I3154" s="28">
        <v>1.0</v>
      </c>
      <c r="J3154" s="28">
        <v>9.13</v>
      </c>
      <c r="K3154" s="28">
        <v>262.97</v>
      </c>
      <c r="L3154" s="28">
        <f>IF('Base de datos cruda'!L3154&lt;0,,'Base de datos cruda'!L3154)</f>
        <v>10.07</v>
      </c>
      <c r="M3154" s="28" t="str">
        <f>IF(TRIM(PROPER('Base de datos cruda'!M3154))="High","Alto",IF(TRIM(PROPER('Base de datos cruda'!M3154))="Medium","Medio","Bajo"))</f>
        <v>Medio</v>
      </c>
      <c r="N3154" s="29">
        <v>54.09</v>
      </c>
      <c r="O3154" s="32">
        <f t="shared" si="1"/>
        <v>54.09</v>
      </c>
      <c r="P3154" s="33">
        <f t="shared" si="2"/>
        <v>13.52</v>
      </c>
      <c r="Q3154" s="34">
        <f t="shared" si="3"/>
        <v>1.353075171</v>
      </c>
      <c r="R3154" s="35" t="str">
        <f t="shared" si="4"/>
        <v>Medio</v>
      </c>
      <c r="S3154" s="35" t="str">
        <f>IF(O3154="","",IF(O3154&gt;AVERAGE('Base de datos limpia'!$O$2:$O$8001),"Alto","Normal"))
</f>
        <v>Normal</v>
      </c>
      <c r="T3154" s="35" t="str">
        <f t="shared" si="5"/>
        <v>Gamer moderado</v>
      </c>
      <c r="U3154" s="35"/>
    </row>
    <row r="3155">
      <c r="A3155" s="28">
        <v>3154.0</v>
      </c>
      <c r="B3155" s="28">
        <v>24.0</v>
      </c>
      <c r="C3155" s="28" t="str">
        <f>TRIM(PROPER('Base de datos cruda'!C3155))</f>
        <v>Male</v>
      </c>
      <c r="D3155" s="28">
        <v>6.3</v>
      </c>
      <c r="E3155" s="28">
        <v>3.51</v>
      </c>
      <c r="F3155" s="28">
        <v>4.67</v>
      </c>
      <c r="G3155" s="28">
        <v>65.84</v>
      </c>
      <c r="H3155" s="28" t="str">
        <f>TRIM(PROPER('Base de datos cruda'!H3155))</f>
        <v>Fps</v>
      </c>
      <c r="I3155" s="28">
        <v>3.35</v>
      </c>
      <c r="J3155" s="28">
        <v>10.25</v>
      </c>
      <c r="K3155" s="28">
        <v>237.32</v>
      </c>
      <c r="L3155" s="28">
        <f>IF('Base de datos cruda'!L3155&lt;0,,'Base de datos cruda'!L3155)</f>
        <v>14.62</v>
      </c>
      <c r="M3155" s="28" t="str">
        <f>IF(TRIM(PROPER('Base de datos cruda'!M3155))="High","Alto",IF(TRIM(PROPER('Base de datos cruda'!M3155))="Medium","Medio","Bajo"))</f>
        <v>Bajo</v>
      </c>
      <c r="N3155" s="29">
        <v>32.28</v>
      </c>
      <c r="O3155" s="32">
        <f t="shared" si="1"/>
        <v>32.28</v>
      </c>
      <c r="P3155" s="33">
        <f t="shared" si="2"/>
        <v>16.55</v>
      </c>
      <c r="Q3155" s="34">
        <f t="shared" si="3"/>
        <v>0.5571428571</v>
      </c>
      <c r="R3155" s="35" t="str">
        <f t="shared" si="4"/>
        <v>Bajo</v>
      </c>
      <c r="S3155" s="35" t="str">
        <f>IF(O3155="","",IF(O3155&gt;AVERAGE('Base de datos limpia'!$O$2:$O$8001),"Alto","Normal"))
</f>
        <v>Normal</v>
      </c>
      <c r="T3155" s="35" t="str">
        <f t="shared" si="5"/>
        <v>Gamer moderado</v>
      </c>
      <c r="U3155" s="35"/>
    </row>
    <row r="3156">
      <c r="A3156" s="28">
        <v>3155.0</v>
      </c>
      <c r="B3156" s="28">
        <v>24.0</v>
      </c>
      <c r="C3156" s="28" t="str">
        <f>TRIM(PROPER('Base de datos cruda'!C3156))</f>
        <v>Male</v>
      </c>
      <c r="D3156" s="28">
        <v>5.27</v>
      </c>
      <c r="E3156" s="28">
        <v>3.45</v>
      </c>
      <c r="F3156" s="28">
        <v>6.55</v>
      </c>
      <c r="G3156" s="28">
        <v>95.39</v>
      </c>
      <c r="H3156" s="28" t="str">
        <f>TRIM(PROPER('Base de datos cruda'!H3156))</f>
        <v>Fps</v>
      </c>
      <c r="I3156" s="28">
        <v>4.02</v>
      </c>
      <c r="J3156" s="28">
        <v>9.9</v>
      </c>
      <c r="K3156" s="28">
        <v>248.97</v>
      </c>
      <c r="L3156" s="28">
        <f>IF('Base de datos cruda'!L3156&lt;0,,'Base de datos cruda'!L3156)</f>
        <v>13.17</v>
      </c>
      <c r="M3156" s="28" t="str">
        <f>IF(TRIM(PROPER('Base de datos cruda'!M3156))="High","Alto",IF(TRIM(PROPER('Base de datos cruda'!M3156))="Medium","Medio","Bajo"))</f>
        <v>Bajo</v>
      </c>
      <c r="N3156" s="29">
        <v>58.58</v>
      </c>
      <c r="O3156" s="32">
        <f t="shared" si="1"/>
        <v>58.58</v>
      </c>
      <c r="P3156" s="33">
        <f t="shared" si="2"/>
        <v>15.17</v>
      </c>
      <c r="Q3156" s="34">
        <f t="shared" si="3"/>
        <v>0.6546489564</v>
      </c>
      <c r="R3156" s="35" t="str">
        <f t="shared" si="4"/>
        <v>Medio</v>
      </c>
      <c r="S3156" s="35" t="str">
        <f>IF(O3156="","",IF(O3156&gt;AVERAGE('Base de datos limpia'!$O$2:$O$8001),"Alto","Normal"))
</f>
        <v>Normal</v>
      </c>
      <c r="T3156" s="35" t="str">
        <f t="shared" si="5"/>
        <v>Gamer moderado</v>
      </c>
      <c r="U3156" s="35"/>
    </row>
    <row r="3157">
      <c r="A3157" s="28">
        <v>3156.0</v>
      </c>
      <c r="B3157" s="28">
        <v>17.0</v>
      </c>
      <c r="C3157" s="28" t="str">
        <f>TRIM(PROPER('Base de datos cruda'!C3157))</f>
        <v>Male</v>
      </c>
      <c r="D3157" s="28">
        <v>4.11</v>
      </c>
      <c r="E3157" s="28">
        <v>5.85</v>
      </c>
      <c r="F3157" s="28">
        <v>5.17</v>
      </c>
      <c r="G3157" s="28">
        <v>91.8</v>
      </c>
      <c r="H3157" s="28" t="str">
        <f>TRIM(PROPER('Base de datos cruda'!H3157))</f>
        <v>Rpg</v>
      </c>
      <c r="I3157" s="28">
        <v>3.79</v>
      </c>
      <c r="J3157" s="28">
        <v>6.01</v>
      </c>
      <c r="K3157" s="28">
        <v>283.06</v>
      </c>
      <c r="L3157" s="28">
        <f>IF('Base de datos cruda'!L3157&lt;0,,'Base de datos cruda'!L3157)</f>
        <v>9.63</v>
      </c>
      <c r="M3157" s="28" t="str">
        <f>IF(TRIM(PROPER('Base de datos cruda'!M3157))="High","Alto",IF(TRIM(PROPER('Base de datos cruda'!M3157))="Medium","Medio","Bajo"))</f>
        <v>Medio</v>
      </c>
      <c r="N3157" s="29">
        <v>65.2</v>
      </c>
      <c r="O3157" s="32">
        <f t="shared" si="1"/>
        <v>65.2</v>
      </c>
      <c r="P3157" s="33">
        <f t="shared" si="2"/>
        <v>10.12</v>
      </c>
      <c r="Q3157" s="34">
        <f t="shared" si="3"/>
        <v>1.423357664</v>
      </c>
      <c r="R3157" s="35" t="str">
        <f t="shared" si="4"/>
        <v>Medio</v>
      </c>
      <c r="S3157" s="35" t="str">
        <f>IF(O3157="","",IF(O3157&gt;AVERAGE('Base de datos limpia'!$O$2:$O$8001),"Alto","Normal"))
</f>
        <v>Normal</v>
      </c>
      <c r="T3157" s="35" t="str">
        <f t="shared" si="5"/>
        <v>Gamer moderado</v>
      </c>
      <c r="U3157" s="35"/>
    </row>
    <row r="3158">
      <c r="A3158" s="28">
        <v>3157.0</v>
      </c>
      <c r="B3158" s="28">
        <v>16.0</v>
      </c>
      <c r="C3158" s="28" t="str">
        <f>TRIM(PROPER('Base de datos cruda'!C3158))</f>
        <v>Male</v>
      </c>
      <c r="D3158" s="28">
        <v>0.72</v>
      </c>
      <c r="E3158" s="28">
        <v>2.39</v>
      </c>
      <c r="F3158" s="28">
        <v>8.39</v>
      </c>
      <c r="G3158" s="28">
        <v>91.45</v>
      </c>
      <c r="H3158" s="28" t="str">
        <f>TRIM(PROPER('Base de datos cruda'!H3158))</f>
        <v>Casual</v>
      </c>
      <c r="I3158" s="28">
        <v>3.0</v>
      </c>
      <c r="J3158" s="28">
        <v>3.91</v>
      </c>
      <c r="K3158" s="28">
        <v>308.92</v>
      </c>
      <c r="L3158" s="28">
        <f>IF('Base de datos cruda'!L3158&lt;0,,'Base de datos cruda'!L3158)</f>
        <v>4.81</v>
      </c>
      <c r="M3158" s="28" t="str">
        <f>IF(TRIM(PROPER('Base de datos cruda'!M3158))="High","Alto",IF(TRIM(PROPER('Base de datos cruda'!M3158))="Medium","Medio","Bajo"))</f>
        <v>Medio</v>
      </c>
      <c r="N3158" s="29">
        <v>76.36</v>
      </c>
      <c r="O3158" s="32">
        <f t="shared" si="1"/>
        <v>76.36</v>
      </c>
      <c r="P3158" s="33">
        <f t="shared" si="2"/>
        <v>4.63</v>
      </c>
      <c r="Q3158" s="34">
        <f t="shared" si="3"/>
        <v>3.319444444</v>
      </c>
      <c r="R3158" s="35" t="str">
        <f t="shared" si="4"/>
        <v>Alto</v>
      </c>
      <c r="S3158" s="35" t="str">
        <f>IF(O3158="","",IF(O3158&gt;AVERAGE('Base de datos limpia'!$O$2:$O$8001),"Alto","Normal"))
</f>
        <v>Alto</v>
      </c>
      <c r="T3158" s="35" t="str">
        <f t="shared" si="5"/>
        <v>Gamer casual</v>
      </c>
      <c r="U3158" s="35"/>
    </row>
    <row r="3159">
      <c r="A3159" s="28">
        <v>3158.0</v>
      </c>
      <c r="B3159" s="28">
        <v>17.0</v>
      </c>
      <c r="C3159" s="28" t="str">
        <f>TRIM(PROPER('Base de datos cruda'!C3159))</f>
        <v>Male</v>
      </c>
      <c r="D3159" s="28">
        <v>5.14</v>
      </c>
      <c r="E3159" s="28">
        <v>8.3</v>
      </c>
      <c r="F3159" s="28">
        <v>4.87</v>
      </c>
      <c r="G3159" s="28">
        <v>63.58</v>
      </c>
      <c r="H3159" s="28" t="str">
        <f>TRIM(PROPER('Base de datos cruda'!H3159))</f>
        <v>Casual</v>
      </c>
      <c r="I3159" s="28">
        <v>2.6</v>
      </c>
      <c r="J3159" s="28">
        <v>8.3</v>
      </c>
      <c r="K3159" s="28">
        <v>256.5</v>
      </c>
      <c r="L3159" s="28">
        <f>IF('Base de datos cruda'!L3159&lt;0,,'Base de datos cruda'!L3159)</f>
        <v>13.33</v>
      </c>
      <c r="M3159" s="28" t="str">
        <f>IF(TRIM(PROPER('Base de datos cruda'!M3159))="High","Alto",IF(TRIM(PROPER('Base de datos cruda'!M3159))="Medium","Medio","Bajo"))</f>
        <v>Alto</v>
      </c>
      <c r="N3159" s="29">
        <v>73.2629776297111</v>
      </c>
      <c r="O3159" s="32">
        <f t="shared" si="1"/>
        <v>73.26297763</v>
      </c>
      <c r="P3159" s="33">
        <f t="shared" si="2"/>
        <v>13.44</v>
      </c>
      <c r="Q3159" s="34">
        <f t="shared" si="3"/>
        <v>1.614785992</v>
      </c>
      <c r="R3159" s="35" t="str">
        <f t="shared" si="4"/>
        <v>Alto</v>
      </c>
      <c r="S3159" s="35" t="str">
        <f>IF(O3159="","",IF(O3159&gt;AVERAGE('Base de datos limpia'!$O$2:$O$8001),"Alto","Normal"))
</f>
        <v>Alto</v>
      </c>
      <c r="T3159" s="35" t="str">
        <f t="shared" si="5"/>
        <v>Gamer intensivo</v>
      </c>
      <c r="U3159" s="35"/>
    </row>
    <row r="3160">
      <c r="A3160" s="28">
        <v>3159.0</v>
      </c>
      <c r="B3160" s="28">
        <v>20.0</v>
      </c>
      <c r="C3160" s="28" t="str">
        <f>TRIM(PROPER('Base de datos cruda'!C3160))</f>
        <v>Male</v>
      </c>
      <c r="D3160" s="28">
        <v>1.24</v>
      </c>
      <c r="E3160" s="28">
        <v>1.62</v>
      </c>
      <c r="F3160" s="28">
        <v>4.1</v>
      </c>
      <c r="G3160" s="28">
        <v>95.17</v>
      </c>
      <c r="H3160" s="28" t="str">
        <f>TRIM(PROPER('Base de datos cruda'!H3160))</f>
        <v>Fps</v>
      </c>
      <c r="I3160" s="28">
        <v>3.89</v>
      </c>
      <c r="J3160" s="28">
        <v>7.14</v>
      </c>
      <c r="K3160" s="28">
        <v>317.94</v>
      </c>
      <c r="L3160" s="28">
        <f>IF('Base de datos cruda'!L3160&lt;0,,'Base de datos cruda'!L3160)</f>
        <v>2.43</v>
      </c>
      <c r="M3160" s="28" t="str">
        <f>IF(TRIM(PROPER('Base de datos cruda'!M3160))="High","Alto",IF(TRIM(PROPER('Base de datos cruda'!M3160))="Medium","Medio","Bajo"))</f>
        <v>Medio</v>
      </c>
      <c r="N3160" s="29">
        <v>61.36</v>
      </c>
      <c r="O3160" s="32">
        <f t="shared" si="1"/>
        <v>61.36</v>
      </c>
      <c r="P3160" s="33">
        <f t="shared" si="2"/>
        <v>8.38</v>
      </c>
      <c r="Q3160" s="34">
        <f t="shared" si="3"/>
        <v>1.306451613</v>
      </c>
      <c r="R3160" s="35" t="str">
        <f t="shared" si="4"/>
        <v>Medio</v>
      </c>
      <c r="S3160" s="35" t="str">
        <f>IF(O3160="","",IF(O3160&gt;AVERAGE('Base de datos limpia'!$O$2:$O$8001),"Alto","Normal"))
</f>
        <v>Normal</v>
      </c>
      <c r="T3160" s="35" t="str">
        <f t="shared" si="5"/>
        <v>Gamer casual</v>
      </c>
      <c r="U3160" s="35"/>
    </row>
    <row r="3161">
      <c r="A3161" s="28">
        <v>3160.0</v>
      </c>
      <c r="B3161" s="28">
        <v>19.0</v>
      </c>
      <c r="C3161" s="28" t="str">
        <f>TRIM(PROPER('Base de datos cruda'!C3161))</f>
        <v>Male</v>
      </c>
      <c r="D3161" s="28">
        <v>3.32</v>
      </c>
      <c r="E3161" s="28">
        <v>1.85</v>
      </c>
      <c r="F3161" s="28">
        <v>6.24</v>
      </c>
      <c r="G3161" s="28">
        <v>83.86</v>
      </c>
      <c r="H3161" s="28" t="str">
        <f>TRIM(PROPER('Base de datos cruda'!H3161))</f>
        <v>Casual</v>
      </c>
      <c r="I3161" s="28">
        <v>3.54</v>
      </c>
      <c r="J3161" s="28">
        <v>4.42</v>
      </c>
      <c r="K3161" s="28">
        <v>266.57</v>
      </c>
      <c r="L3161" s="28">
        <f>IF('Base de datos cruda'!L3161&lt;0,,'Base de datos cruda'!L3161)</f>
        <v>7.49</v>
      </c>
      <c r="M3161" s="28" t="str">
        <f>IF(TRIM(PROPER('Base de datos cruda'!M3161))="High","Alto",IF(TRIM(PROPER('Base de datos cruda'!M3161))="Medium","Medio","Bajo"))</f>
        <v>Medio</v>
      </c>
      <c r="N3161" s="29">
        <v>45.23</v>
      </c>
      <c r="O3161" s="32">
        <f t="shared" si="1"/>
        <v>45.23</v>
      </c>
      <c r="P3161" s="33">
        <f t="shared" si="2"/>
        <v>7.74</v>
      </c>
      <c r="Q3161" s="34">
        <f t="shared" si="3"/>
        <v>0.5572289157</v>
      </c>
      <c r="R3161" s="35" t="str">
        <f t="shared" si="4"/>
        <v>Bajo</v>
      </c>
      <c r="S3161" s="35" t="str">
        <f>IF(O3161="","",IF(O3161&gt;AVERAGE('Base de datos limpia'!$O$2:$O$8001),"Alto","Normal"))
</f>
        <v>Normal</v>
      </c>
      <c r="T3161" s="35" t="str">
        <f t="shared" si="5"/>
        <v>Gamer casual</v>
      </c>
      <c r="U3161" s="35"/>
    </row>
    <row r="3162">
      <c r="A3162" s="28">
        <v>3161.0</v>
      </c>
      <c r="B3162" s="28">
        <v>19.0</v>
      </c>
      <c r="C3162" s="28" t="str">
        <f>TRIM(PROPER('Base de datos cruda'!C3162))</f>
        <v>Other</v>
      </c>
      <c r="D3162" s="28">
        <v>5.03</v>
      </c>
      <c r="E3162" s="28">
        <v>4.08</v>
      </c>
      <c r="F3162" s="28">
        <v>8.93</v>
      </c>
      <c r="G3162" s="28">
        <v>78.81</v>
      </c>
      <c r="H3162" s="28" t="str">
        <f>TRIM(PROPER('Base de datos cruda'!H3162))</f>
        <v>Rpg</v>
      </c>
      <c r="I3162" s="28">
        <v>2.86</v>
      </c>
      <c r="J3162" s="28">
        <v>10.11</v>
      </c>
      <c r="K3162" s="28">
        <v>254.77</v>
      </c>
      <c r="L3162" s="28">
        <f>IF('Base de datos cruda'!L3162&lt;0,,'Base de datos cruda'!L3162)</f>
        <v>11.38</v>
      </c>
      <c r="M3162" s="28" t="str">
        <f>IF(TRIM(PROPER('Base de datos cruda'!M3162))="High","Alto",IF(TRIM(PROPER('Base de datos cruda'!M3162))="Medium","Medio","Bajo"))</f>
        <v>Bajo</v>
      </c>
      <c r="N3162" s="29">
        <v>63.5</v>
      </c>
      <c r="O3162" s="32">
        <f t="shared" si="1"/>
        <v>63.5</v>
      </c>
      <c r="P3162" s="33">
        <f t="shared" si="2"/>
        <v>15.14</v>
      </c>
      <c r="Q3162" s="34">
        <f t="shared" si="3"/>
        <v>0.8111332008</v>
      </c>
      <c r="R3162" s="35" t="str">
        <f t="shared" si="4"/>
        <v>Medio</v>
      </c>
      <c r="S3162" s="35" t="str">
        <f>IF(O3162="","",IF(O3162&gt;AVERAGE('Base de datos limpia'!$O$2:$O$8001),"Alto","Normal"))
</f>
        <v>Normal</v>
      </c>
      <c r="T3162" s="35" t="str">
        <f t="shared" si="5"/>
        <v>Gamer moderado</v>
      </c>
      <c r="U3162" s="35"/>
    </row>
    <row r="3163">
      <c r="A3163" s="28">
        <v>3162.0</v>
      </c>
      <c r="B3163" s="28">
        <v>24.0</v>
      </c>
      <c r="C3163" s="28" t="str">
        <f>TRIM(PROPER('Base de datos cruda'!C3163))</f>
        <v>Male</v>
      </c>
      <c r="D3163" s="28">
        <v>6.26</v>
      </c>
      <c r="E3163" s="28">
        <v>2.06</v>
      </c>
      <c r="F3163" s="28">
        <v>7.17</v>
      </c>
      <c r="G3163" s="28">
        <v>96.53</v>
      </c>
      <c r="H3163" s="28" t="str">
        <f>TRIM(PROPER('Base de datos cruda'!H3163))</f>
        <v>Fps</v>
      </c>
      <c r="I3163" s="28">
        <v>3.29</v>
      </c>
      <c r="J3163" s="28">
        <v>7.75</v>
      </c>
      <c r="K3163" s="28">
        <v>229.39</v>
      </c>
      <c r="L3163" s="28">
        <f>IF('Base de datos cruda'!L3163&lt;0,,'Base de datos cruda'!L3163)</f>
        <v>14.9</v>
      </c>
      <c r="M3163" s="28" t="str">
        <f>IF(TRIM(PROPER('Base de datos cruda'!M3163))="High","Alto",IF(TRIM(PROPER('Base de datos cruda'!M3163))="Medium","Medio","Bajo"))</f>
        <v>Bajo</v>
      </c>
      <c r="N3163" s="29">
        <v>49.89</v>
      </c>
      <c r="O3163" s="32">
        <f t="shared" si="1"/>
        <v>49.89</v>
      </c>
      <c r="P3163" s="33">
        <f t="shared" si="2"/>
        <v>14.01</v>
      </c>
      <c r="Q3163" s="34">
        <f t="shared" si="3"/>
        <v>0.3290734824</v>
      </c>
      <c r="R3163" s="35" t="str">
        <f t="shared" si="4"/>
        <v>Bajo</v>
      </c>
      <c r="S3163" s="35" t="str">
        <f>IF(O3163="","",IF(O3163&gt;AVERAGE('Base de datos limpia'!$O$2:$O$8001),"Alto","Normal"))
</f>
        <v>Normal</v>
      </c>
      <c r="T3163" s="35" t="str">
        <f t="shared" si="5"/>
        <v>Gamer casual</v>
      </c>
      <c r="U3163" s="35"/>
    </row>
    <row r="3164">
      <c r="A3164" s="28">
        <v>3163.0</v>
      </c>
      <c r="B3164" s="28">
        <v>23.0</v>
      </c>
      <c r="C3164" s="28" t="str">
        <f>TRIM(PROPER('Base de datos cruda'!C3164))</f>
        <v>Female</v>
      </c>
      <c r="D3164" s="28">
        <v>5.48</v>
      </c>
      <c r="E3164" s="28">
        <v>5.28</v>
      </c>
      <c r="F3164" s="28">
        <v>5.77</v>
      </c>
      <c r="G3164" s="28">
        <v>86.64</v>
      </c>
      <c r="H3164" s="28" t="str">
        <f>TRIM(PROPER('Base de datos cruda'!H3164))</f>
        <v>Casual</v>
      </c>
      <c r="I3164" s="28">
        <v>0.84</v>
      </c>
      <c r="J3164" s="28">
        <v>6.88</v>
      </c>
      <c r="K3164" s="28">
        <v>254.94</v>
      </c>
      <c r="L3164" s="28">
        <f>IF('Base de datos cruda'!L3164&lt;0,,'Base de datos cruda'!L3164)</f>
        <v>14.25</v>
      </c>
      <c r="M3164" s="28" t="str">
        <f>IF(TRIM(PROPER('Base de datos cruda'!M3164))="High","Alto",IF(TRIM(PROPER('Base de datos cruda'!M3164))="Medium","Medio","Bajo"))</f>
        <v>Bajo</v>
      </c>
      <c r="N3164" s="29">
        <v>55.57</v>
      </c>
      <c r="O3164" s="32">
        <f t="shared" si="1"/>
        <v>55.57</v>
      </c>
      <c r="P3164" s="33">
        <f t="shared" si="2"/>
        <v>12.36</v>
      </c>
      <c r="Q3164" s="34">
        <f t="shared" si="3"/>
        <v>0.9635036496</v>
      </c>
      <c r="R3164" s="35" t="str">
        <f t="shared" si="4"/>
        <v>Medio</v>
      </c>
      <c r="S3164" s="35" t="str">
        <f>IF(O3164="","",IF(O3164&gt;AVERAGE('Base de datos limpia'!$O$2:$O$8001),"Alto","Normal"))
</f>
        <v>Normal</v>
      </c>
      <c r="T3164" s="35" t="str">
        <f t="shared" si="5"/>
        <v>Gamer moderado</v>
      </c>
      <c r="U3164" s="35"/>
    </row>
    <row r="3165">
      <c r="A3165" s="28">
        <v>3164.0</v>
      </c>
      <c r="B3165" s="28">
        <v>21.0</v>
      </c>
      <c r="C3165" s="28" t="str">
        <f>TRIM(PROPER('Base de datos cruda'!C3165))</f>
        <v>Female</v>
      </c>
      <c r="D3165" s="28">
        <v>5.37</v>
      </c>
      <c r="E3165" s="28">
        <v>4.6</v>
      </c>
      <c r="F3165" s="28">
        <v>4.08</v>
      </c>
      <c r="G3165" s="28">
        <v>65.32</v>
      </c>
      <c r="H3165" s="28" t="str">
        <f>TRIM(PROPER('Base de datos cruda'!H3165))</f>
        <v>Fps</v>
      </c>
      <c r="I3165" s="28">
        <v>0.1</v>
      </c>
      <c r="J3165" s="28">
        <v>8.01</v>
      </c>
      <c r="K3165" s="28">
        <v>261.63</v>
      </c>
      <c r="L3165" s="28">
        <f>IF('Base de datos cruda'!L3165&lt;0,,'Base de datos cruda'!L3165)</f>
        <v>13.74</v>
      </c>
      <c r="M3165" s="28" t="str">
        <f>IF(TRIM(PROPER('Base de datos cruda'!M3165))="High","Alto",IF(TRIM(PROPER('Base de datos cruda'!M3165))="Medium","Medio","Bajo"))</f>
        <v>Bajo</v>
      </c>
      <c r="N3165" s="29">
        <v>40.9</v>
      </c>
      <c r="O3165" s="32">
        <f t="shared" si="1"/>
        <v>40.9</v>
      </c>
      <c r="P3165" s="33">
        <f t="shared" si="2"/>
        <v>13.38</v>
      </c>
      <c r="Q3165" s="34">
        <f t="shared" si="3"/>
        <v>0.8566108007</v>
      </c>
      <c r="R3165" s="35" t="str">
        <f t="shared" si="4"/>
        <v>Bajo</v>
      </c>
      <c r="S3165" s="35" t="str">
        <f>IF(O3165="","",IF(O3165&gt;AVERAGE('Base de datos limpia'!$O$2:$O$8001),"Alto","Normal"))
</f>
        <v>Normal</v>
      </c>
      <c r="T3165" s="35" t="str">
        <f t="shared" si="5"/>
        <v>Gamer moderado</v>
      </c>
      <c r="U3165" s="35"/>
    </row>
    <row r="3166">
      <c r="A3166" s="28">
        <v>3165.0</v>
      </c>
      <c r="B3166" s="28">
        <v>16.0</v>
      </c>
      <c r="C3166" s="28" t="str">
        <f>TRIM(PROPER('Base de datos cruda'!C3166))</f>
        <v>Female</v>
      </c>
      <c r="D3166" s="28">
        <v>1.19</v>
      </c>
      <c r="E3166" s="28">
        <v>7.5</v>
      </c>
      <c r="F3166" s="28">
        <v>6.42</v>
      </c>
      <c r="G3166" s="28">
        <v>80.78</v>
      </c>
      <c r="H3166" s="28" t="str">
        <f>TRIM(PROPER('Base de datos cruda'!H3166))</f>
        <v>Casual</v>
      </c>
      <c r="I3166" s="28">
        <v>4.66</v>
      </c>
      <c r="J3166" s="28">
        <v>5.69</v>
      </c>
      <c r="K3166" s="28">
        <v>281.47</v>
      </c>
      <c r="L3166" s="28">
        <f>IF('Base de datos cruda'!L3166&lt;0,,'Base de datos cruda'!L3166)</f>
        <v>8.44</v>
      </c>
      <c r="M3166" s="28" t="str">
        <f>IF(TRIM(PROPER('Base de datos cruda'!M3166))="High","Alto",IF(TRIM(PROPER('Base de datos cruda'!M3166))="Medium","Medio","Bajo"))</f>
        <v>Medio</v>
      </c>
      <c r="N3166" s="29">
        <v>99.21</v>
      </c>
      <c r="O3166" s="32">
        <f t="shared" si="1"/>
        <v>99.21</v>
      </c>
      <c r="P3166" s="33">
        <f t="shared" si="2"/>
        <v>6.88</v>
      </c>
      <c r="Q3166" s="34">
        <f t="shared" si="3"/>
        <v>6.302521008</v>
      </c>
      <c r="R3166" s="35" t="str">
        <f t="shared" si="4"/>
        <v>Alto</v>
      </c>
      <c r="S3166" s="35" t="str">
        <f>IF(O3166="","",IF(O3166&gt;AVERAGE('Base de datos limpia'!$O$2:$O$8001),"Alto","Normal"))
</f>
        <v>Alto</v>
      </c>
      <c r="T3166" s="35" t="str">
        <f t="shared" si="5"/>
        <v>Gamer intensivo</v>
      </c>
      <c r="U3166" s="35"/>
    </row>
    <row r="3167">
      <c r="A3167" s="28">
        <v>3166.0</v>
      </c>
      <c r="B3167" s="28">
        <v>17.0</v>
      </c>
      <c r="C3167" s="28" t="str">
        <f>TRIM(PROPER('Base de datos cruda'!C3167))</f>
        <v>Female</v>
      </c>
      <c r="D3167" s="28">
        <v>2.77</v>
      </c>
      <c r="E3167" s="28">
        <v>9.58</v>
      </c>
      <c r="F3167" s="28">
        <v>5.03</v>
      </c>
      <c r="G3167" s="28">
        <v>85.46</v>
      </c>
      <c r="H3167" s="28" t="str">
        <f>TRIM(PROPER('Base de datos cruda'!H3167))</f>
        <v>Casual</v>
      </c>
      <c r="I3167" s="28">
        <v>4.68</v>
      </c>
      <c r="J3167" s="28">
        <v>7.16</v>
      </c>
      <c r="K3167" s="28">
        <v>295.36</v>
      </c>
      <c r="L3167" s="28">
        <f>IF('Base de datos cruda'!L3167&lt;0,,'Base de datos cruda'!L3167)</f>
        <v>9.24</v>
      </c>
      <c r="M3167" s="28" t="str">
        <f>IF(TRIM(PROPER('Base de datos cruda'!M3167))="High","Alto",IF(TRIM(PROPER('Base de datos cruda'!M3167))="Medium","Medio","Bajo"))</f>
        <v>Alto</v>
      </c>
      <c r="N3167" s="29">
        <v>96.79</v>
      </c>
      <c r="O3167" s="32">
        <f t="shared" si="1"/>
        <v>96.79</v>
      </c>
      <c r="P3167" s="33">
        <f t="shared" si="2"/>
        <v>9.93</v>
      </c>
      <c r="Q3167" s="34">
        <f t="shared" si="3"/>
        <v>3.458483755</v>
      </c>
      <c r="R3167" s="35" t="str">
        <f t="shared" si="4"/>
        <v>Alto</v>
      </c>
      <c r="S3167" s="35" t="str">
        <f>IF(O3167="","",IF(O3167&gt;AVERAGE('Base de datos limpia'!$O$2:$O$8001),"Alto","Normal"))
</f>
        <v>Alto</v>
      </c>
      <c r="T3167" s="35" t="str">
        <f t="shared" si="5"/>
        <v>Gamer intensivo</v>
      </c>
      <c r="U3167" s="35"/>
    </row>
    <row r="3168">
      <c r="A3168" s="28">
        <v>3167.0</v>
      </c>
      <c r="B3168" s="28">
        <v>21.0</v>
      </c>
      <c r="C3168" s="28" t="str">
        <f>TRIM(PROPER('Base de datos cruda'!C3168))</f>
        <v>Male</v>
      </c>
      <c r="D3168" s="28">
        <v>0.34</v>
      </c>
      <c r="E3168" s="28">
        <v>7.78</v>
      </c>
      <c r="F3168" s="28">
        <v>7.24</v>
      </c>
      <c r="G3168" s="28">
        <v>95.94</v>
      </c>
      <c r="H3168" s="28" t="str">
        <f>TRIM(PROPER('Base de datos cruda'!H3168))</f>
        <v>Rpg</v>
      </c>
      <c r="I3168" s="28">
        <v>3.94</v>
      </c>
      <c r="J3168" s="28">
        <v>4.48</v>
      </c>
      <c r="K3168" s="28">
        <v>319.03</v>
      </c>
      <c r="L3168" s="28">
        <f>IF('Base de datos cruda'!L3168&lt;0,,'Base de datos cruda'!L3168)</f>
        <v>4.75</v>
      </c>
      <c r="M3168" s="28" t="str">
        <f>IF(TRIM(PROPER('Base de datos cruda'!M3168))="High","Alto",IF(TRIM(PROPER('Base de datos cruda'!M3168))="Medium","Medio","Bajo"))</f>
        <v>Medio</v>
      </c>
      <c r="N3168" s="29">
        <v>98.24</v>
      </c>
      <c r="O3168" s="32">
        <f t="shared" si="1"/>
        <v>98.24</v>
      </c>
      <c r="P3168" s="33">
        <f t="shared" si="2"/>
        <v>4.82</v>
      </c>
      <c r="Q3168" s="34">
        <f t="shared" si="3"/>
        <v>22.88235294</v>
      </c>
      <c r="R3168" s="35" t="str">
        <f t="shared" si="4"/>
        <v>Alto</v>
      </c>
      <c r="S3168" s="35" t="str">
        <f>IF(O3168="","",IF(O3168&gt;AVERAGE('Base de datos limpia'!$O$2:$O$8001),"Alto","Normal"))
</f>
        <v>Alto</v>
      </c>
      <c r="T3168" s="35" t="str">
        <f t="shared" si="5"/>
        <v>Gamer intensivo</v>
      </c>
      <c r="U3168" s="35"/>
    </row>
    <row r="3169">
      <c r="A3169" s="28">
        <v>3168.0</v>
      </c>
      <c r="B3169" s="28">
        <v>17.0</v>
      </c>
      <c r="C3169" s="28" t="str">
        <f>TRIM(PROPER('Base de datos cruda'!C3169))</f>
        <v>Male</v>
      </c>
      <c r="D3169" s="28">
        <v>5.76</v>
      </c>
      <c r="E3169" s="28">
        <v>2.62</v>
      </c>
      <c r="F3169" s="28">
        <v>6.92</v>
      </c>
      <c r="G3169" s="28">
        <v>71.2</v>
      </c>
      <c r="H3169" s="28" t="str">
        <f>TRIM(PROPER('Base de datos cruda'!H3169))</f>
        <v>Rpg</v>
      </c>
      <c r="I3169" s="28">
        <v>1.86</v>
      </c>
      <c r="J3169" s="28">
        <v>10.63</v>
      </c>
      <c r="K3169" s="28">
        <v>251.24</v>
      </c>
      <c r="L3169" s="28">
        <f>IF('Base de datos cruda'!L3169&lt;0,,'Base de datos cruda'!L3169)</f>
        <v>12.37</v>
      </c>
      <c r="M3169" s="28" t="str">
        <f>IF(TRIM(PROPER('Base de datos cruda'!M3169))="High","Alto",IF(TRIM(PROPER('Base de datos cruda'!M3169))="Medium","Medio","Bajo"))</f>
        <v>Bajo</v>
      </c>
      <c r="N3169" s="29">
        <v>47.35</v>
      </c>
      <c r="O3169" s="32">
        <f t="shared" si="1"/>
        <v>47.35</v>
      </c>
      <c r="P3169" s="33">
        <f t="shared" si="2"/>
        <v>16.39</v>
      </c>
      <c r="Q3169" s="34">
        <f t="shared" si="3"/>
        <v>0.4548611111</v>
      </c>
      <c r="R3169" s="35" t="str">
        <f t="shared" si="4"/>
        <v>Bajo</v>
      </c>
      <c r="S3169" s="35" t="str">
        <f>IF(O3169="","",IF(O3169&gt;AVERAGE('Base de datos limpia'!$O$2:$O$8001),"Alto","Normal"))
</f>
        <v>Normal</v>
      </c>
      <c r="T3169" s="35" t="str">
        <f t="shared" si="5"/>
        <v>Gamer casual</v>
      </c>
      <c r="U3169" s="35"/>
    </row>
    <row r="3170">
      <c r="A3170" s="28">
        <v>3169.0</v>
      </c>
      <c r="B3170" s="28">
        <v>20.0</v>
      </c>
      <c r="C3170" s="28" t="str">
        <f>TRIM(PROPER('Base de datos cruda'!C3170))</f>
        <v>Male</v>
      </c>
      <c r="D3170" s="28">
        <v>7.62</v>
      </c>
      <c r="E3170" s="28">
        <v>9.42</v>
      </c>
      <c r="F3170" s="28">
        <v>5.33</v>
      </c>
      <c r="G3170" s="28">
        <v>91.77</v>
      </c>
      <c r="H3170" s="28" t="str">
        <f>TRIM(PROPER('Base de datos cruda'!H3170))</f>
        <v>Rpg</v>
      </c>
      <c r="I3170" s="28">
        <v>0.75</v>
      </c>
      <c r="J3170" s="28">
        <v>9.78</v>
      </c>
      <c r="K3170" s="28">
        <v>216.14</v>
      </c>
      <c r="L3170" s="28">
        <f>IF('Base de datos cruda'!L3170&lt;0,,'Base de datos cruda'!L3170)</f>
        <v>16.27</v>
      </c>
      <c r="M3170" s="28" t="str">
        <f>IF(TRIM(PROPER('Base de datos cruda'!M3170))="High","Alto",IF(TRIM(PROPER('Base de datos cruda'!M3170))="Medium","Medio","Bajo"))</f>
        <v>Alto</v>
      </c>
      <c r="N3170" s="29">
        <v>70.7508312559346</v>
      </c>
      <c r="O3170" s="32">
        <f t="shared" si="1"/>
        <v>70.75083126</v>
      </c>
      <c r="P3170" s="33">
        <f t="shared" si="2"/>
        <v>17.4</v>
      </c>
      <c r="Q3170" s="34">
        <f t="shared" si="3"/>
        <v>1.236220472</v>
      </c>
      <c r="R3170" s="35" t="str">
        <f t="shared" si="4"/>
        <v>Alto</v>
      </c>
      <c r="S3170" s="35" t="str">
        <f>IF(O3170="","",IF(O3170&gt;AVERAGE('Base de datos limpia'!$O$2:$O$8001),"Alto","Normal"))
</f>
        <v>Alto</v>
      </c>
      <c r="T3170" s="35" t="str">
        <f t="shared" si="5"/>
        <v>Gamer intensivo</v>
      </c>
      <c r="U3170" s="35"/>
    </row>
    <row r="3171">
      <c r="A3171" s="28">
        <v>3170.0</v>
      </c>
      <c r="B3171" s="28">
        <v>20.0</v>
      </c>
      <c r="C3171" s="28" t="str">
        <f>TRIM(PROPER('Base de datos cruda'!C3171))</f>
        <v>Male</v>
      </c>
      <c r="D3171" s="28">
        <v>2.11</v>
      </c>
      <c r="E3171" s="28">
        <v>4.53</v>
      </c>
      <c r="F3171" s="28">
        <v>4.34</v>
      </c>
      <c r="G3171" s="28">
        <v>91.99</v>
      </c>
      <c r="H3171" s="28" t="str">
        <f>TRIM(PROPER('Base de datos cruda'!H3171))</f>
        <v>Fps</v>
      </c>
      <c r="I3171" s="28">
        <v>1.79</v>
      </c>
      <c r="J3171" s="28">
        <v>6.28</v>
      </c>
      <c r="K3171" s="28">
        <v>302.4</v>
      </c>
      <c r="L3171" s="28">
        <f>IF('Base de datos cruda'!L3171&lt;0,,'Base de datos cruda'!L3171)</f>
        <v>7.68</v>
      </c>
      <c r="M3171" s="28" t="str">
        <f>IF(TRIM(PROPER('Base de datos cruda'!M3171))="High","Alto",IF(TRIM(PROPER('Base de datos cruda'!M3171))="Medium","Medio","Bajo"))</f>
        <v>Medio</v>
      </c>
      <c r="N3171" s="29">
        <v>68.73</v>
      </c>
      <c r="O3171" s="32">
        <f t="shared" si="1"/>
        <v>68.73</v>
      </c>
      <c r="P3171" s="33">
        <f t="shared" si="2"/>
        <v>8.39</v>
      </c>
      <c r="Q3171" s="34">
        <f t="shared" si="3"/>
        <v>2.146919431</v>
      </c>
      <c r="R3171" s="35" t="str">
        <f t="shared" si="4"/>
        <v>Medio</v>
      </c>
      <c r="S3171" s="35" t="str">
        <f>IF(O3171="","",IF(O3171&gt;AVERAGE('Base de datos limpia'!$O$2:$O$8001),"Alto","Normal"))
</f>
        <v>Alto</v>
      </c>
      <c r="T3171" s="35" t="str">
        <f t="shared" si="5"/>
        <v>Gamer moderado</v>
      </c>
      <c r="U3171" s="35"/>
    </row>
    <row r="3172">
      <c r="A3172" s="28">
        <v>3171.0</v>
      </c>
      <c r="B3172" s="28">
        <v>21.0</v>
      </c>
      <c r="C3172" s="28" t="str">
        <f>TRIM(PROPER('Base de datos cruda'!C3172))</f>
        <v>Female</v>
      </c>
      <c r="D3172" s="28">
        <v>0.7</v>
      </c>
      <c r="E3172" s="28">
        <v>5.27</v>
      </c>
      <c r="F3172" s="28">
        <v>7.78</v>
      </c>
      <c r="G3172" s="28">
        <v>65.12</v>
      </c>
      <c r="H3172" s="28" t="str">
        <f>TRIM(PROPER('Base de datos cruda'!H3172))</f>
        <v>Casual</v>
      </c>
      <c r="I3172" s="28">
        <v>3.63</v>
      </c>
      <c r="J3172" s="28">
        <v>4.89</v>
      </c>
      <c r="K3172" s="28">
        <v>328.43</v>
      </c>
      <c r="L3172" s="28">
        <f>IF('Base de datos cruda'!L3172&lt;0,,'Base de datos cruda'!L3172)</f>
        <v>4.07</v>
      </c>
      <c r="M3172" s="28" t="str">
        <f>IF(TRIM(PROPER('Base de datos cruda'!M3172))="High","Alto",IF(TRIM(PROPER('Base de datos cruda'!M3172))="Medium","Medio","Bajo"))</f>
        <v>Medio</v>
      </c>
      <c r="N3172" s="29">
        <v>81.55</v>
      </c>
      <c r="O3172" s="32">
        <f t="shared" si="1"/>
        <v>81.55</v>
      </c>
      <c r="P3172" s="33">
        <f t="shared" si="2"/>
        <v>5.59</v>
      </c>
      <c r="Q3172" s="34">
        <f t="shared" si="3"/>
        <v>7.528571429</v>
      </c>
      <c r="R3172" s="35" t="str">
        <f t="shared" si="4"/>
        <v>Alto</v>
      </c>
      <c r="S3172" s="35" t="str">
        <f>IF(O3172="","",IF(O3172&gt;AVERAGE('Base de datos limpia'!$O$2:$O$8001),"Alto","Normal"))
</f>
        <v>Alto</v>
      </c>
      <c r="T3172" s="35" t="str">
        <f t="shared" si="5"/>
        <v>Gamer moderado</v>
      </c>
      <c r="U3172" s="35"/>
    </row>
    <row r="3173">
      <c r="A3173" s="28">
        <v>3172.0</v>
      </c>
      <c r="B3173" s="28">
        <v>21.0</v>
      </c>
      <c r="C3173" s="28" t="str">
        <f>TRIM(PROPER('Base de datos cruda'!C3173))</f>
        <v>Female</v>
      </c>
      <c r="D3173" s="28">
        <v>3.8</v>
      </c>
      <c r="E3173" s="28">
        <v>4.79</v>
      </c>
      <c r="F3173" s="28">
        <v>6.93</v>
      </c>
      <c r="G3173" s="28">
        <v>60.69</v>
      </c>
      <c r="H3173" s="28" t="str">
        <f>TRIM(PROPER('Base de datos cruda'!H3173))</f>
        <v>Casual</v>
      </c>
      <c r="I3173" s="28">
        <v>1.68</v>
      </c>
      <c r="J3173" s="28">
        <v>8.07</v>
      </c>
      <c r="K3173" s="28">
        <v>270.33</v>
      </c>
      <c r="L3173" s="28">
        <f>IF('Base de datos cruda'!L3173&lt;0,,'Base de datos cruda'!L3173)</f>
        <v>7.91</v>
      </c>
      <c r="M3173" s="28" t="str">
        <f>IF(TRIM(PROPER('Base de datos cruda'!M3173))="High","Alto",IF(TRIM(PROPER('Base de datos cruda'!M3173))="Medium","Medio","Bajo"))</f>
        <v>Medio</v>
      </c>
      <c r="N3173" s="29">
        <v>64.57</v>
      </c>
      <c r="O3173" s="32">
        <f t="shared" si="1"/>
        <v>64.57</v>
      </c>
      <c r="P3173" s="33">
        <f t="shared" si="2"/>
        <v>11.87</v>
      </c>
      <c r="Q3173" s="34">
        <f t="shared" si="3"/>
        <v>1.260526316</v>
      </c>
      <c r="R3173" s="35" t="str">
        <f t="shared" si="4"/>
        <v>Medio</v>
      </c>
      <c r="S3173" s="35" t="str">
        <f>IF(O3173="","",IF(O3173&gt;AVERAGE('Base de datos limpia'!$O$2:$O$8001),"Alto","Normal"))
</f>
        <v>Normal</v>
      </c>
      <c r="T3173" s="35" t="str">
        <f t="shared" si="5"/>
        <v>Gamer moderado</v>
      </c>
      <c r="U3173" s="35"/>
    </row>
    <row r="3174">
      <c r="A3174" s="28">
        <v>3173.0</v>
      </c>
      <c r="B3174" s="28">
        <v>21.0</v>
      </c>
      <c r="C3174" s="28" t="str">
        <f>TRIM(PROPER('Base de datos cruda'!C3174))</f>
        <v>Male</v>
      </c>
      <c r="D3174" s="28">
        <v>6.85</v>
      </c>
      <c r="E3174" s="28">
        <v>3.52</v>
      </c>
      <c r="F3174" s="28">
        <v>8.21</v>
      </c>
      <c r="G3174" s="28">
        <v>83.26</v>
      </c>
      <c r="H3174" s="28" t="str">
        <f>TRIM(PROPER('Base de datos cruda'!H3174))</f>
        <v>Rpg</v>
      </c>
      <c r="I3174" s="28">
        <v>3.98</v>
      </c>
      <c r="J3174" s="28">
        <v>10.82</v>
      </c>
      <c r="K3174" s="28">
        <v>234.63</v>
      </c>
      <c r="L3174" s="28">
        <f>IF('Base de datos cruda'!L3174&lt;0,,'Base de datos cruda'!L3174)</f>
        <v>13.84</v>
      </c>
      <c r="M3174" s="28" t="str">
        <f>IF(TRIM(PROPER('Base de datos cruda'!M3174))="High","Alto",IF(TRIM(PROPER('Base de datos cruda'!M3174))="Medium","Medio","Bajo"))</f>
        <v>Bajo</v>
      </c>
      <c r="N3174" s="29">
        <v>40.57</v>
      </c>
      <c r="O3174" s="32">
        <f t="shared" si="1"/>
        <v>40.57</v>
      </c>
      <c r="P3174" s="33">
        <f t="shared" si="2"/>
        <v>17.67</v>
      </c>
      <c r="Q3174" s="34">
        <f t="shared" si="3"/>
        <v>0.5138686131</v>
      </c>
      <c r="R3174" s="35" t="str">
        <f t="shared" si="4"/>
        <v>Bajo</v>
      </c>
      <c r="S3174" s="35" t="str">
        <f>IF(O3174="","",IF(O3174&gt;AVERAGE('Base de datos limpia'!$O$2:$O$8001),"Alto","Normal"))
</f>
        <v>Normal</v>
      </c>
      <c r="T3174" s="35" t="str">
        <f t="shared" si="5"/>
        <v>Gamer moderado</v>
      </c>
      <c r="U3174" s="35"/>
    </row>
    <row r="3175">
      <c r="A3175" s="28">
        <v>3174.0</v>
      </c>
      <c r="B3175" s="28">
        <v>17.0</v>
      </c>
      <c r="C3175" s="28" t="str">
        <f>TRIM(PROPER('Base de datos cruda'!C3175))</f>
        <v>Male</v>
      </c>
      <c r="D3175" s="28">
        <v>4.42</v>
      </c>
      <c r="E3175" s="28">
        <v>9.06</v>
      </c>
      <c r="F3175" s="28">
        <v>5.3</v>
      </c>
      <c r="G3175" s="28">
        <v>91.58</v>
      </c>
      <c r="H3175" s="28" t="str">
        <f>TRIM(PROPER('Base de datos cruda'!H3175))</f>
        <v>Casual</v>
      </c>
      <c r="I3175" s="28">
        <v>3.37</v>
      </c>
      <c r="J3175" s="28">
        <v>6.53</v>
      </c>
      <c r="K3175" s="28">
        <v>267.19</v>
      </c>
      <c r="L3175" s="28">
        <f>IF('Base de datos cruda'!L3175&lt;0,,'Base de datos cruda'!L3175)</f>
        <v>6.27</v>
      </c>
      <c r="M3175" s="28" t="str">
        <f>IF(TRIM(PROPER('Base de datos cruda'!M3175))="High","Alto",IF(TRIM(PROPER('Base de datos cruda'!M3175))="Medium","Medio","Bajo"))</f>
        <v>Alto</v>
      </c>
      <c r="N3175" s="29">
        <v>77.91</v>
      </c>
      <c r="O3175" s="32">
        <f t="shared" si="1"/>
        <v>77.91</v>
      </c>
      <c r="P3175" s="33">
        <f t="shared" si="2"/>
        <v>10.95</v>
      </c>
      <c r="Q3175" s="34">
        <f t="shared" si="3"/>
        <v>2.049773756</v>
      </c>
      <c r="R3175" s="35" t="str">
        <f t="shared" si="4"/>
        <v>Alto</v>
      </c>
      <c r="S3175" s="35" t="str">
        <f>IF(O3175="","",IF(O3175&gt;AVERAGE('Base de datos limpia'!$O$2:$O$8001),"Alto","Normal"))
</f>
        <v>Alto</v>
      </c>
      <c r="T3175" s="35" t="str">
        <f t="shared" si="5"/>
        <v>Gamer intensivo</v>
      </c>
      <c r="U3175" s="35"/>
    </row>
    <row r="3176">
      <c r="A3176" s="28">
        <v>3175.0</v>
      </c>
      <c r="B3176" s="28">
        <v>18.0</v>
      </c>
      <c r="C3176" s="28" t="str">
        <f>TRIM(PROPER('Base de datos cruda'!C3176))</f>
        <v>Male</v>
      </c>
      <c r="D3176" s="28">
        <v>0.37</v>
      </c>
      <c r="E3176" s="28">
        <v>3.99</v>
      </c>
      <c r="F3176" s="28">
        <v>7.26</v>
      </c>
      <c r="G3176" s="28">
        <v>82.18</v>
      </c>
      <c r="H3176" s="28" t="str">
        <f>TRIM(PROPER('Base de datos cruda'!H3176))</f>
        <v>Rpg</v>
      </c>
      <c r="I3176" s="28">
        <v>3.15</v>
      </c>
      <c r="J3176" s="28">
        <v>5.94</v>
      </c>
      <c r="K3176" s="28">
        <v>311.57</v>
      </c>
      <c r="L3176" s="28">
        <f>IF('Base de datos cruda'!L3176&lt;0,,'Base de datos cruda'!L3176)</f>
        <v>4.27</v>
      </c>
      <c r="M3176" s="28" t="str">
        <f>IF(TRIM(PROPER('Base de datos cruda'!M3176))="High","Alto",IF(TRIM(PROPER('Base de datos cruda'!M3176))="Medium","Medio","Bajo"))</f>
        <v>Medio</v>
      </c>
      <c r="N3176" s="29">
        <v>76.6</v>
      </c>
      <c r="O3176" s="32">
        <f t="shared" si="1"/>
        <v>76.6</v>
      </c>
      <c r="P3176" s="33">
        <f t="shared" si="2"/>
        <v>6.31</v>
      </c>
      <c r="Q3176" s="34">
        <f t="shared" si="3"/>
        <v>10.78378378</v>
      </c>
      <c r="R3176" s="35" t="str">
        <f t="shared" si="4"/>
        <v>Alto</v>
      </c>
      <c r="S3176" s="35" t="str">
        <f>IF(O3176="","",IF(O3176&gt;AVERAGE('Base de datos limpia'!$O$2:$O$8001),"Alto","Normal"))
</f>
        <v>Alto</v>
      </c>
      <c r="T3176" s="35" t="str">
        <f t="shared" si="5"/>
        <v>Gamer moderado</v>
      </c>
      <c r="U3176" s="35"/>
    </row>
    <row r="3177">
      <c r="A3177" s="28">
        <v>3176.0</v>
      </c>
      <c r="B3177" s="28">
        <v>21.0</v>
      </c>
      <c r="C3177" s="28" t="str">
        <f>TRIM(PROPER('Base de datos cruda'!C3177))</f>
        <v>Male</v>
      </c>
      <c r="D3177" s="28">
        <v>7.79</v>
      </c>
      <c r="E3177" s="28">
        <v>6.21</v>
      </c>
      <c r="F3177" s="28">
        <v>4.59</v>
      </c>
      <c r="G3177" s="28">
        <v>92.53</v>
      </c>
      <c r="H3177" s="28" t="str">
        <f>TRIM(PROPER('Base de datos cruda'!H3177))</f>
        <v>Rpg</v>
      </c>
      <c r="I3177" s="28">
        <v>4.65</v>
      </c>
      <c r="J3177" s="28">
        <v>13.67</v>
      </c>
      <c r="K3177" s="28">
        <v>224.74</v>
      </c>
      <c r="L3177" s="28">
        <f>IF('Base de datos cruda'!L3177&lt;0,,'Base de datos cruda'!L3177)</f>
        <v>16.46</v>
      </c>
      <c r="M3177" s="28" t="str">
        <f>IF(TRIM(PROPER('Base de datos cruda'!M3177))="High","Alto",IF(TRIM(PROPER('Base de datos cruda'!M3177))="Medium","Medio","Bajo"))</f>
        <v>Bajo</v>
      </c>
      <c r="N3177" s="29">
        <v>42.29</v>
      </c>
      <c r="O3177" s="32">
        <f t="shared" si="1"/>
        <v>42.29</v>
      </c>
      <c r="P3177" s="33">
        <f t="shared" si="2"/>
        <v>21.46</v>
      </c>
      <c r="Q3177" s="34">
        <f t="shared" si="3"/>
        <v>0.7971758665</v>
      </c>
      <c r="R3177" s="35" t="str">
        <f t="shared" si="4"/>
        <v>Bajo</v>
      </c>
      <c r="S3177" s="35" t="str">
        <f>IF(O3177="","",IF(O3177&gt;AVERAGE('Base de datos limpia'!$O$2:$O$8001),"Alto","Normal"))
</f>
        <v>Normal</v>
      </c>
      <c r="T3177" s="35" t="str">
        <f t="shared" si="5"/>
        <v>Gamer intensivo</v>
      </c>
      <c r="U3177" s="35"/>
    </row>
    <row r="3178">
      <c r="A3178" s="28">
        <v>3177.0</v>
      </c>
      <c r="B3178" s="28">
        <v>23.0</v>
      </c>
      <c r="C3178" s="28" t="str">
        <f>TRIM(PROPER('Base de datos cruda'!C3178))</f>
        <v>Female</v>
      </c>
      <c r="D3178" s="28">
        <v>6.63</v>
      </c>
      <c r="E3178" s="28">
        <v>3.16</v>
      </c>
      <c r="F3178" s="28">
        <v>5.46</v>
      </c>
      <c r="G3178" s="28">
        <v>84.89</v>
      </c>
      <c r="H3178" s="28" t="str">
        <f>TRIM(PROPER('Base de datos cruda'!H3178))</f>
        <v>Rpg</v>
      </c>
      <c r="I3178" s="28">
        <v>4.47</v>
      </c>
      <c r="J3178" s="28">
        <v>11.08</v>
      </c>
      <c r="K3178" s="28">
        <v>250.72</v>
      </c>
      <c r="L3178" s="28">
        <f>IF('Base de datos cruda'!L3178&lt;0,,'Base de datos cruda'!L3178)</f>
        <v>16.83</v>
      </c>
      <c r="M3178" s="28" t="str">
        <f>IF(TRIM(PROPER('Base de datos cruda'!M3178))="High","Alto",IF(TRIM(PROPER('Base de datos cruda'!M3178))="Medium","Medio","Bajo"))</f>
        <v>Bajo</v>
      </c>
      <c r="N3178" s="29">
        <v>30.39</v>
      </c>
      <c r="O3178" s="32">
        <f t="shared" si="1"/>
        <v>30.39</v>
      </c>
      <c r="P3178" s="33">
        <f t="shared" si="2"/>
        <v>17.71</v>
      </c>
      <c r="Q3178" s="34">
        <f t="shared" si="3"/>
        <v>0.4766214178</v>
      </c>
      <c r="R3178" s="35" t="str">
        <f t="shared" si="4"/>
        <v>Bajo</v>
      </c>
      <c r="S3178" s="35" t="str">
        <f>IF(O3178="","",IF(O3178&gt;AVERAGE('Base de datos limpia'!$O$2:$O$8001),"Alto","Normal"))
</f>
        <v>Normal</v>
      </c>
      <c r="T3178" s="35" t="str">
        <f t="shared" si="5"/>
        <v>Gamer moderado</v>
      </c>
      <c r="U3178" s="35"/>
    </row>
    <row r="3179">
      <c r="A3179" s="28">
        <v>3178.0</v>
      </c>
      <c r="B3179" s="28">
        <v>16.0</v>
      </c>
      <c r="C3179" s="28" t="str">
        <f>TRIM(PROPER('Base de datos cruda'!C3179))</f>
        <v>Male</v>
      </c>
      <c r="D3179" s="28">
        <v>1.05</v>
      </c>
      <c r="E3179" s="28">
        <v>8.18</v>
      </c>
      <c r="F3179" s="28">
        <v>7.28</v>
      </c>
      <c r="G3179" s="28">
        <v>86.13</v>
      </c>
      <c r="H3179" s="28" t="str">
        <f>TRIM(PROPER('Base de datos cruda'!H3179))</f>
        <v>Fps</v>
      </c>
      <c r="I3179" s="28">
        <v>3.56</v>
      </c>
      <c r="J3179" s="28">
        <v>4.27</v>
      </c>
      <c r="K3179" s="28">
        <v>306.74</v>
      </c>
      <c r="L3179" s="28">
        <f>IF('Base de datos cruda'!L3179&lt;0,,'Base de datos cruda'!L3179)</f>
        <v>5.16</v>
      </c>
      <c r="M3179" s="28" t="str">
        <f>IF(TRIM(PROPER('Base de datos cruda'!M3179))="High","Alto",IF(TRIM(PROPER('Base de datos cruda'!M3179))="Medium","Medio","Bajo"))</f>
        <v>Medio</v>
      </c>
      <c r="N3179" s="29">
        <v>100.0</v>
      </c>
      <c r="O3179" s="32">
        <f t="shared" si="1"/>
        <v>100</v>
      </c>
      <c r="P3179" s="33">
        <f t="shared" si="2"/>
        <v>5.32</v>
      </c>
      <c r="Q3179" s="34">
        <f t="shared" si="3"/>
        <v>7.79047619</v>
      </c>
      <c r="R3179" s="35" t="str">
        <f t="shared" si="4"/>
        <v>Alto</v>
      </c>
      <c r="S3179" s="35" t="str">
        <f>IF(O3179="","",IF(O3179&gt;AVERAGE('Base de datos limpia'!$O$2:$O$8001),"Alto","Normal"))
</f>
        <v>Alto</v>
      </c>
      <c r="T3179" s="35" t="str">
        <f t="shared" si="5"/>
        <v>Gamer intensivo</v>
      </c>
      <c r="U3179" s="35"/>
    </row>
    <row r="3180">
      <c r="A3180" s="28">
        <v>3179.0</v>
      </c>
      <c r="B3180" s="28">
        <v>16.0</v>
      </c>
      <c r="C3180" s="28" t="str">
        <f>TRIM(PROPER('Base de datos cruda'!C3180))</f>
        <v>Female</v>
      </c>
      <c r="D3180" s="28">
        <v>7.37</v>
      </c>
      <c r="E3180" s="28">
        <v>7.97</v>
      </c>
      <c r="F3180" s="28">
        <v>8.13</v>
      </c>
      <c r="G3180" s="28">
        <v>61.13</v>
      </c>
      <c r="H3180" s="28" t="str">
        <f>TRIM(PROPER('Base de datos cruda'!H3180))</f>
        <v>Casual</v>
      </c>
      <c r="I3180" s="28">
        <v>1.0</v>
      </c>
      <c r="J3180" s="28">
        <v>11.06</v>
      </c>
      <c r="K3180" s="28">
        <v>234.46</v>
      </c>
      <c r="L3180" s="28">
        <f>IF('Base de datos cruda'!L3180&lt;0,,'Base de datos cruda'!L3180)</f>
        <v>17.03</v>
      </c>
      <c r="M3180" s="28" t="str">
        <f>IF(TRIM(PROPER('Base de datos cruda'!M3180))="High","Alto",IF(TRIM(PROPER('Base de datos cruda'!M3180))="Medium","Medio","Bajo"))</f>
        <v>Bajo</v>
      </c>
      <c r="N3180" s="29">
        <v>75.4002513688787</v>
      </c>
      <c r="O3180" s="32">
        <f t="shared" si="1"/>
        <v>75.40025137</v>
      </c>
      <c r="P3180" s="33">
        <f t="shared" si="2"/>
        <v>18.43</v>
      </c>
      <c r="Q3180" s="34">
        <f t="shared" si="3"/>
        <v>1.081411126</v>
      </c>
      <c r="R3180" s="35" t="str">
        <f t="shared" si="4"/>
        <v>Alto</v>
      </c>
      <c r="S3180" s="35" t="str">
        <f>IF(O3180="","",IF(O3180&gt;AVERAGE('Base de datos limpia'!$O$2:$O$8001),"Alto","Normal"))
</f>
        <v>Alto</v>
      </c>
      <c r="T3180" s="35" t="str">
        <f t="shared" si="5"/>
        <v>Gamer intensivo</v>
      </c>
      <c r="U3180" s="35"/>
    </row>
    <row r="3181">
      <c r="A3181" s="28">
        <v>3180.0</v>
      </c>
      <c r="B3181" s="28">
        <v>17.0</v>
      </c>
      <c r="C3181" s="28" t="str">
        <f>TRIM(PROPER('Base de datos cruda'!C3181))</f>
        <v>Male</v>
      </c>
      <c r="D3181" s="28">
        <v>3.61</v>
      </c>
      <c r="E3181" s="28">
        <v>3.67</v>
      </c>
      <c r="F3181" s="28">
        <v>5.6</v>
      </c>
      <c r="G3181" s="28">
        <v>63.54</v>
      </c>
      <c r="H3181" s="28" t="str">
        <f>TRIM(PROPER('Base de datos cruda'!H3181))</f>
        <v>Casual</v>
      </c>
      <c r="I3181" s="28">
        <v>4.69</v>
      </c>
      <c r="J3181" s="28">
        <v>5.15</v>
      </c>
      <c r="K3181" s="28">
        <v>297.01</v>
      </c>
      <c r="L3181" s="28">
        <f>IF('Base de datos cruda'!L3181&lt;0,,'Base de datos cruda'!L3181)</f>
        <v>8.78</v>
      </c>
      <c r="M3181" s="28" t="str">
        <f>IF(TRIM(PROPER('Base de datos cruda'!M3181))="High","Alto",IF(TRIM(PROPER('Base de datos cruda'!M3181))="Medium","Medio","Bajo"))</f>
        <v>Medio</v>
      </c>
      <c r="N3181" s="29">
        <v>45.13</v>
      </c>
      <c r="O3181" s="32">
        <f t="shared" si="1"/>
        <v>45.13</v>
      </c>
      <c r="P3181" s="33">
        <f t="shared" si="2"/>
        <v>8.76</v>
      </c>
      <c r="Q3181" s="34">
        <f t="shared" si="3"/>
        <v>1.016620499</v>
      </c>
      <c r="R3181" s="35" t="str">
        <f t="shared" si="4"/>
        <v>Bajo</v>
      </c>
      <c r="S3181" s="35" t="str">
        <f>IF(O3181="","",IF(O3181&gt;AVERAGE('Base de datos limpia'!$O$2:$O$8001),"Alto","Normal"))
</f>
        <v>Normal</v>
      </c>
      <c r="T3181" s="35" t="str">
        <f t="shared" si="5"/>
        <v>Gamer moderado</v>
      </c>
      <c r="U3181" s="35"/>
    </row>
    <row r="3182">
      <c r="A3182" s="28">
        <v>3181.0</v>
      </c>
      <c r="B3182" s="28">
        <v>21.0</v>
      </c>
      <c r="C3182" s="28" t="str">
        <f>TRIM(PROPER('Base de datos cruda'!C3182))</f>
        <v>Male</v>
      </c>
      <c r="D3182" s="28">
        <v>2.98</v>
      </c>
      <c r="E3182" s="28">
        <v>7.13</v>
      </c>
      <c r="F3182" s="28">
        <v>7.99</v>
      </c>
      <c r="G3182" s="28">
        <v>89.0</v>
      </c>
      <c r="H3182" s="28" t="str">
        <f>TRIM(PROPER('Base de datos cruda'!H3182))</f>
        <v>Casual</v>
      </c>
      <c r="I3182" s="28">
        <v>1.14</v>
      </c>
      <c r="J3182" s="28">
        <v>5.8</v>
      </c>
      <c r="K3182" s="28">
        <v>298.88</v>
      </c>
      <c r="L3182" s="28">
        <f>IF('Base de datos cruda'!L3182&lt;0,,'Base de datos cruda'!L3182)</f>
        <v>9.41</v>
      </c>
      <c r="M3182" s="28" t="str">
        <f>IF(TRIM(PROPER('Base de datos cruda'!M3182))="High","Alto",IF(TRIM(PROPER('Base de datos cruda'!M3182))="Medium","Medio","Bajo"))</f>
        <v>Medio</v>
      </c>
      <c r="N3182" s="29">
        <v>96.05</v>
      </c>
      <c r="O3182" s="32">
        <f t="shared" si="1"/>
        <v>96.05</v>
      </c>
      <c r="P3182" s="33">
        <f t="shared" si="2"/>
        <v>8.78</v>
      </c>
      <c r="Q3182" s="34">
        <f t="shared" si="3"/>
        <v>2.39261745</v>
      </c>
      <c r="R3182" s="35" t="str">
        <f t="shared" si="4"/>
        <v>Alto</v>
      </c>
      <c r="S3182" s="35" t="str">
        <f>IF(O3182="","",IF(O3182&gt;AVERAGE('Base de datos limpia'!$O$2:$O$8001),"Alto","Normal"))
</f>
        <v>Alto</v>
      </c>
      <c r="T3182" s="35" t="str">
        <f t="shared" si="5"/>
        <v>Gamer intensivo</v>
      </c>
      <c r="U3182" s="35"/>
    </row>
    <row r="3183">
      <c r="A3183" s="28">
        <v>3182.0</v>
      </c>
      <c r="B3183" s="28">
        <v>24.0</v>
      </c>
      <c r="C3183" s="28" t="str">
        <f>TRIM(PROPER('Base de datos cruda'!C3183))</f>
        <v>Female</v>
      </c>
      <c r="D3183" s="28">
        <v>3.69</v>
      </c>
      <c r="E3183" s="28">
        <v>7.33</v>
      </c>
      <c r="F3183" s="28">
        <v>7.39</v>
      </c>
      <c r="G3183" s="28">
        <v>90.51</v>
      </c>
      <c r="H3183" s="28" t="str">
        <f>TRIM(PROPER('Base de datos cruda'!H3183))</f>
        <v>Rpg</v>
      </c>
      <c r="I3183" s="28">
        <v>1.86</v>
      </c>
      <c r="J3183" s="28">
        <v>9.57</v>
      </c>
      <c r="K3183" s="28">
        <v>265.25</v>
      </c>
      <c r="L3183" s="28">
        <f>IF('Base de datos cruda'!L3183&lt;0,,'Base de datos cruda'!L3183)</f>
        <v>12.62</v>
      </c>
      <c r="M3183" s="28" t="str">
        <f>IF(TRIM(PROPER('Base de datos cruda'!M3183))="High","Alto",IF(TRIM(PROPER('Base de datos cruda'!M3183))="Medium","Medio","Bajo"))</f>
        <v>Medio</v>
      </c>
      <c r="N3183" s="29">
        <v>84.95</v>
      </c>
      <c r="O3183" s="32">
        <f t="shared" si="1"/>
        <v>84.95</v>
      </c>
      <c r="P3183" s="33">
        <f t="shared" si="2"/>
        <v>13.26</v>
      </c>
      <c r="Q3183" s="34">
        <f t="shared" si="3"/>
        <v>1.986449864</v>
      </c>
      <c r="R3183" s="35" t="str">
        <f t="shared" si="4"/>
        <v>Alto</v>
      </c>
      <c r="S3183" s="35" t="str">
        <f>IF(O3183="","",IF(O3183&gt;AVERAGE('Base de datos limpia'!$O$2:$O$8001),"Alto","Normal"))
</f>
        <v>Alto</v>
      </c>
      <c r="T3183" s="35" t="str">
        <f t="shared" si="5"/>
        <v>Gamer intensivo</v>
      </c>
      <c r="U3183" s="35"/>
    </row>
    <row r="3184">
      <c r="A3184" s="28">
        <v>3183.0</v>
      </c>
      <c r="B3184" s="28">
        <v>19.0</v>
      </c>
      <c r="C3184" s="28" t="str">
        <f>TRIM(PROPER('Base de datos cruda'!C3184))</f>
        <v>Female</v>
      </c>
      <c r="D3184" s="28">
        <v>6.68</v>
      </c>
      <c r="E3184" s="28">
        <v>6.06</v>
      </c>
      <c r="F3184" s="28">
        <v>5.74</v>
      </c>
      <c r="G3184" s="28">
        <v>81.69</v>
      </c>
      <c r="H3184" s="28" t="str">
        <f>TRIM(PROPER('Base de datos cruda'!H3184))</f>
        <v>Casual</v>
      </c>
      <c r="I3184" s="28">
        <v>4.13</v>
      </c>
      <c r="J3184" s="28">
        <v>10.42</v>
      </c>
      <c r="K3184" s="28">
        <v>257.28</v>
      </c>
      <c r="L3184" s="28">
        <f>IF('Base de datos cruda'!L3184&lt;0,,'Base de datos cruda'!L3184)</f>
        <v>10.77</v>
      </c>
      <c r="M3184" s="28" t="str">
        <f>IF(TRIM(PROPER('Base de datos cruda'!M3184))="High","Alto",IF(TRIM(PROPER('Base de datos cruda'!M3184))="Medium","Medio","Bajo"))</f>
        <v>Bajo</v>
      </c>
      <c r="N3184" s="29">
        <v>51.78</v>
      </c>
      <c r="O3184" s="32">
        <f t="shared" si="1"/>
        <v>51.78</v>
      </c>
      <c r="P3184" s="33">
        <f t="shared" si="2"/>
        <v>17.1</v>
      </c>
      <c r="Q3184" s="34">
        <f t="shared" si="3"/>
        <v>0.9071856287</v>
      </c>
      <c r="R3184" s="35" t="str">
        <f t="shared" si="4"/>
        <v>Medio</v>
      </c>
      <c r="S3184" s="35" t="str">
        <f>IF(O3184="","",IF(O3184&gt;AVERAGE('Base de datos limpia'!$O$2:$O$8001),"Alto","Normal"))
</f>
        <v>Normal</v>
      </c>
      <c r="T3184" s="35" t="str">
        <f t="shared" si="5"/>
        <v>Gamer intensivo</v>
      </c>
      <c r="U3184" s="35"/>
    </row>
    <row r="3185">
      <c r="A3185" s="28">
        <v>3184.0</v>
      </c>
      <c r="B3185" s="28">
        <v>18.0</v>
      </c>
      <c r="C3185" s="28" t="str">
        <f>TRIM(PROPER('Base de datos cruda'!C3185))</f>
        <v>Other</v>
      </c>
      <c r="D3185" s="28">
        <v>5.28</v>
      </c>
      <c r="E3185" s="28">
        <v>6.41</v>
      </c>
      <c r="F3185" s="28">
        <v>8.38</v>
      </c>
      <c r="G3185" s="28">
        <v>83.61</v>
      </c>
      <c r="H3185" s="28" t="str">
        <f>TRIM(PROPER('Base de datos cruda'!H3185))</f>
        <v>Rpg</v>
      </c>
      <c r="I3185" s="28">
        <v>1.04</v>
      </c>
      <c r="J3185" s="28">
        <v>9.08</v>
      </c>
      <c r="K3185" s="28">
        <v>270.41</v>
      </c>
      <c r="L3185" s="28">
        <f>IF('Base de datos cruda'!L3185&lt;0,,'Base de datos cruda'!L3185)</f>
        <v>13.87</v>
      </c>
      <c r="M3185" s="28" t="str">
        <f>IF(TRIM(PROPER('Base de datos cruda'!M3185))="High","Alto",IF(TRIM(PROPER('Base de datos cruda'!M3185))="Medium","Medio","Bajo"))</f>
        <v>Bajo</v>
      </c>
      <c r="N3185" s="29">
        <v>66.99</v>
      </c>
      <c r="O3185" s="32">
        <f t="shared" si="1"/>
        <v>66.99</v>
      </c>
      <c r="P3185" s="33">
        <f t="shared" si="2"/>
        <v>14.36</v>
      </c>
      <c r="Q3185" s="34">
        <f t="shared" si="3"/>
        <v>1.214015152</v>
      </c>
      <c r="R3185" s="35" t="str">
        <f t="shared" si="4"/>
        <v>Medio</v>
      </c>
      <c r="S3185" s="35" t="str">
        <f>IF(O3185="","",IF(O3185&gt;AVERAGE('Base de datos limpia'!$O$2:$O$8001),"Alto","Normal"))
</f>
        <v>Alto</v>
      </c>
      <c r="T3185" s="35" t="str">
        <f t="shared" si="5"/>
        <v>Gamer intensivo</v>
      </c>
      <c r="U3185" s="35"/>
    </row>
    <row r="3186">
      <c r="A3186" s="28">
        <v>3185.0</v>
      </c>
      <c r="B3186" s="28">
        <v>23.0</v>
      </c>
      <c r="C3186" s="28" t="str">
        <f>TRIM(PROPER('Base de datos cruda'!C3186))</f>
        <v>Female</v>
      </c>
      <c r="D3186" s="28">
        <v>0.47</v>
      </c>
      <c r="E3186" s="28">
        <v>6.17</v>
      </c>
      <c r="F3186" s="28">
        <v>6.55</v>
      </c>
      <c r="G3186" s="28">
        <v>84.57</v>
      </c>
      <c r="H3186" s="28" t="str">
        <f>TRIM(PROPER('Base de datos cruda'!H3186))</f>
        <v>Rpg</v>
      </c>
      <c r="I3186" s="28">
        <v>3.19</v>
      </c>
      <c r="J3186" s="28">
        <v>6.24</v>
      </c>
      <c r="K3186" s="28">
        <v>329.3</v>
      </c>
      <c r="L3186" s="28">
        <f>IF('Base de datos cruda'!L3186&lt;0,,'Base de datos cruda'!L3186)</f>
        <v>4.8</v>
      </c>
      <c r="M3186" s="28" t="str">
        <f>IF(TRIM(PROPER('Base de datos cruda'!M3186))="High","Alto",IF(TRIM(PROPER('Base de datos cruda'!M3186))="Medium","Medio","Bajo"))</f>
        <v>Medio</v>
      </c>
      <c r="N3186" s="29">
        <v>94.71</v>
      </c>
      <c r="O3186" s="32">
        <f t="shared" si="1"/>
        <v>94.71</v>
      </c>
      <c r="P3186" s="33">
        <f t="shared" si="2"/>
        <v>6.71</v>
      </c>
      <c r="Q3186" s="34">
        <f t="shared" si="3"/>
        <v>13.12765957</v>
      </c>
      <c r="R3186" s="35" t="str">
        <f t="shared" si="4"/>
        <v>Alto</v>
      </c>
      <c r="S3186" s="35" t="str">
        <f>IF(O3186="","",IF(O3186&gt;AVERAGE('Base de datos limpia'!$O$2:$O$8001),"Alto","Normal"))
</f>
        <v>Alto</v>
      </c>
      <c r="T3186" s="35" t="str">
        <f t="shared" si="5"/>
        <v>Gamer intensivo</v>
      </c>
      <c r="U3186" s="35"/>
    </row>
    <row r="3187">
      <c r="A3187" s="28">
        <v>3186.0</v>
      </c>
      <c r="B3187" s="28">
        <v>24.0</v>
      </c>
      <c r="C3187" s="28" t="str">
        <f>TRIM(PROPER('Base de datos cruda'!C3187))</f>
        <v>Male</v>
      </c>
      <c r="D3187" s="28">
        <v>7.66</v>
      </c>
      <c r="E3187" s="28">
        <v>1.74</v>
      </c>
      <c r="F3187" s="28">
        <v>7.24</v>
      </c>
      <c r="G3187" s="28">
        <v>64.2</v>
      </c>
      <c r="H3187" s="28" t="str">
        <f>TRIM(PROPER('Base de datos cruda'!H3187))</f>
        <v>Casual</v>
      </c>
      <c r="I3187" s="28">
        <v>2.29</v>
      </c>
      <c r="J3187" s="28">
        <v>13.09</v>
      </c>
      <c r="K3187" s="28">
        <v>221.83</v>
      </c>
      <c r="L3187" s="28">
        <f>IF('Base de datos cruda'!L3187&lt;0,,'Base de datos cruda'!L3187)</f>
        <v>18.63</v>
      </c>
      <c r="M3187" s="28" t="str">
        <f>IF(TRIM(PROPER('Base de datos cruda'!M3187))="High","Alto",IF(TRIM(PROPER('Base de datos cruda'!M3187))="Medium","Medio","Bajo"))</f>
        <v>Bajo</v>
      </c>
      <c r="N3187" s="29">
        <v>18.6</v>
      </c>
      <c r="O3187" s="32">
        <f t="shared" si="1"/>
        <v>18.6</v>
      </c>
      <c r="P3187" s="33">
        <f t="shared" si="2"/>
        <v>20.75</v>
      </c>
      <c r="Q3187" s="34">
        <f t="shared" si="3"/>
        <v>0.227154047</v>
      </c>
      <c r="R3187" s="35" t="str">
        <f t="shared" si="4"/>
        <v>Bajo</v>
      </c>
      <c r="S3187" s="35" t="str">
        <f>IF(O3187="","",IF(O3187&gt;AVERAGE('Base de datos limpia'!$O$2:$O$8001),"Alto","Normal"))
</f>
        <v>Normal</v>
      </c>
      <c r="T3187" s="35" t="str">
        <f t="shared" si="5"/>
        <v>Gamer casual</v>
      </c>
      <c r="U3187" s="35"/>
    </row>
    <row r="3188">
      <c r="A3188" s="28">
        <v>3187.0</v>
      </c>
      <c r="B3188" s="28">
        <v>20.0</v>
      </c>
      <c r="C3188" s="28" t="str">
        <f>TRIM(PROPER('Base de datos cruda'!C3188))</f>
        <v>Male</v>
      </c>
      <c r="D3188" s="28">
        <v>1.18</v>
      </c>
      <c r="E3188" s="28">
        <v>7.03</v>
      </c>
      <c r="F3188" s="28">
        <v>6.48</v>
      </c>
      <c r="G3188" s="28">
        <v>86.72</v>
      </c>
      <c r="H3188" s="28" t="str">
        <f>TRIM(PROPER('Base de datos cruda'!H3188))</f>
        <v>Rpg</v>
      </c>
      <c r="I3188" s="28">
        <v>3.12</v>
      </c>
      <c r="J3188" s="28">
        <v>5.02</v>
      </c>
      <c r="K3188" s="28">
        <v>307.96</v>
      </c>
      <c r="L3188" s="28">
        <f>IF('Base de datos cruda'!L3188&lt;0,,'Base de datos cruda'!L3188)</f>
        <v>5.23</v>
      </c>
      <c r="M3188" s="28" t="str">
        <f>IF(TRIM(PROPER('Base de datos cruda'!M3188))="High","Alto",IF(TRIM(PROPER('Base de datos cruda'!M3188))="Medium","Medio","Bajo"))</f>
        <v>Medio</v>
      </c>
      <c r="N3188" s="29">
        <v>99.62</v>
      </c>
      <c r="O3188" s="32">
        <f t="shared" si="1"/>
        <v>99.62</v>
      </c>
      <c r="P3188" s="33">
        <f t="shared" si="2"/>
        <v>6.2</v>
      </c>
      <c r="Q3188" s="34">
        <f t="shared" si="3"/>
        <v>5.957627119</v>
      </c>
      <c r="R3188" s="35" t="str">
        <f t="shared" si="4"/>
        <v>Alto</v>
      </c>
      <c r="S3188" s="35" t="str">
        <f>IF(O3188="","",IF(O3188&gt;AVERAGE('Base de datos limpia'!$O$2:$O$8001),"Alto","Normal"))
</f>
        <v>Alto</v>
      </c>
      <c r="T3188" s="35" t="str">
        <f t="shared" si="5"/>
        <v>Gamer intensivo</v>
      </c>
      <c r="U3188" s="35"/>
    </row>
    <row r="3189">
      <c r="A3189" s="28">
        <v>3188.0</v>
      </c>
      <c r="B3189" s="28">
        <v>24.0</v>
      </c>
      <c r="C3189" s="28" t="str">
        <f>TRIM(PROPER('Base de datos cruda'!C3189))</f>
        <v>Female</v>
      </c>
      <c r="D3189" s="28">
        <v>5.96</v>
      </c>
      <c r="E3189" s="28">
        <v>5.23</v>
      </c>
      <c r="F3189" s="28">
        <v>6.26</v>
      </c>
      <c r="G3189" s="28">
        <v>79.14</v>
      </c>
      <c r="H3189" s="28" t="str">
        <f>TRIM(PROPER('Base de datos cruda'!H3189))</f>
        <v>Rpg</v>
      </c>
      <c r="I3189" s="28">
        <v>4.79</v>
      </c>
      <c r="J3189" s="28">
        <v>8.3</v>
      </c>
      <c r="K3189" s="28">
        <v>244.56</v>
      </c>
      <c r="L3189" s="28">
        <f>IF('Base de datos cruda'!L3189&lt;0,,'Base de datos cruda'!L3189)</f>
        <v>12.46</v>
      </c>
      <c r="M3189" s="28" t="str">
        <f>IF(TRIM(PROPER('Base de datos cruda'!M3189))="High","Alto",IF(TRIM(PROPER('Base de datos cruda'!M3189))="Medium","Medio","Bajo"))</f>
        <v>Bajo</v>
      </c>
      <c r="N3189" s="29">
        <v>44.61</v>
      </c>
      <c r="O3189" s="32">
        <f t="shared" si="1"/>
        <v>44.61</v>
      </c>
      <c r="P3189" s="33">
        <f t="shared" si="2"/>
        <v>14.26</v>
      </c>
      <c r="Q3189" s="34">
        <f t="shared" si="3"/>
        <v>0.8775167785</v>
      </c>
      <c r="R3189" s="35" t="str">
        <f t="shared" si="4"/>
        <v>Bajo</v>
      </c>
      <c r="S3189" s="35" t="str">
        <f>IF(O3189="","",IF(O3189&gt;AVERAGE('Base de datos limpia'!$O$2:$O$8001),"Alto","Normal"))
</f>
        <v>Normal</v>
      </c>
      <c r="T3189" s="35" t="str">
        <f t="shared" si="5"/>
        <v>Gamer moderado</v>
      </c>
      <c r="U3189" s="35"/>
    </row>
    <row r="3190">
      <c r="A3190" s="28">
        <v>3189.0</v>
      </c>
      <c r="B3190" s="28">
        <v>17.0</v>
      </c>
      <c r="C3190" s="28" t="str">
        <f>TRIM(PROPER('Base de datos cruda'!C3190))</f>
        <v>Female</v>
      </c>
      <c r="D3190" s="28">
        <v>5.09</v>
      </c>
      <c r="E3190" s="28">
        <v>4.95</v>
      </c>
      <c r="F3190" s="28">
        <v>8.24</v>
      </c>
      <c r="G3190" s="28">
        <v>84.1</v>
      </c>
      <c r="H3190" s="28" t="str">
        <f>TRIM(PROPER('Base de datos cruda'!H3190))</f>
        <v>Fps</v>
      </c>
      <c r="I3190" s="28">
        <v>4.04</v>
      </c>
      <c r="J3190" s="28">
        <v>6.67</v>
      </c>
      <c r="K3190" s="28">
        <v>260.13</v>
      </c>
      <c r="L3190" s="28">
        <f>IF('Base de datos cruda'!L3190&lt;0,,'Base de datos cruda'!L3190)</f>
        <v>6.18</v>
      </c>
      <c r="M3190" s="28" t="str">
        <f>IF(TRIM(PROPER('Base de datos cruda'!M3190))="High","Alto",IF(TRIM(PROPER('Base de datos cruda'!M3190))="Medium","Medio","Bajo"))</f>
        <v>Bajo</v>
      </c>
      <c r="N3190" s="29">
        <v>61.17</v>
      </c>
      <c r="O3190" s="32">
        <f t="shared" si="1"/>
        <v>61.17</v>
      </c>
      <c r="P3190" s="33">
        <f t="shared" si="2"/>
        <v>11.76</v>
      </c>
      <c r="Q3190" s="34">
        <f t="shared" si="3"/>
        <v>0.9724950884</v>
      </c>
      <c r="R3190" s="35" t="str">
        <f t="shared" si="4"/>
        <v>Medio</v>
      </c>
      <c r="S3190" s="35" t="str">
        <f>IF(O3190="","",IF(O3190&gt;AVERAGE('Base de datos limpia'!$O$2:$O$8001),"Alto","Normal"))
</f>
        <v>Normal</v>
      </c>
      <c r="T3190" s="35" t="str">
        <f t="shared" si="5"/>
        <v>Gamer moderado</v>
      </c>
      <c r="U3190" s="35"/>
    </row>
    <row r="3191">
      <c r="A3191" s="28">
        <v>3190.0</v>
      </c>
      <c r="B3191" s="28">
        <v>18.0</v>
      </c>
      <c r="C3191" s="28" t="str">
        <f>TRIM(PROPER('Base de datos cruda'!C3191))</f>
        <v>Female</v>
      </c>
      <c r="D3191" s="28">
        <v>1.5</v>
      </c>
      <c r="E3191" s="28">
        <v>8.74</v>
      </c>
      <c r="F3191" s="28">
        <v>5.47</v>
      </c>
      <c r="G3191" s="28">
        <v>82.53</v>
      </c>
      <c r="H3191" s="28" t="str">
        <f>TRIM(PROPER('Base de datos cruda'!H3191))</f>
        <v>Casual</v>
      </c>
      <c r="I3191" s="28">
        <v>1.48</v>
      </c>
      <c r="J3191" s="28">
        <v>6.82</v>
      </c>
      <c r="K3191" s="28">
        <v>319.52</v>
      </c>
      <c r="L3191" s="28">
        <f>IF('Base de datos cruda'!L3191&lt;0,,'Base de datos cruda'!L3191)</f>
        <v>4.45</v>
      </c>
      <c r="M3191" s="28" t="str">
        <f>IF(TRIM(PROPER('Base de datos cruda'!M3191))="High","Alto",IF(TRIM(PROPER('Base de datos cruda'!M3191))="Medium","Medio","Bajo"))</f>
        <v>Alto</v>
      </c>
      <c r="N3191" s="29">
        <v>100.0</v>
      </c>
      <c r="O3191" s="32">
        <f t="shared" si="1"/>
        <v>100</v>
      </c>
      <c r="P3191" s="33">
        <f t="shared" si="2"/>
        <v>8.32</v>
      </c>
      <c r="Q3191" s="34">
        <f t="shared" si="3"/>
        <v>5.826666667</v>
      </c>
      <c r="R3191" s="35" t="str">
        <f t="shared" si="4"/>
        <v>Alto</v>
      </c>
      <c r="S3191" s="35" t="str">
        <f>IF(O3191="","",IF(O3191&gt;AVERAGE('Base de datos limpia'!$O$2:$O$8001),"Alto","Normal"))
</f>
        <v>Alto</v>
      </c>
      <c r="T3191" s="35" t="str">
        <f t="shared" si="5"/>
        <v>Gamer intensivo</v>
      </c>
      <c r="U3191" s="35"/>
    </row>
    <row r="3192">
      <c r="A3192" s="28">
        <v>3191.0</v>
      </c>
      <c r="B3192" s="28">
        <v>22.0</v>
      </c>
      <c r="C3192" s="28" t="str">
        <f>TRIM(PROPER('Base de datos cruda'!C3192))</f>
        <v>Male</v>
      </c>
      <c r="D3192" s="28">
        <v>1.37</v>
      </c>
      <c r="E3192" s="28">
        <v>1.21</v>
      </c>
      <c r="F3192" s="28">
        <v>4.18</v>
      </c>
      <c r="G3192" s="28">
        <v>90.52</v>
      </c>
      <c r="H3192" s="28" t="str">
        <f>TRIM(PROPER('Base de datos cruda'!H3192))</f>
        <v>Fps</v>
      </c>
      <c r="I3192" s="28">
        <v>0.29</v>
      </c>
      <c r="J3192" s="28">
        <v>6.97</v>
      </c>
      <c r="K3192" s="28">
        <v>304.96</v>
      </c>
      <c r="L3192" s="28">
        <f>IF('Base de datos cruda'!L3192&lt;0,,'Base de datos cruda'!L3192)</f>
        <v>1.88</v>
      </c>
      <c r="M3192" s="28" t="str">
        <f>IF(TRIM(PROPER('Base de datos cruda'!M3192))="High","Alto",IF(TRIM(PROPER('Base de datos cruda'!M3192))="Medium","Medio","Bajo"))</f>
        <v>Medio</v>
      </c>
      <c r="N3192" s="29">
        <v>47.52</v>
      </c>
      <c r="O3192" s="32">
        <f t="shared" si="1"/>
        <v>47.52</v>
      </c>
      <c r="P3192" s="33">
        <f t="shared" si="2"/>
        <v>8.34</v>
      </c>
      <c r="Q3192" s="34">
        <f t="shared" si="3"/>
        <v>0.8832116788</v>
      </c>
      <c r="R3192" s="35" t="str">
        <f t="shared" si="4"/>
        <v>Bajo</v>
      </c>
      <c r="S3192" s="35" t="str">
        <f>IF(O3192="","",IF(O3192&gt;AVERAGE('Base de datos limpia'!$O$2:$O$8001),"Alto","Normal"))
</f>
        <v>Normal</v>
      </c>
      <c r="T3192" s="35" t="str">
        <f t="shared" si="5"/>
        <v>Gamer casual</v>
      </c>
      <c r="U3192" s="35"/>
    </row>
    <row r="3193">
      <c r="A3193" s="28">
        <v>3192.0</v>
      </c>
      <c r="B3193" s="28">
        <v>22.0</v>
      </c>
      <c r="C3193" s="28" t="str">
        <f>TRIM(PROPER('Base de datos cruda'!C3193))</f>
        <v>Other</v>
      </c>
      <c r="D3193" s="28">
        <v>6.96</v>
      </c>
      <c r="E3193" s="28">
        <v>3.26</v>
      </c>
      <c r="F3193" s="28">
        <v>8.4</v>
      </c>
      <c r="G3193" s="28">
        <v>72.74</v>
      </c>
      <c r="H3193" s="28" t="str">
        <f>TRIM(PROPER('Base de datos cruda'!H3193))</f>
        <v>Fps</v>
      </c>
      <c r="I3193" s="28">
        <v>4.84</v>
      </c>
      <c r="J3193" s="28">
        <v>10.43</v>
      </c>
      <c r="K3193" s="28">
        <v>219.28</v>
      </c>
      <c r="L3193" s="28">
        <f>IF('Base de datos cruda'!L3193&lt;0,,'Base de datos cruda'!L3193)</f>
        <v>12.35</v>
      </c>
      <c r="M3193" s="28" t="str">
        <f>IF(TRIM(PROPER('Base de datos cruda'!M3193))="High","Alto",IF(TRIM(PROPER('Base de datos cruda'!M3193))="Medium","Medio","Bajo"))</f>
        <v>Bajo</v>
      </c>
      <c r="N3193" s="29">
        <v>35.12</v>
      </c>
      <c r="O3193" s="32">
        <f t="shared" si="1"/>
        <v>35.12</v>
      </c>
      <c r="P3193" s="33">
        <f t="shared" si="2"/>
        <v>17.39</v>
      </c>
      <c r="Q3193" s="34">
        <f t="shared" si="3"/>
        <v>0.4683908046</v>
      </c>
      <c r="R3193" s="35" t="str">
        <f t="shared" si="4"/>
        <v>Bajo</v>
      </c>
      <c r="S3193" s="35" t="str">
        <f>IF(O3193="","",IF(O3193&gt;AVERAGE('Base de datos limpia'!$O$2:$O$8001),"Alto","Normal"))
</f>
        <v>Normal</v>
      </c>
      <c r="T3193" s="35" t="str">
        <f t="shared" si="5"/>
        <v>Gamer moderado</v>
      </c>
      <c r="U3193" s="35"/>
    </row>
    <row r="3194">
      <c r="A3194" s="28">
        <v>3193.0</v>
      </c>
      <c r="B3194" s="28">
        <v>21.0</v>
      </c>
      <c r="C3194" s="28" t="str">
        <f>TRIM(PROPER('Base de datos cruda'!C3194))</f>
        <v>Male</v>
      </c>
      <c r="D3194" s="28">
        <v>3.36</v>
      </c>
      <c r="E3194" s="28">
        <v>2.09</v>
      </c>
      <c r="F3194" s="28">
        <v>8.13</v>
      </c>
      <c r="G3194" s="28">
        <v>74.94</v>
      </c>
      <c r="H3194" s="28" t="str">
        <f>TRIM(PROPER('Base de datos cruda'!H3194))</f>
        <v>Fps</v>
      </c>
      <c r="I3194" s="28">
        <v>2.93</v>
      </c>
      <c r="J3194" s="28">
        <v>4.83</v>
      </c>
      <c r="K3194" s="28">
        <v>275.95</v>
      </c>
      <c r="L3194" s="28">
        <f>IF('Base de datos cruda'!L3194&lt;0,,'Base de datos cruda'!L3194)</f>
        <v>9.59</v>
      </c>
      <c r="M3194" s="28" t="str">
        <f>IF(TRIM(PROPER('Base de datos cruda'!M3194))="High","Alto",IF(TRIM(PROPER('Base de datos cruda'!M3194))="Medium","Medio","Bajo"))</f>
        <v>Medio</v>
      </c>
      <c r="N3194" s="29">
        <v>59.0</v>
      </c>
      <c r="O3194" s="32">
        <f t="shared" si="1"/>
        <v>59</v>
      </c>
      <c r="P3194" s="33">
        <f t="shared" si="2"/>
        <v>8.19</v>
      </c>
      <c r="Q3194" s="34">
        <f t="shared" si="3"/>
        <v>0.6220238095</v>
      </c>
      <c r="R3194" s="35" t="str">
        <f t="shared" si="4"/>
        <v>Medio</v>
      </c>
      <c r="S3194" s="35" t="str">
        <f>IF(O3194="","",IF(O3194&gt;AVERAGE('Base de datos limpia'!$O$2:$O$8001),"Alto","Normal"))
</f>
        <v>Normal</v>
      </c>
      <c r="T3194" s="35" t="str">
        <f t="shared" si="5"/>
        <v>Gamer casual</v>
      </c>
      <c r="U3194" s="35"/>
    </row>
    <row r="3195">
      <c r="A3195" s="28">
        <v>3194.0</v>
      </c>
      <c r="B3195" s="28">
        <v>21.0</v>
      </c>
      <c r="C3195" s="28" t="str">
        <f>TRIM(PROPER('Base de datos cruda'!C3195))</f>
        <v>Female</v>
      </c>
      <c r="D3195" s="28">
        <v>5.24</v>
      </c>
      <c r="E3195" s="28">
        <v>1.32</v>
      </c>
      <c r="F3195" s="28">
        <v>5.83</v>
      </c>
      <c r="G3195" s="28">
        <v>75.66</v>
      </c>
      <c r="H3195" s="28" t="str">
        <f>TRIM(PROPER('Base de datos cruda'!H3195))</f>
        <v>Rpg</v>
      </c>
      <c r="I3195" s="28">
        <v>0.87</v>
      </c>
      <c r="J3195" s="28">
        <v>9.27</v>
      </c>
      <c r="K3195" s="28">
        <v>250.57</v>
      </c>
      <c r="L3195" s="28">
        <f>IF('Base de datos cruda'!L3195&lt;0,,'Base de datos cruda'!L3195)</f>
        <v>11.41</v>
      </c>
      <c r="M3195" s="28" t="str">
        <f>IF(TRIM(PROPER('Base de datos cruda'!M3195))="High","Alto",IF(TRIM(PROPER('Base de datos cruda'!M3195))="Medium","Medio","Bajo"))</f>
        <v>Bajo</v>
      </c>
      <c r="N3195" s="29">
        <v>26.92</v>
      </c>
      <c r="O3195" s="32">
        <f t="shared" si="1"/>
        <v>26.92</v>
      </c>
      <c r="P3195" s="33">
        <f t="shared" si="2"/>
        <v>14.51</v>
      </c>
      <c r="Q3195" s="34">
        <f t="shared" si="3"/>
        <v>0.2519083969</v>
      </c>
      <c r="R3195" s="35" t="str">
        <f t="shared" si="4"/>
        <v>Bajo</v>
      </c>
      <c r="S3195" s="35" t="str">
        <f>IF(O3195="","",IF(O3195&gt;AVERAGE('Base de datos limpia'!$O$2:$O$8001),"Alto","Normal"))
</f>
        <v>Normal</v>
      </c>
      <c r="T3195" s="35" t="str">
        <f t="shared" si="5"/>
        <v>Gamer casual</v>
      </c>
      <c r="U3195" s="35"/>
    </row>
    <row r="3196">
      <c r="A3196" s="28">
        <v>3195.0</v>
      </c>
      <c r="B3196" s="28">
        <v>17.0</v>
      </c>
      <c r="C3196" s="28" t="str">
        <f>TRIM(PROPER('Base de datos cruda'!C3196))</f>
        <v>Female</v>
      </c>
      <c r="D3196" s="28">
        <v>4.03</v>
      </c>
      <c r="E3196" s="28">
        <v>3.48</v>
      </c>
      <c r="F3196" s="28">
        <v>4.93</v>
      </c>
      <c r="G3196" s="28">
        <v>90.5</v>
      </c>
      <c r="H3196" s="28" t="str">
        <f>TRIM(PROPER('Base de datos cruda'!H3196))</f>
        <v>Fps</v>
      </c>
      <c r="I3196" s="28">
        <v>3.14</v>
      </c>
      <c r="J3196" s="28">
        <v>6.87</v>
      </c>
      <c r="K3196" s="28">
        <v>289.54</v>
      </c>
      <c r="L3196" s="28">
        <f>IF('Base de datos cruda'!L3196&lt;0,,'Base de datos cruda'!L3196)</f>
        <v>10.02</v>
      </c>
      <c r="M3196" s="28" t="str">
        <f>IF(TRIM(PROPER('Base de datos cruda'!M3196))="High","Alto",IF(TRIM(PROPER('Base de datos cruda'!M3196))="Medium","Medio","Bajo"))</f>
        <v>Medio</v>
      </c>
      <c r="N3196" s="29">
        <v>53.44</v>
      </c>
      <c r="O3196" s="32">
        <f t="shared" si="1"/>
        <v>53.44</v>
      </c>
      <c r="P3196" s="33">
        <f t="shared" si="2"/>
        <v>10.9</v>
      </c>
      <c r="Q3196" s="34">
        <f t="shared" si="3"/>
        <v>0.8635235732</v>
      </c>
      <c r="R3196" s="35" t="str">
        <f t="shared" si="4"/>
        <v>Medio</v>
      </c>
      <c r="S3196" s="35" t="str">
        <f>IF(O3196="","",IF(O3196&gt;AVERAGE('Base de datos limpia'!$O$2:$O$8001),"Alto","Normal"))
</f>
        <v>Normal</v>
      </c>
      <c r="T3196" s="35" t="str">
        <f t="shared" si="5"/>
        <v>Gamer moderado</v>
      </c>
      <c r="U3196" s="35"/>
    </row>
    <row r="3197">
      <c r="A3197" s="28">
        <v>3196.0</v>
      </c>
      <c r="B3197" s="28">
        <v>21.0</v>
      </c>
      <c r="C3197" s="28" t="str">
        <f>TRIM(PROPER('Base de datos cruda'!C3197))</f>
        <v>Male</v>
      </c>
      <c r="D3197" s="28">
        <v>5.82</v>
      </c>
      <c r="E3197" s="28">
        <v>9.9</v>
      </c>
      <c r="F3197" s="28">
        <v>7.38</v>
      </c>
      <c r="G3197" s="28">
        <v>77.24</v>
      </c>
      <c r="H3197" s="28" t="str">
        <f>TRIM(PROPER('Base de datos cruda'!H3197))</f>
        <v>Casual</v>
      </c>
      <c r="I3197" s="28">
        <v>0.21</v>
      </c>
      <c r="J3197" s="28">
        <v>7.61</v>
      </c>
      <c r="K3197" s="28">
        <v>242.03</v>
      </c>
      <c r="L3197" s="28">
        <f>IF('Base de datos cruda'!L3197&lt;0,,'Base de datos cruda'!L3197)</f>
        <v>12.54</v>
      </c>
      <c r="M3197" s="28" t="str">
        <f>IF(TRIM(PROPER('Base de datos cruda'!M3197))="High","Alto",IF(TRIM(PROPER('Base de datos cruda'!M3197))="Medium","Medio","Bajo"))</f>
        <v>Bajo</v>
      </c>
      <c r="N3197" s="29">
        <v>88.0148303812857</v>
      </c>
      <c r="O3197" s="32">
        <f t="shared" si="1"/>
        <v>88.01483038</v>
      </c>
      <c r="P3197" s="33">
        <f t="shared" si="2"/>
        <v>13.43</v>
      </c>
      <c r="Q3197" s="34">
        <f t="shared" si="3"/>
        <v>1.701030928</v>
      </c>
      <c r="R3197" s="35" t="str">
        <f t="shared" si="4"/>
        <v>Alto</v>
      </c>
      <c r="S3197" s="35" t="str">
        <f>IF(O3197="","",IF(O3197&gt;AVERAGE('Base de datos limpia'!$O$2:$O$8001),"Alto","Normal"))
</f>
        <v>Alto</v>
      </c>
      <c r="T3197" s="35" t="str">
        <f t="shared" si="5"/>
        <v>Gamer intensivo</v>
      </c>
      <c r="U3197" s="35"/>
    </row>
    <row r="3198">
      <c r="A3198" s="28">
        <v>3197.0</v>
      </c>
      <c r="B3198" s="28">
        <v>19.0</v>
      </c>
      <c r="C3198" s="28" t="str">
        <f>TRIM(PROPER('Base de datos cruda'!C3198))</f>
        <v>Female</v>
      </c>
      <c r="D3198" s="28">
        <v>3.83</v>
      </c>
      <c r="E3198" s="28">
        <v>3.43</v>
      </c>
      <c r="F3198" s="28">
        <v>4.39</v>
      </c>
      <c r="G3198" s="28">
        <v>67.08</v>
      </c>
      <c r="H3198" s="28" t="str">
        <f>TRIM(PROPER('Base de datos cruda'!H3198))</f>
        <v>Fps</v>
      </c>
      <c r="I3198" s="28">
        <v>0.94</v>
      </c>
      <c r="J3198" s="28">
        <v>9.43</v>
      </c>
      <c r="K3198" s="28">
        <v>269.97</v>
      </c>
      <c r="L3198" s="28">
        <f>IF('Base de datos cruda'!L3198&lt;0,,'Base de datos cruda'!L3198)</f>
        <v>13.14</v>
      </c>
      <c r="M3198" s="28" t="str">
        <f>IF(TRIM(PROPER('Base de datos cruda'!M3198))="High","Alto",IF(TRIM(PROPER('Base de datos cruda'!M3198))="Medium","Medio","Bajo"))</f>
        <v>Medio</v>
      </c>
      <c r="N3198" s="29">
        <v>46.28</v>
      </c>
      <c r="O3198" s="32">
        <f t="shared" si="1"/>
        <v>46.28</v>
      </c>
      <c r="P3198" s="33">
        <f t="shared" si="2"/>
        <v>13.26</v>
      </c>
      <c r="Q3198" s="34">
        <f t="shared" si="3"/>
        <v>0.8955613577</v>
      </c>
      <c r="R3198" s="35" t="str">
        <f t="shared" si="4"/>
        <v>Bajo</v>
      </c>
      <c r="S3198" s="35" t="str">
        <f>IF(O3198="","",IF(O3198&gt;AVERAGE('Base de datos limpia'!$O$2:$O$8001),"Alto","Normal"))
</f>
        <v>Normal</v>
      </c>
      <c r="T3198" s="35" t="str">
        <f t="shared" si="5"/>
        <v>Gamer moderado</v>
      </c>
      <c r="U3198" s="35"/>
    </row>
    <row r="3199">
      <c r="A3199" s="28">
        <v>3198.0</v>
      </c>
      <c r="B3199" s="28">
        <v>18.0</v>
      </c>
      <c r="C3199" s="28" t="str">
        <f>TRIM(PROPER('Base de datos cruda'!C3199))</f>
        <v>Male</v>
      </c>
      <c r="D3199" s="28">
        <v>2.3</v>
      </c>
      <c r="E3199" s="28">
        <v>6.97</v>
      </c>
      <c r="F3199" s="28">
        <v>6.12</v>
      </c>
      <c r="G3199" s="28">
        <v>99.32</v>
      </c>
      <c r="H3199" s="28" t="str">
        <f>TRIM(PROPER('Base de datos cruda'!H3199))</f>
        <v>Casual</v>
      </c>
      <c r="I3199" s="28">
        <v>3.16</v>
      </c>
      <c r="J3199" s="28">
        <v>4.5</v>
      </c>
      <c r="K3199" s="28">
        <v>288.67</v>
      </c>
      <c r="L3199" s="28">
        <f>IF('Base de datos cruda'!L3199&lt;0,,'Base de datos cruda'!L3199)</f>
        <v>5.85</v>
      </c>
      <c r="M3199" s="28" t="str">
        <f>IF(TRIM(PROPER('Base de datos cruda'!M3199))="High","Alto",IF(TRIM(PROPER('Base de datos cruda'!M3199))="Medium","Medio","Bajo"))</f>
        <v>Medio</v>
      </c>
      <c r="N3199" s="29">
        <v>83.52</v>
      </c>
      <c r="O3199" s="32">
        <f t="shared" si="1"/>
        <v>83.52</v>
      </c>
      <c r="P3199" s="33">
        <f t="shared" si="2"/>
        <v>6.8</v>
      </c>
      <c r="Q3199" s="34">
        <f t="shared" si="3"/>
        <v>3.030434783</v>
      </c>
      <c r="R3199" s="35" t="str">
        <f t="shared" si="4"/>
        <v>Alto</v>
      </c>
      <c r="S3199" s="35" t="str">
        <f>IF(O3199="","",IF(O3199&gt;AVERAGE('Base de datos limpia'!$O$2:$O$8001),"Alto","Normal"))
</f>
        <v>Alto</v>
      </c>
      <c r="T3199" s="35" t="str">
        <f t="shared" si="5"/>
        <v>Gamer intensivo</v>
      </c>
      <c r="U3199" s="35"/>
    </row>
    <row r="3200">
      <c r="A3200" s="28">
        <v>3199.0</v>
      </c>
      <c r="B3200" s="28">
        <v>17.0</v>
      </c>
      <c r="C3200" s="28" t="str">
        <f>TRIM(PROPER('Base de datos cruda'!C3200))</f>
        <v>Other</v>
      </c>
      <c r="D3200" s="28">
        <v>2.91</v>
      </c>
      <c r="E3200" s="28">
        <v>2.06</v>
      </c>
      <c r="F3200" s="28">
        <v>4.43</v>
      </c>
      <c r="G3200" s="28">
        <v>79.74</v>
      </c>
      <c r="H3200" s="28" t="str">
        <f>TRIM(PROPER('Base de datos cruda'!H3200))</f>
        <v>Fps</v>
      </c>
      <c r="I3200" s="28">
        <v>2.01</v>
      </c>
      <c r="J3200" s="28">
        <v>7.47</v>
      </c>
      <c r="K3200" s="28">
        <v>301.08</v>
      </c>
      <c r="L3200" s="28">
        <f>IF('Base de datos cruda'!L3200&lt;0,,'Base de datos cruda'!L3200)</f>
        <v>6.9</v>
      </c>
      <c r="M3200" s="28" t="str">
        <f>IF(TRIM(PROPER('Base de datos cruda'!M3200))="High","Alto",IF(TRIM(PROPER('Base de datos cruda'!M3200))="Medium","Medio","Bajo"))</f>
        <v>Medio</v>
      </c>
      <c r="N3200" s="29">
        <v>47.04</v>
      </c>
      <c r="O3200" s="32">
        <f t="shared" si="1"/>
        <v>47.04</v>
      </c>
      <c r="P3200" s="33">
        <f t="shared" si="2"/>
        <v>10.38</v>
      </c>
      <c r="Q3200" s="34">
        <f t="shared" si="3"/>
        <v>0.7079037801</v>
      </c>
      <c r="R3200" s="35" t="str">
        <f t="shared" si="4"/>
        <v>Bajo</v>
      </c>
      <c r="S3200" s="35" t="str">
        <f>IF(O3200="","",IF(O3200&gt;AVERAGE('Base de datos limpia'!$O$2:$O$8001),"Alto","Normal"))
</f>
        <v>Normal</v>
      </c>
      <c r="T3200" s="35" t="str">
        <f t="shared" si="5"/>
        <v>Gamer casual</v>
      </c>
      <c r="U3200" s="35"/>
    </row>
    <row r="3201">
      <c r="A3201" s="28">
        <v>3200.0</v>
      </c>
      <c r="B3201" s="28">
        <v>16.0</v>
      </c>
      <c r="C3201" s="28" t="str">
        <f>TRIM(PROPER('Base de datos cruda'!C3201))</f>
        <v>Male</v>
      </c>
      <c r="D3201" s="28">
        <v>6.87</v>
      </c>
      <c r="E3201" s="28">
        <v>6.42</v>
      </c>
      <c r="F3201" s="28">
        <v>6.99</v>
      </c>
      <c r="G3201" s="28">
        <v>64.37</v>
      </c>
      <c r="H3201" s="28" t="str">
        <f>TRIM(PROPER('Base de datos cruda'!H3201))</f>
        <v>Fps</v>
      </c>
      <c r="I3201" s="28">
        <v>1.63</v>
      </c>
      <c r="J3201" s="28">
        <v>10.02</v>
      </c>
      <c r="K3201" s="28">
        <v>247.16</v>
      </c>
      <c r="L3201" s="28">
        <f>IF('Base de datos cruda'!L3201&lt;0,,'Base de datos cruda'!L3201)</f>
        <v>18.28</v>
      </c>
      <c r="M3201" s="28" t="str">
        <f>IF(TRIM(PROPER('Base de datos cruda'!M3201))="High","Alto",IF(TRIM(PROPER('Base de datos cruda'!M3201))="Medium","Medio","Bajo"))</f>
        <v>Bajo</v>
      </c>
      <c r="N3201" s="29">
        <v>60.59</v>
      </c>
      <c r="O3201" s="32">
        <f t="shared" si="1"/>
        <v>60.59</v>
      </c>
      <c r="P3201" s="33">
        <f t="shared" si="2"/>
        <v>16.89</v>
      </c>
      <c r="Q3201" s="34">
        <f t="shared" si="3"/>
        <v>0.9344978166</v>
      </c>
      <c r="R3201" s="35" t="str">
        <f t="shared" si="4"/>
        <v>Medio</v>
      </c>
      <c r="S3201" s="35" t="str">
        <f>IF(O3201="","",IF(O3201&gt;AVERAGE('Base de datos limpia'!$O$2:$O$8001),"Alto","Normal"))
</f>
        <v>Normal</v>
      </c>
      <c r="T3201" s="35" t="str">
        <f t="shared" si="5"/>
        <v>Gamer intensivo</v>
      </c>
      <c r="U3201" s="35"/>
    </row>
    <row r="3202">
      <c r="A3202" s="28">
        <v>3201.0</v>
      </c>
      <c r="B3202" s="28">
        <v>20.0</v>
      </c>
      <c r="C3202" s="28" t="str">
        <f>TRIM(PROPER('Base de datos cruda'!C3202))</f>
        <v>Female</v>
      </c>
      <c r="D3202" s="28">
        <v>3.74</v>
      </c>
      <c r="E3202" s="28">
        <v>9.86</v>
      </c>
      <c r="F3202" s="28">
        <v>4.14</v>
      </c>
      <c r="G3202" s="28">
        <v>86.81</v>
      </c>
      <c r="H3202" s="28" t="str">
        <f>TRIM(PROPER('Base de datos cruda'!H3202))</f>
        <v>Casual</v>
      </c>
      <c r="I3202" s="28">
        <v>3.28</v>
      </c>
      <c r="J3202" s="28">
        <v>8.88</v>
      </c>
      <c r="K3202" s="28">
        <v>280.8</v>
      </c>
      <c r="L3202" s="28">
        <f>IF('Base de datos cruda'!L3202&lt;0,,'Base de datos cruda'!L3202)</f>
        <v>9.05</v>
      </c>
      <c r="M3202" s="28" t="str">
        <f>IF(TRIM(PROPER('Base de datos cruda'!M3202))="High","Alto",IF(TRIM(PROPER('Base de datos cruda'!M3202))="Medium","Medio","Bajo"))</f>
        <v>Alto</v>
      </c>
      <c r="N3202" s="29">
        <v>84.62</v>
      </c>
      <c r="O3202" s="32">
        <f t="shared" si="1"/>
        <v>84.62</v>
      </c>
      <c r="P3202" s="33">
        <f t="shared" si="2"/>
        <v>12.62</v>
      </c>
      <c r="Q3202" s="34">
        <f t="shared" si="3"/>
        <v>2.636363636</v>
      </c>
      <c r="R3202" s="35" t="str">
        <f t="shared" si="4"/>
        <v>Alto</v>
      </c>
      <c r="S3202" s="35" t="str">
        <f>IF(O3202="","",IF(O3202&gt;AVERAGE('Base de datos limpia'!$O$2:$O$8001),"Alto","Normal"))
</f>
        <v>Alto</v>
      </c>
      <c r="T3202" s="35" t="str">
        <f t="shared" si="5"/>
        <v>Gamer intensivo</v>
      </c>
      <c r="U3202" s="35"/>
    </row>
    <row r="3203">
      <c r="A3203" s="28">
        <v>3202.0</v>
      </c>
      <c r="B3203" s="28">
        <v>17.0</v>
      </c>
      <c r="C3203" s="28" t="str">
        <f>TRIM(PROPER('Base de datos cruda'!C3203))</f>
        <v>Male</v>
      </c>
      <c r="D3203" s="28">
        <v>1.71</v>
      </c>
      <c r="E3203" s="28">
        <v>3.63</v>
      </c>
      <c r="F3203" s="28">
        <v>7.15</v>
      </c>
      <c r="G3203" s="28">
        <v>89.57</v>
      </c>
      <c r="H3203" s="28" t="str">
        <f>TRIM(PROPER('Base de datos cruda'!H3203))</f>
        <v>Fps</v>
      </c>
      <c r="I3203" s="28">
        <v>4.33</v>
      </c>
      <c r="J3203" s="28">
        <v>6.21</v>
      </c>
      <c r="K3203" s="28">
        <v>301.81</v>
      </c>
      <c r="L3203" s="28">
        <f>IF('Base de datos cruda'!L3203&lt;0,,'Base de datos cruda'!L3203)</f>
        <v>6.5</v>
      </c>
      <c r="M3203" s="28" t="str">
        <f>IF(TRIM(PROPER('Base de datos cruda'!M3203))="High","Alto",IF(TRIM(PROPER('Base de datos cruda'!M3203))="Medium","Medio","Bajo"))</f>
        <v>Medio</v>
      </c>
      <c r="N3203" s="29">
        <v>74.47</v>
      </c>
      <c r="O3203" s="32">
        <f t="shared" si="1"/>
        <v>74.47</v>
      </c>
      <c r="P3203" s="33">
        <f t="shared" si="2"/>
        <v>7.92</v>
      </c>
      <c r="Q3203" s="34">
        <f t="shared" si="3"/>
        <v>2.122807018</v>
      </c>
      <c r="R3203" s="35" t="str">
        <f t="shared" si="4"/>
        <v>Alto</v>
      </c>
      <c r="S3203" s="35" t="str">
        <f>IF(O3203="","",IF(O3203&gt;AVERAGE('Base de datos limpia'!$O$2:$O$8001),"Alto","Normal"))
</f>
        <v>Alto</v>
      </c>
      <c r="T3203" s="35" t="str">
        <f t="shared" si="5"/>
        <v>Gamer moderado</v>
      </c>
      <c r="U3203" s="35"/>
    </row>
    <row r="3204">
      <c r="A3204" s="28">
        <v>3203.0</v>
      </c>
      <c r="B3204" s="28">
        <v>17.0</v>
      </c>
      <c r="C3204" s="28" t="str">
        <f>TRIM(PROPER('Base de datos cruda'!C3204))</f>
        <v>Female</v>
      </c>
      <c r="D3204" s="28">
        <v>7.48</v>
      </c>
      <c r="E3204" s="28">
        <v>8.63</v>
      </c>
      <c r="F3204" s="28">
        <v>7.37</v>
      </c>
      <c r="G3204" s="28">
        <v>80.01</v>
      </c>
      <c r="H3204" s="28" t="str">
        <f>TRIM(PROPER('Base de datos cruda'!H3204))</f>
        <v>Fps</v>
      </c>
      <c r="I3204" s="28">
        <v>3.39</v>
      </c>
      <c r="J3204" s="28">
        <v>9.1</v>
      </c>
      <c r="K3204" s="28">
        <v>232.39</v>
      </c>
      <c r="L3204" s="28">
        <f>IF('Base de datos cruda'!L3204&lt;0,,'Base de datos cruda'!L3204)</f>
        <v>16.77</v>
      </c>
      <c r="M3204" s="28" t="str">
        <f>IF(TRIM(PROPER('Base de datos cruda'!M3204))="High","Alto",IF(TRIM(PROPER('Base de datos cruda'!M3204))="Medium","Medio","Bajo"))</f>
        <v>Bajo</v>
      </c>
      <c r="N3204" s="29">
        <v>75.5958093216265</v>
      </c>
      <c r="O3204" s="32">
        <f t="shared" si="1"/>
        <v>75.59580932</v>
      </c>
      <c r="P3204" s="33">
        <f t="shared" si="2"/>
        <v>16.58</v>
      </c>
      <c r="Q3204" s="34">
        <f t="shared" si="3"/>
        <v>1.153743316</v>
      </c>
      <c r="R3204" s="35" t="str">
        <f t="shared" si="4"/>
        <v>Alto</v>
      </c>
      <c r="S3204" s="35" t="str">
        <f>IF(O3204="","",IF(O3204&gt;AVERAGE('Base de datos limpia'!$O$2:$O$8001),"Alto","Normal"))
</f>
        <v>Alto</v>
      </c>
      <c r="T3204" s="35" t="str">
        <f t="shared" si="5"/>
        <v>Gamer intensivo</v>
      </c>
      <c r="U3204" s="35"/>
    </row>
    <row r="3205">
      <c r="A3205" s="28">
        <v>3204.0</v>
      </c>
      <c r="B3205" s="28">
        <v>22.0</v>
      </c>
      <c r="C3205" s="28" t="str">
        <f>TRIM(PROPER('Base de datos cruda'!C3205))</f>
        <v>Female</v>
      </c>
      <c r="D3205" s="28">
        <v>6.37</v>
      </c>
      <c r="E3205" s="28">
        <v>9.98</v>
      </c>
      <c r="F3205" s="28">
        <v>6.44</v>
      </c>
      <c r="G3205" s="28">
        <v>85.86</v>
      </c>
      <c r="H3205" s="28" t="str">
        <f>TRIM(PROPER('Base de datos cruda'!H3205))</f>
        <v>Casual</v>
      </c>
      <c r="I3205" s="28">
        <v>2.32</v>
      </c>
      <c r="J3205" s="28">
        <v>9.62</v>
      </c>
      <c r="K3205" s="28">
        <v>244.32</v>
      </c>
      <c r="L3205" s="28">
        <f>IF('Base de datos cruda'!L3205&lt;0,,'Base de datos cruda'!L3205)</f>
        <v>11.88</v>
      </c>
      <c r="M3205" s="28" t="str">
        <f>IF(TRIM(PROPER('Base de datos cruda'!M3205))="High","Alto",IF(TRIM(PROPER('Base de datos cruda'!M3205))="Medium","Medio","Bajo"))</f>
        <v>Bajo</v>
      </c>
      <c r="N3205" s="29">
        <v>93.9069557805053</v>
      </c>
      <c r="O3205" s="32">
        <f t="shared" si="1"/>
        <v>93.90695578</v>
      </c>
      <c r="P3205" s="33">
        <f t="shared" si="2"/>
        <v>15.99</v>
      </c>
      <c r="Q3205" s="34">
        <f t="shared" si="3"/>
        <v>1.566718995</v>
      </c>
      <c r="R3205" s="35" t="str">
        <f t="shared" si="4"/>
        <v>Alto</v>
      </c>
      <c r="S3205" s="35" t="str">
        <f>IF(O3205="","",IF(O3205&gt;AVERAGE('Base de datos limpia'!$O$2:$O$8001),"Alto","Normal"))
</f>
        <v>Alto</v>
      </c>
      <c r="T3205" s="35" t="str">
        <f t="shared" si="5"/>
        <v>Gamer intensivo</v>
      </c>
      <c r="U3205" s="35"/>
    </row>
    <row r="3206">
      <c r="A3206" s="28">
        <v>3205.0</v>
      </c>
      <c r="B3206" s="28">
        <v>23.0</v>
      </c>
      <c r="C3206" s="28" t="str">
        <f>TRIM(PROPER('Base de datos cruda'!C3206))</f>
        <v>Male</v>
      </c>
      <c r="D3206" s="28">
        <v>0.45</v>
      </c>
      <c r="E3206" s="28">
        <v>6.3</v>
      </c>
      <c r="F3206" s="28">
        <v>4.88</v>
      </c>
      <c r="G3206" s="28">
        <v>66.91</v>
      </c>
      <c r="H3206" s="28" t="str">
        <f>TRIM(PROPER('Base de datos cruda'!H3206))</f>
        <v>Fps</v>
      </c>
      <c r="I3206" s="28">
        <v>3.29</v>
      </c>
      <c r="J3206" s="28">
        <v>2.75</v>
      </c>
      <c r="K3206" s="28">
        <v>335.15</v>
      </c>
      <c r="L3206" s="28">
        <f>IF('Base de datos cruda'!L3206&lt;0,,'Base de datos cruda'!L3206)</f>
        <v>3.89</v>
      </c>
      <c r="M3206" s="28" t="str">
        <f>IF(TRIM(PROPER('Base de datos cruda'!M3206))="High","Alto",IF(TRIM(PROPER('Base de datos cruda'!M3206))="Medium","Medio","Bajo"))</f>
        <v>Medio</v>
      </c>
      <c r="N3206" s="29">
        <v>70.94</v>
      </c>
      <c r="O3206" s="32">
        <f t="shared" si="1"/>
        <v>70.94</v>
      </c>
      <c r="P3206" s="33">
        <f t="shared" si="2"/>
        <v>3.2</v>
      </c>
      <c r="Q3206" s="34">
        <f t="shared" si="3"/>
        <v>14</v>
      </c>
      <c r="R3206" s="35" t="str">
        <f t="shared" si="4"/>
        <v>Alto</v>
      </c>
      <c r="S3206" s="35" t="str">
        <f>IF(O3206="","",IF(O3206&gt;AVERAGE('Base de datos limpia'!$O$2:$O$8001),"Alto","Normal"))
</f>
        <v>Alto</v>
      </c>
      <c r="T3206" s="35" t="str">
        <f t="shared" si="5"/>
        <v>Gamer intensivo</v>
      </c>
      <c r="U3206" s="35"/>
    </row>
    <row r="3207">
      <c r="A3207" s="28">
        <v>3206.0</v>
      </c>
      <c r="B3207" s="28">
        <v>23.0</v>
      </c>
      <c r="C3207" s="28" t="str">
        <f>TRIM(PROPER('Base de datos cruda'!C3207))</f>
        <v>Male</v>
      </c>
      <c r="D3207" s="28">
        <v>7.99</v>
      </c>
      <c r="E3207" s="28">
        <v>3.78</v>
      </c>
      <c r="F3207" s="28">
        <v>4.51</v>
      </c>
      <c r="G3207" s="28">
        <v>74.72</v>
      </c>
      <c r="H3207" s="28" t="str">
        <f>TRIM(PROPER('Base de datos cruda'!H3207))</f>
        <v>Fps</v>
      </c>
      <c r="I3207" s="28">
        <v>3.48</v>
      </c>
      <c r="J3207" s="28">
        <v>12.56</v>
      </c>
      <c r="K3207" s="28">
        <v>211.45</v>
      </c>
      <c r="L3207" s="28">
        <f>IF('Base de datos cruda'!L3207&lt;0,,'Base de datos cruda'!L3207)</f>
        <v>20.97</v>
      </c>
      <c r="M3207" s="28" t="str">
        <f>IF(TRIM(PROPER('Base de datos cruda'!M3207))="High","Alto",IF(TRIM(PROPER('Base de datos cruda'!M3207))="Medium","Medio","Bajo"))</f>
        <v>Bajo</v>
      </c>
      <c r="N3207" s="29">
        <v>19.66</v>
      </c>
      <c r="O3207" s="32">
        <f t="shared" si="1"/>
        <v>19.66</v>
      </c>
      <c r="P3207" s="33">
        <f t="shared" si="2"/>
        <v>20.55</v>
      </c>
      <c r="Q3207" s="34">
        <f t="shared" si="3"/>
        <v>0.4730913642</v>
      </c>
      <c r="R3207" s="35" t="str">
        <f t="shared" si="4"/>
        <v>Bajo</v>
      </c>
      <c r="S3207" s="35" t="str">
        <f>IF(O3207="","",IF(O3207&gt;AVERAGE('Base de datos limpia'!$O$2:$O$8001),"Alto","Normal"))
</f>
        <v>Normal</v>
      </c>
      <c r="T3207" s="35" t="str">
        <f t="shared" si="5"/>
        <v>Gamer moderado</v>
      </c>
      <c r="U3207" s="35"/>
    </row>
    <row r="3208">
      <c r="A3208" s="28">
        <v>3207.0</v>
      </c>
      <c r="B3208" s="28">
        <v>19.0</v>
      </c>
      <c r="C3208" s="28" t="str">
        <f>TRIM(PROPER('Base de datos cruda'!C3208))</f>
        <v>Female</v>
      </c>
      <c r="D3208" s="28">
        <v>5.56</v>
      </c>
      <c r="E3208" s="28">
        <v>7.06</v>
      </c>
      <c r="F3208" s="28">
        <v>5.57</v>
      </c>
      <c r="G3208" s="28">
        <v>66.47</v>
      </c>
      <c r="H3208" s="28" t="str">
        <f>TRIM(PROPER('Base de datos cruda'!H3208))</f>
        <v>Fps</v>
      </c>
      <c r="I3208" s="28">
        <v>3.88</v>
      </c>
      <c r="J3208" s="28">
        <v>9.28</v>
      </c>
      <c r="K3208" s="28">
        <v>225.63</v>
      </c>
      <c r="L3208" s="28">
        <f>IF('Base de datos cruda'!L3208&lt;0,,'Base de datos cruda'!L3208)</f>
        <v>10.71</v>
      </c>
      <c r="M3208" s="28" t="str">
        <f>IF(TRIM(PROPER('Base de datos cruda'!M3208))="High","Alto",IF(TRIM(PROPER('Base de datos cruda'!M3208))="Medium","Medio","Bajo"))</f>
        <v>Alto</v>
      </c>
      <c r="N3208" s="29">
        <v>68.4740414014142</v>
      </c>
      <c r="O3208" s="32">
        <f t="shared" si="1"/>
        <v>68.4740414</v>
      </c>
      <c r="P3208" s="33">
        <f t="shared" si="2"/>
        <v>14.84</v>
      </c>
      <c r="Q3208" s="34">
        <f t="shared" si="3"/>
        <v>1.269784173</v>
      </c>
      <c r="R3208" s="35" t="str">
        <f t="shared" si="4"/>
        <v>Medio</v>
      </c>
      <c r="S3208" s="35" t="str">
        <f>IF(O3208="","",IF(O3208&gt;AVERAGE('Base de datos limpia'!$O$2:$O$8001),"Alto","Normal"))
</f>
        <v>Alto</v>
      </c>
      <c r="T3208" s="35" t="str">
        <f t="shared" si="5"/>
        <v>Gamer intensivo</v>
      </c>
      <c r="U3208" s="35"/>
    </row>
    <row r="3209">
      <c r="A3209" s="28">
        <v>3208.0</v>
      </c>
      <c r="B3209" s="28">
        <v>16.0</v>
      </c>
      <c r="C3209" s="28" t="str">
        <f>TRIM(PROPER('Base de datos cruda'!C3209))</f>
        <v>Male</v>
      </c>
      <c r="D3209" s="28">
        <v>1.28</v>
      </c>
      <c r="E3209" s="28">
        <v>8.6</v>
      </c>
      <c r="F3209" s="28">
        <v>6.33</v>
      </c>
      <c r="G3209" s="28">
        <v>75.49</v>
      </c>
      <c r="H3209" s="28" t="str">
        <f>TRIM(PROPER('Base de datos cruda'!H3209))</f>
        <v>Fps</v>
      </c>
      <c r="I3209" s="28">
        <v>1.54</v>
      </c>
      <c r="J3209" s="28">
        <v>3.98</v>
      </c>
      <c r="K3209" s="28">
        <v>309.07</v>
      </c>
      <c r="L3209" s="28">
        <f>IF('Base de datos cruda'!L3209&lt;0,,'Base de datos cruda'!L3209)</f>
        <v>3.97</v>
      </c>
      <c r="M3209" s="28" t="str">
        <f>IF(TRIM(PROPER('Base de datos cruda'!M3209))="High","Alto",IF(TRIM(PROPER('Base de datos cruda'!M3209))="Medium","Medio","Bajo"))</f>
        <v>Medio</v>
      </c>
      <c r="N3209" s="29">
        <v>104.233246997808</v>
      </c>
      <c r="O3209" s="33" t="str">
        <f t="shared" si="1"/>
        <v/>
      </c>
      <c r="P3209" s="33">
        <f t="shared" si="2"/>
        <v>5.26</v>
      </c>
      <c r="Q3209" s="34">
        <f t="shared" si="3"/>
        <v>6.71875</v>
      </c>
      <c r="R3209" s="35" t="str">
        <f t="shared" si="4"/>
        <v>Alto</v>
      </c>
      <c r="S3209" s="35" t="str">
        <f>IF(O3209="","",IF(O3209&gt;AVERAGE('Base de datos limpia'!$O$2:$O$8001),"Alto","Normal"))
</f>
        <v/>
      </c>
      <c r="T3209" s="35" t="str">
        <f t="shared" si="5"/>
        <v>Gamer intensivo</v>
      </c>
      <c r="U3209" s="35"/>
    </row>
    <row r="3210">
      <c r="A3210" s="28">
        <v>3209.0</v>
      </c>
      <c r="B3210" s="28">
        <v>22.0</v>
      </c>
      <c r="C3210" s="28" t="str">
        <f>TRIM(PROPER('Base de datos cruda'!C3210))</f>
        <v>Female</v>
      </c>
      <c r="D3210" s="28">
        <v>1.9</v>
      </c>
      <c r="E3210" s="28">
        <v>2.54</v>
      </c>
      <c r="F3210" s="28">
        <v>7.21</v>
      </c>
      <c r="G3210" s="28">
        <v>82.51</v>
      </c>
      <c r="H3210" s="28" t="str">
        <f>TRIM(PROPER('Base de datos cruda'!H3210))</f>
        <v>Fps</v>
      </c>
      <c r="I3210" s="28">
        <v>0.57</v>
      </c>
      <c r="J3210" s="28">
        <v>4.55</v>
      </c>
      <c r="K3210" s="28">
        <v>311.23</v>
      </c>
      <c r="L3210" s="28">
        <f>IF('Base de datos cruda'!L3210&lt;0,,'Base de datos cruda'!L3210)</f>
        <v>7.8</v>
      </c>
      <c r="M3210" s="28" t="str">
        <f>IF(TRIM(PROPER('Base de datos cruda'!M3210))="High","Alto",IF(TRIM(PROPER('Base de datos cruda'!M3210))="Medium","Medio","Bajo"))</f>
        <v>Medio</v>
      </c>
      <c r="N3210" s="29">
        <v>65.24</v>
      </c>
      <c r="O3210" s="32">
        <f t="shared" si="1"/>
        <v>65.24</v>
      </c>
      <c r="P3210" s="33">
        <f t="shared" si="2"/>
        <v>6.45</v>
      </c>
      <c r="Q3210" s="34">
        <f t="shared" si="3"/>
        <v>1.336842105</v>
      </c>
      <c r="R3210" s="35" t="str">
        <f t="shared" si="4"/>
        <v>Medio</v>
      </c>
      <c r="S3210" s="35" t="str">
        <f>IF(O3210="","",IF(O3210&gt;AVERAGE('Base de datos limpia'!$O$2:$O$8001),"Alto","Normal"))
</f>
        <v>Normal</v>
      </c>
      <c r="T3210" s="35" t="str">
        <f t="shared" si="5"/>
        <v>Gamer casual</v>
      </c>
      <c r="U3210" s="35"/>
    </row>
    <row r="3211">
      <c r="A3211" s="28">
        <v>3210.0</v>
      </c>
      <c r="B3211" s="28">
        <v>16.0</v>
      </c>
      <c r="C3211" s="28" t="str">
        <f>TRIM(PROPER('Base de datos cruda'!C3211))</f>
        <v>Male</v>
      </c>
      <c r="D3211" s="28">
        <v>5.54</v>
      </c>
      <c r="E3211" s="28">
        <v>5.07</v>
      </c>
      <c r="F3211" s="28">
        <v>4.01</v>
      </c>
      <c r="G3211" s="28">
        <v>77.7</v>
      </c>
      <c r="H3211" s="28" t="str">
        <f>TRIM(PROPER('Base de datos cruda'!H3211))</f>
        <v>Casual</v>
      </c>
      <c r="I3211" s="28">
        <v>3.41</v>
      </c>
      <c r="J3211" s="28">
        <v>7.11</v>
      </c>
      <c r="K3211" s="28">
        <v>255.38</v>
      </c>
      <c r="L3211" s="28">
        <f>IF('Base de datos cruda'!L3211&lt;0,,'Base de datos cruda'!L3211)</f>
        <v>8.61</v>
      </c>
      <c r="M3211" s="28" t="str">
        <f>IF(TRIM(PROPER('Base de datos cruda'!M3211))="High","Alto",IF(TRIM(PROPER('Base de datos cruda'!M3211))="Medium","Medio","Bajo"))</f>
        <v>Bajo</v>
      </c>
      <c r="N3211" s="29">
        <v>48.03</v>
      </c>
      <c r="O3211" s="32">
        <f t="shared" si="1"/>
        <v>48.03</v>
      </c>
      <c r="P3211" s="33">
        <f t="shared" si="2"/>
        <v>12.65</v>
      </c>
      <c r="Q3211" s="34">
        <f t="shared" si="3"/>
        <v>0.9151624549</v>
      </c>
      <c r="R3211" s="35" t="str">
        <f t="shared" si="4"/>
        <v>Bajo</v>
      </c>
      <c r="S3211" s="35" t="str">
        <f>IF(O3211="","",IF(O3211&gt;AVERAGE('Base de datos limpia'!$O$2:$O$8001),"Alto","Normal"))
</f>
        <v>Normal</v>
      </c>
      <c r="T3211" s="35" t="str">
        <f t="shared" si="5"/>
        <v>Gamer moderado</v>
      </c>
      <c r="U3211" s="35"/>
    </row>
    <row r="3212">
      <c r="A3212" s="28">
        <v>3211.0</v>
      </c>
      <c r="B3212" s="28">
        <v>19.0</v>
      </c>
      <c r="C3212" s="28" t="str">
        <f>TRIM(PROPER('Base de datos cruda'!C3212))</f>
        <v>Female</v>
      </c>
      <c r="D3212" s="28">
        <v>6.24</v>
      </c>
      <c r="E3212" s="28">
        <v>3.87</v>
      </c>
      <c r="F3212" s="28">
        <v>7.56</v>
      </c>
      <c r="G3212" s="28">
        <v>83.73</v>
      </c>
      <c r="H3212" s="28" t="str">
        <f>TRIM(PROPER('Base de datos cruda'!H3212))</f>
        <v>Fps</v>
      </c>
      <c r="I3212" s="28">
        <v>0.61</v>
      </c>
      <c r="J3212" s="28">
        <v>8.31</v>
      </c>
      <c r="K3212" s="28">
        <v>225.32</v>
      </c>
      <c r="L3212" s="28">
        <f>IF('Base de datos cruda'!L3212&lt;0,,'Base de datos cruda'!L3212)</f>
        <v>14.77</v>
      </c>
      <c r="M3212" s="28" t="str">
        <f>IF(TRIM(PROPER('Base de datos cruda'!M3212))="High","Alto",IF(TRIM(PROPER('Base de datos cruda'!M3212))="Medium","Medio","Bajo"))</f>
        <v>Bajo</v>
      </c>
      <c r="N3212" s="29">
        <v>42.46</v>
      </c>
      <c r="O3212" s="32">
        <f t="shared" si="1"/>
        <v>42.46</v>
      </c>
      <c r="P3212" s="33">
        <f t="shared" si="2"/>
        <v>14.55</v>
      </c>
      <c r="Q3212" s="34">
        <f t="shared" si="3"/>
        <v>0.6201923077</v>
      </c>
      <c r="R3212" s="35" t="str">
        <f t="shared" si="4"/>
        <v>Bajo</v>
      </c>
      <c r="S3212" s="35" t="str">
        <f>IF(O3212="","",IF(O3212&gt;AVERAGE('Base de datos limpia'!$O$2:$O$8001),"Alto","Normal"))
</f>
        <v>Normal</v>
      </c>
      <c r="T3212" s="35" t="str">
        <f t="shared" si="5"/>
        <v>Gamer moderado</v>
      </c>
      <c r="U3212" s="35"/>
    </row>
    <row r="3213">
      <c r="A3213" s="28">
        <v>3212.0</v>
      </c>
      <c r="B3213" s="28">
        <v>23.0</v>
      </c>
      <c r="C3213" s="28" t="str">
        <f>TRIM(PROPER('Base de datos cruda'!C3213))</f>
        <v>Male</v>
      </c>
      <c r="D3213" s="28">
        <v>1.91</v>
      </c>
      <c r="E3213" s="28">
        <v>3.55</v>
      </c>
      <c r="F3213" s="28">
        <v>7.56</v>
      </c>
      <c r="G3213" s="28">
        <v>80.07</v>
      </c>
      <c r="H3213" s="28" t="str">
        <f>TRIM(PROPER('Base de datos cruda'!H3213))</f>
        <v>Fps</v>
      </c>
      <c r="I3213" s="28">
        <v>2.31</v>
      </c>
      <c r="J3213" s="28">
        <v>6.48</v>
      </c>
      <c r="K3213" s="28">
        <v>304.54</v>
      </c>
      <c r="L3213" s="28">
        <f>IF('Base de datos cruda'!L3213&lt;0,,'Base de datos cruda'!L3213)</f>
        <v>3.61</v>
      </c>
      <c r="M3213" s="28" t="str">
        <f>IF(TRIM(PROPER('Base de datos cruda'!M3213))="High","Alto",IF(TRIM(PROPER('Base de datos cruda'!M3213))="Medium","Medio","Bajo"))</f>
        <v>Medio</v>
      </c>
      <c r="N3213" s="29">
        <v>68.43</v>
      </c>
      <c r="O3213" s="32">
        <f t="shared" si="1"/>
        <v>68.43</v>
      </c>
      <c r="P3213" s="33">
        <f t="shared" si="2"/>
        <v>8.39</v>
      </c>
      <c r="Q3213" s="34">
        <f t="shared" si="3"/>
        <v>1.858638743</v>
      </c>
      <c r="R3213" s="35" t="str">
        <f t="shared" si="4"/>
        <v>Medio</v>
      </c>
      <c r="S3213" s="35" t="str">
        <f>IF(O3213="","",IF(O3213&gt;AVERAGE('Base de datos limpia'!$O$2:$O$8001),"Alto","Normal"))
</f>
        <v>Alto</v>
      </c>
      <c r="T3213" s="35" t="str">
        <f t="shared" si="5"/>
        <v>Gamer moderado</v>
      </c>
      <c r="U3213" s="35"/>
    </row>
    <row r="3214">
      <c r="A3214" s="28">
        <v>3213.0</v>
      </c>
      <c r="B3214" s="28">
        <v>17.0</v>
      </c>
      <c r="C3214" s="28" t="str">
        <f>TRIM(PROPER('Base de datos cruda'!C3214))</f>
        <v>Male</v>
      </c>
      <c r="D3214" s="28">
        <v>2.06</v>
      </c>
      <c r="E3214" s="28">
        <v>8.75</v>
      </c>
      <c r="F3214" s="28">
        <v>6.22</v>
      </c>
      <c r="G3214" s="28">
        <v>72.71</v>
      </c>
      <c r="H3214" s="28" t="str">
        <f>TRIM(PROPER('Base de datos cruda'!H3214))</f>
        <v>Casual</v>
      </c>
      <c r="I3214" s="28">
        <v>1.15</v>
      </c>
      <c r="J3214" s="28">
        <v>6.11</v>
      </c>
      <c r="K3214" s="28">
        <v>284.63</v>
      </c>
      <c r="L3214" s="28">
        <f>IF('Base de datos cruda'!L3214&lt;0,,'Base de datos cruda'!L3214)</f>
        <v>5.51</v>
      </c>
      <c r="M3214" s="28" t="str">
        <f>IF(TRIM(PROPER('Base de datos cruda'!M3214))="High","Alto",IF(TRIM(PROPER('Base de datos cruda'!M3214))="Medium","Medio","Bajo"))</f>
        <v>Medio</v>
      </c>
      <c r="N3214" s="29">
        <v>89.4</v>
      </c>
      <c r="O3214" s="32">
        <f t="shared" si="1"/>
        <v>89.4</v>
      </c>
      <c r="P3214" s="33">
        <f t="shared" si="2"/>
        <v>8.17</v>
      </c>
      <c r="Q3214" s="34">
        <f t="shared" si="3"/>
        <v>4.247572816</v>
      </c>
      <c r="R3214" s="35" t="str">
        <f t="shared" si="4"/>
        <v>Alto</v>
      </c>
      <c r="S3214" s="35" t="str">
        <f>IF(O3214="","",IF(O3214&gt;AVERAGE('Base de datos limpia'!$O$2:$O$8001),"Alto","Normal"))
</f>
        <v>Alto</v>
      </c>
      <c r="T3214" s="35" t="str">
        <f t="shared" si="5"/>
        <v>Gamer intensivo</v>
      </c>
      <c r="U3214" s="35"/>
    </row>
    <row r="3215">
      <c r="A3215" s="28">
        <v>3214.0</v>
      </c>
      <c r="B3215" s="28">
        <v>21.0</v>
      </c>
      <c r="C3215" s="28" t="str">
        <f>TRIM(PROPER('Base de datos cruda'!C3215))</f>
        <v>Male</v>
      </c>
      <c r="D3215" s="28">
        <v>2.46</v>
      </c>
      <c r="E3215" s="28">
        <v>4.79</v>
      </c>
      <c r="F3215" s="28">
        <v>5.72</v>
      </c>
      <c r="G3215" s="28">
        <v>65.74</v>
      </c>
      <c r="H3215" s="28" t="str">
        <f>TRIM(PROPER('Base de datos cruda'!H3215))</f>
        <v>Rpg</v>
      </c>
      <c r="I3215" s="28">
        <v>1.66</v>
      </c>
      <c r="J3215" s="28">
        <v>5.24</v>
      </c>
      <c r="K3215" s="28">
        <v>277.64</v>
      </c>
      <c r="L3215" s="28">
        <f>IF('Base de datos cruda'!L3215&lt;0,,'Base de datos cruda'!L3215)</f>
        <v>5.89</v>
      </c>
      <c r="M3215" s="28" t="str">
        <f>IF(TRIM(PROPER('Base de datos cruda'!M3215))="High","Alto",IF(TRIM(PROPER('Base de datos cruda'!M3215))="Medium","Medio","Bajo"))</f>
        <v>Medio</v>
      </c>
      <c r="N3215" s="29">
        <v>67.95</v>
      </c>
      <c r="O3215" s="32">
        <f t="shared" si="1"/>
        <v>67.95</v>
      </c>
      <c r="P3215" s="33">
        <f t="shared" si="2"/>
        <v>7.7</v>
      </c>
      <c r="Q3215" s="34">
        <f t="shared" si="3"/>
        <v>1.947154472</v>
      </c>
      <c r="R3215" s="35" t="str">
        <f t="shared" si="4"/>
        <v>Medio</v>
      </c>
      <c r="S3215" s="35" t="str">
        <f>IF(O3215="","",IF(O3215&gt;AVERAGE('Base de datos limpia'!$O$2:$O$8001),"Alto","Normal"))
</f>
        <v>Alto</v>
      </c>
      <c r="T3215" s="35" t="str">
        <f t="shared" si="5"/>
        <v>Gamer moderado</v>
      </c>
      <c r="U3215" s="35"/>
    </row>
    <row r="3216">
      <c r="A3216" s="28">
        <v>3215.0</v>
      </c>
      <c r="B3216" s="28">
        <v>21.0</v>
      </c>
      <c r="C3216" s="28" t="str">
        <f>TRIM(PROPER('Base de datos cruda'!C3216))</f>
        <v>Male</v>
      </c>
      <c r="D3216" s="28">
        <v>4.78</v>
      </c>
      <c r="E3216" s="28">
        <v>4.05</v>
      </c>
      <c r="F3216" s="28">
        <v>8.21</v>
      </c>
      <c r="G3216" s="28">
        <v>70.11</v>
      </c>
      <c r="H3216" s="28" t="str">
        <f>TRIM(PROPER('Base de datos cruda'!H3216))</f>
        <v>Fps</v>
      </c>
      <c r="I3216" s="28">
        <v>2.35</v>
      </c>
      <c r="J3216" s="28">
        <v>9.96</v>
      </c>
      <c r="K3216" s="28">
        <v>252.86</v>
      </c>
      <c r="L3216" s="28">
        <f>IF('Base de datos cruda'!L3216&lt;0,,'Base de datos cruda'!L3216)</f>
        <v>9.79</v>
      </c>
      <c r="M3216" s="28" t="str">
        <f>IF(TRIM(PROPER('Base de datos cruda'!M3216))="High","Alto",IF(TRIM(PROPER('Base de datos cruda'!M3216))="Medium","Medio","Bajo"))</f>
        <v>Medio</v>
      </c>
      <c r="N3216" s="29">
        <v>55.96</v>
      </c>
      <c r="O3216" s="32">
        <f t="shared" si="1"/>
        <v>55.96</v>
      </c>
      <c r="P3216" s="33">
        <f t="shared" si="2"/>
        <v>14.74</v>
      </c>
      <c r="Q3216" s="34">
        <f t="shared" si="3"/>
        <v>0.8472803347</v>
      </c>
      <c r="R3216" s="35" t="str">
        <f t="shared" si="4"/>
        <v>Medio</v>
      </c>
      <c r="S3216" s="35" t="str">
        <f>IF(O3216="","",IF(O3216&gt;AVERAGE('Base de datos limpia'!$O$2:$O$8001),"Alto","Normal"))
</f>
        <v>Normal</v>
      </c>
      <c r="T3216" s="35" t="str">
        <f t="shared" si="5"/>
        <v>Gamer moderado</v>
      </c>
      <c r="U3216" s="35"/>
    </row>
    <row r="3217">
      <c r="A3217" s="28">
        <v>3216.0</v>
      </c>
      <c r="B3217" s="28">
        <v>24.0</v>
      </c>
      <c r="C3217" s="28" t="str">
        <f>TRIM(PROPER('Base de datos cruda'!C3217))</f>
        <v>Male</v>
      </c>
      <c r="D3217" s="28">
        <v>1.37</v>
      </c>
      <c r="E3217" s="28">
        <v>6.43</v>
      </c>
      <c r="F3217" s="28">
        <v>7.92</v>
      </c>
      <c r="G3217" s="28">
        <v>68.03</v>
      </c>
      <c r="H3217" s="28" t="str">
        <f>TRIM(PROPER('Base de datos cruda'!H3217))</f>
        <v>Rpg</v>
      </c>
      <c r="I3217" s="28">
        <v>4.48</v>
      </c>
      <c r="J3217" s="28">
        <v>4.79</v>
      </c>
      <c r="K3217" s="28">
        <v>287.47</v>
      </c>
      <c r="L3217" s="28">
        <f>IF('Base de datos cruda'!L3217&lt;0,,'Base de datos cruda'!L3217)</f>
        <v>2.63</v>
      </c>
      <c r="M3217" s="28" t="str">
        <f>IF(TRIM(PROPER('Base de datos cruda'!M3217))="High","Alto",IF(TRIM(PROPER('Base de datos cruda'!M3217))="Medium","Medio","Bajo"))</f>
        <v>Medio</v>
      </c>
      <c r="N3217" s="29">
        <v>89.64</v>
      </c>
      <c r="O3217" s="32">
        <f t="shared" si="1"/>
        <v>89.64</v>
      </c>
      <c r="P3217" s="33">
        <f t="shared" si="2"/>
        <v>6.16</v>
      </c>
      <c r="Q3217" s="34">
        <f t="shared" si="3"/>
        <v>4.693430657</v>
      </c>
      <c r="R3217" s="35" t="str">
        <f t="shared" si="4"/>
        <v>Alto</v>
      </c>
      <c r="S3217" s="35" t="str">
        <f>IF(O3217="","",IF(O3217&gt;AVERAGE('Base de datos limpia'!$O$2:$O$8001),"Alto","Normal"))
</f>
        <v>Alto</v>
      </c>
      <c r="T3217" s="35" t="str">
        <f t="shared" si="5"/>
        <v>Gamer intensivo</v>
      </c>
      <c r="U3217" s="35"/>
    </row>
    <row r="3218">
      <c r="A3218" s="28">
        <v>3217.0</v>
      </c>
      <c r="B3218" s="28">
        <v>20.0</v>
      </c>
      <c r="C3218" s="28" t="str">
        <f>TRIM(PROPER('Base de datos cruda'!C3218))</f>
        <v>Female</v>
      </c>
      <c r="D3218" s="28">
        <v>0.83</v>
      </c>
      <c r="E3218" s="28">
        <v>2.97</v>
      </c>
      <c r="F3218" s="28">
        <v>8.92</v>
      </c>
      <c r="G3218" s="28">
        <v>88.3</v>
      </c>
      <c r="H3218" s="28" t="str">
        <f>TRIM(PROPER('Base de datos cruda'!H3218))</f>
        <v>Fps</v>
      </c>
      <c r="I3218" s="28">
        <v>3.4</v>
      </c>
      <c r="J3218" s="28">
        <v>5.8</v>
      </c>
      <c r="K3218" s="28">
        <v>312.07</v>
      </c>
      <c r="L3218" s="28">
        <f>IF('Base de datos cruda'!L3218&lt;0,,'Base de datos cruda'!L3218)</f>
        <v>4</v>
      </c>
      <c r="M3218" s="28" t="str">
        <f>IF(TRIM(PROPER('Base de datos cruda'!M3218))="High","Alto",IF(TRIM(PROPER('Base de datos cruda'!M3218))="Medium","Medio","Bajo"))</f>
        <v>Medio</v>
      </c>
      <c r="N3218" s="29">
        <v>78.14</v>
      </c>
      <c r="O3218" s="32">
        <f t="shared" si="1"/>
        <v>78.14</v>
      </c>
      <c r="P3218" s="33">
        <f t="shared" si="2"/>
        <v>6.63</v>
      </c>
      <c r="Q3218" s="34">
        <f t="shared" si="3"/>
        <v>3.578313253</v>
      </c>
      <c r="R3218" s="35" t="str">
        <f t="shared" si="4"/>
        <v>Alto</v>
      </c>
      <c r="S3218" s="35" t="str">
        <f>IF(O3218="","",IF(O3218&gt;AVERAGE('Base de datos limpia'!$O$2:$O$8001),"Alto","Normal"))
</f>
        <v>Alto</v>
      </c>
      <c r="T3218" s="35" t="str">
        <f t="shared" si="5"/>
        <v>Gamer casual</v>
      </c>
      <c r="U3218" s="35"/>
    </row>
    <row r="3219">
      <c r="A3219" s="28">
        <v>3218.0</v>
      </c>
      <c r="B3219" s="28">
        <v>19.0</v>
      </c>
      <c r="C3219" s="28" t="str">
        <f>TRIM(PROPER('Base de datos cruda'!C3219))</f>
        <v>Female</v>
      </c>
      <c r="D3219" s="28">
        <v>5.43</v>
      </c>
      <c r="E3219" s="28">
        <v>3.07</v>
      </c>
      <c r="F3219" s="28">
        <v>5.86</v>
      </c>
      <c r="G3219" s="28">
        <v>92.8</v>
      </c>
      <c r="H3219" s="28" t="str">
        <f>TRIM(PROPER('Base de datos cruda'!H3219))</f>
        <v>Rpg</v>
      </c>
      <c r="I3219" s="28">
        <v>0.86</v>
      </c>
      <c r="J3219" s="28">
        <v>10.34</v>
      </c>
      <c r="K3219" s="28">
        <v>248.36</v>
      </c>
      <c r="L3219" s="28">
        <f>IF('Base de datos cruda'!L3219&lt;0,,'Base de datos cruda'!L3219)</f>
        <v>16.07</v>
      </c>
      <c r="M3219" s="28" t="str">
        <f>IF(TRIM(PROPER('Base de datos cruda'!M3219))="High","Alto",IF(TRIM(PROPER('Base de datos cruda'!M3219))="Medium","Medio","Bajo"))</f>
        <v>Bajo</v>
      </c>
      <c r="N3219" s="29">
        <v>46.83</v>
      </c>
      <c r="O3219" s="32">
        <f t="shared" si="1"/>
        <v>46.83</v>
      </c>
      <c r="P3219" s="33">
        <f t="shared" si="2"/>
        <v>15.77</v>
      </c>
      <c r="Q3219" s="34">
        <f t="shared" si="3"/>
        <v>0.5653775322</v>
      </c>
      <c r="R3219" s="35" t="str">
        <f t="shared" si="4"/>
        <v>Bajo</v>
      </c>
      <c r="S3219" s="35" t="str">
        <f>IF(O3219="","",IF(O3219&gt;AVERAGE('Base de datos limpia'!$O$2:$O$8001),"Alto","Normal"))
</f>
        <v>Normal</v>
      </c>
      <c r="T3219" s="35" t="str">
        <f t="shared" si="5"/>
        <v>Gamer moderado</v>
      </c>
      <c r="U3219" s="35"/>
    </row>
    <row r="3220">
      <c r="A3220" s="28">
        <v>3219.0</v>
      </c>
      <c r="B3220" s="28">
        <v>20.0</v>
      </c>
      <c r="C3220" s="28" t="str">
        <f>TRIM(PROPER('Base de datos cruda'!C3220))</f>
        <v>Female</v>
      </c>
      <c r="D3220" s="28">
        <v>6.23</v>
      </c>
      <c r="E3220" s="28">
        <v>5.68</v>
      </c>
      <c r="F3220" s="28">
        <v>8.53</v>
      </c>
      <c r="G3220" s="28">
        <v>88.82</v>
      </c>
      <c r="H3220" s="28" t="str">
        <f>TRIM(PROPER('Base de datos cruda'!H3220))</f>
        <v>Rpg</v>
      </c>
      <c r="I3220" s="28">
        <v>4.4</v>
      </c>
      <c r="J3220" s="28">
        <v>11.47</v>
      </c>
      <c r="K3220" s="28">
        <v>231.94</v>
      </c>
      <c r="L3220" s="28">
        <f>IF('Base de datos cruda'!L3220&lt;0,,'Base de datos cruda'!L3220)</f>
        <v>16.04</v>
      </c>
      <c r="M3220" s="28" t="str">
        <f>IF(TRIM(PROPER('Base de datos cruda'!M3220))="High","Alto",IF(TRIM(PROPER('Base de datos cruda'!M3220))="Medium","Medio","Bajo"))</f>
        <v>Bajo</v>
      </c>
      <c r="N3220" s="29">
        <v>78.5774849413517</v>
      </c>
      <c r="O3220" s="32">
        <f t="shared" si="1"/>
        <v>78.57748494</v>
      </c>
      <c r="P3220" s="33">
        <f t="shared" si="2"/>
        <v>17.7</v>
      </c>
      <c r="Q3220" s="34">
        <f t="shared" si="3"/>
        <v>0.911717496</v>
      </c>
      <c r="R3220" s="35" t="str">
        <f t="shared" si="4"/>
        <v>Alto</v>
      </c>
      <c r="S3220" s="35" t="str">
        <f>IF(O3220="","",IF(O3220&gt;AVERAGE('Base de datos limpia'!$O$2:$O$8001),"Alto","Normal"))
</f>
        <v>Alto</v>
      </c>
      <c r="T3220" s="35" t="str">
        <f t="shared" si="5"/>
        <v>Gamer moderado</v>
      </c>
      <c r="U3220" s="35"/>
    </row>
    <row r="3221">
      <c r="A3221" s="28">
        <v>3220.0</v>
      </c>
      <c r="B3221" s="28">
        <v>20.0</v>
      </c>
      <c r="C3221" s="28" t="str">
        <f>TRIM(PROPER('Base de datos cruda'!C3221))</f>
        <v>Female</v>
      </c>
      <c r="D3221" s="28">
        <v>4.01</v>
      </c>
      <c r="E3221" s="28">
        <v>4.68</v>
      </c>
      <c r="F3221" s="28">
        <v>4.44</v>
      </c>
      <c r="G3221" s="28">
        <v>85.75</v>
      </c>
      <c r="H3221" s="28" t="str">
        <f>TRIM(PROPER('Base de datos cruda'!H3221))</f>
        <v>Casual</v>
      </c>
      <c r="I3221" s="28">
        <v>2.5</v>
      </c>
      <c r="J3221" s="28">
        <v>9.26</v>
      </c>
      <c r="K3221" s="28">
        <v>295.68</v>
      </c>
      <c r="L3221" s="28">
        <f>IF('Base de datos cruda'!L3221&lt;0,,'Base de datos cruda'!L3221)</f>
        <v>7.37</v>
      </c>
      <c r="M3221" s="28" t="str">
        <f>IF(TRIM(PROPER('Base de datos cruda'!M3221))="High","Alto",IF(TRIM(PROPER('Base de datos cruda'!M3221))="Medium","Medio","Bajo"))</f>
        <v>Medio</v>
      </c>
      <c r="N3221" s="29">
        <v>57.26</v>
      </c>
      <c r="O3221" s="32">
        <f t="shared" si="1"/>
        <v>57.26</v>
      </c>
      <c r="P3221" s="33">
        <f t="shared" si="2"/>
        <v>13.27</v>
      </c>
      <c r="Q3221" s="34">
        <f t="shared" si="3"/>
        <v>1.167082294</v>
      </c>
      <c r="R3221" s="35" t="str">
        <f t="shared" si="4"/>
        <v>Medio</v>
      </c>
      <c r="S3221" s="35" t="str">
        <f>IF(O3221="","",IF(O3221&gt;AVERAGE('Base de datos limpia'!$O$2:$O$8001),"Alto","Normal"))
</f>
        <v>Normal</v>
      </c>
      <c r="T3221" s="35" t="str">
        <f t="shared" si="5"/>
        <v>Gamer moderado</v>
      </c>
      <c r="U3221" s="35"/>
    </row>
    <row r="3222">
      <c r="A3222" s="28">
        <v>3221.0</v>
      </c>
      <c r="B3222" s="28">
        <v>23.0</v>
      </c>
      <c r="C3222" s="28" t="str">
        <f>TRIM(PROPER('Base de datos cruda'!C3222))</f>
        <v>Male</v>
      </c>
      <c r="D3222" s="28">
        <v>2.91</v>
      </c>
      <c r="E3222" s="28">
        <v>3.65</v>
      </c>
      <c r="F3222" s="28">
        <v>6.06</v>
      </c>
      <c r="G3222" s="28">
        <v>72.31</v>
      </c>
      <c r="H3222" s="28" t="str">
        <f>TRIM(PROPER('Base de datos cruda'!H3222))</f>
        <v>Fps</v>
      </c>
      <c r="I3222" s="28">
        <v>1.02</v>
      </c>
      <c r="J3222" s="28">
        <v>7.31</v>
      </c>
      <c r="K3222" s="28">
        <v>279.77</v>
      </c>
      <c r="L3222" s="28">
        <f>IF('Base de datos cruda'!L3222&lt;0,,'Base de datos cruda'!L3222)</f>
        <v>8.95</v>
      </c>
      <c r="M3222" s="28" t="str">
        <f>IF(TRIM(PROPER('Base de datos cruda'!M3222))="High","Alto",IF(TRIM(PROPER('Base de datos cruda'!M3222))="Medium","Medio","Bajo"))</f>
        <v>Medio</v>
      </c>
      <c r="N3222" s="29">
        <v>67.7</v>
      </c>
      <c r="O3222" s="32">
        <f t="shared" si="1"/>
        <v>67.7</v>
      </c>
      <c r="P3222" s="33">
        <f t="shared" si="2"/>
        <v>10.22</v>
      </c>
      <c r="Q3222" s="34">
        <f t="shared" si="3"/>
        <v>1.254295533</v>
      </c>
      <c r="R3222" s="35" t="str">
        <f t="shared" si="4"/>
        <v>Medio</v>
      </c>
      <c r="S3222" s="35" t="str">
        <f>IF(O3222="","",IF(O3222&gt;AVERAGE('Base de datos limpia'!$O$2:$O$8001),"Alto","Normal"))
</f>
        <v>Alto</v>
      </c>
      <c r="T3222" s="35" t="str">
        <f t="shared" si="5"/>
        <v>Gamer moderado</v>
      </c>
      <c r="U3222" s="35"/>
    </row>
    <row r="3223">
      <c r="A3223" s="28">
        <v>3222.0</v>
      </c>
      <c r="B3223" s="28">
        <v>23.0</v>
      </c>
      <c r="C3223" s="28" t="str">
        <f>TRIM(PROPER('Base de datos cruda'!C3223))</f>
        <v>Female</v>
      </c>
      <c r="D3223" s="28">
        <v>3.46</v>
      </c>
      <c r="E3223" s="28">
        <v>1.49</v>
      </c>
      <c r="F3223" s="28">
        <v>6.33</v>
      </c>
      <c r="G3223" s="28">
        <v>88.44</v>
      </c>
      <c r="H3223" s="28" t="str">
        <f>TRIM(PROPER('Base de datos cruda'!H3223))</f>
        <v>Casual</v>
      </c>
      <c r="I3223" s="28">
        <v>2.64</v>
      </c>
      <c r="J3223" s="28">
        <v>8.21</v>
      </c>
      <c r="K3223" s="28">
        <v>279.0</v>
      </c>
      <c r="L3223" s="28">
        <f>IF('Base de datos cruda'!L3223&lt;0,,'Base de datos cruda'!L3223)</f>
        <v>9.38</v>
      </c>
      <c r="M3223" s="28" t="str">
        <f>IF(TRIM(PROPER('Base de datos cruda'!M3223))="High","Alto",IF(TRIM(PROPER('Base de datos cruda'!M3223))="Medium","Medio","Bajo"))</f>
        <v>Medio</v>
      </c>
      <c r="N3223" s="29">
        <v>51.58</v>
      </c>
      <c r="O3223" s="32">
        <f t="shared" si="1"/>
        <v>51.58</v>
      </c>
      <c r="P3223" s="33">
        <f t="shared" si="2"/>
        <v>11.67</v>
      </c>
      <c r="Q3223" s="34">
        <f t="shared" si="3"/>
        <v>0.4306358382</v>
      </c>
      <c r="R3223" s="35" t="str">
        <f t="shared" si="4"/>
        <v>Medio</v>
      </c>
      <c r="S3223" s="35" t="str">
        <f>IF(O3223="","",IF(O3223&gt;AVERAGE('Base de datos limpia'!$O$2:$O$8001),"Alto","Normal"))
</f>
        <v>Normal</v>
      </c>
      <c r="T3223" s="35" t="str">
        <f t="shared" si="5"/>
        <v>Gamer casual</v>
      </c>
      <c r="U3223" s="35"/>
    </row>
    <row r="3224">
      <c r="A3224" s="28">
        <v>3223.0</v>
      </c>
      <c r="B3224" s="28">
        <v>17.0</v>
      </c>
      <c r="C3224" s="28" t="str">
        <f>TRIM(PROPER('Base de datos cruda'!C3224))</f>
        <v>Male</v>
      </c>
      <c r="D3224" s="28">
        <v>3.11</v>
      </c>
      <c r="E3224" s="28">
        <v>5.69</v>
      </c>
      <c r="F3224" s="28">
        <v>6.2</v>
      </c>
      <c r="G3224" s="28">
        <v>84.2</v>
      </c>
      <c r="H3224" s="28" t="str">
        <f>TRIM(PROPER('Base de datos cruda'!H3224))</f>
        <v>Fps</v>
      </c>
      <c r="I3224" s="28">
        <v>0.95</v>
      </c>
      <c r="J3224" s="28">
        <v>7.99</v>
      </c>
      <c r="K3224" s="28">
        <v>298.22</v>
      </c>
      <c r="L3224" s="28">
        <f>IF('Base de datos cruda'!L3224&lt;0,,'Base de datos cruda'!L3224)</f>
        <v>7.39</v>
      </c>
      <c r="M3224" s="28" t="str">
        <f>IF(TRIM(PROPER('Base de datos cruda'!M3224))="High","Alto",IF(TRIM(PROPER('Base de datos cruda'!M3224))="Medium","Medio","Bajo"))</f>
        <v>Medio</v>
      </c>
      <c r="N3224" s="29">
        <v>79.1486447901888</v>
      </c>
      <c r="O3224" s="32">
        <f t="shared" si="1"/>
        <v>79.14864479</v>
      </c>
      <c r="P3224" s="33">
        <f t="shared" si="2"/>
        <v>11.1</v>
      </c>
      <c r="Q3224" s="34">
        <f t="shared" si="3"/>
        <v>1.829581994</v>
      </c>
      <c r="R3224" s="35" t="str">
        <f t="shared" si="4"/>
        <v>Alto</v>
      </c>
      <c r="S3224" s="35" t="str">
        <f>IF(O3224="","",IF(O3224&gt;AVERAGE('Base de datos limpia'!$O$2:$O$8001),"Alto","Normal"))
</f>
        <v>Alto</v>
      </c>
      <c r="T3224" s="35" t="str">
        <f t="shared" si="5"/>
        <v>Gamer moderado</v>
      </c>
      <c r="U3224" s="35"/>
    </row>
    <row r="3225">
      <c r="A3225" s="28">
        <v>3224.0</v>
      </c>
      <c r="B3225" s="28">
        <v>22.0</v>
      </c>
      <c r="C3225" s="28" t="str">
        <f>TRIM(PROPER('Base de datos cruda'!C3225))</f>
        <v>Female</v>
      </c>
      <c r="D3225" s="28">
        <v>7.68</v>
      </c>
      <c r="E3225" s="28">
        <v>8.35</v>
      </c>
      <c r="F3225" s="28">
        <v>7.13</v>
      </c>
      <c r="G3225" s="28">
        <v>61.88</v>
      </c>
      <c r="H3225" s="28" t="str">
        <f>TRIM(PROPER('Base de datos cruda'!H3225))</f>
        <v>Rpg</v>
      </c>
      <c r="I3225" s="28">
        <v>1.84</v>
      </c>
      <c r="J3225" s="28">
        <v>9.53</v>
      </c>
      <c r="K3225" s="28">
        <v>234.61</v>
      </c>
      <c r="L3225" s="28">
        <f>IF('Base de datos cruda'!L3225&lt;0,,'Base de datos cruda'!L3225)</f>
        <v>15.41</v>
      </c>
      <c r="M3225" s="28" t="str">
        <f>IF(TRIM(PROPER('Base de datos cruda'!M3225))="High","Alto",IF(TRIM(PROPER('Base de datos cruda'!M3225))="Medium","Medio","Bajo"))</f>
        <v>Bajo</v>
      </c>
      <c r="N3225" s="29">
        <v>66.9802670376812</v>
      </c>
      <c r="O3225" s="32">
        <f t="shared" si="1"/>
        <v>66.98026704</v>
      </c>
      <c r="P3225" s="33">
        <f t="shared" si="2"/>
        <v>17.21</v>
      </c>
      <c r="Q3225" s="34">
        <f t="shared" si="3"/>
        <v>1.087239583</v>
      </c>
      <c r="R3225" s="35" t="str">
        <f t="shared" si="4"/>
        <v>Medio</v>
      </c>
      <c r="S3225" s="35" t="str">
        <f>IF(O3225="","",IF(O3225&gt;AVERAGE('Base de datos limpia'!$O$2:$O$8001),"Alto","Normal"))
</f>
        <v>Alto</v>
      </c>
      <c r="T3225" s="35" t="str">
        <f t="shared" si="5"/>
        <v>Gamer intensivo</v>
      </c>
      <c r="U3225" s="35"/>
    </row>
    <row r="3226">
      <c r="A3226" s="28">
        <v>3225.0</v>
      </c>
      <c r="B3226" s="28">
        <v>23.0</v>
      </c>
      <c r="C3226" s="28" t="str">
        <f>TRIM(PROPER('Base de datos cruda'!C3226))</f>
        <v>Male</v>
      </c>
      <c r="D3226" s="28">
        <v>6.14</v>
      </c>
      <c r="E3226" s="28">
        <v>8.66</v>
      </c>
      <c r="F3226" s="28">
        <v>4.85</v>
      </c>
      <c r="G3226" s="28">
        <v>96.3</v>
      </c>
      <c r="H3226" s="28" t="str">
        <f>TRIM(PROPER('Base de datos cruda'!H3226))</f>
        <v>Fps</v>
      </c>
      <c r="I3226" s="28">
        <v>4.03</v>
      </c>
      <c r="J3226" s="28">
        <v>8.64</v>
      </c>
      <c r="K3226" s="28">
        <v>265.4</v>
      </c>
      <c r="L3226" s="28">
        <f>IF('Base de datos cruda'!L3226&lt;0,,'Base de datos cruda'!L3226)</f>
        <v>14.53</v>
      </c>
      <c r="M3226" s="28" t="str">
        <f>IF(TRIM(PROPER('Base de datos cruda'!M3226))="High","Alto",IF(TRIM(PROPER('Base de datos cruda'!M3226))="Medium","Medio","Bajo"))</f>
        <v>Alto</v>
      </c>
      <c r="N3226" s="29">
        <v>79.5160595791217</v>
      </c>
      <c r="O3226" s="32">
        <f t="shared" si="1"/>
        <v>79.51605958</v>
      </c>
      <c r="P3226" s="33">
        <f t="shared" si="2"/>
        <v>14.78</v>
      </c>
      <c r="Q3226" s="34">
        <f t="shared" si="3"/>
        <v>1.410423453</v>
      </c>
      <c r="R3226" s="35" t="str">
        <f t="shared" si="4"/>
        <v>Alto</v>
      </c>
      <c r="S3226" s="35" t="str">
        <f>IF(O3226="","",IF(O3226&gt;AVERAGE('Base de datos limpia'!$O$2:$O$8001),"Alto","Normal"))
</f>
        <v>Alto</v>
      </c>
      <c r="T3226" s="35" t="str">
        <f t="shared" si="5"/>
        <v>Gamer intensivo</v>
      </c>
      <c r="U3226" s="35"/>
    </row>
    <row r="3227">
      <c r="A3227" s="28">
        <v>3226.0</v>
      </c>
      <c r="B3227" s="28">
        <v>21.0</v>
      </c>
      <c r="C3227" s="28" t="str">
        <f>TRIM(PROPER('Base de datos cruda'!C3227))</f>
        <v>Male</v>
      </c>
      <c r="D3227" s="28">
        <v>1.66</v>
      </c>
      <c r="E3227" s="28">
        <v>3.12</v>
      </c>
      <c r="F3227" s="28">
        <v>8.33</v>
      </c>
      <c r="G3227" s="28">
        <v>63.2</v>
      </c>
      <c r="H3227" s="28" t="str">
        <f>TRIM(PROPER('Base de datos cruda'!H3227))</f>
        <v>Rpg</v>
      </c>
      <c r="I3227" s="28">
        <v>3.29</v>
      </c>
      <c r="J3227" s="28">
        <v>3.18</v>
      </c>
      <c r="K3227" s="28">
        <v>293.12</v>
      </c>
      <c r="L3227" s="28">
        <f>IF('Base de datos cruda'!L3227&lt;0,,'Base de datos cruda'!L3227)</f>
        <v>0.94</v>
      </c>
      <c r="M3227" s="28" t="str">
        <f>IF(TRIM(PROPER('Base de datos cruda'!M3227))="High","Alto",IF(TRIM(PROPER('Base de datos cruda'!M3227))="Medium","Medio","Bajo"))</f>
        <v>Medio</v>
      </c>
      <c r="N3227" s="29">
        <v>77.53</v>
      </c>
      <c r="O3227" s="32">
        <f t="shared" si="1"/>
        <v>77.53</v>
      </c>
      <c r="P3227" s="33">
        <f t="shared" si="2"/>
        <v>4.84</v>
      </c>
      <c r="Q3227" s="34">
        <f t="shared" si="3"/>
        <v>1.879518072</v>
      </c>
      <c r="R3227" s="35" t="str">
        <f t="shared" si="4"/>
        <v>Alto</v>
      </c>
      <c r="S3227" s="35" t="str">
        <f>IF(O3227="","",IF(O3227&gt;AVERAGE('Base de datos limpia'!$O$2:$O$8001),"Alto","Normal"))
</f>
        <v>Alto</v>
      </c>
      <c r="T3227" s="35" t="str">
        <f t="shared" si="5"/>
        <v>Gamer moderado</v>
      </c>
      <c r="U3227" s="35"/>
    </row>
    <row r="3228">
      <c r="A3228" s="28">
        <v>3227.0</v>
      </c>
      <c r="B3228" s="28">
        <v>20.0</v>
      </c>
      <c r="C3228" s="28" t="str">
        <f>TRIM(PROPER('Base de datos cruda'!C3228))</f>
        <v>Male</v>
      </c>
      <c r="D3228" s="28">
        <v>3.07</v>
      </c>
      <c r="E3228" s="28">
        <v>6.4</v>
      </c>
      <c r="F3228" s="28">
        <v>6.76</v>
      </c>
      <c r="G3228" s="28">
        <v>80.11</v>
      </c>
      <c r="H3228" s="28" t="str">
        <f>TRIM(PROPER('Base de datos cruda'!H3228))</f>
        <v>Rpg</v>
      </c>
      <c r="I3228" s="28">
        <v>2.39</v>
      </c>
      <c r="J3228" s="28">
        <v>5.02</v>
      </c>
      <c r="K3228" s="28">
        <v>293.63</v>
      </c>
      <c r="L3228" s="28">
        <f>IF('Base de datos cruda'!L3228&lt;0,,'Base de datos cruda'!L3228)</f>
        <v>5.82</v>
      </c>
      <c r="M3228" s="28" t="str">
        <f>IF(TRIM(PROPER('Base de datos cruda'!M3228))="High","Alto",IF(TRIM(PROPER('Base de datos cruda'!M3228))="Medium","Medio","Bajo"))</f>
        <v>Medio</v>
      </c>
      <c r="N3228" s="29">
        <v>82.4</v>
      </c>
      <c r="O3228" s="32">
        <f t="shared" si="1"/>
        <v>82.4</v>
      </c>
      <c r="P3228" s="33">
        <f t="shared" si="2"/>
        <v>8.09</v>
      </c>
      <c r="Q3228" s="34">
        <f t="shared" si="3"/>
        <v>2.084690554</v>
      </c>
      <c r="R3228" s="35" t="str">
        <f t="shared" si="4"/>
        <v>Alto</v>
      </c>
      <c r="S3228" s="35" t="str">
        <f>IF(O3228="","",IF(O3228&gt;AVERAGE('Base de datos limpia'!$O$2:$O$8001),"Alto","Normal"))
</f>
        <v>Alto</v>
      </c>
      <c r="T3228" s="35" t="str">
        <f t="shared" si="5"/>
        <v>Gamer intensivo</v>
      </c>
      <c r="U3228" s="35"/>
    </row>
    <row r="3229">
      <c r="A3229" s="28">
        <v>3228.0</v>
      </c>
      <c r="B3229" s="28">
        <v>24.0</v>
      </c>
      <c r="C3229" s="28" t="str">
        <f>TRIM(PROPER('Base de datos cruda'!C3229))</f>
        <v>Female</v>
      </c>
      <c r="D3229" s="28">
        <v>4.35</v>
      </c>
      <c r="E3229" s="28">
        <v>8.7</v>
      </c>
      <c r="F3229" s="28">
        <v>8.52</v>
      </c>
      <c r="G3229" s="28">
        <v>80.52</v>
      </c>
      <c r="H3229" s="28" t="str">
        <f>TRIM(PROPER('Base de datos cruda'!H3229))</f>
        <v>Casual</v>
      </c>
      <c r="I3229" s="28">
        <v>1.13</v>
      </c>
      <c r="J3229" s="28">
        <v>9.24</v>
      </c>
      <c r="K3229" s="28">
        <v>272.71</v>
      </c>
      <c r="L3229" s="28">
        <f>IF('Base de datos cruda'!L3229&lt;0,,'Base de datos cruda'!L3229)</f>
        <v>8.85</v>
      </c>
      <c r="M3229" s="28" t="str">
        <f>IF(TRIM(PROPER('Base de datos cruda'!M3229))="High","Alto",IF(TRIM(PROPER('Base de datos cruda'!M3229))="Medium","Medio","Bajo"))</f>
        <v>Medio</v>
      </c>
      <c r="N3229" s="29">
        <v>92.86</v>
      </c>
      <c r="O3229" s="32">
        <f t="shared" si="1"/>
        <v>92.86</v>
      </c>
      <c r="P3229" s="33">
        <f t="shared" si="2"/>
        <v>13.59</v>
      </c>
      <c r="Q3229" s="34">
        <f t="shared" si="3"/>
        <v>2</v>
      </c>
      <c r="R3229" s="35" t="str">
        <f t="shared" si="4"/>
        <v>Alto</v>
      </c>
      <c r="S3229" s="35" t="str">
        <f>IF(O3229="","",IF(O3229&gt;AVERAGE('Base de datos limpia'!$O$2:$O$8001),"Alto","Normal"))
</f>
        <v>Alto</v>
      </c>
      <c r="T3229" s="35" t="str">
        <f t="shared" si="5"/>
        <v>Gamer intensivo</v>
      </c>
      <c r="U3229" s="35"/>
    </row>
    <row r="3230">
      <c r="A3230" s="28">
        <v>3229.0</v>
      </c>
      <c r="B3230" s="28">
        <v>18.0</v>
      </c>
      <c r="C3230" s="28" t="str">
        <f>TRIM(PROPER('Base de datos cruda'!C3230))</f>
        <v>Male</v>
      </c>
      <c r="D3230" s="28">
        <v>4.9</v>
      </c>
      <c r="E3230" s="28">
        <v>4.68</v>
      </c>
      <c r="F3230" s="28">
        <v>4.01</v>
      </c>
      <c r="G3230" s="28">
        <v>93.48</v>
      </c>
      <c r="H3230" s="28" t="str">
        <f>TRIM(PROPER('Base de datos cruda'!H3230))</f>
        <v>Casual</v>
      </c>
      <c r="I3230" s="28">
        <v>1.41</v>
      </c>
      <c r="J3230" s="28">
        <v>10.64</v>
      </c>
      <c r="K3230" s="28">
        <v>271.15</v>
      </c>
      <c r="L3230" s="28">
        <f>IF('Base de datos cruda'!L3230&lt;0,,'Base de datos cruda'!L3230)</f>
        <v>11.07</v>
      </c>
      <c r="M3230" s="28" t="str">
        <f>IF(TRIM(PROPER('Base de datos cruda'!M3230))="High","Alto",IF(TRIM(PROPER('Base de datos cruda'!M3230))="Medium","Medio","Bajo"))</f>
        <v>Medio</v>
      </c>
      <c r="N3230" s="29">
        <v>56.9754451030962</v>
      </c>
      <c r="O3230" s="32">
        <f t="shared" si="1"/>
        <v>56.9754451</v>
      </c>
      <c r="P3230" s="33">
        <f t="shared" si="2"/>
        <v>15.54</v>
      </c>
      <c r="Q3230" s="34">
        <f t="shared" si="3"/>
        <v>0.9551020408</v>
      </c>
      <c r="R3230" s="35" t="str">
        <f t="shared" si="4"/>
        <v>Medio</v>
      </c>
      <c r="S3230" s="35" t="str">
        <f>IF(O3230="","",IF(O3230&gt;AVERAGE('Base de datos limpia'!$O$2:$O$8001),"Alto","Normal"))
</f>
        <v>Normal</v>
      </c>
      <c r="T3230" s="35" t="str">
        <f t="shared" si="5"/>
        <v>Gamer moderado</v>
      </c>
      <c r="U3230" s="35"/>
    </row>
    <row r="3231">
      <c r="A3231" s="28">
        <v>3230.0</v>
      </c>
      <c r="B3231" s="28">
        <v>19.0</v>
      </c>
      <c r="C3231" s="28" t="str">
        <f>TRIM(PROPER('Base de datos cruda'!C3231))</f>
        <v>Female</v>
      </c>
      <c r="D3231" s="28">
        <v>3.75</v>
      </c>
      <c r="E3231" s="28">
        <v>9.39</v>
      </c>
      <c r="F3231" s="28">
        <v>7.15</v>
      </c>
      <c r="G3231" s="28">
        <v>96.52</v>
      </c>
      <c r="H3231" s="28" t="str">
        <f>TRIM(PROPER('Base de datos cruda'!H3231))</f>
        <v>Rpg</v>
      </c>
      <c r="I3231" s="28">
        <v>4.89</v>
      </c>
      <c r="J3231" s="28">
        <v>8.12</v>
      </c>
      <c r="K3231" s="28">
        <v>283.44</v>
      </c>
      <c r="L3231" s="28">
        <f>IF('Base de datos cruda'!L3231&lt;0,,'Base de datos cruda'!L3231)</f>
        <v>10.34</v>
      </c>
      <c r="M3231" s="28" t="str">
        <f>IF(TRIM(PROPER('Base de datos cruda'!M3231))="High","Alto",IF(TRIM(PROPER('Base de datos cruda'!M3231))="Medium","Medio","Bajo"))</f>
        <v>Medio</v>
      </c>
      <c r="N3231" s="29">
        <v>100.0</v>
      </c>
      <c r="O3231" s="32">
        <f t="shared" si="1"/>
        <v>100</v>
      </c>
      <c r="P3231" s="33">
        <f t="shared" si="2"/>
        <v>11.87</v>
      </c>
      <c r="Q3231" s="34">
        <f t="shared" si="3"/>
        <v>2.504</v>
      </c>
      <c r="R3231" s="35" t="str">
        <f t="shared" si="4"/>
        <v>Alto</v>
      </c>
      <c r="S3231" s="35" t="str">
        <f>IF(O3231="","",IF(O3231&gt;AVERAGE('Base de datos limpia'!$O$2:$O$8001),"Alto","Normal"))
</f>
        <v>Alto</v>
      </c>
      <c r="T3231" s="35" t="str">
        <f t="shared" si="5"/>
        <v>Gamer intensivo</v>
      </c>
      <c r="U3231" s="35"/>
    </row>
    <row r="3232">
      <c r="A3232" s="28">
        <v>3231.0</v>
      </c>
      <c r="B3232" s="28">
        <v>24.0</v>
      </c>
      <c r="C3232" s="28" t="str">
        <f>TRIM(PROPER('Base de datos cruda'!C3232))</f>
        <v>Male</v>
      </c>
      <c r="D3232" s="28">
        <v>6.48</v>
      </c>
      <c r="E3232" s="28">
        <v>9.13</v>
      </c>
      <c r="F3232" s="28">
        <v>6.06</v>
      </c>
      <c r="G3232" s="28">
        <v>97.59</v>
      </c>
      <c r="H3232" s="28" t="str">
        <f>TRIM(PROPER('Base de datos cruda'!H3232))</f>
        <v>Fps</v>
      </c>
      <c r="I3232" s="28">
        <v>1.71</v>
      </c>
      <c r="J3232" s="28">
        <v>11.91</v>
      </c>
      <c r="K3232" s="28">
        <v>234.52</v>
      </c>
      <c r="L3232" s="28">
        <f>IF('Base de datos cruda'!L3232&lt;0,,'Base de datos cruda'!L3232)</f>
        <v>15.77</v>
      </c>
      <c r="M3232" s="28" t="str">
        <f>IF(TRIM(PROPER('Base de datos cruda'!M3232))="High","Alto",IF(TRIM(PROPER('Base de datos cruda'!M3232))="Medium","Medio","Bajo"))</f>
        <v>Bajo</v>
      </c>
      <c r="N3232" s="29">
        <v>77.1519713271406</v>
      </c>
      <c r="O3232" s="32">
        <f t="shared" si="1"/>
        <v>77.15197133</v>
      </c>
      <c r="P3232" s="33">
        <f t="shared" si="2"/>
        <v>18.39</v>
      </c>
      <c r="Q3232" s="34">
        <f t="shared" si="3"/>
        <v>1.408950617</v>
      </c>
      <c r="R3232" s="35" t="str">
        <f t="shared" si="4"/>
        <v>Alto</v>
      </c>
      <c r="S3232" s="35" t="str">
        <f>IF(O3232="","",IF(O3232&gt;AVERAGE('Base de datos limpia'!$O$2:$O$8001),"Alto","Normal"))
</f>
        <v>Alto</v>
      </c>
      <c r="T3232" s="35" t="str">
        <f t="shared" si="5"/>
        <v>Gamer intensivo</v>
      </c>
      <c r="U3232" s="35"/>
    </row>
    <row r="3233">
      <c r="A3233" s="28">
        <v>3232.0</v>
      </c>
      <c r="B3233" s="28">
        <v>21.0</v>
      </c>
      <c r="C3233" s="28" t="str">
        <f>TRIM(PROPER('Base de datos cruda'!C3233))</f>
        <v>Female</v>
      </c>
      <c r="D3233" s="28">
        <v>6.14</v>
      </c>
      <c r="E3233" s="28">
        <v>2.87</v>
      </c>
      <c r="F3233" s="28">
        <v>6.53</v>
      </c>
      <c r="G3233" s="28">
        <v>82.79</v>
      </c>
      <c r="H3233" s="28" t="str">
        <f>TRIM(PROPER('Base de datos cruda'!H3233))</f>
        <v>Rpg</v>
      </c>
      <c r="I3233" s="28">
        <v>3.08</v>
      </c>
      <c r="J3233" s="28">
        <v>8.73</v>
      </c>
      <c r="K3233" s="28">
        <v>274.55</v>
      </c>
      <c r="L3233" s="28">
        <f>IF('Base de datos cruda'!L3233&lt;0,,'Base de datos cruda'!L3233)</f>
        <v>14.92</v>
      </c>
      <c r="M3233" s="28" t="str">
        <f>IF(TRIM(PROPER('Base de datos cruda'!M3233))="High","Alto",IF(TRIM(PROPER('Base de datos cruda'!M3233))="Medium","Medio","Bajo"))</f>
        <v>Bajo</v>
      </c>
      <c r="N3233" s="29">
        <v>36.93</v>
      </c>
      <c r="O3233" s="32">
        <f t="shared" si="1"/>
        <v>36.93</v>
      </c>
      <c r="P3233" s="33">
        <f t="shared" si="2"/>
        <v>14.87</v>
      </c>
      <c r="Q3233" s="34">
        <f t="shared" si="3"/>
        <v>0.4674267101</v>
      </c>
      <c r="R3233" s="35" t="str">
        <f t="shared" si="4"/>
        <v>Bajo</v>
      </c>
      <c r="S3233" s="35" t="str">
        <f>IF(O3233="","",IF(O3233&gt;AVERAGE('Base de datos limpia'!$O$2:$O$8001),"Alto","Normal"))
</f>
        <v>Normal</v>
      </c>
      <c r="T3233" s="35" t="str">
        <f t="shared" si="5"/>
        <v>Gamer casual</v>
      </c>
      <c r="U3233" s="35"/>
    </row>
    <row r="3234">
      <c r="A3234" s="28">
        <v>3233.0</v>
      </c>
      <c r="B3234" s="28">
        <v>23.0</v>
      </c>
      <c r="C3234" s="28" t="str">
        <f>TRIM(PROPER('Base de datos cruda'!C3234))</f>
        <v>Female</v>
      </c>
      <c r="D3234" s="28">
        <v>4.04</v>
      </c>
      <c r="E3234" s="28">
        <v>3.33</v>
      </c>
      <c r="F3234" s="28">
        <v>7.72</v>
      </c>
      <c r="G3234" s="28">
        <v>87.16</v>
      </c>
      <c r="H3234" s="28" t="str">
        <f>TRIM(PROPER('Base de datos cruda'!H3234))</f>
        <v>Casual</v>
      </c>
      <c r="I3234" s="28">
        <v>2.5</v>
      </c>
      <c r="J3234" s="28">
        <v>9.27</v>
      </c>
      <c r="K3234" s="28">
        <v>248.91</v>
      </c>
      <c r="L3234" s="28">
        <f>IF('Base de datos cruda'!L3234&lt;0,,'Base de datos cruda'!L3234)</f>
        <v>6.19</v>
      </c>
      <c r="M3234" s="28" t="str">
        <f>IF(TRIM(PROPER('Base de datos cruda'!M3234))="High","Alto",IF(TRIM(PROPER('Base de datos cruda'!M3234))="Medium","Medio","Bajo"))</f>
        <v>Medio</v>
      </c>
      <c r="N3234" s="29">
        <v>54.87</v>
      </c>
      <c r="O3234" s="32">
        <f t="shared" si="1"/>
        <v>54.87</v>
      </c>
      <c r="P3234" s="33">
        <f t="shared" si="2"/>
        <v>13.31</v>
      </c>
      <c r="Q3234" s="34">
        <f t="shared" si="3"/>
        <v>0.8242574257</v>
      </c>
      <c r="R3234" s="35" t="str">
        <f t="shared" si="4"/>
        <v>Medio</v>
      </c>
      <c r="S3234" s="35" t="str">
        <f>IF(O3234="","",IF(O3234&gt;AVERAGE('Base de datos limpia'!$O$2:$O$8001),"Alto","Normal"))
</f>
        <v>Normal</v>
      </c>
      <c r="T3234" s="35" t="str">
        <f t="shared" si="5"/>
        <v>Gamer moderado</v>
      </c>
      <c r="U3234" s="35"/>
    </row>
    <row r="3235">
      <c r="A3235" s="28">
        <v>3234.0</v>
      </c>
      <c r="B3235" s="28">
        <v>22.0</v>
      </c>
      <c r="C3235" s="28" t="str">
        <f>TRIM(PROPER('Base de datos cruda'!C3235))</f>
        <v>Male</v>
      </c>
      <c r="D3235" s="28">
        <v>6.84</v>
      </c>
      <c r="E3235" s="28">
        <v>2.62</v>
      </c>
      <c r="F3235" s="28">
        <v>5.14</v>
      </c>
      <c r="G3235" s="28">
        <v>63.54</v>
      </c>
      <c r="H3235" s="28" t="str">
        <f>TRIM(PROPER('Base de datos cruda'!H3235))</f>
        <v>Fps</v>
      </c>
      <c r="I3235" s="28">
        <v>0.12</v>
      </c>
      <c r="J3235" s="28">
        <v>9.53</v>
      </c>
      <c r="K3235" s="28">
        <v>229.28</v>
      </c>
      <c r="L3235" s="28">
        <f>IF('Base de datos cruda'!L3235&lt;0,,'Base de datos cruda'!L3235)</f>
        <v>14.49</v>
      </c>
      <c r="M3235" s="28" t="str">
        <f>IF(TRIM(PROPER('Base de datos cruda'!M3235))="High","Alto",IF(TRIM(PROPER('Base de datos cruda'!M3235))="Medium","Medio","Bajo"))</f>
        <v>Bajo</v>
      </c>
      <c r="N3235" s="29">
        <v>21.86</v>
      </c>
      <c r="O3235" s="32">
        <f t="shared" si="1"/>
        <v>21.86</v>
      </c>
      <c r="P3235" s="33">
        <f t="shared" si="2"/>
        <v>16.37</v>
      </c>
      <c r="Q3235" s="34">
        <f t="shared" si="3"/>
        <v>0.3830409357</v>
      </c>
      <c r="R3235" s="35" t="str">
        <f t="shared" si="4"/>
        <v>Bajo</v>
      </c>
      <c r="S3235" s="35" t="str">
        <f>IF(O3235="","",IF(O3235&gt;AVERAGE('Base de datos limpia'!$O$2:$O$8001),"Alto","Normal"))
</f>
        <v>Normal</v>
      </c>
      <c r="T3235" s="35" t="str">
        <f t="shared" si="5"/>
        <v>Gamer casual</v>
      </c>
      <c r="U3235" s="35"/>
    </row>
    <row r="3236">
      <c r="A3236" s="28">
        <v>3235.0</v>
      </c>
      <c r="B3236" s="28">
        <v>17.0</v>
      </c>
      <c r="C3236" s="28" t="str">
        <f>TRIM(PROPER('Base de datos cruda'!C3236))</f>
        <v>Female</v>
      </c>
      <c r="D3236" s="28">
        <v>6.01</v>
      </c>
      <c r="E3236" s="28">
        <v>2.76</v>
      </c>
      <c r="F3236" s="28">
        <v>5.02</v>
      </c>
      <c r="G3236" s="28">
        <v>79.52</v>
      </c>
      <c r="H3236" s="28" t="str">
        <f>TRIM(PROPER('Base de datos cruda'!H3236))</f>
        <v>Rpg</v>
      </c>
      <c r="I3236" s="28">
        <v>4.72</v>
      </c>
      <c r="J3236" s="28">
        <v>11.48</v>
      </c>
      <c r="K3236" s="28">
        <v>254.69</v>
      </c>
      <c r="L3236" s="28">
        <f>IF('Base de datos cruda'!L3236&lt;0,,'Base de datos cruda'!L3236)</f>
        <v>14.54</v>
      </c>
      <c r="M3236" s="28" t="str">
        <f>IF(TRIM(PROPER('Base de datos cruda'!M3236))="High","Alto",IF(TRIM(PROPER('Base de datos cruda'!M3236))="Medium","Medio","Bajo"))</f>
        <v>Bajo</v>
      </c>
      <c r="N3236" s="29">
        <v>35.2</v>
      </c>
      <c r="O3236" s="32">
        <f t="shared" si="1"/>
        <v>35.2</v>
      </c>
      <c r="P3236" s="33">
        <f t="shared" si="2"/>
        <v>17.49</v>
      </c>
      <c r="Q3236" s="34">
        <f t="shared" si="3"/>
        <v>0.459234609</v>
      </c>
      <c r="R3236" s="35" t="str">
        <f t="shared" si="4"/>
        <v>Bajo</v>
      </c>
      <c r="S3236" s="35" t="str">
        <f>IF(O3236="","",IF(O3236&gt;AVERAGE('Base de datos limpia'!$O$2:$O$8001),"Alto","Normal"))
</f>
        <v>Normal</v>
      </c>
      <c r="T3236" s="35" t="str">
        <f t="shared" si="5"/>
        <v>Gamer casual</v>
      </c>
      <c r="U3236" s="35"/>
    </row>
    <row r="3237">
      <c r="A3237" s="28">
        <v>3236.0</v>
      </c>
      <c r="B3237" s="28">
        <v>18.0</v>
      </c>
      <c r="C3237" s="28" t="str">
        <f>TRIM(PROPER('Base de datos cruda'!C3237))</f>
        <v>Female</v>
      </c>
      <c r="D3237" s="28">
        <v>6.23</v>
      </c>
      <c r="E3237" s="28">
        <v>9.17</v>
      </c>
      <c r="F3237" s="28">
        <v>7.52</v>
      </c>
      <c r="G3237" s="28">
        <v>95.91</v>
      </c>
      <c r="H3237" s="28" t="str">
        <f>TRIM(PROPER('Base de datos cruda'!H3237))</f>
        <v>Fps</v>
      </c>
      <c r="I3237" s="28">
        <v>0.44</v>
      </c>
      <c r="J3237" s="28">
        <v>11.22</v>
      </c>
      <c r="K3237" s="28">
        <v>248.15</v>
      </c>
      <c r="L3237" s="28">
        <f>IF('Base de datos cruda'!L3237&lt;0,,'Base de datos cruda'!L3237)</f>
        <v>11.68</v>
      </c>
      <c r="M3237" s="28" t="str">
        <f>IF(TRIM(PROPER('Base de datos cruda'!M3237))="High","Alto",IF(TRIM(PROPER('Base de datos cruda'!M3237))="Medium","Medio","Bajo"))</f>
        <v>Bajo</v>
      </c>
      <c r="N3237" s="29">
        <v>93.0279554972035</v>
      </c>
      <c r="O3237" s="32">
        <f t="shared" si="1"/>
        <v>93.0279555</v>
      </c>
      <c r="P3237" s="33">
        <f t="shared" si="2"/>
        <v>17.45</v>
      </c>
      <c r="Q3237" s="34">
        <f t="shared" si="3"/>
        <v>1.471910112</v>
      </c>
      <c r="R3237" s="35" t="str">
        <f t="shared" si="4"/>
        <v>Alto</v>
      </c>
      <c r="S3237" s="35" t="str">
        <f>IF(O3237="","",IF(O3237&gt;AVERAGE('Base de datos limpia'!$O$2:$O$8001),"Alto","Normal"))
</f>
        <v>Alto</v>
      </c>
      <c r="T3237" s="35" t="str">
        <f t="shared" si="5"/>
        <v>Gamer intensivo</v>
      </c>
      <c r="U3237" s="35"/>
    </row>
    <row r="3238">
      <c r="A3238" s="28">
        <v>3237.0</v>
      </c>
      <c r="B3238" s="28">
        <v>16.0</v>
      </c>
      <c r="C3238" s="28" t="str">
        <f>TRIM(PROPER('Base de datos cruda'!C3238))</f>
        <v>Female</v>
      </c>
      <c r="D3238" s="28">
        <v>7.65</v>
      </c>
      <c r="E3238" s="28">
        <v>9.38</v>
      </c>
      <c r="F3238" s="28">
        <v>6.61</v>
      </c>
      <c r="G3238" s="28">
        <v>78.23</v>
      </c>
      <c r="H3238" s="28" t="str">
        <f>TRIM(PROPER('Base de datos cruda'!H3238))</f>
        <v>Fps</v>
      </c>
      <c r="I3238" s="28">
        <v>3.29</v>
      </c>
      <c r="J3238" s="28">
        <v>13.57</v>
      </c>
      <c r="K3238" s="28">
        <v>229.54</v>
      </c>
      <c r="L3238" s="28">
        <f>IF('Base de datos cruda'!L3238&lt;0,,'Base de datos cruda'!L3238)</f>
        <v>16.88</v>
      </c>
      <c r="M3238" s="28" t="str">
        <f>IF(TRIM(PROPER('Base de datos cruda'!M3238))="High","Alto",IF(TRIM(PROPER('Base de datos cruda'!M3238))="Medium","Medio","Bajo"))</f>
        <v>Bajo</v>
      </c>
      <c r="N3238" s="29">
        <v>77.3012894021701</v>
      </c>
      <c r="O3238" s="32">
        <f t="shared" si="1"/>
        <v>77.3012894</v>
      </c>
      <c r="P3238" s="33">
        <f t="shared" si="2"/>
        <v>21.22</v>
      </c>
      <c r="Q3238" s="34">
        <f t="shared" si="3"/>
        <v>1.226143791</v>
      </c>
      <c r="R3238" s="35" t="str">
        <f t="shared" si="4"/>
        <v>Alto</v>
      </c>
      <c r="S3238" s="35" t="str">
        <f>IF(O3238="","",IF(O3238&gt;AVERAGE('Base de datos limpia'!$O$2:$O$8001),"Alto","Normal"))
</f>
        <v>Alto</v>
      </c>
      <c r="T3238" s="35" t="str">
        <f t="shared" si="5"/>
        <v>Gamer intensivo</v>
      </c>
      <c r="U3238" s="35"/>
    </row>
    <row r="3239">
      <c r="A3239" s="28">
        <v>3238.0</v>
      </c>
      <c r="B3239" s="28">
        <v>24.0</v>
      </c>
      <c r="C3239" s="28" t="str">
        <f>TRIM(PROPER('Base de datos cruda'!C3239))</f>
        <v>Female</v>
      </c>
      <c r="D3239" s="28">
        <v>2.13</v>
      </c>
      <c r="E3239" s="28">
        <v>1.47</v>
      </c>
      <c r="F3239" s="28">
        <v>5.17</v>
      </c>
      <c r="G3239" s="28">
        <v>62.78</v>
      </c>
      <c r="H3239" s="28" t="str">
        <f>TRIM(PROPER('Base de datos cruda'!H3239))</f>
        <v>Fps</v>
      </c>
      <c r="I3239" s="28">
        <v>4.06</v>
      </c>
      <c r="J3239" s="28">
        <v>7.27</v>
      </c>
      <c r="K3239" s="28">
        <v>301.6</v>
      </c>
      <c r="L3239" s="28">
        <f>IF('Base de datos cruda'!L3239&lt;0,,'Base de datos cruda'!L3239)</f>
        <v>6.79</v>
      </c>
      <c r="M3239" s="28" t="str">
        <f>IF(TRIM(PROPER('Base de datos cruda'!M3239))="High","Alto",IF(TRIM(PROPER('Base de datos cruda'!M3239))="Medium","Medio","Bajo"))</f>
        <v>Medio</v>
      </c>
      <c r="N3239" s="29">
        <v>40.69</v>
      </c>
      <c r="O3239" s="32">
        <f t="shared" si="1"/>
        <v>40.69</v>
      </c>
      <c r="P3239" s="33">
        <f t="shared" si="2"/>
        <v>9.4</v>
      </c>
      <c r="Q3239" s="34">
        <f t="shared" si="3"/>
        <v>0.6901408451</v>
      </c>
      <c r="R3239" s="35" t="str">
        <f t="shared" si="4"/>
        <v>Bajo</v>
      </c>
      <c r="S3239" s="35" t="str">
        <f>IF(O3239="","",IF(O3239&gt;AVERAGE('Base de datos limpia'!$O$2:$O$8001),"Alto","Normal"))
</f>
        <v>Normal</v>
      </c>
      <c r="T3239" s="35" t="str">
        <f t="shared" si="5"/>
        <v>Gamer casual</v>
      </c>
      <c r="U3239" s="35"/>
    </row>
    <row r="3240">
      <c r="A3240" s="28">
        <v>3239.0</v>
      </c>
      <c r="B3240" s="28">
        <v>22.0</v>
      </c>
      <c r="C3240" s="28" t="str">
        <f>TRIM(PROPER('Base de datos cruda'!C3240))</f>
        <v>Female</v>
      </c>
      <c r="D3240" s="28">
        <v>2.14</v>
      </c>
      <c r="E3240" s="28">
        <v>6.34</v>
      </c>
      <c r="F3240" s="28">
        <v>6.42</v>
      </c>
      <c r="G3240" s="28">
        <v>68.03</v>
      </c>
      <c r="H3240" s="28" t="str">
        <f>TRIM(PROPER('Base de datos cruda'!H3240))</f>
        <v>Casual</v>
      </c>
      <c r="I3240" s="28">
        <v>3.74</v>
      </c>
      <c r="J3240" s="28">
        <v>5.13</v>
      </c>
      <c r="K3240" s="28">
        <v>285.89</v>
      </c>
      <c r="L3240" s="28">
        <f>IF('Base de datos cruda'!L3240&lt;0,,'Base de datos cruda'!L3240)</f>
        <v>6.42</v>
      </c>
      <c r="M3240" s="28" t="str">
        <f>IF(TRIM(PROPER('Base de datos cruda'!M3240))="High","Alto",IF(TRIM(PROPER('Base de datos cruda'!M3240))="Medium","Medio","Bajo"))</f>
        <v>Medio</v>
      </c>
      <c r="N3240" s="29">
        <v>83.87</v>
      </c>
      <c r="O3240" s="32">
        <f t="shared" si="1"/>
        <v>83.87</v>
      </c>
      <c r="P3240" s="33">
        <f t="shared" si="2"/>
        <v>7.27</v>
      </c>
      <c r="Q3240" s="34">
        <f t="shared" si="3"/>
        <v>2.962616822</v>
      </c>
      <c r="R3240" s="35" t="str">
        <f t="shared" si="4"/>
        <v>Alto</v>
      </c>
      <c r="S3240" s="35" t="str">
        <f>IF(O3240="","",IF(O3240&gt;AVERAGE('Base de datos limpia'!$O$2:$O$8001),"Alto","Normal"))
</f>
        <v>Alto</v>
      </c>
      <c r="T3240" s="35" t="str">
        <f t="shared" si="5"/>
        <v>Gamer intensivo</v>
      </c>
      <c r="U3240" s="35"/>
    </row>
    <row r="3241">
      <c r="A3241" s="28">
        <v>3240.0</v>
      </c>
      <c r="B3241" s="28">
        <v>16.0</v>
      </c>
      <c r="C3241" s="28" t="str">
        <f>TRIM(PROPER('Base de datos cruda'!C3241))</f>
        <v>Female</v>
      </c>
      <c r="D3241" s="28">
        <v>7.11</v>
      </c>
      <c r="E3241" s="28">
        <v>6.08</v>
      </c>
      <c r="F3241" s="28">
        <v>6.3</v>
      </c>
      <c r="G3241" s="28">
        <v>77.18</v>
      </c>
      <c r="H3241" s="28" t="str">
        <f>TRIM(PROPER('Base de datos cruda'!H3241))</f>
        <v>Fps</v>
      </c>
      <c r="I3241" s="28">
        <v>4.05</v>
      </c>
      <c r="J3241" s="28">
        <v>8.66</v>
      </c>
      <c r="K3241" s="28">
        <v>243.08</v>
      </c>
      <c r="L3241" s="28">
        <f>IF('Base de datos cruda'!L3241&lt;0,,'Base de datos cruda'!L3241)</f>
        <v>15.69</v>
      </c>
      <c r="M3241" s="28" t="str">
        <f>IF(TRIM(PROPER('Base de datos cruda'!M3241))="High","Alto",IF(TRIM(PROPER('Base de datos cruda'!M3241))="Medium","Medio","Bajo"))</f>
        <v>Bajo</v>
      </c>
      <c r="N3241" s="29">
        <v>51.85</v>
      </c>
      <c r="O3241" s="32">
        <f t="shared" si="1"/>
        <v>51.85</v>
      </c>
      <c r="P3241" s="33">
        <f t="shared" si="2"/>
        <v>15.77</v>
      </c>
      <c r="Q3241" s="34">
        <f t="shared" si="3"/>
        <v>0.8551336146</v>
      </c>
      <c r="R3241" s="35" t="str">
        <f t="shared" si="4"/>
        <v>Medio</v>
      </c>
      <c r="S3241" s="35" t="str">
        <f>IF(O3241="","",IF(O3241&gt;AVERAGE('Base de datos limpia'!$O$2:$O$8001),"Alto","Normal"))
</f>
        <v>Normal</v>
      </c>
      <c r="T3241" s="35" t="str">
        <f t="shared" si="5"/>
        <v>Gamer intensivo</v>
      </c>
      <c r="U3241" s="35"/>
    </row>
    <row r="3242">
      <c r="A3242" s="28">
        <v>3241.0</v>
      </c>
      <c r="B3242" s="28">
        <v>18.0</v>
      </c>
      <c r="C3242" s="28" t="str">
        <f>TRIM(PROPER('Base de datos cruda'!C3242))</f>
        <v>Male</v>
      </c>
      <c r="D3242" s="28">
        <v>6.18</v>
      </c>
      <c r="E3242" s="28">
        <v>4.51</v>
      </c>
      <c r="F3242" s="28">
        <v>7.46</v>
      </c>
      <c r="G3242" s="28">
        <v>69.5</v>
      </c>
      <c r="H3242" s="28" t="str">
        <f>TRIM(PROPER('Base de datos cruda'!H3242))</f>
        <v>Fps</v>
      </c>
      <c r="I3242" s="28">
        <v>3.7</v>
      </c>
      <c r="J3242" s="28">
        <v>11.55</v>
      </c>
      <c r="K3242" s="28">
        <v>244.55</v>
      </c>
      <c r="L3242" s="28">
        <f>IF('Base de datos cruda'!L3242&lt;0,,'Base de datos cruda'!L3242)</f>
        <v>11.1</v>
      </c>
      <c r="M3242" s="28" t="str">
        <f>IF(TRIM(PROPER('Base de datos cruda'!M3242))="High","Alto",IF(TRIM(PROPER('Base de datos cruda'!M3242))="Medium","Medio","Bajo"))</f>
        <v>Bajo</v>
      </c>
      <c r="N3242" s="29">
        <v>41.72</v>
      </c>
      <c r="O3242" s="32">
        <f t="shared" si="1"/>
        <v>41.72</v>
      </c>
      <c r="P3242" s="33">
        <f t="shared" si="2"/>
        <v>17.73</v>
      </c>
      <c r="Q3242" s="34">
        <f t="shared" si="3"/>
        <v>0.7297734628</v>
      </c>
      <c r="R3242" s="35" t="str">
        <f t="shared" si="4"/>
        <v>Bajo</v>
      </c>
      <c r="S3242" s="35" t="str">
        <f>IF(O3242="","",IF(O3242&gt;AVERAGE('Base de datos limpia'!$O$2:$O$8001),"Alto","Normal"))
</f>
        <v>Normal</v>
      </c>
      <c r="T3242" s="35" t="str">
        <f t="shared" si="5"/>
        <v>Gamer moderado</v>
      </c>
      <c r="U3242" s="35"/>
    </row>
    <row r="3243">
      <c r="A3243" s="28">
        <v>3242.0</v>
      </c>
      <c r="B3243" s="28">
        <v>19.0</v>
      </c>
      <c r="C3243" s="28" t="str">
        <f>TRIM(PROPER('Base de datos cruda'!C3243))</f>
        <v>Female</v>
      </c>
      <c r="D3243" s="28">
        <v>7.41</v>
      </c>
      <c r="E3243" s="28">
        <v>6.69</v>
      </c>
      <c r="F3243" s="28">
        <v>4.01</v>
      </c>
      <c r="G3243" s="28">
        <v>75.69</v>
      </c>
      <c r="H3243" s="28" t="str">
        <f>TRIM(PROPER('Base de datos cruda'!H3243))</f>
        <v>Casual</v>
      </c>
      <c r="I3243" s="28">
        <v>2.23</v>
      </c>
      <c r="J3243" s="28">
        <v>11.27</v>
      </c>
      <c r="K3243" s="28">
        <v>245.09</v>
      </c>
      <c r="L3243" s="28">
        <f>IF('Base de datos cruda'!L3243&lt;0,,'Base de datos cruda'!L3243)</f>
        <v>15.49</v>
      </c>
      <c r="M3243" s="28" t="str">
        <f>IF(TRIM(PROPER('Base de datos cruda'!M3243))="High","Alto",IF(TRIM(PROPER('Base de datos cruda'!M3243))="Medium","Medio","Bajo"))</f>
        <v>Bajo</v>
      </c>
      <c r="N3243" s="29">
        <v>39.82</v>
      </c>
      <c r="O3243" s="32">
        <f t="shared" si="1"/>
        <v>39.82</v>
      </c>
      <c r="P3243" s="33">
        <f t="shared" si="2"/>
        <v>18.68</v>
      </c>
      <c r="Q3243" s="34">
        <f t="shared" si="3"/>
        <v>0.9028340081</v>
      </c>
      <c r="R3243" s="35" t="str">
        <f t="shared" si="4"/>
        <v>Bajo</v>
      </c>
      <c r="S3243" s="35" t="str">
        <f>IF(O3243="","",IF(O3243&gt;AVERAGE('Base de datos limpia'!$O$2:$O$8001),"Alto","Normal"))
</f>
        <v>Normal</v>
      </c>
      <c r="T3243" s="35" t="str">
        <f t="shared" si="5"/>
        <v>Gamer intensivo</v>
      </c>
      <c r="U3243" s="35"/>
    </row>
    <row r="3244">
      <c r="A3244" s="28">
        <v>3243.0</v>
      </c>
      <c r="B3244" s="28">
        <v>19.0</v>
      </c>
      <c r="C3244" s="28" t="str">
        <f>TRIM(PROPER('Base de datos cruda'!C3244))</f>
        <v>Male</v>
      </c>
      <c r="D3244" s="28">
        <v>0.51</v>
      </c>
      <c r="E3244" s="28">
        <v>9.53</v>
      </c>
      <c r="F3244" s="28">
        <v>6.93</v>
      </c>
      <c r="G3244" s="28">
        <v>73.32</v>
      </c>
      <c r="H3244" s="28" t="str">
        <f>TRIM(PROPER('Base de datos cruda'!H3244))</f>
        <v>Rpg</v>
      </c>
      <c r="I3244" s="28">
        <v>4.48</v>
      </c>
      <c r="J3244" s="28">
        <v>5.8</v>
      </c>
      <c r="K3244" s="28">
        <v>310.83</v>
      </c>
      <c r="L3244" s="28">
        <f>IF('Base de datos cruda'!L3244&lt;0,,'Base de datos cruda'!L3244)</f>
        <v>0.61</v>
      </c>
      <c r="M3244" s="28" t="str">
        <f>IF(TRIM(PROPER('Base de datos cruda'!M3244))="High","Alto",IF(TRIM(PROPER('Base de datos cruda'!M3244))="Medium","Medio","Bajo"))</f>
        <v>Medio</v>
      </c>
      <c r="N3244" s="29">
        <v>100.0</v>
      </c>
      <c r="O3244" s="32">
        <f t="shared" si="1"/>
        <v>100</v>
      </c>
      <c r="P3244" s="33">
        <f t="shared" si="2"/>
        <v>6.31</v>
      </c>
      <c r="Q3244" s="34">
        <f t="shared" si="3"/>
        <v>18.68627451</v>
      </c>
      <c r="R3244" s="35" t="str">
        <f t="shared" si="4"/>
        <v>Alto</v>
      </c>
      <c r="S3244" s="35" t="str">
        <f>IF(O3244="","",IF(O3244&gt;AVERAGE('Base de datos limpia'!$O$2:$O$8001),"Alto","Normal"))
</f>
        <v>Alto</v>
      </c>
      <c r="T3244" s="35" t="str">
        <f t="shared" si="5"/>
        <v>Gamer intensivo</v>
      </c>
      <c r="U3244" s="35"/>
    </row>
    <row r="3245">
      <c r="A3245" s="28">
        <v>3244.0</v>
      </c>
      <c r="B3245" s="28">
        <v>20.0</v>
      </c>
      <c r="C3245" s="28" t="str">
        <f>TRIM(PROPER('Base de datos cruda'!C3245))</f>
        <v>Male</v>
      </c>
      <c r="D3245" s="28">
        <v>5.02</v>
      </c>
      <c r="E3245" s="28">
        <v>2.53</v>
      </c>
      <c r="F3245" s="28">
        <v>7.03</v>
      </c>
      <c r="G3245" s="28">
        <v>72.76</v>
      </c>
      <c r="H3245" s="28" t="str">
        <f>TRIM(PROPER('Base de datos cruda'!H3245))</f>
        <v>Casual</v>
      </c>
      <c r="I3245" s="28">
        <v>4.56</v>
      </c>
      <c r="J3245" s="28">
        <v>7.96</v>
      </c>
      <c r="K3245" s="28">
        <v>264.44</v>
      </c>
      <c r="L3245" s="28">
        <f>IF('Base de datos cruda'!L3245&lt;0,,'Base de datos cruda'!L3245)</f>
        <v>11.5</v>
      </c>
      <c r="M3245" s="28" t="str">
        <f>IF(TRIM(PROPER('Base de datos cruda'!M3245))="High","Alto",IF(TRIM(PROPER('Base de datos cruda'!M3245))="Medium","Medio","Bajo"))</f>
        <v>Bajo</v>
      </c>
      <c r="N3245" s="29">
        <v>41.61</v>
      </c>
      <c r="O3245" s="32">
        <f t="shared" si="1"/>
        <v>41.61</v>
      </c>
      <c r="P3245" s="33">
        <f t="shared" si="2"/>
        <v>12.98</v>
      </c>
      <c r="Q3245" s="34">
        <f t="shared" si="3"/>
        <v>0.5039840637</v>
      </c>
      <c r="R3245" s="35" t="str">
        <f t="shared" si="4"/>
        <v>Bajo</v>
      </c>
      <c r="S3245" s="35" t="str">
        <f>IF(O3245="","",IF(O3245&gt;AVERAGE('Base de datos limpia'!$O$2:$O$8001),"Alto","Normal"))
</f>
        <v>Normal</v>
      </c>
      <c r="T3245" s="35" t="str">
        <f t="shared" si="5"/>
        <v>Gamer casual</v>
      </c>
      <c r="U3245" s="35"/>
    </row>
    <row r="3246">
      <c r="A3246" s="28">
        <v>3245.0</v>
      </c>
      <c r="B3246" s="28">
        <v>18.0</v>
      </c>
      <c r="C3246" s="28" t="str">
        <f>TRIM(PROPER('Base de datos cruda'!C3246))</f>
        <v>Female</v>
      </c>
      <c r="D3246" s="28">
        <v>1.16</v>
      </c>
      <c r="E3246" s="28">
        <v>2.08</v>
      </c>
      <c r="F3246" s="28">
        <v>7.73</v>
      </c>
      <c r="G3246" s="28">
        <v>63.65</v>
      </c>
      <c r="H3246" s="28" t="str">
        <f>TRIM(PROPER('Base de datos cruda'!H3246))</f>
        <v>Fps</v>
      </c>
      <c r="I3246" s="28">
        <v>2.18</v>
      </c>
      <c r="J3246" s="28">
        <v>2.3</v>
      </c>
      <c r="K3246" s="28">
        <v>312.45</v>
      </c>
      <c r="L3246" s="28">
        <f>IF('Base de datos cruda'!L3246&lt;0,,'Base de datos cruda'!L3246)</f>
        <v>2.03</v>
      </c>
      <c r="M3246" s="28" t="str">
        <f>IF(TRIM(PROPER('Base de datos cruda'!M3246))="High","Alto",IF(TRIM(PROPER('Base de datos cruda'!M3246))="Medium","Medio","Bajo"))</f>
        <v>Medio</v>
      </c>
      <c r="N3246" s="29">
        <v>58.17</v>
      </c>
      <c r="O3246" s="32">
        <f t="shared" si="1"/>
        <v>58.17</v>
      </c>
      <c r="P3246" s="33">
        <f t="shared" si="2"/>
        <v>3.46</v>
      </c>
      <c r="Q3246" s="34">
        <f t="shared" si="3"/>
        <v>1.793103448</v>
      </c>
      <c r="R3246" s="35" t="str">
        <f t="shared" si="4"/>
        <v>Medio</v>
      </c>
      <c r="S3246" s="35" t="str">
        <f>IF(O3246="","",IF(O3246&gt;AVERAGE('Base de datos limpia'!$O$2:$O$8001),"Alto","Normal"))
</f>
        <v>Normal</v>
      </c>
      <c r="T3246" s="35" t="str">
        <f t="shared" si="5"/>
        <v>Gamer casual</v>
      </c>
      <c r="U3246" s="35"/>
    </row>
    <row r="3247">
      <c r="A3247" s="28">
        <v>3246.0</v>
      </c>
      <c r="B3247" s="28">
        <v>18.0</v>
      </c>
      <c r="C3247" s="28" t="str">
        <f>TRIM(PROPER('Base de datos cruda'!C3247))</f>
        <v>Male</v>
      </c>
      <c r="D3247" s="28">
        <v>4.03</v>
      </c>
      <c r="E3247" s="28">
        <v>1.3</v>
      </c>
      <c r="F3247" s="28">
        <v>8.45</v>
      </c>
      <c r="G3247" s="28">
        <v>95.31</v>
      </c>
      <c r="H3247" s="28" t="str">
        <f>TRIM(PROPER('Base de datos cruda'!H3247))</f>
        <v>Rpg</v>
      </c>
      <c r="I3247" s="28">
        <v>2.42</v>
      </c>
      <c r="J3247" s="28">
        <v>5.29</v>
      </c>
      <c r="K3247" s="28">
        <v>280.69</v>
      </c>
      <c r="L3247" s="28">
        <f>IF('Base de datos cruda'!L3247&lt;0,,'Base de datos cruda'!L3247)</f>
        <v>7.44</v>
      </c>
      <c r="M3247" s="28" t="str">
        <f>IF(TRIM(PROPER('Base de datos cruda'!M3247))="High","Alto",IF(TRIM(PROPER('Base de datos cruda'!M3247))="Medium","Medio","Bajo"))</f>
        <v>Medio</v>
      </c>
      <c r="N3247" s="29">
        <v>43.74</v>
      </c>
      <c r="O3247" s="32">
        <f t="shared" si="1"/>
        <v>43.74</v>
      </c>
      <c r="P3247" s="33">
        <f t="shared" si="2"/>
        <v>9.32</v>
      </c>
      <c r="Q3247" s="34">
        <f t="shared" si="3"/>
        <v>0.3225806452</v>
      </c>
      <c r="R3247" s="35" t="str">
        <f t="shared" si="4"/>
        <v>Bajo</v>
      </c>
      <c r="S3247" s="35" t="str">
        <f>IF(O3247="","",IF(O3247&gt;AVERAGE('Base de datos limpia'!$O$2:$O$8001),"Alto","Normal"))
</f>
        <v>Normal</v>
      </c>
      <c r="T3247" s="35" t="str">
        <f t="shared" si="5"/>
        <v>Gamer casual</v>
      </c>
      <c r="U3247" s="35"/>
    </row>
    <row r="3248">
      <c r="A3248" s="28">
        <v>3247.0</v>
      </c>
      <c r="B3248" s="28">
        <v>16.0</v>
      </c>
      <c r="C3248" s="28" t="str">
        <f>TRIM(PROPER('Base de datos cruda'!C3248))</f>
        <v>Male</v>
      </c>
      <c r="D3248" s="28">
        <v>1.25</v>
      </c>
      <c r="E3248" s="28">
        <v>4.27</v>
      </c>
      <c r="F3248" s="28">
        <v>6.2</v>
      </c>
      <c r="G3248" s="28">
        <v>87.71</v>
      </c>
      <c r="H3248" s="28" t="str">
        <f>TRIM(PROPER('Base de datos cruda'!H3248))</f>
        <v>Fps</v>
      </c>
      <c r="I3248" s="28">
        <v>2.43</v>
      </c>
      <c r="J3248" s="28">
        <v>5.6</v>
      </c>
      <c r="K3248" s="28">
        <v>305.37</v>
      </c>
      <c r="L3248" s="28">
        <f>IF('Base de datos cruda'!L3248&lt;0,,'Base de datos cruda'!L3248)</f>
        <v>11.01</v>
      </c>
      <c r="M3248" s="28" t="str">
        <f>IF(TRIM(PROPER('Base de datos cruda'!M3248))="High","Alto",IF(TRIM(PROPER('Base de datos cruda'!M3248))="Medium","Medio","Bajo"))</f>
        <v>Medio</v>
      </c>
      <c r="N3248" s="29">
        <v>79.8</v>
      </c>
      <c r="O3248" s="32">
        <f t="shared" si="1"/>
        <v>79.8</v>
      </c>
      <c r="P3248" s="33">
        <f t="shared" si="2"/>
        <v>6.85</v>
      </c>
      <c r="Q3248" s="34">
        <f t="shared" si="3"/>
        <v>3.416</v>
      </c>
      <c r="R3248" s="35" t="str">
        <f t="shared" si="4"/>
        <v>Alto</v>
      </c>
      <c r="S3248" s="35" t="str">
        <f>IF(O3248="","",IF(O3248&gt;AVERAGE('Base de datos limpia'!$O$2:$O$8001),"Alto","Normal"))
</f>
        <v>Alto</v>
      </c>
      <c r="T3248" s="35" t="str">
        <f t="shared" si="5"/>
        <v>Gamer moderado</v>
      </c>
      <c r="U3248" s="35"/>
    </row>
    <row r="3249">
      <c r="A3249" s="28">
        <v>3248.0</v>
      </c>
      <c r="B3249" s="28">
        <v>22.0</v>
      </c>
      <c r="C3249" s="28" t="str">
        <f>TRIM(PROPER('Base de datos cruda'!C3249))</f>
        <v>Female</v>
      </c>
      <c r="D3249" s="28">
        <v>1.02</v>
      </c>
      <c r="E3249" s="28">
        <v>4.04</v>
      </c>
      <c r="F3249" s="28">
        <v>5.71</v>
      </c>
      <c r="G3249" s="28">
        <v>84.94</v>
      </c>
      <c r="H3249" s="28" t="str">
        <f>TRIM(PROPER('Base de datos cruda'!H3249))</f>
        <v>Rpg</v>
      </c>
      <c r="I3249" s="28">
        <v>1.39</v>
      </c>
      <c r="J3249" s="28">
        <v>2.59</v>
      </c>
      <c r="K3249" s="28">
        <v>304.89</v>
      </c>
      <c r="L3249" s="28">
        <f>IF('Base de datos cruda'!L3249&lt;0,,'Base de datos cruda'!L3249)</f>
        <v>0.72</v>
      </c>
      <c r="M3249" s="28" t="str">
        <f>IF(TRIM(PROPER('Base de datos cruda'!M3249))="High","Alto",IF(TRIM(PROPER('Base de datos cruda'!M3249))="Medium","Medio","Bajo"))</f>
        <v>Medio</v>
      </c>
      <c r="N3249" s="29">
        <v>67.04</v>
      </c>
      <c r="O3249" s="32">
        <f t="shared" si="1"/>
        <v>67.04</v>
      </c>
      <c r="P3249" s="33">
        <f t="shared" si="2"/>
        <v>3.61</v>
      </c>
      <c r="Q3249" s="34">
        <f t="shared" si="3"/>
        <v>3.960784314</v>
      </c>
      <c r="R3249" s="35" t="str">
        <f t="shared" si="4"/>
        <v>Medio</v>
      </c>
      <c r="S3249" s="35" t="str">
        <f>IF(O3249="","",IF(O3249&gt;AVERAGE('Base de datos limpia'!$O$2:$O$8001),"Alto","Normal"))
</f>
        <v>Alto</v>
      </c>
      <c r="T3249" s="35" t="str">
        <f t="shared" si="5"/>
        <v>Gamer moderado</v>
      </c>
      <c r="U3249" s="35"/>
    </row>
    <row r="3250">
      <c r="A3250" s="28">
        <v>3249.0</v>
      </c>
      <c r="B3250" s="28">
        <v>16.0</v>
      </c>
      <c r="C3250" s="28" t="str">
        <f>TRIM(PROPER('Base de datos cruda'!C3250))</f>
        <v>Female</v>
      </c>
      <c r="D3250" s="28">
        <v>0.1</v>
      </c>
      <c r="E3250" s="28">
        <v>4.88</v>
      </c>
      <c r="F3250" s="28">
        <v>4.51</v>
      </c>
      <c r="G3250" s="28">
        <v>84.26</v>
      </c>
      <c r="H3250" s="28" t="str">
        <f>TRIM(PROPER('Base de datos cruda'!H3250))</f>
        <v>Rpg</v>
      </c>
      <c r="I3250" s="28">
        <v>0.57</v>
      </c>
      <c r="J3250" s="28">
        <v>4.83</v>
      </c>
      <c r="K3250" s="28">
        <v>311.05</v>
      </c>
      <c r="L3250" s="28">
        <f>IF('Base de datos cruda'!L3250&lt;0,,'Base de datos cruda'!L3250)</f>
        <v>2.53</v>
      </c>
      <c r="M3250" s="28" t="str">
        <f>IF(TRIM(PROPER('Base de datos cruda'!M3250))="High","Alto",IF(TRIM(PROPER('Base de datos cruda'!M3250))="Medium","Medio","Bajo"))</f>
        <v>Medio</v>
      </c>
      <c r="N3250" s="29">
        <v>69.92</v>
      </c>
      <c r="O3250" s="32">
        <f t="shared" si="1"/>
        <v>69.92</v>
      </c>
      <c r="P3250" s="33">
        <f t="shared" si="2"/>
        <v>4.93</v>
      </c>
      <c r="Q3250" s="34">
        <f t="shared" si="3"/>
        <v>48.8</v>
      </c>
      <c r="R3250" s="35" t="str">
        <f t="shared" si="4"/>
        <v>Medio</v>
      </c>
      <c r="S3250" s="35" t="str">
        <f>IF(O3250="","",IF(O3250&gt;AVERAGE('Base de datos limpia'!$O$2:$O$8001),"Alto","Normal"))
</f>
        <v>Alto</v>
      </c>
      <c r="T3250" s="35" t="str">
        <f t="shared" si="5"/>
        <v>Gamer moderado</v>
      </c>
      <c r="U3250" s="35"/>
    </row>
    <row r="3251">
      <c r="A3251" s="28">
        <v>3250.0</v>
      </c>
      <c r="B3251" s="28">
        <v>17.0</v>
      </c>
      <c r="C3251" s="28" t="str">
        <f>TRIM(PROPER('Base de datos cruda'!C3251))</f>
        <v>Female</v>
      </c>
      <c r="D3251" s="28">
        <v>5.04</v>
      </c>
      <c r="E3251" s="28">
        <v>5.53</v>
      </c>
      <c r="F3251" s="28">
        <v>5.68</v>
      </c>
      <c r="G3251" s="28">
        <v>75.86</v>
      </c>
      <c r="H3251" s="28" t="str">
        <f>TRIM(PROPER('Base de datos cruda'!H3251))</f>
        <v>Rpg</v>
      </c>
      <c r="I3251" s="28">
        <v>1.31</v>
      </c>
      <c r="J3251" s="28">
        <v>8.14</v>
      </c>
      <c r="K3251" s="28">
        <v>264.38</v>
      </c>
      <c r="L3251" s="28">
        <f>IF('Base de datos cruda'!L3251&lt;0,,'Base de datos cruda'!L3251)</f>
        <v>12.59</v>
      </c>
      <c r="M3251" s="28" t="str">
        <f>IF(TRIM(PROPER('Base de datos cruda'!M3251))="High","Alto",IF(TRIM(PROPER('Base de datos cruda'!M3251))="Medium","Medio","Bajo"))</f>
        <v>Bajo</v>
      </c>
      <c r="N3251" s="29">
        <v>65.6502984263415</v>
      </c>
      <c r="O3251" s="32">
        <f t="shared" si="1"/>
        <v>65.65029843</v>
      </c>
      <c r="P3251" s="33">
        <f t="shared" si="2"/>
        <v>13.18</v>
      </c>
      <c r="Q3251" s="34">
        <f t="shared" si="3"/>
        <v>1.097222222</v>
      </c>
      <c r="R3251" s="35" t="str">
        <f t="shared" si="4"/>
        <v>Medio</v>
      </c>
      <c r="S3251" s="35" t="str">
        <f>IF(O3251="","",IF(O3251&gt;AVERAGE('Base de datos limpia'!$O$2:$O$8001),"Alto","Normal"))
</f>
        <v>Alto</v>
      </c>
      <c r="T3251" s="35" t="str">
        <f t="shared" si="5"/>
        <v>Gamer moderado</v>
      </c>
      <c r="U3251" s="35"/>
    </row>
    <row r="3252">
      <c r="A3252" s="28">
        <v>3251.0</v>
      </c>
      <c r="B3252" s="28">
        <v>19.0</v>
      </c>
      <c r="C3252" s="28" t="str">
        <f>TRIM(PROPER('Base de datos cruda'!C3252))</f>
        <v>Female</v>
      </c>
      <c r="D3252" s="28">
        <v>2.87</v>
      </c>
      <c r="E3252" s="28">
        <v>7.82</v>
      </c>
      <c r="F3252" s="28">
        <v>4.34</v>
      </c>
      <c r="G3252" s="28">
        <v>92.93</v>
      </c>
      <c r="H3252" s="28" t="str">
        <f>TRIM(PROPER('Base de datos cruda'!H3252))</f>
        <v>Rpg</v>
      </c>
      <c r="I3252" s="28">
        <v>4.22</v>
      </c>
      <c r="J3252" s="28">
        <v>6.69</v>
      </c>
      <c r="K3252" s="28">
        <v>266.59</v>
      </c>
      <c r="L3252" s="28">
        <f>IF('Base de datos cruda'!L3252&lt;0,,'Base de datos cruda'!L3252)</f>
        <v>8.37</v>
      </c>
      <c r="M3252" s="28" t="str">
        <f>IF(TRIM(PROPER('Base de datos cruda'!M3252))="High","Alto",IF(TRIM(PROPER('Base de datos cruda'!M3252))="Medium","Medio","Bajo"))</f>
        <v>Alto</v>
      </c>
      <c r="N3252" s="29">
        <v>84.51</v>
      </c>
      <c r="O3252" s="32">
        <f t="shared" si="1"/>
        <v>84.51</v>
      </c>
      <c r="P3252" s="33">
        <f t="shared" si="2"/>
        <v>9.56</v>
      </c>
      <c r="Q3252" s="34">
        <f t="shared" si="3"/>
        <v>2.724738676</v>
      </c>
      <c r="R3252" s="35" t="str">
        <f t="shared" si="4"/>
        <v>Alto</v>
      </c>
      <c r="S3252" s="35" t="str">
        <f>IF(O3252="","",IF(O3252&gt;AVERAGE('Base de datos limpia'!$O$2:$O$8001),"Alto","Normal"))
</f>
        <v>Alto</v>
      </c>
      <c r="T3252" s="35" t="str">
        <f t="shared" si="5"/>
        <v>Gamer intensivo</v>
      </c>
      <c r="U3252" s="35"/>
    </row>
    <row r="3253">
      <c r="A3253" s="28">
        <v>3252.0</v>
      </c>
      <c r="B3253" s="28">
        <v>19.0</v>
      </c>
      <c r="C3253" s="28" t="str">
        <f>TRIM(PROPER('Base de datos cruda'!C3253))</f>
        <v>Female</v>
      </c>
      <c r="D3253" s="28">
        <v>0.84</v>
      </c>
      <c r="E3253" s="28">
        <v>4.53</v>
      </c>
      <c r="F3253" s="28">
        <v>8.01</v>
      </c>
      <c r="G3253" s="28">
        <v>97.2</v>
      </c>
      <c r="H3253" s="28" t="str">
        <f>TRIM(PROPER('Base de datos cruda'!H3253))</f>
        <v>Casual</v>
      </c>
      <c r="I3253" s="28">
        <v>2.72</v>
      </c>
      <c r="J3253" s="28">
        <v>5.85</v>
      </c>
      <c r="K3253" s="28">
        <v>313.01</v>
      </c>
      <c r="L3253" s="28">
        <f>IF('Base de datos cruda'!L3253&lt;0,,'Base de datos cruda'!L3253)</f>
        <v>5.34</v>
      </c>
      <c r="M3253" s="28" t="str">
        <f>IF(TRIM(PROPER('Base de datos cruda'!M3253))="High","Alto",IF(TRIM(PROPER('Base de datos cruda'!M3253))="Medium","Medio","Bajo"))</f>
        <v>Medio</v>
      </c>
      <c r="N3253" s="29">
        <v>91.7252654646809</v>
      </c>
      <c r="O3253" s="32">
        <f t="shared" si="1"/>
        <v>91.72526546</v>
      </c>
      <c r="P3253" s="33">
        <f t="shared" si="2"/>
        <v>6.69</v>
      </c>
      <c r="Q3253" s="34">
        <f t="shared" si="3"/>
        <v>5.392857143</v>
      </c>
      <c r="R3253" s="35" t="str">
        <f t="shared" si="4"/>
        <v>Alto</v>
      </c>
      <c r="S3253" s="35" t="str">
        <f>IF(O3253="","",IF(O3253&gt;AVERAGE('Base de datos limpia'!$O$2:$O$8001),"Alto","Normal"))
</f>
        <v>Alto</v>
      </c>
      <c r="T3253" s="35" t="str">
        <f t="shared" si="5"/>
        <v>Gamer moderado</v>
      </c>
      <c r="U3253" s="35"/>
    </row>
    <row r="3254">
      <c r="A3254" s="28">
        <v>3253.0</v>
      </c>
      <c r="B3254" s="28">
        <v>20.0</v>
      </c>
      <c r="C3254" s="28" t="str">
        <f>TRIM(PROPER('Base de datos cruda'!C3254))</f>
        <v>Male</v>
      </c>
      <c r="D3254" s="28">
        <v>2.58</v>
      </c>
      <c r="E3254" s="28">
        <v>3.98</v>
      </c>
      <c r="F3254" s="28">
        <v>8.04</v>
      </c>
      <c r="G3254" s="28">
        <v>60.22</v>
      </c>
      <c r="H3254" s="28" t="str">
        <f>TRIM(PROPER('Base de datos cruda'!H3254))</f>
        <v>Rpg</v>
      </c>
      <c r="I3254" s="28">
        <v>4.25</v>
      </c>
      <c r="J3254" s="28">
        <v>4.85</v>
      </c>
      <c r="K3254" s="28">
        <v>292.87</v>
      </c>
      <c r="L3254" s="28">
        <f>IF('Base de datos cruda'!L3254&lt;0,,'Base de datos cruda'!L3254)</f>
        <v>7.01</v>
      </c>
      <c r="M3254" s="28" t="str">
        <f>IF(TRIM(PROPER('Base de datos cruda'!M3254))="High","Alto",IF(TRIM(PROPER('Base de datos cruda'!M3254))="Medium","Medio","Bajo"))</f>
        <v>Medio</v>
      </c>
      <c r="N3254" s="29">
        <v>70.3</v>
      </c>
      <c r="O3254" s="32">
        <f t="shared" si="1"/>
        <v>70.3</v>
      </c>
      <c r="P3254" s="33">
        <f t="shared" si="2"/>
        <v>7.43</v>
      </c>
      <c r="Q3254" s="34">
        <f t="shared" si="3"/>
        <v>1.542635659</v>
      </c>
      <c r="R3254" s="35" t="str">
        <f t="shared" si="4"/>
        <v>Alto</v>
      </c>
      <c r="S3254" s="35" t="str">
        <f>IF(O3254="","",IF(O3254&gt;AVERAGE('Base de datos limpia'!$O$2:$O$8001),"Alto","Normal"))
</f>
        <v>Alto</v>
      </c>
      <c r="T3254" s="35" t="str">
        <f t="shared" si="5"/>
        <v>Gamer moderado</v>
      </c>
      <c r="U3254" s="35"/>
    </row>
    <row r="3255">
      <c r="A3255" s="28">
        <v>3254.0</v>
      </c>
      <c r="B3255" s="28">
        <v>17.0</v>
      </c>
      <c r="C3255" s="28" t="str">
        <f>TRIM(PROPER('Base de datos cruda'!C3255))</f>
        <v>Male</v>
      </c>
      <c r="D3255" s="28">
        <v>1.35</v>
      </c>
      <c r="E3255" s="28">
        <v>8.44</v>
      </c>
      <c r="F3255" s="28">
        <v>6.09</v>
      </c>
      <c r="G3255" s="28">
        <v>63.17</v>
      </c>
      <c r="H3255" s="28" t="str">
        <f>TRIM(PROPER('Base de datos cruda'!H3255))</f>
        <v>Rpg</v>
      </c>
      <c r="I3255" s="28">
        <v>3.73</v>
      </c>
      <c r="J3255" s="28">
        <v>4.41</v>
      </c>
      <c r="K3255" s="28">
        <v>322.54</v>
      </c>
      <c r="L3255" s="28">
        <f>IF('Base de datos cruda'!L3255&lt;0,,'Base de datos cruda'!L3255)</f>
        <v>3.57</v>
      </c>
      <c r="M3255" s="28" t="str">
        <f>IF(TRIM(PROPER('Base de datos cruda'!M3255))="High","Alto",IF(TRIM(PROPER('Base de datos cruda'!M3255))="Medium","Medio","Bajo"))</f>
        <v>Medio</v>
      </c>
      <c r="N3255" s="29">
        <v>98.44</v>
      </c>
      <c r="O3255" s="32">
        <f t="shared" si="1"/>
        <v>98.44</v>
      </c>
      <c r="P3255" s="33">
        <f t="shared" si="2"/>
        <v>5.76</v>
      </c>
      <c r="Q3255" s="34">
        <f t="shared" si="3"/>
        <v>6.251851852</v>
      </c>
      <c r="R3255" s="35" t="str">
        <f t="shared" si="4"/>
        <v>Alto</v>
      </c>
      <c r="S3255" s="35" t="str">
        <f>IF(O3255="","",IF(O3255&gt;AVERAGE('Base de datos limpia'!$O$2:$O$8001),"Alto","Normal"))
</f>
        <v>Alto</v>
      </c>
      <c r="T3255" s="35" t="str">
        <f t="shared" si="5"/>
        <v>Gamer intensivo</v>
      </c>
      <c r="U3255" s="35"/>
    </row>
    <row r="3256">
      <c r="A3256" s="28">
        <v>3255.0</v>
      </c>
      <c r="B3256" s="28">
        <v>19.0</v>
      </c>
      <c r="C3256" s="28" t="str">
        <f>TRIM(PROPER('Base de datos cruda'!C3256))</f>
        <v>Female</v>
      </c>
      <c r="D3256" s="28">
        <v>7.53</v>
      </c>
      <c r="E3256" s="28">
        <v>8.65</v>
      </c>
      <c r="F3256" s="28">
        <v>5.3</v>
      </c>
      <c r="G3256" s="28">
        <v>87.0</v>
      </c>
      <c r="H3256" s="28" t="str">
        <f>TRIM(PROPER('Base de datos cruda'!H3256))</f>
        <v>Fps</v>
      </c>
      <c r="I3256" s="28">
        <v>1.74</v>
      </c>
      <c r="J3256" s="28">
        <v>12.18</v>
      </c>
      <c r="K3256" s="28">
        <v>223.03</v>
      </c>
      <c r="L3256" s="28">
        <f>IF('Base de datos cruda'!L3256&lt;0,,'Base de datos cruda'!L3256)</f>
        <v>17.41</v>
      </c>
      <c r="M3256" s="28" t="str">
        <f>IF(TRIM(PROPER('Base de datos cruda'!M3256))="High","Alto",IF(TRIM(PROPER('Base de datos cruda'!M3256))="Medium","Medio","Bajo"))</f>
        <v>Alto</v>
      </c>
      <c r="N3256" s="29">
        <v>70.1612877315979</v>
      </c>
      <c r="O3256" s="32">
        <f t="shared" si="1"/>
        <v>70.16128773</v>
      </c>
      <c r="P3256" s="33">
        <f t="shared" si="2"/>
        <v>19.71</v>
      </c>
      <c r="Q3256" s="34">
        <f t="shared" si="3"/>
        <v>1.14873838</v>
      </c>
      <c r="R3256" s="35" t="str">
        <f t="shared" si="4"/>
        <v>Alto</v>
      </c>
      <c r="S3256" s="35" t="str">
        <f>IF(O3256="","",IF(O3256&gt;AVERAGE('Base de datos limpia'!$O$2:$O$8001),"Alto","Normal"))
</f>
        <v>Alto</v>
      </c>
      <c r="T3256" s="35" t="str">
        <f t="shared" si="5"/>
        <v>Gamer intensivo</v>
      </c>
      <c r="U3256" s="35"/>
    </row>
    <row r="3257">
      <c r="A3257" s="28">
        <v>3256.0</v>
      </c>
      <c r="B3257" s="28">
        <v>16.0</v>
      </c>
      <c r="C3257" s="28" t="str">
        <f>TRIM(PROPER('Base de datos cruda'!C3257))</f>
        <v>Male</v>
      </c>
      <c r="D3257" s="28">
        <v>2.56</v>
      </c>
      <c r="E3257" s="28">
        <v>3.09</v>
      </c>
      <c r="F3257" s="28">
        <v>4.59</v>
      </c>
      <c r="G3257" s="28">
        <v>69.44</v>
      </c>
      <c r="H3257" s="28" t="str">
        <f>TRIM(PROPER('Base de datos cruda'!H3257))</f>
        <v>Casual</v>
      </c>
      <c r="I3257" s="28">
        <v>0.93</v>
      </c>
      <c r="J3257" s="28">
        <v>8.15</v>
      </c>
      <c r="K3257" s="28">
        <v>291.16</v>
      </c>
      <c r="L3257" s="28">
        <f>IF('Base de datos cruda'!L3257&lt;0,,'Base de datos cruda'!L3257)</f>
        <v>6.6</v>
      </c>
      <c r="M3257" s="28" t="str">
        <f>IF(TRIM(PROPER('Base de datos cruda'!M3257))="High","Alto",IF(TRIM(PROPER('Base de datos cruda'!M3257))="Medium","Medio","Bajo"))</f>
        <v>Medio</v>
      </c>
      <c r="N3257" s="29">
        <v>57.15</v>
      </c>
      <c r="O3257" s="32">
        <f t="shared" si="1"/>
        <v>57.15</v>
      </c>
      <c r="P3257" s="33">
        <f t="shared" si="2"/>
        <v>10.71</v>
      </c>
      <c r="Q3257" s="34">
        <f t="shared" si="3"/>
        <v>1.20703125</v>
      </c>
      <c r="R3257" s="35" t="str">
        <f t="shared" si="4"/>
        <v>Medio</v>
      </c>
      <c r="S3257" s="35" t="str">
        <f>IF(O3257="","",IF(O3257&gt;AVERAGE('Base de datos limpia'!$O$2:$O$8001),"Alto","Normal"))
</f>
        <v>Normal</v>
      </c>
      <c r="T3257" s="35" t="str">
        <f t="shared" si="5"/>
        <v>Gamer moderado</v>
      </c>
      <c r="U3257" s="35"/>
    </row>
    <row r="3258">
      <c r="A3258" s="28">
        <v>3257.0</v>
      </c>
      <c r="B3258" s="28">
        <v>17.0</v>
      </c>
      <c r="C3258" s="28" t="str">
        <f>TRIM(PROPER('Base de datos cruda'!C3258))</f>
        <v>Female</v>
      </c>
      <c r="D3258" s="28">
        <v>2.67</v>
      </c>
      <c r="E3258" s="28">
        <v>3.83</v>
      </c>
      <c r="F3258" s="28">
        <v>8.26</v>
      </c>
      <c r="G3258" s="28">
        <v>96.47</v>
      </c>
      <c r="H3258" s="28" t="str">
        <f>TRIM(PROPER('Base de datos cruda'!H3258))</f>
        <v>Fps</v>
      </c>
      <c r="I3258" s="28">
        <v>2.84</v>
      </c>
      <c r="J3258" s="28">
        <v>5.12</v>
      </c>
      <c r="K3258" s="28">
        <v>289.55</v>
      </c>
      <c r="L3258" s="28">
        <f>IF('Base de datos cruda'!L3258&lt;0,,'Base de datos cruda'!L3258)</f>
        <v>5.08</v>
      </c>
      <c r="M3258" s="28" t="str">
        <f>IF(TRIM(PROPER('Base de datos cruda'!M3258))="High","Alto",IF(TRIM(PROPER('Base de datos cruda'!M3258))="Medium","Medio","Bajo"))</f>
        <v>Medio</v>
      </c>
      <c r="N3258" s="29">
        <v>78.67</v>
      </c>
      <c r="O3258" s="32">
        <f t="shared" si="1"/>
        <v>78.67</v>
      </c>
      <c r="P3258" s="33">
        <f t="shared" si="2"/>
        <v>7.79</v>
      </c>
      <c r="Q3258" s="34">
        <f t="shared" si="3"/>
        <v>1.434456929</v>
      </c>
      <c r="R3258" s="35" t="str">
        <f t="shared" si="4"/>
        <v>Alto</v>
      </c>
      <c r="S3258" s="35" t="str">
        <f>IF(O3258="","",IF(O3258&gt;AVERAGE('Base de datos limpia'!$O$2:$O$8001),"Alto","Normal"))
</f>
        <v>Alto</v>
      </c>
      <c r="T3258" s="35" t="str">
        <f t="shared" si="5"/>
        <v>Gamer moderado</v>
      </c>
      <c r="U3258" s="35"/>
    </row>
    <row r="3259">
      <c r="A3259" s="28">
        <v>3258.0</v>
      </c>
      <c r="B3259" s="28">
        <v>16.0</v>
      </c>
      <c r="C3259" s="28" t="str">
        <f>TRIM(PROPER('Base de datos cruda'!C3259))</f>
        <v>Female</v>
      </c>
      <c r="D3259" s="28">
        <v>6.72</v>
      </c>
      <c r="E3259" s="28">
        <v>8.43</v>
      </c>
      <c r="F3259" s="28">
        <v>8.39</v>
      </c>
      <c r="G3259" s="28">
        <v>86.7</v>
      </c>
      <c r="H3259" s="28" t="str">
        <f>TRIM(PROPER('Base de datos cruda'!H3259))</f>
        <v>Rpg</v>
      </c>
      <c r="I3259" s="28">
        <v>4.68</v>
      </c>
      <c r="J3259" s="28">
        <v>10.83</v>
      </c>
      <c r="K3259" s="28">
        <v>228.3</v>
      </c>
      <c r="L3259" s="28">
        <f>IF('Base de datos cruda'!L3259&lt;0,,'Base de datos cruda'!L3259)</f>
        <v>12.86</v>
      </c>
      <c r="M3259" s="28" t="str">
        <f>IF(TRIM(PROPER('Base de datos cruda'!M3259))="High","Alto",IF(TRIM(PROPER('Base de datos cruda'!M3259))="Medium","Medio","Bajo"))</f>
        <v>Bajo</v>
      </c>
      <c r="N3259" s="29">
        <v>77.2746708938854</v>
      </c>
      <c r="O3259" s="32">
        <f t="shared" si="1"/>
        <v>77.27467089</v>
      </c>
      <c r="P3259" s="33">
        <f t="shared" si="2"/>
        <v>17.55</v>
      </c>
      <c r="Q3259" s="34">
        <f t="shared" si="3"/>
        <v>1.254464286</v>
      </c>
      <c r="R3259" s="35" t="str">
        <f t="shared" si="4"/>
        <v>Alto</v>
      </c>
      <c r="S3259" s="35" t="str">
        <f>IF(O3259="","",IF(O3259&gt;AVERAGE('Base de datos limpia'!$O$2:$O$8001),"Alto","Normal"))
</f>
        <v>Alto</v>
      </c>
      <c r="T3259" s="35" t="str">
        <f t="shared" si="5"/>
        <v>Gamer intensivo</v>
      </c>
      <c r="U3259" s="35"/>
    </row>
    <row r="3260">
      <c r="A3260" s="28">
        <v>3259.0</v>
      </c>
      <c r="B3260" s="28">
        <v>19.0</v>
      </c>
      <c r="C3260" s="28" t="str">
        <f>TRIM(PROPER('Base de datos cruda'!C3260))</f>
        <v>Male</v>
      </c>
      <c r="D3260" s="28">
        <v>5.18</v>
      </c>
      <c r="E3260" s="28">
        <v>1.71</v>
      </c>
      <c r="F3260" s="28">
        <v>5.33</v>
      </c>
      <c r="G3260" s="28">
        <v>74.73</v>
      </c>
      <c r="H3260" s="28" t="str">
        <f>TRIM(PROPER('Base de datos cruda'!H3260))</f>
        <v>Fps</v>
      </c>
      <c r="I3260" s="28">
        <v>4.2</v>
      </c>
      <c r="J3260" s="28">
        <v>10.94</v>
      </c>
      <c r="K3260" s="28">
        <v>257.78</v>
      </c>
      <c r="L3260" s="28">
        <f>IF('Base de datos cruda'!L3260&lt;0,,'Base de datos cruda'!L3260)</f>
        <v>14.82</v>
      </c>
      <c r="M3260" s="28" t="str">
        <f>IF(TRIM(PROPER('Base de datos cruda'!M3260))="High","Alto",IF(TRIM(PROPER('Base de datos cruda'!M3260))="Medium","Medio","Bajo"))</f>
        <v>Bajo</v>
      </c>
      <c r="N3260" s="29">
        <v>20.16</v>
      </c>
      <c r="O3260" s="32">
        <f t="shared" si="1"/>
        <v>20.16</v>
      </c>
      <c r="P3260" s="33">
        <f t="shared" si="2"/>
        <v>16.12</v>
      </c>
      <c r="Q3260" s="34">
        <f t="shared" si="3"/>
        <v>0.3301158301</v>
      </c>
      <c r="R3260" s="35" t="str">
        <f t="shared" si="4"/>
        <v>Bajo</v>
      </c>
      <c r="S3260" s="35" t="str">
        <f>IF(O3260="","",IF(O3260&gt;AVERAGE('Base de datos limpia'!$O$2:$O$8001),"Alto","Normal"))
</f>
        <v>Normal</v>
      </c>
      <c r="T3260" s="35" t="str">
        <f t="shared" si="5"/>
        <v>Gamer casual</v>
      </c>
      <c r="U3260" s="35"/>
    </row>
    <row r="3261">
      <c r="A3261" s="28">
        <v>3260.0</v>
      </c>
      <c r="B3261" s="28">
        <v>19.0</v>
      </c>
      <c r="C3261" s="28" t="str">
        <f>TRIM(PROPER('Base de datos cruda'!C3261))</f>
        <v>Female</v>
      </c>
      <c r="D3261" s="28">
        <v>5.68</v>
      </c>
      <c r="E3261" s="28">
        <v>3.93</v>
      </c>
      <c r="F3261" s="28">
        <v>7.11</v>
      </c>
      <c r="G3261" s="28">
        <v>76.61</v>
      </c>
      <c r="H3261" s="28" t="str">
        <f>TRIM(PROPER('Base de datos cruda'!H3261))</f>
        <v>Casual</v>
      </c>
      <c r="I3261" s="28">
        <v>3.82</v>
      </c>
      <c r="J3261" s="28">
        <v>9.92</v>
      </c>
      <c r="K3261" s="28">
        <v>238.42</v>
      </c>
      <c r="L3261" s="28">
        <f>IF('Base de datos cruda'!L3261&lt;0,,'Base de datos cruda'!L3261)</f>
        <v>15.69</v>
      </c>
      <c r="M3261" s="28" t="str">
        <f>IF(TRIM(PROPER('Base de datos cruda'!M3261))="High","Alto",IF(TRIM(PROPER('Base de datos cruda'!M3261))="Medium","Medio","Bajo"))</f>
        <v>Bajo</v>
      </c>
      <c r="N3261" s="29">
        <v>49.05</v>
      </c>
      <c r="O3261" s="32">
        <f t="shared" si="1"/>
        <v>49.05</v>
      </c>
      <c r="P3261" s="33">
        <f t="shared" si="2"/>
        <v>15.6</v>
      </c>
      <c r="Q3261" s="34">
        <f t="shared" si="3"/>
        <v>0.6919014085</v>
      </c>
      <c r="R3261" s="35" t="str">
        <f t="shared" si="4"/>
        <v>Bajo</v>
      </c>
      <c r="S3261" s="35" t="str">
        <f>IF(O3261="","",IF(O3261&gt;AVERAGE('Base de datos limpia'!$O$2:$O$8001),"Alto","Normal"))
</f>
        <v>Normal</v>
      </c>
      <c r="T3261" s="35" t="str">
        <f t="shared" si="5"/>
        <v>Gamer moderado</v>
      </c>
      <c r="U3261" s="35"/>
    </row>
    <row r="3262">
      <c r="A3262" s="28">
        <v>3261.0</v>
      </c>
      <c r="B3262" s="28">
        <v>22.0</v>
      </c>
      <c r="C3262" s="28" t="str">
        <f>TRIM(PROPER('Base de datos cruda'!C3262))</f>
        <v>Female</v>
      </c>
      <c r="D3262" s="28">
        <v>5.09</v>
      </c>
      <c r="E3262" s="28">
        <v>5.04</v>
      </c>
      <c r="F3262" s="28">
        <v>5.29</v>
      </c>
      <c r="G3262" s="28">
        <v>87.64</v>
      </c>
      <c r="H3262" s="28" t="str">
        <f>TRIM(PROPER('Base de datos cruda'!H3262))</f>
        <v>Casual</v>
      </c>
      <c r="I3262" s="28">
        <v>3.82</v>
      </c>
      <c r="J3262" s="28">
        <v>10.55</v>
      </c>
      <c r="K3262" s="28">
        <v>268.55</v>
      </c>
      <c r="L3262" s="28">
        <f>IF('Base de datos cruda'!L3262&lt;0,,'Base de datos cruda'!L3262)</f>
        <v>11.74</v>
      </c>
      <c r="M3262" s="28" t="str">
        <f>IF(TRIM(PROPER('Base de datos cruda'!M3262))="High","Alto",IF(TRIM(PROPER('Base de datos cruda'!M3262))="Medium","Medio","Bajo"))</f>
        <v>Bajo</v>
      </c>
      <c r="N3262" s="29">
        <v>52.2</v>
      </c>
      <c r="O3262" s="32">
        <f t="shared" si="1"/>
        <v>52.2</v>
      </c>
      <c r="P3262" s="33">
        <f t="shared" si="2"/>
        <v>15.64</v>
      </c>
      <c r="Q3262" s="34">
        <f t="shared" si="3"/>
        <v>0.9901768173</v>
      </c>
      <c r="R3262" s="35" t="str">
        <f t="shared" si="4"/>
        <v>Medio</v>
      </c>
      <c r="S3262" s="35" t="str">
        <f>IF(O3262="","",IF(O3262&gt;AVERAGE('Base de datos limpia'!$O$2:$O$8001),"Alto","Normal"))
</f>
        <v>Normal</v>
      </c>
      <c r="T3262" s="35" t="str">
        <f t="shared" si="5"/>
        <v>Gamer moderado</v>
      </c>
      <c r="U3262" s="35"/>
    </row>
    <row r="3263">
      <c r="A3263" s="28">
        <v>3262.0</v>
      </c>
      <c r="B3263" s="28">
        <v>24.0</v>
      </c>
      <c r="C3263" s="28" t="str">
        <f>TRIM(PROPER('Base de datos cruda'!C3263))</f>
        <v>Male</v>
      </c>
      <c r="D3263" s="28">
        <v>7.57</v>
      </c>
      <c r="E3263" s="28">
        <v>2.68</v>
      </c>
      <c r="F3263" s="28">
        <v>5.13</v>
      </c>
      <c r="G3263" s="28">
        <v>65.64</v>
      </c>
      <c r="H3263" s="28" t="str">
        <f>TRIM(PROPER('Base de datos cruda'!H3263))</f>
        <v>Fps</v>
      </c>
      <c r="I3263" s="28">
        <v>2.64</v>
      </c>
      <c r="J3263" s="28">
        <v>13.27</v>
      </c>
      <c r="K3263" s="28">
        <v>235.07</v>
      </c>
      <c r="L3263" s="28">
        <f>IF('Base de datos cruda'!L3263&lt;0,,'Base de datos cruda'!L3263)</f>
        <v>17.84</v>
      </c>
      <c r="M3263" s="28" t="str">
        <f>IF(TRIM(PROPER('Base de datos cruda'!M3263))="High","Alto",IF(TRIM(PROPER('Base de datos cruda'!M3263))="Medium","Medio","Bajo"))</f>
        <v>Bajo</v>
      </c>
      <c r="N3263" s="29">
        <v>14.74</v>
      </c>
      <c r="O3263" s="32">
        <f t="shared" si="1"/>
        <v>14.74</v>
      </c>
      <c r="P3263" s="33">
        <f t="shared" si="2"/>
        <v>20.84</v>
      </c>
      <c r="Q3263" s="34">
        <f t="shared" si="3"/>
        <v>0.3540290621</v>
      </c>
      <c r="R3263" s="35" t="str">
        <f t="shared" si="4"/>
        <v>Bajo</v>
      </c>
      <c r="S3263" s="35" t="str">
        <f>IF(O3263="","",IF(O3263&gt;AVERAGE('Base de datos limpia'!$O$2:$O$8001),"Alto","Normal"))
</f>
        <v>Normal</v>
      </c>
      <c r="T3263" s="35" t="str">
        <f t="shared" si="5"/>
        <v>Gamer casual</v>
      </c>
      <c r="U3263" s="35"/>
    </row>
    <row r="3264">
      <c r="A3264" s="28">
        <v>3263.0</v>
      </c>
      <c r="B3264" s="28">
        <v>24.0</v>
      </c>
      <c r="C3264" s="28" t="str">
        <f>TRIM(PROPER('Base de datos cruda'!C3264))</f>
        <v>Other</v>
      </c>
      <c r="D3264" s="28">
        <v>1.66</v>
      </c>
      <c r="E3264" s="28">
        <v>2.62</v>
      </c>
      <c r="F3264" s="28">
        <v>4.11</v>
      </c>
      <c r="G3264" s="28">
        <v>95.34</v>
      </c>
      <c r="H3264" s="28" t="str">
        <f>TRIM(PROPER('Base de datos cruda'!H3264))</f>
        <v>Casual</v>
      </c>
      <c r="I3264" s="28">
        <v>0.85</v>
      </c>
      <c r="J3264" s="28">
        <v>7.31</v>
      </c>
      <c r="K3264" s="28">
        <v>304.4</v>
      </c>
      <c r="L3264" s="28">
        <f>IF('Base de datos cruda'!L3264&lt;0,,'Base de datos cruda'!L3264)</f>
        <v>9.34</v>
      </c>
      <c r="M3264" s="28" t="str">
        <f>IF(TRIM(PROPER('Base de datos cruda'!M3264))="High","Alto",IF(TRIM(PROPER('Base de datos cruda'!M3264))="Medium","Medio","Bajo"))</f>
        <v>Medio</v>
      </c>
      <c r="N3264" s="29">
        <v>60.3</v>
      </c>
      <c r="O3264" s="32">
        <f t="shared" si="1"/>
        <v>60.3</v>
      </c>
      <c r="P3264" s="33">
        <f t="shared" si="2"/>
        <v>8.97</v>
      </c>
      <c r="Q3264" s="34">
        <f t="shared" si="3"/>
        <v>1.578313253</v>
      </c>
      <c r="R3264" s="35" t="str">
        <f t="shared" si="4"/>
        <v>Medio</v>
      </c>
      <c r="S3264" s="35" t="str">
        <f>IF(O3264="","",IF(O3264&gt;AVERAGE('Base de datos limpia'!$O$2:$O$8001),"Alto","Normal"))
</f>
        <v>Normal</v>
      </c>
      <c r="T3264" s="35" t="str">
        <f t="shared" si="5"/>
        <v>Gamer casual</v>
      </c>
      <c r="U3264" s="35"/>
    </row>
    <row r="3265">
      <c r="A3265" s="28">
        <v>3264.0</v>
      </c>
      <c r="B3265" s="28">
        <v>20.0</v>
      </c>
      <c r="C3265" s="28" t="str">
        <f>TRIM(PROPER('Base de datos cruda'!C3265))</f>
        <v>Female</v>
      </c>
      <c r="D3265" s="28">
        <v>7.91</v>
      </c>
      <c r="E3265" s="28">
        <v>4.82</v>
      </c>
      <c r="F3265" s="28">
        <v>6.89</v>
      </c>
      <c r="G3265" s="28">
        <v>60.19</v>
      </c>
      <c r="H3265" s="28" t="str">
        <f>TRIM(PROPER('Base de datos cruda'!H3265))</f>
        <v>Fps</v>
      </c>
      <c r="I3265" s="28">
        <v>1.43</v>
      </c>
      <c r="J3265" s="28">
        <v>12.7</v>
      </c>
      <c r="K3265" s="28">
        <v>218.71</v>
      </c>
      <c r="L3265" s="28">
        <f>IF('Base de datos cruda'!L3265&lt;0,,'Base de datos cruda'!L3265)</f>
        <v>20.46</v>
      </c>
      <c r="M3265" s="28" t="str">
        <f>IF(TRIM(PROPER('Base de datos cruda'!M3265))="High","Alto",IF(TRIM(PROPER('Base de datos cruda'!M3265))="Medium","Medio","Bajo"))</f>
        <v>Bajo</v>
      </c>
      <c r="N3265" s="29">
        <v>19.05</v>
      </c>
      <c r="O3265" s="32">
        <f t="shared" si="1"/>
        <v>19.05</v>
      </c>
      <c r="P3265" s="33">
        <f t="shared" si="2"/>
        <v>20.61</v>
      </c>
      <c r="Q3265" s="34">
        <f t="shared" si="3"/>
        <v>0.6093552465</v>
      </c>
      <c r="R3265" s="35" t="str">
        <f t="shared" si="4"/>
        <v>Bajo</v>
      </c>
      <c r="S3265" s="35" t="str">
        <f>IF(O3265="","",IF(O3265&gt;AVERAGE('Base de datos limpia'!$O$2:$O$8001),"Alto","Normal"))
</f>
        <v>Normal</v>
      </c>
      <c r="T3265" s="35" t="str">
        <f t="shared" si="5"/>
        <v>Gamer moderado</v>
      </c>
      <c r="U3265" s="35"/>
    </row>
    <row r="3266">
      <c r="A3266" s="28">
        <v>3265.0</v>
      </c>
      <c r="B3266" s="28">
        <v>16.0</v>
      </c>
      <c r="C3266" s="28" t="str">
        <f>TRIM(PROPER('Base de datos cruda'!C3266))</f>
        <v>Male</v>
      </c>
      <c r="D3266" s="28">
        <v>6.65</v>
      </c>
      <c r="E3266" s="28">
        <v>7.79</v>
      </c>
      <c r="F3266" s="28">
        <v>4.75</v>
      </c>
      <c r="G3266" s="28">
        <v>99.16</v>
      </c>
      <c r="H3266" s="28" t="str">
        <f>TRIM(PROPER('Base de datos cruda'!H3266))</f>
        <v>Fps</v>
      </c>
      <c r="I3266" s="28">
        <v>2.89</v>
      </c>
      <c r="J3266" s="28">
        <v>10.41</v>
      </c>
      <c r="K3266" s="28">
        <v>254.39</v>
      </c>
      <c r="L3266" s="28">
        <f>IF('Base de datos cruda'!L3266&lt;0,,'Base de datos cruda'!L3266)</f>
        <v>16.96</v>
      </c>
      <c r="M3266" s="28" t="str">
        <f>IF(TRIM(PROPER('Base de datos cruda'!M3266))="High","Alto",IF(TRIM(PROPER('Base de datos cruda'!M3266))="Medium","Medio","Bajo"))</f>
        <v>Alto</v>
      </c>
      <c r="N3266" s="29">
        <v>67.4945294880751</v>
      </c>
      <c r="O3266" s="32">
        <f t="shared" si="1"/>
        <v>67.49452949</v>
      </c>
      <c r="P3266" s="33">
        <f t="shared" si="2"/>
        <v>17.06</v>
      </c>
      <c r="Q3266" s="34">
        <f t="shared" si="3"/>
        <v>1.171428571</v>
      </c>
      <c r="R3266" s="35" t="str">
        <f t="shared" si="4"/>
        <v>Medio</v>
      </c>
      <c r="S3266" s="35" t="str">
        <f>IF(O3266="","",IF(O3266&gt;AVERAGE('Base de datos limpia'!$O$2:$O$8001),"Alto","Normal"))
</f>
        <v>Alto</v>
      </c>
      <c r="T3266" s="35" t="str">
        <f t="shared" si="5"/>
        <v>Gamer intensivo</v>
      </c>
      <c r="U3266" s="35"/>
    </row>
    <row r="3267">
      <c r="A3267" s="28">
        <v>3266.0</v>
      </c>
      <c r="B3267" s="28">
        <v>16.0</v>
      </c>
      <c r="C3267" s="28" t="str">
        <f>TRIM(PROPER('Base de datos cruda'!C3267))</f>
        <v>Female</v>
      </c>
      <c r="D3267" s="28">
        <v>4.71</v>
      </c>
      <c r="E3267" s="28">
        <v>8.56</v>
      </c>
      <c r="F3267" s="28">
        <v>4.06</v>
      </c>
      <c r="G3267" s="28">
        <v>66.71</v>
      </c>
      <c r="H3267" s="28" t="str">
        <f>TRIM(PROPER('Base de datos cruda'!H3267))</f>
        <v>Casual</v>
      </c>
      <c r="I3267" s="28">
        <v>1.58</v>
      </c>
      <c r="J3267" s="28">
        <v>6.19</v>
      </c>
      <c r="K3267" s="28">
        <v>252.63</v>
      </c>
      <c r="L3267" s="28">
        <f>IF('Base de datos cruda'!L3267&lt;0,,'Base de datos cruda'!L3267)</f>
        <v>10.7</v>
      </c>
      <c r="M3267" s="28" t="str">
        <f>IF(TRIM(PROPER('Base de datos cruda'!M3267))="High","Alto",IF(TRIM(PROPER('Base de datos cruda'!M3267))="Medium","Medio","Bajo"))</f>
        <v>Alto</v>
      </c>
      <c r="N3267" s="29">
        <v>61.66</v>
      </c>
      <c r="O3267" s="32">
        <f t="shared" si="1"/>
        <v>61.66</v>
      </c>
      <c r="P3267" s="33">
        <f t="shared" si="2"/>
        <v>10.9</v>
      </c>
      <c r="Q3267" s="34">
        <f t="shared" si="3"/>
        <v>1.817409766</v>
      </c>
      <c r="R3267" s="35" t="str">
        <f t="shared" si="4"/>
        <v>Medio</v>
      </c>
      <c r="S3267" s="35" t="str">
        <f>IF(O3267="","",IF(O3267&gt;AVERAGE('Base de datos limpia'!$O$2:$O$8001),"Alto","Normal"))
</f>
        <v>Normal</v>
      </c>
      <c r="T3267" s="35" t="str">
        <f t="shared" si="5"/>
        <v>Gamer intensivo</v>
      </c>
      <c r="U3267" s="35"/>
    </row>
    <row r="3268">
      <c r="A3268" s="28">
        <v>3267.0</v>
      </c>
      <c r="B3268" s="28">
        <v>21.0</v>
      </c>
      <c r="C3268" s="28" t="str">
        <f>TRIM(PROPER('Base de datos cruda'!C3268))</f>
        <v>Female</v>
      </c>
      <c r="D3268" s="28">
        <v>5.3</v>
      </c>
      <c r="E3268" s="28">
        <v>9.81</v>
      </c>
      <c r="F3268" s="28">
        <v>4.52</v>
      </c>
      <c r="G3268" s="28">
        <v>89.68</v>
      </c>
      <c r="H3268" s="28" t="str">
        <f>TRIM(PROPER('Base de datos cruda'!H3268))</f>
        <v>Fps</v>
      </c>
      <c r="I3268" s="28">
        <v>3.91</v>
      </c>
      <c r="J3268" s="28">
        <v>7.41</v>
      </c>
      <c r="K3268" s="28">
        <v>256.9</v>
      </c>
      <c r="L3268" s="28">
        <f>IF('Base de datos cruda'!L3268&lt;0,,'Base de datos cruda'!L3268)</f>
        <v>10.4</v>
      </c>
      <c r="M3268" s="28" t="str">
        <f>IF(TRIM(PROPER('Base de datos cruda'!M3268))="High","Alto",IF(TRIM(PROPER('Base de datos cruda'!M3268))="Medium","Medio","Bajo"))</f>
        <v>Alto</v>
      </c>
      <c r="N3268" s="29">
        <v>87.3605793728454</v>
      </c>
      <c r="O3268" s="32">
        <f t="shared" si="1"/>
        <v>87.36057937</v>
      </c>
      <c r="P3268" s="33">
        <f t="shared" si="2"/>
        <v>12.71</v>
      </c>
      <c r="Q3268" s="34">
        <f t="shared" si="3"/>
        <v>1.850943396</v>
      </c>
      <c r="R3268" s="35" t="str">
        <f t="shared" si="4"/>
        <v>Alto</v>
      </c>
      <c r="S3268" s="35" t="str">
        <f>IF(O3268="","",IF(O3268&gt;AVERAGE('Base de datos limpia'!$O$2:$O$8001),"Alto","Normal"))
</f>
        <v>Alto</v>
      </c>
      <c r="T3268" s="35" t="str">
        <f t="shared" si="5"/>
        <v>Gamer intensivo</v>
      </c>
      <c r="U3268" s="35"/>
    </row>
    <row r="3269">
      <c r="A3269" s="28">
        <v>3268.0</v>
      </c>
      <c r="B3269" s="28">
        <v>17.0</v>
      </c>
      <c r="C3269" s="28" t="str">
        <f>TRIM(PROPER('Base de datos cruda'!C3269))</f>
        <v>Female</v>
      </c>
      <c r="D3269" s="28">
        <v>5.19</v>
      </c>
      <c r="E3269" s="28">
        <v>1.67</v>
      </c>
      <c r="F3269" s="28">
        <v>5.57</v>
      </c>
      <c r="G3269" s="28">
        <v>61.6</v>
      </c>
      <c r="H3269" s="28" t="str">
        <f>TRIM(PROPER('Base de datos cruda'!H3269))</f>
        <v>Fps</v>
      </c>
      <c r="I3269" s="28">
        <v>1.87</v>
      </c>
      <c r="J3269" s="28">
        <v>7.47</v>
      </c>
      <c r="K3269" s="28">
        <v>246.03</v>
      </c>
      <c r="L3269" s="28">
        <f>IF('Base de datos cruda'!L3269&lt;0,,'Base de datos cruda'!L3269)</f>
        <v>10.49</v>
      </c>
      <c r="M3269" s="28" t="str">
        <f>IF(TRIM(PROPER('Base de datos cruda'!M3269))="High","Alto",IF(TRIM(PROPER('Base de datos cruda'!M3269))="Medium","Medio","Bajo"))</f>
        <v>Bajo</v>
      </c>
      <c r="N3269" s="29">
        <v>24.24</v>
      </c>
      <c r="O3269" s="32">
        <f t="shared" si="1"/>
        <v>24.24</v>
      </c>
      <c r="P3269" s="33">
        <f t="shared" si="2"/>
        <v>12.66</v>
      </c>
      <c r="Q3269" s="34">
        <f t="shared" si="3"/>
        <v>0.3217726397</v>
      </c>
      <c r="R3269" s="35" t="str">
        <f t="shared" si="4"/>
        <v>Bajo</v>
      </c>
      <c r="S3269" s="35" t="str">
        <f>IF(O3269="","",IF(O3269&gt;AVERAGE('Base de datos limpia'!$O$2:$O$8001),"Alto","Normal"))
</f>
        <v>Normal</v>
      </c>
      <c r="T3269" s="35" t="str">
        <f t="shared" si="5"/>
        <v>Gamer casual</v>
      </c>
      <c r="U3269" s="35"/>
    </row>
    <row r="3270">
      <c r="A3270" s="28">
        <v>3269.0</v>
      </c>
      <c r="B3270" s="28">
        <v>23.0</v>
      </c>
      <c r="C3270" s="28" t="str">
        <f>TRIM(PROPER('Base de datos cruda'!C3270))</f>
        <v>Female</v>
      </c>
      <c r="D3270" s="28">
        <v>0.47</v>
      </c>
      <c r="E3270" s="28">
        <v>2.95</v>
      </c>
      <c r="F3270" s="28">
        <v>7.35</v>
      </c>
      <c r="G3270" s="28">
        <v>77.26</v>
      </c>
      <c r="H3270" s="28" t="str">
        <f>TRIM(PROPER('Base de datos cruda'!H3270))</f>
        <v>Rpg</v>
      </c>
      <c r="I3270" s="28">
        <v>0.57</v>
      </c>
      <c r="J3270" s="28">
        <v>1.64</v>
      </c>
      <c r="K3270" s="28">
        <v>312.53</v>
      </c>
      <c r="L3270" s="28">
        <f>IF('Base de datos cruda'!L3270&lt;0,,'Base de datos cruda'!L3270)</f>
        <v>2</v>
      </c>
      <c r="M3270" s="28" t="str">
        <f>IF(TRIM(PROPER('Base de datos cruda'!M3270))="High","Alto",IF(TRIM(PROPER('Base de datos cruda'!M3270))="Medium","Medio","Bajo"))</f>
        <v>Medio</v>
      </c>
      <c r="N3270" s="29">
        <v>69.95</v>
      </c>
      <c r="O3270" s="32">
        <f t="shared" si="1"/>
        <v>69.95</v>
      </c>
      <c r="P3270" s="33">
        <f t="shared" si="2"/>
        <v>2.11</v>
      </c>
      <c r="Q3270" s="34">
        <f t="shared" si="3"/>
        <v>6.276595745</v>
      </c>
      <c r="R3270" s="35" t="str">
        <f t="shared" si="4"/>
        <v>Medio</v>
      </c>
      <c r="S3270" s="35" t="str">
        <f>IF(O3270="","",IF(O3270&gt;AVERAGE('Base de datos limpia'!$O$2:$O$8001),"Alto","Normal"))
</f>
        <v>Alto</v>
      </c>
      <c r="T3270" s="35" t="str">
        <f t="shared" si="5"/>
        <v>Gamer casual</v>
      </c>
      <c r="U3270" s="35"/>
    </row>
    <row r="3271">
      <c r="A3271" s="28">
        <v>3270.0</v>
      </c>
      <c r="B3271" s="28">
        <v>24.0</v>
      </c>
      <c r="C3271" s="28" t="str">
        <f>TRIM(PROPER('Base de datos cruda'!C3271))</f>
        <v>Female</v>
      </c>
      <c r="D3271" s="28">
        <v>1.74</v>
      </c>
      <c r="E3271" s="28">
        <v>7.81</v>
      </c>
      <c r="F3271" s="28">
        <v>5.01</v>
      </c>
      <c r="G3271" s="28">
        <v>85.21</v>
      </c>
      <c r="H3271" s="28" t="str">
        <f>TRIM(PROPER('Base de datos cruda'!H3271))</f>
        <v>Casual</v>
      </c>
      <c r="I3271" s="28">
        <v>3.91</v>
      </c>
      <c r="J3271" s="28">
        <v>3.25</v>
      </c>
      <c r="K3271" s="28">
        <v>311.83</v>
      </c>
      <c r="L3271" s="28">
        <f>IF('Base de datos cruda'!L3271&lt;0,,'Base de datos cruda'!L3271)</f>
        <v>5.11</v>
      </c>
      <c r="M3271" s="28" t="str">
        <f>IF(TRIM(PROPER('Base de datos cruda'!M3271))="High","Alto",IF(TRIM(PROPER('Base de datos cruda'!M3271))="Medium","Medio","Bajo"))</f>
        <v>Alto</v>
      </c>
      <c r="N3271" s="29">
        <v>94.37</v>
      </c>
      <c r="O3271" s="32">
        <f t="shared" si="1"/>
        <v>94.37</v>
      </c>
      <c r="P3271" s="33">
        <f t="shared" si="2"/>
        <v>4.99</v>
      </c>
      <c r="Q3271" s="34">
        <f t="shared" si="3"/>
        <v>4.488505747</v>
      </c>
      <c r="R3271" s="35" t="str">
        <f t="shared" si="4"/>
        <v>Alto</v>
      </c>
      <c r="S3271" s="35" t="str">
        <f>IF(O3271="","",IF(O3271&gt;AVERAGE('Base de datos limpia'!$O$2:$O$8001),"Alto","Normal"))
</f>
        <v>Alto</v>
      </c>
      <c r="T3271" s="35" t="str">
        <f t="shared" si="5"/>
        <v>Gamer intensivo</v>
      </c>
      <c r="U3271" s="35"/>
    </row>
    <row r="3272">
      <c r="A3272" s="28">
        <v>3271.0</v>
      </c>
      <c r="B3272" s="28">
        <v>19.0</v>
      </c>
      <c r="C3272" s="28" t="str">
        <f>TRIM(PROPER('Base de datos cruda'!C3272))</f>
        <v>Male</v>
      </c>
      <c r="D3272" s="28">
        <v>7.69</v>
      </c>
      <c r="E3272" s="28">
        <v>5.87</v>
      </c>
      <c r="F3272" s="28">
        <v>8.44</v>
      </c>
      <c r="G3272" s="28">
        <v>62.81</v>
      </c>
      <c r="H3272" s="28" t="str">
        <f>TRIM(PROPER('Base de datos cruda'!H3272))</f>
        <v>Fps</v>
      </c>
      <c r="I3272" s="28">
        <v>3.49</v>
      </c>
      <c r="J3272" s="28">
        <v>10.16</v>
      </c>
      <c r="K3272" s="28">
        <v>232.44</v>
      </c>
      <c r="L3272" s="28">
        <f>IF('Base de datos cruda'!L3272&lt;0,,'Base de datos cruda'!L3272)</f>
        <v>14.68</v>
      </c>
      <c r="M3272" s="28" t="str">
        <f>IF(TRIM(PROPER('Base de datos cruda'!M3272))="High","Alto",IF(TRIM(PROPER('Base de datos cruda'!M3272))="Medium","Medio","Bajo"))</f>
        <v>Bajo</v>
      </c>
      <c r="N3272" s="29">
        <v>47.48</v>
      </c>
      <c r="O3272" s="32">
        <f t="shared" si="1"/>
        <v>47.48</v>
      </c>
      <c r="P3272" s="33">
        <f t="shared" si="2"/>
        <v>17.85</v>
      </c>
      <c r="Q3272" s="34">
        <f t="shared" si="3"/>
        <v>0.7633289987</v>
      </c>
      <c r="R3272" s="35" t="str">
        <f t="shared" si="4"/>
        <v>Bajo</v>
      </c>
      <c r="S3272" s="35" t="str">
        <f>IF(O3272="","",IF(O3272&gt;AVERAGE('Base de datos limpia'!$O$2:$O$8001),"Alto","Normal"))
</f>
        <v>Normal</v>
      </c>
      <c r="T3272" s="35" t="str">
        <f t="shared" si="5"/>
        <v>Gamer moderado</v>
      </c>
      <c r="U3272" s="35"/>
    </row>
    <row r="3273">
      <c r="A3273" s="28">
        <v>3272.0</v>
      </c>
      <c r="B3273" s="28">
        <v>20.0</v>
      </c>
      <c r="C3273" s="28" t="str">
        <f>TRIM(PROPER('Base de datos cruda'!C3273))</f>
        <v>Female</v>
      </c>
      <c r="D3273" s="28">
        <v>4.27</v>
      </c>
      <c r="E3273" s="28">
        <v>3.95</v>
      </c>
      <c r="F3273" s="28">
        <v>5.44</v>
      </c>
      <c r="G3273" s="28">
        <v>77.73</v>
      </c>
      <c r="H3273" s="28" t="str">
        <f>TRIM(PROPER('Base de datos cruda'!H3273))</f>
        <v>Fps</v>
      </c>
      <c r="I3273" s="28">
        <v>1.27</v>
      </c>
      <c r="J3273" s="28">
        <v>5.72</v>
      </c>
      <c r="K3273" s="28">
        <v>259.55</v>
      </c>
      <c r="L3273" s="28">
        <f>IF('Base de datos cruda'!L3273&lt;0,,'Base de datos cruda'!L3273)</f>
        <v>11.76</v>
      </c>
      <c r="M3273" s="28" t="str">
        <f>IF(TRIM(PROPER('Base de datos cruda'!M3273))="High","Alto",IF(TRIM(PROPER('Base de datos cruda'!M3273))="Medium","Medio","Bajo"))</f>
        <v>Medio</v>
      </c>
      <c r="N3273" s="29">
        <v>39.14</v>
      </c>
      <c r="O3273" s="32">
        <f t="shared" si="1"/>
        <v>39.14</v>
      </c>
      <c r="P3273" s="33">
        <f t="shared" si="2"/>
        <v>9.99</v>
      </c>
      <c r="Q3273" s="34">
        <f t="shared" si="3"/>
        <v>0.925058548</v>
      </c>
      <c r="R3273" s="35" t="str">
        <f t="shared" si="4"/>
        <v>Bajo</v>
      </c>
      <c r="S3273" s="35" t="str">
        <f>IF(O3273="","",IF(O3273&gt;AVERAGE('Base de datos limpia'!$O$2:$O$8001),"Alto","Normal"))
</f>
        <v>Normal</v>
      </c>
      <c r="T3273" s="35" t="str">
        <f t="shared" si="5"/>
        <v>Gamer moderado</v>
      </c>
      <c r="U3273" s="35"/>
    </row>
    <row r="3274">
      <c r="A3274" s="28">
        <v>3273.0</v>
      </c>
      <c r="B3274" s="28">
        <v>23.0</v>
      </c>
      <c r="C3274" s="28" t="str">
        <f>TRIM(PROPER('Base de datos cruda'!C3274))</f>
        <v>Female</v>
      </c>
      <c r="D3274" s="28">
        <v>3.03</v>
      </c>
      <c r="E3274" s="28">
        <v>2.85</v>
      </c>
      <c r="F3274" s="28">
        <v>5.66</v>
      </c>
      <c r="G3274" s="28">
        <v>72.13</v>
      </c>
      <c r="H3274" s="28" t="str">
        <f>TRIM(PROPER('Base de datos cruda'!H3274))</f>
        <v>Fps</v>
      </c>
      <c r="I3274" s="28">
        <v>4.91</v>
      </c>
      <c r="J3274" s="28">
        <v>4.88</v>
      </c>
      <c r="K3274" s="28">
        <v>278.42</v>
      </c>
      <c r="L3274" s="28">
        <f>IF('Base de datos cruda'!L3274&lt;0,,'Base de datos cruda'!L3274)</f>
        <v>9.8</v>
      </c>
      <c r="M3274" s="28" t="str">
        <f>IF(TRIM(PROPER('Base de datos cruda'!M3274))="High","Alto",IF(TRIM(PROPER('Base de datos cruda'!M3274))="Medium","Medio","Bajo"))</f>
        <v>Medio</v>
      </c>
      <c r="N3274" s="29">
        <v>57.94</v>
      </c>
      <c r="O3274" s="32">
        <f t="shared" si="1"/>
        <v>57.94</v>
      </c>
      <c r="P3274" s="33">
        <f t="shared" si="2"/>
        <v>7.91</v>
      </c>
      <c r="Q3274" s="34">
        <f t="shared" si="3"/>
        <v>0.9405940594</v>
      </c>
      <c r="R3274" s="35" t="str">
        <f t="shared" si="4"/>
        <v>Medio</v>
      </c>
      <c r="S3274" s="35" t="str">
        <f>IF(O3274="","",IF(O3274&gt;AVERAGE('Base de datos limpia'!$O$2:$O$8001),"Alto","Normal"))
</f>
        <v>Normal</v>
      </c>
      <c r="T3274" s="35" t="str">
        <f t="shared" si="5"/>
        <v>Gamer casual</v>
      </c>
      <c r="U3274" s="35"/>
    </row>
    <row r="3275">
      <c r="A3275" s="28">
        <v>3274.0</v>
      </c>
      <c r="B3275" s="28">
        <v>18.0</v>
      </c>
      <c r="C3275" s="28" t="str">
        <f>TRIM(PROPER('Base de datos cruda'!C3275))</f>
        <v>Male</v>
      </c>
      <c r="D3275" s="28">
        <v>6.1</v>
      </c>
      <c r="E3275" s="28">
        <v>3.52</v>
      </c>
      <c r="F3275" s="28">
        <v>5.09</v>
      </c>
      <c r="G3275" s="28">
        <v>79.93</v>
      </c>
      <c r="H3275" s="28" t="str">
        <f>TRIM(PROPER('Base de datos cruda'!H3275))</f>
        <v>Fps</v>
      </c>
      <c r="I3275" s="28">
        <v>2.02</v>
      </c>
      <c r="J3275" s="28">
        <v>7.37</v>
      </c>
      <c r="K3275" s="28">
        <v>243.01</v>
      </c>
      <c r="L3275" s="28">
        <f>IF('Base de datos cruda'!L3275&lt;0,,'Base de datos cruda'!L3275)</f>
        <v>14.42</v>
      </c>
      <c r="M3275" s="28" t="str">
        <f>IF(TRIM(PROPER('Base de datos cruda'!M3275))="High","Alto",IF(TRIM(PROPER('Base de datos cruda'!M3275))="Medium","Medio","Bajo"))</f>
        <v>Bajo</v>
      </c>
      <c r="N3275" s="29">
        <v>27.17</v>
      </c>
      <c r="O3275" s="32">
        <f t="shared" si="1"/>
        <v>27.17</v>
      </c>
      <c r="P3275" s="33">
        <f t="shared" si="2"/>
        <v>13.47</v>
      </c>
      <c r="Q3275" s="34">
        <f t="shared" si="3"/>
        <v>0.5770491803</v>
      </c>
      <c r="R3275" s="35" t="str">
        <f t="shared" si="4"/>
        <v>Bajo</v>
      </c>
      <c r="S3275" s="35" t="str">
        <f>IF(O3275="","",IF(O3275&gt;AVERAGE('Base de datos limpia'!$O$2:$O$8001),"Alto","Normal"))
</f>
        <v>Normal</v>
      </c>
      <c r="T3275" s="35" t="str">
        <f t="shared" si="5"/>
        <v>Gamer moderado</v>
      </c>
      <c r="U3275" s="35"/>
    </row>
    <row r="3276">
      <c r="A3276" s="28">
        <v>3275.0</v>
      </c>
      <c r="B3276" s="28">
        <v>20.0</v>
      </c>
      <c r="C3276" s="28" t="str">
        <f>TRIM(PROPER('Base de datos cruda'!C3276))</f>
        <v>Male</v>
      </c>
      <c r="D3276" s="28">
        <v>4.2</v>
      </c>
      <c r="E3276" s="28">
        <v>4.86</v>
      </c>
      <c r="F3276" s="28">
        <v>5.27</v>
      </c>
      <c r="G3276" s="28">
        <v>80.18</v>
      </c>
      <c r="H3276" s="28" t="str">
        <f>TRIM(PROPER('Base de datos cruda'!H3276))</f>
        <v>Fps</v>
      </c>
      <c r="I3276" s="28">
        <v>3.4</v>
      </c>
      <c r="J3276" s="28">
        <v>7.28</v>
      </c>
      <c r="K3276" s="28">
        <v>261.26</v>
      </c>
      <c r="L3276" s="28">
        <f>IF('Base de datos cruda'!L3276&lt;0,,'Base de datos cruda'!L3276)</f>
        <v>12.95</v>
      </c>
      <c r="M3276" s="28" t="str">
        <f>IF(TRIM(PROPER('Base de datos cruda'!M3276))="High","Alto",IF(TRIM(PROPER('Base de datos cruda'!M3276))="Medium","Medio","Bajo"))</f>
        <v>Medio</v>
      </c>
      <c r="N3276" s="29">
        <v>57.01</v>
      </c>
      <c r="O3276" s="32">
        <f t="shared" si="1"/>
        <v>57.01</v>
      </c>
      <c r="P3276" s="33">
        <f t="shared" si="2"/>
        <v>11.48</v>
      </c>
      <c r="Q3276" s="34">
        <f t="shared" si="3"/>
        <v>1.157142857</v>
      </c>
      <c r="R3276" s="35" t="str">
        <f t="shared" si="4"/>
        <v>Medio</v>
      </c>
      <c r="S3276" s="35" t="str">
        <f>IF(O3276="","",IF(O3276&gt;AVERAGE('Base de datos limpia'!$O$2:$O$8001),"Alto","Normal"))
</f>
        <v>Normal</v>
      </c>
      <c r="T3276" s="35" t="str">
        <f t="shared" si="5"/>
        <v>Gamer moderado</v>
      </c>
      <c r="U3276" s="35"/>
    </row>
    <row r="3277">
      <c r="A3277" s="28">
        <v>3276.0</v>
      </c>
      <c r="B3277" s="28">
        <v>18.0</v>
      </c>
      <c r="C3277" s="28" t="str">
        <f>TRIM(PROPER('Base de datos cruda'!C3277))</f>
        <v>Other</v>
      </c>
      <c r="D3277" s="28">
        <v>0.11</v>
      </c>
      <c r="E3277" s="28">
        <v>2.59</v>
      </c>
      <c r="F3277" s="28">
        <v>4.37</v>
      </c>
      <c r="G3277" s="28">
        <v>91.41</v>
      </c>
      <c r="H3277" s="28" t="str">
        <f>TRIM(PROPER('Base de datos cruda'!H3277))</f>
        <v>Casual</v>
      </c>
      <c r="I3277" s="28">
        <v>4.55</v>
      </c>
      <c r="J3277" s="28">
        <v>5.22</v>
      </c>
      <c r="K3277" s="28">
        <v>321.41</v>
      </c>
      <c r="L3277" s="28">
        <f>IF('Base de datos cruda'!L3277&lt;0,,'Base de datos cruda'!L3277)</f>
        <v>4.05</v>
      </c>
      <c r="M3277" s="28" t="str">
        <f>IF(TRIM(PROPER('Base de datos cruda'!M3277))="High","Alto",IF(TRIM(PROPER('Base de datos cruda'!M3277))="Medium","Medio","Bajo"))</f>
        <v>Medio</v>
      </c>
      <c r="N3277" s="29">
        <v>56.23</v>
      </c>
      <c r="O3277" s="32">
        <f t="shared" si="1"/>
        <v>56.23</v>
      </c>
      <c r="P3277" s="33">
        <f t="shared" si="2"/>
        <v>5.33</v>
      </c>
      <c r="Q3277" s="34">
        <f t="shared" si="3"/>
        <v>23.54545455</v>
      </c>
      <c r="R3277" s="35" t="str">
        <f t="shared" si="4"/>
        <v>Medio</v>
      </c>
      <c r="S3277" s="35" t="str">
        <f>IF(O3277="","",IF(O3277&gt;AVERAGE('Base de datos limpia'!$O$2:$O$8001),"Alto","Normal"))
</f>
        <v>Normal</v>
      </c>
      <c r="T3277" s="35" t="str">
        <f t="shared" si="5"/>
        <v>Gamer casual</v>
      </c>
      <c r="U3277" s="35"/>
    </row>
    <row r="3278">
      <c r="A3278" s="28">
        <v>3277.0</v>
      </c>
      <c r="B3278" s="28">
        <v>18.0</v>
      </c>
      <c r="C3278" s="28" t="str">
        <f>TRIM(PROPER('Base de datos cruda'!C3278))</f>
        <v>Female</v>
      </c>
      <c r="D3278" s="28">
        <v>5.89</v>
      </c>
      <c r="E3278" s="28">
        <v>9.68</v>
      </c>
      <c r="F3278" s="28">
        <v>5.47</v>
      </c>
      <c r="G3278" s="28">
        <v>64.94</v>
      </c>
      <c r="H3278" s="28" t="str">
        <f>TRIM(PROPER('Base de datos cruda'!H3278))</f>
        <v>Fps</v>
      </c>
      <c r="I3278" s="28">
        <v>0.78</v>
      </c>
      <c r="J3278" s="28">
        <v>10.95</v>
      </c>
      <c r="K3278" s="28">
        <v>271.16</v>
      </c>
      <c r="L3278" s="28">
        <f>IF('Base de datos cruda'!L3278&lt;0,,'Base de datos cruda'!L3278)</f>
        <v>14.86</v>
      </c>
      <c r="M3278" s="28" t="str">
        <f>IF(TRIM(PROPER('Base de datos cruda'!M3278))="High","Alto",IF(TRIM(PROPER('Base de datos cruda'!M3278))="Medium","Medio","Bajo"))</f>
        <v>Alto</v>
      </c>
      <c r="N3278" s="29">
        <v>80.6085841346127</v>
      </c>
      <c r="O3278" s="32">
        <f t="shared" si="1"/>
        <v>80.60858413</v>
      </c>
      <c r="P3278" s="33">
        <f t="shared" si="2"/>
        <v>16.84</v>
      </c>
      <c r="Q3278" s="34">
        <f t="shared" si="3"/>
        <v>1.643463497</v>
      </c>
      <c r="R3278" s="35" t="str">
        <f t="shared" si="4"/>
        <v>Alto</v>
      </c>
      <c r="S3278" s="35" t="str">
        <f>IF(O3278="","",IF(O3278&gt;AVERAGE('Base de datos limpia'!$O$2:$O$8001),"Alto","Normal"))
</f>
        <v>Alto</v>
      </c>
      <c r="T3278" s="35" t="str">
        <f t="shared" si="5"/>
        <v>Gamer intensivo</v>
      </c>
      <c r="U3278" s="35"/>
    </row>
    <row r="3279">
      <c r="A3279" s="28">
        <v>3278.0</v>
      </c>
      <c r="B3279" s="28">
        <v>18.0</v>
      </c>
      <c r="C3279" s="28" t="str">
        <f>TRIM(PROPER('Base de datos cruda'!C3279))</f>
        <v>Female</v>
      </c>
      <c r="D3279" s="28">
        <v>5.86</v>
      </c>
      <c r="E3279" s="28">
        <v>1.97</v>
      </c>
      <c r="F3279" s="28">
        <v>8.3</v>
      </c>
      <c r="G3279" s="28">
        <v>63.31</v>
      </c>
      <c r="H3279" s="28" t="str">
        <f>TRIM(PROPER('Base de datos cruda'!H3279))</f>
        <v>Rpg</v>
      </c>
      <c r="I3279" s="28">
        <v>4.4</v>
      </c>
      <c r="J3279" s="28">
        <v>11.38</v>
      </c>
      <c r="K3279" s="28">
        <v>244.09</v>
      </c>
      <c r="L3279" s="28">
        <f>IF('Base de datos cruda'!L3279&lt;0,,'Base de datos cruda'!L3279)</f>
        <v>14.58</v>
      </c>
      <c r="M3279" s="28" t="str">
        <f>IF(TRIM(PROPER('Base de datos cruda'!M3279))="High","Alto",IF(TRIM(PROPER('Base de datos cruda'!M3279))="Medium","Medio","Bajo"))</f>
        <v>Bajo</v>
      </c>
      <c r="N3279" s="29">
        <v>26.49</v>
      </c>
      <c r="O3279" s="32">
        <f t="shared" si="1"/>
        <v>26.49</v>
      </c>
      <c r="P3279" s="33">
        <f t="shared" si="2"/>
        <v>17.24</v>
      </c>
      <c r="Q3279" s="34">
        <f t="shared" si="3"/>
        <v>0.3361774744</v>
      </c>
      <c r="R3279" s="35" t="str">
        <f t="shared" si="4"/>
        <v>Bajo</v>
      </c>
      <c r="S3279" s="35" t="str">
        <f>IF(O3279="","",IF(O3279&gt;AVERAGE('Base de datos limpia'!$O$2:$O$8001),"Alto","Normal"))
</f>
        <v>Normal</v>
      </c>
      <c r="T3279" s="35" t="str">
        <f t="shared" si="5"/>
        <v>Gamer casual</v>
      </c>
      <c r="U3279" s="35"/>
    </row>
    <row r="3280">
      <c r="A3280" s="28">
        <v>3279.0</v>
      </c>
      <c r="B3280" s="28">
        <v>22.0</v>
      </c>
      <c r="C3280" s="28" t="str">
        <f>TRIM(PROPER('Base de datos cruda'!C3280))</f>
        <v>Female</v>
      </c>
      <c r="D3280" s="28">
        <v>1.32</v>
      </c>
      <c r="E3280" s="28">
        <v>9.87</v>
      </c>
      <c r="F3280" s="28">
        <v>7.44</v>
      </c>
      <c r="G3280" s="28">
        <v>76.08</v>
      </c>
      <c r="H3280" s="28" t="str">
        <f>TRIM(PROPER('Base de datos cruda'!H3280))</f>
        <v>Casual</v>
      </c>
      <c r="I3280" s="28">
        <v>3.52</v>
      </c>
      <c r="J3280" s="28">
        <v>6.05</v>
      </c>
      <c r="K3280" s="28">
        <v>323.46</v>
      </c>
      <c r="L3280" s="28">
        <f>IF('Base de datos cruda'!L3280&lt;0,,'Base de datos cruda'!L3280)</f>
        <v>4.37</v>
      </c>
      <c r="M3280" s="28" t="str">
        <f>IF(TRIM(PROPER('Base de datos cruda'!M3280))="High","Alto",IF(TRIM(PROPER('Base de datos cruda'!M3280))="Medium","Medio","Bajo"))</f>
        <v>Medio</v>
      </c>
      <c r="N3280" s="29">
        <v>108.655291664571</v>
      </c>
      <c r="O3280" s="33" t="str">
        <f t="shared" si="1"/>
        <v/>
      </c>
      <c r="P3280" s="33">
        <f t="shared" si="2"/>
        <v>7.37</v>
      </c>
      <c r="Q3280" s="34">
        <f t="shared" si="3"/>
        <v>7.477272727</v>
      </c>
      <c r="R3280" s="35" t="str">
        <f t="shared" si="4"/>
        <v>Alto</v>
      </c>
      <c r="S3280" s="35" t="str">
        <f>IF(O3280="","",IF(O3280&gt;AVERAGE('Base de datos limpia'!$O$2:$O$8001),"Alto","Normal"))
</f>
        <v/>
      </c>
      <c r="T3280" s="35" t="str">
        <f t="shared" si="5"/>
        <v>Gamer intensivo</v>
      </c>
      <c r="U3280" s="35"/>
    </row>
    <row r="3281">
      <c r="A3281" s="28">
        <v>3280.0</v>
      </c>
      <c r="B3281" s="28">
        <v>22.0</v>
      </c>
      <c r="C3281" s="28" t="str">
        <f>TRIM(PROPER('Base de datos cruda'!C3281))</f>
        <v>Female</v>
      </c>
      <c r="D3281" s="28">
        <v>7.65</v>
      </c>
      <c r="E3281" s="28">
        <v>8.58</v>
      </c>
      <c r="F3281" s="28">
        <v>8.38</v>
      </c>
      <c r="G3281" s="28">
        <v>95.5</v>
      </c>
      <c r="H3281" s="28" t="str">
        <f>TRIM(PROPER('Base de datos cruda'!H3281))</f>
        <v>Rpg</v>
      </c>
      <c r="I3281" s="28">
        <v>0.84</v>
      </c>
      <c r="J3281" s="28">
        <v>9.87</v>
      </c>
      <c r="K3281" s="28">
        <v>228.16</v>
      </c>
      <c r="L3281" s="28">
        <f>IF('Base de datos cruda'!L3281&lt;0,,'Base de datos cruda'!L3281)</f>
        <v>16.4</v>
      </c>
      <c r="M3281" s="28" t="str">
        <f>IF(TRIM(PROPER('Base de datos cruda'!M3281))="High","Alto",IF(TRIM(PROPER('Base de datos cruda'!M3281))="Medium","Medio","Bajo"))</f>
        <v>Bajo</v>
      </c>
      <c r="N3281" s="29">
        <v>77.6625360893231</v>
      </c>
      <c r="O3281" s="32">
        <f t="shared" si="1"/>
        <v>77.66253609</v>
      </c>
      <c r="P3281" s="33">
        <f t="shared" si="2"/>
        <v>17.52</v>
      </c>
      <c r="Q3281" s="34">
        <f t="shared" si="3"/>
        <v>1.121568627</v>
      </c>
      <c r="R3281" s="35" t="str">
        <f t="shared" si="4"/>
        <v>Alto</v>
      </c>
      <c r="S3281" s="35" t="str">
        <f>IF(O3281="","",IF(O3281&gt;AVERAGE('Base de datos limpia'!$O$2:$O$8001),"Alto","Normal"))
</f>
        <v>Alto</v>
      </c>
      <c r="T3281" s="35" t="str">
        <f t="shared" si="5"/>
        <v>Gamer intensivo</v>
      </c>
      <c r="U3281" s="35"/>
    </row>
    <row r="3282">
      <c r="A3282" s="28">
        <v>3281.0</v>
      </c>
      <c r="B3282" s="28">
        <v>22.0</v>
      </c>
      <c r="C3282" s="28" t="str">
        <f>TRIM(PROPER('Base de datos cruda'!C3282))</f>
        <v>Female</v>
      </c>
      <c r="D3282" s="28">
        <v>1.79</v>
      </c>
      <c r="E3282" s="28">
        <v>4.81</v>
      </c>
      <c r="F3282" s="28">
        <v>4.52</v>
      </c>
      <c r="G3282" s="28">
        <v>94.21</v>
      </c>
      <c r="H3282" s="28" t="str">
        <f>TRIM(PROPER('Base de datos cruda'!H3282))</f>
        <v>Fps</v>
      </c>
      <c r="I3282" s="28">
        <v>3.32</v>
      </c>
      <c r="J3282" s="28">
        <v>6.3</v>
      </c>
      <c r="K3282" s="28">
        <v>301.74</v>
      </c>
      <c r="L3282" s="28">
        <f>IF('Base de datos cruda'!L3282&lt;0,,'Base de datos cruda'!L3282)</f>
        <v>3.75</v>
      </c>
      <c r="M3282" s="28" t="str">
        <f>IF(TRIM(PROPER('Base de datos cruda'!M3282))="High","Alto",IF(TRIM(PROPER('Base de datos cruda'!M3282))="Medium","Medio","Bajo"))</f>
        <v>Medio</v>
      </c>
      <c r="N3282" s="29">
        <v>77.92</v>
      </c>
      <c r="O3282" s="32">
        <f t="shared" si="1"/>
        <v>77.92</v>
      </c>
      <c r="P3282" s="33">
        <f t="shared" si="2"/>
        <v>8.09</v>
      </c>
      <c r="Q3282" s="34">
        <f t="shared" si="3"/>
        <v>2.687150838</v>
      </c>
      <c r="R3282" s="35" t="str">
        <f t="shared" si="4"/>
        <v>Alto</v>
      </c>
      <c r="S3282" s="35" t="str">
        <f>IF(O3282="","",IF(O3282&gt;AVERAGE('Base de datos limpia'!$O$2:$O$8001),"Alto","Normal"))
</f>
        <v>Alto</v>
      </c>
      <c r="T3282" s="35" t="str">
        <f t="shared" si="5"/>
        <v>Gamer moderado</v>
      </c>
      <c r="U3282" s="35"/>
    </row>
    <row r="3283">
      <c r="A3283" s="28">
        <v>3282.0</v>
      </c>
      <c r="B3283" s="28">
        <v>23.0</v>
      </c>
      <c r="C3283" s="28" t="str">
        <f>TRIM(PROPER('Base de datos cruda'!C3283))</f>
        <v>Female</v>
      </c>
      <c r="D3283" s="28">
        <v>3.66</v>
      </c>
      <c r="E3283" s="28">
        <v>7.66</v>
      </c>
      <c r="F3283" s="28">
        <v>6.28</v>
      </c>
      <c r="G3283" s="28">
        <v>82.4</v>
      </c>
      <c r="H3283" s="28" t="str">
        <f>TRIM(PROPER('Base de datos cruda'!H3283))</f>
        <v>Rpg</v>
      </c>
      <c r="I3283" s="28">
        <v>4.37</v>
      </c>
      <c r="J3283" s="28">
        <v>8.43</v>
      </c>
      <c r="K3283" s="28">
        <v>278.69</v>
      </c>
      <c r="L3283" s="28">
        <f>IF('Base de datos cruda'!L3283&lt;0,,'Base de datos cruda'!L3283)</f>
        <v>9.54</v>
      </c>
      <c r="M3283" s="28" t="str">
        <f>IF(TRIM(PROPER('Base de datos cruda'!M3283))="High","Alto",IF(TRIM(PROPER('Base de datos cruda'!M3283))="Medium","Medio","Bajo"))</f>
        <v>Medio</v>
      </c>
      <c r="N3283" s="29">
        <v>84.2338092609677</v>
      </c>
      <c r="O3283" s="32">
        <f t="shared" si="1"/>
        <v>84.23380926</v>
      </c>
      <c r="P3283" s="33">
        <f t="shared" si="2"/>
        <v>12.09</v>
      </c>
      <c r="Q3283" s="34">
        <f t="shared" si="3"/>
        <v>2.092896175</v>
      </c>
      <c r="R3283" s="35" t="str">
        <f t="shared" si="4"/>
        <v>Alto</v>
      </c>
      <c r="S3283" s="35" t="str">
        <f>IF(O3283="","",IF(O3283&gt;AVERAGE('Base de datos limpia'!$O$2:$O$8001),"Alto","Normal"))
</f>
        <v>Alto</v>
      </c>
      <c r="T3283" s="35" t="str">
        <f t="shared" si="5"/>
        <v>Gamer intensivo</v>
      </c>
      <c r="U3283" s="35"/>
    </row>
    <row r="3284">
      <c r="A3284" s="28">
        <v>3283.0</v>
      </c>
      <c r="B3284" s="28">
        <v>20.0</v>
      </c>
      <c r="C3284" s="28" t="str">
        <f>TRIM(PROPER('Base de datos cruda'!C3284))</f>
        <v>Male</v>
      </c>
      <c r="D3284" s="28">
        <v>0.92</v>
      </c>
      <c r="E3284" s="28">
        <v>7.04</v>
      </c>
      <c r="F3284" s="28">
        <v>5.15</v>
      </c>
      <c r="G3284" s="28">
        <v>95.55</v>
      </c>
      <c r="H3284" s="28" t="str">
        <f>TRIM(PROPER('Base de datos cruda'!H3284))</f>
        <v>Casual</v>
      </c>
      <c r="I3284" s="28">
        <v>4.0</v>
      </c>
      <c r="J3284" s="28">
        <v>4.64</v>
      </c>
      <c r="K3284" s="28">
        <v>292.0</v>
      </c>
      <c r="L3284" s="28">
        <f>IF('Base de datos cruda'!L3284&lt;0,,'Base de datos cruda'!L3284)</f>
        <v>1.36</v>
      </c>
      <c r="M3284" s="28" t="str">
        <f>IF(TRIM(PROPER('Base de datos cruda'!M3284))="High","Alto",IF(TRIM(PROPER('Base de datos cruda'!M3284))="Medium","Medio","Bajo"))</f>
        <v>Alto</v>
      </c>
      <c r="N3284" s="29">
        <v>98.04</v>
      </c>
      <c r="O3284" s="32">
        <f t="shared" si="1"/>
        <v>98.04</v>
      </c>
      <c r="P3284" s="33">
        <f t="shared" si="2"/>
        <v>5.56</v>
      </c>
      <c r="Q3284" s="34">
        <f t="shared" si="3"/>
        <v>7.652173913</v>
      </c>
      <c r="R3284" s="35" t="str">
        <f t="shared" si="4"/>
        <v>Alto</v>
      </c>
      <c r="S3284" s="35" t="str">
        <f>IF(O3284="","",IF(O3284&gt;AVERAGE('Base de datos limpia'!$O$2:$O$8001),"Alto","Normal"))
</f>
        <v>Alto</v>
      </c>
      <c r="T3284" s="35" t="str">
        <f t="shared" si="5"/>
        <v>Gamer intensivo</v>
      </c>
      <c r="U3284" s="35"/>
    </row>
    <row r="3285">
      <c r="A3285" s="28">
        <v>3284.0</v>
      </c>
      <c r="B3285" s="28">
        <v>20.0</v>
      </c>
      <c r="C3285" s="28" t="str">
        <f>TRIM(PROPER('Base de datos cruda'!C3285))</f>
        <v>Female</v>
      </c>
      <c r="D3285" s="28">
        <v>4.83</v>
      </c>
      <c r="E3285" s="28">
        <v>2.92</v>
      </c>
      <c r="F3285" s="28">
        <v>7.61</v>
      </c>
      <c r="G3285" s="28">
        <v>92.21</v>
      </c>
      <c r="H3285" s="28" t="str">
        <f>TRIM(PROPER('Base de datos cruda'!H3285))</f>
        <v>Fps</v>
      </c>
      <c r="I3285" s="28">
        <v>3.8</v>
      </c>
      <c r="J3285" s="28">
        <v>9.87</v>
      </c>
      <c r="K3285" s="28">
        <v>266.59</v>
      </c>
      <c r="L3285" s="28">
        <f>IF('Base de datos cruda'!L3285&lt;0,,'Base de datos cruda'!L3285)</f>
        <v>10.58</v>
      </c>
      <c r="M3285" s="28" t="str">
        <f>IF(TRIM(PROPER('Base de datos cruda'!M3285))="High","Alto",IF(TRIM(PROPER('Base de datos cruda'!M3285))="Medium","Medio","Bajo"))</f>
        <v>Medio</v>
      </c>
      <c r="N3285" s="29">
        <v>47.53</v>
      </c>
      <c r="O3285" s="32">
        <f t="shared" si="1"/>
        <v>47.53</v>
      </c>
      <c r="P3285" s="33">
        <f t="shared" si="2"/>
        <v>14.7</v>
      </c>
      <c r="Q3285" s="34">
        <f t="shared" si="3"/>
        <v>0.6045548654</v>
      </c>
      <c r="R3285" s="35" t="str">
        <f t="shared" si="4"/>
        <v>Bajo</v>
      </c>
      <c r="S3285" s="35" t="str">
        <f>IF(O3285="","",IF(O3285&gt;AVERAGE('Base de datos limpia'!$O$2:$O$8001),"Alto","Normal"))
</f>
        <v>Normal</v>
      </c>
      <c r="T3285" s="35" t="str">
        <f t="shared" si="5"/>
        <v>Gamer casual</v>
      </c>
      <c r="U3285" s="35"/>
    </row>
    <row r="3286">
      <c r="A3286" s="28">
        <v>3285.0</v>
      </c>
      <c r="B3286" s="28">
        <v>19.0</v>
      </c>
      <c r="C3286" s="28" t="str">
        <f>TRIM(PROPER('Base de datos cruda'!C3286))</f>
        <v>Female</v>
      </c>
      <c r="D3286" s="28">
        <v>3.0</v>
      </c>
      <c r="E3286" s="28">
        <v>4.05</v>
      </c>
      <c r="F3286" s="28">
        <v>8.85</v>
      </c>
      <c r="G3286" s="28">
        <v>71.12</v>
      </c>
      <c r="H3286" s="28" t="str">
        <f>TRIM(PROPER('Base de datos cruda'!H3286))</f>
        <v>Fps</v>
      </c>
      <c r="I3286" s="28">
        <v>0.81</v>
      </c>
      <c r="J3286" s="28">
        <v>4.36</v>
      </c>
      <c r="K3286" s="28">
        <v>259.68</v>
      </c>
      <c r="L3286" s="28">
        <f>IF('Base de datos cruda'!L3286&lt;0,,'Base de datos cruda'!L3286)</f>
        <v>9.14</v>
      </c>
      <c r="M3286" s="28" t="str">
        <f>IF(TRIM(PROPER('Base de datos cruda'!M3286))="High","Alto",IF(TRIM(PROPER('Base de datos cruda'!M3286))="Medium","Medio","Bajo"))</f>
        <v>Medio</v>
      </c>
      <c r="N3286" s="29">
        <v>57.49</v>
      </c>
      <c r="O3286" s="32">
        <f t="shared" si="1"/>
        <v>57.49</v>
      </c>
      <c r="P3286" s="33">
        <f t="shared" si="2"/>
        <v>7.36</v>
      </c>
      <c r="Q3286" s="34">
        <f t="shared" si="3"/>
        <v>1.35</v>
      </c>
      <c r="R3286" s="35" t="str">
        <f t="shared" si="4"/>
        <v>Medio</v>
      </c>
      <c r="S3286" s="35" t="str">
        <f>IF(O3286="","",IF(O3286&gt;AVERAGE('Base de datos limpia'!$O$2:$O$8001),"Alto","Normal"))
</f>
        <v>Normal</v>
      </c>
      <c r="T3286" s="35" t="str">
        <f t="shared" si="5"/>
        <v>Gamer moderado</v>
      </c>
      <c r="U3286" s="35"/>
    </row>
    <row r="3287">
      <c r="A3287" s="28">
        <v>3286.0</v>
      </c>
      <c r="B3287" s="28">
        <v>22.0</v>
      </c>
      <c r="C3287" s="28" t="str">
        <f>TRIM(PROPER('Base de datos cruda'!C3287))</f>
        <v>Female</v>
      </c>
      <c r="D3287" s="28">
        <v>2.83</v>
      </c>
      <c r="E3287" s="28">
        <v>5.62</v>
      </c>
      <c r="F3287" s="28">
        <v>8.08</v>
      </c>
      <c r="G3287" s="28">
        <v>66.8</v>
      </c>
      <c r="H3287" s="28" t="str">
        <f>TRIM(PROPER('Base de datos cruda'!H3287))</f>
        <v>Fps</v>
      </c>
      <c r="I3287" s="28">
        <v>0.95</v>
      </c>
      <c r="J3287" s="28">
        <v>6.8</v>
      </c>
      <c r="K3287" s="28">
        <v>288.13</v>
      </c>
      <c r="L3287" s="28">
        <f>IF('Base de datos cruda'!L3287&lt;0,,'Base de datos cruda'!L3287)</f>
        <v>10.01</v>
      </c>
      <c r="M3287" s="28" t="str">
        <f>IF(TRIM(PROPER('Base de datos cruda'!M3287))="High","Alto",IF(TRIM(PROPER('Base de datos cruda'!M3287))="Medium","Medio","Bajo"))</f>
        <v>Medio</v>
      </c>
      <c r="N3287" s="29">
        <v>83.37</v>
      </c>
      <c r="O3287" s="32">
        <f t="shared" si="1"/>
        <v>83.37</v>
      </c>
      <c r="P3287" s="33">
        <f t="shared" si="2"/>
        <v>9.63</v>
      </c>
      <c r="Q3287" s="34">
        <f t="shared" si="3"/>
        <v>1.985865724</v>
      </c>
      <c r="R3287" s="35" t="str">
        <f t="shared" si="4"/>
        <v>Alto</v>
      </c>
      <c r="S3287" s="35" t="str">
        <f>IF(O3287="","",IF(O3287&gt;AVERAGE('Base de datos limpia'!$O$2:$O$8001),"Alto","Normal"))
</f>
        <v>Alto</v>
      </c>
      <c r="T3287" s="35" t="str">
        <f t="shared" si="5"/>
        <v>Gamer moderado</v>
      </c>
      <c r="U3287" s="35"/>
    </row>
    <row r="3288">
      <c r="A3288" s="28">
        <v>3287.0</v>
      </c>
      <c r="B3288" s="28">
        <v>19.0</v>
      </c>
      <c r="C3288" s="28" t="str">
        <f>TRIM(PROPER('Base de datos cruda'!C3288))</f>
        <v>Female</v>
      </c>
      <c r="D3288" s="28">
        <v>6.62</v>
      </c>
      <c r="E3288" s="28">
        <v>6.74</v>
      </c>
      <c r="F3288" s="28">
        <v>4.18</v>
      </c>
      <c r="G3288" s="28">
        <v>72.05</v>
      </c>
      <c r="H3288" s="28" t="str">
        <f>TRIM(PROPER('Base de datos cruda'!H3288))</f>
        <v>Rpg</v>
      </c>
      <c r="I3288" s="28">
        <v>2.74</v>
      </c>
      <c r="J3288" s="28">
        <v>10.02</v>
      </c>
      <c r="K3288" s="28">
        <v>242.19</v>
      </c>
      <c r="L3288" s="28">
        <f>IF('Base de datos cruda'!L3288&lt;0,,'Base de datos cruda'!L3288)</f>
        <v>13.27</v>
      </c>
      <c r="M3288" s="28" t="str">
        <f>IF(TRIM(PROPER('Base de datos cruda'!M3288))="High","Alto",IF(TRIM(PROPER('Base de datos cruda'!M3288))="Medium","Medio","Bajo"))</f>
        <v>Bajo</v>
      </c>
      <c r="N3288" s="29">
        <v>38.83</v>
      </c>
      <c r="O3288" s="32">
        <f t="shared" si="1"/>
        <v>38.83</v>
      </c>
      <c r="P3288" s="33">
        <f t="shared" si="2"/>
        <v>16.64</v>
      </c>
      <c r="Q3288" s="34">
        <f t="shared" si="3"/>
        <v>1.018126888</v>
      </c>
      <c r="R3288" s="35" t="str">
        <f t="shared" si="4"/>
        <v>Bajo</v>
      </c>
      <c r="S3288" s="35" t="str">
        <f>IF(O3288="","",IF(O3288&gt;AVERAGE('Base de datos limpia'!$O$2:$O$8001),"Alto","Normal"))
</f>
        <v>Normal</v>
      </c>
      <c r="T3288" s="35" t="str">
        <f t="shared" si="5"/>
        <v>Gamer intensivo</v>
      </c>
      <c r="U3288" s="35"/>
    </row>
    <row r="3289">
      <c r="A3289" s="28">
        <v>3288.0</v>
      </c>
      <c r="B3289" s="28">
        <v>17.0</v>
      </c>
      <c r="C3289" s="28" t="str">
        <f>TRIM(PROPER('Base de datos cruda'!C3289))</f>
        <v>Female</v>
      </c>
      <c r="D3289" s="28">
        <v>0.08</v>
      </c>
      <c r="E3289" s="28">
        <v>5.89</v>
      </c>
      <c r="F3289" s="28">
        <v>5.58</v>
      </c>
      <c r="G3289" s="28">
        <v>69.08</v>
      </c>
      <c r="H3289" s="28" t="str">
        <f>TRIM(PROPER('Base de datos cruda'!H3289))</f>
        <v>Fps</v>
      </c>
      <c r="I3289" s="28">
        <v>2.9</v>
      </c>
      <c r="J3289" s="28">
        <v>5.11</v>
      </c>
      <c r="K3289" s="28">
        <v>303.69</v>
      </c>
      <c r="L3289" s="28">
        <f>IF('Base de datos cruda'!L3289&lt;0,,'Base de datos cruda'!L3289)</f>
        <v>4.42</v>
      </c>
      <c r="M3289" s="28" t="str">
        <f>IF(TRIM(PROPER('Base de datos cruda'!M3289))="High","Alto",IF(TRIM(PROPER('Base de datos cruda'!M3289))="Medium","Medio","Bajo"))</f>
        <v>Medio</v>
      </c>
      <c r="N3289" s="29">
        <v>77.99</v>
      </c>
      <c r="O3289" s="32">
        <f t="shared" si="1"/>
        <v>77.99</v>
      </c>
      <c r="P3289" s="33">
        <f t="shared" si="2"/>
        <v>5.19</v>
      </c>
      <c r="Q3289" s="34">
        <f t="shared" si="3"/>
        <v>73.625</v>
      </c>
      <c r="R3289" s="35" t="str">
        <f t="shared" si="4"/>
        <v>Alto</v>
      </c>
      <c r="S3289" s="35" t="str">
        <f>IF(O3289="","",IF(O3289&gt;AVERAGE('Base de datos limpia'!$O$2:$O$8001),"Alto","Normal"))
</f>
        <v>Alto</v>
      </c>
      <c r="T3289" s="35" t="str">
        <f t="shared" si="5"/>
        <v>Gamer moderado</v>
      </c>
      <c r="U3289" s="35"/>
    </row>
    <row r="3290">
      <c r="A3290" s="28">
        <v>3289.0</v>
      </c>
      <c r="B3290" s="28">
        <v>19.0</v>
      </c>
      <c r="C3290" s="28" t="str">
        <f>TRIM(PROPER('Base de datos cruda'!C3290))</f>
        <v>Male</v>
      </c>
      <c r="D3290" s="28">
        <v>6.38</v>
      </c>
      <c r="E3290" s="28">
        <v>5.26</v>
      </c>
      <c r="F3290" s="28">
        <v>4.14</v>
      </c>
      <c r="G3290" s="28">
        <v>84.91</v>
      </c>
      <c r="H3290" s="28" t="str">
        <f>TRIM(PROPER('Base de datos cruda'!H3290))</f>
        <v>Casual</v>
      </c>
      <c r="I3290" s="28">
        <v>4.72</v>
      </c>
      <c r="J3290" s="28">
        <v>8.02</v>
      </c>
      <c r="K3290" s="28">
        <v>244.09</v>
      </c>
      <c r="L3290" s="28">
        <f>IF('Base de datos cruda'!L3290&lt;0,,'Base de datos cruda'!L3290)</f>
        <v>12.4</v>
      </c>
      <c r="M3290" s="28" t="str">
        <f>IF(TRIM(PROPER('Base de datos cruda'!M3290))="High","Alto",IF(TRIM(PROPER('Base de datos cruda'!M3290))="Medium","Medio","Bajo"))</f>
        <v>Bajo</v>
      </c>
      <c r="N3290" s="29">
        <v>49.15</v>
      </c>
      <c r="O3290" s="32">
        <f t="shared" si="1"/>
        <v>49.15</v>
      </c>
      <c r="P3290" s="33">
        <f t="shared" si="2"/>
        <v>14.4</v>
      </c>
      <c r="Q3290" s="34">
        <f t="shared" si="3"/>
        <v>0.8244514107</v>
      </c>
      <c r="R3290" s="35" t="str">
        <f t="shared" si="4"/>
        <v>Bajo</v>
      </c>
      <c r="S3290" s="35" t="str">
        <f>IF(O3290="","",IF(O3290&gt;AVERAGE('Base de datos limpia'!$O$2:$O$8001),"Alto","Normal"))
</f>
        <v>Normal</v>
      </c>
      <c r="T3290" s="35" t="str">
        <f t="shared" si="5"/>
        <v>Gamer moderado</v>
      </c>
      <c r="U3290" s="35"/>
    </row>
    <row r="3291">
      <c r="A3291" s="28">
        <v>3290.0</v>
      </c>
      <c r="B3291" s="28">
        <v>23.0</v>
      </c>
      <c r="C3291" s="28" t="str">
        <f>TRIM(PROPER('Base de datos cruda'!C3291))</f>
        <v>Male</v>
      </c>
      <c r="D3291" s="28">
        <v>4.57</v>
      </c>
      <c r="E3291" s="28">
        <v>4.99</v>
      </c>
      <c r="F3291" s="28">
        <v>4.2</v>
      </c>
      <c r="G3291" s="28">
        <v>83.4</v>
      </c>
      <c r="H3291" s="28" t="str">
        <f>TRIM(PROPER('Base de datos cruda'!H3291))</f>
        <v>Rpg</v>
      </c>
      <c r="I3291" s="28">
        <v>2.34</v>
      </c>
      <c r="J3291" s="28">
        <v>6.63</v>
      </c>
      <c r="K3291" s="28">
        <v>262.23</v>
      </c>
      <c r="L3291" s="28">
        <f>IF('Base de datos cruda'!L3291&lt;0,,'Base de datos cruda'!L3291)</f>
        <v>8.84</v>
      </c>
      <c r="M3291" s="28" t="str">
        <f>IF(TRIM(PROPER('Base de datos cruda'!M3291))="High","Alto",IF(TRIM(PROPER('Base de datos cruda'!M3291))="Medium","Medio","Bajo"))</f>
        <v>Medio</v>
      </c>
      <c r="N3291" s="29">
        <v>59.3411485799772</v>
      </c>
      <c r="O3291" s="32">
        <f t="shared" si="1"/>
        <v>59.34114858</v>
      </c>
      <c r="P3291" s="33">
        <f t="shared" si="2"/>
        <v>11.2</v>
      </c>
      <c r="Q3291" s="34">
        <f t="shared" si="3"/>
        <v>1.09190372</v>
      </c>
      <c r="R3291" s="35" t="str">
        <f t="shared" si="4"/>
        <v>Medio</v>
      </c>
      <c r="S3291" s="35" t="str">
        <f>IF(O3291="","",IF(O3291&gt;AVERAGE('Base de datos limpia'!$O$2:$O$8001),"Alto","Normal"))
</f>
        <v>Normal</v>
      </c>
      <c r="T3291" s="35" t="str">
        <f t="shared" si="5"/>
        <v>Gamer moderado</v>
      </c>
      <c r="U3291" s="35"/>
    </row>
    <row r="3292">
      <c r="A3292" s="28">
        <v>3291.0</v>
      </c>
      <c r="B3292" s="28">
        <v>24.0</v>
      </c>
      <c r="C3292" s="28" t="str">
        <f>TRIM(PROPER('Base de datos cruda'!C3292))</f>
        <v>Male</v>
      </c>
      <c r="D3292" s="28">
        <v>7.89</v>
      </c>
      <c r="E3292" s="28">
        <v>5.48</v>
      </c>
      <c r="F3292" s="28">
        <v>4.4</v>
      </c>
      <c r="G3292" s="28">
        <v>83.94</v>
      </c>
      <c r="H3292" s="28" t="str">
        <f>TRIM(PROPER('Base de datos cruda'!H3292))</f>
        <v>Rpg</v>
      </c>
      <c r="I3292" s="28">
        <v>1.51</v>
      </c>
      <c r="J3292" s="28">
        <v>11.68</v>
      </c>
      <c r="K3292" s="28">
        <v>223.78</v>
      </c>
      <c r="L3292" s="28">
        <f>IF('Base de datos cruda'!L3292&lt;0,,'Base de datos cruda'!L3292)</f>
        <v>20.46</v>
      </c>
      <c r="M3292" s="28" t="str">
        <f>IF(TRIM(PROPER('Base de datos cruda'!M3292))="High","Alto",IF(TRIM(PROPER('Base de datos cruda'!M3292))="Medium","Medio","Bajo"))</f>
        <v>Bajo</v>
      </c>
      <c r="N3292" s="29">
        <v>40.1169137389425</v>
      </c>
      <c r="O3292" s="32">
        <f t="shared" si="1"/>
        <v>40.11691374</v>
      </c>
      <c r="P3292" s="33">
        <f t="shared" si="2"/>
        <v>19.57</v>
      </c>
      <c r="Q3292" s="34">
        <f t="shared" si="3"/>
        <v>0.6945500634</v>
      </c>
      <c r="R3292" s="35" t="str">
        <f t="shared" si="4"/>
        <v>Bajo</v>
      </c>
      <c r="S3292" s="35" t="str">
        <f>IF(O3292="","",IF(O3292&gt;AVERAGE('Base de datos limpia'!$O$2:$O$8001),"Alto","Normal"))
</f>
        <v>Normal</v>
      </c>
      <c r="T3292" s="35" t="str">
        <f t="shared" si="5"/>
        <v>Gamer moderado</v>
      </c>
      <c r="U3292" s="35"/>
    </row>
    <row r="3293">
      <c r="A3293" s="28">
        <v>3292.0</v>
      </c>
      <c r="B3293" s="28">
        <v>18.0</v>
      </c>
      <c r="C3293" s="28" t="str">
        <f>TRIM(PROPER('Base de datos cruda'!C3293))</f>
        <v>Male</v>
      </c>
      <c r="D3293" s="28">
        <v>4.72</v>
      </c>
      <c r="E3293" s="28">
        <v>4.91</v>
      </c>
      <c r="F3293" s="28">
        <v>5.38</v>
      </c>
      <c r="G3293" s="28">
        <v>67.57</v>
      </c>
      <c r="H3293" s="28" t="str">
        <f>TRIM(PROPER('Base de datos cruda'!H3293))</f>
        <v>Casual</v>
      </c>
      <c r="I3293" s="28">
        <v>0.95</v>
      </c>
      <c r="J3293" s="28">
        <v>10.46</v>
      </c>
      <c r="K3293" s="28">
        <v>261.92</v>
      </c>
      <c r="L3293" s="28">
        <f>IF('Base de datos cruda'!L3293&lt;0,,'Base de datos cruda'!L3293)</f>
        <v>10.12</v>
      </c>
      <c r="M3293" s="28" t="str">
        <f>IF(TRIM(PROPER('Base de datos cruda'!M3293))="High","Alto",IF(TRIM(PROPER('Base de datos cruda'!M3293))="Medium","Medio","Bajo"))</f>
        <v>Medio</v>
      </c>
      <c r="N3293" s="29">
        <v>54.82</v>
      </c>
      <c r="O3293" s="32">
        <f t="shared" si="1"/>
        <v>54.82</v>
      </c>
      <c r="P3293" s="33">
        <f t="shared" si="2"/>
        <v>15.18</v>
      </c>
      <c r="Q3293" s="34">
        <f t="shared" si="3"/>
        <v>1.040254237</v>
      </c>
      <c r="R3293" s="35" t="str">
        <f t="shared" si="4"/>
        <v>Medio</v>
      </c>
      <c r="S3293" s="35" t="str">
        <f>IF(O3293="","",IF(O3293&gt;AVERAGE('Base de datos limpia'!$O$2:$O$8001),"Alto","Normal"))
</f>
        <v>Normal</v>
      </c>
      <c r="T3293" s="35" t="str">
        <f t="shared" si="5"/>
        <v>Gamer moderado</v>
      </c>
      <c r="U3293" s="35"/>
    </row>
    <row r="3294">
      <c r="A3294" s="28">
        <v>3293.0</v>
      </c>
      <c r="B3294" s="28">
        <v>22.0</v>
      </c>
      <c r="C3294" s="28" t="str">
        <f>TRIM(PROPER('Base de datos cruda'!C3294))</f>
        <v>Other</v>
      </c>
      <c r="D3294" s="28">
        <v>0.44</v>
      </c>
      <c r="E3294" s="28">
        <v>5.87</v>
      </c>
      <c r="F3294" s="28">
        <v>5.52</v>
      </c>
      <c r="G3294" s="28">
        <v>91.67</v>
      </c>
      <c r="H3294" s="28" t="str">
        <f>TRIM(PROPER('Base de datos cruda'!H3294))</f>
        <v>Fps</v>
      </c>
      <c r="I3294" s="28">
        <v>0.27</v>
      </c>
      <c r="J3294" s="28">
        <v>1.86</v>
      </c>
      <c r="K3294" s="28">
        <v>308.83</v>
      </c>
      <c r="L3294" s="28" t="str">
        <f>IF('Base de datos cruda'!L3294&lt;0,,'Base de datos cruda'!L3294)</f>
        <v/>
      </c>
      <c r="M3294" s="28" t="str">
        <f>IF(TRIM(PROPER('Base de datos cruda'!M3294))="High","Alto",IF(TRIM(PROPER('Base de datos cruda'!M3294))="Medium","Medio","Bajo"))</f>
        <v>Medio</v>
      </c>
      <c r="N3294" s="29">
        <v>84.37</v>
      </c>
      <c r="O3294" s="32">
        <f t="shared" si="1"/>
        <v>84.37</v>
      </c>
      <c r="P3294" s="33">
        <f t="shared" si="2"/>
        <v>2.3</v>
      </c>
      <c r="Q3294" s="34">
        <f t="shared" si="3"/>
        <v>13.34090909</v>
      </c>
      <c r="R3294" s="35" t="str">
        <f t="shared" si="4"/>
        <v>Alto</v>
      </c>
      <c r="S3294" s="35" t="str">
        <f>IF(O3294="","",IF(O3294&gt;AVERAGE('Base de datos limpia'!$O$2:$O$8001),"Alto","Normal"))
</f>
        <v>Alto</v>
      </c>
      <c r="T3294" s="35" t="str">
        <f t="shared" si="5"/>
        <v>Gamer moderado</v>
      </c>
      <c r="U3294" s="35"/>
    </row>
    <row r="3295">
      <c r="A3295" s="28">
        <v>3294.0</v>
      </c>
      <c r="B3295" s="28">
        <v>24.0</v>
      </c>
      <c r="C3295" s="28" t="str">
        <f>TRIM(PROPER('Base de datos cruda'!C3295))</f>
        <v>Male</v>
      </c>
      <c r="D3295" s="28">
        <v>0.41</v>
      </c>
      <c r="E3295" s="28">
        <v>8.99</v>
      </c>
      <c r="F3295" s="28">
        <v>6.0</v>
      </c>
      <c r="G3295" s="28">
        <v>77.35</v>
      </c>
      <c r="H3295" s="28" t="str">
        <f>TRIM(PROPER('Base de datos cruda'!H3295))</f>
        <v>Casual</v>
      </c>
      <c r="I3295" s="28">
        <v>0.34</v>
      </c>
      <c r="J3295" s="28">
        <v>5.13</v>
      </c>
      <c r="K3295" s="28">
        <v>315.84</v>
      </c>
      <c r="L3295" s="28">
        <f>IF('Base de datos cruda'!L3295&lt;0,,'Base de datos cruda'!L3295)</f>
        <v>1.85</v>
      </c>
      <c r="M3295" s="28" t="str">
        <f>IF(TRIM(PROPER('Base de datos cruda'!M3295))="High","Alto",IF(TRIM(PROPER('Base de datos cruda'!M3295))="Medium","Medio","Bajo"))</f>
        <v>Medio</v>
      </c>
      <c r="N3295" s="29">
        <v>100.0</v>
      </c>
      <c r="O3295" s="32">
        <f t="shared" si="1"/>
        <v>100</v>
      </c>
      <c r="P3295" s="33">
        <f t="shared" si="2"/>
        <v>5.54</v>
      </c>
      <c r="Q3295" s="34">
        <f t="shared" si="3"/>
        <v>21.92682927</v>
      </c>
      <c r="R3295" s="35" t="str">
        <f t="shared" si="4"/>
        <v>Alto</v>
      </c>
      <c r="S3295" s="35" t="str">
        <f>IF(O3295="","",IF(O3295&gt;AVERAGE('Base de datos limpia'!$O$2:$O$8001),"Alto","Normal"))
</f>
        <v>Alto</v>
      </c>
      <c r="T3295" s="35" t="str">
        <f t="shared" si="5"/>
        <v>Gamer intensivo</v>
      </c>
      <c r="U3295" s="35"/>
    </row>
    <row r="3296">
      <c r="A3296" s="28">
        <v>3295.0</v>
      </c>
      <c r="B3296" s="28">
        <v>19.0</v>
      </c>
      <c r="C3296" s="28" t="str">
        <f>TRIM(PROPER('Base de datos cruda'!C3296))</f>
        <v>Male</v>
      </c>
      <c r="D3296" s="28">
        <v>7.07</v>
      </c>
      <c r="E3296" s="28">
        <v>6.7</v>
      </c>
      <c r="F3296" s="28">
        <v>6.02</v>
      </c>
      <c r="G3296" s="28">
        <v>78.9</v>
      </c>
      <c r="H3296" s="28" t="str">
        <f>TRIM(PROPER('Base de datos cruda'!H3296))</f>
        <v>Rpg</v>
      </c>
      <c r="I3296" s="28">
        <v>2.87</v>
      </c>
      <c r="J3296" s="28">
        <v>9.1</v>
      </c>
      <c r="K3296" s="28">
        <v>243.82</v>
      </c>
      <c r="L3296" s="28">
        <f>IF('Base de datos cruda'!L3296&lt;0,,'Base de datos cruda'!L3296)</f>
        <v>13.95</v>
      </c>
      <c r="M3296" s="28" t="str">
        <f>IF(TRIM(PROPER('Base de datos cruda'!M3296))="High","Alto",IF(TRIM(PROPER('Base de datos cruda'!M3296))="Medium","Medio","Bajo"))</f>
        <v>Bajo</v>
      </c>
      <c r="N3296" s="29">
        <v>53.88</v>
      </c>
      <c r="O3296" s="32">
        <f t="shared" si="1"/>
        <v>53.88</v>
      </c>
      <c r="P3296" s="33">
        <f t="shared" si="2"/>
        <v>16.17</v>
      </c>
      <c r="Q3296" s="34">
        <f t="shared" si="3"/>
        <v>0.9476661952</v>
      </c>
      <c r="R3296" s="35" t="str">
        <f t="shared" si="4"/>
        <v>Medio</v>
      </c>
      <c r="S3296" s="35" t="str">
        <f>IF(O3296="","",IF(O3296&gt;AVERAGE('Base de datos limpia'!$O$2:$O$8001),"Alto","Normal"))
</f>
        <v>Normal</v>
      </c>
      <c r="T3296" s="35" t="str">
        <f t="shared" si="5"/>
        <v>Gamer intensivo</v>
      </c>
      <c r="U3296" s="35"/>
    </row>
    <row r="3297">
      <c r="A3297" s="28">
        <v>3296.0</v>
      </c>
      <c r="B3297" s="28">
        <v>18.0</v>
      </c>
      <c r="C3297" s="28" t="str">
        <f>TRIM(PROPER('Base de datos cruda'!C3297))</f>
        <v>Female</v>
      </c>
      <c r="D3297" s="28">
        <v>6.73</v>
      </c>
      <c r="E3297" s="28">
        <v>7.5</v>
      </c>
      <c r="F3297" s="28">
        <v>7.86</v>
      </c>
      <c r="G3297" s="28">
        <v>99.88</v>
      </c>
      <c r="H3297" s="28" t="str">
        <f>TRIM(PROPER('Base de datos cruda'!H3297))</f>
        <v>Rpg</v>
      </c>
      <c r="I3297" s="28">
        <v>0.88</v>
      </c>
      <c r="J3297" s="28">
        <v>8.26</v>
      </c>
      <c r="K3297" s="28">
        <v>236.85</v>
      </c>
      <c r="L3297" s="28">
        <f>IF('Base de datos cruda'!L3297&lt;0,,'Base de datos cruda'!L3297)</f>
        <v>13.48</v>
      </c>
      <c r="M3297" s="28" t="str">
        <f>IF(TRIM(PROPER('Base de datos cruda'!M3297))="High","Alto",IF(TRIM(PROPER('Base de datos cruda'!M3297))="Medium","Medio","Bajo"))</f>
        <v>Bajo</v>
      </c>
      <c r="N3297" s="29">
        <v>75.9995902669371</v>
      </c>
      <c r="O3297" s="32">
        <f t="shared" si="1"/>
        <v>75.99959027</v>
      </c>
      <c r="P3297" s="33">
        <f t="shared" si="2"/>
        <v>14.99</v>
      </c>
      <c r="Q3297" s="34">
        <f t="shared" si="3"/>
        <v>1.114413076</v>
      </c>
      <c r="R3297" s="35" t="str">
        <f t="shared" si="4"/>
        <v>Alto</v>
      </c>
      <c r="S3297" s="35" t="str">
        <f>IF(O3297="","",IF(O3297&gt;AVERAGE('Base de datos limpia'!$O$2:$O$8001),"Alto","Normal"))
</f>
        <v>Alto</v>
      </c>
      <c r="T3297" s="35" t="str">
        <f t="shared" si="5"/>
        <v>Gamer intensivo</v>
      </c>
      <c r="U3297" s="35"/>
    </row>
    <row r="3298">
      <c r="A3298" s="28">
        <v>3297.0</v>
      </c>
      <c r="B3298" s="28">
        <v>20.0</v>
      </c>
      <c r="C3298" s="28" t="str">
        <f>TRIM(PROPER('Base de datos cruda'!C3298))</f>
        <v>Female</v>
      </c>
      <c r="D3298" s="28">
        <v>2.77</v>
      </c>
      <c r="E3298" s="28">
        <v>6.38</v>
      </c>
      <c r="F3298" s="28">
        <v>4.71</v>
      </c>
      <c r="G3298" s="28">
        <v>71.29</v>
      </c>
      <c r="H3298" s="28" t="str">
        <f>TRIM(PROPER('Base de datos cruda'!H3298))</f>
        <v>Fps</v>
      </c>
      <c r="I3298" s="28">
        <v>4.26</v>
      </c>
      <c r="J3298" s="28">
        <v>5.74</v>
      </c>
      <c r="K3298" s="28">
        <v>286.26</v>
      </c>
      <c r="L3298" s="28">
        <f>IF('Base de datos cruda'!L3298&lt;0,,'Base de datos cruda'!L3298)</f>
        <v>3.58</v>
      </c>
      <c r="M3298" s="28" t="str">
        <f>IF(TRIM(PROPER('Base de datos cruda'!M3298))="High","Alto",IF(TRIM(PROPER('Base de datos cruda'!M3298))="Medium","Medio","Bajo"))</f>
        <v>Medio</v>
      </c>
      <c r="N3298" s="29">
        <v>72.95</v>
      </c>
      <c r="O3298" s="32">
        <f t="shared" si="1"/>
        <v>72.95</v>
      </c>
      <c r="P3298" s="33">
        <f t="shared" si="2"/>
        <v>8.51</v>
      </c>
      <c r="Q3298" s="34">
        <f t="shared" si="3"/>
        <v>2.303249097</v>
      </c>
      <c r="R3298" s="35" t="str">
        <f t="shared" si="4"/>
        <v>Alto</v>
      </c>
      <c r="S3298" s="35" t="str">
        <f>IF(O3298="","",IF(O3298&gt;AVERAGE('Base de datos limpia'!$O$2:$O$8001),"Alto","Normal"))
</f>
        <v>Alto</v>
      </c>
      <c r="T3298" s="35" t="str">
        <f t="shared" si="5"/>
        <v>Gamer intensivo</v>
      </c>
      <c r="U3298" s="35"/>
    </row>
    <row r="3299">
      <c r="A3299" s="28">
        <v>3298.0</v>
      </c>
      <c r="B3299" s="28">
        <v>16.0</v>
      </c>
      <c r="C3299" s="28" t="str">
        <f>TRIM(PROPER('Base de datos cruda'!C3299))</f>
        <v>Male</v>
      </c>
      <c r="D3299" s="28">
        <v>4.94</v>
      </c>
      <c r="E3299" s="28">
        <v>6.79</v>
      </c>
      <c r="F3299" s="28">
        <v>4.79</v>
      </c>
      <c r="G3299" s="28">
        <v>75.77</v>
      </c>
      <c r="H3299" s="28" t="str">
        <f>TRIM(PROPER('Base de datos cruda'!H3299))</f>
        <v>Rpg</v>
      </c>
      <c r="I3299" s="28">
        <v>2.98</v>
      </c>
      <c r="J3299" s="28">
        <v>8.86</v>
      </c>
      <c r="K3299" s="28">
        <v>267.21</v>
      </c>
      <c r="L3299" s="28">
        <f>IF('Base de datos cruda'!L3299&lt;0,,'Base de datos cruda'!L3299)</f>
        <v>12.54</v>
      </c>
      <c r="M3299" s="28" t="str">
        <f>IF(TRIM(PROPER('Base de datos cruda'!M3299))="High","Alto",IF(TRIM(PROPER('Base de datos cruda'!M3299))="Medium","Medio","Bajo"))</f>
        <v>Medio</v>
      </c>
      <c r="N3299" s="29">
        <v>60.5</v>
      </c>
      <c r="O3299" s="32">
        <f t="shared" si="1"/>
        <v>60.5</v>
      </c>
      <c r="P3299" s="33">
        <f t="shared" si="2"/>
        <v>13.8</v>
      </c>
      <c r="Q3299" s="34">
        <f t="shared" si="3"/>
        <v>1.374493927</v>
      </c>
      <c r="R3299" s="35" t="str">
        <f t="shared" si="4"/>
        <v>Medio</v>
      </c>
      <c r="S3299" s="35" t="str">
        <f>IF(O3299="","",IF(O3299&gt;AVERAGE('Base de datos limpia'!$O$2:$O$8001),"Alto","Normal"))
</f>
        <v>Normal</v>
      </c>
      <c r="T3299" s="35" t="str">
        <f t="shared" si="5"/>
        <v>Gamer intensivo</v>
      </c>
      <c r="U3299" s="35"/>
    </row>
    <row r="3300">
      <c r="A3300" s="28">
        <v>3299.0</v>
      </c>
      <c r="B3300" s="28">
        <v>18.0</v>
      </c>
      <c r="C3300" s="28" t="str">
        <f>TRIM(PROPER('Base de datos cruda'!C3300))</f>
        <v>Female</v>
      </c>
      <c r="D3300" s="28">
        <v>3.92</v>
      </c>
      <c r="E3300" s="28">
        <v>6.21</v>
      </c>
      <c r="F3300" s="28">
        <v>7.13</v>
      </c>
      <c r="G3300" s="28">
        <v>87.06</v>
      </c>
      <c r="H3300" s="28" t="str">
        <f>TRIM(PROPER('Base de datos cruda'!H3300))</f>
        <v>Rpg</v>
      </c>
      <c r="I3300" s="28">
        <v>4.32</v>
      </c>
      <c r="J3300" s="28">
        <v>9.06</v>
      </c>
      <c r="K3300" s="28">
        <v>295.66</v>
      </c>
      <c r="L3300" s="28">
        <f>IF('Base de datos cruda'!L3300&lt;0,,'Base de datos cruda'!L3300)</f>
        <v>14.2</v>
      </c>
      <c r="M3300" s="28" t="str">
        <f>IF(TRIM(PROPER('Base de datos cruda'!M3300))="High","Alto",IF(TRIM(PROPER('Base de datos cruda'!M3300))="Medium","Medio","Bajo"))</f>
        <v>Medio</v>
      </c>
      <c r="N3300" s="29">
        <v>76.23</v>
      </c>
      <c r="O3300" s="32">
        <f t="shared" si="1"/>
        <v>76.23</v>
      </c>
      <c r="P3300" s="33">
        <f t="shared" si="2"/>
        <v>12.98</v>
      </c>
      <c r="Q3300" s="34">
        <f t="shared" si="3"/>
        <v>1.584183673</v>
      </c>
      <c r="R3300" s="35" t="str">
        <f t="shared" si="4"/>
        <v>Alto</v>
      </c>
      <c r="S3300" s="35" t="str">
        <f>IF(O3300="","",IF(O3300&gt;AVERAGE('Base de datos limpia'!$O$2:$O$8001),"Alto","Normal"))
</f>
        <v>Alto</v>
      </c>
      <c r="T3300" s="35" t="str">
        <f t="shared" si="5"/>
        <v>Gamer intensivo</v>
      </c>
      <c r="U3300" s="35"/>
    </row>
    <row r="3301">
      <c r="A3301" s="28">
        <v>3300.0</v>
      </c>
      <c r="B3301" s="28">
        <v>23.0</v>
      </c>
      <c r="C3301" s="28" t="str">
        <f>TRIM(PROPER('Base de datos cruda'!C3301))</f>
        <v>Female</v>
      </c>
      <c r="D3301" s="28">
        <v>7.74</v>
      </c>
      <c r="E3301" s="28">
        <v>1.24</v>
      </c>
      <c r="F3301" s="28">
        <v>6.86</v>
      </c>
      <c r="G3301" s="28">
        <v>95.22</v>
      </c>
      <c r="H3301" s="28" t="str">
        <f>TRIM(PROPER('Base de datos cruda'!H3301))</f>
        <v>Rpg</v>
      </c>
      <c r="I3301" s="28">
        <v>2.14</v>
      </c>
      <c r="J3301" s="28">
        <v>11.91</v>
      </c>
      <c r="K3301" s="28">
        <v>225.19</v>
      </c>
      <c r="L3301" s="28">
        <f>IF('Base de datos cruda'!L3301&lt;0,,'Base de datos cruda'!L3301)</f>
        <v>18.17</v>
      </c>
      <c r="M3301" s="28" t="str">
        <f>IF(TRIM(PROPER('Base de datos cruda'!M3301))="High","Alto",IF(TRIM(PROPER('Base de datos cruda'!M3301))="Medium","Medio","Bajo"))</f>
        <v>Bajo</v>
      </c>
      <c r="N3301" s="29">
        <v>22.04</v>
      </c>
      <c r="O3301" s="32">
        <f t="shared" si="1"/>
        <v>22.04</v>
      </c>
      <c r="P3301" s="33">
        <f t="shared" si="2"/>
        <v>19.65</v>
      </c>
      <c r="Q3301" s="34">
        <f t="shared" si="3"/>
        <v>0.1602067183</v>
      </c>
      <c r="R3301" s="35" t="str">
        <f t="shared" si="4"/>
        <v>Bajo</v>
      </c>
      <c r="S3301" s="35" t="str">
        <f>IF(O3301="","",IF(O3301&gt;AVERAGE('Base de datos limpia'!$O$2:$O$8001),"Alto","Normal"))
</f>
        <v>Normal</v>
      </c>
      <c r="T3301" s="35" t="str">
        <f t="shared" si="5"/>
        <v>Gamer casual</v>
      </c>
      <c r="U3301" s="35"/>
    </row>
    <row r="3302">
      <c r="A3302" s="28">
        <v>3301.0</v>
      </c>
      <c r="B3302" s="28">
        <v>23.0</v>
      </c>
      <c r="C3302" s="28" t="str">
        <f>TRIM(PROPER('Base de datos cruda'!C3302))</f>
        <v>Male</v>
      </c>
      <c r="D3302" s="28">
        <v>7.6</v>
      </c>
      <c r="E3302" s="28">
        <v>10.0</v>
      </c>
      <c r="F3302" s="28">
        <v>4.77</v>
      </c>
      <c r="G3302" s="28">
        <v>65.07</v>
      </c>
      <c r="H3302" s="28" t="str">
        <f>TRIM(PROPER('Base de datos cruda'!H3302))</f>
        <v>Fps</v>
      </c>
      <c r="I3302" s="28">
        <v>2.98</v>
      </c>
      <c r="J3302" s="28">
        <v>11.06</v>
      </c>
      <c r="K3302" s="28">
        <v>211.78</v>
      </c>
      <c r="L3302" s="28">
        <f>IF('Base de datos cruda'!L3302&lt;0,,'Base de datos cruda'!L3302)</f>
        <v>16.49</v>
      </c>
      <c r="M3302" s="28" t="str">
        <f>IF(TRIM(PROPER('Base de datos cruda'!M3302))="High","Alto",IF(TRIM(PROPER('Base de datos cruda'!M3302))="Medium","Medio","Bajo"))</f>
        <v>Alto</v>
      </c>
      <c r="N3302" s="29">
        <v>75.0248026862452</v>
      </c>
      <c r="O3302" s="32">
        <f t="shared" si="1"/>
        <v>75.02480269</v>
      </c>
      <c r="P3302" s="33">
        <f t="shared" si="2"/>
        <v>18.66</v>
      </c>
      <c r="Q3302" s="34">
        <f t="shared" si="3"/>
        <v>1.315789474</v>
      </c>
      <c r="R3302" s="35" t="str">
        <f t="shared" si="4"/>
        <v>Alto</v>
      </c>
      <c r="S3302" s="35" t="str">
        <f>IF(O3302="","",IF(O3302&gt;AVERAGE('Base de datos limpia'!$O$2:$O$8001),"Alto","Normal"))
</f>
        <v>Alto</v>
      </c>
      <c r="T3302" s="35" t="str">
        <f t="shared" si="5"/>
        <v>Gamer intensivo</v>
      </c>
      <c r="U3302" s="35"/>
    </row>
    <row r="3303">
      <c r="A3303" s="28">
        <v>3302.0</v>
      </c>
      <c r="B3303" s="28">
        <v>19.0</v>
      </c>
      <c r="C3303" s="28" t="str">
        <f>TRIM(PROPER('Base de datos cruda'!C3303))</f>
        <v>Male</v>
      </c>
      <c r="D3303" s="28">
        <v>7.87</v>
      </c>
      <c r="E3303" s="28">
        <v>1.3</v>
      </c>
      <c r="F3303" s="28">
        <v>8.26</v>
      </c>
      <c r="G3303" s="28">
        <v>89.4</v>
      </c>
      <c r="H3303" s="28" t="str">
        <f>TRIM(PROPER('Base de datos cruda'!H3303))</f>
        <v>Fps</v>
      </c>
      <c r="I3303" s="28">
        <v>2.63</v>
      </c>
      <c r="J3303" s="28">
        <v>10.3</v>
      </c>
      <c r="K3303" s="28">
        <v>216.59</v>
      </c>
      <c r="L3303" s="28">
        <f>IF('Base de datos cruda'!L3303&lt;0,,'Base de datos cruda'!L3303)</f>
        <v>18.29</v>
      </c>
      <c r="M3303" s="28" t="str">
        <f>IF(TRIM(PROPER('Base de datos cruda'!M3303))="High","Alto",IF(TRIM(PROPER('Base de datos cruda'!M3303))="Medium","Medio","Bajo"))</f>
        <v>Bajo</v>
      </c>
      <c r="N3303" s="29">
        <v>18.69</v>
      </c>
      <c r="O3303" s="32">
        <f t="shared" si="1"/>
        <v>18.69</v>
      </c>
      <c r="P3303" s="33">
        <f t="shared" si="2"/>
        <v>18.17</v>
      </c>
      <c r="Q3303" s="34">
        <f t="shared" si="3"/>
        <v>0.165184244</v>
      </c>
      <c r="R3303" s="35" t="str">
        <f t="shared" si="4"/>
        <v>Bajo</v>
      </c>
      <c r="S3303" s="35" t="str">
        <f>IF(O3303="","",IF(O3303&gt;AVERAGE('Base de datos limpia'!$O$2:$O$8001),"Alto","Normal"))
</f>
        <v>Normal</v>
      </c>
      <c r="T3303" s="35" t="str">
        <f t="shared" si="5"/>
        <v>Gamer casual</v>
      </c>
      <c r="U3303" s="35"/>
    </row>
    <row r="3304">
      <c r="A3304" s="28">
        <v>3303.0</v>
      </c>
      <c r="B3304" s="28">
        <v>17.0</v>
      </c>
      <c r="C3304" s="28" t="str">
        <f>TRIM(PROPER('Base de datos cruda'!C3304))</f>
        <v>Female</v>
      </c>
      <c r="D3304" s="28">
        <v>6.93</v>
      </c>
      <c r="E3304" s="28">
        <v>4.56</v>
      </c>
      <c r="F3304" s="28">
        <v>5.65</v>
      </c>
      <c r="G3304" s="28">
        <v>96.73</v>
      </c>
      <c r="H3304" s="28" t="str">
        <f>TRIM(PROPER('Base de datos cruda'!H3304))</f>
        <v>Rpg</v>
      </c>
      <c r="I3304" s="28">
        <v>4.93</v>
      </c>
      <c r="J3304" s="28">
        <v>9.39</v>
      </c>
      <c r="K3304" s="28">
        <v>242.86</v>
      </c>
      <c r="L3304" s="28">
        <f>IF('Base de datos cruda'!L3304&lt;0,,'Base de datos cruda'!L3304)</f>
        <v>15.24</v>
      </c>
      <c r="M3304" s="28" t="str">
        <f>IF(TRIM(PROPER('Base de datos cruda'!M3304))="High","Alto",IF(TRIM(PROPER('Base de datos cruda'!M3304))="Medium","Medio","Bajo"))</f>
        <v>Bajo</v>
      </c>
      <c r="N3304" s="29">
        <v>49.02</v>
      </c>
      <c r="O3304" s="32">
        <f t="shared" si="1"/>
        <v>49.02</v>
      </c>
      <c r="P3304" s="33">
        <f t="shared" si="2"/>
        <v>16.32</v>
      </c>
      <c r="Q3304" s="34">
        <f t="shared" si="3"/>
        <v>0.658008658</v>
      </c>
      <c r="R3304" s="35" t="str">
        <f t="shared" si="4"/>
        <v>Bajo</v>
      </c>
      <c r="S3304" s="35" t="str">
        <f>IF(O3304="","",IF(O3304&gt;AVERAGE('Base de datos limpia'!$O$2:$O$8001),"Alto","Normal"))
</f>
        <v>Normal</v>
      </c>
      <c r="T3304" s="35" t="str">
        <f t="shared" si="5"/>
        <v>Gamer moderado</v>
      </c>
      <c r="U3304" s="35"/>
    </row>
    <row r="3305">
      <c r="A3305" s="28">
        <v>3304.0</v>
      </c>
      <c r="B3305" s="28">
        <v>23.0</v>
      </c>
      <c r="C3305" s="28" t="str">
        <f>TRIM(PROPER('Base de datos cruda'!C3305))</f>
        <v>Female</v>
      </c>
      <c r="D3305" s="28">
        <v>7.28</v>
      </c>
      <c r="E3305" s="28">
        <v>1.95</v>
      </c>
      <c r="F3305" s="28">
        <v>5.83</v>
      </c>
      <c r="G3305" s="28">
        <v>76.92</v>
      </c>
      <c r="H3305" s="28" t="str">
        <f>TRIM(PROPER('Base de datos cruda'!H3305))</f>
        <v>Rpg</v>
      </c>
      <c r="I3305" s="28">
        <v>3.98</v>
      </c>
      <c r="J3305" s="28">
        <v>12.13</v>
      </c>
      <c r="K3305" s="28">
        <v>247.77</v>
      </c>
      <c r="L3305" s="28">
        <f>IF('Base de datos cruda'!L3305&lt;0,,'Base de datos cruda'!L3305)</f>
        <v>17.1</v>
      </c>
      <c r="M3305" s="28" t="str">
        <f>IF(TRIM(PROPER('Base de datos cruda'!M3305))="High","Alto",IF(TRIM(PROPER('Base de datos cruda'!M3305))="Medium","Medio","Bajo"))</f>
        <v>Bajo</v>
      </c>
      <c r="N3305" s="29">
        <v>25.03</v>
      </c>
      <c r="O3305" s="32">
        <f t="shared" si="1"/>
        <v>25.03</v>
      </c>
      <c r="P3305" s="33">
        <f t="shared" si="2"/>
        <v>19.41</v>
      </c>
      <c r="Q3305" s="34">
        <f t="shared" si="3"/>
        <v>0.2678571429</v>
      </c>
      <c r="R3305" s="35" t="str">
        <f t="shared" si="4"/>
        <v>Bajo</v>
      </c>
      <c r="S3305" s="35" t="str">
        <f>IF(O3305="","",IF(O3305&gt;AVERAGE('Base de datos limpia'!$O$2:$O$8001),"Alto","Normal"))
</f>
        <v>Normal</v>
      </c>
      <c r="T3305" s="35" t="str">
        <f t="shared" si="5"/>
        <v>Gamer casual</v>
      </c>
      <c r="U3305" s="35"/>
    </row>
    <row r="3306">
      <c r="A3306" s="28">
        <v>3305.0</v>
      </c>
      <c r="B3306" s="28">
        <v>23.0</v>
      </c>
      <c r="C3306" s="28" t="str">
        <f>TRIM(PROPER('Base de datos cruda'!C3306))</f>
        <v>Female</v>
      </c>
      <c r="D3306" s="28">
        <v>1.74</v>
      </c>
      <c r="E3306" s="28">
        <v>1.87</v>
      </c>
      <c r="F3306" s="28">
        <v>6.1</v>
      </c>
      <c r="G3306" s="28">
        <v>71.47</v>
      </c>
      <c r="H3306" s="28" t="str">
        <f>TRIM(PROPER('Base de datos cruda'!H3306))</f>
        <v>Rpg</v>
      </c>
      <c r="I3306" s="28">
        <v>2.98</v>
      </c>
      <c r="J3306" s="28">
        <v>3.31</v>
      </c>
      <c r="K3306" s="28">
        <v>289.66</v>
      </c>
      <c r="L3306" s="28">
        <f>IF('Base de datos cruda'!L3306&lt;0,,'Base de datos cruda'!L3306)</f>
        <v>4.1</v>
      </c>
      <c r="M3306" s="28" t="str">
        <f>IF(TRIM(PROPER('Base de datos cruda'!M3306))="High","Alto",IF(TRIM(PROPER('Base de datos cruda'!M3306))="Medium","Medio","Bajo"))</f>
        <v>Medio</v>
      </c>
      <c r="N3306" s="29">
        <v>54.31</v>
      </c>
      <c r="O3306" s="32">
        <f t="shared" si="1"/>
        <v>54.31</v>
      </c>
      <c r="P3306" s="33">
        <f t="shared" si="2"/>
        <v>5.05</v>
      </c>
      <c r="Q3306" s="34">
        <f t="shared" si="3"/>
        <v>1.074712644</v>
      </c>
      <c r="R3306" s="35" t="str">
        <f t="shared" si="4"/>
        <v>Medio</v>
      </c>
      <c r="S3306" s="35" t="str">
        <f>IF(O3306="","",IF(O3306&gt;AVERAGE('Base de datos limpia'!$O$2:$O$8001),"Alto","Normal"))
</f>
        <v>Normal</v>
      </c>
      <c r="T3306" s="35" t="str">
        <f t="shared" si="5"/>
        <v>Gamer casual</v>
      </c>
      <c r="U3306" s="35"/>
    </row>
    <row r="3307">
      <c r="A3307" s="28">
        <v>3306.0</v>
      </c>
      <c r="B3307" s="28">
        <v>19.0</v>
      </c>
      <c r="C3307" s="28" t="str">
        <f>TRIM(PROPER('Base de datos cruda'!C3307))</f>
        <v>Male</v>
      </c>
      <c r="D3307" s="28">
        <v>6.65</v>
      </c>
      <c r="E3307" s="28">
        <v>8.14</v>
      </c>
      <c r="F3307" s="28">
        <v>5.61</v>
      </c>
      <c r="G3307" s="28">
        <v>87.11</v>
      </c>
      <c r="H3307" s="28" t="str">
        <f>TRIM(PROPER('Base de datos cruda'!H3307))</f>
        <v>Rpg</v>
      </c>
      <c r="I3307" s="28">
        <v>3.03</v>
      </c>
      <c r="J3307" s="28">
        <v>8.38</v>
      </c>
      <c r="K3307" s="28">
        <v>239.77</v>
      </c>
      <c r="L3307" s="28">
        <f>IF('Base de datos cruda'!L3307&lt;0,,'Base de datos cruda'!L3307)</f>
        <v>14.6</v>
      </c>
      <c r="M3307" s="28" t="str">
        <f>IF(TRIM(PROPER('Base de datos cruda'!M3307))="High","Alto",IF(TRIM(PROPER('Base de datos cruda'!M3307))="Medium","Medio","Bajo"))</f>
        <v>Alto</v>
      </c>
      <c r="N3307" s="29">
        <v>83.537255214587</v>
      </c>
      <c r="O3307" s="32">
        <f t="shared" si="1"/>
        <v>83.53725521</v>
      </c>
      <c r="P3307" s="33">
        <f t="shared" si="2"/>
        <v>15.03</v>
      </c>
      <c r="Q3307" s="34">
        <f t="shared" si="3"/>
        <v>1.22406015</v>
      </c>
      <c r="R3307" s="35" t="str">
        <f t="shared" si="4"/>
        <v>Alto</v>
      </c>
      <c r="S3307" s="35" t="str">
        <f>IF(O3307="","",IF(O3307&gt;AVERAGE('Base de datos limpia'!$O$2:$O$8001),"Alto","Normal"))
</f>
        <v>Alto</v>
      </c>
      <c r="T3307" s="35" t="str">
        <f t="shared" si="5"/>
        <v>Gamer intensivo</v>
      </c>
      <c r="U3307" s="35"/>
    </row>
    <row r="3308">
      <c r="A3308" s="28">
        <v>3307.0</v>
      </c>
      <c r="B3308" s="28">
        <v>18.0</v>
      </c>
      <c r="C3308" s="28" t="str">
        <f>TRIM(PROPER('Base de datos cruda'!C3308))</f>
        <v>Male</v>
      </c>
      <c r="D3308" s="28">
        <v>5.67</v>
      </c>
      <c r="E3308" s="28">
        <v>4.83</v>
      </c>
      <c r="F3308" s="28">
        <v>6.79</v>
      </c>
      <c r="G3308" s="28">
        <v>69.84</v>
      </c>
      <c r="H3308" s="28" t="str">
        <f>TRIM(PROPER('Base de datos cruda'!H3308))</f>
        <v>Fps</v>
      </c>
      <c r="I3308" s="28">
        <v>1.24</v>
      </c>
      <c r="J3308" s="28">
        <v>10.27</v>
      </c>
      <c r="K3308" s="28">
        <v>252.15</v>
      </c>
      <c r="L3308" s="28">
        <f>IF('Base de datos cruda'!L3308&lt;0,,'Base de datos cruda'!L3308)</f>
        <v>12.82</v>
      </c>
      <c r="M3308" s="28" t="str">
        <f>IF(TRIM(PROPER('Base de datos cruda'!M3308))="High","Alto",IF(TRIM(PROPER('Base de datos cruda'!M3308))="Medium","Medio","Bajo"))</f>
        <v>Bajo</v>
      </c>
      <c r="N3308" s="29">
        <v>49.22</v>
      </c>
      <c r="O3308" s="32">
        <f t="shared" si="1"/>
        <v>49.22</v>
      </c>
      <c r="P3308" s="33">
        <f t="shared" si="2"/>
        <v>15.94</v>
      </c>
      <c r="Q3308" s="34">
        <f t="shared" si="3"/>
        <v>0.8518518519</v>
      </c>
      <c r="R3308" s="35" t="str">
        <f t="shared" si="4"/>
        <v>Bajo</v>
      </c>
      <c r="S3308" s="35" t="str">
        <f>IF(O3308="","",IF(O3308&gt;AVERAGE('Base de datos limpia'!$O$2:$O$8001),"Alto","Normal"))
</f>
        <v>Normal</v>
      </c>
      <c r="T3308" s="35" t="str">
        <f t="shared" si="5"/>
        <v>Gamer moderado</v>
      </c>
      <c r="U3308" s="35"/>
    </row>
    <row r="3309">
      <c r="A3309" s="28">
        <v>3308.0</v>
      </c>
      <c r="B3309" s="28">
        <v>17.0</v>
      </c>
      <c r="C3309" s="28" t="str">
        <f>TRIM(PROPER('Base de datos cruda'!C3309))</f>
        <v>Female</v>
      </c>
      <c r="D3309" s="28">
        <v>7.7</v>
      </c>
      <c r="E3309" s="28">
        <v>8.21</v>
      </c>
      <c r="F3309" s="28">
        <v>5.94</v>
      </c>
      <c r="G3309" s="28">
        <v>75.37</v>
      </c>
      <c r="H3309" s="28" t="str">
        <f>TRIM(PROPER('Base de datos cruda'!H3309))</f>
        <v>Fps</v>
      </c>
      <c r="I3309" s="28">
        <v>3.67</v>
      </c>
      <c r="J3309" s="28">
        <v>13.51</v>
      </c>
      <c r="K3309" s="28">
        <v>219.91</v>
      </c>
      <c r="L3309" s="28">
        <f>IF('Base de datos cruda'!L3309&lt;0,,'Base de datos cruda'!L3309)</f>
        <v>15.05</v>
      </c>
      <c r="M3309" s="28" t="str">
        <f>IF(TRIM(PROPER('Base de datos cruda'!M3309))="High","Alto",IF(TRIM(PROPER('Base de datos cruda'!M3309))="Medium","Medio","Bajo"))</f>
        <v>Alto</v>
      </c>
      <c r="N3309" s="29">
        <v>66.0017719089916</v>
      </c>
      <c r="O3309" s="32">
        <f t="shared" si="1"/>
        <v>66.00177191</v>
      </c>
      <c r="P3309" s="33">
        <f t="shared" si="2"/>
        <v>21.21</v>
      </c>
      <c r="Q3309" s="34">
        <f t="shared" si="3"/>
        <v>1.066233766</v>
      </c>
      <c r="R3309" s="35" t="str">
        <f t="shared" si="4"/>
        <v>Medio</v>
      </c>
      <c r="S3309" s="35" t="str">
        <f>IF(O3309="","",IF(O3309&gt;AVERAGE('Base de datos limpia'!$O$2:$O$8001),"Alto","Normal"))
</f>
        <v>Alto</v>
      </c>
      <c r="T3309" s="35" t="str">
        <f t="shared" si="5"/>
        <v>Gamer intensivo</v>
      </c>
      <c r="U3309" s="35"/>
    </row>
    <row r="3310">
      <c r="A3310" s="28">
        <v>3309.0</v>
      </c>
      <c r="B3310" s="28">
        <v>24.0</v>
      </c>
      <c r="C3310" s="28" t="str">
        <f>TRIM(PROPER('Base de datos cruda'!C3310))</f>
        <v>Male</v>
      </c>
      <c r="D3310" s="28">
        <v>4.57</v>
      </c>
      <c r="E3310" s="28">
        <v>3.46</v>
      </c>
      <c r="F3310" s="28">
        <v>5.3</v>
      </c>
      <c r="G3310" s="28">
        <v>95.88</v>
      </c>
      <c r="H3310" s="28" t="str">
        <f>TRIM(PROPER('Base de datos cruda'!H3310))</f>
        <v>Rpg</v>
      </c>
      <c r="I3310" s="28">
        <v>4.91</v>
      </c>
      <c r="J3310" s="28">
        <v>6.17</v>
      </c>
      <c r="K3310" s="28">
        <v>280.51</v>
      </c>
      <c r="L3310" s="28">
        <f>IF('Base de datos cruda'!L3310&lt;0,,'Base de datos cruda'!L3310)</f>
        <v>13.64</v>
      </c>
      <c r="M3310" s="28" t="str">
        <f>IF(TRIM(PROPER('Base de datos cruda'!M3310))="High","Alto",IF(TRIM(PROPER('Base de datos cruda'!M3310))="Medium","Medio","Bajo"))</f>
        <v>Medio</v>
      </c>
      <c r="N3310" s="29">
        <v>48.88</v>
      </c>
      <c r="O3310" s="32">
        <f t="shared" si="1"/>
        <v>48.88</v>
      </c>
      <c r="P3310" s="33">
        <f t="shared" si="2"/>
        <v>10.74</v>
      </c>
      <c r="Q3310" s="34">
        <f t="shared" si="3"/>
        <v>0.7571115974</v>
      </c>
      <c r="R3310" s="35" t="str">
        <f t="shared" si="4"/>
        <v>Bajo</v>
      </c>
      <c r="S3310" s="35" t="str">
        <f>IF(O3310="","",IF(O3310&gt;AVERAGE('Base de datos limpia'!$O$2:$O$8001),"Alto","Normal"))
</f>
        <v>Normal</v>
      </c>
      <c r="T3310" s="35" t="str">
        <f t="shared" si="5"/>
        <v>Gamer moderado</v>
      </c>
      <c r="U3310" s="35"/>
    </row>
    <row r="3311">
      <c r="A3311" s="28">
        <v>3310.0</v>
      </c>
      <c r="B3311" s="28">
        <v>16.0</v>
      </c>
      <c r="C3311" s="28" t="str">
        <f>TRIM(PROPER('Base de datos cruda'!C3311))</f>
        <v>Male</v>
      </c>
      <c r="D3311" s="28">
        <v>0.68</v>
      </c>
      <c r="E3311" s="28">
        <v>3.31</v>
      </c>
      <c r="F3311" s="28">
        <v>8.52</v>
      </c>
      <c r="G3311" s="28">
        <v>83.61</v>
      </c>
      <c r="H3311" s="28" t="str">
        <f>TRIM(PROPER('Base de datos cruda'!H3311))</f>
        <v>Rpg</v>
      </c>
      <c r="I3311" s="28">
        <v>0.65</v>
      </c>
      <c r="J3311" s="28">
        <v>4.73</v>
      </c>
      <c r="K3311" s="28">
        <v>323.48</v>
      </c>
      <c r="L3311" s="28">
        <f>IF('Base de datos cruda'!L3311&lt;0,,'Base de datos cruda'!L3311)</f>
        <v>4.44</v>
      </c>
      <c r="M3311" s="28" t="str">
        <f>IF(TRIM(PROPER('Base de datos cruda'!M3311))="High","Alto",IF(TRIM(PROPER('Base de datos cruda'!M3311))="Medium","Medio","Bajo"))</f>
        <v>Medio</v>
      </c>
      <c r="N3311" s="29">
        <v>82.0</v>
      </c>
      <c r="O3311" s="32">
        <f t="shared" si="1"/>
        <v>82</v>
      </c>
      <c r="P3311" s="33">
        <f t="shared" si="2"/>
        <v>5.41</v>
      </c>
      <c r="Q3311" s="34">
        <f t="shared" si="3"/>
        <v>4.867647059</v>
      </c>
      <c r="R3311" s="35" t="str">
        <f t="shared" si="4"/>
        <v>Alto</v>
      </c>
      <c r="S3311" s="35" t="str">
        <f>IF(O3311="","",IF(O3311&gt;AVERAGE('Base de datos limpia'!$O$2:$O$8001),"Alto","Normal"))
</f>
        <v>Alto</v>
      </c>
      <c r="T3311" s="35" t="str">
        <f t="shared" si="5"/>
        <v>Gamer moderado</v>
      </c>
      <c r="U3311" s="35"/>
    </row>
    <row r="3312">
      <c r="A3312" s="28">
        <v>3311.0</v>
      </c>
      <c r="B3312" s="28">
        <v>22.0</v>
      </c>
      <c r="C3312" s="28" t="str">
        <f>TRIM(PROPER('Base de datos cruda'!C3312))</f>
        <v>Female</v>
      </c>
      <c r="D3312" s="28">
        <v>4.78</v>
      </c>
      <c r="E3312" s="28">
        <v>3.26</v>
      </c>
      <c r="F3312" s="28">
        <v>5.54</v>
      </c>
      <c r="G3312" s="28">
        <v>63.8</v>
      </c>
      <c r="H3312" s="28" t="str">
        <f>TRIM(PROPER('Base de datos cruda'!H3312))</f>
        <v>Rpg</v>
      </c>
      <c r="I3312" s="28">
        <v>3.19</v>
      </c>
      <c r="J3312" s="28">
        <v>6.98</v>
      </c>
      <c r="K3312" s="28">
        <v>266.08</v>
      </c>
      <c r="L3312" s="28">
        <f>IF('Base de datos cruda'!L3312&lt;0,,'Base de datos cruda'!L3312)</f>
        <v>9.26</v>
      </c>
      <c r="M3312" s="28" t="str">
        <f>IF(TRIM(PROPER('Base de datos cruda'!M3312))="High","Alto",IF(TRIM(PROPER('Base de datos cruda'!M3312))="Medium","Medio","Bajo"))</f>
        <v>Medio</v>
      </c>
      <c r="N3312" s="29">
        <v>37.73</v>
      </c>
      <c r="O3312" s="32">
        <f t="shared" si="1"/>
        <v>37.73</v>
      </c>
      <c r="P3312" s="33">
        <f t="shared" si="2"/>
        <v>11.76</v>
      </c>
      <c r="Q3312" s="34">
        <f t="shared" si="3"/>
        <v>0.6820083682</v>
      </c>
      <c r="R3312" s="35" t="str">
        <f t="shared" si="4"/>
        <v>Bajo</v>
      </c>
      <c r="S3312" s="35" t="str">
        <f>IF(O3312="","",IF(O3312&gt;AVERAGE('Base de datos limpia'!$O$2:$O$8001),"Alto","Normal"))
</f>
        <v>Normal</v>
      </c>
      <c r="T3312" s="35" t="str">
        <f t="shared" si="5"/>
        <v>Gamer moderado</v>
      </c>
      <c r="U3312" s="35"/>
    </row>
    <row r="3313">
      <c r="A3313" s="28">
        <v>3312.0</v>
      </c>
      <c r="B3313" s="28">
        <v>20.0</v>
      </c>
      <c r="C3313" s="28" t="str">
        <f>TRIM(PROPER('Base de datos cruda'!C3313))</f>
        <v>Male</v>
      </c>
      <c r="D3313" s="28">
        <v>5.49</v>
      </c>
      <c r="E3313" s="28">
        <v>6.55</v>
      </c>
      <c r="F3313" s="28">
        <v>7.49</v>
      </c>
      <c r="G3313" s="28">
        <v>73.19</v>
      </c>
      <c r="H3313" s="28" t="str">
        <f>TRIM(PROPER('Base de datos cruda'!H3313))</f>
        <v>Casual</v>
      </c>
      <c r="I3313" s="28">
        <v>2.59</v>
      </c>
      <c r="J3313" s="28">
        <v>6.62</v>
      </c>
      <c r="K3313" s="28">
        <v>249.92</v>
      </c>
      <c r="L3313" s="28">
        <f>IF('Base de datos cruda'!L3313&lt;0,,'Base de datos cruda'!L3313)</f>
        <v>12.25</v>
      </c>
      <c r="M3313" s="28" t="str">
        <f>IF(TRIM(PROPER('Base de datos cruda'!M3313))="High","Alto",IF(TRIM(PROPER('Base de datos cruda'!M3313))="Medium","Medio","Bajo"))</f>
        <v>Bajo</v>
      </c>
      <c r="N3313" s="29">
        <v>66.29</v>
      </c>
      <c r="O3313" s="32">
        <f t="shared" si="1"/>
        <v>66.29</v>
      </c>
      <c r="P3313" s="33">
        <f t="shared" si="2"/>
        <v>12.11</v>
      </c>
      <c r="Q3313" s="34">
        <f t="shared" si="3"/>
        <v>1.193078324</v>
      </c>
      <c r="R3313" s="35" t="str">
        <f t="shared" si="4"/>
        <v>Medio</v>
      </c>
      <c r="S3313" s="35" t="str">
        <f>IF(O3313="","",IF(O3313&gt;AVERAGE('Base de datos limpia'!$O$2:$O$8001),"Alto","Normal"))
</f>
        <v>Alto</v>
      </c>
      <c r="T3313" s="35" t="str">
        <f t="shared" si="5"/>
        <v>Gamer intensivo</v>
      </c>
      <c r="U3313" s="35"/>
    </row>
    <row r="3314">
      <c r="A3314" s="28">
        <v>3313.0</v>
      </c>
      <c r="B3314" s="28">
        <v>23.0</v>
      </c>
      <c r="C3314" s="28" t="str">
        <f>TRIM(PROPER('Base de datos cruda'!C3314))</f>
        <v>Female</v>
      </c>
      <c r="D3314" s="28">
        <v>1.76</v>
      </c>
      <c r="E3314" s="28">
        <v>8.33</v>
      </c>
      <c r="F3314" s="28">
        <v>5.74</v>
      </c>
      <c r="G3314" s="28">
        <v>85.09</v>
      </c>
      <c r="H3314" s="28" t="str">
        <f>TRIM(PROPER('Base de datos cruda'!H3314))</f>
        <v>Casual</v>
      </c>
      <c r="I3314" s="28">
        <v>4.25</v>
      </c>
      <c r="J3314" s="28">
        <v>6.92</v>
      </c>
      <c r="K3314" s="28">
        <v>308.44</v>
      </c>
      <c r="L3314" s="28">
        <f>IF('Base de datos cruda'!L3314&lt;0,,'Base de datos cruda'!L3314)</f>
        <v>3.84</v>
      </c>
      <c r="M3314" s="28" t="str">
        <f>IF(TRIM(PROPER('Base de datos cruda'!M3314))="High","Alto",IF(TRIM(PROPER('Base de datos cruda'!M3314))="Medium","Medio","Bajo"))</f>
        <v>Alto</v>
      </c>
      <c r="N3314" s="29">
        <v>85.7</v>
      </c>
      <c r="O3314" s="32">
        <f t="shared" si="1"/>
        <v>85.7</v>
      </c>
      <c r="P3314" s="33">
        <f t="shared" si="2"/>
        <v>8.68</v>
      </c>
      <c r="Q3314" s="34">
        <f t="shared" si="3"/>
        <v>4.732954545</v>
      </c>
      <c r="R3314" s="35" t="str">
        <f t="shared" si="4"/>
        <v>Alto</v>
      </c>
      <c r="S3314" s="35" t="str">
        <f>IF(O3314="","",IF(O3314&gt;AVERAGE('Base de datos limpia'!$O$2:$O$8001),"Alto","Normal"))
</f>
        <v>Alto</v>
      </c>
      <c r="T3314" s="35" t="str">
        <f t="shared" si="5"/>
        <v>Gamer intensivo</v>
      </c>
      <c r="U3314" s="35"/>
    </row>
    <row r="3315">
      <c r="A3315" s="28">
        <v>3314.0</v>
      </c>
      <c r="B3315" s="28">
        <v>19.0</v>
      </c>
      <c r="C3315" s="28" t="str">
        <f>TRIM(PROPER('Base de datos cruda'!C3315))</f>
        <v>Female</v>
      </c>
      <c r="D3315" s="28">
        <v>3.15</v>
      </c>
      <c r="E3315" s="28">
        <v>5.07</v>
      </c>
      <c r="F3315" s="28">
        <v>6.18</v>
      </c>
      <c r="G3315" s="28">
        <v>79.26</v>
      </c>
      <c r="H3315" s="28" t="str">
        <f>TRIM(PROPER('Base de datos cruda'!H3315))</f>
        <v>Fps</v>
      </c>
      <c r="I3315" s="28">
        <v>0.0</v>
      </c>
      <c r="J3315" s="28">
        <v>6.69</v>
      </c>
      <c r="K3315" s="28">
        <v>287.34</v>
      </c>
      <c r="L3315" s="28">
        <f>IF('Base de datos cruda'!L3315&lt;0,,'Base de datos cruda'!L3315)</f>
        <v>8.83</v>
      </c>
      <c r="M3315" s="28" t="str">
        <f>IF(TRIM(PROPER('Base de datos cruda'!M3315))="High","Alto",IF(TRIM(PROPER('Base de datos cruda'!M3315))="Medium","Medio","Bajo"))</f>
        <v>Medio</v>
      </c>
      <c r="N3315" s="29">
        <v>65.38</v>
      </c>
      <c r="O3315" s="32">
        <f t="shared" si="1"/>
        <v>65.38</v>
      </c>
      <c r="P3315" s="33">
        <f t="shared" si="2"/>
        <v>9.84</v>
      </c>
      <c r="Q3315" s="34">
        <f t="shared" si="3"/>
        <v>1.60952381</v>
      </c>
      <c r="R3315" s="35" t="str">
        <f t="shared" si="4"/>
        <v>Medio</v>
      </c>
      <c r="S3315" s="35" t="str">
        <f>IF(O3315="","",IF(O3315&gt;AVERAGE('Base de datos limpia'!$O$2:$O$8001),"Alto","Normal"))
</f>
        <v>Normal</v>
      </c>
      <c r="T3315" s="35" t="str">
        <f t="shared" si="5"/>
        <v>Gamer moderado</v>
      </c>
      <c r="U3315" s="35"/>
    </row>
    <row r="3316">
      <c r="A3316" s="28">
        <v>3315.0</v>
      </c>
      <c r="B3316" s="28">
        <v>22.0</v>
      </c>
      <c r="C3316" s="28" t="str">
        <f>TRIM(PROPER('Base de datos cruda'!C3316))</f>
        <v>Male</v>
      </c>
      <c r="D3316" s="28">
        <v>4.79</v>
      </c>
      <c r="E3316" s="28">
        <v>4.41</v>
      </c>
      <c r="F3316" s="28">
        <v>5.18</v>
      </c>
      <c r="G3316" s="28">
        <v>86.41</v>
      </c>
      <c r="H3316" s="28" t="str">
        <f>TRIM(PROPER('Base de datos cruda'!H3316))</f>
        <v>Rpg</v>
      </c>
      <c r="I3316" s="28">
        <v>0.68</v>
      </c>
      <c r="J3316" s="28">
        <v>5.91</v>
      </c>
      <c r="K3316" s="28">
        <v>258.15</v>
      </c>
      <c r="L3316" s="28">
        <f>IF('Base de datos cruda'!L3316&lt;0,,'Base de datos cruda'!L3316)</f>
        <v>11.63</v>
      </c>
      <c r="M3316" s="28" t="str">
        <f>IF(TRIM(PROPER('Base de datos cruda'!M3316))="High","Alto",IF(TRIM(PROPER('Base de datos cruda'!M3316))="Medium","Medio","Bajo"))</f>
        <v>Medio</v>
      </c>
      <c r="N3316" s="29">
        <v>49.31</v>
      </c>
      <c r="O3316" s="32">
        <f t="shared" si="1"/>
        <v>49.31</v>
      </c>
      <c r="P3316" s="33">
        <f t="shared" si="2"/>
        <v>10.7</v>
      </c>
      <c r="Q3316" s="34">
        <f t="shared" si="3"/>
        <v>0.9206680585</v>
      </c>
      <c r="R3316" s="35" t="str">
        <f t="shared" si="4"/>
        <v>Bajo</v>
      </c>
      <c r="S3316" s="35" t="str">
        <f>IF(O3316="","",IF(O3316&gt;AVERAGE('Base de datos limpia'!$O$2:$O$8001),"Alto","Normal"))
</f>
        <v>Normal</v>
      </c>
      <c r="T3316" s="35" t="str">
        <f t="shared" si="5"/>
        <v>Gamer moderado</v>
      </c>
      <c r="U3316" s="35"/>
    </row>
    <row r="3317">
      <c r="A3317" s="28">
        <v>3316.0</v>
      </c>
      <c r="B3317" s="28">
        <v>20.0</v>
      </c>
      <c r="C3317" s="28" t="str">
        <f>TRIM(PROPER('Base de datos cruda'!C3317))</f>
        <v>Female</v>
      </c>
      <c r="D3317" s="28">
        <v>2.99</v>
      </c>
      <c r="E3317" s="28">
        <v>9.76</v>
      </c>
      <c r="F3317" s="28">
        <v>7.76</v>
      </c>
      <c r="G3317" s="28">
        <v>90.46</v>
      </c>
      <c r="H3317" s="28" t="str">
        <f>TRIM(PROPER('Base de datos cruda'!H3317))</f>
        <v>Rpg</v>
      </c>
      <c r="I3317" s="28">
        <v>0.19</v>
      </c>
      <c r="J3317" s="28">
        <v>8.47</v>
      </c>
      <c r="K3317" s="28">
        <v>293.83</v>
      </c>
      <c r="L3317" s="28">
        <f>IF('Base de datos cruda'!L3317&lt;0,,'Base de datos cruda'!L3317)</f>
        <v>10.79</v>
      </c>
      <c r="M3317" s="28" t="str">
        <f>IF(TRIM(PROPER('Base de datos cruda'!M3317))="High","Alto",IF(TRIM(PROPER('Base de datos cruda'!M3317))="Medium","Medio","Bajo"))</f>
        <v>Medio</v>
      </c>
      <c r="N3317" s="29">
        <v>96.94</v>
      </c>
      <c r="O3317" s="32">
        <f t="shared" si="1"/>
        <v>96.94</v>
      </c>
      <c r="P3317" s="33">
        <f t="shared" si="2"/>
        <v>11.46</v>
      </c>
      <c r="Q3317" s="34">
        <f t="shared" si="3"/>
        <v>3.264214047</v>
      </c>
      <c r="R3317" s="35" t="str">
        <f t="shared" si="4"/>
        <v>Alto</v>
      </c>
      <c r="S3317" s="35" t="str">
        <f>IF(O3317="","",IF(O3317&gt;AVERAGE('Base de datos limpia'!$O$2:$O$8001),"Alto","Normal"))
</f>
        <v>Alto</v>
      </c>
      <c r="T3317" s="35" t="str">
        <f t="shared" si="5"/>
        <v>Gamer intensivo</v>
      </c>
      <c r="U3317" s="35"/>
    </row>
    <row r="3318">
      <c r="A3318" s="28">
        <v>3317.0</v>
      </c>
      <c r="B3318" s="28">
        <v>20.0</v>
      </c>
      <c r="C3318" s="28" t="str">
        <f>TRIM(PROPER('Base de datos cruda'!C3318))</f>
        <v>Male</v>
      </c>
      <c r="D3318" s="28">
        <v>3.0</v>
      </c>
      <c r="E3318" s="28">
        <v>2.05</v>
      </c>
      <c r="F3318" s="28">
        <v>7.69</v>
      </c>
      <c r="G3318" s="28">
        <v>79.22</v>
      </c>
      <c r="H3318" s="28" t="str">
        <f>TRIM(PROPER('Base de datos cruda'!H3318))</f>
        <v>Fps</v>
      </c>
      <c r="I3318" s="28">
        <v>0.81</v>
      </c>
      <c r="J3318" s="28">
        <v>6.68</v>
      </c>
      <c r="K3318" s="28">
        <v>287.69</v>
      </c>
      <c r="L3318" s="28">
        <f>IF('Base de datos cruda'!L3318&lt;0,,'Base de datos cruda'!L3318)</f>
        <v>8.98</v>
      </c>
      <c r="M3318" s="28" t="str">
        <f>IF(TRIM(PROPER('Base de datos cruda'!M3318))="High","Alto",IF(TRIM(PROPER('Base de datos cruda'!M3318))="Medium","Medio","Bajo"))</f>
        <v>Medio</v>
      </c>
      <c r="N3318" s="29">
        <v>60.28</v>
      </c>
      <c r="O3318" s="32">
        <f t="shared" si="1"/>
        <v>60.28</v>
      </c>
      <c r="P3318" s="33">
        <f t="shared" si="2"/>
        <v>9.68</v>
      </c>
      <c r="Q3318" s="34">
        <f t="shared" si="3"/>
        <v>0.6833333333</v>
      </c>
      <c r="R3318" s="35" t="str">
        <f t="shared" si="4"/>
        <v>Medio</v>
      </c>
      <c r="S3318" s="35" t="str">
        <f>IF(O3318="","",IF(O3318&gt;AVERAGE('Base de datos limpia'!$O$2:$O$8001),"Alto","Normal"))
</f>
        <v>Normal</v>
      </c>
      <c r="T3318" s="35" t="str">
        <f t="shared" si="5"/>
        <v>Gamer casual</v>
      </c>
      <c r="U3318" s="35"/>
    </row>
    <row r="3319">
      <c r="A3319" s="28">
        <v>3318.0</v>
      </c>
      <c r="B3319" s="28">
        <v>24.0</v>
      </c>
      <c r="C3319" s="28" t="str">
        <f>TRIM(PROPER('Base de datos cruda'!C3319))</f>
        <v>Female</v>
      </c>
      <c r="D3319" s="28">
        <v>1.06</v>
      </c>
      <c r="E3319" s="28">
        <v>5.38</v>
      </c>
      <c r="F3319" s="28">
        <v>4.11</v>
      </c>
      <c r="G3319" s="28">
        <v>99.48</v>
      </c>
      <c r="H3319" s="28" t="str">
        <f>TRIM(PROPER('Base de datos cruda'!H3319))</f>
        <v>Casual</v>
      </c>
      <c r="I3319" s="28">
        <v>3.54</v>
      </c>
      <c r="J3319" s="28">
        <v>5.75</v>
      </c>
      <c r="K3319" s="28">
        <v>290.67</v>
      </c>
      <c r="L3319" s="28">
        <f>IF('Base de datos cruda'!L3319&lt;0,,'Base de datos cruda'!L3319)</f>
        <v>4.09</v>
      </c>
      <c r="M3319" s="28" t="str">
        <f>IF(TRIM(PROPER('Base de datos cruda'!M3319))="High","Alto",IF(TRIM(PROPER('Base de datos cruda'!M3319))="Medium","Medio","Bajo"))</f>
        <v>Medio</v>
      </c>
      <c r="N3319" s="29">
        <v>79.45</v>
      </c>
      <c r="O3319" s="32">
        <f t="shared" si="1"/>
        <v>79.45</v>
      </c>
      <c r="P3319" s="33">
        <f t="shared" si="2"/>
        <v>6.81</v>
      </c>
      <c r="Q3319" s="34">
        <f t="shared" si="3"/>
        <v>5.075471698</v>
      </c>
      <c r="R3319" s="35" t="str">
        <f t="shared" si="4"/>
        <v>Alto</v>
      </c>
      <c r="S3319" s="35" t="str">
        <f>IF(O3319="","",IF(O3319&gt;AVERAGE('Base de datos limpia'!$O$2:$O$8001),"Alto","Normal"))
</f>
        <v>Alto</v>
      </c>
      <c r="T3319" s="35" t="str">
        <f t="shared" si="5"/>
        <v>Gamer moderado</v>
      </c>
      <c r="U3319" s="35"/>
    </row>
    <row r="3320">
      <c r="A3320" s="28">
        <v>3319.0</v>
      </c>
      <c r="B3320" s="28">
        <v>24.0</v>
      </c>
      <c r="C3320" s="28" t="str">
        <f>TRIM(PROPER('Base de datos cruda'!C3320))</f>
        <v>Male</v>
      </c>
      <c r="D3320" s="28">
        <v>7.53</v>
      </c>
      <c r="E3320" s="28">
        <v>4.68</v>
      </c>
      <c r="F3320" s="28">
        <v>4.3</v>
      </c>
      <c r="G3320" s="28">
        <v>96.59</v>
      </c>
      <c r="H3320" s="28" t="str">
        <f>TRIM(PROPER('Base de datos cruda'!H3320))</f>
        <v>Rpg</v>
      </c>
      <c r="I3320" s="28">
        <v>0.7</v>
      </c>
      <c r="J3320" s="28">
        <v>10.65</v>
      </c>
      <c r="K3320" s="28">
        <v>219.72</v>
      </c>
      <c r="L3320" s="28">
        <f>IF('Base de datos cruda'!L3320&lt;0,,'Base de datos cruda'!L3320)</f>
        <v>18.67</v>
      </c>
      <c r="M3320" s="28" t="str">
        <f>IF(TRIM(PROPER('Base de datos cruda'!M3320))="High","Alto",IF(TRIM(PROPER('Base de datos cruda'!M3320))="Medium","Medio","Bajo"))</f>
        <v>Bajo</v>
      </c>
      <c r="N3320" s="29">
        <v>23.84</v>
      </c>
      <c r="O3320" s="32">
        <f t="shared" si="1"/>
        <v>23.84</v>
      </c>
      <c r="P3320" s="33">
        <f t="shared" si="2"/>
        <v>18.18</v>
      </c>
      <c r="Q3320" s="34">
        <f t="shared" si="3"/>
        <v>0.6215139442</v>
      </c>
      <c r="R3320" s="35" t="str">
        <f t="shared" si="4"/>
        <v>Bajo</v>
      </c>
      <c r="S3320" s="35" t="str">
        <f>IF(O3320="","",IF(O3320&gt;AVERAGE('Base de datos limpia'!$O$2:$O$8001),"Alto","Normal"))
</f>
        <v>Normal</v>
      </c>
      <c r="T3320" s="35" t="str">
        <f t="shared" si="5"/>
        <v>Gamer moderado</v>
      </c>
      <c r="U3320" s="35"/>
    </row>
    <row r="3321">
      <c r="A3321" s="28">
        <v>3320.0</v>
      </c>
      <c r="B3321" s="28">
        <v>24.0</v>
      </c>
      <c r="C3321" s="28" t="str">
        <f>TRIM(PROPER('Base de datos cruda'!C3321))</f>
        <v>Male</v>
      </c>
      <c r="D3321" s="28">
        <v>6.0</v>
      </c>
      <c r="E3321" s="28">
        <v>1.88</v>
      </c>
      <c r="F3321" s="28">
        <v>8.61</v>
      </c>
      <c r="G3321" s="28">
        <v>62.4</v>
      </c>
      <c r="H3321" s="28" t="str">
        <f>TRIM(PROPER('Base de datos cruda'!H3321))</f>
        <v>Casual</v>
      </c>
      <c r="I3321" s="28">
        <v>3.11</v>
      </c>
      <c r="J3321" s="28">
        <v>7.92</v>
      </c>
      <c r="K3321" s="28">
        <v>234.71</v>
      </c>
      <c r="L3321" s="28">
        <f>IF('Base de datos cruda'!L3321&lt;0,,'Base de datos cruda'!L3321)</f>
        <v>11.86</v>
      </c>
      <c r="M3321" s="28" t="str">
        <f>IF(TRIM(PROPER('Base de datos cruda'!M3321))="High","Alto",IF(TRIM(PROPER('Base de datos cruda'!M3321))="Medium","Medio","Bajo"))</f>
        <v>Bajo</v>
      </c>
      <c r="N3321" s="29">
        <v>38.05</v>
      </c>
      <c r="O3321" s="32">
        <f t="shared" si="1"/>
        <v>38.05</v>
      </c>
      <c r="P3321" s="33">
        <f t="shared" si="2"/>
        <v>13.92</v>
      </c>
      <c r="Q3321" s="34">
        <f t="shared" si="3"/>
        <v>0.3133333333</v>
      </c>
      <c r="R3321" s="35" t="str">
        <f t="shared" si="4"/>
        <v>Bajo</v>
      </c>
      <c r="S3321" s="35" t="str">
        <f>IF(O3321="","",IF(O3321&gt;AVERAGE('Base de datos limpia'!$O$2:$O$8001),"Alto","Normal"))
</f>
        <v>Normal</v>
      </c>
      <c r="T3321" s="35" t="str">
        <f t="shared" si="5"/>
        <v>Gamer casual</v>
      </c>
      <c r="U3321" s="35"/>
    </row>
    <row r="3322">
      <c r="A3322" s="28">
        <v>3321.0</v>
      </c>
      <c r="B3322" s="28">
        <v>21.0</v>
      </c>
      <c r="C3322" s="28" t="str">
        <f>TRIM(PROPER('Base de datos cruda'!C3322))</f>
        <v>Female</v>
      </c>
      <c r="D3322" s="28">
        <v>0.01</v>
      </c>
      <c r="E3322" s="28">
        <v>3.41</v>
      </c>
      <c r="F3322" s="28">
        <v>8.44</v>
      </c>
      <c r="G3322" s="28">
        <v>70.66</v>
      </c>
      <c r="H3322" s="28" t="str">
        <f>TRIM(PROPER('Base de datos cruda'!H3322))</f>
        <v>Casual</v>
      </c>
      <c r="I3322" s="28">
        <v>4.34</v>
      </c>
      <c r="J3322" s="28">
        <v>3.34</v>
      </c>
      <c r="K3322" s="28">
        <v>330.19</v>
      </c>
      <c r="L3322" s="28">
        <f>IF('Base de datos cruda'!L3322&lt;0,,'Base de datos cruda'!L3322)</f>
        <v>2.28</v>
      </c>
      <c r="M3322" s="28" t="str">
        <f>IF(TRIM(PROPER('Base de datos cruda'!M3322))="High","Alto",IF(TRIM(PROPER('Base de datos cruda'!M3322))="Medium","Medio","Bajo"))</f>
        <v>Medio</v>
      </c>
      <c r="N3322" s="29">
        <v>80.86</v>
      </c>
      <c r="O3322" s="32">
        <f t="shared" si="1"/>
        <v>80.86</v>
      </c>
      <c r="P3322" s="33">
        <f t="shared" si="2"/>
        <v>3.35</v>
      </c>
      <c r="Q3322" s="34">
        <f t="shared" si="3"/>
        <v>341</v>
      </c>
      <c r="R3322" s="35" t="str">
        <f t="shared" si="4"/>
        <v>Alto</v>
      </c>
      <c r="S3322" s="35" t="str">
        <f>IF(O3322="","",IF(O3322&gt;AVERAGE('Base de datos limpia'!$O$2:$O$8001),"Alto","Normal"))
</f>
        <v>Alto</v>
      </c>
      <c r="T3322" s="35" t="str">
        <f t="shared" si="5"/>
        <v>Gamer moderado</v>
      </c>
      <c r="U3322" s="35"/>
    </row>
    <row r="3323">
      <c r="A3323" s="28">
        <v>3322.0</v>
      </c>
      <c r="B3323" s="28">
        <v>21.0</v>
      </c>
      <c r="C3323" s="28" t="str">
        <f>TRIM(PROPER('Base de datos cruda'!C3323))</f>
        <v>Male</v>
      </c>
      <c r="D3323" s="28">
        <v>6.12</v>
      </c>
      <c r="E3323" s="28">
        <v>1.26</v>
      </c>
      <c r="F3323" s="28">
        <v>6.53</v>
      </c>
      <c r="G3323" s="28">
        <v>72.02</v>
      </c>
      <c r="H3323" s="28" t="str">
        <f>TRIM(PROPER('Base de datos cruda'!H3323))</f>
        <v>Fps</v>
      </c>
      <c r="I3323" s="28">
        <v>0.17</v>
      </c>
      <c r="J3323" s="28">
        <v>8.56</v>
      </c>
      <c r="K3323" s="28">
        <v>239.54</v>
      </c>
      <c r="L3323" s="28">
        <f>IF('Base de datos cruda'!L3323&lt;0,,'Base de datos cruda'!L3323)</f>
        <v>12</v>
      </c>
      <c r="M3323" s="28" t="str">
        <f>IF(TRIM(PROPER('Base de datos cruda'!M3323))="High","Alto",IF(TRIM(PROPER('Base de datos cruda'!M3323))="Medium","Medio","Bajo"))</f>
        <v>Bajo</v>
      </c>
      <c r="N3323" s="29">
        <v>24.33</v>
      </c>
      <c r="O3323" s="32">
        <f t="shared" si="1"/>
        <v>24.33</v>
      </c>
      <c r="P3323" s="33">
        <f t="shared" si="2"/>
        <v>14.68</v>
      </c>
      <c r="Q3323" s="34">
        <f t="shared" si="3"/>
        <v>0.2058823529</v>
      </c>
      <c r="R3323" s="35" t="str">
        <f t="shared" si="4"/>
        <v>Bajo</v>
      </c>
      <c r="S3323" s="35" t="str">
        <f>IF(O3323="","",IF(O3323&gt;AVERAGE('Base de datos limpia'!$O$2:$O$8001),"Alto","Normal"))
</f>
        <v>Normal</v>
      </c>
      <c r="T3323" s="35" t="str">
        <f t="shared" si="5"/>
        <v>Gamer casual</v>
      </c>
      <c r="U3323" s="35"/>
    </row>
    <row r="3324">
      <c r="A3324" s="28">
        <v>3323.0</v>
      </c>
      <c r="B3324" s="28">
        <v>20.0</v>
      </c>
      <c r="C3324" s="28" t="str">
        <f>TRIM(PROPER('Base de datos cruda'!C3324))</f>
        <v>Female</v>
      </c>
      <c r="D3324" s="28">
        <v>5.92</v>
      </c>
      <c r="E3324" s="28">
        <v>8.89</v>
      </c>
      <c r="F3324" s="28">
        <v>6.47</v>
      </c>
      <c r="G3324" s="28">
        <v>67.37</v>
      </c>
      <c r="H3324" s="28" t="str">
        <f>TRIM(PROPER('Base de datos cruda'!H3324))</f>
        <v>Fps</v>
      </c>
      <c r="I3324" s="28">
        <v>0.13</v>
      </c>
      <c r="J3324" s="28">
        <v>8.4</v>
      </c>
      <c r="K3324" s="28">
        <v>255.23</v>
      </c>
      <c r="L3324" s="28">
        <f>IF('Base de datos cruda'!L3324&lt;0,,'Base de datos cruda'!L3324)</f>
        <v>13.54</v>
      </c>
      <c r="M3324" s="28" t="str">
        <f>IF(TRIM(PROPER('Base de datos cruda'!M3324))="High","Alto",IF(TRIM(PROPER('Base de datos cruda'!M3324))="Medium","Medio","Bajo"))</f>
        <v>Bajo</v>
      </c>
      <c r="N3324" s="29">
        <v>72.099369971695</v>
      </c>
      <c r="O3324" s="32">
        <f t="shared" si="1"/>
        <v>72.09936997</v>
      </c>
      <c r="P3324" s="33">
        <f t="shared" si="2"/>
        <v>14.32</v>
      </c>
      <c r="Q3324" s="34">
        <f t="shared" si="3"/>
        <v>1.501689189</v>
      </c>
      <c r="R3324" s="35" t="str">
        <f t="shared" si="4"/>
        <v>Alto</v>
      </c>
      <c r="S3324" s="35" t="str">
        <f>IF(O3324="","",IF(O3324&gt;AVERAGE('Base de datos limpia'!$O$2:$O$8001),"Alto","Normal"))
</f>
        <v>Alto</v>
      </c>
      <c r="T3324" s="35" t="str">
        <f t="shared" si="5"/>
        <v>Gamer intensivo</v>
      </c>
      <c r="U3324" s="35"/>
    </row>
    <row r="3325">
      <c r="A3325" s="28">
        <v>3324.0</v>
      </c>
      <c r="B3325" s="28">
        <v>24.0</v>
      </c>
      <c r="C3325" s="28" t="str">
        <f>TRIM(PROPER('Base de datos cruda'!C3325))</f>
        <v>Male</v>
      </c>
      <c r="D3325" s="28">
        <v>0.08</v>
      </c>
      <c r="E3325" s="28">
        <v>6.47</v>
      </c>
      <c r="F3325" s="28">
        <v>8.06</v>
      </c>
      <c r="G3325" s="28">
        <v>72.48</v>
      </c>
      <c r="H3325" s="28" t="str">
        <f>TRIM(PROPER('Base de datos cruda'!H3325))</f>
        <v>Fps</v>
      </c>
      <c r="I3325" s="28">
        <v>4.95</v>
      </c>
      <c r="J3325" s="28">
        <v>4.3</v>
      </c>
      <c r="K3325" s="28">
        <v>340.76</v>
      </c>
      <c r="L3325" s="28">
        <f>IF('Base de datos cruda'!L3325&lt;0,,'Base de datos cruda'!L3325)</f>
        <v>5.26</v>
      </c>
      <c r="M3325" s="28" t="str">
        <f>IF(TRIM(PROPER('Base de datos cruda'!M3325))="High","Alto",IF(TRIM(PROPER('Base de datos cruda'!M3325))="Medium","Medio","Bajo"))</f>
        <v>Medio</v>
      </c>
      <c r="N3325" s="29">
        <v>83.34</v>
      </c>
      <c r="O3325" s="32">
        <f t="shared" si="1"/>
        <v>83.34</v>
      </c>
      <c r="P3325" s="33">
        <f t="shared" si="2"/>
        <v>4.38</v>
      </c>
      <c r="Q3325" s="34">
        <f t="shared" si="3"/>
        <v>80.875</v>
      </c>
      <c r="R3325" s="35" t="str">
        <f t="shared" si="4"/>
        <v>Alto</v>
      </c>
      <c r="S3325" s="35" t="str">
        <f>IF(O3325="","",IF(O3325&gt;AVERAGE('Base de datos limpia'!$O$2:$O$8001),"Alto","Normal"))
</f>
        <v>Alto</v>
      </c>
      <c r="T3325" s="35" t="str">
        <f t="shared" si="5"/>
        <v>Gamer intensivo</v>
      </c>
      <c r="U3325" s="35"/>
    </row>
    <row r="3326">
      <c r="A3326" s="28">
        <v>3325.0</v>
      </c>
      <c r="B3326" s="28">
        <v>23.0</v>
      </c>
      <c r="C3326" s="28" t="str">
        <f>TRIM(PROPER('Base de datos cruda'!C3326))</f>
        <v>Male</v>
      </c>
      <c r="D3326" s="28">
        <v>2.96</v>
      </c>
      <c r="E3326" s="28">
        <v>8.34</v>
      </c>
      <c r="F3326" s="28">
        <v>4.69</v>
      </c>
      <c r="G3326" s="28">
        <v>76.99</v>
      </c>
      <c r="H3326" s="28" t="str">
        <f>TRIM(PROPER('Base de datos cruda'!H3326))</f>
        <v>Fps</v>
      </c>
      <c r="I3326" s="28">
        <v>3.37</v>
      </c>
      <c r="J3326" s="28">
        <v>4.43</v>
      </c>
      <c r="K3326" s="28">
        <v>292.42</v>
      </c>
      <c r="L3326" s="28">
        <f>IF('Base de datos cruda'!L3326&lt;0,,'Base de datos cruda'!L3326)</f>
        <v>8.2</v>
      </c>
      <c r="M3326" s="28" t="str">
        <f>IF(TRIM(PROPER('Base de datos cruda'!M3326))="High","Alto",IF(TRIM(PROPER('Base de datos cruda'!M3326))="Medium","Medio","Bajo"))</f>
        <v>Alto</v>
      </c>
      <c r="N3326" s="29">
        <v>75.59</v>
      </c>
      <c r="O3326" s="32">
        <f t="shared" si="1"/>
        <v>75.59</v>
      </c>
      <c r="P3326" s="33">
        <f t="shared" si="2"/>
        <v>7.39</v>
      </c>
      <c r="Q3326" s="34">
        <f t="shared" si="3"/>
        <v>2.817567568</v>
      </c>
      <c r="R3326" s="35" t="str">
        <f t="shared" si="4"/>
        <v>Alto</v>
      </c>
      <c r="S3326" s="35" t="str">
        <f>IF(O3326="","",IF(O3326&gt;AVERAGE('Base de datos limpia'!$O$2:$O$8001),"Alto","Normal"))
</f>
        <v>Alto</v>
      </c>
      <c r="T3326" s="35" t="str">
        <f t="shared" si="5"/>
        <v>Gamer intensivo</v>
      </c>
      <c r="U3326" s="35"/>
    </row>
    <row r="3327">
      <c r="A3327" s="28">
        <v>3326.0</v>
      </c>
      <c r="B3327" s="28">
        <v>22.0</v>
      </c>
      <c r="C3327" s="28" t="str">
        <f>TRIM(PROPER('Base de datos cruda'!C3327))</f>
        <v>Female</v>
      </c>
      <c r="D3327" s="28">
        <v>4.85</v>
      </c>
      <c r="E3327" s="28">
        <v>5.69</v>
      </c>
      <c r="F3327" s="28">
        <v>7.27</v>
      </c>
      <c r="G3327" s="28">
        <v>62.06</v>
      </c>
      <c r="H3327" s="28" t="str">
        <f>TRIM(PROPER('Base de datos cruda'!H3327))</f>
        <v>Fps</v>
      </c>
      <c r="I3327" s="28">
        <v>0.7</v>
      </c>
      <c r="J3327" s="28">
        <v>7.84</v>
      </c>
      <c r="K3327" s="28">
        <v>257.61</v>
      </c>
      <c r="L3327" s="28">
        <f>IF('Base de datos cruda'!L3327&lt;0,,'Base de datos cruda'!L3327)</f>
        <v>13.04</v>
      </c>
      <c r="M3327" s="28" t="str">
        <f>IF(TRIM(PROPER('Base de datos cruda'!M3327))="High","Alto",IF(TRIM(PROPER('Base de datos cruda'!M3327))="Medium","Medio","Bajo"))</f>
        <v>Medio</v>
      </c>
      <c r="N3327" s="29">
        <v>56.33</v>
      </c>
      <c r="O3327" s="32">
        <f t="shared" si="1"/>
        <v>56.33</v>
      </c>
      <c r="P3327" s="33">
        <f t="shared" si="2"/>
        <v>12.69</v>
      </c>
      <c r="Q3327" s="34">
        <f t="shared" si="3"/>
        <v>1.173195876</v>
      </c>
      <c r="R3327" s="35" t="str">
        <f t="shared" si="4"/>
        <v>Medio</v>
      </c>
      <c r="S3327" s="35" t="str">
        <f>IF(O3327="","",IF(O3327&gt;AVERAGE('Base de datos limpia'!$O$2:$O$8001),"Alto","Normal"))
</f>
        <v>Normal</v>
      </c>
      <c r="T3327" s="35" t="str">
        <f t="shared" si="5"/>
        <v>Gamer moderado</v>
      </c>
      <c r="U3327" s="35"/>
    </row>
    <row r="3328">
      <c r="A3328" s="28">
        <v>3327.0</v>
      </c>
      <c r="B3328" s="28">
        <v>22.0</v>
      </c>
      <c r="C3328" s="28" t="str">
        <f>TRIM(PROPER('Base de datos cruda'!C3328))</f>
        <v>Male</v>
      </c>
      <c r="D3328" s="28">
        <v>3.62</v>
      </c>
      <c r="E3328" s="28">
        <v>6.4</v>
      </c>
      <c r="F3328" s="28">
        <v>6.38</v>
      </c>
      <c r="G3328" s="28">
        <v>65.09</v>
      </c>
      <c r="H3328" s="28" t="str">
        <f>TRIM(PROPER('Base de datos cruda'!H3328))</f>
        <v>Casual</v>
      </c>
      <c r="I3328" s="28">
        <v>1.53</v>
      </c>
      <c r="J3328" s="28">
        <v>7.35</v>
      </c>
      <c r="K3328" s="28">
        <v>269.12</v>
      </c>
      <c r="L3328" s="28">
        <f>IF('Base de datos cruda'!L3328&lt;0,,'Base de datos cruda'!L3328)</f>
        <v>11.33</v>
      </c>
      <c r="M3328" s="28" t="str">
        <f>IF(TRIM(PROPER('Base de datos cruda'!M3328))="High","Alto",IF(TRIM(PROPER('Base de datos cruda'!M3328))="Medium","Medio","Bajo"))</f>
        <v>Medio</v>
      </c>
      <c r="N3328" s="29">
        <v>78.22</v>
      </c>
      <c r="O3328" s="32">
        <f t="shared" si="1"/>
        <v>78.22</v>
      </c>
      <c r="P3328" s="33">
        <f t="shared" si="2"/>
        <v>10.97</v>
      </c>
      <c r="Q3328" s="34">
        <f t="shared" si="3"/>
        <v>1.767955801</v>
      </c>
      <c r="R3328" s="35" t="str">
        <f t="shared" si="4"/>
        <v>Alto</v>
      </c>
      <c r="S3328" s="35" t="str">
        <f>IF(O3328="","",IF(O3328&gt;AVERAGE('Base de datos limpia'!$O$2:$O$8001),"Alto","Normal"))
</f>
        <v>Alto</v>
      </c>
      <c r="T3328" s="35" t="str">
        <f t="shared" si="5"/>
        <v>Gamer intensivo</v>
      </c>
      <c r="U3328" s="35"/>
    </row>
    <row r="3329">
      <c r="A3329" s="28">
        <v>3328.0</v>
      </c>
      <c r="B3329" s="28">
        <v>21.0</v>
      </c>
      <c r="C3329" s="28" t="str">
        <f>TRIM(PROPER('Base de datos cruda'!C3329))</f>
        <v>Male</v>
      </c>
      <c r="D3329" s="28">
        <v>6.22</v>
      </c>
      <c r="E3329" s="28">
        <v>7.31</v>
      </c>
      <c r="F3329" s="28">
        <v>7.72</v>
      </c>
      <c r="G3329" s="28">
        <v>63.85</v>
      </c>
      <c r="H3329" s="28" t="str">
        <f>TRIM(PROPER('Base de datos cruda'!H3329))</f>
        <v>Casual</v>
      </c>
      <c r="I3329" s="28">
        <v>4.93</v>
      </c>
      <c r="J3329" s="28">
        <v>10.77</v>
      </c>
      <c r="K3329" s="28">
        <v>242.3</v>
      </c>
      <c r="L3329" s="28">
        <f>IF('Base de datos cruda'!L3329&lt;0,,'Base de datos cruda'!L3329)</f>
        <v>14.57</v>
      </c>
      <c r="M3329" s="28" t="str">
        <f>IF(TRIM(PROPER('Base de datos cruda'!M3329))="High","Alto",IF(TRIM(PROPER('Base de datos cruda'!M3329))="Medium","Medio","Bajo"))</f>
        <v>Bajo</v>
      </c>
      <c r="N3329" s="29">
        <v>67.5537185645906</v>
      </c>
      <c r="O3329" s="32">
        <f t="shared" si="1"/>
        <v>67.55371856</v>
      </c>
      <c r="P3329" s="33">
        <f t="shared" si="2"/>
        <v>16.99</v>
      </c>
      <c r="Q3329" s="34">
        <f t="shared" si="3"/>
        <v>1.175241158</v>
      </c>
      <c r="R3329" s="35" t="str">
        <f t="shared" si="4"/>
        <v>Medio</v>
      </c>
      <c r="S3329" s="35" t="str">
        <f>IF(O3329="","",IF(O3329&gt;AVERAGE('Base de datos limpia'!$O$2:$O$8001),"Alto","Normal"))
</f>
        <v>Alto</v>
      </c>
      <c r="T3329" s="35" t="str">
        <f t="shared" si="5"/>
        <v>Gamer intensivo</v>
      </c>
      <c r="U3329" s="35"/>
    </row>
    <row r="3330">
      <c r="A3330" s="28">
        <v>3329.0</v>
      </c>
      <c r="B3330" s="28">
        <v>20.0</v>
      </c>
      <c r="C3330" s="28" t="str">
        <f>TRIM(PROPER('Base de datos cruda'!C3330))</f>
        <v>Female</v>
      </c>
      <c r="D3330" s="28">
        <v>3.4</v>
      </c>
      <c r="E3330" s="28">
        <v>9.17</v>
      </c>
      <c r="F3330" s="28">
        <v>4.15</v>
      </c>
      <c r="G3330" s="28">
        <v>61.85</v>
      </c>
      <c r="H3330" s="28" t="str">
        <f>TRIM(PROPER('Base de datos cruda'!H3330))</f>
        <v>Rpg</v>
      </c>
      <c r="I3330" s="28">
        <v>1.14</v>
      </c>
      <c r="J3330" s="28">
        <v>7.56</v>
      </c>
      <c r="K3330" s="28">
        <v>268.92</v>
      </c>
      <c r="L3330" s="28">
        <f>IF('Base de datos cruda'!L3330&lt;0,,'Base de datos cruda'!L3330)</f>
        <v>7.13</v>
      </c>
      <c r="M3330" s="28" t="str">
        <f>IF(TRIM(PROPER('Base de datos cruda'!M3330))="High","Alto",IF(TRIM(PROPER('Base de datos cruda'!M3330))="Medium","Medio","Bajo"))</f>
        <v>Alto</v>
      </c>
      <c r="N3330" s="29">
        <v>71.27</v>
      </c>
      <c r="O3330" s="32">
        <f t="shared" si="1"/>
        <v>71.27</v>
      </c>
      <c r="P3330" s="33">
        <f t="shared" si="2"/>
        <v>10.96</v>
      </c>
      <c r="Q3330" s="34">
        <f t="shared" si="3"/>
        <v>2.697058824</v>
      </c>
      <c r="R3330" s="35" t="str">
        <f t="shared" si="4"/>
        <v>Alto</v>
      </c>
      <c r="S3330" s="35" t="str">
        <f>IF(O3330="","",IF(O3330&gt;AVERAGE('Base de datos limpia'!$O$2:$O$8001),"Alto","Normal"))
</f>
        <v>Alto</v>
      </c>
      <c r="T3330" s="35" t="str">
        <f t="shared" si="5"/>
        <v>Gamer intensivo</v>
      </c>
      <c r="U3330" s="35"/>
    </row>
    <row r="3331">
      <c r="A3331" s="28">
        <v>3330.0</v>
      </c>
      <c r="B3331" s="28">
        <v>19.0</v>
      </c>
      <c r="C3331" s="28" t="str">
        <f>TRIM(PROPER('Base de datos cruda'!C3331))</f>
        <v>Female</v>
      </c>
      <c r="D3331" s="28">
        <v>1.23</v>
      </c>
      <c r="E3331" s="28">
        <v>1.83</v>
      </c>
      <c r="F3331" s="28">
        <v>6.96</v>
      </c>
      <c r="G3331" s="28">
        <v>79.26</v>
      </c>
      <c r="H3331" s="28" t="str">
        <f>TRIM(PROPER('Base de datos cruda'!H3331))</f>
        <v>Casual</v>
      </c>
      <c r="I3331" s="28">
        <v>3.76</v>
      </c>
      <c r="J3331" s="28">
        <v>6.66</v>
      </c>
      <c r="K3331" s="28">
        <v>293.8</v>
      </c>
      <c r="L3331" s="28">
        <f>IF('Base de datos cruda'!L3331&lt;0,,'Base de datos cruda'!L3331)</f>
        <v>1.47</v>
      </c>
      <c r="M3331" s="28" t="str">
        <f>IF(TRIM(PROPER('Base de datos cruda'!M3331))="High","Alto",IF(TRIM(PROPER('Base de datos cruda'!M3331))="Medium","Medio","Bajo"))</f>
        <v>Medio</v>
      </c>
      <c r="N3331" s="29">
        <v>61.79</v>
      </c>
      <c r="O3331" s="32">
        <f t="shared" si="1"/>
        <v>61.79</v>
      </c>
      <c r="P3331" s="33">
        <f t="shared" si="2"/>
        <v>7.89</v>
      </c>
      <c r="Q3331" s="34">
        <f t="shared" si="3"/>
        <v>1.487804878</v>
      </c>
      <c r="R3331" s="35" t="str">
        <f t="shared" si="4"/>
        <v>Medio</v>
      </c>
      <c r="S3331" s="35" t="str">
        <f>IF(O3331="","",IF(O3331&gt;AVERAGE('Base de datos limpia'!$O$2:$O$8001),"Alto","Normal"))
</f>
        <v>Normal</v>
      </c>
      <c r="T3331" s="35" t="str">
        <f t="shared" si="5"/>
        <v>Gamer casual</v>
      </c>
      <c r="U3331" s="35"/>
    </row>
    <row r="3332">
      <c r="A3332" s="28">
        <v>3331.0</v>
      </c>
      <c r="B3332" s="28">
        <v>18.0</v>
      </c>
      <c r="C3332" s="28" t="str">
        <f>TRIM(PROPER('Base de datos cruda'!C3332))</f>
        <v>Female</v>
      </c>
      <c r="D3332" s="28">
        <v>7.81</v>
      </c>
      <c r="E3332" s="28">
        <v>3.98</v>
      </c>
      <c r="F3332" s="28">
        <v>6.78</v>
      </c>
      <c r="G3332" s="28">
        <v>73.35</v>
      </c>
      <c r="H3332" s="28" t="str">
        <f>TRIM(PROPER('Base de datos cruda'!H3332))</f>
        <v>Fps</v>
      </c>
      <c r="I3332" s="28">
        <v>1.21</v>
      </c>
      <c r="J3332" s="28">
        <v>13.77</v>
      </c>
      <c r="K3332" s="28">
        <v>218.23</v>
      </c>
      <c r="L3332" s="28">
        <f>IF('Base de datos cruda'!L3332&lt;0,,'Base de datos cruda'!L3332)</f>
        <v>16.43</v>
      </c>
      <c r="M3332" s="28" t="str">
        <f>IF(TRIM(PROPER('Base de datos cruda'!M3332))="High","Alto",IF(TRIM(PROPER('Base de datos cruda'!M3332))="Medium","Medio","Bajo"))</f>
        <v>Bajo</v>
      </c>
      <c r="N3332" s="29">
        <v>34.71</v>
      </c>
      <c r="O3332" s="32">
        <f t="shared" si="1"/>
        <v>34.71</v>
      </c>
      <c r="P3332" s="33">
        <f t="shared" si="2"/>
        <v>21.58</v>
      </c>
      <c r="Q3332" s="34">
        <f t="shared" si="3"/>
        <v>0.509603073</v>
      </c>
      <c r="R3332" s="35" t="str">
        <f t="shared" si="4"/>
        <v>Bajo</v>
      </c>
      <c r="S3332" s="35" t="str">
        <f>IF(O3332="","",IF(O3332&gt;AVERAGE('Base de datos limpia'!$O$2:$O$8001),"Alto","Normal"))
</f>
        <v>Normal</v>
      </c>
      <c r="T3332" s="35" t="str">
        <f t="shared" si="5"/>
        <v>Gamer moderado</v>
      </c>
      <c r="U3332" s="35"/>
    </row>
    <row r="3333">
      <c r="A3333" s="28">
        <v>3332.0</v>
      </c>
      <c r="B3333" s="28">
        <v>18.0</v>
      </c>
      <c r="C3333" s="28" t="str">
        <f>TRIM(PROPER('Base de datos cruda'!C3333))</f>
        <v>Other</v>
      </c>
      <c r="D3333" s="28">
        <v>1.94</v>
      </c>
      <c r="E3333" s="28">
        <v>7.38</v>
      </c>
      <c r="F3333" s="28">
        <v>8.2</v>
      </c>
      <c r="G3333" s="28">
        <v>97.42</v>
      </c>
      <c r="H3333" s="28" t="str">
        <f>TRIM(PROPER('Base de datos cruda'!H3333))</f>
        <v>Rpg</v>
      </c>
      <c r="I3333" s="28">
        <v>1.99</v>
      </c>
      <c r="J3333" s="28">
        <v>7.63</v>
      </c>
      <c r="K3333" s="28">
        <v>302.04</v>
      </c>
      <c r="L3333" s="28">
        <f>IF('Base de datos cruda'!L3333&lt;0,,'Base de datos cruda'!L3333)</f>
        <v>6.96</v>
      </c>
      <c r="M3333" s="28" t="str">
        <f>IF(TRIM(PROPER('Base de datos cruda'!M3333))="High","Alto",IF(TRIM(PROPER('Base de datos cruda'!M3333))="Medium","Medio","Bajo"))</f>
        <v>Medio</v>
      </c>
      <c r="N3333" s="29">
        <v>100.0</v>
      </c>
      <c r="O3333" s="32">
        <f t="shared" si="1"/>
        <v>100</v>
      </c>
      <c r="P3333" s="33">
        <f t="shared" si="2"/>
        <v>9.57</v>
      </c>
      <c r="Q3333" s="34">
        <f t="shared" si="3"/>
        <v>3.804123711</v>
      </c>
      <c r="R3333" s="35" t="str">
        <f t="shared" si="4"/>
        <v>Alto</v>
      </c>
      <c r="S3333" s="35" t="str">
        <f>IF(O3333="","",IF(O3333&gt;AVERAGE('Base de datos limpia'!$O$2:$O$8001),"Alto","Normal"))
</f>
        <v>Alto</v>
      </c>
      <c r="T3333" s="35" t="str">
        <f t="shared" si="5"/>
        <v>Gamer intensivo</v>
      </c>
      <c r="U3333" s="35"/>
    </row>
    <row r="3334">
      <c r="A3334" s="28">
        <v>3333.0</v>
      </c>
      <c r="B3334" s="28">
        <v>21.0</v>
      </c>
      <c r="C3334" s="28" t="str">
        <f>TRIM(PROPER('Base de datos cruda'!C3334))</f>
        <v>Male</v>
      </c>
      <c r="D3334" s="28">
        <v>5.74</v>
      </c>
      <c r="E3334" s="28">
        <v>9.63</v>
      </c>
      <c r="F3334" s="28">
        <v>7.38</v>
      </c>
      <c r="G3334" s="28">
        <v>64.11</v>
      </c>
      <c r="H3334" s="28" t="str">
        <f>TRIM(PROPER('Base de datos cruda'!H3334))</f>
        <v>Fps</v>
      </c>
      <c r="I3334" s="28">
        <v>4.4</v>
      </c>
      <c r="J3334" s="28">
        <v>10.56</v>
      </c>
      <c r="K3334" s="28">
        <v>245.91</v>
      </c>
      <c r="L3334" s="28">
        <f>IF('Base de datos cruda'!L3334&lt;0,,'Base de datos cruda'!L3334)</f>
        <v>9.82</v>
      </c>
      <c r="M3334" s="28" t="str">
        <f>IF(TRIM(PROPER('Base de datos cruda'!M3334))="High","Alto",IF(TRIM(PROPER('Base de datos cruda'!M3334))="Medium","Medio","Bajo"))</f>
        <v>Bajo</v>
      </c>
      <c r="N3334" s="29">
        <v>93.1053019886646</v>
      </c>
      <c r="O3334" s="32">
        <f t="shared" si="1"/>
        <v>93.10530199</v>
      </c>
      <c r="P3334" s="33">
        <f t="shared" si="2"/>
        <v>16.3</v>
      </c>
      <c r="Q3334" s="34">
        <f t="shared" si="3"/>
        <v>1.677700348</v>
      </c>
      <c r="R3334" s="35" t="str">
        <f t="shared" si="4"/>
        <v>Alto</v>
      </c>
      <c r="S3334" s="35" t="str">
        <f>IF(O3334="","",IF(O3334&gt;AVERAGE('Base de datos limpia'!$O$2:$O$8001),"Alto","Normal"))
</f>
        <v>Alto</v>
      </c>
      <c r="T3334" s="35" t="str">
        <f t="shared" si="5"/>
        <v>Gamer intensivo</v>
      </c>
      <c r="U3334" s="35"/>
    </row>
    <row r="3335">
      <c r="A3335" s="28">
        <v>3334.0</v>
      </c>
      <c r="B3335" s="28">
        <v>19.0</v>
      </c>
      <c r="C3335" s="28" t="str">
        <f>TRIM(PROPER('Base de datos cruda'!C3335))</f>
        <v>Female</v>
      </c>
      <c r="D3335" s="28">
        <v>1.15</v>
      </c>
      <c r="E3335" s="28">
        <v>9.83</v>
      </c>
      <c r="F3335" s="28">
        <v>8.4</v>
      </c>
      <c r="G3335" s="28">
        <v>97.04</v>
      </c>
      <c r="H3335" s="28" t="str">
        <f>TRIM(PROPER('Base de datos cruda'!H3335))</f>
        <v>Fps</v>
      </c>
      <c r="I3335" s="28">
        <v>0.14</v>
      </c>
      <c r="J3335" s="28">
        <v>5.58</v>
      </c>
      <c r="K3335" s="28">
        <v>303.95</v>
      </c>
      <c r="L3335" s="28">
        <f>IF('Base de datos cruda'!L3335&lt;0,,'Base de datos cruda'!L3335)</f>
        <v>4.87</v>
      </c>
      <c r="M3335" s="28" t="str">
        <f>IF(TRIM(PROPER('Base de datos cruda'!M3335))="High","Alto",IF(TRIM(PROPER('Base de datos cruda'!M3335))="Medium","Medio","Bajo"))</f>
        <v>Medio</v>
      </c>
      <c r="N3335" s="29">
        <v>100.0</v>
      </c>
      <c r="O3335" s="32">
        <f t="shared" si="1"/>
        <v>100</v>
      </c>
      <c r="P3335" s="33">
        <f t="shared" si="2"/>
        <v>6.73</v>
      </c>
      <c r="Q3335" s="34">
        <f t="shared" si="3"/>
        <v>8.547826087</v>
      </c>
      <c r="R3335" s="35" t="str">
        <f t="shared" si="4"/>
        <v>Alto</v>
      </c>
      <c r="S3335" s="35" t="str">
        <f>IF(O3335="","",IF(O3335&gt;AVERAGE('Base de datos limpia'!$O$2:$O$8001),"Alto","Normal"))
</f>
        <v>Alto</v>
      </c>
      <c r="T3335" s="35" t="str">
        <f t="shared" si="5"/>
        <v>Gamer intensivo</v>
      </c>
      <c r="U3335" s="35"/>
    </row>
    <row r="3336">
      <c r="A3336" s="28">
        <v>3335.0</v>
      </c>
      <c r="B3336" s="28">
        <v>21.0</v>
      </c>
      <c r="C3336" s="28" t="str">
        <f>TRIM(PROPER('Base de datos cruda'!C3336))</f>
        <v>Male</v>
      </c>
      <c r="D3336" s="28">
        <v>2.63</v>
      </c>
      <c r="E3336" s="28">
        <v>6.74</v>
      </c>
      <c r="F3336" s="28">
        <v>8.44</v>
      </c>
      <c r="G3336" s="28">
        <v>63.46</v>
      </c>
      <c r="H3336" s="28" t="str">
        <f>TRIM(PROPER('Base de datos cruda'!H3336))</f>
        <v>Fps</v>
      </c>
      <c r="I3336" s="28">
        <v>1.54</v>
      </c>
      <c r="J3336" s="28">
        <v>3.81</v>
      </c>
      <c r="K3336" s="28">
        <v>293.13</v>
      </c>
      <c r="L3336" s="28">
        <f>IF('Base de datos cruda'!L3336&lt;0,,'Base de datos cruda'!L3336)</f>
        <v>6.84</v>
      </c>
      <c r="M3336" s="28" t="str">
        <f>IF(TRIM(PROPER('Base de datos cruda'!M3336))="High","Alto",IF(TRIM(PROPER('Base de datos cruda'!M3336))="Medium","Medio","Bajo"))</f>
        <v>Medio</v>
      </c>
      <c r="N3336" s="29">
        <v>84.73</v>
      </c>
      <c r="O3336" s="32">
        <f t="shared" si="1"/>
        <v>84.73</v>
      </c>
      <c r="P3336" s="33">
        <f t="shared" si="2"/>
        <v>6.44</v>
      </c>
      <c r="Q3336" s="34">
        <f t="shared" si="3"/>
        <v>2.562737643</v>
      </c>
      <c r="R3336" s="35" t="str">
        <f t="shared" si="4"/>
        <v>Alto</v>
      </c>
      <c r="S3336" s="35" t="str">
        <f>IF(O3336="","",IF(O3336&gt;AVERAGE('Base de datos limpia'!$O$2:$O$8001),"Alto","Normal"))
</f>
        <v>Alto</v>
      </c>
      <c r="T3336" s="35" t="str">
        <f t="shared" si="5"/>
        <v>Gamer intensivo</v>
      </c>
      <c r="U3336" s="35"/>
    </row>
    <row r="3337">
      <c r="A3337" s="28">
        <v>3336.0</v>
      </c>
      <c r="B3337" s="28">
        <v>18.0</v>
      </c>
      <c r="C3337" s="28" t="str">
        <f>TRIM(PROPER('Base de datos cruda'!C3337))</f>
        <v>Female</v>
      </c>
      <c r="D3337" s="28">
        <v>3.54</v>
      </c>
      <c r="E3337" s="28">
        <v>2.74</v>
      </c>
      <c r="F3337" s="28">
        <v>6.04</v>
      </c>
      <c r="G3337" s="28">
        <v>84.77</v>
      </c>
      <c r="H3337" s="28" t="str">
        <f>TRIM(PROPER('Base de datos cruda'!H3337))</f>
        <v>Rpg</v>
      </c>
      <c r="I3337" s="28">
        <v>2.44</v>
      </c>
      <c r="J3337" s="28">
        <v>7.21</v>
      </c>
      <c r="K3337" s="28">
        <v>284.79</v>
      </c>
      <c r="L3337" s="28">
        <f>IF('Base de datos cruda'!L3337&lt;0,,'Base de datos cruda'!L3337)</f>
        <v>5.79</v>
      </c>
      <c r="M3337" s="28" t="str">
        <f>IF(TRIM(PROPER('Base de datos cruda'!M3337))="High","Alto",IF(TRIM(PROPER('Base de datos cruda'!M3337))="Medium","Medio","Bajo"))</f>
        <v>Medio</v>
      </c>
      <c r="N3337" s="29">
        <v>53.49</v>
      </c>
      <c r="O3337" s="32">
        <f t="shared" si="1"/>
        <v>53.49</v>
      </c>
      <c r="P3337" s="33">
        <f t="shared" si="2"/>
        <v>10.75</v>
      </c>
      <c r="Q3337" s="34">
        <f t="shared" si="3"/>
        <v>0.7740112994</v>
      </c>
      <c r="R3337" s="35" t="str">
        <f t="shared" si="4"/>
        <v>Medio</v>
      </c>
      <c r="S3337" s="35" t="str">
        <f>IF(O3337="","",IF(O3337&gt;AVERAGE('Base de datos limpia'!$O$2:$O$8001),"Alto","Normal"))
</f>
        <v>Normal</v>
      </c>
      <c r="T3337" s="35" t="str">
        <f t="shared" si="5"/>
        <v>Gamer casual</v>
      </c>
      <c r="U3337" s="35"/>
    </row>
    <row r="3338">
      <c r="A3338" s="28">
        <v>3337.0</v>
      </c>
      <c r="B3338" s="28">
        <v>19.0</v>
      </c>
      <c r="C3338" s="28" t="str">
        <f>TRIM(PROPER('Base de datos cruda'!C3338))</f>
        <v>Male</v>
      </c>
      <c r="D3338" s="28">
        <v>1.54</v>
      </c>
      <c r="E3338" s="28">
        <v>2.07</v>
      </c>
      <c r="F3338" s="28">
        <v>4.69</v>
      </c>
      <c r="G3338" s="28">
        <v>69.91</v>
      </c>
      <c r="H3338" s="28" t="str">
        <f>TRIM(PROPER('Base de datos cruda'!H3338))</f>
        <v>Fps</v>
      </c>
      <c r="I3338" s="28">
        <v>3.13</v>
      </c>
      <c r="J3338" s="28">
        <v>5.86</v>
      </c>
      <c r="K3338" s="28">
        <v>282.23</v>
      </c>
      <c r="L3338" s="28">
        <f>IF('Base de datos cruda'!L3338&lt;0,,'Base de datos cruda'!L3338)</f>
        <v>7</v>
      </c>
      <c r="M3338" s="28" t="str">
        <f>IF(TRIM(PROPER('Base de datos cruda'!M3338))="High","Alto",IF(TRIM(PROPER('Base de datos cruda'!M3338))="Medium","Medio","Bajo"))</f>
        <v>Medio</v>
      </c>
      <c r="N3338" s="29">
        <v>52.36</v>
      </c>
      <c r="O3338" s="32">
        <f t="shared" si="1"/>
        <v>52.36</v>
      </c>
      <c r="P3338" s="33">
        <f t="shared" si="2"/>
        <v>7.4</v>
      </c>
      <c r="Q3338" s="34">
        <f t="shared" si="3"/>
        <v>1.344155844</v>
      </c>
      <c r="R3338" s="35" t="str">
        <f t="shared" si="4"/>
        <v>Medio</v>
      </c>
      <c r="S3338" s="35" t="str">
        <f>IF(O3338="","",IF(O3338&gt;AVERAGE('Base de datos limpia'!$O$2:$O$8001),"Alto","Normal"))
</f>
        <v>Normal</v>
      </c>
      <c r="T3338" s="35" t="str">
        <f t="shared" si="5"/>
        <v>Gamer casual</v>
      </c>
      <c r="U3338" s="35"/>
    </row>
    <row r="3339">
      <c r="A3339" s="28">
        <v>3338.0</v>
      </c>
      <c r="B3339" s="28">
        <v>24.0</v>
      </c>
      <c r="C3339" s="28" t="str">
        <f>TRIM(PROPER('Base de datos cruda'!C3339))</f>
        <v>Other</v>
      </c>
      <c r="D3339" s="28">
        <v>3.6</v>
      </c>
      <c r="E3339" s="28">
        <v>9.51</v>
      </c>
      <c r="F3339" s="28">
        <v>7.15</v>
      </c>
      <c r="G3339" s="28">
        <v>93.07</v>
      </c>
      <c r="H3339" s="28" t="str">
        <f>TRIM(PROPER('Base de datos cruda'!H3339))</f>
        <v>Fps</v>
      </c>
      <c r="I3339" s="28">
        <v>0.14</v>
      </c>
      <c r="J3339" s="28">
        <v>6.66</v>
      </c>
      <c r="K3339" s="28">
        <v>259.57</v>
      </c>
      <c r="L3339" s="28">
        <f>IF('Base de datos cruda'!L3339&lt;0,,'Base de datos cruda'!L3339)</f>
        <v>7.89</v>
      </c>
      <c r="M3339" s="28" t="str">
        <f>IF(TRIM(PROPER('Base de datos cruda'!M3339))="High","Alto",IF(TRIM(PROPER('Base de datos cruda'!M3339))="Medium","Medio","Bajo"))</f>
        <v>Medio</v>
      </c>
      <c r="N3339" s="29">
        <v>100.0</v>
      </c>
      <c r="O3339" s="32">
        <f t="shared" si="1"/>
        <v>100</v>
      </c>
      <c r="P3339" s="33">
        <f t="shared" si="2"/>
        <v>10.26</v>
      </c>
      <c r="Q3339" s="34">
        <f t="shared" si="3"/>
        <v>2.641666667</v>
      </c>
      <c r="R3339" s="35" t="str">
        <f t="shared" si="4"/>
        <v>Alto</v>
      </c>
      <c r="S3339" s="35" t="str">
        <f>IF(O3339="","",IF(O3339&gt;AVERAGE('Base de datos limpia'!$O$2:$O$8001),"Alto","Normal"))
</f>
        <v>Alto</v>
      </c>
      <c r="T3339" s="35" t="str">
        <f t="shared" si="5"/>
        <v>Gamer intensivo</v>
      </c>
      <c r="U3339" s="35"/>
    </row>
    <row r="3340">
      <c r="A3340" s="28">
        <v>3339.0</v>
      </c>
      <c r="B3340" s="28">
        <v>20.0</v>
      </c>
      <c r="C3340" s="28" t="str">
        <f>TRIM(PROPER('Base de datos cruda'!C3340))</f>
        <v>Female</v>
      </c>
      <c r="D3340" s="28">
        <v>1.26</v>
      </c>
      <c r="E3340" s="28">
        <v>4.91</v>
      </c>
      <c r="F3340" s="28">
        <v>8.37</v>
      </c>
      <c r="G3340" s="28">
        <v>62.46</v>
      </c>
      <c r="H3340" s="28" t="str">
        <f>TRIM(PROPER('Base de datos cruda'!H3340))</f>
        <v>Rpg</v>
      </c>
      <c r="I3340" s="28">
        <v>2.05</v>
      </c>
      <c r="J3340" s="28">
        <v>4.18</v>
      </c>
      <c r="K3340" s="28">
        <v>301.02</v>
      </c>
      <c r="L3340" s="28">
        <f>IF('Base de datos cruda'!L3340&lt;0,,'Base de datos cruda'!L3340)</f>
        <v>0.71</v>
      </c>
      <c r="M3340" s="28" t="str">
        <f>IF(TRIM(PROPER('Base de datos cruda'!M3340))="High","Alto",IF(TRIM(PROPER('Base de datos cruda'!M3340))="Medium","Medio","Bajo"))</f>
        <v>Medio</v>
      </c>
      <c r="N3340" s="29">
        <v>82.35</v>
      </c>
      <c r="O3340" s="32">
        <f t="shared" si="1"/>
        <v>82.35</v>
      </c>
      <c r="P3340" s="33">
        <f t="shared" si="2"/>
        <v>5.44</v>
      </c>
      <c r="Q3340" s="34">
        <f t="shared" si="3"/>
        <v>3.896825397</v>
      </c>
      <c r="R3340" s="35" t="str">
        <f t="shared" si="4"/>
        <v>Alto</v>
      </c>
      <c r="S3340" s="35" t="str">
        <f>IF(O3340="","",IF(O3340&gt;AVERAGE('Base de datos limpia'!$O$2:$O$8001),"Alto","Normal"))
</f>
        <v>Alto</v>
      </c>
      <c r="T3340" s="35" t="str">
        <f t="shared" si="5"/>
        <v>Gamer moderado</v>
      </c>
      <c r="U3340" s="35"/>
    </row>
    <row r="3341">
      <c r="A3341" s="28">
        <v>3340.0</v>
      </c>
      <c r="B3341" s="28">
        <v>22.0</v>
      </c>
      <c r="C3341" s="28" t="str">
        <f>TRIM(PROPER('Base de datos cruda'!C3341))</f>
        <v>Female</v>
      </c>
      <c r="D3341" s="28">
        <v>4.47</v>
      </c>
      <c r="E3341" s="28">
        <v>2.75</v>
      </c>
      <c r="F3341" s="28">
        <v>4.37</v>
      </c>
      <c r="G3341" s="28">
        <v>98.1</v>
      </c>
      <c r="H3341" s="28" t="str">
        <f>TRIM(PROPER('Base de datos cruda'!H3341))</f>
        <v>Rpg</v>
      </c>
      <c r="I3341" s="28">
        <v>1.72</v>
      </c>
      <c r="J3341" s="28">
        <v>8.18</v>
      </c>
      <c r="K3341" s="28">
        <v>255.21</v>
      </c>
      <c r="L3341" s="28">
        <f>IF('Base de datos cruda'!L3341&lt;0,,'Base de datos cruda'!L3341)</f>
        <v>7.41</v>
      </c>
      <c r="M3341" s="28" t="str">
        <f>IF(TRIM(PROPER('Base de datos cruda'!M3341))="High","Alto",IF(TRIM(PROPER('Base de datos cruda'!M3341))="Medium","Medio","Bajo"))</f>
        <v>Medio</v>
      </c>
      <c r="N3341" s="29">
        <v>46.926424356977</v>
      </c>
      <c r="O3341" s="32">
        <f t="shared" si="1"/>
        <v>46.92642436</v>
      </c>
      <c r="P3341" s="33">
        <f t="shared" si="2"/>
        <v>12.65</v>
      </c>
      <c r="Q3341" s="34">
        <f t="shared" si="3"/>
        <v>0.615212528</v>
      </c>
      <c r="R3341" s="35" t="str">
        <f t="shared" si="4"/>
        <v>Bajo</v>
      </c>
      <c r="S3341" s="35" t="str">
        <f>IF(O3341="","",IF(O3341&gt;AVERAGE('Base de datos limpia'!$O$2:$O$8001),"Alto","Normal"))
</f>
        <v>Normal</v>
      </c>
      <c r="T3341" s="35" t="str">
        <f t="shared" si="5"/>
        <v>Gamer casual</v>
      </c>
      <c r="U3341" s="35"/>
    </row>
    <row r="3342">
      <c r="A3342" s="28">
        <v>3341.0</v>
      </c>
      <c r="B3342" s="28">
        <v>17.0</v>
      </c>
      <c r="C3342" s="28" t="str">
        <f>TRIM(PROPER('Base de datos cruda'!C3342))</f>
        <v>Female</v>
      </c>
      <c r="D3342" s="28">
        <v>5.31</v>
      </c>
      <c r="E3342" s="28">
        <v>9.41</v>
      </c>
      <c r="F3342" s="28">
        <v>6.79</v>
      </c>
      <c r="G3342" s="28">
        <v>61.89</v>
      </c>
      <c r="H3342" s="28" t="str">
        <f>TRIM(PROPER('Base de datos cruda'!H3342))</f>
        <v>Fps</v>
      </c>
      <c r="I3342" s="28">
        <v>0.13</v>
      </c>
      <c r="J3342" s="28">
        <v>10.84</v>
      </c>
      <c r="K3342" s="28">
        <v>264.83</v>
      </c>
      <c r="L3342" s="28">
        <f>IF('Base de datos cruda'!L3342&lt;0,,'Base de datos cruda'!L3342)</f>
        <v>13.27</v>
      </c>
      <c r="M3342" s="28" t="str">
        <f>IF(TRIM(PROPER('Base de datos cruda'!M3342))="High","Alto",IF(TRIM(PROPER('Base de datos cruda'!M3342))="Medium","Medio","Bajo"))</f>
        <v>Bajo</v>
      </c>
      <c r="N3342" s="29">
        <v>82.6838125999021</v>
      </c>
      <c r="O3342" s="32">
        <f t="shared" si="1"/>
        <v>82.6838126</v>
      </c>
      <c r="P3342" s="33">
        <f t="shared" si="2"/>
        <v>16.15</v>
      </c>
      <c r="Q3342" s="34">
        <f t="shared" si="3"/>
        <v>1.77212806</v>
      </c>
      <c r="R3342" s="35" t="str">
        <f t="shared" si="4"/>
        <v>Alto</v>
      </c>
      <c r="S3342" s="35" t="str">
        <f>IF(O3342="","",IF(O3342&gt;AVERAGE('Base de datos limpia'!$O$2:$O$8001),"Alto","Normal"))
</f>
        <v>Alto</v>
      </c>
      <c r="T3342" s="35" t="str">
        <f t="shared" si="5"/>
        <v>Gamer intensivo</v>
      </c>
      <c r="U3342" s="35"/>
    </row>
    <row r="3343">
      <c r="A3343" s="28">
        <v>3342.0</v>
      </c>
      <c r="B3343" s="28">
        <v>20.0</v>
      </c>
      <c r="C3343" s="28" t="str">
        <f>TRIM(PROPER('Base de datos cruda'!C3343))</f>
        <v>Female</v>
      </c>
      <c r="D3343" s="28">
        <v>0.5</v>
      </c>
      <c r="E3343" s="28">
        <v>1.94</v>
      </c>
      <c r="F3343" s="28">
        <v>4.57</v>
      </c>
      <c r="G3343" s="28">
        <v>69.64</v>
      </c>
      <c r="H3343" s="28" t="str">
        <f>TRIM(PROPER('Base de datos cruda'!H3343))</f>
        <v>Fps</v>
      </c>
      <c r="I3343" s="28">
        <v>1.78</v>
      </c>
      <c r="J3343" s="28">
        <v>2.8</v>
      </c>
      <c r="K3343" s="28">
        <v>309.36</v>
      </c>
      <c r="L3343" s="28">
        <f>IF('Base de datos cruda'!L3343&lt;0,,'Base de datos cruda'!L3343)</f>
        <v>2.32</v>
      </c>
      <c r="M3343" s="28" t="str">
        <f>IF(TRIM(PROPER('Base de datos cruda'!M3343))="High","Alto",IF(TRIM(PROPER('Base de datos cruda'!M3343))="Medium","Medio","Bajo"))</f>
        <v>Medio</v>
      </c>
      <c r="N3343" s="29">
        <v>51.76</v>
      </c>
      <c r="O3343" s="32">
        <f t="shared" si="1"/>
        <v>51.76</v>
      </c>
      <c r="P3343" s="33">
        <f t="shared" si="2"/>
        <v>3.3</v>
      </c>
      <c r="Q3343" s="34">
        <f t="shared" si="3"/>
        <v>3.88</v>
      </c>
      <c r="R3343" s="35" t="str">
        <f t="shared" si="4"/>
        <v>Medio</v>
      </c>
      <c r="S3343" s="35" t="str">
        <f>IF(O3343="","",IF(O3343&gt;AVERAGE('Base de datos limpia'!$O$2:$O$8001),"Alto","Normal"))
</f>
        <v>Normal</v>
      </c>
      <c r="T3343" s="35" t="str">
        <f t="shared" si="5"/>
        <v>Gamer casual</v>
      </c>
      <c r="U3343" s="35"/>
    </row>
    <row r="3344">
      <c r="A3344" s="28">
        <v>3343.0</v>
      </c>
      <c r="B3344" s="28">
        <v>24.0</v>
      </c>
      <c r="C3344" s="28" t="str">
        <f>TRIM(PROPER('Base de datos cruda'!C3344))</f>
        <v>Female</v>
      </c>
      <c r="D3344" s="28">
        <v>6.97</v>
      </c>
      <c r="E3344" s="28">
        <v>7.57</v>
      </c>
      <c r="F3344" s="28">
        <v>4.13</v>
      </c>
      <c r="G3344" s="28">
        <v>78.57</v>
      </c>
      <c r="H3344" s="28" t="str">
        <f>TRIM(PROPER('Base de datos cruda'!H3344))</f>
        <v>Casual</v>
      </c>
      <c r="I3344" s="28">
        <v>4.66</v>
      </c>
      <c r="J3344" s="28">
        <v>9.97</v>
      </c>
      <c r="K3344" s="28">
        <v>254.34</v>
      </c>
      <c r="L3344" s="28">
        <f>IF('Base de datos cruda'!L3344&lt;0,,'Base de datos cruda'!L3344)</f>
        <v>15.41</v>
      </c>
      <c r="M3344" s="28" t="str">
        <f>IF(TRIM(PROPER('Base de datos cruda'!M3344))="High","Alto",IF(TRIM(PROPER('Base de datos cruda'!M3344))="Medium","Medio","Bajo"))</f>
        <v>Alto</v>
      </c>
      <c r="N3344" s="29">
        <v>51.9348063537041</v>
      </c>
      <c r="O3344" s="32">
        <f t="shared" si="1"/>
        <v>51.93480635</v>
      </c>
      <c r="P3344" s="33">
        <f t="shared" si="2"/>
        <v>16.94</v>
      </c>
      <c r="Q3344" s="34">
        <f t="shared" si="3"/>
        <v>1.086083214</v>
      </c>
      <c r="R3344" s="35" t="str">
        <f t="shared" si="4"/>
        <v>Medio</v>
      </c>
      <c r="S3344" s="35" t="str">
        <f>IF(O3344="","",IF(O3344&gt;AVERAGE('Base de datos limpia'!$O$2:$O$8001),"Alto","Normal"))
</f>
        <v>Normal</v>
      </c>
      <c r="T3344" s="35" t="str">
        <f t="shared" si="5"/>
        <v>Gamer intensivo</v>
      </c>
      <c r="U3344" s="35"/>
    </row>
    <row r="3345">
      <c r="A3345" s="28">
        <v>3344.0</v>
      </c>
      <c r="B3345" s="28">
        <v>18.0</v>
      </c>
      <c r="C3345" s="28" t="str">
        <f>TRIM(PROPER('Base de datos cruda'!C3345))</f>
        <v>Male</v>
      </c>
      <c r="D3345" s="28">
        <v>1.48</v>
      </c>
      <c r="E3345" s="28">
        <v>6.63</v>
      </c>
      <c r="F3345" s="28">
        <v>7.4</v>
      </c>
      <c r="G3345" s="28">
        <v>90.24</v>
      </c>
      <c r="H3345" s="28" t="str">
        <f>TRIM(PROPER('Base de datos cruda'!H3345))</f>
        <v>Fps</v>
      </c>
      <c r="I3345" s="28">
        <v>1.37</v>
      </c>
      <c r="J3345" s="28">
        <v>5.75</v>
      </c>
      <c r="K3345" s="28">
        <v>297.36</v>
      </c>
      <c r="L3345" s="28">
        <f>IF('Base de datos cruda'!L3345&lt;0,,'Base de datos cruda'!L3345)</f>
        <v>7.17</v>
      </c>
      <c r="M3345" s="28" t="str">
        <f>IF(TRIM(PROPER('Base de datos cruda'!M3345))="High","Alto",IF(TRIM(PROPER('Base de datos cruda'!M3345))="Medium","Medio","Bajo"))</f>
        <v>Medio</v>
      </c>
      <c r="N3345" s="29">
        <v>99.96</v>
      </c>
      <c r="O3345" s="32">
        <f t="shared" si="1"/>
        <v>99.96</v>
      </c>
      <c r="P3345" s="33">
        <f t="shared" si="2"/>
        <v>7.23</v>
      </c>
      <c r="Q3345" s="34">
        <f t="shared" si="3"/>
        <v>4.47972973</v>
      </c>
      <c r="R3345" s="35" t="str">
        <f t="shared" si="4"/>
        <v>Alto</v>
      </c>
      <c r="S3345" s="35" t="str">
        <f>IF(O3345="","",IF(O3345&gt;AVERAGE('Base de datos limpia'!$O$2:$O$8001),"Alto","Normal"))
</f>
        <v>Alto</v>
      </c>
      <c r="T3345" s="35" t="str">
        <f t="shared" si="5"/>
        <v>Gamer intensivo</v>
      </c>
      <c r="U3345" s="35"/>
    </row>
    <row r="3346">
      <c r="A3346" s="28">
        <v>3345.0</v>
      </c>
      <c r="B3346" s="28">
        <v>24.0</v>
      </c>
      <c r="C3346" s="28" t="str">
        <f>TRIM(PROPER('Base de datos cruda'!C3346))</f>
        <v>Male</v>
      </c>
      <c r="D3346" s="28">
        <v>1.8</v>
      </c>
      <c r="E3346" s="28">
        <v>1.79</v>
      </c>
      <c r="F3346" s="28">
        <v>7.41</v>
      </c>
      <c r="G3346" s="28">
        <v>98.04</v>
      </c>
      <c r="H3346" s="28" t="str">
        <f>TRIM(PROPER('Base de datos cruda'!H3346))</f>
        <v>Casual</v>
      </c>
      <c r="I3346" s="28">
        <v>2.93</v>
      </c>
      <c r="J3346" s="28">
        <v>3.73</v>
      </c>
      <c r="K3346" s="28">
        <v>301.49</v>
      </c>
      <c r="L3346" s="28">
        <f>IF('Base de datos cruda'!L3346&lt;0,,'Base de datos cruda'!L3346)</f>
        <v>4.69</v>
      </c>
      <c r="M3346" s="28" t="str">
        <f>IF(TRIM(PROPER('Base de datos cruda'!M3346))="High","Alto",IF(TRIM(PROPER('Base de datos cruda'!M3346))="Medium","Medio","Bajo"))</f>
        <v>Medio</v>
      </c>
      <c r="N3346" s="29">
        <v>74.11</v>
      </c>
      <c r="O3346" s="32">
        <f t="shared" si="1"/>
        <v>74.11</v>
      </c>
      <c r="P3346" s="33">
        <f t="shared" si="2"/>
        <v>5.53</v>
      </c>
      <c r="Q3346" s="34">
        <f t="shared" si="3"/>
        <v>0.9944444444</v>
      </c>
      <c r="R3346" s="35" t="str">
        <f t="shared" si="4"/>
        <v>Alto</v>
      </c>
      <c r="S3346" s="35" t="str">
        <f>IF(O3346="","",IF(O3346&gt;AVERAGE('Base de datos limpia'!$O$2:$O$8001),"Alto","Normal"))
</f>
        <v>Alto</v>
      </c>
      <c r="T3346" s="35" t="str">
        <f t="shared" si="5"/>
        <v>Gamer casual</v>
      </c>
      <c r="U3346" s="35"/>
    </row>
    <row r="3347">
      <c r="A3347" s="28">
        <v>3346.0</v>
      </c>
      <c r="B3347" s="28">
        <v>21.0</v>
      </c>
      <c r="C3347" s="28" t="str">
        <f>TRIM(PROPER('Base de datos cruda'!C3347))</f>
        <v>Male</v>
      </c>
      <c r="D3347" s="28">
        <v>5.29</v>
      </c>
      <c r="E3347" s="28">
        <v>4.05</v>
      </c>
      <c r="F3347" s="28">
        <v>7.0</v>
      </c>
      <c r="G3347" s="28">
        <v>77.12</v>
      </c>
      <c r="H3347" s="28" t="str">
        <f>TRIM(PROPER('Base de datos cruda'!H3347))</f>
        <v>Fps</v>
      </c>
      <c r="I3347" s="28">
        <v>1.49</v>
      </c>
      <c r="J3347" s="28">
        <v>10.46</v>
      </c>
      <c r="K3347" s="28">
        <v>249.85</v>
      </c>
      <c r="L3347" s="28">
        <f>IF('Base de datos cruda'!L3347&lt;0,,'Base de datos cruda'!L3347)</f>
        <v>12</v>
      </c>
      <c r="M3347" s="28" t="str">
        <f>IF(TRIM(PROPER('Base de datos cruda'!M3347))="High","Alto",IF(TRIM(PROPER('Base de datos cruda'!M3347))="Medium","Medio","Bajo"))</f>
        <v>Bajo</v>
      </c>
      <c r="N3347" s="29">
        <v>52.81</v>
      </c>
      <c r="O3347" s="32">
        <f t="shared" si="1"/>
        <v>52.81</v>
      </c>
      <c r="P3347" s="33">
        <f t="shared" si="2"/>
        <v>15.75</v>
      </c>
      <c r="Q3347" s="34">
        <f t="shared" si="3"/>
        <v>0.7655954631</v>
      </c>
      <c r="R3347" s="35" t="str">
        <f t="shared" si="4"/>
        <v>Medio</v>
      </c>
      <c r="S3347" s="35" t="str">
        <f>IF(O3347="","",IF(O3347&gt;AVERAGE('Base de datos limpia'!$O$2:$O$8001),"Alto","Normal"))
</f>
        <v>Normal</v>
      </c>
      <c r="T3347" s="35" t="str">
        <f t="shared" si="5"/>
        <v>Gamer moderado</v>
      </c>
      <c r="U3347" s="35"/>
    </row>
    <row r="3348">
      <c r="A3348" s="28">
        <v>3347.0</v>
      </c>
      <c r="B3348" s="28">
        <v>19.0</v>
      </c>
      <c r="C3348" s="28" t="str">
        <f>TRIM(PROPER('Base de datos cruda'!C3348))</f>
        <v>Male</v>
      </c>
      <c r="D3348" s="28">
        <v>3.75</v>
      </c>
      <c r="E3348" s="28">
        <v>2.35</v>
      </c>
      <c r="F3348" s="28">
        <v>8.3</v>
      </c>
      <c r="G3348" s="28">
        <v>90.29</v>
      </c>
      <c r="H3348" s="28" t="str">
        <f>TRIM(PROPER('Base de datos cruda'!H3348))</f>
        <v>Rpg</v>
      </c>
      <c r="I3348" s="28">
        <v>0.53</v>
      </c>
      <c r="J3348" s="28">
        <v>8.08</v>
      </c>
      <c r="K3348" s="28">
        <v>279.88</v>
      </c>
      <c r="L3348" s="28">
        <f>IF('Base de datos cruda'!L3348&lt;0,,'Base de datos cruda'!L3348)</f>
        <v>9.02</v>
      </c>
      <c r="M3348" s="28" t="str">
        <f>IF(TRIM(PROPER('Base de datos cruda'!M3348))="High","Alto",IF(TRIM(PROPER('Base de datos cruda'!M3348))="Medium","Medio","Bajo"))</f>
        <v>Medio</v>
      </c>
      <c r="N3348" s="29">
        <v>62.4853317033932</v>
      </c>
      <c r="O3348" s="32">
        <f t="shared" si="1"/>
        <v>62.4853317</v>
      </c>
      <c r="P3348" s="33">
        <f t="shared" si="2"/>
        <v>11.83</v>
      </c>
      <c r="Q3348" s="34">
        <f t="shared" si="3"/>
        <v>0.6266666667</v>
      </c>
      <c r="R3348" s="35" t="str">
        <f t="shared" si="4"/>
        <v>Medio</v>
      </c>
      <c r="S3348" s="35" t="str">
        <f>IF(O3348="","",IF(O3348&gt;AVERAGE('Base de datos limpia'!$O$2:$O$8001),"Alto","Normal"))
</f>
        <v>Normal</v>
      </c>
      <c r="T3348" s="35" t="str">
        <f t="shared" si="5"/>
        <v>Gamer casual</v>
      </c>
      <c r="U3348" s="35"/>
    </row>
    <row r="3349">
      <c r="A3349" s="28">
        <v>3348.0</v>
      </c>
      <c r="B3349" s="28">
        <v>22.0</v>
      </c>
      <c r="C3349" s="28" t="str">
        <f>TRIM(PROPER('Base de datos cruda'!C3349))</f>
        <v>Female</v>
      </c>
      <c r="D3349" s="28">
        <v>4.0</v>
      </c>
      <c r="E3349" s="28">
        <v>6.44</v>
      </c>
      <c r="F3349" s="28">
        <v>4.4</v>
      </c>
      <c r="G3349" s="28">
        <v>89.09</v>
      </c>
      <c r="H3349" s="28" t="str">
        <f>TRIM(PROPER('Base de datos cruda'!H3349))</f>
        <v>Rpg</v>
      </c>
      <c r="I3349" s="28">
        <v>1.45</v>
      </c>
      <c r="J3349" s="28">
        <v>6.76</v>
      </c>
      <c r="K3349" s="28">
        <v>277.1</v>
      </c>
      <c r="L3349" s="28">
        <f>IF('Base de datos cruda'!L3349&lt;0,,'Base de datos cruda'!L3349)</f>
        <v>11.54</v>
      </c>
      <c r="M3349" s="28" t="str">
        <f>IF(TRIM(PROPER('Base de datos cruda'!M3349))="High","Alto",IF(TRIM(PROPER('Base de datos cruda'!M3349))="Medium","Medio","Bajo"))</f>
        <v>Medio</v>
      </c>
      <c r="N3349" s="29">
        <v>67.45</v>
      </c>
      <c r="O3349" s="32">
        <f t="shared" si="1"/>
        <v>67.45</v>
      </c>
      <c r="P3349" s="33">
        <f t="shared" si="2"/>
        <v>10.76</v>
      </c>
      <c r="Q3349" s="34">
        <f t="shared" si="3"/>
        <v>1.61</v>
      </c>
      <c r="R3349" s="35" t="str">
        <f t="shared" si="4"/>
        <v>Medio</v>
      </c>
      <c r="S3349" s="35" t="str">
        <f>IF(O3349="","",IF(O3349&gt;AVERAGE('Base de datos limpia'!$O$2:$O$8001),"Alto","Normal"))
</f>
        <v>Alto</v>
      </c>
      <c r="T3349" s="35" t="str">
        <f t="shared" si="5"/>
        <v>Gamer intensivo</v>
      </c>
      <c r="U3349" s="35"/>
    </row>
    <row r="3350">
      <c r="A3350" s="28">
        <v>3349.0</v>
      </c>
      <c r="B3350" s="28">
        <v>23.0</v>
      </c>
      <c r="C3350" s="28" t="str">
        <f>TRIM(PROPER('Base de datos cruda'!C3350))</f>
        <v>Female</v>
      </c>
      <c r="D3350" s="28">
        <v>1.03</v>
      </c>
      <c r="E3350" s="28">
        <v>5.29</v>
      </c>
      <c r="F3350" s="28">
        <v>4.53</v>
      </c>
      <c r="G3350" s="28">
        <v>82.85</v>
      </c>
      <c r="H3350" s="28" t="str">
        <f>TRIM(PROPER('Base de datos cruda'!H3350))</f>
        <v>Casual</v>
      </c>
      <c r="I3350" s="28">
        <v>2.35</v>
      </c>
      <c r="J3350" s="28">
        <v>5.64</v>
      </c>
      <c r="K3350" s="28">
        <v>316.52</v>
      </c>
      <c r="L3350" s="28">
        <f>IF('Base de datos cruda'!L3350&lt;0,,'Base de datos cruda'!L3350)</f>
        <v>2.12</v>
      </c>
      <c r="M3350" s="28" t="str">
        <f>IF(TRIM(PROPER('Base de datos cruda'!M3350))="High","Alto",IF(TRIM(PROPER('Base de datos cruda'!M3350))="Medium","Medio","Bajo"))</f>
        <v>Medio</v>
      </c>
      <c r="N3350" s="29">
        <v>78.39</v>
      </c>
      <c r="O3350" s="32">
        <f t="shared" si="1"/>
        <v>78.39</v>
      </c>
      <c r="P3350" s="33">
        <f t="shared" si="2"/>
        <v>6.67</v>
      </c>
      <c r="Q3350" s="34">
        <f t="shared" si="3"/>
        <v>5.13592233</v>
      </c>
      <c r="R3350" s="35" t="str">
        <f t="shared" si="4"/>
        <v>Alto</v>
      </c>
      <c r="S3350" s="35" t="str">
        <f>IF(O3350="","",IF(O3350&gt;AVERAGE('Base de datos limpia'!$O$2:$O$8001),"Alto","Normal"))
</f>
        <v>Alto</v>
      </c>
      <c r="T3350" s="35" t="str">
        <f t="shared" si="5"/>
        <v>Gamer moderado</v>
      </c>
      <c r="U3350" s="35"/>
    </row>
    <row r="3351">
      <c r="A3351" s="28">
        <v>3350.0</v>
      </c>
      <c r="B3351" s="28">
        <v>21.0</v>
      </c>
      <c r="C3351" s="28" t="str">
        <f>TRIM(PROPER('Base de datos cruda'!C3351))</f>
        <v>Female</v>
      </c>
      <c r="D3351" s="28">
        <v>6.45</v>
      </c>
      <c r="E3351" s="28">
        <v>1.04</v>
      </c>
      <c r="F3351" s="28">
        <v>8.32</v>
      </c>
      <c r="G3351" s="28">
        <v>87.64</v>
      </c>
      <c r="H3351" s="28" t="str">
        <f>TRIM(PROPER('Base de datos cruda'!H3351))</f>
        <v>Fps</v>
      </c>
      <c r="I3351" s="28">
        <v>1.48</v>
      </c>
      <c r="J3351" s="28">
        <v>8.85</v>
      </c>
      <c r="K3351" s="28">
        <v>241.26</v>
      </c>
      <c r="L3351" s="28">
        <f>IF('Base de datos cruda'!L3351&lt;0,,'Base de datos cruda'!L3351)</f>
        <v>14.42</v>
      </c>
      <c r="M3351" s="28" t="str">
        <f>IF(TRIM(PROPER('Base de datos cruda'!M3351))="High","Alto",IF(TRIM(PROPER('Base de datos cruda'!M3351))="Medium","Medio","Bajo"))</f>
        <v>Bajo</v>
      </c>
      <c r="N3351" s="29">
        <v>34.05</v>
      </c>
      <c r="O3351" s="32">
        <f t="shared" si="1"/>
        <v>34.05</v>
      </c>
      <c r="P3351" s="33">
        <f t="shared" si="2"/>
        <v>15.3</v>
      </c>
      <c r="Q3351" s="34">
        <f t="shared" si="3"/>
        <v>0.1612403101</v>
      </c>
      <c r="R3351" s="35" t="str">
        <f t="shared" si="4"/>
        <v>Bajo</v>
      </c>
      <c r="S3351" s="35" t="str">
        <f>IF(O3351="","",IF(O3351&gt;AVERAGE('Base de datos limpia'!$O$2:$O$8001),"Alto","Normal"))
</f>
        <v>Normal</v>
      </c>
      <c r="T3351" s="35" t="str">
        <f t="shared" si="5"/>
        <v>Gamer casual</v>
      </c>
      <c r="U3351" s="35"/>
    </row>
    <row r="3352">
      <c r="A3352" s="28">
        <v>3351.0</v>
      </c>
      <c r="B3352" s="28">
        <v>20.0</v>
      </c>
      <c r="C3352" s="28" t="str">
        <f>TRIM(PROPER('Base de datos cruda'!C3352))</f>
        <v>Other</v>
      </c>
      <c r="D3352" s="28">
        <v>4.94</v>
      </c>
      <c r="E3352" s="28">
        <v>9.78</v>
      </c>
      <c r="F3352" s="28">
        <v>6.52</v>
      </c>
      <c r="G3352" s="28">
        <v>61.52</v>
      </c>
      <c r="H3352" s="28" t="str">
        <f>TRIM(PROPER('Base de datos cruda'!H3352))</f>
        <v>Fps</v>
      </c>
      <c r="I3352" s="28">
        <v>3.12</v>
      </c>
      <c r="J3352" s="28">
        <v>9.81</v>
      </c>
      <c r="K3352" s="28">
        <v>273.42</v>
      </c>
      <c r="L3352" s="28">
        <f>IF('Base de datos cruda'!L3352&lt;0,,'Base de datos cruda'!L3352)</f>
        <v>12.73</v>
      </c>
      <c r="M3352" s="28" t="str">
        <f>IF(TRIM(PROPER('Base de datos cruda'!M3352))="High","Alto",IF(TRIM(PROPER('Base de datos cruda'!M3352))="Medium","Medio","Bajo"))</f>
        <v>Medio</v>
      </c>
      <c r="N3352" s="29">
        <v>88.71</v>
      </c>
      <c r="O3352" s="32">
        <f t="shared" si="1"/>
        <v>88.71</v>
      </c>
      <c r="P3352" s="33">
        <f t="shared" si="2"/>
        <v>14.75</v>
      </c>
      <c r="Q3352" s="34">
        <f t="shared" si="3"/>
        <v>1.979757085</v>
      </c>
      <c r="R3352" s="35" t="str">
        <f t="shared" si="4"/>
        <v>Alto</v>
      </c>
      <c r="S3352" s="35" t="str">
        <f>IF(O3352="","",IF(O3352&gt;AVERAGE('Base de datos limpia'!$O$2:$O$8001),"Alto","Normal"))
</f>
        <v>Alto</v>
      </c>
      <c r="T3352" s="35" t="str">
        <f t="shared" si="5"/>
        <v>Gamer intensivo</v>
      </c>
      <c r="U3352" s="35"/>
    </row>
    <row r="3353">
      <c r="A3353" s="28">
        <v>3352.0</v>
      </c>
      <c r="B3353" s="28">
        <v>21.0</v>
      </c>
      <c r="C3353" s="28" t="str">
        <f>TRIM(PROPER('Base de datos cruda'!C3353))</f>
        <v>Female</v>
      </c>
      <c r="D3353" s="28">
        <v>1.08</v>
      </c>
      <c r="E3353" s="28">
        <v>4.15</v>
      </c>
      <c r="F3353" s="28">
        <v>5.37</v>
      </c>
      <c r="G3353" s="28">
        <v>77.66</v>
      </c>
      <c r="H3353" s="28" t="str">
        <f>TRIM(PROPER('Base de datos cruda'!H3353))</f>
        <v>Casual</v>
      </c>
      <c r="I3353" s="28">
        <v>4.75</v>
      </c>
      <c r="J3353" s="28">
        <v>2.43</v>
      </c>
      <c r="K3353" s="28">
        <v>310.04</v>
      </c>
      <c r="L3353" s="28">
        <f>IF('Base de datos cruda'!L3353&lt;0,,'Base de datos cruda'!L3353)</f>
        <v>4.88</v>
      </c>
      <c r="M3353" s="28" t="str">
        <f>IF(TRIM(PROPER('Base de datos cruda'!M3353))="High","Alto",IF(TRIM(PROPER('Base de datos cruda'!M3353))="Medium","Medio","Bajo"))</f>
        <v>Medio</v>
      </c>
      <c r="N3353" s="29">
        <v>66.64</v>
      </c>
      <c r="O3353" s="32">
        <f t="shared" si="1"/>
        <v>66.64</v>
      </c>
      <c r="P3353" s="33">
        <f t="shared" si="2"/>
        <v>3.51</v>
      </c>
      <c r="Q3353" s="34">
        <f t="shared" si="3"/>
        <v>3.842592593</v>
      </c>
      <c r="R3353" s="35" t="str">
        <f t="shared" si="4"/>
        <v>Medio</v>
      </c>
      <c r="S3353" s="35" t="str">
        <f>IF(O3353="","",IF(O3353&gt;AVERAGE('Base de datos limpia'!$O$2:$O$8001),"Alto","Normal"))
</f>
        <v>Alto</v>
      </c>
      <c r="T3353" s="35" t="str">
        <f t="shared" si="5"/>
        <v>Gamer moderado</v>
      </c>
      <c r="U3353" s="35"/>
    </row>
    <row r="3354">
      <c r="A3354" s="28">
        <v>3353.0</v>
      </c>
      <c r="B3354" s="28">
        <v>20.0</v>
      </c>
      <c r="C3354" s="28" t="str">
        <f>TRIM(PROPER('Base de datos cruda'!C3354))</f>
        <v>Male</v>
      </c>
      <c r="D3354" s="28">
        <v>2.99</v>
      </c>
      <c r="E3354" s="28">
        <v>3.32</v>
      </c>
      <c r="F3354" s="28">
        <v>7.69</v>
      </c>
      <c r="G3354" s="28">
        <v>91.43</v>
      </c>
      <c r="H3354" s="28" t="str">
        <f>TRIM(PROPER('Base de datos cruda'!H3354))</f>
        <v>Rpg</v>
      </c>
      <c r="I3354" s="28">
        <v>0.35</v>
      </c>
      <c r="J3354" s="28">
        <v>6.12</v>
      </c>
      <c r="K3354" s="28">
        <v>277.69</v>
      </c>
      <c r="L3354" s="28">
        <f>IF('Base de datos cruda'!L3354&lt;0,,'Base de datos cruda'!L3354)</f>
        <v>7.77</v>
      </c>
      <c r="M3354" s="28" t="str">
        <f>IF(TRIM(PROPER('Base de datos cruda'!M3354))="High","Alto",IF(TRIM(PROPER('Base de datos cruda'!M3354))="Medium","Medio","Bajo"))</f>
        <v>Medio</v>
      </c>
      <c r="N3354" s="29">
        <v>68.8</v>
      </c>
      <c r="O3354" s="32">
        <f t="shared" si="1"/>
        <v>68.8</v>
      </c>
      <c r="P3354" s="33">
        <f t="shared" si="2"/>
        <v>9.11</v>
      </c>
      <c r="Q3354" s="34">
        <f t="shared" si="3"/>
        <v>1.110367893</v>
      </c>
      <c r="R3354" s="35" t="str">
        <f t="shared" si="4"/>
        <v>Medio</v>
      </c>
      <c r="S3354" s="35" t="str">
        <f>IF(O3354="","",IF(O3354&gt;AVERAGE('Base de datos limpia'!$O$2:$O$8001),"Alto","Normal"))
</f>
        <v>Alto</v>
      </c>
      <c r="T3354" s="35" t="str">
        <f t="shared" si="5"/>
        <v>Gamer moderado</v>
      </c>
      <c r="U3354" s="35"/>
    </row>
    <row r="3355">
      <c r="A3355" s="28">
        <v>3354.0</v>
      </c>
      <c r="B3355" s="28">
        <v>23.0</v>
      </c>
      <c r="C3355" s="28" t="str">
        <f>TRIM(PROPER('Base de datos cruda'!C3355))</f>
        <v>Male</v>
      </c>
      <c r="D3355" s="28">
        <v>6.48</v>
      </c>
      <c r="E3355" s="28">
        <v>3.0</v>
      </c>
      <c r="F3355" s="28">
        <v>8.47</v>
      </c>
      <c r="G3355" s="28">
        <v>78.97</v>
      </c>
      <c r="H3355" s="28" t="str">
        <f>TRIM(PROPER('Base de datos cruda'!H3355))</f>
        <v>Casual</v>
      </c>
      <c r="I3355" s="28">
        <v>3.59</v>
      </c>
      <c r="J3355" s="28">
        <v>8.79</v>
      </c>
      <c r="K3355" s="28">
        <v>235.88</v>
      </c>
      <c r="L3355" s="28">
        <f>IF('Base de datos cruda'!L3355&lt;0,,'Base de datos cruda'!L3355)</f>
        <v>12.2</v>
      </c>
      <c r="M3355" s="28" t="str">
        <f>IF(TRIM(PROPER('Base de datos cruda'!M3355))="High","Alto",IF(TRIM(PROPER('Base de datos cruda'!M3355))="Medium","Medio","Bajo"))</f>
        <v>Bajo</v>
      </c>
      <c r="N3355" s="29">
        <v>40.58</v>
      </c>
      <c r="O3355" s="32">
        <f t="shared" si="1"/>
        <v>40.58</v>
      </c>
      <c r="P3355" s="33">
        <f t="shared" si="2"/>
        <v>15.27</v>
      </c>
      <c r="Q3355" s="34">
        <f t="shared" si="3"/>
        <v>0.462962963</v>
      </c>
      <c r="R3355" s="35" t="str">
        <f t="shared" si="4"/>
        <v>Bajo</v>
      </c>
      <c r="S3355" s="35" t="str">
        <f>IF(O3355="","",IF(O3355&gt;AVERAGE('Base de datos limpia'!$O$2:$O$8001),"Alto","Normal"))
</f>
        <v>Normal</v>
      </c>
      <c r="T3355" s="35" t="str">
        <f t="shared" si="5"/>
        <v>Gamer moderado</v>
      </c>
      <c r="U3355" s="35"/>
    </row>
    <row r="3356">
      <c r="A3356" s="28">
        <v>3355.0</v>
      </c>
      <c r="B3356" s="28">
        <v>16.0</v>
      </c>
      <c r="C3356" s="28" t="str">
        <f>TRIM(PROPER('Base de datos cruda'!C3356))</f>
        <v>Male</v>
      </c>
      <c r="D3356" s="28">
        <v>4.55</v>
      </c>
      <c r="E3356" s="28">
        <v>2.43</v>
      </c>
      <c r="F3356" s="28">
        <v>7.45</v>
      </c>
      <c r="G3356" s="28">
        <v>94.94</v>
      </c>
      <c r="H3356" s="28" t="str">
        <f>TRIM(PROPER('Base de datos cruda'!H3356))</f>
        <v>Casual</v>
      </c>
      <c r="I3356" s="28">
        <v>0.01</v>
      </c>
      <c r="J3356" s="28">
        <v>9.63</v>
      </c>
      <c r="K3356" s="28">
        <v>272.69</v>
      </c>
      <c r="L3356" s="28">
        <f>IF('Base de datos cruda'!L3356&lt;0,,'Base de datos cruda'!L3356)</f>
        <v>12.02</v>
      </c>
      <c r="M3356" s="28" t="str">
        <f>IF(TRIM(PROPER('Base de datos cruda'!M3356))="High","Alto",IF(TRIM(PROPER('Base de datos cruda'!M3356))="Medium","Medio","Bajo"))</f>
        <v>Medio</v>
      </c>
      <c r="N3356" s="29">
        <v>47.22</v>
      </c>
      <c r="O3356" s="32">
        <f t="shared" si="1"/>
        <v>47.22</v>
      </c>
      <c r="P3356" s="33">
        <f t="shared" si="2"/>
        <v>14.18</v>
      </c>
      <c r="Q3356" s="34">
        <f t="shared" si="3"/>
        <v>0.5340659341</v>
      </c>
      <c r="R3356" s="35" t="str">
        <f t="shared" si="4"/>
        <v>Bajo</v>
      </c>
      <c r="S3356" s="35" t="str">
        <f>IF(O3356="","",IF(O3356&gt;AVERAGE('Base de datos limpia'!$O$2:$O$8001),"Alto","Normal"))
</f>
        <v>Normal</v>
      </c>
      <c r="T3356" s="35" t="str">
        <f t="shared" si="5"/>
        <v>Gamer casual</v>
      </c>
      <c r="U3356" s="35"/>
    </row>
    <row r="3357">
      <c r="A3357" s="28">
        <v>3356.0</v>
      </c>
      <c r="B3357" s="28">
        <v>22.0</v>
      </c>
      <c r="C3357" s="28" t="str">
        <f>TRIM(PROPER('Base de datos cruda'!C3357))</f>
        <v>Male</v>
      </c>
      <c r="D3357" s="28">
        <v>0.87</v>
      </c>
      <c r="E3357" s="28">
        <v>9.99</v>
      </c>
      <c r="F3357" s="28">
        <v>7.96</v>
      </c>
      <c r="G3357" s="28">
        <v>93.35</v>
      </c>
      <c r="H3357" s="28" t="str">
        <f>TRIM(PROPER('Base de datos cruda'!H3357))</f>
        <v>Rpg</v>
      </c>
      <c r="I3357" s="28">
        <v>0.01</v>
      </c>
      <c r="J3357" s="28">
        <v>5.63</v>
      </c>
      <c r="K3357" s="28">
        <v>322.2</v>
      </c>
      <c r="L3357" s="28">
        <f>IF('Base de datos cruda'!L3357&lt;0,,'Base de datos cruda'!L3357)</f>
        <v>5.56</v>
      </c>
      <c r="M3357" s="28" t="str">
        <f>IF(TRIM(PROPER('Base de datos cruda'!M3357))="High","Alto",IF(TRIM(PROPER('Base de datos cruda'!M3357))="Medium","Medio","Bajo"))</f>
        <v>Medio</v>
      </c>
      <c r="N3357" s="29">
        <v>100.0</v>
      </c>
      <c r="O3357" s="32">
        <f t="shared" si="1"/>
        <v>100</v>
      </c>
      <c r="P3357" s="33">
        <f t="shared" si="2"/>
        <v>6.5</v>
      </c>
      <c r="Q3357" s="34">
        <f t="shared" si="3"/>
        <v>11.48275862</v>
      </c>
      <c r="R3357" s="35" t="str">
        <f t="shared" si="4"/>
        <v>Alto</v>
      </c>
      <c r="S3357" s="35" t="str">
        <f>IF(O3357="","",IF(O3357&gt;AVERAGE('Base de datos limpia'!$O$2:$O$8001),"Alto","Normal"))
</f>
        <v>Alto</v>
      </c>
      <c r="T3357" s="35" t="str">
        <f t="shared" si="5"/>
        <v>Gamer intensivo</v>
      </c>
      <c r="U3357" s="35"/>
    </row>
    <row r="3358">
      <c r="A3358" s="28">
        <v>3357.0</v>
      </c>
      <c r="B3358" s="28">
        <v>17.0</v>
      </c>
      <c r="C3358" s="28" t="str">
        <f>TRIM(PROPER('Base de datos cruda'!C3358))</f>
        <v>Female</v>
      </c>
      <c r="D3358" s="28">
        <v>2.98</v>
      </c>
      <c r="E3358" s="28">
        <v>3.66</v>
      </c>
      <c r="F3358" s="28">
        <v>5.41</v>
      </c>
      <c r="G3358" s="28">
        <v>94.54</v>
      </c>
      <c r="H3358" s="28" t="str">
        <f>TRIM(PROPER('Base de datos cruda'!H3358))</f>
        <v>Casual</v>
      </c>
      <c r="I3358" s="28">
        <v>0.66</v>
      </c>
      <c r="J3358" s="28">
        <v>8.19</v>
      </c>
      <c r="K3358" s="28">
        <v>273.02</v>
      </c>
      <c r="L3358" s="28">
        <f>IF('Base de datos cruda'!L3358&lt;0,,'Base de datos cruda'!L3358)</f>
        <v>8.84</v>
      </c>
      <c r="M3358" s="28" t="str">
        <f>IF(TRIM(PROPER('Base de datos cruda'!M3358))="High","Alto",IF(TRIM(PROPER('Base de datos cruda'!M3358))="Medium","Medio","Bajo"))</f>
        <v>Medio</v>
      </c>
      <c r="N3358" s="29">
        <v>66.06</v>
      </c>
      <c r="O3358" s="32">
        <f t="shared" si="1"/>
        <v>66.06</v>
      </c>
      <c r="P3358" s="33">
        <f t="shared" si="2"/>
        <v>11.17</v>
      </c>
      <c r="Q3358" s="34">
        <f t="shared" si="3"/>
        <v>1.228187919</v>
      </c>
      <c r="R3358" s="35" t="str">
        <f t="shared" si="4"/>
        <v>Medio</v>
      </c>
      <c r="S3358" s="35" t="str">
        <f>IF(O3358="","",IF(O3358&gt;AVERAGE('Base de datos limpia'!$O$2:$O$8001),"Alto","Normal"))
</f>
        <v>Alto</v>
      </c>
      <c r="T3358" s="35" t="str">
        <f t="shared" si="5"/>
        <v>Gamer moderado</v>
      </c>
      <c r="U3358" s="35"/>
    </row>
    <row r="3359">
      <c r="A3359" s="28">
        <v>3358.0</v>
      </c>
      <c r="B3359" s="28">
        <v>24.0</v>
      </c>
      <c r="C3359" s="28" t="str">
        <f>TRIM(PROPER('Base de datos cruda'!C3359))</f>
        <v>Female</v>
      </c>
      <c r="D3359" s="28">
        <v>1.94</v>
      </c>
      <c r="E3359" s="28">
        <v>4.65</v>
      </c>
      <c r="F3359" s="28">
        <v>5.44</v>
      </c>
      <c r="G3359" s="28">
        <v>65.2</v>
      </c>
      <c r="H3359" s="28" t="str">
        <f>TRIM(PROPER('Base de datos cruda'!H3359))</f>
        <v>Rpg</v>
      </c>
      <c r="I3359" s="28">
        <v>2.4</v>
      </c>
      <c r="J3359" s="28">
        <v>6.2</v>
      </c>
      <c r="K3359" s="28">
        <v>304.23</v>
      </c>
      <c r="L3359" s="28">
        <f>IF('Base de datos cruda'!L3359&lt;0,,'Base de datos cruda'!L3359)</f>
        <v>8.2</v>
      </c>
      <c r="M3359" s="28" t="str">
        <f>IF(TRIM(PROPER('Base de datos cruda'!M3359))="High","Alto",IF(TRIM(PROPER('Base de datos cruda'!M3359))="Medium","Medio","Bajo"))</f>
        <v>Medio</v>
      </c>
      <c r="N3359" s="29">
        <v>61.8</v>
      </c>
      <c r="O3359" s="32">
        <f t="shared" si="1"/>
        <v>61.8</v>
      </c>
      <c r="P3359" s="33">
        <f t="shared" si="2"/>
        <v>8.14</v>
      </c>
      <c r="Q3359" s="34">
        <f t="shared" si="3"/>
        <v>2.396907216</v>
      </c>
      <c r="R3359" s="35" t="str">
        <f t="shared" si="4"/>
        <v>Medio</v>
      </c>
      <c r="S3359" s="35" t="str">
        <f>IF(O3359="","",IF(O3359&gt;AVERAGE('Base de datos limpia'!$O$2:$O$8001),"Alto","Normal"))
</f>
        <v>Normal</v>
      </c>
      <c r="T3359" s="35" t="str">
        <f t="shared" si="5"/>
        <v>Gamer moderado</v>
      </c>
      <c r="U3359" s="35"/>
    </row>
    <row r="3360">
      <c r="A3360" s="28">
        <v>3359.0</v>
      </c>
      <c r="B3360" s="28">
        <v>16.0</v>
      </c>
      <c r="C3360" s="28" t="str">
        <f>TRIM(PROPER('Base de datos cruda'!C3360))</f>
        <v>Female</v>
      </c>
      <c r="D3360" s="28">
        <v>4.14</v>
      </c>
      <c r="E3360" s="28">
        <v>8.84</v>
      </c>
      <c r="F3360" s="28">
        <v>8.32</v>
      </c>
      <c r="G3360" s="28">
        <v>69.77</v>
      </c>
      <c r="H3360" s="28" t="str">
        <f>TRIM(PROPER('Base de datos cruda'!H3360))</f>
        <v>Rpg</v>
      </c>
      <c r="I3360" s="28">
        <v>0.24</v>
      </c>
      <c r="J3360" s="28">
        <v>9.12</v>
      </c>
      <c r="K3360" s="28">
        <v>255.46</v>
      </c>
      <c r="L3360" s="28">
        <f>IF('Base de datos cruda'!L3360&lt;0,,'Base de datos cruda'!L3360)</f>
        <v>8.16</v>
      </c>
      <c r="M3360" s="28" t="str">
        <f>IF(TRIM(PROPER('Base de datos cruda'!M3360))="High","Alto",IF(TRIM(PROPER('Base de datos cruda'!M3360))="Medium","Medio","Bajo"))</f>
        <v>Medio</v>
      </c>
      <c r="N3360" s="29">
        <v>91.9</v>
      </c>
      <c r="O3360" s="32">
        <f t="shared" si="1"/>
        <v>91.9</v>
      </c>
      <c r="P3360" s="33">
        <f t="shared" si="2"/>
        <v>13.26</v>
      </c>
      <c r="Q3360" s="34">
        <f t="shared" si="3"/>
        <v>2.1352657</v>
      </c>
      <c r="R3360" s="35" t="str">
        <f t="shared" si="4"/>
        <v>Alto</v>
      </c>
      <c r="S3360" s="35" t="str">
        <f>IF(O3360="","",IF(O3360&gt;AVERAGE('Base de datos limpia'!$O$2:$O$8001),"Alto","Normal"))
</f>
        <v>Alto</v>
      </c>
      <c r="T3360" s="35" t="str">
        <f t="shared" si="5"/>
        <v>Gamer intensivo</v>
      </c>
      <c r="U3360" s="35"/>
    </row>
    <row r="3361">
      <c r="A3361" s="28">
        <v>3360.0</v>
      </c>
      <c r="B3361" s="28">
        <v>21.0</v>
      </c>
      <c r="C3361" s="28" t="str">
        <f>TRIM(PROPER('Base de datos cruda'!C3361))</f>
        <v>Female</v>
      </c>
      <c r="D3361" s="28">
        <v>6.75</v>
      </c>
      <c r="E3361" s="28">
        <v>6.78</v>
      </c>
      <c r="F3361" s="28">
        <v>7.07</v>
      </c>
      <c r="G3361" s="28">
        <v>61.18</v>
      </c>
      <c r="H3361" s="28" t="str">
        <f>TRIM(PROPER('Base de datos cruda'!H3361))</f>
        <v>Rpg</v>
      </c>
      <c r="I3361" s="28">
        <v>3.61</v>
      </c>
      <c r="J3361" s="28">
        <v>9.94</v>
      </c>
      <c r="K3361" s="28">
        <v>232.83</v>
      </c>
      <c r="L3361" s="28">
        <f>IF('Base de datos cruda'!L3361&lt;0,,'Base de datos cruda'!L3361)</f>
        <v>14.78</v>
      </c>
      <c r="M3361" s="28" t="str">
        <f>IF(TRIM(PROPER('Base de datos cruda'!M3361))="High","Alto",IF(TRIM(PROPER('Base de datos cruda'!M3361))="Medium","Medio","Bajo"))</f>
        <v>Bajo</v>
      </c>
      <c r="N3361" s="29">
        <v>61.6438911676609</v>
      </c>
      <c r="O3361" s="32">
        <f t="shared" si="1"/>
        <v>61.64389117</v>
      </c>
      <c r="P3361" s="33">
        <f t="shared" si="2"/>
        <v>16.69</v>
      </c>
      <c r="Q3361" s="34">
        <f t="shared" si="3"/>
        <v>1.004444444</v>
      </c>
      <c r="R3361" s="35" t="str">
        <f t="shared" si="4"/>
        <v>Medio</v>
      </c>
      <c r="S3361" s="35" t="str">
        <f>IF(O3361="","",IF(O3361&gt;AVERAGE('Base de datos limpia'!$O$2:$O$8001),"Alto","Normal"))
</f>
        <v>Normal</v>
      </c>
      <c r="T3361" s="35" t="str">
        <f t="shared" si="5"/>
        <v>Gamer intensivo</v>
      </c>
      <c r="U3361" s="35"/>
    </row>
    <row r="3362">
      <c r="A3362" s="28">
        <v>3361.0</v>
      </c>
      <c r="B3362" s="28">
        <v>24.0</v>
      </c>
      <c r="C3362" s="28" t="str">
        <f>TRIM(PROPER('Base de datos cruda'!C3362))</f>
        <v>Female</v>
      </c>
      <c r="D3362" s="28">
        <v>3.49</v>
      </c>
      <c r="E3362" s="28">
        <v>4.32</v>
      </c>
      <c r="F3362" s="28">
        <v>5.17</v>
      </c>
      <c r="G3362" s="28">
        <v>99.31</v>
      </c>
      <c r="H3362" s="28" t="str">
        <f>TRIM(PROPER('Base de datos cruda'!H3362))</f>
        <v>Rpg</v>
      </c>
      <c r="I3362" s="28">
        <v>0.15</v>
      </c>
      <c r="J3362" s="28">
        <v>7.88</v>
      </c>
      <c r="K3362" s="28">
        <v>283.02</v>
      </c>
      <c r="L3362" s="28">
        <f>IF('Base de datos cruda'!L3362&lt;0,,'Base de datos cruda'!L3362)</f>
        <v>9.19</v>
      </c>
      <c r="M3362" s="28" t="str">
        <f>IF(TRIM(PROPER('Base de datos cruda'!M3362))="High","Alto",IF(TRIM(PROPER('Base de datos cruda'!M3362))="Medium","Medio","Bajo"))</f>
        <v>Medio</v>
      </c>
      <c r="N3362" s="29">
        <v>59.06</v>
      </c>
      <c r="O3362" s="32">
        <f t="shared" si="1"/>
        <v>59.06</v>
      </c>
      <c r="P3362" s="33">
        <f t="shared" si="2"/>
        <v>11.37</v>
      </c>
      <c r="Q3362" s="34">
        <f t="shared" si="3"/>
        <v>1.23782235</v>
      </c>
      <c r="R3362" s="35" t="str">
        <f t="shared" si="4"/>
        <v>Medio</v>
      </c>
      <c r="S3362" s="35" t="str">
        <f>IF(O3362="","",IF(O3362&gt;AVERAGE('Base de datos limpia'!$O$2:$O$8001),"Alto","Normal"))
</f>
        <v>Normal</v>
      </c>
      <c r="T3362" s="35" t="str">
        <f t="shared" si="5"/>
        <v>Gamer moderado</v>
      </c>
      <c r="U3362" s="35"/>
    </row>
    <row r="3363">
      <c r="A3363" s="28">
        <v>3362.0</v>
      </c>
      <c r="B3363" s="28">
        <v>16.0</v>
      </c>
      <c r="C3363" s="28" t="str">
        <f>TRIM(PROPER('Base de datos cruda'!C3363))</f>
        <v>Male</v>
      </c>
      <c r="D3363" s="28">
        <v>3.47</v>
      </c>
      <c r="E3363" s="28">
        <v>9.08</v>
      </c>
      <c r="F3363" s="28">
        <v>6.62</v>
      </c>
      <c r="G3363" s="28">
        <v>69.45</v>
      </c>
      <c r="H3363" s="28" t="str">
        <f>TRIM(PROPER('Base de datos cruda'!H3363))</f>
        <v>Rpg</v>
      </c>
      <c r="I3363" s="28">
        <v>2.48</v>
      </c>
      <c r="J3363" s="28">
        <v>4.63</v>
      </c>
      <c r="K3363" s="28">
        <v>269.88</v>
      </c>
      <c r="L3363" s="28">
        <f>IF('Base de datos cruda'!L3363&lt;0,,'Base de datos cruda'!L3363)</f>
        <v>9.06</v>
      </c>
      <c r="M3363" s="28" t="str">
        <f>IF(TRIM(PROPER('Base de datos cruda'!M3363))="High","Alto",IF(TRIM(PROPER('Base de datos cruda'!M3363))="Medium","Medio","Bajo"))</f>
        <v>Medio</v>
      </c>
      <c r="N3363" s="29">
        <v>93.05</v>
      </c>
      <c r="O3363" s="32">
        <f t="shared" si="1"/>
        <v>93.05</v>
      </c>
      <c r="P3363" s="33">
        <f t="shared" si="2"/>
        <v>8.1</v>
      </c>
      <c r="Q3363" s="34">
        <f t="shared" si="3"/>
        <v>2.616714697</v>
      </c>
      <c r="R3363" s="35" t="str">
        <f t="shared" si="4"/>
        <v>Alto</v>
      </c>
      <c r="S3363" s="35" t="str">
        <f>IF(O3363="","",IF(O3363&gt;AVERAGE('Base de datos limpia'!$O$2:$O$8001),"Alto","Normal"))
</f>
        <v>Alto</v>
      </c>
      <c r="T3363" s="35" t="str">
        <f t="shared" si="5"/>
        <v>Gamer intensivo</v>
      </c>
      <c r="U3363" s="35"/>
    </row>
    <row r="3364">
      <c r="A3364" s="28">
        <v>3363.0</v>
      </c>
      <c r="B3364" s="28">
        <v>19.0</v>
      </c>
      <c r="C3364" s="28" t="str">
        <f>TRIM(PROPER('Base de datos cruda'!C3364))</f>
        <v>Female</v>
      </c>
      <c r="D3364" s="28">
        <v>7.24</v>
      </c>
      <c r="E3364" s="28">
        <v>7.75</v>
      </c>
      <c r="F3364" s="28">
        <v>7.43</v>
      </c>
      <c r="G3364" s="28">
        <v>74.68</v>
      </c>
      <c r="H3364" s="28" t="str">
        <f>TRIM(PROPER('Base de datos cruda'!H3364))</f>
        <v>Casual</v>
      </c>
      <c r="I3364" s="28">
        <v>3.38</v>
      </c>
      <c r="J3364" s="28">
        <v>12.64</v>
      </c>
      <c r="K3364" s="28">
        <v>247.78</v>
      </c>
      <c r="L3364" s="28">
        <f>IF('Base de datos cruda'!L3364&lt;0,,'Base de datos cruda'!L3364)</f>
        <v>18.98</v>
      </c>
      <c r="M3364" s="28" t="str">
        <f>IF(TRIM(PROPER('Base de datos cruda'!M3364))="High","Alto",IF(TRIM(PROPER('Base de datos cruda'!M3364))="Medium","Medio","Bajo"))</f>
        <v>Bajo</v>
      </c>
      <c r="N3364" s="29">
        <v>63.2514319643789</v>
      </c>
      <c r="O3364" s="32">
        <f t="shared" si="1"/>
        <v>63.25143196</v>
      </c>
      <c r="P3364" s="33">
        <f t="shared" si="2"/>
        <v>19.88</v>
      </c>
      <c r="Q3364" s="34">
        <f t="shared" si="3"/>
        <v>1.070441989</v>
      </c>
      <c r="R3364" s="35" t="str">
        <f t="shared" si="4"/>
        <v>Medio</v>
      </c>
      <c r="S3364" s="35" t="str">
        <f>IF(O3364="","",IF(O3364&gt;AVERAGE('Base de datos limpia'!$O$2:$O$8001),"Alto","Normal"))
</f>
        <v>Normal</v>
      </c>
      <c r="T3364" s="35" t="str">
        <f t="shared" si="5"/>
        <v>Gamer intensivo</v>
      </c>
      <c r="U3364" s="35"/>
    </row>
    <row r="3365">
      <c r="A3365" s="28">
        <v>3364.0</v>
      </c>
      <c r="B3365" s="28">
        <v>19.0</v>
      </c>
      <c r="C3365" s="28" t="str">
        <f>TRIM(PROPER('Base de datos cruda'!C3365))</f>
        <v>Male</v>
      </c>
      <c r="D3365" s="28">
        <v>4.61</v>
      </c>
      <c r="E3365" s="28">
        <v>3.05</v>
      </c>
      <c r="F3365" s="28">
        <v>5.09</v>
      </c>
      <c r="G3365" s="28">
        <v>71.0</v>
      </c>
      <c r="H3365" s="28" t="str">
        <f>TRIM(PROPER('Base de datos cruda'!H3365))</f>
        <v>Rpg</v>
      </c>
      <c r="I3365" s="28">
        <v>1.19</v>
      </c>
      <c r="J3365" s="28">
        <v>9.03</v>
      </c>
      <c r="K3365" s="28">
        <v>270.77</v>
      </c>
      <c r="L3365" s="28">
        <f>IF('Base de datos cruda'!L3365&lt;0,,'Base de datos cruda'!L3365)</f>
        <v>11.48</v>
      </c>
      <c r="M3365" s="28" t="str">
        <f>IF(TRIM(PROPER('Base de datos cruda'!M3365))="High","Alto",IF(TRIM(PROPER('Base de datos cruda'!M3365))="Medium","Medio","Bajo"))</f>
        <v>Medio</v>
      </c>
      <c r="N3365" s="29">
        <v>37.42</v>
      </c>
      <c r="O3365" s="32">
        <f t="shared" si="1"/>
        <v>37.42</v>
      </c>
      <c r="P3365" s="33">
        <f t="shared" si="2"/>
        <v>13.64</v>
      </c>
      <c r="Q3365" s="34">
        <f t="shared" si="3"/>
        <v>0.6616052061</v>
      </c>
      <c r="R3365" s="35" t="str">
        <f t="shared" si="4"/>
        <v>Bajo</v>
      </c>
      <c r="S3365" s="35" t="str">
        <f>IF(O3365="","",IF(O3365&gt;AVERAGE('Base de datos limpia'!$O$2:$O$8001),"Alto","Normal"))
</f>
        <v>Normal</v>
      </c>
      <c r="T3365" s="35" t="str">
        <f t="shared" si="5"/>
        <v>Gamer moderado</v>
      </c>
      <c r="U3365" s="35"/>
    </row>
    <row r="3366">
      <c r="A3366" s="28">
        <v>3365.0</v>
      </c>
      <c r="B3366" s="28">
        <v>24.0</v>
      </c>
      <c r="C3366" s="28" t="str">
        <f>TRIM(PROPER('Base de datos cruda'!C3366))</f>
        <v>Male</v>
      </c>
      <c r="D3366" s="28">
        <v>4.53</v>
      </c>
      <c r="E3366" s="28">
        <v>6.79</v>
      </c>
      <c r="F3366" s="28">
        <v>7.27</v>
      </c>
      <c r="G3366" s="28">
        <v>61.59</v>
      </c>
      <c r="H3366" s="28" t="str">
        <f>TRIM(PROPER('Base de datos cruda'!H3366))</f>
        <v>Rpg</v>
      </c>
      <c r="I3366" s="28">
        <v>2.9</v>
      </c>
      <c r="J3366" s="28">
        <v>9.86</v>
      </c>
      <c r="K3366" s="28">
        <v>253.82</v>
      </c>
      <c r="L3366" s="28">
        <f>IF('Base de datos cruda'!L3366&lt;0,,'Base de datos cruda'!L3366)</f>
        <v>11</v>
      </c>
      <c r="M3366" s="28" t="str">
        <f>IF(TRIM(PROPER('Base de datos cruda'!M3366))="High","Alto",IF(TRIM(PROPER('Base de datos cruda'!M3366))="Medium","Medio","Bajo"))</f>
        <v>Medio</v>
      </c>
      <c r="N3366" s="29">
        <v>63.56</v>
      </c>
      <c r="O3366" s="32">
        <f t="shared" si="1"/>
        <v>63.56</v>
      </c>
      <c r="P3366" s="33">
        <f t="shared" si="2"/>
        <v>14.39</v>
      </c>
      <c r="Q3366" s="34">
        <f t="shared" si="3"/>
        <v>1.498896247</v>
      </c>
      <c r="R3366" s="35" t="str">
        <f t="shared" si="4"/>
        <v>Medio</v>
      </c>
      <c r="S3366" s="35" t="str">
        <f>IF(O3366="","",IF(O3366&gt;AVERAGE('Base de datos limpia'!$O$2:$O$8001),"Alto","Normal"))
</f>
        <v>Normal</v>
      </c>
      <c r="T3366" s="35" t="str">
        <f t="shared" si="5"/>
        <v>Gamer intensivo</v>
      </c>
      <c r="U3366" s="35"/>
    </row>
    <row r="3367">
      <c r="A3367" s="28">
        <v>3366.0</v>
      </c>
      <c r="B3367" s="28">
        <v>20.0</v>
      </c>
      <c r="C3367" s="28" t="str">
        <f>TRIM(PROPER('Base de datos cruda'!C3367))</f>
        <v>Male</v>
      </c>
      <c r="D3367" s="28">
        <v>2.1</v>
      </c>
      <c r="E3367" s="28">
        <v>9.3</v>
      </c>
      <c r="F3367" s="28">
        <v>4.21</v>
      </c>
      <c r="G3367" s="28">
        <v>70.45</v>
      </c>
      <c r="H3367" s="28" t="str">
        <f>TRIM(PROPER('Base de datos cruda'!H3367))</f>
        <v>Rpg</v>
      </c>
      <c r="I3367" s="28">
        <v>1.31</v>
      </c>
      <c r="J3367" s="28">
        <v>6.95</v>
      </c>
      <c r="K3367" s="28">
        <v>301.35</v>
      </c>
      <c r="L3367" s="28">
        <f>IF('Base de datos cruda'!L3367&lt;0,,'Base de datos cruda'!L3367)</f>
        <v>7</v>
      </c>
      <c r="M3367" s="28" t="str">
        <f>IF(TRIM(PROPER('Base de datos cruda'!M3367))="High","Alto",IF(TRIM(PROPER('Base de datos cruda'!M3367))="Medium","Medio","Bajo"))</f>
        <v>Alto</v>
      </c>
      <c r="N3367" s="29">
        <v>91.51</v>
      </c>
      <c r="O3367" s="32">
        <f t="shared" si="1"/>
        <v>91.51</v>
      </c>
      <c r="P3367" s="33">
        <f t="shared" si="2"/>
        <v>9.05</v>
      </c>
      <c r="Q3367" s="34">
        <f t="shared" si="3"/>
        <v>4.428571429</v>
      </c>
      <c r="R3367" s="35" t="str">
        <f t="shared" si="4"/>
        <v>Alto</v>
      </c>
      <c r="S3367" s="35" t="str">
        <f>IF(O3367="","",IF(O3367&gt;AVERAGE('Base de datos limpia'!$O$2:$O$8001),"Alto","Normal"))
</f>
        <v>Alto</v>
      </c>
      <c r="T3367" s="35" t="str">
        <f t="shared" si="5"/>
        <v>Gamer intensivo</v>
      </c>
      <c r="U3367" s="35"/>
    </row>
    <row r="3368">
      <c r="A3368" s="28">
        <v>3367.0</v>
      </c>
      <c r="B3368" s="28">
        <v>20.0</v>
      </c>
      <c r="C3368" s="28" t="str">
        <f>TRIM(PROPER('Base de datos cruda'!C3368))</f>
        <v>Female</v>
      </c>
      <c r="D3368" s="28">
        <v>4.86</v>
      </c>
      <c r="E3368" s="28">
        <v>5.47</v>
      </c>
      <c r="F3368" s="28">
        <v>5.52</v>
      </c>
      <c r="G3368" s="28">
        <v>63.93</v>
      </c>
      <c r="H3368" s="28" t="str">
        <f>TRIM(PROPER('Base de datos cruda'!H3368))</f>
        <v>Fps</v>
      </c>
      <c r="I3368" s="28">
        <v>1.07</v>
      </c>
      <c r="J3368" s="28">
        <v>7.29</v>
      </c>
      <c r="K3368" s="28">
        <v>248.48</v>
      </c>
      <c r="L3368" s="28">
        <f>IF('Base de datos cruda'!L3368&lt;0,,'Base de datos cruda'!L3368)</f>
        <v>8.65</v>
      </c>
      <c r="M3368" s="28" t="str">
        <f>IF(TRIM(PROPER('Base de datos cruda'!M3368))="High","Alto",IF(TRIM(PROPER('Base de datos cruda'!M3368))="Medium","Medio","Bajo"))</f>
        <v>Medio</v>
      </c>
      <c r="N3368" s="29">
        <v>58.57</v>
      </c>
      <c r="O3368" s="32">
        <f t="shared" si="1"/>
        <v>58.57</v>
      </c>
      <c r="P3368" s="33">
        <f t="shared" si="2"/>
        <v>12.15</v>
      </c>
      <c r="Q3368" s="34">
        <f t="shared" si="3"/>
        <v>1.125514403</v>
      </c>
      <c r="R3368" s="35" t="str">
        <f t="shared" si="4"/>
        <v>Medio</v>
      </c>
      <c r="S3368" s="35" t="str">
        <f>IF(O3368="","",IF(O3368&gt;AVERAGE('Base de datos limpia'!$O$2:$O$8001),"Alto","Normal"))
</f>
        <v>Normal</v>
      </c>
      <c r="T3368" s="35" t="str">
        <f t="shared" si="5"/>
        <v>Gamer moderado</v>
      </c>
      <c r="U3368" s="35"/>
    </row>
    <row r="3369">
      <c r="A3369" s="28">
        <v>3368.0</v>
      </c>
      <c r="B3369" s="28">
        <v>21.0</v>
      </c>
      <c r="C3369" s="28" t="str">
        <f>TRIM(PROPER('Base de datos cruda'!C3369))</f>
        <v>Male</v>
      </c>
      <c r="D3369" s="28">
        <v>4.61</v>
      </c>
      <c r="E3369" s="28">
        <v>7.6</v>
      </c>
      <c r="F3369" s="28">
        <v>7.37</v>
      </c>
      <c r="G3369" s="28">
        <v>75.77</v>
      </c>
      <c r="H3369" s="28" t="str">
        <f>TRIM(PROPER('Base de datos cruda'!H3369))</f>
        <v>Fps</v>
      </c>
      <c r="I3369" s="28">
        <v>4.09</v>
      </c>
      <c r="J3369" s="28">
        <v>6.97</v>
      </c>
      <c r="K3369" s="28">
        <v>264.72</v>
      </c>
      <c r="L3369" s="28">
        <f>IF('Base de datos cruda'!L3369&lt;0,,'Base de datos cruda'!L3369)</f>
        <v>9.42</v>
      </c>
      <c r="M3369" s="28" t="str">
        <f>IF(TRIM(PROPER('Base de datos cruda'!M3369))="High","Alto",IF(TRIM(PROPER('Base de datos cruda'!M3369))="Medium","Medio","Bajo"))</f>
        <v>Medio</v>
      </c>
      <c r="N3369" s="29">
        <v>79.26</v>
      </c>
      <c r="O3369" s="32">
        <f t="shared" si="1"/>
        <v>79.26</v>
      </c>
      <c r="P3369" s="33">
        <f t="shared" si="2"/>
        <v>11.58</v>
      </c>
      <c r="Q3369" s="34">
        <f t="shared" si="3"/>
        <v>1.648590022</v>
      </c>
      <c r="R3369" s="35" t="str">
        <f t="shared" si="4"/>
        <v>Alto</v>
      </c>
      <c r="S3369" s="35" t="str">
        <f>IF(O3369="","",IF(O3369&gt;AVERAGE('Base de datos limpia'!$O$2:$O$8001),"Alto","Normal"))
</f>
        <v>Alto</v>
      </c>
      <c r="T3369" s="35" t="str">
        <f t="shared" si="5"/>
        <v>Gamer intensivo</v>
      </c>
      <c r="U3369" s="35"/>
    </row>
    <row r="3370">
      <c r="A3370" s="28">
        <v>3369.0</v>
      </c>
      <c r="B3370" s="28">
        <v>16.0</v>
      </c>
      <c r="C3370" s="28" t="str">
        <f>TRIM(PROPER('Base de datos cruda'!C3370))</f>
        <v>Male</v>
      </c>
      <c r="D3370" s="28">
        <v>3.17</v>
      </c>
      <c r="E3370" s="28">
        <v>9.74</v>
      </c>
      <c r="F3370" s="28">
        <v>4.75</v>
      </c>
      <c r="G3370" s="28">
        <v>98.67</v>
      </c>
      <c r="H3370" s="28" t="str">
        <f>TRIM(PROPER('Base de datos cruda'!H3370))</f>
        <v>Fps</v>
      </c>
      <c r="I3370" s="28">
        <v>1.66</v>
      </c>
      <c r="J3370" s="28">
        <v>8.17</v>
      </c>
      <c r="K3370" s="28">
        <v>290.73</v>
      </c>
      <c r="L3370" s="28">
        <f>IF('Base de datos cruda'!L3370&lt;0,,'Base de datos cruda'!L3370)</f>
        <v>9.98</v>
      </c>
      <c r="M3370" s="28" t="str">
        <f>IF(TRIM(PROPER('Base de datos cruda'!M3370))="High","Alto",IF(TRIM(PROPER('Base de datos cruda'!M3370))="Medium","Medio","Bajo"))</f>
        <v>Alto</v>
      </c>
      <c r="N3370" s="29">
        <v>100.0</v>
      </c>
      <c r="O3370" s="32">
        <f t="shared" si="1"/>
        <v>100</v>
      </c>
      <c r="P3370" s="33">
        <f t="shared" si="2"/>
        <v>11.34</v>
      </c>
      <c r="Q3370" s="34">
        <f t="shared" si="3"/>
        <v>3.072555205</v>
      </c>
      <c r="R3370" s="35" t="str">
        <f t="shared" si="4"/>
        <v>Alto</v>
      </c>
      <c r="S3370" s="35" t="str">
        <f>IF(O3370="","",IF(O3370&gt;AVERAGE('Base de datos limpia'!$O$2:$O$8001),"Alto","Normal"))
</f>
        <v>Alto</v>
      </c>
      <c r="T3370" s="35" t="str">
        <f t="shared" si="5"/>
        <v>Gamer intensivo</v>
      </c>
      <c r="U3370" s="35"/>
    </row>
    <row r="3371">
      <c r="A3371" s="28">
        <v>3370.0</v>
      </c>
      <c r="B3371" s="28">
        <v>16.0</v>
      </c>
      <c r="C3371" s="28" t="str">
        <f>TRIM(PROPER('Base de datos cruda'!C3371))</f>
        <v>Female</v>
      </c>
      <c r="D3371" s="28">
        <v>7.93</v>
      </c>
      <c r="E3371" s="28">
        <v>7.21</v>
      </c>
      <c r="F3371" s="28">
        <v>5.11</v>
      </c>
      <c r="G3371" s="28">
        <v>87.93</v>
      </c>
      <c r="H3371" s="28" t="str">
        <f>TRIM(PROPER('Base de datos cruda'!H3371))</f>
        <v>Rpg</v>
      </c>
      <c r="I3371" s="28">
        <v>4.07</v>
      </c>
      <c r="J3371" s="28">
        <v>9.85</v>
      </c>
      <c r="K3371" s="28">
        <v>231.93</v>
      </c>
      <c r="L3371" s="28">
        <f>IF('Base de datos cruda'!L3371&lt;0,,'Base de datos cruda'!L3371)</f>
        <v>17.53</v>
      </c>
      <c r="M3371" s="28" t="str">
        <f>IF(TRIM(PROPER('Base de datos cruda'!M3371))="High","Alto",IF(TRIM(PROPER('Base de datos cruda'!M3371))="Medium","Medio","Bajo"))</f>
        <v>Alto</v>
      </c>
      <c r="N3371" s="29">
        <v>54.0519801382181</v>
      </c>
      <c r="O3371" s="32">
        <f t="shared" si="1"/>
        <v>54.05198014</v>
      </c>
      <c r="P3371" s="33">
        <f t="shared" si="2"/>
        <v>17.78</v>
      </c>
      <c r="Q3371" s="34">
        <f t="shared" si="3"/>
        <v>0.9092055485</v>
      </c>
      <c r="R3371" s="35" t="str">
        <f t="shared" si="4"/>
        <v>Medio</v>
      </c>
      <c r="S3371" s="35" t="str">
        <f>IF(O3371="","",IF(O3371&gt;AVERAGE('Base de datos limpia'!$O$2:$O$8001),"Alto","Normal"))
</f>
        <v>Normal</v>
      </c>
      <c r="T3371" s="35" t="str">
        <f t="shared" si="5"/>
        <v>Gamer intensivo</v>
      </c>
      <c r="U3371" s="35"/>
    </row>
    <row r="3372">
      <c r="A3372" s="28">
        <v>3371.0</v>
      </c>
      <c r="B3372" s="28">
        <v>24.0</v>
      </c>
      <c r="C3372" s="28" t="str">
        <f>TRIM(PROPER('Base de datos cruda'!C3372))</f>
        <v>Female</v>
      </c>
      <c r="D3372" s="28">
        <v>7.06</v>
      </c>
      <c r="E3372" s="28">
        <v>1.92</v>
      </c>
      <c r="F3372" s="28">
        <v>8.4</v>
      </c>
      <c r="G3372" s="28">
        <v>88.28</v>
      </c>
      <c r="H3372" s="28" t="str">
        <f>TRIM(PROPER('Base de datos cruda'!H3372))</f>
        <v>Casual</v>
      </c>
      <c r="I3372" s="28">
        <v>1.08</v>
      </c>
      <c r="J3372" s="28">
        <v>8.61</v>
      </c>
      <c r="K3372" s="28">
        <v>234.42</v>
      </c>
      <c r="L3372" s="28">
        <f>IF('Base de datos cruda'!L3372&lt;0,,'Base de datos cruda'!L3372)</f>
        <v>13.57</v>
      </c>
      <c r="M3372" s="28" t="str">
        <f>IF(TRIM(PROPER('Base de datos cruda'!M3372))="High","Alto",IF(TRIM(PROPER('Base de datos cruda'!M3372))="Medium","Medio","Bajo"))</f>
        <v>Bajo</v>
      </c>
      <c r="N3372" s="29">
        <v>37.25</v>
      </c>
      <c r="O3372" s="32">
        <f t="shared" si="1"/>
        <v>37.25</v>
      </c>
      <c r="P3372" s="33">
        <f t="shared" si="2"/>
        <v>15.67</v>
      </c>
      <c r="Q3372" s="34">
        <f t="shared" si="3"/>
        <v>0.2719546742</v>
      </c>
      <c r="R3372" s="35" t="str">
        <f t="shared" si="4"/>
        <v>Bajo</v>
      </c>
      <c r="S3372" s="35" t="str">
        <f>IF(O3372="","",IF(O3372&gt;AVERAGE('Base de datos limpia'!$O$2:$O$8001),"Alto","Normal"))
</f>
        <v>Normal</v>
      </c>
      <c r="T3372" s="35" t="str">
        <f t="shared" si="5"/>
        <v>Gamer casual</v>
      </c>
      <c r="U3372" s="35"/>
    </row>
    <row r="3373">
      <c r="A3373" s="28">
        <v>3372.0</v>
      </c>
      <c r="B3373" s="28">
        <v>18.0</v>
      </c>
      <c r="C3373" s="28" t="str">
        <f>TRIM(PROPER('Base de datos cruda'!C3373))</f>
        <v>Male</v>
      </c>
      <c r="D3373" s="28">
        <v>6.0</v>
      </c>
      <c r="E3373" s="28">
        <v>3.2</v>
      </c>
      <c r="F3373" s="28">
        <v>7.37</v>
      </c>
      <c r="G3373" s="28">
        <v>78.13</v>
      </c>
      <c r="H3373" s="28" t="str">
        <f>TRIM(PROPER('Base de datos cruda'!H3373))</f>
        <v>Rpg</v>
      </c>
      <c r="I3373" s="28">
        <v>1.78</v>
      </c>
      <c r="J3373" s="28">
        <v>7.08</v>
      </c>
      <c r="K3373" s="28">
        <v>244.56</v>
      </c>
      <c r="L3373" s="28">
        <f>IF('Base de datos cruda'!L3373&lt;0,,'Base de datos cruda'!L3373)</f>
        <v>10.98</v>
      </c>
      <c r="M3373" s="28" t="str">
        <f>IF(TRIM(PROPER('Base de datos cruda'!M3373))="High","Alto",IF(TRIM(PROPER('Base de datos cruda'!M3373))="Medium","Medio","Bajo"))</f>
        <v>Bajo</v>
      </c>
      <c r="N3373" s="29">
        <v>47.76</v>
      </c>
      <c r="O3373" s="32">
        <f t="shared" si="1"/>
        <v>47.76</v>
      </c>
      <c r="P3373" s="33">
        <f t="shared" si="2"/>
        <v>13.08</v>
      </c>
      <c r="Q3373" s="34">
        <f t="shared" si="3"/>
        <v>0.5333333333</v>
      </c>
      <c r="R3373" s="35" t="str">
        <f t="shared" si="4"/>
        <v>Bajo</v>
      </c>
      <c r="S3373" s="35" t="str">
        <f>IF(O3373="","",IF(O3373&gt;AVERAGE('Base de datos limpia'!$O$2:$O$8001),"Alto","Normal"))
</f>
        <v>Normal</v>
      </c>
      <c r="T3373" s="35" t="str">
        <f t="shared" si="5"/>
        <v>Gamer moderado</v>
      </c>
      <c r="U3373" s="35"/>
    </row>
    <row r="3374">
      <c r="A3374" s="28">
        <v>3373.0</v>
      </c>
      <c r="B3374" s="28">
        <v>19.0</v>
      </c>
      <c r="C3374" s="28" t="str">
        <f>TRIM(PROPER('Base de datos cruda'!C3374))</f>
        <v>Male</v>
      </c>
      <c r="D3374" s="28">
        <v>4.3</v>
      </c>
      <c r="E3374" s="28">
        <v>6.36</v>
      </c>
      <c r="F3374" s="28">
        <v>6.49</v>
      </c>
      <c r="G3374" s="28">
        <v>92.45</v>
      </c>
      <c r="H3374" s="28" t="str">
        <f>TRIM(PROPER('Base de datos cruda'!H3374))</f>
        <v>Casual</v>
      </c>
      <c r="I3374" s="28">
        <v>0.51</v>
      </c>
      <c r="J3374" s="28">
        <v>6.79</v>
      </c>
      <c r="K3374" s="28">
        <v>256.82</v>
      </c>
      <c r="L3374" s="28">
        <f>IF('Base de datos cruda'!L3374&lt;0,,'Base de datos cruda'!L3374)</f>
        <v>8.25</v>
      </c>
      <c r="M3374" s="28" t="str">
        <f>IF(TRIM(PROPER('Base de datos cruda'!M3374))="High","Alto",IF(TRIM(PROPER('Base de datos cruda'!M3374))="Medium","Medio","Bajo"))</f>
        <v>Medio</v>
      </c>
      <c r="N3374" s="29">
        <v>70.66</v>
      </c>
      <c r="O3374" s="32">
        <f t="shared" si="1"/>
        <v>70.66</v>
      </c>
      <c r="P3374" s="33">
        <f t="shared" si="2"/>
        <v>11.09</v>
      </c>
      <c r="Q3374" s="34">
        <f t="shared" si="3"/>
        <v>1.479069767</v>
      </c>
      <c r="R3374" s="35" t="str">
        <f t="shared" si="4"/>
        <v>Alto</v>
      </c>
      <c r="S3374" s="35" t="str">
        <f>IF(O3374="","",IF(O3374&gt;AVERAGE('Base de datos limpia'!$O$2:$O$8001),"Alto","Normal"))
</f>
        <v>Alto</v>
      </c>
      <c r="T3374" s="35" t="str">
        <f t="shared" si="5"/>
        <v>Gamer intensivo</v>
      </c>
      <c r="U3374" s="35"/>
    </row>
    <row r="3375">
      <c r="A3375" s="28">
        <v>3374.0</v>
      </c>
      <c r="B3375" s="28">
        <v>16.0</v>
      </c>
      <c r="C3375" s="28" t="str">
        <f>TRIM(PROPER('Base de datos cruda'!C3375))</f>
        <v>Female</v>
      </c>
      <c r="D3375" s="28">
        <v>3.7</v>
      </c>
      <c r="E3375" s="28">
        <v>3.48</v>
      </c>
      <c r="F3375" s="28">
        <v>5.05</v>
      </c>
      <c r="G3375" s="28">
        <v>96.33</v>
      </c>
      <c r="H3375" s="28" t="str">
        <f>TRIM(PROPER('Base de datos cruda'!H3375))</f>
        <v>Fps</v>
      </c>
      <c r="I3375" s="28">
        <v>2.48</v>
      </c>
      <c r="J3375" s="28">
        <v>5.2</v>
      </c>
      <c r="K3375" s="28">
        <v>277.43</v>
      </c>
      <c r="L3375" s="28">
        <f>IF('Base de datos cruda'!L3375&lt;0,,'Base de datos cruda'!L3375)</f>
        <v>6.69</v>
      </c>
      <c r="M3375" s="28" t="str">
        <f>IF(TRIM(PROPER('Base de datos cruda'!M3375))="High","Alto",IF(TRIM(PROPER('Base de datos cruda'!M3375))="Medium","Medio","Bajo"))</f>
        <v>Medio</v>
      </c>
      <c r="N3375" s="29">
        <v>57.79</v>
      </c>
      <c r="O3375" s="32">
        <f t="shared" si="1"/>
        <v>57.79</v>
      </c>
      <c r="P3375" s="33">
        <f t="shared" si="2"/>
        <v>8.9</v>
      </c>
      <c r="Q3375" s="34">
        <f t="shared" si="3"/>
        <v>0.9405405405</v>
      </c>
      <c r="R3375" s="35" t="str">
        <f t="shared" si="4"/>
        <v>Medio</v>
      </c>
      <c r="S3375" s="35" t="str">
        <f>IF(O3375="","",IF(O3375&gt;AVERAGE('Base de datos limpia'!$O$2:$O$8001),"Alto","Normal"))
</f>
        <v>Normal</v>
      </c>
      <c r="T3375" s="35" t="str">
        <f t="shared" si="5"/>
        <v>Gamer moderado</v>
      </c>
      <c r="U3375" s="35"/>
    </row>
    <row r="3376">
      <c r="A3376" s="28">
        <v>3375.0</v>
      </c>
      <c r="B3376" s="28">
        <v>24.0</v>
      </c>
      <c r="C3376" s="28" t="str">
        <f>TRIM(PROPER('Base de datos cruda'!C3376))</f>
        <v>Male</v>
      </c>
      <c r="D3376" s="28">
        <v>1.48</v>
      </c>
      <c r="E3376" s="28">
        <v>9.62</v>
      </c>
      <c r="F3376" s="28">
        <v>5.71</v>
      </c>
      <c r="G3376" s="28">
        <v>98.46</v>
      </c>
      <c r="H3376" s="28" t="str">
        <f>TRIM(PROPER('Base de datos cruda'!H3376))</f>
        <v>Casual</v>
      </c>
      <c r="I3376" s="28">
        <v>1.91</v>
      </c>
      <c r="J3376" s="28">
        <v>6.49</v>
      </c>
      <c r="K3376" s="28">
        <v>310.28</v>
      </c>
      <c r="L3376" s="28">
        <f>IF('Base de datos cruda'!L3376&lt;0,,'Base de datos cruda'!L3376)</f>
        <v>5.76</v>
      </c>
      <c r="M3376" s="28" t="str">
        <f>IF(TRIM(PROPER('Base de datos cruda'!M3376))="High","Alto",IF(TRIM(PROPER('Base de datos cruda'!M3376))="Medium","Medio","Bajo"))</f>
        <v>Alto</v>
      </c>
      <c r="N3376" s="29">
        <v>100.0</v>
      </c>
      <c r="O3376" s="32">
        <f t="shared" si="1"/>
        <v>100</v>
      </c>
      <c r="P3376" s="33">
        <f t="shared" si="2"/>
        <v>7.97</v>
      </c>
      <c r="Q3376" s="34">
        <f t="shared" si="3"/>
        <v>6.5</v>
      </c>
      <c r="R3376" s="35" t="str">
        <f t="shared" si="4"/>
        <v>Alto</v>
      </c>
      <c r="S3376" s="35" t="str">
        <f>IF(O3376="","",IF(O3376&gt;AVERAGE('Base de datos limpia'!$O$2:$O$8001),"Alto","Normal"))
</f>
        <v>Alto</v>
      </c>
      <c r="T3376" s="35" t="str">
        <f t="shared" si="5"/>
        <v>Gamer intensivo</v>
      </c>
      <c r="U3376" s="35"/>
    </row>
    <row r="3377">
      <c r="A3377" s="28">
        <v>3376.0</v>
      </c>
      <c r="B3377" s="28">
        <v>23.0</v>
      </c>
      <c r="C3377" s="28" t="str">
        <f>TRIM(PROPER('Base de datos cruda'!C3377))</f>
        <v>Female</v>
      </c>
      <c r="D3377" s="28">
        <v>2.45</v>
      </c>
      <c r="E3377" s="28">
        <v>4.65</v>
      </c>
      <c r="F3377" s="28">
        <v>6.87</v>
      </c>
      <c r="G3377" s="28">
        <v>63.96</v>
      </c>
      <c r="H3377" s="28" t="str">
        <f>TRIM(PROPER('Base de datos cruda'!H3377))</f>
        <v>Fps</v>
      </c>
      <c r="I3377" s="28">
        <v>0.03</v>
      </c>
      <c r="J3377" s="28">
        <v>5.87</v>
      </c>
      <c r="K3377" s="28">
        <v>311.25</v>
      </c>
      <c r="L3377" s="28">
        <f>IF('Base de datos cruda'!L3377&lt;0,,'Base de datos cruda'!L3377)</f>
        <v>9.01</v>
      </c>
      <c r="M3377" s="28" t="str">
        <f>IF(TRIM(PROPER('Base de datos cruda'!M3377))="High","Alto",IF(TRIM(PROPER('Base de datos cruda'!M3377))="Medium","Medio","Bajo"))</f>
        <v>Medio</v>
      </c>
      <c r="N3377" s="29">
        <v>60.31</v>
      </c>
      <c r="O3377" s="32">
        <f t="shared" si="1"/>
        <v>60.31</v>
      </c>
      <c r="P3377" s="33">
        <f t="shared" si="2"/>
        <v>8.32</v>
      </c>
      <c r="Q3377" s="34">
        <f t="shared" si="3"/>
        <v>1.897959184</v>
      </c>
      <c r="R3377" s="35" t="str">
        <f t="shared" si="4"/>
        <v>Medio</v>
      </c>
      <c r="S3377" s="35" t="str">
        <f>IF(O3377="","",IF(O3377&gt;AVERAGE('Base de datos limpia'!$O$2:$O$8001),"Alto","Normal"))
</f>
        <v>Normal</v>
      </c>
      <c r="T3377" s="35" t="str">
        <f t="shared" si="5"/>
        <v>Gamer moderado</v>
      </c>
      <c r="U3377" s="35"/>
    </row>
    <row r="3378">
      <c r="A3378" s="28">
        <v>3377.0</v>
      </c>
      <c r="B3378" s="28">
        <v>17.0</v>
      </c>
      <c r="C3378" s="28" t="str">
        <f>TRIM(PROPER('Base de datos cruda'!C3378))</f>
        <v>Female</v>
      </c>
      <c r="D3378" s="28">
        <v>6.19</v>
      </c>
      <c r="E3378" s="28">
        <v>5.12</v>
      </c>
      <c r="F3378" s="28">
        <v>4.78</v>
      </c>
      <c r="G3378" s="28">
        <v>95.19</v>
      </c>
      <c r="H3378" s="28" t="str">
        <f>TRIM(PROPER('Base de datos cruda'!H3378))</f>
        <v>Fps</v>
      </c>
      <c r="I3378" s="28">
        <v>2.32</v>
      </c>
      <c r="J3378" s="28">
        <v>8.45</v>
      </c>
      <c r="K3378" s="28">
        <v>241.16</v>
      </c>
      <c r="L3378" s="28">
        <f>IF('Base de datos cruda'!L3378&lt;0,,'Base de datos cruda'!L3378)</f>
        <v>16.15</v>
      </c>
      <c r="M3378" s="28" t="str">
        <f>IF(TRIM(PROPER('Base de datos cruda'!M3378))="High","Alto",IF(TRIM(PROPER('Base de datos cruda'!M3378))="Medium","Medio","Bajo"))</f>
        <v>Bajo</v>
      </c>
      <c r="N3378" s="29">
        <v>53.06</v>
      </c>
      <c r="O3378" s="32">
        <f t="shared" si="1"/>
        <v>53.06</v>
      </c>
      <c r="P3378" s="33">
        <f t="shared" si="2"/>
        <v>14.64</v>
      </c>
      <c r="Q3378" s="34">
        <f t="shared" si="3"/>
        <v>0.8271405493</v>
      </c>
      <c r="R3378" s="35" t="str">
        <f t="shared" si="4"/>
        <v>Medio</v>
      </c>
      <c r="S3378" s="35" t="str">
        <f>IF(O3378="","",IF(O3378&gt;AVERAGE('Base de datos limpia'!$O$2:$O$8001),"Alto","Normal"))
</f>
        <v>Normal</v>
      </c>
      <c r="T3378" s="35" t="str">
        <f t="shared" si="5"/>
        <v>Gamer moderado</v>
      </c>
      <c r="U3378" s="35"/>
    </row>
    <row r="3379">
      <c r="A3379" s="28">
        <v>3378.0</v>
      </c>
      <c r="B3379" s="28">
        <v>23.0</v>
      </c>
      <c r="C3379" s="28" t="str">
        <f>TRIM(PROPER('Base de datos cruda'!C3379))</f>
        <v>Male</v>
      </c>
      <c r="D3379" s="28">
        <v>3.63</v>
      </c>
      <c r="E3379" s="28">
        <v>7.31</v>
      </c>
      <c r="F3379" s="28">
        <v>6.41</v>
      </c>
      <c r="G3379" s="28">
        <v>69.0</v>
      </c>
      <c r="H3379" s="28" t="str">
        <f>TRIM(PROPER('Base de datos cruda'!H3379))</f>
        <v>Casual</v>
      </c>
      <c r="I3379" s="28">
        <v>0.37</v>
      </c>
      <c r="J3379" s="28">
        <v>7.64</v>
      </c>
      <c r="K3379" s="28">
        <v>284.91</v>
      </c>
      <c r="L3379" s="28">
        <f>IF('Base de datos cruda'!L3379&lt;0,,'Base de datos cruda'!L3379)</f>
        <v>7.42</v>
      </c>
      <c r="M3379" s="28" t="str">
        <f>IF(TRIM(PROPER('Base de datos cruda'!M3379))="High","Alto",IF(TRIM(PROPER('Base de datos cruda'!M3379))="Medium","Medio","Bajo"))</f>
        <v>Medio</v>
      </c>
      <c r="N3379" s="29">
        <v>72.12</v>
      </c>
      <c r="O3379" s="32">
        <f t="shared" si="1"/>
        <v>72.12</v>
      </c>
      <c r="P3379" s="33">
        <f t="shared" si="2"/>
        <v>11.27</v>
      </c>
      <c r="Q3379" s="34">
        <f t="shared" si="3"/>
        <v>2.013774105</v>
      </c>
      <c r="R3379" s="35" t="str">
        <f t="shared" si="4"/>
        <v>Alto</v>
      </c>
      <c r="S3379" s="35" t="str">
        <f>IF(O3379="","",IF(O3379&gt;AVERAGE('Base de datos limpia'!$O$2:$O$8001),"Alto","Normal"))
</f>
        <v>Alto</v>
      </c>
      <c r="T3379" s="35" t="str">
        <f t="shared" si="5"/>
        <v>Gamer intensivo</v>
      </c>
      <c r="U3379" s="35"/>
    </row>
    <row r="3380">
      <c r="A3380" s="28">
        <v>3379.0</v>
      </c>
      <c r="B3380" s="28">
        <v>22.0</v>
      </c>
      <c r="C3380" s="28" t="str">
        <f>TRIM(PROPER('Base de datos cruda'!C3380))</f>
        <v>Male</v>
      </c>
      <c r="D3380" s="28">
        <v>7.06</v>
      </c>
      <c r="E3380" s="28">
        <v>5.72</v>
      </c>
      <c r="F3380" s="28">
        <v>6.04</v>
      </c>
      <c r="G3380" s="28">
        <v>75.89</v>
      </c>
      <c r="H3380" s="28" t="str">
        <f>TRIM(PROPER('Base de datos cruda'!H3380))</f>
        <v>Fps</v>
      </c>
      <c r="I3380" s="28">
        <v>4.18</v>
      </c>
      <c r="J3380" s="28">
        <v>8.41</v>
      </c>
      <c r="K3380" s="28">
        <v>242.92</v>
      </c>
      <c r="L3380" s="28">
        <f>IF('Base de datos cruda'!L3380&lt;0,,'Base de datos cruda'!L3380)</f>
        <v>15.45</v>
      </c>
      <c r="M3380" s="28" t="str">
        <f>IF(TRIM(PROPER('Base de datos cruda'!M3380))="High","Alto",IF(TRIM(PROPER('Base de datos cruda'!M3380))="Medium","Medio","Bajo"))</f>
        <v>Bajo</v>
      </c>
      <c r="N3380" s="29">
        <v>53.5999166066959</v>
      </c>
      <c r="O3380" s="32">
        <f t="shared" si="1"/>
        <v>53.59991661</v>
      </c>
      <c r="P3380" s="33">
        <f t="shared" si="2"/>
        <v>15.47</v>
      </c>
      <c r="Q3380" s="34">
        <f t="shared" si="3"/>
        <v>0.8101983003</v>
      </c>
      <c r="R3380" s="35" t="str">
        <f t="shared" si="4"/>
        <v>Medio</v>
      </c>
      <c r="S3380" s="35" t="str">
        <f>IF(O3380="","",IF(O3380&gt;AVERAGE('Base de datos limpia'!$O$2:$O$8001),"Alto","Normal"))
</f>
        <v>Normal</v>
      </c>
      <c r="T3380" s="35" t="str">
        <f t="shared" si="5"/>
        <v>Gamer moderado</v>
      </c>
      <c r="U3380" s="35"/>
    </row>
    <row r="3381">
      <c r="A3381" s="28">
        <v>3380.0</v>
      </c>
      <c r="B3381" s="28">
        <v>21.0</v>
      </c>
      <c r="C3381" s="28" t="str">
        <f>TRIM(PROPER('Base de datos cruda'!C3381))</f>
        <v>Male</v>
      </c>
      <c r="D3381" s="28">
        <v>1.18</v>
      </c>
      <c r="E3381" s="28">
        <v>4.44</v>
      </c>
      <c r="F3381" s="28">
        <v>6.38</v>
      </c>
      <c r="G3381" s="28">
        <v>73.82</v>
      </c>
      <c r="H3381" s="28" t="str">
        <f>TRIM(PROPER('Base de datos cruda'!H3381))</f>
        <v>Fps</v>
      </c>
      <c r="I3381" s="28">
        <v>2.47</v>
      </c>
      <c r="J3381" s="28">
        <v>5.81</v>
      </c>
      <c r="K3381" s="28">
        <v>301.08</v>
      </c>
      <c r="L3381" s="28">
        <f>IF('Base de datos cruda'!L3381&lt;0,,'Base de datos cruda'!L3381)</f>
        <v>5.24</v>
      </c>
      <c r="M3381" s="28" t="str">
        <f>IF(TRIM(PROPER('Base de datos cruda'!M3381))="High","Alto",IF(TRIM(PROPER('Base de datos cruda'!M3381))="Medium","Medio","Bajo"))</f>
        <v>Medio</v>
      </c>
      <c r="N3381" s="29">
        <v>84.9</v>
      </c>
      <c r="O3381" s="32">
        <f t="shared" si="1"/>
        <v>84.9</v>
      </c>
      <c r="P3381" s="33">
        <f t="shared" si="2"/>
        <v>6.99</v>
      </c>
      <c r="Q3381" s="34">
        <f t="shared" si="3"/>
        <v>3.762711864</v>
      </c>
      <c r="R3381" s="35" t="str">
        <f t="shared" si="4"/>
        <v>Alto</v>
      </c>
      <c r="S3381" s="35" t="str">
        <f>IF(O3381="","",IF(O3381&gt;AVERAGE('Base de datos limpia'!$O$2:$O$8001),"Alto","Normal"))
</f>
        <v>Alto</v>
      </c>
      <c r="T3381" s="35" t="str">
        <f t="shared" si="5"/>
        <v>Gamer moderado</v>
      </c>
      <c r="U3381" s="35"/>
    </row>
    <row r="3382">
      <c r="A3382" s="28">
        <v>3381.0</v>
      </c>
      <c r="B3382" s="28">
        <v>16.0</v>
      </c>
      <c r="C3382" s="28" t="str">
        <f>TRIM(PROPER('Base de datos cruda'!C3382))</f>
        <v>Male</v>
      </c>
      <c r="D3382" s="28">
        <v>4.07</v>
      </c>
      <c r="E3382" s="28">
        <v>1.69</v>
      </c>
      <c r="F3382" s="28">
        <v>4.53</v>
      </c>
      <c r="G3382" s="28">
        <v>87.01</v>
      </c>
      <c r="H3382" s="28" t="str">
        <f>TRIM(PROPER('Base de datos cruda'!H3382))</f>
        <v>Fps</v>
      </c>
      <c r="I3382" s="28">
        <v>3.45</v>
      </c>
      <c r="J3382" s="28">
        <v>7.58</v>
      </c>
      <c r="K3382" s="28">
        <v>278.37</v>
      </c>
      <c r="L3382" s="28">
        <f>IF('Base de datos cruda'!L3382&lt;0,,'Base de datos cruda'!L3382)</f>
        <v>10.32</v>
      </c>
      <c r="M3382" s="28" t="str">
        <f>IF(TRIM(PROPER('Base de datos cruda'!M3382))="High","Alto",IF(TRIM(PROPER('Base de datos cruda'!M3382))="Medium","Medio","Bajo"))</f>
        <v>Medio</v>
      </c>
      <c r="N3382" s="29">
        <v>28.89</v>
      </c>
      <c r="O3382" s="32">
        <f t="shared" si="1"/>
        <v>28.89</v>
      </c>
      <c r="P3382" s="33">
        <f t="shared" si="2"/>
        <v>11.65</v>
      </c>
      <c r="Q3382" s="34">
        <f t="shared" si="3"/>
        <v>0.4152334152</v>
      </c>
      <c r="R3382" s="35" t="str">
        <f t="shared" si="4"/>
        <v>Bajo</v>
      </c>
      <c r="S3382" s="35" t="str">
        <f>IF(O3382="","",IF(O3382&gt;AVERAGE('Base de datos limpia'!$O$2:$O$8001),"Alto","Normal"))
</f>
        <v>Normal</v>
      </c>
      <c r="T3382" s="35" t="str">
        <f t="shared" si="5"/>
        <v>Gamer casual</v>
      </c>
      <c r="U3382" s="35"/>
    </row>
    <row r="3383">
      <c r="A3383" s="28">
        <v>3382.0</v>
      </c>
      <c r="B3383" s="28">
        <v>22.0</v>
      </c>
      <c r="C3383" s="28" t="str">
        <f>TRIM(PROPER('Base de datos cruda'!C3383))</f>
        <v>Male</v>
      </c>
      <c r="D3383" s="28">
        <v>5.18</v>
      </c>
      <c r="E3383" s="28">
        <v>6.37</v>
      </c>
      <c r="F3383" s="28">
        <v>4.53</v>
      </c>
      <c r="G3383" s="28">
        <v>83.92</v>
      </c>
      <c r="H3383" s="28" t="str">
        <f>TRIM(PROPER('Base de datos cruda'!H3383))</f>
        <v>Casual</v>
      </c>
      <c r="I3383" s="28">
        <v>4.11</v>
      </c>
      <c r="J3383" s="28">
        <v>6.21</v>
      </c>
      <c r="K3383" s="28">
        <v>249.68</v>
      </c>
      <c r="L3383" s="28">
        <f>IF('Base de datos cruda'!L3383&lt;0,,'Base de datos cruda'!L3383)</f>
        <v>8.92</v>
      </c>
      <c r="M3383" s="28" t="str">
        <f>IF(TRIM(PROPER('Base de datos cruda'!M3383))="High","Alto",IF(TRIM(PROPER('Base de datos cruda'!M3383))="Medium","Medio","Bajo"))</f>
        <v>Bajo</v>
      </c>
      <c r="N3383" s="29">
        <v>61.19</v>
      </c>
      <c r="O3383" s="32">
        <f t="shared" si="1"/>
        <v>61.19</v>
      </c>
      <c r="P3383" s="33">
        <f t="shared" si="2"/>
        <v>11.39</v>
      </c>
      <c r="Q3383" s="34">
        <f t="shared" si="3"/>
        <v>1.22972973</v>
      </c>
      <c r="R3383" s="35" t="str">
        <f t="shared" si="4"/>
        <v>Medio</v>
      </c>
      <c r="S3383" s="35" t="str">
        <f>IF(O3383="","",IF(O3383&gt;AVERAGE('Base de datos limpia'!$O$2:$O$8001),"Alto","Normal"))
</f>
        <v>Normal</v>
      </c>
      <c r="T3383" s="35" t="str">
        <f t="shared" si="5"/>
        <v>Gamer intensivo</v>
      </c>
      <c r="U3383" s="35"/>
    </row>
    <row r="3384">
      <c r="A3384" s="28">
        <v>3383.0</v>
      </c>
      <c r="B3384" s="28">
        <v>22.0</v>
      </c>
      <c r="C3384" s="28" t="str">
        <f>TRIM(PROPER('Base de datos cruda'!C3384))</f>
        <v>Female</v>
      </c>
      <c r="D3384" s="28">
        <v>4.13</v>
      </c>
      <c r="E3384" s="28">
        <v>8.81</v>
      </c>
      <c r="F3384" s="28">
        <v>8.82</v>
      </c>
      <c r="G3384" s="28">
        <v>64.36</v>
      </c>
      <c r="H3384" s="28" t="str">
        <f>TRIM(PROPER('Base de datos cruda'!H3384))</f>
        <v>Rpg</v>
      </c>
      <c r="I3384" s="28">
        <v>0.26</v>
      </c>
      <c r="J3384" s="28">
        <v>6.73</v>
      </c>
      <c r="K3384" s="28">
        <v>273.01</v>
      </c>
      <c r="L3384" s="28">
        <f>IF('Base de datos cruda'!L3384&lt;0,,'Base de datos cruda'!L3384)</f>
        <v>8.08</v>
      </c>
      <c r="M3384" s="28" t="str">
        <f>IF(TRIM(PROPER('Base de datos cruda'!M3384))="High","Alto",IF(TRIM(PROPER('Base de datos cruda'!M3384))="Medium","Medio","Bajo"))</f>
        <v>Medio</v>
      </c>
      <c r="N3384" s="29">
        <v>90.55</v>
      </c>
      <c r="O3384" s="32">
        <f t="shared" si="1"/>
        <v>90.55</v>
      </c>
      <c r="P3384" s="33">
        <f t="shared" si="2"/>
        <v>10.86</v>
      </c>
      <c r="Q3384" s="34">
        <f t="shared" si="3"/>
        <v>2.133171913</v>
      </c>
      <c r="R3384" s="35" t="str">
        <f t="shared" si="4"/>
        <v>Alto</v>
      </c>
      <c r="S3384" s="35" t="str">
        <f>IF(O3384="","",IF(O3384&gt;AVERAGE('Base de datos limpia'!$O$2:$O$8001),"Alto","Normal"))
</f>
        <v>Alto</v>
      </c>
      <c r="T3384" s="35" t="str">
        <f t="shared" si="5"/>
        <v>Gamer intensivo</v>
      </c>
      <c r="U3384" s="35"/>
    </row>
    <row r="3385">
      <c r="A3385" s="28">
        <v>3384.0</v>
      </c>
      <c r="B3385" s="28">
        <v>24.0</v>
      </c>
      <c r="C3385" s="28" t="str">
        <f>TRIM(PROPER('Base de datos cruda'!C3385))</f>
        <v>Male</v>
      </c>
      <c r="D3385" s="28">
        <v>7.11</v>
      </c>
      <c r="E3385" s="28">
        <v>7.17</v>
      </c>
      <c r="F3385" s="28">
        <v>8.9</v>
      </c>
      <c r="G3385" s="28">
        <v>91.31</v>
      </c>
      <c r="H3385" s="28" t="str">
        <f>TRIM(PROPER('Base de datos cruda'!H3385))</f>
        <v>Fps</v>
      </c>
      <c r="I3385" s="28">
        <v>1.69</v>
      </c>
      <c r="J3385" s="28">
        <v>11.86</v>
      </c>
      <c r="K3385" s="28">
        <v>232.57</v>
      </c>
      <c r="L3385" s="28">
        <f>IF('Base de datos cruda'!L3385&lt;0,,'Base de datos cruda'!L3385)</f>
        <v>17.28</v>
      </c>
      <c r="M3385" s="28" t="str">
        <f>IF(TRIM(PROPER('Base de datos cruda'!M3385))="High","Alto",IF(TRIM(PROPER('Base de datos cruda'!M3385))="Medium","Medio","Bajo"))</f>
        <v>Bajo</v>
      </c>
      <c r="N3385" s="29">
        <v>79.1408972760816</v>
      </c>
      <c r="O3385" s="32">
        <f t="shared" si="1"/>
        <v>79.14089728</v>
      </c>
      <c r="P3385" s="33">
        <f t="shared" si="2"/>
        <v>18.97</v>
      </c>
      <c r="Q3385" s="34">
        <f t="shared" si="3"/>
        <v>1.008438819</v>
      </c>
      <c r="R3385" s="35" t="str">
        <f t="shared" si="4"/>
        <v>Alto</v>
      </c>
      <c r="S3385" s="35" t="str">
        <f>IF(O3385="","",IF(O3385&gt;AVERAGE('Base de datos limpia'!$O$2:$O$8001),"Alto","Normal"))
</f>
        <v>Alto</v>
      </c>
      <c r="T3385" s="35" t="str">
        <f t="shared" si="5"/>
        <v>Gamer intensivo</v>
      </c>
      <c r="U3385" s="35"/>
    </row>
    <row r="3386">
      <c r="A3386" s="28">
        <v>3385.0</v>
      </c>
      <c r="B3386" s="28">
        <v>16.0</v>
      </c>
      <c r="C3386" s="28" t="str">
        <f>TRIM(PROPER('Base de datos cruda'!C3386))</f>
        <v>Female</v>
      </c>
      <c r="D3386" s="28">
        <v>7.92</v>
      </c>
      <c r="E3386" s="28">
        <v>4.43</v>
      </c>
      <c r="F3386" s="28">
        <v>6.13</v>
      </c>
      <c r="G3386" s="28">
        <v>77.59</v>
      </c>
      <c r="H3386" s="28" t="str">
        <f>TRIM(PROPER('Base de datos cruda'!H3386))</f>
        <v>Fps</v>
      </c>
      <c r="I3386" s="28">
        <v>0.13</v>
      </c>
      <c r="J3386" s="28">
        <v>9.86</v>
      </c>
      <c r="K3386" s="28">
        <v>229.4</v>
      </c>
      <c r="L3386" s="28">
        <f>IF('Base de datos cruda'!L3386&lt;0,,'Base de datos cruda'!L3386)</f>
        <v>16.04</v>
      </c>
      <c r="M3386" s="28" t="str">
        <f>IF(TRIM(PROPER('Base de datos cruda'!M3386))="High","Alto",IF(TRIM(PROPER('Base de datos cruda'!M3386))="Medium","Medio","Bajo"))</f>
        <v>Bajo</v>
      </c>
      <c r="N3386" s="29">
        <v>30.1</v>
      </c>
      <c r="O3386" s="32">
        <f t="shared" si="1"/>
        <v>30.1</v>
      </c>
      <c r="P3386" s="33">
        <f t="shared" si="2"/>
        <v>17.78</v>
      </c>
      <c r="Q3386" s="34">
        <f t="shared" si="3"/>
        <v>0.5593434343</v>
      </c>
      <c r="R3386" s="35" t="str">
        <f t="shared" si="4"/>
        <v>Bajo</v>
      </c>
      <c r="S3386" s="35" t="str">
        <f>IF(O3386="","",IF(O3386&gt;AVERAGE('Base de datos limpia'!$O$2:$O$8001),"Alto","Normal"))
</f>
        <v>Normal</v>
      </c>
      <c r="T3386" s="35" t="str">
        <f t="shared" si="5"/>
        <v>Gamer moderado</v>
      </c>
      <c r="U3386" s="35"/>
    </row>
    <row r="3387">
      <c r="A3387" s="28">
        <v>3386.0</v>
      </c>
      <c r="B3387" s="28">
        <v>17.0</v>
      </c>
      <c r="C3387" s="28" t="str">
        <f>TRIM(PROPER('Base de datos cruda'!C3387))</f>
        <v>Female</v>
      </c>
      <c r="D3387" s="28">
        <v>0.93</v>
      </c>
      <c r="E3387" s="28">
        <v>2.15</v>
      </c>
      <c r="F3387" s="28">
        <v>7.94</v>
      </c>
      <c r="G3387" s="28">
        <v>60.09</v>
      </c>
      <c r="H3387" s="28" t="str">
        <f>TRIM(PROPER('Base de datos cruda'!H3387))</f>
        <v>Fps</v>
      </c>
      <c r="I3387" s="28">
        <v>0.25</v>
      </c>
      <c r="J3387" s="28">
        <v>6.74</v>
      </c>
      <c r="K3387" s="28">
        <v>314.07</v>
      </c>
      <c r="L3387" s="28">
        <f>IF('Base de datos cruda'!L3387&lt;0,,'Base de datos cruda'!L3387)</f>
        <v>4.95</v>
      </c>
      <c r="M3387" s="28" t="str">
        <f>IF(TRIM(PROPER('Base de datos cruda'!M3387))="High","Alto",IF(TRIM(PROPER('Base de datos cruda'!M3387))="Medium","Medio","Bajo"))</f>
        <v>Medio</v>
      </c>
      <c r="N3387" s="29">
        <v>60.98</v>
      </c>
      <c r="O3387" s="32">
        <f t="shared" si="1"/>
        <v>60.98</v>
      </c>
      <c r="P3387" s="33">
        <f t="shared" si="2"/>
        <v>7.67</v>
      </c>
      <c r="Q3387" s="34">
        <f t="shared" si="3"/>
        <v>2.311827957</v>
      </c>
      <c r="R3387" s="35" t="str">
        <f t="shared" si="4"/>
        <v>Medio</v>
      </c>
      <c r="S3387" s="35" t="str">
        <f>IF(O3387="","",IF(O3387&gt;AVERAGE('Base de datos limpia'!$O$2:$O$8001),"Alto","Normal"))
</f>
        <v>Normal</v>
      </c>
      <c r="T3387" s="35" t="str">
        <f t="shared" si="5"/>
        <v>Gamer casual</v>
      </c>
      <c r="U3387" s="35"/>
    </row>
    <row r="3388">
      <c r="A3388" s="28">
        <v>3387.0</v>
      </c>
      <c r="B3388" s="28">
        <v>24.0</v>
      </c>
      <c r="C3388" s="28" t="str">
        <f>TRIM(PROPER('Base de datos cruda'!C3388))</f>
        <v>Male</v>
      </c>
      <c r="D3388" s="28">
        <v>1.04</v>
      </c>
      <c r="E3388" s="28">
        <v>8.35</v>
      </c>
      <c r="F3388" s="28">
        <v>7.28</v>
      </c>
      <c r="G3388" s="28">
        <v>76.58</v>
      </c>
      <c r="H3388" s="28" t="str">
        <f>TRIM(PROPER('Base de datos cruda'!H3388))</f>
        <v>Fps</v>
      </c>
      <c r="I3388" s="28">
        <v>0.19</v>
      </c>
      <c r="J3388" s="28">
        <v>6.52</v>
      </c>
      <c r="K3388" s="28">
        <v>302.23</v>
      </c>
      <c r="L3388" s="28">
        <f>IF('Base de datos cruda'!L3388&lt;0,,'Base de datos cruda'!L3388)</f>
        <v>2.79</v>
      </c>
      <c r="M3388" s="28" t="str">
        <f>IF(TRIM(PROPER('Base de datos cruda'!M3388))="High","Alto",IF(TRIM(PROPER('Base de datos cruda'!M3388))="Medium","Medio","Bajo"))</f>
        <v>Medio</v>
      </c>
      <c r="N3388" s="29">
        <v>100.0</v>
      </c>
      <c r="O3388" s="32">
        <f t="shared" si="1"/>
        <v>100</v>
      </c>
      <c r="P3388" s="33">
        <f t="shared" si="2"/>
        <v>7.56</v>
      </c>
      <c r="Q3388" s="34">
        <f t="shared" si="3"/>
        <v>8.028846154</v>
      </c>
      <c r="R3388" s="35" t="str">
        <f t="shared" si="4"/>
        <v>Alto</v>
      </c>
      <c r="S3388" s="35" t="str">
        <f>IF(O3388="","",IF(O3388&gt;AVERAGE('Base de datos limpia'!$O$2:$O$8001),"Alto","Normal"))
</f>
        <v>Alto</v>
      </c>
      <c r="T3388" s="35" t="str">
        <f t="shared" si="5"/>
        <v>Gamer intensivo</v>
      </c>
      <c r="U3388" s="35"/>
    </row>
    <row r="3389">
      <c r="A3389" s="28">
        <v>3388.0</v>
      </c>
      <c r="B3389" s="28">
        <v>24.0</v>
      </c>
      <c r="C3389" s="28" t="str">
        <f>TRIM(PROPER('Base de datos cruda'!C3389))</f>
        <v>Male</v>
      </c>
      <c r="D3389" s="28">
        <v>1.04</v>
      </c>
      <c r="E3389" s="28">
        <v>9.48</v>
      </c>
      <c r="F3389" s="28">
        <v>4.58</v>
      </c>
      <c r="G3389" s="28">
        <v>80.65</v>
      </c>
      <c r="H3389" s="28" t="str">
        <f>TRIM(PROPER('Base de datos cruda'!H3389))</f>
        <v>Casual</v>
      </c>
      <c r="I3389" s="28">
        <v>2.39</v>
      </c>
      <c r="J3389" s="28">
        <v>5.93</v>
      </c>
      <c r="K3389" s="28">
        <v>307.42</v>
      </c>
      <c r="L3389" s="28">
        <f>IF('Base de datos cruda'!L3389&lt;0,,'Base de datos cruda'!L3389)</f>
        <v>3.55</v>
      </c>
      <c r="M3389" s="28" t="str">
        <f>IF(TRIM(PROPER('Base de datos cruda'!M3389))="High","Alto",IF(TRIM(PROPER('Base de datos cruda'!M3389))="Medium","Medio","Bajo"))</f>
        <v>Alto</v>
      </c>
      <c r="N3389" s="29">
        <v>97.02</v>
      </c>
      <c r="O3389" s="32">
        <f t="shared" si="1"/>
        <v>97.02</v>
      </c>
      <c r="P3389" s="33">
        <f t="shared" si="2"/>
        <v>6.97</v>
      </c>
      <c r="Q3389" s="34">
        <f t="shared" si="3"/>
        <v>9.115384615</v>
      </c>
      <c r="R3389" s="35" t="str">
        <f t="shared" si="4"/>
        <v>Alto</v>
      </c>
      <c r="S3389" s="35" t="str">
        <f>IF(O3389="","",IF(O3389&gt;AVERAGE('Base de datos limpia'!$O$2:$O$8001),"Alto","Normal"))
</f>
        <v>Alto</v>
      </c>
      <c r="T3389" s="35" t="str">
        <f t="shared" si="5"/>
        <v>Gamer intensivo</v>
      </c>
      <c r="U3389" s="35"/>
    </row>
    <row r="3390">
      <c r="A3390" s="28">
        <v>3389.0</v>
      </c>
      <c r="B3390" s="28">
        <v>21.0</v>
      </c>
      <c r="C3390" s="28" t="str">
        <f>TRIM(PROPER('Base de datos cruda'!C3390))</f>
        <v>Male</v>
      </c>
      <c r="D3390" s="28">
        <v>5.45</v>
      </c>
      <c r="E3390" s="28">
        <v>4.49</v>
      </c>
      <c r="F3390" s="28">
        <v>5.48</v>
      </c>
      <c r="G3390" s="28">
        <v>62.75</v>
      </c>
      <c r="H3390" s="28" t="str">
        <f>TRIM(PROPER('Base de datos cruda'!H3390))</f>
        <v>Casual</v>
      </c>
      <c r="I3390" s="28">
        <v>2.25</v>
      </c>
      <c r="J3390" s="28">
        <v>6.84</v>
      </c>
      <c r="K3390" s="28">
        <v>253.31</v>
      </c>
      <c r="L3390" s="28">
        <f>IF('Base de datos cruda'!L3390&lt;0,,'Base de datos cruda'!L3390)</f>
        <v>8.93</v>
      </c>
      <c r="M3390" s="28" t="str">
        <f>IF(TRIM(PROPER('Base de datos cruda'!M3390))="High","Alto",IF(TRIM(PROPER('Base de datos cruda'!M3390))="Medium","Medio","Bajo"))</f>
        <v>Bajo</v>
      </c>
      <c r="N3390" s="29">
        <v>44.75</v>
      </c>
      <c r="O3390" s="32">
        <f t="shared" si="1"/>
        <v>44.75</v>
      </c>
      <c r="P3390" s="33">
        <f t="shared" si="2"/>
        <v>12.29</v>
      </c>
      <c r="Q3390" s="34">
        <f t="shared" si="3"/>
        <v>0.823853211</v>
      </c>
      <c r="R3390" s="35" t="str">
        <f t="shared" si="4"/>
        <v>Bajo</v>
      </c>
      <c r="S3390" s="35" t="str">
        <f>IF(O3390="","",IF(O3390&gt;AVERAGE('Base de datos limpia'!$O$2:$O$8001),"Alto","Normal"))
</f>
        <v>Normal</v>
      </c>
      <c r="T3390" s="35" t="str">
        <f t="shared" si="5"/>
        <v>Gamer moderado</v>
      </c>
      <c r="U3390" s="35"/>
    </row>
    <row r="3391">
      <c r="A3391" s="28">
        <v>3390.0</v>
      </c>
      <c r="B3391" s="28">
        <v>21.0</v>
      </c>
      <c r="C3391" s="28" t="str">
        <f>TRIM(PROPER('Base de datos cruda'!C3391))</f>
        <v>Male</v>
      </c>
      <c r="D3391" s="28">
        <v>2.98</v>
      </c>
      <c r="E3391" s="28">
        <v>7.56</v>
      </c>
      <c r="F3391" s="28">
        <v>5.57</v>
      </c>
      <c r="G3391" s="28">
        <v>66.05</v>
      </c>
      <c r="H3391" s="28" t="str">
        <f>TRIM(PROPER('Base de datos cruda'!H3391))</f>
        <v>Casual</v>
      </c>
      <c r="I3391" s="28">
        <v>0.31</v>
      </c>
      <c r="J3391" s="28">
        <v>5.75</v>
      </c>
      <c r="K3391" s="28">
        <v>273.35</v>
      </c>
      <c r="L3391" s="28">
        <f>IF('Base de datos cruda'!L3391&lt;0,,'Base de datos cruda'!L3391)</f>
        <v>7.87</v>
      </c>
      <c r="M3391" s="28" t="str">
        <f>IF(TRIM(PROPER('Base de datos cruda'!M3391))="High","Alto",IF(TRIM(PROPER('Base de datos cruda'!M3391))="Medium","Medio","Bajo"))</f>
        <v>Alto</v>
      </c>
      <c r="N3391" s="29">
        <v>71.53</v>
      </c>
      <c r="O3391" s="32">
        <f t="shared" si="1"/>
        <v>71.53</v>
      </c>
      <c r="P3391" s="33">
        <f t="shared" si="2"/>
        <v>8.73</v>
      </c>
      <c r="Q3391" s="34">
        <f t="shared" si="3"/>
        <v>2.536912752</v>
      </c>
      <c r="R3391" s="35" t="str">
        <f t="shared" si="4"/>
        <v>Alto</v>
      </c>
      <c r="S3391" s="35" t="str">
        <f>IF(O3391="","",IF(O3391&gt;AVERAGE('Base de datos limpia'!$O$2:$O$8001),"Alto","Normal"))
</f>
        <v>Alto</v>
      </c>
      <c r="T3391" s="35" t="str">
        <f t="shared" si="5"/>
        <v>Gamer intensivo</v>
      </c>
      <c r="U3391" s="35"/>
    </row>
    <row r="3392">
      <c r="A3392" s="28">
        <v>3391.0</v>
      </c>
      <c r="B3392" s="28">
        <v>19.0</v>
      </c>
      <c r="C3392" s="28" t="str">
        <f>TRIM(PROPER('Base de datos cruda'!C3392))</f>
        <v>Female</v>
      </c>
      <c r="D3392" s="28">
        <v>5.87</v>
      </c>
      <c r="E3392" s="28">
        <v>4.7</v>
      </c>
      <c r="F3392" s="28">
        <v>6.98</v>
      </c>
      <c r="G3392" s="28">
        <v>99.74</v>
      </c>
      <c r="H3392" s="28" t="str">
        <f>TRIM(PROPER('Base de datos cruda'!H3392))</f>
        <v>Casual</v>
      </c>
      <c r="I3392" s="28">
        <v>1.31</v>
      </c>
      <c r="J3392" s="28">
        <v>8.36</v>
      </c>
      <c r="K3392" s="28">
        <v>245.86</v>
      </c>
      <c r="L3392" s="28">
        <f>IF('Base de datos cruda'!L3392&lt;0,,'Base de datos cruda'!L3392)</f>
        <v>12.29</v>
      </c>
      <c r="M3392" s="28" t="str">
        <f>IF(TRIM(PROPER('Base de datos cruda'!M3392))="High","Alto",IF(TRIM(PROPER('Base de datos cruda'!M3392))="Medium","Medio","Bajo"))</f>
        <v>Bajo</v>
      </c>
      <c r="N3392" s="29">
        <v>68.12</v>
      </c>
      <c r="O3392" s="32">
        <f t="shared" si="1"/>
        <v>68.12</v>
      </c>
      <c r="P3392" s="33">
        <f t="shared" si="2"/>
        <v>14.23</v>
      </c>
      <c r="Q3392" s="34">
        <f t="shared" si="3"/>
        <v>0.800681431</v>
      </c>
      <c r="R3392" s="35" t="str">
        <f t="shared" si="4"/>
        <v>Medio</v>
      </c>
      <c r="S3392" s="35" t="str">
        <f>IF(O3392="","",IF(O3392&gt;AVERAGE('Base de datos limpia'!$O$2:$O$8001),"Alto","Normal"))
</f>
        <v>Alto</v>
      </c>
      <c r="T3392" s="35" t="str">
        <f t="shared" si="5"/>
        <v>Gamer moderado</v>
      </c>
      <c r="U3392" s="35"/>
    </row>
    <row r="3393">
      <c r="A3393" s="28">
        <v>3392.0</v>
      </c>
      <c r="B3393" s="28">
        <v>19.0</v>
      </c>
      <c r="C3393" s="28" t="str">
        <f>TRIM(PROPER('Base de datos cruda'!C3393))</f>
        <v>Male</v>
      </c>
      <c r="D3393" s="28">
        <v>3.24</v>
      </c>
      <c r="E3393" s="28">
        <v>5.52</v>
      </c>
      <c r="F3393" s="28">
        <v>6.9</v>
      </c>
      <c r="G3393" s="28">
        <v>94.85</v>
      </c>
      <c r="H3393" s="28" t="str">
        <f>TRIM(PROPER('Base de datos cruda'!H3393))</f>
        <v>Casual</v>
      </c>
      <c r="I3393" s="28">
        <v>1.22</v>
      </c>
      <c r="J3393" s="28">
        <v>4.93</v>
      </c>
      <c r="K3393" s="28">
        <v>275.33</v>
      </c>
      <c r="L3393" s="28">
        <f>IF('Base de datos cruda'!L3393&lt;0,,'Base de datos cruda'!L3393)</f>
        <v>7.86</v>
      </c>
      <c r="M3393" s="28" t="str">
        <f>IF(TRIM(PROPER('Base de datos cruda'!M3393))="High","Alto",IF(TRIM(PROPER('Base de datos cruda'!M3393))="Medium","Medio","Bajo"))</f>
        <v>Medio</v>
      </c>
      <c r="N3393" s="29">
        <v>76.99</v>
      </c>
      <c r="O3393" s="32">
        <f t="shared" si="1"/>
        <v>76.99</v>
      </c>
      <c r="P3393" s="33">
        <f t="shared" si="2"/>
        <v>8.17</v>
      </c>
      <c r="Q3393" s="34">
        <f t="shared" si="3"/>
        <v>1.703703704</v>
      </c>
      <c r="R3393" s="35" t="str">
        <f t="shared" si="4"/>
        <v>Alto</v>
      </c>
      <c r="S3393" s="35" t="str">
        <f>IF(O3393="","",IF(O3393&gt;AVERAGE('Base de datos limpia'!$O$2:$O$8001),"Alto","Normal"))
</f>
        <v>Alto</v>
      </c>
      <c r="T3393" s="35" t="str">
        <f t="shared" si="5"/>
        <v>Gamer moderado</v>
      </c>
      <c r="U3393" s="35"/>
    </row>
    <row r="3394">
      <c r="A3394" s="28">
        <v>3393.0</v>
      </c>
      <c r="B3394" s="28">
        <v>20.0</v>
      </c>
      <c r="C3394" s="28" t="str">
        <f>TRIM(PROPER('Base de datos cruda'!C3394))</f>
        <v>Female</v>
      </c>
      <c r="D3394" s="28">
        <v>5.02</v>
      </c>
      <c r="E3394" s="28">
        <v>8.53</v>
      </c>
      <c r="F3394" s="28">
        <v>8.62</v>
      </c>
      <c r="G3394" s="28">
        <v>65.33</v>
      </c>
      <c r="H3394" s="28" t="str">
        <f>TRIM(PROPER('Base de datos cruda'!H3394))</f>
        <v>Casual</v>
      </c>
      <c r="I3394" s="28">
        <v>1.48</v>
      </c>
      <c r="J3394" s="28">
        <v>11.02</v>
      </c>
      <c r="K3394" s="28">
        <v>248.49</v>
      </c>
      <c r="L3394" s="28">
        <f>IF('Base de datos cruda'!L3394&lt;0,,'Base de datos cruda'!L3394)</f>
        <v>12.31</v>
      </c>
      <c r="M3394" s="28" t="str">
        <f>IF(TRIM(PROPER('Base de datos cruda'!M3394))="High","Alto",IF(TRIM(PROPER('Base de datos cruda'!M3394))="Medium","Medio","Bajo"))</f>
        <v>Bajo</v>
      </c>
      <c r="N3394" s="29">
        <v>93.6032976413505</v>
      </c>
      <c r="O3394" s="32">
        <f t="shared" si="1"/>
        <v>93.60329764</v>
      </c>
      <c r="P3394" s="33">
        <f t="shared" si="2"/>
        <v>16.04</v>
      </c>
      <c r="Q3394" s="34">
        <f t="shared" si="3"/>
        <v>1.699203187</v>
      </c>
      <c r="R3394" s="35" t="str">
        <f t="shared" si="4"/>
        <v>Alto</v>
      </c>
      <c r="S3394" s="35" t="str">
        <f>IF(O3394="","",IF(O3394&gt;AVERAGE('Base de datos limpia'!$O$2:$O$8001),"Alto","Normal"))
</f>
        <v>Alto</v>
      </c>
      <c r="T3394" s="35" t="str">
        <f t="shared" si="5"/>
        <v>Gamer intensivo</v>
      </c>
      <c r="U3394" s="35"/>
    </row>
    <row r="3395">
      <c r="A3395" s="28">
        <v>3394.0</v>
      </c>
      <c r="B3395" s="28">
        <v>18.0</v>
      </c>
      <c r="C3395" s="28" t="str">
        <f>TRIM(PROPER('Base de datos cruda'!C3395))</f>
        <v>Male</v>
      </c>
      <c r="D3395" s="28">
        <v>6.16</v>
      </c>
      <c r="E3395" s="28">
        <v>1.75</v>
      </c>
      <c r="F3395" s="28">
        <v>7.95</v>
      </c>
      <c r="G3395" s="28">
        <v>83.21</v>
      </c>
      <c r="H3395" s="28" t="str">
        <f>TRIM(PROPER('Base de datos cruda'!H3395))</f>
        <v>Casual</v>
      </c>
      <c r="I3395" s="28">
        <v>3.2</v>
      </c>
      <c r="J3395" s="28">
        <v>7.9</v>
      </c>
      <c r="K3395" s="28">
        <v>238.04</v>
      </c>
      <c r="L3395" s="28">
        <f>IF('Base de datos cruda'!L3395&lt;0,,'Base de datos cruda'!L3395)</f>
        <v>13.66</v>
      </c>
      <c r="M3395" s="28" t="str">
        <f>IF(TRIM(PROPER('Base de datos cruda'!M3395))="High","Alto",IF(TRIM(PROPER('Base de datos cruda'!M3395))="Medium","Medio","Bajo"))</f>
        <v>Bajo</v>
      </c>
      <c r="N3395" s="29">
        <v>45.54</v>
      </c>
      <c r="O3395" s="32">
        <f t="shared" si="1"/>
        <v>45.54</v>
      </c>
      <c r="P3395" s="33">
        <f t="shared" si="2"/>
        <v>14.06</v>
      </c>
      <c r="Q3395" s="34">
        <f t="shared" si="3"/>
        <v>0.2840909091</v>
      </c>
      <c r="R3395" s="35" t="str">
        <f t="shared" si="4"/>
        <v>Bajo</v>
      </c>
      <c r="S3395" s="35" t="str">
        <f>IF(O3395="","",IF(O3395&gt;AVERAGE('Base de datos limpia'!$O$2:$O$8001),"Alto","Normal"))
</f>
        <v>Normal</v>
      </c>
      <c r="T3395" s="35" t="str">
        <f t="shared" si="5"/>
        <v>Gamer casual</v>
      </c>
      <c r="U3395" s="35"/>
    </row>
    <row r="3396">
      <c r="A3396" s="28">
        <v>3395.0</v>
      </c>
      <c r="B3396" s="28">
        <v>16.0</v>
      </c>
      <c r="C3396" s="28" t="str">
        <f>TRIM(PROPER('Base de datos cruda'!C3396))</f>
        <v>Male</v>
      </c>
      <c r="D3396" s="28">
        <v>4.39</v>
      </c>
      <c r="E3396" s="28">
        <v>5.77</v>
      </c>
      <c r="F3396" s="28">
        <v>8.28</v>
      </c>
      <c r="G3396" s="28">
        <v>75.17</v>
      </c>
      <c r="H3396" s="28" t="str">
        <f>TRIM(PROPER('Base de datos cruda'!H3396))</f>
        <v>Casual</v>
      </c>
      <c r="I3396" s="28">
        <v>3.49</v>
      </c>
      <c r="J3396" s="28">
        <v>6.97</v>
      </c>
      <c r="K3396" s="28">
        <v>264.74</v>
      </c>
      <c r="L3396" s="28">
        <f>IF('Base de datos cruda'!L3396&lt;0,,'Base de datos cruda'!L3396)</f>
        <v>13.68</v>
      </c>
      <c r="M3396" s="28" t="str">
        <f>IF(TRIM(PROPER('Base de datos cruda'!M3396))="High","Alto",IF(TRIM(PROPER('Base de datos cruda'!M3396))="Medium","Medio","Bajo"))</f>
        <v>Medio</v>
      </c>
      <c r="N3396" s="29">
        <v>68.02</v>
      </c>
      <c r="O3396" s="32">
        <f t="shared" si="1"/>
        <v>68.02</v>
      </c>
      <c r="P3396" s="33">
        <f t="shared" si="2"/>
        <v>11.36</v>
      </c>
      <c r="Q3396" s="34">
        <f t="shared" si="3"/>
        <v>1.314350797</v>
      </c>
      <c r="R3396" s="35" t="str">
        <f t="shared" si="4"/>
        <v>Medio</v>
      </c>
      <c r="S3396" s="35" t="str">
        <f>IF(O3396="","",IF(O3396&gt;AVERAGE('Base de datos limpia'!$O$2:$O$8001),"Alto","Normal"))
</f>
        <v>Alto</v>
      </c>
      <c r="T3396" s="35" t="str">
        <f t="shared" si="5"/>
        <v>Gamer moderado</v>
      </c>
      <c r="U3396" s="35"/>
    </row>
    <row r="3397">
      <c r="A3397" s="28">
        <v>3396.0</v>
      </c>
      <c r="B3397" s="28">
        <v>16.0</v>
      </c>
      <c r="C3397" s="28" t="str">
        <f>TRIM(PROPER('Base de datos cruda'!C3397))</f>
        <v>Female</v>
      </c>
      <c r="D3397" s="28">
        <v>4.32</v>
      </c>
      <c r="E3397" s="28">
        <v>2.93</v>
      </c>
      <c r="F3397" s="28">
        <v>8.46</v>
      </c>
      <c r="G3397" s="28">
        <v>81.75</v>
      </c>
      <c r="H3397" s="28" t="str">
        <f>TRIM(PROPER('Base de datos cruda'!H3397))</f>
        <v>Rpg</v>
      </c>
      <c r="I3397" s="28">
        <v>1.7</v>
      </c>
      <c r="J3397" s="28">
        <v>9.72</v>
      </c>
      <c r="K3397" s="28">
        <v>268.71</v>
      </c>
      <c r="L3397" s="28">
        <f>IF('Base de datos cruda'!L3397&lt;0,,'Base de datos cruda'!L3397)</f>
        <v>10.29</v>
      </c>
      <c r="M3397" s="28" t="str">
        <f>IF(TRIM(PROPER('Base de datos cruda'!M3397))="High","Alto",IF(TRIM(PROPER('Base de datos cruda'!M3397))="Medium","Medio","Bajo"))</f>
        <v>Medio</v>
      </c>
      <c r="N3397" s="29">
        <v>57.93</v>
      </c>
      <c r="O3397" s="32">
        <f t="shared" si="1"/>
        <v>57.93</v>
      </c>
      <c r="P3397" s="33">
        <f t="shared" si="2"/>
        <v>14.04</v>
      </c>
      <c r="Q3397" s="34">
        <f t="shared" si="3"/>
        <v>0.6782407407</v>
      </c>
      <c r="R3397" s="35" t="str">
        <f t="shared" si="4"/>
        <v>Medio</v>
      </c>
      <c r="S3397" s="35" t="str">
        <f>IF(O3397="","",IF(O3397&gt;AVERAGE('Base de datos limpia'!$O$2:$O$8001),"Alto","Normal"))
</f>
        <v>Normal</v>
      </c>
      <c r="T3397" s="35" t="str">
        <f t="shared" si="5"/>
        <v>Gamer casual</v>
      </c>
      <c r="U3397" s="35"/>
    </row>
    <row r="3398">
      <c r="A3398" s="28">
        <v>3397.0</v>
      </c>
      <c r="B3398" s="28">
        <v>22.0</v>
      </c>
      <c r="C3398" s="28" t="str">
        <f>TRIM(PROPER('Base de datos cruda'!C3398))</f>
        <v>Female</v>
      </c>
      <c r="D3398" s="28">
        <v>0.71</v>
      </c>
      <c r="E3398" s="28">
        <v>4.06</v>
      </c>
      <c r="F3398" s="28">
        <v>8.01</v>
      </c>
      <c r="G3398" s="28">
        <v>78.82</v>
      </c>
      <c r="H3398" s="28" t="str">
        <f>TRIM(PROPER('Base de datos cruda'!H3398))</f>
        <v>Fps</v>
      </c>
      <c r="I3398" s="28">
        <v>3.94</v>
      </c>
      <c r="J3398" s="28">
        <v>2.43</v>
      </c>
      <c r="K3398" s="28">
        <v>299.04</v>
      </c>
      <c r="L3398" s="28">
        <f>IF('Base de datos cruda'!L3398&lt;0,,'Base de datos cruda'!L3398)</f>
        <v>3.26</v>
      </c>
      <c r="M3398" s="28" t="str">
        <f>IF(TRIM(PROPER('Base de datos cruda'!M3398))="High","Alto",IF(TRIM(PROPER('Base de datos cruda'!M3398))="Medium","Medio","Bajo"))</f>
        <v>Medio</v>
      </c>
      <c r="N3398" s="29">
        <v>71.8</v>
      </c>
      <c r="O3398" s="32">
        <f t="shared" si="1"/>
        <v>71.8</v>
      </c>
      <c r="P3398" s="33">
        <f t="shared" si="2"/>
        <v>3.14</v>
      </c>
      <c r="Q3398" s="34">
        <f t="shared" si="3"/>
        <v>5.718309859</v>
      </c>
      <c r="R3398" s="35" t="str">
        <f t="shared" si="4"/>
        <v>Alto</v>
      </c>
      <c r="S3398" s="35" t="str">
        <f>IF(O3398="","",IF(O3398&gt;AVERAGE('Base de datos limpia'!$O$2:$O$8001),"Alto","Normal"))
</f>
        <v>Alto</v>
      </c>
      <c r="T3398" s="35" t="str">
        <f t="shared" si="5"/>
        <v>Gamer moderado</v>
      </c>
      <c r="U3398" s="35"/>
    </row>
    <row r="3399">
      <c r="A3399" s="28">
        <v>3398.0</v>
      </c>
      <c r="B3399" s="28">
        <v>16.0</v>
      </c>
      <c r="C3399" s="28" t="str">
        <f>TRIM(PROPER('Base de datos cruda'!C3399))</f>
        <v>Male</v>
      </c>
      <c r="D3399" s="28">
        <v>3.29</v>
      </c>
      <c r="E3399" s="28">
        <v>6.8</v>
      </c>
      <c r="F3399" s="28">
        <v>5.66</v>
      </c>
      <c r="G3399" s="28">
        <v>61.93</v>
      </c>
      <c r="H3399" s="28" t="str">
        <f>TRIM(PROPER('Base de datos cruda'!H3399))</f>
        <v>Rpg</v>
      </c>
      <c r="I3399" s="28">
        <v>2.09</v>
      </c>
      <c r="J3399" s="28">
        <v>6.64</v>
      </c>
      <c r="K3399" s="28">
        <v>292.52</v>
      </c>
      <c r="L3399" s="28">
        <f>IF('Base de datos cruda'!L3399&lt;0,,'Base de datos cruda'!L3399)</f>
        <v>6.94</v>
      </c>
      <c r="M3399" s="28" t="str">
        <f>IF(TRIM(PROPER('Base de datos cruda'!M3399))="High","Alto",IF(TRIM(PROPER('Base de datos cruda'!M3399))="Medium","Medio","Bajo"))</f>
        <v>Medio</v>
      </c>
      <c r="N3399" s="29">
        <v>65.23</v>
      </c>
      <c r="O3399" s="32">
        <f t="shared" si="1"/>
        <v>65.23</v>
      </c>
      <c r="P3399" s="33">
        <f t="shared" si="2"/>
        <v>9.93</v>
      </c>
      <c r="Q3399" s="34">
        <f t="shared" si="3"/>
        <v>2.066869301</v>
      </c>
      <c r="R3399" s="35" t="str">
        <f t="shared" si="4"/>
        <v>Medio</v>
      </c>
      <c r="S3399" s="35" t="str">
        <f>IF(O3399="","",IF(O3399&gt;AVERAGE('Base de datos limpia'!$O$2:$O$8001),"Alto","Normal"))
</f>
        <v>Normal</v>
      </c>
      <c r="T3399" s="35" t="str">
        <f t="shared" si="5"/>
        <v>Gamer intensivo</v>
      </c>
      <c r="U3399" s="35"/>
    </row>
    <row r="3400">
      <c r="A3400" s="28">
        <v>3399.0</v>
      </c>
      <c r="B3400" s="28">
        <v>16.0</v>
      </c>
      <c r="C3400" s="28" t="str">
        <f>TRIM(PROPER('Base de datos cruda'!C3400))</f>
        <v>Male</v>
      </c>
      <c r="D3400" s="28">
        <v>4.37</v>
      </c>
      <c r="E3400" s="28">
        <v>1.25</v>
      </c>
      <c r="F3400" s="28">
        <v>5.08</v>
      </c>
      <c r="G3400" s="28">
        <v>72.62</v>
      </c>
      <c r="H3400" s="28" t="str">
        <f>TRIM(PROPER('Base de datos cruda'!H3400))</f>
        <v>Rpg</v>
      </c>
      <c r="I3400" s="28">
        <v>2.61</v>
      </c>
      <c r="J3400" s="28">
        <v>10.25</v>
      </c>
      <c r="K3400" s="28">
        <v>273.69</v>
      </c>
      <c r="L3400" s="28">
        <f>IF('Base de datos cruda'!L3400&lt;0,,'Base de datos cruda'!L3400)</f>
        <v>11.42</v>
      </c>
      <c r="M3400" s="28" t="str">
        <f>IF(TRIM(PROPER('Base de datos cruda'!M3400))="High","Alto",IF(TRIM(PROPER('Base de datos cruda'!M3400))="Medium","Medio","Bajo"))</f>
        <v>Medio</v>
      </c>
      <c r="N3400" s="29">
        <v>24.22</v>
      </c>
      <c r="O3400" s="32">
        <f t="shared" si="1"/>
        <v>24.22</v>
      </c>
      <c r="P3400" s="33">
        <f t="shared" si="2"/>
        <v>14.62</v>
      </c>
      <c r="Q3400" s="34">
        <f t="shared" si="3"/>
        <v>0.2860411899</v>
      </c>
      <c r="R3400" s="35" t="str">
        <f t="shared" si="4"/>
        <v>Bajo</v>
      </c>
      <c r="S3400" s="35" t="str">
        <f>IF(O3400="","",IF(O3400&gt;AVERAGE('Base de datos limpia'!$O$2:$O$8001),"Alto","Normal"))
</f>
        <v>Normal</v>
      </c>
      <c r="T3400" s="35" t="str">
        <f t="shared" si="5"/>
        <v>Gamer casual</v>
      </c>
      <c r="U3400" s="35"/>
    </row>
    <row r="3401">
      <c r="A3401" s="28">
        <v>3400.0</v>
      </c>
      <c r="B3401" s="28">
        <v>18.0</v>
      </c>
      <c r="C3401" s="28" t="str">
        <f>TRIM(PROPER('Base de datos cruda'!C3401))</f>
        <v>Female</v>
      </c>
      <c r="D3401" s="28">
        <v>3.7</v>
      </c>
      <c r="E3401" s="28">
        <v>6.34</v>
      </c>
      <c r="F3401" s="28">
        <v>6.86</v>
      </c>
      <c r="G3401" s="28">
        <v>65.02</v>
      </c>
      <c r="H3401" s="28" t="str">
        <f>TRIM(PROPER('Base de datos cruda'!H3401))</f>
        <v>Rpg</v>
      </c>
      <c r="I3401" s="28">
        <v>0.73</v>
      </c>
      <c r="J3401" s="28">
        <v>5.94</v>
      </c>
      <c r="K3401" s="28">
        <v>274.75</v>
      </c>
      <c r="L3401" s="28">
        <f>IF('Base de datos cruda'!L3401&lt;0,,'Base de datos cruda'!L3401)</f>
        <v>9.47</v>
      </c>
      <c r="M3401" s="28" t="str">
        <f>IF(TRIM(PROPER('Base de datos cruda'!M3401))="High","Alto",IF(TRIM(PROPER('Base de datos cruda'!M3401))="Medium","Medio","Bajo"))</f>
        <v>Medio</v>
      </c>
      <c r="N3401" s="29">
        <v>74.74</v>
      </c>
      <c r="O3401" s="32">
        <f t="shared" si="1"/>
        <v>74.74</v>
      </c>
      <c r="P3401" s="33">
        <f t="shared" si="2"/>
        <v>9.64</v>
      </c>
      <c r="Q3401" s="34">
        <f t="shared" si="3"/>
        <v>1.713513514</v>
      </c>
      <c r="R3401" s="35" t="str">
        <f t="shared" si="4"/>
        <v>Alto</v>
      </c>
      <c r="S3401" s="35" t="str">
        <f>IF(O3401="","",IF(O3401&gt;AVERAGE('Base de datos limpia'!$O$2:$O$8001),"Alto","Normal"))
</f>
        <v>Alto</v>
      </c>
      <c r="T3401" s="35" t="str">
        <f t="shared" si="5"/>
        <v>Gamer intensivo</v>
      </c>
      <c r="U3401" s="35"/>
    </row>
    <row r="3402">
      <c r="A3402" s="28">
        <v>3401.0</v>
      </c>
      <c r="B3402" s="28">
        <v>19.0</v>
      </c>
      <c r="C3402" s="28" t="str">
        <f>TRIM(PROPER('Base de datos cruda'!C3402))</f>
        <v>Male</v>
      </c>
      <c r="D3402" s="28">
        <v>7.21</v>
      </c>
      <c r="E3402" s="28">
        <v>3.55</v>
      </c>
      <c r="F3402" s="28">
        <v>7.45</v>
      </c>
      <c r="G3402" s="28">
        <v>79.56</v>
      </c>
      <c r="H3402" s="28" t="str">
        <f>TRIM(PROPER('Base de datos cruda'!H3402))</f>
        <v>Casual</v>
      </c>
      <c r="I3402" s="28">
        <v>1.16</v>
      </c>
      <c r="J3402" s="28">
        <v>11.73</v>
      </c>
      <c r="K3402" s="28">
        <v>221.29</v>
      </c>
      <c r="L3402" s="28">
        <f>IF('Base de datos cruda'!L3402&lt;0,,'Base de datos cruda'!L3402)</f>
        <v>17.25</v>
      </c>
      <c r="M3402" s="28" t="str">
        <f>IF(TRIM(PROPER('Base de datos cruda'!M3402))="High","Alto",IF(TRIM(PROPER('Base de datos cruda'!M3402))="Medium","Medio","Bajo"))</f>
        <v>Bajo</v>
      </c>
      <c r="N3402" s="29">
        <v>39.1</v>
      </c>
      <c r="O3402" s="32">
        <f t="shared" si="1"/>
        <v>39.1</v>
      </c>
      <c r="P3402" s="33">
        <f t="shared" si="2"/>
        <v>18.94</v>
      </c>
      <c r="Q3402" s="34">
        <f t="shared" si="3"/>
        <v>0.492371706</v>
      </c>
      <c r="R3402" s="35" t="str">
        <f t="shared" si="4"/>
        <v>Bajo</v>
      </c>
      <c r="S3402" s="35" t="str">
        <f>IF(O3402="","",IF(O3402&gt;AVERAGE('Base de datos limpia'!$O$2:$O$8001),"Alto","Normal"))
</f>
        <v>Normal</v>
      </c>
      <c r="T3402" s="35" t="str">
        <f t="shared" si="5"/>
        <v>Gamer moderado</v>
      </c>
      <c r="U3402" s="35"/>
    </row>
    <row r="3403">
      <c r="A3403" s="28">
        <v>3402.0</v>
      </c>
      <c r="B3403" s="28">
        <v>19.0</v>
      </c>
      <c r="C3403" s="28" t="str">
        <f>TRIM(PROPER('Base de datos cruda'!C3403))</f>
        <v>Male</v>
      </c>
      <c r="D3403" s="28">
        <v>7.25</v>
      </c>
      <c r="E3403" s="28">
        <v>7.03</v>
      </c>
      <c r="F3403" s="28">
        <v>5.93</v>
      </c>
      <c r="G3403" s="28">
        <v>96.29</v>
      </c>
      <c r="H3403" s="28" t="str">
        <f>TRIM(PROPER('Base de datos cruda'!H3403))</f>
        <v>Rpg</v>
      </c>
      <c r="I3403" s="28">
        <v>3.64</v>
      </c>
      <c r="J3403" s="28">
        <v>8.65</v>
      </c>
      <c r="K3403" s="28">
        <v>230.87</v>
      </c>
      <c r="L3403" s="28">
        <f>IF('Base de datos cruda'!L3403&lt;0,,'Base de datos cruda'!L3403)</f>
        <v>16.58</v>
      </c>
      <c r="M3403" s="28" t="str">
        <f>IF(TRIM(PROPER('Base de datos cruda'!M3403))="High","Alto",IF(TRIM(PROPER('Base de datos cruda'!M3403))="Medium","Medio","Bajo"))</f>
        <v>Alto</v>
      </c>
      <c r="N3403" s="29">
        <v>63.5379778950735</v>
      </c>
      <c r="O3403" s="32">
        <f t="shared" si="1"/>
        <v>63.5379779</v>
      </c>
      <c r="P3403" s="33">
        <f t="shared" si="2"/>
        <v>15.9</v>
      </c>
      <c r="Q3403" s="34">
        <f t="shared" si="3"/>
        <v>0.9696551724</v>
      </c>
      <c r="R3403" s="35" t="str">
        <f t="shared" si="4"/>
        <v>Medio</v>
      </c>
      <c r="S3403" s="35" t="str">
        <f>IF(O3403="","",IF(O3403&gt;AVERAGE('Base de datos limpia'!$O$2:$O$8001),"Alto","Normal"))
</f>
        <v>Normal</v>
      </c>
      <c r="T3403" s="35" t="str">
        <f t="shared" si="5"/>
        <v>Gamer intensivo</v>
      </c>
      <c r="U3403" s="35"/>
    </row>
    <row r="3404">
      <c r="A3404" s="28">
        <v>3403.0</v>
      </c>
      <c r="B3404" s="28">
        <v>17.0</v>
      </c>
      <c r="C3404" s="28" t="str">
        <f>TRIM(PROPER('Base de datos cruda'!C3404))</f>
        <v>Female</v>
      </c>
      <c r="D3404" s="28">
        <v>6.58</v>
      </c>
      <c r="E3404" s="28">
        <v>2.27</v>
      </c>
      <c r="F3404" s="28">
        <v>8.24</v>
      </c>
      <c r="G3404" s="28">
        <v>99.82</v>
      </c>
      <c r="H3404" s="28" t="str">
        <f>TRIM(PROPER('Base de datos cruda'!H3404))</f>
        <v>Fps</v>
      </c>
      <c r="I3404" s="28">
        <v>4.89</v>
      </c>
      <c r="J3404" s="28">
        <v>10.58</v>
      </c>
      <c r="K3404" s="28">
        <v>238.31</v>
      </c>
      <c r="L3404" s="28">
        <f>IF('Base de datos cruda'!L3404&lt;0,,'Base de datos cruda'!L3404)</f>
        <v>17.07</v>
      </c>
      <c r="M3404" s="28" t="str">
        <f>IF(TRIM(PROPER('Base de datos cruda'!M3404))="High","Alto",IF(TRIM(PROPER('Base de datos cruda'!M3404))="Medium","Medio","Bajo"))</f>
        <v>Bajo</v>
      </c>
      <c r="N3404" s="29">
        <v>47.8059737078048</v>
      </c>
      <c r="O3404" s="32">
        <f t="shared" si="1"/>
        <v>47.80597371</v>
      </c>
      <c r="P3404" s="33">
        <f t="shared" si="2"/>
        <v>17.16</v>
      </c>
      <c r="Q3404" s="34">
        <f t="shared" si="3"/>
        <v>0.3449848024</v>
      </c>
      <c r="R3404" s="35" t="str">
        <f t="shared" si="4"/>
        <v>Bajo</v>
      </c>
      <c r="S3404" s="35" t="str">
        <f>IF(O3404="","",IF(O3404&gt;AVERAGE('Base de datos limpia'!$O$2:$O$8001),"Alto","Normal"))
</f>
        <v>Normal</v>
      </c>
      <c r="T3404" s="35" t="str">
        <f t="shared" si="5"/>
        <v>Gamer casual</v>
      </c>
      <c r="U3404" s="35"/>
    </row>
    <row r="3405">
      <c r="A3405" s="28">
        <v>3404.0</v>
      </c>
      <c r="B3405" s="28">
        <v>16.0</v>
      </c>
      <c r="C3405" s="28" t="str">
        <f>TRIM(PROPER('Base de datos cruda'!C3405))</f>
        <v>Female</v>
      </c>
      <c r="D3405" s="28">
        <v>3.0</v>
      </c>
      <c r="E3405" s="28">
        <v>7.62</v>
      </c>
      <c r="F3405" s="28">
        <v>8.8</v>
      </c>
      <c r="G3405" s="28">
        <v>97.77</v>
      </c>
      <c r="H3405" s="28" t="str">
        <f>TRIM(PROPER('Base de datos cruda'!H3405))</f>
        <v>Fps</v>
      </c>
      <c r="I3405" s="28">
        <v>3.52</v>
      </c>
      <c r="J3405" s="28">
        <v>5.7</v>
      </c>
      <c r="K3405" s="28">
        <v>273.2</v>
      </c>
      <c r="L3405" s="28">
        <f>IF('Base de datos cruda'!L3405&lt;0,,'Base de datos cruda'!L3405)</f>
        <v>8.68</v>
      </c>
      <c r="M3405" s="28" t="str">
        <f>IF(TRIM(PROPER('Base de datos cruda'!M3405))="High","Alto",IF(TRIM(PROPER('Base de datos cruda'!M3405))="Medium","Medio","Bajo"))</f>
        <v>Medio</v>
      </c>
      <c r="N3405" s="29">
        <v>100.0</v>
      </c>
      <c r="O3405" s="32">
        <f t="shared" si="1"/>
        <v>100</v>
      </c>
      <c r="P3405" s="33">
        <f t="shared" si="2"/>
        <v>8.7</v>
      </c>
      <c r="Q3405" s="34">
        <f t="shared" si="3"/>
        <v>2.54</v>
      </c>
      <c r="R3405" s="35" t="str">
        <f t="shared" si="4"/>
        <v>Alto</v>
      </c>
      <c r="S3405" s="35" t="str">
        <f>IF(O3405="","",IF(O3405&gt;AVERAGE('Base de datos limpia'!$O$2:$O$8001),"Alto","Normal"))
</f>
        <v>Alto</v>
      </c>
      <c r="T3405" s="35" t="str">
        <f t="shared" si="5"/>
        <v>Gamer intensivo</v>
      </c>
      <c r="U3405" s="35"/>
    </row>
    <row r="3406">
      <c r="A3406" s="28">
        <v>3405.0</v>
      </c>
      <c r="B3406" s="28">
        <v>18.0</v>
      </c>
      <c r="C3406" s="28" t="str">
        <f>TRIM(PROPER('Base de datos cruda'!C3406))</f>
        <v>Female</v>
      </c>
      <c r="D3406" s="28">
        <v>5.74</v>
      </c>
      <c r="E3406" s="28">
        <v>6.81</v>
      </c>
      <c r="F3406" s="28">
        <v>6.85</v>
      </c>
      <c r="G3406" s="28">
        <v>99.43</v>
      </c>
      <c r="H3406" s="28" t="str">
        <f>TRIM(PROPER('Base de datos cruda'!H3406))</f>
        <v>Casual</v>
      </c>
      <c r="I3406" s="28">
        <v>0.27</v>
      </c>
      <c r="J3406" s="28">
        <v>10.24</v>
      </c>
      <c r="K3406" s="28">
        <v>239.5</v>
      </c>
      <c r="L3406" s="28">
        <f>IF('Base de datos cruda'!L3406&lt;0,,'Base de datos cruda'!L3406)</f>
        <v>15.57</v>
      </c>
      <c r="M3406" s="28" t="str">
        <f>IF(TRIM(PROPER('Base de datos cruda'!M3406))="High","Alto",IF(TRIM(PROPER('Base de datos cruda'!M3406))="Medium","Medio","Bajo"))</f>
        <v>Bajo</v>
      </c>
      <c r="N3406" s="29">
        <v>70.56</v>
      </c>
      <c r="O3406" s="32">
        <f t="shared" si="1"/>
        <v>70.56</v>
      </c>
      <c r="P3406" s="33">
        <f t="shared" si="2"/>
        <v>15.98</v>
      </c>
      <c r="Q3406" s="34">
        <f t="shared" si="3"/>
        <v>1.18641115</v>
      </c>
      <c r="R3406" s="35" t="str">
        <f t="shared" si="4"/>
        <v>Alto</v>
      </c>
      <c r="S3406" s="35" t="str">
        <f>IF(O3406="","",IF(O3406&gt;AVERAGE('Base de datos limpia'!$O$2:$O$8001),"Alto","Normal"))
</f>
        <v>Alto</v>
      </c>
      <c r="T3406" s="35" t="str">
        <f t="shared" si="5"/>
        <v>Gamer intensivo</v>
      </c>
      <c r="U3406" s="35"/>
    </row>
    <row r="3407">
      <c r="A3407" s="28">
        <v>3406.0</v>
      </c>
      <c r="B3407" s="28">
        <v>19.0</v>
      </c>
      <c r="C3407" s="28" t="str">
        <f>TRIM(PROPER('Base de datos cruda'!C3407))</f>
        <v>Female</v>
      </c>
      <c r="D3407" s="28">
        <v>3.16</v>
      </c>
      <c r="E3407" s="28">
        <v>9.74</v>
      </c>
      <c r="F3407" s="28">
        <v>6.28</v>
      </c>
      <c r="G3407" s="28">
        <v>60.61</v>
      </c>
      <c r="H3407" s="28" t="str">
        <f>TRIM(PROPER('Base de datos cruda'!H3407))</f>
        <v>Rpg</v>
      </c>
      <c r="I3407" s="28">
        <v>0.71</v>
      </c>
      <c r="J3407" s="28">
        <v>6.32</v>
      </c>
      <c r="K3407" s="28">
        <v>289.74</v>
      </c>
      <c r="L3407" s="28">
        <f>IF('Base de datos cruda'!L3407&lt;0,,'Base de datos cruda'!L3407)</f>
        <v>8.33</v>
      </c>
      <c r="M3407" s="28" t="str">
        <f>IF(TRIM(PROPER('Base de datos cruda'!M3407))="High","Alto",IF(TRIM(PROPER('Base de datos cruda'!M3407))="Medium","Medio","Bajo"))</f>
        <v>Medio</v>
      </c>
      <c r="N3407" s="29">
        <v>86.17</v>
      </c>
      <c r="O3407" s="32">
        <f t="shared" si="1"/>
        <v>86.17</v>
      </c>
      <c r="P3407" s="33">
        <f t="shared" si="2"/>
        <v>9.48</v>
      </c>
      <c r="Q3407" s="34">
        <f t="shared" si="3"/>
        <v>3.082278481</v>
      </c>
      <c r="R3407" s="35" t="str">
        <f t="shared" si="4"/>
        <v>Alto</v>
      </c>
      <c r="S3407" s="35" t="str">
        <f>IF(O3407="","",IF(O3407&gt;AVERAGE('Base de datos limpia'!$O$2:$O$8001),"Alto","Normal"))
</f>
        <v>Alto</v>
      </c>
      <c r="T3407" s="35" t="str">
        <f t="shared" si="5"/>
        <v>Gamer intensivo</v>
      </c>
      <c r="U3407" s="35"/>
    </row>
    <row r="3408">
      <c r="A3408" s="28">
        <v>3407.0</v>
      </c>
      <c r="B3408" s="28">
        <v>18.0</v>
      </c>
      <c r="C3408" s="28" t="str">
        <f>TRIM(PROPER('Base de datos cruda'!C3408))</f>
        <v>Female</v>
      </c>
      <c r="D3408" s="28">
        <v>1.86</v>
      </c>
      <c r="E3408" s="28">
        <v>9.2</v>
      </c>
      <c r="F3408" s="28">
        <v>8.21</v>
      </c>
      <c r="G3408" s="28">
        <v>89.18</v>
      </c>
      <c r="H3408" s="28" t="str">
        <f>TRIM(PROPER('Base de datos cruda'!H3408))</f>
        <v>Fps</v>
      </c>
      <c r="I3408" s="28">
        <v>2.23</v>
      </c>
      <c r="J3408" s="28">
        <v>4.35</v>
      </c>
      <c r="K3408" s="28">
        <v>294.44</v>
      </c>
      <c r="L3408" s="28">
        <f>IF('Base de datos cruda'!L3408&lt;0,,'Base de datos cruda'!L3408)</f>
        <v>3.51</v>
      </c>
      <c r="M3408" s="28" t="str">
        <f>IF(TRIM(PROPER('Base de datos cruda'!M3408))="High","Alto",IF(TRIM(PROPER('Base de datos cruda'!M3408))="Medium","Medio","Bajo"))</f>
        <v>Medio</v>
      </c>
      <c r="N3408" s="29">
        <v>100.0</v>
      </c>
      <c r="O3408" s="32">
        <f t="shared" si="1"/>
        <v>100</v>
      </c>
      <c r="P3408" s="33">
        <f t="shared" si="2"/>
        <v>6.21</v>
      </c>
      <c r="Q3408" s="34">
        <f t="shared" si="3"/>
        <v>4.946236559</v>
      </c>
      <c r="R3408" s="35" t="str">
        <f t="shared" si="4"/>
        <v>Alto</v>
      </c>
      <c r="S3408" s="35" t="str">
        <f>IF(O3408="","",IF(O3408&gt;AVERAGE('Base de datos limpia'!$O$2:$O$8001),"Alto","Normal"))
</f>
        <v>Alto</v>
      </c>
      <c r="T3408" s="35" t="str">
        <f t="shared" si="5"/>
        <v>Gamer intensivo</v>
      </c>
      <c r="U3408" s="35"/>
    </row>
    <row r="3409">
      <c r="A3409" s="28">
        <v>3408.0</v>
      </c>
      <c r="B3409" s="28">
        <v>23.0</v>
      </c>
      <c r="C3409" s="28" t="str">
        <f>TRIM(PROPER('Base de datos cruda'!C3409))</f>
        <v>Female</v>
      </c>
      <c r="D3409" s="28">
        <v>2.74</v>
      </c>
      <c r="E3409" s="28">
        <v>3.55</v>
      </c>
      <c r="F3409" s="28">
        <v>4.12</v>
      </c>
      <c r="G3409" s="28">
        <v>70.92</v>
      </c>
      <c r="H3409" s="28" t="str">
        <f>TRIM(PROPER('Base de datos cruda'!H3409))</f>
        <v>Casual</v>
      </c>
      <c r="I3409" s="28">
        <v>3.66</v>
      </c>
      <c r="J3409" s="28">
        <v>6.47</v>
      </c>
      <c r="K3409" s="28">
        <v>295.98</v>
      </c>
      <c r="L3409" s="28">
        <f>IF('Base de datos cruda'!L3409&lt;0,,'Base de datos cruda'!L3409)</f>
        <v>8.95</v>
      </c>
      <c r="M3409" s="28" t="str">
        <f>IF(TRIM(PROPER('Base de datos cruda'!M3409))="High","Alto",IF(TRIM(PROPER('Base de datos cruda'!M3409))="Medium","Medio","Bajo"))</f>
        <v>Medio</v>
      </c>
      <c r="N3409" s="29">
        <v>49.28</v>
      </c>
      <c r="O3409" s="32">
        <f t="shared" si="1"/>
        <v>49.28</v>
      </c>
      <c r="P3409" s="33">
        <f t="shared" si="2"/>
        <v>9.21</v>
      </c>
      <c r="Q3409" s="34">
        <f t="shared" si="3"/>
        <v>1.295620438</v>
      </c>
      <c r="R3409" s="35" t="str">
        <f t="shared" si="4"/>
        <v>Bajo</v>
      </c>
      <c r="S3409" s="35" t="str">
        <f>IF(O3409="","",IF(O3409&gt;AVERAGE('Base de datos limpia'!$O$2:$O$8001),"Alto","Normal"))
</f>
        <v>Normal</v>
      </c>
      <c r="T3409" s="35" t="str">
        <f t="shared" si="5"/>
        <v>Gamer moderado</v>
      </c>
      <c r="U3409" s="35"/>
    </row>
    <row r="3410">
      <c r="A3410" s="28">
        <v>3409.0</v>
      </c>
      <c r="B3410" s="28">
        <v>16.0</v>
      </c>
      <c r="C3410" s="28" t="str">
        <f>TRIM(PROPER('Base de datos cruda'!C3410))</f>
        <v>Female</v>
      </c>
      <c r="D3410" s="28">
        <v>0.57</v>
      </c>
      <c r="E3410" s="28">
        <v>1.25</v>
      </c>
      <c r="F3410" s="28">
        <v>4.65</v>
      </c>
      <c r="G3410" s="28">
        <v>94.62</v>
      </c>
      <c r="H3410" s="28" t="str">
        <f>TRIM(PROPER('Base de datos cruda'!H3410))</f>
        <v>Fps</v>
      </c>
      <c r="I3410" s="28">
        <v>0.83</v>
      </c>
      <c r="J3410" s="28">
        <v>2.27</v>
      </c>
      <c r="K3410" s="28">
        <v>313.03</v>
      </c>
      <c r="L3410" s="28">
        <f>IF('Base de datos cruda'!L3410&lt;0,,'Base de datos cruda'!L3410)</f>
        <v>1.23</v>
      </c>
      <c r="M3410" s="28" t="str">
        <f>IF(TRIM(PROPER('Base de datos cruda'!M3410))="High","Alto",IF(TRIM(PROPER('Base de datos cruda'!M3410))="Medium","Medio","Bajo"))</f>
        <v>Medio</v>
      </c>
      <c r="N3410" s="29">
        <v>57.01</v>
      </c>
      <c r="O3410" s="32">
        <f t="shared" si="1"/>
        <v>57.01</v>
      </c>
      <c r="P3410" s="33">
        <f t="shared" si="2"/>
        <v>2.84</v>
      </c>
      <c r="Q3410" s="34">
        <f t="shared" si="3"/>
        <v>2.192982456</v>
      </c>
      <c r="R3410" s="35" t="str">
        <f t="shared" si="4"/>
        <v>Medio</v>
      </c>
      <c r="S3410" s="35" t="str">
        <f>IF(O3410="","",IF(O3410&gt;AVERAGE('Base de datos limpia'!$O$2:$O$8001),"Alto","Normal"))
</f>
        <v>Normal</v>
      </c>
      <c r="T3410" s="35" t="str">
        <f t="shared" si="5"/>
        <v>Gamer casual</v>
      </c>
      <c r="U3410" s="35"/>
    </row>
    <row r="3411">
      <c r="A3411" s="28">
        <v>3410.0</v>
      </c>
      <c r="B3411" s="28">
        <v>17.0</v>
      </c>
      <c r="C3411" s="28" t="str">
        <f>TRIM(PROPER('Base de datos cruda'!C3411))</f>
        <v>Female</v>
      </c>
      <c r="D3411" s="28">
        <v>2.65</v>
      </c>
      <c r="E3411" s="28">
        <v>6.9</v>
      </c>
      <c r="F3411" s="28">
        <v>8.23</v>
      </c>
      <c r="G3411" s="28">
        <v>92.55</v>
      </c>
      <c r="H3411" s="28" t="str">
        <f>TRIM(PROPER('Base de datos cruda'!H3411))</f>
        <v>Rpg</v>
      </c>
      <c r="I3411" s="28">
        <v>3.75</v>
      </c>
      <c r="J3411" s="28">
        <v>7.72</v>
      </c>
      <c r="K3411" s="28">
        <v>295.72</v>
      </c>
      <c r="L3411" s="28">
        <f>IF('Base de datos cruda'!L3411&lt;0,,'Base de datos cruda'!L3411)</f>
        <v>9.22</v>
      </c>
      <c r="M3411" s="28" t="str">
        <f>IF(TRIM(PROPER('Base de datos cruda'!M3411))="High","Alto",IF(TRIM(PROPER('Base de datos cruda'!M3411))="Medium","Medio","Bajo"))</f>
        <v>Medio</v>
      </c>
      <c r="N3411" s="29">
        <v>93.82</v>
      </c>
      <c r="O3411" s="32">
        <f t="shared" si="1"/>
        <v>93.82</v>
      </c>
      <c r="P3411" s="33">
        <f t="shared" si="2"/>
        <v>10.37</v>
      </c>
      <c r="Q3411" s="34">
        <f t="shared" si="3"/>
        <v>2.603773585</v>
      </c>
      <c r="R3411" s="35" t="str">
        <f t="shared" si="4"/>
        <v>Alto</v>
      </c>
      <c r="S3411" s="35" t="str">
        <f>IF(O3411="","",IF(O3411&gt;AVERAGE('Base de datos limpia'!$O$2:$O$8001),"Alto","Normal"))
</f>
        <v>Alto</v>
      </c>
      <c r="T3411" s="35" t="str">
        <f t="shared" si="5"/>
        <v>Gamer intensivo</v>
      </c>
      <c r="U3411" s="35"/>
    </row>
    <row r="3412">
      <c r="A3412" s="28">
        <v>3411.0</v>
      </c>
      <c r="B3412" s="28">
        <v>22.0</v>
      </c>
      <c r="C3412" s="28" t="str">
        <f>TRIM(PROPER('Base de datos cruda'!C3412))</f>
        <v>Female</v>
      </c>
      <c r="D3412" s="28">
        <v>3.69</v>
      </c>
      <c r="E3412" s="28">
        <v>6.43</v>
      </c>
      <c r="F3412" s="28">
        <v>7.66</v>
      </c>
      <c r="G3412" s="28">
        <v>76.95</v>
      </c>
      <c r="H3412" s="28" t="str">
        <f>TRIM(PROPER('Base de datos cruda'!H3412))</f>
        <v>Fps</v>
      </c>
      <c r="I3412" s="28">
        <v>2.78</v>
      </c>
      <c r="J3412" s="28">
        <v>8.44</v>
      </c>
      <c r="K3412" s="28">
        <v>282.9</v>
      </c>
      <c r="L3412" s="28">
        <f>IF('Base de datos cruda'!L3412&lt;0,,'Base de datos cruda'!L3412)</f>
        <v>7.24</v>
      </c>
      <c r="M3412" s="28" t="str">
        <f>IF(TRIM(PROPER('Base de datos cruda'!M3412))="High","Alto",IF(TRIM(PROPER('Base de datos cruda'!M3412))="Medium","Medio","Bajo"))</f>
        <v>Medio</v>
      </c>
      <c r="N3412" s="29">
        <v>88.52</v>
      </c>
      <c r="O3412" s="32">
        <f t="shared" si="1"/>
        <v>88.52</v>
      </c>
      <c r="P3412" s="33">
        <f t="shared" si="2"/>
        <v>12.13</v>
      </c>
      <c r="Q3412" s="34">
        <f t="shared" si="3"/>
        <v>1.742547425</v>
      </c>
      <c r="R3412" s="35" t="str">
        <f t="shared" si="4"/>
        <v>Alto</v>
      </c>
      <c r="S3412" s="35" t="str">
        <f>IF(O3412="","",IF(O3412&gt;AVERAGE('Base de datos limpia'!$O$2:$O$8001),"Alto","Normal"))
</f>
        <v>Alto</v>
      </c>
      <c r="T3412" s="35" t="str">
        <f t="shared" si="5"/>
        <v>Gamer intensivo</v>
      </c>
      <c r="U3412" s="35"/>
    </row>
    <row r="3413">
      <c r="A3413" s="28">
        <v>3412.0</v>
      </c>
      <c r="B3413" s="28">
        <v>19.0</v>
      </c>
      <c r="C3413" s="28" t="str">
        <f>TRIM(PROPER('Base de datos cruda'!C3413))</f>
        <v>Male</v>
      </c>
      <c r="D3413" s="28">
        <v>7.64</v>
      </c>
      <c r="E3413" s="28">
        <v>1.25</v>
      </c>
      <c r="F3413" s="28">
        <v>6.08</v>
      </c>
      <c r="G3413" s="28">
        <v>78.93</v>
      </c>
      <c r="H3413" s="28" t="str">
        <f>TRIM(PROPER('Base de datos cruda'!H3413))</f>
        <v>Casual</v>
      </c>
      <c r="I3413" s="28">
        <v>3.87</v>
      </c>
      <c r="J3413" s="28">
        <v>11.36</v>
      </c>
      <c r="K3413" s="28">
        <v>232.99</v>
      </c>
      <c r="L3413" s="28">
        <f>IF('Base de datos cruda'!L3413&lt;0,,'Base de datos cruda'!L3413)</f>
        <v>16.43</v>
      </c>
      <c r="M3413" s="28" t="str">
        <f>IF(TRIM(PROPER('Base de datos cruda'!M3413))="High","Alto",IF(TRIM(PROPER('Base de datos cruda'!M3413))="Medium","Medio","Bajo"))</f>
        <v>Bajo</v>
      </c>
      <c r="N3413" s="29">
        <v>20.3141282007184</v>
      </c>
      <c r="O3413" s="32">
        <f t="shared" si="1"/>
        <v>20.3141282</v>
      </c>
      <c r="P3413" s="33">
        <f t="shared" si="2"/>
        <v>19</v>
      </c>
      <c r="Q3413" s="34">
        <f t="shared" si="3"/>
        <v>0.1636125654</v>
      </c>
      <c r="R3413" s="35" t="str">
        <f t="shared" si="4"/>
        <v>Bajo</v>
      </c>
      <c r="S3413" s="35" t="str">
        <f>IF(O3413="","",IF(O3413&gt;AVERAGE('Base de datos limpia'!$O$2:$O$8001),"Alto","Normal"))
</f>
        <v>Normal</v>
      </c>
      <c r="T3413" s="35" t="str">
        <f t="shared" si="5"/>
        <v>Gamer casual</v>
      </c>
      <c r="U3413" s="35"/>
    </row>
    <row r="3414">
      <c r="A3414" s="28">
        <v>3413.0</v>
      </c>
      <c r="B3414" s="28">
        <v>23.0</v>
      </c>
      <c r="C3414" s="28" t="str">
        <f>TRIM(PROPER('Base de datos cruda'!C3414))</f>
        <v>Male</v>
      </c>
      <c r="D3414" s="28">
        <v>2.51</v>
      </c>
      <c r="E3414" s="28">
        <v>2.1</v>
      </c>
      <c r="F3414" s="28">
        <v>8.44</v>
      </c>
      <c r="G3414" s="28">
        <v>70.6</v>
      </c>
      <c r="H3414" s="28" t="str">
        <f>TRIM(PROPER('Base de datos cruda'!H3414))</f>
        <v>Casual</v>
      </c>
      <c r="I3414" s="28">
        <v>2.79</v>
      </c>
      <c r="J3414" s="28">
        <v>5.35</v>
      </c>
      <c r="K3414" s="28">
        <v>301.71</v>
      </c>
      <c r="L3414" s="28">
        <f>IF('Base de datos cruda'!L3414&lt;0,,'Base de datos cruda'!L3414)</f>
        <v>5.06</v>
      </c>
      <c r="M3414" s="28" t="str">
        <f>IF(TRIM(PROPER('Base de datos cruda'!M3414))="High","Alto",IF(TRIM(PROPER('Base de datos cruda'!M3414))="Medium","Medio","Bajo"))</f>
        <v>Medio</v>
      </c>
      <c r="N3414" s="29">
        <v>49.54</v>
      </c>
      <c r="O3414" s="32">
        <f t="shared" si="1"/>
        <v>49.54</v>
      </c>
      <c r="P3414" s="33">
        <f t="shared" si="2"/>
        <v>7.86</v>
      </c>
      <c r="Q3414" s="34">
        <f t="shared" si="3"/>
        <v>0.8366533865</v>
      </c>
      <c r="R3414" s="35" t="str">
        <f t="shared" si="4"/>
        <v>Bajo</v>
      </c>
      <c r="S3414" s="35" t="str">
        <f>IF(O3414="","",IF(O3414&gt;AVERAGE('Base de datos limpia'!$O$2:$O$8001),"Alto","Normal"))
</f>
        <v>Normal</v>
      </c>
      <c r="T3414" s="35" t="str">
        <f t="shared" si="5"/>
        <v>Gamer casual</v>
      </c>
      <c r="U3414" s="35"/>
    </row>
    <row r="3415">
      <c r="A3415" s="28">
        <v>3414.0</v>
      </c>
      <c r="B3415" s="28">
        <v>18.0</v>
      </c>
      <c r="C3415" s="28" t="str">
        <f>TRIM(PROPER('Base de datos cruda'!C3415))</f>
        <v>Female</v>
      </c>
      <c r="D3415" s="28">
        <v>7.22</v>
      </c>
      <c r="E3415" s="28">
        <v>6.26</v>
      </c>
      <c r="F3415" s="28">
        <v>5.76</v>
      </c>
      <c r="G3415" s="28">
        <v>71.55</v>
      </c>
      <c r="H3415" s="28" t="str">
        <f>TRIM(PROPER('Base de datos cruda'!H3415))</f>
        <v>Rpg</v>
      </c>
      <c r="I3415" s="28">
        <v>3.01</v>
      </c>
      <c r="J3415" s="28">
        <v>12.8</v>
      </c>
      <c r="K3415" s="28">
        <v>234.36</v>
      </c>
      <c r="L3415" s="28">
        <f>IF('Base de datos cruda'!L3415&lt;0,,'Base de datos cruda'!L3415)</f>
        <v>18.01</v>
      </c>
      <c r="M3415" s="28" t="str">
        <f>IF(TRIM(PROPER('Base de datos cruda'!M3415))="High","Alto",IF(TRIM(PROPER('Base de datos cruda'!M3415))="Medium","Medio","Bajo"))</f>
        <v>Bajo</v>
      </c>
      <c r="N3415" s="29">
        <v>42.13</v>
      </c>
      <c r="O3415" s="32">
        <f t="shared" si="1"/>
        <v>42.13</v>
      </c>
      <c r="P3415" s="33">
        <f t="shared" si="2"/>
        <v>20.02</v>
      </c>
      <c r="Q3415" s="34">
        <f t="shared" si="3"/>
        <v>0.8670360111</v>
      </c>
      <c r="R3415" s="35" t="str">
        <f t="shared" si="4"/>
        <v>Bajo</v>
      </c>
      <c r="S3415" s="35" t="str">
        <f>IF(O3415="","",IF(O3415&gt;AVERAGE('Base de datos limpia'!$O$2:$O$8001),"Alto","Normal"))
</f>
        <v>Normal</v>
      </c>
      <c r="T3415" s="35" t="str">
        <f t="shared" si="5"/>
        <v>Gamer intensivo</v>
      </c>
      <c r="U3415" s="35"/>
    </row>
    <row r="3416">
      <c r="A3416" s="28">
        <v>3415.0</v>
      </c>
      <c r="B3416" s="28">
        <v>21.0</v>
      </c>
      <c r="C3416" s="28" t="str">
        <f>TRIM(PROPER('Base de datos cruda'!C3416))</f>
        <v>Female</v>
      </c>
      <c r="D3416" s="28">
        <v>1.83</v>
      </c>
      <c r="E3416" s="28">
        <v>9.21</v>
      </c>
      <c r="F3416" s="28">
        <v>7.17</v>
      </c>
      <c r="G3416" s="28">
        <v>99.25</v>
      </c>
      <c r="H3416" s="28" t="str">
        <f>TRIM(PROPER('Base de datos cruda'!H3416))</f>
        <v>Casual</v>
      </c>
      <c r="I3416" s="28">
        <v>1.24</v>
      </c>
      <c r="J3416" s="28">
        <v>6.0</v>
      </c>
      <c r="K3416" s="28">
        <v>283.09</v>
      </c>
      <c r="L3416" s="28">
        <f>IF('Base de datos cruda'!L3416&lt;0,,'Base de datos cruda'!L3416)</f>
        <v>4.59</v>
      </c>
      <c r="M3416" s="28" t="str">
        <f>IF(TRIM(PROPER('Base de datos cruda'!M3416))="High","Alto",IF(TRIM(PROPER('Base de datos cruda'!M3416))="Medium","Medio","Bajo"))</f>
        <v>Medio</v>
      </c>
      <c r="N3416" s="29">
        <v>100.0</v>
      </c>
      <c r="O3416" s="32">
        <f t="shared" si="1"/>
        <v>100</v>
      </c>
      <c r="P3416" s="33">
        <f t="shared" si="2"/>
        <v>7.83</v>
      </c>
      <c r="Q3416" s="34">
        <f t="shared" si="3"/>
        <v>5.032786885</v>
      </c>
      <c r="R3416" s="35" t="str">
        <f t="shared" si="4"/>
        <v>Alto</v>
      </c>
      <c r="S3416" s="35" t="str">
        <f>IF(O3416="","",IF(O3416&gt;AVERAGE('Base de datos limpia'!$O$2:$O$8001),"Alto","Normal"))
</f>
        <v>Alto</v>
      </c>
      <c r="T3416" s="35" t="str">
        <f t="shared" si="5"/>
        <v>Gamer intensivo</v>
      </c>
      <c r="U3416" s="35"/>
    </row>
    <row r="3417">
      <c r="A3417" s="28">
        <v>3416.0</v>
      </c>
      <c r="B3417" s="28">
        <v>24.0</v>
      </c>
      <c r="C3417" s="28" t="str">
        <f>TRIM(PROPER('Base de datos cruda'!C3417))</f>
        <v>Male</v>
      </c>
      <c r="D3417" s="28">
        <v>1.53</v>
      </c>
      <c r="E3417" s="28">
        <v>9.16</v>
      </c>
      <c r="F3417" s="28">
        <v>7.17</v>
      </c>
      <c r="G3417" s="28">
        <v>95.55</v>
      </c>
      <c r="H3417" s="28" t="str">
        <f>TRIM(PROPER('Base de datos cruda'!H3417))</f>
        <v>Casual</v>
      </c>
      <c r="I3417" s="28">
        <v>3.6</v>
      </c>
      <c r="J3417" s="28">
        <v>3.95</v>
      </c>
      <c r="K3417" s="28">
        <v>288.29</v>
      </c>
      <c r="L3417" s="28">
        <f>IF('Base de datos cruda'!L3417&lt;0,,'Base de datos cruda'!L3417)</f>
        <v>4.24</v>
      </c>
      <c r="M3417" s="28" t="str">
        <f>IF(TRIM(PROPER('Base de datos cruda'!M3417))="High","Alto",IF(TRIM(PROPER('Base de datos cruda'!M3417))="Medium","Medio","Bajo"))</f>
        <v>Medio</v>
      </c>
      <c r="N3417" s="29">
        <v>100.0</v>
      </c>
      <c r="O3417" s="32">
        <f t="shared" si="1"/>
        <v>100</v>
      </c>
      <c r="P3417" s="33">
        <f t="shared" si="2"/>
        <v>5.48</v>
      </c>
      <c r="Q3417" s="34">
        <f t="shared" si="3"/>
        <v>5.986928105</v>
      </c>
      <c r="R3417" s="35" t="str">
        <f t="shared" si="4"/>
        <v>Alto</v>
      </c>
      <c r="S3417" s="35" t="str">
        <f>IF(O3417="","",IF(O3417&gt;AVERAGE('Base de datos limpia'!$O$2:$O$8001),"Alto","Normal"))
</f>
        <v>Alto</v>
      </c>
      <c r="T3417" s="35" t="str">
        <f t="shared" si="5"/>
        <v>Gamer intensivo</v>
      </c>
      <c r="U3417" s="35"/>
    </row>
    <row r="3418">
      <c r="A3418" s="28">
        <v>3417.0</v>
      </c>
      <c r="B3418" s="28">
        <v>16.0</v>
      </c>
      <c r="C3418" s="28" t="str">
        <f>TRIM(PROPER('Base de datos cruda'!C3418))</f>
        <v>Female</v>
      </c>
      <c r="D3418" s="28">
        <v>4.15</v>
      </c>
      <c r="E3418" s="28">
        <v>2.36</v>
      </c>
      <c r="F3418" s="28">
        <v>4.92</v>
      </c>
      <c r="G3418" s="28">
        <v>67.67</v>
      </c>
      <c r="H3418" s="28" t="str">
        <f>TRIM(PROPER('Base de datos cruda'!H3418))</f>
        <v>Casual</v>
      </c>
      <c r="I3418" s="28">
        <v>4.22</v>
      </c>
      <c r="J3418" s="28">
        <v>9.18</v>
      </c>
      <c r="K3418" s="28">
        <v>263.67</v>
      </c>
      <c r="L3418" s="28">
        <f>IF('Base de datos cruda'!L3418&lt;0,,'Base de datos cruda'!L3418)</f>
        <v>10.52</v>
      </c>
      <c r="M3418" s="28" t="str">
        <f>IF(TRIM(PROPER('Base de datos cruda'!M3418))="High","Alto",IF(TRIM(PROPER('Base de datos cruda'!M3418))="Medium","Medio","Bajo"))</f>
        <v>Medio</v>
      </c>
      <c r="N3418" s="29">
        <v>41.28</v>
      </c>
      <c r="O3418" s="32">
        <f t="shared" si="1"/>
        <v>41.28</v>
      </c>
      <c r="P3418" s="33">
        <f t="shared" si="2"/>
        <v>13.33</v>
      </c>
      <c r="Q3418" s="34">
        <f t="shared" si="3"/>
        <v>0.5686746988</v>
      </c>
      <c r="R3418" s="35" t="str">
        <f t="shared" si="4"/>
        <v>Bajo</v>
      </c>
      <c r="S3418" s="35" t="str">
        <f>IF(O3418="","",IF(O3418&gt;AVERAGE('Base de datos limpia'!$O$2:$O$8001),"Alto","Normal"))
</f>
        <v>Normal</v>
      </c>
      <c r="T3418" s="35" t="str">
        <f t="shared" si="5"/>
        <v>Gamer casual</v>
      </c>
      <c r="U3418" s="35"/>
    </row>
    <row r="3419">
      <c r="A3419" s="28">
        <v>3418.0</v>
      </c>
      <c r="B3419" s="28">
        <v>16.0</v>
      </c>
      <c r="C3419" s="28" t="str">
        <f>TRIM(PROPER('Base de datos cruda'!C3419))</f>
        <v>Male</v>
      </c>
      <c r="D3419" s="28">
        <v>5.38</v>
      </c>
      <c r="E3419" s="28">
        <v>4.46</v>
      </c>
      <c r="F3419" s="28">
        <v>5.42</v>
      </c>
      <c r="G3419" s="28">
        <v>71.02</v>
      </c>
      <c r="H3419" s="28" t="str">
        <f>TRIM(PROPER('Base de datos cruda'!H3419))</f>
        <v>Casual</v>
      </c>
      <c r="I3419" s="28">
        <v>4.36</v>
      </c>
      <c r="J3419" s="28">
        <v>9.56</v>
      </c>
      <c r="K3419" s="28">
        <v>262.86</v>
      </c>
      <c r="L3419" s="28">
        <f>IF('Base de datos cruda'!L3419&lt;0,,'Base de datos cruda'!L3419)</f>
        <v>14.9</v>
      </c>
      <c r="M3419" s="28" t="str">
        <f>IF(TRIM(PROPER('Base de datos cruda'!M3419))="High","Alto",IF(TRIM(PROPER('Base de datos cruda'!M3419))="Medium","Medio","Bajo"))</f>
        <v>Bajo</v>
      </c>
      <c r="N3419" s="29">
        <v>41.88</v>
      </c>
      <c r="O3419" s="32">
        <f t="shared" si="1"/>
        <v>41.88</v>
      </c>
      <c r="P3419" s="33">
        <f t="shared" si="2"/>
        <v>14.94</v>
      </c>
      <c r="Q3419" s="34">
        <f t="shared" si="3"/>
        <v>0.8289962825</v>
      </c>
      <c r="R3419" s="35" t="str">
        <f t="shared" si="4"/>
        <v>Bajo</v>
      </c>
      <c r="S3419" s="35" t="str">
        <f>IF(O3419="","",IF(O3419&gt;AVERAGE('Base de datos limpia'!$O$2:$O$8001),"Alto","Normal"))
</f>
        <v>Normal</v>
      </c>
      <c r="T3419" s="35" t="str">
        <f t="shared" si="5"/>
        <v>Gamer moderado</v>
      </c>
      <c r="U3419" s="35"/>
    </row>
    <row r="3420">
      <c r="A3420" s="28">
        <v>3419.0</v>
      </c>
      <c r="B3420" s="28">
        <v>23.0</v>
      </c>
      <c r="C3420" s="28" t="str">
        <f>TRIM(PROPER('Base de datos cruda'!C3420))</f>
        <v>Female</v>
      </c>
      <c r="D3420" s="28">
        <v>0.35</v>
      </c>
      <c r="E3420" s="28">
        <v>1.39</v>
      </c>
      <c r="F3420" s="28">
        <v>8.58</v>
      </c>
      <c r="G3420" s="28">
        <v>64.35</v>
      </c>
      <c r="H3420" s="28" t="str">
        <f>TRIM(PROPER('Base de datos cruda'!H3420))</f>
        <v>Casual</v>
      </c>
      <c r="I3420" s="28">
        <v>0.15</v>
      </c>
      <c r="J3420" s="28">
        <v>1.99</v>
      </c>
      <c r="K3420" s="28">
        <v>311.8</v>
      </c>
      <c r="L3420" s="28">
        <f>IF('Base de datos cruda'!L3420&lt;0,,'Base de datos cruda'!L3420)</f>
        <v>2.46</v>
      </c>
      <c r="M3420" s="28" t="str">
        <f>IF(TRIM(PROPER('Base de datos cruda'!M3420))="High","Alto",IF(TRIM(PROPER('Base de datos cruda'!M3420))="Medium","Medio","Bajo"))</f>
        <v>Medio</v>
      </c>
      <c r="N3420" s="29">
        <v>69.37</v>
      </c>
      <c r="O3420" s="32">
        <f t="shared" si="1"/>
        <v>69.37</v>
      </c>
      <c r="P3420" s="33">
        <f t="shared" si="2"/>
        <v>2.34</v>
      </c>
      <c r="Q3420" s="34">
        <f t="shared" si="3"/>
        <v>3.971428571</v>
      </c>
      <c r="R3420" s="35" t="str">
        <f t="shared" si="4"/>
        <v>Medio</v>
      </c>
      <c r="S3420" s="35" t="str">
        <f>IF(O3420="","",IF(O3420&gt;AVERAGE('Base de datos limpia'!$O$2:$O$8001),"Alto","Normal"))
</f>
        <v>Alto</v>
      </c>
      <c r="T3420" s="35" t="str">
        <f t="shared" si="5"/>
        <v>Gamer casual</v>
      </c>
      <c r="U3420" s="35"/>
    </row>
    <row r="3421">
      <c r="A3421" s="28">
        <v>3420.0</v>
      </c>
      <c r="B3421" s="28">
        <v>18.0</v>
      </c>
      <c r="C3421" s="28" t="str">
        <f>TRIM(PROPER('Base de datos cruda'!C3421))</f>
        <v>Female</v>
      </c>
      <c r="D3421" s="28">
        <v>1.77</v>
      </c>
      <c r="E3421" s="28">
        <v>5.22</v>
      </c>
      <c r="F3421" s="28">
        <v>4.92</v>
      </c>
      <c r="G3421" s="28">
        <v>99.55</v>
      </c>
      <c r="H3421" s="28" t="str">
        <f>TRIM(PROPER('Base de datos cruda'!H3421))</f>
        <v>Rpg</v>
      </c>
      <c r="I3421" s="28">
        <v>3.12</v>
      </c>
      <c r="J3421" s="28">
        <v>3.34</v>
      </c>
      <c r="K3421" s="28">
        <v>300.81</v>
      </c>
      <c r="L3421" s="28">
        <f>IF('Base de datos cruda'!L3421&lt;0,,'Base de datos cruda'!L3421)</f>
        <v>4.9</v>
      </c>
      <c r="M3421" s="28" t="str">
        <f>IF(TRIM(PROPER('Base de datos cruda'!M3421))="High","Alto",IF(TRIM(PROPER('Base de datos cruda'!M3421))="Medium","Medio","Bajo"))</f>
        <v>Medio</v>
      </c>
      <c r="N3421" s="29">
        <v>85.98</v>
      </c>
      <c r="O3421" s="32">
        <f t="shared" si="1"/>
        <v>85.98</v>
      </c>
      <c r="P3421" s="33">
        <f t="shared" si="2"/>
        <v>5.11</v>
      </c>
      <c r="Q3421" s="34">
        <f t="shared" si="3"/>
        <v>2.949152542</v>
      </c>
      <c r="R3421" s="35" t="str">
        <f t="shared" si="4"/>
        <v>Alto</v>
      </c>
      <c r="S3421" s="35" t="str">
        <f>IF(O3421="","",IF(O3421&gt;AVERAGE('Base de datos limpia'!$O$2:$O$8001),"Alto","Normal"))
</f>
        <v>Alto</v>
      </c>
      <c r="T3421" s="35" t="str">
        <f t="shared" si="5"/>
        <v>Gamer moderado</v>
      </c>
      <c r="U3421" s="35"/>
    </row>
    <row r="3422">
      <c r="A3422" s="28">
        <v>3421.0</v>
      </c>
      <c r="B3422" s="28">
        <v>20.0</v>
      </c>
      <c r="C3422" s="28" t="str">
        <f>TRIM(PROPER('Base de datos cruda'!C3422))</f>
        <v>Female</v>
      </c>
      <c r="D3422" s="28">
        <v>3.65</v>
      </c>
      <c r="E3422" s="28">
        <v>7.78</v>
      </c>
      <c r="F3422" s="28">
        <v>4.87</v>
      </c>
      <c r="G3422" s="28">
        <v>96.29</v>
      </c>
      <c r="H3422" s="28" t="str">
        <f>TRIM(PROPER('Base de datos cruda'!H3422))</f>
        <v>Rpg</v>
      </c>
      <c r="I3422" s="28">
        <v>4.95</v>
      </c>
      <c r="J3422" s="28">
        <v>9.34</v>
      </c>
      <c r="K3422" s="28">
        <v>281.56</v>
      </c>
      <c r="L3422" s="28">
        <f>IF('Base de datos cruda'!L3422&lt;0,,'Base de datos cruda'!L3422)</f>
        <v>10.19</v>
      </c>
      <c r="M3422" s="28" t="str">
        <f>IF(TRIM(PROPER('Base de datos cruda'!M3422))="High","Alto",IF(TRIM(PROPER('Base de datos cruda'!M3422))="Medium","Medio","Bajo"))</f>
        <v>Alto</v>
      </c>
      <c r="N3422" s="29">
        <v>87.1741467015077</v>
      </c>
      <c r="O3422" s="32">
        <f t="shared" si="1"/>
        <v>87.1741467</v>
      </c>
      <c r="P3422" s="33">
        <f t="shared" si="2"/>
        <v>12.99</v>
      </c>
      <c r="Q3422" s="34">
        <f t="shared" si="3"/>
        <v>2.131506849</v>
      </c>
      <c r="R3422" s="35" t="str">
        <f t="shared" si="4"/>
        <v>Alto</v>
      </c>
      <c r="S3422" s="35" t="str">
        <f>IF(O3422="","",IF(O3422&gt;AVERAGE('Base de datos limpia'!$O$2:$O$8001),"Alto","Normal"))
</f>
        <v>Alto</v>
      </c>
      <c r="T3422" s="35" t="str">
        <f t="shared" si="5"/>
        <v>Gamer intensivo</v>
      </c>
      <c r="U3422" s="35"/>
    </row>
    <row r="3423">
      <c r="A3423" s="28">
        <v>3422.0</v>
      </c>
      <c r="B3423" s="28">
        <v>16.0</v>
      </c>
      <c r="C3423" s="28" t="str">
        <f>TRIM(PROPER('Base de datos cruda'!C3423))</f>
        <v>Male</v>
      </c>
      <c r="D3423" s="28">
        <v>2.65</v>
      </c>
      <c r="E3423" s="28">
        <v>8.11</v>
      </c>
      <c r="F3423" s="28">
        <v>6.4</v>
      </c>
      <c r="G3423" s="28">
        <v>82.08</v>
      </c>
      <c r="H3423" s="28" t="str">
        <f>TRIM(PROPER('Base de datos cruda'!H3423))</f>
        <v>Fps</v>
      </c>
      <c r="I3423" s="28">
        <v>2.93</v>
      </c>
      <c r="J3423" s="28">
        <v>5.09</v>
      </c>
      <c r="K3423" s="28">
        <v>289.84</v>
      </c>
      <c r="L3423" s="28">
        <f>IF('Base de datos cruda'!L3423&lt;0,,'Base de datos cruda'!L3423)</f>
        <v>4.99</v>
      </c>
      <c r="M3423" s="28" t="str">
        <f>IF(TRIM(PROPER('Base de datos cruda'!M3423))="High","Alto",IF(TRIM(PROPER('Base de datos cruda'!M3423))="Medium","Medio","Bajo"))</f>
        <v>Medio</v>
      </c>
      <c r="N3423" s="29">
        <v>94.0222716802344</v>
      </c>
      <c r="O3423" s="32">
        <f t="shared" si="1"/>
        <v>94.02227168</v>
      </c>
      <c r="P3423" s="33">
        <f t="shared" si="2"/>
        <v>7.74</v>
      </c>
      <c r="Q3423" s="34">
        <f t="shared" si="3"/>
        <v>3.060377358</v>
      </c>
      <c r="R3423" s="35" t="str">
        <f t="shared" si="4"/>
        <v>Alto</v>
      </c>
      <c r="S3423" s="35" t="str">
        <f>IF(O3423="","",IF(O3423&gt;AVERAGE('Base de datos limpia'!$O$2:$O$8001),"Alto","Normal"))
</f>
        <v>Alto</v>
      </c>
      <c r="T3423" s="35" t="str">
        <f t="shared" si="5"/>
        <v>Gamer intensivo</v>
      </c>
      <c r="U3423" s="35"/>
    </row>
    <row r="3424">
      <c r="A3424" s="28">
        <v>3423.0</v>
      </c>
      <c r="B3424" s="28">
        <v>20.0</v>
      </c>
      <c r="C3424" s="28" t="str">
        <f>TRIM(PROPER('Base de datos cruda'!C3424))</f>
        <v>Female</v>
      </c>
      <c r="D3424" s="28">
        <v>5.7</v>
      </c>
      <c r="E3424" s="28">
        <v>5.49</v>
      </c>
      <c r="F3424" s="28">
        <v>4.46</v>
      </c>
      <c r="G3424" s="28">
        <v>87.72</v>
      </c>
      <c r="H3424" s="28" t="str">
        <f>TRIM(PROPER('Base de datos cruda'!H3424))</f>
        <v>Fps</v>
      </c>
      <c r="I3424" s="28">
        <v>0.86</v>
      </c>
      <c r="J3424" s="28">
        <v>10.02</v>
      </c>
      <c r="K3424" s="28">
        <v>228.69</v>
      </c>
      <c r="L3424" s="28">
        <f>IF('Base de datos cruda'!L3424&lt;0,,'Base de datos cruda'!L3424)</f>
        <v>11.81</v>
      </c>
      <c r="M3424" s="28" t="str">
        <f>IF(TRIM(PROPER('Base de datos cruda'!M3424))="High","Alto",IF(TRIM(PROPER('Base de datos cruda'!M3424))="Medium","Medio","Bajo"))</f>
        <v>Bajo</v>
      </c>
      <c r="N3424" s="29">
        <v>59.52</v>
      </c>
      <c r="O3424" s="32">
        <f t="shared" si="1"/>
        <v>59.52</v>
      </c>
      <c r="P3424" s="33">
        <f t="shared" si="2"/>
        <v>15.72</v>
      </c>
      <c r="Q3424" s="34">
        <f t="shared" si="3"/>
        <v>0.9631578947</v>
      </c>
      <c r="R3424" s="35" t="str">
        <f t="shared" si="4"/>
        <v>Medio</v>
      </c>
      <c r="S3424" s="35" t="str">
        <f>IF(O3424="","",IF(O3424&gt;AVERAGE('Base de datos limpia'!$O$2:$O$8001),"Alto","Normal"))
</f>
        <v>Normal</v>
      </c>
      <c r="T3424" s="35" t="str">
        <f t="shared" si="5"/>
        <v>Gamer moderado</v>
      </c>
      <c r="U3424" s="35"/>
    </row>
    <row r="3425">
      <c r="A3425" s="28">
        <v>3424.0</v>
      </c>
      <c r="B3425" s="28">
        <v>21.0</v>
      </c>
      <c r="C3425" s="28" t="str">
        <f>TRIM(PROPER('Base de datos cruda'!C3425))</f>
        <v>Male</v>
      </c>
      <c r="D3425" s="28">
        <v>4.09</v>
      </c>
      <c r="E3425" s="28">
        <v>1.86</v>
      </c>
      <c r="F3425" s="28">
        <v>8.47</v>
      </c>
      <c r="G3425" s="28">
        <v>89.92</v>
      </c>
      <c r="H3425" s="28" t="str">
        <f>TRIM(PROPER('Base de datos cruda'!H3425))</f>
        <v>Casual</v>
      </c>
      <c r="I3425" s="28">
        <v>4.39</v>
      </c>
      <c r="J3425" s="28">
        <v>5.27</v>
      </c>
      <c r="K3425" s="28">
        <v>259.05</v>
      </c>
      <c r="L3425" s="28">
        <f>IF('Base de datos cruda'!L3425&lt;0,,'Base de datos cruda'!L3425)</f>
        <v>9.32</v>
      </c>
      <c r="M3425" s="28" t="str">
        <f>IF(TRIM(PROPER('Base de datos cruda'!M3425))="High","Alto",IF(TRIM(PROPER('Base de datos cruda'!M3425))="Medium","Medio","Bajo"))</f>
        <v>Medio</v>
      </c>
      <c r="N3425" s="29">
        <v>59.12</v>
      </c>
      <c r="O3425" s="32">
        <f t="shared" si="1"/>
        <v>59.12</v>
      </c>
      <c r="P3425" s="33">
        <f t="shared" si="2"/>
        <v>9.36</v>
      </c>
      <c r="Q3425" s="34">
        <f t="shared" si="3"/>
        <v>0.4547677262</v>
      </c>
      <c r="R3425" s="35" t="str">
        <f t="shared" si="4"/>
        <v>Medio</v>
      </c>
      <c r="S3425" s="35" t="str">
        <f>IF(O3425="","",IF(O3425&gt;AVERAGE('Base de datos limpia'!$O$2:$O$8001),"Alto","Normal"))
</f>
        <v>Normal</v>
      </c>
      <c r="T3425" s="35" t="str">
        <f t="shared" si="5"/>
        <v>Gamer casual</v>
      </c>
      <c r="U3425" s="35"/>
    </row>
    <row r="3426">
      <c r="A3426" s="28">
        <v>3425.0</v>
      </c>
      <c r="B3426" s="28">
        <v>23.0</v>
      </c>
      <c r="C3426" s="28" t="str">
        <f>TRIM(PROPER('Base de datos cruda'!C3426))</f>
        <v>Male</v>
      </c>
      <c r="D3426" s="28">
        <v>1.28</v>
      </c>
      <c r="E3426" s="28">
        <v>4.43</v>
      </c>
      <c r="F3426" s="28">
        <v>4.5</v>
      </c>
      <c r="G3426" s="28">
        <v>68.15</v>
      </c>
      <c r="H3426" s="28" t="str">
        <f>TRIM(PROPER('Base de datos cruda'!H3426))</f>
        <v>Fps</v>
      </c>
      <c r="I3426" s="28">
        <v>1.32</v>
      </c>
      <c r="J3426" s="28">
        <v>5.06</v>
      </c>
      <c r="K3426" s="28">
        <v>322.3</v>
      </c>
      <c r="L3426" s="28">
        <f>IF('Base de datos cruda'!L3426&lt;0,,'Base de datos cruda'!L3426)</f>
        <v>1.62</v>
      </c>
      <c r="M3426" s="28" t="str">
        <f>IF(TRIM(PROPER('Base de datos cruda'!M3426))="High","Alto",IF(TRIM(PROPER('Base de datos cruda'!M3426))="Medium","Medio","Bajo"))</f>
        <v>Medio</v>
      </c>
      <c r="N3426" s="29">
        <v>64.67</v>
      </c>
      <c r="O3426" s="32">
        <f t="shared" si="1"/>
        <v>64.67</v>
      </c>
      <c r="P3426" s="33">
        <f t="shared" si="2"/>
        <v>6.34</v>
      </c>
      <c r="Q3426" s="34">
        <f t="shared" si="3"/>
        <v>3.4609375</v>
      </c>
      <c r="R3426" s="35" t="str">
        <f t="shared" si="4"/>
        <v>Medio</v>
      </c>
      <c r="S3426" s="35" t="str">
        <f>IF(O3426="","",IF(O3426&gt;AVERAGE('Base de datos limpia'!$O$2:$O$8001),"Alto","Normal"))
</f>
        <v>Normal</v>
      </c>
      <c r="T3426" s="35" t="str">
        <f t="shared" si="5"/>
        <v>Gamer moderado</v>
      </c>
      <c r="U3426" s="35"/>
    </row>
    <row r="3427">
      <c r="A3427" s="28">
        <v>3426.0</v>
      </c>
      <c r="B3427" s="28">
        <v>18.0</v>
      </c>
      <c r="C3427" s="28" t="str">
        <f>TRIM(PROPER('Base de datos cruda'!C3427))</f>
        <v>Male</v>
      </c>
      <c r="D3427" s="28">
        <v>7.16</v>
      </c>
      <c r="E3427" s="28">
        <v>9.39</v>
      </c>
      <c r="F3427" s="28">
        <v>7.08</v>
      </c>
      <c r="G3427" s="28">
        <v>97.39</v>
      </c>
      <c r="H3427" s="28" t="str">
        <f>TRIM(PROPER('Base de datos cruda'!H3427))</f>
        <v>Rpg</v>
      </c>
      <c r="I3427" s="28">
        <v>0.23</v>
      </c>
      <c r="J3427" s="28">
        <v>9.32</v>
      </c>
      <c r="K3427" s="28">
        <v>237.34</v>
      </c>
      <c r="L3427" s="28">
        <f>IF('Base de datos cruda'!L3427&lt;0,,'Base de datos cruda'!L3427)</f>
        <v>15.32</v>
      </c>
      <c r="M3427" s="28" t="str">
        <f>IF(TRIM(PROPER('Base de datos cruda'!M3427))="High","Alto",IF(TRIM(PROPER('Base de datos cruda'!M3427))="Medium","Medio","Bajo"))</f>
        <v>Bajo</v>
      </c>
      <c r="N3427" s="29">
        <v>97.2406326201656</v>
      </c>
      <c r="O3427" s="32">
        <f t="shared" si="1"/>
        <v>97.24063262</v>
      </c>
      <c r="P3427" s="33">
        <f t="shared" si="2"/>
        <v>16.48</v>
      </c>
      <c r="Q3427" s="34">
        <f t="shared" si="3"/>
        <v>1.311452514</v>
      </c>
      <c r="R3427" s="35" t="str">
        <f t="shared" si="4"/>
        <v>Alto</v>
      </c>
      <c r="S3427" s="35" t="str">
        <f>IF(O3427="","",IF(O3427&gt;AVERAGE('Base de datos limpia'!$O$2:$O$8001),"Alto","Normal"))
</f>
        <v>Alto</v>
      </c>
      <c r="T3427" s="35" t="str">
        <f t="shared" si="5"/>
        <v>Gamer intensivo</v>
      </c>
      <c r="U3427" s="35"/>
    </row>
    <row r="3428">
      <c r="A3428" s="28">
        <v>3427.0</v>
      </c>
      <c r="B3428" s="28">
        <v>18.0</v>
      </c>
      <c r="C3428" s="28" t="str">
        <f>TRIM(PROPER('Base de datos cruda'!C3428))</f>
        <v>Female</v>
      </c>
      <c r="D3428" s="28">
        <v>2.34</v>
      </c>
      <c r="E3428" s="28">
        <v>3.07</v>
      </c>
      <c r="F3428" s="28">
        <v>5.7</v>
      </c>
      <c r="G3428" s="28">
        <v>81.07</v>
      </c>
      <c r="H3428" s="28" t="str">
        <f>TRIM(PROPER('Base de datos cruda'!H3428))</f>
        <v>Fps</v>
      </c>
      <c r="I3428" s="28">
        <v>2.15</v>
      </c>
      <c r="J3428" s="28">
        <v>4.04</v>
      </c>
      <c r="K3428" s="28">
        <v>264.92</v>
      </c>
      <c r="L3428" s="28">
        <f>IF('Base de datos cruda'!L3428&lt;0,,'Base de datos cruda'!L3428)</f>
        <v>5.74</v>
      </c>
      <c r="M3428" s="28" t="str">
        <f>IF(TRIM(PROPER('Base de datos cruda'!M3428))="High","Alto",IF(TRIM(PROPER('Base de datos cruda'!M3428))="Medium","Medio","Bajo"))</f>
        <v>Medio</v>
      </c>
      <c r="N3428" s="29">
        <v>59.48</v>
      </c>
      <c r="O3428" s="32">
        <f t="shared" si="1"/>
        <v>59.48</v>
      </c>
      <c r="P3428" s="33">
        <f t="shared" si="2"/>
        <v>6.38</v>
      </c>
      <c r="Q3428" s="34">
        <f t="shared" si="3"/>
        <v>1.311965812</v>
      </c>
      <c r="R3428" s="35" t="str">
        <f t="shared" si="4"/>
        <v>Medio</v>
      </c>
      <c r="S3428" s="35" t="str">
        <f>IF(O3428="","",IF(O3428&gt;AVERAGE('Base de datos limpia'!$O$2:$O$8001),"Alto","Normal"))
</f>
        <v>Normal</v>
      </c>
      <c r="T3428" s="35" t="str">
        <f t="shared" si="5"/>
        <v>Gamer moderado</v>
      </c>
      <c r="U3428" s="35"/>
    </row>
    <row r="3429">
      <c r="A3429" s="28">
        <v>3428.0</v>
      </c>
      <c r="B3429" s="28">
        <v>24.0</v>
      </c>
      <c r="C3429" s="28" t="str">
        <f>TRIM(PROPER('Base de datos cruda'!C3429))</f>
        <v>Male</v>
      </c>
      <c r="D3429" s="28">
        <v>5.85</v>
      </c>
      <c r="E3429" s="28">
        <v>3.88</v>
      </c>
      <c r="F3429" s="28">
        <v>8.02</v>
      </c>
      <c r="G3429" s="28">
        <v>63.7</v>
      </c>
      <c r="H3429" s="28" t="str">
        <f>TRIM(PROPER('Base de datos cruda'!H3429))</f>
        <v>Rpg</v>
      </c>
      <c r="I3429" s="28">
        <v>0.5</v>
      </c>
      <c r="J3429" s="28">
        <v>10.72</v>
      </c>
      <c r="K3429" s="28">
        <v>250.5</v>
      </c>
      <c r="L3429" s="28">
        <f>IF('Base de datos cruda'!L3429&lt;0,,'Base de datos cruda'!L3429)</f>
        <v>11.31</v>
      </c>
      <c r="M3429" s="28" t="str">
        <f>IF(TRIM(PROPER('Base de datos cruda'!M3429))="High","Alto",IF(TRIM(PROPER('Base de datos cruda'!M3429))="Medium","Medio","Bajo"))</f>
        <v>Bajo</v>
      </c>
      <c r="N3429" s="29">
        <v>53.72</v>
      </c>
      <c r="O3429" s="32">
        <f t="shared" si="1"/>
        <v>53.72</v>
      </c>
      <c r="P3429" s="33">
        <f t="shared" si="2"/>
        <v>16.57</v>
      </c>
      <c r="Q3429" s="34">
        <f t="shared" si="3"/>
        <v>0.6632478632</v>
      </c>
      <c r="R3429" s="35" t="str">
        <f t="shared" si="4"/>
        <v>Medio</v>
      </c>
      <c r="S3429" s="35" t="str">
        <f>IF(O3429="","",IF(O3429&gt;AVERAGE('Base de datos limpia'!$O$2:$O$8001),"Alto","Normal"))
</f>
        <v>Normal</v>
      </c>
      <c r="T3429" s="35" t="str">
        <f t="shared" si="5"/>
        <v>Gamer moderado</v>
      </c>
      <c r="U3429" s="35"/>
    </row>
    <row r="3430">
      <c r="A3430" s="28">
        <v>3429.0</v>
      </c>
      <c r="B3430" s="28">
        <v>19.0</v>
      </c>
      <c r="C3430" s="28" t="str">
        <f>TRIM(PROPER('Base de datos cruda'!C3430))</f>
        <v>Male</v>
      </c>
      <c r="D3430" s="28">
        <v>6.24</v>
      </c>
      <c r="E3430" s="28">
        <v>7.72</v>
      </c>
      <c r="F3430" s="28">
        <v>6.95</v>
      </c>
      <c r="G3430" s="28">
        <v>75.88</v>
      </c>
      <c r="H3430" s="28" t="str">
        <f>TRIM(PROPER('Base de datos cruda'!H3430))</f>
        <v>Fps</v>
      </c>
      <c r="I3430" s="28">
        <v>0.58</v>
      </c>
      <c r="J3430" s="28">
        <v>11.29</v>
      </c>
      <c r="K3430" s="28">
        <v>263.15</v>
      </c>
      <c r="L3430" s="28">
        <f>IF('Base de datos cruda'!L3430&lt;0,,'Base de datos cruda'!L3430)</f>
        <v>14.89</v>
      </c>
      <c r="M3430" s="28" t="str">
        <f>IF(TRIM(PROPER('Base de datos cruda'!M3430))="High","Alto",IF(TRIM(PROPER('Base de datos cruda'!M3430))="Medium","Medio","Bajo"))</f>
        <v>Bajo</v>
      </c>
      <c r="N3430" s="29">
        <v>80.0342867465962</v>
      </c>
      <c r="O3430" s="32">
        <f t="shared" si="1"/>
        <v>80.03428675</v>
      </c>
      <c r="P3430" s="33">
        <f t="shared" si="2"/>
        <v>17.53</v>
      </c>
      <c r="Q3430" s="34">
        <f t="shared" si="3"/>
        <v>1.237179487</v>
      </c>
      <c r="R3430" s="35" t="str">
        <f t="shared" si="4"/>
        <v>Alto</v>
      </c>
      <c r="S3430" s="35" t="str">
        <f>IF(O3430="","",IF(O3430&gt;AVERAGE('Base de datos limpia'!$O$2:$O$8001),"Alto","Normal"))
</f>
        <v>Alto</v>
      </c>
      <c r="T3430" s="35" t="str">
        <f t="shared" si="5"/>
        <v>Gamer intensivo</v>
      </c>
      <c r="U3430" s="35"/>
    </row>
    <row r="3431">
      <c r="A3431" s="28">
        <v>3430.0</v>
      </c>
      <c r="B3431" s="28">
        <v>19.0</v>
      </c>
      <c r="C3431" s="28" t="str">
        <f>TRIM(PROPER('Base de datos cruda'!C3431))</f>
        <v>Female</v>
      </c>
      <c r="D3431" s="28">
        <v>7.71</v>
      </c>
      <c r="E3431" s="28">
        <v>7.6</v>
      </c>
      <c r="F3431" s="28">
        <v>5.94</v>
      </c>
      <c r="G3431" s="28">
        <v>84.07</v>
      </c>
      <c r="H3431" s="28" t="str">
        <f>TRIM(PROPER('Base de datos cruda'!H3431))</f>
        <v>Casual</v>
      </c>
      <c r="I3431" s="28">
        <v>2.32</v>
      </c>
      <c r="J3431" s="28">
        <v>12.29</v>
      </c>
      <c r="K3431" s="28">
        <v>230.22</v>
      </c>
      <c r="L3431" s="28">
        <f>IF('Base de datos cruda'!L3431&lt;0,,'Base de datos cruda'!L3431)</f>
        <v>17.72</v>
      </c>
      <c r="M3431" s="28" t="str">
        <f>IF(TRIM(PROPER('Base de datos cruda'!M3431))="High","Alto",IF(TRIM(PROPER('Base de datos cruda'!M3431))="Medium","Medio","Bajo"))</f>
        <v>Alto</v>
      </c>
      <c r="N3431" s="29">
        <v>63.0804313729165</v>
      </c>
      <c r="O3431" s="32">
        <f t="shared" si="1"/>
        <v>63.08043137</v>
      </c>
      <c r="P3431" s="33">
        <f t="shared" si="2"/>
        <v>20</v>
      </c>
      <c r="Q3431" s="34">
        <f t="shared" si="3"/>
        <v>0.9857328145</v>
      </c>
      <c r="R3431" s="35" t="str">
        <f t="shared" si="4"/>
        <v>Medio</v>
      </c>
      <c r="S3431" s="35" t="str">
        <f>IF(O3431="","",IF(O3431&gt;AVERAGE('Base de datos limpia'!$O$2:$O$8001),"Alto","Normal"))
</f>
        <v>Normal</v>
      </c>
      <c r="T3431" s="35" t="str">
        <f t="shared" si="5"/>
        <v>Gamer intensivo</v>
      </c>
      <c r="U3431" s="35"/>
    </row>
    <row r="3432">
      <c r="A3432" s="28">
        <v>3431.0</v>
      </c>
      <c r="B3432" s="28">
        <v>22.0</v>
      </c>
      <c r="C3432" s="28" t="str">
        <f>TRIM(PROPER('Base de datos cruda'!C3432))</f>
        <v>Female</v>
      </c>
      <c r="D3432" s="28">
        <v>3.99</v>
      </c>
      <c r="E3432" s="28">
        <v>9.21</v>
      </c>
      <c r="F3432" s="28">
        <v>8.92</v>
      </c>
      <c r="G3432" s="28">
        <v>74.11</v>
      </c>
      <c r="H3432" s="28" t="str">
        <f>TRIM(PROPER('Base de datos cruda'!H3432))</f>
        <v>Casual</v>
      </c>
      <c r="I3432" s="28">
        <v>3.06</v>
      </c>
      <c r="J3432" s="28">
        <v>5.05</v>
      </c>
      <c r="K3432" s="28">
        <v>272.56</v>
      </c>
      <c r="L3432" s="28">
        <f>IF('Base de datos cruda'!L3432&lt;0,,'Base de datos cruda'!L3432)</f>
        <v>12.67</v>
      </c>
      <c r="M3432" s="28" t="str">
        <f>IF(TRIM(PROPER('Base de datos cruda'!M3432))="High","Alto",IF(TRIM(PROPER('Base de datos cruda'!M3432))="Medium","Medio","Bajo"))</f>
        <v>Medio</v>
      </c>
      <c r="N3432" s="29">
        <v>100.0</v>
      </c>
      <c r="O3432" s="32">
        <f t="shared" si="1"/>
        <v>100</v>
      </c>
      <c r="P3432" s="33">
        <f t="shared" si="2"/>
        <v>9.04</v>
      </c>
      <c r="Q3432" s="34">
        <f t="shared" si="3"/>
        <v>2.308270677</v>
      </c>
      <c r="R3432" s="35" t="str">
        <f t="shared" si="4"/>
        <v>Alto</v>
      </c>
      <c r="S3432" s="35" t="str">
        <f>IF(O3432="","",IF(O3432&gt;AVERAGE('Base de datos limpia'!$O$2:$O$8001),"Alto","Normal"))
</f>
        <v>Alto</v>
      </c>
      <c r="T3432" s="35" t="str">
        <f t="shared" si="5"/>
        <v>Gamer intensivo</v>
      </c>
      <c r="U3432" s="35"/>
    </row>
    <row r="3433">
      <c r="A3433" s="28">
        <v>3432.0</v>
      </c>
      <c r="B3433" s="28">
        <v>17.0</v>
      </c>
      <c r="C3433" s="28" t="str">
        <f>TRIM(PROPER('Base de datos cruda'!C3433))</f>
        <v>Female</v>
      </c>
      <c r="D3433" s="28">
        <v>4.93</v>
      </c>
      <c r="E3433" s="28">
        <v>4.49</v>
      </c>
      <c r="F3433" s="28">
        <v>4.33</v>
      </c>
      <c r="G3433" s="28">
        <v>87.97</v>
      </c>
      <c r="H3433" s="28" t="str">
        <f>TRIM(PROPER('Base de datos cruda'!H3433))</f>
        <v>Casual</v>
      </c>
      <c r="I3433" s="28">
        <v>4.53</v>
      </c>
      <c r="J3433" s="28">
        <v>7.35</v>
      </c>
      <c r="K3433" s="28">
        <v>242.56</v>
      </c>
      <c r="L3433" s="28">
        <f>IF('Base de datos cruda'!L3433&lt;0,,'Base de datos cruda'!L3433)</f>
        <v>11.09</v>
      </c>
      <c r="M3433" s="28" t="str">
        <f>IF(TRIM(PROPER('Base de datos cruda'!M3433))="High","Alto",IF(TRIM(PROPER('Base de datos cruda'!M3433))="Medium","Medio","Bajo"))</f>
        <v>Medio</v>
      </c>
      <c r="N3433" s="29">
        <v>45.41</v>
      </c>
      <c r="O3433" s="32">
        <f t="shared" si="1"/>
        <v>45.41</v>
      </c>
      <c r="P3433" s="33">
        <f t="shared" si="2"/>
        <v>12.28</v>
      </c>
      <c r="Q3433" s="34">
        <f t="shared" si="3"/>
        <v>0.9107505071</v>
      </c>
      <c r="R3433" s="35" t="str">
        <f t="shared" si="4"/>
        <v>Bajo</v>
      </c>
      <c r="S3433" s="35" t="str">
        <f>IF(O3433="","",IF(O3433&gt;AVERAGE('Base de datos limpia'!$O$2:$O$8001),"Alto","Normal"))
</f>
        <v>Normal</v>
      </c>
      <c r="T3433" s="35" t="str">
        <f t="shared" si="5"/>
        <v>Gamer moderado</v>
      </c>
      <c r="U3433" s="35"/>
    </row>
    <row r="3434">
      <c r="A3434" s="28">
        <v>3433.0</v>
      </c>
      <c r="B3434" s="28">
        <v>23.0</v>
      </c>
      <c r="C3434" s="28" t="str">
        <f>TRIM(PROPER('Base de datos cruda'!C3434))</f>
        <v>Female</v>
      </c>
      <c r="D3434" s="28">
        <v>2.68</v>
      </c>
      <c r="E3434" s="28">
        <v>5.63</v>
      </c>
      <c r="F3434" s="28">
        <v>6.89</v>
      </c>
      <c r="G3434" s="28">
        <v>95.28</v>
      </c>
      <c r="H3434" s="28" t="str">
        <f>TRIM(PROPER('Base de datos cruda'!H3434))</f>
        <v>Rpg</v>
      </c>
      <c r="I3434" s="28">
        <v>3.53</v>
      </c>
      <c r="J3434" s="28">
        <v>5.48</v>
      </c>
      <c r="K3434" s="28">
        <v>285.13</v>
      </c>
      <c r="L3434" s="28">
        <f>IF('Base de datos cruda'!L3434&lt;0,,'Base de datos cruda'!L3434)</f>
        <v>8.51</v>
      </c>
      <c r="M3434" s="28" t="str">
        <f>IF(TRIM(PROPER('Base de datos cruda'!M3434))="High","Alto",IF(TRIM(PROPER('Base de datos cruda'!M3434))="Medium","Medio","Bajo"))</f>
        <v>Medio</v>
      </c>
      <c r="N3434" s="29">
        <v>79.88</v>
      </c>
      <c r="O3434" s="32">
        <f t="shared" si="1"/>
        <v>79.88</v>
      </c>
      <c r="P3434" s="33">
        <f t="shared" si="2"/>
        <v>8.16</v>
      </c>
      <c r="Q3434" s="34">
        <f t="shared" si="3"/>
        <v>2.100746269</v>
      </c>
      <c r="R3434" s="35" t="str">
        <f t="shared" si="4"/>
        <v>Alto</v>
      </c>
      <c r="S3434" s="35" t="str">
        <f>IF(O3434="","",IF(O3434&gt;AVERAGE('Base de datos limpia'!$O$2:$O$8001),"Alto","Normal"))
</f>
        <v>Alto</v>
      </c>
      <c r="T3434" s="35" t="str">
        <f t="shared" si="5"/>
        <v>Gamer moderado</v>
      </c>
      <c r="U3434" s="35"/>
    </row>
    <row r="3435">
      <c r="A3435" s="28">
        <v>3434.0</v>
      </c>
      <c r="B3435" s="28">
        <v>21.0</v>
      </c>
      <c r="C3435" s="28" t="str">
        <f>TRIM(PROPER('Base de datos cruda'!C3435))</f>
        <v>Male</v>
      </c>
      <c r="D3435" s="28">
        <v>5.43</v>
      </c>
      <c r="E3435" s="28">
        <v>5.21</v>
      </c>
      <c r="F3435" s="28">
        <v>8.95</v>
      </c>
      <c r="G3435" s="28">
        <v>90.88</v>
      </c>
      <c r="H3435" s="28" t="str">
        <f>TRIM(PROPER('Base de datos cruda'!H3435))</f>
        <v>Casual</v>
      </c>
      <c r="I3435" s="28">
        <v>4.21</v>
      </c>
      <c r="J3435" s="28">
        <v>9.88</v>
      </c>
      <c r="K3435" s="28">
        <v>238.41</v>
      </c>
      <c r="L3435" s="28">
        <f>IF('Base de datos cruda'!L3435&lt;0,,'Base de datos cruda'!L3435)</f>
        <v>13.98</v>
      </c>
      <c r="M3435" s="28" t="str">
        <f>IF(TRIM(PROPER('Base de datos cruda'!M3435))="High","Alto",IF(TRIM(PROPER('Base de datos cruda'!M3435))="Medium","Medio","Bajo"))</f>
        <v>Bajo</v>
      </c>
      <c r="N3435" s="29">
        <v>55.33</v>
      </c>
      <c r="O3435" s="32">
        <f t="shared" si="1"/>
        <v>55.33</v>
      </c>
      <c r="P3435" s="33">
        <f t="shared" si="2"/>
        <v>15.31</v>
      </c>
      <c r="Q3435" s="34">
        <f t="shared" si="3"/>
        <v>0.9594843462</v>
      </c>
      <c r="R3435" s="35" t="str">
        <f t="shared" si="4"/>
        <v>Medio</v>
      </c>
      <c r="S3435" s="35" t="str">
        <f>IF(O3435="","",IF(O3435&gt;AVERAGE('Base de datos limpia'!$O$2:$O$8001),"Alto","Normal"))
</f>
        <v>Normal</v>
      </c>
      <c r="T3435" s="35" t="str">
        <f t="shared" si="5"/>
        <v>Gamer moderado</v>
      </c>
      <c r="U3435" s="35"/>
    </row>
    <row r="3436">
      <c r="A3436" s="28">
        <v>3435.0</v>
      </c>
      <c r="B3436" s="28">
        <v>18.0</v>
      </c>
      <c r="C3436" s="28" t="str">
        <f>TRIM(PROPER('Base de datos cruda'!C3436))</f>
        <v>Female</v>
      </c>
      <c r="D3436" s="28">
        <v>3.71</v>
      </c>
      <c r="E3436" s="28">
        <v>9.35</v>
      </c>
      <c r="F3436" s="28">
        <v>7.45</v>
      </c>
      <c r="G3436" s="28">
        <v>85.71</v>
      </c>
      <c r="H3436" s="28" t="str">
        <f>TRIM(PROPER('Base de datos cruda'!H3436))</f>
        <v>Rpg</v>
      </c>
      <c r="I3436" s="28">
        <v>2.06</v>
      </c>
      <c r="J3436" s="28">
        <v>8.49</v>
      </c>
      <c r="K3436" s="28">
        <v>263.26</v>
      </c>
      <c r="L3436" s="28">
        <f>IF('Base de datos cruda'!L3436&lt;0,,'Base de datos cruda'!L3436)</f>
        <v>10.33</v>
      </c>
      <c r="M3436" s="28" t="str">
        <f>IF(TRIM(PROPER('Base de datos cruda'!M3436))="High","Alto",IF(TRIM(PROPER('Base de datos cruda'!M3436))="Medium","Medio","Bajo"))</f>
        <v>Medio</v>
      </c>
      <c r="N3436" s="29">
        <v>99.38</v>
      </c>
      <c r="O3436" s="32">
        <f t="shared" si="1"/>
        <v>99.38</v>
      </c>
      <c r="P3436" s="33">
        <f t="shared" si="2"/>
        <v>12.2</v>
      </c>
      <c r="Q3436" s="34">
        <f t="shared" si="3"/>
        <v>2.520215633</v>
      </c>
      <c r="R3436" s="35" t="str">
        <f t="shared" si="4"/>
        <v>Alto</v>
      </c>
      <c r="S3436" s="35" t="str">
        <f>IF(O3436="","",IF(O3436&gt;AVERAGE('Base de datos limpia'!$O$2:$O$8001),"Alto","Normal"))
</f>
        <v>Alto</v>
      </c>
      <c r="T3436" s="35" t="str">
        <f t="shared" si="5"/>
        <v>Gamer intensivo</v>
      </c>
      <c r="U3436" s="35"/>
    </row>
    <row r="3437">
      <c r="A3437" s="28">
        <v>3436.0</v>
      </c>
      <c r="B3437" s="28">
        <v>24.0</v>
      </c>
      <c r="C3437" s="28" t="str">
        <f>TRIM(PROPER('Base de datos cruda'!C3437))</f>
        <v>Female</v>
      </c>
      <c r="D3437" s="28">
        <v>3.5</v>
      </c>
      <c r="E3437" s="28">
        <v>7.92</v>
      </c>
      <c r="F3437" s="28">
        <v>7.7</v>
      </c>
      <c r="G3437" s="28">
        <v>80.49</v>
      </c>
      <c r="H3437" s="28" t="str">
        <f>TRIM(PROPER('Base de datos cruda'!H3437))</f>
        <v>Rpg</v>
      </c>
      <c r="I3437" s="28">
        <v>1.59</v>
      </c>
      <c r="J3437" s="28">
        <v>7.64</v>
      </c>
      <c r="K3437" s="28">
        <v>263.49</v>
      </c>
      <c r="L3437" s="28">
        <f>IF('Base de datos cruda'!L3437&lt;0,,'Base de datos cruda'!L3437)</f>
        <v>10.73</v>
      </c>
      <c r="M3437" s="28" t="str">
        <f>IF(TRIM(PROPER('Base de datos cruda'!M3437))="High","Alto",IF(TRIM(PROPER('Base de datos cruda'!M3437))="Medium","Medio","Bajo"))</f>
        <v>Medio</v>
      </c>
      <c r="N3437" s="29">
        <v>95.14</v>
      </c>
      <c r="O3437" s="32">
        <f t="shared" si="1"/>
        <v>95.14</v>
      </c>
      <c r="P3437" s="33">
        <f t="shared" si="2"/>
        <v>11.14</v>
      </c>
      <c r="Q3437" s="34">
        <f t="shared" si="3"/>
        <v>2.262857143</v>
      </c>
      <c r="R3437" s="35" t="str">
        <f t="shared" si="4"/>
        <v>Alto</v>
      </c>
      <c r="S3437" s="35" t="str">
        <f>IF(O3437="","",IF(O3437&gt;AVERAGE('Base de datos limpia'!$O$2:$O$8001),"Alto","Normal"))
</f>
        <v>Alto</v>
      </c>
      <c r="T3437" s="35" t="str">
        <f t="shared" si="5"/>
        <v>Gamer intensivo</v>
      </c>
      <c r="U3437" s="35"/>
    </row>
    <row r="3438">
      <c r="A3438" s="28">
        <v>3437.0</v>
      </c>
      <c r="B3438" s="28">
        <v>20.0</v>
      </c>
      <c r="C3438" s="28" t="str">
        <f>TRIM(PROPER('Base de datos cruda'!C3438))</f>
        <v>Male</v>
      </c>
      <c r="D3438" s="28">
        <v>6.84</v>
      </c>
      <c r="E3438" s="28">
        <v>8.48</v>
      </c>
      <c r="F3438" s="28">
        <v>4.16</v>
      </c>
      <c r="G3438" s="28">
        <v>70.18</v>
      </c>
      <c r="H3438" s="28" t="str">
        <f>TRIM(PROPER('Base de datos cruda'!H3438))</f>
        <v>Fps</v>
      </c>
      <c r="I3438" s="28">
        <v>2.96</v>
      </c>
      <c r="J3438" s="28">
        <v>11.79</v>
      </c>
      <c r="K3438" s="28">
        <v>255.31</v>
      </c>
      <c r="L3438" s="28">
        <f>IF('Base de datos cruda'!L3438&lt;0,,'Base de datos cruda'!L3438)</f>
        <v>13.27</v>
      </c>
      <c r="M3438" s="28" t="str">
        <f>IF(TRIM(PROPER('Base de datos cruda'!M3438))="High","Alto",IF(TRIM(PROPER('Base de datos cruda'!M3438))="Medium","Medio","Bajo"))</f>
        <v>Alto</v>
      </c>
      <c r="N3438" s="29">
        <v>66.9401459303129</v>
      </c>
      <c r="O3438" s="32">
        <f t="shared" si="1"/>
        <v>66.94014593</v>
      </c>
      <c r="P3438" s="33">
        <f t="shared" si="2"/>
        <v>18.63</v>
      </c>
      <c r="Q3438" s="34">
        <f t="shared" si="3"/>
        <v>1.239766082</v>
      </c>
      <c r="R3438" s="35" t="str">
        <f t="shared" si="4"/>
        <v>Medio</v>
      </c>
      <c r="S3438" s="35" t="str">
        <f>IF(O3438="","",IF(O3438&gt;AVERAGE('Base de datos limpia'!$O$2:$O$8001),"Alto","Normal"))
</f>
        <v>Alto</v>
      </c>
      <c r="T3438" s="35" t="str">
        <f t="shared" si="5"/>
        <v>Gamer intensivo</v>
      </c>
      <c r="U3438" s="35"/>
    </row>
    <row r="3439">
      <c r="A3439" s="28">
        <v>3438.0</v>
      </c>
      <c r="B3439" s="28">
        <v>23.0</v>
      </c>
      <c r="C3439" s="28" t="str">
        <f>TRIM(PROPER('Base de datos cruda'!C3439))</f>
        <v>Male</v>
      </c>
      <c r="D3439" s="28">
        <v>0.4</v>
      </c>
      <c r="E3439" s="28">
        <v>2.2</v>
      </c>
      <c r="F3439" s="28">
        <v>4.11</v>
      </c>
      <c r="G3439" s="28">
        <v>78.2</v>
      </c>
      <c r="H3439" s="28" t="str">
        <f>TRIM(PROPER('Base de datos cruda'!H3439))</f>
        <v>Casual</v>
      </c>
      <c r="I3439" s="28">
        <v>3.48</v>
      </c>
      <c r="J3439" s="28">
        <v>3.54</v>
      </c>
      <c r="K3439" s="28">
        <v>322.48</v>
      </c>
      <c r="L3439" s="28">
        <f>IF('Base de datos cruda'!L3439&lt;0,,'Base de datos cruda'!L3439)</f>
        <v>2.19</v>
      </c>
      <c r="M3439" s="28" t="str">
        <f>IF(TRIM(PROPER('Base de datos cruda'!M3439))="High","Alto",IF(TRIM(PROPER('Base de datos cruda'!M3439))="Medium","Medio","Bajo"))</f>
        <v>Medio</v>
      </c>
      <c r="N3439" s="29">
        <v>54.83</v>
      </c>
      <c r="O3439" s="32">
        <f t="shared" si="1"/>
        <v>54.83</v>
      </c>
      <c r="P3439" s="33">
        <f t="shared" si="2"/>
        <v>3.94</v>
      </c>
      <c r="Q3439" s="34">
        <f t="shared" si="3"/>
        <v>5.5</v>
      </c>
      <c r="R3439" s="35" t="str">
        <f t="shared" si="4"/>
        <v>Medio</v>
      </c>
      <c r="S3439" s="35" t="str">
        <f>IF(O3439="","",IF(O3439&gt;AVERAGE('Base de datos limpia'!$O$2:$O$8001),"Alto","Normal"))
</f>
        <v>Normal</v>
      </c>
      <c r="T3439" s="35" t="str">
        <f t="shared" si="5"/>
        <v>Gamer casual</v>
      </c>
      <c r="U3439" s="35"/>
    </row>
    <row r="3440">
      <c r="A3440" s="28">
        <v>3439.0</v>
      </c>
      <c r="B3440" s="28">
        <v>22.0</v>
      </c>
      <c r="C3440" s="28" t="str">
        <f>TRIM(PROPER('Base de datos cruda'!C3440))</f>
        <v>Male</v>
      </c>
      <c r="D3440" s="28">
        <v>7.06</v>
      </c>
      <c r="E3440" s="28">
        <v>8.13</v>
      </c>
      <c r="F3440" s="28">
        <v>4.18</v>
      </c>
      <c r="G3440" s="28">
        <v>71.72</v>
      </c>
      <c r="H3440" s="28" t="str">
        <f>TRIM(PROPER('Base de datos cruda'!H3440))</f>
        <v>Fps</v>
      </c>
      <c r="I3440" s="28">
        <v>2.84</v>
      </c>
      <c r="J3440" s="28">
        <v>10.77</v>
      </c>
      <c r="K3440" s="28">
        <v>249.29</v>
      </c>
      <c r="L3440" s="28">
        <f>IF('Base de datos cruda'!L3440&lt;0,,'Base de datos cruda'!L3440)</f>
        <v>16.54</v>
      </c>
      <c r="M3440" s="28" t="str">
        <f>IF(TRIM(PROPER('Base de datos cruda'!M3440))="High","Alto",IF(TRIM(PROPER('Base de datos cruda'!M3440))="Medium","Medio","Bajo"))</f>
        <v>Alto</v>
      </c>
      <c r="N3440" s="29">
        <v>62.5303484450276</v>
      </c>
      <c r="O3440" s="32">
        <f t="shared" si="1"/>
        <v>62.53034845</v>
      </c>
      <c r="P3440" s="33">
        <f t="shared" si="2"/>
        <v>17.83</v>
      </c>
      <c r="Q3440" s="34">
        <f t="shared" si="3"/>
        <v>1.151558074</v>
      </c>
      <c r="R3440" s="35" t="str">
        <f t="shared" si="4"/>
        <v>Medio</v>
      </c>
      <c r="S3440" s="35" t="str">
        <f>IF(O3440="","",IF(O3440&gt;AVERAGE('Base de datos limpia'!$O$2:$O$8001),"Alto","Normal"))
</f>
        <v>Normal</v>
      </c>
      <c r="T3440" s="35" t="str">
        <f t="shared" si="5"/>
        <v>Gamer intensivo</v>
      </c>
      <c r="U3440" s="35"/>
    </row>
    <row r="3441">
      <c r="A3441" s="28">
        <v>3440.0</v>
      </c>
      <c r="B3441" s="28">
        <v>23.0</v>
      </c>
      <c r="C3441" s="28" t="str">
        <f>TRIM(PROPER('Base de datos cruda'!C3441))</f>
        <v>Male</v>
      </c>
      <c r="D3441" s="28">
        <v>6.82</v>
      </c>
      <c r="E3441" s="28">
        <v>4.9</v>
      </c>
      <c r="F3441" s="28">
        <v>8.96</v>
      </c>
      <c r="G3441" s="28">
        <v>97.36</v>
      </c>
      <c r="H3441" s="28" t="str">
        <f>TRIM(PROPER('Base de datos cruda'!H3441))</f>
        <v>Rpg</v>
      </c>
      <c r="I3441" s="28">
        <v>1.32</v>
      </c>
      <c r="J3441" s="28">
        <v>8.14</v>
      </c>
      <c r="K3441" s="28">
        <v>224.93</v>
      </c>
      <c r="L3441" s="28">
        <f>IF('Base de datos cruda'!L3441&lt;0,,'Base de datos cruda'!L3441)</f>
        <v>12.37</v>
      </c>
      <c r="M3441" s="28" t="str">
        <f>IF(TRIM(PROPER('Base de datos cruda'!M3441))="High","Alto",IF(TRIM(PROPER('Base de datos cruda'!M3441))="Medium","Medio","Bajo"))</f>
        <v>Bajo</v>
      </c>
      <c r="N3441" s="29">
        <v>51.28</v>
      </c>
      <c r="O3441" s="32">
        <f t="shared" si="1"/>
        <v>51.28</v>
      </c>
      <c r="P3441" s="33">
        <f t="shared" si="2"/>
        <v>14.96</v>
      </c>
      <c r="Q3441" s="34">
        <f t="shared" si="3"/>
        <v>0.7184750733</v>
      </c>
      <c r="R3441" s="35" t="str">
        <f t="shared" si="4"/>
        <v>Medio</v>
      </c>
      <c r="S3441" s="35" t="str">
        <f>IF(O3441="","",IF(O3441&gt;AVERAGE('Base de datos limpia'!$O$2:$O$8001),"Alto","Normal"))
</f>
        <v>Normal</v>
      </c>
      <c r="T3441" s="35" t="str">
        <f t="shared" si="5"/>
        <v>Gamer moderado</v>
      </c>
      <c r="U3441" s="35"/>
    </row>
    <row r="3442">
      <c r="A3442" s="28">
        <v>3441.0</v>
      </c>
      <c r="B3442" s="28">
        <v>22.0</v>
      </c>
      <c r="C3442" s="28" t="str">
        <f>TRIM(PROPER('Base de datos cruda'!C3442))</f>
        <v>Female</v>
      </c>
      <c r="D3442" s="28">
        <v>4.05</v>
      </c>
      <c r="E3442" s="28">
        <v>1.21</v>
      </c>
      <c r="F3442" s="28">
        <v>8.9</v>
      </c>
      <c r="G3442" s="28">
        <v>96.29</v>
      </c>
      <c r="H3442" s="28" t="str">
        <f>TRIM(PROPER('Base de datos cruda'!H3442))</f>
        <v>Casual</v>
      </c>
      <c r="I3442" s="28">
        <v>1.85</v>
      </c>
      <c r="J3442" s="28">
        <v>7.19</v>
      </c>
      <c r="K3442" s="28">
        <v>273.31</v>
      </c>
      <c r="L3442" s="28">
        <f>IF('Base de datos cruda'!L3442&lt;0,,'Base de datos cruda'!L3442)</f>
        <v>9.58</v>
      </c>
      <c r="M3442" s="28" t="str">
        <f>IF(TRIM(PROPER('Base de datos cruda'!M3442))="High","Alto",IF(TRIM(PROPER('Base de datos cruda'!M3442))="Medium","Medio","Bajo"))</f>
        <v>Medio</v>
      </c>
      <c r="N3442" s="29">
        <v>59.0114673678463</v>
      </c>
      <c r="O3442" s="32">
        <f t="shared" si="1"/>
        <v>59.01146737</v>
      </c>
      <c r="P3442" s="33">
        <f t="shared" si="2"/>
        <v>11.24</v>
      </c>
      <c r="Q3442" s="34">
        <f t="shared" si="3"/>
        <v>0.2987654321</v>
      </c>
      <c r="R3442" s="35" t="str">
        <f t="shared" si="4"/>
        <v>Medio</v>
      </c>
      <c r="S3442" s="35" t="str">
        <f>IF(O3442="","",IF(O3442&gt;AVERAGE('Base de datos limpia'!$O$2:$O$8001),"Alto","Normal"))
</f>
        <v>Normal</v>
      </c>
      <c r="T3442" s="35" t="str">
        <f t="shared" si="5"/>
        <v>Gamer casual</v>
      </c>
      <c r="U3442" s="35"/>
    </row>
    <row r="3443">
      <c r="A3443" s="28">
        <v>3442.0</v>
      </c>
      <c r="B3443" s="28">
        <v>18.0</v>
      </c>
      <c r="C3443" s="28" t="str">
        <f>TRIM(PROPER('Base de datos cruda'!C3443))</f>
        <v>Female</v>
      </c>
      <c r="D3443" s="28">
        <v>3.92</v>
      </c>
      <c r="E3443" s="28">
        <v>1.54</v>
      </c>
      <c r="F3443" s="28">
        <v>5.67</v>
      </c>
      <c r="G3443" s="28">
        <v>66.23</v>
      </c>
      <c r="H3443" s="28" t="str">
        <f>TRIM(PROPER('Base de datos cruda'!H3443))</f>
        <v>Rpg</v>
      </c>
      <c r="I3443" s="28">
        <v>2.24</v>
      </c>
      <c r="J3443" s="28">
        <v>7.08</v>
      </c>
      <c r="K3443" s="28">
        <v>262.88</v>
      </c>
      <c r="L3443" s="28">
        <f>IF('Base de datos cruda'!L3443&lt;0,,'Base de datos cruda'!L3443)</f>
        <v>9.61</v>
      </c>
      <c r="M3443" s="28" t="str">
        <f>IF(TRIM(PROPER('Base de datos cruda'!M3443))="High","Alto",IF(TRIM(PROPER('Base de datos cruda'!M3443))="Medium","Medio","Bajo"))</f>
        <v>Medio</v>
      </c>
      <c r="N3443" s="29">
        <v>33.39</v>
      </c>
      <c r="O3443" s="32">
        <f t="shared" si="1"/>
        <v>33.39</v>
      </c>
      <c r="P3443" s="33">
        <f t="shared" si="2"/>
        <v>11</v>
      </c>
      <c r="Q3443" s="34">
        <f t="shared" si="3"/>
        <v>0.3928571429</v>
      </c>
      <c r="R3443" s="35" t="str">
        <f t="shared" si="4"/>
        <v>Bajo</v>
      </c>
      <c r="S3443" s="35" t="str">
        <f>IF(O3443="","",IF(O3443&gt;AVERAGE('Base de datos limpia'!$O$2:$O$8001),"Alto","Normal"))
</f>
        <v>Normal</v>
      </c>
      <c r="T3443" s="35" t="str">
        <f t="shared" si="5"/>
        <v>Gamer casual</v>
      </c>
      <c r="U3443" s="35"/>
    </row>
    <row r="3444">
      <c r="A3444" s="28">
        <v>3443.0</v>
      </c>
      <c r="B3444" s="28">
        <v>17.0</v>
      </c>
      <c r="C3444" s="28" t="str">
        <f>TRIM(PROPER('Base de datos cruda'!C3444))</f>
        <v>Female</v>
      </c>
      <c r="D3444" s="28">
        <v>2.89</v>
      </c>
      <c r="E3444" s="28">
        <v>7.1</v>
      </c>
      <c r="F3444" s="28">
        <v>5.45</v>
      </c>
      <c r="G3444" s="28">
        <v>92.9</v>
      </c>
      <c r="H3444" s="28" t="str">
        <f>TRIM(PROPER('Base de datos cruda'!H3444))</f>
        <v>Fps</v>
      </c>
      <c r="I3444" s="28">
        <v>0.07</v>
      </c>
      <c r="J3444" s="28">
        <v>6.95</v>
      </c>
      <c r="K3444" s="28">
        <v>276.31</v>
      </c>
      <c r="L3444" s="28">
        <f>IF('Base de datos cruda'!L3444&lt;0,,'Base de datos cruda'!L3444)</f>
        <v>7.47</v>
      </c>
      <c r="M3444" s="28" t="str">
        <f>IF(TRIM(PROPER('Base de datos cruda'!M3444))="High","Alto",IF(TRIM(PROPER('Base de datos cruda'!M3444))="Medium","Medio","Bajo"))</f>
        <v>Alto</v>
      </c>
      <c r="N3444" s="29">
        <v>83.08</v>
      </c>
      <c r="O3444" s="32">
        <f t="shared" si="1"/>
        <v>83.08</v>
      </c>
      <c r="P3444" s="33">
        <f t="shared" si="2"/>
        <v>9.84</v>
      </c>
      <c r="Q3444" s="34">
        <f t="shared" si="3"/>
        <v>2.456747405</v>
      </c>
      <c r="R3444" s="35" t="str">
        <f t="shared" si="4"/>
        <v>Alto</v>
      </c>
      <c r="S3444" s="35" t="str">
        <f>IF(O3444="","",IF(O3444&gt;AVERAGE('Base de datos limpia'!$O$2:$O$8001),"Alto","Normal"))
</f>
        <v>Alto</v>
      </c>
      <c r="T3444" s="35" t="str">
        <f t="shared" si="5"/>
        <v>Gamer intensivo</v>
      </c>
      <c r="U3444" s="35"/>
    </row>
    <row r="3445">
      <c r="A3445" s="28">
        <v>3444.0</v>
      </c>
      <c r="B3445" s="28">
        <v>22.0</v>
      </c>
      <c r="C3445" s="28" t="str">
        <f>TRIM(PROPER('Base de datos cruda'!C3445))</f>
        <v>Female</v>
      </c>
      <c r="D3445" s="28">
        <v>7.95</v>
      </c>
      <c r="E3445" s="28">
        <v>4.35</v>
      </c>
      <c r="F3445" s="28">
        <v>4.73</v>
      </c>
      <c r="G3445" s="28">
        <v>88.12</v>
      </c>
      <c r="H3445" s="28" t="str">
        <f>TRIM(PROPER('Base de datos cruda'!H3445))</f>
        <v>Rpg</v>
      </c>
      <c r="I3445" s="28">
        <v>4.4</v>
      </c>
      <c r="J3445" s="28">
        <v>10.84</v>
      </c>
      <c r="K3445" s="28">
        <v>229.29</v>
      </c>
      <c r="L3445" s="28">
        <f>IF('Base de datos cruda'!L3445&lt;0,,'Base de datos cruda'!L3445)</f>
        <v>15.57</v>
      </c>
      <c r="M3445" s="28" t="str">
        <f>IF(TRIM(PROPER('Base de datos cruda'!M3445))="High","Alto",IF(TRIM(PROPER('Base de datos cruda'!M3445))="Medium","Medio","Bajo"))</f>
        <v>Bajo</v>
      </c>
      <c r="N3445" s="29">
        <v>25.1</v>
      </c>
      <c r="O3445" s="32">
        <f t="shared" si="1"/>
        <v>25.1</v>
      </c>
      <c r="P3445" s="33">
        <f t="shared" si="2"/>
        <v>18.79</v>
      </c>
      <c r="Q3445" s="34">
        <f t="shared" si="3"/>
        <v>0.5471698113</v>
      </c>
      <c r="R3445" s="35" t="str">
        <f t="shared" si="4"/>
        <v>Bajo</v>
      </c>
      <c r="S3445" s="35" t="str">
        <f>IF(O3445="","",IF(O3445&gt;AVERAGE('Base de datos limpia'!$O$2:$O$8001),"Alto","Normal"))
</f>
        <v>Normal</v>
      </c>
      <c r="T3445" s="35" t="str">
        <f t="shared" si="5"/>
        <v>Gamer moderado</v>
      </c>
      <c r="U3445" s="35"/>
    </row>
    <row r="3446">
      <c r="A3446" s="28">
        <v>3445.0</v>
      </c>
      <c r="B3446" s="28">
        <v>18.0</v>
      </c>
      <c r="C3446" s="28" t="str">
        <f>TRIM(PROPER('Base de datos cruda'!C3446))</f>
        <v>Male</v>
      </c>
      <c r="D3446" s="28">
        <v>0.89</v>
      </c>
      <c r="E3446" s="28">
        <v>8.81</v>
      </c>
      <c r="F3446" s="28">
        <v>5.65</v>
      </c>
      <c r="G3446" s="28">
        <v>99.01</v>
      </c>
      <c r="H3446" s="28" t="str">
        <f>TRIM(PROPER('Base de datos cruda'!H3446))</f>
        <v>Casual</v>
      </c>
      <c r="I3446" s="28">
        <v>2.56</v>
      </c>
      <c r="J3446" s="28">
        <v>3.08</v>
      </c>
      <c r="K3446" s="28">
        <v>311.11</v>
      </c>
      <c r="L3446" s="28">
        <f>IF('Base de datos cruda'!L3446&lt;0,,'Base de datos cruda'!L3446)</f>
        <v>1.37</v>
      </c>
      <c r="M3446" s="28" t="str">
        <f>IF(TRIM(PROPER('Base de datos cruda'!M3446))="High","Alto",IF(TRIM(PROPER('Base de datos cruda'!M3446))="Medium","Medio","Bajo"))</f>
        <v>Alto</v>
      </c>
      <c r="N3446" s="29">
        <v>100.0</v>
      </c>
      <c r="O3446" s="32">
        <f t="shared" si="1"/>
        <v>100</v>
      </c>
      <c r="P3446" s="33">
        <f t="shared" si="2"/>
        <v>3.97</v>
      </c>
      <c r="Q3446" s="34">
        <f t="shared" si="3"/>
        <v>9.898876404</v>
      </c>
      <c r="R3446" s="35" t="str">
        <f t="shared" si="4"/>
        <v>Alto</v>
      </c>
      <c r="S3446" s="35" t="str">
        <f>IF(O3446="","",IF(O3446&gt;AVERAGE('Base de datos limpia'!$O$2:$O$8001),"Alto","Normal"))
</f>
        <v>Alto</v>
      </c>
      <c r="T3446" s="35" t="str">
        <f t="shared" si="5"/>
        <v>Gamer intensivo</v>
      </c>
      <c r="U3446" s="35"/>
    </row>
    <row r="3447">
      <c r="A3447" s="28">
        <v>3446.0</v>
      </c>
      <c r="B3447" s="28">
        <v>18.0</v>
      </c>
      <c r="C3447" s="28" t="str">
        <f>TRIM(PROPER('Base de datos cruda'!C3447))</f>
        <v>Female</v>
      </c>
      <c r="D3447" s="28">
        <v>4.72</v>
      </c>
      <c r="E3447" s="28">
        <v>7.61</v>
      </c>
      <c r="F3447" s="28">
        <v>5.85</v>
      </c>
      <c r="G3447" s="28">
        <v>78.53</v>
      </c>
      <c r="H3447" s="28" t="str">
        <f>TRIM(PROPER('Base de datos cruda'!H3447))</f>
        <v>Fps</v>
      </c>
      <c r="I3447" s="28">
        <v>3.76</v>
      </c>
      <c r="J3447" s="28">
        <v>6.91</v>
      </c>
      <c r="K3447" s="28">
        <v>266.22</v>
      </c>
      <c r="L3447" s="28">
        <f>IF('Base de datos cruda'!L3447&lt;0,,'Base de datos cruda'!L3447)</f>
        <v>9.89</v>
      </c>
      <c r="M3447" s="28" t="str">
        <f>IF(TRIM(PROPER('Base de datos cruda'!M3447))="High","Alto",IF(TRIM(PROPER('Base de datos cruda'!M3447))="Medium","Medio","Bajo"))</f>
        <v>Alto</v>
      </c>
      <c r="N3447" s="29">
        <v>76.7179163098072</v>
      </c>
      <c r="O3447" s="32">
        <f t="shared" si="1"/>
        <v>76.71791631</v>
      </c>
      <c r="P3447" s="33">
        <f t="shared" si="2"/>
        <v>11.63</v>
      </c>
      <c r="Q3447" s="34">
        <f t="shared" si="3"/>
        <v>1.612288136</v>
      </c>
      <c r="R3447" s="35" t="str">
        <f t="shared" si="4"/>
        <v>Alto</v>
      </c>
      <c r="S3447" s="35" t="str">
        <f>IF(O3447="","",IF(O3447&gt;AVERAGE('Base de datos limpia'!$O$2:$O$8001),"Alto","Normal"))
</f>
        <v>Alto</v>
      </c>
      <c r="T3447" s="35" t="str">
        <f t="shared" si="5"/>
        <v>Gamer intensivo</v>
      </c>
      <c r="U3447" s="35"/>
    </row>
    <row r="3448">
      <c r="A3448" s="28">
        <v>3447.0</v>
      </c>
      <c r="B3448" s="28">
        <v>17.0</v>
      </c>
      <c r="C3448" s="28" t="str">
        <f>TRIM(PROPER('Base de datos cruda'!C3448))</f>
        <v>Male</v>
      </c>
      <c r="D3448" s="28">
        <v>5.45</v>
      </c>
      <c r="E3448" s="28">
        <v>1.2</v>
      </c>
      <c r="F3448" s="28">
        <v>7.74</v>
      </c>
      <c r="G3448" s="28">
        <v>88.89</v>
      </c>
      <c r="H3448" s="28" t="str">
        <f>TRIM(PROPER('Base de datos cruda'!H3448))</f>
        <v>Casual</v>
      </c>
      <c r="I3448" s="28">
        <v>0.86</v>
      </c>
      <c r="J3448" s="28">
        <v>7.12</v>
      </c>
      <c r="K3448" s="28">
        <v>242.04</v>
      </c>
      <c r="L3448" s="28">
        <f>IF('Base de datos cruda'!L3448&lt;0,,'Base de datos cruda'!L3448)</f>
        <v>12.5</v>
      </c>
      <c r="M3448" s="28" t="str">
        <f>IF(TRIM(PROPER('Base de datos cruda'!M3448))="High","Alto",IF(TRIM(PROPER('Base de datos cruda'!M3448))="Medium","Medio","Bajo"))</f>
        <v>Bajo</v>
      </c>
      <c r="N3448" s="29">
        <v>38.73</v>
      </c>
      <c r="O3448" s="32">
        <f t="shared" si="1"/>
        <v>38.73</v>
      </c>
      <c r="P3448" s="33">
        <f t="shared" si="2"/>
        <v>12.57</v>
      </c>
      <c r="Q3448" s="34">
        <f t="shared" si="3"/>
        <v>0.2201834862</v>
      </c>
      <c r="R3448" s="35" t="str">
        <f t="shared" si="4"/>
        <v>Bajo</v>
      </c>
      <c r="S3448" s="35" t="str">
        <f>IF(O3448="","",IF(O3448&gt;AVERAGE('Base de datos limpia'!$O$2:$O$8001),"Alto","Normal"))
</f>
        <v>Normal</v>
      </c>
      <c r="T3448" s="35" t="str">
        <f t="shared" si="5"/>
        <v>Gamer casual</v>
      </c>
      <c r="U3448" s="35"/>
    </row>
    <row r="3449">
      <c r="A3449" s="28">
        <v>3448.0</v>
      </c>
      <c r="B3449" s="28">
        <v>19.0</v>
      </c>
      <c r="C3449" s="28" t="str">
        <f>TRIM(PROPER('Base de datos cruda'!C3449))</f>
        <v>Other</v>
      </c>
      <c r="D3449" s="28">
        <v>7.47</v>
      </c>
      <c r="E3449" s="28">
        <v>7.18</v>
      </c>
      <c r="F3449" s="28">
        <v>8.33</v>
      </c>
      <c r="G3449" s="28">
        <v>80.72</v>
      </c>
      <c r="H3449" s="28" t="str">
        <f>TRIM(PROPER('Base de datos cruda'!H3449))</f>
        <v>Casual</v>
      </c>
      <c r="I3449" s="28">
        <v>2.78</v>
      </c>
      <c r="J3449" s="28">
        <v>11.98</v>
      </c>
      <c r="K3449" s="28">
        <v>231.64</v>
      </c>
      <c r="L3449" s="28">
        <f>IF('Base de datos cruda'!L3449&lt;0,,'Base de datos cruda'!L3449)</f>
        <v>17.39</v>
      </c>
      <c r="M3449" s="28" t="str">
        <f>IF(TRIM(PROPER('Base de datos cruda'!M3449))="High","Alto",IF(TRIM(PROPER('Base de datos cruda'!M3449))="Medium","Medio","Bajo"))</f>
        <v>Bajo</v>
      </c>
      <c r="N3449" s="29">
        <v>66.6099463045171</v>
      </c>
      <c r="O3449" s="32">
        <f t="shared" si="1"/>
        <v>66.6099463</v>
      </c>
      <c r="P3449" s="33">
        <f t="shared" si="2"/>
        <v>19.45</v>
      </c>
      <c r="Q3449" s="34">
        <f t="shared" si="3"/>
        <v>0.9611780455</v>
      </c>
      <c r="R3449" s="35" t="str">
        <f t="shared" si="4"/>
        <v>Medio</v>
      </c>
      <c r="S3449" s="35" t="str">
        <f>IF(O3449="","",IF(O3449&gt;AVERAGE('Base de datos limpia'!$O$2:$O$8001),"Alto","Normal"))
</f>
        <v>Alto</v>
      </c>
      <c r="T3449" s="35" t="str">
        <f t="shared" si="5"/>
        <v>Gamer intensivo</v>
      </c>
      <c r="U3449" s="35"/>
    </row>
    <row r="3450">
      <c r="A3450" s="28">
        <v>3449.0</v>
      </c>
      <c r="B3450" s="28">
        <v>23.0</v>
      </c>
      <c r="C3450" s="28" t="str">
        <f>TRIM(PROPER('Base de datos cruda'!C3450))</f>
        <v>Male</v>
      </c>
      <c r="D3450" s="28">
        <v>6.24</v>
      </c>
      <c r="E3450" s="28">
        <v>2.73</v>
      </c>
      <c r="F3450" s="28">
        <v>7.73</v>
      </c>
      <c r="G3450" s="28">
        <v>62.78</v>
      </c>
      <c r="H3450" s="28" t="str">
        <f>TRIM(PROPER('Base de datos cruda'!H3450))</f>
        <v>Casual</v>
      </c>
      <c r="I3450" s="28">
        <v>4.63</v>
      </c>
      <c r="J3450" s="28">
        <v>10.35</v>
      </c>
      <c r="K3450" s="28">
        <v>248.6</v>
      </c>
      <c r="L3450" s="28">
        <f>IF('Base de datos cruda'!L3450&lt;0,,'Base de datos cruda'!L3450)</f>
        <v>14.93</v>
      </c>
      <c r="M3450" s="28" t="str">
        <f>IF(TRIM(PROPER('Base de datos cruda'!M3450))="High","Alto",IF(TRIM(PROPER('Base de datos cruda'!M3450))="Medium","Medio","Bajo"))</f>
        <v>Bajo</v>
      </c>
      <c r="N3450" s="29">
        <v>34.7</v>
      </c>
      <c r="O3450" s="32">
        <f t="shared" si="1"/>
        <v>34.7</v>
      </c>
      <c r="P3450" s="33">
        <f t="shared" si="2"/>
        <v>16.59</v>
      </c>
      <c r="Q3450" s="34">
        <f t="shared" si="3"/>
        <v>0.4375</v>
      </c>
      <c r="R3450" s="35" t="str">
        <f t="shared" si="4"/>
        <v>Bajo</v>
      </c>
      <c r="S3450" s="35" t="str">
        <f>IF(O3450="","",IF(O3450&gt;AVERAGE('Base de datos limpia'!$O$2:$O$8001),"Alto","Normal"))
</f>
        <v>Normal</v>
      </c>
      <c r="T3450" s="35" t="str">
        <f t="shared" si="5"/>
        <v>Gamer casual</v>
      </c>
      <c r="U3450" s="35"/>
    </row>
    <row r="3451">
      <c r="A3451" s="28">
        <v>3450.0</v>
      </c>
      <c r="B3451" s="28">
        <v>16.0</v>
      </c>
      <c r="C3451" s="28" t="str">
        <f>TRIM(PROPER('Base de datos cruda'!C3451))</f>
        <v>Female</v>
      </c>
      <c r="D3451" s="28">
        <v>5.15</v>
      </c>
      <c r="E3451" s="28">
        <v>4.8</v>
      </c>
      <c r="F3451" s="28">
        <v>7.23</v>
      </c>
      <c r="G3451" s="28">
        <v>61.87</v>
      </c>
      <c r="H3451" s="28" t="str">
        <f>TRIM(PROPER('Base de datos cruda'!H3451))</f>
        <v>Rpg</v>
      </c>
      <c r="I3451" s="28">
        <v>1.07</v>
      </c>
      <c r="J3451" s="28">
        <v>9.05</v>
      </c>
      <c r="K3451" s="28">
        <v>251.45</v>
      </c>
      <c r="L3451" s="28">
        <f>IF('Base de datos cruda'!L3451&lt;0,,'Base de datos cruda'!L3451)</f>
        <v>11.79</v>
      </c>
      <c r="M3451" s="28" t="str">
        <f>IF(TRIM(PROPER('Base de datos cruda'!M3451))="High","Alto",IF(TRIM(PROPER('Base de datos cruda'!M3451))="Medium","Medio","Bajo"))</f>
        <v>Bajo</v>
      </c>
      <c r="N3451" s="29">
        <v>50.23</v>
      </c>
      <c r="O3451" s="32">
        <f t="shared" si="1"/>
        <v>50.23</v>
      </c>
      <c r="P3451" s="33">
        <f t="shared" si="2"/>
        <v>14.2</v>
      </c>
      <c r="Q3451" s="34">
        <f t="shared" si="3"/>
        <v>0.932038835</v>
      </c>
      <c r="R3451" s="35" t="str">
        <f t="shared" si="4"/>
        <v>Medio</v>
      </c>
      <c r="S3451" s="35" t="str">
        <f>IF(O3451="","",IF(O3451&gt;AVERAGE('Base de datos limpia'!$O$2:$O$8001),"Alto","Normal"))
</f>
        <v>Normal</v>
      </c>
      <c r="T3451" s="35" t="str">
        <f t="shared" si="5"/>
        <v>Gamer moderado</v>
      </c>
      <c r="U3451" s="35"/>
    </row>
    <row r="3452">
      <c r="A3452" s="28">
        <v>3451.0</v>
      </c>
      <c r="B3452" s="28">
        <v>16.0</v>
      </c>
      <c r="C3452" s="28" t="str">
        <f>TRIM(PROPER('Base de datos cruda'!C3452))</f>
        <v>Male</v>
      </c>
      <c r="D3452" s="28">
        <v>0.93</v>
      </c>
      <c r="E3452" s="28">
        <v>6.62</v>
      </c>
      <c r="F3452" s="28">
        <v>7.83</v>
      </c>
      <c r="G3452" s="28">
        <v>64.88</v>
      </c>
      <c r="H3452" s="28" t="str">
        <f>TRIM(PROPER('Base de datos cruda'!H3452))</f>
        <v>Fps</v>
      </c>
      <c r="I3452" s="28">
        <v>1.73</v>
      </c>
      <c r="J3452" s="28">
        <v>4.59</v>
      </c>
      <c r="K3452" s="28">
        <v>306.12</v>
      </c>
      <c r="L3452" s="28">
        <f>IF('Base de datos cruda'!L3452&lt;0,,'Base de datos cruda'!L3452)</f>
        <v>2.01</v>
      </c>
      <c r="M3452" s="28" t="str">
        <f>IF(TRIM(PROPER('Base de datos cruda'!M3452))="High","Alto",IF(TRIM(PROPER('Base de datos cruda'!M3452))="Medium","Medio","Bajo"))</f>
        <v>Medio</v>
      </c>
      <c r="N3452" s="29">
        <v>88.97</v>
      </c>
      <c r="O3452" s="32">
        <f t="shared" si="1"/>
        <v>88.97</v>
      </c>
      <c r="P3452" s="33">
        <f t="shared" si="2"/>
        <v>5.52</v>
      </c>
      <c r="Q3452" s="34">
        <f t="shared" si="3"/>
        <v>7.11827957</v>
      </c>
      <c r="R3452" s="35" t="str">
        <f t="shared" si="4"/>
        <v>Alto</v>
      </c>
      <c r="S3452" s="35" t="str">
        <f>IF(O3452="","",IF(O3452&gt;AVERAGE('Base de datos limpia'!$O$2:$O$8001),"Alto","Normal"))
</f>
        <v>Alto</v>
      </c>
      <c r="T3452" s="35" t="str">
        <f t="shared" si="5"/>
        <v>Gamer intensivo</v>
      </c>
      <c r="U3452" s="35"/>
    </row>
    <row r="3453">
      <c r="A3453" s="28">
        <v>3452.0</v>
      </c>
      <c r="B3453" s="28">
        <v>20.0</v>
      </c>
      <c r="C3453" s="28" t="str">
        <f>TRIM(PROPER('Base de datos cruda'!C3453))</f>
        <v>Male</v>
      </c>
      <c r="D3453" s="28">
        <v>2.99</v>
      </c>
      <c r="E3453" s="28">
        <v>8.85</v>
      </c>
      <c r="F3453" s="28">
        <v>7.69</v>
      </c>
      <c r="G3453" s="28">
        <v>71.85</v>
      </c>
      <c r="H3453" s="28" t="str">
        <f>TRIM(PROPER('Base de datos cruda'!H3453))</f>
        <v>Rpg</v>
      </c>
      <c r="I3453" s="28">
        <v>1.94</v>
      </c>
      <c r="J3453" s="28">
        <v>5.83</v>
      </c>
      <c r="K3453" s="28">
        <v>267.67</v>
      </c>
      <c r="L3453" s="28">
        <f>IF('Base de datos cruda'!L3453&lt;0,,'Base de datos cruda'!L3453)</f>
        <v>6.79</v>
      </c>
      <c r="M3453" s="28" t="str">
        <f>IF(TRIM(PROPER('Base de datos cruda'!M3453))="High","Alto",IF(TRIM(PROPER('Base de datos cruda'!M3453))="Medium","Medio","Bajo"))</f>
        <v>Medio</v>
      </c>
      <c r="N3453" s="29">
        <v>97.7</v>
      </c>
      <c r="O3453" s="32">
        <f t="shared" si="1"/>
        <v>97.7</v>
      </c>
      <c r="P3453" s="33">
        <f t="shared" si="2"/>
        <v>8.82</v>
      </c>
      <c r="Q3453" s="34">
        <f t="shared" si="3"/>
        <v>2.959866221</v>
      </c>
      <c r="R3453" s="35" t="str">
        <f t="shared" si="4"/>
        <v>Alto</v>
      </c>
      <c r="S3453" s="35" t="str">
        <f>IF(O3453="","",IF(O3453&gt;AVERAGE('Base de datos limpia'!$O$2:$O$8001),"Alto","Normal"))
</f>
        <v>Alto</v>
      </c>
      <c r="T3453" s="35" t="str">
        <f t="shared" si="5"/>
        <v>Gamer intensivo</v>
      </c>
      <c r="U3453" s="35"/>
    </row>
    <row r="3454">
      <c r="A3454" s="28">
        <v>3453.0</v>
      </c>
      <c r="B3454" s="28">
        <v>20.0</v>
      </c>
      <c r="C3454" s="28" t="str">
        <f>TRIM(PROPER('Base de datos cruda'!C3454))</f>
        <v>Male</v>
      </c>
      <c r="D3454" s="28">
        <v>1.11</v>
      </c>
      <c r="E3454" s="28">
        <v>5.1</v>
      </c>
      <c r="F3454" s="28">
        <v>6.38</v>
      </c>
      <c r="G3454" s="28">
        <v>70.36</v>
      </c>
      <c r="H3454" s="28" t="str">
        <f>TRIM(PROPER('Base de datos cruda'!H3454))</f>
        <v>Rpg</v>
      </c>
      <c r="I3454" s="28">
        <v>1.92</v>
      </c>
      <c r="J3454" s="28">
        <v>5.95</v>
      </c>
      <c r="K3454" s="28">
        <v>285.12</v>
      </c>
      <c r="L3454" s="28">
        <f>IF('Base de datos cruda'!L3454&lt;0,,'Base de datos cruda'!L3454)</f>
        <v>2.97</v>
      </c>
      <c r="M3454" s="28" t="str">
        <f>IF(TRIM(PROPER('Base de datos cruda'!M3454))="High","Alto",IF(TRIM(PROPER('Base de datos cruda'!M3454))="Medium","Medio","Bajo"))</f>
        <v>Medio</v>
      </c>
      <c r="N3454" s="29">
        <v>84.38</v>
      </c>
      <c r="O3454" s="32">
        <f t="shared" si="1"/>
        <v>84.38</v>
      </c>
      <c r="P3454" s="33">
        <f t="shared" si="2"/>
        <v>7.06</v>
      </c>
      <c r="Q3454" s="34">
        <f t="shared" si="3"/>
        <v>4.594594595</v>
      </c>
      <c r="R3454" s="35" t="str">
        <f t="shared" si="4"/>
        <v>Alto</v>
      </c>
      <c r="S3454" s="35" t="str">
        <f>IF(O3454="","",IF(O3454&gt;AVERAGE('Base de datos limpia'!$O$2:$O$8001),"Alto","Normal"))
</f>
        <v>Alto</v>
      </c>
      <c r="T3454" s="35" t="str">
        <f t="shared" si="5"/>
        <v>Gamer moderado</v>
      </c>
      <c r="U3454" s="35"/>
    </row>
    <row r="3455">
      <c r="A3455" s="28">
        <v>3454.0</v>
      </c>
      <c r="B3455" s="28">
        <v>16.0</v>
      </c>
      <c r="C3455" s="28" t="str">
        <f>TRIM(PROPER('Base de datos cruda'!C3455))</f>
        <v>Female</v>
      </c>
      <c r="D3455" s="28">
        <v>7.05</v>
      </c>
      <c r="E3455" s="28">
        <v>8.28</v>
      </c>
      <c r="F3455" s="28">
        <v>5.68</v>
      </c>
      <c r="G3455" s="28">
        <v>89.13</v>
      </c>
      <c r="H3455" s="28" t="str">
        <f>TRIM(PROPER('Base de datos cruda'!H3455))</f>
        <v>Casual</v>
      </c>
      <c r="I3455" s="28">
        <v>3.0</v>
      </c>
      <c r="J3455" s="28">
        <v>12.66</v>
      </c>
      <c r="K3455" s="28">
        <v>255.48</v>
      </c>
      <c r="L3455" s="28">
        <f>IF('Base de datos cruda'!L3455&lt;0,,'Base de datos cruda'!L3455)</f>
        <v>10.85</v>
      </c>
      <c r="M3455" s="28" t="str">
        <f>IF(TRIM(PROPER('Base de datos cruda'!M3455))="High","Alto",IF(TRIM(PROPER('Base de datos cruda'!M3455))="Medium","Medio","Bajo"))</f>
        <v>Alto</v>
      </c>
      <c r="N3455" s="29">
        <v>61.7195067384401</v>
      </c>
      <c r="O3455" s="32">
        <f t="shared" si="1"/>
        <v>61.71950674</v>
      </c>
      <c r="P3455" s="33">
        <f t="shared" si="2"/>
        <v>19.71</v>
      </c>
      <c r="Q3455" s="34">
        <f t="shared" si="3"/>
        <v>1.174468085</v>
      </c>
      <c r="R3455" s="35" t="str">
        <f t="shared" si="4"/>
        <v>Medio</v>
      </c>
      <c r="S3455" s="35" t="str">
        <f>IF(O3455="","",IF(O3455&gt;AVERAGE('Base de datos limpia'!$O$2:$O$8001),"Alto","Normal"))
</f>
        <v>Normal</v>
      </c>
      <c r="T3455" s="35" t="str">
        <f t="shared" si="5"/>
        <v>Gamer intensivo</v>
      </c>
      <c r="U3455" s="35"/>
    </row>
    <row r="3456">
      <c r="A3456" s="28">
        <v>3455.0</v>
      </c>
      <c r="B3456" s="28">
        <v>21.0</v>
      </c>
      <c r="C3456" s="28" t="str">
        <f>TRIM(PROPER('Base de datos cruda'!C3456))</f>
        <v>Female</v>
      </c>
      <c r="D3456" s="28">
        <v>6.0</v>
      </c>
      <c r="E3456" s="28">
        <v>8.05</v>
      </c>
      <c r="F3456" s="28">
        <v>5.41</v>
      </c>
      <c r="G3456" s="28">
        <v>88.64</v>
      </c>
      <c r="H3456" s="28" t="str">
        <f>TRIM(PROPER('Base de datos cruda'!H3456))</f>
        <v>Casual</v>
      </c>
      <c r="I3456" s="28">
        <v>1.97</v>
      </c>
      <c r="J3456" s="28">
        <v>9.2</v>
      </c>
      <c r="K3456" s="28">
        <v>250.05</v>
      </c>
      <c r="L3456" s="28">
        <f>IF('Base de datos cruda'!L3456&lt;0,,'Base de datos cruda'!L3456)</f>
        <v>13.57</v>
      </c>
      <c r="M3456" s="28" t="str">
        <f>IF(TRIM(PROPER('Base de datos cruda'!M3456))="High","Alto",IF(TRIM(PROPER('Base de datos cruda'!M3456))="Medium","Medio","Bajo"))</f>
        <v>Alto</v>
      </c>
      <c r="N3456" s="29">
        <v>79.1352209992868</v>
      </c>
      <c r="O3456" s="32">
        <f t="shared" si="1"/>
        <v>79.135221</v>
      </c>
      <c r="P3456" s="33">
        <f t="shared" si="2"/>
        <v>15.2</v>
      </c>
      <c r="Q3456" s="34">
        <f t="shared" si="3"/>
        <v>1.341666667</v>
      </c>
      <c r="R3456" s="35" t="str">
        <f t="shared" si="4"/>
        <v>Alto</v>
      </c>
      <c r="S3456" s="35" t="str">
        <f>IF(O3456="","",IF(O3456&gt;AVERAGE('Base de datos limpia'!$O$2:$O$8001),"Alto","Normal"))
</f>
        <v>Alto</v>
      </c>
      <c r="T3456" s="35" t="str">
        <f t="shared" si="5"/>
        <v>Gamer intensivo</v>
      </c>
      <c r="U3456" s="35"/>
    </row>
    <row r="3457">
      <c r="A3457" s="28">
        <v>3456.0</v>
      </c>
      <c r="B3457" s="28">
        <v>16.0</v>
      </c>
      <c r="C3457" s="28" t="str">
        <f>TRIM(PROPER('Base de datos cruda'!C3457))</f>
        <v>Male</v>
      </c>
      <c r="D3457" s="28">
        <v>6.06</v>
      </c>
      <c r="E3457" s="28">
        <v>4.73</v>
      </c>
      <c r="F3457" s="28">
        <v>7.4</v>
      </c>
      <c r="G3457" s="28">
        <v>98.86</v>
      </c>
      <c r="H3457" s="28" t="str">
        <f>TRIM(PROPER('Base de datos cruda'!H3457))</f>
        <v>Casual</v>
      </c>
      <c r="I3457" s="28">
        <v>3.37</v>
      </c>
      <c r="J3457" s="28">
        <v>9.11</v>
      </c>
      <c r="K3457" s="28">
        <v>243.69</v>
      </c>
      <c r="L3457" s="28">
        <f>IF('Base de datos cruda'!L3457&lt;0,,'Base de datos cruda'!L3457)</f>
        <v>13.12</v>
      </c>
      <c r="M3457" s="28" t="str">
        <f>IF(TRIM(PROPER('Base de datos cruda'!M3457))="High","Alto",IF(TRIM(PROPER('Base de datos cruda'!M3457))="Medium","Medio","Bajo"))</f>
        <v>Bajo</v>
      </c>
      <c r="N3457" s="29">
        <v>54.43</v>
      </c>
      <c r="O3457" s="32">
        <f t="shared" si="1"/>
        <v>54.43</v>
      </c>
      <c r="P3457" s="33">
        <f t="shared" si="2"/>
        <v>15.17</v>
      </c>
      <c r="Q3457" s="34">
        <f t="shared" si="3"/>
        <v>0.7805280528</v>
      </c>
      <c r="R3457" s="35" t="str">
        <f t="shared" si="4"/>
        <v>Medio</v>
      </c>
      <c r="S3457" s="35" t="str">
        <f>IF(O3457="","",IF(O3457&gt;AVERAGE('Base de datos limpia'!$O$2:$O$8001),"Alto","Normal"))
</f>
        <v>Normal</v>
      </c>
      <c r="T3457" s="35" t="str">
        <f t="shared" si="5"/>
        <v>Gamer moderado</v>
      </c>
      <c r="U3457" s="35"/>
    </row>
    <row r="3458">
      <c r="A3458" s="28">
        <v>3457.0</v>
      </c>
      <c r="B3458" s="28">
        <v>20.0</v>
      </c>
      <c r="C3458" s="28" t="str">
        <f>TRIM(PROPER('Base de datos cruda'!C3458))</f>
        <v>Female</v>
      </c>
      <c r="D3458" s="28">
        <v>5.22</v>
      </c>
      <c r="E3458" s="28">
        <v>5.51</v>
      </c>
      <c r="F3458" s="28">
        <v>8.8</v>
      </c>
      <c r="G3458" s="28">
        <v>72.42</v>
      </c>
      <c r="H3458" s="28" t="str">
        <f>TRIM(PROPER('Base de datos cruda'!H3458))</f>
        <v>Rpg</v>
      </c>
      <c r="I3458" s="28">
        <v>2.42</v>
      </c>
      <c r="J3458" s="28">
        <v>7.03</v>
      </c>
      <c r="K3458" s="28">
        <v>265.34</v>
      </c>
      <c r="L3458" s="28">
        <f>IF('Base de datos cruda'!L3458&lt;0,,'Base de datos cruda'!L3458)</f>
        <v>13.82</v>
      </c>
      <c r="M3458" s="28" t="str">
        <f>IF(TRIM(PROPER('Base de datos cruda'!M3458))="High","Alto",IF(TRIM(PROPER('Base de datos cruda'!M3458))="Medium","Medio","Bajo"))</f>
        <v>Bajo</v>
      </c>
      <c r="N3458" s="29">
        <v>71.92</v>
      </c>
      <c r="O3458" s="32">
        <f t="shared" si="1"/>
        <v>71.92</v>
      </c>
      <c r="P3458" s="33">
        <f t="shared" si="2"/>
        <v>12.25</v>
      </c>
      <c r="Q3458" s="34">
        <f t="shared" si="3"/>
        <v>1.055555556</v>
      </c>
      <c r="R3458" s="35" t="str">
        <f t="shared" si="4"/>
        <v>Alto</v>
      </c>
      <c r="S3458" s="35" t="str">
        <f>IF(O3458="","",IF(O3458&gt;AVERAGE('Base de datos limpia'!$O$2:$O$8001),"Alto","Normal"))
</f>
        <v>Alto</v>
      </c>
      <c r="T3458" s="35" t="str">
        <f t="shared" si="5"/>
        <v>Gamer moderado</v>
      </c>
      <c r="U3458" s="35"/>
    </row>
    <row r="3459">
      <c r="A3459" s="28">
        <v>3458.0</v>
      </c>
      <c r="B3459" s="28">
        <v>24.0</v>
      </c>
      <c r="C3459" s="28" t="str">
        <f>TRIM(PROPER('Base de datos cruda'!C3459))</f>
        <v>Female</v>
      </c>
      <c r="D3459" s="28">
        <v>4.06</v>
      </c>
      <c r="E3459" s="28">
        <v>7.3</v>
      </c>
      <c r="F3459" s="28">
        <v>6.91</v>
      </c>
      <c r="G3459" s="28">
        <v>97.54</v>
      </c>
      <c r="H3459" s="28" t="str">
        <f>TRIM(PROPER('Base de datos cruda'!H3459))</f>
        <v>Rpg</v>
      </c>
      <c r="I3459" s="28">
        <v>0.79</v>
      </c>
      <c r="J3459" s="28">
        <v>8.41</v>
      </c>
      <c r="K3459" s="28">
        <v>262.58</v>
      </c>
      <c r="L3459" s="28">
        <f>IF('Base de datos cruda'!L3459&lt;0,,'Base de datos cruda'!L3459)</f>
        <v>11.67</v>
      </c>
      <c r="M3459" s="28" t="str">
        <f>IF(TRIM(PROPER('Base de datos cruda'!M3459))="High","Alto",IF(TRIM(PROPER('Base de datos cruda'!M3459))="Medium","Medio","Bajo"))</f>
        <v>Medio</v>
      </c>
      <c r="N3459" s="29">
        <v>89.0</v>
      </c>
      <c r="O3459" s="32">
        <f t="shared" si="1"/>
        <v>89</v>
      </c>
      <c r="P3459" s="33">
        <f t="shared" si="2"/>
        <v>12.47</v>
      </c>
      <c r="Q3459" s="34">
        <f t="shared" si="3"/>
        <v>1.798029557</v>
      </c>
      <c r="R3459" s="35" t="str">
        <f t="shared" si="4"/>
        <v>Alto</v>
      </c>
      <c r="S3459" s="35" t="str">
        <f>IF(O3459="","",IF(O3459&gt;AVERAGE('Base de datos limpia'!$O$2:$O$8001),"Alto","Normal"))
</f>
        <v>Alto</v>
      </c>
      <c r="T3459" s="35" t="str">
        <f t="shared" si="5"/>
        <v>Gamer intensivo</v>
      </c>
      <c r="U3459" s="35"/>
    </row>
    <row r="3460">
      <c r="A3460" s="28">
        <v>3459.0</v>
      </c>
      <c r="B3460" s="28">
        <v>20.0</v>
      </c>
      <c r="C3460" s="28" t="str">
        <f>TRIM(PROPER('Base de datos cruda'!C3460))</f>
        <v>Female</v>
      </c>
      <c r="D3460" s="28">
        <v>1.2</v>
      </c>
      <c r="E3460" s="28">
        <v>1.28</v>
      </c>
      <c r="F3460" s="28">
        <v>8.56</v>
      </c>
      <c r="G3460" s="28">
        <v>84.51</v>
      </c>
      <c r="H3460" s="28" t="str">
        <f>TRIM(PROPER('Base de datos cruda'!H3460))</f>
        <v>Fps</v>
      </c>
      <c r="I3460" s="28">
        <v>4.74</v>
      </c>
      <c r="J3460" s="28">
        <v>4.99</v>
      </c>
      <c r="K3460" s="28">
        <v>306.7</v>
      </c>
      <c r="L3460" s="28">
        <f>IF('Base de datos cruda'!L3460&lt;0,,'Base de datos cruda'!L3460)</f>
        <v>5.25</v>
      </c>
      <c r="M3460" s="28" t="str">
        <f>IF(TRIM(PROPER('Base de datos cruda'!M3460))="High","Alto",IF(TRIM(PROPER('Base de datos cruda'!M3460))="Medium","Medio","Bajo"))</f>
        <v>Medio</v>
      </c>
      <c r="N3460" s="29">
        <v>74.27</v>
      </c>
      <c r="O3460" s="32">
        <f t="shared" si="1"/>
        <v>74.27</v>
      </c>
      <c r="P3460" s="33">
        <f t="shared" si="2"/>
        <v>6.19</v>
      </c>
      <c r="Q3460" s="34">
        <f t="shared" si="3"/>
        <v>1.066666667</v>
      </c>
      <c r="R3460" s="35" t="str">
        <f t="shared" si="4"/>
        <v>Alto</v>
      </c>
      <c r="S3460" s="35" t="str">
        <f>IF(O3460="","",IF(O3460&gt;AVERAGE('Base de datos limpia'!$O$2:$O$8001),"Alto","Normal"))
</f>
        <v>Alto</v>
      </c>
      <c r="T3460" s="35" t="str">
        <f t="shared" si="5"/>
        <v>Gamer casual</v>
      </c>
      <c r="U3460" s="35"/>
    </row>
    <row r="3461">
      <c r="A3461" s="28">
        <v>3460.0</v>
      </c>
      <c r="B3461" s="28">
        <v>21.0</v>
      </c>
      <c r="C3461" s="28" t="str">
        <f>TRIM(PROPER('Base de datos cruda'!C3461))</f>
        <v>Female</v>
      </c>
      <c r="D3461" s="28">
        <v>2.64</v>
      </c>
      <c r="E3461" s="28">
        <v>9.02</v>
      </c>
      <c r="F3461" s="28">
        <v>4.07</v>
      </c>
      <c r="G3461" s="28">
        <v>79.81</v>
      </c>
      <c r="H3461" s="28" t="str">
        <f>TRIM(PROPER('Base de datos cruda'!H3461))</f>
        <v>Fps</v>
      </c>
      <c r="I3461" s="28">
        <v>1.2</v>
      </c>
      <c r="J3461" s="28">
        <v>8.58</v>
      </c>
      <c r="K3461" s="28">
        <v>299.38</v>
      </c>
      <c r="L3461" s="28">
        <f>IF('Base de datos cruda'!L3461&lt;0,,'Base de datos cruda'!L3461)</f>
        <v>6.25</v>
      </c>
      <c r="M3461" s="28" t="str">
        <f>IF(TRIM(PROPER('Base de datos cruda'!M3461))="High","Alto",IF(TRIM(PROPER('Base de datos cruda'!M3461))="Medium","Medio","Bajo"))</f>
        <v>Alto</v>
      </c>
      <c r="N3461" s="29">
        <v>90.9356670634167</v>
      </c>
      <c r="O3461" s="32">
        <f t="shared" si="1"/>
        <v>90.93566706</v>
      </c>
      <c r="P3461" s="33">
        <f t="shared" si="2"/>
        <v>11.22</v>
      </c>
      <c r="Q3461" s="34">
        <f t="shared" si="3"/>
        <v>3.416666667</v>
      </c>
      <c r="R3461" s="35" t="str">
        <f t="shared" si="4"/>
        <v>Alto</v>
      </c>
      <c r="S3461" s="35" t="str">
        <f>IF(O3461="","",IF(O3461&gt;AVERAGE('Base de datos limpia'!$O$2:$O$8001),"Alto","Normal"))
</f>
        <v>Alto</v>
      </c>
      <c r="T3461" s="35" t="str">
        <f t="shared" si="5"/>
        <v>Gamer intensivo</v>
      </c>
      <c r="U3461" s="35"/>
    </row>
    <row r="3462">
      <c r="A3462" s="28">
        <v>3461.0</v>
      </c>
      <c r="B3462" s="28">
        <v>23.0</v>
      </c>
      <c r="C3462" s="28" t="str">
        <f>TRIM(PROPER('Base de datos cruda'!C3462))</f>
        <v>Male</v>
      </c>
      <c r="D3462" s="28">
        <v>1.1</v>
      </c>
      <c r="E3462" s="28">
        <v>7.93</v>
      </c>
      <c r="F3462" s="28">
        <v>7.97</v>
      </c>
      <c r="G3462" s="28">
        <v>86.71</v>
      </c>
      <c r="H3462" s="28" t="str">
        <f>TRIM(PROPER('Base de datos cruda'!H3462))</f>
        <v>Casual</v>
      </c>
      <c r="I3462" s="28">
        <v>2.81</v>
      </c>
      <c r="J3462" s="28">
        <v>5.02</v>
      </c>
      <c r="K3462" s="28">
        <v>295.78</v>
      </c>
      <c r="L3462" s="28">
        <f>IF('Base de datos cruda'!L3462&lt;0,,'Base de datos cruda'!L3462)</f>
        <v>6.2</v>
      </c>
      <c r="M3462" s="28" t="str">
        <f>IF(TRIM(PROPER('Base de datos cruda'!M3462))="High","Alto",IF(TRIM(PROPER('Base de datos cruda'!M3462))="Medium","Medio","Bajo"))</f>
        <v>Medio</v>
      </c>
      <c r="N3462" s="29">
        <v>100.0</v>
      </c>
      <c r="O3462" s="32">
        <f t="shared" si="1"/>
        <v>100</v>
      </c>
      <c r="P3462" s="33">
        <f t="shared" si="2"/>
        <v>6.12</v>
      </c>
      <c r="Q3462" s="34">
        <f t="shared" si="3"/>
        <v>7.209090909</v>
      </c>
      <c r="R3462" s="35" t="str">
        <f t="shared" si="4"/>
        <v>Alto</v>
      </c>
      <c r="S3462" s="35" t="str">
        <f>IF(O3462="","",IF(O3462&gt;AVERAGE('Base de datos limpia'!$O$2:$O$8001),"Alto","Normal"))
</f>
        <v>Alto</v>
      </c>
      <c r="T3462" s="35" t="str">
        <f t="shared" si="5"/>
        <v>Gamer intensivo</v>
      </c>
      <c r="U3462" s="35"/>
    </row>
    <row r="3463">
      <c r="A3463" s="28">
        <v>3462.0</v>
      </c>
      <c r="B3463" s="28">
        <v>16.0</v>
      </c>
      <c r="C3463" s="28" t="str">
        <f>TRIM(PROPER('Base de datos cruda'!C3463))</f>
        <v>Male</v>
      </c>
      <c r="D3463" s="28">
        <v>5.8</v>
      </c>
      <c r="E3463" s="28">
        <v>3.24</v>
      </c>
      <c r="F3463" s="28">
        <v>8.27</v>
      </c>
      <c r="G3463" s="28">
        <v>88.11</v>
      </c>
      <c r="H3463" s="28" t="str">
        <f>TRIM(PROPER('Base de datos cruda'!H3463))</f>
        <v>Rpg</v>
      </c>
      <c r="I3463" s="28">
        <v>0.3</v>
      </c>
      <c r="J3463" s="28">
        <v>8.24</v>
      </c>
      <c r="K3463" s="28">
        <v>245.48</v>
      </c>
      <c r="L3463" s="28">
        <f>IF('Base de datos cruda'!L3463&lt;0,,'Base de datos cruda'!L3463)</f>
        <v>13.1</v>
      </c>
      <c r="M3463" s="28" t="str">
        <f>IF(TRIM(PROPER('Base de datos cruda'!M3463))="High","Alto",IF(TRIM(PROPER('Base de datos cruda'!M3463))="Medium","Medio","Bajo"))</f>
        <v>Bajo</v>
      </c>
      <c r="N3463" s="29">
        <v>57.37</v>
      </c>
      <c r="O3463" s="32">
        <f t="shared" si="1"/>
        <v>57.37</v>
      </c>
      <c r="P3463" s="33">
        <f t="shared" si="2"/>
        <v>14.04</v>
      </c>
      <c r="Q3463" s="34">
        <f t="shared" si="3"/>
        <v>0.5586206897</v>
      </c>
      <c r="R3463" s="35" t="str">
        <f t="shared" si="4"/>
        <v>Medio</v>
      </c>
      <c r="S3463" s="35" t="str">
        <f>IF(O3463="","",IF(O3463&gt;AVERAGE('Base de datos limpia'!$O$2:$O$8001),"Alto","Normal"))
</f>
        <v>Normal</v>
      </c>
      <c r="T3463" s="35" t="str">
        <f t="shared" si="5"/>
        <v>Gamer moderado</v>
      </c>
      <c r="U3463" s="35"/>
    </row>
    <row r="3464">
      <c r="A3464" s="28">
        <v>3463.0</v>
      </c>
      <c r="B3464" s="28">
        <v>17.0</v>
      </c>
      <c r="C3464" s="28" t="str">
        <f>TRIM(PROPER('Base de datos cruda'!C3464))</f>
        <v>Female</v>
      </c>
      <c r="D3464" s="28">
        <v>1.28</v>
      </c>
      <c r="E3464" s="28">
        <v>9.83</v>
      </c>
      <c r="F3464" s="28">
        <v>7.15</v>
      </c>
      <c r="G3464" s="28">
        <v>66.88</v>
      </c>
      <c r="H3464" s="28" t="str">
        <f>TRIM(PROPER('Base de datos cruda'!H3464))</f>
        <v>Rpg</v>
      </c>
      <c r="I3464" s="28">
        <v>4.59</v>
      </c>
      <c r="J3464" s="28">
        <v>5.09</v>
      </c>
      <c r="K3464" s="28">
        <v>290.83</v>
      </c>
      <c r="L3464" s="28">
        <f>IF('Base de datos cruda'!L3464&lt;0,,'Base de datos cruda'!L3464)</f>
        <v>3.75</v>
      </c>
      <c r="M3464" s="28" t="str">
        <f>IF(TRIM(PROPER('Base de datos cruda'!M3464))="High","Alto",IF(TRIM(PROPER('Base de datos cruda'!M3464))="Medium","Medio","Bajo"))</f>
        <v>Medio</v>
      </c>
      <c r="N3464" s="29">
        <v>100.0</v>
      </c>
      <c r="O3464" s="32">
        <f t="shared" si="1"/>
        <v>100</v>
      </c>
      <c r="P3464" s="33">
        <f t="shared" si="2"/>
        <v>6.37</v>
      </c>
      <c r="Q3464" s="34">
        <f t="shared" si="3"/>
        <v>7.6796875</v>
      </c>
      <c r="R3464" s="35" t="str">
        <f t="shared" si="4"/>
        <v>Alto</v>
      </c>
      <c r="S3464" s="35" t="str">
        <f>IF(O3464="","",IF(O3464&gt;AVERAGE('Base de datos limpia'!$O$2:$O$8001),"Alto","Normal"))
</f>
        <v>Alto</v>
      </c>
      <c r="T3464" s="35" t="str">
        <f t="shared" si="5"/>
        <v>Gamer intensivo</v>
      </c>
      <c r="U3464" s="35"/>
    </row>
    <row r="3465">
      <c r="A3465" s="28">
        <v>3464.0</v>
      </c>
      <c r="B3465" s="28">
        <v>24.0</v>
      </c>
      <c r="C3465" s="28" t="str">
        <f>TRIM(PROPER('Base de datos cruda'!C3465))</f>
        <v>Female</v>
      </c>
      <c r="D3465" s="28">
        <v>5.62</v>
      </c>
      <c r="E3465" s="28">
        <v>2.61</v>
      </c>
      <c r="F3465" s="28">
        <v>8.67</v>
      </c>
      <c r="G3465" s="28">
        <v>90.07</v>
      </c>
      <c r="H3465" s="28" t="str">
        <f>TRIM(PROPER('Base de datos cruda'!H3465))</f>
        <v>Fps</v>
      </c>
      <c r="I3465" s="28">
        <v>4.64</v>
      </c>
      <c r="J3465" s="28">
        <v>11.54</v>
      </c>
      <c r="K3465" s="28">
        <v>260.91</v>
      </c>
      <c r="L3465" s="28">
        <f>IF('Base de datos cruda'!L3465&lt;0,,'Base de datos cruda'!L3465)</f>
        <v>12.63</v>
      </c>
      <c r="M3465" s="28" t="str">
        <f>IF(TRIM(PROPER('Base de datos cruda'!M3465))="High","Alto",IF(TRIM(PROPER('Base de datos cruda'!M3465))="Medium","Medio","Bajo"))</f>
        <v>Bajo</v>
      </c>
      <c r="N3465" s="29">
        <v>40.7</v>
      </c>
      <c r="O3465" s="32">
        <f t="shared" si="1"/>
        <v>40.7</v>
      </c>
      <c r="P3465" s="33">
        <f t="shared" si="2"/>
        <v>17.16</v>
      </c>
      <c r="Q3465" s="34">
        <f t="shared" si="3"/>
        <v>0.4644128114</v>
      </c>
      <c r="R3465" s="35" t="str">
        <f t="shared" si="4"/>
        <v>Bajo</v>
      </c>
      <c r="S3465" s="35" t="str">
        <f>IF(O3465="","",IF(O3465&gt;AVERAGE('Base de datos limpia'!$O$2:$O$8001),"Alto","Normal"))
</f>
        <v>Normal</v>
      </c>
      <c r="T3465" s="35" t="str">
        <f t="shared" si="5"/>
        <v>Gamer casual</v>
      </c>
      <c r="U3465" s="35"/>
    </row>
    <row r="3466">
      <c r="A3466" s="28">
        <v>3465.0</v>
      </c>
      <c r="B3466" s="28">
        <v>18.0</v>
      </c>
      <c r="C3466" s="28" t="str">
        <f>TRIM(PROPER('Base de datos cruda'!C3466))</f>
        <v>Other</v>
      </c>
      <c r="D3466" s="28">
        <v>5.54</v>
      </c>
      <c r="E3466" s="28">
        <v>9.23</v>
      </c>
      <c r="F3466" s="28">
        <v>6.95</v>
      </c>
      <c r="G3466" s="28">
        <v>89.01</v>
      </c>
      <c r="H3466" s="28" t="str">
        <f>TRIM(PROPER('Base de datos cruda'!H3466))</f>
        <v>Fps</v>
      </c>
      <c r="I3466" s="28">
        <v>1.82</v>
      </c>
      <c r="J3466" s="28">
        <v>10.16</v>
      </c>
      <c r="K3466" s="28">
        <v>255.57</v>
      </c>
      <c r="L3466" s="28">
        <f>IF('Base de datos cruda'!L3466&lt;0,,'Base de datos cruda'!L3466)</f>
        <v>12.08</v>
      </c>
      <c r="M3466" s="28" t="str">
        <f>IF(TRIM(PROPER('Base de datos cruda'!M3466))="High","Alto",IF(TRIM(PROPER('Base de datos cruda'!M3466))="Medium","Medio","Bajo"))</f>
        <v>Bajo</v>
      </c>
      <c r="N3466" s="29">
        <v>96.9112046824434</v>
      </c>
      <c r="O3466" s="32">
        <f t="shared" si="1"/>
        <v>96.91120468</v>
      </c>
      <c r="P3466" s="33">
        <f t="shared" si="2"/>
        <v>15.7</v>
      </c>
      <c r="Q3466" s="34">
        <f t="shared" si="3"/>
        <v>1.666064982</v>
      </c>
      <c r="R3466" s="35" t="str">
        <f t="shared" si="4"/>
        <v>Alto</v>
      </c>
      <c r="S3466" s="35" t="str">
        <f>IF(O3466="","",IF(O3466&gt;AVERAGE('Base de datos limpia'!$O$2:$O$8001),"Alto","Normal"))
</f>
        <v>Alto</v>
      </c>
      <c r="T3466" s="35" t="str">
        <f t="shared" si="5"/>
        <v>Gamer intensivo</v>
      </c>
      <c r="U3466" s="35"/>
    </row>
    <row r="3467">
      <c r="A3467" s="28">
        <v>3466.0</v>
      </c>
      <c r="B3467" s="28">
        <v>21.0</v>
      </c>
      <c r="C3467" s="28" t="str">
        <f>TRIM(PROPER('Base de datos cruda'!C3467))</f>
        <v>Female</v>
      </c>
      <c r="D3467" s="28">
        <v>3.67</v>
      </c>
      <c r="E3467" s="28">
        <v>3.92</v>
      </c>
      <c r="F3467" s="28">
        <v>5.2</v>
      </c>
      <c r="G3467" s="28">
        <v>99.9</v>
      </c>
      <c r="H3467" s="28" t="str">
        <f>TRIM(PROPER('Base de datos cruda'!H3467))</f>
        <v>Rpg</v>
      </c>
      <c r="I3467" s="28">
        <v>0.6</v>
      </c>
      <c r="J3467" s="28">
        <v>5.31</v>
      </c>
      <c r="K3467" s="28">
        <v>287.68</v>
      </c>
      <c r="L3467" s="28">
        <f>IF('Base de datos cruda'!L3467&lt;0,,'Base de datos cruda'!L3467)</f>
        <v>7.65</v>
      </c>
      <c r="M3467" s="28" t="str">
        <f>IF(TRIM(PROPER('Base de datos cruda'!M3467))="High","Alto",IF(TRIM(PROPER('Base de datos cruda'!M3467))="Medium","Medio","Bajo"))</f>
        <v>Medio</v>
      </c>
      <c r="N3467" s="29">
        <v>62.0</v>
      </c>
      <c r="O3467" s="32">
        <f t="shared" si="1"/>
        <v>62</v>
      </c>
      <c r="P3467" s="33">
        <f t="shared" si="2"/>
        <v>8.98</v>
      </c>
      <c r="Q3467" s="34">
        <f t="shared" si="3"/>
        <v>1.068119891</v>
      </c>
      <c r="R3467" s="35" t="str">
        <f t="shared" si="4"/>
        <v>Medio</v>
      </c>
      <c r="S3467" s="35" t="str">
        <f>IF(O3467="","",IF(O3467&gt;AVERAGE('Base de datos limpia'!$O$2:$O$8001),"Alto","Normal"))
</f>
        <v>Normal</v>
      </c>
      <c r="T3467" s="35" t="str">
        <f t="shared" si="5"/>
        <v>Gamer moderado</v>
      </c>
      <c r="U3467" s="35"/>
    </row>
    <row r="3468">
      <c r="A3468" s="28">
        <v>3467.0</v>
      </c>
      <c r="B3468" s="28">
        <v>20.0</v>
      </c>
      <c r="C3468" s="28" t="str">
        <f>TRIM(PROPER('Base de datos cruda'!C3468))</f>
        <v>Male</v>
      </c>
      <c r="D3468" s="28">
        <v>1.08</v>
      </c>
      <c r="E3468" s="28">
        <v>7.87</v>
      </c>
      <c r="F3468" s="28">
        <v>5.08</v>
      </c>
      <c r="G3468" s="28">
        <v>96.48</v>
      </c>
      <c r="H3468" s="28" t="str">
        <f>TRIM(PROPER('Base de datos cruda'!H3468))</f>
        <v>Casual</v>
      </c>
      <c r="I3468" s="28">
        <v>3.85</v>
      </c>
      <c r="J3468" s="28">
        <v>3.8</v>
      </c>
      <c r="K3468" s="28">
        <v>315.47</v>
      </c>
      <c r="L3468" s="28">
        <f>IF('Base de datos cruda'!L3468&lt;0,,'Base de datos cruda'!L3468)</f>
        <v>1.47</v>
      </c>
      <c r="M3468" s="28" t="str">
        <f>IF(TRIM(PROPER('Base de datos cruda'!M3468))="High","Alto",IF(TRIM(PROPER('Base de datos cruda'!M3468))="Medium","Medio","Bajo"))</f>
        <v>Alto</v>
      </c>
      <c r="N3468" s="29">
        <v>99.9</v>
      </c>
      <c r="O3468" s="32">
        <f t="shared" si="1"/>
        <v>99.9</v>
      </c>
      <c r="P3468" s="33">
        <f t="shared" si="2"/>
        <v>4.88</v>
      </c>
      <c r="Q3468" s="34">
        <f t="shared" si="3"/>
        <v>7.287037037</v>
      </c>
      <c r="R3468" s="35" t="str">
        <f t="shared" si="4"/>
        <v>Alto</v>
      </c>
      <c r="S3468" s="35" t="str">
        <f>IF(O3468="","",IF(O3468&gt;AVERAGE('Base de datos limpia'!$O$2:$O$8001),"Alto","Normal"))
</f>
        <v>Alto</v>
      </c>
      <c r="T3468" s="35" t="str">
        <f t="shared" si="5"/>
        <v>Gamer intensivo</v>
      </c>
      <c r="U3468" s="35"/>
    </row>
    <row r="3469">
      <c r="A3469" s="28">
        <v>3468.0</v>
      </c>
      <c r="B3469" s="28">
        <v>17.0</v>
      </c>
      <c r="C3469" s="28" t="str">
        <f>TRIM(PROPER('Base de datos cruda'!C3469))</f>
        <v>Female</v>
      </c>
      <c r="D3469" s="28">
        <v>2.52</v>
      </c>
      <c r="E3469" s="28">
        <v>5.11</v>
      </c>
      <c r="F3469" s="28">
        <v>6.78</v>
      </c>
      <c r="G3469" s="28">
        <v>87.39</v>
      </c>
      <c r="H3469" s="28" t="str">
        <f>TRIM(PROPER('Base de datos cruda'!H3469))</f>
        <v>Fps</v>
      </c>
      <c r="I3469" s="28">
        <v>1.31</v>
      </c>
      <c r="J3469" s="28">
        <v>5.01</v>
      </c>
      <c r="K3469" s="28">
        <v>287.15</v>
      </c>
      <c r="L3469" s="28">
        <f>IF('Base de datos cruda'!L3469&lt;0,,'Base de datos cruda'!L3469)</f>
        <v>6.36</v>
      </c>
      <c r="M3469" s="28" t="str">
        <f>IF(TRIM(PROPER('Base de datos cruda'!M3469))="High","Alto",IF(TRIM(PROPER('Base de datos cruda'!M3469))="Medium","Medio","Bajo"))</f>
        <v>Medio</v>
      </c>
      <c r="N3469" s="29">
        <v>77.9548155461802</v>
      </c>
      <c r="O3469" s="32">
        <f t="shared" si="1"/>
        <v>77.95481555</v>
      </c>
      <c r="P3469" s="33">
        <f t="shared" si="2"/>
        <v>7.53</v>
      </c>
      <c r="Q3469" s="34">
        <f t="shared" si="3"/>
        <v>2.027777778</v>
      </c>
      <c r="R3469" s="35" t="str">
        <f t="shared" si="4"/>
        <v>Alto</v>
      </c>
      <c r="S3469" s="35" t="str">
        <f>IF(O3469="","",IF(O3469&gt;AVERAGE('Base de datos limpia'!$O$2:$O$8001),"Alto","Normal"))
</f>
        <v>Alto</v>
      </c>
      <c r="T3469" s="35" t="str">
        <f t="shared" si="5"/>
        <v>Gamer moderado</v>
      </c>
      <c r="U3469" s="35"/>
    </row>
    <row r="3470">
      <c r="A3470" s="28">
        <v>3469.0</v>
      </c>
      <c r="B3470" s="28">
        <v>22.0</v>
      </c>
      <c r="C3470" s="28" t="str">
        <f>TRIM(PROPER('Base de datos cruda'!C3470))</f>
        <v>Male</v>
      </c>
      <c r="D3470" s="28">
        <v>2.56</v>
      </c>
      <c r="E3470" s="28">
        <v>7.63</v>
      </c>
      <c r="F3470" s="28">
        <v>8.53</v>
      </c>
      <c r="G3470" s="28">
        <v>88.49</v>
      </c>
      <c r="H3470" s="28" t="str">
        <f>TRIM(PROPER('Base de datos cruda'!H3470))</f>
        <v>Fps</v>
      </c>
      <c r="I3470" s="28">
        <v>3.5</v>
      </c>
      <c r="J3470" s="28">
        <v>7.84</v>
      </c>
      <c r="K3470" s="28">
        <v>293.39</v>
      </c>
      <c r="L3470" s="28">
        <f>IF('Base de datos cruda'!L3470&lt;0,,'Base de datos cruda'!L3470)</f>
        <v>7.43</v>
      </c>
      <c r="M3470" s="28" t="str">
        <f>IF(TRIM(PROPER('Base de datos cruda'!M3470))="High","Alto",IF(TRIM(PROPER('Base de datos cruda'!M3470))="Medium","Medio","Bajo"))</f>
        <v>Medio</v>
      </c>
      <c r="N3470" s="29">
        <v>100.0</v>
      </c>
      <c r="O3470" s="32">
        <f t="shared" si="1"/>
        <v>100</v>
      </c>
      <c r="P3470" s="33">
        <f t="shared" si="2"/>
        <v>10.4</v>
      </c>
      <c r="Q3470" s="34">
        <f t="shared" si="3"/>
        <v>2.98046875</v>
      </c>
      <c r="R3470" s="35" t="str">
        <f t="shared" si="4"/>
        <v>Alto</v>
      </c>
      <c r="S3470" s="35" t="str">
        <f>IF(O3470="","",IF(O3470&gt;AVERAGE('Base de datos limpia'!$O$2:$O$8001),"Alto","Normal"))
</f>
        <v>Alto</v>
      </c>
      <c r="T3470" s="35" t="str">
        <f t="shared" si="5"/>
        <v>Gamer intensivo</v>
      </c>
      <c r="U3470" s="35"/>
    </row>
    <row r="3471">
      <c r="A3471" s="28">
        <v>3470.0</v>
      </c>
      <c r="B3471" s="28">
        <v>19.0</v>
      </c>
      <c r="C3471" s="28" t="str">
        <f>TRIM(PROPER('Base de datos cruda'!C3471))</f>
        <v>Other</v>
      </c>
      <c r="D3471" s="28">
        <v>5.6</v>
      </c>
      <c r="E3471" s="28">
        <v>2.4</v>
      </c>
      <c r="F3471" s="28">
        <v>4.36</v>
      </c>
      <c r="G3471" s="28">
        <v>97.84</v>
      </c>
      <c r="H3471" s="28" t="str">
        <f>TRIM(PROPER('Base de datos cruda'!H3471))</f>
        <v>Rpg</v>
      </c>
      <c r="I3471" s="28">
        <v>4.58</v>
      </c>
      <c r="J3471" s="28">
        <v>9.66</v>
      </c>
      <c r="K3471" s="28">
        <v>257.01</v>
      </c>
      <c r="L3471" s="28">
        <f>IF('Base de datos cruda'!L3471&lt;0,,'Base de datos cruda'!L3471)</f>
        <v>14.6</v>
      </c>
      <c r="M3471" s="28" t="str">
        <f>IF(TRIM(PROPER('Base de datos cruda'!M3471))="High","Alto",IF(TRIM(PROPER('Base de datos cruda'!M3471))="Medium","Medio","Bajo"))</f>
        <v>Bajo</v>
      </c>
      <c r="N3471" s="29">
        <v>32.39</v>
      </c>
      <c r="O3471" s="32">
        <f t="shared" si="1"/>
        <v>32.39</v>
      </c>
      <c r="P3471" s="33">
        <f t="shared" si="2"/>
        <v>15.26</v>
      </c>
      <c r="Q3471" s="34">
        <f t="shared" si="3"/>
        <v>0.4285714286</v>
      </c>
      <c r="R3471" s="35" t="str">
        <f t="shared" si="4"/>
        <v>Bajo</v>
      </c>
      <c r="S3471" s="35" t="str">
        <f>IF(O3471="","",IF(O3471&gt;AVERAGE('Base de datos limpia'!$O$2:$O$8001),"Alto","Normal"))
</f>
        <v>Normal</v>
      </c>
      <c r="T3471" s="35" t="str">
        <f t="shared" si="5"/>
        <v>Gamer casual</v>
      </c>
      <c r="U3471" s="35"/>
    </row>
    <row r="3472">
      <c r="A3472" s="28">
        <v>3471.0</v>
      </c>
      <c r="B3472" s="28">
        <v>16.0</v>
      </c>
      <c r="C3472" s="28" t="str">
        <f>TRIM(PROPER('Base de datos cruda'!C3472))</f>
        <v>Male</v>
      </c>
      <c r="D3472" s="28">
        <v>0.91</v>
      </c>
      <c r="E3472" s="28">
        <v>3.43</v>
      </c>
      <c r="F3472" s="28">
        <v>7.02</v>
      </c>
      <c r="G3472" s="28">
        <v>98.69</v>
      </c>
      <c r="H3472" s="28" t="str">
        <f>TRIM(PROPER('Base de datos cruda'!H3472))</f>
        <v>Fps</v>
      </c>
      <c r="I3472" s="28">
        <v>2.95</v>
      </c>
      <c r="J3472" s="28">
        <v>5.96</v>
      </c>
      <c r="K3472" s="28">
        <v>316.41</v>
      </c>
      <c r="L3472" s="28">
        <f>IF('Base de datos cruda'!L3472&lt;0,,'Base de datos cruda'!L3472)</f>
        <v>4.05</v>
      </c>
      <c r="M3472" s="28" t="str">
        <f>IF(TRIM(PROPER('Base de datos cruda'!M3472))="High","Alto",IF(TRIM(PROPER('Base de datos cruda'!M3472))="Medium","Medio","Bajo"))</f>
        <v>Medio</v>
      </c>
      <c r="N3472" s="29">
        <v>74.21</v>
      </c>
      <c r="O3472" s="32">
        <f t="shared" si="1"/>
        <v>74.21</v>
      </c>
      <c r="P3472" s="33">
        <f t="shared" si="2"/>
        <v>6.87</v>
      </c>
      <c r="Q3472" s="34">
        <f t="shared" si="3"/>
        <v>3.769230769</v>
      </c>
      <c r="R3472" s="35" t="str">
        <f t="shared" si="4"/>
        <v>Alto</v>
      </c>
      <c r="S3472" s="35" t="str">
        <f>IF(O3472="","",IF(O3472&gt;AVERAGE('Base de datos limpia'!$O$2:$O$8001),"Alto","Normal"))
</f>
        <v>Alto</v>
      </c>
      <c r="T3472" s="35" t="str">
        <f t="shared" si="5"/>
        <v>Gamer moderado</v>
      </c>
      <c r="U3472" s="35"/>
    </row>
    <row r="3473">
      <c r="A3473" s="28">
        <v>3472.0</v>
      </c>
      <c r="B3473" s="28">
        <v>19.0</v>
      </c>
      <c r="C3473" s="28" t="str">
        <f>TRIM(PROPER('Base de datos cruda'!C3473))</f>
        <v>Female</v>
      </c>
      <c r="D3473" s="28">
        <v>6.63</v>
      </c>
      <c r="E3473" s="28">
        <v>1.9</v>
      </c>
      <c r="F3473" s="28">
        <v>7.85</v>
      </c>
      <c r="G3473" s="28">
        <v>93.08</v>
      </c>
      <c r="H3473" s="28" t="str">
        <f>TRIM(PROPER('Base de datos cruda'!H3473))</f>
        <v>Fps</v>
      </c>
      <c r="I3473" s="28">
        <v>4.31</v>
      </c>
      <c r="J3473" s="28">
        <v>8.51</v>
      </c>
      <c r="K3473" s="28">
        <v>255.1</v>
      </c>
      <c r="L3473" s="28">
        <f>IF('Base de datos cruda'!L3473&lt;0,,'Base de datos cruda'!L3473)</f>
        <v>10.56</v>
      </c>
      <c r="M3473" s="28" t="str">
        <f>IF(TRIM(PROPER('Base de datos cruda'!M3473))="High","Alto",IF(TRIM(PROPER('Base de datos cruda'!M3473))="Medium","Medio","Bajo"))</f>
        <v>Bajo</v>
      </c>
      <c r="N3473" s="29">
        <v>25.9</v>
      </c>
      <c r="O3473" s="32">
        <f t="shared" si="1"/>
        <v>25.9</v>
      </c>
      <c r="P3473" s="33">
        <f t="shared" si="2"/>
        <v>15.14</v>
      </c>
      <c r="Q3473" s="34">
        <f t="shared" si="3"/>
        <v>0.2865761689</v>
      </c>
      <c r="R3473" s="35" t="str">
        <f t="shared" si="4"/>
        <v>Bajo</v>
      </c>
      <c r="S3473" s="35" t="str">
        <f>IF(O3473="","",IF(O3473&gt;AVERAGE('Base de datos limpia'!$O$2:$O$8001),"Alto","Normal"))
</f>
        <v>Normal</v>
      </c>
      <c r="T3473" s="35" t="str">
        <f t="shared" si="5"/>
        <v>Gamer casual</v>
      </c>
      <c r="U3473" s="35"/>
    </row>
    <row r="3474">
      <c r="A3474" s="28">
        <v>3473.0</v>
      </c>
      <c r="B3474" s="28">
        <v>21.0</v>
      </c>
      <c r="C3474" s="28" t="str">
        <f>TRIM(PROPER('Base de datos cruda'!C3474))</f>
        <v>Female</v>
      </c>
      <c r="D3474" s="28">
        <v>6.09</v>
      </c>
      <c r="E3474" s="28">
        <v>8.79</v>
      </c>
      <c r="F3474" s="28">
        <v>4.58</v>
      </c>
      <c r="G3474" s="28">
        <v>90.7</v>
      </c>
      <c r="H3474" s="28" t="str">
        <f>TRIM(PROPER('Base de datos cruda'!H3474))</f>
        <v>Fps</v>
      </c>
      <c r="I3474" s="28">
        <v>1.12</v>
      </c>
      <c r="J3474" s="28">
        <v>11.63</v>
      </c>
      <c r="K3474" s="28">
        <v>236.02</v>
      </c>
      <c r="L3474" s="28">
        <f>IF('Base de datos cruda'!L3474&lt;0,,'Base de datos cruda'!L3474)</f>
        <v>14.33</v>
      </c>
      <c r="M3474" s="28" t="str">
        <f>IF(TRIM(PROPER('Base de datos cruda'!M3474))="High","Alto",IF(TRIM(PROPER('Base de datos cruda'!M3474))="Medium","Medio","Bajo"))</f>
        <v>Alto</v>
      </c>
      <c r="N3474" s="29">
        <v>78.0851405716653</v>
      </c>
      <c r="O3474" s="32">
        <f t="shared" si="1"/>
        <v>78.08514057</v>
      </c>
      <c r="P3474" s="33">
        <f t="shared" si="2"/>
        <v>17.72</v>
      </c>
      <c r="Q3474" s="34">
        <f t="shared" si="3"/>
        <v>1.443349754</v>
      </c>
      <c r="R3474" s="35" t="str">
        <f t="shared" si="4"/>
        <v>Alto</v>
      </c>
      <c r="S3474" s="35" t="str">
        <f>IF(O3474="","",IF(O3474&gt;AVERAGE('Base de datos limpia'!$O$2:$O$8001),"Alto","Normal"))
</f>
        <v>Alto</v>
      </c>
      <c r="T3474" s="35" t="str">
        <f t="shared" si="5"/>
        <v>Gamer intensivo</v>
      </c>
      <c r="U3474" s="35"/>
    </row>
    <row r="3475">
      <c r="A3475" s="28">
        <v>3474.0</v>
      </c>
      <c r="B3475" s="28">
        <v>22.0</v>
      </c>
      <c r="C3475" s="28" t="str">
        <f>TRIM(PROPER('Base de datos cruda'!C3475))</f>
        <v>Male</v>
      </c>
      <c r="D3475" s="28">
        <v>1.49</v>
      </c>
      <c r="E3475" s="28">
        <v>3.67</v>
      </c>
      <c r="F3475" s="28">
        <v>4.58</v>
      </c>
      <c r="G3475" s="28">
        <v>64.45</v>
      </c>
      <c r="H3475" s="28" t="str">
        <f>TRIM(PROPER('Base de datos cruda'!H3475))</f>
        <v>Rpg</v>
      </c>
      <c r="I3475" s="28">
        <v>4.55</v>
      </c>
      <c r="J3475" s="28">
        <v>2.78</v>
      </c>
      <c r="K3475" s="28">
        <v>283.36</v>
      </c>
      <c r="L3475" s="28">
        <f>IF('Base de datos cruda'!L3475&lt;0,,'Base de datos cruda'!L3475)</f>
        <v>1.37</v>
      </c>
      <c r="M3475" s="28" t="str">
        <f>IF(TRIM(PROPER('Base de datos cruda'!M3475))="High","Alto",IF(TRIM(PROPER('Base de datos cruda'!M3475))="Medium","Medio","Bajo"))</f>
        <v>Medio</v>
      </c>
      <c r="N3475" s="29">
        <v>56.08</v>
      </c>
      <c r="O3475" s="32">
        <f t="shared" si="1"/>
        <v>56.08</v>
      </c>
      <c r="P3475" s="33">
        <f t="shared" si="2"/>
        <v>4.27</v>
      </c>
      <c r="Q3475" s="34">
        <f t="shared" si="3"/>
        <v>2.463087248</v>
      </c>
      <c r="R3475" s="35" t="str">
        <f t="shared" si="4"/>
        <v>Medio</v>
      </c>
      <c r="S3475" s="35" t="str">
        <f>IF(O3475="","",IF(O3475&gt;AVERAGE('Base de datos limpia'!$O$2:$O$8001),"Alto","Normal"))
</f>
        <v>Normal</v>
      </c>
      <c r="T3475" s="35" t="str">
        <f t="shared" si="5"/>
        <v>Gamer moderado</v>
      </c>
      <c r="U3475" s="35"/>
    </row>
    <row r="3476">
      <c r="A3476" s="28">
        <v>3475.0</v>
      </c>
      <c r="B3476" s="28">
        <v>22.0</v>
      </c>
      <c r="C3476" s="28" t="str">
        <f>TRIM(PROPER('Base de datos cruda'!C3476))</f>
        <v>Male</v>
      </c>
      <c r="D3476" s="28">
        <v>5.75</v>
      </c>
      <c r="E3476" s="28">
        <v>7.25</v>
      </c>
      <c r="F3476" s="28">
        <v>5.83</v>
      </c>
      <c r="G3476" s="28">
        <v>93.21</v>
      </c>
      <c r="H3476" s="28" t="str">
        <f>TRIM(PROPER('Base de datos cruda'!H3476))</f>
        <v>Rpg</v>
      </c>
      <c r="I3476" s="28">
        <v>1.13</v>
      </c>
      <c r="J3476" s="28">
        <v>8.62</v>
      </c>
      <c r="K3476" s="28">
        <v>240.49</v>
      </c>
      <c r="L3476" s="28">
        <f>IF('Base de datos cruda'!L3476&lt;0,,'Base de datos cruda'!L3476)</f>
        <v>11.74</v>
      </c>
      <c r="M3476" s="28" t="str">
        <f>IF(TRIM(PROPER('Base de datos cruda'!M3476))="High","Alto",IF(TRIM(PROPER('Base de datos cruda'!M3476))="Medium","Medio","Bajo"))</f>
        <v>Alto</v>
      </c>
      <c r="N3476" s="29">
        <v>66.7876543039198</v>
      </c>
      <c r="O3476" s="32">
        <f t="shared" si="1"/>
        <v>66.7876543</v>
      </c>
      <c r="P3476" s="33">
        <f t="shared" si="2"/>
        <v>14.37</v>
      </c>
      <c r="Q3476" s="34">
        <f t="shared" si="3"/>
        <v>1.260869565</v>
      </c>
      <c r="R3476" s="35" t="str">
        <f t="shared" si="4"/>
        <v>Medio</v>
      </c>
      <c r="S3476" s="35" t="str">
        <f>IF(O3476="","",IF(O3476&gt;AVERAGE('Base de datos limpia'!$O$2:$O$8001),"Alto","Normal"))
</f>
        <v>Alto</v>
      </c>
      <c r="T3476" s="35" t="str">
        <f t="shared" si="5"/>
        <v>Gamer intensivo</v>
      </c>
      <c r="U3476" s="35"/>
    </row>
    <row r="3477">
      <c r="A3477" s="28">
        <v>3476.0</v>
      </c>
      <c r="B3477" s="28">
        <v>22.0</v>
      </c>
      <c r="C3477" s="28" t="str">
        <f>TRIM(PROPER('Base de datos cruda'!C3477))</f>
        <v>Female</v>
      </c>
      <c r="D3477" s="28">
        <v>5.35</v>
      </c>
      <c r="E3477" s="28">
        <v>8.38</v>
      </c>
      <c r="F3477" s="28">
        <v>5.37</v>
      </c>
      <c r="G3477" s="28">
        <v>70.13</v>
      </c>
      <c r="H3477" s="28" t="str">
        <f>TRIM(PROPER('Base de datos cruda'!H3477))</f>
        <v>Casual</v>
      </c>
      <c r="I3477" s="28">
        <v>1.13</v>
      </c>
      <c r="J3477" s="28">
        <v>6.42</v>
      </c>
      <c r="K3477" s="28">
        <v>260.53</v>
      </c>
      <c r="L3477" s="28">
        <f>IF('Base de datos cruda'!L3477&lt;0,,'Base de datos cruda'!L3477)</f>
        <v>9.35</v>
      </c>
      <c r="M3477" s="28" t="str">
        <f>IF(TRIM(PROPER('Base de datos cruda'!M3477))="High","Alto",IF(TRIM(PROPER('Base de datos cruda'!M3477))="Medium","Medio","Bajo"))</f>
        <v>Alto</v>
      </c>
      <c r="N3477" s="29">
        <v>85.3780926907273</v>
      </c>
      <c r="O3477" s="32">
        <f t="shared" si="1"/>
        <v>85.37809269</v>
      </c>
      <c r="P3477" s="33">
        <f t="shared" si="2"/>
        <v>11.77</v>
      </c>
      <c r="Q3477" s="34">
        <f t="shared" si="3"/>
        <v>1.56635514</v>
      </c>
      <c r="R3477" s="35" t="str">
        <f t="shared" si="4"/>
        <v>Alto</v>
      </c>
      <c r="S3477" s="35" t="str">
        <f>IF(O3477="","",IF(O3477&gt;AVERAGE('Base de datos limpia'!$O$2:$O$8001),"Alto","Normal"))
</f>
        <v>Alto</v>
      </c>
      <c r="T3477" s="35" t="str">
        <f t="shared" si="5"/>
        <v>Gamer intensivo</v>
      </c>
      <c r="U3477" s="35"/>
    </row>
    <row r="3478">
      <c r="A3478" s="28">
        <v>3477.0</v>
      </c>
      <c r="B3478" s="28">
        <v>18.0</v>
      </c>
      <c r="C3478" s="28" t="str">
        <f>TRIM(PROPER('Base de datos cruda'!C3478))</f>
        <v>Female</v>
      </c>
      <c r="D3478" s="28">
        <v>5.98</v>
      </c>
      <c r="E3478" s="28">
        <v>9.11</v>
      </c>
      <c r="F3478" s="28">
        <v>4.99</v>
      </c>
      <c r="G3478" s="28">
        <v>82.55</v>
      </c>
      <c r="H3478" s="28" t="str">
        <f>TRIM(PROPER('Base de datos cruda'!H3478))</f>
        <v>Rpg</v>
      </c>
      <c r="I3478" s="28">
        <v>4.4</v>
      </c>
      <c r="J3478" s="28">
        <v>7.9</v>
      </c>
      <c r="K3478" s="28">
        <v>252.38</v>
      </c>
      <c r="L3478" s="28">
        <f>IF('Base de datos cruda'!L3478&lt;0,,'Base de datos cruda'!L3478)</f>
        <v>17.1</v>
      </c>
      <c r="M3478" s="28" t="str">
        <f>IF(TRIM(PROPER('Base de datos cruda'!M3478))="High","Alto",IF(TRIM(PROPER('Base de datos cruda'!M3478))="Medium","Medio","Bajo"))</f>
        <v>Alto</v>
      </c>
      <c r="N3478" s="29">
        <v>78.6836411001232</v>
      </c>
      <c r="O3478" s="32">
        <f t="shared" si="1"/>
        <v>78.6836411</v>
      </c>
      <c r="P3478" s="33">
        <f t="shared" si="2"/>
        <v>13.88</v>
      </c>
      <c r="Q3478" s="34">
        <f t="shared" si="3"/>
        <v>1.523411371</v>
      </c>
      <c r="R3478" s="35" t="str">
        <f t="shared" si="4"/>
        <v>Alto</v>
      </c>
      <c r="S3478" s="35" t="str">
        <f>IF(O3478="","",IF(O3478&gt;AVERAGE('Base de datos limpia'!$O$2:$O$8001),"Alto","Normal"))
</f>
        <v>Alto</v>
      </c>
      <c r="T3478" s="35" t="str">
        <f t="shared" si="5"/>
        <v>Gamer intensivo</v>
      </c>
      <c r="U3478" s="35"/>
    </row>
    <row r="3479">
      <c r="A3479" s="28">
        <v>3478.0</v>
      </c>
      <c r="B3479" s="28">
        <v>21.0</v>
      </c>
      <c r="C3479" s="28" t="str">
        <f>TRIM(PROPER('Base de datos cruda'!C3479))</f>
        <v>Male</v>
      </c>
      <c r="D3479" s="28">
        <v>1.51</v>
      </c>
      <c r="E3479" s="28">
        <v>1.96</v>
      </c>
      <c r="F3479" s="28">
        <v>4.99</v>
      </c>
      <c r="G3479" s="28">
        <v>76.21</v>
      </c>
      <c r="H3479" s="28" t="str">
        <f>TRIM(PROPER('Base de datos cruda'!H3479))</f>
        <v>Rpg</v>
      </c>
      <c r="I3479" s="28">
        <v>2.77</v>
      </c>
      <c r="J3479" s="28">
        <v>7.32</v>
      </c>
      <c r="K3479" s="28">
        <v>296.19</v>
      </c>
      <c r="L3479" s="28">
        <f>IF('Base de datos cruda'!L3479&lt;0,,'Base de datos cruda'!L3479)</f>
        <v>5.25</v>
      </c>
      <c r="M3479" s="28" t="str">
        <f>IF(TRIM(PROPER('Base de datos cruda'!M3479))="High","Alto",IF(TRIM(PROPER('Base de datos cruda'!M3479))="Medium","Medio","Bajo"))</f>
        <v>Medio</v>
      </c>
      <c r="N3479" s="29">
        <v>48.74</v>
      </c>
      <c r="O3479" s="32">
        <f t="shared" si="1"/>
        <v>48.74</v>
      </c>
      <c r="P3479" s="33">
        <f t="shared" si="2"/>
        <v>8.83</v>
      </c>
      <c r="Q3479" s="34">
        <f t="shared" si="3"/>
        <v>1.298013245</v>
      </c>
      <c r="R3479" s="35" t="str">
        <f t="shared" si="4"/>
        <v>Bajo</v>
      </c>
      <c r="S3479" s="35" t="str">
        <f>IF(O3479="","",IF(O3479&gt;AVERAGE('Base de datos limpia'!$O$2:$O$8001),"Alto","Normal"))
</f>
        <v>Normal</v>
      </c>
      <c r="T3479" s="35" t="str">
        <f t="shared" si="5"/>
        <v>Gamer casual</v>
      </c>
      <c r="U3479" s="35"/>
    </row>
    <row r="3480">
      <c r="A3480" s="28">
        <v>3479.0</v>
      </c>
      <c r="B3480" s="28">
        <v>23.0</v>
      </c>
      <c r="C3480" s="28" t="str">
        <f>TRIM(PROPER('Base de datos cruda'!C3480))</f>
        <v>Female</v>
      </c>
      <c r="D3480" s="28">
        <v>1.26</v>
      </c>
      <c r="E3480" s="28">
        <v>9.04</v>
      </c>
      <c r="F3480" s="28">
        <v>4.65</v>
      </c>
      <c r="G3480" s="28">
        <v>73.82</v>
      </c>
      <c r="H3480" s="28" t="str">
        <f>TRIM(PROPER('Base de datos cruda'!H3480))</f>
        <v>Fps</v>
      </c>
      <c r="I3480" s="28">
        <v>4.0</v>
      </c>
      <c r="J3480" s="28">
        <v>2.65</v>
      </c>
      <c r="K3480" s="28">
        <v>302.16</v>
      </c>
      <c r="L3480" s="28">
        <f>IF('Base de datos cruda'!L3480&lt;0,,'Base de datos cruda'!L3480)</f>
        <v>4.65</v>
      </c>
      <c r="M3480" s="28" t="str">
        <f>IF(TRIM(PROPER('Base de datos cruda'!M3480))="High","Alto",IF(TRIM(PROPER('Base de datos cruda'!M3480))="Medium","Medio","Bajo"))</f>
        <v>Alto</v>
      </c>
      <c r="N3480" s="29">
        <v>99.383602709004</v>
      </c>
      <c r="O3480" s="32">
        <f t="shared" si="1"/>
        <v>99.38360271</v>
      </c>
      <c r="P3480" s="33">
        <f t="shared" si="2"/>
        <v>3.91</v>
      </c>
      <c r="Q3480" s="34">
        <f t="shared" si="3"/>
        <v>7.174603175</v>
      </c>
      <c r="R3480" s="35" t="str">
        <f t="shared" si="4"/>
        <v>Alto</v>
      </c>
      <c r="S3480" s="35" t="str">
        <f>IF(O3480="","",IF(O3480&gt;AVERAGE('Base de datos limpia'!$O$2:$O$8001),"Alto","Normal"))
</f>
        <v>Alto</v>
      </c>
      <c r="T3480" s="35" t="str">
        <f t="shared" si="5"/>
        <v>Gamer intensivo</v>
      </c>
      <c r="U3480" s="35"/>
    </row>
    <row r="3481">
      <c r="A3481" s="28">
        <v>3480.0</v>
      </c>
      <c r="B3481" s="28">
        <v>19.0</v>
      </c>
      <c r="C3481" s="28" t="str">
        <f>TRIM(PROPER('Base de datos cruda'!C3481))</f>
        <v>Female</v>
      </c>
      <c r="D3481" s="28">
        <v>1.89</v>
      </c>
      <c r="E3481" s="28">
        <v>2.78</v>
      </c>
      <c r="F3481" s="28">
        <v>7.05</v>
      </c>
      <c r="G3481" s="28">
        <v>72.41</v>
      </c>
      <c r="H3481" s="28" t="str">
        <f>TRIM(PROPER('Base de datos cruda'!H3481))</f>
        <v>Casual</v>
      </c>
      <c r="I3481" s="28">
        <v>4.01</v>
      </c>
      <c r="J3481" s="28">
        <v>3.62</v>
      </c>
      <c r="K3481" s="28">
        <v>288.98</v>
      </c>
      <c r="L3481" s="28">
        <f>IF('Base de datos cruda'!L3481&lt;0,,'Base de datos cruda'!L3481)</f>
        <v>4.03</v>
      </c>
      <c r="M3481" s="28" t="str">
        <f>IF(TRIM(PROPER('Base de datos cruda'!M3481))="High","Alto",IF(TRIM(PROPER('Base de datos cruda'!M3481))="Medium","Medio","Bajo"))</f>
        <v>Medio</v>
      </c>
      <c r="N3481" s="29">
        <v>63.5</v>
      </c>
      <c r="O3481" s="32">
        <f t="shared" si="1"/>
        <v>63.5</v>
      </c>
      <c r="P3481" s="33">
        <f t="shared" si="2"/>
        <v>5.51</v>
      </c>
      <c r="Q3481" s="34">
        <f t="shared" si="3"/>
        <v>1.470899471</v>
      </c>
      <c r="R3481" s="35" t="str">
        <f t="shared" si="4"/>
        <v>Medio</v>
      </c>
      <c r="S3481" s="35" t="str">
        <f>IF(O3481="","",IF(O3481&gt;AVERAGE('Base de datos limpia'!$O$2:$O$8001),"Alto","Normal"))
</f>
        <v>Normal</v>
      </c>
      <c r="T3481" s="35" t="str">
        <f t="shared" si="5"/>
        <v>Gamer casual</v>
      </c>
      <c r="U3481" s="35"/>
    </row>
    <row r="3482">
      <c r="A3482" s="28">
        <v>3481.0</v>
      </c>
      <c r="B3482" s="28">
        <v>23.0</v>
      </c>
      <c r="C3482" s="28" t="str">
        <f>TRIM(PROPER('Base de datos cruda'!C3482))</f>
        <v>Male</v>
      </c>
      <c r="D3482" s="28">
        <v>2.93</v>
      </c>
      <c r="E3482" s="28">
        <v>7.63</v>
      </c>
      <c r="F3482" s="28">
        <v>7.44</v>
      </c>
      <c r="G3482" s="28">
        <v>94.22</v>
      </c>
      <c r="H3482" s="28" t="str">
        <f>TRIM(PROPER('Base de datos cruda'!H3482))</f>
        <v>Rpg</v>
      </c>
      <c r="I3482" s="28">
        <v>3.23</v>
      </c>
      <c r="J3482" s="28">
        <v>8.55</v>
      </c>
      <c r="K3482" s="28">
        <v>283.77</v>
      </c>
      <c r="L3482" s="28">
        <f>IF('Base de datos cruda'!L3482&lt;0,,'Base de datos cruda'!L3482)</f>
        <v>8.22</v>
      </c>
      <c r="M3482" s="28" t="str">
        <f>IF(TRIM(PROPER('Base de datos cruda'!M3482))="High","Alto",IF(TRIM(PROPER('Base de datos cruda'!M3482))="Medium","Medio","Bajo"))</f>
        <v>Medio</v>
      </c>
      <c r="N3482" s="29">
        <v>90.79</v>
      </c>
      <c r="O3482" s="32">
        <f t="shared" si="1"/>
        <v>90.79</v>
      </c>
      <c r="P3482" s="33">
        <f t="shared" si="2"/>
        <v>11.48</v>
      </c>
      <c r="Q3482" s="34">
        <f t="shared" si="3"/>
        <v>2.604095563</v>
      </c>
      <c r="R3482" s="35" t="str">
        <f t="shared" si="4"/>
        <v>Alto</v>
      </c>
      <c r="S3482" s="35" t="str">
        <f>IF(O3482="","",IF(O3482&gt;AVERAGE('Base de datos limpia'!$O$2:$O$8001),"Alto","Normal"))
</f>
        <v>Alto</v>
      </c>
      <c r="T3482" s="35" t="str">
        <f t="shared" si="5"/>
        <v>Gamer intensivo</v>
      </c>
      <c r="U3482" s="35"/>
    </row>
    <row r="3483">
      <c r="A3483" s="28">
        <v>3482.0</v>
      </c>
      <c r="B3483" s="28">
        <v>17.0</v>
      </c>
      <c r="C3483" s="28" t="str">
        <f>TRIM(PROPER('Base de datos cruda'!C3483))</f>
        <v>Male</v>
      </c>
      <c r="D3483" s="28">
        <v>6.35</v>
      </c>
      <c r="E3483" s="28">
        <v>7.56</v>
      </c>
      <c r="F3483" s="28">
        <v>7.51</v>
      </c>
      <c r="G3483" s="28">
        <v>90.77</v>
      </c>
      <c r="H3483" s="28" t="str">
        <f>TRIM(PROPER('Base de datos cruda'!H3483))</f>
        <v>Fps</v>
      </c>
      <c r="I3483" s="28">
        <v>0.95</v>
      </c>
      <c r="J3483" s="28">
        <v>10.9</v>
      </c>
      <c r="K3483" s="28">
        <v>236.86</v>
      </c>
      <c r="L3483" s="28">
        <f>IF('Base de datos cruda'!L3483&lt;0,,'Base de datos cruda'!L3483)</f>
        <v>14.02</v>
      </c>
      <c r="M3483" s="28" t="str">
        <f>IF(TRIM(PROPER('Base de datos cruda'!M3483))="High","Alto",IF(TRIM(PROPER('Base de datos cruda'!M3483))="Medium","Medio","Bajo"))</f>
        <v>Bajo</v>
      </c>
      <c r="N3483" s="29">
        <v>87.0075678000123</v>
      </c>
      <c r="O3483" s="32">
        <f t="shared" si="1"/>
        <v>87.0075678</v>
      </c>
      <c r="P3483" s="33">
        <f t="shared" si="2"/>
        <v>17.25</v>
      </c>
      <c r="Q3483" s="34">
        <f t="shared" si="3"/>
        <v>1.190551181</v>
      </c>
      <c r="R3483" s="35" t="str">
        <f t="shared" si="4"/>
        <v>Alto</v>
      </c>
      <c r="S3483" s="35" t="str">
        <f>IF(O3483="","",IF(O3483&gt;AVERAGE('Base de datos limpia'!$O$2:$O$8001),"Alto","Normal"))
</f>
        <v>Alto</v>
      </c>
      <c r="T3483" s="35" t="str">
        <f t="shared" si="5"/>
        <v>Gamer intensivo</v>
      </c>
      <c r="U3483" s="35"/>
    </row>
    <row r="3484">
      <c r="A3484" s="28">
        <v>3483.0</v>
      </c>
      <c r="B3484" s="28">
        <v>24.0</v>
      </c>
      <c r="C3484" s="28" t="str">
        <f>TRIM(PROPER('Base de datos cruda'!C3484))</f>
        <v>Female</v>
      </c>
      <c r="D3484" s="28">
        <v>5.9</v>
      </c>
      <c r="E3484" s="28">
        <v>1.08</v>
      </c>
      <c r="F3484" s="28">
        <v>6.66</v>
      </c>
      <c r="G3484" s="28">
        <v>80.94</v>
      </c>
      <c r="H3484" s="28" t="str">
        <f>TRIM(PROPER('Base de datos cruda'!H3484))</f>
        <v>Rpg</v>
      </c>
      <c r="I3484" s="28">
        <v>3.46</v>
      </c>
      <c r="J3484" s="28">
        <v>8.93</v>
      </c>
      <c r="K3484" s="28">
        <v>265.57</v>
      </c>
      <c r="L3484" s="28">
        <f>IF('Base de datos cruda'!L3484&lt;0,,'Base de datos cruda'!L3484)</f>
        <v>11.92</v>
      </c>
      <c r="M3484" s="28" t="str">
        <f>IF(TRIM(PROPER('Base de datos cruda'!M3484))="High","Alto",IF(TRIM(PROPER('Base de datos cruda'!M3484))="Medium","Medio","Bajo"))</f>
        <v>Bajo</v>
      </c>
      <c r="N3484" s="29">
        <v>27.39</v>
      </c>
      <c r="O3484" s="32">
        <f t="shared" si="1"/>
        <v>27.39</v>
      </c>
      <c r="P3484" s="33">
        <f t="shared" si="2"/>
        <v>14.83</v>
      </c>
      <c r="Q3484" s="34">
        <f t="shared" si="3"/>
        <v>0.1830508475</v>
      </c>
      <c r="R3484" s="35" t="str">
        <f t="shared" si="4"/>
        <v>Bajo</v>
      </c>
      <c r="S3484" s="35" t="str">
        <f>IF(O3484="","",IF(O3484&gt;AVERAGE('Base de datos limpia'!$O$2:$O$8001),"Alto","Normal"))
</f>
        <v>Normal</v>
      </c>
      <c r="T3484" s="35" t="str">
        <f t="shared" si="5"/>
        <v>Gamer casual</v>
      </c>
      <c r="U3484" s="35"/>
    </row>
    <row r="3485">
      <c r="A3485" s="28">
        <v>3484.0</v>
      </c>
      <c r="B3485" s="28">
        <v>24.0</v>
      </c>
      <c r="C3485" s="28" t="str">
        <f>TRIM(PROPER('Base de datos cruda'!C3485))</f>
        <v>Female</v>
      </c>
      <c r="D3485" s="28">
        <v>7.4</v>
      </c>
      <c r="E3485" s="28">
        <v>2.99</v>
      </c>
      <c r="F3485" s="28">
        <v>8.76</v>
      </c>
      <c r="G3485" s="28">
        <v>86.58</v>
      </c>
      <c r="H3485" s="28" t="str">
        <f>TRIM(PROPER('Base de datos cruda'!H3485))</f>
        <v>Fps</v>
      </c>
      <c r="I3485" s="28">
        <v>0.32</v>
      </c>
      <c r="J3485" s="28">
        <v>8.74</v>
      </c>
      <c r="K3485" s="28">
        <v>244.43</v>
      </c>
      <c r="L3485" s="28">
        <f>IF('Base de datos cruda'!L3485&lt;0,,'Base de datos cruda'!L3485)</f>
        <v>14.12</v>
      </c>
      <c r="M3485" s="28" t="str">
        <f>IF(TRIM(PROPER('Base de datos cruda'!M3485))="High","Alto",IF(TRIM(PROPER('Base de datos cruda'!M3485))="Medium","Medio","Bajo"))</f>
        <v>Bajo</v>
      </c>
      <c r="N3485" s="29">
        <v>46.1418863018599</v>
      </c>
      <c r="O3485" s="32">
        <f t="shared" si="1"/>
        <v>46.1418863</v>
      </c>
      <c r="P3485" s="33">
        <f t="shared" si="2"/>
        <v>16.14</v>
      </c>
      <c r="Q3485" s="34">
        <f t="shared" si="3"/>
        <v>0.4040540541</v>
      </c>
      <c r="R3485" s="35" t="str">
        <f t="shared" si="4"/>
        <v>Bajo</v>
      </c>
      <c r="S3485" s="35" t="str">
        <f>IF(O3485="","",IF(O3485&gt;AVERAGE('Base de datos limpia'!$O$2:$O$8001),"Alto","Normal"))
</f>
        <v>Normal</v>
      </c>
      <c r="T3485" s="35" t="str">
        <f t="shared" si="5"/>
        <v>Gamer casual</v>
      </c>
      <c r="U3485" s="35"/>
    </row>
    <row r="3486">
      <c r="A3486" s="28">
        <v>3485.0</v>
      </c>
      <c r="B3486" s="28">
        <v>23.0</v>
      </c>
      <c r="C3486" s="28" t="str">
        <f>TRIM(PROPER('Base de datos cruda'!C3486))</f>
        <v>Female</v>
      </c>
      <c r="D3486" s="28">
        <v>0.47</v>
      </c>
      <c r="E3486" s="28">
        <v>5.43</v>
      </c>
      <c r="F3486" s="28">
        <v>8.4</v>
      </c>
      <c r="G3486" s="28">
        <v>99.38</v>
      </c>
      <c r="H3486" s="28" t="str">
        <f>TRIM(PROPER('Base de datos cruda'!H3486))</f>
        <v>Rpg</v>
      </c>
      <c r="I3486" s="28">
        <v>1.0</v>
      </c>
      <c r="J3486" s="28">
        <v>5.4</v>
      </c>
      <c r="K3486" s="28">
        <v>321.6</v>
      </c>
      <c r="L3486" s="28">
        <f>IF('Base de datos cruda'!L3486&lt;0,,'Base de datos cruda'!L3486)</f>
        <v>4.15</v>
      </c>
      <c r="M3486" s="28" t="str">
        <f>IF(TRIM(PROPER('Base de datos cruda'!M3486))="High","Alto",IF(TRIM(PROPER('Base de datos cruda'!M3486))="Medium","Medio","Bajo"))</f>
        <v>Medio</v>
      </c>
      <c r="N3486" s="29">
        <v>94.03</v>
      </c>
      <c r="O3486" s="32">
        <f t="shared" si="1"/>
        <v>94.03</v>
      </c>
      <c r="P3486" s="33">
        <f t="shared" si="2"/>
        <v>5.87</v>
      </c>
      <c r="Q3486" s="34">
        <f t="shared" si="3"/>
        <v>11.55319149</v>
      </c>
      <c r="R3486" s="35" t="str">
        <f t="shared" si="4"/>
        <v>Alto</v>
      </c>
      <c r="S3486" s="35" t="str">
        <f>IF(O3486="","",IF(O3486&gt;AVERAGE('Base de datos limpia'!$O$2:$O$8001),"Alto","Normal"))
</f>
        <v>Alto</v>
      </c>
      <c r="T3486" s="35" t="str">
        <f t="shared" si="5"/>
        <v>Gamer moderado</v>
      </c>
      <c r="U3486" s="35"/>
    </row>
    <row r="3487">
      <c r="A3487" s="28">
        <v>3486.0</v>
      </c>
      <c r="B3487" s="28">
        <v>16.0</v>
      </c>
      <c r="C3487" s="28" t="str">
        <f>TRIM(PROPER('Base de datos cruda'!C3487))</f>
        <v>Female</v>
      </c>
      <c r="D3487" s="28">
        <v>0.09</v>
      </c>
      <c r="E3487" s="28">
        <v>4.78</v>
      </c>
      <c r="F3487" s="28">
        <v>8.79</v>
      </c>
      <c r="G3487" s="28">
        <v>75.9</v>
      </c>
      <c r="H3487" s="28" t="str">
        <f>TRIM(PROPER('Base de datos cruda'!H3487))</f>
        <v>Rpg</v>
      </c>
      <c r="I3487" s="28">
        <v>3.21</v>
      </c>
      <c r="J3487" s="28">
        <v>3.55</v>
      </c>
      <c r="K3487" s="28">
        <v>319.23</v>
      </c>
      <c r="L3487" s="28">
        <f>IF('Base de datos cruda'!L3487&lt;0,,'Base de datos cruda'!L3487)</f>
        <v>1.79</v>
      </c>
      <c r="M3487" s="28" t="str">
        <f>IF(TRIM(PROPER('Base de datos cruda'!M3487))="High","Alto",IF(TRIM(PROPER('Base de datos cruda'!M3487))="Medium","Medio","Bajo"))</f>
        <v>Medio</v>
      </c>
      <c r="N3487" s="29">
        <v>92.37</v>
      </c>
      <c r="O3487" s="32">
        <f t="shared" si="1"/>
        <v>92.37</v>
      </c>
      <c r="P3487" s="33">
        <f t="shared" si="2"/>
        <v>3.64</v>
      </c>
      <c r="Q3487" s="34">
        <f t="shared" si="3"/>
        <v>53.11111111</v>
      </c>
      <c r="R3487" s="35" t="str">
        <f t="shared" si="4"/>
        <v>Alto</v>
      </c>
      <c r="S3487" s="35" t="str">
        <f>IF(O3487="","",IF(O3487&gt;AVERAGE('Base de datos limpia'!$O$2:$O$8001),"Alto","Normal"))
</f>
        <v>Alto</v>
      </c>
      <c r="T3487" s="35" t="str">
        <f t="shared" si="5"/>
        <v>Gamer moderado</v>
      </c>
      <c r="U3487" s="35"/>
    </row>
    <row r="3488">
      <c r="A3488" s="28">
        <v>3487.0</v>
      </c>
      <c r="B3488" s="28">
        <v>17.0</v>
      </c>
      <c r="C3488" s="28" t="str">
        <f>TRIM(PROPER('Base de datos cruda'!C3488))</f>
        <v>Male</v>
      </c>
      <c r="D3488" s="28">
        <v>5.59</v>
      </c>
      <c r="E3488" s="28">
        <v>9.27</v>
      </c>
      <c r="F3488" s="28">
        <v>5.94</v>
      </c>
      <c r="G3488" s="28">
        <v>82.04</v>
      </c>
      <c r="H3488" s="28" t="str">
        <f>TRIM(PROPER('Base de datos cruda'!H3488))</f>
        <v>Rpg</v>
      </c>
      <c r="I3488" s="28">
        <v>4.54</v>
      </c>
      <c r="J3488" s="28">
        <v>8.21</v>
      </c>
      <c r="K3488" s="28">
        <v>264.31</v>
      </c>
      <c r="L3488" s="28">
        <f>IF('Base de datos cruda'!L3488&lt;0,,'Base de datos cruda'!L3488)</f>
        <v>15.15</v>
      </c>
      <c r="M3488" s="28" t="str">
        <f>IF(TRIM(PROPER('Base de datos cruda'!M3488))="High","Alto",IF(TRIM(PROPER('Base de datos cruda'!M3488))="Medium","Medio","Bajo"))</f>
        <v>Alto</v>
      </c>
      <c r="N3488" s="29">
        <v>89.9676970575784</v>
      </c>
      <c r="O3488" s="32">
        <f t="shared" si="1"/>
        <v>89.96769706</v>
      </c>
      <c r="P3488" s="33">
        <f t="shared" si="2"/>
        <v>13.8</v>
      </c>
      <c r="Q3488" s="34">
        <f t="shared" si="3"/>
        <v>1.658318426</v>
      </c>
      <c r="R3488" s="35" t="str">
        <f t="shared" si="4"/>
        <v>Alto</v>
      </c>
      <c r="S3488" s="35" t="str">
        <f>IF(O3488="","",IF(O3488&gt;AVERAGE('Base de datos limpia'!$O$2:$O$8001),"Alto","Normal"))
</f>
        <v>Alto</v>
      </c>
      <c r="T3488" s="35" t="str">
        <f t="shared" si="5"/>
        <v>Gamer intensivo</v>
      </c>
      <c r="U3488" s="35"/>
    </row>
    <row r="3489">
      <c r="A3489" s="28">
        <v>3488.0</v>
      </c>
      <c r="B3489" s="28">
        <v>21.0</v>
      </c>
      <c r="C3489" s="28" t="str">
        <f>TRIM(PROPER('Base de datos cruda'!C3489))</f>
        <v>Male</v>
      </c>
      <c r="D3489" s="28">
        <v>2.23</v>
      </c>
      <c r="E3489" s="28">
        <v>4.24</v>
      </c>
      <c r="F3489" s="28">
        <v>8.39</v>
      </c>
      <c r="G3489" s="28">
        <v>81.34</v>
      </c>
      <c r="H3489" s="28" t="str">
        <f>TRIM(PROPER('Base de datos cruda'!H3489))</f>
        <v>Casual</v>
      </c>
      <c r="I3489" s="28">
        <v>3.86</v>
      </c>
      <c r="J3489" s="28">
        <v>5.03</v>
      </c>
      <c r="K3489" s="28">
        <v>294.23</v>
      </c>
      <c r="L3489" s="28">
        <f>IF('Base de datos cruda'!L3489&lt;0,,'Base de datos cruda'!L3489)</f>
        <v>5.42</v>
      </c>
      <c r="M3489" s="28" t="str">
        <f>IF(TRIM(PROPER('Base de datos cruda'!M3489))="High","Alto",IF(TRIM(PROPER('Base de datos cruda'!M3489))="Medium","Medio","Bajo"))</f>
        <v>Medio</v>
      </c>
      <c r="N3489" s="29">
        <v>76.07</v>
      </c>
      <c r="O3489" s="32">
        <f t="shared" si="1"/>
        <v>76.07</v>
      </c>
      <c r="P3489" s="33">
        <f t="shared" si="2"/>
        <v>7.26</v>
      </c>
      <c r="Q3489" s="34">
        <f t="shared" si="3"/>
        <v>1.901345291</v>
      </c>
      <c r="R3489" s="35" t="str">
        <f t="shared" si="4"/>
        <v>Alto</v>
      </c>
      <c r="S3489" s="35" t="str">
        <f>IF(O3489="","",IF(O3489&gt;AVERAGE('Base de datos limpia'!$O$2:$O$8001),"Alto","Normal"))
</f>
        <v>Alto</v>
      </c>
      <c r="T3489" s="35" t="str">
        <f t="shared" si="5"/>
        <v>Gamer moderado</v>
      </c>
      <c r="U3489" s="35"/>
    </row>
    <row r="3490">
      <c r="A3490" s="28">
        <v>3489.0</v>
      </c>
      <c r="B3490" s="28">
        <v>20.0</v>
      </c>
      <c r="C3490" s="28" t="str">
        <f>TRIM(PROPER('Base de datos cruda'!C3490))</f>
        <v>Male</v>
      </c>
      <c r="D3490" s="28">
        <v>2.67</v>
      </c>
      <c r="E3490" s="28">
        <v>9.43</v>
      </c>
      <c r="F3490" s="28">
        <v>7.81</v>
      </c>
      <c r="G3490" s="28">
        <v>97.44</v>
      </c>
      <c r="H3490" s="28" t="str">
        <f>TRIM(PROPER('Base de datos cruda'!H3490))</f>
        <v>Casual</v>
      </c>
      <c r="I3490" s="28">
        <v>1.66</v>
      </c>
      <c r="J3490" s="28">
        <v>6.2</v>
      </c>
      <c r="K3490" s="28">
        <v>289.57</v>
      </c>
      <c r="L3490" s="28">
        <f>IF('Base de datos cruda'!L3490&lt;0,,'Base de datos cruda'!L3490)</f>
        <v>6.55</v>
      </c>
      <c r="M3490" s="28" t="str">
        <f>IF(TRIM(PROPER('Base de datos cruda'!M3490))="High","Alto",IF(TRIM(PROPER('Base de datos cruda'!M3490))="Medium","Medio","Bajo"))</f>
        <v>Medio</v>
      </c>
      <c r="N3490" s="29">
        <v>105.146675414929</v>
      </c>
      <c r="O3490" s="33" t="str">
        <f t="shared" si="1"/>
        <v/>
      </c>
      <c r="P3490" s="33">
        <f t="shared" si="2"/>
        <v>8.87</v>
      </c>
      <c r="Q3490" s="34">
        <f t="shared" si="3"/>
        <v>3.531835206</v>
      </c>
      <c r="R3490" s="35" t="str">
        <f t="shared" si="4"/>
        <v>Alto</v>
      </c>
      <c r="S3490" s="35" t="str">
        <f>IF(O3490="","",IF(O3490&gt;AVERAGE('Base de datos limpia'!$O$2:$O$8001),"Alto","Normal"))
</f>
        <v/>
      </c>
      <c r="T3490" s="35" t="str">
        <f t="shared" si="5"/>
        <v>Gamer intensivo</v>
      </c>
      <c r="U3490" s="35"/>
    </row>
    <row r="3491">
      <c r="A3491" s="28">
        <v>3490.0</v>
      </c>
      <c r="B3491" s="28">
        <v>24.0</v>
      </c>
      <c r="C3491" s="28" t="str">
        <f>TRIM(PROPER('Base de datos cruda'!C3491))</f>
        <v>Male</v>
      </c>
      <c r="D3491" s="28">
        <v>4.37</v>
      </c>
      <c r="E3491" s="28">
        <v>5.13</v>
      </c>
      <c r="F3491" s="28">
        <v>5.7</v>
      </c>
      <c r="G3491" s="28">
        <v>74.06</v>
      </c>
      <c r="H3491" s="28" t="str">
        <f>TRIM(PROPER('Base de datos cruda'!H3491))</f>
        <v>Casual</v>
      </c>
      <c r="I3491" s="28">
        <v>4.12</v>
      </c>
      <c r="J3491" s="28">
        <v>8.13</v>
      </c>
      <c r="K3491" s="28">
        <v>250.28</v>
      </c>
      <c r="L3491" s="28">
        <f>IF('Base de datos cruda'!L3491&lt;0,,'Base de datos cruda'!L3491)</f>
        <v>10.7</v>
      </c>
      <c r="M3491" s="28" t="str">
        <f>IF(TRIM(PROPER('Base de datos cruda'!M3491))="High","Alto",IF(TRIM(PROPER('Base de datos cruda'!M3491))="Medium","Medio","Bajo"))</f>
        <v>Medio</v>
      </c>
      <c r="N3491" s="29">
        <v>56.98</v>
      </c>
      <c r="O3491" s="32">
        <f t="shared" si="1"/>
        <v>56.98</v>
      </c>
      <c r="P3491" s="33">
        <f t="shared" si="2"/>
        <v>12.5</v>
      </c>
      <c r="Q3491" s="34">
        <f t="shared" si="3"/>
        <v>1.173913043</v>
      </c>
      <c r="R3491" s="35" t="str">
        <f t="shared" si="4"/>
        <v>Medio</v>
      </c>
      <c r="S3491" s="35" t="str">
        <f>IF(O3491="","",IF(O3491&gt;AVERAGE('Base de datos limpia'!$O$2:$O$8001),"Alto","Normal"))
</f>
        <v>Normal</v>
      </c>
      <c r="T3491" s="35" t="str">
        <f t="shared" si="5"/>
        <v>Gamer moderado</v>
      </c>
      <c r="U3491" s="35"/>
    </row>
    <row r="3492">
      <c r="A3492" s="28">
        <v>3491.0</v>
      </c>
      <c r="B3492" s="28">
        <v>20.0</v>
      </c>
      <c r="C3492" s="28" t="str">
        <f>TRIM(PROPER('Base de datos cruda'!C3492))</f>
        <v>Female</v>
      </c>
      <c r="D3492" s="28">
        <v>0.82</v>
      </c>
      <c r="E3492" s="28">
        <v>9.68</v>
      </c>
      <c r="F3492" s="28">
        <v>4.53</v>
      </c>
      <c r="G3492" s="28">
        <v>99.45</v>
      </c>
      <c r="H3492" s="28" t="str">
        <f>TRIM(PROPER('Base de datos cruda'!H3492))</f>
        <v>Casual</v>
      </c>
      <c r="I3492" s="28">
        <v>4.83</v>
      </c>
      <c r="J3492" s="28">
        <v>5.91</v>
      </c>
      <c r="K3492" s="28">
        <v>312.77</v>
      </c>
      <c r="L3492" s="28">
        <f>IF('Base de datos cruda'!L3492&lt;0,,'Base de datos cruda'!L3492)</f>
        <v>5.4</v>
      </c>
      <c r="M3492" s="28" t="str">
        <f>IF(TRIM(PROPER('Base de datos cruda'!M3492))="High","Alto",IF(TRIM(PROPER('Base de datos cruda'!M3492))="Medium","Medio","Bajo"))</f>
        <v>Alto</v>
      </c>
      <c r="N3492" s="29">
        <v>89.0</v>
      </c>
      <c r="O3492" s="32">
        <f t="shared" si="1"/>
        <v>89</v>
      </c>
      <c r="P3492" s="33">
        <f t="shared" si="2"/>
        <v>6.73</v>
      </c>
      <c r="Q3492" s="34">
        <f t="shared" si="3"/>
        <v>11.80487805</v>
      </c>
      <c r="R3492" s="35" t="str">
        <f t="shared" si="4"/>
        <v>Alto</v>
      </c>
      <c r="S3492" s="35" t="str">
        <f>IF(O3492="","",IF(O3492&gt;AVERAGE('Base de datos limpia'!$O$2:$O$8001),"Alto","Normal"))
</f>
        <v>Alto</v>
      </c>
      <c r="T3492" s="35" t="str">
        <f t="shared" si="5"/>
        <v>Gamer intensivo</v>
      </c>
      <c r="U3492" s="35"/>
    </row>
    <row r="3493">
      <c r="A3493" s="28">
        <v>3492.0</v>
      </c>
      <c r="B3493" s="28">
        <v>17.0</v>
      </c>
      <c r="C3493" s="28" t="str">
        <f>TRIM(PROPER('Base de datos cruda'!C3493))</f>
        <v>Female</v>
      </c>
      <c r="D3493" s="28">
        <v>5.14</v>
      </c>
      <c r="E3493" s="28">
        <v>7.64</v>
      </c>
      <c r="F3493" s="28">
        <v>7.41</v>
      </c>
      <c r="G3493" s="28">
        <v>72.19</v>
      </c>
      <c r="H3493" s="28" t="str">
        <f>TRIM(PROPER('Base de datos cruda'!H3493))</f>
        <v>Fps</v>
      </c>
      <c r="I3493" s="28">
        <v>1.66</v>
      </c>
      <c r="J3493" s="28">
        <v>10.0</v>
      </c>
      <c r="K3493" s="28">
        <v>245.41</v>
      </c>
      <c r="L3493" s="28">
        <f>IF('Base de datos cruda'!L3493&lt;0,,'Base de datos cruda'!L3493)</f>
        <v>12.94</v>
      </c>
      <c r="M3493" s="28" t="str">
        <f>IF(TRIM(PROPER('Base de datos cruda'!M3493))="High","Alto",IF(TRIM(PROPER('Base de datos cruda'!M3493))="Medium","Medio","Bajo"))</f>
        <v>Bajo</v>
      </c>
      <c r="N3493" s="29">
        <v>82.5531151471514</v>
      </c>
      <c r="O3493" s="32">
        <f t="shared" si="1"/>
        <v>82.55311515</v>
      </c>
      <c r="P3493" s="33">
        <f t="shared" si="2"/>
        <v>15.14</v>
      </c>
      <c r="Q3493" s="34">
        <f t="shared" si="3"/>
        <v>1.486381323</v>
      </c>
      <c r="R3493" s="35" t="str">
        <f t="shared" si="4"/>
        <v>Alto</v>
      </c>
      <c r="S3493" s="35" t="str">
        <f>IF(O3493="","",IF(O3493&gt;AVERAGE('Base de datos limpia'!$O$2:$O$8001),"Alto","Normal"))
</f>
        <v>Alto</v>
      </c>
      <c r="T3493" s="35" t="str">
        <f t="shared" si="5"/>
        <v>Gamer intensivo</v>
      </c>
      <c r="U3493" s="35"/>
    </row>
    <row r="3494">
      <c r="A3494" s="28">
        <v>3493.0</v>
      </c>
      <c r="B3494" s="28">
        <v>19.0</v>
      </c>
      <c r="C3494" s="28" t="str">
        <f>TRIM(PROPER('Base de datos cruda'!C3494))</f>
        <v>Male</v>
      </c>
      <c r="D3494" s="28">
        <v>2.6</v>
      </c>
      <c r="E3494" s="28">
        <v>8.46</v>
      </c>
      <c r="F3494" s="28">
        <v>4.68</v>
      </c>
      <c r="G3494" s="28">
        <v>64.36</v>
      </c>
      <c r="H3494" s="28" t="str">
        <f>TRIM(PROPER('Base de datos cruda'!H3494))</f>
        <v>Fps</v>
      </c>
      <c r="I3494" s="28">
        <v>0.93</v>
      </c>
      <c r="J3494" s="28">
        <v>7.44</v>
      </c>
      <c r="K3494" s="28">
        <v>284.77</v>
      </c>
      <c r="L3494" s="28">
        <f>IF('Base de datos cruda'!L3494&lt;0,,'Base de datos cruda'!L3494)</f>
        <v>10.31</v>
      </c>
      <c r="M3494" s="28" t="str">
        <f>IF(TRIM(PROPER('Base de datos cruda'!M3494))="High","Alto",IF(TRIM(PROPER('Base de datos cruda'!M3494))="Medium","Medio","Bajo"))</f>
        <v>Alto</v>
      </c>
      <c r="N3494" s="29">
        <v>73.61</v>
      </c>
      <c r="O3494" s="32">
        <f t="shared" si="1"/>
        <v>73.61</v>
      </c>
      <c r="P3494" s="33">
        <f t="shared" si="2"/>
        <v>10.04</v>
      </c>
      <c r="Q3494" s="34">
        <f t="shared" si="3"/>
        <v>3.253846154</v>
      </c>
      <c r="R3494" s="35" t="str">
        <f t="shared" si="4"/>
        <v>Alto</v>
      </c>
      <c r="S3494" s="35" t="str">
        <f>IF(O3494="","",IF(O3494&gt;AVERAGE('Base de datos limpia'!$O$2:$O$8001),"Alto","Normal"))
</f>
        <v>Alto</v>
      </c>
      <c r="T3494" s="35" t="str">
        <f t="shared" si="5"/>
        <v>Gamer intensivo</v>
      </c>
      <c r="U3494" s="35"/>
    </row>
    <row r="3495">
      <c r="A3495" s="28">
        <v>3494.0</v>
      </c>
      <c r="B3495" s="28">
        <v>24.0</v>
      </c>
      <c r="C3495" s="28" t="str">
        <f>TRIM(PROPER('Base de datos cruda'!C3495))</f>
        <v>Male</v>
      </c>
      <c r="D3495" s="28">
        <v>5.06</v>
      </c>
      <c r="E3495" s="28">
        <v>1.94</v>
      </c>
      <c r="F3495" s="28">
        <v>5.47</v>
      </c>
      <c r="G3495" s="28">
        <v>67.65</v>
      </c>
      <c r="H3495" s="28" t="str">
        <f>TRIM(PROPER('Base de datos cruda'!H3495))</f>
        <v>Fps</v>
      </c>
      <c r="I3495" s="28">
        <v>0.99</v>
      </c>
      <c r="J3495" s="28">
        <v>9.71</v>
      </c>
      <c r="K3495" s="28">
        <v>260.97</v>
      </c>
      <c r="L3495" s="28">
        <f>IF('Base de datos cruda'!L3495&lt;0,,'Base de datos cruda'!L3495)</f>
        <v>17.6</v>
      </c>
      <c r="M3495" s="28" t="str">
        <f>IF(TRIM(PROPER('Base de datos cruda'!M3495))="High","Alto",IF(TRIM(PROPER('Base de datos cruda'!M3495))="Medium","Medio","Bajo"))</f>
        <v>Bajo</v>
      </c>
      <c r="N3495" s="29">
        <v>37.9178745931105</v>
      </c>
      <c r="O3495" s="32">
        <f t="shared" si="1"/>
        <v>37.91787459</v>
      </c>
      <c r="P3495" s="33">
        <f t="shared" si="2"/>
        <v>14.77</v>
      </c>
      <c r="Q3495" s="34">
        <f t="shared" si="3"/>
        <v>0.3833992095</v>
      </c>
      <c r="R3495" s="35" t="str">
        <f t="shared" si="4"/>
        <v>Bajo</v>
      </c>
      <c r="S3495" s="35" t="str">
        <f>IF(O3495="","",IF(O3495&gt;AVERAGE('Base de datos limpia'!$O$2:$O$8001),"Alto","Normal"))
</f>
        <v>Normal</v>
      </c>
      <c r="T3495" s="35" t="str">
        <f t="shared" si="5"/>
        <v>Gamer casual</v>
      </c>
      <c r="U3495" s="35"/>
    </row>
    <row r="3496">
      <c r="A3496" s="28">
        <v>3495.0</v>
      </c>
      <c r="B3496" s="28">
        <v>16.0</v>
      </c>
      <c r="C3496" s="28" t="str">
        <f>TRIM(PROPER('Base de datos cruda'!C3496))</f>
        <v>Female</v>
      </c>
      <c r="D3496" s="28">
        <v>6.67</v>
      </c>
      <c r="E3496" s="28">
        <v>6.28</v>
      </c>
      <c r="F3496" s="28">
        <v>6.5</v>
      </c>
      <c r="G3496" s="28">
        <v>77.05</v>
      </c>
      <c r="H3496" s="28" t="str">
        <f>TRIM(PROPER('Base de datos cruda'!H3496))</f>
        <v>Fps</v>
      </c>
      <c r="I3496" s="28">
        <v>2.0</v>
      </c>
      <c r="J3496" s="28">
        <v>11.46</v>
      </c>
      <c r="K3496" s="28">
        <v>230.97</v>
      </c>
      <c r="L3496" s="28">
        <f>IF('Base de datos cruda'!L3496&lt;0,,'Base de datos cruda'!L3496)</f>
        <v>17.37</v>
      </c>
      <c r="M3496" s="28" t="str">
        <f>IF(TRIM(PROPER('Base de datos cruda'!M3496))="High","Alto",IF(TRIM(PROPER('Base de datos cruda'!M3496))="Medium","Medio","Bajo"))</f>
        <v>Bajo</v>
      </c>
      <c r="N3496" s="29">
        <v>54.7</v>
      </c>
      <c r="O3496" s="32">
        <f t="shared" si="1"/>
        <v>54.7</v>
      </c>
      <c r="P3496" s="33">
        <f t="shared" si="2"/>
        <v>18.13</v>
      </c>
      <c r="Q3496" s="34">
        <f t="shared" si="3"/>
        <v>0.9415292354</v>
      </c>
      <c r="R3496" s="35" t="str">
        <f t="shared" si="4"/>
        <v>Medio</v>
      </c>
      <c r="S3496" s="35" t="str">
        <f>IF(O3496="","",IF(O3496&gt;AVERAGE('Base de datos limpia'!$O$2:$O$8001),"Alto","Normal"))
</f>
        <v>Normal</v>
      </c>
      <c r="T3496" s="35" t="str">
        <f t="shared" si="5"/>
        <v>Gamer intensivo</v>
      </c>
      <c r="U3496" s="35"/>
    </row>
    <row r="3497">
      <c r="A3497" s="28">
        <v>3496.0</v>
      </c>
      <c r="B3497" s="28">
        <v>16.0</v>
      </c>
      <c r="C3497" s="28" t="str">
        <f>TRIM(PROPER('Base de datos cruda'!C3497))</f>
        <v>Female</v>
      </c>
      <c r="D3497" s="28">
        <v>1.37</v>
      </c>
      <c r="E3497" s="28">
        <v>2.28</v>
      </c>
      <c r="F3497" s="28">
        <v>7.4</v>
      </c>
      <c r="G3497" s="28">
        <v>85.99</v>
      </c>
      <c r="H3497" s="28" t="str">
        <f>TRIM(PROPER('Base de datos cruda'!H3497))</f>
        <v>Fps</v>
      </c>
      <c r="I3497" s="28">
        <v>0.26</v>
      </c>
      <c r="J3497" s="28">
        <v>5.76</v>
      </c>
      <c r="K3497" s="28">
        <v>308.35</v>
      </c>
      <c r="L3497" s="28">
        <f>IF('Base de datos cruda'!L3497&lt;0,,'Base de datos cruda'!L3497)</f>
        <v>5.69</v>
      </c>
      <c r="M3497" s="28" t="str">
        <f>IF(TRIM(PROPER('Base de datos cruda'!M3497))="High","Alto",IF(TRIM(PROPER('Base de datos cruda'!M3497))="Medium","Medio","Bajo"))</f>
        <v>Medio</v>
      </c>
      <c r="N3497" s="29">
        <v>68.02</v>
      </c>
      <c r="O3497" s="32">
        <f t="shared" si="1"/>
        <v>68.02</v>
      </c>
      <c r="P3497" s="33">
        <f t="shared" si="2"/>
        <v>7.13</v>
      </c>
      <c r="Q3497" s="34">
        <f t="shared" si="3"/>
        <v>1.664233577</v>
      </c>
      <c r="R3497" s="35" t="str">
        <f t="shared" si="4"/>
        <v>Medio</v>
      </c>
      <c r="S3497" s="35" t="str">
        <f>IF(O3497="","",IF(O3497&gt;AVERAGE('Base de datos limpia'!$O$2:$O$8001),"Alto","Normal"))
</f>
        <v>Alto</v>
      </c>
      <c r="T3497" s="35" t="str">
        <f t="shared" si="5"/>
        <v>Gamer casual</v>
      </c>
      <c r="U3497" s="35"/>
    </row>
    <row r="3498">
      <c r="A3498" s="28">
        <v>3497.0</v>
      </c>
      <c r="B3498" s="28">
        <v>22.0</v>
      </c>
      <c r="C3498" s="28" t="str">
        <f>TRIM(PROPER('Base de datos cruda'!C3498))</f>
        <v>Female</v>
      </c>
      <c r="D3498" s="28">
        <v>7.45</v>
      </c>
      <c r="E3498" s="28">
        <v>3.68</v>
      </c>
      <c r="F3498" s="28">
        <v>8.63</v>
      </c>
      <c r="G3498" s="28">
        <v>80.67</v>
      </c>
      <c r="H3498" s="28" t="str">
        <f>TRIM(PROPER('Base de datos cruda'!H3498))</f>
        <v>Casual</v>
      </c>
      <c r="I3498" s="28">
        <v>2.44</v>
      </c>
      <c r="J3498" s="28">
        <v>12.79</v>
      </c>
      <c r="K3498" s="28">
        <v>241.12</v>
      </c>
      <c r="L3498" s="28">
        <f>IF('Base de datos cruda'!L3498&lt;0,,'Base de datos cruda'!L3498)</f>
        <v>13.57</v>
      </c>
      <c r="M3498" s="28" t="str">
        <f>IF(TRIM(PROPER('Base de datos cruda'!M3498))="High","Alto",IF(TRIM(PROPER('Base de datos cruda'!M3498))="Medium","Medio","Bajo"))</f>
        <v>Bajo</v>
      </c>
      <c r="N3498" s="29">
        <v>37.94</v>
      </c>
      <c r="O3498" s="32">
        <f t="shared" si="1"/>
        <v>37.94</v>
      </c>
      <c r="P3498" s="33">
        <f t="shared" si="2"/>
        <v>20.24</v>
      </c>
      <c r="Q3498" s="34">
        <f t="shared" si="3"/>
        <v>0.4939597315</v>
      </c>
      <c r="R3498" s="35" t="str">
        <f t="shared" si="4"/>
        <v>Bajo</v>
      </c>
      <c r="S3498" s="35" t="str">
        <f>IF(O3498="","",IF(O3498&gt;AVERAGE('Base de datos limpia'!$O$2:$O$8001),"Alto","Normal"))
</f>
        <v>Normal</v>
      </c>
      <c r="T3498" s="35" t="str">
        <f t="shared" si="5"/>
        <v>Gamer moderado</v>
      </c>
      <c r="U3498" s="35"/>
    </row>
    <row r="3499">
      <c r="A3499" s="28">
        <v>3498.0</v>
      </c>
      <c r="B3499" s="28">
        <v>18.0</v>
      </c>
      <c r="C3499" s="28" t="str">
        <f>TRIM(PROPER('Base de datos cruda'!C3499))</f>
        <v>Female</v>
      </c>
      <c r="D3499" s="28">
        <v>4.25</v>
      </c>
      <c r="E3499" s="28">
        <v>6.61</v>
      </c>
      <c r="F3499" s="28">
        <v>6.97</v>
      </c>
      <c r="G3499" s="28">
        <v>75.05</v>
      </c>
      <c r="H3499" s="28" t="str">
        <f>TRIM(PROPER('Base de datos cruda'!H3499))</f>
        <v>Rpg</v>
      </c>
      <c r="I3499" s="28">
        <v>3.66</v>
      </c>
      <c r="J3499" s="28">
        <v>8.04</v>
      </c>
      <c r="K3499" s="28">
        <v>260.16</v>
      </c>
      <c r="L3499" s="28">
        <f>IF('Base de datos cruda'!L3499&lt;0,,'Base de datos cruda'!L3499)</f>
        <v>13.16</v>
      </c>
      <c r="M3499" s="28" t="str">
        <f>IF(TRIM(PROPER('Base de datos cruda'!M3499))="High","Alto",IF(TRIM(PROPER('Base de datos cruda'!M3499))="Medium","Medio","Bajo"))</f>
        <v>Medio</v>
      </c>
      <c r="N3499" s="29">
        <v>73.82</v>
      </c>
      <c r="O3499" s="32">
        <f t="shared" si="1"/>
        <v>73.82</v>
      </c>
      <c r="P3499" s="33">
        <f t="shared" si="2"/>
        <v>12.29</v>
      </c>
      <c r="Q3499" s="34">
        <f t="shared" si="3"/>
        <v>1.555294118</v>
      </c>
      <c r="R3499" s="35" t="str">
        <f t="shared" si="4"/>
        <v>Alto</v>
      </c>
      <c r="S3499" s="35" t="str">
        <f>IF(O3499="","",IF(O3499&gt;AVERAGE('Base de datos limpia'!$O$2:$O$8001),"Alto","Normal"))
</f>
        <v>Alto</v>
      </c>
      <c r="T3499" s="35" t="str">
        <f t="shared" si="5"/>
        <v>Gamer intensivo</v>
      </c>
      <c r="U3499" s="35"/>
    </row>
    <row r="3500">
      <c r="A3500" s="28">
        <v>3499.0</v>
      </c>
      <c r="B3500" s="28">
        <v>17.0</v>
      </c>
      <c r="C3500" s="28" t="str">
        <f>TRIM(PROPER('Base de datos cruda'!C3500))</f>
        <v>Female</v>
      </c>
      <c r="D3500" s="28">
        <v>7.38</v>
      </c>
      <c r="E3500" s="28">
        <v>7.54</v>
      </c>
      <c r="F3500" s="28">
        <v>7.36</v>
      </c>
      <c r="G3500" s="28">
        <v>82.48</v>
      </c>
      <c r="H3500" s="28" t="str">
        <f>TRIM(PROPER('Base de datos cruda'!H3500))</f>
        <v>Rpg</v>
      </c>
      <c r="I3500" s="28">
        <v>2.65</v>
      </c>
      <c r="J3500" s="28">
        <v>10.98</v>
      </c>
      <c r="K3500" s="28">
        <v>232.61</v>
      </c>
      <c r="L3500" s="28">
        <f>IF('Base de datos cruda'!L3500&lt;0,,'Base de datos cruda'!L3500)</f>
        <v>19.01</v>
      </c>
      <c r="M3500" s="28" t="str">
        <f>IF(TRIM(PROPER('Base de datos cruda'!M3500))="High","Alto",IF(TRIM(PROPER('Base de datos cruda'!M3500))="Medium","Medio","Bajo"))</f>
        <v>Bajo</v>
      </c>
      <c r="N3500" s="29">
        <v>70.5632234203484</v>
      </c>
      <c r="O3500" s="32">
        <f t="shared" si="1"/>
        <v>70.56322342</v>
      </c>
      <c r="P3500" s="33">
        <f t="shared" si="2"/>
        <v>18.36</v>
      </c>
      <c r="Q3500" s="34">
        <f t="shared" si="3"/>
        <v>1.021680217</v>
      </c>
      <c r="R3500" s="35" t="str">
        <f t="shared" si="4"/>
        <v>Alto</v>
      </c>
      <c r="S3500" s="35" t="str">
        <f>IF(O3500="","",IF(O3500&gt;AVERAGE('Base de datos limpia'!$O$2:$O$8001),"Alto","Normal"))
</f>
        <v>Alto</v>
      </c>
      <c r="T3500" s="35" t="str">
        <f t="shared" si="5"/>
        <v>Gamer intensivo</v>
      </c>
      <c r="U3500" s="35"/>
    </row>
    <row r="3501">
      <c r="A3501" s="28">
        <v>3500.0</v>
      </c>
      <c r="B3501" s="28">
        <v>24.0</v>
      </c>
      <c r="C3501" s="28" t="str">
        <f>TRIM(PROPER('Base de datos cruda'!C3501))</f>
        <v>Female</v>
      </c>
      <c r="D3501" s="28">
        <v>1.66</v>
      </c>
      <c r="E3501" s="28">
        <v>1.35</v>
      </c>
      <c r="F3501" s="28">
        <v>5.55</v>
      </c>
      <c r="G3501" s="28">
        <v>93.55</v>
      </c>
      <c r="H3501" s="28" t="str">
        <f>TRIM(PROPER('Base de datos cruda'!H3501))</f>
        <v>Fps</v>
      </c>
      <c r="I3501" s="28">
        <v>4.85</v>
      </c>
      <c r="J3501" s="28">
        <v>6.17</v>
      </c>
      <c r="K3501" s="28">
        <v>287.62</v>
      </c>
      <c r="L3501" s="28">
        <f>IF('Base de datos cruda'!L3501&lt;0,,'Base de datos cruda'!L3501)</f>
        <v>8.64</v>
      </c>
      <c r="M3501" s="28" t="str">
        <f>IF(TRIM(PROPER('Base de datos cruda'!M3501))="High","Alto",IF(TRIM(PROPER('Base de datos cruda'!M3501))="Medium","Medio","Bajo"))</f>
        <v>Medio</v>
      </c>
      <c r="N3501" s="29">
        <v>63.71</v>
      </c>
      <c r="O3501" s="32">
        <f t="shared" si="1"/>
        <v>63.71</v>
      </c>
      <c r="P3501" s="33">
        <f t="shared" si="2"/>
        <v>7.83</v>
      </c>
      <c r="Q3501" s="34">
        <f t="shared" si="3"/>
        <v>0.813253012</v>
      </c>
      <c r="R3501" s="35" t="str">
        <f t="shared" si="4"/>
        <v>Medio</v>
      </c>
      <c r="S3501" s="35" t="str">
        <f>IF(O3501="","",IF(O3501&gt;AVERAGE('Base de datos limpia'!$O$2:$O$8001),"Alto","Normal"))
</f>
        <v>Normal</v>
      </c>
      <c r="T3501" s="35" t="str">
        <f t="shared" si="5"/>
        <v>Gamer casual</v>
      </c>
      <c r="U3501" s="35"/>
    </row>
    <row r="3502">
      <c r="A3502" s="28">
        <v>3501.0</v>
      </c>
      <c r="B3502" s="28">
        <v>18.0</v>
      </c>
      <c r="C3502" s="28" t="str">
        <f>TRIM(PROPER('Base de datos cruda'!C3502))</f>
        <v>Male</v>
      </c>
      <c r="D3502" s="28">
        <v>4.84</v>
      </c>
      <c r="E3502" s="28">
        <v>5.78</v>
      </c>
      <c r="F3502" s="28">
        <v>7.44</v>
      </c>
      <c r="G3502" s="28">
        <v>93.56</v>
      </c>
      <c r="H3502" s="28" t="str">
        <f>TRIM(PROPER('Base de datos cruda'!H3502))</f>
        <v>Rpg</v>
      </c>
      <c r="I3502" s="28">
        <v>2.31</v>
      </c>
      <c r="J3502" s="28">
        <v>6.67</v>
      </c>
      <c r="K3502" s="28">
        <v>250.25</v>
      </c>
      <c r="L3502" s="28">
        <f>IF('Base de datos cruda'!L3502&lt;0,,'Base de datos cruda'!L3502)</f>
        <v>12.19</v>
      </c>
      <c r="M3502" s="28" t="str">
        <f>IF(TRIM(PROPER('Base de datos cruda'!M3502))="High","Alto",IF(TRIM(PROPER('Base de datos cruda'!M3502))="Medium","Medio","Bajo"))</f>
        <v>Medio</v>
      </c>
      <c r="N3502" s="29">
        <v>75.08</v>
      </c>
      <c r="O3502" s="32">
        <f t="shared" si="1"/>
        <v>75.08</v>
      </c>
      <c r="P3502" s="33">
        <f t="shared" si="2"/>
        <v>11.51</v>
      </c>
      <c r="Q3502" s="34">
        <f t="shared" si="3"/>
        <v>1.194214876</v>
      </c>
      <c r="R3502" s="35" t="str">
        <f t="shared" si="4"/>
        <v>Alto</v>
      </c>
      <c r="S3502" s="35" t="str">
        <f>IF(O3502="","",IF(O3502&gt;AVERAGE('Base de datos limpia'!$O$2:$O$8001),"Alto","Normal"))
</f>
        <v>Alto</v>
      </c>
      <c r="T3502" s="35" t="str">
        <f t="shared" si="5"/>
        <v>Gamer moderado</v>
      </c>
      <c r="U3502" s="35"/>
    </row>
    <row r="3503">
      <c r="A3503" s="28">
        <v>3502.0</v>
      </c>
      <c r="B3503" s="28">
        <v>17.0</v>
      </c>
      <c r="C3503" s="28" t="str">
        <f>TRIM(PROPER('Base de datos cruda'!C3503))</f>
        <v>Male</v>
      </c>
      <c r="D3503" s="28">
        <v>3.23</v>
      </c>
      <c r="E3503" s="28">
        <v>6.09</v>
      </c>
      <c r="F3503" s="28">
        <v>6.19</v>
      </c>
      <c r="G3503" s="28">
        <v>89.05</v>
      </c>
      <c r="H3503" s="28" t="str">
        <f>TRIM(PROPER('Base de datos cruda'!H3503))</f>
        <v>Casual</v>
      </c>
      <c r="I3503" s="28">
        <v>0.07</v>
      </c>
      <c r="J3503" s="28">
        <v>8.11</v>
      </c>
      <c r="K3503" s="28">
        <v>284.34</v>
      </c>
      <c r="L3503" s="28">
        <f>IF('Base de datos cruda'!L3503&lt;0,,'Base de datos cruda'!L3503)</f>
        <v>7</v>
      </c>
      <c r="M3503" s="28" t="str">
        <f>IF(TRIM(PROPER('Base de datos cruda'!M3503))="High","Alto",IF(TRIM(PROPER('Base de datos cruda'!M3503))="Medium","Medio","Bajo"))</f>
        <v>Medio</v>
      </c>
      <c r="N3503" s="29">
        <v>79.24</v>
      </c>
      <c r="O3503" s="32">
        <f t="shared" si="1"/>
        <v>79.24</v>
      </c>
      <c r="P3503" s="33">
        <f t="shared" si="2"/>
        <v>11.34</v>
      </c>
      <c r="Q3503" s="34">
        <f t="shared" si="3"/>
        <v>1.885448916</v>
      </c>
      <c r="R3503" s="35" t="str">
        <f t="shared" si="4"/>
        <v>Alto</v>
      </c>
      <c r="S3503" s="35" t="str">
        <f>IF(O3503="","",IF(O3503&gt;AVERAGE('Base de datos limpia'!$O$2:$O$8001),"Alto","Normal"))
</f>
        <v>Alto</v>
      </c>
      <c r="T3503" s="35" t="str">
        <f t="shared" si="5"/>
        <v>Gamer intensivo</v>
      </c>
      <c r="U3503" s="35"/>
    </row>
    <row r="3504">
      <c r="A3504" s="28">
        <v>3503.0</v>
      </c>
      <c r="B3504" s="28">
        <v>23.0</v>
      </c>
      <c r="C3504" s="28" t="str">
        <f>TRIM(PROPER('Base de datos cruda'!C3504))</f>
        <v>Male</v>
      </c>
      <c r="D3504" s="28">
        <v>6.19</v>
      </c>
      <c r="E3504" s="28">
        <v>1.71</v>
      </c>
      <c r="F3504" s="28">
        <v>8.28</v>
      </c>
      <c r="G3504" s="28">
        <v>98.1</v>
      </c>
      <c r="H3504" s="28" t="str">
        <f>TRIM(PROPER('Base de datos cruda'!H3504))</f>
        <v>Fps</v>
      </c>
      <c r="I3504" s="28">
        <v>2.35</v>
      </c>
      <c r="J3504" s="28">
        <v>11.87</v>
      </c>
      <c r="K3504" s="28">
        <v>252.85</v>
      </c>
      <c r="L3504" s="28">
        <f>IF('Base de datos cruda'!L3504&lt;0,,'Base de datos cruda'!L3504)</f>
        <v>13.29</v>
      </c>
      <c r="M3504" s="28" t="str">
        <f>IF(TRIM(PROPER('Base de datos cruda'!M3504))="High","Alto",IF(TRIM(PROPER('Base de datos cruda'!M3504))="Medium","Medio","Bajo"))</f>
        <v>Bajo</v>
      </c>
      <c r="N3504" s="29">
        <v>38.86</v>
      </c>
      <c r="O3504" s="32">
        <f t="shared" si="1"/>
        <v>38.86</v>
      </c>
      <c r="P3504" s="33">
        <f t="shared" si="2"/>
        <v>18.06</v>
      </c>
      <c r="Q3504" s="34">
        <f t="shared" si="3"/>
        <v>0.2762520194</v>
      </c>
      <c r="R3504" s="35" t="str">
        <f t="shared" si="4"/>
        <v>Bajo</v>
      </c>
      <c r="S3504" s="35" t="str">
        <f>IF(O3504="","",IF(O3504&gt;AVERAGE('Base de datos limpia'!$O$2:$O$8001),"Alto","Normal"))
</f>
        <v>Normal</v>
      </c>
      <c r="T3504" s="35" t="str">
        <f t="shared" si="5"/>
        <v>Gamer casual</v>
      </c>
      <c r="U3504" s="35"/>
    </row>
    <row r="3505">
      <c r="A3505" s="28">
        <v>3504.0</v>
      </c>
      <c r="B3505" s="28">
        <v>21.0</v>
      </c>
      <c r="C3505" s="28" t="str">
        <f>TRIM(PROPER('Base de datos cruda'!C3505))</f>
        <v>Female</v>
      </c>
      <c r="D3505" s="28">
        <v>4.85</v>
      </c>
      <c r="E3505" s="28">
        <v>5.51</v>
      </c>
      <c r="F3505" s="28">
        <v>5.96</v>
      </c>
      <c r="G3505" s="28">
        <v>83.61</v>
      </c>
      <c r="H3505" s="28" t="str">
        <f>TRIM(PROPER('Base de datos cruda'!H3505))</f>
        <v>Casual</v>
      </c>
      <c r="I3505" s="28">
        <v>4.65</v>
      </c>
      <c r="J3505" s="28">
        <v>7.33</v>
      </c>
      <c r="K3505" s="28">
        <v>246.71</v>
      </c>
      <c r="L3505" s="28">
        <f>IF('Base de datos cruda'!L3505&lt;0,,'Base de datos cruda'!L3505)</f>
        <v>8.76</v>
      </c>
      <c r="M3505" s="28" t="str">
        <f>IF(TRIM(PROPER('Base de datos cruda'!M3505))="High","Alto",IF(TRIM(PROPER('Base de datos cruda'!M3505))="Medium","Medio","Bajo"))</f>
        <v>Medio</v>
      </c>
      <c r="N3505" s="29">
        <v>63.49</v>
      </c>
      <c r="O3505" s="32">
        <f t="shared" si="1"/>
        <v>63.49</v>
      </c>
      <c r="P3505" s="33">
        <f t="shared" si="2"/>
        <v>12.18</v>
      </c>
      <c r="Q3505" s="34">
        <f t="shared" si="3"/>
        <v>1.136082474</v>
      </c>
      <c r="R3505" s="35" t="str">
        <f t="shared" si="4"/>
        <v>Medio</v>
      </c>
      <c r="S3505" s="35" t="str">
        <f>IF(O3505="","",IF(O3505&gt;AVERAGE('Base de datos limpia'!$O$2:$O$8001),"Alto","Normal"))
</f>
        <v>Normal</v>
      </c>
      <c r="T3505" s="35" t="str">
        <f t="shared" si="5"/>
        <v>Gamer moderado</v>
      </c>
      <c r="U3505" s="35"/>
    </row>
    <row r="3506">
      <c r="A3506" s="28">
        <v>3505.0</v>
      </c>
      <c r="B3506" s="28">
        <v>21.0</v>
      </c>
      <c r="C3506" s="28" t="str">
        <f>TRIM(PROPER('Base de datos cruda'!C3506))</f>
        <v>Female</v>
      </c>
      <c r="D3506" s="28">
        <v>3.96</v>
      </c>
      <c r="E3506" s="28">
        <v>7.42</v>
      </c>
      <c r="F3506" s="28">
        <v>6.34</v>
      </c>
      <c r="G3506" s="28">
        <v>60.31</v>
      </c>
      <c r="H3506" s="28" t="str">
        <f>TRIM(PROPER('Base de datos cruda'!H3506))</f>
        <v>Fps</v>
      </c>
      <c r="I3506" s="28">
        <v>0.48</v>
      </c>
      <c r="J3506" s="28">
        <v>8.02</v>
      </c>
      <c r="K3506" s="28">
        <v>292.97</v>
      </c>
      <c r="L3506" s="28">
        <f>IF('Base de datos cruda'!L3506&lt;0,,'Base de datos cruda'!L3506)</f>
        <v>10.11</v>
      </c>
      <c r="M3506" s="28" t="str">
        <f>IF(TRIM(PROPER('Base de datos cruda'!M3506))="High","Alto",IF(TRIM(PROPER('Base de datos cruda'!M3506))="Medium","Medio","Bajo"))</f>
        <v>Medio</v>
      </c>
      <c r="N3506" s="29">
        <v>68.5</v>
      </c>
      <c r="O3506" s="32">
        <f t="shared" si="1"/>
        <v>68.5</v>
      </c>
      <c r="P3506" s="33">
        <f t="shared" si="2"/>
        <v>11.98</v>
      </c>
      <c r="Q3506" s="34">
        <f t="shared" si="3"/>
        <v>1.873737374</v>
      </c>
      <c r="R3506" s="35" t="str">
        <f t="shared" si="4"/>
        <v>Medio</v>
      </c>
      <c r="S3506" s="35" t="str">
        <f>IF(O3506="","",IF(O3506&gt;AVERAGE('Base de datos limpia'!$O$2:$O$8001),"Alto","Normal"))
</f>
        <v>Alto</v>
      </c>
      <c r="T3506" s="35" t="str">
        <f t="shared" si="5"/>
        <v>Gamer intensivo</v>
      </c>
      <c r="U3506" s="35"/>
    </row>
    <row r="3507">
      <c r="A3507" s="28">
        <v>3506.0</v>
      </c>
      <c r="B3507" s="28">
        <v>22.0</v>
      </c>
      <c r="C3507" s="28" t="str">
        <f>TRIM(PROPER('Base de datos cruda'!C3507))</f>
        <v>Female</v>
      </c>
      <c r="D3507" s="28">
        <v>7.3</v>
      </c>
      <c r="E3507" s="28">
        <v>1.48</v>
      </c>
      <c r="F3507" s="28">
        <v>6.16</v>
      </c>
      <c r="G3507" s="28">
        <v>71.64</v>
      </c>
      <c r="H3507" s="28" t="str">
        <f>TRIM(PROPER('Base de datos cruda'!H3507))</f>
        <v>Casual</v>
      </c>
      <c r="I3507" s="28">
        <v>1.11</v>
      </c>
      <c r="J3507" s="28">
        <v>8.46</v>
      </c>
      <c r="K3507" s="28">
        <v>227.43</v>
      </c>
      <c r="L3507" s="28">
        <f>IF('Base de datos cruda'!L3507&lt;0,,'Base de datos cruda'!L3507)</f>
        <v>13.78</v>
      </c>
      <c r="M3507" s="28" t="str">
        <f>IF(TRIM(PROPER('Base de datos cruda'!M3507))="High","Alto",IF(TRIM(PROPER('Base de datos cruda'!M3507))="Medium","Medio","Bajo"))</f>
        <v>Bajo</v>
      </c>
      <c r="N3507" s="29">
        <v>15.13</v>
      </c>
      <c r="O3507" s="32">
        <f t="shared" si="1"/>
        <v>15.13</v>
      </c>
      <c r="P3507" s="33">
        <f t="shared" si="2"/>
        <v>15.76</v>
      </c>
      <c r="Q3507" s="34">
        <f t="shared" si="3"/>
        <v>0.202739726</v>
      </c>
      <c r="R3507" s="35" t="str">
        <f t="shared" si="4"/>
        <v>Bajo</v>
      </c>
      <c r="S3507" s="35" t="str">
        <f>IF(O3507="","",IF(O3507&gt;AVERAGE('Base de datos limpia'!$O$2:$O$8001),"Alto","Normal"))
</f>
        <v>Normal</v>
      </c>
      <c r="T3507" s="35" t="str">
        <f t="shared" si="5"/>
        <v>Gamer casual</v>
      </c>
      <c r="U3507" s="35"/>
    </row>
    <row r="3508">
      <c r="A3508" s="28">
        <v>3507.0</v>
      </c>
      <c r="B3508" s="28">
        <v>22.0</v>
      </c>
      <c r="C3508" s="28" t="str">
        <f>TRIM(PROPER('Base de datos cruda'!C3508))</f>
        <v>Male</v>
      </c>
      <c r="D3508" s="28">
        <v>3.02</v>
      </c>
      <c r="E3508" s="28">
        <v>7.84</v>
      </c>
      <c r="F3508" s="28">
        <v>8.06</v>
      </c>
      <c r="G3508" s="28">
        <v>73.13</v>
      </c>
      <c r="H3508" s="28" t="str">
        <f>TRIM(PROPER('Base de datos cruda'!H3508))</f>
        <v>Fps</v>
      </c>
      <c r="I3508" s="28">
        <v>3.58</v>
      </c>
      <c r="J3508" s="28">
        <v>7.85</v>
      </c>
      <c r="K3508" s="28">
        <v>285.83</v>
      </c>
      <c r="L3508" s="28">
        <f>IF('Base de datos cruda'!L3508&lt;0,,'Base de datos cruda'!L3508)</f>
        <v>10.17</v>
      </c>
      <c r="M3508" s="28" t="str">
        <f>IF(TRIM(PROPER('Base de datos cruda'!M3508))="High","Alto",IF(TRIM(PROPER('Base de datos cruda'!M3508))="Medium","Medio","Bajo"))</f>
        <v>Medio</v>
      </c>
      <c r="N3508" s="29">
        <v>77.54</v>
      </c>
      <c r="O3508" s="32">
        <f t="shared" si="1"/>
        <v>77.54</v>
      </c>
      <c r="P3508" s="33">
        <f t="shared" si="2"/>
        <v>10.87</v>
      </c>
      <c r="Q3508" s="34">
        <f t="shared" si="3"/>
        <v>2.59602649</v>
      </c>
      <c r="R3508" s="35" t="str">
        <f t="shared" si="4"/>
        <v>Alto</v>
      </c>
      <c r="S3508" s="35" t="str">
        <f>IF(O3508="","",IF(O3508&gt;AVERAGE('Base de datos limpia'!$O$2:$O$8001),"Alto","Normal"))
</f>
        <v>Alto</v>
      </c>
      <c r="T3508" s="35" t="str">
        <f t="shared" si="5"/>
        <v>Gamer intensivo</v>
      </c>
      <c r="U3508" s="35"/>
    </row>
    <row r="3509">
      <c r="A3509" s="28">
        <v>3508.0</v>
      </c>
      <c r="B3509" s="28">
        <v>21.0</v>
      </c>
      <c r="C3509" s="28" t="str">
        <f>TRIM(PROPER('Base de datos cruda'!C3509))</f>
        <v>Male</v>
      </c>
      <c r="D3509" s="28">
        <v>1.76</v>
      </c>
      <c r="E3509" s="28">
        <v>6.19</v>
      </c>
      <c r="F3509" s="28">
        <v>8.77</v>
      </c>
      <c r="G3509" s="28">
        <v>81.89</v>
      </c>
      <c r="H3509" s="28" t="str">
        <f>TRIM(PROPER('Base de datos cruda'!H3509))</f>
        <v>Rpg</v>
      </c>
      <c r="I3509" s="28">
        <v>1.47</v>
      </c>
      <c r="J3509" s="28">
        <v>5.56</v>
      </c>
      <c r="K3509" s="28">
        <v>293.54</v>
      </c>
      <c r="L3509" s="28">
        <f>IF('Base de datos cruda'!L3509&lt;0,,'Base de datos cruda'!L3509)</f>
        <v>4.28</v>
      </c>
      <c r="M3509" s="28" t="str">
        <f>IF(TRIM(PROPER('Base de datos cruda'!M3509))="High","Alto",IF(TRIM(PROPER('Base de datos cruda'!M3509))="Medium","Medio","Bajo"))</f>
        <v>Medio</v>
      </c>
      <c r="N3509" s="29">
        <v>100.0</v>
      </c>
      <c r="O3509" s="32">
        <f t="shared" si="1"/>
        <v>100</v>
      </c>
      <c r="P3509" s="33">
        <f t="shared" si="2"/>
        <v>7.32</v>
      </c>
      <c r="Q3509" s="34">
        <f t="shared" si="3"/>
        <v>3.517045455</v>
      </c>
      <c r="R3509" s="35" t="str">
        <f t="shared" si="4"/>
        <v>Alto</v>
      </c>
      <c r="S3509" s="35" t="str">
        <f>IF(O3509="","",IF(O3509&gt;AVERAGE('Base de datos limpia'!$O$2:$O$8001),"Alto","Normal"))
</f>
        <v>Alto</v>
      </c>
      <c r="T3509" s="35" t="str">
        <f t="shared" si="5"/>
        <v>Gamer intensivo</v>
      </c>
      <c r="U3509" s="35"/>
    </row>
    <row r="3510">
      <c r="A3510" s="28">
        <v>3509.0</v>
      </c>
      <c r="B3510" s="28">
        <v>19.0</v>
      </c>
      <c r="C3510" s="28" t="str">
        <f>TRIM(PROPER('Base de datos cruda'!C3510))</f>
        <v>Male</v>
      </c>
      <c r="D3510" s="28">
        <v>4.86</v>
      </c>
      <c r="E3510" s="28">
        <v>8.5</v>
      </c>
      <c r="F3510" s="28">
        <v>5.64</v>
      </c>
      <c r="G3510" s="28">
        <v>96.2</v>
      </c>
      <c r="H3510" s="28" t="str">
        <f>TRIM(PROPER('Base de datos cruda'!H3510))</f>
        <v>Casual</v>
      </c>
      <c r="I3510" s="28">
        <v>3.83</v>
      </c>
      <c r="J3510" s="28">
        <v>9.23</v>
      </c>
      <c r="K3510" s="28">
        <v>258.84</v>
      </c>
      <c r="L3510" s="28">
        <f>IF('Base de datos cruda'!L3510&lt;0,,'Base de datos cruda'!L3510)</f>
        <v>11.25</v>
      </c>
      <c r="M3510" s="28" t="str">
        <f>IF(TRIM(PROPER('Base de datos cruda'!M3510))="High","Alto",IF(TRIM(PROPER('Base de datos cruda'!M3510))="Medium","Medio","Bajo"))</f>
        <v>Alto</v>
      </c>
      <c r="N3510" s="29">
        <v>89.63</v>
      </c>
      <c r="O3510" s="32">
        <f t="shared" si="1"/>
        <v>89.63</v>
      </c>
      <c r="P3510" s="33">
        <f t="shared" si="2"/>
        <v>14.09</v>
      </c>
      <c r="Q3510" s="34">
        <f t="shared" si="3"/>
        <v>1.748971193</v>
      </c>
      <c r="R3510" s="35" t="str">
        <f t="shared" si="4"/>
        <v>Alto</v>
      </c>
      <c r="S3510" s="35" t="str">
        <f>IF(O3510="","",IF(O3510&gt;AVERAGE('Base de datos limpia'!$O$2:$O$8001),"Alto","Normal"))
</f>
        <v>Alto</v>
      </c>
      <c r="T3510" s="35" t="str">
        <f t="shared" si="5"/>
        <v>Gamer intensivo</v>
      </c>
      <c r="U3510" s="35"/>
    </row>
    <row r="3511">
      <c r="A3511" s="28">
        <v>3510.0</v>
      </c>
      <c r="B3511" s="28">
        <v>24.0</v>
      </c>
      <c r="C3511" s="28" t="str">
        <f>TRIM(PROPER('Base de datos cruda'!C3511))</f>
        <v>Male</v>
      </c>
      <c r="D3511" s="28">
        <v>4.99</v>
      </c>
      <c r="E3511" s="28">
        <v>2.96</v>
      </c>
      <c r="F3511" s="28">
        <v>6.38</v>
      </c>
      <c r="G3511" s="28">
        <v>93.52</v>
      </c>
      <c r="H3511" s="28" t="str">
        <f>TRIM(PROPER('Base de datos cruda'!H3511))</f>
        <v>Rpg</v>
      </c>
      <c r="I3511" s="28">
        <v>2.1</v>
      </c>
      <c r="J3511" s="28">
        <v>6.7</v>
      </c>
      <c r="K3511" s="28">
        <v>275.3</v>
      </c>
      <c r="L3511" s="28">
        <f>IF('Base de datos cruda'!L3511&lt;0,,'Base de datos cruda'!L3511)</f>
        <v>11.36</v>
      </c>
      <c r="M3511" s="28" t="str">
        <f>IF(TRIM(PROPER('Base de datos cruda'!M3511))="High","Alto",IF(TRIM(PROPER('Base de datos cruda'!M3511))="Medium","Medio","Bajo"))</f>
        <v>Medio</v>
      </c>
      <c r="N3511" s="29">
        <v>50.17</v>
      </c>
      <c r="O3511" s="32">
        <f t="shared" si="1"/>
        <v>50.17</v>
      </c>
      <c r="P3511" s="33">
        <f t="shared" si="2"/>
        <v>11.69</v>
      </c>
      <c r="Q3511" s="34">
        <f t="shared" si="3"/>
        <v>0.5931863727</v>
      </c>
      <c r="R3511" s="35" t="str">
        <f t="shared" si="4"/>
        <v>Medio</v>
      </c>
      <c r="S3511" s="35" t="str">
        <f>IF(O3511="","",IF(O3511&gt;AVERAGE('Base de datos limpia'!$O$2:$O$8001),"Alto","Normal"))
</f>
        <v>Normal</v>
      </c>
      <c r="T3511" s="35" t="str">
        <f t="shared" si="5"/>
        <v>Gamer casual</v>
      </c>
      <c r="U3511" s="35"/>
    </row>
    <row r="3512">
      <c r="A3512" s="28">
        <v>3511.0</v>
      </c>
      <c r="B3512" s="28">
        <v>21.0</v>
      </c>
      <c r="C3512" s="28" t="str">
        <f>TRIM(PROPER('Base de datos cruda'!C3512))</f>
        <v>Female</v>
      </c>
      <c r="D3512" s="28">
        <v>3.51</v>
      </c>
      <c r="E3512" s="28">
        <v>8.5</v>
      </c>
      <c r="F3512" s="28">
        <v>7.53</v>
      </c>
      <c r="G3512" s="28">
        <v>69.29</v>
      </c>
      <c r="H3512" s="28" t="str">
        <f>TRIM(PROPER('Base de datos cruda'!H3512))</f>
        <v>Rpg</v>
      </c>
      <c r="I3512" s="28">
        <v>3.98</v>
      </c>
      <c r="J3512" s="28">
        <v>8.56</v>
      </c>
      <c r="K3512" s="28">
        <v>292.93</v>
      </c>
      <c r="L3512" s="28">
        <f>IF('Base de datos cruda'!L3512&lt;0,,'Base de datos cruda'!L3512)</f>
        <v>8.59</v>
      </c>
      <c r="M3512" s="28" t="str">
        <f>IF(TRIM(PROPER('Base de datos cruda'!M3512))="High","Alto",IF(TRIM(PROPER('Base de datos cruda'!M3512))="Medium","Medio","Bajo"))</f>
        <v>Medio</v>
      </c>
      <c r="N3512" s="29">
        <v>80.85</v>
      </c>
      <c r="O3512" s="32">
        <f t="shared" si="1"/>
        <v>80.85</v>
      </c>
      <c r="P3512" s="33">
        <f t="shared" si="2"/>
        <v>12.07</v>
      </c>
      <c r="Q3512" s="34">
        <f t="shared" si="3"/>
        <v>2.421652422</v>
      </c>
      <c r="R3512" s="35" t="str">
        <f t="shared" si="4"/>
        <v>Alto</v>
      </c>
      <c r="S3512" s="35" t="str">
        <f>IF(O3512="","",IF(O3512&gt;AVERAGE('Base de datos limpia'!$O$2:$O$8001),"Alto","Normal"))
</f>
        <v>Alto</v>
      </c>
      <c r="T3512" s="35" t="str">
        <f t="shared" si="5"/>
        <v>Gamer intensivo</v>
      </c>
      <c r="U3512" s="35"/>
    </row>
    <row r="3513">
      <c r="A3513" s="28">
        <v>3512.0</v>
      </c>
      <c r="B3513" s="28">
        <v>19.0</v>
      </c>
      <c r="C3513" s="28" t="str">
        <f>TRIM(PROPER('Base de datos cruda'!C3513))</f>
        <v>Female</v>
      </c>
      <c r="D3513" s="28">
        <v>3.89</v>
      </c>
      <c r="E3513" s="28">
        <v>1.85</v>
      </c>
      <c r="F3513" s="28">
        <v>8.48</v>
      </c>
      <c r="G3513" s="28">
        <v>80.78</v>
      </c>
      <c r="H3513" s="28" t="str">
        <f>TRIM(PROPER('Base de datos cruda'!H3513))</f>
        <v>Rpg</v>
      </c>
      <c r="I3513" s="28">
        <v>2.76</v>
      </c>
      <c r="J3513" s="28">
        <v>6.17</v>
      </c>
      <c r="K3513" s="28">
        <v>256.82</v>
      </c>
      <c r="L3513" s="28">
        <f>IF('Base de datos cruda'!L3513&lt;0,,'Base de datos cruda'!L3513)</f>
        <v>7.1</v>
      </c>
      <c r="M3513" s="28" t="str">
        <f>IF(TRIM(PROPER('Base de datos cruda'!M3513))="High","Alto",IF(TRIM(PROPER('Base de datos cruda'!M3513))="Medium","Medio","Bajo"))</f>
        <v>Medio</v>
      </c>
      <c r="N3513" s="29">
        <v>52.82</v>
      </c>
      <c r="O3513" s="32">
        <f t="shared" si="1"/>
        <v>52.82</v>
      </c>
      <c r="P3513" s="33">
        <f t="shared" si="2"/>
        <v>10.06</v>
      </c>
      <c r="Q3513" s="34">
        <f t="shared" si="3"/>
        <v>0.4755784062</v>
      </c>
      <c r="R3513" s="35" t="str">
        <f t="shared" si="4"/>
        <v>Medio</v>
      </c>
      <c r="S3513" s="35" t="str">
        <f>IF(O3513="","",IF(O3513&gt;AVERAGE('Base de datos limpia'!$O$2:$O$8001),"Alto","Normal"))
</f>
        <v>Normal</v>
      </c>
      <c r="T3513" s="35" t="str">
        <f t="shared" si="5"/>
        <v>Gamer casual</v>
      </c>
      <c r="U3513" s="35"/>
    </row>
    <row r="3514">
      <c r="A3514" s="28">
        <v>3513.0</v>
      </c>
      <c r="B3514" s="28">
        <v>18.0</v>
      </c>
      <c r="C3514" s="28" t="str">
        <f>TRIM(PROPER('Base de datos cruda'!C3514))</f>
        <v>Other</v>
      </c>
      <c r="D3514" s="28">
        <v>7.68</v>
      </c>
      <c r="E3514" s="28">
        <v>4.63</v>
      </c>
      <c r="F3514" s="28">
        <v>6.47</v>
      </c>
      <c r="G3514" s="28">
        <v>86.37</v>
      </c>
      <c r="H3514" s="28" t="str">
        <f>TRIM(PROPER('Base de datos cruda'!H3514))</f>
        <v>Fps</v>
      </c>
      <c r="I3514" s="28">
        <v>0.41</v>
      </c>
      <c r="J3514" s="28">
        <v>12.1</v>
      </c>
      <c r="K3514" s="28">
        <v>222.2</v>
      </c>
      <c r="L3514" s="28">
        <f>IF('Base de datos cruda'!L3514&lt;0,,'Base de datos cruda'!L3514)</f>
        <v>13.94</v>
      </c>
      <c r="M3514" s="28" t="str">
        <f>IF(TRIM(PROPER('Base de datos cruda'!M3514))="High","Alto",IF(TRIM(PROPER('Base de datos cruda'!M3514))="Medium","Medio","Bajo"))</f>
        <v>Bajo</v>
      </c>
      <c r="N3514" s="29">
        <v>37.36</v>
      </c>
      <c r="O3514" s="32">
        <f t="shared" si="1"/>
        <v>37.36</v>
      </c>
      <c r="P3514" s="33">
        <f t="shared" si="2"/>
        <v>19.78</v>
      </c>
      <c r="Q3514" s="34">
        <f t="shared" si="3"/>
        <v>0.6028645833</v>
      </c>
      <c r="R3514" s="35" t="str">
        <f t="shared" si="4"/>
        <v>Bajo</v>
      </c>
      <c r="S3514" s="35" t="str">
        <f>IF(O3514="","",IF(O3514&gt;AVERAGE('Base de datos limpia'!$O$2:$O$8001),"Alto","Normal"))
</f>
        <v>Normal</v>
      </c>
      <c r="T3514" s="35" t="str">
        <f t="shared" si="5"/>
        <v>Gamer moderado</v>
      </c>
      <c r="U3514" s="35"/>
    </row>
    <row r="3515">
      <c r="A3515" s="28">
        <v>3514.0</v>
      </c>
      <c r="B3515" s="28">
        <v>19.0</v>
      </c>
      <c r="C3515" s="28" t="str">
        <f>TRIM(PROPER('Base de datos cruda'!C3515))</f>
        <v>Female</v>
      </c>
      <c r="D3515" s="28">
        <v>5.86</v>
      </c>
      <c r="E3515" s="28">
        <v>2.8</v>
      </c>
      <c r="F3515" s="28">
        <v>4.54</v>
      </c>
      <c r="G3515" s="28">
        <v>99.5</v>
      </c>
      <c r="H3515" s="28" t="str">
        <f>TRIM(PROPER('Base de datos cruda'!H3515))</f>
        <v>Fps</v>
      </c>
      <c r="I3515" s="28">
        <v>1.93</v>
      </c>
      <c r="J3515" s="28">
        <v>9.83</v>
      </c>
      <c r="K3515" s="28">
        <v>279.19</v>
      </c>
      <c r="L3515" s="28">
        <f>IF('Base de datos cruda'!L3515&lt;0,,'Base de datos cruda'!L3515)</f>
        <v>15.57</v>
      </c>
      <c r="M3515" s="28" t="str">
        <f>IF(TRIM(PROPER('Base de datos cruda'!M3515))="High","Alto",IF(TRIM(PROPER('Base de datos cruda'!M3515))="Medium","Medio","Bajo"))</f>
        <v>Bajo</v>
      </c>
      <c r="N3515" s="29">
        <v>36.52</v>
      </c>
      <c r="O3515" s="32">
        <f t="shared" si="1"/>
        <v>36.52</v>
      </c>
      <c r="P3515" s="33">
        <f t="shared" si="2"/>
        <v>15.69</v>
      </c>
      <c r="Q3515" s="34">
        <f t="shared" si="3"/>
        <v>0.4778156997</v>
      </c>
      <c r="R3515" s="35" t="str">
        <f t="shared" si="4"/>
        <v>Bajo</v>
      </c>
      <c r="S3515" s="35" t="str">
        <f>IF(O3515="","",IF(O3515&gt;AVERAGE('Base de datos limpia'!$O$2:$O$8001),"Alto","Normal"))
</f>
        <v>Normal</v>
      </c>
      <c r="T3515" s="35" t="str">
        <f t="shared" si="5"/>
        <v>Gamer casual</v>
      </c>
      <c r="U3515" s="35"/>
    </row>
    <row r="3516">
      <c r="A3516" s="28">
        <v>3515.0</v>
      </c>
      <c r="B3516" s="28">
        <v>18.0</v>
      </c>
      <c r="C3516" s="28" t="str">
        <f>TRIM(PROPER('Base de datos cruda'!C3516))</f>
        <v>Female</v>
      </c>
      <c r="D3516" s="28">
        <v>0.88</v>
      </c>
      <c r="E3516" s="28">
        <v>8.88</v>
      </c>
      <c r="F3516" s="28">
        <v>5.84</v>
      </c>
      <c r="G3516" s="28">
        <v>61.25</v>
      </c>
      <c r="H3516" s="28" t="str">
        <f>TRIM(PROPER('Base de datos cruda'!H3516))</f>
        <v>Fps</v>
      </c>
      <c r="I3516" s="28">
        <v>1.67</v>
      </c>
      <c r="J3516" s="28">
        <v>5.15</v>
      </c>
      <c r="K3516" s="28">
        <v>305.11</v>
      </c>
      <c r="L3516" s="28">
        <f>IF('Base de datos cruda'!L3516&lt;0,,'Base de datos cruda'!L3516)</f>
        <v>2.05</v>
      </c>
      <c r="M3516" s="28" t="str">
        <f>IF(TRIM(PROPER('Base de datos cruda'!M3516))="High","Alto",IF(TRIM(PROPER('Base de datos cruda'!M3516))="Medium","Medio","Bajo"))</f>
        <v>Alto</v>
      </c>
      <c r="N3516" s="29">
        <v>100.0</v>
      </c>
      <c r="O3516" s="32">
        <f t="shared" si="1"/>
        <v>100</v>
      </c>
      <c r="P3516" s="33">
        <f t="shared" si="2"/>
        <v>6.03</v>
      </c>
      <c r="Q3516" s="34">
        <f t="shared" si="3"/>
        <v>10.09090909</v>
      </c>
      <c r="R3516" s="35" t="str">
        <f t="shared" si="4"/>
        <v>Alto</v>
      </c>
      <c r="S3516" s="35" t="str">
        <f>IF(O3516="","",IF(O3516&gt;AVERAGE('Base de datos limpia'!$O$2:$O$8001),"Alto","Normal"))
</f>
        <v>Alto</v>
      </c>
      <c r="T3516" s="35" t="str">
        <f t="shared" si="5"/>
        <v>Gamer intensivo</v>
      </c>
      <c r="U3516" s="35"/>
    </row>
    <row r="3517">
      <c r="A3517" s="28">
        <v>3516.0</v>
      </c>
      <c r="B3517" s="28">
        <v>17.0</v>
      </c>
      <c r="C3517" s="28" t="str">
        <f>TRIM(PROPER('Base de datos cruda'!C3517))</f>
        <v>Female</v>
      </c>
      <c r="D3517" s="28">
        <v>1.7</v>
      </c>
      <c r="E3517" s="28">
        <v>7.34</v>
      </c>
      <c r="F3517" s="28">
        <v>6.75</v>
      </c>
      <c r="G3517" s="28">
        <v>78.56</v>
      </c>
      <c r="H3517" s="28" t="str">
        <f>TRIM(PROPER('Base de datos cruda'!H3517))</f>
        <v>Fps</v>
      </c>
      <c r="I3517" s="28">
        <v>4.05</v>
      </c>
      <c r="J3517" s="28">
        <v>2.95</v>
      </c>
      <c r="K3517" s="28">
        <v>303.83</v>
      </c>
      <c r="L3517" s="28">
        <f>IF('Base de datos cruda'!L3517&lt;0,,'Base de datos cruda'!L3517)</f>
        <v>3.26</v>
      </c>
      <c r="M3517" s="28" t="str">
        <f>IF(TRIM(PROPER('Base de datos cruda'!M3517))="High","Alto",IF(TRIM(PROPER('Base de datos cruda'!M3517))="Medium","Medio","Bajo"))</f>
        <v>Medio</v>
      </c>
      <c r="N3517" s="29">
        <v>93.95</v>
      </c>
      <c r="O3517" s="32">
        <f t="shared" si="1"/>
        <v>93.95</v>
      </c>
      <c r="P3517" s="33">
        <f t="shared" si="2"/>
        <v>4.65</v>
      </c>
      <c r="Q3517" s="34">
        <f t="shared" si="3"/>
        <v>4.317647059</v>
      </c>
      <c r="R3517" s="35" t="str">
        <f t="shared" si="4"/>
        <v>Alto</v>
      </c>
      <c r="S3517" s="35" t="str">
        <f>IF(O3517="","",IF(O3517&gt;AVERAGE('Base de datos limpia'!$O$2:$O$8001),"Alto","Normal"))
</f>
        <v>Alto</v>
      </c>
      <c r="T3517" s="35" t="str">
        <f t="shared" si="5"/>
        <v>Gamer intensivo</v>
      </c>
      <c r="U3517" s="35"/>
    </row>
    <row r="3518">
      <c r="A3518" s="28">
        <v>3517.0</v>
      </c>
      <c r="B3518" s="28">
        <v>20.0</v>
      </c>
      <c r="C3518" s="28" t="str">
        <f>TRIM(PROPER('Base de datos cruda'!C3518))</f>
        <v>Male</v>
      </c>
      <c r="D3518" s="28">
        <v>7.8</v>
      </c>
      <c r="E3518" s="28">
        <v>1.23</v>
      </c>
      <c r="F3518" s="28">
        <v>6.09</v>
      </c>
      <c r="G3518" s="28">
        <v>99.52</v>
      </c>
      <c r="H3518" s="28" t="str">
        <f>TRIM(PROPER('Base de datos cruda'!H3518))</f>
        <v>Casual</v>
      </c>
      <c r="I3518" s="28">
        <v>3.12</v>
      </c>
      <c r="J3518" s="28">
        <v>12.51</v>
      </c>
      <c r="K3518" s="28">
        <v>237.76</v>
      </c>
      <c r="L3518" s="28">
        <f>IF('Base de datos cruda'!L3518&lt;0,,'Base de datos cruda'!L3518)</f>
        <v>17.21</v>
      </c>
      <c r="M3518" s="28" t="str">
        <f>IF(TRIM(PROPER('Base de datos cruda'!M3518))="High","Alto",IF(TRIM(PROPER('Base de datos cruda'!M3518))="Medium","Medio","Bajo"))</f>
        <v>Bajo</v>
      </c>
      <c r="N3518" s="29">
        <v>15.14</v>
      </c>
      <c r="O3518" s="32">
        <f t="shared" si="1"/>
        <v>15.14</v>
      </c>
      <c r="P3518" s="33">
        <f t="shared" si="2"/>
        <v>20.31</v>
      </c>
      <c r="Q3518" s="34">
        <f t="shared" si="3"/>
        <v>0.1576923077</v>
      </c>
      <c r="R3518" s="35" t="str">
        <f t="shared" si="4"/>
        <v>Bajo</v>
      </c>
      <c r="S3518" s="35" t="str">
        <f>IF(O3518="","",IF(O3518&gt;AVERAGE('Base de datos limpia'!$O$2:$O$8001),"Alto","Normal"))
</f>
        <v>Normal</v>
      </c>
      <c r="T3518" s="35" t="str">
        <f t="shared" si="5"/>
        <v>Gamer casual</v>
      </c>
      <c r="U3518" s="35"/>
    </row>
    <row r="3519">
      <c r="A3519" s="28">
        <v>3518.0</v>
      </c>
      <c r="B3519" s="28">
        <v>17.0</v>
      </c>
      <c r="C3519" s="28" t="str">
        <f>TRIM(PROPER('Base de datos cruda'!C3519))</f>
        <v>Female</v>
      </c>
      <c r="D3519" s="28">
        <v>5.81</v>
      </c>
      <c r="E3519" s="28">
        <v>1.09</v>
      </c>
      <c r="F3519" s="28">
        <v>4.93</v>
      </c>
      <c r="G3519" s="28">
        <v>99.09</v>
      </c>
      <c r="H3519" s="28" t="str">
        <f>TRIM(PROPER('Base de datos cruda'!H3519))</f>
        <v>Casual</v>
      </c>
      <c r="I3519" s="28">
        <v>3.89</v>
      </c>
      <c r="J3519" s="28">
        <v>10.79</v>
      </c>
      <c r="K3519" s="28">
        <v>258.81</v>
      </c>
      <c r="L3519" s="28">
        <f>IF('Base de datos cruda'!L3519&lt;0,,'Base de datos cruda'!L3519)</f>
        <v>9.99</v>
      </c>
      <c r="M3519" s="28" t="str">
        <f>IF(TRIM(PROPER('Base de datos cruda'!M3519))="High","Alto",IF(TRIM(PROPER('Base de datos cruda'!M3519))="Medium","Medio","Bajo"))</f>
        <v>Bajo</v>
      </c>
      <c r="N3519" s="29">
        <v>28.79</v>
      </c>
      <c r="O3519" s="32">
        <f t="shared" si="1"/>
        <v>28.79</v>
      </c>
      <c r="P3519" s="33">
        <f t="shared" si="2"/>
        <v>16.6</v>
      </c>
      <c r="Q3519" s="34">
        <f t="shared" si="3"/>
        <v>0.1876075731</v>
      </c>
      <c r="R3519" s="35" t="str">
        <f t="shared" si="4"/>
        <v>Bajo</v>
      </c>
      <c r="S3519" s="35" t="str">
        <f>IF(O3519="","",IF(O3519&gt;AVERAGE('Base de datos limpia'!$O$2:$O$8001),"Alto","Normal"))
</f>
        <v>Normal</v>
      </c>
      <c r="T3519" s="35" t="str">
        <f t="shared" si="5"/>
        <v>Gamer casual</v>
      </c>
      <c r="U3519" s="35"/>
    </row>
    <row r="3520">
      <c r="A3520" s="28">
        <v>3519.0</v>
      </c>
      <c r="B3520" s="28">
        <v>21.0</v>
      </c>
      <c r="C3520" s="28" t="str">
        <f>TRIM(PROPER('Base de datos cruda'!C3520))</f>
        <v>Female</v>
      </c>
      <c r="D3520" s="28">
        <v>7.32</v>
      </c>
      <c r="E3520" s="28">
        <v>3.62</v>
      </c>
      <c r="F3520" s="28">
        <v>4.18</v>
      </c>
      <c r="G3520" s="28">
        <v>73.23</v>
      </c>
      <c r="H3520" s="28" t="str">
        <f>TRIM(PROPER('Base de datos cruda'!H3520))</f>
        <v>Fps</v>
      </c>
      <c r="I3520" s="28">
        <v>1.86</v>
      </c>
      <c r="J3520" s="28">
        <v>10.69</v>
      </c>
      <c r="K3520" s="28">
        <v>203.98</v>
      </c>
      <c r="L3520" s="28">
        <f>IF('Base de datos cruda'!L3520&lt;0,,'Base de datos cruda'!L3520)</f>
        <v>16.9</v>
      </c>
      <c r="M3520" s="28" t="str">
        <f>IF(TRIM(PROPER('Base de datos cruda'!M3520))="High","Alto",IF(TRIM(PROPER('Base de datos cruda'!M3520))="Medium","Medio","Bajo"))</f>
        <v>Bajo</v>
      </c>
      <c r="N3520" s="29">
        <v>20.09</v>
      </c>
      <c r="O3520" s="32">
        <f t="shared" si="1"/>
        <v>20.09</v>
      </c>
      <c r="P3520" s="33">
        <f t="shared" si="2"/>
        <v>18.01</v>
      </c>
      <c r="Q3520" s="34">
        <f t="shared" si="3"/>
        <v>0.4945355191</v>
      </c>
      <c r="R3520" s="35" t="str">
        <f t="shared" si="4"/>
        <v>Bajo</v>
      </c>
      <c r="S3520" s="35" t="str">
        <f>IF(O3520="","",IF(O3520&gt;AVERAGE('Base de datos limpia'!$O$2:$O$8001),"Alto","Normal"))
</f>
        <v>Normal</v>
      </c>
      <c r="T3520" s="35" t="str">
        <f t="shared" si="5"/>
        <v>Gamer moderado</v>
      </c>
      <c r="U3520" s="35"/>
    </row>
    <row r="3521">
      <c r="A3521" s="28">
        <v>3520.0</v>
      </c>
      <c r="B3521" s="28">
        <v>18.0</v>
      </c>
      <c r="C3521" s="28" t="str">
        <f>TRIM(PROPER('Base de datos cruda'!C3521))</f>
        <v>Female</v>
      </c>
      <c r="D3521" s="28">
        <v>2.43</v>
      </c>
      <c r="E3521" s="28">
        <v>2.29</v>
      </c>
      <c r="F3521" s="28">
        <v>7.44</v>
      </c>
      <c r="G3521" s="28">
        <v>60.0</v>
      </c>
      <c r="H3521" s="28" t="str">
        <f>TRIM(PROPER('Base de datos cruda'!H3521))</f>
        <v>Casual</v>
      </c>
      <c r="I3521" s="28">
        <v>3.46</v>
      </c>
      <c r="J3521" s="28">
        <v>5.47</v>
      </c>
      <c r="K3521" s="28">
        <v>294.18</v>
      </c>
      <c r="L3521" s="28">
        <f>IF('Base de datos cruda'!L3521&lt;0,,'Base de datos cruda'!L3521)</f>
        <v>9.19</v>
      </c>
      <c r="M3521" s="28" t="str">
        <f>IF(TRIM(PROPER('Base de datos cruda'!M3521))="High","Alto",IF(TRIM(PROPER('Base de datos cruda'!M3521))="Medium","Medio","Bajo"))</f>
        <v>Medio</v>
      </c>
      <c r="N3521" s="29">
        <v>58.5837460026901</v>
      </c>
      <c r="O3521" s="32">
        <f t="shared" si="1"/>
        <v>58.583746</v>
      </c>
      <c r="P3521" s="33">
        <f t="shared" si="2"/>
        <v>7.9</v>
      </c>
      <c r="Q3521" s="34">
        <f t="shared" si="3"/>
        <v>0.9423868313</v>
      </c>
      <c r="R3521" s="35" t="str">
        <f t="shared" si="4"/>
        <v>Medio</v>
      </c>
      <c r="S3521" s="35" t="str">
        <f>IF(O3521="","",IF(O3521&gt;AVERAGE('Base de datos limpia'!$O$2:$O$8001),"Alto","Normal"))
</f>
        <v>Normal</v>
      </c>
      <c r="T3521" s="35" t="str">
        <f t="shared" si="5"/>
        <v>Gamer casual</v>
      </c>
      <c r="U3521" s="35"/>
    </row>
    <row r="3522">
      <c r="A3522" s="28">
        <v>3521.0</v>
      </c>
      <c r="B3522" s="28">
        <v>21.0</v>
      </c>
      <c r="C3522" s="28" t="str">
        <f>TRIM(PROPER('Base de datos cruda'!C3522))</f>
        <v>Male</v>
      </c>
      <c r="D3522" s="28">
        <v>5.93</v>
      </c>
      <c r="E3522" s="28">
        <v>6.67</v>
      </c>
      <c r="F3522" s="28">
        <v>8.96</v>
      </c>
      <c r="G3522" s="28">
        <v>83.47</v>
      </c>
      <c r="H3522" s="28" t="str">
        <f>TRIM(PROPER('Base de datos cruda'!H3522))</f>
        <v>Fps</v>
      </c>
      <c r="I3522" s="28">
        <v>0.33</v>
      </c>
      <c r="J3522" s="28">
        <v>8.64</v>
      </c>
      <c r="K3522" s="28">
        <v>266.33</v>
      </c>
      <c r="L3522" s="28">
        <f>IF('Base de datos cruda'!L3522&lt;0,,'Base de datos cruda'!L3522)</f>
        <v>15.13</v>
      </c>
      <c r="M3522" s="28" t="str">
        <f>IF(TRIM(PROPER('Base de datos cruda'!M3522))="High","Alto",IF(TRIM(PROPER('Base de datos cruda'!M3522))="Medium","Medio","Bajo"))</f>
        <v>Bajo</v>
      </c>
      <c r="N3522" s="29">
        <v>63.21</v>
      </c>
      <c r="O3522" s="32">
        <f t="shared" si="1"/>
        <v>63.21</v>
      </c>
      <c r="P3522" s="33">
        <f t="shared" si="2"/>
        <v>14.57</v>
      </c>
      <c r="Q3522" s="34">
        <f t="shared" si="3"/>
        <v>1.124789207</v>
      </c>
      <c r="R3522" s="35" t="str">
        <f t="shared" si="4"/>
        <v>Medio</v>
      </c>
      <c r="S3522" s="35" t="str">
        <f>IF(O3522="","",IF(O3522&gt;AVERAGE('Base de datos limpia'!$O$2:$O$8001),"Alto","Normal"))
</f>
        <v>Normal</v>
      </c>
      <c r="T3522" s="35" t="str">
        <f t="shared" si="5"/>
        <v>Gamer intensivo</v>
      </c>
      <c r="U3522" s="35"/>
    </row>
    <row r="3523">
      <c r="A3523" s="28">
        <v>3522.0</v>
      </c>
      <c r="B3523" s="28">
        <v>24.0</v>
      </c>
      <c r="C3523" s="28" t="str">
        <f>TRIM(PROPER('Base de datos cruda'!C3523))</f>
        <v>Male</v>
      </c>
      <c r="D3523" s="28">
        <v>5.71</v>
      </c>
      <c r="E3523" s="28">
        <v>6.97</v>
      </c>
      <c r="F3523" s="28">
        <v>8.6</v>
      </c>
      <c r="G3523" s="28">
        <v>94.68</v>
      </c>
      <c r="H3523" s="28" t="str">
        <f>TRIM(PROPER('Base de datos cruda'!H3523))</f>
        <v>Fps</v>
      </c>
      <c r="I3523" s="28">
        <v>0.18</v>
      </c>
      <c r="J3523" s="28">
        <v>11.35</v>
      </c>
      <c r="K3523" s="28">
        <v>251.77</v>
      </c>
      <c r="L3523" s="28">
        <f>IF('Base de datos cruda'!L3523&lt;0,,'Base de datos cruda'!L3523)</f>
        <v>13.49</v>
      </c>
      <c r="M3523" s="28" t="str">
        <f>IF(TRIM(PROPER('Base de datos cruda'!M3523))="High","Alto",IF(TRIM(PROPER('Base de datos cruda'!M3523))="Medium","Medio","Bajo"))</f>
        <v>Bajo</v>
      </c>
      <c r="N3523" s="29">
        <v>81.0</v>
      </c>
      <c r="O3523" s="32">
        <f t="shared" si="1"/>
        <v>81</v>
      </c>
      <c r="P3523" s="33">
        <f t="shared" si="2"/>
        <v>17.06</v>
      </c>
      <c r="Q3523" s="34">
        <f t="shared" si="3"/>
        <v>1.220665499</v>
      </c>
      <c r="R3523" s="35" t="str">
        <f t="shared" si="4"/>
        <v>Alto</v>
      </c>
      <c r="S3523" s="35" t="str">
        <f>IF(O3523="","",IF(O3523&gt;AVERAGE('Base de datos limpia'!$O$2:$O$8001),"Alto","Normal"))
</f>
        <v>Alto</v>
      </c>
      <c r="T3523" s="35" t="str">
        <f t="shared" si="5"/>
        <v>Gamer intensivo</v>
      </c>
      <c r="U3523" s="35"/>
    </row>
    <row r="3524">
      <c r="A3524" s="28">
        <v>3523.0</v>
      </c>
      <c r="B3524" s="28">
        <v>16.0</v>
      </c>
      <c r="C3524" s="28" t="str">
        <f>TRIM(PROPER('Base de datos cruda'!C3524))</f>
        <v>Male</v>
      </c>
      <c r="D3524" s="28">
        <v>2.36</v>
      </c>
      <c r="E3524" s="28">
        <v>9.48</v>
      </c>
      <c r="F3524" s="28">
        <v>7.42</v>
      </c>
      <c r="G3524" s="28">
        <v>72.97</v>
      </c>
      <c r="H3524" s="28" t="str">
        <f>TRIM(PROPER('Base de datos cruda'!H3524))</f>
        <v>Casual</v>
      </c>
      <c r="I3524" s="28">
        <v>1.44</v>
      </c>
      <c r="J3524" s="28">
        <v>7.14</v>
      </c>
      <c r="K3524" s="28">
        <v>281.27</v>
      </c>
      <c r="L3524" s="28">
        <f>IF('Base de datos cruda'!L3524&lt;0,,'Base de datos cruda'!L3524)</f>
        <v>9.22</v>
      </c>
      <c r="M3524" s="28" t="str">
        <f>IF(TRIM(PROPER('Base de datos cruda'!M3524))="High","Alto",IF(TRIM(PROPER('Base de datos cruda'!M3524))="Medium","Medio","Bajo"))</f>
        <v>Medio</v>
      </c>
      <c r="N3524" s="29">
        <v>96.88</v>
      </c>
      <c r="O3524" s="32">
        <f t="shared" si="1"/>
        <v>96.88</v>
      </c>
      <c r="P3524" s="33">
        <f t="shared" si="2"/>
        <v>9.5</v>
      </c>
      <c r="Q3524" s="34">
        <f t="shared" si="3"/>
        <v>4.016949153</v>
      </c>
      <c r="R3524" s="35" t="str">
        <f t="shared" si="4"/>
        <v>Alto</v>
      </c>
      <c r="S3524" s="35" t="str">
        <f>IF(O3524="","",IF(O3524&gt;AVERAGE('Base de datos limpia'!$O$2:$O$8001),"Alto","Normal"))
</f>
        <v>Alto</v>
      </c>
      <c r="T3524" s="35" t="str">
        <f t="shared" si="5"/>
        <v>Gamer intensivo</v>
      </c>
      <c r="U3524" s="35"/>
    </row>
    <row r="3525">
      <c r="A3525" s="28">
        <v>3524.0</v>
      </c>
      <c r="B3525" s="28">
        <v>21.0</v>
      </c>
      <c r="C3525" s="28" t="str">
        <f>TRIM(PROPER('Base de datos cruda'!C3525))</f>
        <v>Female</v>
      </c>
      <c r="D3525" s="28">
        <v>4.41</v>
      </c>
      <c r="E3525" s="28">
        <v>9.57</v>
      </c>
      <c r="F3525" s="28">
        <v>8.21</v>
      </c>
      <c r="G3525" s="28">
        <v>97.37</v>
      </c>
      <c r="H3525" s="28" t="str">
        <f>TRIM(PROPER('Base de datos cruda'!H3525))</f>
        <v>Fps</v>
      </c>
      <c r="I3525" s="28">
        <v>3.87</v>
      </c>
      <c r="J3525" s="28">
        <v>8.9</v>
      </c>
      <c r="K3525" s="28">
        <v>256.86</v>
      </c>
      <c r="L3525" s="28">
        <f>IF('Base de datos cruda'!L3525&lt;0,,'Base de datos cruda'!L3525)</f>
        <v>7.6</v>
      </c>
      <c r="M3525" s="28" t="str">
        <f>IF(TRIM(PROPER('Base de datos cruda'!M3525))="High","Alto",IF(TRIM(PROPER('Base de datos cruda'!M3525))="Medium","Medio","Bajo"))</f>
        <v>Medio</v>
      </c>
      <c r="N3525" s="29">
        <v>95.92</v>
      </c>
      <c r="O3525" s="32">
        <f t="shared" si="1"/>
        <v>95.92</v>
      </c>
      <c r="P3525" s="33">
        <f t="shared" si="2"/>
        <v>13.31</v>
      </c>
      <c r="Q3525" s="34">
        <f t="shared" si="3"/>
        <v>2.170068027</v>
      </c>
      <c r="R3525" s="35" t="str">
        <f t="shared" si="4"/>
        <v>Alto</v>
      </c>
      <c r="S3525" s="35" t="str">
        <f>IF(O3525="","",IF(O3525&gt;AVERAGE('Base de datos limpia'!$O$2:$O$8001),"Alto","Normal"))
</f>
        <v>Alto</v>
      </c>
      <c r="T3525" s="35" t="str">
        <f t="shared" si="5"/>
        <v>Gamer intensivo</v>
      </c>
      <c r="U3525" s="35"/>
    </row>
    <row r="3526">
      <c r="A3526" s="28">
        <v>3525.0</v>
      </c>
      <c r="B3526" s="28">
        <v>24.0</v>
      </c>
      <c r="C3526" s="28" t="str">
        <f>TRIM(PROPER('Base de datos cruda'!C3526))</f>
        <v>Male</v>
      </c>
      <c r="D3526" s="28">
        <v>5.02</v>
      </c>
      <c r="E3526" s="28">
        <v>6.93</v>
      </c>
      <c r="F3526" s="28">
        <v>5.28</v>
      </c>
      <c r="G3526" s="28">
        <v>73.31</v>
      </c>
      <c r="H3526" s="28" t="str">
        <f>TRIM(PROPER('Base de datos cruda'!H3526))</f>
        <v>Fps</v>
      </c>
      <c r="I3526" s="28">
        <v>2.67</v>
      </c>
      <c r="J3526" s="28">
        <v>10.65</v>
      </c>
      <c r="K3526" s="28">
        <v>257.77</v>
      </c>
      <c r="L3526" s="28">
        <f>IF('Base de datos cruda'!L3526&lt;0,,'Base de datos cruda'!L3526)</f>
        <v>14.52</v>
      </c>
      <c r="M3526" s="28" t="str">
        <f>IF(TRIM(PROPER('Base de datos cruda'!M3526))="High","Alto",IF(TRIM(PROPER('Base de datos cruda'!M3526))="Medium","Medio","Bajo"))</f>
        <v>Bajo</v>
      </c>
      <c r="N3526" s="29">
        <v>58.14</v>
      </c>
      <c r="O3526" s="32">
        <f t="shared" si="1"/>
        <v>58.14</v>
      </c>
      <c r="P3526" s="33">
        <f t="shared" si="2"/>
        <v>15.67</v>
      </c>
      <c r="Q3526" s="34">
        <f t="shared" si="3"/>
        <v>1.380478088</v>
      </c>
      <c r="R3526" s="35" t="str">
        <f t="shared" si="4"/>
        <v>Medio</v>
      </c>
      <c r="S3526" s="35" t="str">
        <f>IF(O3526="","",IF(O3526&gt;AVERAGE('Base de datos limpia'!$O$2:$O$8001),"Alto","Normal"))
</f>
        <v>Normal</v>
      </c>
      <c r="T3526" s="35" t="str">
        <f t="shared" si="5"/>
        <v>Gamer intensivo</v>
      </c>
      <c r="U3526" s="35"/>
    </row>
    <row r="3527">
      <c r="A3527" s="28">
        <v>3526.0</v>
      </c>
      <c r="B3527" s="28">
        <v>19.0</v>
      </c>
      <c r="C3527" s="28" t="str">
        <f>TRIM(PROPER('Base de datos cruda'!C3527))</f>
        <v>Female</v>
      </c>
      <c r="D3527" s="28">
        <v>3.85</v>
      </c>
      <c r="E3527" s="28">
        <v>1.05</v>
      </c>
      <c r="F3527" s="28">
        <v>7.11</v>
      </c>
      <c r="G3527" s="28">
        <v>84.41</v>
      </c>
      <c r="H3527" s="28" t="str">
        <f>TRIM(PROPER('Base de datos cruda'!H3527))</f>
        <v>Casual</v>
      </c>
      <c r="I3527" s="28">
        <v>2.04</v>
      </c>
      <c r="J3527" s="28">
        <v>6.59</v>
      </c>
      <c r="K3527" s="28">
        <v>280.55</v>
      </c>
      <c r="L3527" s="28">
        <f>IF('Base de datos cruda'!L3527&lt;0,,'Base de datos cruda'!L3527)</f>
        <v>7.61</v>
      </c>
      <c r="M3527" s="28" t="str">
        <f>IF(TRIM(PROPER('Base de datos cruda'!M3527))="High","Alto",IF(TRIM(PROPER('Base de datos cruda'!M3527))="Medium","Medio","Bajo"))</f>
        <v>Medio</v>
      </c>
      <c r="N3527" s="29">
        <v>37.64</v>
      </c>
      <c r="O3527" s="32">
        <f t="shared" si="1"/>
        <v>37.64</v>
      </c>
      <c r="P3527" s="33">
        <f t="shared" si="2"/>
        <v>10.44</v>
      </c>
      <c r="Q3527" s="34">
        <f t="shared" si="3"/>
        <v>0.2727272727</v>
      </c>
      <c r="R3527" s="35" t="str">
        <f t="shared" si="4"/>
        <v>Bajo</v>
      </c>
      <c r="S3527" s="35" t="str">
        <f>IF(O3527="","",IF(O3527&gt;AVERAGE('Base de datos limpia'!$O$2:$O$8001),"Alto","Normal"))
</f>
        <v>Normal</v>
      </c>
      <c r="T3527" s="35" t="str">
        <f t="shared" si="5"/>
        <v>Gamer casual</v>
      </c>
      <c r="U3527" s="35"/>
    </row>
    <row r="3528">
      <c r="A3528" s="28">
        <v>3527.0</v>
      </c>
      <c r="B3528" s="28">
        <v>17.0</v>
      </c>
      <c r="C3528" s="28" t="str">
        <f>TRIM(PROPER('Base de datos cruda'!C3528))</f>
        <v>Female</v>
      </c>
      <c r="D3528" s="28">
        <v>6.62</v>
      </c>
      <c r="E3528" s="28">
        <v>4.23</v>
      </c>
      <c r="F3528" s="28">
        <v>4.3</v>
      </c>
      <c r="G3528" s="28">
        <v>88.88</v>
      </c>
      <c r="H3528" s="28" t="str">
        <f>TRIM(PROPER('Base de datos cruda'!H3528))</f>
        <v>Casual</v>
      </c>
      <c r="I3528" s="28">
        <v>4.48</v>
      </c>
      <c r="J3528" s="28">
        <v>10.77</v>
      </c>
      <c r="K3528" s="28">
        <v>269.46</v>
      </c>
      <c r="L3528" s="28">
        <f>IF('Base de datos cruda'!L3528&lt;0,,'Base de datos cruda'!L3528)</f>
        <v>17.25</v>
      </c>
      <c r="M3528" s="28" t="str">
        <f>IF(TRIM(PROPER('Base de datos cruda'!M3528))="High","Alto",IF(TRIM(PROPER('Base de datos cruda'!M3528))="Medium","Medio","Bajo"))</f>
        <v>Bajo</v>
      </c>
      <c r="N3528" s="29">
        <v>38.46</v>
      </c>
      <c r="O3528" s="32">
        <f t="shared" si="1"/>
        <v>38.46</v>
      </c>
      <c r="P3528" s="33">
        <f t="shared" si="2"/>
        <v>17.39</v>
      </c>
      <c r="Q3528" s="34">
        <f t="shared" si="3"/>
        <v>0.6389728097</v>
      </c>
      <c r="R3528" s="35" t="str">
        <f t="shared" si="4"/>
        <v>Bajo</v>
      </c>
      <c r="S3528" s="35" t="str">
        <f>IF(O3528="","",IF(O3528&gt;AVERAGE('Base de datos limpia'!$O$2:$O$8001),"Alto","Normal"))
</f>
        <v>Normal</v>
      </c>
      <c r="T3528" s="35" t="str">
        <f t="shared" si="5"/>
        <v>Gamer moderado</v>
      </c>
      <c r="U3528" s="35"/>
    </row>
    <row r="3529">
      <c r="A3529" s="28">
        <v>3528.0</v>
      </c>
      <c r="B3529" s="28">
        <v>19.0</v>
      </c>
      <c r="C3529" s="28" t="str">
        <f>TRIM(PROPER('Base de datos cruda'!C3529))</f>
        <v>Male</v>
      </c>
      <c r="D3529" s="28">
        <v>6.66</v>
      </c>
      <c r="E3529" s="28">
        <v>5.62</v>
      </c>
      <c r="F3529" s="28">
        <v>7.54</v>
      </c>
      <c r="G3529" s="28">
        <v>73.82</v>
      </c>
      <c r="H3529" s="28" t="str">
        <f>TRIM(PROPER('Base de datos cruda'!H3529))</f>
        <v>Rpg</v>
      </c>
      <c r="I3529" s="28">
        <v>2.49</v>
      </c>
      <c r="J3529" s="28">
        <v>11.09</v>
      </c>
      <c r="K3529" s="28">
        <v>237.18</v>
      </c>
      <c r="L3529" s="28">
        <f>IF('Base de datos cruda'!L3529&lt;0,,'Base de datos cruda'!L3529)</f>
        <v>15.61</v>
      </c>
      <c r="M3529" s="28" t="str">
        <f>IF(TRIM(PROPER('Base de datos cruda'!M3529))="High","Alto",IF(TRIM(PROPER('Base de datos cruda'!M3529))="Medium","Medio","Bajo"))</f>
        <v>Bajo</v>
      </c>
      <c r="N3529" s="29">
        <v>54.26</v>
      </c>
      <c r="O3529" s="32">
        <f t="shared" si="1"/>
        <v>54.26</v>
      </c>
      <c r="P3529" s="33">
        <f t="shared" si="2"/>
        <v>17.75</v>
      </c>
      <c r="Q3529" s="34">
        <f t="shared" si="3"/>
        <v>0.8438438438</v>
      </c>
      <c r="R3529" s="35" t="str">
        <f t="shared" si="4"/>
        <v>Medio</v>
      </c>
      <c r="S3529" s="35" t="str">
        <f>IF(O3529="","",IF(O3529&gt;AVERAGE('Base de datos limpia'!$O$2:$O$8001),"Alto","Normal"))
</f>
        <v>Normal</v>
      </c>
      <c r="T3529" s="35" t="str">
        <f t="shared" si="5"/>
        <v>Gamer moderado</v>
      </c>
      <c r="U3529" s="35"/>
    </row>
    <row r="3530">
      <c r="A3530" s="28">
        <v>3529.0</v>
      </c>
      <c r="B3530" s="28">
        <v>16.0</v>
      </c>
      <c r="C3530" s="28" t="str">
        <f>TRIM(PROPER('Base de datos cruda'!C3530))</f>
        <v>Female</v>
      </c>
      <c r="D3530" s="28">
        <v>6.8</v>
      </c>
      <c r="E3530" s="28">
        <v>5.49</v>
      </c>
      <c r="F3530" s="28">
        <v>8.85</v>
      </c>
      <c r="G3530" s="28">
        <v>74.09</v>
      </c>
      <c r="H3530" s="28" t="str">
        <f>TRIM(PROPER('Base de datos cruda'!H3530))</f>
        <v>Fps</v>
      </c>
      <c r="I3530" s="28">
        <v>3.07</v>
      </c>
      <c r="J3530" s="28">
        <v>12.78</v>
      </c>
      <c r="K3530" s="28">
        <v>244.02</v>
      </c>
      <c r="L3530" s="28">
        <f>IF('Base de datos cruda'!L3530&lt;0,,'Base de datos cruda'!L3530)</f>
        <v>14.18</v>
      </c>
      <c r="M3530" s="28" t="str">
        <f>IF(TRIM(PROPER('Base de datos cruda'!M3530))="High","Alto",IF(TRIM(PROPER('Base de datos cruda'!M3530))="Medium","Medio","Bajo"))</f>
        <v>Bajo</v>
      </c>
      <c r="N3530" s="29">
        <v>56.05</v>
      </c>
      <c r="O3530" s="32">
        <f t="shared" si="1"/>
        <v>56.05</v>
      </c>
      <c r="P3530" s="33">
        <f t="shared" si="2"/>
        <v>19.58</v>
      </c>
      <c r="Q3530" s="34">
        <f t="shared" si="3"/>
        <v>0.8073529412</v>
      </c>
      <c r="R3530" s="35" t="str">
        <f t="shared" si="4"/>
        <v>Medio</v>
      </c>
      <c r="S3530" s="35" t="str">
        <f>IF(O3530="","",IF(O3530&gt;AVERAGE('Base de datos limpia'!$O$2:$O$8001),"Alto","Normal"))
</f>
        <v>Normal</v>
      </c>
      <c r="T3530" s="35" t="str">
        <f t="shared" si="5"/>
        <v>Gamer moderado</v>
      </c>
      <c r="U3530" s="35"/>
    </row>
    <row r="3531">
      <c r="A3531" s="28">
        <v>3530.0</v>
      </c>
      <c r="B3531" s="28">
        <v>18.0</v>
      </c>
      <c r="C3531" s="28" t="str">
        <f>TRIM(PROPER('Base de datos cruda'!C3531))</f>
        <v>Female</v>
      </c>
      <c r="D3531" s="28">
        <v>6.43</v>
      </c>
      <c r="E3531" s="28">
        <v>6.43</v>
      </c>
      <c r="F3531" s="28">
        <v>8.3</v>
      </c>
      <c r="G3531" s="28">
        <v>78.8</v>
      </c>
      <c r="H3531" s="28" t="str">
        <f>TRIM(PROPER('Base de datos cruda'!H3531))</f>
        <v>Fps</v>
      </c>
      <c r="I3531" s="28">
        <v>4.93</v>
      </c>
      <c r="J3531" s="28">
        <v>9.57</v>
      </c>
      <c r="K3531" s="28">
        <v>227.39</v>
      </c>
      <c r="L3531" s="28">
        <f>IF('Base de datos cruda'!L3531&lt;0,,'Base de datos cruda'!L3531)</f>
        <v>14.92</v>
      </c>
      <c r="M3531" s="28" t="str">
        <f>IF(TRIM(PROPER('Base de datos cruda'!M3531))="High","Alto",IF(TRIM(PROPER('Base de datos cruda'!M3531))="Medium","Medio","Bajo"))</f>
        <v>Bajo</v>
      </c>
      <c r="N3531" s="29">
        <v>66.36</v>
      </c>
      <c r="O3531" s="32">
        <f t="shared" si="1"/>
        <v>66.36</v>
      </c>
      <c r="P3531" s="33">
        <f t="shared" si="2"/>
        <v>16</v>
      </c>
      <c r="Q3531" s="34">
        <f t="shared" si="3"/>
        <v>1</v>
      </c>
      <c r="R3531" s="35" t="str">
        <f t="shared" si="4"/>
        <v>Medio</v>
      </c>
      <c r="S3531" s="35" t="str">
        <f>IF(O3531="","",IF(O3531&gt;AVERAGE('Base de datos limpia'!$O$2:$O$8001),"Alto","Normal"))
</f>
        <v>Alto</v>
      </c>
      <c r="T3531" s="35" t="str">
        <f t="shared" si="5"/>
        <v>Gamer intensivo</v>
      </c>
      <c r="U3531" s="35"/>
    </row>
    <row r="3532">
      <c r="A3532" s="28">
        <v>3531.0</v>
      </c>
      <c r="B3532" s="28">
        <v>24.0</v>
      </c>
      <c r="C3532" s="28" t="str">
        <f>TRIM(PROPER('Base de datos cruda'!C3532))</f>
        <v>Male</v>
      </c>
      <c r="D3532" s="28">
        <v>3.9</v>
      </c>
      <c r="E3532" s="28">
        <v>9.64</v>
      </c>
      <c r="F3532" s="28">
        <v>6.67</v>
      </c>
      <c r="G3532" s="28">
        <v>93.41</v>
      </c>
      <c r="H3532" s="28" t="str">
        <f>TRIM(PROPER('Base de datos cruda'!H3532))</f>
        <v>Rpg</v>
      </c>
      <c r="I3532" s="28">
        <v>2.61</v>
      </c>
      <c r="J3532" s="28">
        <v>6.9</v>
      </c>
      <c r="K3532" s="28">
        <v>256.35</v>
      </c>
      <c r="L3532" s="28">
        <f>IF('Base de datos cruda'!L3532&lt;0,,'Base de datos cruda'!L3532)</f>
        <v>9.3</v>
      </c>
      <c r="M3532" s="28" t="str">
        <f>IF(TRIM(PROPER('Base de datos cruda'!M3532))="High","Alto",IF(TRIM(PROPER('Base de datos cruda'!M3532))="Medium","Medio","Bajo"))</f>
        <v>Medio</v>
      </c>
      <c r="N3532" s="29">
        <v>99.3</v>
      </c>
      <c r="O3532" s="32">
        <f t="shared" si="1"/>
        <v>99.3</v>
      </c>
      <c r="P3532" s="33">
        <f t="shared" si="2"/>
        <v>10.8</v>
      </c>
      <c r="Q3532" s="34">
        <f t="shared" si="3"/>
        <v>2.471794872</v>
      </c>
      <c r="R3532" s="35" t="str">
        <f t="shared" si="4"/>
        <v>Alto</v>
      </c>
      <c r="S3532" s="35" t="str">
        <f>IF(O3532="","",IF(O3532&gt;AVERAGE('Base de datos limpia'!$O$2:$O$8001),"Alto","Normal"))
</f>
        <v>Alto</v>
      </c>
      <c r="T3532" s="35" t="str">
        <f t="shared" si="5"/>
        <v>Gamer intensivo</v>
      </c>
      <c r="U3532" s="35"/>
    </row>
    <row r="3533">
      <c r="A3533" s="28">
        <v>3532.0</v>
      </c>
      <c r="B3533" s="28">
        <v>20.0</v>
      </c>
      <c r="C3533" s="28" t="str">
        <f>TRIM(PROPER('Base de datos cruda'!C3533))</f>
        <v>Female</v>
      </c>
      <c r="D3533" s="28">
        <v>3.05</v>
      </c>
      <c r="E3533" s="28">
        <v>8.97</v>
      </c>
      <c r="F3533" s="28">
        <v>7.94</v>
      </c>
      <c r="G3533" s="28">
        <v>64.03</v>
      </c>
      <c r="H3533" s="28" t="str">
        <f>TRIM(PROPER('Base de datos cruda'!H3533))</f>
        <v>Casual</v>
      </c>
      <c r="I3533" s="28">
        <v>3.92</v>
      </c>
      <c r="J3533" s="28">
        <v>4.47</v>
      </c>
      <c r="K3533" s="28">
        <v>278.43</v>
      </c>
      <c r="L3533" s="28">
        <f>IF('Base de datos cruda'!L3533&lt;0,,'Base de datos cruda'!L3533)</f>
        <v>7.29</v>
      </c>
      <c r="M3533" s="28" t="str">
        <f>IF(TRIM(PROPER('Base de datos cruda'!M3533))="High","Alto",IF(TRIM(PROPER('Base de datos cruda'!M3533))="Medium","Medio","Bajo"))</f>
        <v>Medio</v>
      </c>
      <c r="N3533" s="29">
        <v>105.124818943816</v>
      </c>
      <c r="O3533" s="33" t="str">
        <f t="shared" si="1"/>
        <v/>
      </c>
      <c r="P3533" s="33">
        <f t="shared" si="2"/>
        <v>7.52</v>
      </c>
      <c r="Q3533" s="34">
        <f t="shared" si="3"/>
        <v>2.940983607</v>
      </c>
      <c r="R3533" s="35" t="str">
        <f t="shared" si="4"/>
        <v>Alto</v>
      </c>
      <c r="S3533" s="35" t="str">
        <f>IF(O3533="","",IF(O3533&gt;AVERAGE('Base de datos limpia'!$O$2:$O$8001),"Alto","Normal"))
</f>
        <v/>
      </c>
      <c r="T3533" s="35" t="str">
        <f t="shared" si="5"/>
        <v>Gamer intensivo</v>
      </c>
      <c r="U3533" s="35"/>
    </row>
    <row r="3534">
      <c r="A3534" s="28">
        <v>3533.0</v>
      </c>
      <c r="B3534" s="28">
        <v>21.0</v>
      </c>
      <c r="C3534" s="28" t="str">
        <f>TRIM(PROPER('Base de datos cruda'!C3534))</f>
        <v>Male</v>
      </c>
      <c r="D3534" s="28">
        <v>6.65</v>
      </c>
      <c r="E3534" s="28">
        <v>1.98</v>
      </c>
      <c r="F3534" s="28">
        <v>8.72</v>
      </c>
      <c r="G3534" s="28">
        <v>85.26</v>
      </c>
      <c r="H3534" s="28" t="str">
        <f>TRIM(PROPER('Base de datos cruda'!H3534))</f>
        <v>Casual</v>
      </c>
      <c r="I3534" s="28">
        <v>2.07</v>
      </c>
      <c r="J3534" s="28">
        <v>8.14</v>
      </c>
      <c r="K3534" s="28">
        <v>244.65</v>
      </c>
      <c r="L3534" s="28">
        <f>IF('Base de datos cruda'!L3534&lt;0,,'Base de datos cruda'!L3534)</f>
        <v>12.44</v>
      </c>
      <c r="M3534" s="28" t="str">
        <f>IF(TRIM(PROPER('Base de datos cruda'!M3534))="High","Alto",IF(TRIM(PROPER('Base de datos cruda'!M3534))="Medium","Medio","Bajo"))</f>
        <v>Bajo</v>
      </c>
      <c r="N3534" s="29">
        <v>47.16</v>
      </c>
      <c r="O3534" s="32">
        <f t="shared" si="1"/>
        <v>47.16</v>
      </c>
      <c r="P3534" s="33">
        <f t="shared" si="2"/>
        <v>14.79</v>
      </c>
      <c r="Q3534" s="34">
        <f t="shared" si="3"/>
        <v>0.2977443609</v>
      </c>
      <c r="R3534" s="35" t="str">
        <f t="shared" si="4"/>
        <v>Bajo</v>
      </c>
      <c r="S3534" s="35" t="str">
        <f>IF(O3534="","",IF(O3534&gt;AVERAGE('Base de datos limpia'!$O$2:$O$8001),"Alto","Normal"))
</f>
        <v>Normal</v>
      </c>
      <c r="T3534" s="35" t="str">
        <f t="shared" si="5"/>
        <v>Gamer casual</v>
      </c>
      <c r="U3534" s="35"/>
    </row>
    <row r="3535">
      <c r="A3535" s="28">
        <v>3534.0</v>
      </c>
      <c r="B3535" s="28">
        <v>18.0</v>
      </c>
      <c r="C3535" s="28" t="str">
        <f>TRIM(PROPER('Base de datos cruda'!C3535))</f>
        <v>Male</v>
      </c>
      <c r="D3535" s="28">
        <v>3.92</v>
      </c>
      <c r="E3535" s="28">
        <v>3.39</v>
      </c>
      <c r="F3535" s="28">
        <v>5.08</v>
      </c>
      <c r="G3535" s="28">
        <v>87.09</v>
      </c>
      <c r="H3535" s="28" t="str">
        <f>TRIM(PROPER('Base de datos cruda'!H3535))</f>
        <v>Casual</v>
      </c>
      <c r="I3535" s="28">
        <v>0.18</v>
      </c>
      <c r="J3535" s="28">
        <v>7.48</v>
      </c>
      <c r="K3535" s="28">
        <v>272.1</v>
      </c>
      <c r="L3535" s="28">
        <f>IF('Base de datos cruda'!L3535&lt;0,,'Base de datos cruda'!L3535)</f>
        <v>7.28</v>
      </c>
      <c r="M3535" s="28" t="str">
        <f>IF(TRIM(PROPER('Base de datos cruda'!M3535))="High","Alto",IF(TRIM(PROPER('Base de datos cruda'!M3535))="Medium","Medio","Bajo"))</f>
        <v>Medio</v>
      </c>
      <c r="N3535" s="29">
        <v>56.17</v>
      </c>
      <c r="O3535" s="32">
        <f t="shared" si="1"/>
        <v>56.17</v>
      </c>
      <c r="P3535" s="33">
        <f t="shared" si="2"/>
        <v>11.4</v>
      </c>
      <c r="Q3535" s="34">
        <f t="shared" si="3"/>
        <v>0.8647959184</v>
      </c>
      <c r="R3535" s="35" t="str">
        <f t="shared" si="4"/>
        <v>Medio</v>
      </c>
      <c r="S3535" s="35" t="str">
        <f>IF(O3535="","",IF(O3535&gt;AVERAGE('Base de datos limpia'!$O$2:$O$8001),"Alto","Normal"))
</f>
        <v>Normal</v>
      </c>
      <c r="T3535" s="35" t="str">
        <f t="shared" si="5"/>
        <v>Gamer moderado</v>
      </c>
      <c r="U3535" s="35"/>
    </row>
    <row r="3536">
      <c r="A3536" s="28">
        <v>3535.0</v>
      </c>
      <c r="B3536" s="28">
        <v>20.0</v>
      </c>
      <c r="C3536" s="28" t="str">
        <f>TRIM(PROPER('Base de datos cruda'!C3536))</f>
        <v>Female</v>
      </c>
      <c r="D3536" s="28">
        <v>1.97</v>
      </c>
      <c r="E3536" s="28">
        <v>8.5</v>
      </c>
      <c r="F3536" s="28">
        <v>7.97</v>
      </c>
      <c r="G3536" s="28">
        <v>82.31</v>
      </c>
      <c r="H3536" s="28" t="str">
        <f>TRIM(PROPER('Base de datos cruda'!H3536))</f>
        <v>Casual</v>
      </c>
      <c r="I3536" s="28">
        <v>4.17</v>
      </c>
      <c r="J3536" s="28">
        <v>3.83</v>
      </c>
      <c r="K3536" s="28">
        <v>296.89</v>
      </c>
      <c r="L3536" s="28">
        <f>IF('Base de datos cruda'!L3536&lt;0,,'Base de datos cruda'!L3536)</f>
        <v>6.1</v>
      </c>
      <c r="M3536" s="28" t="str">
        <f>IF(TRIM(PROPER('Base de datos cruda'!M3536))="High","Alto",IF(TRIM(PROPER('Base de datos cruda'!M3536))="Medium","Medio","Bajo"))</f>
        <v>Medio</v>
      </c>
      <c r="N3536" s="29">
        <v>100.0</v>
      </c>
      <c r="O3536" s="32">
        <f t="shared" si="1"/>
        <v>100</v>
      </c>
      <c r="P3536" s="33">
        <f t="shared" si="2"/>
        <v>5.8</v>
      </c>
      <c r="Q3536" s="34">
        <f t="shared" si="3"/>
        <v>4.314720812</v>
      </c>
      <c r="R3536" s="35" t="str">
        <f t="shared" si="4"/>
        <v>Alto</v>
      </c>
      <c r="S3536" s="35" t="str">
        <f>IF(O3536="","",IF(O3536&gt;AVERAGE('Base de datos limpia'!$O$2:$O$8001),"Alto","Normal"))
</f>
        <v>Alto</v>
      </c>
      <c r="T3536" s="35" t="str">
        <f t="shared" si="5"/>
        <v>Gamer intensivo</v>
      </c>
      <c r="U3536" s="35"/>
    </row>
    <row r="3537">
      <c r="A3537" s="28">
        <v>3536.0</v>
      </c>
      <c r="B3537" s="28">
        <v>23.0</v>
      </c>
      <c r="C3537" s="28" t="str">
        <f>TRIM(PROPER('Base de datos cruda'!C3537))</f>
        <v>Female</v>
      </c>
      <c r="D3537" s="28">
        <v>4.06</v>
      </c>
      <c r="E3537" s="28">
        <v>8.42</v>
      </c>
      <c r="F3537" s="28">
        <v>5.35</v>
      </c>
      <c r="G3537" s="28">
        <v>97.43</v>
      </c>
      <c r="H3537" s="28" t="str">
        <f>TRIM(PROPER('Base de datos cruda'!H3537))</f>
        <v>Rpg</v>
      </c>
      <c r="I3537" s="28">
        <v>4.72</v>
      </c>
      <c r="J3537" s="28">
        <v>5.42</v>
      </c>
      <c r="K3537" s="28">
        <v>268.54</v>
      </c>
      <c r="L3537" s="28">
        <f>IF('Base de datos cruda'!L3537&lt;0,,'Base de datos cruda'!L3537)</f>
        <v>8.67</v>
      </c>
      <c r="M3537" s="28" t="str">
        <f>IF(TRIM(PROPER('Base de datos cruda'!M3537))="High","Alto",IF(TRIM(PROPER('Base de datos cruda'!M3537))="Medium","Medio","Bajo"))</f>
        <v>Alto</v>
      </c>
      <c r="N3537" s="29">
        <v>80.12</v>
      </c>
      <c r="O3537" s="32">
        <f t="shared" si="1"/>
        <v>80.12</v>
      </c>
      <c r="P3537" s="33">
        <f t="shared" si="2"/>
        <v>9.48</v>
      </c>
      <c r="Q3537" s="34">
        <f t="shared" si="3"/>
        <v>2.073891626</v>
      </c>
      <c r="R3537" s="35" t="str">
        <f t="shared" si="4"/>
        <v>Alto</v>
      </c>
      <c r="S3537" s="35" t="str">
        <f>IF(O3537="","",IF(O3537&gt;AVERAGE('Base de datos limpia'!$O$2:$O$8001),"Alto","Normal"))
</f>
        <v>Alto</v>
      </c>
      <c r="T3537" s="35" t="str">
        <f t="shared" si="5"/>
        <v>Gamer intensivo</v>
      </c>
      <c r="U3537" s="35"/>
    </row>
    <row r="3538">
      <c r="A3538" s="28">
        <v>3537.0</v>
      </c>
      <c r="B3538" s="28">
        <v>21.0</v>
      </c>
      <c r="C3538" s="28" t="str">
        <f>TRIM(PROPER('Base de datos cruda'!C3538))</f>
        <v>Other</v>
      </c>
      <c r="D3538" s="28">
        <v>1.13</v>
      </c>
      <c r="E3538" s="28">
        <v>3.48</v>
      </c>
      <c r="F3538" s="28">
        <v>8.38</v>
      </c>
      <c r="G3538" s="28">
        <v>84.08</v>
      </c>
      <c r="H3538" s="28" t="str">
        <f>TRIM(PROPER('Base de datos cruda'!H3538))</f>
        <v>Rpg</v>
      </c>
      <c r="I3538" s="28">
        <v>2.17</v>
      </c>
      <c r="J3538" s="28">
        <v>6.95</v>
      </c>
      <c r="K3538" s="28">
        <v>306.16</v>
      </c>
      <c r="L3538" s="28">
        <f>IF('Base de datos cruda'!L3538&lt;0,,'Base de datos cruda'!L3538)</f>
        <v>6.32</v>
      </c>
      <c r="M3538" s="28" t="str">
        <f>IF(TRIM(PROPER('Base de datos cruda'!M3538))="High","Alto",IF(TRIM(PROPER('Base de datos cruda'!M3538))="Medium","Medio","Bajo"))</f>
        <v>Medio</v>
      </c>
      <c r="N3538" s="29">
        <v>74.24</v>
      </c>
      <c r="O3538" s="32">
        <f t="shared" si="1"/>
        <v>74.24</v>
      </c>
      <c r="P3538" s="33">
        <f t="shared" si="2"/>
        <v>8.08</v>
      </c>
      <c r="Q3538" s="34">
        <f t="shared" si="3"/>
        <v>3.079646018</v>
      </c>
      <c r="R3538" s="35" t="str">
        <f t="shared" si="4"/>
        <v>Alto</v>
      </c>
      <c r="S3538" s="35" t="str">
        <f>IF(O3538="","",IF(O3538&gt;AVERAGE('Base de datos limpia'!$O$2:$O$8001),"Alto","Normal"))
</f>
        <v>Alto</v>
      </c>
      <c r="T3538" s="35" t="str">
        <f t="shared" si="5"/>
        <v>Gamer moderado</v>
      </c>
      <c r="U3538" s="35"/>
    </row>
    <row r="3539">
      <c r="A3539" s="28">
        <v>3538.0</v>
      </c>
      <c r="B3539" s="28">
        <v>19.0</v>
      </c>
      <c r="C3539" s="28" t="str">
        <f>TRIM(PROPER('Base de datos cruda'!C3539))</f>
        <v>Female</v>
      </c>
      <c r="D3539" s="28">
        <v>5.53</v>
      </c>
      <c r="E3539" s="28">
        <v>7.58</v>
      </c>
      <c r="F3539" s="28">
        <v>4.49</v>
      </c>
      <c r="G3539" s="28">
        <v>85.38</v>
      </c>
      <c r="H3539" s="28" t="str">
        <f>TRIM(PROPER('Base de datos cruda'!H3539))</f>
        <v>Rpg</v>
      </c>
      <c r="I3539" s="28">
        <v>2.52</v>
      </c>
      <c r="J3539" s="28">
        <v>11.29</v>
      </c>
      <c r="K3539" s="28">
        <v>250.7</v>
      </c>
      <c r="L3539" s="28">
        <f>IF('Base de datos cruda'!L3539&lt;0,,'Base de datos cruda'!L3539)</f>
        <v>15.05</v>
      </c>
      <c r="M3539" s="28" t="str">
        <f>IF(TRIM(PROPER('Base de datos cruda'!M3539))="High","Alto",IF(TRIM(PROPER('Base de datos cruda'!M3539))="Medium","Medio","Bajo"))</f>
        <v>Alto</v>
      </c>
      <c r="N3539" s="29">
        <v>65.932558286923</v>
      </c>
      <c r="O3539" s="32">
        <f t="shared" si="1"/>
        <v>65.93255829</v>
      </c>
      <c r="P3539" s="33">
        <f t="shared" si="2"/>
        <v>16.82</v>
      </c>
      <c r="Q3539" s="34">
        <f t="shared" si="3"/>
        <v>1.370705244</v>
      </c>
      <c r="R3539" s="35" t="str">
        <f t="shared" si="4"/>
        <v>Medio</v>
      </c>
      <c r="S3539" s="35" t="str">
        <f>IF(O3539="","",IF(O3539&gt;AVERAGE('Base de datos limpia'!$O$2:$O$8001),"Alto","Normal"))
</f>
        <v>Alto</v>
      </c>
      <c r="T3539" s="35" t="str">
        <f t="shared" si="5"/>
        <v>Gamer intensivo</v>
      </c>
      <c r="U3539" s="35"/>
    </row>
    <row r="3540">
      <c r="A3540" s="28">
        <v>3539.0</v>
      </c>
      <c r="B3540" s="28">
        <v>17.0</v>
      </c>
      <c r="C3540" s="28" t="str">
        <f>TRIM(PROPER('Base de datos cruda'!C3540))</f>
        <v>Female</v>
      </c>
      <c r="D3540" s="28">
        <v>2.69</v>
      </c>
      <c r="E3540" s="28">
        <v>7.05</v>
      </c>
      <c r="F3540" s="28">
        <v>4.89</v>
      </c>
      <c r="G3540" s="28">
        <v>83.99</v>
      </c>
      <c r="H3540" s="28" t="str">
        <f>TRIM(PROPER('Base de datos cruda'!H3540))</f>
        <v>Rpg</v>
      </c>
      <c r="I3540" s="28">
        <v>2.12</v>
      </c>
      <c r="J3540" s="28">
        <v>5.32</v>
      </c>
      <c r="K3540" s="28">
        <v>274.22</v>
      </c>
      <c r="L3540" s="28">
        <f>IF('Base de datos cruda'!L3540&lt;0,,'Base de datos cruda'!L3540)</f>
        <v>8.11</v>
      </c>
      <c r="M3540" s="28" t="str">
        <f>IF(TRIM(PROPER('Base de datos cruda'!M3540))="High","Alto",IF(TRIM(PROPER('Base de datos cruda'!M3540))="Medium","Medio","Bajo"))</f>
        <v>Alto</v>
      </c>
      <c r="N3540" s="29">
        <v>82.96</v>
      </c>
      <c r="O3540" s="32">
        <f t="shared" si="1"/>
        <v>82.96</v>
      </c>
      <c r="P3540" s="33">
        <f t="shared" si="2"/>
        <v>8.01</v>
      </c>
      <c r="Q3540" s="34">
        <f t="shared" si="3"/>
        <v>2.620817844</v>
      </c>
      <c r="R3540" s="35" t="str">
        <f t="shared" si="4"/>
        <v>Alto</v>
      </c>
      <c r="S3540" s="35" t="str">
        <f>IF(O3540="","",IF(O3540&gt;AVERAGE('Base de datos limpia'!$O$2:$O$8001),"Alto","Normal"))
</f>
        <v>Alto</v>
      </c>
      <c r="T3540" s="35" t="str">
        <f t="shared" si="5"/>
        <v>Gamer intensivo</v>
      </c>
      <c r="U3540" s="35"/>
    </row>
    <row r="3541">
      <c r="A3541" s="28">
        <v>3540.0</v>
      </c>
      <c r="B3541" s="28">
        <v>24.0</v>
      </c>
      <c r="C3541" s="28" t="str">
        <f>TRIM(PROPER('Base de datos cruda'!C3541))</f>
        <v>Female</v>
      </c>
      <c r="D3541" s="28">
        <v>2.09</v>
      </c>
      <c r="E3541" s="28">
        <v>5.26</v>
      </c>
      <c r="F3541" s="28">
        <v>7.6</v>
      </c>
      <c r="G3541" s="28">
        <v>88.88</v>
      </c>
      <c r="H3541" s="28" t="str">
        <f>TRIM(PROPER('Base de datos cruda'!H3541))</f>
        <v>Fps</v>
      </c>
      <c r="I3541" s="28">
        <v>4.98</v>
      </c>
      <c r="J3541" s="28">
        <v>7.04</v>
      </c>
      <c r="K3541" s="28">
        <v>280.0</v>
      </c>
      <c r="L3541" s="28">
        <f>IF('Base de datos cruda'!L3541&lt;0,,'Base de datos cruda'!L3541)</f>
        <v>9.89</v>
      </c>
      <c r="M3541" s="28" t="str">
        <f>IF(TRIM(PROPER('Base de datos cruda'!M3541))="High","Alto",IF(TRIM(PROPER('Base de datos cruda'!M3541))="Medium","Medio","Bajo"))</f>
        <v>Medio</v>
      </c>
      <c r="N3541" s="29">
        <v>79.79</v>
      </c>
      <c r="O3541" s="32">
        <f t="shared" si="1"/>
        <v>79.79</v>
      </c>
      <c r="P3541" s="33">
        <f t="shared" si="2"/>
        <v>9.13</v>
      </c>
      <c r="Q3541" s="34">
        <f t="shared" si="3"/>
        <v>2.516746411</v>
      </c>
      <c r="R3541" s="35" t="str">
        <f t="shared" si="4"/>
        <v>Alto</v>
      </c>
      <c r="S3541" s="35" t="str">
        <f>IF(O3541="","",IF(O3541&gt;AVERAGE('Base de datos limpia'!$O$2:$O$8001),"Alto","Normal"))
</f>
        <v>Alto</v>
      </c>
      <c r="T3541" s="35" t="str">
        <f t="shared" si="5"/>
        <v>Gamer moderado</v>
      </c>
      <c r="U3541" s="35"/>
    </row>
    <row r="3542">
      <c r="A3542" s="28">
        <v>3541.0</v>
      </c>
      <c r="B3542" s="28">
        <v>16.0</v>
      </c>
      <c r="C3542" s="28" t="str">
        <f>TRIM(PROPER('Base de datos cruda'!C3542))</f>
        <v>Female</v>
      </c>
      <c r="D3542" s="28">
        <v>7.65</v>
      </c>
      <c r="E3542" s="28">
        <v>2.81</v>
      </c>
      <c r="F3542" s="28">
        <v>4.87</v>
      </c>
      <c r="G3542" s="28">
        <v>65.42</v>
      </c>
      <c r="H3542" s="28" t="str">
        <f>TRIM(PROPER('Base de datos cruda'!H3542))</f>
        <v>Rpg</v>
      </c>
      <c r="I3542" s="28">
        <v>4.52</v>
      </c>
      <c r="J3542" s="28">
        <v>13.01</v>
      </c>
      <c r="K3542" s="28">
        <v>241.79</v>
      </c>
      <c r="L3542" s="28">
        <f>IF('Base de datos cruda'!L3542&lt;0,,'Base de datos cruda'!L3542)</f>
        <v>18.38</v>
      </c>
      <c r="M3542" s="28" t="str">
        <f>IF(TRIM(PROPER('Base de datos cruda'!M3542))="High","Alto",IF(TRIM(PROPER('Base de datos cruda'!M3542))="Medium","Medio","Bajo"))</f>
        <v>Bajo</v>
      </c>
      <c r="N3542" s="29">
        <v>14.04</v>
      </c>
      <c r="O3542" s="32">
        <f t="shared" si="1"/>
        <v>14.04</v>
      </c>
      <c r="P3542" s="33">
        <f t="shared" si="2"/>
        <v>20.66</v>
      </c>
      <c r="Q3542" s="34">
        <f t="shared" si="3"/>
        <v>0.3673202614</v>
      </c>
      <c r="R3542" s="35" t="str">
        <f t="shared" si="4"/>
        <v>Bajo</v>
      </c>
      <c r="S3542" s="35" t="str">
        <f>IF(O3542="","",IF(O3542&gt;AVERAGE('Base de datos limpia'!$O$2:$O$8001),"Alto","Normal"))
</f>
        <v>Normal</v>
      </c>
      <c r="T3542" s="35" t="str">
        <f t="shared" si="5"/>
        <v>Gamer casual</v>
      </c>
      <c r="U3542" s="35"/>
    </row>
    <row r="3543">
      <c r="A3543" s="28">
        <v>3542.0</v>
      </c>
      <c r="B3543" s="28">
        <v>16.0</v>
      </c>
      <c r="C3543" s="28" t="str">
        <f>TRIM(PROPER('Base de datos cruda'!C3543))</f>
        <v>Female</v>
      </c>
      <c r="D3543" s="28">
        <v>6.22</v>
      </c>
      <c r="E3543" s="28">
        <v>9.0</v>
      </c>
      <c r="F3543" s="28">
        <v>4.79</v>
      </c>
      <c r="G3543" s="28">
        <v>95.77</v>
      </c>
      <c r="H3543" s="28" t="str">
        <f>TRIM(PROPER('Base de datos cruda'!H3543))</f>
        <v>Fps</v>
      </c>
      <c r="I3543" s="28">
        <v>0.21</v>
      </c>
      <c r="J3543" s="28">
        <v>9.54</v>
      </c>
      <c r="K3543" s="28">
        <v>237.13</v>
      </c>
      <c r="L3543" s="28">
        <f>IF('Base de datos cruda'!L3543&lt;0,,'Base de datos cruda'!L3543)</f>
        <v>12.11</v>
      </c>
      <c r="M3543" s="28" t="str">
        <f>IF(TRIM(PROPER('Base de datos cruda'!M3543))="High","Alto",IF(TRIM(PROPER('Base de datos cruda'!M3543))="Medium","Medio","Bajo"))</f>
        <v>Alto</v>
      </c>
      <c r="N3543" s="29">
        <v>77.2074944163908</v>
      </c>
      <c r="O3543" s="32">
        <f t="shared" si="1"/>
        <v>77.20749442</v>
      </c>
      <c r="P3543" s="33">
        <f t="shared" si="2"/>
        <v>15.76</v>
      </c>
      <c r="Q3543" s="34">
        <f t="shared" si="3"/>
        <v>1.446945338</v>
      </c>
      <c r="R3543" s="35" t="str">
        <f t="shared" si="4"/>
        <v>Alto</v>
      </c>
      <c r="S3543" s="35" t="str">
        <f>IF(O3543="","",IF(O3543&gt;AVERAGE('Base de datos limpia'!$O$2:$O$8001),"Alto","Normal"))
</f>
        <v>Alto</v>
      </c>
      <c r="T3543" s="35" t="str">
        <f t="shared" si="5"/>
        <v>Gamer intensivo</v>
      </c>
      <c r="U3543" s="35"/>
    </row>
    <row r="3544">
      <c r="A3544" s="28">
        <v>3543.0</v>
      </c>
      <c r="B3544" s="28">
        <v>19.0</v>
      </c>
      <c r="C3544" s="28" t="str">
        <f>TRIM(PROPER('Base de datos cruda'!C3544))</f>
        <v>Male</v>
      </c>
      <c r="D3544" s="28">
        <v>6.3</v>
      </c>
      <c r="E3544" s="28">
        <v>7.1</v>
      </c>
      <c r="F3544" s="28">
        <v>6.78</v>
      </c>
      <c r="G3544" s="28">
        <v>61.7</v>
      </c>
      <c r="H3544" s="28" t="str">
        <f>TRIM(PROPER('Base de datos cruda'!H3544))</f>
        <v>Casual</v>
      </c>
      <c r="I3544" s="28">
        <v>3.9</v>
      </c>
      <c r="J3544" s="28">
        <v>8.42</v>
      </c>
      <c r="K3544" s="28">
        <v>241.99</v>
      </c>
      <c r="L3544" s="28">
        <f>IF('Base de datos cruda'!L3544&lt;0,,'Base de datos cruda'!L3544)</f>
        <v>12.11</v>
      </c>
      <c r="M3544" s="28" t="str">
        <f>IF(TRIM(PROPER('Base de datos cruda'!M3544))="High","Alto",IF(TRIM(PROPER('Base de datos cruda'!M3544))="Medium","Medio","Bajo"))</f>
        <v>Bajo</v>
      </c>
      <c r="N3544" s="29">
        <v>80.2583379011669</v>
      </c>
      <c r="O3544" s="32">
        <f t="shared" si="1"/>
        <v>80.2583379</v>
      </c>
      <c r="P3544" s="33">
        <f t="shared" si="2"/>
        <v>14.72</v>
      </c>
      <c r="Q3544" s="34">
        <f t="shared" si="3"/>
        <v>1.126984127</v>
      </c>
      <c r="R3544" s="35" t="str">
        <f t="shared" si="4"/>
        <v>Alto</v>
      </c>
      <c r="S3544" s="35" t="str">
        <f>IF(O3544="","",IF(O3544&gt;AVERAGE('Base de datos limpia'!$O$2:$O$8001),"Alto","Normal"))
</f>
        <v>Alto</v>
      </c>
      <c r="T3544" s="35" t="str">
        <f t="shared" si="5"/>
        <v>Gamer intensivo</v>
      </c>
      <c r="U3544" s="35"/>
    </row>
    <row r="3545">
      <c r="A3545" s="28">
        <v>3544.0</v>
      </c>
      <c r="B3545" s="28">
        <v>22.0</v>
      </c>
      <c r="C3545" s="28" t="str">
        <f>TRIM(PROPER('Base de datos cruda'!C3545))</f>
        <v>Female</v>
      </c>
      <c r="D3545" s="28">
        <v>4.99</v>
      </c>
      <c r="E3545" s="28">
        <v>2.52</v>
      </c>
      <c r="F3545" s="28">
        <v>8.17</v>
      </c>
      <c r="G3545" s="28">
        <v>85.63</v>
      </c>
      <c r="H3545" s="28" t="str">
        <f>TRIM(PROPER('Base de datos cruda'!H3545))</f>
        <v>Fps</v>
      </c>
      <c r="I3545" s="28">
        <v>3.0</v>
      </c>
      <c r="J3545" s="28">
        <v>6.64</v>
      </c>
      <c r="K3545" s="28">
        <v>272.02</v>
      </c>
      <c r="L3545" s="28">
        <f>IF('Base de datos cruda'!L3545&lt;0,,'Base de datos cruda'!L3545)</f>
        <v>10.22</v>
      </c>
      <c r="M3545" s="28" t="str">
        <f>IF(TRIM(PROPER('Base de datos cruda'!M3545))="High","Alto",IF(TRIM(PROPER('Base de datos cruda'!M3545))="Medium","Medio","Bajo"))</f>
        <v>Medio</v>
      </c>
      <c r="N3545" s="29">
        <v>42.22</v>
      </c>
      <c r="O3545" s="32">
        <f t="shared" si="1"/>
        <v>42.22</v>
      </c>
      <c r="P3545" s="33">
        <f t="shared" si="2"/>
        <v>11.63</v>
      </c>
      <c r="Q3545" s="34">
        <f t="shared" si="3"/>
        <v>0.50501002</v>
      </c>
      <c r="R3545" s="35" t="str">
        <f t="shared" si="4"/>
        <v>Bajo</v>
      </c>
      <c r="S3545" s="35" t="str">
        <f>IF(O3545="","",IF(O3545&gt;AVERAGE('Base de datos limpia'!$O$2:$O$8001),"Alto","Normal"))
</f>
        <v>Normal</v>
      </c>
      <c r="T3545" s="35" t="str">
        <f t="shared" si="5"/>
        <v>Gamer casual</v>
      </c>
      <c r="U3545" s="35"/>
    </row>
    <row r="3546">
      <c r="A3546" s="28">
        <v>3545.0</v>
      </c>
      <c r="B3546" s="28">
        <v>16.0</v>
      </c>
      <c r="C3546" s="28" t="str">
        <f>TRIM(PROPER('Base de datos cruda'!C3546))</f>
        <v>Male</v>
      </c>
      <c r="D3546" s="28">
        <v>6.71</v>
      </c>
      <c r="E3546" s="28">
        <v>7.34</v>
      </c>
      <c r="F3546" s="28">
        <v>5.34</v>
      </c>
      <c r="G3546" s="28">
        <v>84.62</v>
      </c>
      <c r="H3546" s="28" t="str">
        <f>TRIM(PROPER('Base de datos cruda'!H3546))</f>
        <v>Casual</v>
      </c>
      <c r="I3546" s="28">
        <v>0.13</v>
      </c>
      <c r="J3546" s="28">
        <v>8.41</v>
      </c>
      <c r="K3546" s="28">
        <v>236.78</v>
      </c>
      <c r="L3546" s="28">
        <f>IF('Base de datos cruda'!L3546&lt;0,,'Base de datos cruda'!L3546)</f>
        <v>14.69</v>
      </c>
      <c r="M3546" s="28" t="str">
        <f>IF(TRIM(PROPER('Base de datos cruda'!M3546))="High","Alto",IF(TRIM(PROPER('Base de datos cruda'!M3546))="Medium","Medio","Bajo"))</f>
        <v>Alto</v>
      </c>
      <c r="N3546" s="29">
        <v>67.1248777927896</v>
      </c>
      <c r="O3546" s="32">
        <f t="shared" si="1"/>
        <v>67.12487779</v>
      </c>
      <c r="P3546" s="33">
        <f t="shared" si="2"/>
        <v>15.12</v>
      </c>
      <c r="Q3546" s="34">
        <f t="shared" si="3"/>
        <v>1.093889717</v>
      </c>
      <c r="R3546" s="35" t="str">
        <f t="shared" si="4"/>
        <v>Medio</v>
      </c>
      <c r="S3546" s="35" t="str">
        <f>IF(O3546="","",IF(O3546&gt;AVERAGE('Base de datos limpia'!$O$2:$O$8001),"Alto","Normal"))
</f>
        <v>Alto</v>
      </c>
      <c r="T3546" s="35" t="str">
        <f t="shared" si="5"/>
        <v>Gamer intensivo</v>
      </c>
      <c r="U3546" s="35"/>
    </row>
    <row r="3547">
      <c r="A3547" s="28">
        <v>3546.0</v>
      </c>
      <c r="B3547" s="28">
        <v>24.0</v>
      </c>
      <c r="C3547" s="28" t="str">
        <f>TRIM(PROPER('Base de datos cruda'!C3547))</f>
        <v>Female</v>
      </c>
      <c r="D3547" s="28">
        <v>6.07</v>
      </c>
      <c r="E3547" s="28">
        <v>7.67</v>
      </c>
      <c r="F3547" s="28">
        <v>8.21</v>
      </c>
      <c r="G3547" s="28">
        <v>68.32</v>
      </c>
      <c r="H3547" s="28" t="str">
        <f>TRIM(PROPER('Base de datos cruda'!H3547))</f>
        <v>Fps</v>
      </c>
      <c r="I3547" s="28">
        <v>2.22</v>
      </c>
      <c r="J3547" s="28">
        <v>11.05</v>
      </c>
      <c r="K3547" s="28">
        <v>255.93</v>
      </c>
      <c r="L3547" s="28">
        <f>IF('Base de datos cruda'!L3547&lt;0,,'Base de datos cruda'!L3547)</f>
        <v>17.39</v>
      </c>
      <c r="M3547" s="28" t="str">
        <f>IF(TRIM(PROPER('Base de datos cruda'!M3547))="High","Alto",IF(TRIM(PROPER('Base de datos cruda'!M3547))="Medium","Medio","Bajo"))</f>
        <v>Bajo</v>
      </c>
      <c r="N3547" s="29">
        <v>77.9611198862288</v>
      </c>
      <c r="O3547" s="32">
        <f t="shared" si="1"/>
        <v>77.96111989</v>
      </c>
      <c r="P3547" s="33">
        <f t="shared" si="2"/>
        <v>17.12</v>
      </c>
      <c r="Q3547" s="34">
        <f t="shared" si="3"/>
        <v>1.263591433</v>
      </c>
      <c r="R3547" s="35" t="str">
        <f t="shared" si="4"/>
        <v>Alto</v>
      </c>
      <c r="S3547" s="35" t="str">
        <f>IF(O3547="","",IF(O3547&gt;AVERAGE('Base de datos limpia'!$O$2:$O$8001),"Alto","Normal"))
</f>
        <v>Alto</v>
      </c>
      <c r="T3547" s="35" t="str">
        <f t="shared" si="5"/>
        <v>Gamer intensivo</v>
      </c>
      <c r="U3547" s="35"/>
    </row>
    <row r="3548">
      <c r="A3548" s="28">
        <v>3547.0</v>
      </c>
      <c r="B3548" s="28">
        <v>19.0</v>
      </c>
      <c r="C3548" s="28" t="str">
        <f>TRIM(PROPER('Base de datos cruda'!C3548))</f>
        <v>Male</v>
      </c>
      <c r="D3548" s="28">
        <v>4.79</v>
      </c>
      <c r="E3548" s="28">
        <v>8.98</v>
      </c>
      <c r="F3548" s="28">
        <v>8.04</v>
      </c>
      <c r="G3548" s="28">
        <v>61.63</v>
      </c>
      <c r="H3548" s="28" t="str">
        <f>TRIM(PROPER('Base de datos cruda'!H3548))</f>
        <v>Casual</v>
      </c>
      <c r="I3548" s="28">
        <v>0.75</v>
      </c>
      <c r="J3548" s="28">
        <v>7.71</v>
      </c>
      <c r="K3548" s="28">
        <v>253.64</v>
      </c>
      <c r="L3548" s="28">
        <f>IF('Base de datos cruda'!L3548&lt;0,,'Base de datos cruda'!L3548)</f>
        <v>10.76</v>
      </c>
      <c r="M3548" s="28" t="str">
        <f>IF(TRIM(PROPER('Base de datos cruda'!M3548))="High","Alto",IF(TRIM(PROPER('Base de datos cruda'!M3548))="Medium","Medio","Bajo"))</f>
        <v>Medio</v>
      </c>
      <c r="N3548" s="29">
        <v>93.3640493814563</v>
      </c>
      <c r="O3548" s="32">
        <f t="shared" si="1"/>
        <v>93.36404938</v>
      </c>
      <c r="P3548" s="33">
        <f t="shared" si="2"/>
        <v>12.5</v>
      </c>
      <c r="Q3548" s="34">
        <f t="shared" si="3"/>
        <v>1.87473904</v>
      </c>
      <c r="R3548" s="35" t="str">
        <f t="shared" si="4"/>
        <v>Alto</v>
      </c>
      <c r="S3548" s="35" t="str">
        <f>IF(O3548="","",IF(O3548&gt;AVERAGE('Base de datos limpia'!$O$2:$O$8001),"Alto","Normal"))
</f>
        <v>Alto</v>
      </c>
      <c r="T3548" s="35" t="str">
        <f t="shared" si="5"/>
        <v>Gamer intensivo</v>
      </c>
      <c r="U3548" s="35"/>
    </row>
    <row r="3549">
      <c r="A3549" s="28">
        <v>3548.0</v>
      </c>
      <c r="B3549" s="28">
        <v>18.0</v>
      </c>
      <c r="C3549" s="28" t="str">
        <f>TRIM(PROPER('Base de datos cruda'!C3549))</f>
        <v>Female</v>
      </c>
      <c r="D3549" s="28">
        <v>7.69</v>
      </c>
      <c r="E3549" s="28">
        <v>3.01</v>
      </c>
      <c r="F3549" s="28">
        <v>6.9</v>
      </c>
      <c r="G3549" s="28">
        <v>65.55</v>
      </c>
      <c r="H3549" s="28" t="str">
        <f>TRIM(PROPER('Base de datos cruda'!H3549))</f>
        <v>Fps</v>
      </c>
      <c r="I3549" s="28">
        <v>4.37</v>
      </c>
      <c r="J3549" s="28">
        <v>12.16</v>
      </c>
      <c r="K3549" s="28">
        <v>243.27</v>
      </c>
      <c r="L3549" s="28">
        <f>IF('Base de datos cruda'!L3549&lt;0,,'Base de datos cruda'!L3549)</f>
        <v>20.97</v>
      </c>
      <c r="M3549" s="28" t="str">
        <f>IF(TRIM(PROPER('Base de datos cruda'!M3549))="High","Alto",IF(TRIM(PROPER('Base de datos cruda'!M3549))="Medium","Medio","Bajo"))</f>
        <v>Bajo</v>
      </c>
      <c r="N3549" s="29">
        <v>28.6332613711034</v>
      </c>
      <c r="O3549" s="32">
        <f t="shared" si="1"/>
        <v>28.63326137</v>
      </c>
      <c r="P3549" s="33">
        <f t="shared" si="2"/>
        <v>19.85</v>
      </c>
      <c r="Q3549" s="34">
        <f t="shared" si="3"/>
        <v>0.3914174252</v>
      </c>
      <c r="R3549" s="35" t="str">
        <f t="shared" si="4"/>
        <v>Bajo</v>
      </c>
      <c r="S3549" s="35" t="str">
        <f>IF(O3549="","",IF(O3549&gt;AVERAGE('Base de datos limpia'!$O$2:$O$8001),"Alto","Normal"))
</f>
        <v>Normal</v>
      </c>
      <c r="T3549" s="35" t="str">
        <f t="shared" si="5"/>
        <v>Gamer moderado</v>
      </c>
      <c r="U3549" s="35"/>
    </row>
    <row r="3550">
      <c r="A3550" s="28">
        <v>3549.0</v>
      </c>
      <c r="B3550" s="28">
        <v>16.0</v>
      </c>
      <c r="C3550" s="28" t="str">
        <f>TRIM(PROPER('Base de datos cruda'!C3550))</f>
        <v>Male</v>
      </c>
      <c r="D3550" s="28">
        <v>1.53</v>
      </c>
      <c r="E3550" s="28">
        <v>9.9</v>
      </c>
      <c r="F3550" s="28">
        <v>7.23</v>
      </c>
      <c r="G3550" s="28">
        <v>70.87</v>
      </c>
      <c r="H3550" s="28" t="str">
        <f>TRIM(PROPER('Base de datos cruda'!H3550))</f>
        <v>Casual</v>
      </c>
      <c r="I3550" s="28">
        <v>0.06</v>
      </c>
      <c r="J3550" s="28">
        <v>5.22</v>
      </c>
      <c r="K3550" s="28">
        <v>303.91</v>
      </c>
      <c r="L3550" s="28">
        <f>IF('Base de datos cruda'!L3550&lt;0,,'Base de datos cruda'!L3550)</f>
        <v>8.44</v>
      </c>
      <c r="M3550" s="28" t="str">
        <f>IF(TRIM(PROPER('Base de datos cruda'!M3550))="High","Alto",IF(TRIM(PROPER('Base de datos cruda'!M3550))="Medium","Medio","Bajo"))</f>
        <v>Medio</v>
      </c>
      <c r="N3550" s="29">
        <v>100.0</v>
      </c>
      <c r="O3550" s="32">
        <f t="shared" si="1"/>
        <v>100</v>
      </c>
      <c r="P3550" s="33">
        <f t="shared" si="2"/>
        <v>6.75</v>
      </c>
      <c r="Q3550" s="34">
        <f t="shared" si="3"/>
        <v>6.470588235</v>
      </c>
      <c r="R3550" s="35" t="str">
        <f t="shared" si="4"/>
        <v>Alto</v>
      </c>
      <c r="S3550" s="35" t="str">
        <f>IF(O3550="","",IF(O3550&gt;AVERAGE('Base de datos limpia'!$O$2:$O$8001),"Alto","Normal"))
</f>
        <v>Alto</v>
      </c>
      <c r="T3550" s="35" t="str">
        <f t="shared" si="5"/>
        <v>Gamer intensivo</v>
      </c>
      <c r="U3550" s="35"/>
    </row>
    <row r="3551">
      <c r="A3551" s="28">
        <v>3550.0</v>
      </c>
      <c r="B3551" s="28">
        <v>19.0</v>
      </c>
      <c r="C3551" s="28" t="str">
        <f>TRIM(PROPER('Base de datos cruda'!C3551))</f>
        <v>Male</v>
      </c>
      <c r="D3551" s="28">
        <v>7.55</v>
      </c>
      <c r="E3551" s="28">
        <v>2.38</v>
      </c>
      <c r="F3551" s="28">
        <v>4.2</v>
      </c>
      <c r="G3551" s="28">
        <v>95.28</v>
      </c>
      <c r="H3551" s="28" t="str">
        <f>TRIM(PROPER('Base de datos cruda'!H3551))</f>
        <v>Fps</v>
      </c>
      <c r="I3551" s="28">
        <v>4.37</v>
      </c>
      <c r="J3551" s="28">
        <v>10.52</v>
      </c>
      <c r="K3551" s="28">
        <v>229.13</v>
      </c>
      <c r="L3551" s="28">
        <f>IF('Base de datos cruda'!L3551&lt;0,,'Base de datos cruda'!L3551)</f>
        <v>17.45</v>
      </c>
      <c r="M3551" s="28" t="str">
        <f>IF(TRIM(PROPER('Base de datos cruda'!M3551))="High","Alto",IF(TRIM(PROPER('Base de datos cruda'!M3551))="Medium","Medio","Bajo"))</f>
        <v>Bajo</v>
      </c>
      <c r="N3551" s="29">
        <v>17.8278202420115</v>
      </c>
      <c r="O3551" s="32">
        <f t="shared" si="1"/>
        <v>17.82782024</v>
      </c>
      <c r="P3551" s="33">
        <f t="shared" si="2"/>
        <v>18.07</v>
      </c>
      <c r="Q3551" s="34">
        <f t="shared" si="3"/>
        <v>0.3152317881</v>
      </c>
      <c r="R3551" s="35" t="str">
        <f t="shared" si="4"/>
        <v>Bajo</v>
      </c>
      <c r="S3551" s="35" t="str">
        <f>IF(O3551="","",IF(O3551&gt;AVERAGE('Base de datos limpia'!$O$2:$O$8001),"Alto","Normal"))
</f>
        <v>Normal</v>
      </c>
      <c r="T3551" s="35" t="str">
        <f t="shared" si="5"/>
        <v>Gamer casual</v>
      </c>
      <c r="U3551" s="35"/>
    </row>
    <row r="3552">
      <c r="A3552" s="28">
        <v>3551.0</v>
      </c>
      <c r="B3552" s="28">
        <v>24.0</v>
      </c>
      <c r="C3552" s="28" t="str">
        <f>TRIM(PROPER('Base de datos cruda'!C3552))</f>
        <v>Female</v>
      </c>
      <c r="D3552" s="28">
        <v>3.21</v>
      </c>
      <c r="E3552" s="28">
        <v>6.41</v>
      </c>
      <c r="F3552" s="28">
        <v>5.84</v>
      </c>
      <c r="G3552" s="28">
        <v>94.23</v>
      </c>
      <c r="H3552" s="28" t="str">
        <f>TRIM(PROPER('Base de datos cruda'!H3552))</f>
        <v>Rpg</v>
      </c>
      <c r="I3552" s="28">
        <v>4.7</v>
      </c>
      <c r="J3552" s="28">
        <v>4.83</v>
      </c>
      <c r="K3552" s="28">
        <v>279.83</v>
      </c>
      <c r="L3552" s="28">
        <f>IF('Base de datos cruda'!L3552&lt;0,,'Base de datos cruda'!L3552)</f>
        <v>8.49</v>
      </c>
      <c r="M3552" s="28" t="str">
        <f>IF(TRIM(PROPER('Base de datos cruda'!M3552))="High","Alto",IF(TRIM(PROPER('Base de datos cruda'!M3552))="Medium","Medio","Bajo"))</f>
        <v>Medio</v>
      </c>
      <c r="N3552" s="29">
        <v>88.83</v>
      </c>
      <c r="O3552" s="32">
        <f t="shared" si="1"/>
        <v>88.83</v>
      </c>
      <c r="P3552" s="33">
        <f t="shared" si="2"/>
        <v>8.04</v>
      </c>
      <c r="Q3552" s="34">
        <f t="shared" si="3"/>
        <v>1.996884735</v>
      </c>
      <c r="R3552" s="35" t="str">
        <f t="shared" si="4"/>
        <v>Alto</v>
      </c>
      <c r="S3552" s="35" t="str">
        <f>IF(O3552="","",IF(O3552&gt;AVERAGE('Base de datos limpia'!$O$2:$O$8001),"Alto","Normal"))
</f>
        <v>Alto</v>
      </c>
      <c r="T3552" s="35" t="str">
        <f t="shared" si="5"/>
        <v>Gamer intensivo</v>
      </c>
      <c r="U3552" s="35"/>
    </row>
    <row r="3553">
      <c r="A3553" s="28">
        <v>3552.0</v>
      </c>
      <c r="B3553" s="28">
        <v>21.0</v>
      </c>
      <c r="C3553" s="28" t="str">
        <f>TRIM(PROPER('Base de datos cruda'!C3553))</f>
        <v>Male</v>
      </c>
      <c r="D3553" s="28">
        <v>4.23</v>
      </c>
      <c r="E3553" s="28">
        <v>6.91</v>
      </c>
      <c r="F3553" s="28">
        <v>5.32</v>
      </c>
      <c r="G3553" s="28">
        <v>62.55</v>
      </c>
      <c r="H3553" s="28" t="str">
        <f>TRIM(PROPER('Base de datos cruda'!H3553))</f>
        <v>Fps</v>
      </c>
      <c r="I3553" s="28">
        <v>0.36</v>
      </c>
      <c r="J3553" s="28">
        <v>6.9</v>
      </c>
      <c r="K3553" s="28">
        <v>276.89</v>
      </c>
      <c r="L3553" s="28">
        <f>IF('Base de datos cruda'!L3553&lt;0,,'Base de datos cruda'!L3553)</f>
        <v>8.88</v>
      </c>
      <c r="M3553" s="28" t="str">
        <f>IF(TRIM(PROPER('Base de datos cruda'!M3553))="High","Alto",IF(TRIM(PROPER('Base de datos cruda'!M3553))="Medium","Medio","Bajo"))</f>
        <v>Medio</v>
      </c>
      <c r="N3553" s="29">
        <v>62.62</v>
      </c>
      <c r="O3553" s="32">
        <f t="shared" si="1"/>
        <v>62.62</v>
      </c>
      <c r="P3553" s="33">
        <f t="shared" si="2"/>
        <v>11.13</v>
      </c>
      <c r="Q3553" s="34">
        <f t="shared" si="3"/>
        <v>1.63356974</v>
      </c>
      <c r="R3553" s="35" t="str">
        <f t="shared" si="4"/>
        <v>Medio</v>
      </c>
      <c r="S3553" s="35" t="str">
        <f>IF(O3553="","",IF(O3553&gt;AVERAGE('Base de datos limpia'!$O$2:$O$8001),"Alto","Normal"))
</f>
        <v>Normal</v>
      </c>
      <c r="T3553" s="35" t="str">
        <f t="shared" si="5"/>
        <v>Gamer intensivo</v>
      </c>
      <c r="U3553" s="35"/>
    </row>
    <row r="3554">
      <c r="A3554" s="28">
        <v>3553.0</v>
      </c>
      <c r="B3554" s="28">
        <v>21.0</v>
      </c>
      <c r="C3554" s="28" t="str">
        <f>TRIM(PROPER('Base de datos cruda'!C3554))</f>
        <v>Female</v>
      </c>
      <c r="D3554" s="28">
        <v>0.98</v>
      </c>
      <c r="E3554" s="28">
        <v>4.77</v>
      </c>
      <c r="F3554" s="28">
        <v>4.75</v>
      </c>
      <c r="G3554" s="28">
        <v>71.57</v>
      </c>
      <c r="H3554" s="28" t="str">
        <f>TRIM(PROPER('Base de datos cruda'!H3554))</f>
        <v>Rpg</v>
      </c>
      <c r="I3554" s="28">
        <v>3.6</v>
      </c>
      <c r="J3554" s="28">
        <v>6.18</v>
      </c>
      <c r="K3554" s="28">
        <v>310.6</v>
      </c>
      <c r="L3554" s="28">
        <f>IF('Base de datos cruda'!L3554&lt;0,,'Base de datos cruda'!L3554)</f>
        <v>7.92</v>
      </c>
      <c r="M3554" s="28" t="str">
        <f>IF(TRIM(PROPER('Base de datos cruda'!M3554))="High","Alto",IF(TRIM(PROPER('Base de datos cruda'!M3554))="Medium","Medio","Bajo"))</f>
        <v>Medio</v>
      </c>
      <c r="N3554" s="29">
        <v>68.86</v>
      </c>
      <c r="O3554" s="32">
        <f t="shared" si="1"/>
        <v>68.86</v>
      </c>
      <c r="P3554" s="33">
        <f t="shared" si="2"/>
        <v>7.16</v>
      </c>
      <c r="Q3554" s="34">
        <f t="shared" si="3"/>
        <v>4.867346939</v>
      </c>
      <c r="R3554" s="35" t="str">
        <f t="shared" si="4"/>
        <v>Medio</v>
      </c>
      <c r="S3554" s="35" t="str">
        <f>IF(O3554="","",IF(O3554&gt;AVERAGE('Base de datos limpia'!$O$2:$O$8001),"Alto","Normal"))
</f>
        <v>Alto</v>
      </c>
      <c r="T3554" s="35" t="str">
        <f t="shared" si="5"/>
        <v>Gamer moderado</v>
      </c>
      <c r="U3554" s="35"/>
    </row>
    <row r="3555">
      <c r="A3555" s="28">
        <v>3554.0</v>
      </c>
      <c r="B3555" s="28">
        <v>16.0</v>
      </c>
      <c r="C3555" s="28" t="str">
        <f>TRIM(PROPER('Base de datos cruda'!C3555))</f>
        <v>Male</v>
      </c>
      <c r="D3555" s="28">
        <v>4.32</v>
      </c>
      <c r="E3555" s="28">
        <v>5.28</v>
      </c>
      <c r="F3555" s="28">
        <v>5.95</v>
      </c>
      <c r="G3555" s="28">
        <v>95.57</v>
      </c>
      <c r="H3555" s="28" t="str">
        <f>TRIM(PROPER('Base de datos cruda'!H3555))</f>
        <v>Casual</v>
      </c>
      <c r="I3555" s="28">
        <v>2.74</v>
      </c>
      <c r="J3555" s="28">
        <v>9.38</v>
      </c>
      <c r="K3555" s="28">
        <v>236.19</v>
      </c>
      <c r="L3555" s="28">
        <f>IF('Base de datos cruda'!L3555&lt;0,,'Base de datos cruda'!L3555)</f>
        <v>9.9</v>
      </c>
      <c r="M3555" s="28" t="str">
        <f>IF(TRIM(PROPER('Base de datos cruda'!M3555))="High","Alto",IF(TRIM(PROPER('Base de datos cruda'!M3555))="Medium","Medio","Bajo"))</f>
        <v>Medio</v>
      </c>
      <c r="N3555" s="29">
        <v>58.22</v>
      </c>
      <c r="O3555" s="32">
        <f t="shared" si="1"/>
        <v>58.22</v>
      </c>
      <c r="P3555" s="33">
        <f t="shared" si="2"/>
        <v>13.7</v>
      </c>
      <c r="Q3555" s="34">
        <f t="shared" si="3"/>
        <v>1.222222222</v>
      </c>
      <c r="R3555" s="35" t="str">
        <f t="shared" si="4"/>
        <v>Medio</v>
      </c>
      <c r="S3555" s="35" t="str">
        <f>IF(O3555="","",IF(O3555&gt;AVERAGE('Base de datos limpia'!$O$2:$O$8001),"Alto","Normal"))
</f>
        <v>Normal</v>
      </c>
      <c r="T3555" s="35" t="str">
        <f t="shared" si="5"/>
        <v>Gamer moderado</v>
      </c>
      <c r="U3555" s="35"/>
    </row>
    <row r="3556">
      <c r="A3556" s="28">
        <v>3555.0</v>
      </c>
      <c r="B3556" s="28">
        <v>17.0</v>
      </c>
      <c r="C3556" s="28" t="str">
        <f>TRIM(PROPER('Base de datos cruda'!C3556))</f>
        <v>Male</v>
      </c>
      <c r="D3556" s="28">
        <v>4.89</v>
      </c>
      <c r="E3556" s="28">
        <v>9.02</v>
      </c>
      <c r="F3556" s="28">
        <v>5.77</v>
      </c>
      <c r="G3556" s="28">
        <v>69.47</v>
      </c>
      <c r="H3556" s="28" t="str">
        <f>TRIM(PROPER('Base de datos cruda'!H3556))</f>
        <v>Casual</v>
      </c>
      <c r="I3556" s="28">
        <v>4.77</v>
      </c>
      <c r="J3556" s="28">
        <v>6.03</v>
      </c>
      <c r="K3556" s="28">
        <v>256.84</v>
      </c>
      <c r="L3556" s="28">
        <f>IF('Base de datos cruda'!L3556&lt;0,,'Base de datos cruda'!L3556)</f>
        <v>12.75</v>
      </c>
      <c r="M3556" s="28" t="str">
        <f>IF(TRIM(PROPER('Base de datos cruda'!M3556))="High","Alto",IF(TRIM(PROPER('Base de datos cruda'!M3556))="Medium","Medio","Bajo"))</f>
        <v>Alto</v>
      </c>
      <c r="N3556" s="29">
        <v>65.83</v>
      </c>
      <c r="O3556" s="32">
        <f t="shared" si="1"/>
        <v>65.83</v>
      </c>
      <c r="P3556" s="33">
        <f t="shared" si="2"/>
        <v>10.92</v>
      </c>
      <c r="Q3556" s="34">
        <f t="shared" si="3"/>
        <v>1.844580777</v>
      </c>
      <c r="R3556" s="35" t="str">
        <f t="shared" si="4"/>
        <v>Medio</v>
      </c>
      <c r="S3556" s="35" t="str">
        <f>IF(O3556="","",IF(O3556&gt;AVERAGE('Base de datos limpia'!$O$2:$O$8001),"Alto","Normal"))
</f>
        <v>Alto</v>
      </c>
      <c r="T3556" s="35" t="str">
        <f t="shared" si="5"/>
        <v>Gamer intensivo</v>
      </c>
      <c r="U3556" s="35"/>
    </row>
    <row r="3557">
      <c r="A3557" s="28">
        <v>3556.0</v>
      </c>
      <c r="B3557" s="28">
        <v>21.0</v>
      </c>
      <c r="C3557" s="28" t="str">
        <f>TRIM(PROPER('Base de datos cruda'!C3557))</f>
        <v>Male</v>
      </c>
      <c r="D3557" s="28">
        <v>7.98</v>
      </c>
      <c r="E3557" s="28">
        <v>6.81</v>
      </c>
      <c r="F3557" s="28">
        <v>7.64</v>
      </c>
      <c r="G3557" s="28">
        <v>99.84</v>
      </c>
      <c r="H3557" s="28" t="str">
        <f>TRIM(PROPER('Base de datos cruda'!H3557))</f>
        <v>Fps</v>
      </c>
      <c r="I3557" s="28">
        <v>3.99</v>
      </c>
      <c r="J3557" s="28">
        <v>9.68</v>
      </c>
      <c r="K3557" s="28">
        <v>227.46</v>
      </c>
      <c r="L3557" s="28">
        <f>IF('Base de datos cruda'!L3557&lt;0,,'Base de datos cruda'!L3557)</f>
        <v>14.75</v>
      </c>
      <c r="M3557" s="28" t="str">
        <f>IF(TRIM(PROPER('Base de datos cruda'!M3557))="High","Alto",IF(TRIM(PROPER('Base de datos cruda'!M3557))="Medium","Medio","Bajo"))</f>
        <v>Bajo</v>
      </c>
      <c r="N3557" s="29">
        <v>52.9</v>
      </c>
      <c r="O3557" s="32">
        <f t="shared" si="1"/>
        <v>52.9</v>
      </c>
      <c r="P3557" s="33">
        <f t="shared" si="2"/>
        <v>17.66</v>
      </c>
      <c r="Q3557" s="34">
        <f t="shared" si="3"/>
        <v>0.8533834586</v>
      </c>
      <c r="R3557" s="35" t="str">
        <f t="shared" si="4"/>
        <v>Medio</v>
      </c>
      <c r="S3557" s="35" t="str">
        <f>IF(O3557="","",IF(O3557&gt;AVERAGE('Base de datos limpia'!$O$2:$O$8001),"Alto","Normal"))
</f>
        <v>Normal</v>
      </c>
      <c r="T3557" s="35" t="str">
        <f t="shared" si="5"/>
        <v>Gamer intensivo</v>
      </c>
      <c r="U3557" s="35"/>
    </row>
    <row r="3558">
      <c r="A3558" s="28">
        <v>3557.0</v>
      </c>
      <c r="B3558" s="28">
        <v>17.0</v>
      </c>
      <c r="C3558" s="28" t="str">
        <f>TRIM(PROPER('Base de datos cruda'!C3558))</f>
        <v>Female</v>
      </c>
      <c r="D3558" s="28">
        <v>7.8</v>
      </c>
      <c r="E3558" s="28">
        <v>5.47</v>
      </c>
      <c r="F3558" s="28">
        <v>6.99</v>
      </c>
      <c r="G3558" s="28">
        <v>70.27</v>
      </c>
      <c r="H3558" s="28" t="str">
        <f>TRIM(PROPER('Base de datos cruda'!H3558))</f>
        <v>Rpg</v>
      </c>
      <c r="I3558" s="28">
        <v>3.47</v>
      </c>
      <c r="J3558" s="28">
        <v>12.58</v>
      </c>
      <c r="K3558" s="28">
        <v>216.72</v>
      </c>
      <c r="L3558" s="28">
        <f>IF('Base de datos cruda'!L3558&lt;0,,'Base de datos cruda'!L3558)</f>
        <v>19.27</v>
      </c>
      <c r="M3558" s="28" t="str">
        <f>IF(TRIM(PROPER('Base de datos cruda'!M3558))="High","Alto",IF(TRIM(PROPER('Base de datos cruda'!M3558))="Medium","Medio","Bajo"))</f>
        <v>Bajo</v>
      </c>
      <c r="N3558" s="29">
        <v>42.66</v>
      </c>
      <c r="O3558" s="32">
        <f t="shared" si="1"/>
        <v>42.66</v>
      </c>
      <c r="P3558" s="33">
        <f t="shared" si="2"/>
        <v>20.38</v>
      </c>
      <c r="Q3558" s="34">
        <f t="shared" si="3"/>
        <v>0.7012820513</v>
      </c>
      <c r="R3558" s="35" t="str">
        <f t="shared" si="4"/>
        <v>Bajo</v>
      </c>
      <c r="S3558" s="35" t="str">
        <f>IF(O3558="","",IF(O3558&gt;AVERAGE('Base de datos limpia'!$O$2:$O$8001),"Alto","Normal"))
</f>
        <v>Normal</v>
      </c>
      <c r="T3558" s="35" t="str">
        <f t="shared" si="5"/>
        <v>Gamer moderado</v>
      </c>
      <c r="U3558" s="35"/>
    </row>
    <row r="3559">
      <c r="A3559" s="28">
        <v>3558.0</v>
      </c>
      <c r="B3559" s="28">
        <v>18.0</v>
      </c>
      <c r="C3559" s="28" t="str">
        <f>TRIM(PROPER('Base de datos cruda'!C3559))</f>
        <v>Male</v>
      </c>
      <c r="D3559" s="28">
        <v>7.73</v>
      </c>
      <c r="E3559" s="28">
        <v>2.16</v>
      </c>
      <c r="F3559" s="28">
        <v>8.57</v>
      </c>
      <c r="G3559" s="28">
        <v>89.56</v>
      </c>
      <c r="H3559" s="28" t="str">
        <f>TRIM(PROPER('Base de datos cruda'!H3559))</f>
        <v>Casual</v>
      </c>
      <c r="I3559" s="28">
        <v>4.63</v>
      </c>
      <c r="J3559" s="28">
        <v>10.41</v>
      </c>
      <c r="K3559" s="28">
        <v>222.2</v>
      </c>
      <c r="L3559" s="28">
        <f>IF('Base de datos cruda'!L3559&lt;0,,'Base de datos cruda'!L3559)</f>
        <v>19.03</v>
      </c>
      <c r="M3559" s="28" t="str">
        <f>IF(TRIM(PROPER('Base de datos cruda'!M3559))="High","Alto",IF(TRIM(PROPER('Base de datos cruda'!M3559))="Medium","Medio","Bajo"))</f>
        <v>Bajo</v>
      </c>
      <c r="N3559" s="29">
        <v>31.27</v>
      </c>
      <c r="O3559" s="32">
        <f t="shared" si="1"/>
        <v>31.27</v>
      </c>
      <c r="P3559" s="33">
        <f t="shared" si="2"/>
        <v>18.14</v>
      </c>
      <c r="Q3559" s="34">
        <f t="shared" si="3"/>
        <v>0.2794307891</v>
      </c>
      <c r="R3559" s="35" t="str">
        <f t="shared" si="4"/>
        <v>Bajo</v>
      </c>
      <c r="S3559" s="35" t="str">
        <f>IF(O3559="","",IF(O3559&gt;AVERAGE('Base de datos limpia'!$O$2:$O$8001),"Alto","Normal"))
</f>
        <v>Normal</v>
      </c>
      <c r="T3559" s="35" t="str">
        <f t="shared" si="5"/>
        <v>Gamer casual</v>
      </c>
      <c r="U3559" s="35"/>
    </row>
    <row r="3560">
      <c r="A3560" s="28">
        <v>3559.0</v>
      </c>
      <c r="B3560" s="28">
        <v>19.0</v>
      </c>
      <c r="C3560" s="28" t="str">
        <f>TRIM(PROPER('Base de datos cruda'!C3560))</f>
        <v>Female</v>
      </c>
      <c r="D3560" s="28">
        <v>2.79</v>
      </c>
      <c r="E3560" s="28">
        <v>1.07</v>
      </c>
      <c r="F3560" s="28">
        <v>4.73</v>
      </c>
      <c r="G3560" s="28">
        <v>76.68</v>
      </c>
      <c r="H3560" s="28" t="str">
        <f>TRIM(PROPER('Base de datos cruda'!H3560))</f>
        <v>Rpg</v>
      </c>
      <c r="I3560" s="28">
        <v>0.8</v>
      </c>
      <c r="J3560" s="28">
        <v>7.01</v>
      </c>
      <c r="K3560" s="28">
        <v>282.64</v>
      </c>
      <c r="L3560" s="28">
        <f>IF('Base de datos cruda'!L3560&lt;0,,'Base de datos cruda'!L3560)</f>
        <v>9.51</v>
      </c>
      <c r="M3560" s="28" t="str">
        <f>IF(TRIM(PROPER('Base de datos cruda'!M3560))="High","Alto",IF(TRIM(PROPER('Base de datos cruda'!M3560))="Medium","Medio","Bajo"))</f>
        <v>Medio</v>
      </c>
      <c r="N3560" s="29">
        <v>36.32</v>
      </c>
      <c r="O3560" s="32">
        <f t="shared" si="1"/>
        <v>36.32</v>
      </c>
      <c r="P3560" s="33">
        <f t="shared" si="2"/>
        <v>9.8</v>
      </c>
      <c r="Q3560" s="34">
        <f t="shared" si="3"/>
        <v>0.3835125448</v>
      </c>
      <c r="R3560" s="35" t="str">
        <f t="shared" si="4"/>
        <v>Bajo</v>
      </c>
      <c r="S3560" s="35" t="str">
        <f>IF(O3560="","",IF(O3560&gt;AVERAGE('Base de datos limpia'!$O$2:$O$8001),"Alto","Normal"))
</f>
        <v>Normal</v>
      </c>
      <c r="T3560" s="35" t="str">
        <f t="shared" si="5"/>
        <v>Gamer casual</v>
      </c>
      <c r="U3560" s="35"/>
    </row>
    <row r="3561">
      <c r="A3561" s="28">
        <v>3560.0</v>
      </c>
      <c r="B3561" s="28">
        <v>20.0</v>
      </c>
      <c r="C3561" s="28" t="str">
        <f>TRIM(PROPER('Base de datos cruda'!C3561))</f>
        <v>Male</v>
      </c>
      <c r="D3561" s="28">
        <v>7.93</v>
      </c>
      <c r="E3561" s="28">
        <v>2.12</v>
      </c>
      <c r="F3561" s="28">
        <v>4.3</v>
      </c>
      <c r="G3561" s="28">
        <v>65.45</v>
      </c>
      <c r="H3561" s="28" t="str">
        <f>TRIM(PROPER('Base de datos cruda'!H3561))</f>
        <v>Fps</v>
      </c>
      <c r="I3561" s="28">
        <v>1.88</v>
      </c>
      <c r="J3561" s="28">
        <v>11.74</v>
      </c>
      <c r="K3561" s="28">
        <v>240.79</v>
      </c>
      <c r="L3561" s="28">
        <f>IF('Base de datos cruda'!L3561&lt;0,,'Base de datos cruda'!L3561)</f>
        <v>16.83</v>
      </c>
      <c r="M3561" s="28" t="str">
        <f>IF(TRIM(PROPER('Base de datos cruda'!M3561))="High","Alto",IF(TRIM(PROPER('Base de datos cruda'!M3561))="Medium","Medio","Bajo"))</f>
        <v>Bajo</v>
      </c>
      <c r="N3561" s="29">
        <v>7.04</v>
      </c>
      <c r="O3561" s="32">
        <f t="shared" si="1"/>
        <v>7.04</v>
      </c>
      <c r="P3561" s="33">
        <f t="shared" si="2"/>
        <v>19.67</v>
      </c>
      <c r="Q3561" s="34">
        <f t="shared" si="3"/>
        <v>0.2673392182</v>
      </c>
      <c r="R3561" s="35" t="str">
        <f t="shared" si="4"/>
        <v>Bajo</v>
      </c>
      <c r="S3561" s="35" t="str">
        <f>IF(O3561="","",IF(O3561&gt;AVERAGE('Base de datos limpia'!$O$2:$O$8001),"Alto","Normal"))
</f>
        <v>Normal</v>
      </c>
      <c r="T3561" s="35" t="str">
        <f t="shared" si="5"/>
        <v>Gamer casual</v>
      </c>
      <c r="U3561" s="35"/>
    </row>
    <row r="3562">
      <c r="A3562" s="28">
        <v>3561.0</v>
      </c>
      <c r="B3562" s="28">
        <v>24.0</v>
      </c>
      <c r="C3562" s="28" t="str">
        <f>TRIM(PROPER('Base de datos cruda'!C3562))</f>
        <v>Male</v>
      </c>
      <c r="D3562" s="28">
        <v>3.64</v>
      </c>
      <c r="E3562" s="28">
        <v>9.61</v>
      </c>
      <c r="F3562" s="28">
        <v>6.67</v>
      </c>
      <c r="G3562" s="28">
        <v>70.21</v>
      </c>
      <c r="H3562" s="28" t="str">
        <f>TRIM(PROPER('Base de datos cruda'!H3562))</f>
        <v>Fps</v>
      </c>
      <c r="I3562" s="28">
        <v>4.21</v>
      </c>
      <c r="J3562" s="28">
        <v>7.9</v>
      </c>
      <c r="K3562" s="28">
        <v>282.3</v>
      </c>
      <c r="L3562" s="28">
        <f>IF('Base de datos cruda'!L3562&lt;0,,'Base de datos cruda'!L3562)</f>
        <v>8.87</v>
      </c>
      <c r="M3562" s="28" t="str">
        <f>IF(TRIM(PROPER('Base de datos cruda'!M3562))="High","Alto",IF(TRIM(PROPER('Base de datos cruda'!M3562))="Medium","Medio","Bajo"))</f>
        <v>Medio</v>
      </c>
      <c r="N3562" s="29">
        <v>88.76</v>
      </c>
      <c r="O3562" s="32">
        <f t="shared" si="1"/>
        <v>88.76</v>
      </c>
      <c r="P3562" s="33">
        <f t="shared" si="2"/>
        <v>11.54</v>
      </c>
      <c r="Q3562" s="34">
        <f t="shared" si="3"/>
        <v>2.64010989</v>
      </c>
      <c r="R3562" s="35" t="str">
        <f t="shared" si="4"/>
        <v>Alto</v>
      </c>
      <c r="S3562" s="35" t="str">
        <f>IF(O3562="","",IF(O3562&gt;AVERAGE('Base de datos limpia'!$O$2:$O$8001),"Alto","Normal"))
</f>
        <v>Alto</v>
      </c>
      <c r="T3562" s="35" t="str">
        <f t="shared" si="5"/>
        <v>Gamer intensivo</v>
      </c>
      <c r="U3562" s="35"/>
    </row>
    <row r="3563">
      <c r="A3563" s="28">
        <v>3562.0</v>
      </c>
      <c r="B3563" s="28">
        <v>19.0</v>
      </c>
      <c r="C3563" s="28" t="str">
        <f>TRIM(PROPER('Base de datos cruda'!C3563))</f>
        <v>Male</v>
      </c>
      <c r="D3563" s="28">
        <v>6.81</v>
      </c>
      <c r="E3563" s="28">
        <v>7.88</v>
      </c>
      <c r="F3563" s="28">
        <v>4.01</v>
      </c>
      <c r="G3563" s="28">
        <v>87.0</v>
      </c>
      <c r="H3563" s="28" t="str">
        <f>TRIM(PROPER('Base de datos cruda'!H3563))</f>
        <v>Rpg</v>
      </c>
      <c r="I3563" s="28">
        <v>0.51</v>
      </c>
      <c r="J3563" s="28">
        <v>8.08</v>
      </c>
      <c r="K3563" s="28">
        <v>241.57</v>
      </c>
      <c r="L3563" s="28">
        <f>IF('Base de datos cruda'!L3563&lt;0,,'Base de datos cruda'!L3563)</f>
        <v>17.33</v>
      </c>
      <c r="M3563" s="28" t="str">
        <f>IF(TRIM(PROPER('Base de datos cruda'!M3563))="High","Alto",IF(TRIM(PROPER('Base de datos cruda'!M3563))="Medium","Medio","Bajo"))</f>
        <v>Alto</v>
      </c>
      <c r="N3563" s="29">
        <v>72.3225871650997</v>
      </c>
      <c r="O3563" s="32">
        <f t="shared" si="1"/>
        <v>72.32258717</v>
      </c>
      <c r="P3563" s="33">
        <f t="shared" si="2"/>
        <v>14.89</v>
      </c>
      <c r="Q3563" s="34">
        <f t="shared" si="3"/>
        <v>1.15712188</v>
      </c>
      <c r="R3563" s="35" t="str">
        <f t="shared" si="4"/>
        <v>Alto</v>
      </c>
      <c r="S3563" s="35" t="str">
        <f>IF(O3563="","",IF(O3563&gt;AVERAGE('Base de datos limpia'!$O$2:$O$8001),"Alto","Normal"))
</f>
        <v>Alto</v>
      </c>
      <c r="T3563" s="35" t="str">
        <f t="shared" si="5"/>
        <v>Gamer intensivo</v>
      </c>
      <c r="U3563" s="35"/>
    </row>
    <row r="3564">
      <c r="A3564" s="28">
        <v>3563.0</v>
      </c>
      <c r="B3564" s="28">
        <v>24.0</v>
      </c>
      <c r="C3564" s="28" t="str">
        <f>TRIM(PROPER('Base de datos cruda'!C3564))</f>
        <v>Male</v>
      </c>
      <c r="D3564" s="28">
        <v>1.73</v>
      </c>
      <c r="E3564" s="28">
        <v>9.7</v>
      </c>
      <c r="F3564" s="28">
        <v>7.94</v>
      </c>
      <c r="G3564" s="28">
        <v>73.48</v>
      </c>
      <c r="H3564" s="28" t="str">
        <f>TRIM(PROPER('Base de datos cruda'!H3564))</f>
        <v>Fps</v>
      </c>
      <c r="I3564" s="28">
        <v>4.68</v>
      </c>
      <c r="J3564" s="28">
        <v>7.39</v>
      </c>
      <c r="K3564" s="28">
        <v>287.58</v>
      </c>
      <c r="L3564" s="28">
        <f>IF('Base de datos cruda'!L3564&lt;0,,'Base de datos cruda'!L3564)</f>
        <v>5.28</v>
      </c>
      <c r="M3564" s="28" t="str">
        <f>IF(TRIM(PROPER('Base de datos cruda'!M3564))="High","Alto",IF(TRIM(PROPER('Base de datos cruda'!M3564))="Medium","Medio","Bajo"))</f>
        <v>Medio</v>
      </c>
      <c r="N3564" s="29">
        <v>100.0</v>
      </c>
      <c r="O3564" s="32">
        <f t="shared" si="1"/>
        <v>100</v>
      </c>
      <c r="P3564" s="33">
        <f t="shared" si="2"/>
        <v>9.12</v>
      </c>
      <c r="Q3564" s="34">
        <f t="shared" si="3"/>
        <v>5.606936416</v>
      </c>
      <c r="R3564" s="35" t="str">
        <f t="shared" si="4"/>
        <v>Alto</v>
      </c>
      <c r="S3564" s="35" t="str">
        <f>IF(O3564="","",IF(O3564&gt;AVERAGE('Base de datos limpia'!$O$2:$O$8001),"Alto","Normal"))
</f>
        <v>Alto</v>
      </c>
      <c r="T3564" s="35" t="str">
        <f t="shared" si="5"/>
        <v>Gamer intensivo</v>
      </c>
      <c r="U3564" s="35"/>
    </row>
    <row r="3565">
      <c r="A3565" s="28">
        <v>3564.0</v>
      </c>
      <c r="B3565" s="28">
        <v>18.0</v>
      </c>
      <c r="C3565" s="28" t="str">
        <f>TRIM(PROPER('Base de datos cruda'!C3565))</f>
        <v>Female</v>
      </c>
      <c r="D3565" s="28">
        <v>4.05</v>
      </c>
      <c r="E3565" s="28">
        <v>1.32</v>
      </c>
      <c r="F3565" s="28">
        <v>6.53</v>
      </c>
      <c r="G3565" s="28">
        <v>84.17</v>
      </c>
      <c r="H3565" s="28" t="str">
        <f>TRIM(PROPER('Base de datos cruda'!H3565))</f>
        <v>Rpg</v>
      </c>
      <c r="I3565" s="28">
        <v>3.73</v>
      </c>
      <c r="J3565" s="28">
        <v>5.15</v>
      </c>
      <c r="K3565" s="28">
        <v>264.55</v>
      </c>
      <c r="L3565" s="28">
        <f>IF('Base de datos cruda'!L3565&lt;0,,'Base de datos cruda'!L3565)</f>
        <v>7.71</v>
      </c>
      <c r="M3565" s="28" t="str">
        <f>IF(TRIM(PROPER('Base de datos cruda'!M3565))="High","Alto",IF(TRIM(PROPER('Base de datos cruda'!M3565))="Medium","Medio","Bajo"))</f>
        <v>Medio</v>
      </c>
      <c r="N3565" s="29">
        <v>40.1</v>
      </c>
      <c r="O3565" s="32">
        <f t="shared" si="1"/>
        <v>40.1</v>
      </c>
      <c r="P3565" s="33">
        <f t="shared" si="2"/>
        <v>9.2</v>
      </c>
      <c r="Q3565" s="34">
        <f t="shared" si="3"/>
        <v>0.3259259259</v>
      </c>
      <c r="R3565" s="35" t="str">
        <f t="shared" si="4"/>
        <v>Bajo</v>
      </c>
      <c r="S3565" s="35" t="str">
        <f>IF(O3565="","",IF(O3565&gt;AVERAGE('Base de datos limpia'!$O$2:$O$8001),"Alto","Normal"))
</f>
        <v>Normal</v>
      </c>
      <c r="T3565" s="35" t="str">
        <f t="shared" si="5"/>
        <v>Gamer casual</v>
      </c>
      <c r="U3565" s="35"/>
    </row>
    <row r="3566">
      <c r="A3566" s="28">
        <v>3565.0</v>
      </c>
      <c r="B3566" s="28">
        <v>23.0</v>
      </c>
      <c r="C3566" s="28" t="str">
        <f>TRIM(PROPER('Base de datos cruda'!C3566))</f>
        <v>Female</v>
      </c>
      <c r="D3566" s="28">
        <v>7.73</v>
      </c>
      <c r="E3566" s="28">
        <v>7.12</v>
      </c>
      <c r="F3566" s="28">
        <v>6.44</v>
      </c>
      <c r="G3566" s="28">
        <v>68.22</v>
      </c>
      <c r="H3566" s="28" t="str">
        <f>TRIM(PROPER('Base de datos cruda'!H3566))</f>
        <v>Rpg</v>
      </c>
      <c r="I3566" s="28">
        <v>2.2</v>
      </c>
      <c r="J3566" s="28">
        <v>8.77</v>
      </c>
      <c r="K3566" s="28">
        <v>235.74</v>
      </c>
      <c r="L3566" s="28">
        <f>IF('Base de datos cruda'!L3566&lt;0,,'Base de datos cruda'!L3566)</f>
        <v>18.99</v>
      </c>
      <c r="M3566" s="28" t="str">
        <f>IF(TRIM(PROPER('Base de datos cruda'!M3566))="High","Alto",IF(TRIM(PROPER('Base de datos cruda'!M3566))="Medium","Medio","Bajo"))</f>
        <v>Bajo</v>
      </c>
      <c r="N3566" s="29">
        <v>48.7975273785851</v>
      </c>
      <c r="O3566" s="32">
        <f t="shared" si="1"/>
        <v>48.79752738</v>
      </c>
      <c r="P3566" s="33">
        <f t="shared" si="2"/>
        <v>16.5</v>
      </c>
      <c r="Q3566" s="34">
        <f t="shared" si="3"/>
        <v>0.9210866753</v>
      </c>
      <c r="R3566" s="35" t="str">
        <f t="shared" si="4"/>
        <v>Bajo</v>
      </c>
      <c r="S3566" s="35" t="str">
        <f>IF(O3566="","",IF(O3566&gt;AVERAGE('Base de datos limpia'!$O$2:$O$8001),"Alto","Normal"))
</f>
        <v>Normal</v>
      </c>
      <c r="T3566" s="35" t="str">
        <f t="shared" si="5"/>
        <v>Gamer intensivo</v>
      </c>
      <c r="U3566" s="35"/>
    </row>
    <row r="3567">
      <c r="A3567" s="28">
        <v>3566.0</v>
      </c>
      <c r="B3567" s="28">
        <v>16.0</v>
      </c>
      <c r="C3567" s="28" t="str">
        <f>TRIM(PROPER('Base de datos cruda'!C3567))</f>
        <v>Female</v>
      </c>
      <c r="D3567" s="28">
        <v>7.58</v>
      </c>
      <c r="E3567" s="28">
        <v>1.4</v>
      </c>
      <c r="F3567" s="28">
        <v>5.81</v>
      </c>
      <c r="G3567" s="28">
        <v>77.94</v>
      </c>
      <c r="H3567" s="28" t="str">
        <f>TRIM(PROPER('Base de datos cruda'!H3567))</f>
        <v>Fps</v>
      </c>
      <c r="I3567" s="28">
        <v>1.69</v>
      </c>
      <c r="J3567" s="28">
        <v>9.71</v>
      </c>
      <c r="K3567" s="28">
        <v>235.64</v>
      </c>
      <c r="L3567" s="28">
        <f>IF('Base de datos cruda'!L3567&lt;0,,'Base de datos cruda'!L3567)</f>
        <v>16.1</v>
      </c>
      <c r="M3567" s="28" t="str">
        <f>IF(TRIM(PROPER('Base de datos cruda'!M3567))="High","Alto",IF(TRIM(PROPER('Base de datos cruda'!M3567))="Medium","Medio","Bajo"))</f>
        <v>Bajo</v>
      </c>
      <c r="N3567" s="29">
        <v>12.92</v>
      </c>
      <c r="O3567" s="32">
        <f t="shared" si="1"/>
        <v>12.92</v>
      </c>
      <c r="P3567" s="33">
        <f t="shared" si="2"/>
        <v>17.29</v>
      </c>
      <c r="Q3567" s="34">
        <f t="shared" si="3"/>
        <v>0.1846965699</v>
      </c>
      <c r="R3567" s="35" t="str">
        <f t="shared" si="4"/>
        <v>Bajo</v>
      </c>
      <c r="S3567" s="35" t="str">
        <f>IF(O3567="","",IF(O3567&gt;AVERAGE('Base de datos limpia'!$O$2:$O$8001),"Alto","Normal"))
</f>
        <v>Normal</v>
      </c>
      <c r="T3567" s="35" t="str">
        <f t="shared" si="5"/>
        <v>Gamer casual</v>
      </c>
      <c r="U3567" s="35"/>
    </row>
    <row r="3568">
      <c r="A3568" s="28">
        <v>3567.0</v>
      </c>
      <c r="B3568" s="28">
        <v>24.0</v>
      </c>
      <c r="C3568" s="28" t="str">
        <f>TRIM(PROPER('Base de datos cruda'!C3568))</f>
        <v>Male</v>
      </c>
      <c r="D3568" s="28">
        <v>5.47</v>
      </c>
      <c r="E3568" s="28">
        <v>8.04</v>
      </c>
      <c r="F3568" s="28">
        <v>5.87</v>
      </c>
      <c r="G3568" s="28">
        <v>80.49</v>
      </c>
      <c r="H3568" s="28" t="str">
        <f>TRIM(PROPER('Base de datos cruda'!H3568))</f>
        <v>Rpg</v>
      </c>
      <c r="I3568" s="28">
        <v>0.74</v>
      </c>
      <c r="J3568" s="28">
        <v>11.44</v>
      </c>
      <c r="K3568" s="28">
        <v>240.15</v>
      </c>
      <c r="L3568" s="28">
        <f>IF('Base de datos cruda'!L3568&lt;0,,'Base de datos cruda'!L3568)</f>
        <v>13.81</v>
      </c>
      <c r="M3568" s="28" t="str">
        <f>IF(TRIM(PROPER('Base de datos cruda'!M3568))="High","Alto",IF(TRIM(PROPER('Base de datos cruda'!M3568))="Medium","Medio","Bajo"))</f>
        <v>Alto</v>
      </c>
      <c r="N3568" s="29">
        <v>83.8180336290065</v>
      </c>
      <c r="O3568" s="32">
        <f t="shared" si="1"/>
        <v>83.81803363</v>
      </c>
      <c r="P3568" s="33">
        <f t="shared" si="2"/>
        <v>16.91</v>
      </c>
      <c r="Q3568" s="34">
        <f t="shared" si="3"/>
        <v>1.469835466</v>
      </c>
      <c r="R3568" s="35" t="str">
        <f t="shared" si="4"/>
        <v>Alto</v>
      </c>
      <c r="S3568" s="35" t="str">
        <f>IF(O3568="","",IF(O3568&gt;AVERAGE('Base de datos limpia'!$O$2:$O$8001),"Alto","Normal"))
</f>
        <v>Alto</v>
      </c>
      <c r="T3568" s="35" t="str">
        <f t="shared" si="5"/>
        <v>Gamer intensivo</v>
      </c>
      <c r="U3568" s="35"/>
    </row>
    <row r="3569">
      <c r="A3569" s="28">
        <v>3568.0</v>
      </c>
      <c r="B3569" s="28">
        <v>24.0</v>
      </c>
      <c r="C3569" s="28" t="str">
        <f>TRIM(PROPER('Base de datos cruda'!C3569))</f>
        <v>Male</v>
      </c>
      <c r="D3569" s="28">
        <v>6.38</v>
      </c>
      <c r="E3569" s="28">
        <v>4.43</v>
      </c>
      <c r="F3569" s="28">
        <v>6.16</v>
      </c>
      <c r="G3569" s="28">
        <v>76.51</v>
      </c>
      <c r="H3569" s="28" t="str">
        <f>TRIM(PROPER('Base de datos cruda'!H3569))</f>
        <v>Casual</v>
      </c>
      <c r="I3569" s="28">
        <v>0.47</v>
      </c>
      <c r="J3569" s="28">
        <v>7.74</v>
      </c>
      <c r="K3569" s="28">
        <v>257.43</v>
      </c>
      <c r="L3569" s="28">
        <f>IF('Base de datos cruda'!L3569&lt;0,,'Base de datos cruda'!L3569)</f>
        <v>17.12</v>
      </c>
      <c r="M3569" s="28" t="str">
        <f>IF(TRIM(PROPER('Base de datos cruda'!M3569))="High","Alto",IF(TRIM(PROPER('Base de datos cruda'!M3569))="Medium","Medio","Bajo"))</f>
        <v>Bajo</v>
      </c>
      <c r="N3569" s="29">
        <v>40.57</v>
      </c>
      <c r="O3569" s="32">
        <f t="shared" si="1"/>
        <v>40.57</v>
      </c>
      <c r="P3569" s="33">
        <f t="shared" si="2"/>
        <v>14.12</v>
      </c>
      <c r="Q3569" s="34">
        <f t="shared" si="3"/>
        <v>0.6943573668</v>
      </c>
      <c r="R3569" s="35" t="str">
        <f t="shared" si="4"/>
        <v>Bajo</v>
      </c>
      <c r="S3569" s="35" t="str">
        <f>IF(O3569="","",IF(O3569&gt;AVERAGE('Base de datos limpia'!$O$2:$O$8001),"Alto","Normal"))
</f>
        <v>Normal</v>
      </c>
      <c r="T3569" s="35" t="str">
        <f t="shared" si="5"/>
        <v>Gamer moderado</v>
      </c>
      <c r="U3569" s="35"/>
    </row>
    <row r="3570">
      <c r="A3570" s="28">
        <v>3569.0</v>
      </c>
      <c r="B3570" s="28">
        <v>17.0</v>
      </c>
      <c r="C3570" s="28" t="str">
        <f>TRIM(PROPER('Base de datos cruda'!C3570))</f>
        <v>Male</v>
      </c>
      <c r="D3570" s="28">
        <v>1.41</v>
      </c>
      <c r="E3570" s="28">
        <v>1.86</v>
      </c>
      <c r="F3570" s="28">
        <v>4.08</v>
      </c>
      <c r="G3570" s="28">
        <v>67.92</v>
      </c>
      <c r="H3570" s="28" t="str">
        <f>TRIM(PROPER('Base de datos cruda'!H3570))</f>
        <v>Fps</v>
      </c>
      <c r="I3570" s="28">
        <v>2.12</v>
      </c>
      <c r="J3570" s="28">
        <v>6.78</v>
      </c>
      <c r="K3570" s="28">
        <v>294.47</v>
      </c>
      <c r="L3570" s="28">
        <f>IF('Base de datos cruda'!L3570&lt;0,,'Base de datos cruda'!L3570)</f>
        <v>4.21</v>
      </c>
      <c r="M3570" s="28" t="str">
        <f>IF(TRIM(PROPER('Base de datos cruda'!M3570))="High","Alto",IF(TRIM(PROPER('Base de datos cruda'!M3570))="Medium","Medio","Bajo"))</f>
        <v>Medio</v>
      </c>
      <c r="N3570" s="29">
        <v>54.74</v>
      </c>
      <c r="O3570" s="32">
        <f t="shared" si="1"/>
        <v>54.74</v>
      </c>
      <c r="P3570" s="33">
        <f t="shared" si="2"/>
        <v>8.19</v>
      </c>
      <c r="Q3570" s="34">
        <f t="shared" si="3"/>
        <v>1.319148936</v>
      </c>
      <c r="R3570" s="35" t="str">
        <f t="shared" si="4"/>
        <v>Medio</v>
      </c>
      <c r="S3570" s="35" t="str">
        <f>IF(O3570="","",IF(O3570&gt;AVERAGE('Base de datos limpia'!$O$2:$O$8001),"Alto","Normal"))
</f>
        <v>Normal</v>
      </c>
      <c r="T3570" s="35" t="str">
        <f t="shared" si="5"/>
        <v>Gamer casual</v>
      </c>
      <c r="U3570" s="35"/>
    </row>
    <row r="3571">
      <c r="A3571" s="28">
        <v>3570.0</v>
      </c>
      <c r="B3571" s="28">
        <v>19.0</v>
      </c>
      <c r="C3571" s="28" t="str">
        <f>TRIM(PROPER('Base de datos cruda'!C3571))</f>
        <v>Female</v>
      </c>
      <c r="D3571" s="28">
        <v>5.77</v>
      </c>
      <c r="E3571" s="28">
        <v>6.11</v>
      </c>
      <c r="F3571" s="28">
        <v>4.42</v>
      </c>
      <c r="G3571" s="28">
        <v>78.46</v>
      </c>
      <c r="H3571" s="28" t="str">
        <f>TRIM(PROPER('Base de datos cruda'!H3571))</f>
        <v>Fps</v>
      </c>
      <c r="I3571" s="28">
        <v>4.22</v>
      </c>
      <c r="J3571" s="28">
        <v>7.57</v>
      </c>
      <c r="K3571" s="28">
        <v>254.34</v>
      </c>
      <c r="L3571" s="28">
        <f>IF('Base de datos cruda'!L3571&lt;0,,'Base de datos cruda'!L3571)</f>
        <v>10.98</v>
      </c>
      <c r="M3571" s="28" t="str">
        <f>IF(TRIM(PROPER('Base de datos cruda'!M3571))="High","Alto",IF(TRIM(PROPER('Base de datos cruda'!M3571))="Medium","Medio","Bajo"))</f>
        <v>Bajo</v>
      </c>
      <c r="N3571" s="29">
        <v>51.49</v>
      </c>
      <c r="O3571" s="32">
        <f t="shared" si="1"/>
        <v>51.49</v>
      </c>
      <c r="P3571" s="33">
        <f t="shared" si="2"/>
        <v>13.34</v>
      </c>
      <c r="Q3571" s="34">
        <f t="shared" si="3"/>
        <v>1.058925477</v>
      </c>
      <c r="R3571" s="35" t="str">
        <f t="shared" si="4"/>
        <v>Medio</v>
      </c>
      <c r="S3571" s="35" t="str">
        <f>IF(O3571="","",IF(O3571&gt;AVERAGE('Base de datos limpia'!$O$2:$O$8001),"Alto","Normal"))
</f>
        <v>Normal</v>
      </c>
      <c r="T3571" s="35" t="str">
        <f t="shared" si="5"/>
        <v>Gamer intensivo</v>
      </c>
      <c r="U3571" s="35"/>
    </row>
    <row r="3572">
      <c r="A3572" s="28">
        <v>3571.0</v>
      </c>
      <c r="B3572" s="28">
        <v>23.0</v>
      </c>
      <c r="C3572" s="28" t="str">
        <f>TRIM(PROPER('Base de datos cruda'!C3572))</f>
        <v>Male</v>
      </c>
      <c r="D3572" s="28">
        <v>4.94</v>
      </c>
      <c r="E3572" s="28">
        <v>3.52</v>
      </c>
      <c r="F3572" s="28">
        <v>6.53</v>
      </c>
      <c r="G3572" s="28">
        <v>87.72</v>
      </c>
      <c r="H3572" s="28" t="str">
        <f>TRIM(PROPER('Base de datos cruda'!H3572))</f>
        <v>Casual</v>
      </c>
      <c r="I3572" s="28">
        <v>2.66</v>
      </c>
      <c r="J3572" s="28">
        <v>6.49</v>
      </c>
      <c r="K3572" s="28">
        <v>288.06</v>
      </c>
      <c r="L3572" s="28">
        <f>IF('Base de datos cruda'!L3572&lt;0,,'Base de datos cruda'!L3572)</f>
        <v>11.01</v>
      </c>
      <c r="M3572" s="28" t="str">
        <f>IF(TRIM(PROPER('Base de datos cruda'!M3572))="High","Alto",IF(TRIM(PROPER('Base de datos cruda'!M3572))="Medium","Medio","Bajo"))</f>
        <v>Medio</v>
      </c>
      <c r="N3572" s="29">
        <v>57.04</v>
      </c>
      <c r="O3572" s="32">
        <f t="shared" si="1"/>
        <v>57.04</v>
      </c>
      <c r="P3572" s="33">
        <f t="shared" si="2"/>
        <v>11.43</v>
      </c>
      <c r="Q3572" s="34">
        <f t="shared" si="3"/>
        <v>0.7125506073</v>
      </c>
      <c r="R3572" s="35" t="str">
        <f t="shared" si="4"/>
        <v>Medio</v>
      </c>
      <c r="S3572" s="35" t="str">
        <f>IF(O3572="","",IF(O3572&gt;AVERAGE('Base de datos limpia'!$O$2:$O$8001),"Alto","Normal"))
</f>
        <v>Normal</v>
      </c>
      <c r="T3572" s="35" t="str">
        <f t="shared" si="5"/>
        <v>Gamer moderado</v>
      </c>
      <c r="U3572" s="35"/>
    </row>
    <row r="3573">
      <c r="A3573" s="28">
        <v>3572.0</v>
      </c>
      <c r="B3573" s="28">
        <v>22.0</v>
      </c>
      <c r="C3573" s="28" t="str">
        <f>TRIM(PROPER('Base de datos cruda'!C3573))</f>
        <v>Female</v>
      </c>
      <c r="D3573" s="28">
        <v>0.73</v>
      </c>
      <c r="E3573" s="28">
        <v>6.94</v>
      </c>
      <c r="F3573" s="28">
        <v>4.75</v>
      </c>
      <c r="G3573" s="28">
        <v>98.6</v>
      </c>
      <c r="H3573" s="28" t="str">
        <f>TRIM(PROPER('Base de datos cruda'!H3573))</f>
        <v>Fps</v>
      </c>
      <c r="I3573" s="28">
        <v>2.26</v>
      </c>
      <c r="J3573" s="28">
        <v>5.62</v>
      </c>
      <c r="K3573" s="28">
        <v>307.06</v>
      </c>
      <c r="L3573" s="28">
        <f>IF('Base de datos cruda'!L3573&lt;0,,'Base de datos cruda'!L3573)</f>
        <v>3.97</v>
      </c>
      <c r="M3573" s="28" t="str">
        <f>IF(TRIM(PROPER('Base de datos cruda'!M3573))="High","Alto",IF(TRIM(PROPER('Base de datos cruda'!M3573))="Medium","Medio","Bajo"))</f>
        <v>Medio</v>
      </c>
      <c r="N3573" s="29">
        <v>83.36</v>
      </c>
      <c r="O3573" s="32">
        <f t="shared" si="1"/>
        <v>83.36</v>
      </c>
      <c r="P3573" s="33">
        <f t="shared" si="2"/>
        <v>6.35</v>
      </c>
      <c r="Q3573" s="34">
        <f t="shared" si="3"/>
        <v>9.506849315</v>
      </c>
      <c r="R3573" s="35" t="str">
        <f t="shared" si="4"/>
        <v>Alto</v>
      </c>
      <c r="S3573" s="35" t="str">
        <f>IF(O3573="","",IF(O3573&gt;AVERAGE('Base de datos limpia'!$O$2:$O$8001),"Alto","Normal"))
</f>
        <v>Alto</v>
      </c>
      <c r="T3573" s="35" t="str">
        <f t="shared" si="5"/>
        <v>Gamer intensivo</v>
      </c>
      <c r="U3573" s="35"/>
    </row>
    <row r="3574">
      <c r="A3574" s="28">
        <v>3573.0</v>
      </c>
      <c r="B3574" s="28">
        <v>16.0</v>
      </c>
      <c r="C3574" s="28" t="str">
        <f>TRIM(PROPER('Base de datos cruda'!C3574))</f>
        <v>Male</v>
      </c>
      <c r="D3574" s="28">
        <v>0.91</v>
      </c>
      <c r="E3574" s="28">
        <v>6.92</v>
      </c>
      <c r="F3574" s="28">
        <v>7.89</v>
      </c>
      <c r="G3574" s="28">
        <v>91.58</v>
      </c>
      <c r="H3574" s="28" t="str">
        <f>TRIM(PROPER('Base de datos cruda'!H3574))</f>
        <v>Casual</v>
      </c>
      <c r="I3574" s="28">
        <v>1.6</v>
      </c>
      <c r="J3574" s="28">
        <v>6.14</v>
      </c>
      <c r="K3574" s="28">
        <v>310.76</v>
      </c>
      <c r="L3574" s="28">
        <f>IF('Base de datos cruda'!L3574&lt;0,,'Base de datos cruda'!L3574)</f>
        <v>2.88</v>
      </c>
      <c r="M3574" s="28" t="str">
        <f>IF(TRIM(PROPER('Base de datos cruda'!M3574))="High","Alto",IF(TRIM(PROPER('Base de datos cruda'!M3574))="Medium","Medio","Bajo"))</f>
        <v>Medio</v>
      </c>
      <c r="N3574" s="29">
        <v>95.85</v>
      </c>
      <c r="O3574" s="32">
        <f t="shared" si="1"/>
        <v>95.85</v>
      </c>
      <c r="P3574" s="33">
        <f t="shared" si="2"/>
        <v>7.05</v>
      </c>
      <c r="Q3574" s="34">
        <f t="shared" si="3"/>
        <v>7.604395604</v>
      </c>
      <c r="R3574" s="35" t="str">
        <f t="shared" si="4"/>
        <v>Alto</v>
      </c>
      <c r="S3574" s="35" t="str">
        <f>IF(O3574="","",IF(O3574&gt;AVERAGE('Base de datos limpia'!$O$2:$O$8001),"Alto","Normal"))
</f>
        <v>Alto</v>
      </c>
      <c r="T3574" s="35" t="str">
        <f t="shared" si="5"/>
        <v>Gamer intensivo</v>
      </c>
      <c r="U3574" s="35"/>
    </row>
    <row r="3575">
      <c r="A3575" s="28">
        <v>3574.0</v>
      </c>
      <c r="B3575" s="28">
        <v>20.0</v>
      </c>
      <c r="C3575" s="28" t="str">
        <f>TRIM(PROPER('Base de datos cruda'!C3575))</f>
        <v>Male</v>
      </c>
      <c r="D3575" s="28">
        <v>0.87</v>
      </c>
      <c r="E3575" s="28">
        <v>7.35</v>
      </c>
      <c r="F3575" s="28">
        <v>5.37</v>
      </c>
      <c r="G3575" s="28">
        <v>66.46</v>
      </c>
      <c r="H3575" s="28" t="str">
        <f>TRIM(PROPER('Base de datos cruda'!H3575))</f>
        <v>Casual</v>
      </c>
      <c r="I3575" s="28">
        <v>0.78</v>
      </c>
      <c r="J3575" s="28">
        <v>5.83</v>
      </c>
      <c r="K3575" s="28">
        <v>303.97</v>
      </c>
      <c r="L3575" s="28">
        <f>IF('Base de datos cruda'!L3575&lt;0,,'Base de datos cruda'!L3575)</f>
        <v>5.83</v>
      </c>
      <c r="M3575" s="28" t="str">
        <f>IF(TRIM(PROPER('Base de datos cruda'!M3575))="High","Alto",IF(TRIM(PROPER('Base de datos cruda'!M3575))="Medium","Medio","Bajo"))</f>
        <v>Alto</v>
      </c>
      <c r="N3575" s="29">
        <v>86.56</v>
      </c>
      <c r="O3575" s="32">
        <f t="shared" si="1"/>
        <v>86.56</v>
      </c>
      <c r="P3575" s="33">
        <f t="shared" si="2"/>
        <v>6.7</v>
      </c>
      <c r="Q3575" s="34">
        <f t="shared" si="3"/>
        <v>8.448275862</v>
      </c>
      <c r="R3575" s="35" t="str">
        <f t="shared" si="4"/>
        <v>Alto</v>
      </c>
      <c r="S3575" s="35" t="str">
        <f>IF(O3575="","",IF(O3575&gt;AVERAGE('Base de datos limpia'!$O$2:$O$8001),"Alto","Normal"))
</f>
        <v>Alto</v>
      </c>
      <c r="T3575" s="35" t="str">
        <f t="shared" si="5"/>
        <v>Gamer intensivo</v>
      </c>
      <c r="U3575" s="35"/>
    </row>
    <row r="3576">
      <c r="A3576" s="28">
        <v>3575.0</v>
      </c>
      <c r="B3576" s="28">
        <v>22.0</v>
      </c>
      <c r="C3576" s="28" t="str">
        <f>TRIM(PROPER('Base de datos cruda'!C3576))</f>
        <v>Male</v>
      </c>
      <c r="D3576" s="28">
        <v>5.79</v>
      </c>
      <c r="E3576" s="28">
        <v>9.93</v>
      </c>
      <c r="F3576" s="28">
        <v>4.49</v>
      </c>
      <c r="G3576" s="28">
        <v>70.91</v>
      </c>
      <c r="H3576" s="28" t="str">
        <f>TRIM(PROPER('Base de datos cruda'!H3576))</f>
        <v>Casual</v>
      </c>
      <c r="I3576" s="28">
        <v>4.95</v>
      </c>
      <c r="J3576" s="28">
        <v>8.0</v>
      </c>
      <c r="K3576" s="28">
        <v>252.27</v>
      </c>
      <c r="L3576" s="28">
        <f>IF('Base de datos cruda'!L3576&lt;0,,'Base de datos cruda'!L3576)</f>
        <v>12.72</v>
      </c>
      <c r="M3576" s="28" t="str">
        <f>IF(TRIM(PROPER('Base de datos cruda'!M3576))="High","Alto",IF(TRIM(PROPER('Base de datos cruda'!M3576))="Medium","Medio","Bajo"))</f>
        <v>Alto</v>
      </c>
      <c r="N3576" s="29">
        <v>84.0264481154178</v>
      </c>
      <c r="O3576" s="32">
        <f t="shared" si="1"/>
        <v>84.02644812</v>
      </c>
      <c r="P3576" s="33">
        <f t="shared" si="2"/>
        <v>13.79</v>
      </c>
      <c r="Q3576" s="34">
        <f t="shared" si="3"/>
        <v>1.715025907</v>
      </c>
      <c r="R3576" s="35" t="str">
        <f t="shared" si="4"/>
        <v>Alto</v>
      </c>
      <c r="S3576" s="35" t="str">
        <f>IF(O3576="","",IF(O3576&gt;AVERAGE('Base de datos limpia'!$O$2:$O$8001),"Alto","Normal"))
</f>
        <v>Alto</v>
      </c>
      <c r="T3576" s="35" t="str">
        <f t="shared" si="5"/>
        <v>Gamer intensivo</v>
      </c>
      <c r="U3576" s="35"/>
    </row>
    <row r="3577">
      <c r="A3577" s="28">
        <v>3576.0</v>
      </c>
      <c r="B3577" s="28">
        <v>19.0</v>
      </c>
      <c r="C3577" s="28" t="str">
        <f>TRIM(PROPER('Base de datos cruda'!C3577))</f>
        <v>Male</v>
      </c>
      <c r="D3577" s="28">
        <v>1.13</v>
      </c>
      <c r="E3577" s="28">
        <v>4.48</v>
      </c>
      <c r="F3577" s="28">
        <v>5.18</v>
      </c>
      <c r="G3577" s="28">
        <v>63.15</v>
      </c>
      <c r="H3577" s="28" t="str">
        <f>TRIM(PROPER('Base de datos cruda'!H3577))</f>
        <v>Rpg</v>
      </c>
      <c r="I3577" s="28">
        <v>0.13</v>
      </c>
      <c r="J3577" s="28">
        <v>6.53</v>
      </c>
      <c r="K3577" s="28">
        <v>320.69</v>
      </c>
      <c r="L3577" s="28">
        <f>IF('Base de datos cruda'!L3577&lt;0,,'Base de datos cruda'!L3577)</f>
        <v>5.09</v>
      </c>
      <c r="M3577" s="28" t="str">
        <f>IF(TRIM(PROPER('Base de datos cruda'!M3577))="High","Alto",IF(TRIM(PROPER('Base de datos cruda'!M3577))="Medium","Medio","Bajo"))</f>
        <v>Medio</v>
      </c>
      <c r="N3577" s="29">
        <v>68.2</v>
      </c>
      <c r="O3577" s="32">
        <f t="shared" si="1"/>
        <v>68.2</v>
      </c>
      <c r="P3577" s="33">
        <f t="shared" si="2"/>
        <v>7.66</v>
      </c>
      <c r="Q3577" s="34">
        <f t="shared" si="3"/>
        <v>3.96460177</v>
      </c>
      <c r="R3577" s="35" t="str">
        <f t="shared" si="4"/>
        <v>Medio</v>
      </c>
      <c r="S3577" s="35" t="str">
        <f>IF(O3577="","",IF(O3577&gt;AVERAGE('Base de datos limpia'!$O$2:$O$8001),"Alto","Normal"))
</f>
        <v>Alto</v>
      </c>
      <c r="T3577" s="35" t="str">
        <f t="shared" si="5"/>
        <v>Gamer moderado</v>
      </c>
      <c r="U3577" s="35"/>
    </row>
    <row r="3578">
      <c r="A3578" s="28">
        <v>3577.0</v>
      </c>
      <c r="B3578" s="28">
        <v>16.0</v>
      </c>
      <c r="C3578" s="28" t="str">
        <f>TRIM(PROPER('Base de datos cruda'!C3578))</f>
        <v>Female</v>
      </c>
      <c r="D3578" s="28">
        <v>3.74</v>
      </c>
      <c r="E3578" s="28">
        <v>5.19</v>
      </c>
      <c r="F3578" s="28">
        <v>5.79</v>
      </c>
      <c r="G3578" s="28">
        <v>65.43</v>
      </c>
      <c r="H3578" s="28" t="str">
        <f>TRIM(PROPER('Base de datos cruda'!H3578))</f>
        <v>Rpg</v>
      </c>
      <c r="I3578" s="28">
        <v>1.56</v>
      </c>
      <c r="J3578" s="28">
        <v>5.1</v>
      </c>
      <c r="K3578" s="28">
        <v>273.17</v>
      </c>
      <c r="L3578" s="28">
        <f>IF('Base de datos cruda'!L3578&lt;0,,'Base de datos cruda'!L3578)</f>
        <v>8.15</v>
      </c>
      <c r="M3578" s="28" t="str">
        <f>IF(TRIM(PROPER('Base de datos cruda'!M3578))="High","Alto",IF(TRIM(PROPER('Base de datos cruda'!M3578))="Medium","Medio","Bajo"))</f>
        <v>Medio</v>
      </c>
      <c r="N3578" s="29">
        <v>56.87</v>
      </c>
      <c r="O3578" s="32">
        <f t="shared" si="1"/>
        <v>56.87</v>
      </c>
      <c r="P3578" s="33">
        <f t="shared" si="2"/>
        <v>8.84</v>
      </c>
      <c r="Q3578" s="34">
        <f t="shared" si="3"/>
        <v>1.387700535</v>
      </c>
      <c r="R3578" s="35" t="str">
        <f t="shared" si="4"/>
        <v>Medio</v>
      </c>
      <c r="S3578" s="35" t="str">
        <f>IF(O3578="","",IF(O3578&gt;AVERAGE('Base de datos limpia'!$O$2:$O$8001),"Alto","Normal"))
</f>
        <v>Normal</v>
      </c>
      <c r="T3578" s="35" t="str">
        <f t="shared" si="5"/>
        <v>Gamer moderado</v>
      </c>
      <c r="U3578" s="35"/>
    </row>
    <row r="3579">
      <c r="A3579" s="28">
        <v>3578.0</v>
      </c>
      <c r="B3579" s="28">
        <v>24.0</v>
      </c>
      <c r="C3579" s="28" t="str">
        <f>TRIM(PROPER('Base de datos cruda'!C3579))</f>
        <v>Male</v>
      </c>
      <c r="D3579" s="28">
        <v>2.86</v>
      </c>
      <c r="E3579" s="28">
        <v>8.24</v>
      </c>
      <c r="F3579" s="28">
        <v>4.18</v>
      </c>
      <c r="G3579" s="28">
        <v>70.03</v>
      </c>
      <c r="H3579" s="28" t="str">
        <f>TRIM(PROPER('Base de datos cruda'!H3579))</f>
        <v>Casual</v>
      </c>
      <c r="I3579" s="28">
        <v>3.85</v>
      </c>
      <c r="J3579" s="28">
        <v>5.57</v>
      </c>
      <c r="K3579" s="28">
        <v>282.74</v>
      </c>
      <c r="L3579" s="28">
        <f>IF('Base de datos cruda'!L3579&lt;0,,'Base de datos cruda'!L3579)</f>
        <v>4.98</v>
      </c>
      <c r="M3579" s="28" t="str">
        <f>IF(TRIM(PROPER('Base de datos cruda'!M3579))="High","Alto",IF(TRIM(PROPER('Base de datos cruda'!M3579))="Medium","Medio","Bajo"))</f>
        <v>Alto</v>
      </c>
      <c r="N3579" s="29">
        <v>77.93</v>
      </c>
      <c r="O3579" s="32">
        <f t="shared" si="1"/>
        <v>77.93</v>
      </c>
      <c r="P3579" s="33">
        <f t="shared" si="2"/>
        <v>8.43</v>
      </c>
      <c r="Q3579" s="34">
        <f t="shared" si="3"/>
        <v>2.881118881</v>
      </c>
      <c r="R3579" s="35" t="str">
        <f t="shared" si="4"/>
        <v>Alto</v>
      </c>
      <c r="S3579" s="35" t="str">
        <f>IF(O3579="","",IF(O3579&gt;AVERAGE('Base de datos limpia'!$O$2:$O$8001),"Alto","Normal"))
</f>
        <v>Alto</v>
      </c>
      <c r="T3579" s="35" t="str">
        <f t="shared" si="5"/>
        <v>Gamer intensivo</v>
      </c>
      <c r="U3579" s="35"/>
    </row>
    <row r="3580">
      <c r="A3580" s="28">
        <v>3579.0</v>
      </c>
      <c r="B3580" s="28">
        <v>20.0</v>
      </c>
      <c r="C3580" s="28" t="str">
        <f>TRIM(PROPER('Base de datos cruda'!C3580))</f>
        <v>Female</v>
      </c>
      <c r="D3580" s="28">
        <v>4.4</v>
      </c>
      <c r="E3580" s="28">
        <v>6.21</v>
      </c>
      <c r="F3580" s="28">
        <v>4.71</v>
      </c>
      <c r="G3580" s="28">
        <v>67.98</v>
      </c>
      <c r="H3580" s="28" t="str">
        <f>TRIM(PROPER('Base de datos cruda'!H3580))</f>
        <v>Fps</v>
      </c>
      <c r="I3580" s="28">
        <v>2.6</v>
      </c>
      <c r="J3580" s="28">
        <v>7.72</v>
      </c>
      <c r="K3580" s="28">
        <v>278.24</v>
      </c>
      <c r="L3580" s="28">
        <f>IF('Base de datos cruda'!L3580&lt;0,,'Base de datos cruda'!L3580)</f>
        <v>8.83</v>
      </c>
      <c r="M3580" s="28" t="str">
        <f>IF(TRIM(PROPER('Base de datos cruda'!M3580))="High","Alto",IF(TRIM(PROPER('Base de datos cruda'!M3580))="Medium","Medio","Bajo"))</f>
        <v>Medio</v>
      </c>
      <c r="N3580" s="29">
        <v>65.18</v>
      </c>
      <c r="O3580" s="32">
        <f t="shared" si="1"/>
        <v>65.18</v>
      </c>
      <c r="P3580" s="33">
        <f t="shared" si="2"/>
        <v>12.12</v>
      </c>
      <c r="Q3580" s="34">
        <f t="shared" si="3"/>
        <v>1.411363636</v>
      </c>
      <c r="R3580" s="35" t="str">
        <f t="shared" si="4"/>
        <v>Medio</v>
      </c>
      <c r="S3580" s="35" t="str">
        <f>IF(O3580="","",IF(O3580&gt;AVERAGE('Base de datos limpia'!$O$2:$O$8001),"Alto","Normal"))
</f>
        <v>Normal</v>
      </c>
      <c r="T3580" s="35" t="str">
        <f t="shared" si="5"/>
        <v>Gamer intensivo</v>
      </c>
      <c r="U3580" s="35"/>
    </row>
    <row r="3581">
      <c r="A3581" s="28">
        <v>3580.0</v>
      </c>
      <c r="B3581" s="28">
        <v>17.0</v>
      </c>
      <c r="C3581" s="28" t="str">
        <f>TRIM(PROPER('Base de datos cruda'!C3581))</f>
        <v>Male</v>
      </c>
      <c r="D3581" s="28">
        <v>5.65</v>
      </c>
      <c r="E3581" s="28">
        <v>1.34</v>
      </c>
      <c r="F3581" s="28">
        <v>5.62</v>
      </c>
      <c r="G3581" s="28">
        <v>68.55</v>
      </c>
      <c r="H3581" s="28" t="str">
        <f>TRIM(PROPER('Base de datos cruda'!H3581))</f>
        <v>Fps</v>
      </c>
      <c r="I3581" s="28">
        <v>1.57</v>
      </c>
      <c r="J3581" s="28">
        <v>6.99</v>
      </c>
      <c r="K3581" s="28">
        <v>239.57</v>
      </c>
      <c r="L3581" s="28">
        <f>IF('Base de datos cruda'!L3581&lt;0,,'Base de datos cruda'!L3581)</f>
        <v>8.81</v>
      </c>
      <c r="M3581" s="28" t="str">
        <f>IF(TRIM(PROPER('Base de datos cruda'!M3581))="High","Alto",IF(TRIM(PROPER('Base de datos cruda'!M3581))="Medium","Medio","Bajo"))</f>
        <v>Bajo</v>
      </c>
      <c r="N3581" s="29">
        <v>14.18</v>
      </c>
      <c r="O3581" s="32">
        <f t="shared" si="1"/>
        <v>14.18</v>
      </c>
      <c r="P3581" s="33">
        <f t="shared" si="2"/>
        <v>12.64</v>
      </c>
      <c r="Q3581" s="34">
        <f t="shared" si="3"/>
        <v>0.2371681416</v>
      </c>
      <c r="R3581" s="35" t="str">
        <f t="shared" si="4"/>
        <v>Bajo</v>
      </c>
      <c r="S3581" s="35" t="str">
        <f>IF(O3581="","",IF(O3581&gt;AVERAGE('Base de datos limpia'!$O$2:$O$8001),"Alto","Normal"))
</f>
        <v>Normal</v>
      </c>
      <c r="T3581" s="35" t="str">
        <f t="shared" si="5"/>
        <v>Gamer casual</v>
      </c>
      <c r="U3581" s="35"/>
    </row>
    <row r="3582">
      <c r="A3582" s="28">
        <v>3581.0</v>
      </c>
      <c r="B3582" s="28">
        <v>23.0</v>
      </c>
      <c r="C3582" s="28" t="str">
        <f>TRIM(PROPER('Base de datos cruda'!C3582))</f>
        <v>Female</v>
      </c>
      <c r="D3582" s="28">
        <v>5.48</v>
      </c>
      <c r="E3582" s="28">
        <v>8.59</v>
      </c>
      <c r="F3582" s="28">
        <v>5.55</v>
      </c>
      <c r="G3582" s="28">
        <v>69.23</v>
      </c>
      <c r="H3582" s="28" t="str">
        <f>TRIM(PROPER('Base de datos cruda'!H3582))</f>
        <v>Fps</v>
      </c>
      <c r="I3582" s="28">
        <v>4.96</v>
      </c>
      <c r="J3582" s="28">
        <v>9.38</v>
      </c>
      <c r="K3582" s="28">
        <v>255.07</v>
      </c>
      <c r="L3582" s="28">
        <f>IF('Base de datos cruda'!L3582&lt;0,,'Base de datos cruda'!L3582)</f>
        <v>15.19</v>
      </c>
      <c r="M3582" s="28" t="str">
        <f>IF(TRIM(PROPER('Base de datos cruda'!M3582))="High","Alto",IF(TRIM(PROPER('Base de datos cruda'!M3582))="Medium","Medio","Bajo"))</f>
        <v>Alto</v>
      </c>
      <c r="N3582" s="29">
        <v>74.8472501484439</v>
      </c>
      <c r="O3582" s="32">
        <f t="shared" si="1"/>
        <v>74.84725015</v>
      </c>
      <c r="P3582" s="33">
        <f t="shared" si="2"/>
        <v>14.86</v>
      </c>
      <c r="Q3582" s="34">
        <f t="shared" si="3"/>
        <v>1.567518248</v>
      </c>
      <c r="R3582" s="35" t="str">
        <f t="shared" si="4"/>
        <v>Alto</v>
      </c>
      <c r="S3582" s="35" t="str">
        <f>IF(O3582="","",IF(O3582&gt;AVERAGE('Base de datos limpia'!$O$2:$O$8001),"Alto","Normal"))
</f>
        <v>Alto</v>
      </c>
      <c r="T3582" s="35" t="str">
        <f t="shared" si="5"/>
        <v>Gamer intensivo</v>
      </c>
      <c r="U3582" s="35"/>
    </row>
    <row r="3583">
      <c r="A3583" s="28">
        <v>3582.0</v>
      </c>
      <c r="B3583" s="28">
        <v>17.0</v>
      </c>
      <c r="C3583" s="28" t="str">
        <f>TRIM(PROPER('Base de datos cruda'!C3583))</f>
        <v>Male</v>
      </c>
      <c r="D3583" s="28">
        <v>4.12</v>
      </c>
      <c r="E3583" s="28">
        <v>1.46</v>
      </c>
      <c r="F3583" s="28">
        <v>8.0</v>
      </c>
      <c r="G3583" s="28">
        <v>72.03</v>
      </c>
      <c r="H3583" s="28" t="str">
        <f>TRIM(PROPER('Base de datos cruda'!H3583))</f>
        <v>Casual</v>
      </c>
      <c r="I3583" s="28">
        <v>3.1</v>
      </c>
      <c r="J3583" s="28">
        <v>7.92</v>
      </c>
      <c r="K3583" s="28">
        <v>263.28</v>
      </c>
      <c r="L3583" s="28">
        <f>IF('Base de datos cruda'!L3583&lt;0,,'Base de datos cruda'!L3583)</f>
        <v>10.14</v>
      </c>
      <c r="M3583" s="28" t="str">
        <f>IF(TRIM(PROPER('Base de datos cruda'!M3583))="High","Alto",IF(TRIM(PROPER('Base de datos cruda'!M3583))="Medium","Medio","Bajo"))</f>
        <v>Medio</v>
      </c>
      <c r="N3583" s="29">
        <v>45.1</v>
      </c>
      <c r="O3583" s="32">
        <f t="shared" si="1"/>
        <v>45.1</v>
      </c>
      <c r="P3583" s="33">
        <f t="shared" si="2"/>
        <v>12.04</v>
      </c>
      <c r="Q3583" s="34">
        <f t="shared" si="3"/>
        <v>0.354368932</v>
      </c>
      <c r="R3583" s="35" t="str">
        <f t="shared" si="4"/>
        <v>Bajo</v>
      </c>
      <c r="S3583" s="35" t="str">
        <f>IF(O3583="","",IF(O3583&gt;AVERAGE('Base de datos limpia'!$O$2:$O$8001),"Alto","Normal"))
</f>
        <v>Normal</v>
      </c>
      <c r="T3583" s="35" t="str">
        <f t="shared" si="5"/>
        <v>Gamer casual</v>
      </c>
      <c r="U3583" s="35"/>
    </row>
    <row r="3584">
      <c r="A3584" s="28">
        <v>3583.0</v>
      </c>
      <c r="B3584" s="28">
        <v>18.0</v>
      </c>
      <c r="C3584" s="28" t="str">
        <f>TRIM(PROPER('Base de datos cruda'!C3584))</f>
        <v>Female</v>
      </c>
      <c r="D3584" s="28">
        <v>3.71</v>
      </c>
      <c r="E3584" s="28">
        <v>2.54</v>
      </c>
      <c r="F3584" s="28">
        <v>8.22</v>
      </c>
      <c r="G3584" s="28">
        <v>65.02</v>
      </c>
      <c r="H3584" s="28" t="str">
        <f>TRIM(PROPER('Base de datos cruda'!H3584))</f>
        <v>Rpg</v>
      </c>
      <c r="I3584" s="28">
        <v>1.48</v>
      </c>
      <c r="J3584" s="28">
        <v>9.67</v>
      </c>
      <c r="K3584" s="28">
        <v>273.1</v>
      </c>
      <c r="L3584" s="28">
        <f>IF('Base de datos cruda'!L3584&lt;0,,'Base de datos cruda'!L3584)</f>
        <v>12.39</v>
      </c>
      <c r="M3584" s="28" t="str">
        <f>IF(TRIM(PROPER('Base de datos cruda'!M3584))="High","Alto",IF(TRIM(PROPER('Base de datos cruda'!M3584))="Medium","Medio","Bajo"))</f>
        <v>Medio</v>
      </c>
      <c r="N3584" s="29">
        <v>47.9</v>
      </c>
      <c r="O3584" s="32">
        <f t="shared" si="1"/>
        <v>47.9</v>
      </c>
      <c r="P3584" s="33">
        <f t="shared" si="2"/>
        <v>13.38</v>
      </c>
      <c r="Q3584" s="34">
        <f t="shared" si="3"/>
        <v>0.6846361186</v>
      </c>
      <c r="R3584" s="35" t="str">
        <f t="shared" si="4"/>
        <v>Bajo</v>
      </c>
      <c r="S3584" s="35" t="str">
        <f>IF(O3584="","",IF(O3584&gt;AVERAGE('Base de datos limpia'!$O$2:$O$8001),"Alto","Normal"))
</f>
        <v>Normal</v>
      </c>
      <c r="T3584" s="35" t="str">
        <f t="shared" si="5"/>
        <v>Gamer casual</v>
      </c>
      <c r="U3584" s="35"/>
    </row>
    <row r="3585">
      <c r="A3585" s="28">
        <v>3584.0</v>
      </c>
      <c r="B3585" s="28">
        <v>16.0</v>
      </c>
      <c r="C3585" s="28" t="str">
        <f>TRIM(PROPER('Base de datos cruda'!C3585))</f>
        <v>Female</v>
      </c>
      <c r="D3585" s="28">
        <v>3.18</v>
      </c>
      <c r="E3585" s="28">
        <v>1.92</v>
      </c>
      <c r="F3585" s="28">
        <v>4.97</v>
      </c>
      <c r="G3585" s="28">
        <v>71.11</v>
      </c>
      <c r="H3585" s="28" t="str">
        <f>TRIM(PROPER('Base de datos cruda'!H3585))</f>
        <v>Rpg</v>
      </c>
      <c r="I3585" s="28">
        <v>4.24</v>
      </c>
      <c r="J3585" s="28">
        <v>7.29</v>
      </c>
      <c r="K3585" s="28">
        <v>272.97</v>
      </c>
      <c r="L3585" s="28">
        <f>IF('Base de datos cruda'!L3585&lt;0,,'Base de datos cruda'!L3585)</f>
        <v>7.51</v>
      </c>
      <c r="M3585" s="28" t="str">
        <f>IF(TRIM(PROPER('Base de datos cruda'!M3585))="High","Alto",IF(TRIM(PROPER('Base de datos cruda'!M3585))="Medium","Medio","Bajo"))</f>
        <v>Medio</v>
      </c>
      <c r="N3585" s="29">
        <v>40.61</v>
      </c>
      <c r="O3585" s="32">
        <f t="shared" si="1"/>
        <v>40.61</v>
      </c>
      <c r="P3585" s="33">
        <f t="shared" si="2"/>
        <v>10.47</v>
      </c>
      <c r="Q3585" s="34">
        <f t="shared" si="3"/>
        <v>0.6037735849</v>
      </c>
      <c r="R3585" s="35" t="str">
        <f t="shared" si="4"/>
        <v>Bajo</v>
      </c>
      <c r="S3585" s="35" t="str">
        <f>IF(O3585="","",IF(O3585&gt;AVERAGE('Base de datos limpia'!$O$2:$O$8001),"Alto","Normal"))
</f>
        <v>Normal</v>
      </c>
      <c r="T3585" s="35" t="str">
        <f t="shared" si="5"/>
        <v>Gamer casual</v>
      </c>
      <c r="U3585" s="35"/>
    </row>
    <row r="3586">
      <c r="A3586" s="28">
        <v>3585.0</v>
      </c>
      <c r="B3586" s="28">
        <v>17.0</v>
      </c>
      <c r="C3586" s="28" t="str">
        <f>TRIM(PROPER('Base de datos cruda'!C3586))</f>
        <v>Other</v>
      </c>
      <c r="D3586" s="28">
        <v>6.9</v>
      </c>
      <c r="E3586" s="28">
        <v>1.7</v>
      </c>
      <c r="F3586" s="28">
        <v>4.62</v>
      </c>
      <c r="G3586" s="28">
        <v>87.54</v>
      </c>
      <c r="H3586" s="28" t="str">
        <f>TRIM(PROPER('Base de datos cruda'!H3586))</f>
        <v>Rpg</v>
      </c>
      <c r="I3586" s="28">
        <v>0.75</v>
      </c>
      <c r="J3586" s="28">
        <v>9.89</v>
      </c>
      <c r="K3586" s="28">
        <v>222.91</v>
      </c>
      <c r="L3586" s="28">
        <f>IF('Base de datos cruda'!L3586&lt;0,,'Base de datos cruda'!L3586)</f>
        <v>17.59</v>
      </c>
      <c r="M3586" s="28" t="str">
        <f>IF(TRIM(PROPER('Base de datos cruda'!M3586))="High","Alto",IF(TRIM(PROPER('Base de datos cruda'!M3586))="Medium","Medio","Bajo"))</f>
        <v>Bajo</v>
      </c>
      <c r="N3586" s="29">
        <v>16.5695795719075</v>
      </c>
      <c r="O3586" s="32">
        <f t="shared" si="1"/>
        <v>16.56957957</v>
      </c>
      <c r="P3586" s="33">
        <f t="shared" si="2"/>
        <v>16.79</v>
      </c>
      <c r="Q3586" s="34">
        <f t="shared" si="3"/>
        <v>0.2463768116</v>
      </c>
      <c r="R3586" s="35" t="str">
        <f t="shared" si="4"/>
        <v>Bajo</v>
      </c>
      <c r="S3586" s="35" t="str">
        <f>IF(O3586="","",IF(O3586&gt;AVERAGE('Base de datos limpia'!$O$2:$O$8001),"Alto","Normal"))
</f>
        <v>Normal</v>
      </c>
      <c r="T3586" s="35" t="str">
        <f t="shared" si="5"/>
        <v>Gamer casual</v>
      </c>
      <c r="U3586" s="35"/>
    </row>
    <row r="3587">
      <c r="A3587" s="28">
        <v>3586.0</v>
      </c>
      <c r="B3587" s="28">
        <v>22.0</v>
      </c>
      <c r="C3587" s="28" t="str">
        <f>TRIM(PROPER('Base de datos cruda'!C3587))</f>
        <v>Male</v>
      </c>
      <c r="D3587" s="28">
        <v>2.65</v>
      </c>
      <c r="E3587" s="28">
        <v>1.23</v>
      </c>
      <c r="F3587" s="28">
        <v>7.17</v>
      </c>
      <c r="G3587" s="28">
        <v>69.46</v>
      </c>
      <c r="H3587" s="28" t="str">
        <f>TRIM(PROPER('Base de datos cruda'!H3587))</f>
        <v>Rpg</v>
      </c>
      <c r="I3587" s="28">
        <v>2.32</v>
      </c>
      <c r="J3587" s="28">
        <v>7.6</v>
      </c>
      <c r="K3587" s="28">
        <v>266.11</v>
      </c>
      <c r="L3587" s="28">
        <f>IF('Base de datos cruda'!L3587&lt;0,,'Base de datos cruda'!L3587)</f>
        <v>4.54</v>
      </c>
      <c r="M3587" s="28" t="str">
        <f>IF(TRIM(PROPER('Base de datos cruda'!M3587))="High","Alto",IF(TRIM(PROPER('Base de datos cruda'!M3587))="Medium","Medio","Bajo"))</f>
        <v>Medio</v>
      </c>
      <c r="N3587" s="29">
        <v>52.722640876505</v>
      </c>
      <c r="O3587" s="32">
        <f t="shared" si="1"/>
        <v>52.72264088</v>
      </c>
      <c r="P3587" s="33">
        <f t="shared" si="2"/>
        <v>10.25</v>
      </c>
      <c r="Q3587" s="34">
        <f t="shared" si="3"/>
        <v>0.4641509434</v>
      </c>
      <c r="R3587" s="35" t="str">
        <f t="shared" si="4"/>
        <v>Medio</v>
      </c>
      <c r="S3587" s="35" t="str">
        <f>IF(O3587="","",IF(O3587&gt;AVERAGE('Base de datos limpia'!$O$2:$O$8001),"Alto","Normal"))
</f>
        <v>Normal</v>
      </c>
      <c r="T3587" s="35" t="str">
        <f t="shared" si="5"/>
        <v>Gamer casual</v>
      </c>
      <c r="U3587" s="35"/>
    </row>
    <row r="3588">
      <c r="A3588" s="28">
        <v>3587.0</v>
      </c>
      <c r="B3588" s="28">
        <v>17.0</v>
      </c>
      <c r="C3588" s="28" t="str">
        <f>TRIM(PROPER('Base de datos cruda'!C3588))</f>
        <v>Female</v>
      </c>
      <c r="D3588" s="28">
        <v>2.07</v>
      </c>
      <c r="E3588" s="28">
        <v>1.5</v>
      </c>
      <c r="F3588" s="28">
        <v>8.02</v>
      </c>
      <c r="G3588" s="28">
        <v>66.87</v>
      </c>
      <c r="H3588" s="28" t="str">
        <f>TRIM(PROPER('Base de datos cruda'!H3588))</f>
        <v>Fps</v>
      </c>
      <c r="I3588" s="28">
        <v>4.2</v>
      </c>
      <c r="J3588" s="28">
        <v>4.74</v>
      </c>
      <c r="K3588" s="28">
        <v>290.63</v>
      </c>
      <c r="L3588" s="28">
        <f>IF('Base de datos cruda'!L3588&lt;0,,'Base de datos cruda'!L3588)</f>
        <v>7.42</v>
      </c>
      <c r="M3588" s="28" t="str">
        <f>IF(TRIM(PROPER('Base de datos cruda'!M3588))="High","Alto",IF(TRIM(PROPER('Base de datos cruda'!M3588))="Medium","Medio","Bajo"))</f>
        <v>Medio</v>
      </c>
      <c r="N3588" s="29">
        <v>53.84</v>
      </c>
      <c r="O3588" s="32">
        <f t="shared" si="1"/>
        <v>53.84</v>
      </c>
      <c r="P3588" s="33">
        <f t="shared" si="2"/>
        <v>6.81</v>
      </c>
      <c r="Q3588" s="34">
        <f t="shared" si="3"/>
        <v>0.7246376812</v>
      </c>
      <c r="R3588" s="35" t="str">
        <f t="shared" si="4"/>
        <v>Medio</v>
      </c>
      <c r="S3588" s="35" t="str">
        <f>IF(O3588="","",IF(O3588&gt;AVERAGE('Base de datos limpia'!$O$2:$O$8001),"Alto","Normal"))
</f>
        <v>Normal</v>
      </c>
      <c r="T3588" s="35" t="str">
        <f t="shared" si="5"/>
        <v>Gamer casual</v>
      </c>
      <c r="U3588" s="35"/>
    </row>
    <row r="3589">
      <c r="A3589" s="28">
        <v>3588.0</v>
      </c>
      <c r="B3589" s="28">
        <v>21.0</v>
      </c>
      <c r="C3589" s="28" t="str">
        <f>TRIM(PROPER('Base de datos cruda'!C3589))</f>
        <v>Male</v>
      </c>
      <c r="D3589" s="28">
        <v>5.95</v>
      </c>
      <c r="E3589" s="28">
        <v>4.98</v>
      </c>
      <c r="F3589" s="28">
        <v>8.82</v>
      </c>
      <c r="G3589" s="28">
        <v>62.71</v>
      </c>
      <c r="H3589" s="28" t="str">
        <f>TRIM(PROPER('Base de datos cruda'!H3589))</f>
        <v>Rpg</v>
      </c>
      <c r="I3589" s="28">
        <v>4.92</v>
      </c>
      <c r="J3589" s="28">
        <v>9.61</v>
      </c>
      <c r="K3589" s="28">
        <v>250.88</v>
      </c>
      <c r="L3589" s="28">
        <f>IF('Base de datos cruda'!L3589&lt;0,,'Base de datos cruda'!L3589)</f>
        <v>13.57</v>
      </c>
      <c r="M3589" s="28" t="str">
        <f>IF(TRIM(PROPER('Base de datos cruda'!M3589))="High","Alto",IF(TRIM(PROPER('Base de datos cruda'!M3589))="Medium","Medio","Bajo"))</f>
        <v>Bajo</v>
      </c>
      <c r="N3589" s="29">
        <v>54.92</v>
      </c>
      <c r="O3589" s="32">
        <f t="shared" si="1"/>
        <v>54.92</v>
      </c>
      <c r="P3589" s="33">
        <f t="shared" si="2"/>
        <v>15.56</v>
      </c>
      <c r="Q3589" s="34">
        <f t="shared" si="3"/>
        <v>0.8369747899</v>
      </c>
      <c r="R3589" s="35" t="str">
        <f t="shared" si="4"/>
        <v>Medio</v>
      </c>
      <c r="S3589" s="35" t="str">
        <f>IF(O3589="","",IF(O3589&gt;AVERAGE('Base de datos limpia'!$O$2:$O$8001),"Alto","Normal"))
</f>
        <v>Normal</v>
      </c>
      <c r="T3589" s="35" t="str">
        <f t="shared" si="5"/>
        <v>Gamer moderado</v>
      </c>
      <c r="U3589" s="35"/>
    </row>
    <row r="3590">
      <c r="A3590" s="28">
        <v>3589.0</v>
      </c>
      <c r="B3590" s="28">
        <v>18.0</v>
      </c>
      <c r="C3590" s="28" t="str">
        <f>TRIM(PROPER('Base de datos cruda'!C3590))</f>
        <v>Male</v>
      </c>
      <c r="D3590" s="28">
        <v>2.88</v>
      </c>
      <c r="E3590" s="28">
        <v>3.28</v>
      </c>
      <c r="F3590" s="28">
        <v>4.03</v>
      </c>
      <c r="G3590" s="28">
        <v>80.0</v>
      </c>
      <c r="H3590" s="28" t="str">
        <f>TRIM(PROPER('Base de datos cruda'!H3590))</f>
        <v>Rpg</v>
      </c>
      <c r="I3590" s="28">
        <v>1.92</v>
      </c>
      <c r="J3590" s="28">
        <v>4.16</v>
      </c>
      <c r="K3590" s="28">
        <v>293.57</v>
      </c>
      <c r="L3590" s="28">
        <f>IF('Base de datos cruda'!L3590&lt;0,,'Base de datos cruda'!L3590)</f>
        <v>3.63</v>
      </c>
      <c r="M3590" s="28" t="str">
        <f>IF(TRIM(PROPER('Base de datos cruda'!M3590))="High","Alto",IF(TRIM(PROPER('Base de datos cruda'!M3590))="Medium","Medio","Bajo"))</f>
        <v>Medio</v>
      </c>
      <c r="N3590" s="29">
        <v>59.4</v>
      </c>
      <c r="O3590" s="32">
        <f t="shared" si="1"/>
        <v>59.4</v>
      </c>
      <c r="P3590" s="33">
        <f t="shared" si="2"/>
        <v>7.04</v>
      </c>
      <c r="Q3590" s="34">
        <f t="shared" si="3"/>
        <v>1.138888889</v>
      </c>
      <c r="R3590" s="35" t="str">
        <f t="shared" si="4"/>
        <v>Medio</v>
      </c>
      <c r="S3590" s="35" t="str">
        <f>IF(O3590="","",IF(O3590&gt;AVERAGE('Base de datos limpia'!$O$2:$O$8001),"Alto","Normal"))
</f>
        <v>Normal</v>
      </c>
      <c r="T3590" s="35" t="str">
        <f t="shared" si="5"/>
        <v>Gamer moderado</v>
      </c>
      <c r="U3590" s="35"/>
    </row>
    <row r="3591">
      <c r="A3591" s="28">
        <v>3590.0</v>
      </c>
      <c r="B3591" s="28">
        <v>19.0</v>
      </c>
      <c r="C3591" s="28" t="str">
        <f>TRIM(PROPER('Base de datos cruda'!C3591))</f>
        <v>Male</v>
      </c>
      <c r="D3591" s="28">
        <v>6.78</v>
      </c>
      <c r="E3591" s="28">
        <v>2.14</v>
      </c>
      <c r="F3591" s="28">
        <v>6.07</v>
      </c>
      <c r="G3591" s="28">
        <v>93.68</v>
      </c>
      <c r="H3591" s="28" t="str">
        <f>TRIM(PROPER('Base de datos cruda'!H3591))</f>
        <v>Rpg</v>
      </c>
      <c r="I3591" s="28">
        <v>0.69</v>
      </c>
      <c r="J3591" s="28">
        <v>9.39</v>
      </c>
      <c r="K3591" s="28">
        <v>225.29</v>
      </c>
      <c r="L3591" s="28">
        <f>IF('Base de datos cruda'!L3591&lt;0,,'Base de datos cruda'!L3591)</f>
        <v>9.22</v>
      </c>
      <c r="M3591" s="28" t="str">
        <f>IF(TRIM(PROPER('Base de datos cruda'!M3591))="High","Alto",IF(TRIM(PROPER('Base de datos cruda'!M3591))="Medium","Medio","Bajo"))</f>
        <v>Bajo</v>
      </c>
      <c r="N3591" s="29">
        <v>25.84</v>
      </c>
      <c r="O3591" s="32">
        <f t="shared" si="1"/>
        <v>25.84</v>
      </c>
      <c r="P3591" s="33">
        <f t="shared" si="2"/>
        <v>16.17</v>
      </c>
      <c r="Q3591" s="34">
        <f t="shared" si="3"/>
        <v>0.3156342183</v>
      </c>
      <c r="R3591" s="35" t="str">
        <f t="shared" si="4"/>
        <v>Bajo</v>
      </c>
      <c r="S3591" s="35" t="str">
        <f>IF(O3591="","",IF(O3591&gt;AVERAGE('Base de datos limpia'!$O$2:$O$8001),"Alto","Normal"))
</f>
        <v>Normal</v>
      </c>
      <c r="T3591" s="35" t="str">
        <f t="shared" si="5"/>
        <v>Gamer casual</v>
      </c>
      <c r="U3591" s="35"/>
    </row>
    <row r="3592">
      <c r="A3592" s="28">
        <v>3591.0</v>
      </c>
      <c r="B3592" s="28">
        <v>23.0</v>
      </c>
      <c r="C3592" s="28" t="str">
        <f>TRIM(PROPER('Base de datos cruda'!C3592))</f>
        <v>Male</v>
      </c>
      <c r="D3592" s="28">
        <v>2.62</v>
      </c>
      <c r="E3592" s="28">
        <v>6.93</v>
      </c>
      <c r="F3592" s="28">
        <v>7.67</v>
      </c>
      <c r="G3592" s="28">
        <v>62.36</v>
      </c>
      <c r="H3592" s="28" t="str">
        <f>TRIM(PROPER('Base de datos cruda'!H3592))</f>
        <v>Casual</v>
      </c>
      <c r="I3592" s="28">
        <v>2.83</v>
      </c>
      <c r="J3592" s="28">
        <v>6.26</v>
      </c>
      <c r="K3592" s="28">
        <v>290.08</v>
      </c>
      <c r="L3592" s="28">
        <f>IF('Base de datos cruda'!L3592&lt;0,,'Base de datos cruda'!L3592)</f>
        <v>8.06</v>
      </c>
      <c r="M3592" s="28" t="str">
        <f>IF(TRIM(PROPER('Base de datos cruda'!M3592))="High","Alto",IF(TRIM(PROPER('Base de datos cruda'!M3592))="Medium","Medio","Bajo"))</f>
        <v>Medio</v>
      </c>
      <c r="N3592" s="29">
        <v>75.86</v>
      </c>
      <c r="O3592" s="32">
        <f t="shared" si="1"/>
        <v>75.86</v>
      </c>
      <c r="P3592" s="33">
        <f t="shared" si="2"/>
        <v>8.88</v>
      </c>
      <c r="Q3592" s="34">
        <f t="shared" si="3"/>
        <v>2.645038168</v>
      </c>
      <c r="R3592" s="35" t="str">
        <f t="shared" si="4"/>
        <v>Alto</v>
      </c>
      <c r="S3592" s="35" t="str">
        <f>IF(O3592="","",IF(O3592&gt;AVERAGE('Base de datos limpia'!$O$2:$O$8001),"Alto","Normal"))
</f>
        <v>Alto</v>
      </c>
      <c r="T3592" s="35" t="str">
        <f t="shared" si="5"/>
        <v>Gamer intensivo</v>
      </c>
      <c r="U3592" s="35"/>
    </row>
    <row r="3593">
      <c r="A3593" s="28">
        <v>3592.0</v>
      </c>
      <c r="B3593" s="28">
        <v>18.0</v>
      </c>
      <c r="C3593" s="28" t="str">
        <f>TRIM(PROPER('Base de datos cruda'!C3593))</f>
        <v>Other</v>
      </c>
      <c r="D3593" s="28">
        <v>5.62</v>
      </c>
      <c r="E3593" s="28">
        <v>3.04</v>
      </c>
      <c r="F3593" s="28">
        <v>8.14</v>
      </c>
      <c r="G3593" s="28">
        <v>81.69</v>
      </c>
      <c r="H3593" s="28" t="str">
        <f>TRIM(PROPER('Base de datos cruda'!H3593))</f>
        <v>Rpg</v>
      </c>
      <c r="I3593" s="28">
        <v>4.72</v>
      </c>
      <c r="J3593" s="28">
        <v>10.13</v>
      </c>
      <c r="K3593" s="28">
        <v>258.15</v>
      </c>
      <c r="L3593" s="28">
        <f>IF('Base de datos cruda'!L3593&lt;0,,'Base de datos cruda'!L3593)</f>
        <v>15.47</v>
      </c>
      <c r="M3593" s="28" t="str">
        <f>IF(TRIM(PROPER('Base de datos cruda'!M3593))="High","Alto",IF(TRIM(PROPER('Base de datos cruda'!M3593))="Medium","Medio","Bajo"))</f>
        <v>Bajo</v>
      </c>
      <c r="N3593" s="29">
        <v>53.62</v>
      </c>
      <c r="O3593" s="32">
        <f t="shared" si="1"/>
        <v>53.62</v>
      </c>
      <c r="P3593" s="33">
        <f t="shared" si="2"/>
        <v>15.75</v>
      </c>
      <c r="Q3593" s="34">
        <f t="shared" si="3"/>
        <v>0.5409252669</v>
      </c>
      <c r="R3593" s="35" t="str">
        <f t="shared" si="4"/>
        <v>Medio</v>
      </c>
      <c r="S3593" s="35" t="str">
        <f>IF(O3593="","",IF(O3593&gt;AVERAGE('Base de datos limpia'!$O$2:$O$8001),"Alto","Normal"))
</f>
        <v>Normal</v>
      </c>
      <c r="T3593" s="35" t="str">
        <f t="shared" si="5"/>
        <v>Gamer moderado</v>
      </c>
      <c r="U3593" s="35"/>
    </row>
    <row r="3594">
      <c r="A3594" s="28">
        <v>3593.0</v>
      </c>
      <c r="B3594" s="28">
        <v>21.0</v>
      </c>
      <c r="C3594" s="28" t="str">
        <f>TRIM(PROPER('Base de datos cruda'!C3594))</f>
        <v>Male</v>
      </c>
      <c r="D3594" s="28">
        <v>0.36</v>
      </c>
      <c r="E3594" s="28">
        <v>1.17</v>
      </c>
      <c r="F3594" s="28">
        <v>4.31</v>
      </c>
      <c r="G3594" s="28">
        <v>86.02</v>
      </c>
      <c r="H3594" s="28" t="str">
        <f>TRIM(PROPER('Base de datos cruda'!H3594))</f>
        <v>Casual</v>
      </c>
      <c r="I3594" s="28">
        <v>3.33</v>
      </c>
      <c r="J3594" s="28">
        <v>1.86</v>
      </c>
      <c r="K3594" s="28">
        <v>319.28</v>
      </c>
      <c r="L3594" s="28">
        <f>IF('Base de datos cruda'!L3594&lt;0,,'Base de datos cruda'!L3594)</f>
        <v>1.59</v>
      </c>
      <c r="M3594" s="28" t="str">
        <f>IF(TRIM(PROPER('Base de datos cruda'!M3594))="High","Alto",IF(TRIM(PROPER('Base de datos cruda'!M3594))="Medium","Medio","Bajo"))</f>
        <v>Medio</v>
      </c>
      <c r="N3594" s="29">
        <v>27.32</v>
      </c>
      <c r="O3594" s="32">
        <f t="shared" si="1"/>
        <v>27.32</v>
      </c>
      <c r="P3594" s="33">
        <f t="shared" si="2"/>
        <v>2.22</v>
      </c>
      <c r="Q3594" s="34">
        <f t="shared" si="3"/>
        <v>3.25</v>
      </c>
      <c r="R3594" s="35" t="str">
        <f t="shared" si="4"/>
        <v>Bajo</v>
      </c>
      <c r="S3594" s="35" t="str">
        <f>IF(O3594="","",IF(O3594&gt;AVERAGE('Base de datos limpia'!$O$2:$O$8001),"Alto","Normal"))
</f>
        <v>Normal</v>
      </c>
      <c r="T3594" s="35" t="str">
        <f t="shared" si="5"/>
        <v>Gamer casual</v>
      </c>
      <c r="U3594" s="35"/>
    </row>
    <row r="3595">
      <c r="A3595" s="28">
        <v>3594.0</v>
      </c>
      <c r="B3595" s="28">
        <v>16.0</v>
      </c>
      <c r="C3595" s="28" t="str">
        <f>TRIM(PROPER('Base de datos cruda'!C3595))</f>
        <v>Female</v>
      </c>
      <c r="D3595" s="28">
        <v>3.08</v>
      </c>
      <c r="E3595" s="28">
        <v>4.77</v>
      </c>
      <c r="F3595" s="28">
        <v>7.4</v>
      </c>
      <c r="G3595" s="28">
        <v>83.7</v>
      </c>
      <c r="H3595" s="28" t="str">
        <f>TRIM(PROPER('Base de datos cruda'!H3595))</f>
        <v>Rpg</v>
      </c>
      <c r="I3595" s="28">
        <v>3.01</v>
      </c>
      <c r="J3595" s="28">
        <v>8.07</v>
      </c>
      <c r="K3595" s="28">
        <v>285.62</v>
      </c>
      <c r="L3595" s="28">
        <f>IF('Base de datos cruda'!L3595&lt;0,,'Base de datos cruda'!L3595)</f>
        <v>9.86</v>
      </c>
      <c r="M3595" s="28" t="str">
        <f>IF(TRIM(PROPER('Base de datos cruda'!M3595))="High","Alto",IF(TRIM(PROPER('Base de datos cruda'!M3595))="Medium","Medio","Bajo"))</f>
        <v>Medio</v>
      </c>
      <c r="N3595" s="29">
        <v>69.42</v>
      </c>
      <c r="O3595" s="32">
        <f t="shared" si="1"/>
        <v>69.42</v>
      </c>
      <c r="P3595" s="33">
        <f t="shared" si="2"/>
        <v>11.15</v>
      </c>
      <c r="Q3595" s="34">
        <f t="shared" si="3"/>
        <v>1.548701299</v>
      </c>
      <c r="R3595" s="35" t="str">
        <f t="shared" si="4"/>
        <v>Medio</v>
      </c>
      <c r="S3595" s="35" t="str">
        <f>IF(O3595="","",IF(O3595&gt;AVERAGE('Base de datos limpia'!$O$2:$O$8001),"Alto","Normal"))
</f>
        <v>Alto</v>
      </c>
      <c r="T3595" s="35" t="str">
        <f t="shared" si="5"/>
        <v>Gamer moderado</v>
      </c>
      <c r="U3595" s="35"/>
    </row>
    <row r="3596">
      <c r="A3596" s="28">
        <v>3595.0</v>
      </c>
      <c r="B3596" s="28">
        <v>22.0</v>
      </c>
      <c r="C3596" s="28" t="str">
        <f>TRIM(PROPER('Base de datos cruda'!C3596))</f>
        <v>Female</v>
      </c>
      <c r="D3596" s="28">
        <v>2.75</v>
      </c>
      <c r="E3596" s="28">
        <v>3.79</v>
      </c>
      <c r="F3596" s="28">
        <v>5.44</v>
      </c>
      <c r="G3596" s="28">
        <v>95.1</v>
      </c>
      <c r="H3596" s="28" t="str">
        <f>TRIM(PROPER('Base de datos cruda'!H3596))</f>
        <v>Rpg</v>
      </c>
      <c r="I3596" s="28">
        <v>1.55</v>
      </c>
      <c r="J3596" s="28">
        <v>8.25</v>
      </c>
      <c r="K3596" s="28">
        <v>265.38</v>
      </c>
      <c r="L3596" s="28">
        <f>IF('Base de datos cruda'!L3596&lt;0,,'Base de datos cruda'!L3596)</f>
        <v>9.14</v>
      </c>
      <c r="M3596" s="28" t="str">
        <f>IF(TRIM(PROPER('Base de datos cruda'!M3596))="High","Alto",IF(TRIM(PROPER('Base de datos cruda'!M3596))="Medium","Medio","Bajo"))</f>
        <v>Medio</v>
      </c>
      <c r="N3596" s="29">
        <v>62.28</v>
      </c>
      <c r="O3596" s="32">
        <f t="shared" si="1"/>
        <v>62.28</v>
      </c>
      <c r="P3596" s="33">
        <f t="shared" si="2"/>
        <v>11</v>
      </c>
      <c r="Q3596" s="34">
        <f t="shared" si="3"/>
        <v>1.378181818</v>
      </c>
      <c r="R3596" s="35" t="str">
        <f t="shared" si="4"/>
        <v>Medio</v>
      </c>
      <c r="S3596" s="35" t="str">
        <f>IF(O3596="","",IF(O3596&gt;AVERAGE('Base de datos limpia'!$O$2:$O$8001),"Alto","Normal"))
</f>
        <v>Normal</v>
      </c>
      <c r="T3596" s="35" t="str">
        <f t="shared" si="5"/>
        <v>Gamer moderado</v>
      </c>
      <c r="U3596" s="35"/>
    </row>
    <row r="3597">
      <c r="A3597" s="28">
        <v>3596.0</v>
      </c>
      <c r="B3597" s="28">
        <v>23.0</v>
      </c>
      <c r="C3597" s="28" t="str">
        <f>TRIM(PROPER('Base de datos cruda'!C3597))</f>
        <v>Female</v>
      </c>
      <c r="D3597" s="28">
        <v>6.53</v>
      </c>
      <c r="E3597" s="28">
        <v>3.87</v>
      </c>
      <c r="F3597" s="28">
        <v>4.37</v>
      </c>
      <c r="G3597" s="28">
        <v>94.66</v>
      </c>
      <c r="H3597" s="28" t="str">
        <f>TRIM(PROPER('Base de datos cruda'!H3597))</f>
        <v>Casual</v>
      </c>
      <c r="I3597" s="28">
        <v>3.03</v>
      </c>
      <c r="J3597" s="28">
        <v>8.94</v>
      </c>
      <c r="K3597" s="28">
        <v>240.44</v>
      </c>
      <c r="L3597" s="28">
        <f>IF('Base de datos cruda'!L3597&lt;0,,'Base de datos cruda'!L3597)</f>
        <v>14.38</v>
      </c>
      <c r="M3597" s="28" t="str">
        <f>IF(TRIM(PROPER('Base de datos cruda'!M3597))="High","Alto",IF(TRIM(PROPER('Base de datos cruda'!M3597))="Medium","Medio","Bajo"))</f>
        <v>Bajo</v>
      </c>
      <c r="N3597" s="29">
        <v>31.02</v>
      </c>
      <c r="O3597" s="32">
        <f t="shared" si="1"/>
        <v>31.02</v>
      </c>
      <c r="P3597" s="33">
        <f t="shared" si="2"/>
        <v>15.47</v>
      </c>
      <c r="Q3597" s="34">
        <f t="shared" si="3"/>
        <v>0.5926493109</v>
      </c>
      <c r="R3597" s="35" t="str">
        <f t="shared" si="4"/>
        <v>Bajo</v>
      </c>
      <c r="S3597" s="35" t="str">
        <f>IF(O3597="","",IF(O3597&gt;AVERAGE('Base de datos limpia'!$O$2:$O$8001),"Alto","Normal"))
</f>
        <v>Normal</v>
      </c>
      <c r="T3597" s="35" t="str">
        <f t="shared" si="5"/>
        <v>Gamer moderado</v>
      </c>
      <c r="U3597" s="35"/>
    </row>
    <row r="3598">
      <c r="A3598" s="28">
        <v>3597.0</v>
      </c>
      <c r="B3598" s="28">
        <v>23.0</v>
      </c>
      <c r="C3598" s="28" t="str">
        <f>TRIM(PROPER('Base de datos cruda'!C3598))</f>
        <v>Female</v>
      </c>
      <c r="D3598" s="28">
        <v>7.74</v>
      </c>
      <c r="E3598" s="28">
        <v>5.01</v>
      </c>
      <c r="F3598" s="28">
        <v>6.45</v>
      </c>
      <c r="G3598" s="28">
        <v>62.29</v>
      </c>
      <c r="H3598" s="28" t="str">
        <f>TRIM(PROPER('Base de datos cruda'!H3598))</f>
        <v>Casual</v>
      </c>
      <c r="I3598" s="28">
        <v>4.42</v>
      </c>
      <c r="J3598" s="28">
        <v>12.57</v>
      </c>
      <c r="K3598" s="28">
        <v>226.3</v>
      </c>
      <c r="L3598" s="28">
        <f>IF('Base de datos cruda'!L3598&lt;0,,'Base de datos cruda'!L3598)</f>
        <v>19.81</v>
      </c>
      <c r="M3598" s="28" t="str">
        <f>IF(TRIM(PROPER('Base de datos cruda'!M3598))="High","Alto",IF(TRIM(PROPER('Base de datos cruda'!M3598))="Medium","Medio","Bajo"))</f>
        <v>Bajo</v>
      </c>
      <c r="N3598" s="29">
        <v>31.01</v>
      </c>
      <c r="O3598" s="32">
        <f t="shared" si="1"/>
        <v>31.01</v>
      </c>
      <c r="P3598" s="33">
        <f t="shared" si="2"/>
        <v>20.31</v>
      </c>
      <c r="Q3598" s="34">
        <f t="shared" si="3"/>
        <v>0.6472868217</v>
      </c>
      <c r="R3598" s="35" t="str">
        <f t="shared" si="4"/>
        <v>Bajo</v>
      </c>
      <c r="S3598" s="35" t="str">
        <f>IF(O3598="","",IF(O3598&gt;AVERAGE('Base de datos limpia'!$O$2:$O$8001),"Alto","Normal"))
</f>
        <v>Normal</v>
      </c>
      <c r="T3598" s="35" t="str">
        <f t="shared" si="5"/>
        <v>Gamer moderado</v>
      </c>
      <c r="U3598" s="35"/>
    </row>
    <row r="3599">
      <c r="A3599" s="28">
        <v>3598.0</v>
      </c>
      <c r="B3599" s="28">
        <v>18.0</v>
      </c>
      <c r="C3599" s="28" t="str">
        <f>TRIM(PROPER('Base de datos cruda'!C3599))</f>
        <v>Male</v>
      </c>
      <c r="D3599" s="28">
        <v>3.69</v>
      </c>
      <c r="E3599" s="28">
        <v>7.02</v>
      </c>
      <c r="F3599" s="28">
        <v>4.79</v>
      </c>
      <c r="G3599" s="28">
        <v>74.44</v>
      </c>
      <c r="H3599" s="28" t="str">
        <f>TRIM(PROPER('Base de datos cruda'!H3599))</f>
        <v>Rpg</v>
      </c>
      <c r="I3599" s="28">
        <v>1.88</v>
      </c>
      <c r="J3599" s="28">
        <v>5.59</v>
      </c>
      <c r="K3599" s="28">
        <v>281.17</v>
      </c>
      <c r="L3599" s="28">
        <f>IF('Base de datos cruda'!L3599&lt;0,,'Base de datos cruda'!L3599)</f>
        <v>5.38</v>
      </c>
      <c r="M3599" s="28" t="str">
        <f>IF(TRIM(PROPER('Base de datos cruda'!M3599))="High","Alto",IF(TRIM(PROPER('Base de datos cruda'!M3599))="Medium","Medio","Bajo"))</f>
        <v>Alto</v>
      </c>
      <c r="N3599" s="29">
        <v>66.19</v>
      </c>
      <c r="O3599" s="32">
        <f t="shared" si="1"/>
        <v>66.19</v>
      </c>
      <c r="P3599" s="33">
        <f t="shared" si="2"/>
        <v>9.28</v>
      </c>
      <c r="Q3599" s="34">
        <f t="shared" si="3"/>
        <v>1.902439024</v>
      </c>
      <c r="R3599" s="35" t="str">
        <f t="shared" si="4"/>
        <v>Medio</v>
      </c>
      <c r="S3599" s="35" t="str">
        <f>IF(O3599="","",IF(O3599&gt;AVERAGE('Base de datos limpia'!$O$2:$O$8001),"Alto","Normal"))
</f>
        <v>Alto</v>
      </c>
      <c r="T3599" s="35" t="str">
        <f t="shared" si="5"/>
        <v>Gamer intensivo</v>
      </c>
      <c r="U3599" s="35"/>
    </row>
    <row r="3600">
      <c r="A3600" s="28">
        <v>3599.0</v>
      </c>
      <c r="B3600" s="28">
        <v>16.0</v>
      </c>
      <c r="C3600" s="28" t="str">
        <f>TRIM(PROPER('Base de datos cruda'!C3600))</f>
        <v>Female</v>
      </c>
      <c r="D3600" s="28">
        <v>6.6</v>
      </c>
      <c r="E3600" s="28">
        <v>6.55</v>
      </c>
      <c r="F3600" s="28">
        <v>7.69</v>
      </c>
      <c r="G3600" s="28">
        <v>86.83</v>
      </c>
      <c r="H3600" s="28" t="str">
        <f>TRIM(PROPER('Base de datos cruda'!H3600))</f>
        <v>Fps</v>
      </c>
      <c r="I3600" s="28">
        <v>1.21</v>
      </c>
      <c r="J3600" s="28">
        <v>10.22</v>
      </c>
      <c r="K3600" s="28">
        <v>254.67</v>
      </c>
      <c r="L3600" s="28">
        <f>IF('Base de datos cruda'!L3600&lt;0,,'Base de datos cruda'!L3600)</f>
        <v>15.21</v>
      </c>
      <c r="M3600" s="28" t="str">
        <f>IF(TRIM(PROPER('Base de datos cruda'!M3600))="High","Alto",IF(TRIM(PROPER('Base de datos cruda'!M3600))="Medium","Medio","Bajo"))</f>
        <v>Bajo</v>
      </c>
      <c r="N3600" s="29">
        <v>53.49</v>
      </c>
      <c r="O3600" s="32">
        <f t="shared" si="1"/>
        <v>53.49</v>
      </c>
      <c r="P3600" s="33">
        <f t="shared" si="2"/>
        <v>16.82</v>
      </c>
      <c r="Q3600" s="34">
        <f t="shared" si="3"/>
        <v>0.9924242424</v>
      </c>
      <c r="R3600" s="35" t="str">
        <f t="shared" si="4"/>
        <v>Medio</v>
      </c>
      <c r="S3600" s="35" t="str">
        <f>IF(O3600="","",IF(O3600&gt;AVERAGE('Base de datos limpia'!$O$2:$O$8001),"Alto","Normal"))
</f>
        <v>Normal</v>
      </c>
      <c r="T3600" s="35" t="str">
        <f t="shared" si="5"/>
        <v>Gamer intensivo</v>
      </c>
      <c r="U3600" s="35"/>
    </row>
    <row r="3601">
      <c r="A3601" s="28">
        <v>3600.0</v>
      </c>
      <c r="B3601" s="28">
        <v>24.0</v>
      </c>
      <c r="C3601" s="28" t="str">
        <f>TRIM(PROPER('Base de datos cruda'!C3601))</f>
        <v>Male</v>
      </c>
      <c r="D3601" s="28">
        <v>5.6</v>
      </c>
      <c r="E3601" s="28">
        <v>9.44</v>
      </c>
      <c r="F3601" s="28">
        <v>7.71</v>
      </c>
      <c r="G3601" s="28">
        <v>98.1</v>
      </c>
      <c r="H3601" s="28" t="str">
        <f>TRIM(PROPER('Base de datos cruda'!H3601))</f>
        <v>Fps</v>
      </c>
      <c r="I3601" s="28">
        <v>2.4</v>
      </c>
      <c r="J3601" s="28">
        <v>10.59</v>
      </c>
      <c r="K3601" s="28">
        <v>250.21</v>
      </c>
      <c r="L3601" s="28">
        <f>IF('Base de datos cruda'!L3601&lt;0,,'Base de datos cruda'!L3601)</f>
        <v>15.06</v>
      </c>
      <c r="M3601" s="28" t="str">
        <f>IF(TRIM(PROPER('Base de datos cruda'!M3601))="High","Alto",IF(TRIM(PROPER('Base de datos cruda'!M3601))="Medium","Medio","Bajo"))</f>
        <v>Bajo</v>
      </c>
      <c r="N3601" s="29">
        <v>106.394300984357</v>
      </c>
      <c r="O3601" s="33" t="str">
        <f t="shared" si="1"/>
        <v/>
      </c>
      <c r="P3601" s="33">
        <f t="shared" si="2"/>
        <v>16.19</v>
      </c>
      <c r="Q3601" s="34">
        <f t="shared" si="3"/>
        <v>1.685714286</v>
      </c>
      <c r="R3601" s="35" t="str">
        <f t="shared" si="4"/>
        <v>Alto</v>
      </c>
      <c r="S3601" s="35" t="str">
        <f>IF(O3601="","",IF(O3601&gt;AVERAGE('Base de datos limpia'!$O$2:$O$8001),"Alto","Normal"))
</f>
        <v/>
      </c>
      <c r="T3601" s="35" t="str">
        <f t="shared" si="5"/>
        <v>Gamer intensivo</v>
      </c>
      <c r="U3601" s="35"/>
    </row>
    <row r="3602">
      <c r="A3602" s="28">
        <v>3601.0</v>
      </c>
      <c r="B3602" s="28">
        <v>21.0</v>
      </c>
      <c r="C3602" s="28" t="str">
        <f>TRIM(PROPER('Base de datos cruda'!C3602))</f>
        <v>Female</v>
      </c>
      <c r="D3602" s="28">
        <v>7.74</v>
      </c>
      <c r="E3602" s="28">
        <v>5.66</v>
      </c>
      <c r="F3602" s="28">
        <v>8.21</v>
      </c>
      <c r="G3602" s="28">
        <v>92.19</v>
      </c>
      <c r="H3602" s="28" t="str">
        <f>TRIM(PROPER('Base de datos cruda'!H3602))</f>
        <v>Fps</v>
      </c>
      <c r="I3602" s="28">
        <v>1.88</v>
      </c>
      <c r="J3602" s="28">
        <v>10.67</v>
      </c>
      <c r="K3602" s="28">
        <v>223.67</v>
      </c>
      <c r="L3602" s="28">
        <f>IF('Base de datos cruda'!L3602&lt;0,,'Base de datos cruda'!L3602)</f>
        <v>16.05</v>
      </c>
      <c r="M3602" s="28" t="str">
        <f>IF(TRIM(PROPER('Base de datos cruda'!M3602))="High","Alto",IF(TRIM(PROPER('Base de datos cruda'!M3602))="Medium","Medio","Bajo"))</f>
        <v>Bajo</v>
      </c>
      <c r="N3602" s="29">
        <v>54.67</v>
      </c>
      <c r="O3602" s="32">
        <f t="shared" si="1"/>
        <v>54.67</v>
      </c>
      <c r="P3602" s="33">
        <f t="shared" si="2"/>
        <v>18.41</v>
      </c>
      <c r="Q3602" s="34">
        <f t="shared" si="3"/>
        <v>0.7312661499</v>
      </c>
      <c r="R3602" s="35" t="str">
        <f t="shared" si="4"/>
        <v>Medio</v>
      </c>
      <c r="S3602" s="35" t="str">
        <f>IF(O3602="","",IF(O3602&gt;AVERAGE('Base de datos limpia'!$O$2:$O$8001),"Alto","Normal"))
</f>
        <v>Normal</v>
      </c>
      <c r="T3602" s="35" t="str">
        <f t="shared" si="5"/>
        <v>Gamer moderado</v>
      </c>
      <c r="U3602" s="35"/>
    </row>
    <row r="3603">
      <c r="A3603" s="28">
        <v>3602.0</v>
      </c>
      <c r="B3603" s="28">
        <v>24.0</v>
      </c>
      <c r="C3603" s="28" t="str">
        <f>TRIM(PROPER('Base de datos cruda'!C3603))</f>
        <v>Female</v>
      </c>
      <c r="D3603" s="28">
        <v>6.49</v>
      </c>
      <c r="E3603" s="28">
        <v>5.25</v>
      </c>
      <c r="F3603" s="28">
        <v>5.89</v>
      </c>
      <c r="G3603" s="28">
        <v>67.06</v>
      </c>
      <c r="H3603" s="28" t="str">
        <f>TRIM(PROPER('Base de datos cruda'!H3603))</f>
        <v>Fps</v>
      </c>
      <c r="I3603" s="28">
        <v>2.35</v>
      </c>
      <c r="J3603" s="28">
        <v>7.62</v>
      </c>
      <c r="K3603" s="28">
        <v>243.43</v>
      </c>
      <c r="L3603" s="28">
        <f>IF('Base de datos cruda'!L3603&lt;0,,'Base de datos cruda'!L3603)</f>
        <v>14.06</v>
      </c>
      <c r="M3603" s="28" t="str">
        <f>IF(TRIM(PROPER('Base de datos cruda'!M3603))="High","Alto",IF(TRIM(PROPER('Base de datos cruda'!M3603))="Medium","Medio","Bajo"))</f>
        <v>Bajo</v>
      </c>
      <c r="N3603" s="29">
        <v>45.9004288581942</v>
      </c>
      <c r="O3603" s="32">
        <f t="shared" si="1"/>
        <v>45.90042886</v>
      </c>
      <c r="P3603" s="33">
        <f t="shared" si="2"/>
        <v>14.11</v>
      </c>
      <c r="Q3603" s="34">
        <f t="shared" si="3"/>
        <v>0.8089368259</v>
      </c>
      <c r="R3603" s="35" t="str">
        <f t="shared" si="4"/>
        <v>Bajo</v>
      </c>
      <c r="S3603" s="35" t="str">
        <f>IF(O3603="","",IF(O3603&gt;AVERAGE('Base de datos limpia'!$O$2:$O$8001),"Alto","Normal"))
</f>
        <v>Normal</v>
      </c>
      <c r="T3603" s="35" t="str">
        <f t="shared" si="5"/>
        <v>Gamer moderado</v>
      </c>
      <c r="U3603" s="35"/>
    </row>
    <row r="3604">
      <c r="A3604" s="28">
        <v>3603.0</v>
      </c>
      <c r="B3604" s="28">
        <v>22.0</v>
      </c>
      <c r="C3604" s="28" t="str">
        <f>TRIM(PROPER('Base de datos cruda'!C3604))</f>
        <v>Other</v>
      </c>
      <c r="D3604" s="28">
        <v>0.62</v>
      </c>
      <c r="E3604" s="28">
        <v>2.92</v>
      </c>
      <c r="F3604" s="28">
        <v>4.07</v>
      </c>
      <c r="G3604" s="28">
        <v>71.17</v>
      </c>
      <c r="H3604" s="28" t="str">
        <f>TRIM(PROPER('Base de datos cruda'!H3604))</f>
        <v>Rpg</v>
      </c>
      <c r="I3604" s="28">
        <v>0.48</v>
      </c>
      <c r="J3604" s="28">
        <v>4.32</v>
      </c>
      <c r="K3604" s="28">
        <v>312.78</v>
      </c>
      <c r="L3604" s="28">
        <f>IF('Base de datos cruda'!L3604&lt;0,,'Base de datos cruda'!L3604)</f>
        <v>0.74</v>
      </c>
      <c r="M3604" s="28" t="str">
        <f>IF(TRIM(PROPER('Base de datos cruda'!M3604))="High","Alto",IF(TRIM(PROPER('Base de datos cruda'!M3604))="Medium","Medio","Bajo"))</f>
        <v>Medio</v>
      </c>
      <c r="N3604" s="29">
        <v>51.47</v>
      </c>
      <c r="O3604" s="32">
        <f t="shared" si="1"/>
        <v>51.47</v>
      </c>
      <c r="P3604" s="33">
        <f t="shared" si="2"/>
        <v>4.94</v>
      </c>
      <c r="Q3604" s="34">
        <f t="shared" si="3"/>
        <v>4.709677419</v>
      </c>
      <c r="R3604" s="35" t="str">
        <f t="shared" si="4"/>
        <v>Medio</v>
      </c>
      <c r="S3604" s="35" t="str">
        <f>IF(O3604="","",IF(O3604&gt;AVERAGE('Base de datos limpia'!$O$2:$O$8001),"Alto","Normal"))
</f>
        <v>Normal</v>
      </c>
      <c r="T3604" s="35" t="str">
        <f t="shared" si="5"/>
        <v>Gamer casual</v>
      </c>
      <c r="U3604" s="35"/>
    </row>
    <row r="3605">
      <c r="A3605" s="28">
        <v>3604.0</v>
      </c>
      <c r="B3605" s="28">
        <v>16.0</v>
      </c>
      <c r="C3605" s="28" t="str">
        <f>TRIM(PROPER('Base de datos cruda'!C3605))</f>
        <v>Male</v>
      </c>
      <c r="D3605" s="28">
        <v>5.71</v>
      </c>
      <c r="E3605" s="28">
        <v>7.8</v>
      </c>
      <c r="F3605" s="28">
        <v>5.3</v>
      </c>
      <c r="G3605" s="28">
        <v>90.54</v>
      </c>
      <c r="H3605" s="28" t="str">
        <f>TRIM(PROPER('Base de datos cruda'!H3605))</f>
        <v>Casual</v>
      </c>
      <c r="I3605" s="28">
        <v>1.68</v>
      </c>
      <c r="J3605" s="28">
        <v>10.93</v>
      </c>
      <c r="K3605" s="28">
        <v>255.8</v>
      </c>
      <c r="L3605" s="28">
        <f>IF('Base de datos cruda'!L3605&lt;0,,'Base de datos cruda'!L3605)</f>
        <v>14.18</v>
      </c>
      <c r="M3605" s="28" t="str">
        <f>IF(TRIM(PROPER('Base de datos cruda'!M3605))="High","Alto",IF(TRIM(PROPER('Base de datos cruda'!M3605))="Medium","Medio","Bajo"))</f>
        <v>Alto</v>
      </c>
      <c r="N3605" s="29">
        <v>83.3677222019899</v>
      </c>
      <c r="O3605" s="32">
        <f t="shared" si="1"/>
        <v>83.3677222</v>
      </c>
      <c r="P3605" s="33">
        <f t="shared" si="2"/>
        <v>16.64</v>
      </c>
      <c r="Q3605" s="34">
        <f t="shared" si="3"/>
        <v>1.366024518</v>
      </c>
      <c r="R3605" s="35" t="str">
        <f t="shared" si="4"/>
        <v>Alto</v>
      </c>
      <c r="S3605" s="35" t="str">
        <f>IF(O3605="","",IF(O3605&gt;AVERAGE('Base de datos limpia'!$O$2:$O$8001),"Alto","Normal"))
</f>
        <v>Alto</v>
      </c>
      <c r="T3605" s="35" t="str">
        <f t="shared" si="5"/>
        <v>Gamer intensivo</v>
      </c>
      <c r="U3605" s="35"/>
    </row>
    <row r="3606">
      <c r="A3606" s="28">
        <v>3605.0</v>
      </c>
      <c r="B3606" s="28">
        <v>16.0</v>
      </c>
      <c r="C3606" s="28" t="str">
        <f>TRIM(PROPER('Base de datos cruda'!C3606))</f>
        <v>Male</v>
      </c>
      <c r="D3606" s="28">
        <v>4.28</v>
      </c>
      <c r="E3606" s="28">
        <v>2.27</v>
      </c>
      <c r="F3606" s="28">
        <v>6.34</v>
      </c>
      <c r="G3606" s="28">
        <v>78.86</v>
      </c>
      <c r="H3606" s="28" t="str">
        <f>TRIM(PROPER('Base de datos cruda'!H3606))</f>
        <v>Rpg</v>
      </c>
      <c r="I3606" s="28">
        <v>4.13</v>
      </c>
      <c r="J3606" s="28">
        <v>5.82</v>
      </c>
      <c r="K3606" s="28">
        <v>273.93</v>
      </c>
      <c r="L3606" s="28">
        <f>IF('Base de datos cruda'!L3606&lt;0,,'Base de datos cruda'!L3606)</f>
        <v>7.89</v>
      </c>
      <c r="M3606" s="28" t="str">
        <f>IF(TRIM(PROPER('Base de datos cruda'!M3606))="High","Alto",IF(TRIM(PROPER('Base de datos cruda'!M3606))="Medium","Medio","Bajo"))</f>
        <v>Medio</v>
      </c>
      <c r="N3606" s="29">
        <v>47.17</v>
      </c>
      <c r="O3606" s="32">
        <f t="shared" si="1"/>
        <v>47.17</v>
      </c>
      <c r="P3606" s="33">
        <f t="shared" si="2"/>
        <v>10.1</v>
      </c>
      <c r="Q3606" s="34">
        <f t="shared" si="3"/>
        <v>0.5303738318</v>
      </c>
      <c r="R3606" s="35" t="str">
        <f t="shared" si="4"/>
        <v>Bajo</v>
      </c>
      <c r="S3606" s="35" t="str">
        <f>IF(O3606="","",IF(O3606&gt;AVERAGE('Base de datos limpia'!$O$2:$O$8001),"Alto","Normal"))
</f>
        <v>Normal</v>
      </c>
      <c r="T3606" s="35" t="str">
        <f t="shared" si="5"/>
        <v>Gamer casual</v>
      </c>
      <c r="U3606" s="35"/>
    </row>
    <row r="3607">
      <c r="A3607" s="28">
        <v>3606.0</v>
      </c>
      <c r="B3607" s="28">
        <v>21.0</v>
      </c>
      <c r="C3607" s="28" t="str">
        <f>TRIM(PROPER('Base de datos cruda'!C3607))</f>
        <v>Male</v>
      </c>
      <c r="D3607" s="28">
        <v>0.13</v>
      </c>
      <c r="E3607" s="28">
        <v>5.42</v>
      </c>
      <c r="F3607" s="28">
        <v>7.47</v>
      </c>
      <c r="G3607" s="28">
        <v>81.89</v>
      </c>
      <c r="H3607" s="28" t="str">
        <f>TRIM(PROPER('Base de datos cruda'!H3607))</f>
        <v>Fps</v>
      </c>
      <c r="I3607" s="28">
        <v>2.0</v>
      </c>
      <c r="J3607" s="28">
        <v>1.28</v>
      </c>
      <c r="K3607" s="28">
        <v>316.68</v>
      </c>
      <c r="L3607" s="28" t="str">
        <f>IF('Base de datos cruda'!L3607&lt;0,,'Base de datos cruda'!L3607)</f>
        <v/>
      </c>
      <c r="M3607" s="28" t="str">
        <f>IF(TRIM(PROPER('Base de datos cruda'!M3607))="High","Alto",IF(TRIM(PROPER('Base de datos cruda'!M3607))="Medium","Medio","Bajo"))</f>
        <v>Medio</v>
      </c>
      <c r="N3607" s="29">
        <v>86.87</v>
      </c>
      <c r="O3607" s="32">
        <f t="shared" si="1"/>
        <v>86.87</v>
      </c>
      <c r="P3607" s="33">
        <f t="shared" si="2"/>
        <v>1.41</v>
      </c>
      <c r="Q3607" s="34">
        <f t="shared" si="3"/>
        <v>41.69230769</v>
      </c>
      <c r="R3607" s="35" t="str">
        <f t="shared" si="4"/>
        <v>Alto</v>
      </c>
      <c r="S3607" s="35" t="str">
        <f>IF(O3607="","",IF(O3607&gt;AVERAGE('Base de datos limpia'!$O$2:$O$8001),"Alto","Normal"))
</f>
        <v>Alto</v>
      </c>
      <c r="T3607" s="35" t="str">
        <f t="shared" si="5"/>
        <v>Gamer moderado</v>
      </c>
      <c r="U3607" s="35"/>
    </row>
    <row r="3608">
      <c r="A3608" s="28">
        <v>3607.0</v>
      </c>
      <c r="B3608" s="28">
        <v>20.0</v>
      </c>
      <c r="C3608" s="28" t="str">
        <f>TRIM(PROPER('Base de datos cruda'!C3608))</f>
        <v>Male</v>
      </c>
      <c r="D3608" s="28">
        <v>2.01</v>
      </c>
      <c r="E3608" s="28">
        <v>4.79</v>
      </c>
      <c r="F3608" s="28">
        <v>5.91</v>
      </c>
      <c r="G3608" s="28">
        <v>84.36</v>
      </c>
      <c r="H3608" s="28" t="str">
        <f>TRIM(PROPER('Base de datos cruda'!H3608))</f>
        <v>Fps</v>
      </c>
      <c r="I3608" s="28">
        <v>4.84</v>
      </c>
      <c r="J3608" s="28">
        <v>7.06</v>
      </c>
      <c r="K3608" s="28">
        <v>300.87</v>
      </c>
      <c r="L3608" s="28">
        <f>IF('Base de datos cruda'!L3608&lt;0,,'Base de datos cruda'!L3608)</f>
        <v>7.69</v>
      </c>
      <c r="M3608" s="28" t="str">
        <f>IF(TRIM(PROPER('Base de datos cruda'!M3608))="High","Alto",IF(TRIM(PROPER('Base de datos cruda'!M3608))="Medium","Medio","Bajo"))</f>
        <v>Medio</v>
      </c>
      <c r="N3608" s="29">
        <v>80.08</v>
      </c>
      <c r="O3608" s="32">
        <f t="shared" si="1"/>
        <v>80.08</v>
      </c>
      <c r="P3608" s="33">
        <f t="shared" si="2"/>
        <v>9.07</v>
      </c>
      <c r="Q3608" s="34">
        <f t="shared" si="3"/>
        <v>2.383084577</v>
      </c>
      <c r="R3608" s="35" t="str">
        <f t="shared" si="4"/>
        <v>Alto</v>
      </c>
      <c r="S3608" s="35" t="str">
        <f>IF(O3608="","",IF(O3608&gt;AVERAGE('Base de datos limpia'!$O$2:$O$8001),"Alto","Normal"))
</f>
        <v>Alto</v>
      </c>
      <c r="T3608" s="35" t="str">
        <f t="shared" si="5"/>
        <v>Gamer moderado</v>
      </c>
      <c r="U3608" s="35"/>
    </row>
    <row r="3609">
      <c r="A3609" s="28">
        <v>3608.0</v>
      </c>
      <c r="B3609" s="28">
        <v>24.0</v>
      </c>
      <c r="C3609" s="28" t="str">
        <f>TRIM(PROPER('Base de datos cruda'!C3609))</f>
        <v>Male</v>
      </c>
      <c r="D3609" s="28">
        <v>7.37</v>
      </c>
      <c r="E3609" s="28">
        <v>6.92</v>
      </c>
      <c r="F3609" s="28">
        <v>6.68</v>
      </c>
      <c r="G3609" s="28">
        <v>64.13</v>
      </c>
      <c r="H3609" s="28" t="str">
        <f>TRIM(PROPER('Base de datos cruda'!H3609))</f>
        <v>Rpg</v>
      </c>
      <c r="I3609" s="28">
        <v>3.54</v>
      </c>
      <c r="J3609" s="28">
        <v>9.71</v>
      </c>
      <c r="K3609" s="28">
        <v>229.37</v>
      </c>
      <c r="L3609" s="28">
        <f>IF('Base de datos cruda'!L3609&lt;0,,'Base de datos cruda'!L3609)</f>
        <v>12.39</v>
      </c>
      <c r="M3609" s="28" t="str">
        <f>IF(TRIM(PROPER('Base de datos cruda'!M3609))="High","Alto",IF(TRIM(PROPER('Base de datos cruda'!M3609))="Medium","Medio","Bajo"))</f>
        <v>Bajo</v>
      </c>
      <c r="N3609" s="29">
        <v>39.35</v>
      </c>
      <c r="O3609" s="32">
        <f t="shared" si="1"/>
        <v>39.35</v>
      </c>
      <c r="P3609" s="33">
        <f t="shared" si="2"/>
        <v>17.08</v>
      </c>
      <c r="Q3609" s="34">
        <f t="shared" si="3"/>
        <v>0.9389416554</v>
      </c>
      <c r="R3609" s="35" t="str">
        <f t="shared" si="4"/>
        <v>Bajo</v>
      </c>
      <c r="S3609" s="35" t="str">
        <f>IF(O3609="","",IF(O3609&gt;AVERAGE('Base de datos limpia'!$O$2:$O$8001),"Alto","Normal"))
</f>
        <v>Normal</v>
      </c>
      <c r="T3609" s="35" t="str">
        <f t="shared" si="5"/>
        <v>Gamer intensivo</v>
      </c>
      <c r="U3609" s="35"/>
    </row>
    <row r="3610">
      <c r="A3610" s="28">
        <v>3609.0</v>
      </c>
      <c r="B3610" s="28">
        <v>17.0</v>
      </c>
      <c r="C3610" s="28" t="str">
        <f>TRIM(PROPER('Base de datos cruda'!C3610))</f>
        <v>Female</v>
      </c>
      <c r="D3610" s="28">
        <v>7.41</v>
      </c>
      <c r="E3610" s="28">
        <v>9.26</v>
      </c>
      <c r="F3610" s="28">
        <v>6.62</v>
      </c>
      <c r="G3610" s="28">
        <v>94.24</v>
      </c>
      <c r="H3610" s="28" t="str">
        <f>TRIM(PROPER('Base de datos cruda'!H3610))</f>
        <v>Casual</v>
      </c>
      <c r="I3610" s="28">
        <v>1.83</v>
      </c>
      <c r="J3610" s="28">
        <v>10.23</v>
      </c>
      <c r="K3610" s="28">
        <v>216.58</v>
      </c>
      <c r="L3610" s="28">
        <f>IF('Base de datos cruda'!L3610&lt;0,,'Base de datos cruda'!L3610)</f>
        <v>14.05</v>
      </c>
      <c r="M3610" s="28" t="str">
        <f>IF(TRIM(PROPER('Base de datos cruda'!M3610))="High","Alto",IF(TRIM(PROPER('Base de datos cruda'!M3610))="Medium","Medio","Bajo"))</f>
        <v>Bajo</v>
      </c>
      <c r="N3610" s="29">
        <v>76.0166620269118</v>
      </c>
      <c r="O3610" s="32">
        <f t="shared" si="1"/>
        <v>76.01666203</v>
      </c>
      <c r="P3610" s="33">
        <f t="shared" si="2"/>
        <v>17.64</v>
      </c>
      <c r="Q3610" s="34">
        <f t="shared" si="3"/>
        <v>1.249662618</v>
      </c>
      <c r="R3610" s="35" t="str">
        <f t="shared" si="4"/>
        <v>Alto</v>
      </c>
      <c r="S3610" s="35" t="str">
        <f>IF(O3610="","",IF(O3610&gt;AVERAGE('Base de datos limpia'!$O$2:$O$8001),"Alto","Normal"))
</f>
        <v>Alto</v>
      </c>
      <c r="T3610" s="35" t="str">
        <f t="shared" si="5"/>
        <v>Gamer intensivo</v>
      </c>
      <c r="U3610" s="35"/>
    </row>
    <row r="3611">
      <c r="A3611" s="28">
        <v>3610.0</v>
      </c>
      <c r="B3611" s="28">
        <v>23.0</v>
      </c>
      <c r="C3611" s="28" t="str">
        <f>TRIM(PROPER('Base de datos cruda'!C3611))</f>
        <v>Male</v>
      </c>
      <c r="D3611" s="28">
        <v>6.39</v>
      </c>
      <c r="E3611" s="28">
        <v>9.52</v>
      </c>
      <c r="F3611" s="28">
        <v>4.82</v>
      </c>
      <c r="G3611" s="28">
        <v>94.53</v>
      </c>
      <c r="H3611" s="28" t="str">
        <f>TRIM(PROPER('Base de datos cruda'!H3611))</f>
        <v>Casual</v>
      </c>
      <c r="I3611" s="28">
        <v>1.26</v>
      </c>
      <c r="J3611" s="28">
        <v>7.82</v>
      </c>
      <c r="K3611" s="28">
        <v>231.76</v>
      </c>
      <c r="L3611" s="28">
        <f>IF('Base de datos cruda'!L3611&lt;0,,'Base de datos cruda'!L3611)</f>
        <v>14.94</v>
      </c>
      <c r="M3611" s="28" t="str">
        <f>IF(TRIM(PROPER('Base de datos cruda'!M3611))="High","Alto",IF(TRIM(PROPER('Base de datos cruda'!M3611))="Medium","Medio","Bajo"))</f>
        <v>Alto</v>
      </c>
      <c r="N3611" s="29">
        <v>81.9081540130938</v>
      </c>
      <c r="O3611" s="32">
        <f t="shared" si="1"/>
        <v>81.90815401</v>
      </c>
      <c r="P3611" s="33">
        <f t="shared" si="2"/>
        <v>14.21</v>
      </c>
      <c r="Q3611" s="34">
        <f t="shared" si="3"/>
        <v>1.489827856</v>
      </c>
      <c r="R3611" s="35" t="str">
        <f t="shared" si="4"/>
        <v>Alto</v>
      </c>
      <c r="S3611" s="35" t="str">
        <f>IF(O3611="","",IF(O3611&gt;AVERAGE('Base de datos limpia'!$O$2:$O$8001),"Alto","Normal"))
</f>
        <v>Alto</v>
      </c>
      <c r="T3611" s="35" t="str">
        <f t="shared" si="5"/>
        <v>Gamer intensivo</v>
      </c>
      <c r="U3611" s="35"/>
    </row>
    <row r="3612">
      <c r="A3612" s="28">
        <v>3611.0</v>
      </c>
      <c r="B3612" s="28">
        <v>20.0</v>
      </c>
      <c r="C3612" s="28" t="str">
        <f>TRIM(PROPER('Base de datos cruda'!C3612))</f>
        <v>Female</v>
      </c>
      <c r="D3612" s="28">
        <v>7.85</v>
      </c>
      <c r="E3612" s="28">
        <v>2.51</v>
      </c>
      <c r="F3612" s="28">
        <v>7.12</v>
      </c>
      <c r="G3612" s="28">
        <v>78.73</v>
      </c>
      <c r="H3612" s="28" t="str">
        <f>TRIM(PROPER('Base de datos cruda'!H3612))</f>
        <v>Casual</v>
      </c>
      <c r="I3612" s="28">
        <v>3.43</v>
      </c>
      <c r="J3612" s="28">
        <v>9.33</v>
      </c>
      <c r="K3612" s="28">
        <v>202.45</v>
      </c>
      <c r="L3612" s="28">
        <f>IF('Base de datos cruda'!L3612&lt;0,,'Base de datos cruda'!L3612)</f>
        <v>16.13</v>
      </c>
      <c r="M3612" s="28" t="str">
        <f>IF(TRIM(PROPER('Base de datos cruda'!M3612))="High","Alto",IF(TRIM(PROPER('Base de datos cruda'!M3612))="Medium","Medio","Bajo"))</f>
        <v>Bajo</v>
      </c>
      <c r="N3612" s="29">
        <v>27.37</v>
      </c>
      <c r="O3612" s="32">
        <f t="shared" si="1"/>
        <v>27.37</v>
      </c>
      <c r="P3612" s="33">
        <f t="shared" si="2"/>
        <v>17.18</v>
      </c>
      <c r="Q3612" s="34">
        <f t="shared" si="3"/>
        <v>0.3197452229</v>
      </c>
      <c r="R3612" s="35" t="str">
        <f t="shared" si="4"/>
        <v>Bajo</v>
      </c>
      <c r="S3612" s="35" t="str">
        <f>IF(O3612="","",IF(O3612&gt;AVERAGE('Base de datos limpia'!$O$2:$O$8001),"Alto","Normal"))
</f>
        <v>Normal</v>
      </c>
      <c r="T3612" s="35" t="str">
        <f t="shared" si="5"/>
        <v>Gamer casual</v>
      </c>
      <c r="U3612" s="35"/>
    </row>
    <row r="3613">
      <c r="A3613" s="28">
        <v>3612.0</v>
      </c>
      <c r="B3613" s="28">
        <v>17.0</v>
      </c>
      <c r="C3613" s="28" t="str">
        <f>TRIM(PROPER('Base de datos cruda'!C3613))</f>
        <v>Female</v>
      </c>
      <c r="D3613" s="28">
        <v>6.45</v>
      </c>
      <c r="E3613" s="28">
        <v>3.36</v>
      </c>
      <c r="F3613" s="28">
        <v>6.2</v>
      </c>
      <c r="G3613" s="28">
        <v>85.07</v>
      </c>
      <c r="H3613" s="28" t="str">
        <f>TRIM(PROPER('Base de datos cruda'!H3613))</f>
        <v>Casual</v>
      </c>
      <c r="I3613" s="28">
        <v>1.51</v>
      </c>
      <c r="J3613" s="28">
        <v>10.52</v>
      </c>
      <c r="K3613" s="28">
        <v>259.23</v>
      </c>
      <c r="L3613" s="28">
        <f>IF('Base de datos cruda'!L3613&lt;0,,'Base de datos cruda'!L3613)</f>
        <v>13.47</v>
      </c>
      <c r="M3613" s="28" t="str">
        <f>IF(TRIM(PROPER('Base de datos cruda'!M3613))="High","Alto",IF(TRIM(PROPER('Base de datos cruda'!M3613))="Medium","Medio","Bajo"))</f>
        <v>Bajo</v>
      </c>
      <c r="N3613" s="29">
        <v>29.17</v>
      </c>
      <c r="O3613" s="32">
        <f t="shared" si="1"/>
        <v>29.17</v>
      </c>
      <c r="P3613" s="33">
        <f t="shared" si="2"/>
        <v>16.97</v>
      </c>
      <c r="Q3613" s="34">
        <f t="shared" si="3"/>
        <v>0.5209302326</v>
      </c>
      <c r="R3613" s="35" t="str">
        <f t="shared" si="4"/>
        <v>Bajo</v>
      </c>
      <c r="S3613" s="35" t="str">
        <f>IF(O3613="","",IF(O3613&gt;AVERAGE('Base de datos limpia'!$O$2:$O$8001),"Alto","Normal"))
</f>
        <v>Normal</v>
      </c>
      <c r="T3613" s="35" t="str">
        <f t="shared" si="5"/>
        <v>Gamer moderado</v>
      </c>
      <c r="U3613" s="35"/>
    </row>
    <row r="3614">
      <c r="A3614" s="28">
        <v>3613.0</v>
      </c>
      <c r="B3614" s="28">
        <v>21.0</v>
      </c>
      <c r="C3614" s="28" t="str">
        <f>TRIM(PROPER('Base de datos cruda'!C3614))</f>
        <v>Female</v>
      </c>
      <c r="D3614" s="28">
        <v>0.08</v>
      </c>
      <c r="E3614" s="28">
        <v>8.3</v>
      </c>
      <c r="F3614" s="28">
        <v>8.04</v>
      </c>
      <c r="G3614" s="28">
        <v>86.4</v>
      </c>
      <c r="H3614" s="28" t="str">
        <f>TRIM(PROPER('Base de datos cruda'!H3614))</f>
        <v>Rpg</v>
      </c>
      <c r="I3614" s="28">
        <v>4.63</v>
      </c>
      <c r="J3614" s="28">
        <v>3.84</v>
      </c>
      <c r="K3614" s="28">
        <v>331.89</v>
      </c>
      <c r="L3614" s="28">
        <f>IF('Base de datos cruda'!L3614&lt;0,,'Base de datos cruda'!L3614)</f>
        <v>2.94</v>
      </c>
      <c r="M3614" s="28" t="str">
        <f>IF(TRIM(PROPER('Base de datos cruda'!M3614))="High","Alto",IF(TRIM(PROPER('Base de datos cruda'!M3614))="Medium","Medio","Bajo"))</f>
        <v>Medio</v>
      </c>
      <c r="N3614" s="29">
        <v>105.17843966197</v>
      </c>
      <c r="O3614" s="33" t="str">
        <f t="shared" si="1"/>
        <v/>
      </c>
      <c r="P3614" s="33">
        <f t="shared" si="2"/>
        <v>3.92</v>
      </c>
      <c r="Q3614" s="34">
        <f t="shared" si="3"/>
        <v>103.75</v>
      </c>
      <c r="R3614" s="35" t="str">
        <f t="shared" si="4"/>
        <v>Alto</v>
      </c>
      <c r="S3614" s="35" t="str">
        <f>IF(O3614="","",IF(O3614&gt;AVERAGE('Base de datos limpia'!$O$2:$O$8001),"Alto","Normal"))
</f>
        <v/>
      </c>
      <c r="T3614" s="35" t="str">
        <f t="shared" si="5"/>
        <v>Gamer intensivo</v>
      </c>
      <c r="U3614" s="35"/>
    </row>
    <row r="3615">
      <c r="A3615" s="28">
        <v>3614.0</v>
      </c>
      <c r="B3615" s="28">
        <v>23.0</v>
      </c>
      <c r="C3615" s="28" t="str">
        <f>TRIM(PROPER('Base de datos cruda'!C3615))</f>
        <v>Male</v>
      </c>
      <c r="D3615" s="28">
        <v>2.3</v>
      </c>
      <c r="E3615" s="28">
        <v>5.66</v>
      </c>
      <c r="F3615" s="28">
        <v>7.45</v>
      </c>
      <c r="G3615" s="28">
        <v>67.59</v>
      </c>
      <c r="H3615" s="28" t="str">
        <f>TRIM(PROPER('Base de datos cruda'!H3615))</f>
        <v>Casual</v>
      </c>
      <c r="I3615" s="28">
        <v>0.58</v>
      </c>
      <c r="J3615" s="28">
        <v>4.76</v>
      </c>
      <c r="K3615" s="28">
        <v>302.75</v>
      </c>
      <c r="L3615" s="28">
        <f>IF('Base de datos cruda'!L3615&lt;0,,'Base de datos cruda'!L3615)</f>
        <v>3.62</v>
      </c>
      <c r="M3615" s="28" t="str">
        <f>IF(TRIM(PROPER('Base de datos cruda'!M3615))="High","Alto",IF(TRIM(PROPER('Base de datos cruda'!M3615))="Medium","Medio","Bajo"))</f>
        <v>Medio</v>
      </c>
      <c r="N3615" s="29">
        <v>90.2901920048838</v>
      </c>
      <c r="O3615" s="32">
        <f t="shared" si="1"/>
        <v>90.290192</v>
      </c>
      <c r="P3615" s="33">
        <f t="shared" si="2"/>
        <v>7.06</v>
      </c>
      <c r="Q3615" s="34">
        <f t="shared" si="3"/>
        <v>2.460869565</v>
      </c>
      <c r="R3615" s="35" t="str">
        <f t="shared" si="4"/>
        <v>Alto</v>
      </c>
      <c r="S3615" s="35" t="str">
        <f>IF(O3615="","",IF(O3615&gt;AVERAGE('Base de datos limpia'!$O$2:$O$8001),"Alto","Normal"))
</f>
        <v>Alto</v>
      </c>
      <c r="T3615" s="35" t="str">
        <f t="shared" si="5"/>
        <v>Gamer moderado</v>
      </c>
      <c r="U3615" s="35"/>
    </row>
    <row r="3616">
      <c r="A3616" s="28">
        <v>3615.0</v>
      </c>
      <c r="B3616" s="28">
        <v>19.0</v>
      </c>
      <c r="C3616" s="28" t="str">
        <f>TRIM(PROPER('Base de datos cruda'!C3616))</f>
        <v>Male</v>
      </c>
      <c r="D3616" s="28">
        <v>0.24</v>
      </c>
      <c r="E3616" s="28">
        <v>5.08</v>
      </c>
      <c r="F3616" s="28">
        <v>4.56</v>
      </c>
      <c r="G3616" s="28">
        <v>64.5</v>
      </c>
      <c r="H3616" s="28" t="str">
        <f>TRIM(PROPER('Base de datos cruda'!H3616))</f>
        <v>Fps</v>
      </c>
      <c r="I3616" s="28">
        <v>0.14</v>
      </c>
      <c r="J3616" s="28">
        <v>3.5</v>
      </c>
      <c r="K3616" s="28">
        <v>314.96</v>
      </c>
      <c r="L3616" s="28" t="str">
        <f>IF('Base de datos cruda'!L3616&lt;0,,'Base de datos cruda'!L3616)</f>
        <v/>
      </c>
      <c r="M3616" s="28" t="str">
        <f>IF(TRIM(PROPER('Base de datos cruda'!M3616))="High","Alto",IF(TRIM(PROPER('Base de datos cruda'!M3616))="Medium","Medio","Bajo"))</f>
        <v>Medio</v>
      </c>
      <c r="N3616" s="29">
        <v>62.07</v>
      </c>
      <c r="O3616" s="32">
        <f t="shared" si="1"/>
        <v>62.07</v>
      </c>
      <c r="P3616" s="33">
        <f t="shared" si="2"/>
        <v>3.74</v>
      </c>
      <c r="Q3616" s="34">
        <f t="shared" si="3"/>
        <v>21.16666667</v>
      </c>
      <c r="R3616" s="35" t="str">
        <f t="shared" si="4"/>
        <v>Medio</v>
      </c>
      <c r="S3616" s="35" t="str">
        <f>IF(O3616="","",IF(O3616&gt;AVERAGE('Base de datos limpia'!$O$2:$O$8001),"Alto","Normal"))
</f>
        <v>Normal</v>
      </c>
      <c r="T3616" s="35" t="str">
        <f t="shared" si="5"/>
        <v>Gamer moderado</v>
      </c>
      <c r="U3616" s="35"/>
    </row>
    <row r="3617">
      <c r="A3617" s="28">
        <v>3616.0</v>
      </c>
      <c r="B3617" s="28">
        <v>17.0</v>
      </c>
      <c r="C3617" s="28" t="str">
        <f>TRIM(PROPER('Base de datos cruda'!C3617))</f>
        <v>Male</v>
      </c>
      <c r="D3617" s="28">
        <v>0.75</v>
      </c>
      <c r="E3617" s="28">
        <v>7.4</v>
      </c>
      <c r="F3617" s="28">
        <v>6.44</v>
      </c>
      <c r="G3617" s="28">
        <v>60.83</v>
      </c>
      <c r="H3617" s="28" t="str">
        <f>TRIM(PROPER('Base de datos cruda'!H3617))</f>
        <v>Fps</v>
      </c>
      <c r="I3617" s="28">
        <v>1.11</v>
      </c>
      <c r="J3617" s="28">
        <v>3.69</v>
      </c>
      <c r="K3617" s="28">
        <v>320.77</v>
      </c>
      <c r="L3617" s="28">
        <f>IF('Base de datos cruda'!L3617&lt;0,,'Base de datos cruda'!L3617)</f>
        <v>2.55</v>
      </c>
      <c r="M3617" s="28" t="str">
        <f>IF(TRIM(PROPER('Base de datos cruda'!M3617))="High","Alto",IF(TRIM(PROPER('Base de datos cruda'!M3617))="Medium","Medio","Bajo"))</f>
        <v>Medio</v>
      </c>
      <c r="N3617" s="29">
        <v>85.83</v>
      </c>
      <c r="O3617" s="32">
        <f t="shared" si="1"/>
        <v>85.83</v>
      </c>
      <c r="P3617" s="33">
        <f t="shared" si="2"/>
        <v>4.44</v>
      </c>
      <c r="Q3617" s="34">
        <f t="shared" si="3"/>
        <v>9.866666667</v>
      </c>
      <c r="R3617" s="35" t="str">
        <f t="shared" si="4"/>
        <v>Alto</v>
      </c>
      <c r="S3617" s="35" t="str">
        <f>IF(O3617="","",IF(O3617&gt;AVERAGE('Base de datos limpia'!$O$2:$O$8001),"Alto","Normal"))
</f>
        <v>Alto</v>
      </c>
      <c r="T3617" s="35" t="str">
        <f t="shared" si="5"/>
        <v>Gamer intensivo</v>
      </c>
      <c r="U3617" s="35"/>
    </row>
    <row r="3618">
      <c r="A3618" s="28">
        <v>3617.0</v>
      </c>
      <c r="B3618" s="28">
        <v>20.0</v>
      </c>
      <c r="C3618" s="28" t="str">
        <f>TRIM(PROPER('Base de datos cruda'!C3618))</f>
        <v>Male</v>
      </c>
      <c r="D3618" s="28">
        <v>1.75</v>
      </c>
      <c r="E3618" s="28">
        <v>6.42</v>
      </c>
      <c r="F3618" s="28">
        <v>7.51</v>
      </c>
      <c r="G3618" s="28">
        <v>96.52</v>
      </c>
      <c r="H3618" s="28" t="str">
        <f>TRIM(PROPER('Base de datos cruda'!H3618))</f>
        <v>Fps</v>
      </c>
      <c r="I3618" s="28">
        <v>3.03</v>
      </c>
      <c r="J3618" s="28">
        <v>6.23</v>
      </c>
      <c r="K3618" s="28">
        <v>307.98</v>
      </c>
      <c r="L3618" s="28">
        <f>IF('Base de datos cruda'!L3618&lt;0,,'Base de datos cruda'!L3618)</f>
        <v>5.46</v>
      </c>
      <c r="M3618" s="28" t="str">
        <f>IF(TRIM(PROPER('Base de datos cruda'!M3618))="High","Alto",IF(TRIM(PROPER('Base de datos cruda'!M3618))="Medium","Medio","Bajo"))</f>
        <v>Medio</v>
      </c>
      <c r="N3618" s="29">
        <v>98.94</v>
      </c>
      <c r="O3618" s="32">
        <f t="shared" si="1"/>
        <v>98.94</v>
      </c>
      <c r="P3618" s="33">
        <f t="shared" si="2"/>
        <v>7.98</v>
      </c>
      <c r="Q3618" s="34">
        <f t="shared" si="3"/>
        <v>3.668571429</v>
      </c>
      <c r="R3618" s="35" t="str">
        <f t="shared" si="4"/>
        <v>Alto</v>
      </c>
      <c r="S3618" s="35" t="str">
        <f>IF(O3618="","",IF(O3618&gt;AVERAGE('Base de datos limpia'!$O$2:$O$8001),"Alto","Normal"))
</f>
        <v>Alto</v>
      </c>
      <c r="T3618" s="35" t="str">
        <f t="shared" si="5"/>
        <v>Gamer intensivo</v>
      </c>
      <c r="U3618" s="35"/>
    </row>
    <row r="3619">
      <c r="A3619" s="28">
        <v>3618.0</v>
      </c>
      <c r="B3619" s="28">
        <v>17.0</v>
      </c>
      <c r="C3619" s="28" t="str">
        <f>TRIM(PROPER('Base de datos cruda'!C3619))</f>
        <v>Female</v>
      </c>
      <c r="D3619" s="28">
        <v>4.03</v>
      </c>
      <c r="E3619" s="28">
        <v>9.74</v>
      </c>
      <c r="F3619" s="28">
        <v>4.44</v>
      </c>
      <c r="G3619" s="28">
        <v>73.83</v>
      </c>
      <c r="H3619" s="28" t="str">
        <f>TRIM(PROPER('Base de datos cruda'!H3619))</f>
        <v>Fps</v>
      </c>
      <c r="I3619" s="28">
        <v>4.17</v>
      </c>
      <c r="J3619" s="28">
        <v>9.34</v>
      </c>
      <c r="K3619" s="28">
        <v>257.1</v>
      </c>
      <c r="L3619" s="28">
        <f>IF('Base de datos cruda'!L3619&lt;0,,'Base de datos cruda'!L3619)</f>
        <v>9.23</v>
      </c>
      <c r="M3619" s="28" t="str">
        <f>IF(TRIM(PROPER('Base de datos cruda'!M3619))="High","Alto",IF(TRIM(PROPER('Base de datos cruda'!M3619))="Medium","Medio","Bajo"))</f>
        <v>Alto</v>
      </c>
      <c r="N3619" s="29">
        <v>86.94</v>
      </c>
      <c r="O3619" s="32">
        <f t="shared" si="1"/>
        <v>86.94</v>
      </c>
      <c r="P3619" s="33">
        <f t="shared" si="2"/>
        <v>13.37</v>
      </c>
      <c r="Q3619" s="34">
        <f t="shared" si="3"/>
        <v>2.416873449</v>
      </c>
      <c r="R3619" s="35" t="str">
        <f t="shared" si="4"/>
        <v>Alto</v>
      </c>
      <c r="S3619" s="35" t="str">
        <f>IF(O3619="","",IF(O3619&gt;AVERAGE('Base de datos limpia'!$O$2:$O$8001),"Alto","Normal"))
</f>
        <v>Alto</v>
      </c>
      <c r="T3619" s="35" t="str">
        <f t="shared" si="5"/>
        <v>Gamer intensivo</v>
      </c>
      <c r="U3619" s="35"/>
    </row>
    <row r="3620">
      <c r="A3620" s="28">
        <v>3619.0</v>
      </c>
      <c r="B3620" s="28">
        <v>17.0</v>
      </c>
      <c r="C3620" s="28" t="str">
        <f>TRIM(PROPER('Base de datos cruda'!C3620))</f>
        <v>Male</v>
      </c>
      <c r="D3620" s="28">
        <v>6.78</v>
      </c>
      <c r="E3620" s="28">
        <v>6.26</v>
      </c>
      <c r="F3620" s="28">
        <v>7.96</v>
      </c>
      <c r="G3620" s="28">
        <v>63.43</v>
      </c>
      <c r="H3620" s="28" t="str">
        <f>TRIM(PROPER('Base de datos cruda'!H3620))</f>
        <v>Fps</v>
      </c>
      <c r="I3620" s="28">
        <v>0.85</v>
      </c>
      <c r="J3620" s="28">
        <v>11.61</v>
      </c>
      <c r="K3620" s="28">
        <v>230.78</v>
      </c>
      <c r="L3620" s="28">
        <f>IF('Base de datos cruda'!L3620&lt;0,,'Base de datos cruda'!L3620)</f>
        <v>15.45</v>
      </c>
      <c r="M3620" s="28" t="str">
        <f>IF(TRIM(PROPER('Base de datos cruda'!M3620))="High","Alto",IF(TRIM(PROPER('Base de datos cruda'!M3620))="Medium","Medio","Bajo"))</f>
        <v>Bajo</v>
      </c>
      <c r="N3620" s="29">
        <v>51.59</v>
      </c>
      <c r="O3620" s="32">
        <f t="shared" si="1"/>
        <v>51.59</v>
      </c>
      <c r="P3620" s="33">
        <f t="shared" si="2"/>
        <v>18.39</v>
      </c>
      <c r="Q3620" s="34">
        <f t="shared" si="3"/>
        <v>0.9233038348</v>
      </c>
      <c r="R3620" s="35" t="str">
        <f t="shared" si="4"/>
        <v>Medio</v>
      </c>
      <c r="S3620" s="35" t="str">
        <f>IF(O3620="","",IF(O3620&gt;AVERAGE('Base de datos limpia'!$O$2:$O$8001),"Alto","Normal"))
</f>
        <v>Normal</v>
      </c>
      <c r="T3620" s="35" t="str">
        <f t="shared" si="5"/>
        <v>Gamer intensivo</v>
      </c>
      <c r="U3620" s="35"/>
    </row>
    <row r="3621">
      <c r="A3621" s="28">
        <v>3620.0</v>
      </c>
      <c r="B3621" s="28">
        <v>21.0</v>
      </c>
      <c r="C3621" s="28" t="str">
        <f>TRIM(PROPER('Base de datos cruda'!C3621))</f>
        <v>Female</v>
      </c>
      <c r="D3621" s="28">
        <v>6.9</v>
      </c>
      <c r="E3621" s="28">
        <v>5.19</v>
      </c>
      <c r="F3621" s="28">
        <v>5.11</v>
      </c>
      <c r="G3621" s="28">
        <v>78.63</v>
      </c>
      <c r="H3621" s="28" t="str">
        <f>TRIM(PROPER('Base de datos cruda'!H3621))</f>
        <v>Casual</v>
      </c>
      <c r="I3621" s="28">
        <v>2.92</v>
      </c>
      <c r="J3621" s="28">
        <v>7.92</v>
      </c>
      <c r="K3621" s="28">
        <v>242.57</v>
      </c>
      <c r="L3621" s="28">
        <f>IF('Base de datos cruda'!L3621&lt;0,,'Base de datos cruda'!L3621)</f>
        <v>16.98</v>
      </c>
      <c r="M3621" s="28" t="str">
        <f>IF(TRIM(PROPER('Base de datos cruda'!M3621))="High","Alto",IF(TRIM(PROPER('Base de datos cruda'!M3621))="Medium","Medio","Bajo"))</f>
        <v>Bajo</v>
      </c>
      <c r="N3621" s="29">
        <v>41.38</v>
      </c>
      <c r="O3621" s="32">
        <f t="shared" si="1"/>
        <v>41.38</v>
      </c>
      <c r="P3621" s="33">
        <f t="shared" si="2"/>
        <v>14.82</v>
      </c>
      <c r="Q3621" s="34">
        <f t="shared" si="3"/>
        <v>0.752173913</v>
      </c>
      <c r="R3621" s="35" t="str">
        <f t="shared" si="4"/>
        <v>Bajo</v>
      </c>
      <c r="S3621" s="35" t="str">
        <f>IF(O3621="","",IF(O3621&gt;AVERAGE('Base de datos limpia'!$O$2:$O$8001),"Alto","Normal"))
</f>
        <v>Normal</v>
      </c>
      <c r="T3621" s="35" t="str">
        <f t="shared" si="5"/>
        <v>Gamer moderado</v>
      </c>
      <c r="U3621" s="35"/>
    </row>
    <row r="3622">
      <c r="A3622" s="28">
        <v>3621.0</v>
      </c>
      <c r="B3622" s="28">
        <v>24.0</v>
      </c>
      <c r="C3622" s="28" t="str">
        <f>TRIM(PROPER('Base de datos cruda'!C3622))</f>
        <v>Female</v>
      </c>
      <c r="D3622" s="28">
        <v>4.93</v>
      </c>
      <c r="E3622" s="28">
        <v>5.89</v>
      </c>
      <c r="F3622" s="28">
        <v>6.52</v>
      </c>
      <c r="G3622" s="28">
        <v>63.03</v>
      </c>
      <c r="H3622" s="28" t="str">
        <f>TRIM(PROPER('Base de datos cruda'!H3622))</f>
        <v>Rpg</v>
      </c>
      <c r="I3622" s="28">
        <v>0.72</v>
      </c>
      <c r="J3622" s="28">
        <v>6.43</v>
      </c>
      <c r="K3622" s="28">
        <v>255.95</v>
      </c>
      <c r="L3622" s="28">
        <f>IF('Base de datos cruda'!L3622&lt;0,,'Base de datos cruda'!L3622)</f>
        <v>10.54</v>
      </c>
      <c r="M3622" s="28" t="str">
        <f>IF(TRIM(PROPER('Base de datos cruda'!M3622))="High","Alto",IF(TRIM(PROPER('Base de datos cruda'!M3622))="Medium","Medio","Bajo"))</f>
        <v>Medio</v>
      </c>
      <c r="N3622" s="29">
        <v>52.24</v>
      </c>
      <c r="O3622" s="32">
        <f t="shared" si="1"/>
        <v>52.24</v>
      </c>
      <c r="P3622" s="33">
        <f t="shared" si="2"/>
        <v>11.36</v>
      </c>
      <c r="Q3622" s="34">
        <f t="shared" si="3"/>
        <v>1.194726166</v>
      </c>
      <c r="R3622" s="35" t="str">
        <f t="shared" si="4"/>
        <v>Medio</v>
      </c>
      <c r="S3622" s="35" t="str">
        <f>IF(O3622="","",IF(O3622&gt;AVERAGE('Base de datos limpia'!$O$2:$O$8001),"Alto","Normal"))
</f>
        <v>Normal</v>
      </c>
      <c r="T3622" s="35" t="str">
        <f t="shared" si="5"/>
        <v>Gamer moderado</v>
      </c>
      <c r="U3622" s="35"/>
    </row>
    <row r="3623">
      <c r="A3623" s="28">
        <v>3622.0</v>
      </c>
      <c r="B3623" s="28">
        <v>19.0</v>
      </c>
      <c r="C3623" s="28" t="str">
        <f>TRIM(PROPER('Base de datos cruda'!C3623))</f>
        <v>Female</v>
      </c>
      <c r="D3623" s="28">
        <v>7.43</v>
      </c>
      <c r="E3623" s="28">
        <v>8.28</v>
      </c>
      <c r="F3623" s="28">
        <v>8.7</v>
      </c>
      <c r="G3623" s="28">
        <v>63.41</v>
      </c>
      <c r="H3623" s="28" t="str">
        <f>TRIM(PROPER('Base de datos cruda'!H3623))</f>
        <v>Casual</v>
      </c>
      <c r="I3623" s="28">
        <v>2.82</v>
      </c>
      <c r="J3623" s="28">
        <v>10.58</v>
      </c>
      <c r="K3623" s="28">
        <v>223.77</v>
      </c>
      <c r="L3623" s="28">
        <f>IF('Base de datos cruda'!L3623&lt;0,,'Base de datos cruda'!L3623)</f>
        <v>14.13</v>
      </c>
      <c r="M3623" s="28" t="str">
        <f>IF(TRIM(PROPER('Base de datos cruda'!M3623))="High","Alto",IF(TRIM(PROPER('Base de datos cruda'!M3623))="Medium","Medio","Bajo"))</f>
        <v>Bajo</v>
      </c>
      <c r="N3623" s="29">
        <v>74.0532943376116</v>
      </c>
      <c r="O3623" s="32">
        <f t="shared" si="1"/>
        <v>74.05329434</v>
      </c>
      <c r="P3623" s="33">
        <f t="shared" si="2"/>
        <v>18.01</v>
      </c>
      <c r="Q3623" s="34">
        <f t="shared" si="3"/>
        <v>1.114401077</v>
      </c>
      <c r="R3623" s="35" t="str">
        <f t="shared" si="4"/>
        <v>Alto</v>
      </c>
      <c r="S3623" s="35" t="str">
        <f>IF(O3623="","",IF(O3623&gt;AVERAGE('Base de datos limpia'!$O$2:$O$8001),"Alto","Normal"))
</f>
        <v>Alto</v>
      </c>
      <c r="T3623" s="35" t="str">
        <f t="shared" si="5"/>
        <v>Gamer intensivo</v>
      </c>
      <c r="U3623" s="35"/>
    </row>
    <row r="3624">
      <c r="A3624" s="28">
        <v>3623.0</v>
      </c>
      <c r="B3624" s="28">
        <v>21.0</v>
      </c>
      <c r="C3624" s="28" t="str">
        <f>TRIM(PROPER('Base de datos cruda'!C3624))</f>
        <v>Male</v>
      </c>
      <c r="D3624" s="28">
        <v>4.0</v>
      </c>
      <c r="E3624" s="28">
        <v>6.51</v>
      </c>
      <c r="F3624" s="28">
        <v>6.86</v>
      </c>
      <c r="G3624" s="28">
        <v>79.56</v>
      </c>
      <c r="H3624" s="28" t="str">
        <f>TRIM(PROPER('Base de datos cruda'!H3624))</f>
        <v>Casual</v>
      </c>
      <c r="I3624" s="28">
        <v>0.09</v>
      </c>
      <c r="J3624" s="28">
        <v>9.26</v>
      </c>
      <c r="K3624" s="28">
        <v>280.24</v>
      </c>
      <c r="L3624" s="28">
        <f>IF('Base de datos cruda'!L3624&lt;0,,'Base de datos cruda'!L3624)</f>
        <v>10.68</v>
      </c>
      <c r="M3624" s="28" t="str">
        <f>IF(TRIM(PROPER('Base de datos cruda'!M3624))="High","Alto",IF(TRIM(PROPER('Base de datos cruda'!M3624))="Medium","Medio","Bajo"))</f>
        <v>Medio</v>
      </c>
      <c r="N3624" s="29">
        <v>69.82</v>
      </c>
      <c r="O3624" s="32">
        <f t="shared" si="1"/>
        <v>69.82</v>
      </c>
      <c r="P3624" s="33">
        <f t="shared" si="2"/>
        <v>13.26</v>
      </c>
      <c r="Q3624" s="34">
        <f t="shared" si="3"/>
        <v>1.6275</v>
      </c>
      <c r="R3624" s="35" t="str">
        <f t="shared" si="4"/>
        <v>Medio</v>
      </c>
      <c r="S3624" s="35" t="str">
        <f>IF(O3624="","",IF(O3624&gt;AVERAGE('Base de datos limpia'!$O$2:$O$8001),"Alto","Normal"))
</f>
        <v>Alto</v>
      </c>
      <c r="T3624" s="35" t="str">
        <f t="shared" si="5"/>
        <v>Gamer intensivo</v>
      </c>
      <c r="U3624" s="35"/>
    </row>
    <row r="3625">
      <c r="A3625" s="28">
        <v>3624.0</v>
      </c>
      <c r="B3625" s="28">
        <v>22.0</v>
      </c>
      <c r="C3625" s="28" t="str">
        <f>TRIM(PROPER('Base de datos cruda'!C3625))</f>
        <v>Male</v>
      </c>
      <c r="D3625" s="28">
        <v>7.11</v>
      </c>
      <c r="E3625" s="28">
        <v>6.82</v>
      </c>
      <c r="F3625" s="28">
        <v>6.12</v>
      </c>
      <c r="G3625" s="28">
        <v>80.35</v>
      </c>
      <c r="H3625" s="28" t="str">
        <f>TRIM(PROPER('Base de datos cruda'!H3625))</f>
        <v>Casual</v>
      </c>
      <c r="I3625" s="28">
        <v>2.79</v>
      </c>
      <c r="J3625" s="28">
        <v>9.29</v>
      </c>
      <c r="K3625" s="28">
        <v>226.4</v>
      </c>
      <c r="L3625" s="28">
        <f>IF('Base de datos cruda'!L3625&lt;0,,'Base de datos cruda'!L3625)</f>
        <v>11.07</v>
      </c>
      <c r="M3625" s="28" t="str">
        <f>IF(TRIM(PROPER('Base de datos cruda'!M3625))="High","Alto",IF(TRIM(PROPER('Base de datos cruda'!M3625))="Medium","Medio","Bajo"))</f>
        <v>Bajo</v>
      </c>
      <c r="N3625" s="29">
        <v>50.2230061824136</v>
      </c>
      <c r="O3625" s="32">
        <f t="shared" si="1"/>
        <v>50.22300618</v>
      </c>
      <c r="P3625" s="33">
        <f t="shared" si="2"/>
        <v>16.4</v>
      </c>
      <c r="Q3625" s="34">
        <f t="shared" si="3"/>
        <v>0.9592123769</v>
      </c>
      <c r="R3625" s="35" t="str">
        <f t="shared" si="4"/>
        <v>Medio</v>
      </c>
      <c r="S3625" s="35" t="str">
        <f>IF(O3625="","",IF(O3625&gt;AVERAGE('Base de datos limpia'!$O$2:$O$8001),"Alto","Normal"))
</f>
        <v>Normal</v>
      </c>
      <c r="T3625" s="35" t="str">
        <f t="shared" si="5"/>
        <v>Gamer intensivo</v>
      </c>
      <c r="U3625" s="35"/>
    </row>
    <row r="3626">
      <c r="A3626" s="28">
        <v>3625.0</v>
      </c>
      <c r="B3626" s="28">
        <v>21.0</v>
      </c>
      <c r="C3626" s="28" t="str">
        <f>TRIM(PROPER('Base de datos cruda'!C3626))</f>
        <v>Female</v>
      </c>
      <c r="D3626" s="28">
        <v>3.63</v>
      </c>
      <c r="E3626" s="28">
        <v>9.74</v>
      </c>
      <c r="F3626" s="28">
        <v>4.03</v>
      </c>
      <c r="G3626" s="28">
        <v>83.21</v>
      </c>
      <c r="H3626" s="28" t="str">
        <f>TRIM(PROPER('Base de datos cruda'!H3626))</f>
        <v>Casual</v>
      </c>
      <c r="I3626" s="28">
        <v>2.61</v>
      </c>
      <c r="J3626" s="28">
        <v>9.02</v>
      </c>
      <c r="K3626" s="28">
        <v>301.26</v>
      </c>
      <c r="L3626" s="28">
        <f>IF('Base de datos cruda'!L3626&lt;0,,'Base de datos cruda'!L3626)</f>
        <v>13.18</v>
      </c>
      <c r="M3626" s="28" t="str">
        <f>IF(TRIM(PROPER('Base de datos cruda'!M3626))="High","Alto",IF(TRIM(PROPER('Base de datos cruda'!M3626))="Medium","Medio","Bajo"))</f>
        <v>Alto</v>
      </c>
      <c r="N3626" s="29">
        <v>96.02</v>
      </c>
      <c r="O3626" s="32">
        <f t="shared" si="1"/>
        <v>96.02</v>
      </c>
      <c r="P3626" s="33">
        <f t="shared" si="2"/>
        <v>12.65</v>
      </c>
      <c r="Q3626" s="34">
        <f t="shared" si="3"/>
        <v>2.683195592</v>
      </c>
      <c r="R3626" s="35" t="str">
        <f t="shared" si="4"/>
        <v>Alto</v>
      </c>
      <c r="S3626" s="35" t="str">
        <f>IF(O3626="","",IF(O3626&gt;AVERAGE('Base de datos limpia'!$O$2:$O$8001),"Alto","Normal"))
</f>
        <v>Alto</v>
      </c>
      <c r="T3626" s="35" t="str">
        <f t="shared" si="5"/>
        <v>Gamer intensivo</v>
      </c>
      <c r="U3626" s="35"/>
    </row>
    <row r="3627">
      <c r="A3627" s="28">
        <v>3626.0</v>
      </c>
      <c r="B3627" s="28">
        <v>23.0</v>
      </c>
      <c r="C3627" s="28" t="str">
        <f>TRIM(PROPER('Base de datos cruda'!C3627))</f>
        <v>Female</v>
      </c>
      <c r="D3627" s="28">
        <v>2.22</v>
      </c>
      <c r="E3627" s="28">
        <v>6.57</v>
      </c>
      <c r="F3627" s="28">
        <v>4.67</v>
      </c>
      <c r="G3627" s="28">
        <v>86.25</v>
      </c>
      <c r="H3627" s="28" t="str">
        <f>TRIM(PROPER('Base de datos cruda'!H3627))</f>
        <v>Casual</v>
      </c>
      <c r="I3627" s="28">
        <v>0.21</v>
      </c>
      <c r="J3627" s="28">
        <v>3.77</v>
      </c>
      <c r="K3627" s="28">
        <v>309.3</v>
      </c>
      <c r="L3627" s="28">
        <f>IF('Base de datos cruda'!L3627&lt;0,,'Base de datos cruda'!L3627)</f>
        <v>2.84</v>
      </c>
      <c r="M3627" s="28" t="str">
        <f>IF(TRIM(PROPER('Base de datos cruda'!M3627))="High","Alto",IF(TRIM(PROPER('Base de datos cruda'!M3627))="Medium","Medio","Bajo"))</f>
        <v>Medio</v>
      </c>
      <c r="N3627" s="29">
        <v>92.5147949837752</v>
      </c>
      <c r="O3627" s="32">
        <f t="shared" si="1"/>
        <v>92.51479498</v>
      </c>
      <c r="P3627" s="33">
        <f t="shared" si="2"/>
        <v>5.99</v>
      </c>
      <c r="Q3627" s="34">
        <f t="shared" si="3"/>
        <v>2.959459459</v>
      </c>
      <c r="R3627" s="35" t="str">
        <f t="shared" si="4"/>
        <v>Alto</v>
      </c>
      <c r="S3627" s="35" t="str">
        <f>IF(O3627="","",IF(O3627&gt;AVERAGE('Base de datos limpia'!$O$2:$O$8001),"Alto","Normal"))
</f>
        <v>Alto</v>
      </c>
      <c r="T3627" s="35" t="str">
        <f t="shared" si="5"/>
        <v>Gamer intensivo</v>
      </c>
      <c r="U3627" s="35"/>
    </row>
    <row r="3628">
      <c r="A3628" s="28">
        <v>3627.0</v>
      </c>
      <c r="B3628" s="28">
        <v>19.0</v>
      </c>
      <c r="C3628" s="28" t="str">
        <f>TRIM(PROPER('Base de datos cruda'!C3628))</f>
        <v>Male</v>
      </c>
      <c r="D3628" s="28">
        <v>7.33</v>
      </c>
      <c r="E3628" s="28">
        <v>4.42</v>
      </c>
      <c r="F3628" s="28">
        <v>6.89</v>
      </c>
      <c r="G3628" s="28">
        <v>86.73</v>
      </c>
      <c r="H3628" s="28" t="str">
        <f>TRIM(PROPER('Base de datos cruda'!H3628))</f>
        <v>Rpg</v>
      </c>
      <c r="I3628" s="28">
        <v>3.45</v>
      </c>
      <c r="J3628" s="28">
        <v>8.69</v>
      </c>
      <c r="K3628" s="28">
        <v>229.91</v>
      </c>
      <c r="L3628" s="28">
        <f>IF('Base de datos cruda'!L3628&lt;0,,'Base de datos cruda'!L3628)</f>
        <v>15.75</v>
      </c>
      <c r="M3628" s="28" t="str">
        <f>IF(TRIM(PROPER('Base de datos cruda'!M3628))="High","Alto",IF(TRIM(PROPER('Base de datos cruda'!M3628))="Medium","Medio","Bajo"))</f>
        <v>Bajo</v>
      </c>
      <c r="N3628" s="29">
        <v>41.15</v>
      </c>
      <c r="O3628" s="32">
        <f t="shared" si="1"/>
        <v>41.15</v>
      </c>
      <c r="P3628" s="33">
        <f t="shared" si="2"/>
        <v>16.02</v>
      </c>
      <c r="Q3628" s="34">
        <f t="shared" si="3"/>
        <v>0.6030013643</v>
      </c>
      <c r="R3628" s="35" t="str">
        <f t="shared" si="4"/>
        <v>Bajo</v>
      </c>
      <c r="S3628" s="35" t="str">
        <f>IF(O3628="","",IF(O3628&gt;AVERAGE('Base de datos limpia'!$O$2:$O$8001),"Alto","Normal"))
</f>
        <v>Normal</v>
      </c>
      <c r="T3628" s="35" t="str">
        <f t="shared" si="5"/>
        <v>Gamer moderado</v>
      </c>
      <c r="U3628" s="35"/>
    </row>
    <row r="3629">
      <c r="A3629" s="28">
        <v>3628.0</v>
      </c>
      <c r="B3629" s="28">
        <v>16.0</v>
      </c>
      <c r="C3629" s="28" t="str">
        <f>TRIM(PROPER('Base de datos cruda'!C3629))</f>
        <v>Male</v>
      </c>
      <c r="D3629" s="28">
        <v>3.1</v>
      </c>
      <c r="E3629" s="28">
        <v>7.22</v>
      </c>
      <c r="F3629" s="28">
        <v>6.47</v>
      </c>
      <c r="G3629" s="28">
        <v>77.32</v>
      </c>
      <c r="H3629" s="28" t="str">
        <f>TRIM(PROPER('Base de datos cruda'!H3629))</f>
        <v>Rpg</v>
      </c>
      <c r="I3629" s="28">
        <v>2.86</v>
      </c>
      <c r="J3629" s="28">
        <v>8.67</v>
      </c>
      <c r="K3629" s="28">
        <v>295.3</v>
      </c>
      <c r="L3629" s="28">
        <f>IF('Base de datos cruda'!L3629&lt;0,,'Base de datos cruda'!L3629)</f>
        <v>9.31</v>
      </c>
      <c r="M3629" s="28" t="str">
        <f>IF(TRIM(PROPER('Base de datos cruda'!M3629))="High","Alto",IF(TRIM(PROPER('Base de datos cruda'!M3629))="Medium","Medio","Bajo"))</f>
        <v>Medio</v>
      </c>
      <c r="N3629" s="29">
        <v>89.22</v>
      </c>
      <c r="O3629" s="32">
        <f t="shared" si="1"/>
        <v>89.22</v>
      </c>
      <c r="P3629" s="33">
        <f t="shared" si="2"/>
        <v>11.77</v>
      </c>
      <c r="Q3629" s="34">
        <f t="shared" si="3"/>
        <v>2.329032258</v>
      </c>
      <c r="R3629" s="35" t="str">
        <f t="shared" si="4"/>
        <v>Alto</v>
      </c>
      <c r="S3629" s="35" t="str">
        <f>IF(O3629="","",IF(O3629&gt;AVERAGE('Base de datos limpia'!$O$2:$O$8001),"Alto","Normal"))
</f>
        <v>Alto</v>
      </c>
      <c r="T3629" s="35" t="str">
        <f t="shared" si="5"/>
        <v>Gamer intensivo</v>
      </c>
      <c r="U3629" s="35"/>
    </row>
    <row r="3630">
      <c r="A3630" s="28">
        <v>3629.0</v>
      </c>
      <c r="B3630" s="28">
        <v>22.0</v>
      </c>
      <c r="C3630" s="28" t="str">
        <f>TRIM(PROPER('Base de datos cruda'!C3630))</f>
        <v>Male</v>
      </c>
      <c r="D3630" s="28">
        <v>4.03</v>
      </c>
      <c r="E3630" s="28">
        <v>6.94</v>
      </c>
      <c r="F3630" s="28">
        <v>5.82</v>
      </c>
      <c r="G3630" s="28">
        <v>85.74</v>
      </c>
      <c r="H3630" s="28" t="str">
        <f>TRIM(PROPER('Base de datos cruda'!H3630))</f>
        <v>Casual</v>
      </c>
      <c r="I3630" s="28">
        <v>3.12</v>
      </c>
      <c r="J3630" s="28">
        <v>5.84</v>
      </c>
      <c r="K3630" s="28">
        <v>273.51</v>
      </c>
      <c r="L3630" s="28">
        <f>IF('Base de datos cruda'!L3630&lt;0,,'Base de datos cruda'!L3630)</f>
        <v>7.4</v>
      </c>
      <c r="M3630" s="28" t="str">
        <f>IF(TRIM(PROPER('Base de datos cruda'!M3630))="High","Alto",IF(TRIM(PROPER('Base de datos cruda'!M3630))="Medium","Medio","Bajo"))</f>
        <v>Medio</v>
      </c>
      <c r="N3630" s="29">
        <v>72.83</v>
      </c>
      <c r="O3630" s="32">
        <f t="shared" si="1"/>
        <v>72.83</v>
      </c>
      <c r="P3630" s="33">
        <f t="shared" si="2"/>
        <v>9.87</v>
      </c>
      <c r="Q3630" s="34">
        <f t="shared" si="3"/>
        <v>1.722084367</v>
      </c>
      <c r="R3630" s="35" t="str">
        <f t="shared" si="4"/>
        <v>Alto</v>
      </c>
      <c r="S3630" s="35" t="str">
        <f>IF(O3630="","",IF(O3630&gt;AVERAGE('Base de datos limpia'!$O$2:$O$8001),"Alto","Normal"))
</f>
        <v>Alto</v>
      </c>
      <c r="T3630" s="35" t="str">
        <f t="shared" si="5"/>
        <v>Gamer intensivo</v>
      </c>
      <c r="U3630" s="35"/>
    </row>
    <row r="3631">
      <c r="A3631" s="28">
        <v>3630.0</v>
      </c>
      <c r="B3631" s="28">
        <v>18.0</v>
      </c>
      <c r="C3631" s="28" t="str">
        <f>TRIM(PROPER('Base de datos cruda'!C3631))</f>
        <v>Female</v>
      </c>
      <c r="D3631" s="28">
        <v>2.63</v>
      </c>
      <c r="E3631" s="28">
        <v>1.12</v>
      </c>
      <c r="F3631" s="28">
        <v>8.62</v>
      </c>
      <c r="G3631" s="28">
        <v>72.19</v>
      </c>
      <c r="H3631" s="28" t="str">
        <f>TRIM(PROPER('Base de datos cruda'!H3631))</f>
        <v>Casual</v>
      </c>
      <c r="I3631" s="28">
        <v>2.65</v>
      </c>
      <c r="J3631" s="28">
        <v>5.95</v>
      </c>
      <c r="K3631" s="28">
        <v>284.28</v>
      </c>
      <c r="L3631" s="28">
        <f>IF('Base de datos cruda'!L3631&lt;0,,'Base de datos cruda'!L3631)</f>
        <v>9.52</v>
      </c>
      <c r="M3631" s="28" t="str">
        <f>IF(TRIM(PROPER('Base de datos cruda'!M3631))="High","Alto",IF(TRIM(PROPER('Base de datos cruda'!M3631))="Medium","Medio","Bajo"))</f>
        <v>Medio</v>
      </c>
      <c r="N3631" s="29">
        <v>53.65</v>
      </c>
      <c r="O3631" s="32">
        <f t="shared" si="1"/>
        <v>53.65</v>
      </c>
      <c r="P3631" s="33">
        <f t="shared" si="2"/>
        <v>8.58</v>
      </c>
      <c r="Q3631" s="34">
        <f t="shared" si="3"/>
        <v>0.4258555133</v>
      </c>
      <c r="R3631" s="35" t="str">
        <f t="shared" si="4"/>
        <v>Medio</v>
      </c>
      <c r="S3631" s="35" t="str">
        <f>IF(O3631="","",IF(O3631&gt;AVERAGE('Base de datos limpia'!$O$2:$O$8001),"Alto","Normal"))
</f>
        <v>Normal</v>
      </c>
      <c r="T3631" s="35" t="str">
        <f t="shared" si="5"/>
        <v>Gamer casual</v>
      </c>
      <c r="U3631" s="35"/>
    </row>
    <row r="3632">
      <c r="A3632" s="28">
        <v>3631.0</v>
      </c>
      <c r="B3632" s="28">
        <v>21.0</v>
      </c>
      <c r="C3632" s="28" t="str">
        <f>TRIM(PROPER('Base de datos cruda'!C3632))</f>
        <v>Male</v>
      </c>
      <c r="D3632" s="28">
        <v>5.3</v>
      </c>
      <c r="E3632" s="28">
        <v>5.21</v>
      </c>
      <c r="F3632" s="28">
        <v>5.66</v>
      </c>
      <c r="G3632" s="28">
        <v>77.65</v>
      </c>
      <c r="H3632" s="28" t="str">
        <f>TRIM(PROPER('Base de datos cruda'!H3632))</f>
        <v>Casual</v>
      </c>
      <c r="I3632" s="28">
        <v>3.61</v>
      </c>
      <c r="J3632" s="28">
        <v>7.93</v>
      </c>
      <c r="K3632" s="28">
        <v>276.18</v>
      </c>
      <c r="L3632" s="28">
        <f>IF('Base de datos cruda'!L3632&lt;0,,'Base de datos cruda'!L3632)</f>
        <v>16.03</v>
      </c>
      <c r="M3632" s="28" t="str">
        <f>IF(TRIM(PROPER('Base de datos cruda'!M3632))="High","Alto",IF(TRIM(PROPER('Base de datos cruda'!M3632))="Medium","Medio","Bajo"))</f>
        <v>Bajo</v>
      </c>
      <c r="N3632" s="29">
        <v>51.91</v>
      </c>
      <c r="O3632" s="32">
        <f t="shared" si="1"/>
        <v>51.91</v>
      </c>
      <c r="P3632" s="33">
        <f t="shared" si="2"/>
        <v>13.23</v>
      </c>
      <c r="Q3632" s="34">
        <f t="shared" si="3"/>
        <v>0.9830188679</v>
      </c>
      <c r="R3632" s="35" t="str">
        <f t="shared" si="4"/>
        <v>Medio</v>
      </c>
      <c r="S3632" s="35" t="str">
        <f>IF(O3632="","",IF(O3632&gt;AVERAGE('Base de datos limpia'!$O$2:$O$8001),"Alto","Normal"))
</f>
        <v>Normal</v>
      </c>
      <c r="T3632" s="35" t="str">
        <f t="shared" si="5"/>
        <v>Gamer moderado</v>
      </c>
      <c r="U3632" s="35"/>
    </row>
    <row r="3633">
      <c r="A3633" s="28">
        <v>3632.0</v>
      </c>
      <c r="B3633" s="28">
        <v>17.0</v>
      </c>
      <c r="C3633" s="28" t="str">
        <f>TRIM(PROPER('Base de datos cruda'!C3633))</f>
        <v>Female</v>
      </c>
      <c r="D3633" s="28">
        <v>7.96</v>
      </c>
      <c r="E3633" s="28">
        <v>7.69</v>
      </c>
      <c r="F3633" s="28">
        <v>6.69</v>
      </c>
      <c r="G3633" s="28">
        <v>75.73</v>
      </c>
      <c r="H3633" s="28" t="str">
        <f>TRIM(PROPER('Base de datos cruda'!H3633))</f>
        <v>Casual</v>
      </c>
      <c r="I3633" s="28">
        <v>2.63</v>
      </c>
      <c r="J3633" s="28">
        <v>9.7</v>
      </c>
      <c r="K3633" s="28">
        <v>228.38</v>
      </c>
      <c r="L3633" s="28">
        <f>IF('Base de datos cruda'!L3633&lt;0,,'Base de datos cruda'!L3633)</f>
        <v>15.29</v>
      </c>
      <c r="M3633" s="28" t="str">
        <f>IF(TRIM(PROPER('Base de datos cruda'!M3633))="High","Alto",IF(TRIM(PROPER('Base de datos cruda'!M3633))="Medium","Medio","Bajo"))</f>
        <v>Bajo</v>
      </c>
      <c r="N3633" s="29">
        <v>58.4780140081292</v>
      </c>
      <c r="O3633" s="32">
        <f t="shared" si="1"/>
        <v>58.47801401</v>
      </c>
      <c r="P3633" s="33">
        <f t="shared" si="2"/>
        <v>17.66</v>
      </c>
      <c r="Q3633" s="34">
        <f t="shared" si="3"/>
        <v>0.966080402</v>
      </c>
      <c r="R3633" s="35" t="str">
        <f t="shared" si="4"/>
        <v>Medio</v>
      </c>
      <c r="S3633" s="35" t="str">
        <f>IF(O3633="","",IF(O3633&gt;AVERAGE('Base de datos limpia'!$O$2:$O$8001),"Alto","Normal"))
</f>
        <v>Normal</v>
      </c>
      <c r="T3633" s="35" t="str">
        <f t="shared" si="5"/>
        <v>Gamer intensivo</v>
      </c>
      <c r="U3633" s="35"/>
    </row>
    <row r="3634">
      <c r="A3634" s="28">
        <v>3633.0</v>
      </c>
      <c r="B3634" s="28">
        <v>24.0</v>
      </c>
      <c r="C3634" s="28" t="str">
        <f>TRIM(PROPER('Base de datos cruda'!C3634))</f>
        <v>Male</v>
      </c>
      <c r="D3634" s="28">
        <v>0.2</v>
      </c>
      <c r="E3634" s="28">
        <v>5.49</v>
      </c>
      <c r="F3634" s="28">
        <v>6.84</v>
      </c>
      <c r="G3634" s="28">
        <v>73.16</v>
      </c>
      <c r="H3634" s="28" t="str">
        <f>TRIM(PROPER('Base de datos cruda'!H3634))</f>
        <v>Rpg</v>
      </c>
      <c r="I3634" s="28">
        <v>4.61</v>
      </c>
      <c r="J3634" s="28">
        <v>4.36</v>
      </c>
      <c r="K3634" s="28">
        <v>308.66</v>
      </c>
      <c r="L3634" s="28">
        <f>IF('Base de datos cruda'!L3634&lt;0,,'Base de datos cruda'!L3634)</f>
        <v>3.9</v>
      </c>
      <c r="M3634" s="28" t="str">
        <f>IF(TRIM(PROPER('Base de datos cruda'!M3634))="High","Alto",IF(TRIM(PROPER('Base de datos cruda'!M3634))="Medium","Medio","Bajo"))</f>
        <v>Medio</v>
      </c>
      <c r="N3634" s="29">
        <v>70.35</v>
      </c>
      <c r="O3634" s="32">
        <f t="shared" si="1"/>
        <v>70.35</v>
      </c>
      <c r="P3634" s="33">
        <f t="shared" si="2"/>
        <v>4.56</v>
      </c>
      <c r="Q3634" s="34">
        <f t="shared" si="3"/>
        <v>27.45</v>
      </c>
      <c r="R3634" s="35" t="str">
        <f t="shared" si="4"/>
        <v>Alto</v>
      </c>
      <c r="S3634" s="35" t="str">
        <f>IF(O3634="","",IF(O3634&gt;AVERAGE('Base de datos limpia'!$O$2:$O$8001),"Alto","Normal"))
</f>
        <v>Alto</v>
      </c>
      <c r="T3634" s="35" t="str">
        <f t="shared" si="5"/>
        <v>Gamer moderado</v>
      </c>
      <c r="U3634" s="35"/>
    </row>
    <row r="3635">
      <c r="A3635" s="28">
        <v>3634.0</v>
      </c>
      <c r="B3635" s="28">
        <v>16.0</v>
      </c>
      <c r="C3635" s="28" t="str">
        <f>TRIM(PROPER('Base de datos cruda'!C3635))</f>
        <v>Female</v>
      </c>
      <c r="D3635" s="28">
        <v>7.2</v>
      </c>
      <c r="E3635" s="28">
        <v>8.02</v>
      </c>
      <c r="F3635" s="28">
        <v>6.64</v>
      </c>
      <c r="G3635" s="28">
        <v>69.54</v>
      </c>
      <c r="H3635" s="28" t="str">
        <f>TRIM(PROPER('Base de datos cruda'!H3635))</f>
        <v>Casual</v>
      </c>
      <c r="I3635" s="28">
        <v>4.72</v>
      </c>
      <c r="J3635" s="28">
        <v>13.02</v>
      </c>
      <c r="K3635" s="28">
        <v>238.2</v>
      </c>
      <c r="L3635" s="28">
        <f>IF('Base de datos cruda'!L3635&lt;0,,'Base de datos cruda'!L3635)</f>
        <v>15.33</v>
      </c>
      <c r="M3635" s="28" t="str">
        <f>IF(TRIM(PROPER('Base de datos cruda'!M3635))="High","Alto",IF(TRIM(PROPER('Base de datos cruda'!M3635))="Medium","Medio","Bajo"))</f>
        <v>Bajo</v>
      </c>
      <c r="N3635" s="29">
        <v>63.0490882748236</v>
      </c>
      <c r="O3635" s="32">
        <f t="shared" si="1"/>
        <v>63.04908827</v>
      </c>
      <c r="P3635" s="33">
        <f t="shared" si="2"/>
        <v>20.22</v>
      </c>
      <c r="Q3635" s="34">
        <f t="shared" si="3"/>
        <v>1.113888889</v>
      </c>
      <c r="R3635" s="35" t="str">
        <f t="shared" si="4"/>
        <v>Medio</v>
      </c>
      <c r="S3635" s="35" t="str">
        <f>IF(O3635="","",IF(O3635&gt;AVERAGE('Base de datos limpia'!$O$2:$O$8001),"Alto","Normal"))
</f>
        <v>Normal</v>
      </c>
      <c r="T3635" s="35" t="str">
        <f t="shared" si="5"/>
        <v>Gamer intensivo</v>
      </c>
      <c r="U3635" s="35"/>
    </row>
    <row r="3636">
      <c r="A3636" s="28">
        <v>3635.0</v>
      </c>
      <c r="B3636" s="28">
        <v>21.0</v>
      </c>
      <c r="C3636" s="28" t="str">
        <f>TRIM(PROPER('Base de datos cruda'!C3636))</f>
        <v>Female</v>
      </c>
      <c r="D3636" s="28">
        <v>0.03</v>
      </c>
      <c r="E3636" s="28">
        <v>5.06</v>
      </c>
      <c r="F3636" s="28">
        <v>6.39</v>
      </c>
      <c r="G3636" s="28">
        <v>63.14</v>
      </c>
      <c r="H3636" s="28" t="str">
        <f>TRIM(PROPER('Base de datos cruda'!H3636))</f>
        <v>Casual</v>
      </c>
      <c r="I3636" s="28">
        <v>3.63</v>
      </c>
      <c r="J3636" s="28">
        <v>4.32</v>
      </c>
      <c r="K3636" s="28">
        <v>336.41</v>
      </c>
      <c r="L3636" s="28">
        <f>IF('Base de datos cruda'!L3636&lt;0,,'Base de datos cruda'!L3636)</f>
        <v>4.85</v>
      </c>
      <c r="M3636" s="28" t="str">
        <f>IF(TRIM(PROPER('Base de datos cruda'!M3636))="High","Alto",IF(TRIM(PROPER('Base de datos cruda'!M3636))="Medium","Medio","Bajo"))</f>
        <v>Medio</v>
      </c>
      <c r="N3636" s="29">
        <v>81.36</v>
      </c>
      <c r="O3636" s="32">
        <f t="shared" si="1"/>
        <v>81.36</v>
      </c>
      <c r="P3636" s="33">
        <f t="shared" si="2"/>
        <v>4.35</v>
      </c>
      <c r="Q3636" s="34">
        <f t="shared" si="3"/>
        <v>168.6666667</v>
      </c>
      <c r="R3636" s="35" t="str">
        <f t="shared" si="4"/>
        <v>Alto</v>
      </c>
      <c r="S3636" s="35" t="str">
        <f>IF(O3636="","",IF(O3636&gt;AVERAGE('Base de datos limpia'!$O$2:$O$8001),"Alto","Normal"))
</f>
        <v>Alto</v>
      </c>
      <c r="T3636" s="35" t="str">
        <f t="shared" si="5"/>
        <v>Gamer moderado</v>
      </c>
      <c r="U3636" s="35"/>
    </row>
    <row r="3637">
      <c r="A3637" s="28">
        <v>3636.0</v>
      </c>
      <c r="B3637" s="28">
        <v>21.0</v>
      </c>
      <c r="C3637" s="28" t="str">
        <f>TRIM(PROPER('Base de datos cruda'!C3637))</f>
        <v>Female</v>
      </c>
      <c r="D3637" s="28">
        <v>2.91</v>
      </c>
      <c r="E3637" s="28">
        <v>9.85</v>
      </c>
      <c r="F3637" s="28">
        <v>5.69</v>
      </c>
      <c r="G3637" s="28">
        <v>80.24</v>
      </c>
      <c r="H3637" s="28" t="str">
        <f>TRIM(PROPER('Base de datos cruda'!H3637))</f>
        <v>Rpg</v>
      </c>
      <c r="I3637" s="28">
        <v>4.56</v>
      </c>
      <c r="J3637" s="28">
        <v>5.68</v>
      </c>
      <c r="K3637" s="28">
        <v>285.1</v>
      </c>
      <c r="L3637" s="28">
        <f>IF('Base de datos cruda'!L3637&lt;0,,'Base de datos cruda'!L3637)</f>
        <v>9.73</v>
      </c>
      <c r="M3637" s="28" t="str">
        <f>IF(TRIM(PROPER('Base de datos cruda'!M3637))="High","Alto",IF(TRIM(PROPER('Base de datos cruda'!M3637))="Medium","Medio","Bajo"))</f>
        <v>Alto</v>
      </c>
      <c r="N3637" s="29">
        <v>97.38</v>
      </c>
      <c r="O3637" s="32">
        <f t="shared" si="1"/>
        <v>97.38</v>
      </c>
      <c r="P3637" s="33">
        <f t="shared" si="2"/>
        <v>8.59</v>
      </c>
      <c r="Q3637" s="34">
        <f t="shared" si="3"/>
        <v>3.384879725</v>
      </c>
      <c r="R3637" s="35" t="str">
        <f t="shared" si="4"/>
        <v>Alto</v>
      </c>
      <c r="S3637" s="35" t="str">
        <f>IF(O3637="","",IF(O3637&gt;AVERAGE('Base de datos limpia'!$O$2:$O$8001),"Alto","Normal"))
</f>
        <v>Alto</v>
      </c>
      <c r="T3637" s="35" t="str">
        <f t="shared" si="5"/>
        <v>Gamer intensivo</v>
      </c>
      <c r="U3637" s="35"/>
    </row>
    <row r="3638">
      <c r="A3638" s="28">
        <v>3637.0</v>
      </c>
      <c r="B3638" s="28">
        <v>20.0</v>
      </c>
      <c r="C3638" s="28" t="str">
        <f>TRIM(PROPER('Base de datos cruda'!C3638))</f>
        <v>Male</v>
      </c>
      <c r="D3638" s="28">
        <v>1.35</v>
      </c>
      <c r="E3638" s="28">
        <v>3.64</v>
      </c>
      <c r="F3638" s="28">
        <v>8.54</v>
      </c>
      <c r="G3638" s="28">
        <v>81.49</v>
      </c>
      <c r="H3638" s="28" t="str">
        <f>TRIM(PROPER('Base de datos cruda'!H3638))</f>
        <v>Rpg</v>
      </c>
      <c r="I3638" s="28">
        <v>4.62</v>
      </c>
      <c r="J3638" s="28">
        <v>5.91</v>
      </c>
      <c r="K3638" s="28">
        <v>305.9</v>
      </c>
      <c r="L3638" s="28">
        <f>IF('Base de datos cruda'!L3638&lt;0,,'Base de datos cruda'!L3638)</f>
        <v>7</v>
      </c>
      <c r="M3638" s="28" t="str">
        <f>IF(TRIM(PROPER('Base de datos cruda'!M3638))="High","Alto",IF(TRIM(PROPER('Base de datos cruda'!M3638))="Medium","Medio","Bajo"))</f>
        <v>Medio</v>
      </c>
      <c r="N3638" s="29">
        <v>86.38</v>
      </c>
      <c r="O3638" s="32">
        <f t="shared" si="1"/>
        <v>86.38</v>
      </c>
      <c r="P3638" s="33">
        <f t="shared" si="2"/>
        <v>7.26</v>
      </c>
      <c r="Q3638" s="34">
        <f t="shared" si="3"/>
        <v>2.696296296</v>
      </c>
      <c r="R3638" s="35" t="str">
        <f t="shared" si="4"/>
        <v>Alto</v>
      </c>
      <c r="S3638" s="35" t="str">
        <f>IF(O3638="","",IF(O3638&gt;AVERAGE('Base de datos limpia'!$O$2:$O$8001),"Alto","Normal"))
</f>
        <v>Alto</v>
      </c>
      <c r="T3638" s="35" t="str">
        <f t="shared" si="5"/>
        <v>Gamer moderado</v>
      </c>
      <c r="U3638" s="35"/>
    </row>
    <row r="3639">
      <c r="A3639" s="28">
        <v>3638.0</v>
      </c>
      <c r="B3639" s="28">
        <v>20.0</v>
      </c>
      <c r="C3639" s="28" t="str">
        <f>TRIM(PROPER('Base de datos cruda'!C3639))</f>
        <v>Male</v>
      </c>
      <c r="D3639" s="28">
        <v>6.06</v>
      </c>
      <c r="E3639" s="28">
        <v>1.83</v>
      </c>
      <c r="F3639" s="28">
        <v>6.25</v>
      </c>
      <c r="G3639" s="28">
        <v>73.45</v>
      </c>
      <c r="H3639" s="28" t="str">
        <f>TRIM(PROPER('Base de datos cruda'!H3639))</f>
        <v>Casual</v>
      </c>
      <c r="I3639" s="28">
        <v>1.31</v>
      </c>
      <c r="J3639" s="28">
        <v>7.78</v>
      </c>
      <c r="K3639" s="28">
        <v>244.28</v>
      </c>
      <c r="L3639" s="28">
        <f>IF('Base de datos cruda'!L3639&lt;0,,'Base de datos cruda'!L3639)</f>
        <v>9.67</v>
      </c>
      <c r="M3639" s="28" t="str">
        <f>IF(TRIM(PROPER('Base de datos cruda'!M3639))="High","Alto",IF(TRIM(PROPER('Base de datos cruda'!M3639))="Medium","Medio","Bajo"))</f>
        <v>Bajo</v>
      </c>
      <c r="N3639" s="29">
        <v>30.14</v>
      </c>
      <c r="O3639" s="32">
        <f t="shared" si="1"/>
        <v>30.14</v>
      </c>
      <c r="P3639" s="33">
        <f t="shared" si="2"/>
        <v>13.84</v>
      </c>
      <c r="Q3639" s="34">
        <f t="shared" si="3"/>
        <v>0.301980198</v>
      </c>
      <c r="R3639" s="35" t="str">
        <f t="shared" si="4"/>
        <v>Bajo</v>
      </c>
      <c r="S3639" s="35" t="str">
        <f>IF(O3639="","",IF(O3639&gt;AVERAGE('Base de datos limpia'!$O$2:$O$8001),"Alto","Normal"))
</f>
        <v>Normal</v>
      </c>
      <c r="T3639" s="35" t="str">
        <f t="shared" si="5"/>
        <v>Gamer casual</v>
      </c>
      <c r="U3639" s="35"/>
    </row>
    <row r="3640">
      <c r="A3640" s="28">
        <v>3639.0</v>
      </c>
      <c r="B3640" s="28">
        <v>16.0</v>
      </c>
      <c r="C3640" s="28" t="str">
        <f>TRIM(PROPER('Base de datos cruda'!C3640))</f>
        <v>Male</v>
      </c>
      <c r="D3640" s="28">
        <v>0.4</v>
      </c>
      <c r="E3640" s="28">
        <v>4.87</v>
      </c>
      <c r="F3640" s="28">
        <v>6.64</v>
      </c>
      <c r="G3640" s="28">
        <v>99.03</v>
      </c>
      <c r="H3640" s="28" t="str">
        <f>TRIM(PROPER('Base de datos cruda'!H3640))</f>
        <v>Rpg</v>
      </c>
      <c r="I3640" s="28">
        <v>4.97</v>
      </c>
      <c r="J3640" s="28">
        <v>4.3</v>
      </c>
      <c r="K3640" s="28">
        <v>318.72</v>
      </c>
      <c r="L3640" s="28">
        <f>IF('Base de datos cruda'!L3640&lt;0,,'Base de datos cruda'!L3640)</f>
        <v>1.66</v>
      </c>
      <c r="M3640" s="28" t="str">
        <f>IF(TRIM(PROPER('Base de datos cruda'!M3640))="High","Alto",IF(TRIM(PROPER('Base de datos cruda'!M3640))="Medium","Medio","Bajo"))</f>
        <v>Medio</v>
      </c>
      <c r="N3640" s="29">
        <v>80.75</v>
      </c>
      <c r="O3640" s="32">
        <f t="shared" si="1"/>
        <v>80.75</v>
      </c>
      <c r="P3640" s="33">
        <f t="shared" si="2"/>
        <v>4.7</v>
      </c>
      <c r="Q3640" s="34">
        <f t="shared" si="3"/>
        <v>12.175</v>
      </c>
      <c r="R3640" s="35" t="str">
        <f t="shared" si="4"/>
        <v>Alto</v>
      </c>
      <c r="S3640" s="35" t="str">
        <f>IF(O3640="","",IF(O3640&gt;AVERAGE('Base de datos limpia'!$O$2:$O$8001),"Alto","Normal"))
</f>
        <v>Alto</v>
      </c>
      <c r="T3640" s="35" t="str">
        <f t="shared" si="5"/>
        <v>Gamer moderado</v>
      </c>
      <c r="U3640" s="35"/>
    </row>
    <row r="3641">
      <c r="A3641" s="28">
        <v>3640.0</v>
      </c>
      <c r="B3641" s="28">
        <v>20.0</v>
      </c>
      <c r="C3641" s="28" t="str">
        <f>TRIM(PROPER('Base de datos cruda'!C3641))</f>
        <v>Female</v>
      </c>
      <c r="D3641" s="28">
        <v>4.43</v>
      </c>
      <c r="E3641" s="28">
        <v>5.88</v>
      </c>
      <c r="F3641" s="28">
        <v>7.28</v>
      </c>
      <c r="G3641" s="28">
        <v>82.28</v>
      </c>
      <c r="H3641" s="28" t="str">
        <f>TRIM(PROPER('Base de datos cruda'!H3641))</f>
        <v>Casual</v>
      </c>
      <c r="I3641" s="28">
        <v>1.34</v>
      </c>
      <c r="J3641" s="28">
        <v>7.78</v>
      </c>
      <c r="K3641" s="28">
        <v>257.06</v>
      </c>
      <c r="L3641" s="28">
        <f>IF('Base de datos cruda'!L3641&lt;0,,'Base de datos cruda'!L3641)</f>
        <v>9.48</v>
      </c>
      <c r="M3641" s="28" t="str">
        <f>IF(TRIM(PROPER('Base de datos cruda'!M3641))="High","Alto",IF(TRIM(PROPER('Base de datos cruda'!M3641))="Medium","Medio","Bajo"))</f>
        <v>Medio</v>
      </c>
      <c r="N3641" s="29">
        <v>71.68</v>
      </c>
      <c r="O3641" s="32">
        <f t="shared" si="1"/>
        <v>71.68</v>
      </c>
      <c r="P3641" s="33">
        <f t="shared" si="2"/>
        <v>12.21</v>
      </c>
      <c r="Q3641" s="34">
        <f t="shared" si="3"/>
        <v>1.32731377</v>
      </c>
      <c r="R3641" s="35" t="str">
        <f t="shared" si="4"/>
        <v>Alto</v>
      </c>
      <c r="S3641" s="35" t="str">
        <f>IF(O3641="","",IF(O3641&gt;AVERAGE('Base de datos limpia'!$O$2:$O$8001),"Alto","Normal"))
</f>
        <v>Alto</v>
      </c>
      <c r="T3641" s="35" t="str">
        <f t="shared" si="5"/>
        <v>Gamer moderado</v>
      </c>
      <c r="U3641" s="35"/>
    </row>
    <row r="3642">
      <c r="A3642" s="28">
        <v>3641.0</v>
      </c>
      <c r="B3642" s="28">
        <v>17.0</v>
      </c>
      <c r="C3642" s="28" t="str">
        <f>TRIM(PROPER('Base de datos cruda'!C3642))</f>
        <v>Female</v>
      </c>
      <c r="D3642" s="28">
        <v>2.36</v>
      </c>
      <c r="E3642" s="28">
        <v>4.14</v>
      </c>
      <c r="F3642" s="28">
        <v>4.34</v>
      </c>
      <c r="G3642" s="28">
        <v>95.56</v>
      </c>
      <c r="H3642" s="28" t="str">
        <f>TRIM(PROPER('Base de datos cruda'!H3642))</f>
        <v>Fps</v>
      </c>
      <c r="I3642" s="28">
        <v>0.09</v>
      </c>
      <c r="J3642" s="28">
        <v>5.16</v>
      </c>
      <c r="K3642" s="28">
        <v>283.72</v>
      </c>
      <c r="L3642" s="28">
        <f>IF('Base de datos cruda'!L3642&lt;0,,'Base de datos cruda'!L3642)</f>
        <v>4.93</v>
      </c>
      <c r="M3642" s="28" t="str">
        <f>IF(TRIM(PROPER('Base de datos cruda'!M3642))="High","Alto",IF(TRIM(PROPER('Base de datos cruda'!M3642))="Medium","Medio","Bajo"))</f>
        <v>Medio</v>
      </c>
      <c r="N3642" s="29">
        <v>61.96</v>
      </c>
      <c r="O3642" s="32">
        <f t="shared" si="1"/>
        <v>61.96</v>
      </c>
      <c r="P3642" s="33">
        <f t="shared" si="2"/>
        <v>7.52</v>
      </c>
      <c r="Q3642" s="34">
        <f t="shared" si="3"/>
        <v>1.754237288</v>
      </c>
      <c r="R3642" s="35" t="str">
        <f t="shared" si="4"/>
        <v>Medio</v>
      </c>
      <c r="S3642" s="35" t="str">
        <f>IF(O3642="","",IF(O3642&gt;AVERAGE('Base de datos limpia'!$O$2:$O$8001),"Alto","Normal"))
</f>
        <v>Normal</v>
      </c>
      <c r="T3642" s="35" t="str">
        <f t="shared" si="5"/>
        <v>Gamer moderado</v>
      </c>
      <c r="U3642" s="35"/>
    </row>
    <row r="3643">
      <c r="A3643" s="28">
        <v>3642.0</v>
      </c>
      <c r="B3643" s="28">
        <v>22.0</v>
      </c>
      <c r="C3643" s="28" t="str">
        <f>TRIM(PROPER('Base de datos cruda'!C3643))</f>
        <v>Female</v>
      </c>
      <c r="D3643" s="28">
        <v>1.07</v>
      </c>
      <c r="E3643" s="28">
        <v>3.18</v>
      </c>
      <c r="F3643" s="28">
        <v>7.91</v>
      </c>
      <c r="G3643" s="28">
        <v>82.8</v>
      </c>
      <c r="H3643" s="28" t="str">
        <f>TRIM(PROPER('Base de datos cruda'!H3643))</f>
        <v>Rpg</v>
      </c>
      <c r="I3643" s="28">
        <v>4.81</v>
      </c>
      <c r="J3643" s="28">
        <v>5.77</v>
      </c>
      <c r="K3643" s="28">
        <v>303.74</v>
      </c>
      <c r="L3643" s="28">
        <f>IF('Base de datos cruda'!L3643&lt;0,,'Base de datos cruda'!L3643)</f>
        <v>7.15</v>
      </c>
      <c r="M3643" s="28" t="str">
        <f>IF(TRIM(PROPER('Base de datos cruda'!M3643))="High","Alto",IF(TRIM(PROPER('Base de datos cruda'!M3643))="Medium","Medio","Bajo"))</f>
        <v>Medio</v>
      </c>
      <c r="N3643" s="29">
        <v>73.03</v>
      </c>
      <c r="O3643" s="32">
        <f t="shared" si="1"/>
        <v>73.03</v>
      </c>
      <c r="P3643" s="33">
        <f t="shared" si="2"/>
        <v>6.84</v>
      </c>
      <c r="Q3643" s="34">
        <f t="shared" si="3"/>
        <v>2.971962617</v>
      </c>
      <c r="R3643" s="35" t="str">
        <f t="shared" si="4"/>
        <v>Alto</v>
      </c>
      <c r="S3643" s="35" t="str">
        <f>IF(O3643="","",IF(O3643&gt;AVERAGE('Base de datos limpia'!$O$2:$O$8001),"Alto","Normal"))
</f>
        <v>Alto</v>
      </c>
      <c r="T3643" s="35" t="str">
        <f t="shared" si="5"/>
        <v>Gamer moderado</v>
      </c>
      <c r="U3643" s="35"/>
    </row>
    <row r="3644">
      <c r="A3644" s="28">
        <v>3643.0</v>
      </c>
      <c r="B3644" s="28">
        <v>18.0</v>
      </c>
      <c r="C3644" s="28" t="str">
        <f>TRIM(PROPER('Base de datos cruda'!C3644))</f>
        <v>Male</v>
      </c>
      <c r="D3644" s="28">
        <v>6.17</v>
      </c>
      <c r="E3644" s="28">
        <v>7.05</v>
      </c>
      <c r="F3644" s="28">
        <v>6.56</v>
      </c>
      <c r="G3644" s="28">
        <v>67.6</v>
      </c>
      <c r="H3644" s="28" t="str">
        <f>TRIM(PROPER('Base de datos cruda'!H3644))</f>
        <v>Rpg</v>
      </c>
      <c r="I3644" s="28">
        <v>1.12</v>
      </c>
      <c r="J3644" s="28">
        <v>7.76</v>
      </c>
      <c r="K3644" s="28">
        <v>247.64</v>
      </c>
      <c r="L3644" s="28">
        <f>IF('Base de datos cruda'!L3644&lt;0,,'Base de datos cruda'!L3644)</f>
        <v>9.51</v>
      </c>
      <c r="M3644" s="28" t="str">
        <f>IF(TRIM(PROPER('Base de datos cruda'!M3644))="High","Alto",IF(TRIM(PROPER('Base de datos cruda'!M3644))="Medium","Medio","Bajo"))</f>
        <v>Bajo</v>
      </c>
      <c r="N3644" s="29">
        <v>75.2773338377764</v>
      </c>
      <c r="O3644" s="32">
        <f t="shared" si="1"/>
        <v>75.27733384</v>
      </c>
      <c r="P3644" s="33">
        <f t="shared" si="2"/>
        <v>13.93</v>
      </c>
      <c r="Q3644" s="34">
        <f t="shared" si="3"/>
        <v>1.142625608</v>
      </c>
      <c r="R3644" s="35" t="str">
        <f t="shared" si="4"/>
        <v>Alto</v>
      </c>
      <c r="S3644" s="35" t="str">
        <f>IF(O3644="","",IF(O3644&gt;AVERAGE('Base de datos limpia'!$O$2:$O$8001),"Alto","Normal"))
</f>
        <v>Alto</v>
      </c>
      <c r="T3644" s="35" t="str">
        <f t="shared" si="5"/>
        <v>Gamer intensivo</v>
      </c>
      <c r="U3644" s="35"/>
    </row>
    <row r="3645">
      <c r="A3645" s="28">
        <v>3644.0</v>
      </c>
      <c r="B3645" s="28">
        <v>19.0</v>
      </c>
      <c r="C3645" s="28" t="str">
        <f>TRIM(PROPER('Base de datos cruda'!C3645))</f>
        <v>Female</v>
      </c>
      <c r="D3645" s="28">
        <v>1.74</v>
      </c>
      <c r="E3645" s="28">
        <v>4.39</v>
      </c>
      <c r="F3645" s="28">
        <v>7.29</v>
      </c>
      <c r="G3645" s="28">
        <v>98.98</v>
      </c>
      <c r="H3645" s="28" t="str">
        <f>TRIM(PROPER('Base de datos cruda'!H3645))</f>
        <v>Rpg</v>
      </c>
      <c r="I3645" s="28">
        <v>2.92</v>
      </c>
      <c r="J3645" s="28">
        <v>5.4</v>
      </c>
      <c r="K3645" s="28">
        <v>310.24</v>
      </c>
      <c r="L3645" s="28">
        <f>IF('Base de datos cruda'!L3645&lt;0,,'Base de datos cruda'!L3645)</f>
        <v>6.09</v>
      </c>
      <c r="M3645" s="28" t="str">
        <f>IF(TRIM(PROPER('Base de datos cruda'!M3645))="High","Alto",IF(TRIM(PROPER('Base de datos cruda'!M3645))="Medium","Medio","Bajo"))</f>
        <v>Medio</v>
      </c>
      <c r="N3645" s="29">
        <v>79.08</v>
      </c>
      <c r="O3645" s="32">
        <f t="shared" si="1"/>
        <v>79.08</v>
      </c>
      <c r="P3645" s="33">
        <f t="shared" si="2"/>
        <v>7.14</v>
      </c>
      <c r="Q3645" s="34">
        <f t="shared" si="3"/>
        <v>2.522988506</v>
      </c>
      <c r="R3645" s="35" t="str">
        <f t="shared" si="4"/>
        <v>Alto</v>
      </c>
      <c r="S3645" s="35" t="str">
        <f>IF(O3645="","",IF(O3645&gt;AVERAGE('Base de datos limpia'!$O$2:$O$8001),"Alto","Normal"))
</f>
        <v>Alto</v>
      </c>
      <c r="T3645" s="35" t="str">
        <f t="shared" si="5"/>
        <v>Gamer moderado</v>
      </c>
      <c r="U3645" s="35"/>
    </row>
    <row r="3646">
      <c r="A3646" s="28">
        <v>3645.0</v>
      </c>
      <c r="B3646" s="28">
        <v>18.0</v>
      </c>
      <c r="C3646" s="28" t="str">
        <f>TRIM(PROPER('Base de datos cruda'!C3646))</f>
        <v>Male</v>
      </c>
      <c r="D3646" s="28">
        <v>1.79</v>
      </c>
      <c r="E3646" s="28">
        <v>6.68</v>
      </c>
      <c r="F3646" s="28">
        <v>7.86</v>
      </c>
      <c r="G3646" s="28">
        <v>95.41</v>
      </c>
      <c r="H3646" s="28" t="str">
        <f>TRIM(PROPER('Base de datos cruda'!H3646))</f>
        <v>Fps</v>
      </c>
      <c r="I3646" s="28">
        <v>4.85</v>
      </c>
      <c r="J3646" s="28">
        <v>7.06</v>
      </c>
      <c r="K3646" s="28">
        <v>297.05</v>
      </c>
      <c r="L3646" s="28">
        <f>IF('Base de datos cruda'!L3646&lt;0,,'Base de datos cruda'!L3646)</f>
        <v>7.7</v>
      </c>
      <c r="M3646" s="28" t="str">
        <f>IF(TRIM(PROPER('Base de datos cruda'!M3646))="High","Alto",IF(TRIM(PROPER('Base de datos cruda'!M3646))="Medium","Medio","Bajo"))</f>
        <v>Medio</v>
      </c>
      <c r="N3646" s="29">
        <v>97.06</v>
      </c>
      <c r="O3646" s="32">
        <f t="shared" si="1"/>
        <v>97.06</v>
      </c>
      <c r="P3646" s="33">
        <f t="shared" si="2"/>
        <v>8.85</v>
      </c>
      <c r="Q3646" s="34">
        <f t="shared" si="3"/>
        <v>3.731843575</v>
      </c>
      <c r="R3646" s="35" t="str">
        <f t="shared" si="4"/>
        <v>Alto</v>
      </c>
      <c r="S3646" s="35" t="str">
        <f>IF(O3646="","",IF(O3646&gt;AVERAGE('Base de datos limpia'!$O$2:$O$8001),"Alto","Normal"))
</f>
        <v>Alto</v>
      </c>
      <c r="T3646" s="35" t="str">
        <f t="shared" si="5"/>
        <v>Gamer intensivo</v>
      </c>
      <c r="U3646" s="35"/>
    </row>
    <row r="3647">
      <c r="A3647" s="28">
        <v>3646.0</v>
      </c>
      <c r="B3647" s="28">
        <v>18.0</v>
      </c>
      <c r="C3647" s="28" t="str">
        <f>TRIM(PROPER('Base de datos cruda'!C3647))</f>
        <v>Female</v>
      </c>
      <c r="D3647" s="28">
        <v>2.2</v>
      </c>
      <c r="E3647" s="28">
        <v>8.01</v>
      </c>
      <c r="F3647" s="28">
        <v>8.37</v>
      </c>
      <c r="G3647" s="28">
        <v>78.85</v>
      </c>
      <c r="H3647" s="28" t="str">
        <f>TRIM(PROPER('Base de datos cruda'!H3647))</f>
        <v>Fps</v>
      </c>
      <c r="I3647" s="28">
        <v>0.25</v>
      </c>
      <c r="J3647" s="28">
        <v>4.21</v>
      </c>
      <c r="K3647" s="28">
        <v>301.87</v>
      </c>
      <c r="L3647" s="28">
        <f>IF('Base de datos cruda'!L3647&lt;0,,'Base de datos cruda'!L3647)</f>
        <v>4</v>
      </c>
      <c r="M3647" s="28" t="str">
        <f>IF(TRIM(PROPER('Base de datos cruda'!M3647))="High","Alto",IF(TRIM(PROPER('Base de datos cruda'!M3647))="Medium","Medio","Bajo"))</f>
        <v>Medio</v>
      </c>
      <c r="N3647" s="29">
        <v>100.0</v>
      </c>
      <c r="O3647" s="32">
        <f t="shared" si="1"/>
        <v>100</v>
      </c>
      <c r="P3647" s="33">
        <f t="shared" si="2"/>
        <v>6.41</v>
      </c>
      <c r="Q3647" s="34">
        <f t="shared" si="3"/>
        <v>3.640909091</v>
      </c>
      <c r="R3647" s="35" t="str">
        <f t="shared" si="4"/>
        <v>Alto</v>
      </c>
      <c r="S3647" s="35" t="str">
        <f>IF(O3647="","",IF(O3647&gt;AVERAGE('Base de datos limpia'!$O$2:$O$8001),"Alto","Normal"))
</f>
        <v>Alto</v>
      </c>
      <c r="T3647" s="35" t="str">
        <f t="shared" si="5"/>
        <v>Gamer intensivo</v>
      </c>
      <c r="U3647" s="35"/>
    </row>
    <row r="3648">
      <c r="A3648" s="28">
        <v>3647.0</v>
      </c>
      <c r="B3648" s="28">
        <v>19.0</v>
      </c>
      <c r="C3648" s="28" t="str">
        <f>TRIM(PROPER('Base de datos cruda'!C3648))</f>
        <v>Male</v>
      </c>
      <c r="D3648" s="28">
        <v>4.69</v>
      </c>
      <c r="E3648" s="28">
        <v>7.85</v>
      </c>
      <c r="F3648" s="28">
        <v>5.96</v>
      </c>
      <c r="G3648" s="28">
        <v>69.72</v>
      </c>
      <c r="H3648" s="28" t="str">
        <f>TRIM(PROPER('Base de datos cruda'!H3648))</f>
        <v>Casual</v>
      </c>
      <c r="I3648" s="28">
        <v>1.35</v>
      </c>
      <c r="J3648" s="28">
        <v>7.01</v>
      </c>
      <c r="K3648" s="28">
        <v>259.32</v>
      </c>
      <c r="L3648" s="28">
        <f>IF('Base de datos cruda'!L3648&lt;0,,'Base de datos cruda'!L3648)</f>
        <v>11.55</v>
      </c>
      <c r="M3648" s="28" t="str">
        <f>IF(TRIM(PROPER('Base de datos cruda'!M3648))="High","Alto",IF(TRIM(PROPER('Base de datos cruda'!M3648))="Medium","Medio","Bajo"))</f>
        <v>Alto</v>
      </c>
      <c r="N3648" s="29">
        <v>75.05</v>
      </c>
      <c r="O3648" s="32">
        <f t="shared" si="1"/>
        <v>75.05</v>
      </c>
      <c r="P3648" s="33">
        <f t="shared" si="2"/>
        <v>11.7</v>
      </c>
      <c r="Q3648" s="34">
        <f t="shared" si="3"/>
        <v>1.673773987</v>
      </c>
      <c r="R3648" s="35" t="str">
        <f t="shared" si="4"/>
        <v>Alto</v>
      </c>
      <c r="S3648" s="35" t="str">
        <f>IF(O3648="","",IF(O3648&gt;AVERAGE('Base de datos limpia'!$O$2:$O$8001),"Alto","Normal"))
</f>
        <v>Alto</v>
      </c>
      <c r="T3648" s="35" t="str">
        <f t="shared" si="5"/>
        <v>Gamer intensivo</v>
      </c>
      <c r="U3648" s="35"/>
    </row>
    <row r="3649">
      <c r="A3649" s="28">
        <v>3648.0</v>
      </c>
      <c r="B3649" s="28">
        <v>20.0</v>
      </c>
      <c r="C3649" s="28" t="str">
        <f>TRIM(PROPER('Base de datos cruda'!C3649))</f>
        <v>Female</v>
      </c>
      <c r="D3649" s="28">
        <v>5.28</v>
      </c>
      <c r="E3649" s="28">
        <v>4.38</v>
      </c>
      <c r="F3649" s="28">
        <v>8.06</v>
      </c>
      <c r="G3649" s="28">
        <v>68.91</v>
      </c>
      <c r="H3649" s="28" t="str">
        <f>TRIM(PROPER('Base de datos cruda'!H3649))</f>
        <v>Fps</v>
      </c>
      <c r="I3649" s="28">
        <v>3.04</v>
      </c>
      <c r="J3649" s="28">
        <v>9.58</v>
      </c>
      <c r="K3649" s="28">
        <v>262.53</v>
      </c>
      <c r="L3649" s="28">
        <f>IF('Base de datos cruda'!L3649&lt;0,,'Base de datos cruda'!L3649)</f>
        <v>13.59</v>
      </c>
      <c r="M3649" s="28" t="str">
        <f>IF(TRIM(PROPER('Base de datos cruda'!M3649))="High","Alto",IF(TRIM(PROPER('Base de datos cruda'!M3649))="Medium","Medio","Bajo"))</f>
        <v>Bajo</v>
      </c>
      <c r="N3649" s="29">
        <v>56.15</v>
      </c>
      <c r="O3649" s="32">
        <f t="shared" si="1"/>
        <v>56.15</v>
      </c>
      <c r="P3649" s="33">
        <f t="shared" si="2"/>
        <v>14.86</v>
      </c>
      <c r="Q3649" s="34">
        <f t="shared" si="3"/>
        <v>0.8295454545</v>
      </c>
      <c r="R3649" s="35" t="str">
        <f t="shared" si="4"/>
        <v>Medio</v>
      </c>
      <c r="S3649" s="35" t="str">
        <f>IF(O3649="","",IF(O3649&gt;AVERAGE('Base de datos limpia'!$O$2:$O$8001),"Alto","Normal"))
</f>
        <v>Normal</v>
      </c>
      <c r="T3649" s="35" t="str">
        <f t="shared" si="5"/>
        <v>Gamer moderado</v>
      </c>
      <c r="U3649" s="35"/>
    </row>
    <row r="3650">
      <c r="A3650" s="28">
        <v>3649.0</v>
      </c>
      <c r="B3650" s="28">
        <v>16.0</v>
      </c>
      <c r="C3650" s="28" t="str">
        <f>TRIM(PROPER('Base de datos cruda'!C3650))</f>
        <v>Male</v>
      </c>
      <c r="D3650" s="28">
        <v>0.14</v>
      </c>
      <c r="E3650" s="28">
        <v>6.11</v>
      </c>
      <c r="F3650" s="28">
        <v>5.29</v>
      </c>
      <c r="G3650" s="28">
        <v>92.24</v>
      </c>
      <c r="H3650" s="28" t="str">
        <f>TRIM(PROPER('Base de datos cruda'!H3650))</f>
        <v>Fps</v>
      </c>
      <c r="I3650" s="28">
        <v>3.81</v>
      </c>
      <c r="J3650" s="28">
        <v>5.0</v>
      </c>
      <c r="K3650" s="28">
        <v>330.31</v>
      </c>
      <c r="L3650" s="28">
        <f>IF('Base de datos cruda'!L3650&lt;0,,'Base de datos cruda'!L3650)</f>
        <v>2.17</v>
      </c>
      <c r="M3650" s="28" t="str">
        <f>IF(TRIM(PROPER('Base de datos cruda'!M3650))="High","Alto",IF(TRIM(PROPER('Base de datos cruda'!M3650))="Medium","Medio","Bajo"))</f>
        <v>Medio</v>
      </c>
      <c r="N3650" s="29">
        <v>74.52</v>
      </c>
      <c r="O3650" s="32">
        <f t="shared" si="1"/>
        <v>74.52</v>
      </c>
      <c r="P3650" s="33">
        <f t="shared" si="2"/>
        <v>5.14</v>
      </c>
      <c r="Q3650" s="34">
        <f t="shared" si="3"/>
        <v>43.64285714</v>
      </c>
      <c r="R3650" s="35" t="str">
        <f t="shared" si="4"/>
        <v>Alto</v>
      </c>
      <c r="S3650" s="35" t="str">
        <f>IF(O3650="","",IF(O3650&gt;AVERAGE('Base de datos limpia'!$O$2:$O$8001),"Alto","Normal"))
</f>
        <v>Alto</v>
      </c>
      <c r="T3650" s="35" t="str">
        <f t="shared" si="5"/>
        <v>Gamer intensivo</v>
      </c>
      <c r="U3650" s="35"/>
    </row>
    <row r="3651">
      <c r="A3651" s="28">
        <v>3650.0</v>
      </c>
      <c r="B3651" s="28">
        <v>19.0</v>
      </c>
      <c r="C3651" s="28" t="str">
        <f>TRIM(PROPER('Base de datos cruda'!C3651))</f>
        <v>Male</v>
      </c>
      <c r="D3651" s="28">
        <v>1.93</v>
      </c>
      <c r="E3651" s="28">
        <v>5.05</v>
      </c>
      <c r="F3651" s="28">
        <v>7.3</v>
      </c>
      <c r="G3651" s="28">
        <v>62.76</v>
      </c>
      <c r="H3651" s="28" t="str">
        <f>TRIM(PROPER('Base de datos cruda'!H3651))</f>
        <v>Casual</v>
      </c>
      <c r="I3651" s="28">
        <v>4.04</v>
      </c>
      <c r="J3651" s="28">
        <v>4.35</v>
      </c>
      <c r="K3651" s="28">
        <v>295.69</v>
      </c>
      <c r="L3651" s="28">
        <f>IF('Base de datos cruda'!L3651&lt;0,,'Base de datos cruda'!L3651)</f>
        <v>7.24</v>
      </c>
      <c r="M3651" s="28" t="str">
        <f>IF(TRIM(PROPER('Base de datos cruda'!M3651))="High","Alto",IF(TRIM(PROPER('Base de datos cruda'!M3651))="Medium","Medio","Bajo"))</f>
        <v>Medio</v>
      </c>
      <c r="N3651" s="29">
        <v>77.38</v>
      </c>
      <c r="O3651" s="32">
        <f t="shared" si="1"/>
        <v>77.38</v>
      </c>
      <c r="P3651" s="33">
        <f t="shared" si="2"/>
        <v>6.28</v>
      </c>
      <c r="Q3651" s="34">
        <f t="shared" si="3"/>
        <v>2.616580311</v>
      </c>
      <c r="R3651" s="35" t="str">
        <f t="shared" si="4"/>
        <v>Alto</v>
      </c>
      <c r="S3651" s="35" t="str">
        <f>IF(O3651="","",IF(O3651&gt;AVERAGE('Base de datos limpia'!$O$2:$O$8001),"Alto","Normal"))
</f>
        <v>Alto</v>
      </c>
      <c r="T3651" s="35" t="str">
        <f t="shared" si="5"/>
        <v>Gamer moderado</v>
      </c>
      <c r="U3651" s="35"/>
    </row>
    <row r="3652">
      <c r="A3652" s="28">
        <v>3651.0</v>
      </c>
      <c r="B3652" s="28">
        <v>23.0</v>
      </c>
      <c r="C3652" s="28" t="str">
        <f>TRIM(PROPER('Base de datos cruda'!C3652))</f>
        <v>Female</v>
      </c>
      <c r="D3652" s="28">
        <v>3.45</v>
      </c>
      <c r="E3652" s="28">
        <v>8.84</v>
      </c>
      <c r="F3652" s="28">
        <v>4.51</v>
      </c>
      <c r="G3652" s="28">
        <v>85.52</v>
      </c>
      <c r="H3652" s="28" t="str">
        <f>TRIM(PROPER('Base de datos cruda'!H3652))</f>
        <v>Rpg</v>
      </c>
      <c r="I3652" s="28">
        <v>4.42</v>
      </c>
      <c r="J3652" s="28">
        <v>6.25</v>
      </c>
      <c r="K3652" s="28">
        <v>282.11</v>
      </c>
      <c r="L3652" s="28">
        <f>IF('Base de datos cruda'!L3652&lt;0,,'Base de datos cruda'!L3652)</f>
        <v>7.21</v>
      </c>
      <c r="M3652" s="28" t="str">
        <f>IF(TRIM(PROPER('Base de datos cruda'!M3652))="High","Alto",IF(TRIM(PROPER('Base de datos cruda'!M3652))="Medium","Medio","Bajo"))</f>
        <v>Alto</v>
      </c>
      <c r="N3652" s="29">
        <v>78.1</v>
      </c>
      <c r="O3652" s="32">
        <f t="shared" si="1"/>
        <v>78.1</v>
      </c>
      <c r="P3652" s="33">
        <f t="shared" si="2"/>
        <v>9.7</v>
      </c>
      <c r="Q3652" s="34">
        <f t="shared" si="3"/>
        <v>2.562318841</v>
      </c>
      <c r="R3652" s="35" t="str">
        <f t="shared" si="4"/>
        <v>Alto</v>
      </c>
      <c r="S3652" s="35" t="str">
        <f>IF(O3652="","",IF(O3652&gt;AVERAGE('Base de datos limpia'!$O$2:$O$8001),"Alto","Normal"))
</f>
        <v>Alto</v>
      </c>
      <c r="T3652" s="35" t="str">
        <f t="shared" si="5"/>
        <v>Gamer intensivo</v>
      </c>
      <c r="U3652" s="35"/>
    </row>
    <row r="3653">
      <c r="A3653" s="28">
        <v>3652.0</v>
      </c>
      <c r="B3653" s="28">
        <v>22.0</v>
      </c>
      <c r="C3653" s="28" t="str">
        <f>TRIM(PROPER('Base de datos cruda'!C3653))</f>
        <v>Male</v>
      </c>
      <c r="D3653" s="28">
        <v>2.66</v>
      </c>
      <c r="E3653" s="28">
        <v>8.91</v>
      </c>
      <c r="F3653" s="28">
        <v>4.1</v>
      </c>
      <c r="G3653" s="28">
        <v>85.61</v>
      </c>
      <c r="H3653" s="28" t="str">
        <f>TRIM(PROPER('Base de datos cruda'!H3653))</f>
        <v>Casual</v>
      </c>
      <c r="I3653" s="28">
        <v>0.84</v>
      </c>
      <c r="J3653" s="28">
        <v>7.36</v>
      </c>
      <c r="K3653" s="28">
        <v>282.22</v>
      </c>
      <c r="L3653" s="28">
        <f>IF('Base de datos cruda'!L3653&lt;0,,'Base de datos cruda'!L3653)</f>
        <v>9.85</v>
      </c>
      <c r="M3653" s="28" t="str">
        <f>IF(TRIM(PROPER('Base de datos cruda'!M3653))="High","Alto",IF(TRIM(PROPER('Base de datos cruda'!M3653))="Medium","Medio","Bajo"))</f>
        <v>Alto</v>
      </c>
      <c r="N3653" s="29">
        <v>86.48</v>
      </c>
      <c r="O3653" s="32">
        <f t="shared" si="1"/>
        <v>86.48</v>
      </c>
      <c r="P3653" s="33">
        <f t="shared" si="2"/>
        <v>10.02</v>
      </c>
      <c r="Q3653" s="34">
        <f t="shared" si="3"/>
        <v>3.34962406</v>
      </c>
      <c r="R3653" s="35" t="str">
        <f t="shared" si="4"/>
        <v>Alto</v>
      </c>
      <c r="S3653" s="35" t="str">
        <f>IF(O3653="","",IF(O3653&gt;AVERAGE('Base de datos limpia'!$O$2:$O$8001),"Alto","Normal"))
</f>
        <v>Alto</v>
      </c>
      <c r="T3653" s="35" t="str">
        <f t="shared" si="5"/>
        <v>Gamer intensivo</v>
      </c>
      <c r="U3653" s="35"/>
    </row>
    <row r="3654">
      <c r="A3654" s="28">
        <v>3653.0</v>
      </c>
      <c r="B3654" s="28">
        <v>24.0</v>
      </c>
      <c r="C3654" s="28" t="str">
        <f>TRIM(PROPER('Base de datos cruda'!C3654))</f>
        <v>Female</v>
      </c>
      <c r="D3654" s="28">
        <v>7.07</v>
      </c>
      <c r="E3654" s="28">
        <v>4.09</v>
      </c>
      <c r="F3654" s="28">
        <v>4.48</v>
      </c>
      <c r="G3654" s="28">
        <v>67.3</v>
      </c>
      <c r="H3654" s="28" t="str">
        <f>TRIM(PROPER('Base de datos cruda'!H3654))</f>
        <v>Rpg</v>
      </c>
      <c r="I3654" s="28">
        <v>1.85</v>
      </c>
      <c r="J3654" s="28">
        <v>9.5</v>
      </c>
      <c r="K3654" s="28">
        <v>241.02</v>
      </c>
      <c r="L3654" s="28">
        <f>IF('Base de datos cruda'!L3654&lt;0,,'Base de datos cruda'!L3654)</f>
        <v>15.62</v>
      </c>
      <c r="M3654" s="28" t="str">
        <f>IF(TRIM(PROPER('Base de datos cruda'!M3654))="High","Alto",IF(TRIM(PROPER('Base de datos cruda'!M3654))="Medium","Medio","Bajo"))</f>
        <v>Bajo</v>
      </c>
      <c r="N3654" s="29">
        <v>34.0323526919434</v>
      </c>
      <c r="O3654" s="32">
        <f t="shared" si="1"/>
        <v>34.03235269</v>
      </c>
      <c r="P3654" s="33">
        <f t="shared" si="2"/>
        <v>16.57</v>
      </c>
      <c r="Q3654" s="34">
        <f t="shared" si="3"/>
        <v>0.5785007072</v>
      </c>
      <c r="R3654" s="35" t="str">
        <f t="shared" si="4"/>
        <v>Bajo</v>
      </c>
      <c r="S3654" s="35" t="str">
        <f>IF(O3654="","",IF(O3654&gt;AVERAGE('Base de datos limpia'!$O$2:$O$8001),"Alto","Normal"))
</f>
        <v>Normal</v>
      </c>
      <c r="T3654" s="35" t="str">
        <f t="shared" si="5"/>
        <v>Gamer moderado</v>
      </c>
      <c r="U3654" s="35"/>
    </row>
    <row r="3655">
      <c r="A3655" s="28">
        <v>3654.0</v>
      </c>
      <c r="B3655" s="28">
        <v>20.0</v>
      </c>
      <c r="C3655" s="28" t="str">
        <f>TRIM(PROPER('Base de datos cruda'!C3655))</f>
        <v>Female</v>
      </c>
      <c r="D3655" s="28">
        <v>6.3</v>
      </c>
      <c r="E3655" s="28">
        <v>1.83</v>
      </c>
      <c r="F3655" s="28">
        <v>5.6</v>
      </c>
      <c r="G3655" s="28">
        <v>88.2</v>
      </c>
      <c r="H3655" s="28" t="str">
        <f>TRIM(PROPER('Base de datos cruda'!H3655))</f>
        <v>Casual</v>
      </c>
      <c r="I3655" s="28">
        <v>3.57</v>
      </c>
      <c r="J3655" s="28">
        <v>10.63</v>
      </c>
      <c r="K3655" s="28">
        <v>216.39</v>
      </c>
      <c r="L3655" s="28">
        <f>IF('Base de datos cruda'!L3655&lt;0,,'Base de datos cruda'!L3655)</f>
        <v>14.14</v>
      </c>
      <c r="M3655" s="28" t="str">
        <f>IF(TRIM(PROPER('Base de datos cruda'!M3655))="High","Alto",IF(TRIM(PROPER('Base de datos cruda'!M3655))="Medium","Medio","Bajo"))</f>
        <v>Bajo</v>
      </c>
      <c r="N3655" s="29">
        <v>23.93</v>
      </c>
      <c r="O3655" s="32">
        <f t="shared" si="1"/>
        <v>23.93</v>
      </c>
      <c r="P3655" s="33">
        <f t="shared" si="2"/>
        <v>16.93</v>
      </c>
      <c r="Q3655" s="34">
        <f t="shared" si="3"/>
        <v>0.2904761905</v>
      </c>
      <c r="R3655" s="35" t="str">
        <f t="shared" si="4"/>
        <v>Bajo</v>
      </c>
      <c r="S3655" s="35" t="str">
        <f>IF(O3655="","",IF(O3655&gt;AVERAGE('Base de datos limpia'!$O$2:$O$8001),"Alto","Normal"))
</f>
        <v>Normal</v>
      </c>
      <c r="T3655" s="35" t="str">
        <f t="shared" si="5"/>
        <v>Gamer casual</v>
      </c>
      <c r="U3655" s="35"/>
    </row>
    <row r="3656">
      <c r="A3656" s="28">
        <v>3655.0</v>
      </c>
      <c r="B3656" s="28">
        <v>19.0</v>
      </c>
      <c r="C3656" s="28" t="str">
        <f>TRIM(PROPER('Base de datos cruda'!C3656))</f>
        <v>Female</v>
      </c>
      <c r="D3656" s="28">
        <v>5.01</v>
      </c>
      <c r="E3656" s="28">
        <v>2.51</v>
      </c>
      <c r="F3656" s="28">
        <v>4.16</v>
      </c>
      <c r="G3656" s="28">
        <v>88.22</v>
      </c>
      <c r="H3656" s="28" t="str">
        <f>TRIM(PROPER('Base de datos cruda'!H3656))</f>
        <v>Rpg</v>
      </c>
      <c r="I3656" s="28">
        <v>3.58</v>
      </c>
      <c r="J3656" s="28">
        <v>6.8</v>
      </c>
      <c r="K3656" s="28">
        <v>243.62</v>
      </c>
      <c r="L3656" s="28">
        <f>IF('Base de datos cruda'!L3656&lt;0,,'Base de datos cruda'!L3656)</f>
        <v>10.47</v>
      </c>
      <c r="M3656" s="28" t="str">
        <f>IF(TRIM(PROPER('Base de datos cruda'!M3656))="High","Alto",IF(TRIM(PROPER('Base de datos cruda'!M3656))="Medium","Medio","Bajo"))</f>
        <v>Bajo</v>
      </c>
      <c r="N3656" s="29">
        <v>49.8972094872685</v>
      </c>
      <c r="O3656" s="32">
        <f t="shared" si="1"/>
        <v>49.89720949</v>
      </c>
      <c r="P3656" s="33">
        <f t="shared" si="2"/>
        <v>11.81</v>
      </c>
      <c r="Q3656" s="34">
        <f t="shared" si="3"/>
        <v>0.500998004</v>
      </c>
      <c r="R3656" s="35" t="str">
        <f t="shared" si="4"/>
        <v>Bajo</v>
      </c>
      <c r="S3656" s="35" t="str">
        <f>IF(O3656="","",IF(O3656&gt;AVERAGE('Base de datos limpia'!$O$2:$O$8001),"Alto","Normal"))
</f>
        <v>Normal</v>
      </c>
      <c r="T3656" s="35" t="str">
        <f t="shared" si="5"/>
        <v>Gamer casual</v>
      </c>
      <c r="U3656" s="35"/>
    </row>
    <row r="3657">
      <c r="A3657" s="28">
        <v>3656.0</v>
      </c>
      <c r="B3657" s="28">
        <v>23.0</v>
      </c>
      <c r="C3657" s="28" t="str">
        <f>TRIM(PROPER('Base de datos cruda'!C3657))</f>
        <v>Male</v>
      </c>
      <c r="D3657" s="28">
        <v>2.7</v>
      </c>
      <c r="E3657" s="28">
        <v>4.3</v>
      </c>
      <c r="F3657" s="28">
        <v>7.15</v>
      </c>
      <c r="G3657" s="28">
        <v>74.0</v>
      </c>
      <c r="H3657" s="28" t="str">
        <f>TRIM(PROPER('Base de datos cruda'!H3657))</f>
        <v>Casual</v>
      </c>
      <c r="I3657" s="28">
        <v>1.54</v>
      </c>
      <c r="J3657" s="28">
        <v>5.76</v>
      </c>
      <c r="K3657" s="28">
        <v>293.33</v>
      </c>
      <c r="L3657" s="28">
        <f>IF('Base de datos cruda'!L3657&lt;0,,'Base de datos cruda'!L3657)</f>
        <v>4.15</v>
      </c>
      <c r="M3657" s="28" t="str">
        <f>IF(TRIM(PROPER('Base de datos cruda'!M3657))="High","Alto",IF(TRIM(PROPER('Base de datos cruda'!M3657))="Medium","Medio","Bajo"))</f>
        <v>Medio</v>
      </c>
      <c r="N3657" s="29">
        <v>72.5</v>
      </c>
      <c r="O3657" s="32">
        <f t="shared" si="1"/>
        <v>72.5</v>
      </c>
      <c r="P3657" s="33">
        <f t="shared" si="2"/>
        <v>8.46</v>
      </c>
      <c r="Q3657" s="34">
        <f t="shared" si="3"/>
        <v>1.592592593</v>
      </c>
      <c r="R3657" s="35" t="str">
        <f t="shared" si="4"/>
        <v>Alto</v>
      </c>
      <c r="S3657" s="35" t="str">
        <f>IF(O3657="","",IF(O3657&gt;AVERAGE('Base de datos limpia'!$O$2:$O$8001),"Alto","Normal"))
</f>
        <v>Alto</v>
      </c>
      <c r="T3657" s="35" t="str">
        <f t="shared" si="5"/>
        <v>Gamer moderado</v>
      </c>
      <c r="U3657" s="35"/>
    </row>
    <row r="3658">
      <c r="A3658" s="28">
        <v>3657.0</v>
      </c>
      <c r="B3658" s="28">
        <v>24.0</v>
      </c>
      <c r="C3658" s="28" t="str">
        <f>TRIM(PROPER('Base de datos cruda'!C3658))</f>
        <v>Female</v>
      </c>
      <c r="D3658" s="28">
        <v>5.61</v>
      </c>
      <c r="E3658" s="28">
        <v>6.08</v>
      </c>
      <c r="F3658" s="28">
        <v>5.58</v>
      </c>
      <c r="G3658" s="28">
        <v>79.34</v>
      </c>
      <c r="H3658" s="28" t="str">
        <f>TRIM(PROPER('Base de datos cruda'!H3658))</f>
        <v>Fps</v>
      </c>
      <c r="I3658" s="28">
        <v>1.52</v>
      </c>
      <c r="J3658" s="28">
        <v>10.05</v>
      </c>
      <c r="K3658" s="28">
        <v>236.32</v>
      </c>
      <c r="L3658" s="28">
        <f>IF('Base de datos cruda'!L3658&lt;0,,'Base de datos cruda'!L3658)</f>
        <v>12.72</v>
      </c>
      <c r="M3658" s="28" t="str">
        <f>IF(TRIM(PROPER('Base de datos cruda'!M3658))="High","Alto",IF(TRIM(PROPER('Base de datos cruda'!M3658))="Medium","Medio","Bajo"))</f>
        <v>Bajo</v>
      </c>
      <c r="N3658" s="29">
        <v>50.4</v>
      </c>
      <c r="O3658" s="32">
        <f t="shared" si="1"/>
        <v>50.4</v>
      </c>
      <c r="P3658" s="33">
        <f t="shared" si="2"/>
        <v>15.66</v>
      </c>
      <c r="Q3658" s="34">
        <f t="shared" si="3"/>
        <v>1.083778966</v>
      </c>
      <c r="R3658" s="35" t="str">
        <f t="shared" si="4"/>
        <v>Medio</v>
      </c>
      <c r="S3658" s="35" t="str">
        <f>IF(O3658="","",IF(O3658&gt;AVERAGE('Base de datos limpia'!$O$2:$O$8001),"Alto","Normal"))
</f>
        <v>Normal</v>
      </c>
      <c r="T3658" s="35" t="str">
        <f t="shared" si="5"/>
        <v>Gamer intensivo</v>
      </c>
      <c r="U3658" s="35"/>
    </row>
    <row r="3659">
      <c r="A3659" s="28">
        <v>3658.0</v>
      </c>
      <c r="B3659" s="28">
        <v>22.0</v>
      </c>
      <c r="C3659" s="28" t="str">
        <f>TRIM(PROPER('Base de datos cruda'!C3659))</f>
        <v>Female</v>
      </c>
      <c r="D3659" s="28">
        <v>6.75</v>
      </c>
      <c r="E3659" s="28">
        <v>6.91</v>
      </c>
      <c r="F3659" s="28">
        <v>7.68</v>
      </c>
      <c r="G3659" s="28">
        <v>93.31</v>
      </c>
      <c r="H3659" s="28" t="str">
        <f>TRIM(PROPER('Base de datos cruda'!H3659))</f>
        <v>Fps</v>
      </c>
      <c r="I3659" s="28">
        <v>1.6</v>
      </c>
      <c r="J3659" s="28">
        <v>10.05</v>
      </c>
      <c r="K3659" s="28">
        <v>234.11</v>
      </c>
      <c r="L3659" s="28">
        <f>IF('Base de datos cruda'!L3659&lt;0,,'Base de datos cruda'!L3659)</f>
        <v>12.91</v>
      </c>
      <c r="M3659" s="28" t="str">
        <f>IF(TRIM(PROPER('Base de datos cruda'!M3659))="High","Alto",IF(TRIM(PROPER('Base de datos cruda'!M3659))="Medium","Medio","Bajo"))</f>
        <v>Bajo</v>
      </c>
      <c r="N3659" s="29">
        <v>82.2610118613501</v>
      </c>
      <c r="O3659" s="32">
        <f t="shared" si="1"/>
        <v>82.26101186</v>
      </c>
      <c r="P3659" s="33">
        <f t="shared" si="2"/>
        <v>16.8</v>
      </c>
      <c r="Q3659" s="34">
        <f t="shared" si="3"/>
        <v>1.023703704</v>
      </c>
      <c r="R3659" s="35" t="str">
        <f t="shared" si="4"/>
        <v>Alto</v>
      </c>
      <c r="S3659" s="35" t="str">
        <f>IF(O3659="","",IF(O3659&gt;AVERAGE('Base de datos limpia'!$O$2:$O$8001),"Alto","Normal"))
</f>
        <v>Alto</v>
      </c>
      <c r="T3659" s="35" t="str">
        <f t="shared" si="5"/>
        <v>Gamer intensivo</v>
      </c>
      <c r="U3659" s="35"/>
    </row>
    <row r="3660">
      <c r="A3660" s="28">
        <v>3659.0</v>
      </c>
      <c r="B3660" s="28">
        <v>22.0</v>
      </c>
      <c r="C3660" s="28" t="str">
        <f>TRIM(PROPER('Base de datos cruda'!C3660))</f>
        <v>Male</v>
      </c>
      <c r="D3660" s="28">
        <v>4.76</v>
      </c>
      <c r="E3660" s="28">
        <v>3.98</v>
      </c>
      <c r="F3660" s="28">
        <v>4.23</v>
      </c>
      <c r="G3660" s="28">
        <v>80.93</v>
      </c>
      <c r="H3660" s="28" t="str">
        <f>TRIM(PROPER('Base de datos cruda'!H3660))</f>
        <v>Casual</v>
      </c>
      <c r="I3660" s="28">
        <v>4.46</v>
      </c>
      <c r="J3660" s="28">
        <v>5.86</v>
      </c>
      <c r="K3660" s="28">
        <v>276.91</v>
      </c>
      <c r="L3660" s="28">
        <f>IF('Base de datos cruda'!L3660&lt;0,,'Base de datos cruda'!L3660)</f>
        <v>10.6</v>
      </c>
      <c r="M3660" s="28" t="str">
        <f>IF(TRIM(PROPER('Base de datos cruda'!M3660))="High","Alto",IF(TRIM(PROPER('Base de datos cruda'!M3660))="Medium","Medio","Bajo"))</f>
        <v>Medio</v>
      </c>
      <c r="N3660" s="29">
        <v>45.6665152771319</v>
      </c>
      <c r="O3660" s="32">
        <f t="shared" si="1"/>
        <v>45.66651528</v>
      </c>
      <c r="P3660" s="33">
        <f t="shared" si="2"/>
        <v>10.62</v>
      </c>
      <c r="Q3660" s="34">
        <f t="shared" si="3"/>
        <v>0.8361344538</v>
      </c>
      <c r="R3660" s="35" t="str">
        <f t="shared" si="4"/>
        <v>Bajo</v>
      </c>
      <c r="S3660" s="35" t="str">
        <f>IF(O3660="","",IF(O3660&gt;AVERAGE('Base de datos limpia'!$O$2:$O$8001),"Alto","Normal"))
</f>
        <v>Normal</v>
      </c>
      <c r="T3660" s="35" t="str">
        <f t="shared" si="5"/>
        <v>Gamer moderado</v>
      </c>
      <c r="U3660" s="35"/>
    </row>
    <row r="3661">
      <c r="A3661" s="28">
        <v>3660.0</v>
      </c>
      <c r="B3661" s="28">
        <v>20.0</v>
      </c>
      <c r="C3661" s="28" t="str">
        <f>TRIM(PROPER('Base de datos cruda'!C3661))</f>
        <v>Female</v>
      </c>
      <c r="D3661" s="28">
        <v>6.28</v>
      </c>
      <c r="E3661" s="28">
        <v>7.01</v>
      </c>
      <c r="F3661" s="28">
        <v>5.08</v>
      </c>
      <c r="G3661" s="28">
        <v>84.73</v>
      </c>
      <c r="H3661" s="28" t="str">
        <f>TRIM(PROPER('Base de datos cruda'!H3661))</f>
        <v>Casual</v>
      </c>
      <c r="I3661" s="28">
        <v>4.55</v>
      </c>
      <c r="J3661" s="28">
        <v>9.31</v>
      </c>
      <c r="K3661" s="28">
        <v>253.28</v>
      </c>
      <c r="L3661" s="28">
        <f>IF('Base de datos cruda'!L3661&lt;0,,'Base de datos cruda'!L3661)</f>
        <v>15.88</v>
      </c>
      <c r="M3661" s="28" t="str">
        <f>IF(TRIM(PROPER('Base de datos cruda'!M3661))="High","Alto",IF(TRIM(PROPER('Base de datos cruda'!M3661))="Medium","Medio","Bajo"))</f>
        <v>Alto</v>
      </c>
      <c r="N3661" s="29">
        <v>70.2111212090911</v>
      </c>
      <c r="O3661" s="32">
        <f t="shared" si="1"/>
        <v>70.21112121</v>
      </c>
      <c r="P3661" s="33">
        <f t="shared" si="2"/>
        <v>15.59</v>
      </c>
      <c r="Q3661" s="34">
        <f t="shared" si="3"/>
        <v>1.116242038</v>
      </c>
      <c r="R3661" s="35" t="str">
        <f t="shared" si="4"/>
        <v>Alto</v>
      </c>
      <c r="S3661" s="35" t="str">
        <f>IF(O3661="","",IF(O3661&gt;AVERAGE('Base de datos limpia'!$O$2:$O$8001),"Alto","Normal"))
</f>
        <v>Alto</v>
      </c>
      <c r="T3661" s="35" t="str">
        <f t="shared" si="5"/>
        <v>Gamer intensivo</v>
      </c>
      <c r="U3661" s="35"/>
    </row>
    <row r="3662">
      <c r="A3662" s="28">
        <v>3661.0</v>
      </c>
      <c r="B3662" s="28">
        <v>19.0</v>
      </c>
      <c r="C3662" s="28" t="str">
        <f>TRIM(PROPER('Base de datos cruda'!C3662))</f>
        <v>Male</v>
      </c>
      <c r="D3662" s="28">
        <v>5.99</v>
      </c>
      <c r="E3662" s="28">
        <v>9.44</v>
      </c>
      <c r="F3662" s="28">
        <v>6.04</v>
      </c>
      <c r="G3662" s="28">
        <v>76.51</v>
      </c>
      <c r="H3662" s="28" t="str">
        <f>TRIM(PROPER('Base de datos cruda'!H3662))</f>
        <v>Casual</v>
      </c>
      <c r="I3662" s="28">
        <v>0.07</v>
      </c>
      <c r="J3662" s="28">
        <v>8.43</v>
      </c>
      <c r="K3662" s="28">
        <v>272.07</v>
      </c>
      <c r="L3662" s="28">
        <f>IF('Base de datos cruda'!L3662&lt;0,,'Base de datos cruda'!L3662)</f>
        <v>14.11</v>
      </c>
      <c r="M3662" s="28" t="str">
        <f>IF(TRIM(PROPER('Base de datos cruda'!M3662))="High","Alto",IF(TRIM(PROPER('Base de datos cruda'!M3662))="Medium","Medio","Bajo"))</f>
        <v>Bajo</v>
      </c>
      <c r="N3662" s="29">
        <v>81.565778546121</v>
      </c>
      <c r="O3662" s="32">
        <f t="shared" si="1"/>
        <v>81.56577855</v>
      </c>
      <c r="P3662" s="33">
        <f t="shared" si="2"/>
        <v>14.42</v>
      </c>
      <c r="Q3662" s="34">
        <f t="shared" si="3"/>
        <v>1.575959933</v>
      </c>
      <c r="R3662" s="35" t="str">
        <f t="shared" si="4"/>
        <v>Alto</v>
      </c>
      <c r="S3662" s="35" t="str">
        <f>IF(O3662="","",IF(O3662&gt;AVERAGE('Base de datos limpia'!$O$2:$O$8001),"Alto","Normal"))
</f>
        <v>Alto</v>
      </c>
      <c r="T3662" s="35" t="str">
        <f t="shared" si="5"/>
        <v>Gamer intensivo</v>
      </c>
      <c r="U3662" s="35"/>
    </row>
    <row r="3663">
      <c r="A3663" s="28">
        <v>3662.0</v>
      </c>
      <c r="B3663" s="28">
        <v>16.0</v>
      </c>
      <c r="C3663" s="28" t="str">
        <f>TRIM(PROPER('Base de datos cruda'!C3663))</f>
        <v>Male</v>
      </c>
      <c r="D3663" s="28">
        <v>4.57</v>
      </c>
      <c r="E3663" s="28">
        <v>6.87</v>
      </c>
      <c r="F3663" s="28">
        <v>5.91</v>
      </c>
      <c r="G3663" s="28">
        <v>65.98</v>
      </c>
      <c r="H3663" s="28" t="str">
        <f>TRIM(PROPER('Base de datos cruda'!H3663))</f>
        <v>Fps</v>
      </c>
      <c r="I3663" s="28">
        <v>1.63</v>
      </c>
      <c r="J3663" s="28">
        <v>6.08</v>
      </c>
      <c r="K3663" s="28">
        <v>265.91</v>
      </c>
      <c r="L3663" s="28">
        <f>IF('Base de datos cruda'!L3663&lt;0,,'Base de datos cruda'!L3663)</f>
        <v>8.47</v>
      </c>
      <c r="M3663" s="28" t="str">
        <f>IF(TRIM(PROPER('Base de datos cruda'!M3663))="High","Alto",IF(TRIM(PROPER('Base de datos cruda'!M3663))="Medium","Medio","Bajo"))</f>
        <v>Medio</v>
      </c>
      <c r="N3663" s="29">
        <v>63.11</v>
      </c>
      <c r="O3663" s="32">
        <f t="shared" si="1"/>
        <v>63.11</v>
      </c>
      <c r="P3663" s="33">
        <f t="shared" si="2"/>
        <v>10.65</v>
      </c>
      <c r="Q3663" s="34">
        <f t="shared" si="3"/>
        <v>1.503282276</v>
      </c>
      <c r="R3663" s="35" t="str">
        <f t="shared" si="4"/>
        <v>Medio</v>
      </c>
      <c r="S3663" s="35" t="str">
        <f>IF(O3663="","",IF(O3663&gt;AVERAGE('Base de datos limpia'!$O$2:$O$8001),"Alto","Normal"))
</f>
        <v>Normal</v>
      </c>
      <c r="T3663" s="35" t="str">
        <f t="shared" si="5"/>
        <v>Gamer intensivo</v>
      </c>
      <c r="U3663" s="35"/>
    </row>
    <row r="3664">
      <c r="A3664" s="28">
        <v>3663.0</v>
      </c>
      <c r="B3664" s="28">
        <v>22.0</v>
      </c>
      <c r="C3664" s="28" t="str">
        <f>TRIM(PROPER('Base de datos cruda'!C3664))</f>
        <v>Male</v>
      </c>
      <c r="D3664" s="28">
        <v>2.5</v>
      </c>
      <c r="E3664" s="28">
        <v>2.43</v>
      </c>
      <c r="F3664" s="28">
        <v>4.65</v>
      </c>
      <c r="G3664" s="28">
        <v>99.92</v>
      </c>
      <c r="H3664" s="28" t="str">
        <f>TRIM(PROPER('Base de datos cruda'!H3664))</f>
        <v>Rpg</v>
      </c>
      <c r="I3664" s="28">
        <v>1.96</v>
      </c>
      <c r="J3664" s="28">
        <v>3.55</v>
      </c>
      <c r="K3664" s="28">
        <v>289.17</v>
      </c>
      <c r="L3664" s="28">
        <f>IF('Base de datos cruda'!L3664&lt;0,,'Base de datos cruda'!L3664)</f>
        <v>4.99</v>
      </c>
      <c r="M3664" s="28" t="str">
        <f>IF(TRIM(PROPER('Base de datos cruda'!M3664))="High","Alto",IF(TRIM(PROPER('Base de datos cruda'!M3664))="Medium","Medio","Bajo"))</f>
        <v>Medio</v>
      </c>
      <c r="N3664" s="29">
        <v>62.7</v>
      </c>
      <c r="O3664" s="32">
        <f t="shared" si="1"/>
        <v>62.7</v>
      </c>
      <c r="P3664" s="33">
        <f t="shared" si="2"/>
        <v>6.05</v>
      </c>
      <c r="Q3664" s="34">
        <f t="shared" si="3"/>
        <v>0.972</v>
      </c>
      <c r="R3664" s="35" t="str">
        <f t="shared" si="4"/>
        <v>Medio</v>
      </c>
      <c r="S3664" s="35" t="str">
        <f>IF(O3664="","",IF(O3664&gt;AVERAGE('Base de datos limpia'!$O$2:$O$8001),"Alto","Normal"))
</f>
        <v>Normal</v>
      </c>
      <c r="T3664" s="35" t="str">
        <f t="shared" si="5"/>
        <v>Gamer casual</v>
      </c>
      <c r="U3664" s="35"/>
    </row>
    <row r="3665">
      <c r="A3665" s="28">
        <v>3664.0</v>
      </c>
      <c r="B3665" s="28">
        <v>16.0</v>
      </c>
      <c r="C3665" s="28" t="str">
        <f>TRIM(PROPER('Base de datos cruda'!C3665))</f>
        <v>Male</v>
      </c>
      <c r="D3665" s="28">
        <v>5.97</v>
      </c>
      <c r="E3665" s="28">
        <v>6.22</v>
      </c>
      <c r="F3665" s="28">
        <v>8.97</v>
      </c>
      <c r="G3665" s="28">
        <v>81.26</v>
      </c>
      <c r="H3665" s="28" t="str">
        <f>TRIM(PROPER('Base de datos cruda'!H3665))</f>
        <v>Fps</v>
      </c>
      <c r="I3665" s="28">
        <v>4.91</v>
      </c>
      <c r="J3665" s="28">
        <v>7.2</v>
      </c>
      <c r="K3665" s="28">
        <v>248.46</v>
      </c>
      <c r="L3665" s="28">
        <f>IF('Base de datos cruda'!L3665&lt;0,,'Base de datos cruda'!L3665)</f>
        <v>13.11</v>
      </c>
      <c r="M3665" s="28" t="str">
        <f>IF(TRIM(PROPER('Base de datos cruda'!M3665))="High","Alto",IF(TRIM(PROPER('Base de datos cruda'!M3665))="Medium","Medio","Bajo"))</f>
        <v>Bajo</v>
      </c>
      <c r="N3665" s="29">
        <v>67.58</v>
      </c>
      <c r="O3665" s="32">
        <f t="shared" si="1"/>
        <v>67.58</v>
      </c>
      <c r="P3665" s="33">
        <f t="shared" si="2"/>
        <v>13.17</v>
      </c>
      <c r="Q3665" s="34">
        <f t="shared" si="3"/>
        <v>1.041876047</v>
      </c>
      <c r="R3665" s="35" t="str">
        <f t="shared" si="4"/>
        <v>Medio</v>
      </c>
      <c r="S3665" s="35" t="str">
        <f>IF(O3665="","",IF(O3665&gt;AVERAGE('Base de datos limpia'!$O$2:$O$8001),"Alto","Normal"))
</f>
        <v>Alto</v>
      </c>
      <c r="T3665" s="35" t="str">
        <f t="shared" si="5"/>
        <v>Gamer intensivo</v>
      </c>
      <c r="U3665" s="35"/>
    </row>
    <row r="3666">
      <c r="A3666" s="28">
        <v>3665.0</v>
      </c>
      <c r="B3666" s="28">
        <v>16.0</v>
      </c>
      <c r="C3666" s="28" t="str">
        <f>TRIM(PROPER('Base de datos cruda'!C3666))</f>
        <v>Male</v>
      </c>
      <c r="D3666" s="28">
        <v>1.65</v>
      </c>
      <c r="E3666" s="28">
        <v>5.88</v>
      </c>
      <c r="F3666" s="28">
        <v>5.42</v>
      </c>
      <c r="G3666" s="28">
        <v>73.46</v>
      </c>
      <c r="H3666" s="28" t="str">
        <f>TRIM(PROPER('Base de datos cruda'!H3666))</f>
        <v>Fps</v>
      </c>
      <c r="I3666" s="28">
        <v>4.72</v>
      </c>
      <c r="J3666" s="28">
        <v>7.4</v>
      </c>
      <c r="K3666" s="28">
        <v>290.95</v>
      </c>
      <c r="L3666" s="28">
        <f>IF('Base de datos cruda'!L3666&lt;0,,'Base de datos cruda'!L3666)</f>
        <v>6.83</v>
      </c>
      <c r="M3666" s="28" t="str">
        <f>IF(TRIM(PROPER('Base de datos cruda'!M3666))="High","Alto",IF(TRIM(PROPER('Base de datos cruda'!M3666))="Medium","Medio","Bajo"))</f>
        <v>Medio</v>
      </c>
      <c r="N3666" s="29">
        <v>93.0239239043529</v>
      </c>
      <c r="O3666" s="32">
        <f t="shared" si="1"/>
        <v>93.0239239</v>
      </c>
      <c r="P3666" s="33">
        <f t="shared" si="2"/>
        <v>9.05</v>
      </c>
      <c r="Q3666" s="34">
        <f t="shared" si="3"/>
        <v>3.563636364</v>
      </c>
      <c r="R3666" s="35" t="str">
        <f t="shared" si="4"/>
        <v>Alto</v>
      </c>
      <c r="S3666" s="35" t="str">
        <f>IF(O3666="","",IF(O3666&gt;AVERAGE('Base de datos limpia'!$O$2:$O$8001),"Alto","Normal"))
</f>
        <v>Alto</v>
      </c>
      <c r="T3666" s="35" t="str">
        <f t="shared" si="5"/>
        <v>Gamer moderado</v>
      </c>
      <c r="U3666" s="35"/>
    </row>
    <row r="3667">
      <c r="A3667" s="28">
        <v>3666.0</v>
      </c>
      <c r="B3667" s="28">
        <v>20.0</v>
      </c>
      <c r="C3667" s="28" t="str">
        <f>TRIM(PROPER('Base de datos cruda'!C3667))</f>
        <v>Female</v>
      </c>
      <c r="D3667" s="28">
        <v>6.24</v>
      </c>
      <c r="E3667" s="28">
        <v>8.84</v>
      </c>
      <c r="F3667" s="28">
        <v>7.61</v>
      </c>
      <c r="G3667" s="28">
        <v>88.55</v>
      </c>
      <c r="H3667" s="28" t="str">
        <f>TRIM(PROPER('Base de datos cruda'!H3667))</f>
        <v>Rpg</v>
      </c>
      <c r="I3667" s="28">
        <v>3.14</v>
      </c>
      <c r="J3667" s="28">
        <v>10.99</v>
      </c>
      <c r="K3667" s="28">
        <v>242.99</v>
      </c>
      <c r="L3667" s="28">
        <f>IF('Base de datos cruda'!L3667&lt;0,,'Base de datos cruda'!L3667)</f>
        <v>18.13</v>
      </c>
      <c r="M3667" s="28" t="str">
        <f>IF(TRIM(PROPER('Base de datos cruda'!M3667))="High","Alto",IF(TRIM(PROPER('Base de datos cruda'!M3667))="Medium","Medio","Bajo"))</f>
        <v>Bajo</v>
      </c>
      <c r="N3667" s="29">
        <v>86.4876605386978</v>
      </c>
      <c r="O3667" s="32">
        <f t="shared" si="1"/>
        <v>86.48766054</v>
      </c>
      <c r="P3667" s="33">
        <f t="shared" si="2"/>
        <v>17.23</v>
      </c>
      <c r="Q3667" s="34">
        <f t="shared" si="3"/>
        <v>1.416666667</v>
      </c>
      <c r="R3667" s="35" t="str">
        <f t="shared" si="4"/>
        <v>Alto</v>
      </c>
      <c r="S3667" s="35" t="str">
        <f>IF(O3667="","",IF(O3667&gt;AVERAGE('Base de datos limpia'!$O$2:$O$8001),"Alto","Normal"))
</f>
        <v>Alto</v>
      </c>
      <c r="T3667" s="35" t="str">
        <f t="shared" si="5"/>
        <v>Gamer intensivo</v>
      </c>
      <c r="U3667" s="35"/>
    </row>
    <row r="3668">
      <c r="A3668" s="28">
        <v>3667.0</v>
      </c>
      <c r="B3668" s="28">
        <v>24.0</v>
      </c>
      <c r="C3668" s="28" t="str">
        <f>TRIM(PROPER('Base de datos cruda'!C3668))</f>
        <v>Female</v>
      </c>
      <c r="D3668" s="28">
        <v>6.44</v>
      </c>
      <c r="E3668" s="28">
        <v>4.15</v>
      </c>
      <c r="F3668" s="28">
        <v>5.1</v>
      </c>
      <c r="G3668" s="28">
        <v>84.83</v>
      </c>
      <c r="H3668" s="28" t="str">
        <f>TRIM(PROPER('Base de datos cruda'!H3668))</f>
        <v>Casual</v>
      </c>
      <c r="I3668" s="28">
        <v>0.23</v>
      </c>
      <c r="J3668" s="28">
        <v>12.14</v>
      </c>
      <c r="K3668" s="28">
        <v>230.11</v>
      </c>
      <c r="L3668" s="28">
        <f>IF('Base de datos cruda'!L3668&lt;0,,'Base de datos cruda'!L3668)</f>
        <v>16.98</v>
      </c>
      <c r="M3668" s="28" t="str">
        <f>IF(TRIM(PROPER('Base de datos cruda'!M3668))="High","Alto",IF(TRIM(PROPER('Base de datos cruda'!M3668))="Medium","Medio","Bajo"))</f>
        <v>Bajo</v>
      </c>
      <c r="N3668" s="29">
        <v>38.21</v>
      </c>
      <c r="O3668" s="32">
        <f t="shared" si="1"/>
        <v>38.21</v>
      </c>
      <c r="P3668" s="33">
        <f t="shared" si="2"/>
        <v>18.58</v>
      </c>
      <c r="Q3668" s="34">
        <f t="shared" si="3"/>
        <v>0.6444099379</v>
      </c>
      <c r="R3668" s="35" t="str">
        <f t="shared" si="4"/>
        <v>Bajo</v>
      </c>
      <c r="S3668" s="35" t="str">
        <f>IF(O3668="","",IF(O3668&gt;AVERAGE('Base de datos limpia'!$O$2:$O$8001),"Alto","Normal"))
</f>
        <v>Normal</v>
      </c>
      <c r="T3668" s="35" t="str">
        <f t="shared" si="5"/>
        <v>Gamer moderado</v>
      </c>
      <c r="U3668" s="35"/>
    </row>
    <row r="3669">
      <c r="A3669" s="28">
        <v>3668.0</v>
      </c>
      <c r="B3669" s="28">
        <v>21.0</v>
      </c>
      <c r="C3669" s="28" t="str">
        <f>TRIM(PROPER('Base de datos cruda'!C3669))</f>
        <v>Male</v>
      </c>
      <c r="D3669" s="28">
        <v>6.58</v>
      </c>
      <c r="E3669" s="28">
        <v>4.81</v>
      </c>
      <c r="F3669" s="28">
        <v>8.39</v>
      </c>
      <c r="G3669" s="28">
        <v>69.32</v>
      </c>
      <c r="H3669" s="28" t="str">
        <f>TRIM(PROPER('Base de datos cruda'!H3669))</f>
        <v>Fps</v>
      </c>
      <c r="I3669" s="28">
        <v>0.96</v>
      </c>
      <c r="J3669" s="28">
        <v>8.15</v>
      </c>
      <c r="K3669" s="28">
        <v>252.77</v>
      </c>
      <c r="L3669" s="28">
        <f>IF('Base de datos cruda'!L3669&lt;0,,'Base de datos cruda'!L3669)</f>
        <v>14.24</v>
      </c>
      <c r="M3669" s="28" t="str">
        <f>IF(TRIM(PROPER('Base de datos cruda'!M3669))="High","Alto",IF(TRIM(PROPER('Base de datos cruda'!M3669))="Medium","Medio","Bajo"))</f>
        <v>Bajo</v>
      </c>
      <c r="N3669" s="29">
        <v>58.0652950571537</v>
      </c>
      <c r="O3669" s="32">
        <f t="shared" si="1"/>
        <v>58.06529506</v>
      </c>
      <c r="P3669" s="33">
        <f t="shared" si="2"/>
        <v>14.73</v>
      </c>
      <c r="Q3669" s="34">
        <f t="shared" si="3"/>
        <v>0.7310030395</v>
      </c>
      <c r="R3669" s="35" t="str">
        <f t="shared" si="4"/>
        <v>Medio</v>
      </c>
      <c r="S3669" s="35" t="str">
        <f>IF(O3669="","",IF(O3669&gt;AVERAGE('Base de datos limpia'!$O$2:$O$8001),"Alto","Normal"))
</f>
        <v>Normal</v>
      </c>
      <c r="T3669" s="35" t="str">
        <f t="shared" si="5"/>
        <v>Gamer moderado</v>
      </c>
      <c r="U3669" s="35"/>
    </row>
    <row r="3670">
      <c r="A3670" s="28">
        <v>3669.0</v>
      </c>
      <c r="B3670" s="28">
        <v>18.0</v>
      </c>
      <c r="C3670" s="28" t="str">
        <f>TRIM(PROPER('Base de datos cruda'!C3670))</f>
        <v>Female</v>
      </c>
      <c r="D3670" s="28">
        <v>3.78</v>
      </c>
      <c r="E3670" s="28">
        <v>6.39</v>
      </c>
      <c r="F3670" s="28">
        <v>5.94</v>
      </c>
      <c r="G3670" s="28">
        <v>95.08</v>
      </c>
      <c r="H3670" s="28" t="str">
        <f>TRIM(PROPER('Base de datos cruda'!H3670))</f>
        <v>Fps</v>
      </c>
      <c r="I3670" s="28">
        <v>2.17</v>
      </c>
      <c r="J3670" s="28">
        <v>7.63</v>
      </c>
      <c r="K3670" s="28">
        <v>282.02</v>
      </c>
      <c r="L3670" s="28">
        <f>IF('Base de datos cruda'!L3670&lt;0,,'Base de datos cruda'!L3670)</f>
        <v>9.69</v>
      </c>
      <c r="M3670" s="28" t="str">
        <f>IF(TRIM(PROPER('Base de datos cruda'!M3670))="High","Alto",IF(TRIM(PROPER('Base de datos cruda'!M3670))="Medium","Medio","Bajo"))</f>
        <v>Medio</v>
      </c>
      <c r="N3670" s="29">
        <v>88.3906581235709</v>
      </c>
      <c r="O3670" s="32">
        <f t="shared" si="1"/>
        <v>88.39065812</v>
      </c>
      <c r="P3670" s="33">
        <f t="shared" si="2"/>
        <v>11.41</v>
      </c>
      <c r="Q3670" s="34">
        <f t="shared" si="3"/>
        <v>1.69047619</v>
      </c>
      <c r="R3670" s="35" t="str">
        <f t="shared" si="4"/>
        <v>Alto</v>
      </c>
      <c r="S3670" s="35" t="str">
        <f>IF(O3670="","",IF(O3670&gt;AVERAGE('Base de datos limpia'!$O$2:$O$8001),"Alto","Normal"))
</f>
        <v>Alto</v>
      </c>
      <c r="T3670" s="35" t="str">
        <f t="shared" si="5"/>
        <v>Gamer intensivo</v>
      </c>
      <c r="U3670" s="35"/>
    </row>
    <row r="3671">
      <c r="A3671" s="28">
        <v>3670.0</v>
      </c>
      <c r="B3671" s="28">
        <v>18.0</v>
      </c>
      <c r="C3671" s="28" t="str">
        <f>TRIM(PROPER('Base de datos cruda'!C3671))</f>
        <v>Female</v>
      </c>
      <c r="D3671" s="28">
        <v>1.54</v>
      </c>
      <c r="E3671" s="28">
        <v>5.72</v>
      </c>
      <c r="F3671" s="28">
        <v>8.5</v>
      </c>
      <c r="G3671" s="28">
        <v>62.84</v>
      </c>
      <c r="H3671" s="28" t="str">
        <f>TRIM(PROPER('Base de datos cruda'!H3671))</f>
        <v>Fps</v>
      </c>
      <c r="I3671" s="28">
        <v>4.8</v>
      </c>
      <c r="J3671" s="28">
        <v>2.96</v>
      </c>
      <c r="K3671" s="28">
        <v>289.92</v>
      </c>
      <c r="L3671" s="28">
        <f>IF('Base de datos cruda'!L3671&lt;0,,'Base de datos cruda'!L3671)</f>
        <v>3.09</v>
      </c>
      <c r="M3671" s="28" t="str">
        <f>IF(TRIM(PROPER('Base de datos cruda'!M3671))="High","Alto",IF(TRIM(PROPER('Base de datos cruda'!M3671))="Medium","Medio","Bajo"))</f>
        <v>Medio</v>
      </c>
      <c r="N3671" s="29">
        <v>91.91</v>
      </c>
      <c r="O3671" s="32">
        <f t="shared" si="1"/>
        <v>91.91</v>
      </c>
      <c r="P3671" s="33">
        <f t="shared" si="2"/>
        <v>4.5</v>
      </c>
      <c r="Q3671" s="34">
        <f t="shared" si="3"/>
        <v>3.714285714</v>
      </c>
      <c r="R3671" s="35" t="str">
        <f t="shared" si="4"/>
        <v>Alto</v>
      </c>
      <c r="S3671" s="35" t="str">
        <f>IF(O3671="","",IF(O3671&gt;AVERAGE('Base de datos limpia'!$O$2:$O$8001),"Alto","Normal"))
</f>
        <v>Alto</v>
      </c>
      <c r="T3671" s="35" t="str">
        <f t="shared" si="5"/>
        <v>Gamer moderado</v>
      </c>
      <c r="U3671" s="35"/>
    </row>
    <row r="3672">
      <c r="A3672" s="28">
        <v>3671.0</v>
      </c>
      <c r="B3672" s="28">
        <v>22.0</v>
      </c>
      <c r="C3672" s="28" t="str">
        <f>TRIM(PROPER('Base de datos cruda'!C3672))</f>
        <v>Female</v>
      </c>
      <c r="D3672" s="28">
        <v>0.8</v>
      </c>
      <c r="E3672" s="28">
        <v>7.47</v>
      </c>
      <c r="F3672" s="28">
        <v>5.71</v>
      </c>
      <c r="G3672" s="28">
        <v>84.23</v>
      </c>
      <c r="H3672" s="28" t="str">
        <f>TRIM(PROPER('Base de datos cruda'!H3672))</f>
        <v>Casual</v>
      </c>
      <c r="I3672" s="28">
        <v>0.47</v>
      </c>
      <c r="J3672" s="28">
        <v>1.93</v>
      </c>
      <c r="K3672" s="28">
        <v>303.75</v>
      </c>
      <c r="L3672" s="28">
        <f>IF('Base de datos cruda'!L3672&lt;0,,'Base de datos cruda'!L3672)</f>
        <v>2.17</v>
      </c>
      <c r="M3672" s="28" t="str">
        <f>IF(TRIM(PROPER('Base de datos cruda'!M3672))="High","Alto",IF(TRIM(PROPER('Base de datos cruda'!M3672))="Medium","Medio","Bajo"))</f>
        <v>Alto</v>
      </c>
      <c r="N3672" s="29">
        <v>91.72</v>
      </c>
      <c r="O3672" s="32">
        <f t="shared" si="1"/>
        <v>91.72</v>
      </c>
      <c r="P3672" s="33">
        <f t="shared" si="2"/>
        <v>2.73</v>
      </c>
      <c r="Q3672" s="34">
        <f t="shared" si="3"/>
        <v>9.3375</v>
      </c>
      <c r="R3672" s="35" t="str">
        <f t="shared" si="4"/>
        <v>Alto</v>
      </c>
      <c r="S3672" s="35" t="str">
        <f>IF(O3672="","",IF(O3672&gt;AVERAGE('Base de datos limpia'!$O$2:$O$8001),"Alto","Normal"))
</f>
        <v>Alto</v>
      </c>
      <c r="T3672" s="35" t="str">
        <f t="shared" si="5"/>
        <v>Gamer intensivo</v>
      </c>
      <c r="U3672" s="35"/>
    </row>
    <row r="3673">
      <c r="A3673" s="28">
        <v>3672.0</v>
      </c>
      <c r="B3673" s="28">
        <v>21.0</v>
      </c>
      <c r="C3673" s="28" t="str">
        <f>TRIM(PROPER('Base de datos cruda'!C3673))</f>
        <v>Female</v>
      </c>
      <c r="D3673" s="28">
        <v>5.95</v>
      </c>
      <c r="E3673" s="28">
        <v>1.36</v>
      </c>
      <c r="F3673" s="28">
        <v>4.04</v>
      </c>
      <c r="G3673" s="28">
        <v>79.12</v>
      </c>
      <c r="H3673" s="28" t="str">
        <f>TRIM(PROPER('Base de datos cruda'!H3673))</f>
        <v>Rpg</v>
      </c>
      <c r="I3673" s="28">
        <v>3.96</v>
      </c>
      <c r="J3673" s="28">
        <v>9.28</v>
      </c>
      <c r="K3673" s="28">
        <v>252.51</v>
      </c>
      <c r="L3673" s="28">
        <f>IF('Base de datos cruda'!L3673&lt;0,,'Base de datos cruda'!L3673)</f>
        <v>15</v>
      </c>
      <c r="M3673" s="28" t="str">
        <f>IF(TRIM(PROPER('Base de datos cruda'!M3673))="High","Alto",IF(TRIM(PROPER('Base de datos cruda'!M3673))="Medium","Medio","Bajo"))</f>
        <v>Bajo</v>
      </c>
      <c r="N3673" s="29">
        <v>21.4</v>
      </c>
      <c r="O3673" s="32">
        <f t="shared" si="1"/>
        <v>21.4</v>
      </c>
      <c r="P3673" s="33">
        <f t="shared" si="2"/>
        <v>15.23</v>
      </c>
      <c r="Q3673" s="34">
        <f t="shared" si="3"/>
        <v>0.2285714286</v>
      </c>
      <c r="R3673" s="35" t="str">
        <f t="shared" si="4"/>
        <v>Bajo</v>
      </c>
      <c r="S3673" s="35" t="str">
        <f>IF(O3673="","",IF(O3673&gt;AVERAGE('Base de datos limpia'!$O$2:$O$8001),"Alto","Normal"))
</f>
        <v>Normal</v>
      </c>
      <c r="T3673" s="35" t="str">
        <f t="shared" si="5"/>
        <v>Gamer casual</v>
      </c>
      <c r="U3673" s="35"/>
    </row>
    <row r="3674">
      <c r="A3674" s="28">
        <v>3673.0</v>
      </c>
      <c r="B3674" s="28">
        <v>24.0</v>
      </c>
      <c r="C3674" s="28" t="str">
        <f>TRIM(PROPER('Base de datos cruda'!C3674))</f>
        <v>Female</v>
      </c>
      <c r="D3674" s="28">
        <v>7.09</v>
      </c>
      <c r="E3674" s="28">
        <v>6.07</v>
      </c>
      <c r="F3674" s="28">
        <v>6.59</v>
      </c>
      <c r="G3674" s="28">
        <v>72.73</v>
      </c>
      <c r="H3674" s="28" t="str">
        <f>TRIM(PROPER('Base de datos cruda'!H3674))</f>
        <v>Fps</v>
      </c>
      <c r="I3674" s="28">
        <v>0.96</v>
      </c>
      <c r="J3674" s="28">
        <v>11.32</v>
      </c>
      <c r="K3674" s="28">
        <v>237.63</v>
      </c>
      <c r="L3674" s="28">
        <f>IF('Base de datos cruda'!L3674&lt;0,,'Base de datos cruda'!L3674)</f>
        <v>14.88</v>
      </c>
      <c r="M3674" s="28" t="str">
        <f>IF(TRIM(PROPER('Base de datos cruda'!M3674))="High","Alto",IF(TRIM(PROPER('Base de datos cruda'!M3674))="Medium","Medio","Bajo"))</f>
        <v>Bajo</v>
      </c>
      <c r="N3674" s="29">
        <v>43.2</v>
      </c>
      <c r="O3674" s="32">
        <f t="shared" si="1"/>
        <v>43.2</v>
      </c>
      <c r="P3674" s="33">
        <f t="shared" si="2"/>
        <v>18.41</v>
      </c>
      <c r="Q3674" s="34">
        <f t="shared" si="3"/>
        <v>0.856135402</v>
      </c>
      <c r="R3674" s="35" t="str">
        <f t="shared" si="4"/>
        <v>Bajo</v>
      </c>
      <c r="S3674" s="35" t="str">
        <f>IF(O3674="","",IF(O3674&gt;AVERAGE('Base de datos limpia'!$O$2:$O$8001),"Alto","Normal"))
</f>
        <v>Normal</v>
      </c>
      <c r="T3674" s="35" t="str">
        <f t="shared" si="5"/>
        <v>Gamer intensivo</v>
      </c>
      <c r="U3674" s="35"/>
    </row>
    <row r="3675">
      <c r="A3675" s="28">
        <v>3674.0</v>
      </c>
      <c r="B3675" s="28">
        <v>21.0</v>
      </c>
      <c r="C3675" s="28" t="str">
        <f>TRIM(PROPER('Base de datos cruda'!C3675))</f>
        <v>Male</v>
      </c>
      <c r="D3675" s="28">
        <v>5.21</v>
      </c>
      <c r="E3675" s="28">
        <v>2.1</v>
      </c>
      <c r="F3675" s="28">
        <v>6.62</v>
      </c>
      <c r="G3675" s="28">
        <v>93.06</v>
      </c>
      <c r="H3675" s="28" t="str">
        <f>TRIM(PROPER('Base de datos cruda'!H3675))</f>
        <v>Casual</v>
      </c>
      <c r="I3675" s="28">
        <v>2.54</v>
      </c>
      <c r="J3675" s="28">
        <v>6.53</v>
      </c>
      <c r="K3675" s="28">
        <v>246.98</v>
      </c>
      <c r="L3675" s="28">
        <f>IF('Base de datos cruda'!L3675&lt;0,,'Base de datos cruda'!L3675)</f>
        <v>11.9</v>
      </c>
      <c r="M3675" s="28" t="str">
        <f>IF(TRIM(PROPER('Base de datos cruda'!M3675))="High","Alto",IF(TRIM(PROPER('Base de datos cruda'!M3675))="Medium","Medio","Bajo"))</f>
        <v>Bajo</v>
      </c>
      <c r="N3675" s="29">
        <v>46.23</v>
      </c>
      <c r="O3675" s="32">
        <f t="shared" si="1"/>
        <v>46.23</v>
      </c>
      <c r="P3675" s="33">
        <f t="shared" si="2"/>
        <v>11.74</v>
      </c>
      <c r="Q3675" s="34">
        <f t="shared" si="3"/>
        <v>0.4030710173</v>
      </c>
      <c r="R3675" s="35" t="str">
        <f t="shared" si="4"/>
        <v>Bajo</v>
      </c>
      <c r="S3675" s="35" t="str">
        <f>IF(O3675="","",IF(O3675&gt;AVERAGE('Base de datos limpia'!$O$2:$O$8001),"Alto","Normal"))
</f>
        <v>Normal</v>
      </c>
      <c r="T3675" s="35" t="str">
        <f t="shared" si="5"/>
        <v>Gamer casual</v>
      </c>
      <c r="U3675" s="35"/>
    </row>
    <row r="3676">
      <c r="A3676" s="28">
        <v>3675.0</v>
      </c>
      <c r="B3676" s="28">
        <v>20.0</v>
      </c>
      <c r="C3676" s="28" t="str">
        <f>TRIM(PROPER('Base de datos cruda'!C3676))</f>
        <v>Male</v>
      </c>
      <c r="D3676" s="28">
        <v>1.15</v>
      </c>
      <c r="E3676" s="28">
        <v>3.84</v>
      </c>
      <c r="F3676" s="28">
        <v>4.6</v>
      </c>
      <c r="G3676" s="28">
        <v>86.25</v>
      </c>
      <c r="H3676" s="28" t="str">
        <f>TRIM(PROPER('Base de datos cruda'!H3676))</f>
        <v>Fps</v>
      </c>
      <c r="I3676" s="28">
        <v>3.83</v>
      </c>
      <c r="J3676" s="28">
        <v>3.98</v>
      </c>
      <c r="K3676" s="28">
        <v>306.86</v>
      </c>
      <c r="L3676" s="28">
        <f>IF('Base de datos cruda'!L3676&lt;0,,'Base de datos cruda'!L3676)</f>
        <v>3.5</v>
      </c>
      <c r="M3676" s="28" t="str">
        <f>IF(TRIM(PROPER('Base de datos cruda'!M3676))="High","Alto",IF(TRIM(PROPER('Base de datos cruda'!M3676))="Medium","Medio","Bajo"))</f>
        <v>Medio</v>
      </c>
      <c r="N3676" s="29">
        <v>72.24</v>
      </c>
      <c r="O3676" s="32">
        <f t="shared" si="1"/>
        <v>72.24</v>
      </c>
      <c r="P3676" s="33">
        <f t="shared" si="2"/>
        <v>5.13</v>
      </c>
      <c r="Q3676" s="34">
        <f t="shared" si="3"/>
        <v>3.339130435</v>
      </c>
      <c r="R3676" s="35" t="str">
        <f t="shared" si="4"/>
        <v>Alto</v>
      </c>
      <c r="S3676" s="35" t="str">
        <f>IF(O3676="","",IF(O3676&gt;AVERAGE('Base de datos limpia'!$O$2:$O$8001),"Alto","Normal"))
</f>
        <v>Alto</v>
      </c>
      <c r="T3676" s="35" t="str">
        <f t="shared" si="5"/>
        <v>Gamer moderado</v>
      </c>
      <c r="U3676" s="35"/>
    </row>
    <row r="3677">
      <c r="A3677" s="28">
        <v>3676.0</v>
      </c>
      <c r="B3677" s="28">
        <v>22.0</v>
      </c>
      <c r="C3677" s="28" t="str">
        <f>TRIM(PROPER('Base de datos cruda'!C3677))</f>
        <v>Male</v>
      </c>
      <c r="D3677" s="28">
        <v>7.48</v>
      </c>
      <c r="E3677" s="28">
        <v>6.95</v>
      </c>
      <c r="F3677" s="28">
        <v>5.17</v>
      </c>
      <c r="G3677" s="28">
        <v>90.38</v>
      </c>
      <c r="H3677" s="28" t="str">
        <f>TRIM(PROPER('Base de datos cruda'!H3677))</f>
        <v>Fps</v>
      </c>
      <c r="I3677" s="28">
        <v>3.46</v>
      </c>
      <c r="J3677" s="28">
        <v>8.93</v>
      </c>
      <c r="K3677" s="28">
        <v>235.95</v>
      </c>
      <c r="L3677" s="28">
        <f>IF('Base de datos cruda'!L3677&lt;0,,'Base de datos cruda'!L3677)</f>
        <v>19.12</v>
      </c>
      <c r="M3677" s="28" t="str">
        <f>IF(TRIM(PROPER('Base de datos cruda'!M3677))="High","Alto",IF(TRIM(PROPER('Base de datos cruda'!M3677))="Medium","Medio","Bajo"))</f>
        <v>Bajo</v>
      </c>
      <c r="N3677" s="29">
        <v>44.69</v>
      </c>
      <c r="O3677" s="32">
        <f t="shared" si="1"/>
        <v>44.69</v>
      </c>
      <c r="P3677" s="33">
        <f t="shared" si="2"/>
        <v>16.41</v>
      </c>
      <c r="Q3677" s="34">
        <f t="shared" si="3"/>
        <v>0.929144385</v>
      </c>
      <c r="R3677" s="35" t="str">
        <f t="shared" si="4"/>
        <v>Bajo</v>
      </c>
      <c r="S3677" s="35" t="str">
        <f>IF(O3677="","",IF(O3677&gt;AVERAGE('Base de datos limpia'!$O$2:$O$8001),"Alto","Normal"))
</f>
        <v>Normal</v>
      </c>
      <c r="T3677" s="35" t="str">
        <f t="shared" si="5"/>
        <v>Gamer intensivo</v>
      </c>
      <c r="U3677" s="35"/>
    </row>
    <row r="3678">
      <c r="A3678" s="28">
        <v>3677.0</v>
      </c>
      <c r="B3678" s="28">
        <v>16.0</v>
      </c>
      <c r="C3678" s="28" t="str">
        <f>TRIM(PROPER('Base de datos cruda'!C3678))</f>
        <v>Female</v>
      </c>
      <c r="D3678" s="28">
        <v>7.91</v>
      </c>
      <c r="E3678" s="28">
        <v>2.42</v>
      </c>
      <c r="F3678" s="28">
        <v>7.92</v>
      </c>
      <c r="G3678" s="28">
        <v>76.59</v>
      </c>
      <c r="H3678" s="28" t="str">
        <f>TRIM(PROPER('Base de datos cruda'!H3678))</f>
        <v>Fps</v>
      </c>
      <c r="I3678" s="28">
        <v>3.88</v>
      </c>
      <c r="J3678" s="28">
        <v>10.72</v>
      </c>
      <c r="K3678" s="28">
        <v>231.08</v>
      </c>
      <c r="L3678" s="28">
        <f>IF('Base de datos cruda'!L3678&lt;0,,'Base de datos cruda'!L3678)</f>
        <v>17.82</v>
      </c>
      <c r="M3678" s="28" t="str">
        <f>IF(TRIM(PROPER('Base de datos cruda'!M3678))="High","Alto",IF(TRIM(PROPER('Base de datos cruda'!M3678))="Medium","Medio","Bajo"))</f>
        <v>Bajo</v>
      </c>
      <c r="N3678" s="29">
        <v>25.3</v>
      </c>
      <c r="O3678" s="32">
        <f t="shared" si="1"/>
        <v>25.3</v>
      </c>
      <c r="P3678" s="33">
        <f t="shared" si="2"/>
        <v>18.63</v>
      </c>
      <c r="Q3678" s="34">
        <f t="shared" si="3"/>
        <v>0.3059418458</v>
      </c>
      <c r="R3678" s="35" t="str">
        <f t="shared" si="4"/>
        <v>Bajo</v>
      </c>
      <c r="S3678" s="35" t="str">
        <f>IF(O3678="","",IF(O3678&gt;AVERAGE('Base de datos limpia'!$O$2:$O$8001),"Alto","Normal"))
</f>
        <v>Normal</v>
      </c>
      <c r="T3678" s="35" t="str">
        <f t="shared" si="5"/>
        <v>Gamer casual</v>
      </c>
      <c r="U3678" s="35"/>
    </row>
    <row r="3679">
      <c r="A3679" s="28">
        <v>3678.0</v>
      </c>
      <c r="B3679" s="28">
        <v>22.0</v>
      </c>
      <c r="C3679" s="28" t="str">
        <f>TRIM(PROPER('Base de datos cruda'!C3679))</f>
        <v>Male</v>
      </c>
      <c r="D3679" s="28">
        <v>3.47</v>
      </c>
      <c r="E3679" s="28">
        <v>3.78</v>
      </c>
      <c r="F3679" s="28">
        <v>4.18</v>
      </c>
      <c r="G3679" s="28">
        <v>97.7</v>
      </c>
      <c r="H3679" s="28" t="str">
        <f>TRIM(PROPER('Base de datos cruda'!H3679))</f>
        <v>Fps</v>
      </c>
      <c r="I3679" s="28">
        <v>4.07</v>
      </c>
      <c r="J3679" s="28">
        <v>6.83</v>
      </c>
      <c r="K3679" s="28">
        <v>295.21</v>
      </c>
      <c r="L3679" s="28">
        <f>IF('Base de datos cruda'!L3679&lt;0,,'Base de datos cruda'!L3679)</f>
        <v>9.28</v>
      </c>
      <c r="M3679" s="28" t="str">
        <f>IF(TRIM(PROPER('Base de datos cruda'!M3679))="High","Alto",IF(TRIM(PROPER('Base de datos cruda'!M3679))="Medium","Medio","Bajo"))</f>
        <v>Medio</v>
      </c>
      <c r="N3679" s="29">
        <v>59.64</v>
      </c>
      <c r="O3679" s="32">
        <f t="shared" si="1"/>
        <v>59.64</v>
      </c>
      <c r="P3679" s="33">
        <f t="shared" si="2"/>
        <v>10.3</v>
      </c>
      <c r="Q3679" s="34">
        <f t="shared" si="3"/>
        <v>1.089337176</v>
      </c>
      <c r="R3679" s="35" t="str">
        <f t="shared" si="4"/>
        <v>Medio</v>
      </c>
      <c r="S3679" s="35" t="str">
        <f>IF(O3679="","",IF(O3679&gt;AVERAGE('Base de datos limpia'!$O$2:$O$8001),"Alto","Normal"))
</f>
        <v>Normal</v>
      </c>
      <c r="T3679" s="35" t="str">
        <f t="shared" si="5"/>
        <v>Gamer moderado</v>
      </c>
      <c r="U3679" s="35"/>
    </row>
    <row r="3680">
      <c r="A3680" s="28">
        <v>3679.0</v>
      </c>
      <c r="B3680" s="28">
        <v>18.0</v>
      </c>
      <c r="C3680" s="28" t="str">
        <f>TRIM(PROPER('Base de datos cruda'!C3680))</f>
        <v>Female</v>
      </c>
      <c r="D3680" s="28">
        <v>4.76</v>
      </c>
      <c r="E3680" s="28">
        <v>7.33</v>
      </c>
      <c r="F3680" s="28">
        <v>6.45</v>
      </c>
      <c r="G3680" s="28">
        <v>73.79</v>
      </c>
      <c r="H3680" s="28" t="str">
        <f>TRIM(PROPER('Base de datos cruda'!H3680))</f>
        <v>Fps</v>
      </c>
      <c r="I3680" s="28">
        <v>1.53</v>
      </c>
      <c r="J3680" s="28">
        <v>7.45</v>
      </c>
      <c r="K3680" s="28">
        <v>265.38</v>
      </c>
      <c r="L3680" s="28">
        <f>IF('Base de datos cruda'!L3680&lt;0,,'Base de datos cruda'!L3680)</f>
        <v>9.15</v>
      </c>
      <c r="M3680" s="28" t="str">
        <f>IF(TRIM(PROPER('Base de datos cruda'!M3680))="High","Alto",IF(TRIM(PROPER('Base de datos cruda'!M3680))="Medium","Medio","Bajo"))</f>
        <v>Medio</v>
      </c>
      <c r="N3680" s="29">
        <v>83.37</v>
      </c>
      <c r="O3680" s="32">
        <f t="shared" si="1"/>
        <v>83.37</v>
      </c>
      <c r="P3680" s="33">
        <f t="shared" si="2"/>
        <v>12.21</v>
      </c>
      <c r="Q3680" s="34">
        <f t="shared" si="3"/>
        <v>1.539915966</v>
      </c>
      <c r="R3680" s="35" t="str">
        <f t="shared" si="4"/>
        <v>Alto</v>
      </c>
      <c r="S3680" s="35" t="str">
        <f>IF(O3680="","",IF(O3680&gt;AVERAGE('Base de datos limpia'!$O$2:$O$8001),"Alto","Normal"))
</f>
        <v>Alto</v>
      </c>
      <c r="T3680" s="35" t="str">
        <f t="shared" si="5"/>
        <v>Gamer intensivo</v>
      </c>
      <c r="U3680" s="35"/>
    </row>
    <row r="3681">
      <c r="A3681" s="28">
        <v>3680.0</v>
      </c>
      <c r="B3681" s="28">
        <v>24.0</v>
      </c>
      <c r="C3681" s="28" t="str">
        <f>TRIM(PROPER('Base de datos cruda'!C3681))</f>
        <v>Male</v>
      </c>
      <c r="D3681" s="28">
        <v>6.22</v>
      </c>
      <c r="E3681" s="28">
        <v>6.86</v>
      </c>
      <c r="F3681" s="28">
        <v>6.65</v>
      </c>
      <c r="G3681" s="28">
        <v>81.24</v>
      </c>
      <c r="H3681" s="28" t="str">
        <f>TRIM(PROPER('Base de datos cruda'!H3681))</f>
        <v>Fps</v>
      </c>
      <c r="I3681" s="28">
        <v>1.82</v>
      </c>
      <c r="J3681" s="28">
        <v>10.1</v>
      </c>
      <c r="K3681" s="28">
        <v>232.95</v>
      </c>
      <c r="L3681" s="28">
        <f>IF('Base de datos cruda'!L3681&lt;0,,'Base de datos cruda'!L3681)</f>
        <v>17.31</v>
      </c>
      <c r="M3681" s="28" t="str">
        <f>IF(TRIM(PROPER('Base de datos cruda'!M3681))="High","Alto",IF(TRIM(PROPER('Base de datos cruda'!M3681))="Medium","Medio","Bajo"))</f>
        <v>Bajo</v>
      </c>
      <c r="N3681" s="29">
        <v>67.03</v>
      </c>
      <c r="O3681" s="32">
        <f t="shared" si="1"/>
        <v>67.03</v>
      </c>
      <c r="P3681" s="33">
        <f t="shared" si="2"/>
        <v>16.32</v>
      </c>
      <c r="Q3681" s="34">
        <f t="shared" si="3"/>
        <v>1.102893891</v>
      </c>
      <c r="R3681" s="35" t="str">
        <f t="shared" si="4"/>
        <v>Medio</v>
      </c>
      <c r="S3681" s="35" t="str">
        <f>IF(O3681="","",IF(O3681&gt;AVERAGE('Base de datos limpia'!$O$2:$O$8001),"Alto","Normal"))
</f>
        <v>Alto</v>
      </c>
      <c r="T3681" s="35" t="str">
        <f t="shared" si="5"/>
        <v>Gamer intensivo</v>
      </c>
      <c r="U3681" s="35"/>
    </row>
    <row r="3682">
      <c r="A3682" s="28">
        <v>3681.0</v>
      </c>
      <c r="B3682" s="28">
        <v>21.0</v>
      </c>
      <c r="C3682" s="28" t="str">
        <f>TRIM(PROPER('Base de datos cruda'!C3682))</f>
        <v>Female</v>
      </c>
      <c r="D3682" s="28">
        <v>5.89</v>
      </c>
      <c r="E3682" s="28">
        <v>1.82</v>
      </c>
      <c r="F3682" s="28">
        <v>7.44</v>
      </c>
      <c r="G3682" s="28">
        <v>97.35</v>
      </c>
      <c r="H3682" s="28" t="str">
        <f>TRIM(PROPER('Base de datos cruda'!H3682))</f>
        <v>Rpg</v>
      </c>
      <c r="I3682" s="28">
        <v>4.08</v>
      </c>
      <c r="J3682" s="28">
        <v>9.81</v>
      </c>
      <c r="K3682" s="28">
        <v>238.67</v>
      </c>
      <c r="L3682" s="28">
        <f>IF('Base de datos cruda'!L3682&lt;0,,'Base de datos cruda'!L3682)</f>
        <v>14.75</v>
      </c>
      <c r="M3682" s="28" t="str">
        <f>IF(TRIM(PROPER('Base de datos cruda'!M3682))="High","Alto",IF(TRIM(PROPER('Base de datos cruda'!M3682))="Medium","Medio","Bajo"))</f>
        <v>Bajo</v>
      </c>
      <c r="N3682" s="29">
        <v>42.42</v>
      </c>
      <c r="O3682" s="32">
        <f t="shared" si="1"/>
        <v>42.42</v>
      </c>
      <c r="P3682" s="33">
        <f t="shared" si="2"/>
        <v>15.7</v>
      </c>
      <c r="Q3682" s="34">
        <f t="shared" si="3"/>
        <v>0.3089983022</v>
      </c>
      <c r="R3682" s="35" t="str">
        <f t="shared" si="4"/>
        <v>Bajo</v>
      </c>
      <c r="S3682" s="35" t="str">
        <f>IF(O3682="","",IF(O3682&gt;AVERAGE('Base de datos limpia'!$O$2:$O$8001),"Alto","Normal"))
</f>
        <v>Normal</v>
      </c>
      <c r="T3682" s="35" t="str">
        <f t="shared" si="5"/>
        <v>Gamer casual</v>
      </c>
      <c r="U3682" s="35"/>
    </row>
    <row r="3683">
      <c r="A3683" s="28">
        <v>3682.0</v>
      </c>
      <c r="B3683" s="28">
        <v>24.0</v>
      </c>
      <c r="C3683" s="28" t="str">
        <f>TRIM(PROPER('Base de datos cruda'!C3683))</f>
        <v>Male</v>
      </c>
      <c r="D3683" s="28">
        <v>7.74</v>
      </c>
      <c r="E3683" s="28">
        <v>6.2</v>
      </c>
      <c r="F3683" s="28">
        <v>4.19</v>
      </c>
      <c r="G3683" s="28">
        <v>63.33</v>
      </c>
      <c r="H3683" s="28" t="str">
        <f>TRIM(PROPER('Base de datos cruda'!H3683))</f>
        <v>Fps</v>
      </c>
      <c r="I3683" s="28">
        <v>0.19</v>
      </c>
      <c r="J3683" s="28">
        <v>10.4</v>
      </c>
      <c r="K3683" s="28">
        <v>239.68</v>
      </c>
      <c r="L3683" s="28">
        <f>IF('Base de datos cruda'!L3683&lt;0,,'Base de datos cruda'!L3683)</f>
        <v>19.54</v>
      </c>
      <c r="M3683" s="28" t="str">
        <f>IF(TRIM(PROPER('Base de datos cruda'!M3683))="High","Alto",IF(TRIM(PROPER('Base de datos cruda'!M3683))="Medium","Medio","Bajo"))</f>
        <v>Bajo</v>
      </c>
      <c r="N3683" s="29">
        <v>31.32</v>
      </c>
      <c r="O3683" s="32">
        <f t="shared" si="1"/>
        <v>31.32</v>
      </c>
      <c r="P3683" s="33">
        <f t="shared" si="2"/>
        <v>18.14</v>
      </c>
      <c r="Q3683" s="34">
        <f t="shared" si="3"/>
        <v>0.8010335917</v>
      </c>
      <c r="R3683" s="35" t="str">
        <f t="shared" si="4"/>
        <v>Bajo</v>
      </c>
      <c r="S3683" s="35" t="str">
        <f>IF(O3683="","",IF(O3683&gt;AVERAGE('Base de datos limpia'!$O$2:$O$8001),"Alto","Normal"))
</f>
        <v>Normal</v>
      </c>
      <c r="T3683" s="35" t="str">
        <f t="shared" si="5"/>
        <v>Gamer intensivo</v>
      </c>
      <c r="U3683" s="35"/>
    </row>
    <row r="3684">
      <c r="A3684" s="28">
        <v>3683.0</v>
      </c>
      <c r="B3684" s="28">
        <v>20.0</v>
      </c>
      <c r="C3684" s="28" t="str">
        <f>TRIM(PROPER('Base de datos cruda'!C3684))</f>
        <v>Male</v>
      </c>
      <c r="D3684" s="28">
        <v>0.92</v>
      </c>
      <c r="E3684" s="28">
        <v>2.33</v>
      </c>
      <c r="F3684" s="28">
        <v>6.93</v>
      </c>
      <c r="G3684" s="28">
        <v>64.35</v>
      </c>
      <c r="H3684" s="28" t="str">
        <f>TRIM(PROPER('Base de datos cruda'!H3684))</f>
        <v>Fps</v>
      </c>
      <c r="I3684" s="28">
        <v>2.57</v>
      </c>
      <c r="J3684" s="28">
        <v>3.87</v>
      </c>
      <c r="K3684" s="28">
        <v>325.07</v>
      </c>
      <c r="L3684" s="28">
        <f>IF('Base de datos cruda'!L3684&lt;0,,'Base de datos cruda'!L3684)</f>
        <v>2.95</v>
      </c>
      <c r="M3684" s="28" t="str">
        <f>IF(TRIM(PROPER('Base de datos cruda'!M3684))="High","Alto",IF(TRIM(PROPER('Base de datos cruda'!M3684))="Medium","Medio","Bajo"))</f>
        <v>Medio</v>
      </c>
      <c r="N3684" s="29">
        <v>58.51</v>
      </c>
      <c r="O3684" s="32">
        <f t="shared" si="1"/>
        <v>58.51</v>
      </c>
      <c r="P3684" s="33">
        <f t="shared" si="2"/>
        <v>4.79</v>
      </c>
      <c r="Q3684" s="34">
        <f t="shared" si="3"/>
        <v>2.532608696</v>
      </c>
      <c r="R3684" s="35" t="str">
        <f t="shared" si="4"/>
        <v>Medio</v>
      </c>
      <c r="S3684" s="35" t="str">
        <f>IF(O3684="","",IF(O3684&gt;AVERAGE('Base de datos limpia'!$O$2:$O$8001),"Alto","Normal"))
</f>
        <v>Normal</v>
      </c>
      <c r="T3684" s="35" t="str">
        <f t="shared" si="5"/>
        <v>Gamer casual</v>
      </c>
      <c r="U3684" s="35"/>
    </row>
    <row r="3685">
      <c r="A3685" s="28">
        <v>3684.0</v>
      </c>
      <c r="B3685" s="28">
        <v>22.0</v>
      </c>
      <c r="C3685" s="28" t="str">
        <f>TRIM(PROPER('Base de datos cruda'!C3685))</f>
        <v>Male</v>
      </c>
      <c r="D3685" s="28">
        <v>4.65</v>
      </c>
      <c r="E3685" s="28">
        <v>3.27</v>
      </c>
      <c r="F3685" s="28">
        <v>4.02</v>
      </c>
      <c r="G3685" s="28">
        <v>99.77</v>
      </c>
      <c r="H3685" s="28" t="str">
        <f>TRIM(PROPER('Base de datos cruda'!H3685))</f>
        <v>Fps</v>
      </c>
      <c r="I3685" s="28">
        <v>4.6</v>
      </c>
      <c r="J3685" s="28">
        <v>7.86</v>
      </c>
      <c r="K3685" s="28">
        <v>263.85</v>
      </c>
      <c r="L3685" s="28">
        <f>IF('Base de datos cruda'!L3685&lt;0,,'Base de datos cruda'!L3685)</f>
        <v>10.9</v>
      </c>
      <c r="M3685" s="28" t="str">
        <f>IF(TRIM(PROPER('Base de datos cruda'!M3685))="High","Alto",IF(TRIM(PROPER('Base de datos cruda'!M3685))="Medium","Medio","Bajo"))</f>
        <v>Medio</v>
      </c>
      <c r="N3685" s="29">
        <v>46.13</v>
      </c>
      <c r="O3685" s="32">
        <f t="shared" si="1"/>
        <v>46.13</v>
      </c>
      <c r="P3685" s="33">
        <f t="shared" si="2"/>
        <v>12.51</v>
      </c>
      <c r="Q3685" s="34">
        <f t="shared" si="3"/>
        <v>0.7032258065</v>
      </c>
      <c r="R3685" s="35" t="str">
        <f t="shared" si="4"/>
        <v>Bajo</v>
      </c>
      <c r="S3685" s="35" t="str">
        <f>IF(O3685="","",IF(O3685&gt;AVERAGE('Base de datos limpia'!$O$2:$O$8001),"Alto","Normal"))
</f>
        <v>Normal</v>
      </c>
      <c r="T3685" s="35" t="str">
        <f t="shared" si="5"/>
        <v>Gamer moderado</v>
      </c>
      <c r="U3685" s="35"/>
    </row>
    <row r="3686">
      <c r="A3686" s="28">
        <v>3685.0</v>
      </c>
      <c r="B3686" s="28">
        <v>19.0</v>
      </c>
      <c r="C3686" s="28" t="str">
        <f>TRIM(PROPER('Base de datos cruda'!C3686))</f>
        <v>Male</v>
      </c>
      <c r="D3686" s="28">
        <v>5.54</v>
      </c>
      <c r="E3686" s="28">
        <v>5.13</v>
      </c>
      <c r="F3686" s="28">
        <v>5.33</v>
      </c>
      <c r="G3686" s="28">
        <v>98.86</v>
      </c>
      <c r="H3686" s="28" t="str">
        <f>TRIM(PROPER('Base de datos cruda'!H3686))</f>
        <v>Fps</v>
      </c>
      <c r="I3686" s="28">
        <v>4.43</v>
      </c>
      <c r="J3686" s="28">
        <v>8.42</v>
      </c>
      <c r="K3686" s="28">
        <v>257.34</v>
      </c>
      <c r="L3686" s="28">
        <f>IF('Base de datos cruda'!L3686&lt;0,,'Base de datos cruda'!L3686)</f>
        <v>9.78</v>
      </c>
      <c r="M3686" s="28" t="str">
        <f>IF(TRIM(PROPER('Base de datos cruda'!M3686))="High","Alto",IF(TRIM(PROPER('Base de datos cruda'!M3686))="Medium","Medio","Bajo"))</f>
        <v>Bajo</v>
      </c>
      <c r="N3686" s="29">
        <v>59.56</v>
      </c>
      <c r="O3686" s="32">
        <f t="shared" si="1"/>
        <v>59.56</v>
      </c>
      <c r="P3686" s="33">
        <f t="shared" si="2"/>
        <v>13.96</v>
      </c>
      <c r="Q3686" s="34">
        <f t="shared" si="3"/>
        <v>0.9259927798</v>
      </c>
      <c r="R3686" s="35" t="str">
        <f t="shared" si="4"/>
        <v>Medio</v>
      </c>
      <c r="S3686" s="35" t="str">
        <f>IF(O3686="","",IF(O3686&gt;AVERAGE('Base de datos limpia'!$O$2:$O$8001),"Alto","Normal"))
</f>
        <v>Normal</v>
      </c>
      <c r="T3686" s="35" t="str">
        <f t="shared" si="5"/>
        <v>Gamer moderado</v>
      </c>
      <c r="U3686" s="35"/>
    </row>
    <row r="3687">
      <c r="A3687" s="28">
        <v>3686.0</v>
      </c>
      <c r="B3687" s="28">
        <v>22.0</v>
      </c>
      <c r="C3687" s="28" t="str">
        <f>TRIM(PROPER('Base de datos cruda'!C3687))</f>
        <v>Male</v>
      </c>
      <c r="D3687" s="28">
        <v>7.12</v>
      </c>
      <c r="E3687" s="28">
        <v>1.98</v>
      </c>
      <c r="F3687" s="28">
        <v>6.5</v>
      </c>
      <c r="G3687" s="28">
        <v>90.87</v>
      </c>
      <c r="H3687" s="28" t="str">
        <f>TRIM(PROPER('Base de datos cruda'!H3687))</f>
        <v>Fps</v>
      </c>
      <c r="I3687" s="28">
        <v>4.02</v>
      </c>
      <c r="J3687" s="28">
        <v>11.92</v>
      </c>
      <c r="K3687" s="28">
        <v>235.49</v>
      </c>
      <c r="L3687" s="28">
        <f>IF('Base de datos cruda'!L3687&lt;0,,'Base de datos cruda'!L3687)</f>
        <v>20.33</v>
      </c>
      <c r="M3687" s="28" t="str">
        <f>IF(TRIM(PROPER('Base de datos cruda'!M3687))="High","Alto",IF(TRIM(PROPER('Base de datos cruda'!M3687))="Medium","Medio","Bajo"))</f>
        <v>Bajo</v>
      </c>
      <c r="N3687" s="29">
        <v>30.9</v>
      </c>
      <c r="O3687" s="32">
        <f t="shared" si="1"/>
        <v>30.9</v>
      </c>
      <c r="P3687" s="33">
        <f t="shared" si="2"/>
        <v>19.04</v>
      </c>
      <c r="Q3687" s="34">
        <f t="shared" si="3"/>
        <v>0.2780898876</v>
      </c>
      <c r="R3687" s="35" t="str">
        <f t="shared" si="4"/>
        <v>Bajo</v>
      </c>
      <c r="S3687" s="35" t="str">
        <f>IF(O3687="","",IF(O3687&gt;AVERAGE('Base de datos limpia'!$O$2:$O$8001),"Alto","Normal"))
</f>
        <v>Normal</v>
      </c>
      <c r="T3687" s="35" t="str">
        <f t="shared" si="5"/>
        <v>Gamer casual</v>
      </c>
      <c r="U3687" s="35"/>
    </row>
    <row r="3688">
      <c r="A3688" s="28">
        <v>3687.0</v>
      </c>
      <c r="B3688" s="28">
        <v>16.0</v>
      </c>
      <c r="C3688" s="28" t="str">
        <f>TRIM(PROPER('Base de datos cruda'!C3688))</f>
        <v>Female</v>
      </c>
      <c r="D3688" s="28">
        <v>6.99</v>
      </c>
      <c r="E3688" s="28">
        <v>9.94</v>
      </c>
      <c r="F3688" s="28">
        <v>8.56</v>
      </c>
      <c r="G3688" s="28">
        <v>79.37</v>
      </c>
      <c r="H3688" s="28" t="str">
        <f>TRIM(PROPER('Base de datos cruda'!H3688))</f>
        <v>Fps</v>
      </c>
      <c r="I3688" s="28">
        <v>0.11</v>
      </c>
      <c r="J3688" s="28">
        <v>8.69</v>
      </c>
      <c r="K3688" s="28">
        <v>233.14</v>
      </c>
      <c r="L3688" s="28">
        <f>IF('Base de datos cruda'!L3688&lt;0,,'Base de datos cruda'!L3688)</f>
        <v>15.57</v>
      </c>
      <c r="M3688" s="28" t="str">
        <f>IF(TRIM(PROPER('Base de datos cruda'!M3688))="High","Alto",IF(TRIM(PROPER('Base de datos cruda'!M3688))="Medium","Medio","Bajo"))</f>
        <v>Bajo</v>
      </c>
      <c r="N3688" s="29">
        <v>89.1553757578285</v>
      </c>
      <c r="O3688" s="32">
        <f t="shared" si="1"/>
        <v>89.15537576</v>
      </c>
      <c r="P3688" s="33">
        <f t="shared" si="2"/>
        <v>15.68</v>
      </c>
      <c r="Q3688" s="34">
        <f t="shared" si="3"/>
        <v>1.422031474</v>
      </c>
      <c r="R3688" s="35" t="str">
        <f t="shared" si="4"/>
        <v>Alto</v>
      </c>
      <c r="S3688" s="35" t="str">
        <f>IF(O3688="","",IF(O3688&gt;AVERAGE('Base de datos limpia'!$O$2:$O$8001),"Alto","Normal"))
</f>
        <v>Alto</v>
      </c>
      <c r="T3688" s="35" t="str">
        <f t="shared" si="5"/>
        <v>Gamer intensivo</v>
      </c>
      <c r="U3688" s="35"/>
    </row>
    <row r="3689">
      <c r="A3689" s="28">
        <v>3688.0</v>
      </c>
      <c r="B3689" s="28">
        <v>22.0</v>
      </c>
      <c r="C3689" s="28" t="str">
        <f>TRIM(PROPER('Base de datos cruda'!C3689))</f>
        <v>Male</v>
      </c>
      <c r="D3689" s="28">
        <v>7.82</v>
      </c>
      <c r="E3689" s="28">
        <v>2.49</v>
      </c>
      <c r="F3689" s="28">
        <v>4.63</v>
      </c>
      <c r="G3689" s="28">
        <v>80.24</v>
      </c>
      <c r="H3689" s="28" t="str">
        <f>TRIM(PROPER('Base de datos cruda'!H3689))</f>
        <v>Casual</v>
      </c>
      <c r="I3689" s="28">
        <v>4.44</v>
      </c>
      <c r="J3689" s="28">
        <v>13.11</v>
      </c>
      <c r="K3689" s="28">
        <v>211.25</v>
      </c>
      <c r="L3689" s="28">
        <f>IF('Base de datos cruda'!L3689&lt;0,,'Base de datos cruda'!L3689)</f>
        <v>22</v>
      </c>
      <c r="M3689" s="28" t="str">
        <f>IF(TRIM(PROPER('Base de datos cruda'!M3689))="High","Alto",IF(TRIM(PROPER('Base de datos cruda'!M3689))="Medium","Medio","Bajo"))</f>
        <v>Bajo</v>
      </c>
      <c r="N3689" s="29">
        <v>8.3</v>
      </c>
      <c r="O3689" s="32">
        <f t="shared" si="1"/>
        <v>8.3</v>
      </c>
      <c r="P3689" s="33">
        <f t="shared" si="2"/>
        <v>20.93</v>
      </c>
      <c r="Q3689" s="34">
        <f t="shared" si="3"/>
        <v>0.3184143223</v>
      </c>
      <c r="R3689" s="35" t="str">
        <f t="shared" si="4"/>
        <v>Bajo</v>
      </c>
      <c r="S3689" s="35" t="str">
        <f>IF(O3689="","",IF(O3689&gt;AVERAGE('Base de datos limpia'!$O$2:$O$8001),"Alto","Normal"))
</f>
        <v>Normal</v>
      </c>
      <c r="T3689" s="35" t="str">
        <f t="shared" si="5"/>
        <v>Gamer casual</v>
      </c>
      <c r="U3689" s="35"/>
    </row>
    <row r="3690">
      <c r="A3690" s="28">
        <v>3689.0</v>
      </c>
      <c r="B3690" s="28">
        <v>23.0</v>
      </c>
      <c r="C3690" s="28" t="str">
        <f>TRIM(PROPER('Base de datos cruda'!C3690))</f>
        <v>Male</v>
      </c>
      <c r="D3690" s="28">
        <v>4.1</v>
      </c>
      <c r="E3690" s="28">
        <v>8.03</v>
      </c>
      <c r="F3690" s="28">
        <v>4.85</v>
      </c>
      <c r="G3690" s="28">
        <v>70.29</v>
      </c>
      <c r="H3690" s="28" t="str">
        <f>TRIM(PROPER('Base de datos cruda'!H3690))</f>
        <v>Rpg</v>
      </c>
      <c r="I3690" s="28">
        <v>4.56</v>
      </c>
      <c r="J3690" s="28">
        <v>6.76</v>
      </c>
      <c r="K3690" s="28">
        <v>275.57</v>
      </c>
      <c r="L3690" s="28">
        <f>IF('Base de datos cruda'!L3690&lt;0,,'Base de datos cruda'!L3690)</f>
        <v>8.83</v>
      </c>
      <c r="M3690" s="28" t="str">
        <f>IF(TRIM(PROPER('Base de datos cruda'!M3690))="High","Alto",IF(TRIM(PROPER('Base de datos cruda'!M3690))="Medium","Medio","Bajo"))</f>
        <v>Alto</v>
      </c>
      <c r="N3690" s="29">
        <v>70.99</v>
      </c>
      <c r="O3690" s="32">
        <f t="shared" si="1"/>
        <v>70.99</v>
      </c>
      <c r="P3690" s="33">
        <f t="shared" si="2"/>
        <v>10.86</v>
      </c>
      <c r="Q3690" s="34">
        <f t="shared" si="3"/>
        <v>1.958536585</v>
      </c>
      <c r="R3690" s="35" t="str">
        <f t="shared" si="4"/>
        <v>Alto</v>
      </c>
      <c r="S3690" s="35" t="str">
        <f>IF(O3690="","",IF(O3690&gt;AVERAGE('Base de datos limpia'!$O$2:$O$8001),"Alto","Normal"))
</f>
        <v>Alto</v>
      </c>
      <c r="T3690" s="35" t="str">
        <f t="shared" si="5"/>
        <v>Gamer intensivo</v>
      </c>
      <c r="U3690" s="35"/>
    </row>
    <row r="3691">
      <c r="A3691" s="28">
        <v>3690.0</v>
      </c>
      <c r="B3691" s="28">
        <v>20.0</v>
      </c>
      <c r="C3691" s="28" t="str">
        <f>TRIM(PROPER('Base de datos cruda'!C3691))</f>
        <v>Female</v>
      </c>
      <c r="D3691" s="28">
        <v>6.65</v>
      </c>
      <c r="E3691" s="28">
        <v>8.47</v>
      </c>
      <c r="F3691" s="28">
        <v>7.35</v>
      </c>
      <c r="G3691" s="28">
        <v>77.31</v>
      </c>
      <c r="H3691" s="28" t="str">
        <f>TRIM(PROPER('Base de datos cruda'!H3691))</f>
        <v>Casual</v>
      </c>
      <c r="I3691" s="28">
        <v>3.32</v>
      </c>
      <c r="J3691" s="28">
        <v>11.27</v>
      </c>
      <c r="K3691" s="28">
        <v>258.02</v>
      </c>
      <c r="L3691" s="28">
        <f>IF('Base de datos cruda'!L3691&lt;0,,'Base de datos cruda'!L3691)</f>
        <v>16.55</v>
      </c>
      <c r="M3691" s="28" t="str">
        <f>IF(TRIM(PROPER('Base de datos cruda'!M3691))="High","Alto",IF(TRIM(PROPER('Base de datos cruda'!M3691))="Medium","Medio","Bajo"))</f>
        <v>Bajo</v>
      </c>
      <c r="N3691" s="29">
        <v>74.6429118127432</v>
      </c>
      <c r="O3691" s="32">
        <f t="shared" si="1"/>
        <v>74.64291181</v>
      </c>
      <c r="P3691" s="33">
        <f t="shared" si="2"/>
        <v>17.92</v>
      </c>
      <c r="Q3691" s="34">
        <f t="shared" si="3"/>
        <v>1.273684211</v>
      </c>
      <c r="R3691" s="35" t="str">
        <f t="shared" si="4"/>
        <v>Alto</v>
      </c>
      <c r="S3691" s="35" t="str">
        <f>IF(O3691="","",IF(O3691&gt;AVERAGE('Base de datos limpia'!$O$2:$O$8001),"Alto","Normal"))
</f>
        <v>Alto</v>
      </c>
      <c r="T3691" s="35" t="str">
        <f t="shared" si="5"/>
        <v>Gamer intensivo</v>
      </c>
      <c r="U3691" s="35"/>
    </row>
    <row r="3692">
      <c r="A3692" s="28">
        <v>3691.0</v>
      </c>
      <c r="B3692" s="28">
        <v>17.0</v>
      </c>
      <c r="C3692" s="28" t="str">
        <f>TRIM(PROPER('Base de datos cruda'!C3692))</f>
        <v>Male</v>
      </c>
      <c r="D3692" s="28">
        <v>3.42</v>
      </c>
      <c r="E3692" s="28">
        <v>9.95</v>
      </c>
      <c r="F3692" s="28">
        <v>5.87</v>
      </c>
      <c r="G3692" s="28">
        <v>77.25</v>
      </c>
      <c r="H3692" s="28" t="str">
        <f>TRIM(PROPER('Base de datos cruda'!H3692))</f>
        <v>Casual</v>
      </c>
      <c r="I3692" s="28">
        <v>1.49</v>
      </c>
      <c r="J3692" s="28">
        <v>8.84</v>
      </c>
      <c r="K3692" s="28">
        <v>280.66</v>
      </c>
      <c r="L3692" s="28">
        <f>IF('Base de datos cruda'!L3692&lt;0,,'Base de datos cruda'!L3692)</f>
        <v>11.54</v>
      </c>
      <c r="M3692" s="28" t="str">
        <f>IF(TRIM(PROPER('Base de datos cruda'!M3692))="High","Alto",IF(TRIM(PROPER('Base de datos cruda'!M3692))="Medium","Medio","Bajo"))</f>
        <v>Alto</v>
      </c>
      <c r="N3692" s="29">
        <v>87.63</v>
      </c>
      <c r="O3692" s="32">
        <f t="shared" si="1"/>
        <v>87.63</v>
      </c>
      <c r="P3692" s="33">
        <f t="shared" si="2"/>
        <v>12.26</v>
      </c>
      <c r="Q3692" s="34">
        <f t="shared" si="3"/>
        <v>2.909356725</v>
      </c>
      <c r="R3692" s="35" t="str">
        <f t="shared" si="4"/>
        <v>Alto</v>
      </c>
      <c r="S3692" s="35" t="str">
        <f>IF(O3692="","",IF(O3692&gt;AVERAGE('Base de datos limpia'!$O$2:$O$8001),"Alto","Normal"))
</f>
        <v>Alto</v>
      </c>
      <c r="T3692" s="35" t="str">
        <f t="shared" si="5"/>
        <v>Gamer intensivo</v>
      </c>
      <c r="U3692" s="35"/>
    </row>
    <row r="3693">
      <c r="A3693" s="28">
        <v>3692.0</v>
      </c>
      <c r="B3693" s="28">
        <v>20.0</v>
      </c>
      <c r="C3693" s="28" t="str">
        <f>TRIM(PROPER('Base de datos cruda'!C3693))</f>
        <v>Female</v>
      </c>
      <c r="D3693" s="28">
        <v>3.38</v>
      </c>
      <c r="E3693" s="28">
        <v>4.86</v>
      </c>
      <c r="F3693" s="28">
        <v>7.12</v>
      </c>
      <c r="G3693" s="28">
        <v>61.44</v>
      </c>
      <c r="H3693" s="28" t="str">
        <f>TRIM(PROPER('Base de datos cruda'!H3693))</f>
        <v>Rpg</v>
      </c>
      <c r="I3693" s="28">
        <v>2.45</v>
      </c>
      <c r="J3693" s="28">
        <v>8.82</v>
      </c>
      <c r="K3693" s="28">
        <v>276.42</v>
      </c>
      <c r="L3693" s="28">
        <f>IF('Base de datos cruda'!L3693&lt;0,,'Base de datos cruda'!L3693)</f>
        <v>10.14</v>
      </c>
      <c r="M3693" s="28" t="str">
        <f>IF(TRIM(PROPER('Base de datos cruda'!M3693))="High","Alto",IF(TRIM(PROPER('Base de datos cruda'!M3693))="Medium","Medio","Bajo"))</f>
        <v>Medio</v>
      </c>
      <c r="N3693" s="29">
        <v>66.69</v>
      </c>
      <c r="O3693" s="32">
        <f t="shared" si="1"/>
        <v>66.69</v>
      </c>
      <c r="P3693" s="33">
        <f t="shared" si="2"/>
        <v>12.2</v>
      </c>
      <c r="Q3693" s="34">
        <f t="shared" si="3"/>
        <v>1.437869822</v>
      </c>
      <c r="R3693" s="35" t="str">
        <f t="shared" si="4"/>
        <v>Medio</v>
      </c>
      <c r="S3693" s="35" t="str">
        <f>IF(O3693="","",IF(O3693&gt;AVERAGE('Base de datos limpia'!$O$2:$O$8001),"Alto","Normal"))
</f>
        <v>Alto</v>
      </c>
      <c r="T3693" s="35" t="str">
        <f t="shared" si="5"/>
        <v>Gamer moderado</v>
      </c>
      <c r="U3693" s="35"/>
    </row>
    <row r="3694">
      <c r="A3694" s="28">
        <v>3693.0</v>
      </c>
      <c r="B3694" s="28">
        <v>21.0</v>
      </c>
      <c r="C3694" s="28" t="str">
        <f>TRIM(PROPER('Base de datos cruda'!C3694))</f>
        <v>Other</v>
      </c>
      <c r="D3694" s="28">
        <v>2.03</v>
      </c>
      <c r="E3694" s="28">
        <v>8.87</v>
      </c>
      <c r="F3694" s="28">
        <v>8.99</v>
      </c>
      <c r="G3694" s="28">
        <v>78.13</v>
      </c>
      <c r="H3694" s="28" t="str">
        <f>TRIM(PROPER('Base de datos cruda'!H3694))</f>
        <v>Casual</v>
      </c>
      <c r="I3694" s="28">
        <v>3.81</v>
      </c>
      <c r="J3694" s="28">
        <v>5.29</v>
      </c>
      <c r="K3694" s="28">
        <v>291.32</v>
      </c>
      <c r="L3694" s="28">
        <f>IF('Base de datos cruda'!L3694&lt;0,,'Base de datos cruda'!L3694)</f>
        <v>5.02</v>
      </c>
      <c r="M3694" s="28" t="str">
        <f>IF(TRIM(PROPER('Base de datos cruda'!M3694))="High","Alto",IF(TRIM(PROPER('Base de datos cruda'!M3694))="Medium","Medio","Bajo"))</f>
        <v>Medio</v>
      </c>
      <c r="N3694" s="29">
        <v>100.0</v>
      </c>
      <c r="O3694" s="32">
        <f t="shared" si="1"/>
        <v>100</v>
      </c>
      <c r="P3694" s="33">
        <f t="shared" si="2"/>
        <v>7.32</v>
      </c>
      <c r="Q3694" s="34">
        <f t="shared" si="3"/>
        <v>4.369458128</v>
      </c>
      <c r="R3694" s="35" t="str">
        <f t="shared" si="4"/>
        <v>Alto</v>
      </c>
      <c r="S3694" s="35" t="str">
        <f>IF(O3694="","",IF(O3694&gt;AVERAGE('Base de datos limpia'!$O$2:$O$8001),"Alto","Normal"))
</f>
        <v>Alto</v>
      </c>
      <c r="T3694" s="35" t="str">
        <f t="shared" si="5"/>
        <v>Gamer intensivo</v>
      </c>
      <c r="U3694" s="35"/>
    </row>
    <row r="3695">
      <c r="A3695" s="28">
        <v>3694.0</v>
      </c>
      <c r="B3695" s="28">
        <v>17.0</v>
      </c>
      <c r="C3695" s="28" t="str">
        <f>TRIM(PROPER('Base de datos cruda'!C3695))</f>
        <v>Male</v>
      </c>
      <c r="D3695" s="28">
        <v>6.55</v>
      </c>
      <c r="E3695" s="28">
        <v>9.62</v>
      </c>
      <c r="F3695" s="28">
        <v>8.93</v>
      </c>
      <c r="G3695" s="28">
        <v>79.19</v>
      </c>
      <c r="H3695" s="28" t="str">
        <f>TRIM(PROPER('Base de datos cruda'!H3695))</f>
        <v>Rpg</v>
      </c>
      <c r="I3695" s="28">
        <v>4.07</v>
      </c>
      <c r="J3695" s="28">
        <v>8.83</v>
      </c>
      <c r="K3695" s="28">
        <v>246.37</v>
      </c>
      <c r="L3695" s="28">
        <f>IF('Base de datos cruda'!L3695&lt;0,,'Base de datos cruda'!L3695)</f>
        <v>13.29</v>
      </c>
      <c r="M3695" s="28" t="str">
        <f>IF(TRIM(PROPER('Base de datos cruda'!M3695))="High","Alto",IF(TRIM(PROPER('Base de datos cruda'!M3695))="Medium","Medio","Bajo"))</f>
        <v>Bajo</v>
      </c>
      <c r="N3695" s="29">
        <v>91.6085179085545</v>
      </c>
      <c r="O3695" s="32">
        <f t="shared" si="1"/>
        <v>91.60851791</v>
      </c>
      <c r="P3695" s="33">
        <f t="shared" si="2"/>
        <v>15.38</v>
      </c>
      <c r="Q3695" s="34">
        <f t="shared" si="3"/>
        <v>1.46870229</v>
      </c>
      <c r="R3695" s="35" t="str">
        <f t="shared" si="4"/>
        <v>Alto</v>
      </c>
      <c r="S3695" s="35" t="str">
        <f>IF(O3695="","",IF(O3695&gt;AVERAGE('Base de datos limpia'!$O$2:$O$8001),"Alto","Normal"))
</f>
        <v>Alto</v>
      </c>
      <c r="T3695" s="35" t="str">
        <f t="shared" si="5"/>
        <v>Gamer intensivo</v>
      </c>
      <c r="U3695" s="35"/>
    </row>
    <row r="3696">
      <c r="A3696" s="28">
        <v>3695.0</v>
      </c>
      <c r="B3696" s="28">
        <v>21.0</v>
      </c>
      <c r="C3696" s="28" t="str">
        <f>TRIM(PROPER('Base de datos cruda'!C3696))</f>
        <v>Male</v>
      </c>
      <c r="D3696" s="28">
        <v>7.89</v>
      </c>
      <c r="E3696" s="28">
        <v>2.56</v>
      </c>
      <c r="F3696" s="28">
        <v>5.77</v>
      </c>
      <c r="G3696" s="28">
        <v>86.63</v>
      </c>
      <c r="H3696" s="28" t="str">
        <f>TRIM(PROPER('Base de datos cruda'!H3696))</f>
        <v>Rpg</v>
      </c>
      <c r="I3696" s="28">
        <v>1.72</v>
      </c>
      <c r="J3696" s="28">
        <v>11.92</v>
      </c>
      <c r="K3696" s="28">
        <v>236.83</v>
      </c>
      <c r="L3696" s="28">
        <f>IF('Base de datos cruda'!L3696&lt;0,,'Base de datos cruda'!L3696)</f>
        <v>17.1</v>
      </c>
      <c r="M3696" s="28" t="str">
        <f>IF(TRIM(PROPER('Base de datos cruda'!M3696))="High","Alto",IF(TRIM(PROPER('Base de datos cruda'!M3696))="Medium","Medio","Bajo"))</f>
        <v>Bajo</v>
      </c>
      <c r="N3696" s="29">
        <v>18.48</v>
      </c>
      <c r="O3696" s="32">
        <f t="shared" si="1"/>
        <v>18.48</v>
      </c>
      <c r="P3696" s="33">
        <f t="shared" si="2"/>
        <v>19.81</v>
      </c>
      <c r="Q3696" s="34">
        <f t="shared" si="3"/>
        <v>0.3244613435</v>
      </c>
      <c r="R3696" s="35" t="str">
        <f t="shared" si="4"/>
        <v>Bajo</v>
      </c>
      <c r="S3696" s="35" t="str">
        <f>IF(O3696="","",IF(O3696&gt;AVERAGE('Base de datos limpia'!$O$2:$O$8001),"Alto","Normal"))
</f>
        <v>Normal</v>
      </c>
      <c r="T3696" s="35" t="str">
        <f t="shared" si="5"/>
        <v>Gamer casual</v>
      </c>
      <c r="U3696" s="35"/>
    </row>
    <row r="3697">
      <c r="A3697" s="28">
        <v>3696.0</v>
      </c>
      <c r="B3697" s="28">
        <v>21.0</v>
      </c>
      <c r="C3697" s="28" t="str">
        <f>TRIM(PROPER('Base de datos cruda'!C3697))</f>
        <v>Male</v>
      </c>
      <c r="D3697" s="28">
        <v>2.05</v>
      </c>
      <c r="E3697" s="28">
        <v>5.31</v>
      </c>
      <c r="F3697" s="28">
        <v>6.52</v>
      </c>
      <c r="G3697" s="28">
        <v>80.66</v>
      </c>
      <c r="H3697" s="28" t="str">
        <f>TRIM(PROPER('Base de datos cruda'!H3697))</f>
        <v>Casual</v>
      </c>
      <c r="I3697" s="28">
        <v>1.63</v>
      </c>
      <c r="J3697" s="28">
        <v>3.97</v>
      </c>
      <c r="K3697" s="28">
        <v>300.73</v>
      </c>
      <c r="L3697" s="28">
        <f>IF('Base de datos cruda'!L3697&lt;0,,'Base de datos cruda'!L3697)</f>
        <v>10.4</v>
      </c>
      <c r="M3697" s="28" t="str">
        <f>IF(TRIM(PROPER('Base de datos cruda'!M3697))="High","Alto",IF(TRIM(PROPER('Base de datos cruda'!M3697))="Medium","Medio","Bajo"))</f>
        <v>Medio</v>
      </c>
      <c r="N3697" s="29">
        <v>77.8</v>
      </c>
      <c r="O3697" s="32">
        <f t="shared" si="1"/>
        <v>77.8</v>
      </c>
      <c r="P3697" s="33">
        <f t="shared" si="2"/>
        <v>6.02</v>
      </c>
      <c r="Q3697" s="34">
        <f t="shared" si="3"/>
        <v>2.590243902</v>
      </c>
      <c r="R3697" s="35" t="str">
        <f t="shared" si="4"/>
        <v>Alto</v>
      </c>
      <c r="S3697" s="35" t="str">
        <f>IF(O3697="","",IF(O3697&gt;AVERAGE('Base de datos limpia'!$O$2:$O$8001),"Alto","Normal"))
</f>
        <v>Alto</v>
      </c>
      <c r="T3697" s="35" t="str">
        <f t="shared" si="5"/>
        <v>Gamer moderado</v>
      </c>
      <c r="U3697" s="35"/>
    </row>
    <row r="3698">
      <c r="A3698" s="28">
        <v>3697.0</v>
      </c>
      <c r="B3698" s="28">
        <v>16.0</v>
      </c>
      <c r="C3698" s="28" t="str">
        <f>TRIM(PROPER('Base de datos cruda'!C3698))</f>
        <v>Female</v>
      </c>
      <c r="D3698" s="28">
        <v>0.45</v>
      </c>
      <c r="E3698" s="28">
        <v>1.54</v>
      </c>
      <c r="F3698" s="28">
        <v>8.52</v>
      </c>
      <c r="G3698" s="28">
        <v>94.47</v>
      </c>
      <c r="H3698" s="28" t="str">
        <f>TRIM(PROPER('Base de datos cruda'!H3698))</f>
        <v>Fps</v>
      </c>
      <c r="I3698" s="28">
        <v>3.68</v>
      </c>
      <c r="J3698" s="28">
        <v>5.4</v>
      </c>
      <c r="K3698" s="28">
        <v>295.9</v>
      </c>
      <c r="L3698" s="28">
        <f>IF('Base de datos cruda'!L3698&lt;0,,'Base de datos cruda'!L3698)</f>
        <v>2.13</v>
      </c>
      <c r="M3698" s="28" t="str">
        <f>IF(TRIM(PROPER('Base de datos cruda'!M3698))="High","Alto",IF(TRIM(PROPER('Base de datos cruda'!M3698))="Medium","Medio","Bajo"))</f>
        <v>Medio</v>
      </c>
      <c r="N3698" s="29">
        <v>79.8334046449075</v>
      </c>
      <c r="O3698" s="32">
        <f t="shared" si="1"/>
        <v>79.83340464</v>
      </c>
      <c r="P3698" s="33">
        <f t="shared" si="2"/>
        <v>5.85</v>
      </c>
      <c r="Q3698" s="34">
        <f t="shared" si="3"/>
        <v>3.422222222</v>
      </c>
      <c r="R3698" s="35" t="str">
        <f t="shared" si="4"/>
        <v>Alto</v>
      </c>
      <c r="S3698" s="35" t="str">
        <f>IF(O3698="","",IF(O3698&gt;AVERAGE('Base de datos limpia'!$O$2:$O$8001),"Alto","Normal"))
</f>
        <v>Alto</v>
      </c>
      <c r="T3698" s="35" t="str">
        <f t="shared" si="5"/>
        <v>Gamer casual</v>
      </c>
      <c r="U3698" s="35"/>
    </row>
    <row r="3699">
      <c r="A3699" s="28">
        <v>3698.0</v>
      </c>
      <c r="B3699" s="28">
        <v>16.0</v>
      </c>
      <c r="C3699" s="28" t="str">
        <f>TRIM(PROPER('Base de datos cruda'!C3699))</f>
        <v>Female</v>
      </c>
      <c r="D3699" s="28">
        <v>6.52</v>
      </c>
      <c r="E3699" s="28">
        <v>6.59</v>
      </c>
      <c r="F3699" s="28">
        <v>4.46</v>
      </c>
      <c r="G3699" s="28">
        <v>74.7</v>
      </c>
      <c r="H3699" s="28" t="str">
        <f>TRIM(PROPER('Base de datos cruda'!H3699))</f>
        <v>Fps</v>
      </c>
      <c r="I3699" s="28">
        <v>3.43</v>
      </c>
      <c r="J3699" s="28">
        <v>11.08</v>
      </c>
      <c r="K3699" s="28">
        <v>259.18</v>
      </c>
      <c r="L3699" s="28">
        <f>IF('Base de datos cruda'!L3699&lt;0,,'Base de datos cruda'!L3699)</f>
        <v>11.35</v>
      </c>
      <c r="M3699" s="28" t="str">
        <f>IF(TRIM(PROPER('Base de datos cruda'!M3699))="High","Alto",IF(TRIM(PROPER('Base de datos cruda'!M3699))="Medium","Medio","Bajo"))</f>
        <v>Bajo</v>
      </c>
      <c r="N3699" s="29">
        <v>48.69</v>
      </c>
      <c r="O3699" s="32">
        <f t="shared" si="1"/>
        <v>48.69</v>
      </c>
      <c r="P3699" s="33">
        <f t="shared" si="2"/>
        <v>17.6</v>
      </c>
      <c r="Q3699" s="34">
        <f t="shared" si="3"/>
        <v>1.010736196</v>
      </c>
      <c r="R3699" s="35" t="str">
        <f t="shared" si="4"/>
        <v>Bajo</v>
      </c>
      <c r="S3699" s="35" t="str">
        <f>IF(O3699="","",IF(O3699&gt;AVERAGE('Base de datos limpia'!$O$2:$O$8001),"Alto","Normal"))
</f>
        <v>Normal</v>
      </c>
      <c r="T3699" s="35" t="str">
        <f t="shared" si="5"/>
        <v>Gamer intensivo</v>
      </c>
      <c r="U3699" s="35"/>
    </row>
    <row r="3700">
      <c r="A3700" s="28">
        <v>3699.0</v>
      </c>
      <c r="B3700" s="28">
        <v>18.0</v>
      </c>
      <c r="C3700" s="28" t="str">
        <f>TRIM(PROPER('Base de datos cruda'!C3700))</f>
        <v>Female</v>
      </c>
      <c r="D3700" s="28">
        <v>4.96</v>
      </c>
      <c r="E3700" s="28">
        <v>6.23</v>
      </c>
      <c r="F3700" s="28">
        <v>6.26</v>
      </c>
      <c r="G3700" s="28">
        <v>76.39</v>
      </c>
      <c r="H3700" s="28" t="str">
        <f>TRIM(PROPER('Base de datos cruda'!H3700))</f>
        <v>Fps</v>
      </c>
      <c r="I3700" s="28">
        <v>2.57</v>
      </c>
      <c r="J3700" s="28">
        <v>9.94</v>
      </c>
      <c r="K3700" s="28">
        <v>268.81</v>
      </c>
      <c r="L3700" s="28">
        <f>IF('Base de datos cruda'!L3700&lt;0,,'Base de datos cruda'!L3700)</f>
        <v>12.48</v>
      </c>
      <c r="M3700" s="28" t="str">
        <f>IF(TRIM(PROPER('Base de datos cruda'!M3700))="High","Alto",IF(TRIM(PROPER('Base de datos cruda'!M3700))="Medium","Medio","Bajo"))</f>
        <v>Medio</v>
      </c>
      <c r="N3700" s="29">
        <v>59.43</v>
      </c>
      <c r="O3700" s="32">
        <f t="shared" si="1"/>
        <v>59.43</v>
      </c>
      <c r="P3700" s="33">
        <f t="shared" si="2"/>
        <v>14.9</v>
      </c>
      <c r="Q3700" s="34">
        <f t="shared" si="3"/>
        <v>1.256048387</v>
      </c>
      <c r="R3700" s="35" t="str">
        <f t="shared" si="4"/>
        <v>Medio</v>
      </c>
      <c r="S3700" s="35" t="str">
        <f>IF(O3700="","",IF(O3700&gt;AVERAGE('Base de datos limpia'!$O$2:$O$8001),"Alto","Normal"))
</f>
        <v>Normal</v>
      </c>
      <c r="T3700" s="35" t="str">
        <f t="shared" si="5"/>
        <v>Gamer intensivo</v>
      </c>
      <c r="U3700" s="35"/>
    </row>
    <row r="3701">
      <c r="A3701" s="28">
        <v>3700.0</v>
      </c>
      <c r="B3701" s="28">
        <v>18.0</v>
      </c>
      <c r="C3701" s="28" t="str">
        <f>TRIM(PROPER('Base de datos cruda'!C3701))</f>
        <v>Female</v>
      </c>
      <c r="D3701" s="28">
        <v>7.68</v>
      </c>
      <c r="E3701" s="28">
        <v>2.84</v>
      </c>
      <c r="F3701" s="28">
        <v>5.89</v>
      </c>
      <c r="G3701" s="28">
        <v>82.86</v>
      </c>
      <c r="H3701" s="28" t="str">
        <f>TRIM(PROPER('Base de datos cruda'!H3701))</f>
        <v>Casual</v>
      </c>
      <c r="I3701" s="28">
        <v>2.1</v>
      </c>
      <c r="J3701" s="28">
        <v>10.85</v>
      </c>
      <c r="K3701" s="28">
        <v>226.04</v>
      </c>
      <c r="L3701" s="28">
        <f>IF('Base de datos cruda'!L3701&lt;0,,'Base de datos cruda'!L3701)</f>
        <v>16.99</v>
      </c>
      <c r="M3701" s="28" t="str">
        <f>IF(TRIM(PROPER('Base de datos cruda'!M3701))="High","Alto",IF(TRIM(PROPER('Base de datos cruda'!M3701))="Medium","Medio","Bajo"))</f>
        <v>Bajo</v>
      </c>
      <c r="N3701" s="29">
        <v>24.68</v>
      </c>
      <c r="O3701" s="32">
        <f t="shared" si="1"/>
        <v>24.68</v>
      </c>
      <c r="P3701" s="33">
        <f t="shared" si="2"/>
        <v>18.53</v>
      </c>
      <c r="Q3701" s="34">
        <f t="shared" si="3"/>
        <v>0.3697916667</v>
      </c>
      <c r="R3701" s="35" t="str">
        <f t="shared" si="4"/>
        <v>Bajo</v>
      </c>
      <c r="S3701" s="35" t="str">
        <f>IF(O3701="","",IF(O3701&gt;AVERAGE('Base de datos limpia'!$O$2:$O$8001),"Alto","Normal"))
</f>
        <v>Normal</v>
      </c>
      <c r="T3701" s="35" t="str">
        <f t="shared" si="5"/>
        <v>Gamer casual</v>
      </c>
      <c r="U3701" s="35"/>
    </row>
    <row r="3702">
      <c r="A3702" s="28">
        <v>3701.0</v>
      </c>
      <c r="B3702" s="28">
        <v>19.0</v>
      </c>
      <c r="C3702" s="28" t="str">
        <f>TRIM(PROPER('Base de datos cruda'!C3702))</f>
        <v>Male</v>
      </c>
      <c r="D3702" s="28">
        <v>2.02</v>
      </c>
      <c r="E3702" s="28">
        <v>8.18</v>
      </c>
      <c r="F3702" s="28">
        <v>5.47</v>
      </c>
      <c r="G3702" s="28">
        <v>68.11</v>
      </c>
      <c r="H3702" s="28" t="str">
        <f>TRIM(PROPER('Base de datos cruda'!H3702))</f>
        <v>Rpg</v>
      </c>
      <c r="I3702" s="28">
        <v>3.29</v>
      </c>
      <c r="J3702" s="28">
        <v>5.81</v>
      </c>
      <c r="K3702" s="28">
        <v>290.46</v>
      </c>
      <c r="L3702" s="28">
        <f>IF('Base de datos cruda'!L3702&lt;0,,'Base de datos cruda'!L3702)</f>
        <v>5.31</v>
      </c>
      <c r="M3702" s="28" t="str">
        <f>IF(TRIM(PROPER('Base de datos cruda'!M3702))="High","Alto",IF(TRIM(PROPER('Base de datos cruda'!M3702))="Medium","Medio","Bajo"))</f>
        <v>Alto</v>
      </c>
      <c r="N3702" s="29">
        <v>85.41</v>
      </c>
      <c r="O3702" s="32">
        <f t="shared" si="1"/>
        <v>85.41</v>
      </c>
      <c r="P3702" s="33">
        <f t="shared" si="2"/>
        <v>7.83</v>
      </c>
      <c r="Q3702" s="34">
        <f t="shared" si="3"/>
        <v>4.04950495</v>
      </c>
      <c r="R3702" s="35" t="str">
        <f t="shared" si="4"/>
        <v>Alto</v>
      </c>
      <c r="S3702" s="35" t="str">
        <f>IF(O3702="","",IF(O3702&gt;AVERAGE('Base de datos limpia'!$O$2:$O$8001),"Alto","Normal"))
</f>
        <v>Alto</v>
      </c>
      <c r="T3702" s="35" t="str">
        <f t="shared" si="5"/>
        <v>Gamer intensivo</v>
      </c>
      <c r="U3702" s="35"/>
    </row>
    <row r="3703">
      <c r="A3703" s="28">
        <v>3702.0</v>
      </c>
      <c r="B3703" s="28">
        <v>17.0</v>
      </c>
      <c r="C3703" s="28" t="str">
        <f>TRIM(PROPER('Base de datos cruda'!C3703))</f>
        <v>Female</v>
      </c>
      <c r="D3703" s="28">
        <v>0.57</v>
      </c>
      <c r="E3703" s="28">
        <v>1.34</v>
      </c>
      <c r="F3703" s="28">
        <v>8.97</v>
      </c>
      <c r="G3703" s="28">
        <v>75.74</v>
      </c>
      <c r="H3703" s="28" t="str">
        <f>TRIM(PROPER('Base de datos cruda'!H3703))</f>
        <v>Casual</v>
      </c>
      <c r="I3703" s="28">
        <v>0.16</v>
      </c>
      <c r="J3703" s="28">
        <v>2.08</v>
      </c>
      <c r="K3703" s="28">
        <v>308.69</v>
      </c>
      <c r="L3703" s="28">
        <f>IF('Base de datos cruda'!L3703&lt;0,,'Base de datos cruda'!L3703)</f>
        <v>0.65</v>
      </c>
      <c r="M3703" s="28" t="str">
        <f>IF(TRIM(PROPER('Base de datos cruda'!M3703))="High","Alto",IF(TRIM(PROPER('Base de datos cruda'!M3703))="Medium","Medio","Bajo"))</f>
        <v>Medio</v>
      </c>
      <c r="N3703" s="29">
        <v>69.64</v>
      </c>
      <c r="O3703" s="32">
        <f t="shared" si="1"/>
        <v>69.64</v>
      </c>
      <c r="P3703" s="33">
        <f t="shared" si="2"/>
        <v>2.65</v>
      </c>
      <c r="Q3703" s="34">
        <f t="shared" si="3"/>
        <v>2.350877193</v>
      </c>
      <c r="R3703" s="35" t="str">
        <f t="shared" si="4"/>
        <v>Medio</v>
      </c>
      <c r="S3703" s="35" t="str">
        <f>IF(O3703="","",IF(O3703&gt;AVERAGE('Base de datos limpia'!$O$2:$O$8001),"Alto","Normal"))
</f>
        <v>Alto</v>
      </c>
      <c r="T3703" s="35" t="str">
        <f t="shared" si="5"/>
        <v>Gamer casual</v>
      </c>
      <c r="U3703" s="35"/>
    </row>
    <row r="3704">
      <c r="A3704" s="28">
        <v>3703.0</v>
      </c>
      <c r="B3704" s="28">
        <v>24.0</v>
      </c>
      <c r="C3704" s="28" t="str">
        <f>TRIM(PROPER('Base de datos cruda'!C3704))</f>
        <v>Female</v>
      </c>
      <c r="D3704" s="28">
        <v>3.94</v>
      </c>
      <c r="E3704" s="28">
        <v>8.26</v>
      </c>
      <c r="F3704" s="28">
        <v>7.67</v>
      </c>
      <c r="G3704" s="28">
        <v>87.45</v>
      </c>
      <c r="H3704" s="28" t="str">
        <f>TRIM(PROPER('Base de datos cruda'!H3704))</f>
        <v>Rpg</v>
      </c>
      <c r="I3704" s="28">
        <v>0.38</v>
      </c>
      <c r="J3704" s="28">
        <v>8.38</v>
      </c>
      <c r="K3704" s="28">
        <v>281.35</v>
      </c>
      <c r="L3704" s="28">
        <f>IF('Base de datos cruda'!L3704&lt;0,,'Base de datos cruda'!L3704)</f>
        <v>9.55</v>
      </c>
      <c r="M3704" s="28" t="str">
        <f>IF(TRIM(PROPER('Base de datos cruda'!M3704))="High","Alto",IF(TRIM(PROPER('Base de datos cruda'!M3704))="Medium","Medio","Bajo"))</f>
        <v>Medio</v>
      </c>
      <c r="N3704" s="29">
        <v>96.21</v>
      </c>
      <c r="O3704" s="32">
        <f t="shared" si="1"/>
        <v>96.21</v>
      </c>
      <c r="P3704" s="33">
        <f t="shared" si="2"/>
        <v>12.32</v>
      </c>
      <c r="Q3704" s="34">
        <f t="shared" si="3"/>
        <v>2.096446701</v>
      </c>
      <c r="R3704" s="35" t="str">
        <f t="shared" si="4"/>
        <v>Alto</v>
      </c>
      <c r="S3704" s="35" t="str">
        <f>IF(O3704="","",IF(O3704&gt;AVERAGE('Base de datos limpia'!$O$2:$O$8001),"Alto","Normal"))
</f>
        <v>Alto</v>
      </c>
      <c r="T3704" s="35" t="str">
        <f t="shared" si="5"/>
        <v>Gamer intensivo</v>
      </c>
      <c r="U3704" s="35"/>
    </row>
    <row r="3705">
      <c r="A3705" s="28">
        <v>3704.0</v>
      </c>
      <c r="B3705" s="28">
        <v>22.0</v>
      </c>
      <c r="C3705" s="28" t="str">
        <f>TRIM(PROPER('Base de datos cruda'!C3705))</f>
        <v>Female</v>
      </c>
      <c r="D3705" s="28">
        <v>0.68</v>
      </c>
      <c r="E3705" s="28">
        <v>1.24</v>
      </c>
      <c r="F3705" s="28">
        <v>5.94</v>
      </c>
      <c r="G3705" s="28">
        <v>76.47</v>
      </c>
      <c r="H3705" s="28" t="str">
        <f>TRIM(PROPER('Base de datos cruda'!H3705))</f>
        <v>Rpg</v>
      </c>
      <c r="I3705" s="28">
        <v>2.87</v>
      </c>
      <c r="J3705" s="28">
        <v>4.11</v>
      </c>
      <c r="K3705" s="28">
        <v>292.09</v>
      </c>
      <c r="L3705" s="28">
        <f>IF('Base de datos cruda'!L3705&lt;0,,'Base de datos cruda'!L3705)</f>
        <v>0.44</v>
      </c>
      <c r="M3705" s="28" t="str">
        <f>IF(TRIM(PROPER('Base de datos cruda'!M3705))="High","Alto",IF(TRIM(PROPER('Base de datos cruda'!M3705))="Medium","Medio","Bajo"))</f>
        <v>Medio</v>
      </c>
      <c r="N3705" s="29">
        <v>68.17</v>
      </c>
      <c r="O3705" s="32">
        <f t="shared" si="1"/>
        <v>68.17</v>
      </c>
      <c r="P3705" s="33">
        <f t="shared" si="2"/>
        <v>4.79</v>
      </c>
      <c r="Q3705" s="34">
        <f t="shared" si="3"/>
        <v>1.823529412</v>
      </c>
      <c r="R3705" s="35" t="str">
        <f t="shared" si="4"/>
        <v>Medio</v>
      </c>
      <c r="S3705" s="35" t="str">
        <f>IF(O3705="","",IF(O3705&gt;AVERAGE('Base de datos limpia'!$O$2:$O$8001),"Alto","Normal"))
</f>
        <v>Alto</v>
      </c>
      <c r="T3705" s="35" t="str">
        <f t="shared" si="5"/>
        <v>Gamer casual</v>
      </c>
      <c r="U3705" s="35"/>
    </row>
    <row r="3706">
      <c r="A3706" s="28">
        <v>3705.0</v>
      </c>
      <c r="B3706" s="28">
        <v>22.0</v>
      </c>
      <c r="C3706" s="28" t="str">
        <f>TRIM(PROPER('Base de datos cruda'!C3706))</f>
        <v>Female</v>
      </c>
      <c r="D3706" s="28">
        <v>2.09</v>
      </c>
      <c r="E3706" s="28">
        <v>6.91</v>
      </c>
      <c r="F3706" s="28">
        <v>8.15</v>
      </c>
      <c r="G3706" s="28">
        <v>96.26</v>
      </c>
      <c r="H3706" s="28" t="str">
        <f>TRIM(PROPER('Base de datos cruda'!H3706))</f>
        <v>Rpg</v>
      </c>
      <c r="I3706" s="28">
        <v>1.05</v>
      </c>
      <c r="J3706" s="28">
        <v>5.64</v>
      </c>
      <c r="K3706" s="28">
        <v>300.06</v>
      </c>
      <c r="L3706" s="28">
        <f>IF('Base de datos cruda'!L3706&lt;0,,'Base de datos cruda'!L3706)</f>
        <v>9.51</v>
      </c>
      <c r="M3706" s="28" t="str">
        <f>IF(TRIM(PROPER('Base de datos cruda'!M3706))="High","Alto",IF(TRIM(PROPER('Base de datos cruda'!M3706))="Medium","Medio","Bajo"))</f>
        <v>Medio</v>
      </c>
      <c r="N3706" s="29">
        <v>100.0</v>
      </c>
      <c r="O3706" s="32">
        <f t="shared" si="1"/>
        <v>100</v>
      </c>
      <c r="P3706" s="33">
        <f t="shared" si="2"/>
        <v>7.73</v>
      </c>
      <c r="Q3706" s="34">
        <f t="shared" si="3"/>
        <v>3.306220096</v>
      </c>
      <c r="R3706" s="35" t="str">
        <f t="shared" si="4"/>
        <v>Alto</v>
      </c>
      <c r="S3706" s="35" t="str">
        <f>IF(O3706="","",IF(O3706&gt;AVERAGE('Base de datos limpia'!$O$2:$O$8001),"Alto","Normal"))
</f>
        <v>Alto</v>
      </c>
      <c r="T3706" s="35" t="str">
        <f t="shared" si="5"/>
        <v>Gamer intensivo</v>
      </c>
      <c r="U3706" s="35"/>
    </row>
    <row r="3707">
      <c r="A3707" s="28">
        <v>3706.0</v>
      </c>
      <c r="B3707" s="28">
        <v>21.0</v>
      </c>
      <c r="C3707" s="28" t="str">
        <f>TRIM(PROPER('Base de datos cruda'!C3707))</f>
        <v>Female</v>
      </c>
      <c r="D3707" s="28">
        <v>1.01</v>
      </c>
      <c r="E3707" s="28">
        <v>1.71</v>
      </c>
      <c r="F3707" s="28">
        <v>6.45</v>
      </c>
      <c r="G3707" s="28">
        <v>84.61</v>
      </c>
      <c r="H3707" s="28" t="str">
        <f>TRIM(PROPER('Base de datos cruda'!H3707))</f>
        <v>Rpg</v>
      </c>
      <c r="I3707" s="28">
        <v>3.87</v>
      </c>
      <c r="J3707" s="28">
        <v>6.24</v>
      </c>
      <c r="K3707" s="28">
        <v>310.69</v>
      </c>
      <c r="L3707" s="28">
        <f>IF('Base de datos cruda'!L3707&lt;0,,'Base de datos cruda'!L3707)</f>
        <v>5.13</v>
      </c>
      <c r="M3707" s="28" t="str">
        <f>IF(TRIM(PROPER('Base de datos cruda'!M3707))="High","Alto",IF(TRIM(PROPER('Base de datos cruda'!M3707))="Medium","Medio","Bajo"))</f>
        <v>Medio</v>
      </c>
      <c r="N3707" s="29">
        <v>65.04</v>
      </c>
      <c r="O3707" s="32">
        <f t="shared" si="1"/>
        <v>65.04</v>
      </c>
      <c r="P3707" s="33">
        <f t="shared" si="2"/>
        <v>7.25</v>
      </c>
      <c r="Q3707" s="34">
        <f t="shared" si="3"/>
        <v>1.693069307</v>
      </c>
      <c r="R3707" s="35" t="str">
        <f t="shared" si="4"/>
        <v>Medio</v>
      </c>
      <c r="S3707" s="35" t="str">
        <f>IF(O3707="","",IF(O3707&gt;AVERAGE('Base de datos limpia'!$O$2:$O$8001),"Alto","Normal"))
</f>
        <v>Normal</v>
      </c>
      <c r="T3707" s="35" t="str">
        <f t="shared" si="5"/>
        <v>Gamer casual</v>
      </c>
      <c r="U3707" s="35"/>
    </row>
    <row r="3708">
      <c r="A3708" s="28">
        <v>3707.0</v>
      </c>
      <c r="B3708" s="28">
        <v>18.0</v>
      </c>
      <c r="C3708" s="28" t="str">
        <f>TRIM(PROPER('Base de datos cruda'!C3708))</f>
        <v>Male</v>
      </c>
      <c r="D3708" s="28">
        <v>1.79</v>
      </c>
      <c r="E3708" s="28">
        <v>3.26</v>
      </c>
      <c r="F3708" s="28">
        <v>8.36</v>
      </c>
      <c r="G3708" s="28">
        <v>66.15</v>
      </c>
      <c r="H3708" s="28" t="str">
        <f>TRIM(PROPER('Base de datos cruda'!H3708))</f>
        <v>Casual</v>
      </c>
      <c r="I3708" s="28">
        <v>3.86</v>
      </c>
      <c r="J3708" s="28">
        <v>6.65</v>
      </c>
      <c r="K3708" s="28">
        <v>301.19</v>
      </c>
      <c r="L3708" s="28">
        <f>IF('Base de datos cruda'!L3708&lt;0,,'Base de datos cruda'!L3708)</f>
        <v>6.25</v>
      </c>
      <c r="M3708" s="28" t="str">
        <f>IF(TRIM(PROPER('Base de datos cruda'!M3708))="High","Alto",IF(TRIM(PROPER('Base de datos cruda'!M3708))="Medium","Medio","Bajo"))</f>
        <v>Medio</v>
      </c>
      <c r="N3708" s="29">
        <v>72.87</v>
      </c>
      <c r="O3708" s="32">
        <f t="shared" si="1"/>
        <v>72.87</v>
      </c>
      <c r="P3708" s="33">
        <f t="shared" si="2"/>
        <v>8.44</v>
      </c>
      <c r="Q3708" s="34">
        <f t="shared" si="3"/>
        <v>1.82122905</v>
      </c>
      <c r="R3708" s="35" t="str">
        <f t="shared" si="4"/>
        <v>Alto</v>
      </c>
      <c r="S3708" s="35" t="str">
        <f>IF(O3708="","",IF(O3708&gt;AVERAGE('Base de datos limpia'!$O$2:$O$8001),"Alto","Normal"))
</f>
        <v>Alto</v>
      </c>
      <c r="T3708" s="35" t="str">
        <f t="shared" si="5"/>
        <v>Gamer moderado</v>
      </c>
      <c r="U3708" s="35"/>
    </row>
    <row r="3709">
      <c r="A3709" s="28">
        <v>3708.0</v>
      </c>
      <c r="B3709" s="28">
        <v>21.0</v>
      </c>
      <c r="C3709" s="28" t="str">
        <f>TRIM(PROPER('Base de datos cruda'!C3709))</f>
        <v>Male</v>
      </c>
      <c r="D3709" s="28">
        <v>0.85</v>
      </c>
      <c r="E3709" s="28">
        <v>7.5</v>
      </c>
      <c r="F3709" s="28">
        <v>5.33</v>
      </c>
      <c r="G3709" s="28">
        <v>79.5</v>
      </c>
      <c r="H3709" s="28" t="str">
        <f>TRIM(PROPER('Base de datos cruda'!H3709))</f>
        <v>Fps</v>
      </c>
      <c r="I3709" s="28">
        <v>3.55</v>
      </c>
      <c r="J3709" s="28">
        <v>4.53</v>
      </c>
      <c r="K3709" s="28">
        <v>298.17</v>
      </c>
      <c r="L3709" s="28">
        <f>IF('Base de datos cruda'!L3709&lt;0,,'Base de datos cruda'!L3709)</f>
        <v>5.64</v>
      </c>
      <c r="M3709" s="28" t="str">
        <f>IF(TRIM(PROPER('Base de datos cruda'!M3709))="High","Alto",IF(TRIM(PROPER('Base de datos cruda'!M3709))="Medium","Medio","Bajo"))</f>
        <v>Alto</v>
      </c>
      <c r="N3709" s="29">
        <v>83.92</v>
      </c>
      <c r="O3709" s="32">
        <f t="shared" si="1"/>
        <v>83.92</v>
      </c>
      <c r="P3709" s="33">
        <f t="shared" si="2"/>
        <v>5.38</v>
      </c>
      <c r="Q3709" s="34">
        <f t="shared" si="3"/>
        <v>8.823529412</v>
      </c>
      <c r="R3709" s="35" t="str">
        <f t="shared" si="4"/>
        <v>Alto</v>
      </c>
      <c r="S3709" s="35" t="str">
        <f>IF(O3709="","",IF(O3709&gt;AVERAGE('Base de datos limpia'!$O$2:$O$8001),"Alto","Normal"))
</f>
        <v>Alto</v>
      </c>
      <c r="T3709" s="35" t="str">
        <f t="shared" si="5"/>
        <v>Gamer intensivo</v>
      </c>
      <c r="U3709" s="35"/>
    </row>
    <row r="3710">
      <c r="A3710" s="28">
        <v>3709.0</v>
      </c>
      <c r="B3710" s="28">
        <v>23.0</v>
      </c>
      <c r="C3710" s="28" t="str">
        <f>TRIM(PROPER('Base de datos cruda'!C3710))</f>
        <v>Female</v>
      </c>
      <c r="D3710" s="28">
        <v>7.63</v>
      </c>
      <c r="E3710" s="28">
        <v>3.52</v>
      </c>
      <c r="F3710" s="28">
        <v>5.12</v>
      </c>
      <c r="G3710" s="28">
        <v>90.59</v>
      </c>
      <c r="H3710" s="28" t="str">
        <f>TRIM(PROPER('Base de datos cruda'!H3710))</f>
        <v>Rpg</v>
      </c>
      <c r="I3710" s="28">
        <v>4.52</v>
      </c>
      <c r="J3710" s="28">
        <v>10.41</v>
      </c>
      <c r="K3710" s="28">
        <v>211.4</v>
      </c>
      <c r="L3710" s="28">
        <f>IF('Base de datos cruda'!L3710&lt;0,,'Base de datos cruda'!L3710)</f>
        <v>22.07</v>
      </c>
      <c r="M3710" s="28" t="str">
        <f>IF(TRIM(PROPER('Base de datos cruda'!M3710))="High","Alto",IF(TRIM(PROPER('Base de datos cruda'!M3710))="Medium","Medio","Bajo"))</f>
        <v>Bajo</v>
      </c>
      <c r="N3710" s="29">
        <v>22.07</v>
      </c>
      <c r="O3710" s="32">
        <f t="shared" si="1"/>
        <v>22.07</v>
      </c>
      <c r="P3710" s="33">
        <f t="shared" si="2"/>
        <v>18.04</v>
      </c>
      <c r="Q3710" s="34">
        <f t="shared" si="3"/>
        <v>0.4613368283</v>
      </c>
      <c r="R3710" s="35" t="str">
        <f t="shared" si="4"/>
        <v>Bajo</v>
      </c>
      <c r="S3710" s="35" t="str">
        <f>IF(O3710="","",IF(O3710&gt;AVERAGE('Base de datos limpia'!$O$2:$O$8001),"Alto","Normal"))
</f>
        <v>Normal</v>
      </c>
      <c r="T3710" s="35" t="str">
        <f t="shared" si="5"/>
        <v>Gamer moderado</v>
      </c>
      <c r="U3710" s="35"/>
    </row>
    <row r="3711">
      <c r="A3711" s="28">
        <v>3710.0</v>
      </c>
      <c r="B3711" s="28">
        <v>23.0</v>
      </c>
      <c r="C3711" s="28" t="str">
        <f>TRIM(PROPER('Base de datos cruda'!C3711))</f>
        <v>Male</v>
      </c>
      <c r="D3711" s="28">
        <v>2.23</v>
      </c>
      <c r="E3711" s="28">
        <v>5.6</v>
      </c>
      <c r="F3711" s="28">
        <v>5.24</v>
      </c>
      <c r="G3711" s="28">
        <v>85.73</v>
      </c>
      <c r="H3711" s="28" t="str">
        <f>TRIM(PROPER('Base de datos cruda'!H3711))</f>
        <v>Fps</v>
      </c>
      <c r="I3711" s="28">
        <v>0.7</v>
      </c>
      <c r="J3711" s="28">
        <v>5.46</v>
      </c>
      <c r="K3711" s="28">
        <v>315.68</v>
      </c>
      <c r="L3711" s="28">
        <f>IF('Base de datos cruda'!L3711&lt;0,,'Base de datos cruda'!L3711)</f>
        <v>5.27</v>
      </c>
      <c r="M3711" s="28" t="str">
        <f>IF(TRIM(PROPER('Base de datos cruda'!M3711))="High","Alto",IF(TRIM(PROPER('Base de datos cruda'!M3711))="Medium","Medio","Bajo"))</f>
        <v>Medio</v>
      </c>
      <c r="N3711" s="29">
        <v>74.98</v>
      </c>
      <c r="O3711" s="32">
        <f t="shared" si="1"/>
        <v>74.98</v>
      </c>
      <c r="P3711" s="33">
        <f t="shared" si="2"/>
        <v>7.69</v>
      </c>
      <c r="Q3711" s="34">
        <f t="shared" si="3"/>
        <v>2.511210762</v>
      </c>
      <c r="R3711" s="35" t="str">
        <f t="shared" si="4"/>
        <v>Alto</v>
      </c>
      <c r="S3711" s="35" t="str">
        <f>IF(O3711="","",IF(O3711&gt;AVERAGE('Base de datos limpia'!$O$2:$O$8001),"Alto","Normal"))
</f>
        <v>Alto</v>
      </c>
      <c r="T3711" s="35" t="str">
        <f t="shared" si="5"/>
        <v>Gamer moderado</v>
      </c>
      <c r="U3711" s="35"/>
    </row>
    <row r="3712">
      <c r="A3712" s="28">
        <v>3711.0</v>
      </c>
      <c r="B3712" s="28">
        <v>24.0</v>
      </c>
      <c r="C3712" s="28" t="str">
        <f>TRIM(PROPER('Base de datos cruda'!C3712))</f>
        <v>Female</v>
      </c>
      <c r="D3712" s="28">
        <v>3.55</v>
      </c>
      <c r="E3712" s="28">
        <v>9.24</v>
      </c>
      <c r="F3712" s="28">
        <v>6.69</v>
      </c>
      <c r="G3712" s="28">
        <v>95.41</v>
      </c>
      <c r="H3712" s="28" t="str">
        <f>TRIM(PROPER('Base de datos cruda'!H3712))</f>
        <v>Rpg</v>
      </c>
      <c r="I3712" s="28">
        <v>1.3</v>
      </c>
      <c r="J3712" s="28">
        <v>6.3</v>
      </c>
      <c r="K3712" s="28">
        <v>278.73</v>
      </c>
      <c r="L3712" s="28">
        <f>IF('Base de datos cruda'!L3712&lt;0,,'Base de datos cruda'!L3712)</f>
        <v>9.09</v>
      </c>
      <c r="M3712" s="28" t="str">
        <f>IF(TRIM(PROPER('Base de datos cruda'!M3712))="High","Alto",IF(TRIM(PROPER('Base de datos cruda'!M3712))="Medium","Medio","Bajo"))</f>
        <v>Medio</v>
      </c>
      <c r="N3712" s="29">
        <v>98.96</v>
      </c>
      <c r="O3712" s="32">
        <f t="shared" si="1"/>
        <v>98.96</v>
      </c>
      <c r="P3712" s="33">
        <f t="shared" si="2"/>
        <v>9.85</v>
      </c>
      <c r="Q3712" s="34">
        <f t="shared" si="3"/>
        <v>2.602816901</v>
      </c>
      <c r="R3712" s="35" t="str">
        <f t="shared" si="4"/>
        <v>Alto</v>
      </c>
      <c r="S3712" s="35" t="str">
        <f>IF(O3712="","",IF(O3712&gt;AVERAGE('Base de datos limpia'!$O$2:$O$8001),"Alto","Normal"))
</f>
        <v>Alto</v>
      </c>
      <c r="T3712" s="35" t="str">
        <f t="shared" si="5"/>
        <v>Gamer intensivo</v>
      </c>
      <c r="U3712" s="35"/>
    </row>
    <row r="3713">
      <c r="A3713" s="28">
        <v>3712.0</v>
      </c>
      <c r="B3713" s="28">
        <v>16.0</v>
      </c>
      <c r="C3713" s="28" t="str">
        <f>TRIM(PROPER('Base de datos cruda'!C3713))</f>
        <v>Male</v>
      </c>
      <c r="D3713" s="28">
        <v>7.19</v>
      </c>
      <c r="E3713" s="28">
        <v>1.45</v>
      </c>
      <c r="F3713" s="28">
        <v>5.46</v>
      </c>
      <c r="G3713" s="28">
        <v>90.0</v>
      </c>
      <c r="H3713" s="28" t="str">
        <f>TRIM(PROPER('Base de datos cruda'!H3713))</f>
        <v>Rpg</v>
      </c>
      <c r="I3713" s="28">
        <v>1.26</v>
      </c>
      <c r="J3713" s="28">
        <v>8.95</v>
      </c>
      <c r="K3713" s="28">
        <v>253.08</v>
      </c>
      <c r="L3713" s="28">
        <f>IF('Base de datos cruda'!L3713&lt;0,,'Base de datos cruda'!L3713)</f>
        <v>16.86</v>
      </c>
      <c r="M3713" s="28" t="str">
        <f>IF(TRIM(PROPER('Base de datos cruda'!M3713))="High","Alto",IF(TRIM(PROPER('Base de datos cruda'!M3713))="Medium","Medio","Bajo"))</f>
        <v>Bajo</v>
      </c>
      <c r="N3713" s="29">
        <v>32.36</v>
      </c>
      <c r="O3713" s="32">
        <f t="shared" si="1"/>
        <v>32.36</v>
      </c>
      <c r="P3713" s="33">
        <f t="shared" si="2"/>
        <v>16.14</v>
      </c>
      <c r="Q3713" s="34">
        <f t="shared" si="3"/>
        <v>0.2016689847</v>
      </c>
      <c r="R3713" s="35" t="str">
        <f t="shared" si="4"/>
        <v>Bajo</v>
      </c>
      <c r="S3713" s="35" t="str">
        <f>IF(O3713="","",IF(O3713&gt;AVERAGE('Base de datos limpia'!$O$2:$O$8001),"Alto","Normal"))
</f>
        <v>Normal</v>
      </c>
      <c r="T3713" s="35" t="str">
        <f t="shared" si="5"/>
        <v>Gamer casual</v>
      </c>
      <c r="U3713" s="35"/>
    </row>
    <row r="3714">
      <c r="A3714" s="28">
        <v>3713.0</v>
      </c>
      <c r="B3714" s="28">
        <v>16.0</v>
      </c>
      <c r="C3714" s="28" t="str">
        <f>TRIM(PROPER('Base de datos cruda'!C3714))</f>
        <v>Female</v>
      </c>
      <c r="D3714" s="28">
        <v>5.42</v>
      </c>
      <c r="E3714" s="28">
        <v>8.3</v>
      </c>
      <c r="F3714" s="28">
        <v>4.74</v>
      </c>
      <c r="G3714" s="28">
        <v>62.46</v>
      </c>
      <c r="H3714" s="28" t="str">
        <f>TRIM(PROPER('Base de datos cruda'!H3714))</f>
        <v>Casual</v>
      </c>
      <c r="I3714" s="28">
        <v>3.91</v>
      </c>
      <c r="J3714" s="28">
        <v>9.65</v>
      </c>
      <c r="K3714" s="28">
        <v>263.99</v>
      </c>
      <c r="L3714" s="28">
        <f>IF('Base de datos cruda'!L3714&lt;0,,'Base de datos cruda'!L3714)</f>
        <v>14.34</v>
      </c>
      <c r="M3714" s="28" t="str">
        <f>IF(TRIM(PROPER('Base de datos cruda'!M3714))="High","Alto",IF(TRIM(PROPER('Base de datos cruda'!M3714))="Medium","Medio","Bajo"))</f>
        <v>Alto</v>
      </c>
      <c r="N3714" s="29">
        <v>64.1580703032568</v>
      </c>
      <c r="O3714" s="32">
        <f t="shared" si="1"/>
        <v>64.1580703</v>
      </c>
      <c r="P3714" s="33">
        <f t="shared" si="2"/>
        <v>15.07</v>
      </c>
      <c r="Q3714" s="34">
        <f t="shared" si="3"/>
        <v>1.531365314</v>
      </c>
      <c r="R3714" s="35" t="str">
        <f t="shared" si="4"/>
        <v>Medio</v>
      </c>
      <c r="S3714" s="35" t="str">
        <f>IF(O3714="","",IF(O3714&gt;AVERAGE('Base de datos limpia'!$O$2:$O$8001),"Alto","Normal"))
</f>
        <v>Normal</v>
      </c>
      <c r="T3714" s="35" t="str">
        <f t="shared" si="5"/>
        <v>Gamer intensivo</v>
      </c>
      <c r="U3714" s="35"/>
    </row>
    <row r="3715">
      <c r="A3715" s="28">
        <v>3714.0</v>
      </c>
      <c r="B3715" s="28">
        <v>18.0</v>
      </c>
      <c r="C3715" s="28" t="str">
        <f>TRIM(PROPER('Base de datos cruda'!C3715))</f>
        <v>Female</v>
      </c>
      <c r="D3715" s="28">
        <v>4.94</v>
      </c>
      <c r="E3715" s="28">
        <v>1.59</v>
      </c>
      <c r="F3715" s="28">
        <v>8.97</v>
      </c>
      <c r="G3715" s="28">
        <v>64.5</v>
      </c>
      <c r="H3715" s="28" t="str">
        <f>TRIM(PROPER('Base de datos cruda'!H3715))</f>
        <v>Casual</v>
      </c>
      <c r="I3715" s="28">
        <v>2.61</v>
      </c>
      <c r="J3715" s="28">
        <v>9.4</v>
      </c>
      <c r="K3715" s="28">
        <v>261.84</v>
      </c>
      <c r="L3715" s="28">
        <f>IF('Base de datos cruda'!L3715&lt;0,,'Base de datos cruda'!L3715)</f>
        <v>13.92</v>
      </c>
      <c r="M3715" s="28" t="str">
        <f>IF(TRIM(PROPER('Base de datos cruda'!M3715))="High","Alto",IF(TRIM(PROPER('Base de datos cruda'!M3715))="Medium","Medio","Bajo"))</f>
        <v>Medio</v>
      </c>
      <c r="N3715" s="29">
        <v>38.65</v>
      </c>
      <c r="O3715" s="32">
        <f t="shared" si="1"/>
        <v>38.65</v>
      </c>
      <c r="P3715" s="33">
        <f t="shared" si="2"/>
        <v>14.34</v>
      </c>
      <c r="Q3715" s="34">
        <f t="shared" si="3"/>
        <v>0.3218623482</v>
      </c>
      <c r="R3715" s="35" t="str">
        <f t="shared" si="4"/>
        <v>Bajo</v>
      </c>
      <c r="S3715" s="35" t="str">
        <f>IF(O3715="","",IF(O3715&gt;AVERAGE('Base de datos limpia'!$O$2:$O$8001),"Alto","Normal"))
</f>
        <v>Normal</v>
      </c>
      <c r="T3715" s="35" t="str">
        <f t="shared" si="5"/>
        <v>Gamer casual</v>
      </c>
      <c r="U3715" s="35"/>
    </row>
    <row r="3716">
      <c r="A3716" s="28">
        <v>3715.0</v>
      </c>
      <c r="B3716" s="28">
        <v>18.0</v>
      </c>
      <c r="C3716" s="28" t="str">
        <f>TRIM(PROPER('Base de datos cruda'!C3716))</f>
        <v>Male</v>
      </c>
      <c r="D3716" s="28">
        <v>5.64</v>
      </c>
      <c r="E3716" s="28">
        <v>2.14</v>
      </c>
      <c r="F3716" s="28">
        <v>8.5</v>
      </c>
      <c r="G3716" s="28">
        <v>85.99</v>
      </c>
      <c r="H3716" s="28" t="str">
        <f>TRIM(PROPER('Base de datos cruda'!H3716))</f>
        <v>Rpg</v>
      </c>
      <c r="I3716" s="28">
        <v>1.26</v>
      </c>
      <c r="J3716" s="28">
        <v>11.5</v>
      </c>
      <c r="K3716" s="28">
        <v>254.64</v>
      </c>
      <c r="L3716" s="28">
        <f>IF('Base de datos cruda'!L3716&lt;0,,'Base de datos cruda'!L3716)</f>
        <v>16.05</v>
      </c>
      <c r="M3716" s="28" t="str">
        <f>IF(TRIM(PROPER('Base de datos cruda'!M3716))="High","Alto",IF(TRIM(PROPER('Base de datos cruda'!M3716))="Medium","Medio","Bajo"))</f>
        <v>Bajo</v>
      </c>
      <c r="N3716" s="29">
        <v>47.1</v>
      </c>
      <c r="O3716" s="32">
        <f t="shared" si="1"/>
        <v>47.1</v>
      </c>
      <c r="P3716" s="33">
        <f t="shared" si="2"/>
        <v>17.14</v>
      </c>
      <c r="Q3716" s="34">
        <f t="shared" si="3"/>
        <v>0.3794326241</v>
      </c>
      <c r="R3716" s="35" t="str">
        <f t="shared" si="4"/>
        <v>Bajo</v>
      </c>
      <c r="S3716" s="35" t="str">
        <f>IF(O3716="","",IF(O3716&gt;AVERAGE('Base de datos limpia'!$O$2:$O$8001),"Alto","Normal"))
</f>
        <v>Normal</v>
      </c>
      <c r="T3716" s="35" t="str">
        <f t="shared" si="5"/>
        <v>Gamer casual</v>
      </c>
      <c r="U3716" s="35"/>
    </row>
    <row r="3717">
      <c r="A3717" s="28">
        <v>3716.0</v>
      </c>
      <c r="B3717" s="28">
        <v>23.0</v>
      </c>
      <c r="C3717" s="28" t="str">
        <f>TRIM(PROPER('Base de datos cruda'!C3717))</f>
        <v>Female</v>
      </c>
      <c r="D3717" s="28">
        <v>6.63</v>
      </c>
      <c r="E3717" s="28">
        <v>2.07</v>
      </c>
      <c r="F3717" s="28">
        <v>7.18</v>
      </c>
      <c r="G3717" s="28">
        <v>69.54</v>
      </c>
      <c r="H3717" s="28" t="str">
        <f>TRIM(PROPER('Base de datos cruda'!H3717))</f>
        <v>Fps</v>
      </c>
      <c r="I3717" s="28">
        <v>0.68</v>
      </c>
      <c r="J3717" s="28">
        <v>9.91</v>
      </c>
      <c r="K3717" s="28">
        <v>251.24</v>
      </c>
      <c r="L3717" s="28">
        <f>IF('Base de datos cruda'!L3717&lt;0,,'Base de datos cruda'!L3717)</f>
        <v>14.08</v>
      </c>
      <c r="M3717" s="28" t="str">
        <f>IF(TRIM(PROPER('Base de datos cruda'!M3717))="High","Alto",IF(TRIM(PROPER('Base de datos cruda'!M3717))="Medium","Medio","Bajo"))</f>
        <v>Bajo</v>
      </c>
      <c r="N3717" s="29">
        <v>33.2728910330459</v>
      </c>
      <c r="O3717" s="32">
        <f t="shared" si="1"/>
        <v>33.27289103</v>
      </c>
      <c r="P3717" s="33">
        <f t="shared" si="2"/>
        <v>16.54</v>
      </c>
      <c r="Q3717" s="34">
        <f t="shared" si="3"/>
        <v>0.3122171946</v>
      </c>
      <c r="R3717" s="35" t="str">
        <f t="shared" si="4"/>
        <v>Bajo</v>
      </c>
      <c r="S3717" s="35" t="str">
        <f>IF(O3717="","",IF(O3717&gt;AVERAGE('Base de datos limpia'!$O$2:$O$8001),"Alto","Normal"))
</f>
        <v>Normal</v>
      </c>
      <c r="T3717" s="35" t="str">
        <f t="shared" si="5"/>
        <v>Gamer casual</v>
      </c>
      <c r="U3717" s="35"/>
    </row>
    <row r="3718">
      <c r="A3718" s="28">
        <v>3717.0</v>
      </c>
      <c r="B3718" s="28">
        <v>16.0</v>
      </c>
      <c r="C3718" s="28" t="str">
        <f>TRIM(PROPER('Base de datos cruda'!C3718))</f>
        <v>Female</v>
      </c>
      <c r="D3718" s="28">
        <v>7.02</v>
      </c>
      <c r="E3718" s="28">
        <v>9.95</v>
      </c>
      <c r="F3718" s="28">
        <v>8.46</v>
      </c>
      <c r="G3718" s="28">
        <v>83.51</v>
      </c>
      <c r="H3718" s="28" t="str">
        <f>TRIM(PROPER('Base de datos cruda'!H3718))</f>
        <v>Casual</v>
      </c>
      <c r="I3718" s="28">
        <v>4.47</v>
      </c>
      <c r="J3718" s="28">
        <v>13.01</v>
      </c>
      <c r="K3718" s="28">
        <v>247.69</v>
      </c>
      <c r="L3718" s="28">
        <f>IF('Base de datos cruda'!L3718&lt;0,,'Base de datos cruda'!L3718)</f>
        <v>19.43</v>
      </c>
      <c r="M3718" s="28" t="str">
        <f>IF(TRIM(PROPER('Base de datos cruda'!M3718))="High","Alto",IF(TRIM(PROPER('Base de datos cruda'!M3718))="Medium","Medio","Bajo"))</f>
        <v>Bajo</v>
      </c>
      <c r="N3718" s="29">
        <v>95.3459361684773</v>
      </c>
      <c r="O3718" s="32">
        <f t="shared" si="1"/>
        <v>95.34593617</v>
      </c>
      <c r="P3718" s="33">
        <f t="shared" si="2"/>
        <v>20.03</v>
      </c>
      <c r="Q3718" s="34">
        <f t="shared" si="3"/>
        <v>1.417378917</v>
      </c>
      <c r="R3718" s="35" t="str">
        <f t="shared" si="4"/>
        <v>Alto</v>
      </c>
      <c r="S3718" s="35" t="str">
        <f>IF(O3718="","",IF(O3718&gt;AVERAGE('Base de datos limpia'!$O$2:$O$8001),"Alto","Normal"))
</f>
        <v>Alto</v>
      </c>
      <c r="T3718" s="35" t="str">
        <f t="shared" si="5"/>
        <v>Gamer intensivo</v>
      </c>
      <c r="U3718" s="35"/>
    </row>
    <row r="3719">
      <c r="A3719" s="28">
        <v>3718.0</v>
      </c>
      <c r="B3719" s="28">
        <v>17.0</v>
      </c>
      <c r="C3719" s="28" t="str">
        <f>TRIM(PROPER('Base de datos cruda'!C3719))</f>
        <v>Female</v>
      </c>
      <c r="D3719" s="28">
        <v>5.14</v>
      </c>
      <c r="E3719" s="28">
        <v>2.62</v>
      </c>
      <c r="F3719" s="28">
        <v>8.68</v>
      </c>
      <c r="G3719" s="28">
        <v>91.69</v>
      </c>
      <c r="H3719" s="28" t="str">
        <f>TRIM(PROPER('Base de datos cruda'!H3719))</f>
        <v>Fps</v>
      </c>
      <c r="I3719" s="28">
        <v>3.46</v>
      </c>
      <c r="J3719" s="28">
        <v>7.08</v>
      </c>
      <c r="K3719" s="28">
        <v>263.08</v>
      </c>
      <c r="L3719" s="28">
        <f>IF('Base de datos cruda'!L3719&lt;0,,'Base de datos cruda'!L3719)</f>
        <v>11.03</v>
      </c>
      <c r="M3719" s="28" t="str">
        <f>IF(TRIM(PROPER('Base de datos cruda'!M3719))="High","Alto",IF(TRIM(PROPER('Base de datos cruda'!M3719))="Medium","Medio","Bajo"))</f>
        <v>Bajo</v>
      </c>
      <c r="N3719" s="29">
        <v>52.27</v>
      </c>
      <c r="O3719" s="32">
        <f t="shared" si="1"/>
        <v>52.27</v>
      </c>
      <c r="P3719" s="33">
        <f t="shared" si="2"/>
        <v>12.22</v>
      </c>
      <c r="Q3719" s="34">
        <f t="shared" si="3"/>
        <v>0.5097276265</v>
      </c>
      <c r="R3719" s="35" t="str">
        <f t="shared" si="4"/>
        <v>Medio</v>
      </c>
      <c r="S3719" s="35" t="str">
        <f>IF(O3719="","",IF(O3719&gt;AVERAGE('Base de datos limpia'!$O$2:$O$8001),"Alto","Normal"))
</f>
        <v>Normal</v>
      </c>
      <c r="T3719" s="35" t="str">
        <f t="shared" si="5"/>
        <v>Gamer casual</v>
      </c>
      <c r="U3719" s="35"/>
    </row>
    <row r="3720">
      <c r="A3720" s="28">
        <v>3719.0</v>
      </c>
      <c r="B3720" s="28">
        <v>17.0</v>
      </c>
      <c r="C3720" s="28" t="str">
        <f>TRIM(PROPER('Base de datos cruda'!C3720))</f>
        <v>Male</v>
      </c>
      <c r="D3720" s="28">
        <v>7.12</v>
      </c>
      <c r="E3720" s="28">
        <v>9.07</v>
      </c>
      <c r="F3720" s="28">
        <v>7.38</v>
      </c>
      <c r="G3720" s="28">
        <v>83.08</v>
      </c>
      <c r="H3720" s="28" t="str">
        <f>TRIM(PROPER('Base de datos cruda'!H3720))</f>
        <v>Rpg</v>
      </c>
      <c r="I3720" s="28">
        <v>2.64</v>
      </c>
      <c r="J3720" s="28">
        <v>11.4</v>
      </c>
      <c r="K3720" s="28">
        <v>245.49</v>
      </c>
      <c r="L3720" s="28">
        <f>IF('Base de datos cruda'!L3720&lt;0,,'Base de datos cruda'!L3720)</f>
        <v>16.94</v>
      </c>
      <c r="M3720" s="28" t="str">
        <f>IF(TRIM(PROPER('Base de datos cruda'!M3720))="High","Alto",IF(TRIM(PROPER('Base de datos cruda'!M3720))="Medium","Medio","Bajo"))</f>
        <v>Bajo</v>
      </c>
      <c r="N3720" s="29">
        <v>75.0842292460161</v>
      </c>
      <c r="O3720" s="32">
        <f t="shared" si="1"/>
        <v>75.08422925</v>
      </c>
      <c r="P3720" s="33">
        <f t="shared" si="2"/>
        <v>18.52</v>
      </c>
      <c r="Q3720" s="34">
        <f t="shared" si="3"/>
        <v>1.273876404</v>
      </c>
      <c r="R3720" s="35" t="str">
        <f t="shared" si="4"/>
        <v>Alto</v>
      </c>
      <c r="S3720" s="35" t="str">
        <f>IF(O3720="","",IF(O3720&gt;AVERAGE('Base de datos limpia'!$O$2:$O$8001),"Alto","Normal"))
</f>
        <v>Alto</v>
      </c>
      <c r="T3720" s="35" t="str">
        <f t="shared" si="5"/>
        <v>Gamer intensivo</v>
      </c>
      <c r="U3720" s="35"/>
    </row>
    <row r="3721">
      <c r="A3721" s="28">
        <v>3720.0</v>
      </c>
      <c r="B3721" s="28">
        <v>18.0</v>
      </c>
      <c r="C3721" s="28" t="str">
        <f>TRIM(PROPER('Base de datos cruda'!C3721))</f>
        <v>Male</v>
      </c>
      <c r="D3721" s="28">
        <v>4.28</v>
      </c>
      <c r="E3721" s="28">
        <v>9.92</v>
      </c>
      <c r="F3721" s="28">
        <v>6.59</v>
      </c>
      <c r="G3721" s="28">
        <v>76.62</v>
      </c>
      <c r="H3721" s="28" t="str">
        <f>TRIM(PROPER('Base de datos cruda'!H3721))</f>
        <v>Fps</v>
      </c>
      <c r="I3721" s="28">
        <v>4.83</v>
      </c>
      <c r="J3721" s="28">
        <v>10.25</v>
      </c>
      <c r="K3721" s="28">
        <v>280.04</v>
      </c>
      <c r="L3721" s="28">
        <f>IF('Base de datos cruda'!L3721&lt;0,,'Base de datos cruda'!L3721)</f>
        <v>12.77</v>
      </c>
      <c r="M3721" s="28" t="str">
        <f>IF(TRIM(PROPER('Base de datos cruda'!M3721))="High","Alto",IF(TRIM(PROPER('Base de datos cruda'!M3721))="Medium","Medio","Bajo"))</f>
        <v>Medio</v>
      </c>
      <c r="N3721" s="29">
        <v>93.3</v>
      </c>
      <c r="O3721" s="32">
        <f t="shared" si="1"/>
        <v>93.3</v>
      </c>
      <c r="P3721" s="33">
        <f t="shared" si="2"/>
        <v>14.53</v>
      </c>
      <c r="Q3721" s="34">
        <f t="shared" si="3"/>
        <v>2.317757009</v>
      </c>
      <c r="R3721" s="35" t="str">
        <f t="shared" si="4"/>
        <v>Alto</v>
      </c>
      <c r="S3721" s="35" t="str">
        <f>IF(O3721="","",IF(O3721&gt;AVERAGE('Base de datos limpia'!$O$2:$O$8001),"Alto","Normal"))
</f>
        <v>Alto</v>
      </c>
      <c r="T3721" s="35" t="str">
        <f t="shared" si="5"/>
        <v>Gamer intensivo</v>
      </c>
      <c r="U3721" s="35"/>
    </row>
    <row r="3722">
      <c r="A3722" s="28">
        <v>3721.0</v>
      </c>
      <c r="B3722" s="28">
        <v>21.0</v>
      </c>
      <c r="C3722" s="28" t="str">
        <f>TRIM(PROPER('Base de datos cruda'!C3722))</f>
        <v>Male</v>
      </c>
      <c r="D3722" s="28">
        <v>2.22</v>
      </c>
      <c r="E3722" s="28">
        <v>4.45</v>
      </c>
      <c r="F3722" s="28">
        <v>8.41</v>
      </c>
      <c r="G3722" s="28">
        <v>85.85</v>
      </c>
      <c r="H3722" s="28" t="str">
        <f>TRIM(PROPER('Base de datos cruda'!H3722))</f>
        <v>Fps</v>
      </c>
      <c r="I3722" s="28">
        <v>4.25</v>
      </c>
      <c r="J3722" s="28">
        <v>6.42</v>
      </c>
      <c r="K3722" s="28">
        <v>296.66</v>
      </c>
      <c r="L3722" s="28">
        <f>IF('Base de datos cruda'!L3722&lt;0,,'Base de datos cruda'!L3722)</f>
        <v>5.12</v>
      </c>
      <c r="M3722" s="28" t="str">
        <f>IF(TRIM(PROPER('Base de datos cruda'!M3722))="High","Alto",IF(TRIM(PROPER('Base de datos cruda'!M3722))="Medium","Medio","Bajo"))</f>
        <v>Medio</v>
      </c>
      <c r="N3722" s="29">
        <v>76.64</v>
      </c>
      <c r="O3722" s="32">
        <f t="shared" si="1"/>
        <v>76.64</v>
      </c>
      <c r="P3722" s="33">
        <f t="shared" si="2"/>
        <v>8.64</v>
      </c>
      <c r="Q3722" s="34">
        <f t="shared" si="3"/>
        <v>2.004504505</v>
      </c>
      <c r="R3722" s="35" t="str">
        <f t="shared" si="4"/>
        <v>Alto</v>
      </c>
      <c r="S3722" s="35" t="str">
        <f>IF(O3722="","",IF(O3722&gt;AVERAGE('Base de datos limpia'!$O$2:$O$8001),"Alto","Normal"))
</f>
        <v>Alto</v>
      </c>
      <c r="T3722" s="35" t="str">
        <f t="shared" si="5"/>
        <v>Gamer moderado</v>
      </c>
      <c r="U3722" s="35"/>
    </row>
    <row r="3723">
      <c r="A3723" s="28">
        <v>3722.0</v>
      </c>
      <c r="B3723" s="28">
        <v>16.0</v>
      </c>
      <c r="C3723" s="28" t="str">
        <f>TRIM(PROPER('Base de datos cruda'!C3723))</f>
        <v>Male</v>
      </c>
      <c r="D3723" s="28">
        <v>7.04</v>
      </c>
      <c r="E3723" s="28">
        <v>6.68</v>
      </c>
      <c r="F3723" s="28">
        <v>6.84</v>
      </c>
      <c r="G3723" s="28">
        <v>65.74</v>
      </c>
      <c r="H3723" s="28" t="str">
        <f>TRIM(PROPER('Base de datos cruda'!H3723))</f>
        <v>Rpg</v>
      </c>
      <c r="I3723" s="28">
        <v>0.89</v>
      </c>
      <c r="J3723" s="28">
        <v>10.3</v>
      </c>
      <c r="K3723" s="28">
        <v>229.48</v>
      </c>
      <c r="L3723" s="28">
        <f>IF('Base de datos cruda'!L3723&lt;0,,'Base de datos cruda'!L3723)</f>
        <v>16.58</v>
      </c>
      <c r="M3723" s="28" t="str">
        <f>IF(TRIM(PROPER('Base de datos cruda'!M3723))="High","Alto",IF(TRIM(PROPER('Base de datos cruda'!M3723))="Medium","Medio","Bajo"))</f>
        <v>Bajo</v>
      </c>
      <c r="N3723" s="29">
        <v>48.0</v>
      </c>
      <c r="O3723" s="32">
        <f t="shared" si="1"/>
        <v>48</v>
      </c>
      <c r="P3723" s="33">
        <f t="shared" si="2"/>
        <v>17.34</v>
      </c>
      <c r="Q3723" s="34">
        <f t="shared" si="3"/>
        <v>0.9488636364</v>
      </c>
      <c r="R3723" s="35" t="str">
        <f t="shared" si="4"/>
        <v>Bajo</v>
      </c>
      <c r="S3723" s="35" t="str">
        <f>IF(O3723="","",IF(O3723&gt;AVERAGE('Base de datos limpia'!$O$2:$O$8001),"Alto","Normal"))
</f>
        <v>Normal</v>
      </c>
      <c r="T3723" s="35" t="str">
        <f t="shared" si="5"/>
        <v>Gamer intensivo</v>
      </c>
      <c r="U3723" s="35"/>
    </row>
    <row r="3724">
      <c r="A3724" s="28">
        <v>3723.0</v>
      </c>
      <c r="B3724" s="28">
        <v>17.0</v>
      </c>
      <c r="C3724" s="28" t="str">
        <f>TRIM(PROPER('Base de datos cruda'!C3724))</f>
        <v>Female</v>
      </c>
      <c r="D3724" s="28">
        <v>4.33</v>
      </c>
      <c r="E3724" s="28">
        <v>8.01</v>
      </c>
      <c r="F3724" s="28">
        <v>4.63</v>
      </c>
      <c r="G3724" s="28">
        <v>88.93</v>
      </c>
      <c r="H3724" s="28" t="str">
        <f>TRIM(PROPER('Base de datos cruda'!H3724))</f>
        <v>Fps</v>
      </c>
      <c r="I3724" s="28">
        <v>2.54</v>
      </c>
      <c r="J3724" s="28">
        <v>7.91</v>
      </c>
      <c r="K3724" s="28">
        <v>273.01</v>
      </c>
      <c r="L3724" s="28">
        <f>IF('Base de datos cruda'!L3724&lt;0,,'Base de datos cruda'!L3724)</f>
        <v>11.69</v>
      </c>
      <c r="M3724" s="28" t="str">
        <f>IF(TRIM(PROPER('Base de datos cruda'!M3724))="High","Alto",IF(TRIM(PROPER('Base de datos cruda'!M3724))="Medium","Medio","Bajo"))</f>
        <v>Alto</v>
      </c>
      <c r="N3724" s="29">
        <v>77.88</v>
      </c>
      <c r="O3724" s="32">
        <f t="shared" si="1"/>
        <v>77.88</v>
      </c>
      <c r="P3724" s="33">
        <f t="shared" si="2"/>
        <v>12.24</v>
      </c>
      <c r="Q3724" s="34">
        <f t="shared" si="3"/>
        <v>1.849884527</v>
      </c>
      <c r="R3724" s="35" t="str">
        <f t="shared" si="4"/>
        <v>Alto</v>
      </c>
      <c r="S3724" s="35" t="str">
        <f>IF(O3724="","",IF(O3724&gt;AVERAGE('Base de datos limpia'!$O$2:$O$8001),"Alto","Normal"))
</f>
        <v>Alto</v>
      </c>
      <c r="T3724" s="35" t="str">
        <f t="shared" si="5"/>
        <v>Gamer intensivo</v>
      </c>
      <c r="U3724" s="35"/>
    </row>
    <row r="3725">
      <c r="A3725" s="28">
        <v>3724.0</v>
      </c>
      <c r="B3725" s="28">
        <v>16.0</v>
      </c>
      <c r="C3725" s="28" t="str">
        <f>TRIM(PROPER('Base de datos cruda'!C3725))</f>
        <v>Other</v>
      </c>
      <c r="D3725" s="28">
        <v>7.25</v>
      </c>
      <c r="E3725" s="28">
        <v>4.53</v>
      </c>
      <c r="F3725" s="28">
        <v>5.83</v>
      </c>
      <c r="G3725" s="28">
        <v>87.88</v>
      </c>
      <c r="H3725" s="28" t="str">
        <f>TRIM(PROPER('Base de datos cruda'!H3725))</f>
        <v>Casual</v>
      </c>
      <c r="I3725" s="28">
        <v>2.43</v>
      </c>
      <c r="J3725" s="28">
        <v>12.48</v>
      </c>
      <c r="K3725" s="28">
        <v>225.52</v>
      </c>
      <c r="L3725" s="28">
        <f>IF('Base de datos cruda'!L3725&lt;0,,'Base de datos cruda'!L3725)</f>
        <v>13.33</v>
      </c>
      <c r="M3725" s="28" t="str">
        <f>IF(TRIM(PROPER('Base de datos cruda'!M3725))="High","Alto",IF(TRIM(PROPER('Base de datos cruda'!M3725))="Medium","Medio","Bajo"))</f>
        <v>Bajo</v>
      </c>
      <c r="N3725" s="29">
        <v>38.05</v>
      </c>
      <c r="O3725" s="32">
        <f t="shared" si="1"/>
        <v>38.05</v>
      </c>
      <c r="P3725" s="33">
        <f t="shared" si="2"/>
        <v>19.73</v>
      </c>
      <c r="Q3725" s="34">
        <f t="shared" si="3"/>
        <v>0.6248275862</v>
      </c>
      <c r="R3725" s="35" t="str">
        <f t="shared" si="4"/>
        <v>Bajo</v>
      </c>
      <c r="S3725" s="35" t="str">
        <f>IF(O3725="","",IF(O3725&gt;AVERAGE('Base de datos limpia'!$O$2:$O$8001),"Alto","Normal"))
</f>
        <v>Normal</v>
      </c>
      <c r="T3725" s="35" t="str">
        <f t="shared" si="5"/>
        <v>Gamer moderado</v>
      </c>
      <c r="U3725" s="35"/>
    </row>
    <row r="3726">
      <c r="A3726" s="28">
        <v>3725.0</v>
      </c>
      <c r="B3726" s="28">
        <v>20.0</v>
      </c>
      <c r="C3726" s="28" t="str">
        <f>TRIM(PROPER('Base de datos cruda'!C3726))</f>
        <v>Female</v>
      </c>
      <c r="D3726" s="28">
        <v>0.32</v>
      </c>
      <c r="E3726" s="28">
        <v>2.46</v>
      </c>
      <c r="F3726" s="28">
        <v>6.23</v>
      </c>
      <c r="G3726" s="28">
        <v>80.58</v>
      </c>
      <c r="H3726" s="28" t="str">
        <f>TRIM(PROPER('Base de datos cruda'!H3726))</f>
        <v>Rpg</v>
      </c>
      <c r="I3726" s="28">
        <v>4.22</v>
      </c>
      <c r="J3726" s="28">
        <v>6.02</v>
      </c>
      <c r="K3726" s="28">
        <v>312.36</v>
      </c>
      <c r="L3726" s="28">
        <f>IF('Base de datos cruda'!L3726&lt;0,,'Base de datos cruda'!L3726)</f>
        <v>6.29</v>
      </c>
      <c r="M3726" s="28" t="str">
        <f>IF(TRIM(PROPER('Base de datos cruda'!M3726))="High","Alto",IF(TRIM(PROPER('Base de datos cruda'!M3726))="Medium","Medio","Bajo"))</f>
        <v>Medio</v>
      </c>
      <c r="N3726" s="29">
        <v>60.29</v>
      </c>
      <c r="O3726" s="32">
        <f t="shared" si="1"/>
        <v>60.29</v>
      </c>
      <c r="P3726" s="33">
        <f t="shared" si="2"/>
        <v>6.34</v>
      </c>
      <c r="Q3726" s="34">
        <f t="shared" si="3"/>
        <v>7.6875</v>
      </c>
      <c r="R3726" s="35" t="str">
        <f t="shared" si="4"/>
        <v>Medio</v>
      </c>
      <c r="S3726" s="35" t="str">
        <f>IF(O3726="","",IF(O3726&gt;AVERAGE('Base de datos limpia'!$O$2:$O$8001),"Alto","Normal"))
</f>
        <v>Normal</v>
      </c>
      <c r="T3726" s="35" t="str">
        <f t="shared" si="5"/>
        <v>Gamer casual</v>
      </c>
      <c r="U3726" s="35"/>
    </row>
    <row r="3727">
      <c r="A3727" s="28">
        <v>3726.0</v>
      </c>
      <c r="B3727" s="28">
        <v>22.0</v>
      </c>
      <c r="C3727" s="28" t="str">
        <f>TRIM(PROPER('Base de datos cruda'!C3727))</f>
        <v>Female</v>
      </c>
      <c r="D3727" s="28">
        <v>3.18</v>
      </c>
      <c r="E3727" s="28">
        <v>4.9</v>
      </c>
      <c r="F3727" s="28">
        <v>8.68</v>
      </c>
      <c r="G3727" s="28">
        <v>71.15</v>
      </c>
      <c r="H3727" s="28" t="str">
        <f>TRIM(PROPER('Base de datos cruda'!H3727))</f>
        <v>Rpg</v>
      </c>
      <c r="I3727" s="28">
        <v>0.75</v>
      </c>
      <c r="J3727" s="28">
        <v>6.45</v>
      </c>
      <c r="K3727" s="28">
        <v>285.82</v>
      </c>
      <c r="L3727" s="28">
        <f>IF('Base de datos cruda'!L3727&lt;0,,'Base de datos cruda'!L3727)</f>
        <v>6.36</v>
      </c>
      <c r="M3727" s="28" t="str">
        <f>IF(TRIM(PROPER('Base de datos cruda'!M3727))="High","Alto",IF(TRIM(PROPER('Base de datos cruda'!M3727))="Medium","Medio","Bajo"))</f>
        <v>Medio</v>
      </c>
      <c r="N3727" s="29">
        <v>71.71</v>
      </c>
      <c r="O3727" s="32">
        <f t="shared" si="1"/>
        <v>71.71</v>
      </c>
      <c r="P3727" s="33">
        <f t="shared" si="2"/>
        <v>9.63</v>
      </c>
      <c r="Q3727" s="34">
        <f t="shared" si="3"/>
        <v>1.540880503</v>
      </c>
      <c r="R3727" s="35" t="str">
        <f t="shared" si="4"/>
        <v>Alto</v>
      </c>
      <c r="S3727" s="35" t="str">
        <f>IF(O3727="","",IF(O3727&gt;AVERAGE('Base de datos limpia'!$O$2:$O$8001),"Alto","Normal"))
</f>
        <v>Alto</v>
      </c>
      <c r="T3727" s="35" t="str">
        <f t="shared" si="5"/>
        <v>Gamer moderado</v>
      </c>
      <c r="U3727" s="35"/>
    </row>
    <row r="3728">
      <c r="A3728" s="28">
        <v>3727.0</v>
      </c>
      <c r="B3728" s="28">
        <v>23.0</v>
      </c>
      <c r="C3728" s="28" t="str">
        <f>TRIM(PROPER('Base de datos cruda'!C3728))</f>
        <v>Female</v>
      </c>
      <c r="D3728" s="28">
        <v>7.58</v>
      </c>
      <c r="E3728" s="28">
        <v>7.95</v>
      </c>
      <c r="F3728" s="28">
        <v>7.3</v>
      </c>
      <c r="G3728" s="28">
        <v>91.9</v>
      </c>
      <c r="H3728" s="28" t="str">
        <f>TRIM(PROPER('Base de datos cruda'!H3728))</f>
        <v>Fps</v>
      </c>
      <c r="I3728" s="28">
        <v>2.26</v>
      </c>
      <c r="J3728" s="28">
        <v>12.44</v>
      </c>
      <c r="K3728" s="28">
        <v>228.25</v>
      </c>
      <c r="L3728" s="28">
        <f>IF('Base de datos cruda'!L3728&lt;0,,'Base de datos cruda'!L3728)</f>
        <v>18.14</v>
      </c>
      <c r="M3728" s="28" t="str">
        <f>IF(TRIM(PROPER('Base de datos cruda'!M3728))="High","Alto",IF(TRIM(PROPER('Base de datos cruda'!M3728))="Medium","Medio","Bajo"))</f>
        <v>Bajo</v>
      </c>
      <c r="N3728" s="29">
        <v>78.4656068538757</v>
      </c>
      <c r="O3728" s="32">
        <f t="shared" si="1"/>
        <v>78.46560685</v>
      </c>
      <c r="P3728" s="33">
        <f t="shared" si="2"/>
        <v>20.02</v>
      </c>
      <c r="Q3728" s="34">
        <f t="shared" si="3"/>
        <v>1.048812665</v>
      </c>
      <c r="R3728" s="35" t="str">
        <f t="shared" si="4"/>
        <v>Alto</v>
      </c>
      <c r="S3728" s="35" t="str">
        <f>IF(O3728="","",IF(O3728&gt;AVERAGE('Base de datos limpia'!$O$2:$O$8001),"Alto","Normal"))
</f>
        <v>Alto</v>
      </c>
      <c r="T3728" s="35" t="str">
        <f t="shared" si="5"/>
        <v>Gamer intensivo</v>
      </c>
      <c r="U3728" s="35"/>
    </row>
    <row r="3729">
      <c r="A3729" s="28">
        <v>3728.0</v>
      </c>
      <c r="B3729" s="28">
        <v>16.0</v>
      </c>
      <c r="C3729" s="28" t="str">
        <f>TRIM(PROPER('Base de datos cruda'!C3729))</f>
        <v>Male</v>
      </c>
      <c r="D3729" s="28">
        <v>2.0</v>
      </c>
      <c r="E3729" s="28">
        <v>8.03</v>
      </c>
      <c r="F3729" s="28">
        <v>8.38</v>
      </c>
      <c r="G3729" s="28">
        <v>80.42</v>
      </c>
      <c r="H3729" s="28" t="str">
        <f>TRIM(PROPER('Base de datos cruda'!H3729))</f>
        <v>Fps</v>
      </c>
      <c r="I3729" s="28">
        <v>3.18</v>
      </c>
      <c r="J3729" s="28">
        <v>7.67</v>
      </c>
      <c r="K3729" s="28">
        <v>309.16</v>
      </c>
      <c r="L3729" s="28">
        <f>IF('Base de datos cruda'!L3729&lt;0,,'Base de datos cruda'!L3729)</f>
        <v>9.89</v>
      </c>
      <c r="M3729" s="28" t="str">
        <f>IF(TRIM(PROPER('Base de datos cruda'!M3729))="High","Alto",IF(TRIM(PROPER('Base de datos cruda'!M3729))="Medium","Medio","Bajo"))</f>
        <v>Medio</v>
      </c>
      <c r="N3729" s="29">
        <v>100.0</v>
      </c>
      <c r="O3729" s="32">
        <f t="shared" si="1"/>
        <v>100</v>
      </c>
      <c r="P3729" s="33">
        <f t="shared" si="2"/>
        <v>9.67</v>
      </c>
      <c r="Q3729" s="34">
        <f t="shared" si="3"/>
        <v>4.015</v>
      </c>
      <c r="R3729" s="35" t="str">
        <f t="shared" si="4"/>
        <v>Alto</v>
      </c>
      <c r="S3729" s="35" t="str">
        <f>IF(O3729="","",IF(O3729&gt;AVERAGE('Base de datos limpia'!$O$2:$O$8001),"Alto","Normal"))
</f>
        <v>Alto</v>
      </c>
      <c r="T3729" s="35" t="str">
        <f t="shared" si="5"/>
        <v>Gamer intensivo</v>
      </c>
      <c r="U3729" s="35"/>
    </row>
    <row r="3730">
      <c r="A3730" s="28">
        <v>3729.0</v>
      </c>
      <c r="B3730" s="28">
        <v>22.0</v>
      </c>
      <c r="C3730" s="28" t="str">
        <f>TRIM(PROPER('Base de datos cruda'!C3730))</f>
        <v>Female</v>
      </c>
      <c r="D3730" s="28">
        <v>7.53</v>
      </c>
      <c r="E3730" s="28">
        <v>3.07</v>
      </c>
      <c r="F3730" s="28">
        <v>7.79</v>
      </c>
      <c r="G3730" s="28">
        <v>62.37</v>
      </c>
      <c r="H3730" s="28" t="str">
        <f>TRIM(PROPER('Base de datos cruda'!H3730))</f>
        <v>Casual</v>
      </c>
      <c r="I3730" s="28">
        <v>4.73</v>
      </c>
      <c r="J3730" s="28">
        <v>9.94</v>
      </c>
      <c r="K3730" s="28">
        <v>223.04</v>
      </c>
      <c r="L3730" s="28">
        <f>IF('Base de datos cruda'!L3730&lt;0,,'Base de datos cruda'!L3730)</f>
        <v>17.57</v>
      </c>
      <c r="M3730" s="28" t="str">
        <f>IF(TRIM(PROPER('Base de datos cruda'!M3730))="High","Alto",IF(TRIM(PROPER('Base de datos cruda'!M3730))="Medium","Medio","Bajo"))</f>
        <v>Bajo</v>
      </c>
      <c r="N3730" s="29">
        <v>25.16</v>
      </c>
      <c r="O3730" s="32">
        <f t="shared" si="1"/>
        <v>25.16</v>
      </c>
      <c r="P3730" s="33">
        <f t="shared" si="2"/>
        <v>17.47</v>
      </c>
      <c r="Q3730" s="34">
        <f t="shared" si="3"/>
        <v>0.4077025232</v>
      </c>
      <c r="R3730" s="35" t="str">
        <f t="shared" si="4"/>
        <v>Bajo</v>
      </c>
      <c r="S3730" s="35" t="str">
        <f>IF(O3730="","",IF(O3730&gt;AVERAGE('Base de datos limpia'!$O$2:$O$8001),"Alto","Normal"))
</f>
        <v>Normal</v>
      </c>
      <c r="T3730" s="35" t="str">
        <f t="shared" si="5"/>
        <v>Gamer moderado</v>
      </c>
      <c r="U3730" s="35"/>
    </row>
    <row r="3731">
      <c r="A3731" s="28">
        <v>3730.0</v>
      </c>
      <c r="B3731" s="28">
        <v>20.0</v>
      </c>
      <c r="C3731" s="28" t="str">
        <f>TRIM(PROPER('Base de datos cruda'!C3731))</f>
        <v>Male</v>
      </c>
      <c r="D3731" s="28">
        <v>7.63</v>
      </c>
      <c r="E3731" s="28">
        <v>2.57</v>
      </c>
      <c r="F3731" s="28">
        <v>5.55</v>
      </c>
      <c r="G3731" s="28">
        <v>96.74</v>
      </c>
      <c r="H3731" s="28" t="str">
        <f>TRIM(PROPER('Base de datos cruda'!H3731))</f>
        <v>Casual</v>
      </c>
      <c r="I3731" s="28">
        <v>4.5</v>
      </c>
      <c r="J3731" s="28">
        <v>11.1</v>
      </c>
      <c r="K3731" s="28">
        <v>207.16</v>
      </c>
      <c r="L3731" s="28">
        <f>IF('Base de datos cruda'!L3731&lt;0,,'Base de datos cruda'!L3731)</f>
        <v>19.08</v>
      </c>
      <c r="M3731" s="28" t="str">
        <f>IF(TRIM(PROPER('Base de datos cruda'!M3731))="High","Alto",IF(TRIM(PROPER('Base de datos cruda'!M3731))="Medium","Medio","Bajo"))</f>
        <v>Bajo</v>
      </c>
      <c r="N3731" s="29">
        <v>35.4786197290664</v>
      </c>
      <c r="O3731" s="32">
        <f t="shared" si="1"/>
        <v>35.47861973</v>
      </c>
      <c r="P3731" s="33">
        <f t="shared" si="2"/>
        <v>18.73</v>
      </c>
      <c r="Q3731" s="34">
        <f t="shared" si="3"/>
        <v>0.3368283093</v>
      </c>
      <c r="R3731" s="35" t="str">
        <f t="shared" si="4"/>
        <v>Bajo</v>
      </c>
      <c r="S3731" s="35" t="str">
        <f>IF(O3731="","",IF(O3731&gt;AVERAGE('Base de datos limpia'!$O$2:$O$8001),"Alto","Normal"))
</f>
        <v>Normal</v>
      </c>
      <c r="T3731" s="35" t="str">
        <f t="shared" si="5"/>
        <v>Gamer casual</v>
      </c>
      <c r="U3731" s="35"/>
    </row>
    <row r="3732">
      <c r="A3732" s="28">
        <v>3731.0</v>
      </c>
      <c r="B3732" s="28">
        <v>16.0</v>
      </c>
      <c r="C3732" s="28" t="str">
        <f>TRIM(PROPER('Base de datos cruda'!C3732))</f>
        <v>Female</v>
      </c>
      <c r="D3732" s="28">
        <v>7.06</v>
      </c>
      <c r="E3732" s="28">
        <v>9.29</v>
      </c>
      <c r="F3732" s="28">
        <v>7.59</v>
      </c>
      <c r="G3732" s="28">
        <v>90.71</v>
      </c>
      <c r="H3732" s="28" t="str">
        <f>TRIM(PROPER('Base de datos cruda'!H3732))</f>
        <v>Rpg</v>
      </c>
      <c r="I3732" s="28">
        <v>2.67</v>
      </c>
      <c r="J3732" s="28">
        <v>13.04</v>
      </c>
      <c r="K3732" s="28">
        <v>248.38</v>
      </c>
      <c r="L3732" s="28">
        <f>IF('Base de datos cruda'!L3732&lt;0,,'Base de datos cruda'!L3732)</f>
        <v>19.33</v>
      </c>
      <c r="M3732" s="28" t="str">
        <f>IF(TRIM(PROPER('Base de datos cruda'!M3732))="High","Alto",IF(TRIM(PROPER('Base de datos cruda'!M3732))="Medium","Medio","Bajo"))</f>
        <v>Bajo</v>
      </c>
      <c r="N3732" s="29">
        <v>89.095065623762</v>
      </c>
      <c r="O3732" s="32">
        <f t="shared" si="1"/>
        <v>89.09506562</v>
      </c>
      <c r="P3732" s="33">
        <f t="shared" si="2"/>
        <v>20.1</v>
      </c>
      <c r="Q3732" s="34">
        <f t="shared" si="3"/>
        <v>1.315864023</v>
      </c>
      <c r="R3732" s="35" t="str">
        <f t="shared" si="4"/>
        <v>Alto</v>
      </c>
      <c r="S3732" s="35" t="str">
        <f>IF(O3732="","",IF(O3732&gt;AVERAGE('Base de datos limpia'!$O$2:$O$8001),"Alto","Normal"))
</f>
        <v>Alto</v>
      </c>
      <c r="T3732" s="35" t="str">
        <f t="shared" si="5"/>
        <v>Gamer intensivo</v>
      </c>
      <c r="U3732" s="35"/>
    </row>
    <row r="3733">
      <c r="A3733" s="28">
        <v>3732.0</v>
      </c>
      <c r="B3733" s="28">
        <v>18.0</v>
      </c>
      <c r="C3733" s="28" t="str">
        <f>TRIM(PROPER('Base de datos cruda'!C3733))</f>
        <v>Male</v>
      </c>
      <c r="D3733" s="28">
        <v>4.51</v>
      </c>
      <c r="E3733" s="28">
        <v>1.4</v>
      </c>
      <c r="F3733" s="28">
        <v>4.98</v>
      </c>
      <c r="G3733" s="28">
        <v>83.39</v>
      </c>
      <c r="H3733" s="28" t="str">
        <f>TRIM(PROPER('Base de datos cruda'!H3733))</f>
        <v>Rpg</v>
      </c>
      <c r="I3733" s="28">
        <v>3.03</v>
      </c>
      <c r="J3733" s="28">
        <v>7.28</v>
      </c>
      <c r="K3733" s="28">
        <v>266.36</v>
      </c>
      <c r="L3733" s="28">
        <f>IF('Base de datos cruda'!L3733&lt;0,,'Base de datos cruda'!L3733)</f>
        <v>9.42</v>
      </c>
      <c r="M3733" s="28" t="str">
        <f>IF(TRIM(PROPER('Base de datos cruda'!M3733))="High","Alto",IF(TRIM(PROPER('Base de datos cruda'!M3733))="Medium","Medio","Bajo"))</f>
        <v>Medio</v>
      </c>
      <c r="N3733" s="29">
        <v>40.96</v>
      </c>
      <c r="O3733" s="32">
        <f t="shared" si="1"/>
        <v>40.96</v>
      </c>
      <c r="P3733" s="33">
        <f t="shared" si="2"/>
        <v>11.79</v>
      </c>
      <c r="Q3733" s="34">
        <f t="shared" si="3"/>
        <v>0.310421286</v>
      </c>
      <c r="R3733" s="35" t="str">
        <f t="shared" si="4"/>
        <v>Bajo</v>
      </c>
      <c r="S3733" s="35" t="str">
        <f>IF(O3733="","",IF(O3733&gt;AVERAGE('Base de datos limpia'!$O$2:$O$8001),"Alto","Normal"))
</f>
        <v>Normal</v>
      </c>
      <c r="T3733" s="35" t="str">
        <f t="shared" si="5"/>
        <v>Gamer casual</v>
      </c>
      <c r="U3733" s="35"/>
    </row>
    <row r="3734">
      <c r="A3734" s="28">
        <v>3733.0</v>
      </c>
      <c r="B3734" s="28">
        <v>22.0</v>
      </c>
      <c r="C3734" s="28" t="str">
        <f>TRIM(PROPER('Base de datos cruda'!C3734))</f>
        <v>Male</v>
      </c>
      <c r="D3734" s="28">
        <v>5.18</v>
      </c>
      <c r="E3734" s="28">
        <v>7.61</v>
      </c>
      <c r="F3734" s="28">
        <v>6.04</v>
      </c>
      <c r="G3734" s="28">
        <v>77.47</v>
      </c>
      <c r="H3734" s="28" t="str">
        <f>TRIM(PROPER('Base de datos cruda'!H3734))</f>
        <v>Rpg</v>
      </c>
      <c r="I3734" s="28">
        <v>4.26</v>
      </c>
      <c r="J3734" s="28">
        <v>9.28</v>
      </c>
      <c r="K3734" s="28">
        <v>258.79</v>
      </c>
      <c r="L3734" s="28">
        <f>IF('Base de datos cruda'!L3734&lt;0,,'Base de datos cruda'!L3734)</f>
        <v>10.34</v>
      </c>
      <c r="M3734" s="28" t="str">
        <f>IF(TRIM(PROPER('Base de datos cruda'!M3734))="High","Alto",IF(TRIM(PROPER('Base de datos cruda'!M3734))="Medium","Medio","Bajo"))</f>
        <v>Bajo</v>
      </c>
      <c r="N3734" s="29">
        <v>87.0932002054946</v>
      </c>
      <c r="O3734" s="32">
        <f t="shared" si="1"/>
        <v>87.09320021</v>
      </c>
      <c r="P3734" s="33">
        <f t="shared" si="2"/>
        <v>14.46</v>
      </c>
      <c r="Q3734" s="34">
        <f t="shared" si="3"/>
        <v>1.469111969</v>
      </c>
      <c r="R3734" s="35" t="str">
        <f t="shared" si="4"/>
        <v>Alto</v>
      </c>
      <c r="S3734" s="35" t="str">
        <f>IF(O3734="","",IF(O3734&gt;AVERAGE('Base de datos limpia'!$O$2:$O$8001),"Alto","Normal"))
</f>
        <v>Alto</v>
      </c>
      <c r="T3734" s="35" t="str">
        <f t="shared" si="5"/>
        <v>Gamer intensivo</v>
      </c>
      <c r="U3734" s="35"/>
    </row>
    <row r="3735">
      <c r="A3735" s="28">
        <v>3734.0</v>
      </c>
      <c r="B3735" s="28">
        <v>16.0</v>
      </c>
      <c r="C3735" s="28" t="str">
        <f>TRIM(PROPER('Base de datos cruda'!C3735))</f>
        <v>Female</v>
      </c>
      <c r="D3735" s="28">
        <v>6.96</v>
      </c>
      <c r="E3735" s="28">
        <v>1.42</v>
      </c>
      <c r="F3735" s="28">
        <v>8.03</v>
      </c>
      <c r="G3735" s="28">
        <v>98.4</v>
      </c>
      <c r="H3735" s="28" t="str">
        <f>TRIM(PROPER('Base de datos cruda'!H3735))</f>
        <v>Casual</v>
      </c>
      <c r="I3735" s="28">
        <v>3.72</v>
      </c>
      <c r="J3735" s="28">
        <v>11.25</v>
      </c>
      <c r="K3735" s="28">
        <v>228.6</v>
      </c>
      <c r="L3735" s="28">
        <f>IF('Base de datos cruda'!L3735&lt;0,,'Base de datos cruda'!L3735)</f>
        <v>16.9</v>
      </c>
      <c r="M3735" s="28" t="str">
        <f>IF(TRIM(PROPER('Base de datos cruda'!M3735))="High","Alto",IF(TRIM(PROPER('Base de datos cruda'!M3735))="Medium","Medio","Bajo"))</f>
        <v>Bajo</v>
      </c>
      <c r="N3735" s="29">
        <v>39.27</v>
      </c>
      <c r="O3735" s="32">
        <f t="shared" si="1"/>
        <v>39.27</v>
      </c>
      <c r="P3735" s="33">
        <f t="shared" si="2"/>
        <v>18.21</v>
      </c>
      <c r="Q3735" s="34">
        <f t="shared" si="3"/>
        <v>0.2040229885</v>
      </c>
      <c r="R3735" s="35" t="str">
        <f t="shared" si="4"/>
        <v>Bajo</v>
      </c>
      <c r="S3735" s="35" t="str">
        <f>IF(O3735="","",IF(O3735&gt;AVERAGE('Base de datos limpia'!$O$2:$O$8001),"Alto","Normal"))
</f>
        <v>Normal</v>
      </c>
      <c r="T3735" s="35" t="str">
        <f t="shared" si="5"/>
        <v>Gamer casual</v>
      </c>
      <c r="U3735" s="35"/>
    </row>
    <row r="3736">
      <c r="A3736" s="28">
        <v>3735.0</v>
      </c>
      <c r="B3736" s="28">
        <v>22.0</v>
      </c>
      <c r="C3736" s="28" t="str">
        <f>TRIM(PROPER('Base de datos cruda'!C3736))</f>
        <v>Female</v>
      </c>
      <c r="D3736" s="28">
        <v>6.21</v>
      </c>
      <c r="E3736" s="28">
        <v>8.54</v>
      </c>
      <c r="F3736" s="28">
        <v>7.06</v>
      </c>
      <c r="G3736" s="28">
        <v>91.0</v>
      </c>
      <c r="H3736" s="28" t="str">
        <f>TRIM(PROPER('Base de datos cruda'!H3736))</f>
        <v>Casual</v>
      </c>
      <c r="I3736" s="28">
        <v>4.4</v>
      </c>
      <c r="J3736" s="28">
        <v>7.98</v>
      </c>
      <c r="K3736" s="28">
        <v>226.64</v>
      </c>
      <c r="L3736" s="28">
        <f>IF('Base de datos cruda'!L3736&lt;0,,'Base de datos cruda'!L3736)</f>
        <v>14.73</v>
      </c>
      <c r="M3736" s="28" t="str">
        <f>IF(TRIM(PROPER('Base de datos cruda'!M3736))="High","Alto",IF(TRIM(PROPER('Base de datos cruda'!M3736))="Medium","Medio","Bajo"))</f>
        <v>Bajo</v>
      </c>
      <c r="N3736" s="29">
        <v>87.6393806739525</v>
      </c>
      <c r="O3736" s="32">
        <f t="shared" si="1"/>
        <v>87.63938067</v>
      </c>
      <c r="P3736" s="33">
        <f t="shared" si="2"/>
        <v>14.19</v>
      </c>
      <c r="Q3736" s="34">
        <f t="shared" si="3"/>
        <v>1.375201288</v>
      </c>
      <c r="R3736" s="35" t="str">
        <f t="shared" si="4"/>
        <v>Alto</v>
      </c>
      <c r="S3736" s="35" t="str">
        <f>IF(O3736="","",IF(O3736&gt;AVERAGE('Base de datos limpia'!$O$2:$O$8001),"Alto","Normal"))
</f>
        <v>Alto</v>
      </c>
      <c r="T3736" s="35" t="str">
        <f t="shared" si="5"/>
        <v>Gamer intensivo</v>
      </c>
      <c r="U3736" s="35"/>
    </row>
    <row r="3737">
      <c r="A3737" s="28">
        <v>3736.0</v>
      </c>
      <c r="B3737" s="28">
        <v>20.0</v>
      </c>
      <c r="C3737" s="28" t="str">
        <f>TRIM(PROPER('Base de datos cruda'!C3737))</f>
        <v>Female</v>
      </c>
      <c r="D3737" s="28">
        <v>5.04</v>
      </c>
      <c r="E3737" s="28">
        <v>9.15</v>
      </c>
      <c r="F3737" s="28">
        <v>8.13</v>
      </c>
      <c r="G3737" s="28">
        <v>81.4</v>
      </c>
      <c r="H3737" s="28" t="str">
        <f>TRIM(PROPER('Base de datos cruda'!H3737))</f>
        <v>Rpg</v>
      </c>
      <c r="I3737" s="28">
        <v>4.48</v>
      </c>
      <c r="J3737" s="28">
        <v>10.07</v>
      </c>
      <c r="K3737" s="28">
        <v>251.33</v>
      </c>
      <c r="L3737" s="28">
        <f>IF('Base de datos cruda'!L3737&lt;0,,'Base de datos cruda'!L3737)</f>
        <v>14.8</v>
      </c>
      <c r="M3737" s="28" t="str">
        <f>IF(TRIM(PROPER('Base de datos cruda'!M3737))="High","Alto",IF(TRIM(PROPER('Base de datos cruda'!M3737))="Medium","Medio","Bajo"))</f>
        <v>Bajo</v>
      </c>
      <c r="N3737" s="29">
        <v>95.4593271993228</v>
      </c>
      <c r="O3737" s="32">
        <f t="shared" si="1"/>
        <v>95.4593272</v>
      </c>
      <c r="P3737" s="33">
        <f t="shared" si="2"/>
        <v>15.11</v>
      </c>
      <c r="Q3737" s="34">
        <f t="shared" si="3"/>
        <v>1.81547619</v>
      </c>
      <c r="R3737" s="35" t="str">
        <f t="shared" si="4"/>
        <v>Alto</v>
      </c>
      <c r="S3737" s="35" t="str">
        <f>IF(O3737="","",IF(O3737&gt;AVERAGE('Base de datos limpia'!$O$2:$O$8001),"Alto","Normal"))
</f>
        <v>Alto</v>
      </c>
      <c r="T3737" s="35" t="str">
        <f t="shared" si="5"/>
        <v>Gamer intensivo</v>
      </c>
      <c r="U3737" s="35"/>
    </row>
    <row r="3738">
      <c r="A3738" s="28">
        <v>3737.0</v>
      </c>
      <c r="B3738" s="28">
        <v>16.0</v>
      </c>
      <c r="C3738" s="28" t="str">
        <f>TRIM(PROPER('Base de datos cruda'!C3738))</f>
        <v>Female</v>
      </c>
      <c r="D3738" s="28">
        <v>7.86</v>
      </c>
      <c r="E3738" s="28">
        <v>3.68</v>
      </c>
      <c r="F3738" s="28">
        <v>5.27</v>
      </c>
      <c r="G3738" s="28">
        <v>86.13</v>
      </c>
      <c r="H3738" s="28" t="str">
        <f>TRIM(PROPER('Base de datos cruda'!H3738))</f>
        <v>Casual</v>
      </c>
      <c r="I3738" s="28">
        <v>4.16</v>
      </c>
      <c r="J3738" s="28">
        <v>10.92</v>
      </c>
      <c r="K3738" s="28">
        <v>231.38</v>
      </c>
      <c r="L3738" s="28">
        <f>IF('Base de datos cruda'!L3738&lt;0,,'Base de datos cruda'!L3738)</f>
        <v>18.81</v>
      </c>
      <c r="M3738" s="28" t="str">
        <f>IF(TRIM(PROPER('Base de datos cruda'!M3738))="High","Alto",IF(TRIM(PROPER('Base de datos cruda'!M3738))="Medium","Medio","Bajo"))</f>
        <v>Bajo</v>
      </c>
      <c r="N3738" s="29">
        <v>28.79</v>
      </c>
      <c r="O3738" s="32">
        <f t="shared" si="1"/>
        <v>28.79</v>
      </c>
      <c r="P3738" s="33">
        <f t="shared" si="2"/>
        <v>18.78</v>
      </c>
      <c r="Q3738" s="34">
        <f t="shared" si="3"/>
        <v>0.4681933842</v>
      </c>
      <c r="R3738" s="35" t="str">
        <f t="shared" si="4"/>
        <v>Bajo</v>
      </c>
      <c r="S3738" s="35" t="str">
        <f>IF(O3738="","",IF(O3738&gt;AVERAGE('Base de datos limpia'!$O$2:$O$8001),"Alto","Normal"))
</f>
        <v>Normal</v>
      </c>
      <c r="T3738" s="35" t="str">
        <f t="shared" si="5"/>
        <v>Gamer moderado</v>
      </c>
      <c r="U3738" s="35"/>
    </row>
    <row r="3739">
      <c r="A3739" s="28">
        <v>3738.0</v>
      </c>
      <c r="B3739" s="28">
        <v>16.0</v>
      </c>
      <c r="C3739" s="28" t="str">
        <f>TRIM(PROPER('Base de datos cruda'!C3739))</f>
        <v>Male</v>
      </c>
      <c r="D3739" s="28">
        <v>5.49</v>
      </c>
      <c r="E3739" s="28">
        <v>1.67</v>
      </c>
      <c r="F3739" s="28">
        <v>7.75</v>
      </c>
      <c r="G3739" s="28">
        <v>71.23</v>
      </c>
      <c r="H3739" s="28" t="str">
        <f>TRIM(PROPER('Base de datos cruda'!H3739))</f>
        <v>Rpg</v>
      </c>
      <c r="I3739" s="28">
        <v>0.05</v>
      </c>
      <c r="J3739" s="28">
        <v>8.99</v>
      </c>
      <c r="K3739" s="28">
        <v>252.11</v>
      </c>
      <c r="L3739" s="28">
        <f>IF('Base de datos cruda'!L3739&lt;0,,'Base de datos cruda'!L3739)</f>
        <v>11.75</v>
      </c>
      <c r="M3739" s="28" t="str">
        <f>IF(TRIM(PROPER('Base de datos cruda'!M3739))="High","Alto",IF(TRIM(PROPER('Base de datos cruda'!M3739))="Medium","Medio","Bajo"))</f>
        <v>Bajo</v>
      </c>
      <c r="N3739" s="29">
        <v>40.57</v>
      </c>
      <c r="O3739" s="32">
        <f t="shared" si="1"/>
        <v>40.57</v>
      </c>
      <c r="P3739" s="33">
        <f t="shared" si="2"/>
        <v>14.48</v>
      </c>
      <c r="Q3739" s="34">
        <f t="shared" si="3"/>
        <v>0.3041894353</v>
      </c>
      <c r="R3739" s="35" t="str">
        <f t="shared" si="4"/>
        <v>Bajo</v>
      </c>
      <c r="S3739" s="35" t="str">
        <f>IF(O3739="","",IF(O3739&gt;AVERAGE('Base de datos limpia'!$O$2:$O$8001),"Alto","Normal"))
</f>
        <v>Normal</v>
      </c>
      <c r="T3739" s="35" t="str">
        <f t="shared" si="5"/>
        <v>Gamer casual</v>
      </c>
      <c r="U3739" s="35"/>
    </row>
    <row r="3740">
      <c r="A3740" s="28">
        <v>3739.0</v>
      </c>
      <c r="B3740" s="28">
        <v>16.0</v>
      </c>
      <c r="C3740" s="28" t="str">
        <f>TRIM(PROPER('Base de datos cruda'!C3740))</f>
        <v>Female</v>
      </c>
      <c r="D3740" s="28">
        <v>7.8</v>
      </c>
      <c r="E3740" s="28">
        <v>5.33</v>
      </c>
      <c r="F3740" s="28">
        <v>5.01</v>
      </c>
      <c r="G3740" s="28">
        <v>67.83</v>
      </c>
      <c r="H3740" s="28" t="str">
        <f>TRIM(PROPER('Base de datos cruda'!H3740))</f>
        <v>Fps</v>
      </c>
      <c r="I3740" s="28">
        <v>1.55</v>
      </c>
      <c r="J3740" s="28">
        <v>12.01</v>
      </c>
      <c r="K3740" s="28">
        <v>223.07</v>
      </c>
      <c r="L3740" s="28">
        <f>IF('Base de datos cruda'!L3740&lt;0,,'Base de datos cruda'!L3740)</f>
        <v>19.46</v>
      </c>
      <c r="M3740" s="28" t="str">
        <f>IF(TRIM(PROPER('Base de datos cruda'!M3740))="High","Alto",IF(TRIM(PROPER('Base de datos cruda'!M3740))="Medium","Medio","Bajo"))</f>
        <v>Bajo</v>
      </c>
      <c r="N3740" s="29">
        <v>28.28</v>
      </c>
      <c r="O3740" s="32">
        <f t="shared" si="1"/>
        <v>28.28</v>
      </c>
      <c r="P3740" s="33">
        <f t="shared" si="2"/>
        <v>19.81</v>
      </c>
      <c r="Q3740" s="34">
        <f t="shared" si="3"/>
        <v>0.6833333333</v>
      </c>
      <c r="R3740" s="35" t="str">
        <f t="shared" si="4"/>
        <v>Bajo</v>
      </c>
      <c r="S3740" s="35" t="str">
        <f>IF(O3740="","",IF(O3740&gt;AVERAGE('Base de datos limpia'!$O$2:$O$8001),"Alto","Normal"))
</f>
        <v>Normal</v>
      </c>
      <c r="T3740" s="35" t="str">
        <f t="shared" si="5"/>
        <v>Gamer moderado</v>
      </c>
      <c r="U3740" s="35"/>
    </row>
    <row r="3741">
      <c r="A3741" s="28">
        <v>3740.0</v>
      </c>
      <c r="B3741" s="28">
        <v>24.0</v>
      </c>
      <c r="C3741" s="28" t="str">
        <f>TRIM(PROPER('Base de datos cruda'!C3741))</f>
        <v>Male</v>
      </c>
      <c r="D3741" s="28">
        <v>0.46</v>
      </c>
      <c r="E3741" s="28">
        <v>3.69</v>
      </c>
      <c r="F3741" s="28">
        <v>6.73</v>
      </c>
      <c r="G3741" s="28">
        <v>70.93</v>
      </c>
      <c r="H3741" s="28" t="str">
        <f>TRIM(PROPER('Base de datos cruda'!H3741))</f>
        <v>Rpg</v>
      </c>
      <c r="I3741" s="28">
        <v>2.02</v>
      </c>
      <c r="J3741" s="28">
        <v>3.51</v>
      </c>
      <c r="K3741" s="28">
        <v>297.49</v>
      </c>
      <c r="L3741" s="28" t="str">
        <f>IF('Base de datos cruda'!L3741&lt;0,,'Base de datos cruda'!L3741)</f>
        <v/>
      </c>
      <c r="M3741" s="28" t="str">
        <f>IF(TRIM(PROPER('Base de datos cruda'!M3741))="High","Alto",IF(TRIM(PROPER('Base de datos cruda'!M3741))="Medium","Medio","Bajo"))</f>
        <v>Medio</v>
      </c>
      <c r="N3741" s="29">
        <v>69.5675337152232</v>
      </c>
      <c r="O3741" s="32">
        <f t="shared" si="1"/>
        <v>69.56753372</v>
      </c>
      <c r="P3741" s="33">
        <f t="shared" si="2"/>
        <v>3.97</v>
      </c>
      <c r="Q3741" s="34">
        <f t="shared" si="3"/>
        <v>8.02173913</v>
      </c>
      <c r="R3741" s="35" t="str">
        <f t="shared" si="4"/>
        <v>Medio</v>
      </c>
      <c r="S3741" s="35" t="str">
        <f>IF(O3741="","",IF(O3741&gt;AVERAGE('Base de datos limpia'!$O$2:$O$8001),"Alto","Normal"))
</f>
        <v>Alto</v>
      </c>
      <c r="T3741" s="35" t="str">
        <f t="shared" si="5"/>
        <v>Gamer moderado</v>
      </c>
      <c r="U3741" s="35"/>
    </row>
    <row r="3742">
      <c r="A3742" s="28">
        <v>3741.0</v>
      </c>
      <c r="B3742" s="28">
        <v>18.0</v>
      </c>
      <c r="C3742" s="28" t="str">
        <f>TRIM(PROPER('Base de datos cruda'!C3742))</f>
        <v>Female</v>
      </c>
      <c r="D3742" s="28">
        <v>1.11</v>
      </c>
      <c r="E3742" s="28">
        <v>4.75</v>
      </c>
      <c r="F3742" s="28">
        <v>6.17</v>
      </c>
      <c r="G3742" s="28">
        <v>71.73</v>
      </c>
      <c r="H3742" s="28" t="str">
        <f>TRIM(PROPER('Base de datos cruda'!H3742))</f>
        <v>Rpg</v>
      </c>
      <c r="I3742" s="28">
        <v>3.39</v>
      </c>
      <c r="J3742" s="28">
        <v>3.74</v>
      </c>
      <c r="K3742" s="28">
        <v>324.79</v>
      </c>
      <c r="L3742" s="28">
        <f>IF('Base de datos cruda'!L3742&lt;0,,'Base de datos cruda'!L3742)</f>
        <v>6.08</v>
      </c>
      <c r="M3742" s="28" t="str">
        <f>IF(TRIM(PROPER('Base de datos cruda'!M3742))="High","Alto",IF(TRIM(PROPER('Base de datos cruda'!M3742))="Medium","Medio","Bajo"))</f>
        <v>Medio</v>
      </c>
      <c r="N3742" s="29">
        <v>78.89</v>
      </c>
      <c r="O3742" s="32">
        <f t="shared" si="1"/>
        <v>78.89</v>
      </c>
      <c r="P3742" s="33">
        <f t="shared" si="2"/>
        <v>4.85</v>
      </c>
      <c r="Q3742" s="34">
        <f t="shared" si="3"/>
        <v>4.279279279</v>
      </c>
      <c r="R3742" s="35" t="str">
        <f t="shared" si="4"/>
        <v>Alto</v>
      </c>
      <c r="S3742" s="35" t="str">
        <f>IF(O3742="","",IF(O3742&gt;AVERAGE('Base de datos limpia'!$O$2:$O$8001),"Alto","Normal"))
</f>
        <v>Alto</v>
      </c>
      <c r="T3742" s="35" t="str">
        <f t="shared" si="5"/>
        <v>Gamer moderado</v>
      </c>
      <c r="U3742" s="35"/>
    </row>
    <row r="3743">
      <c r="A3743" s="28">
        <v>3742.0</v>
      </c>
      <c r="B3743" s="28">
        <v>20.0</v>
      </c>
      <c r="C3743" s="28" t="str">
        <f>TRIM(PROPER('Base de datos cruda'!C3743))</f>
        <v>Female</v>
      </c>
      <c r="D3743" s="28">
        <v>3.61</v>
      </c>
      <c r="E3743" s="28">
        <v>6.98</v>
      </c>
      <c r="F3743" s="28">
        <v>6.78</v>
      </c>
      <c r="G3743" s="28">
        <v>89.59</v>
      </c>
      <c r="H3743" s="28" t="str">
        <f>TRIM(PROPER('Base de datos cruda'!H3743))</f>
        <v>Fps</v>
      </c>
      <c r="I3743" s="28">
        <v>1.53</v>
      </c>
      <c r="J3743" s="28">
        <v>7.34</v>
      </c>
      <c r="K3743" s="28">
        <v>276.09</v>
      </c>
      <c r="L3743" s="28">
        <f>IF('Base de datos cruda'!L3743&lt;0,,'Base de datos cruda'!L3743)</f>
        <v>7.31</v>
      </c>
      <c r="M3743" s="28" t="str">
        <f>IF(TRIM(PROPER('Base de datos cruda'!M3743))="High","Alto",IF(TRIM(PROPER('Base de datos cruda'!M3743))="Medium","Medio","Bajo"))</f>
        <v>Medio</v>
      </c>
      <c r="N3743" s="29">
        <v>84.1</v>
      </c>
      <c r="O3743" s="32">
        <f t="shared" si="1"/>
        <v>84.1</v>
      </c>
      <c r="P3743" s="33">
        <f t="shared" si="2"/>
        <v>10.95</v>
      </c>
      <c r="Q3743" s="34">
        <f t="shared" si="3"/>
        <v>1.933518006</v>
      </c>
      <c r="R3743" s="35" t="str">
        <f t="shared" si="4"/>
        <v>Alto</v>
      </c>
      <c r="S3743" s="35" t="str">
        <f>IF(O3743="","",IF(O3743&gt;AVERAGE('Base de datos limpia'!$O$2:$O$8001),"Alto","Normal"))
</f>
        <v>Alto</v>
      </c>
      <c r="T3743" s="35" t="str">
        <f t="shared" si="5"/>
        <v>Gamer intensivo</v>
      </c>
      <c r="U3743" s="35"/>
    </row>
    <row r="3744">
      <c r="A3744" s="28">
        <v>3743.0</v>
      </c>
      <c r="B3744" s="28">
        <v>24.0</v>
      </c>
      <c r="C3744" s="28" t="str">
        <f>TRIM(PROPER('Base de datos cruda'!C3744))</f>
        <v>Male</v>
      </c>
      <c r="D3744" s="28">
        <v>3.08</v>
      </c>
      <c r="E3744" s="28">
        <v>2.89</v>
      </c>
      <c r="F3744" s="28">
        <v>4.68</v>
      </c>
      <c r="G3744" s="28">
        <v>65.6</v>
      </c>
      <c r="H3744" s="28" t="str">
        <f>TRIM(PROPER('Base de datos cruda'!H3744))</f>
        <v>Rpg</v>
      </c>
      <c r="I3744" s="28">
        <v>1.62</v>
      </c>
      <c r="J3744" s="28">
        <v>5.81</v>
      </c>
      <c r="K3744" s="28">
        <v>306.46</v>
      </c>
      <c r="L3744" s="28">
        <f>IF('Base de datos cruda'!L3744&lt;0,,'Base de datos cruda'!L3744)</f>
        <v>5.7</v>
      </c>
      <c r="M3744" s="28" t="str">
        <f>IF(TRIM(PROPER('Base de datos cruda'!M3744))="High","Alto",IF(TRIM(PROPER('Base de datos cruda'!M3744))="Medium","Medio","Bajo"))</f>
        <v>Medio</v>
      </c>
      <c r="N3744" s="29">
        <v>38.14</v>
      </c>
      <c r="O3744" s="32">
        <f t="shared" si="1"/>
        <v>38.14</v>
      </c>
      <c r="P3744" s="33">
        <f t="shared" si="2"/>
        <v>8.89</v>
      </c>
      <c r="Q3744" s="34">
        <f t="shared" si="3"/>
        <v>0.9383116883</v>
      </c>
      <c r="R3744" s="35" t="str">
        <f t="shared" si="4"/>
        <v>Bajo</v>
      </c>
      <c r="S3744" s="35" t="str">
        <f>IF(O3744="","",IF(O3744&gt;AVERAGE('Base de datos limpia'!$O$2:$O$8001),"Alto","Normal"))
</f>
        <v>Normal</v>
      </c>
      <c r="T3744" s="35" t="str">
        <f t="shared" si="5"/>
        <v>Gamer casual</v>
      </c>
      <c r="U3744" s="35"/>
    </row>
    <row r="3745">
      <c r="A3745" s="28">
        <v>3744.0</v>
      </c>
      <c r="B3745" s="28">
        <v>21.0</v>
      </c>
      <c r="C3745" s="28" t="str">
        <f>TRIM(PROPER('Base de datos cruda'!C3745))</f>
        <v>Female</v>
      </c>
      <c r="D3745" s="28">
        <v>6.26</v>
      </c>
      <c r="E3745" s="28">
        <v>4.21</v>
      </c>
      <c r="F3745" s="28">
        <v>5.81</v>
      </c>
      <c r="G3745" s="28">
        <v>91.1</v>
      </c>
      <c r="H3745" s="28" t="str">
        <f>TRIM(PROPER('Base de datos cruda'!H3745))</f>
        <v>Rpg</v>
      </c>
      <c r="I3745" s="28">
        <v>2.0</v>
      </c>
      <c r="J3745" s="28">
        <v>9.43</v>
      </c>
      <c r="K3745" s="28">
        <v>248.55</v>
      </c>
      <c r="L3745" s="28">
        <f>IF('Base de datos cruda'!L3745&lt;0,,'Base de datos cruda'!L3745)</f>
        <v>19.08</v>
      </c>
      <c r="M3745" s="28" t="str">
        <f>IF(TRIM(PROPER('Base de datos cruda'!M3745))="High","Alto",IF(TRIM(PROPER('Base de datos cruda'!M3745))="Medium","Medio","Bajo"))</f>
        <v>Bajo</v>
      </c>
      <c r="N3745" s="29">
        <v>46.38</v>
      </c>
      <c r="O3745" s="32">
        <f t="shared" si="1"/>
        <v>46.38</v>
      </c>
      <c r="P3745" s="33">
        <f t="shared" si="2"/>
        <v>15.69</v>
      </c>
      <c r="Q3745" s="34">
        <f t="shared" si="3"/>
        <v>0.6725239617</v>
      </c>
      <c r="R3745" s="35" t="str">
        <f t="shared" si="4"/>
        <v>Bajo</v>
      </c>
      <c r="S3745" s="35" t="str">
        <f>IF(O3745="","",IF(O3745&gt;AVERAGE('Base de datos limpia'!$O$2:$O$8001),"Alto","Normal"))
</f>
        <v>Normal</v>
      </c>
      <c r="T3745" s="35" t="str">
        <f t="shared" si="5"/>
        <v>Gamer moderado</v>
      </c>
      <c r="U3745" s="35"/>
    </row>
    <row r="3746">
      <c r="A3746" s="28">
        <v>3745.0</v>
      </c>
      <c r="B3746" s="28">
        <v>24.0</v>
      </c>
      <c r="C3746" s="28" t="str">
        <f>TRIM(PROPER('Base de datos cruda'!C3746))</f>
        <v>Female</v>
      </c>
      <c r="D3746" s="28">
        <v>1.28</v>
      </c>
      <c r="E3746" s="28">
        <v>8.04</v>
      </c>
      <c r="F3746" s="28">
        <v>7.33</v>
      </c>
      <c r="G3746" s="28">
        <v>80.94</v>
      </c>
      <c r="H3746" s="28" t="str">
        <f>TRIM(PROPER('Base de datos cruda'!H3746))</f>
        <v>Casual</v>
      </c>
      <c r="I3746" s="28">
        <v>4.78</v>
      </c>
      <c r="J3746" s="28">
        <v>2.82</v>
      </c>
      <c r="K3746" s="28">
        <v>320.15</v>
      </c>
      <c r="L3746" s="28">
        <f>IF('Base de datos cruda'!L3746&lt;0,,'Base de datos cruda'!L3746)</f>
        <v>3.44</v>
      </c>
      <c r="M3746" s="28" t="str">
        <f>IF(TRIM(PROPER('Base de datos cruda'!M3746))="High","Alto",IF(TRIM(PROPER('Base de datos cruda'!M3746))="Medium","Medio","Bajo"))</f>
        <v>Medio</v>
      </c>
      <c r="N3746" s="29">
        <v>100.0</v>
      </c>
      <c r="O3746" s="32">
        <f t="shared" si="1"/>
        <v>100</v>
      </c>
      <c r="P3746" s="33">
        <f t="shared" si="2"/>
        <v>4.1</v>
      </c>
      <c r="Q3746" s="34">
        <f t="shared" si="3"/>
        <v>6.28125</v>
      </c>
      <c r="R3746" s="35" t="str">
        <f t="shared" si="4"/>
        <v>Alto</v>
      </c>
      <c r="S3746" s="35" t="str">
        <f>IF(O3746="","",IF(O3746&gt;AVERAGE('Base de datos limpia'!$O$2:$O$8001),"Alto","Normal"))
</f>
        <v>Alto</v>
      </c>
      <c r="T3746" s="35" t="str">
        <f t="shared" si="5"/>
        <v>Gamer intensivo</v>
      </c>
      <c r="U3746" s="35"/>
    </row>
    <row r="3747">
      <c r="A3747" s="28">
        <v>3746.0</v>
      </c>
      <c r="B3747" s="28">
        <v>23.0</v>
      </c>
      <c r="C3747" s="28" t="str">
        <f>TRIM(PROPER('Base de datos cruda'!C3747))</f>
        <v>Male</v>
      </c>
      <c r="D3747" s="28">
        <v>7.81</v>
      </c>
      <c r="E3747" s="28">
        <v>6.79</v>
      </c>
      <c r="F3747" s="28">
        <v>6.79</v>
      </c>
      <c r="G3747" s="28">
        <v>75.38</v>
      </c>
      <c r="H3747" s="28" t="str">
        <f>TRIM(PROPER('Base de datos cruda'!H3747))</f>
        <v>Casual</v>
      </c>
      <c r="I3747" s="28">
        <v>2.19</v>
      </c>
      <c r="J3747" s="28">
        <v>13.03</v>
      </c>
      <c r="K3747" s="28">
        <v>219.1</v>
      </c>
      <c r="L3747" s="28">
        <f>IF('Base de datos cruda'!L3747&lt;0,,'Base de datos cruda'!L3747)</f>
        <v>17.72</v>
      </c>
      <c r="M3747" s="28" t="str">
        <f>IF(TRIM(PROPER('Base de datos cruda'!M3747))="High","Alto",IF(TRIM(PROPER('Base de datos cruda'!M3747))="Medium","Medio","Bajo"))</f>
        <v>Bajo</v>
      </c>
      <c r="N3747" s="29">
        <v>50.1893907869297</v>
      </c>
      <c r="O3747" s="32">
        <f t="shared" si="1"/>
        <v>50.18939079</v>
      </c>
      <c r="P3747" s="33">
        <f t="shared" si="2"/>
        <v>20.84</v>
      </c>
      <c r="Q3747" s="34">
        <f t="shared" si="3"/>
        <v>0.8693982074</v>
      </c>
      <c r="R3747" s="35" t="str">
        <f t="shared" si="4"/>
        <v>Medio</v>
      </c>
      <c r="S3747" s="35" t="str">
        <f>IF(O3747="","",IF(O3747&gt;AVERAGE('Base de datos limpia'!$O$2:$O$8001),"Alto","Normal"))
</f>
        <v>Normal</v>
      </c>
      <c r="T3747" s="35" t="str">
        <f t="shared" si="5"/>
        <v>Gamer intensivo</v>
      </c>
      <c r="U3747" s="35"/>
    </row>
    <row r="3748">
      <c r="A3748" s="28">
        <v>3747.0</v>
      </c>
      <c r="B3748" s="28">
        <v>23.0</v>
      </c>
      <c r="C3748" s="28" t="str">
        <f>TRIM(PROPER('Base de datos cruda'!C3748))</f>
        <v>Female</v>
      </c>
      <c r="D3748" s="28">
        <v>2.52</v>
      </c>
      <c r="E3748" s="28">
        <v>3.94</v>
      </c>
      <c r="F3748" s="28">
        <v>6.74</v>
      </c>
      <c r="G3748" s="28">
        <v>72.02</v>
      </c>
      <c r="H3748" s="28" t="str">
        <f>TRIM(PROPER('Base de datos cruda'!H3748))</f>
        <v>Casual</v>
      </c>
      <c r="I3748" s="28">
        <v>0.7</v>
      </c>
      <c r="J3748" s="28">
        <v>5.58</v>
      </c>
      <c r="K3748" s="28">
        <v>274.62</v>
      </c>
      <c r="L3748" s="28">
        <f>IF('Base de datos cruda'!L3748&lt;0,,'Base de datos cruda'!L3748)</f>
        <v>4.26</v>
      </c>
      <c r="M3748" s="28" t="str">
        <f>IF(TRIM(PROPER('Base de datos cruda'!M3748))="High","Alto",IF(TRIM(PROPER('Base de datos cruda'!M3748))="Medium","Medio","Bajo"))</f>
        <v>Medio</v>
      </c>
      <c r="N3748" s="29">
        <v>75.4133620865782</v>
      </c>
      <c r="O3748" s="32">
        <f t="shared" si="1"/>
        <v>75.41336209</v>
      </c>
      <c r="P3748" s="33">
        <f t="shared" si="2"/>
        <v>8.1</v>
      </c>
      <c r="Q3748" s="34">
        <f t="shared" si="3"/>
        <v>1.563492063</v>
      </c>
      <c r="R3748" s="35" t="str">
        <f t="shared" si="4"/>
        <v>Alto</v>
      </c>
      <c r="S3748" s="35" t="str">
        <f>IF(O3748="","",IF(O3748&gt;AVERAGE('Base de datos limpia'!$O$2:$O$8001),"Alto","Normal"))
</f>
        <v>Alto</v>
      </c>
      <c r="T3748" s="35" t="str">
        <f t="shared" si="5"/>
        <v>Gamer moderado</v>
      </c>
      <c r="U3748" s="35"/>
    </row>
    <row r="3749">
      <c r="A3749" s="28">
        <v>3748.0</v>
      </c>
      <c r="B3749" s="28">
        <v>16.0</v>
      </c>
      <c r="C3749" s="28" t="str">
        <f>TRIM(PROPER('Base de datos cruda'!C3749))</f>
        <v>Female</v>
      </c>
      <c r="D3749" s="28">
        <v>3.43</v>
      </c>
      <c r="E3749" s="28">
        <v>6.98</v>
      </c>
      <c r="F3749" s="28">
        <v>6.55</v>
      </c>
      <c r="G3749" s="28">
        <v>80.53</v>
      </c>
      <c r="H3749" s="28" t="str">
        <f>TRIM(PROPER('Base de datos cruda'!H3749))</f>
        <v>Fps</v>
      </c>
      <c r="I3749" s="28">
        <v>0.03</v>
      </c>
      <c r="J3749" s="28">
        <v>4.84</v>
      </c>
      <c r="K3749" s="28">
        <v>276.98</v>
      </c>
      <c r="L3749" s="28">
        <f>IF('Base de datos cruda'!L3749&lt;0,,'Base de datos cruda'!L3749)</f>
        <v>8.45</v>
      </c>
      <c r="M3749" s="28" t="str">
        <f>IF(TRIM(PROPER('Base de datos cruda'!M3749))="High","Alto",IF(TRIM(PROPER('Base de datos cruda'!M3749))="Medium","Medio","Bajo"))</f>
        <v>Medio</v>
      </c>
      <c r="N3749" s="29">
        <v>96.0032303714554</v>
      </c>
      <c r="O3749" s="32">
        <f t="shared" si="1"/>
        <v>96.00323037</v>
      </c>
      <c r="P3749" s="33">
        <f t="shared" si="2"/>
        <v>8.27</v>
      </c>
      <c r="Q3749" s="34">
        <f t="shared" si="3"/>
        <v>2.034985423</v>
      </c>
      <c r="R3749" s="35" t="str">
        <f t="shared" si="4"/>
        <v>Alto</v>
      </c>
      <c r="S3749" s="35" t="str">
        <f>IF(O3749="","",IF(O3749&gt;AVERAGE('Base de datos limpia'!$O$2:$O$8001),"Alto","Normal"))
</f>
        <v>Alto</v>
      </c>
      <c r="T3749" s="35" t="str">
        <f t="shared" si="5"/>
        <v>Gamer intensivo</v>
      </c>
      <c r="U3749" s="35"/>
    </row>
    <row r="3750">
      <c r="A3750" s="28">
        <v>3749.0</v>
      </c>
      <c r="B3750" s="28">
        <v>24.0</v>
      </c>
      <c r="C3750" s="28" t="str">
        <f>TRIM(PROPER('Base de datos cruda'!C3750))</f>
        <v>Female</v>
      </c>
      <c r="D3750" s="28">
        <v>2.2</v>
      </c>
      <c r="E3750" s="28">
        <v>7.89</v>
      </c>
      <c r="F3750" s="28">
        <v>8.72</v>
      </c>
      <c r="G3750" s="28">
        <v>72.7</v>
      </c>
      <c r="H3750" s="28" t="str">
        <f>TRIM(PROPER('Base de datos cruda'!H3750))</f>
        <v>Rpg</v>
      </c>
      <c r="I3750" s="28">
        <v>1.18</v>
      </c>
      <c r="J3750" s="28">
        <v>7.15</v>
      </c>
      <c r="K3750" s="28">
        <v>299.2</v>
      </c>
      <c r="L3750" s="28">
        <f>IF('Base de datos cruda'!L3750&lt;0,,'Base de datos cruda'!L3750)</f>
        <v>8.46</v>
      </c>
      <c r="M3750" s="28" t="str">
        <f>IF(TRIM(PROPER('Base de datos cruda'!M3750))="High","Alto",IF(TRIM(PROPER('Base de datos cruda'!M3750))="Medium","Medio","Bajo"))</f>
        <v>Medio</v>
      </c>
      <c r="N3750" s="29">
        <v>100.0</v>
      </c>
      <c r="O3750" s="32">
        <f t="shared" si="1"/>
        <v>100</v>
      </c>
      <c r="P3750" s="33">
        <f t="shared" si="2"/>
        <v>9.35</v>
      </c>
      <c r="Q3750" s="34">
        <f t="shared" si="3"/>
        <v>3.586363636</v>
      </c>
      <c r="R3750" s="35" t="str">
        <f t="shared" si="4"/>
        <v>Alto</v>
      </c>
      <c r="S3750" s="35" t="str">
        <f>IF(O3750="","",IF(O3750&gt;AVERAGE('Base de datos limpia'!$O$2:$O$8001),"Alto","Normal"))
</f>
        <v>Alto</v>
      </c>
      <c r="T3750" s="35" t="str">
        <f t="shared" si="5"/>
        <v>Gamer intensivo</v>
      </c>
      <c r="U3750" s="35"/>
    </row>
    <row r="3751">
      <c r="A3751" s="28">
        <v>3750.0</v>
      </c>
      <c r="B3751" s="28">
        <v>21.0</v>
      </c>
      <c r="C3751" s="28" t="str">
        <f>TRIM(PROPER('Base de datos cruda'!C3751))</f>
        <v>Male</v>
      </c>
      <c r="D3751" s="28">
        <v>4.63</v>
      </c>
      <c r="E3751" s="28">
        <v>6.33</v>
      </c>
      <c r="F3751" s="28">
        <v>8.67</v>
      </c>
      <c r="G3751" s="28">
        <v>77.18</v>
      </c>
      <c r="H3751" s="28" t="str">
        <f>TRIM(PROPER('Base de datos cruda'!H3751))</f>
        <v>Rpg</v>
      </c>
      <c r="I3751" s="28">
        <v>4.69</v>
      </c>
      <c r="J3751" s="28">
        <v>5.73</v>
      </c>
      <c r="K3751" s="28">
        <v>271.13</v>
      </c>
      <c r="L3751" s="28">
        <f>IF('Base de datos cruda'!L3751&lt;0,,'Base de datos cruda'!L3751)</f>
        <v>9.11</v>
      </c>
      <c r="M3751" s="28" t="str">
        <f>IF(TRIM(PROPER('Base de datos cruda'!M3751))="High","Alto",IF(TRIM(PROPER('Base de datos cruda'!M3751))="Medium","Medio","Bajo"))</f>
        <v>Medio</v>
      </c>
      <c r="N3751" s="29">
        <v>66.52</v>
      </c>
      <c r="O3751" s="32">
        <f t="shared" si="1"/>
        <v>66.52</v>
      </c>
      <c r="P3751" s="33">
        <f t="shared" si="2"/>
        <v>10.36</v>
      </c>
      <c r="Q3751" s="34">
        <f t="shared" si="3"/>
        <v>1.367170626</v>
      </c>
      <c r="R3751" s="35" t="str">
        <f t="shared" si="4"/>
        <v>Medio</v>
      </c>
      <c r="S3751" s="35" t="str">
        <f>IF(O3751="","",IF(O3751&gt;AVERAGE('Base de datos limpia'!$O$2:$O$8001),"Alto","Normal"))
</f>
        <v>Alto</v>
      </c>
      <c r="T3751" s="35" t="str">
        <f t="shared" si="5"/>
        <v>Gamer intensivo</v>
      </c>
      <c r="U3751" s="35"/>
    </row>
    <row r="3752">
      <c r="A3752" s="28">
        <v>3751.0</v>
      </c>
      <c r="B3752" s="28">
        <v>24.0</v>
      </c>
      <c r="C3752" s="28" t="str">
        <f>TRIM(PROPER('Base de datos cruda'!C3752))</f>
        <v>Male</v>
      </c>
      <c r="D3752" s="28">
        <v>0.47</v>
      </c>
      <c r="E3752" s="28">
        <v>3.16</v>
      </c>
      <c r="F3752" s="28">
        <v>5.8</v>
      </c>
      <c r="G3752" s="28">
        <v>89.56</v>
      </c>
      <c r="H3752" s="28" t="str">
        <f>TRIM(PROPER('Base de datos cruda'!H3752))</f>
        <v>Fps</v>
      </c>
      <c r="I3752" s="28">
        <v>4.77</v>
      </c>
      <c r="J3752" s="28">
        <v>4.47</v>
      </c>
      <c r="K3752" s="28">
        <v>318.31</v>
      </c>
      <c r="L3752" s="28" t="str">
        <f>IF('Base de datos cruda'!L3752&lt;0,,'Base de datos cruda'!L3752)</f>
        <v/>
      </c>
      <c r="M3752" s="28" t="str">
        <f>IF(TRIM(PROPER('Base de datos cruda'!M3752))="High","Alto",IF(TRIM(PROPER('Base de datos cruda'!M3752))="Medium","Medio","Bajo"))</f>
        <v>Medio</v>
      </c>
      <c r="N3752" s="29">
        <v>73.82</v>
      </c>
      <c r="O3752" s="32">
        <f t="shared" si="1"/>
        <v>73.82</v>
      </c>
      <c r="P3752" s="33">
        <f t="shared" si="2"/>
        <v>4.94</v>
      </c>
      <c r="Q3752" s="34">
        <f t="shared" si="3"/>
        <v>6.723404255</v>
      </c>
      <c r="R3752" s="35" t="str">
        <f t="shared" si="4"/>
        <v>Alto</v>
      </c>
      <c r="S3752" s="35" t="str">
        <f>IF(O3752="","",IF(O3752&gt;AVERAGE('Base de datos limpia'!$O$2:$O$8001),"Alto","Normal"))
</f>
        <v>Alto</v>
      </c>
      <c r="T3752" s="35" t="str">
        <f t="shared" si="5"/>
        <v>Gamer moderado</v>
      </c>
      <c r="U3752" s="35"/>
    </row>
    <row r="3753">
      <c r="A3753" s="28">
        <v>3752.0</v>
      </c>
      <c r="B3753" s="28">
        <v>18.0</v>
      </c>
      <c r="C3753" s="28" t="str">
        <f>TRIM(PROPER('Base de datos cruda'!C3753))</f>
        <v>Female</v>
      </c>
      <c r="D3753" s="28">
        <v>1.2</v>
      </c>
      <c r="E3753" s="28">
        <v>1.0</v>
      </c>
      <c r="F3753" s="28">
        <v>5.76</v>
      </c>
      <c r="G3753" s="28">
        <v>85.04</v>
      </c>
      <c r="H3753" s="28" t="str">
        <f>TRIM(PROPER('Base de datos cruda'!H3753))</f>
        <v>Fps</v>
      </c>
      <c r="I3753" s="28">
        <v>2.65</v>
      </c>
      <c r="J3753" s="28">
        <v>5.71</v>
      </c>
      <c r="K3753" s="28">
        <v>328.52</v>
      </c>
      <c r="L3753" s="28">
        <f>IF('Base de datos cruda'!L3753&lt;0,,'Base de datos cruda'!L3753)</f>
        <v>7.91</v>
      </c>
      <c r="M3753" s="28" t="str">
        <f>IF(TRIM(PROPER('Base de datos cruda'!M3753))="High","Alto",IF(TRIM(PROPER('Base de datos cruda'!M3753))="Medium","Medio","Bajo"))</f>
        <v>Medio</v>
      </c>
      <c r="N3753" s="29">
        <v>55.36</v>
      </c>
      <c r="O3753" s="32">
        <f t="shared" si="1"/>
        <v>55.36</v>
      </c>
      <c r="P3753" s="33">
        <f t="shared" si="2"/>
        <v>6.91</v>
      </c>
      <c r="Q3753" s="34">
        <f t="shared" si="3"/>
        <v>0.8333333333</v>
      </c>
      <c r="R3753" s="35" t="str">
        <f t="shared" si="4"/>
        <v>Medio</v>
      </c>
      <c r="S3753" s="35" t="str">
        <f>IF(O3753="","",IF(O3753&gt;AVERAGE('Base de datos limpia'!$O$2:$O$8001),"Alto","Normal"))
</f>
        <v>Normal</v>
      </c>
      <c r="T3753" s="35" t="str">
        <f t="shared" si="5"/>
        <v>Gamer casual</v>
      </c>
      <c r="U3753" s="35"/>
    </row>
    <row r="3754">
      <c r="A3754" s="28">
        <v>3753.0</v>
      </c>
      <c r="B3754" s="28">
        <v>18.0</v>
      </c>
      <c r="C3754" s="28" t="str">
        <f>TRIM(PROPER('Base de datos cruda'!C3754))</f>
        <v>Male</v>
      </c>
      <c r="D3754" s="28">
        <v>5.97</v>
      </c>
      <c r="E3754" s="28">
        <v>8.23</v>
      </c>
      <c r="F3754" s="28">
        <v>6.77</v>
      </c>
      <c r="G3754" s="28">
        <v>89.92</v>
      </c>
      <c r="H3754" s="28" t="str">
        <f>TRIM(PROPER('Base de datos cruda'!H3754))</f>
        <v>Fps</v>
      </c>
      <c r="I3754" s="28">
        <v>3.23</v>
      </c>
      <c r="J3754" s="28">
        <v>7.93</v>
      </c>
      <c r="K3754" s="28">
        <v>252.28</v>
      </c>
      <c r="L3754" s="28">
        <f>IF('Base de datos cruda'!L3754&lt;0,,'Base de datos cruda'!L3754)</f>
        <v>12.34</v>
      </c>
      <c r="M3754" s="28" t="str">
        <f>IF(TRIM(PROPER('Base de datos cruda'!M3754))="High","Alto",IF(TRIM(PROPER('Base de datos cruda'!M3754))="Medium","Medio","Bajo"))</f>
        <v>Bajo</v>
      </c>
      <c r="N3754" s="29">
        <v>78.6576777955644</v>
      </c>
      <c r="O3754" s="32">
        <f t="shared" si="1"/>
        <v>78.6576778</v>
      </c>
      <c r="P3754" s="33">
        <f t="shared" si="2"/>
        <v>13.9</v>
      </c>
      <c r="Q3754" s="34">
        <f t="shared" si="3"/>
        <v>1.378559464</v>
      </c>
      <c r="R3754" s="35" t="str">
        <f t="shared" si="4"/>
        <v>Alto</v>
      </c>
      <c r="S3754" s="35" t="str">
        <f>IF(O3754="","",IF(O3754&gt;AVERAGE('Base de datos limpia'!$O$2:$O$8001),"Alto","Normal"))
</f>
        <v>Alto</v>
      </c>
      <c r="T3754" s="35" t="str">
        <f t="shared" si="5"/>
        <v>Gamer intensivo</v>
      </c>
      <c r="U3754" s="35"/>
    </row>
    <row r="3755">
      <c r="A3755" s="28">
        <v>3754.0</v>
      </c>
      <c r="B3755" s="28">
        <v>21.0</v>
      </c>
      <c r="C3755" s="28" t="str">
        <f>TRIM(PROPER('Base de datos cruda'!C3755))</f>
        <v>Other</v>
      </c>
      <c r="D3755" s="28">
        <v>1.49</v>
      </c>
      <c r="E3755" s="28">
        <v>8.4</v>
      </c>
      <c r="F3755" s="28">
        <v>4.48</v>
      </c>
      <c r="G3755" s="28">
        <v>88.52</v>
      </c>
      <c r="H3755" s="28" t="str">
        <f>TRIM(PROPER('Base de datos cruda'!H3755))</f>
        <v>Fps</v>
      </c>
      <c r="I3755" s="28">
        <v>3.98</v>
      </c>
      <c r="J3755" s="28">
        <v>3.15</v>
      </c>
      <c r="K3755" s="28">
        <v>299.02</v>
      </c>
      <c r="L3755" s="28">
        <f>IF('Base de datos cruda'!L3755&lt;0,,'Base de datos cruda'!L3755)</f>
        <v>3.19</v>
      </c>
      <c r="M3755" s="28" t="str">
        <f>IF(TRIM(PROPER('Base de datos cruda'!M3755))="High","Alto",IF(TRIM(PROPER('Base de datos cruda'!M3755))="Medium","Medio","Bajo"))</f>
        <v>Alto</v>
      </c>
      <c r="N3755" s="29">
        <v>100.0</v>
      </c>
      <c r="O3755" s="32">
        <f t="shared" si="1"/>
        <v>100</v>
      </c>
      <c r="P3755" s="33">
        <f t="shared" si="2"/>
        <v>4.64</v>
      </c>
      <c r="Q3755" s="34">
        <f t="shared" si="3"/>
        <v>5.637583893</v>
      </c>
      <c r="R3755" s="35" t="str">
        <f t="shared" si="4"/>
        <v>Alto</v>
      </c>
      <c r="S3755" s="35" t="str">
        <f>IF(O3755="","",IF(O3755&gt;AVERAGE('Base de datos limpia'!$O$2:$O$8001),"Alto","Normal"))
</f>
        <v>Alto</v>
      </c>
      <c r="T3755" s="35" t="str">
        <f t="shared" si="5"/>
        <v>Gamer intensivo</v>
      </c>
      <c r="U3755" s="35"/>
    </row>
    <row r="3756">
      <c r="A3756" s="28">
        <v>3755.0</v>
      </c>
      <c r="B3756" s="28">
        <v>24.0</v>
      </c>
      <c r="C3756" s="28" t="str">
        <f>TRIM(PROPER('Base de datos cruda'!C3756))</f>
        <v>Male</v>
      </c>
      <c r="D3756" s="28">
        <v>1.88</v>
      </c>
      <c r="E3756" s="28">
        <v>7.28</v>
      </c>
      <c r="F3756" s="28">
        <v>5.52</v>
      </c>
      <c r="G3756" s="28">
        <v>92.6</v>
      </c>
      <c r="H3756" s="28" t="str">
        <f>TRIM(PROPER('Base de datos cruda'!H3756))</f>
        <v>Casual</v>
      </c>
      <c r="I3756" s="28">
        <v>0.28</v>
      </c>
      <c r="J3756" s="28">
        <v>3.45</v>
      </c>
      <c r="K3756" s="28">
        <v>295.1</v>
      </c>
      <c r="L3756" s="28">
        <f>IF('Base de datos cruda'!L3756&lt;0,,'Base de datos cruda'!L3756)</f>
        <v>4.47</v>
      </c>
      <c r="M3756" s="28" t="str">
        <f>IF(TRIM(PROPER('Base de datos cruda'!M3756))="High","Alto",IF(TRIM(PROPER('Base de datos cruda'!M3756))="Medium","Medio","Bajo"))</f>
        <v>Alto</v>
      </c>
      <c r="N3756" s="29">
        <v>94.48</v>
      </c>
      <c r="O3756" s="32">
        <f t="shared" si="1"/>
        <v>94.48</v>
      </c>
      <c r="P3756" s="33">
        <f t="shared" si="2"/>
        <v>5.33</v>
      </c>
      <c r="Q3756" s="34">
        <f t="shared" si="3"/>
        <v>3.872340426</v>
      </c>
      <c r="R3756" s="35" t="str">
        <f t="shared" si="4"/>
        <v>Alto</v>
      </c>
      <c r="S3756" s="35" t="str">
        <f>IF(O3756="","",IF(O3756&gt;AVERAGE('Base de datos limpia'!$O$2:$O$8001),"Alto","Normal"))
</f>
        <v>Alto</v>
      </c>
      <c r="T3756" s="35" t="str">
        <f t="shared" si="5"/>
        <v>Gamer intensivo</v>
      </c>
      <c r="U3756" s="35"/>
    </row>
    <row r="3757">
      <c r="A3757" s="28">
        <v>3756.0</v>
      </c>
      <c r="B3757" s="28">
        <v>22.0</v>
      </c>
      <c r="C3757" s="28" t="str">
        <f>TRIM(PROPER('Base de datos cruda'!C3757))</f>
        <v>Female</v>
      </c>
      <c r="D3757" s="28">
        <v>6.34</v>
      </c>
      <c r="E3757" s="28">
        <v>1.69</v>
      </c>
      <c r="F3757" s="28">
        <v>5.15</v>
      </c>
      <c r="G3757" s="28">
        <v>68.07</v>
      </c>
      <c r="H3757" s="28" t="str">
        <f>TRIM(PROPER('Base de datos cruda'!H3757))</f>
        <v>Fps</v>
      </c>
      <c r="I3757" s="28">
        <v>1.87</v>
      </c>
      <c r="J3757" s="28">
        <v>12.31</v>
      </c>
      <c r="K3757" s="28">
        <v>235.87</v>
      </c>
      <c r="L3757" s="28">
        <f>IF('Base de datos cruda'!L3757&lt;0,,'Base de datos cruda'!L3757)</f>
        <v>14.05</v>
      </c>
      <c r="M3757" s="28" t="str">
        <f>IF(TRIM(PROPER('Base de datos cruda'!M3757))="High","Alto",IF(TRIM(PROPER('Base de datos cruda'!M3757))="Medium","Medio","Bajo"))</f>
        <v>Bajo</v>
      </c>
      <c r="N3757" s="29">
        <v>17.32</v>
      </c>
      <c r="O3757" s="32">
        <f t="shared" si="1"/>
        <v>17.32</v>
      </c>
      <c r="P3757" s="33">
        <f t="shared" si="2"/>
        <v>18.65</v>
      </c>
      <c r="Q3757" s="34">
        <f t="shared" si="3"/>
        <v>0.2665615142</v>
      </c>
      <c r="R3757" s="35" t="str">
        <f t="shared" si="4"/>
        <v>Bajo</v>
      </c>
      <c r="S3757" s="35" t="str">
        <f>IF(O3757="","",IF(O3757&gt;AVERAGE('Base de datos limpia'!$O$2:$O$8001),"Alto","Normal"))
</f>
        <v>Normal</v>
      </c>
      <c r="T3757" s="35" t="str">
        <f t="shared" si="5"/>
        <v>Gamer casual</v>
      </c>
      <c r="U3757" s="35"/>
    </row>
    <row r="3758">
      <c r="A3758" s="28">
        <v>3757.0</v>
      </c>
      <c r="B3758" s="28">
        <v>18.0</v>
      </c>
      <c r="C3758" s="28" t="str">
        <f>TRIM(PROPER('Base de datos cruda'!C3758))</f>
        <v>Female</v>
      </c>
      <c r="D3758" s="28">
        <v>0.75</v>
      </c>
      <c r="E3758" s="28">
        <v>6.27</v>
      </c>
      <c r="F3758" s="28">
        <v>5.12</v>
      </c>
      <c r="G3758" s="28">
        <v>99.8</v>
      </c>
      <c r="H3758" s="28" t="str">
        <f>TRIM(PROPER('Base de datos cruda'!H3758))</f>
        <v>Fps</v>
      </c>
      <c r="I3758" s="28">
        <v>3.21</v>
      </c>
      <c r="J3758" s="28">
        <v>5.53</v>
      </c>
      <c r="K3758" s="28">
        <v>313.93</v>
      </c>
      <c r="L3758" s="28">
        <f>IF('Base de datos cruda'!L3758&lt;0,,'Base de datos cruda'!L3758)</f>
        <v>6.44</v>
      </c>
      <c r="M3758" s="28" t="str">
        <f>IF(TRIM(PROPER('Base de datos cruda'!M3758))="High","Alto",IF(TRIM(PROPER('Base de datos cruda'!M3758))="Medium","Medio","Bajo"))</f>
        <v>Medio</v>
      </c>
      <c r="N3758" s="29">
        <v>90.74</v>
      </c>
      <c r="O3758" s="32">
        <f t="shared" si="1"/>
        <v>90.74</v>
      </c>
      <c r="P3758" s="33">
        <f t="shared" si="2"/>
        <v>6.28</v>
      </c>
      <c r="Q3758" s="34">
        <f t="shared" si="3"/>
        <v>8.36</v>
      </c>
      <c r="R3758" s="35" t="str">
        <f t="shared" si="4"/>
        <v>Alto</v>
      </c>
      <c r="S3758" s="35" t="str">
        <f>IF(O3758="","",IF(O3758&gt;AVERAGE('Base de datos limpia'!$O$2:$O$8001),"Alto","Normal"))
</f>
        <v>Alto</v>
      </c>
      <c r="T3758" s="35" t="str">
        <f t="shared" si="5"/>
        <v>Gamer intensivo</v>
      </c>
      <c r="U3758" s="35"/>
    </row>
    <row r="3759">
      <c r="A3759" s="28">
        <v>3758.0</v>
      </c>
      <c r="B3759" s="28">
        <v>18.0</v>
      </c>
      <c r="C3759" s="28" t="str">
        <f>TRIM(PROPER('Base de datos cruda'!C3759))</f>
        <v>Male</v>
      </c>
      <c r="D3759" s="28">
        <v>3.5</v>
      </c>
      <c r="E3759" s="28">
        <v>8.39</v>
      </c>
      <c r="F3759" s="28">
        <v>7.19</v>
      </c>
      <c r="G3759" s="28">
        <v>79.03</v>
      </c>
      <c r="H3759" s="28" t="str">
        <f>TRIM(PROPER('Base de datos cruda'!H3759))</f>
        <v>Fps</v>
      </c>
      <c r="I3759" s="28">
        <v>4.49</v>
      </c>
      <c r="J3759" s="28">
        <v>6.06</v>
      </c>
      <c r="K3759" s="28">
        <v>288.82</v>
      </c>
      <c r="L3759" s="28">
        <f>IF('Base de datos cruda'!L3759&lt;0,,'Base de datos cruda'!L3759)</f>
        <v>9.73</v>
      </c>
      <c r="M3759" s="28" t="str">
        <f>IF(TRIM(PROPER('Base de datos cruda'!M3759))="High","Alto",IF(TRIM(PROPER('Base de datos cruda'!M3759))="Medium","Medio","Bajo"))</f>
        <v>Medio</v>
      </c>
      <c r="N3759" s="29">
        <v>98.14</v>
      </c>
      <c r="O3759" s="32">
        <f t="shared" si="1"/>
        <v>98.14</v>
      </c>
      <c r="P3759" s="33">
        <f t="shared" si="2"/>
        <v>9.56</v>
      </c>
      <c r="Q3759" s="34">
        <f t="shared" si="3"/>
        <v>2.397142857</v>
      </c>
      <c r="R3759" s="35" t="str">
        <f t="shared" si="4"/>
        <v>Alto</v>
      </c>
      <c r="S3759" s="35" t="str">
        <f>IF(O3759="","",IF(O3759&gt;AVERAGE('Base de datos limpia'!$O$2:$O$8001),"Alto","Normal"))
</f>
        <v>Alto</v>
      </c>
      <c r="T3759" s="35" t="str">
        <f t="shared" si="5"/>
        <v>Gamer intensivo</v>
      </c>
      <c r="U3759" s="35"/>
    </row>
    <row r="3760">
      <c r="A3760" s="28">
        <v>3759.0</v>
      </c>
      <c r="B3760" s="28">
        <v>17.0</v>
      </c>
      <c r="C3760" s="28" t="str">
        <f>TRIM(PROPER('Base de datos cruda'!C3760))</f>
        <v>Male</v>
      </c>
      <c r="D3760" s="28">
        <v>0.18</v>
      </c>
      <c r="E3760" s="28">
        <v>4.51</v>
      </c>
      <c r="F3760" s="28">
        <v>5.92</v>
      </c>
      <c r="G3760" s="28">
        <v>88.73</v>
      </c>
      <c r="H3760" s="28" t="str">
        <f>TRIM(PROPER('Base de datos cruda'!H3760))</f>
        <v>Casual</v>
      </c>
      <c r="I3760" s="28">
        <v>3.63</v>
      </c>
      <c r="J3760" s="28">
        <v>2.86</v>
      </c>
      <c r="K3760" s="28">
        <v>331.93</v>
      </c>
      <c r="L3760" s="28">
        <f>IF('Base de datos cruda'!L3760&lt;0,,'Base de datos cruda'!L3760)</f>
        <v>2.68</v>
      </c>
      <c r="M3760" s="28" t="str">
        <f>IF(TRIM(PROPER('Base de datos cruda'!M3760))="High","Alto",IF(TRIM(PROPER('Base de datos cruda'!M3760))="Medium","Medio","Bajo"))</f>
        <v>Medio</v>
      </c>
      <c r="N3760" s="29">
        <v>78.07</v>
      </c>
      <c r="O3760" s="32">
        <f t="shared" si="1"/>
        <v>78.07</v>
      </c>
      <c r="P3760" s="33">
        <f t="shared" si="2"/>
        <v>3.04</v>
      </c>
      <c r="Q3760" s="34">
        <f t="shared" si="3"/>
        <v>25.05555556</v>
      </c>
      <c r="R3760" s="35" t="str">
        <f t="shared" si="4"/>
        <v>Alto</v>
      </c>
      <c r="S3760" s="35" t="str">
        <f>IF(O3760="","",IF(O3760&gt;AVERAGE('Base de datos limpia'!$O$2:$O$8001),"Alto","Normal"))
</f>
        <v>Alto</v>
      </c>
      <c r="T3760" s="35" t="str">
        <f t="shared" si="5"/>
        <v>Gamer moderado</v>
      </c>
      <c r="U3760" s="35"/>
    </row>
    <row r="3761">
      <c r="A3761" s="28">
        <v>3760.0</v>
      </c>
      <c r="B3761" s="28">
        <v>24.0</v>
      </c>
      <c r="C3761" s="28" t="str">
        <f>TRIM(PROPER('Base de datos cruda'!C3761))</f>
        <v>Female</v>
      </c>
      <c r="D3761" s="28">
        <v>2.77</v>
      </c>
      <c r="E3761" s="28">
        <v>2.78</v>
      </c>
      <c r="F3761" s="28">
        <v>4.86</v>
      </c>
      <c r="G3761" s="28">
        <v>87.11</v>
      </c>
      <c r="H3761" s="28" t="str">
        <f>TRIM(PROPER('Base de datos cruda'!H3761))</f>
        <v>Fps</v>
      </c>
      <c r="I3761" s="28">
        <v>1.75</v>
      </c>
      <c r="J3761" s="28">
        <v>7.01</v>
      </c>
      <c r="K3761" s="28">
        <v>283.79</v>
      </c>
      <c r="L3761" s="28">
        <f>IF('Base de datos cruda'!L3761&lt;0,,'Base de datos cruda'!L3761)</f>
        <v>12.28</v>
      </c>
      <c r="M3761" s="28" t="str">
        <f>IF(TRIM(PROPER('Base de datos cruda'!M3761))="High","Alto",IF(TRIM(PROPER('Base de datos cruda'!M3761))="Medium","Medio","Bajo"))</f>
        <v>Medio</v>
      </c>
      <c r="N3761" s="29">
        <v>50.36</v>
      </c>
      <c r="O3761" s="32">
        <f t="shared" si="1"/>
        <v>50.36</v>
      </c>
      <c r="P3761" s="33">
        <f t="shared" si="2"/>
        <v>9.78</v>
      </c>
      <c r="Q3761" s="34">
        <f t="shared" si="3"/>
        <v>1.003610108</v>
      </c>
      <c r="R3761" s="35" t="str">
        <f t="shared" si="4"/>
        <v>Medio</v>
      </c>
      <c r="S3761" s="35" t="str">
        <f>IF(O3761="","",IF(O3761&gt;AVERAGE('Base de datos limpia'!$O$2:$O$8001),"Alto","Normal"))
</f>
        <v>Normal</v>
      </c>
      <c r="T3761" s="35" t="str">
        <f t="shared" si="5"/>
        <v>Gamer casual</v>
      </c>
      <c r="U3761" s="35"/>
    </row>
    <row r="3762">
      <c r="A3762" s="28">
        <v>3761.0</v>
      </c>
      <c r="B3762" s="28">
        <v>18.0</v>
      </c>
      <c r="C3762" s="28" t="str">
        <f>TRIM(PROPER('Base de datos cruda'!C3762))</f>
        <v>Female</v>
      </c>
      <c r="D3762" s="28">
        <v>5.59</v>
      </c>
      <c r="E3762" s="28">
        <v>6.29</v>
      </c>
      <c r="F3762" s="28">
        <v>8.44</v>
      </c>
      <c r="G3762" s="28">
        <v>82.65</v>
      </c>
      <c r="H3762" s="28" t="str">
        <f>TRIM(PROPER('Base de datos cruda'!H3762))</f>
        <v>Fps</v>
      </c>
      <c r="I3762" s="28">
        <v>4.55</v>
      </c>
      <c r="J3762" s="28">
        <v>8.88</v>
      </c>
      <c r="K3762" s="28">
        <v>252.39</v>
      </c>
      <c r="L3762" s="28">
        <f>IF('Base de datos cruda'!L3762&lt;0,,'Base de datos cruda'!L3762)</f>
        <v>11.43</v>
      </c>
      <c r="M3762" s="28" t="str">
        <f>IF(TRIM(PROPER('Base de datos cruda'!M3762))="High","Alto",IF(TRIM(PROPER('Base de datos cruda'!M3762))="Medium","Medio","Bajo"))</f>
        <v>Bajo</v>
      </c>
      <c r="N3762" s="29">
        <v>70.32</v>
      </c>
      <c r="O3762" s="32">
        <f t="shared" si="1"/>
        <v>70.32</v>
      </c>
      <c r="P3762" s="33">
        <f t="shared" si="2"/>
        <v>14.47</v>
      </c>
      <c r="Q3762" s="34">
        <f t="shared" si="3"/>
        <v>1.125223614</v>
      </c>
      <c r="R3762" s="35" t="str">
        <f t="shared" si="4"/>
        <v>Alto</v>
      </c>
      <c r="S3762" s="35" t="str">
        <f>IF(O3762="","",IF(O3762&gt;AVERAGE('Base de datos limpia'!$O$2:$O$8001),"Alto","Normal"))
</f>
        <v>Alto</v>
      </c>
      <c r="T3762" s="35" t="str">
        <f t="shared" si="5"/>
        <v>Gamer intensivo</v>
      </c>
      <c r="U3762" s="35"/>
    </row>
    <row r="3763">
      <c r="A3763" s="28">
        <v>3762.0</v>
      </c>
      <c r="B3763" s="28">
        <v>20.0</v>
      </c>
      <c r="C3763" s="28" t="str">
        <f>TRIM(PROPER('Base de datos cruda'!C3763))</f>
        <v>Male</v>
      </c>
      <c r="D3763" s="28">
        <v>0.72</v>
      </c>
      <c r="E3763" s="28">
        <v>8.44</v>
      </c>
      <c r="F3763" s="28">
        <v>8.37</v>
      </c>
      <c r="G3763" s="28">
        <v>99.83</v>
      </c>
      <c r="H3763" s="28" t="str">
        <f>TRIM(PROPER('Base de datos cruda'!H3763))</f>
        <v>Fps</v>
      </c>
      <c r="I3763" s="28">
        <v>3.32</v>
      </c>
      <c r="J3763" s="28">
        <v>3.08</v>
      </c>
      <c r="K3763" s="28">
        <v>304.94</v>
      </c>
      <c r="L3763" s="28">
        <f>IF('Base de datos cruda'!L3763&lt;0,,'Base de datos cruda'!L3763)</f>
        <v>5.17</v>
      </c>
      <c r="M3763" s="28" t="str">
        <f>IF(TRIM(PROPER('Base de datos cruda'!M3763))="High","Alto",IF(TRIM(PROPER('Base de datos cruda'!M3763))="Medium","Medio","Bajo"))</f>
        <v>Medio</v>
      </c>
      <c r="N3763" s="29">
        <v>100.0</v>
      </c>
      <c r="O3763" s="32">
        <f t="shared" si="1"/>
        <v>100</v>
      </c>
      <c r="P3763" s="33">
        <f t="shared" si="2"/>
        <v>3.8</v>
      </c>
      <c r="Q3763" s="34">
        <f t="shared" si="3"/>
        <v>11.72222222</v>
      </c>
      <c r="R3763" s="35" t="str">
        <f t="shared" si="4"/>
        <v>Alto</v>
      </c>
      <c r="S3763" s="35" t="str">
        <f>IF(O3763="","",IF(O3763&gt;AVERAGE('Base de datos limpia'!$O$2:$O$8001),"Alto","Normal"))
</f>
        <v>Alto</v>
      </c>
      <c r="T3763" s="35" t="str">
        <f t="shared" si="5"/>
        <v>Gamer intensivo</v>
      </c>
      <c r="U3763" s="35"/>
    </row>
    <row r="3764">
      <c r="A3764" s="28">
        <v>3763.0</v>
      </c>
      <c r="B3764" s="28">
        <v>24.0</v>
      </c>
      <c r="C3764" s="28" t="str">
        <f>TRIM(PROPER('Base de datos cruda'!C3764))</f>
        <v>Female</v>
      </c>
      <c r="D3764" s="28">
        <v>7.11</v>
      </c>
      <c r="E3764" s="28">
        <v>1.44</v>
      </c>
      <c r="F3764" s="28">
        <v>8.31</v>
      </c>
      <c r="G3764" s="28">
        <v>68.69</v>
      </c>
      <c r="H3764" s="28" t="str">
        <f>TRIM(PROPER('Base de datos cruda'!H3764))</f>
        <v>Fps</v>
      </c>
      <c r="I3764" s="28">
        <v>4.15</v>
      </c>
      <c r="J3764" s="28">
        <v>8.4</v>
      </c>
      <c r="K3764" s="28">
        <v>244.36</v>
      </c>
      <c r="L3764" s="28">
        <f>IF('Base de datos cruda'!L3764&lt;0,,'Base de datos cruda'!L3764)</f>
        <v>10.42</v>
      </c>
      <c r="M3764" s="28" t="str">
        <f>IF(TRIM(PROPER('Base de datos cruda'!M3764))="High","Alto",IF(TRIM(PROPER('Base de datos cruda'!M3764))="Medium","Medio","Bajo"))</f>
        <v>Bajo</v>
      </c>
      <c r="N3764" s="29">
        <v>23.02</v>
      </c>
      <c r="O3764" s="32">
        <f t="shared" si="1"/>
        <v>23.02</v>
      </c>
      <c r="P3764" s="33">
        <f t="shared" si="2"/>
        <v>15.51</v>
      </c>
      <c r="Q3764" s="34">
        <f t="shared" si="3"/>
        <v>0.2025316456</v>
      </c>
      <c r="R3764" s="35" t="str">
        <f t="shared" si="4"/>
        <v>Bajo</v>
      </c>
      <c r="S3764" s="35" t="str">
        <f>IF(O3764="","",IF(O3764&gt;AVERAGE('Base de datos limpia'!$O$2:$O$8001),"Alto","Normal"))
</f>
        <v>Normal</v>
      </c>
      <c r="T3764" s="35" t="str">
        <f t="shared" si="5"/>
        <v>Gamer casual</v>
      </c>
      <c r="U3764" s="35"/>
    </row>
    <row r="3765">
      <c r="A3765" s="28">
        <v>3764.0</v>
      </c>
      <c r="B3765" s="28">
        <v>23.0</v>
      </c>
      <c r="C3765" s="28" t="str">
        <f>TRIM(PROPER('Base de datos cruda'!C3765))</f>
        <v>Male</v>
      </c>
      <c r="D3765" s="28">
        <v>7.28</v>
      </c>
      <c r="E3765" s="28">
        <v>6.37</v>
      </c>
      <c r="F3765" s="28">
        <v>5.95</v>
      </c>
      <c r="G3765" s="28">
        <v>76.87</v>
      </c>
      <c r="H3765" s="28" t="str">
        <f>TRIM(PROPER('Base de datos cruda'!H3765))</f>
        <v>Fps</v>
      </c>
      <c r="I3765" s="28">
        <v>1.93</v>
      </c>
      <c r="J3765" s="28">
        <v>12.2</v>
      </c>
      <c r="K3765" s="28">
        <v>220.29</v>
      </c>
      <c r="L3765" s="28">
        <f>IF('Base de datos cruda'!L3765&lt;0,,'Base de datos cruda'!L3765)</f>
        <v>18.31</v>
      </c>
      <c r="M3765" s="28" t="str">
        <f>IF(TRIM(PROPER('Base de datos cruda'!M3765))="High","Alto",IF(TRIM(PROPER('Base de datos cruda'!M3765))="Medium","Medio","Bajo"))</f>
        <v>Bajo</v>
      </c>
      <c r="N3765" s="29">
        <v>51.26</v>
      </c>
      <c r="O3765" s="32">
        <f t="shared" si="1"/>
        <v>51.26</v>
      </c>
      <c r="P3765" s="33">
        <f t="shared" si="2"/>
        <v>19.48</v>
      </c>
      <c r="Q3765" s="34">
        <f t="shared" si="3"/>
        <v>0.875</v>
      </c>
      <c r="R3765" s="35" t="str">
        <f t="shared" si="4"/>
        <v>Medio</v>
      </c>
      <c r="S3765" s="35" t="str">
        <f>IF(O3765="","",IF(O3765&gt;AVERAGE('Base de datos limpia'!$O$2:$O$8001),"Alto","Normal"))
</f>
        <v>Normal</v>
      </c>
      <c r="T3765" s="35" t="str">
        <f t="shared" si="5"/>
        <v>Gamer intensivo</v>
      </c>
      <c r="U3765" s="35"/>
    </row>
    <row r="3766">
      <c r="A3766" s="28">
        <v>3765.0</v>
      </c>
      <c r="B3766" s="28">
        <v>17.0</v>
      </c>
      <c r="C3766" s="28" t="str">
        <f>TRIM(PROPER('Base de datos cruda'!C3766))</f>
        <v>Male</v>
      </c>
      <c r="D3766" s="28">
        <v>0.84</v>
      </c>
      <c r="E3766" s="28">
        <v>6.79</v>
      </c>
      <c r="F3766" s="28">
        <v>4.28</v>
      </c>
      <c r="G3766" s="28">
        <v>65.11</v>
      </c>
      <c r="H3766" s="28" t="str">
        <f>TRIM(PROPER('Base de datos cruda'!H3766))</f>
        <v>Casual</v>
      </c>
      <c r="I3766" s="28">
        <v>0.01</v>
      </c>
      <c r="J3766" s="28">
        <v>6.28</v>
      </c>
      <c r="K3766" s="28">
        <v>302.7</v>
      </c>
      <c r="L3766" s="28">
        <f>IF('Base de datos cruda'!L3766&lt;0,,'Base de datos cruda'!L3766)</f>
        <v>8.92</v>
      </c>
      <c r="M3766" s="28" t="str">
        <f>IF(TRIM(PROPER('Base de datos cruda'!M3766))="High","Alto",IF(TRIM(PROPER('Base de datos cruda'!M3766))="Medium","Medio","Bajo"))</f>
        <v>Medio</v>
      </c>
      <c r="N3766" s="29">
        <v>82.5527292691123</v>
      </c>
      <c r="O3766" s="32">
        <f t="shared" si="1"/>
        <v>82.55272927</v>
      </c>
      <c r="P3766" s="33">
        <f t="shared" si="2"/>
        <v>7.12</v>
      </c>
      <c r="Q3766" s="34">
        <f t="shared" si="3"/>
        <v>8.083333333</v>
      </c>
      <c r="R3766" s="35" t="str">
        <f t="shared" si="4"/>
        <v>Alto</v>
      </c>
      <c r="S3766" s="35" t="str">
        <f>IF(O3766="","",IF(O3766&gt;AVERAGE('Base de datos limpia'!$O$2:$O$8001),"Alto","Normal"))
</f>
        <v>Alto</v>
      </c>
      <c r="T3766" s="35" t="str">
        <f t="shared" si="5"/>
        <v>Gamer intensivo</v>
      </c>
      <c r="U3766" s="35"/>
    </row>
    <row r="3767">
      <c r="A3767" s="28">
        <v>3766.0</v>
      </c>
      <c r="B3767" s="28">
        <v>18.0</v>
      </c>
      <c r="C3767" s="28" t="str">
        <f>TRIM(PROPER('Base de datos cruda'!C3767))</f>
        <v>Female</v>
      </c>
      <c r="D3767" s="28">
        <v>7.93</v>
      </c>
      <c r="E3767" s="28">
        <v>6.42</v>
      </c>
      <c r="F3767" s="28">
        <v>4.53</v>
      </c>
      <c r="G3767" s="28">
        <v>67.27</v>
      </c>
      <c r="H3767" s="28" t="str">
        <f>TRIM(PROPER('Base de datos cruda'!H3767))</f>
        <v>Fps</v>
      </c>
      <c r="I3767" s="28">
        <v>0.83</v>
      </c>
      <c r="J3767" s="28">
        <v>9.96</v>
      </c>
      <c r="K3767" s="28">
        <v>183.26</v>
      </c>
      <c r="L3767" s="28">
        <f>IF('Base de datos cruda'!L3767&lt;0,,'Base de datos cruda'!L3767)</f>
        <v>14.78</v>
      </c>
      <c r="M3767" s="28" t="str">
        <f>IF(TRIM(PROPER('Base de datos cruda'!M3767))="High","Alto",IF(TRIM(PROPER('Base de datos cruda'!M3767))="Medium","Medio","Bajo"))</f>
        <v>Bajo</v>
      </c>
      <c r="N3767" s="29">
        <v>22.89</v>
      </c>
      <c r="O3767" s="32">
        <f t="shared" si="1"/>
        <v>22.89</v>
      </c>
      <c r="P3767" s="33">
        <f t="shared" si="2"/>
        <v>17.89</v>
      </c>
      <c r="Q3767" s="34">
        <f t="shared" si="3"/>
        <v>0.8095838588</v>
      </c>
      <c r="R3767" s="35" t="str">
        <f t="shared" si="4"/>
        <v>Bajo</v>
      </c>
      <c r="S3767" s="35" t="str">
        <f>IF(O3767="","",IF(O3767&gt;AVERAGE('Base de datos limpia'!$O$2:$O$8001),"Alto","Normal"))
</f>
        <v>Normal</v>
      </c>
      <c r="T3767" s="35" t="str">
        <f t="shared" si="5"/>
        <v>Gamer intensivo</v>
      </c>
      <c r="U3767" s="35"/>
    </row>
    <row r="3768">
      <c r="A3768" s="28">
        <v>3767.0</v>
      </c>
      <c r="B3768" s="28">
        <v>17.0</v>
      </c>
      <c r="C3768" s="28" t="str">
        <f>TRIM(PROPER('Base de datos cruda'!C3768))</f>
        <v>Male</v>
      </c>
      <c r="D3768" s="28">
        <v>2.38</v>
      </c>
      <c r="E3768" s="28">
        <v>6.85</v>
      </c>
      <c r="F3768" s="28">
        <v>5.38</v>
      </c>
      <c r="G3768" s="28">
        <v>88.52</v>
      </c>
      <c r="H3768" s="28" t="str">
        <f>TRIM(PROPER('Base de datos cruda'!H3768))</f>
        <v>Fps</v>
      </c>
      <c r="I3768" s="28">
        <v>4.64</v>
      </c>
      <c r="J3768" s="28">
        <v>3.7</v>
      </c>
      <c r="K3768" s="28">
        <v>279.65</v>
      </c>
      <c r="L3768" s="28">
        <f>IF('Base de datos cruda'!L3768&lt;0,,'Base de datos cruda'!L3768)</f>
        <v>8.71</v>
      </c>
      <c r="M3768" s="28" t="str">
        <f>IF(TRIM(PROPER('Base de datos cruda'!M3768))="High","Alto",IF(TRIM(PROPER('Base de datos cruda'!M3768))="Medium","Medio","Bajo"))</f>
        <v>Medio</v>
      </c>
      <c r="N3768" s="29">
        <v>89.43</v>
      </c>
      <c r="O3768" s="32">
        <f t="shared" si="1"/>
        <v>89.43</v>
      </c>
      <c r="P3768" s="33">
        <f t="shared" si="2"/>
        <v>6.08</v>
      </c>
      <c r="Q3768" s="34">
        <f t="shared" si="3"/>
        <v>2.878151261</v>
      </c>
      <c r="R3768" s="35" t="str">
        <f t="shared" si="4"/>
        <v>Alto</v>
      </c>
      <c r="S3768" s="35" t="str">
        <f>IF(O3768="","",IF(O3768&gt;AVERAGE('Base de datos limpia'!$O$2:$O$8001),"Alto","Normal"))
</f>
        <v>Alto</v>
      </c>
      <c r="T3768" s="35" t="str">
        <f t="shared" si="5"/>
        <v>Gamer intensivo</v>
      </c>
      <c r="U3768" s="35"/>
    </row>
    <row r="3769">
      <c r="A3769" s="28">
        <v>3768.0</v>
      </c>
      <c r="B3769" s="28">
        <v>23.0</v>
      </c>
      <c r="C3769" s="28" t="str">
        <f>TRIM(PROPER('Base de datos cruda'!C3769))</f>
        <v>Female</v>
      </c>
      <c r="D3769" s="28">
        <v>0.67</v>
      </c>
      <c r="E3769" s="28">
        <v>6.68</v>
      </c>
      <c r="F3769" s="28">
        <v>5.1</v>
      </c>
      <c r="G3769" s="28">
        <v>60.19</v>
      </c>
      <c r="H3769" s="28" t="str">
        <f>TRIM(PROPER('Base de datos cruda'!H3769))</f>
        <v>Fps</v>
      </c>
      <c r="I3769" s="28">
        <v>0.17</v>
      </c>
      <c r="J3769" s="28">
        <v>2.26</v>
      </c>
      <c r="K3769" s="28">
        <v>306.05</v>
      </c>
      <c r="L3769" s="28" t="str">
        <f>IF('Base de datos cruda'!L3769&lt;0,,'Base de datos cruda'!L3769)</f>
        <v/>
      </c>
      <c r="M3769" s="28" t="str">
        <f>IF(TRIM(PROPER('Base de datos cruda'!M3769))="High","Alto",IF(TRIM(PROPER('Base de datos cruda'!M3769))="Medium","Medio","Bajo"))</f>
        <v>Medio</v>
      </c>
      <c r="N3769" s="29">
        <v>79.12</v>
      </c>
      <c r="O3769" s="32">
        <f t="shared" si="1"/>
        <v>79.12</v>
      </c>
      <c r="P3769" s="33">
        <f t="shared" si="2"/>
        <v>2.93</v>
      </c>
      <c r="Q3769" s="34">
        <f t="shared" si="3"/>
        <v>9.970149254</v>
      </c>
      <c r="R3769" s="35" t="str">
        <f t="shared" si="4"/>
        <v>Alto</v>
      </c>
      <c r="S3769" s="35" t="str">
        <f>IF(O3769="","",IF(O3769&gt;AVERAGE('Base de datos limpia'!$O$2:$O$8001),"Alto","Normal"))
</f>
        <v>Alto</v>
      </c>
      <c r="T3769" s="35" t="str">
        <f t="shared" si="5"/>
        <v>Gamer intensivo</v>
      </c>
      <c r="U3769" s="35"/>
    </row>
    <row r="3770">
      <c r="A3770" s="28">
        <v>3769.0</v>
      </c>
      <c r="B3770" s="28">
        <v>21.0</v>
      </c>
      <c r="C3770" s="28" t="str">
        <f>TRIM(PROPER('Base de datos cruda'!C3770))</f>
        <v>Male</v>
      </c>
      <c r="D3770" s="28">
        <v>0.04</v>
      </c>
      <c r="E3770" s="28">
        <v>2.17</v>
      </c>
      <c r="F3770" s="28">
        <v>8.37</v>
      </c>
      <c r="G3770" s="28">
        <v>95.59</v>
      </c>
      <c r="H3770" s="28" t="str">
        <f>TRIM(PROPER('Base de datos cruda'!H3770))</f>
        <v>Casual</v>
      </c>
      <c r="I3770" s="28">
        <v>2.98</v>
      </c>
      <c r="J3770" s="28">
        <v>3.11</v>
      </c>
      <c r="K3770" s="28">
        <v>314.41</v>
      </c>
      <c r="L3770" s="28">
        <f>IF('Base de datos cruda'!L3770&lt;0,,'Base de datos cruda'!L3770)</f>
        <v>5.77</v>
      </c>
      <c r="M3770" s="28" t="str">
        <f>IF(TRIM(PROPER('Base de datos cruda'!M3770))="High","Alto",IF(TRIM(PROPER('Base de datos cruda'!M3770))="Medium","Medio","Bajo"))</f>
        <v>Medio</v>
      </c>
      <c r="N3770" s="29">
        <v>80.43</v>
      </c>
      <c r="O3770" s="32">
        <f t="shared" si="1"/>
        <v>80.43</v>
      </c>
      <c r="P3770" s="33">
        <f t="shared" si="2"/>
        <v>3.15</v>
      </c>
      <c r="Q3770" s="34">
        <f t="shared" si="3"/>
        <v>54.25</v>
      </c>
      <c r="R3770" s="35" t="str">
        <f t="shared" si="4"/>
        <v>Alto</v>
      </c>
      <c r="S3770" s="35" t="str">
        <f>IF(O3770="","",IF(O3770&gt;AVERAGE('Base de datos limpia'!$O$2:$O$8001),"Alto","Normal"))
</f>
        <v>Alto</v>
      </c>
      <c r="T3770" s="35" t="str">
        <f t="shared" si="5"/>
        <v>Gamer casual</v>
      </c>
      <c r="U3770" s="35"/>
    </row>
    <row r="3771">
      <c r="A3771" s="28">
        <v>3770.0</v>
      </c>
      <c r="B3771" s="28">
        <v>21.0</v>
      </c>
      <c r="C3771" s="28" t="str">
        <f>TRIM(PROPER('Base de datos cruda'!C3771))</f>
        <v>Male</v>
      </c>
      <c r="D3771" s="28">
        <v>3.27</v>
      </c>
      <c r="E3771" s="28">
        <v>3.11</v>
      </c>
      <c r="F3771" s="28">
        <v>8.93</v>
      </c>
      <c r="G3771" s="28">
        <v>85.33</v>
      </c>
      <c r="H3771" s="28" t="str">
        <f>TRIM(PROPER('Base de datos cruda'!H3771))</f>
        <v>Fps</v>
      </c>
      <c r="I3771" s="28">
        <v>2.05</v>
      </c>
      <c r="J3771" s="28">
        <v>5.77</v>
      </c>
      <c r="K3771" s="28">
        <v>267.81</v>
      </c>
      <c r="L3771" s="28">
        <f>IF('Base de datos cruda'!L3771&lt;0,,'Base de datos cruda'!L3771)</f>
        <v>6.87</v>
      </c>
      <c r="M3771" s="28" t="str">
        <f>IF(TRIM(PROPER('Base de datos cruda'!M3771))="High","Alto",IF(TRIM(PROPER('Base de datos cruda'!M3771))="Medium","Medio","Bajo"))</f>
        <v>Medio</v>
      </c>
      <c r="N3771" s="29">
        <v>69.66</v>
      </c>
      <c r="O3771" s="32">
        <f t="shared" si="1"/>
        <v>69.66</v>
      </c>
      <c r="P3771" s="33">
        <f t="shared" si="2"/>
        <v>9.04</v>
      </c>
      <c r="Q3771" s="34">
        <f t="shared" si="3"/>
        <v>0.9510703364</v>
      </c>
      <c r="R3771" s="35" t="str">
        <f t="shared" si="4"/>
        <v>Medio</v>
      </c>
      <c r="S3771" s="35" t="str">
        <f>IF(O3771="","",IF(O3771&gt;AVERAGE('Base de datos limpia'!$O$2:$O$8001),"Alto","Normal"))
</f>
        <v>Alto</v>
      </c>
      <c r="T3771" s="35" t="str">
        <f t="shared" si="5"/>
        <v>Gamer moderado</v>
      </c>
      <c r="U3771" s="35"/>
    </row>
    <row r="3772">
      <c r="A3772" s="28">
        <v>3771.0</v>
      </c>
      <c r="B3772" s="28">
        <v>24.0</v>
      </c>
      <c r="C3772" s="28" t="str">
        <f>TRIM(PROPER('Base de datos cruda'!C3772))</f>
        <v>Male</v>
      </c>
      <c r="D3772" s="28">
        <v>5.04</v>
      </c>
      <c r="E3772" s="28">
        <v>6.57</v>
      </c>
      <c r="F3772" s="28">
        <v>8.08</v>
      </c>
      <c r="G3772" s="28">
        <v>77.64</v>
      </c>
      <c r="H3772" s="28" t="str">
        <f>TRIM(PROPER('Base de datos cruda'!H3772))</f>
        <v>Casual</v>
      </c>
      <c r="I3772" s="28">
        <v>2.15</v>
      </c>
      <c r="J3772" s="28">
        <v>6.41</v>
      </c>
      <c r="K3772" s="28">
        <v>248.22</v>
      </c>
      <c r="L3772" s="28">
        <f>IF('Base de datos cruda'!L3772&lt;0,,'Base de datos cruda'!L3772)</f>
        <v>9.28</v>
      </c>
      <c r="M3772" s="28" t="str">
        <f>IF(TRIM(PROPER('Base de datos cruda'!M3772))="High","Alto",IF(TRIM(PROPER('Base de datos cruda'!M3772))="Medium","Medio","Bajo"))</f>
        <v>Bajo</v>
      </c>
      <c r="N3772" s="29">
        <v>72.59</v>
      </c>
      <c r="O3772" s="32">
        <f t="shared" si="1"/>
        <v>72.59</v>
      </c>
      <c r="P3772" s="33">
        <f t="shared" si="2"/>
        <v>11.45</v>
      </c>
      <c r="Q3772" s="34">
        <f t="shared" si="3"/>
        <v>1.303571429</v>
      </c>
      <c r="R3772" s="35" t="str">
        <f t="shared" si="4"/>
        <v>Alto</v>
      </c>
      <c r="S3772" s="35" t="str">
        <f>IF(O3772="","",IF(O3772&gt;AVERAGE('Base de datos limpia'!$O$2:$O$8001),"Alto","Normal"))
</f>
        <v>Alto</v>
      </c>
      <c r="T3772" s="35" t="str">
        <f t="shared" si="5"/>
        <v>Gamer intensivo</v>
      </c>
      <c r="U3772" s="35"/>
    </row>
    <row r="3773">
      <c r="A3773" s="28">
        <v>3772.0</v>
      </c>
      <c r="B3773" s="28">
        <v>23.0</v>
      </c>
      <c r="C3773" s="28" t="str">
        <f>TRIM(PROPER('Base de datos cruda'!C3773))</f>
        <v>Female</v>
      </c>
      <c r="D3773" s="28">
        <v>2.66</v>
      </c>
      <c r="E3773" s="28">
        <v>1.16</v>
      </c>
      <c r="F3773" s="28">
        <v>7.65</v>
      </c>
      <c r="G3773" s="28">
        <v>73.25</v>
      </c>
      <c r="H3773" s="28" t="str">
        <f>TRIM(PROPER('Base de datos cruda'!H3773))</f>
        <v>Casual</v>
      </c>
      <c r="I3773" s="28">
        <v>2.0</v>
      </c>
      <c r="J3773" s="28">
        <v>5.93</v>
      </c>
      <c r="K3773" s="28">
        <v>300.7</v>
      </c>
      <c r="L3773" s="28">
        <f>IF('Base de datos cruda'!L3773&lt;0,,'Base de datos cruda'!L3773)</f>
        <v>5.88</v>
      </c>
      <c r="M3773" s="28" t="str">
        <f>IF(TRIM(PROPER('Base de datos cruda'!M3773))="High","Alto",IF(TRIM(PROPER('Base de datos cruda'!M3773))="Medium","Medio","Bajo"))</f>
        <v>Medio</v>
      </c>
      <c r="N3773" s="29">
        <v>54.54</v>
      </c>
      <c r="O3773" s="32">
        <f t="shared" si="1"/>
        <v>54.54</v>
      </c>
      <c r="P3773" s="33">
        <f t="shared" si="2"/>
        <v>8.59</v>
      </c>
      <c r="Q3773" s="34">
        <f t="shared" si="3"/>
        <v>0.4360902256</v>
      </c>
      <c r="R3773" s="35" t="str">
        <f t="shared" si="4"/>
        <v>Medio</v>
      </c>
      <c r="S3773" s="35" t="str">
        <f>IF(O3773="","",IF(O3773&gt;AVERAGE('Base de datos limpia'!$O$2:$O$8001),"Alto","Normal"))
</f>
        <v>Normal</v>
      </c>
      <c r="T3773" s="35" t="str">
        <f t="shared" si="5"/>
        <v>Gamer casual</v>
      </c>
      <c r="U3773" s="35"/>
    </row>
    <row r="3774">
      <c r="A3774" s="28">
        <v>3773.0</v>
      </c>
      <c r="B3774" s="28">
        <v>19.0</v>
      </c>
      <c r="C3774" s="28" t="str">
        <f>TRIM(PROPER('Base de datos cruda'!C3774))</f>
        <v>Female</v>
      </c>
      <c r="D3774" s="28">
        <v>6.69</v>
      </c>
      <c r="E3774" s="28">
        <v>6.71</v>
      </c>
      <c r="F3774" s="28">
        <v>6.94</v>
      </c>
      <c r="G3774" s="28">
        <v>65.05</v>
      </c>
      <c r="H3774" s="28" t="str">
        <f>TRIM(PROPER('Base de datos cruda'!H3774))</f>
        <v>Rpg</v>
      </c>
      <c r="I3774" s="28">
        <v>0.34</v>
      </c>
      <c r="J3774" s="28">
        <v>8.71</v>
      </c>
      <c r="K3774" s="28">
        <v>231.92</v>
      </c>
      <c r="L3774" s="28">
        <f>IF('Base de datos cruda'!L3774&lt;0,,'Base de datos cruda'!L3774)</f>
        <v>14.45</v>
      </c>
      <c r="M3774" s="28" t="str">
        <f>IF(TRIM(PROPER('Base de datos cruda'!M3774))="High","Alto",IF(TRIM(PROPER('Base de datos cruda'!M3774))="Medium","Medio","Bajo"))</f>
        <v>Bajo</v>
      </c>
      <c r="N3774" s="29">
        <v>59.769804829565</v>
      </c>
      <c r="O3774" s="32">
        <f t="shared" si="1"/>
        <v>59.76980483</v>
      </c>
      <c r="P3774" s="33">
        <f t="shared" si="2"/>
        <v>15.4</v>
      </c>
      <c r="Q3774" s="34">
        <f t="shared" si="3"/>
        <v>1.002989537</v>
      </c>
      <c r="R3774" s="35" t="str">
        <f t="shared" si="4"/>
        <v>Medio</v>
      </c>
      <c r="S3774" s="35" t="str">
        <f>IF(O3774="","",IF(O3774&gt;AVERAGE('Base de datos limpia'!$O$2:$O$8001),"Alto","Normal"))
</f>
        <v>Normal</v>
      </c>
      <c r="T3774" s="35" t="str">
        <f t="shared" si="5"/>
        <v>Gamer intensivo</v>
      </c>
      <c r="U3774" s="35"/>
    </row>
    <row r="3775">
      <c r="A3775" s="28">
        <v>3774.0</v>
      </c>
      <c r="B3775" s="28">
        <v>19.0</v>
      </c>
      <c r="C3775" s="28" t="str">
        <f>TRIM(PROPER('Base de datos cruda'!C3775))</f>
        <v>Female</v>
      </c>
      <c r="D3775" s="28">
        <v>5.73</v>
      </c>
      <c r="E3775" s="28">
        <v>6.99</v>
      </c>
      <c r="F3775" s="28">
        <v>7.85</v>
      </c>
      <c r="G3775" s="28">
        <v>96.86</v>
      </c>
      <c r="H3775" s="28" t="str">
        <f>TRIM(PROPER('Base de datos cruda'!H3775))</f>
        <v>Casual</v>
      </c>
      <c r="I3775" s="28">
        <v>0.61</v>
      </c>
      <c r="J3775" s="28">
        <v>7.06</v>
      </c>
      <c r="K3775" s="28">
        <v>233.15</v>
      </c>
      <c r="L3775" s="28">
        <f>IF('Base de datos cruda'!L3775&lt;0,,'Base de datos cruda'!L3775)</f>
        <v>11.82</v>
      </c>
      <c r="M3775" s="28" t="str">
        <f>IF(TRIM(PROPER('Base de datos cruda'!M3775))="High","Alto",IF(TRIM(PROPER('Base de datos cruda'!M3775))="Medium","Medio","Bajo"))</f>
        <v>Bajo</v>
      </c>
      <c r="N3775" s="29">
        <v>84.03</v>
      </c>
      <c r="O3775" s="32">
        <f t="shared" si="1"/>
        <v>84.03</v>
      </c>
      <c r="P3775" s="33">
        <f t="shared" si="2"/>
        <v>12.79</v>
      </c>
      <c r="Q3775" s="34">
        <f t="shared" si="3"/>
        <v>1.219895288</v>
      </c>
      <c r="R3775" s="35" t="str">
        <f t="shared" si="4"/>
        <v>Alto</v>
      </c>
      <c r="S3775" s="35" t="str">
        <f>IF(O3775="","",IF(O3775&gt;AVERAGE('Base de datos limpia'!$O$2:$O$8001),"Alto","Normal"))
</f>
        <v>Alto</v>
      </c>
      <c r="T3775" s="35" t="str">
        <f t="shared" si="5"/>
        <v>Gamer intensivo</v>
      </c>
      <c r="U3775" s="35"/>
    </row>
    <row r="3776">
      <c r="A3776" s="28">
        <v>3775.0</v>
      </c>
      <c r="B3776" s="28">
        <v>24.0</v>
      </c>
      <c r="C3776" s="28" t="str">
        <f>TRIM(PROPER('Base de datos cruda'!C3776))</f>
        <v>Male</v>
      </c>
      <c r="D3776" s="28">
        <v>2.8</v>
      </c>
      <c r="E3776" s="28">
        <v>3.15</v>
      </c>
      <c r="F3776" s="28">
        <v>8.74</v>
      </c>
      <c r="G3776" s="28">
        <v>88.49</v>
      </c>
      <c r="H3776" s="28" t="str">
        <f>TRIM(PROPER('Base de datos cruda'!H3776))</f>
        <v>Rpg</v>
      </c>
      <c r="I3776" s="28">
        <v>0.31</v>
      </c>
      <c r="J3776" s="28">
        <v>7.09</v>
      </c>
      <c r="K3776" s="28">
        <v>275.97</v>
      </c>
      <c r="L3776" s="28">
        <f>IF('Base de datos cruda'!L3776&lt;0,,'Base de datos cruda'!L3776)</f>
        <v>7.64</v>
      </c>
      <c r="M3776" s="28" t="str">
        <f>IF(TRIM(PROPER('Base de datos cruda'!M3776))="High","Alto",IF(TRIM(PROPER('Base de datos cruda'!M3776))="Medium","Medio","Bajo"))</f>
        <v>Medio</v>
      </c>
      <c r="N3776" s="29">
        <v>70.88</v>
      </c>
      <c r="O3776" s="32">
        <f t="shared" si="1"/>
        <v>70.88</v>
      </c>
      <c r="P3776" s="33">
        <f t="shared" si="2"/>
        <v>9.89</v>
      </c>
      <c r="Q3776" s="34">
        <f t="shared" si="3"/>
        <v>1.125</v>
      </c>
      <c r="R3776" s="35" t="str">
        <f t="shared" si="4"/>
        <v>Alto</v>
      </c>
      <c r="S3776" s="35" t="str">
        <f>IF(O3776="","",IF(O3776&gt;AVERAGE('Base de datos limpia'!$O$2:$O$8001),"Alto","Normal"))
</f>
        <v>Alto</v>
      </c>
      <c r="T3776" s="35" t="str">
        <f t="shared" si="5"/>
        <v>Gamer moderado</v>
      </c>
      <c r="U3776" s="35"/>
    </row>
    <row r="3777">
      <c r="A3777" s="28">
        <v>3776.0</v>
      </c>
      <c r="B3777" s="28">
        <v>16.0</v>
      </c>
      <c r="C3777" s="28" t="str">
        <f>TRIM(PROPER('Base de datos cruda'!C3777))</f>
        <v>Male</v>
      </c>
      <c r="D3777" s="28">
        <v>5.87</v>
      </c>
      <c r="E3777" s="28">
        <v>6.38</v>
      </c>
      <c r="F3777" s="28">
        <v>7.01</v>
      </c>
      <c r="G3777" s="28">
        <v>73.46</v>
      </c>
      <c r="H3777" s="28" t="str">
        <f>TRIM(PROPER('Base de datos cruda'!H3777))</f>
        <v>Rpg</v>
      </c>
      <c r="I3777" s="28">
        <v>0.27</v>
      </c>
      <c r="J3777" s="28">
        <v>9.73</v>
      </c>
      <c r="K3777" s="28">
        <v>239.26</v>
      </c>
      <c r="L3777" s="28">
        <f>IF('Base de datos cruda'!L3777&lt;0,,'Base de datos cruda'!L3777)</f>
        <v>14.3</v>
      </c>
      <c r="M3777" s="28" t="str">
        <f>IF(TRIM(PROPER('Base de datos cruda'!M3777))="High","Alto",IF(TRIM(PROPER('Base de datos cruda'!M3777))="Medium","Medio","Bajo"))</f>
        <v>Bajo</v>
      </c>
      <c r="N3777" s="29">
        <v>69.01</v>
      </c>
      <c r="O3777" s="32">
        <f t="shared" si="1"/>
        <v>69.01</v>
      </c>
      <c r="P3777" s="33">
        <f t="shared" si="2"/>
        <v>15.6</v>
      </c>
      <c r="Q3777" s="34">
        <f t="shared" si="3"/>
        <v>1.086882453</v>
      </c>
      <c r="R3777" s="35" t="str">
        <f t="shared" si="4"/>
        <v>Medio</v>
      </c>
      <c r="S3777" s="35" t="str">
        <f>IF(O3777="","",IF(O3777&gt;AVERAGE('Base de datos limpia'!$O$2:$O$8001),"Alto","Normal"))
</f>
        <v>Alto</v>
      </c>
      <c r="T3777" s="35" t="str">
        <f t="shared" si="5"/>
        <v>Gamer intensivo</v>
      </c>
      <c r="U3777" s="35"/>
    </row>
    <row r="3778">
      <c r="A3778" s="28">
        <v>3777.0</v>
      </c>
      <c r="B3778" s="28">
        <v>17.0</v>
      </c>
      <c r="C3778" s="28" t="str">
        <f>TRIM(PROPER('Base de datos cruda'!C3778))</f>
        <v>Female</v>
      </c>
      <c r="D3778" s="28">
        <v>7.52</v>
      </c>
      <c r="E3778" s="28">
        <v>5.81</v>
      </c>
      <c r="F3778" s="28">
        <v>4.77</v>
      </c>
      <c r="G3778" s="28">
        <v>62.84</v>
      </c>
      <c r="H3778" s="28" t="str">
        <f>TRIM(PROPER('Base de datos cruda'!H3778))</f>
        <v>Rpg</v>
      </c>
      <c r="I3778" s="28">
        <v>0.43</v>
      </c>
      <c r="J3778" s="28">
        <v>12.65</v>
      </c>
      <c r="K3778" s="28">
        <v>229.06</v>
      </c>
      <c r="L3778" s="28">
        <f>IF('Base de datos cruda'!L3778&lt;0,,'Base de datos cruda'!L3778)</f>
        <v>18.08</v>
      </c>
      <c r="M3778" s="28" t="str">
        <f>IF(TRIM(PROPER('Base de datos cruda'!M3778))="High","Alto",IF(TRIM(PROPER('Base de datos cruda'!M3778))="Medium","Medio","Bajo"))</f>
        <v>Bajo</v>
      </c>
      <c r="N3778" s="29">
        <v>34.57</v>
      </c>
      <c r="O3778" s="32">
        <f t="shared" si="1"/>
        <v>34.57</v>
      </c>
      <c r="P3778" s="33">
        <f t="shared" si="2"/>
        <v>20.17</v>
      </c>
      <c r="Q3778" s="34">
        <f t="shared" si="3"/>
        <v>0.772606383</v>
      </c>
      <c r="R3778" s="35" t="str">
        <f t="shared" si="4"/>
        <v>Bajo</v>
      </c>
      <c r="S3778" s="35" t="str">
        <f>IF(O3778="","",IF(O3778&gt;AVERAGE('Base de datos limpia'!$O$2:$O$8001),"Alto","Normal"))
</f>
        <v>Normal</v>
      </c>
      <c r="T3778" s="35" t="str">
        <f t="shared" si="5"/>
        <v>Gamer moderado</v>
      </c>
      <c r="U3778" s="35"/>
    </row>
    <row r="3779">
      <c r="A3779" s="28">
        <v>3778.0</v>
      </c>
      <c r="B3779" s="28">
        <v>17.0</v>
      </c>
      <c r="C3779" s="28" t="str">
        <f>TRIM(PROPER('Base de datos cruda'!C3779))</f>
        <v>Male</v>
      </c>
      <c r="D3779" s="28">
        <v>0.74</v>
      </c>
      <c r="E3779" s="28">
        <v>3.35</v>
      </c>
      <c r="F3779" s="28">
        <v>4.82</v>
      </c>
      <c r="G3779" s="28">
        <v>73.03</v>
      </c>
      <c r="H3779" s="28" t="str">
        <f>TRIM(PROPER('Base de datos cruda'!H3779))</f>
        <v>Rpg</v>
      </c>
      <c r="I3779" s="28">
        <v>3.48</v>
      </c>
      <c r="J3779" s="28">
        <v>3.25</v>
      </c>
      <c r="K3779" s="28">
        <v>314.72</v>
      </c>
      <c r="L3779" s="28">
        <f>IF('Base de datos cruda'!L3779&lt;0,,'Base de datos cruda'!L3779)</f>
        <v>2.75</v>
      </c>
      <c r="M3779" s="28" t="str">
        <f>IF(TRIM(PROPER('Base de datos cruda'!M3779))="High","Alto",IF(TRIM(PROPER('Base de datos cruda'!M3779))="Medium","Medio","Bajo"))</f>
        <v>Medio</v>
      </c>
      <c r="N3779" s="29">
        <v>48.11</v>
      </c>
      <c r="O3779" s="32">
        <f t="shared" si="1"/>
        <v>48.11</v>
      </c>
      <c r="P3779" s="33">
        <f t="shared" si="2"/>
        <v>3.99</v>
      </c>
      <c r="Q3779" s="34">
        <f t="shared" si="3"/>
        <v>4.527027027</v>
      </c>
      <c r="R3779" s="35" t="str">
        <f t="shared" si="4"/>
        <v>Bajo</v>
      </c>
      <c r="S3779" s="35" t="str">
        <f>IF(O3779="","",IF(O3779&gt;AVERAGE('Base de datos limpia'!$O$2:$O$8001),"Alto","Normal"))
</f>
        <v>Normal</v>
      </c>
      <c r="T3779" s="35" t="str">
        <f t="shared" si="5"/>
        <v>Gamer moderado</v>
      </c>
      <c r="U3779" s="35"/>
    </row>
    <row r="3780">
      <c r="A3780" s="28">
        <v>3779.0</v>
      </c>
      <c r="B3780" s="28">
        <v>21.0</v>
      </c>
      <c r="C3780" s="28" t="str">
        <f>TRIM(PROPER('Base de datos cruda'!C3780))</f>
        <v>Female</v>
      </c>
      <c r="D3780" s="28">
        <v>2.45</v>
      </c>
      <c r="E3780" s="28">
        <v>5.17</v>
      </c>
      <c r="F3780" s="28">
        <v>6.92</v>
      </c>
      <c r="G3780" s="28">
        <v>67.39</v>
      </c>
      <c r="H3780" s="28" t="str">
        <f>TRIM(PROPER('Base de datos cruda'!H3780))</f>
        <v>Fps</v>
      </c>
      <c r="I3780" s="28">
        <v>0.57</v>
      </c>
      <c r="J3780" s="28">
        <v>4.13</v>
      </c>
      <c r="K3780" s="28">
        <v>277.06</v>
      </c>
      <c r="L3780" s="28">
        <f>IF('Base de datos cruda'!L3780&lt;0,,'Base de datos cruda'!L3780)</f>
        <v>4.86</v>
      </c>
      <c r="M3780" s="28" t="str">
        <f>IF(TRIM(PROPER('Base de datos cruda'!M3780))="High","Alto",IF(TRIM(PROPER('Base de datos cruda'!M3780))="Medium","Medio","Bajo"))</f>
        <v>Medio</v>
      </c>
      <c r="N3780" s="29">
        <v>66.3</v>
      </c>
      <c r="O3780" s="32">
        <f t="shared" si="1"/>
        <v>66.3</v>
      </c>
      <c r="P3780" s="33">
        <f t="shared" si="2"/>
        <v>6.58</v>
      </c>
      <c r="Q3780" s="34">
        <f t="shared" si="3"/>
        <v>2.110204082</v>
      </c>
      <c r="R3780" s="35" t="str">
        <f t="shared" si="4"/>
        <v>Medio</v>
      </c>
      <c r="S3780" s="35" t="str">
        <f>IF(O3780="","",IF(O3780&gt;AVERAGE('Base de datos limpia'!$O$2:$O$8001),"Alto","Normal"))
</f>
        <v>Alto</v>
      </c>
      <c r="T3780" s="35" t="str">
        <f t="shared" si="5"/>
        <v>Gamer moderado</v>
      </c>
      <c r="U3780" s="35"/>
    </row>
    <row r="3781">
      <c r="A3781" s="28">
        <v>3780.0</v>
      </c>
      <c r="B3781" s="28">
        <v>19.0</v>
      </c>
      <c r="C3781" s="28" t="str">
        <f>TRIM(PROPER('Base de datos cruda'!C3781))</f>
        <v>Male</v>
      </c>
      <c r="D3781" s="28">
        <v>3.71</v>
      </c>
      <c r="E3781" s="28">
        <v>9.19</v>
      </c>
      <c r="F3781" s="28">
        <v>5.67</v>
      </c>
      <c r="G3781" s="28">
        <v>91.45</v>
      </c>
      <c r="H3781" s="28" t="str">
        <f>TRIM(PROPER('Base de datos cruda'!H3781))</f>
        <v>Rpg</v>
      </c>
      <c r="I3781" s="28">
        <v>1.31</v>
      </c>
      <c r="J3781" s="28">
        <v>6.51</v>
      </c>
      <c r="K3781" s="28">
        <v>278.48</v>
      </c>
      <c r="L3781" s="28">
        <f>IF('Base de datos cruda'!L3781&lt;0,,'Base de datos cruda'!L3781)</f>
        <v>9.68</v>
      </c>
      <c r="M3781" s="28" t="str">
        <f>IF(TRIM(PROPER('Base de datos cruda'!M3781))="High","Alto",IF(TRIM(PROPER('Base de datos cruda'!M3781))="Medium","Medio","Bajo"))</f>
        <v>Alto</v>
      </c>
      <c r="N3781" s="29">
        <v>95.21</v>
      </c>
      <c r="O3781" s="32">
        <f t="shared" si="1"/>
        <v>95.21</v>
      </c>
      <c r="P3781" s="33">
        <f t="shared" si="2"/>
        <v>10.22</v>
      </c>
      <c r="Q3781" s="34">
        <f t="shared" si="3"/>
        <v>2.477088949</v>
      </c>
      <c r="R3781" s="35" t="str">
        <f t="shared" si="4"/>
        <v>Alto</v>
      </c>
      <c r="S3781" s="35" t="str">
        <f>IF(O3781="","",IF(O3781&gt;AVERAGE('Base de datos limpia'!$O$2:$O$8001),"Alto","Normal"))
</f>
        <v>Alto</v>
      </c>
      <c r="T3781" s="35" t="str">
        <f t="shared" si="5"/>
        <v>Gamer intensivo</v>
      </c>
      <c r="U3781" s="35"/>
    </row>
    <row r="3782">
      <c r="A3782" s="28">
        <v>3781.0</v>
      </c>
      <c r="B3782" s="28">
        <v>18.0</v>
      </c>
      <c r="C3782" s="28" t="str">
        <f>TRIM(PROPER('Base de datos cruda'!C3782))</f>
        <v>Female</v>
      </c>
      <c r="D3782" s="28">
        <v>3.98</v>
      </c>
      <c r="E3782" s="28">
        <v>4.84</v>
      </c>
      <c r="F3782" s="28">
        <v>8.55</v>
      </c>
      <c r="G3782" s="28">
        <v>88.78</v>
      </c>
      <c r="H3782" s="28" t="str">
        <f>TRIM(PROPER('Base de datos cruda'!H3782))</f>
        <v>Casual</v>
      </c>
      <c r="I3782" s="28">
        <v>3.28</v>
      </c>
      <c r="J3782" s="28">
        <v>8.87</v>
      </c>
      <c r="K3782" s="28">
        <v>286.24</v>
      </c>
      <c r="L3782" s="28">
        <f>IF('Base de datos cruda'!L3782&lt;0,,'Base de datos cruda'!L3782)</f>
        <v>11.16</v>
      </c>
      <c r="M3782" s="28" t="str">
        <f>IF(TRIM(PROPER('Base de datos cruda'!M3782))="High","Alto",IF(TRIM(PROPER('Base de datos cruda'!M3782))="Medium","Medio","Bajo"))</f>
        <v>Medio</v>
      </c>
      <c r="N3782" s="29">
        <v>69.4</v>
      </c>
      <c r="O3782" s="32">
        <f t="shared" si="1"/>
        <v>69.4</v>
      </c>
      <c r="P3782" s="33">
        <f t="shared" si="2"/>
        <v>12.85</v>
      </c>
      <c r="Q3782" s="34">
        <f t="shared" si="3"/>
        <v>1.216080402</v>
      </c>
      <c r="R3782" s="35" t="str">
        <f t="shared" si="4"/>
        <v>Medio</v>
      </c>
      <c r="S3782" s="35" t="str">
        <f>IF(O3782="","",IF(O3782&gt;AVERAGE('Base de datos limpia'!$O$2:$O$8001),"Alto","Normal"))
</f>
        <v>Alto</v>
      </c>
      <c r="T3782" s="35" t="str">
        <f t="shared" si="5"/>
        <v>Gamer moderado</v>
      </c>
      <c r="U3782" s="35"/>
    </row>
    <row r="3783">
      <c r="A3783" s="28">
        <v>3782.0</v>
      </c>
      <c r="B3783" s="28">
        <v>18.0</v>
      </c>
      <c r="C3783" s="28" t="str">
        <f>TRIM(PROPER('Base de datos cruda'!C3783))</f>
        <v>Male</v>
      </c>
      <c r="D3783" s="28">
        <v>4.34</v>
      </c>
      <c r="E3783" s="28">
        <v>6.67</v>
      </c>
      <c r="F3783" s="28">
        <v>7.06</v>
      </c>
      <c r="G3783" s="28">
        <v>79.93</v>
      </c>
      <c r="H3783" s="28" t="str">
        <f>TRIM(PROPER('Base de datos cruda'!H3783))</f>
        <v>Fps</v>
      </c>
      <c r="I3783" s="28">
        <v>0.56</v>
      </c>
      <c r="J3783" s="28">
        <v>6.55</v>
      </c>
      <c r="K3783" s="28">
        <v>278.08</v>
      </c>
      <c r="L3783" s="28">
        <f>IF('Base de datos cruda'!L3783&lt;0,,'Base de datos cruda'!L3783)</f>
        <v>10.44</v>
      </c>
      <c r="M3783" s="28" t="str">
        <f>IF(TRIM(PROPER('Base de datos cruda'!M3783))="High","Alto",IF(TRIM(PROPER('Base de datos cruda'!M3783))="Medium","Medio","Bajo"))</f>
        <v>Medio</v>
      </c>
      <c r="N3783" s="29">
        <v>67.37</v>
      </c>
      <c r="O3783" s="32">
        <f t="shared" si="1"/>
        <v>67.37</v>
      </c>
      <c r="P3783" s="33">
        <f t="shared" si="2"/>
        <v>10.89</v>
      </c>
      <c r="Q3783" s="34">
        <f t="shared" si="3"/>
        <v>1.536866359</v>
      </c>
      <c r="R3783" s="35" t="str">
        <f t="shared" si="4"/>
        <v>Medio</v>
      </c>
      <c r="S3783" s="35" t="str">
        <f>IF(O3783="","",IF(O3783&gt;AVERAGE('Base de datos limpia'!$O$2:$O$8001),"Alto","Normal"))
</f>
        <v>Alto</v>
      </c>
      <c r="T3783" s="35" t="str">
        <f t="shared" si="5"/>
        <v>Gamer intensivo</v>
      </c>
      <c r="U3783" s="35"/>
    </row>
    <row r="3784">
      <c r="A3784" s="28">
        <v>3783.0</v>
      </c>
      <c r="B3784" s="28">
        <v>18.0</v>
      </c>
      <c r="C3784" s="28" t="str">
        <f>TRIM(PROPER('Base de datos cruda'!C3784))</f>
        <v>Female</v>
      </c>
      <c r="D3784" s="28">
        <v>2.41</v>
      </c>
      <c r="E3784" s="28">
        <v>1.32</v>
      </c>
      <c r="F3784" s="28">
        <v>7.38</v>
      </c>
      <c r="G3784" s="28">
        <v>95.43</v>
      </c>
      <c r="H3784" s="28" t="str">
        <f>TRIM(PROPER('Base de datos cruda'!H3784))</f>
        <v>Casual</v>
      </c>
      <c r="I3784" s="28">
        <v>4.55</v>
      </c>
      <c r="J3784" s="28">
        <v>4.69</v>
      </c>
      <c r="K3784" s="28">
        <v>296.87</v>
      </c>
      <c r="L3784" s="28">
        <f>IF('Base de datos cruda'!L3784&lt;0,,'Base de datos cruda'!L3784)</f>
        <v>5.96</v>
      </c>
      <c r="M3784" s="28" t="str">
        <f>IF(TRIM(PROPER('Base de datos cruda'!M3784))="High","Alto",IF(TRIM(PROPER('Base de datos cruda'!M3784))="Medium","Medio","Bajo"))</f>
        <v>Medio</v>
      </c>
      <c r="N3784" s="29">
        <v>72.3824842772248</v>
      </c>
      <c r="O3784" s="32">
        <f t="shared" si="1"/>
        <v>72.38248428</v>
      </c>
      <c r="P3784" s="33">
        <f t="shared" si="2"/>
        <v>7.1</v>
      </c>
      <c r="Q3784" s="34">
        <f t="shared" si="3"/>
        <v>0.5477178423</v>
      </c>
      <c r="R3784" s="35" t="str">
        <f t="shared" si="4"/>
        <v>Alto</v>
      </c>
      <c r="S3784" s="35" t="str">
        <f>IF(O3784="","",IF(O3784&gt;AVERAGE('Base de datos limpia'!$O$2:$O$8001),"Alto","Normal"))
</f>
        <v>Alto</v>
      </c>
      <c r="T3784" s="35" t="str">
        <f t="shared" si="5"/>
        <v>Gamer casual</v>
      </c>
      <c r="U3784" s="35"/>
    </row>
    <row r="3785">
      <c r="A3785" s="28">
        <v>3784.0</v>
      </c>
      <c r="B3785" s="28">
        <v>21.0</v>
      </c>
      <c r="C3785" s="28" t="str">
        <f>TRIM(PROPER('Base de datos cruda'!C3785))</f>
        <v>Male</v>
      </c>
      <c r="D3785" s="28">
        <v>5.34</v>
      </c>
      <c r="E3785" s="28">
        <v>1.7</v>
      </c>
      <c r="F3785" s="28">
        <v>4.03</v>
      </c>
      <c r="G3785" s="28">
        <v>67.23</v>
      </c>
      <c r="H3785" s="28" t="str">
        <f>TRIM(PROPER('Base de datos cruda'!H3785))</f>
        <v>Fps</v>
      </c>
      <c r="I3785" s="28">
        <v>2.39</v>
      </c>
      <c r="J3785" s="28">
        <v>7.08</v>
      </c>
      <c r="K3785" s="28">
        <v>260.0</v>
      </c>
      <c r="L3785" s="28">
        <f>IF('Base de datos cruda'!L3785&lt;0,,'Base de datos cruda'!L3785)</f>
        <v>10.16</v>
      </c>
      <c r="M3785" s="28" t="str">
        <f>IF(TRIM(PROPER('Base de datos cruda'!M3785))="High","Alto",IF(TRIM(PROPER('Base de datos cruda'!M3785))="Medium","Medio","Bajo"))</f>
        <v>Bajo</v>
      </c>
      <c r="N3785" s="29">
        <v>13.87</v>
      </c>
      <c r="O3785" s="32">
        <f t="shared" si="1"/>
        <v>13.87</v>
      </c>
      <c r="P3785" s="33">
        <f t="shared" si="2"/>
        <v>12.42</v>
      </c>
      <c r="Q3785" s="34">
        <f t="shared" si="3"/>
        <v>0.3183520599</v>
      </c>
      <c r="R3785" s="35" t="str">
        <f t="shared" si="4"/>
        <v>Bajo</v>
      </c>
      <c r="S3785" s="35" t="str">
        <f>IF(O3785="","",IF(O3785&gt;AVERAGE('Base de datos limpia'!$O$2:$O$8001),"Alto","Normal"))
</f>
        <v>Normal</v>
      </c>
      <c r="T3785" s="35" t="str">
        <f t="shared" si="5"/>
        <v>Gamer casual</v>
      </c>
      <c r="U3785" s="35"/>
    </row>
    <row r="3786">
      <c r="A3786" s="28">
        <v>3785.0</v>
      </c>
      <c r="B3786" s="28">
        <v>23.0</v>
      </c>
      <c r="C3786" s="28" t="str">
        <f>TRIM(PROPER('Base de datos cruda'!C3786))</f>
        <v>Male</v>
      </c>
      <c r="D3786" s="28">
        <v>5.16</v>
      </c>
      <c r="E3786" s="28">
        <v>1.73</v>
      </c>
      <c r="F3786" s="28">
        <v>6.49</v>
      </c>
      <c r="G3786" s="28">
        <v>78.08</v>
      </c>
      <c r="H3786" s="28" t="str">
        <f>TRIM(PROPER('Base de datos cruda'!H3786))</f>
        <v>Casual</v>
      </c>
      <c r="I3786" s="28">
        <v>4.82</v>
      </c>
      <c r="J3786" s="28">
        <v>11.09</v>
      </c>
      <c r="K3786" s="28">
        <v>254.91</v>
      </c>
      <c r="L3786" s="28">
        <f>IF('Base de datos cruda'!L3786&lt;0,,'Base de datos cruda'!L3786)</f>
        <v>13.43</v>
      </c>
      <c r="M3786" s="28" t="str">
        <f>IF(TRIM(PROPER('Base de datos cruda'!M3786))="High","Alto",IF(TRIM(PROPER('Base de datos cruda'!M3786))="Medium","Medio","Bajo"))</f>
        <v>Bajo</v>
      </c>
      <c r="N3786" s="29">
        <v>40.21</v>
      </c>
      <c r="O3786" s="32">
        <f t="shared" si="1"/>
        <v>40.21</v>
      </c>
      <c r="P3786" s="33">
        <f t="shared" si="2"/>
        <v>16.25</v>
      </c>
      <c r="Q3786" s="34">
        <f t="shared" si="3"/>
        <v>0.3352713178</v>
      </c>
      <c r="R3786" s="35" t="str">
        <f t="shared" si="4"/>
        <v>Bajo</v>
      </c>
      <c r="S3786" s="35" t="str">
        <f>IF(O3786="","",IF(O3786&gt;AVERAGE('Base de datos limpia'!$O$2:$O$8001),"Alto","Normal"))
</f>
        <v>Normal</v>
      </c>
      <c r="T3786" s="35" t="str">
        <f t="shared" si="5"/>
        <v>Gamer casual</v>
      </c>
      <c r="U3786" s="35"/>
    </row>
    <row r="3787">
      <c r="A3787" s="28">
        <v>3786.0</v>
      </c>
      <c r="B3787" s="28">
        <v>22.0</v>
      </c>
      <c r="C3787" s="28" t="str">
        <f>TRIM(PROPER('Base de datos cruda'!C3787))</f>
        <v>Male</v>
      </c>
      <c r="D3787" s="28">
        <v>4.62</v>
      </c>
      <c r="E3787" s="28">
        <v>8.0</v>
      </c>
      <c r="F3787" s="28">
        <v>6.16</v>
      </c>
      <c r="G3787" s="28">
        <v>88.42</v>
      </c>
      <c r="H3787" s="28" t="str">
        <f>TRIM(PROPER('Base de datos cruda'!H3787))</f>
        <v>Rpg</v>
      </c>
      <c r="I3787" s="28">
        <v>0.96</v>
      </c>
      <c r="J3787" s="28">
        <v>10.46</v>
      </c>
      <c r="K3787" s="28">
        <v>278.75</v>
      </c>
      <c r="L3787" s="28">
        <f>IF('Base de datos cruda'!L3787&lt;0,,'Base de datos cruda'!L3787)</f>
        <v>11.6</v>
      </c>
      <c r="M3787" s="28" t="str">
        <f>IF(TRIM(PROPER('Base de datos cruda'!M3787))="High","Alto",IF(TRIM(PROPER('Base de datos cruda'!M3787))="Medium","Medio","Bajo"))</f>
        <v>Medio</v>
      </c>
      <c r="N3787" s="29">
        <v>77.49</v>
      </c>
      <c r="O3787" s="32">
        <f t="shared" si="1"/>
        <v>77.49</v>
      </c>
      <c r="P3787" s="33">
        <f t="shared" si="2"/>
        <v>15.08</v>
      </c>
      <c r="Q3787" s="34">
        <f t="shared" si="3"/>
        <v>1.731601732</v>
      </c>
      <c r="R3787" s="35" t="str">
        <f t="shared" si="4"/>
        <v>Alto</v>
      </c>
      <c r="S3787" s="35" t="str">
        <f>IF(O3787="","",IF(O3787&gt;AVERAGE('Base de datos limpia'!$O$2:$O$8001),"Alto","Normal"))
</f>
        <v>Alto</v>
      </c>
      <c r="T3787" s="35" t="str">
        <f t="shared" si="5"/>
        <v>Gamer intensivo</v>
      </c>
      <c r="U3787" s="35"/>
    </row>
    <row r="3788">
      <c r="A3788" s="28">
        <v>3787.0</v>
      </c>
      <c r="B3788" s="28">
        <v>19.0</v>
      </c>
      <c r="C3788" s="28" t="str">
        <f>TRIM(PROPER('Base de datos cruda'!C3788))</f>
        <v>Male</v>
      </c>
      <c r="D3788" s="28">
        <v>0.91</v>
      </c>
      <c r="E3788" s="28">
        <v>4.15</v>
      </c>
      <c r="F3788" s="28">
        <v>7.53</v>
      </c>
      <c r="G3788" s="28">
        <v>62.71</v>
      </c>
      <c r="H3788" s="28" t="str">
        <f>TRIM(PROPER('Base de datos cruda'!H3788))</f>
        <v>Rpg</v>
      </c>
      <c r="I3788" s="28">
        <v>0.15</v>
      </c>
      <c r="J3788" s="28">
        <v>5.2</v>
      </c>
      <c r="K3788" s="28">
        <v>313.37</v>
      </c>
      <c r="L3788" s="28" t="str">
        <f>IF('Base de datos cruda'!L3788&lt;0,,'Base de datos cruda'!L3788)</f>
        <v/>
      </c>
      <c r="M3788" s="28" t="str">
        <f>IF(TRIM(PROPER('Base de datos cruda'!M3788))="High","Alto",IF(TRIM(PROPER('Base de datos cruda'!M3788))="Medium","Medio","Bajo"))</f>
        <v>Medio</v>
      </c>
      <c r="N3788" s="29">
        <v>75.61</v>
      </c>
      <c r="O3788" s="32">
        <f t="shared" si="1"/>
        <v>75.61</v>
      </c>
      <c r="P3788" s="33">
        <f t="shared" si="2"/>
        <v>6.11</v>
      </c>
      <c r="Q3788" s="34">
        <f t="shared" si="3"/>
        <v>4.56043956</v>
      </c>
      <c r="R3788" s="35" t="str">
        <f t="shared" si="4"/>
        <v>Alto</v>
      </c>
      <c r="S3788" s="35" t="str">
        <f>IF(O3788="","",IF(O3788&gt;AVERAGE('Base de datos limpia'!$O$2:$O$8001),"Alto","Normal"))
</f>
        <v>Alto</v>
      </c>
      <c r="T3788" s="35" t="str">
        <f t="shared" si="5"/>
        <v>Gamer moderado</v>
      </c>
      <c r="U3788" s="35"/>
    </row>
    <row r="3789">
      <c r="A3789" s="28">
        <v>3788.0</v>
      </c>
      <c r="B3789" s="28">
        <v>19.0</v>
      </c>
      <c r="C3789" s="28" t="str">
        <f>TRIM(PROPER('Base de datos cruda'!C3789))</f>
        <v>Male</v>
      </c>
      <c r="D3789" s="28">
        <v>3.82</v>
      </c>
      <c r="E3789" s="28">
        <v>3.05</v>
      </c>
      <c r="F3789" s="28">
        <v>5.91</v>
      </c>
      <c r="G3789" s="28">
        <v>74.91</v>
      </c>
      <c r="H3789" s="28" t="str">
        <f>TRIM(PROPER('Base de datos cruda'!H3789))</f>
        <v>Casual</v>
      </c>
      <c r="I3789" s="28">
        <v>2.95</v>
      </c>
      <c r="J3789" s="28">
        <v>5.89</v>
      </c>
      <c r="K3789" s="28">
        <v>266.12</v>
      </c>
      <c r="L3789" s="28">
        <f>IF('Base de datos cruda'!L3789&lt;0,,'Base de datos cruda'!L3789)</f>
        <v>10.67</v>
      </c>
      <c r="M3789" s="28" t="str">
        <f>IF(TRIM(PROPER('Base de datos cruda'!M3789))="High","Alto",IF(TRIM(PROPER('Base de datos cruda'!M3789))="Medium","Medio","Bajo"))</f>
        <v>Medio</v>
      </c>
      <c r="N3789" s="29">
        <v>50.81</v>
      </c>
      <c r="O3789" s="32">
        <f t="shared" si="1"/>
        <v>50.81</v>
      </c>
      <c r="P3789" s="33">
        <f t="shared" si="2"/>
        <v>9.71</v>
      </c>
      <c r="Q3789" s="34">
        <f t="shared" si="3"/>
        <v>0.7984293194</v>
      </c>
      <c r="R3789" s="35" t="str">
        <f t="shared" si="4"/>
        <v>Medio</v>
      </c>
      <c r="S3789" s="35" t="str">
        <f>IF(O3789="","",IF(O3789&gt;AVERAGE('Base de datos limpia'!$O$2:$O$8001),"Alto","Normal"))
</f>
        <v>Normal</v>
      </c>
      <c r="T3789" s="35" t="str">
        <f t="shared" si="5"/>
        <v>Gamer moderado</v>
      </c>
      <c r="U3789" s="35"/>
    </row>
    <row r="3790">
      <c r="A3790" s="28">
        <v>3789.0</v>
      </c>
      <c r="B3790" s="28">
        <v>17.0</v>
      </c>
      <c r="C3790" s="28" t="str">
        <f>TRIM(PROPER('Base de datos cruda'!C3790))</f>
        <v>Female</v>
      </c>
      <c r="D3790" s="28">
        <v>2.85</v>
      </c>
      <c r="E3790" s="28">
        <v>7.73</v>
      </c>
      <c r="F3790" s="28">
        <v>8.88</v>
      </c>
      <c r="G3790" s="28">
        <v>82.87</v>
      </c>
      <c r="H3790" s="28" t="str">
        <f>TRIM(PROPER('Base de datos cruda'!H3790))</f>
        <v>Casual</v>
      </c>
      <c r="I3790" s="28">
        <v>1.64</v>
      </c>
      <c r="J3790" s="28">
        <v>7.68</v>
      </c>
      <c r="K3790" s="28">
        <v>284.29</v>
      </c>
      <c r="L3790" s="28">
        <f>IF('Base de datos cruda'!L3790&lt;0,,'Base de datos cruda'!L3790)</f>
        <v>8.63</v>
      </c>
      <c r="M3790" s="28" t="str">
        <f>IF(TRIM(PROPER('Base de datos cruda'!M3790))="High","Alto",IF(TRIM(PROPER('Base de datos cruda'!M3790))="Medium","Medio","Bajo"))</f>
        <v>Medio</v>
      </c>
      <c r="N3790" s="29">
        <v>86.77</v>
      </c>
      <c r="O3790" s="32">
        <f t="shared" si="1"/>
        <v>86.77</v>
      </c>
      <c r="P3790" s="33">
        <f t="shared" si="2"/>
        <v>10.53</v>
      </c>
      <c r="Q3790" s="34">
        <f t="shared" si="3"/>
        <v>2.712280702</v>
      </c>
      <c r="R3790" s="35" t="str">
        <f t="shared" si="4"/>
        <v>Alto</v>
      </c>
      <c r="S3790" s="35" t="str">
        <f>IF(O3790="","",IF(O3790&gt;AVERAGE('Base de datos limpia'!$O$2:$O$8001),"Alto","Normal"))
</f>
        <v>Alto</v>
      </c>
      <c r="T3790" s="35" t="str">
        <f t="shared" si="5"/>
        <v>Gamer intensivo</v>
      </c>
      <c r="U3790" s="35"/>
    </row>
    <row r="3791">
      <c r="A3791" s="28">
        <v>3790.0</v>
      </c>
      <c r="B3791" s="28">
        <v>16.0</v>
      </c>
      <c r="C3791" s="28" t="str">
        <f>TRIM(PROPER('Base de datos cruda'!C3791))</f>
        <v>Female</v>
      </c>
      <c r="D3791" s="28">
        <v>3.93</v>
      </c>
      <c r="E3791" s="28">
        <v>2.53</v>
      </c>
      <c r="F3791" s="28">
        <v>7.35</v>
      </c>
      <c r="G3791" s="28">
        <v>74.67</v>
      </c>
      <c r="H3791" s="28" t="str">
        <f>TRIM(PROPER('Base de datos cruda'!H3791))</f>
        <v>Fps</v>
      </c>
      <c r="I3791" s="28">
        <v>2.86</v>
      </c>
      <c r="J3791" s="28">
        <v>7.85</v>
      </c>
      <c r="K3791" s="28">
        <v>266.08</v>
      </c>
      <c r="L3791" s="28">
        <f>IF('Base de datos cruda'!L3791&lt;0,,'Base de datos cruda'!L3791)</f>
        <v>9.78</v>
      </c>
      <c r="M3791" s="28" t="str">
        <f>IF(TRIM(PROPER('Base de datos cruda'!M3791))="High","Alto",IF(TRIM(PROPER('Base de datos cruda'!M3791))="Medium","Medio","Bajo"))</f>
        <v>Medio</v>
      </c>
      <c r="N3791" s="29">
        <v>49.82</v>
      </c>
      <c r="O3791" s="32">
        <f t="shared" si="1"/>
        <v>49.82</v>
      </c>
      <c r="P3791" s="33">
        <f t="shared" si="2"/>
        <v>11.78</v>
      </c>
      <c r="Q3791" s="34">
        <f t="shared" si="3"/>
        <v>0.6437659033</v>
      </c>
      <c r="R3791" s="35" t="str">
        <f t="shared" si="4"/>
        <v>Bajo</v>
      </c>
      <c r="S3791" s="35" t="str">
        <f>IF(O3791="","",IF(O3791&gt;AVERAGE('Base de datos limpia'!$O$2:$O$8001),"Alto","Normal"))
</f>
        <v>Normal</v>
      </c>
      <c r="T3791" s="35" t="str">
        <f t="shared" si="5"/>
        <v>Gamer casual</v>
      </c>
      <c r="U3791" s="35"/>
    </row>
    <row r="3792">
      <c r="A3792" s="28">
        <v>3791.0</v>
      </c>
      <c r="B3792" s="28">
        <v>24.0</v>
      </c>
      <c r="C3792" s="28" t="str">
        <f>TRIM(PROPER('Base de datos cruda'!C3792))</f>
        <v>Female</v>
      </c>
      <c r="D3792" s="28">
        <v>7.37</v>
      </c>
      <c r="E3792" s="28">
        <v>3.22</v>
      </c>
      <c r="F3792" s="28">
        <v>7.3</v>
      </c>
      <c r="G3792" s="28">
        <v>79.21</v>
      </c>
      <c r="H3792" s="28" t="str">
        <f>TRIM(PROPER('Base de datos cruda'!H3792))</f>
        <v>Casual</v>
      </c>
      <c r="I3792" s="28">
        <v>2.37</v>
      </c>
      <c r="J3792" s="28">
        <v>12.12</v>
      </c>
      <c r="K3792" s="28">
        <v>230.17</v>
      </c>
      <c r="L3792" s="28">
        <f>IF('Base de datos cruda'!L3792&lt;0,,'Base de datos cruda'!L3792)</f>
        <v>18.16</v>
      </c>
      <c r="M3792" s="28" t="str">
        <f>IF(TRIM(PROPER('Base de datos cruda'!M3792))="High","Alto",IF(TRIM(PROPER('Base de datos cruda'!M3792))="Medium","Medio","Bajo"))</f>
        <v>Bajo</v>
      </c>
      <c r="N3792" s="29">
        <v>31.05</v>
      </c>
      <c r="O3792" s="32">
        <f t="shared" si="1"/>
        <v>31.05</v>
      </c>
      <c r="P3792" s="33">
        <f t="shared" si="2"/>
        <v>19.49</v>
      </c>
      <c r="Q3792" s="34">
        <f t="shared" si="3"/>
        <v>0.4369063772</v>
      </c>
      <c r="R3792" s="35" t="str">
        <f t="shared" si="4"/>
        <v>Bajo</v>
      </c>
      <c r="S3792" s="35" t="str">
        <f>IF(O3792="","",IF(O3792&gt;AVERAGE('Base de datos limpia'!$O$2:$O$8001),"Alto","Normal"))
</f>
        <v>Normal</v>
      </c>
      <c r="T3792" s="35" t="str">
        <f t="shared" si="5"/>
        <v>Gamer moderado</v>
      </c>
      <c r="U3792" s="35"/>
    </row>
    <row r="3793">
      <c r="A3793" s="28">
        <v>3792.0</v>
      </c>
      <c r="B3793" s="28">
        <v>17.0</v>
      </c>
      <c r="C3793" s="28" t="str">
        <f>TRIM(PROPER('Base de datos cruda'!C3793))</f>
        <v>Female</v>
      </c>
      <c r="D3793" s="28">
        <v>3.84</v>
      </c>
      <c r="E3793" s="28">
        <v>4.88</v>
      </c>
      <c r="F3793" s="28">
        <v>8.6</v>
      </c>
      <c r="G3793" s="28">
        <v>84.32</v>
      </c>
      <c r="H3793" s="28" t="str">
        <f>TRIM(PROPER('Base de datos cruda'!H3793))</f>
        <v>Fps</v>
      </c>
      <c r="I3793" s="28">
        <v>2.29</v>
      </c>
      <c r="J3793" s="28">
        <v>9.14</v>
      </c>
      <c r="K3793" s="28">
        <v>286.07</v>
      </c>
      <c r="L3793" s="28">
        <f>IF('Base de datos cruda'!L3793&lt;0,,'Base de datos cruda'!L3793)</f>
        <v>8.82</v>
      </c>
      <c r="M3793" s="28" t="str">
        <f>IF(TRIM(PROPER('Base de datos cruda'!M3793))="High","Alto",IF(TRIM(PROPER('Base de datos cruda'!M3793))="Medium","Medio","Bajo"))</f>
        <v>Medio</v>
      </c>
      <c r="N3793" s="29">
        <v>75.97</v>
      </c>
      <c r="O3793" s="32">
        <f t="shared" si="1"/>
        <v>75.97</v>
      </c>
      <c r="P3793" s="33">
        <f t="shared" si="2"/>
        <v>12.98</v>
      </c>
      <c r="Q3793" s="34">
        <f t="shared" si="3"/>
        <v>1.270833333</v>
      </c>
      <c r="R3793" s="35" t="str">
        <f t="shared" si="4"/>
        <v>Alto</v>
      </c>
      <c r="S3793" s="35" t="str">
        <f>IF(O3793="","",IF(O3793&gt;AVERAGE('Base de datos limpia'!$O$2:$O$8001),"Alto","Normal"))
</f>
        <v>Alto</v>
      </c>
      <c r="T3793" s="35" t="str">
        <f t="shared" si="5"/>
        <v>Gamer moderado</v>
      </c>
      <c r="U3793" s="35"/>
    </row>
    <row r="3794">
      <c r="A3794" s="28">
        <v>3793.0</v>
      </c>
      <c r="B3794" s="28">
        <v>23.0</v>
      </c>
      <c r="C3794" s="28" t="str">
        <f>TRIM(PROPER('Base de datos cruda'!C3794))</f>
        <v>Female</v>
      </c>
      <c r="D3794" s="28">
        <v>0.11</v>
      </c>
      <c r="E3794" s="28">
        <v>3.98</v>
      </c>
      <c r="F3794" s="28">
        <v>8.98</v>
      </c>
      <c r="G3794" s="28">
        <v>74.74</v>
      </c>
      <c r="H3794" s="28" t="str">
        <f>TRIM(PROPER('Base de datos cruda'!H3794))</f>
        <v>Rpg</v>
      </c>
      <c r="I3794" s="28">
        <v>4.26</v>
      </c>
      <c r="J3794" s="28">
        <v>2.7</v>
      </c>
      <c r="K3794" s="28">
        <v>316.92</v>
      </c>
      <c r="L3794" s="28">
        <f>IF('Base de datos cruda'!L3794&lt;0,,'Base de datos cruda'!L3794)</f>
        <v>4.23</v>
      </c>
      <c r="M3794" s="28" t="str">
        <f>IF(TRIM(PROPER('Base de datos cruda'!M3794))="High","Alto",IF(TRIM(PROPER('Base de datos cruda'!M3794))="Medium","Medio","Bajo"))</f>
        <v>Medio</v>
      </c>
      <c r="N3794" s="29">
        <v>83.74</v>
      </c>
      <c r="O3794" s="32">
        <f t="shared" si="1"/>
        <v>83.74</v>
      </c>
      <c r="P3794" s="33">
        <f t="shared" si="2"/>
        <v>2.81</v>
      </c>
      <c r="Q3794" s="34">
        <f t="shared" si="3"/>
        <v>36.18181818</v>
      </c>
      <c r="R3794" s="35" t="str">
        <f t="shared" si="4"/>
        <v>Alto</v>
      </c>
      <c r="S3794" s="35" t="str">
        <f>IF(O3794="","",IF(O3794&gt;AVERAGE('Base de datos limpia'!$O$2:$O$8001),"Alto","Normal"))
</f>
        <v>Alto</v>
      </c>
      <c r="T3794" s="35" t="str">
        <f t="shared" si="5"/>
        <v>Gamer moderado</v>
      </c>
      <c r="U3794" s="35"/>
    </row>
    <row r="3795">
      <c r="A3795" s="28">
        <v>3794.0</v>
      </c>
      <c r="B3795" s="28">
        <v>24.0</v>
      </c>
      <c r="C3795" s="28" t="str">
        <f>TRIM(PROPER('Base de datos cruda'!C3795))</f>
        <v>Male</v>
      </c>
      <c r="D3795" s="28">
        <v>3.51</v>
      </c>
      <c r="E3795" s="28">
        <v>6.27</v>
      </c>
      <c r="F3795" s="28">
        <v>4.99</v>
      </c>
      <c r="G3795" s="28">
        <v>64.24</v>
      </c>
      <c r="H3795" s="28" t="str">
        <f>TRIM(PROPER('Base de datos cruda'!H3795))</f>
        <v>Casual</v>
      </c>
      <c r="I3795" s="28">
        <v>0.96</v>
      </c>
      <c r="J3795" s="28">
        <v>9.08</v>
      </c>
      <c r="K3795" s="28">
        <v>269.93</v>
      </c>
      <c r="L3795" s="28">
        <f>IF('Base de datos cruda'!L3795&lt;0,,'Base de datos cruda'!L3795)</f>
        <v>12.22</v>
      </c>
      <c r="M3795" s="28" t="str">
        <f>IF(TRIM(PROPER('Base de datos cruda'!M3795))="High","Alto",IF(TRIM(PROPER('Base de datos cruda'!M3795))="Medium","Medio","Bajo"))</f>
        <v>Medio</v>
      </c>
      <c r="N3795" s="29">
        <v>62.47</v>
      </c>
      <c r="O3795" s="32">
        <f t="shared" si="1"/>
        <v>62.47</v>
      </c>
      <c r="P3795" s="33">
        <f t="shared" si="2"/>
        <v>12.59</v>
      </c>
      <c r="Q3795" s="34">
        <f t="shared" si="3"/>
        <v>1.786324786</v>
      </c>
      <c r="R3795" s="35" t="str">
        <f t="shared" si="4"/>
        <v>Medio</v>
      </c>
      <c r="S3795" s="35" t="str">
        <f>IF(O3795="","",IF(O3795&gt;AVERAGE('Base de datos limpia'!$O$2:$O$8001),"Alto","Normal"))
</f>
        <v>Normal</v>
      </c>
      <c r="T3795" s="35" t="str">
        <f t="shared" si="5"/>
        <v>Gamer intensivo</v>
      </c>
      <c r="U3795" s="35"/>
    </row>
    <row r="3796">
      <c r="A3796" s="28">
        <v>3795.0</v>
      </c>
      <c r="B3796" s="28">
        <v>19.0</v>
      </c>
      <c r="C3796" s="28" t="str">
        <f>TRIM(PROPER('Base de datos cruda'!C3796))</f>
        <v>Male</v>
      </c>
      <c r="D3796" s="28">
        <v>6.57</v>
      </c>
      <c r="E3796" s="28">
        <v>4.04</v>
      </c>
      <c r="F3796" s="28">
        <v>8.05</v>
      </c>
      <c r="G3796" s="28">
        <v>65.58</v>
      </c>
      <c r="H3796" s="28" t="str">
        <f>TRIM(PROPER('Base de datos cruda'!H3796))</f>
        <v>Fps</v>
      </c>
      <c r="I3796" s="28">
        <v>2.5</v>
      </c>
      <c r="J3796" s="28">
        <v>12.06</v>
      </c>
      <c r="K3796" s="28">
        <v>251.57</v>
      </c>
      <c r="L3796" s="28">
        <f>IF('Base de datos cruda'!L3796&lt;0,,'Base de datos cruda'!L3796)</f>
        <v>13.56</v>
      </c>
      <c r="M3796" s="28" t="str">
        <f>IF(TRIM(PROPER('Base de datos cruda'!M3796))="High","Alto",IF(TRIM(PROPER('Base de datos cruda'!M3796))="Medium","Medio","Bajo"))</f>
        <v>Bajo</v>
      </c>
      <c r="N3796" s="29">
        <v>36.76</v>
      </c>
      <c r="O3796" s="32">
        <f t="shared" si="1"/>
        <v>36.76</v>
      </c>
      <c r="P3796" s="33">
        <f t="shared" si="2"/>
        <v>18.63</v>
      </c>
      <c r="Q3796" s="34">
        <f t="shared" si="3"/>
        <v>0.6149162861</v>
      </c>
      <c r="R3796" s="35" t="str">
        <f t="shared" si="4"/>
        <v>Bajo</v>
      </c>
      <c r="S3796" s="35" t="str">
        <f>IF(O3796="","",IF(O3796&gt;AVERAGE('Base de datos limpia'!$O$2:$O$8001),"Alto","Normal"))
</f>
        <v>Normal</v>
      </c>
      <c r="T3796" s="35" t="str">
        <f t="shared" si="5"/>
        <v>Gamer moderado</v>
      </c>
      <c r="U3796" s="35"/>
    </row>
    <row r="3797">
      <c r="A3797" s="28">
        <v>3796.0</v>
      </c>
      <c r="B3797" s="28">
        <v>23.0</v>
      </c>
      <c r="C3797" s="28" t="str">
        <f>TRIM(PROPER('Base de datos cruda'!C3797))</f>
        <v>Male</v>
      </c>
      <c r="D3797" s="28">
        <v>6.24</v>
      </c>
      <c r="E3797" s="28">
        <v>4.54</v>
      </c>
      <c r="F3797" s="28">
        <v>4.81</v>
      </c>
      <c r="G3797" s="28">
        <v>81.08</v>
      </c>
      <c r="H3797" s="28" t="str">
        <f>TRIM(PROPER('Base de datos cruda'!H3797))</f>
        <v>Fps</v>
      </c>
      <c r="I3797" s="28">
        <v>2.08</v>
      </c>
      <c r="J3797" s="28">
        <v>9.98</v>
      </c>
      <c r="K3797" s="28">
        <v>257.89</v>
      </c>
      <c r="L3797" s="28">
        <f>IF('Base de datos cruda'!L3797&lt;0,,'Base de datos cruda'!L3797)</f>
        <v>13.09</v>
      </c>
      <c r="M3797" s="28" t="str">
        <f>IF(TRIM(PROPER('Base de datos cruda'!M3797))="High","Alto",IF(TRIM(PROPER('Base de datos cruda'!M3797))="Medium","Medio","Bajo"))</f>
        <v>Bajo</v>
      </c>
      <c r="N3797" s="29">
        <v>42.03</v>
      </c>
      <c r="O3797" s="32">
        <f t="shared" si="1"/>
        <v>42.03</v>
      </c>
      <c r="P3797" s="33">
        <f t="shared" si="2"/>
        <v>16.22</v>
      </c>
      <c r="Q3797" s="34">
        <f t="shared" si="3"/>
        <v>0.7275641026</v>
      </c>
      <c r="R3797" s="35" t="str">
        <f t="shared" si="4"/>
        <v>Bajo</v>
      </c>
      <c r="S3797" s="35" t="str">
        <f>IF(O3797="","",IF(O3797&gt;AVERAGE('Base de datos limpia'!$O$2:$O$8001),"Alto","Normal"))
</f>
        <v>Normal</v>
      </c>
      <c r="T3797" s="35" t="str">
        <f t="shared" si="5"/>
        <v>Gamer moderado</v>
      </c>
      <c r="U3797" s="35"/>
    </row>
    <row r="3798">
      <c r="A3798" s="28">
        <v>3797.0</v>
      </c>
      <c r="B3798" s="28">
        <v>24.0</v>
      </c>
      <c r="C3798" s="28" t="str">
        <f>TRIM(PROPER('Base de datos cruda'!C3798))</f>
        <v>Female</v>
      </c>
      <c r="D3798" s="28">
        <v>4.11</v>
      </c>
      <c r="E3798" s="28">
        <v>8.77</v>
      </c>
      <c r="F3798" s="28">
        <v>6.29</v>
      </c>
      <c r="G3798" s="28">
        <v>66.99</v>
      </c>
      <c r="H3798" s="28" t="str">
        <f>TRIM(PROPER('Base de datos cruda'!H3798))</f>
        <v>Rpg</v>
      </c>
      <c r="I3798" s="28">
        <v>3.37</v>
      </c>
      <c r="J3798" s="28">
        <v>8.53</v>
      </c>
      <c r="K3798" s="28">
        <v>262.83</v>
      </c>
      <c r="L3798" s="28">
        <f>IF('Base de datos cruda'!L3798&lt;0,,'Base de datos cruda'!L3798)</f>
        <v>11.78</v>
      </c>
      <c r="M3798" s="28" t="str">
        <f>IF(TRIM(PROPER('Base de datos cruda'!M3798))="High","Alto",IF(TRIM(PROPER('Base de datos cruda'!M3798))="Medium","Medio","Bajo"))</f>
        <v>Medio</v>
      </c>
      <c r="N3798" s="29">
        <v>85.57</v>
      </c>
      <c r="O3798" s="32">
        <f t="shared" si="1"/>
        <v>85.57</v>
      </c>
      <c r="P3798" s="33">
        <f t="shared" si="2"/>
        <v>12.64</v>
      </c>
      <c r="Q3798" s="34">
        <f t="shared" si="3"/>
        <v>2.133819951</v>
      </c>
      <c r="R3798" s="35" t="str">
        <f t="shared" si="4"/>
        <v>Alto</v>
      </c>
      <c r="S3798" s="35" t="str">
        <f>IF(O3798="","",IF(O3798&gt;AVERAGE('Base de datos limpia'!$O$2:$O$8001),"Alto","Normal"))
</f>
        <v>Alto</v>
      </c>
      <c r="T3798" s="35" t="str">
        <f t="shared" si="5"/>
        <v>Gamer intensivo</v>
      </c>
      <c r="U3798" s="35"/>
    </row>
    <row r="3799">
      <c r="A3799" s="28">
        <v>3798.0</v>
      </c>
      <c r="B3799" s="28">
        <v>20.0</v>
      </c>
      <c r="C3799" s="28" t="str">
        <f>TRIM(PROPER('Base de datos cruda'!C3799))</f>
        <v>Male</v>
      </c>
      <c r="D3799" s="28">
        <v>2.0</v>
      </c>
      <c r="E3799" s="28">
        <v>8.96</v>
      </c>
      <c r="F3799" s="28">
        <v>4.5</v>
      </c>
      <c r="G3799" s="28">
        <v>95.59</v>
      </c>
      <c r="H3799" s="28" t="str">
        <f>TRIM(PROPER('Base de datos cruda'!H3799))</f>
        <v>Fps</v>
      </c>
      <c r="I3799" s="28">
        <v>0.25</v>
      </c>
      <c r="J3799" s="28">
        <v>5.06</v>
      </c>
      <c r="K3799" s="28">
        <v>310.8</v>
      </c>
      <c r="L3799" s="28">
        <f>IF('Base de datos cruda'!L3799&lt;0,,'Base de datos cruda'!L3799)</f>
        <v>6.02</v>
      </c>
      <c r="M3799" s="28" t="str">
        <f>IF(TRIM(PROPER('Base de datos cruda'!M3799))="High","Alto",IF(TRIM(PROPER('Base de datos cruda'!M3799))="Medium","Medio","Bajo"))</f>
        <v>Alto</v>
      </c>
      <c r="N3799" s="29">
        <v>100.0</v>
      </c>
      <c r="O3799" s="32">
        <f t="shared" si="1"/>
        <v>100</v>
      </c>
      <c r="P3799" s="33">
        <f t="shared" si="2"/>
        <v>7.06</v>
      </c>
      <c r="Q3799" s="34">
        <f t="shared" si="3"/>
        <v>4.48</v>
      </c>
      <c r="R3799" s="35" t="str">
        <f t="shared" si="4"/>
        <v>Alto</v>
      </c>
      <c r="S3799" s="35" t="str">
        <f>IF(O3799="","",IF(O3799&gt;AVERAGE('Base de datos limpia'!$O$2:$O$8001),"Alto","Normal"))
</f>
        <v>Alto</v>
      </c>
      <c r="T3799" s="35" t="str">
        <f t="shared" si="5"/>
        <v>Gamer intensivo</v>
      </c>
      <c r="U3799" s="35"/>
    </row>
    <row r="3800">
      <c r="A3800" s="28">
        <v>3799.0</v>
      </c>
      <c r="B3800" s="28">
        <v>22.0</v>
      </c>
      <c r="C3800" s="28" t="str">
        <f>TRIM(PROPER('Base de datos cruda'!C3800))</f>
        <v>Male</v>
      </c>
      <c r="D3800" s="28">
        <v>3.72</v>
      </c>
      <c r="E3800" s="28">
        <v>8.45</v>
      </c>
      <c r="F3800" s="28">
        <v>7.12</v>
      </c>
      <c r="G3800" s="28">
        <v>93.37</v>
      </c>
      <c r="H3800" s="28" t="str">
        <f>TRIM(PROPER('Base de datos cruda'!H3800))</f>
        <v>Fps</v>
      </c>
      <c r="I3800" s="28">
        <v>2.65</v>
      </c>
      <c r="J3800" s="28">
        <v>8.0</v>
      </c>
      <c r="K3800" s="28">
        <v>284.99</v>
      </c>
      <c r="L3800" s="28">
        <f>IF('Base de datos cruda'!L3800&lt;0,,'Base de datos cruda'!L3800)</f>
        <v>9.54</v>
      </c>
      <c r="M3800" s="28" t="str">
        <f>IF(TRIM(PROPER('Base de datos cruda'!M3800))="High","Alto",IF(TRIM(PROPER('Base de datos cruda'!M3800))="Medium","Medio","Bajo"))</f>
        <v>Medio</v>
      </c>
      <c r="N3800" s="29">
        <v>91.74</v>
      </c>
      <c r="O3800" s="32">
        <f t="shared" si="1"/>
        <v>91.74</v>
      </c>
      <c r="P3800" s="33">
        <f t="shared" si="2"/>
        <v>11.72</v>
      </c>
      <c r="Q3800" s="34">
        <f t="shared" si="3"/>
        <v>2.271505376</v>
      </c>
      <c r="R3800" s="35" t="str">
        <f t="shared" si="4"/>
        <v>Alto</v>
      </c>
      <c r="S3800" s="35" t="str">
        <f>IF(O3800="","",IF(O3800&gt;AVERAGE('Base de datos limpia'!$O$2:$O$8001),"Alto","Normal"))
</f>
        <v>Alto</v>
      </c>
      <c r="T3800" s="35" t="str">
        <f t="shared" si="5"/>
        <v>Gamer intensivo</v>
      </c>
      <c r="U3800" s="35"/>
    </row>
    <row r="3801">
      <c r="A3801" s="28">
        <v>3800.0</v>
      </c>
      <c r="B3801" s="28">
        <v>19.0</v>
      </c>
      <c r="C3801" s="28" t="str">
        <f>TRIM(PROPER('Base de datos cruda'!C3801))</f>
        <v>Female</v>
      </c>
      <c r="D3801" s="28">
        <v>4.51</v>
      </c>
      <c r="E3801" s="28">
        <v>8.78</v>
      </c>
      <c r="F3801" s="28">
        <v>6.34</v>
      </c>
      <c r="G3801" s="28">
        <v>73.96</v>
      </c>
      <c r="H3801" s="28" t="str">
        <f>TRIM(PROPER('Base de datos cruda'!H3801))</f>
        <v>Rpg</v>
      </c>
      <c r="I3801" s="28">
        <v>2.39</v>
      </c>
      <c r="J3801" s="28">
        <v>8.25</v>
      </c>
      <c r="K3801" s="28">
        <v>260.36</v>
      </c>
      <c r="L3801" s="28">
        <f>IF('Base de datos cruda'!L3801&lt;0,,'Base de datos cruda'!L3801)</f>
        <v>11.77</v>
      </c>
      <c r="M3801" s="28" t="str">
        <f>IF(TRIM(PROPER('Base de datos cruda'!M3801))="High","Alto",IF(TRIM(PROPER('Base de datos cruda'!M3801))="Medium","Medio","Bajo"))</f>
        <v>Medio</v>
      </c>
      <c r="N3801" s="29">
        <v>79.22</v>
      </c>
      <c r="O3801" s="32">
        <f t="shared" si="1"/>
        <v>79.22</v>
      </c>
      <c r="P3801" s="33">
        <f t="shared" si="2"/>
        <v>12.76</v>
      </c>
      <c r="Q3801" s="34">
        <f t="shared" si="3"/>
        <v>1.946784922</v>
      </c>
      <c r="R3801" s="35" t="str">
        <f t="shared" si="4"/>
        <v>Alto</v>
      </c>
      <c r="S3801" s="35" t="str">
        <f>IF(O3801="","",IF(O3801&gt;AVERAGE('Base de datos limpia'!$O$2:$O$8001),"Alto","Normal"))
</f>
        <v>Alto</v>
      </c>
      <c r="T3801" s="35" t="str">
        <f t="shared" si="5"/>
        <v>Gamer intensivo</v>
      </c>
      <c r="U3801" s="35"/>
    </row>
    <row r="3802">
      <c r="A3802" s="28">
        <v>3801.0</v>
      </c>
      <c r="B3802" s="28">
        <v>16.0</v>
      </c>
      <c r="C3802" s="28" t="str">
        <f>TRIM(PROPER('Base de datos cruda'!C3802))</f>
        <v>Male</v>
      </c>
      <c r="D3802" s="28">
        <v>8.0</v>
      </c>
      <c r="E3802" s="28">
        <v>6.13</v>
      </c>
      <c r="F3802" s="28">
        <v>7.14</v>
      </c>
      <c r="G3802" s="28">
        <v>93.24</v>
      </c>
      <c r="H3802" s="28" t="str">
        <f>TRIM(PROPER('Base de datos cruda'!H3802))</f>
        <v>Rpg</v>
      </c>
      <c r="I3802" s="28">
        <v>4.87</v>
      </c>
      <c r="J3802" s="28">
        <v>10.61</v>
      </c>
      <c r="K3802" s="28">
        <v>236.19</v>
      </c>
      <c r="L3802" s="28">
        <f>IF('Base de datos cruda'!L3802&lt;0,,'Base de datos cruda'!L3802)</f>
        <v>13.56</v>
      </c>
      <c r="M3802" s="28" t="str">
        <f>IF(TRIM(PROPER('Base de datos cruda'!M3802))="High","Alto",IF(TRIM(PROPER('Base de datos cruda'!M3802))="Medium","Medio","Bajo"))</f>
        <v>Bajo</v>
      </c>
      <c r="N3802" s="29">
        <v>43.47</v>
      </c>
      <c r="O3802" s="32">
        <f t="shared" si="1"/>
        <v>43.47</v>
      </c>
      <c r="P3802" s="33">
        <f t="shared" si="2"/>
        <v>18.61</v>
      </c>
      <c r="Q3802" s="34">
        <f t="shared" si="3"/>
        <v>0.76625</v>
      </c>
      <c r="R3802" s="35" t="str">
        <f t="shared" si="4"/>
        <v>Bajo</v>
      </c>
      <c r="S3802" s="35" t="str">
        <f>IF(O3802="","",IF(O3802&gt;AVERAGE('Base de datos limpia'!$O$2:$O$8001),"Alto","Normal"))
</f>
        <v>Normal</v>
      </c>
      <c r="T3802" s="35" t="str">
        <f t="shared" si="5"/>
        <v>Gamer intensivo</v>
      </c>
      <c r="U3802" s="35"/>
    </row>
    <row r="3803">
      <c r="A3803" s="28">
        <v>3802.0</v>
      </c>
      <c r="B3803" s="28">
        <v>18.0</v>
      </c>
      <c r="C3803" s="28" t="str">
        <f>TRIM(PROPER('Base de datos cruda'!C3803))</f>
        <v>Female</v>
      </c>
      <c r="D3803" s="28">
        <v>5.15</v>
      </c>
      <c r="E3803" s="28">
        <v>6.82</v>
      </c>
      <c r="F3803" s="28">
        <v>7.39</v>
      </c>
      <c r="G3803" s="28">
        <v>81.33</v>
      </c>
      <c r="H3803" s="28" t="str">
        <f>TRIM(PROPER('Base de datos cruda'!H3803))</f>
        <v>Rpg</v>
      </c>
      <c r="I3803" s="28">
        <v>3.78</v>
      </c>
      <c r="J3803" s="28">
        <v>7.76</v>
      </c>
      <c r="K3803" s="28">
        <v>245.88</v>
      </c>
      <c r="L3803" s="28">
        <f>IF('Base de datos cruda'!L3803&lt;0,,'Base de datos cruda'!L3803)</f>
        <v>9.76</v>
      </c>
      <c r="M3803" s="28" t="str">
        <f>IF(TRIM(PROPER('Base de datos cruda'!M3803))="High","Alto",IF(TRIM(PROPER('Base de datos cruda'!M3803))="Medium","Medio","Bajo"))</f>
        <v>Bajo</v>
      </c>
      <c r="N3803" s="29">
        <v>72.75</v>
      </c>
      <c r="O3803" s="32">
        <f t="shared" si="1"/>
        <v>72.75</v>
      </c>
      <c r="P3803" s="33">
        <f t="shared" si="2"/>
        <v>12.91</v>
      </c>
      <c r="Q3803" s="34">
        <f t="shared" si="3"/>
        <v>1.324271845</v>
      </c>
      <c r="R3803" s="35" t="str">
        <f t="shared" si="4"/>
        <v>Alto</v>
      </c>
      <c r="S3803" s="35" t="str">
        <f>IF(O3803="","",IF(O3803&gt;AVERAGE('Base de datos limpia'!$O$2:$O$8001),"Alto","Normal"))
</f>
        <v>Alto</v>
      </c>
      <c r="T3803" s="35" t="str">
        <f t="shared" si="5"/>
        <v>Gamer intensivo</v>
      </c>
      <c r="U3803" s="35"/>
    </row>
    <row r="3804">
      <c r="A3804" s="28">
        <v>3803.0</v>
      </c>
      <c r="B3804" s="28">
        <v>20.0</v>
      </c>
      <c r="C3804" s="28" t="str">
        <f>TRIM(PROPER('Base de datos cruda'!C3804))</f>
        <v>Female</v>
      </c>
      <c r="D3804" s="28">
        <v>5.55</v>
      </c>
      <c r="E3804" s="28">
        <v>6.01</v>
      </c>
      <c r="F3804" s="28">
        <v>7.1</v>
      </c>
      <c r="G3804" s="28">
        <v>66.36</v>
      </c>
      <c r="H3804" s="28" t="str">
        <f>TRIM(PROPER('Base de datos cruda'!H3804))</f>
        <v>Rpg</v>
      </c>
      <c r="I3804" s="28">
        <v>0.77</v>
      </c>
      <c r="J3804" s="28">
        <v>9.81</v>
      </c>
      <c r="K3804" s="28">
        <v>248.58</v>
      </c>
      <c r="L3804" s="28">
        <f>IF('Base de datos cruda'!L3804&lt;0,,'Base de datos cruda'!L3804)</f>
        <v>12.03</v>
      </c>
      <c r="M3804" s="28" t="str">
        <f>IF(TRIM(PROPER('Base de datos cruda'!M3804))="High","Alto",IF(TRIM(PROPER('Base de datos cruda'!M3804))="Medium","Medio","Bajo"))</f>
        <v>Bajo</v>
      </c>
      <c r="N3804" s="29">
        <v>66.7260259620361</v>
      </c>
      <c r="O3804" s="32">
        <f t="shared" si="1"/>
        <v>66.72602596</v>
      </c>
      <c r="P3804" s="33">
        <f t="shared" si="2"/>
        <v>15.36</v>
      </c>
      <c r="Q3804" s="34">
        <f t="shared" si="3"/>
        <v>1.082882883</v>
      </c>
      <c r="R3804" s="35" t="str">
        <f t="shared" si="4"/>
        <v>Medio</v>
      </c>
      <c r="S3804" s="35" t="str">
        <f>IF(O3804="","",IF(O3804&gt;AVERAGE('Base de datos limpia'!$O$2:$O$8001),"Alto","Normal"))
</f>
        <v>Alto</v>
      </c>
      <c r="T3804" s="35" t="str">
        <f t="shared" si="5"/>
        <v>Gamer intensivo</v>
      </c>
      <c r="U3804" s="35"/>
    </row>
    <row r="3805">
      <c r="A3805" s="28">
        <v>3804.0</v>
      </c>
      <c r="B3805" s="28">
        <v>18.0</v>
      </c>
      <c r="C3805" s="28" t="str">
        <f>TRIM(PROPER('Base de datos cruda'!C3805))</f>
        <v>Male</v>
      </c>
      <c r="D3805" s="28">
        <v>3.93</v>
      </c>
      <c r="E3805" s="28">
        <v>8.07</v>
      </c>
      <c r="F3805" s="28">
        <v>5.47</v>
      </c>
      <c r="G3805" s="28">
        <v>84.57</v>
      </c>
      <c r="H3805" s="28" t="str">
        <f>TRIM(PROPER('Base de datos cruda'!H3805))</f>
        <v>Casual</v>
      </c>
      <c r="I3805" s="28">
        <v>2.55</v>
      </c>
      <c r="J3805" s="28">
        <v>9.71</v>
      </c>
      <c r="K3805" s="28">
        <v>261.89</v>
      </c>
      <c r="L3805" s="28">
        <f>IF('Base de datos cruda'!L3805&lt;0,,'Base de datos cruda'!L3805)</f>
        <v>12.28</v>
      </c>
      <c r="M3805" s="28" t="str">
        <f>IF(TRIM(PROPER('Base de datos cruda'!M3805))="High","Alto",IF(TRIM(PROPER('Base de datos cruda'!M3805))="Medium","Medio","Bajo"))</f>
        <v>Alto</v>
      </c>
      <c r="N3805" s="29">
        <v>84.27</v>
      </c>
      <c r="O3805" s="32">
        <f t="shared" si="1"/>
        <v>84.27</v>
      </c>
      <c r="P3805" s="33">
        <f t="shared" si="2"/>
        <v>13.64</v>
      </c>
      <c r="Q3805" s="34">
        <f t="shared" si="3"/>
        <v>2.053435115</v>
      </c>
      <c r="R3805" s="35" t="str">
        <f t="shared" si="4"/>
        <v>Alto</v>
      </c>
      <c r="S3805" s="35" t="str">
        <f>IF(O3805="","",IF(O3805&gt;AVERAGE('Base de datos limpia'!$O$2:$O$8001),"Alto","Normal"))
</f>
        <v>Alto</v>
      </c>
      <c r="T3805" s="35" t="str">
        <f t="shared" si="5"/>
        <v>Gamer intensivo</v>
      </c>
      <c r="U3805" s="35"/>
    </row>
    <row r="3806">
      <c r="A3806" s="28">
        <v>3805.0</v>
      </c>
      <c r="B3806" s="28">
        <v>22.0</v>
      </c>
      <c r="C3806" s="28" t="str">
        <f>TRIM(PROPER('Base de datos cruda'!C3806))</f>
        <v>Male</v>
      </c>
      <c r="D3806" s="28">
        <v>2.84</v>
      </c>
      <c r="E3806" s="28">
        <v>5.96</v>
      </c>
      <c r="F3806" s="28">
        <v>8.18</v>
      </c>
      <c r="G3806" s="28">
        <v>87.18</v>
      </c>
      <c r="H3806" s="28" t="str">
        <f>TRIM(PROPER('Base de datos cruda'!H3806))</f>
        <v>Casual</v>
      </c>
      <c r="I3806" s="28">
        <v>3.92</v>
      </c>
      <c r="J3806" s="28">
        <v>4.85</v>
      </c>
      <c r="K3806" s="28">
        <v>276.15</v>
      </c>
      <c r="L3806" s="28">
        <f>IF('Base de datos cruda'!L3806&lt;0,,'Base de datos cruda'!L3806)</f>
        <v>2.38</v>
      </c>
      <c r="M3806" s="28" t="str">
        <f>IF(TRIM(PROPER('Base de datos cruda'!M3806))="High","Alto",IF(TRIM(PROPER('Base de datos cruda'!M3806))="Medium","Medio","Bajo"))</f>
        <v>Medio</v>
      </c>
      <c r="N3806" s="29">
        <v>81.95</v>
      </c>
      <c r="O3806" s="32">
        <f t="shared" si="1"/>
        <v>81.95</v>
      </c>
      <c r="P3806" s="33">
        <f t="shared" si="2"/>
        <v>7.69</v>
      </c>
      <c r="Q3806" s="34">
        <f t="shared" si="3"/>
        <v>2.098591549</v>
      </c>
      <c r="R3806" s="35" t="str">
        <f t="shared" si="4"/>
        <v>Alto</v>
      </c>
      <c r="S3806" s="35" t="str">
        <f>IF(O3806="","",IF(O3806&gt;AVERAGE('Base de datos limpia'!$O$2:$O$8001),"Alto","Normal"))
</f>
        <v>Alto</v>
      </c>
      <c r="T3806" s="35" t="str">
        <f t="shared" si="5"/>
        <v>Gamer moderado</v>
      </c>
      <c r="U3806" s="35"/>
    </row>
    <row r="3807">
      <c r="A3807" s="28">
        <v>3806.0</v>
      </c>
      <c r="B3807" s="28">
        <v>24.0</v>
      </c>
      <c r="C3807" s="28" t="str">
        <f>TRIM(PROPER('Base de datos cruda'!C3807))</f>
        <v>Female</v>
      </c>
      <c r="D3807" s="28">
        <v>6.5</v>
      </c>
      <c r="E3807" s="28">
        <v>2.0</v>
      </c>
      <c r="F3807" s="28">
        <v>6.76</v>
      </c>
      <c r="G3807" s="28">
        <v>63.36</v>
      </c>
      <c r="H3807" s="28" t="str">
        <f>TRIM(PROPER('Base de datos cruda'!H3807))</f>
        <v>Casual</v>
      </c>
      <c r="I3807" s="28">
        <v>2.62</v>
      </c>
      <c r="J3807" s="28">
        <v>9.46</v>
      </c>
      <c r="K3807" s="28">
        <v>250.51</v>
      </c>
      <c r="L3807" s="28">
        <f>IF('Base de datos cruda'!L3807&lt;0,,'Base de datos cruda'!L3807)</f>
        <v>14.84</v>
      </c>
      <c r="M3807" s="28" t="str">
        <f>IF(TRIM(PROPER('Base de datos cruda'!M3807))="High","Alto",IF(TRIM(PROPER('Base de datos cruda'!M3807))="Medium","Medio","Bajo"))</f>
        <v>Bajo</v>
      </c>
      <c r="N3807" s="29">
        <v>35.4262290693659</v>
      </c>
      <c r="O3807" s="32">
        <f t="shared" si="1"/>
        <v>35.42622907</v>
      </c>
      <c r="P3807" s="33">
        <f t="shared" si="2"/>
        <v>15.96</v>
      </c>
      <c r="Q3807" s="34">
        <f t="shared" si="3"/>
        <v>0.3076923077</v>
      </c>
      <c r="R3807" s="35" t="str">
        <f t="shared" si="4"/>
        <v>Bajo</v>
      </c>
      <c r="S3807" s="35" t="str">
        <f>IF(O3807="","",IF(O3807&gt;AVERAGE('Base de datos limpia'!$O$2:$O$8001),"Alto","Normal"))
</f>
        <v>Normal</v>
      </c>
      <c r="T3807" s="35" t="str">
        <f t="shared" si="5"/>
        <v>Gamer casual</v>
      </c>
      <c r="U3807" s="35"/>
    </row>
    <row r="3808">
      <c r="A3808" s="28">
        <v>3807.0</v>
      </c>
      <c r="B3808" s="28">
        <v>21.0</v>
      </c>
      <c r="C3808" s="28" t="str">
        <f>TRIM(PROPER('Base de datos cruda'!C3808))</f>
        <v>Female</v>
      </c>
      <c r="D3808" s="28">
        <v>3.96</v>
      </c>
      <c r="E3808" s="28">
        <v>8.29</v>
      </c>
      <c r="F3808" s="28">
        <v>6.45</v>
      </c>
      <c r="G3808" s="28">
        <v>72.58</v>
      </c>
      <c r="H3808" s="28" t="str">
        <f>TRIM(PROPER('Base de datos cruda'!H3808))</f>
        <v>Fps</v>
      </c>
      <c r="I3808" s="28">
        <v>1.78</v>
      </c>
      <c r="J3808" s="28">
        <v>8.99</v>
      </c>
      <c r="K3808" s="28">
        <v>272.33</v>
      </c>
      <c r="L3808" s="28">
        <f>IF('Base de datos cruda'!L3808&lt;0,,'Base de datos cruda'!L3808)</f>
        <v>9.68</v>
      </c>
      <c r="M3808" s="28" t="str">
        <f>IF(TRIM(PROPER('Base de datos cruda'!M3808))="High","Alto",IF(TRIM(PROPER('Base de datos cruda'!M3808))="Medium","Medio","Bajo"))</f>
        <v>Medio</v>
      </c>
      <c r="N3808" s="29">
        <v>74.97</v>
      </c>
      <c r="O3808" s="32">
        <f t="shared" si="1"/>
        <v>74.97</v>
      </c>
      <c r="P3808" s="33">
        <f t="shared" si="2"/>
        <v>12.95</v>
      </c>
      <c r="Q3808" s="34">
        <f t="shared" si="3"/>
        <v>2.093434343</v>
      </c>
      <c r="R3808" s="35" t="str">
        <f t="shared" si="4"/>
        <v>Alto</v>
      </c>
      <c r="S3808" s="35" t="str">
        <f>IF(O3808="","",IF(O3808&gt;AVERAGE('Base de datos limpia'!$O$2:$O$8001),"Alto","Normal"))
</f>
        <v>Alto</v>
      </c>
      <c r="T3808" s="35" t="str">
        <f t="shared" si="5"/>
        <v>Gamer intensivo</v>
      </c>
      <c r="U3808" s="35"/>
    </row>
    <row r="3809">
      <c r="A3809" s="28">
        <v>3808.0</v>
      </c>
      <c r="B3809" s="28">
        <v>16.0</v>
      </c>
      <c r="C3809" s="28" t="str">
        <f>TRIM(PROPER('Base de datos cruda'!C3809))</f>
        <v>Male</v>
      </c>
      <c r="D3809" s="28">
        <v>7.96</v>
      </c>
      <c r="E3809" s="28">
        <v>7.85</v>
      </c>
      <c r="F3809" s="28">
        <v>8.94</v>
      </c>
      <c r="G3809" s="28">
        <v>60.22</v>
      </c>
      <c r="H3809" s="28" t="str">
        <f>TRIM(PROPER('Base de datos cruda'!H3809))</f>
        <v>Fps</v>
      </c>
      <c r="I3809" s="28">
        <v>1.88</v>
      </c>
      <c r="J3809" s="28">
        <v>9.58</v>
      </c>
      <c r="K3809" s="28">
        <v>213.37</v>
      </c>
      <c r="L3809" s="28">
        <f>IF('Base de datos cruda'!L3809&lt;0,,'Base de datos cruda'!L3809)</f>
        <v>18.03</v>
      </c>
      <c r="M3809" s="28" t="str">
        <f>IF(TRIM(PROPER('Base de datos cruda'!M3809))="High","Alto",IF(TRIM(PROPER('Base de datos cruda'!M3809))="Medium","Medio","Bajo"))</f>
        <v>Bajo</v>
      </c>
      <c r="N3809" s="29">
        <v>67.9187705554261</v>
      </c>
      <c r="O3809" s="32">
        <f t="shared" si="1"/>
        <v>67.91877056</v>
      </c>
      <c r="P3809" s="33">
        <f t="shared" si="2"/>
        <v>17.54</v>
      </c>
      <c r="Q3809" s="34">
        <f t="shared" si="3"/>
        <v>0.9861809045</v>
      </c>
      <c r="R3809" s="35" t="str">
        <f t="shared" si="4"/>
        <v>Medio</v>
      </c>
      <c r="S3809" s="35" t="str">
        <f>IF(O3809="","",IF(O3809&gt;AVERAGE('Base de datos limpia'!$O$2:$O$8001),"Alto","Normal"))
</f>
        <v>Alto</v>
      </c>
      <c r="T3809" s="35" t="str">
        <f t="shared" si="5"/>
        <v>Gamer intensivo</v>
      </c>
      <c r="U3809" s="35"/>
    </row>
    <row r="3810">
      <c r="A3810" s="28">
        <v>3809.0</v>
      </c>
      <c r="B3810" s="28">
        <v>22.0</v>
      </c>
      <c r="C3810" s="28" t="str">
        <f>TRIM(PROPER('Base de datos cruda'!C3810))</f>
        <v>Female</v>
      </c>
      <c r="D3810" s="28">
        <v>3.66</v>
      </c>
      <c r="E3810" s="28">
        <v>8.38</v>
      </c>
      <c r="F3810" s="28">
        <v>5.42</v>
      </c>
      <c r="G3810" s="28">
        <v>72.66</v>
      </c>
      <c r="H3810" s="28" t="str">
        <f>TRIM(PROPER('Base de datos cruda'!H3810))</f>
        <v>Casual</v>
      </c>
      <c r="I3810" s="28">
        <v>1.84</v>
      </c>
      <c r="J3810" s="28">
        <v>9.63</v>
      </c>
      <c r="K3810" s="28">
        <v>270.18</v>
      </c>
      <c r="L3810" s="28">
        <f>IF('Base de datos cruda'!L3810&lt;0,,'Base de datos cruda'!L3810)</f>
        <v>11.92</v>
      </c>
      <c r="M3810" s="28" t="str">
        <f>IF(TRIM(PROPER('Base de datos cruda'!M3810))="High","Alto",IF(TRIM(PROPER('Base de datos cruda'!M3810))="Medium","Medio","Bajo"))</f>
        <v>Alto</v>
      </c>
      <c r="N3810" s="29">
        <v>76.95</v>
      </c>
      <c r="O3810" s="32">
        <f t="shared" si="1"/>
        <v>76.95</v>
      </c>
      <c r="P3810" s="33">
        <f t="shared" si="2"/>
        <v>13.29</v>
      </c>
      <c r="Q3810" s="34">
        <f t="shared" si="3"/>
        <v>2.289617486</v>
      </c>
      <c r="R3810" s="35" t="str">
        <f t="shared" si="4"/>
        <v>Alto</v>
      </c>
      <c r="S3810" s="35" t="str">
        <f>IF(O3810="","",IF(O3810&gt;AVERAGE('Base de datos limpia'!$O$2:$O$8001),"Alto","Normal"))
</f>
        <v>Alto</v>
      </c>
      <c r="T3810" s="35" t="str">
        <f t="shared" si="5"/>
        <v>Gamer intensivo</v>
      </c>
      <c r="U3810" s="35"/>
    </row>
    <row r="3811">
      <c r="A3811" s="28">
        <v>3810.0</v>
      </c>
      <c r="B3811" s="28">
        <v>18.0</v>
      </c>
      <c r="C3811" s="28" t="str">
        <f>TRIM(PROPER('Base de datos cruda'!C3811))</f>
        <v>Female</v>
      </c>
      <c r="D3811" s="28">
        <v>0.54</v>
      </c>
      <c r="E3811" s="28">
        <v>2.71</v>
      </c>
      <c r="F3811" s="28">
        <v>6.64</v>
      </c>
      <c r="G3811" s="28">
        <v>73.42</v>
      </c>
      <c r="H3811" s="28" t="str">
        <f>TRIM(PROPER('Base de datos cruda'!H3811))</f>
        <v>Rpg</v>
      </c>
      <c r="I3811" s="28">
        <v>0.1</v>
      </c>
      <c r="J3811" s="28">
        <v>4.93</v>
      </c>
      <c r="K3811" s="28">
        <v>306.87</v>
      </c>
      <c r="L3811" s="28">
        <f>IF('Base de datos cruda'!L3811&lt;0,,'Base de datos cruda'!L3811)</f>
        <v>6.67</v>
      </c>
      <c r="M3811" s="28" t="str">
        <f>IF(TRIM(PROPER('Base de datos cruda'!M3811))="High","Alto",IF(TRIM(PROPER('Base de datos cruda'!M3811))="Medium","Medio","Bajo"))</f>
        <v>Medio</v>
      </c>
      <c r="N3811" s="29">
        <v>69.34</v>
      </c>
      <c r="O3811" s="32">
        <f t="shared" si="1"/>
        <v>69.34</v>
      </c>
      <c r="P3811" s="33">
        <f t="shared" si="2"/>
        <v>5.47</v>
      </c>
      <c r="Q3811" s="34">
        <f t="shared" si="3"/>
        <v>5.018518519</v>
      </c>
      <c r="R3811" s="35" t="str">
        <f t="shared" si="4"/>
        <v>Medio</v>
      </c>
      <c r="S3811" s="35" t="str">
        <f>IF(O3811="","",IF(O3811&gt;AVERAGE('Base de datos limpia'!$O$2:$O$8001),"Alto","Normal"))
</f>
        <v>Alto</v>
      </c>
      <c r="T3811" s="35" t="str">
        <f t="shared" si="5"/>
        <v>Gamer casual</v>
      </c>
      <c r="U3811" s="35"/>
    </row>
    <row r="3812">
      <c r="A3812" s="28">
        <v>3811.0</v>
      </c>
      <c r="B3812" s="28">
        <v>20.0</v>
      </c>
      <c r="C3812" s="28" t="str">
        <f>TRIM(PROPER('Base de datos cruda'!C3812))</f>
        <v>Male</v>
      </c>
      <c r="D3812" s="28">
        <v>5.46</v>
      </c>
      <c r="E3812" s="28">
        <v>3.44</v>
      </c>
      <c r="F3812" s="28">
        <v>7.41</v>
      </c>
      <c r="G3812" s="28">
        <v>85.21</v>
      </c>
      <c r="H3812" s="28" t="str">
        <f>TRIM(PROPER('Base de datos cruda'!H3812))</f>
        <v>Casual</v>
      </c>
      <c r="I3812" s="28">
        <v>3.65</v>
      </c>
      <c r="J3812" s="28">
        <v>11.01</v>
      </c>
      <c r="K3812" s="28">
        <v>256.99</v>
      </c>
      <c r="L3812" s="28">
        <f>IF('Base de datos cruda'!L3812&lt;0,,'Base de datos cruda'!L3812)</f>
        <v>11.35</v>
      </c>
      <c r="M3812" s="28" t="str">
        <f>IF(TRIM(PROPER('Base de datos cruda'!M3812))="High","Alto",IF(TRIM(PROPER('Base de datos cruda'!M3812))="Medium","Medio","Bajo"))</f>
        <v>Bajo</v>
      </c>
      <c r="N3812" s="29">
        <v>58.86</v>
      </c>
      <c r="O3812" s="32">
        <f t="shared" si="1"/>
        <v>58.86</v>
      </c>
      <c r="P3812" s="33">
        <f t="shared" si="2"/>
        <v>16.47</v>
      </c>
      <c r="Q3812" s="34">
        <f t="shared" si="3"/>
        <v>0.63003663</v>
      </c>
      <c r="R3812" s="35" t="str">
        <f t="shared" si="4"/>
        <v>Medio</v>
      </c>
      <c r="S3812" s="35" t="str">
        <f>IF(O3812="","",IF(O3812&gt;AVERAGE('Base de datos limpia'!$O$2:$O$8001),"Alto","Normal"))
</f>
        <v>Normal</v>
      </c>
      <c r="T3812" s="35" t="str">
        <f t="shared" si="5"/>
        <v>Gamer moderado</v>
      </c>
      <c r="U3812" s="35"/>
    </row>
    <row r="3813">
      <c r="A3813" s="28">
        <v>3812.0</v>
      </c>
      <c r="B3813" s="28">
        <v>19.0</v>
      </c>
      <c r="C3813" s="28" t="str">
        <f>TRIM(PROPER('Base de datos cruda'!C3813))</f>
        <v>Male</v>
      </c>
      <c r="D3813" s="28">
        <v>0.37</v>
      </c>
      <c r="E3813" s="28">
        <v>3.66</v>
      </c>
      <c r="F3813" s="28">
        <v>4.63</v>
      </c>
      <c r="G3813" s="28">
        <v>67.96</v>
      </c>
      <c r="H3813" s="28" t="str">
        <f>TRIM(PROPER('Base de datos cruda'!H3813))</f>
        <v>Rpg</v>
      </c>
      <c r="I3813" s="28">
        <v>3.05</v>
      </c>
      <c r="J3813" s="28">
        <v>5.56</v>
      </c>
      <c r="K3813" s="28">
        <v>338.29</v>
      </c>
      <c r="L3813" s="28">
        <f>IF('Base de datos cruda'!L3813&lt;0,,'Base de datos cruda'!L3813)</f>
        <v>1.69</v>
      </c>
      <c r="M3813" s="28" t="str">
        <f>IF(TRIM(PROPER('Base de datos cruda'!M3813))="High","Alto",IF(TRIM(PROPER('Base de datos cruda'!M3813))="Medium","Medio","Bajo"))</f>
        <v>Medio</v>
      </c>
      <c r="N3813" s="29">
        <v>54.54</v>
      </c>
      <c r="O3813" s="32">
        <f t="shared" si="1"/>
        <v>54.54</v>
      </c>
      <c r="P3813" s="33">
        <f t="shared" si="2"/>
        <v>5.93</v>
      </c>
      <c r="Q3813" s="34">
        <f t="shared" si="3"/>
        <v>9.891891892</v>
      </c>
      <c r="R3813" s="35" t="str">
        <f t="shared" si="4"/>
        <v>Medio</v>
      </c>
      <c r="S3813" s="35" t="str">
        <f>IF(O3813="","",IF(O3813&gt;AVERAGE('Base de datos limpia'!$O$2:$O$8001),"Alto","Normal"))
</f>
        <v>Normal</v>
      </c>
      <c r="T3813" s="35" t="str">
        <f t="shared" si="5"/>
        <v>Gamer moderado</v>
      </c>
      <c r="U3813" s="35"/>
    </row>
    <row r="3814">
      <c r="A3814" s="28">
        <v>3813.0</v>
      </c>
      <c r="B3814" s="28">
        <v>20.0</v>
      </c>
      <c r="C3814" s="28" t="str">
        <f>TRIM(PROPER('Base de datos cruda'!C3814))</f>
        <v>Female</v>
      </c>
      <c r="D3814" s="28">
        <v>2.0</v>
      </c>
      <c r="E3814" s="28">
        <v>5.57</v>
      </c>
      <c r="F3814" s="28">
        <v>5.77</v>
      </c>
      <c r="G3814" s="28">
        <v>61.2</v>
      </c>
      <c r="H3814" s="28" t="str">
        <f>TRIM(PROPER('Base de datos cruda'!H3814))</f>
        <v>Casual</v>
      </c>
      <c r="I3814" s="28">
        <v>1.34</v>
      </c>
      <c r="J3814" s="28">
        <v>6.89</v>
      </c>
      <c r="K3814" s="28">
        <v>298.06</v>
      </c>
      <c r="L3814" s="28">
        <f>IF('Base de datos cruda'!L3814&lt;0,,'Base de datos cruda'!L3814)</f>
        <v>6.54</v>
      </c>
      <c r="M3814" s="28" t="str">
        <f>IF(TRIM(PROPER('Base de datos cruda'!M3814))="High","Alto",IF(TRIM(PROPER('Base de datos cruda'!M3814))="Medium","Medio","Bajo"))</f>
        <v>Medio</v>
      </c>
      <c r="N3814" s="29">
        <v>78.74</v>
      </c>
      <c r="O3814" s="32">
        <f t="shared" si="1"/>
        <v>78.74</v>
      </c>
      <c r="P3814" s="33">
        <f t="shared" si="2"/>
        <v>8.89</v>
      </c>
      <c r="Q3814" s="34">
        <f t="shared" si="3"/>
        <v>2.785</v>
      </c>
      <c r="R3814" s="35" t="str">
        <f t="shared" si="4"/>
        <v>Alto</v>
      </c>
      <c r="S3814" s="35" t="str">
        <f>IF(O3814="","",IF(O3814&gt;AVERAGE('Base de datos limpia'!$O$2:$O$8001),"Alto","Normal"))
</f>
        <v>Alto</v>
      </c>
      <c r="T3814" s="35" t="str">
        <f t="shared" si="5"/>
        <v>Gamer moderado</v>
      </c>
      <c r="U3814" s="35"/>
    </row>
    <row r="3815">
      <c r="A3815" s="28">
        <v>3814.0</v>
      </c>
      <c r="B3815" s="28">
        <v>20.0</v>
      </c>
      <c r="C3815" s="28" t="str">
        <f>TRIM(PROPER('Base de datos cruda'!C3815))</f>
        <v>Male</v>
      </c>
      <c r="D3815" s="28">
        <v>2.83</v>
      </c>
      <c r="E3815" s="28">
        <v>2.2</v>
      </c>
      <c r="F3815" s="28">
        <v>8.01</v>
      </c>
      <c r="G3815" s="28">
        <v>72.63</v>
      </c>
      <c r="H3815" s="28" t="str">
        <f>TRIM(PROPER('Base de datos cruda'!H3815))</f>
        <v>Fps</v>
      </c>
      <c r="I3815" s="28">
        <v>3.15</v>
      </c>
      <c r="J3815" s="28">
        <v>3.99</v>
      </c>
      <c r="K3815" s="28">
        <v>288.76</v>
      </c>
      <c r="L3815" s="28">
        <f>IF('Base de datos cruda'!L3815&lt;0,,'Base de datos cruda'!L3815)</f>
        <v>9.06</v>
      </c>
      <c r="M3815" s="28" t="str">
        <f>IF(TRIM(PROPER('Base de datos cruda'!M3815))="High","Alto",IF(TRIM(PROPER('Base de datos cruda'!M3815))="Medium","Medio","Bajo"))</f>
        <v>Medio</v>
      </c>
      <c r="N3815" s="29">
        <v>60.91</v>
      </c>
      <c r="O3815" s="32">
        <f t="shared" si="1"/>
        <v>60.91</v>
      </c>
      <c r="P3815" s="33">
        <f t="shared" si="2"/>
        <v>6.82</v>
      </c>
      <c r="Q3815" s="34">
        <f t="shared" si="3"/>
        <v>0.777385159</v>
      </c>
      <c r="R3815" s="35" t="str">
        <f t="shared" si="4"/>
        <v>Medio</v>
      </c>
      <c r="S3815" s="35" t="str">
        <f>IF(O3815="","",IF(O3815&gt;AVERAGE('Base de datos limpia'!$O$2:$O$8001),"Alto","Normal"))
</f>
        <v>Normal</v>
      </c>
      <c r="T3815" s="35" t="str">
        <f t="shared" si="5"/>
        <v>Gamer casual</v>
      </c>
      <c r="U3815" s="35"/>
    </row>
    <row r="3816">
      <c r="A3816" s="28">
        <v>3815.0</v>
      </c>
      <c r="B3816" s="28">
        <v>21.0</v>
      </c>
      <c r="C3816" s="28" t="str">
        <f>TRIM(PROPER('Base de datos cruda'!C3816))</f>
        <v>Female</v>
      </c>
      <c r="D3816" s="28">
        <v>5.92</v>
      </c>
      <c r="E3816" s="28">
        <v>4.47</v>
      </c>
      <c r="F3816" s="28">
        <v>5.18</v>
      </c>
      <c r="G3816" s="28">
        <v>93.02</v>
      </c>
      <c r="H3816" s="28" t="str">
        <f>TRIM(PROPER('Base de datos cruda'!H3816))</f>
        <v>Rpg</v>
      </c>
      <c r="I3816" s="28">
        <v>1.54</v>
      </c>
      <c r="J3816" s="28">
        <v>8.95</v>
      </c>
      <c r="K3816" s="28">
        <v>264.37</v>
      </c>
      <c r="L3816" s="28">
        <f>IF('Base de datos cruda'!L3816&lt;0,,'Base de datos cruda'!L3816)</f>
        <v>14.23</v>
      </c>
      <c r="M3816" s="28" t="str">
        <f>IF(TRIM(PROPER('Base de datos cruda'!M3816))="High","Alto",IF(TRIM(PROPER('Base de datos cruda'!M3816))="Medium","Medio","Bajo"))</f>
        <v>Bajo</v>
      </c>
      <c r="N3816" s="29">
        <v>43.89</v>
      </c>
      <c r="O3816" s="32">
        <f t="shared" si="1"/>
        <v>43.89</v>
      </c>
      <c r="P3816" s="33">
        <f t="shared" si="2"/>
        <v>14.87</v>
      </c>
      <c r="Q3816" s="34">
        <f t="shared" si="3"/>
        <v>0.7550675676</v>
      </c>
      <c r="R3816" s="35" t="str">
        <f t="shared" si="4"/>
        <v>Bajo</v>
      </c>
      <c r="S3816" s="35" t="str">
        <f>IF(O3816="","",IF(O3816&gt;AVERAGE('Base de datos limpia'!$O$2:$O$8001),"Alto","Normal"))
</f>
        <v>Normal</v>
      </c>
      <c r="T3816" s="35" t="str">
        <f t="shared" si="5"/>
        <v>Gamer moderado</v>
      </c>
      <c r="U3816" s="35"/>
    </row>
    <row r="3817">
      <c r="A3817" s="28">
        <v>3816.0</v>
      </c>
      <c r="B3817" s="28">
        <v>21.0</v>
      </c>
      <c r="C3817" s="28" t="str">
        <f>TRIM(PROPER('Base de datos cruda'!C3817))</f>
        <v>Male</v>
      </c>
      <c r="D3817" s="28">
        <v>3.95</v>
      </c>
      <c r="E3817" s="28">
        <v>2.64</v>
      </c>
      <c r="F3817" s="28">
        <v>6.47</v>
      </c>
      <c r="G3817" s="28">
        <v>75.97</v>
      </c>
      <c r="H3817" s="28" t="str">
        <f>TRIM(PROPER('Base de datos cruda'!H3817))</f>
        <v>Casual</v>
      </c>
      <c r="I3817" s="28">
        <v>1.22</v>
      </c>
      <c r="J3817" s="28">
        <v>5.96</v>
      </c>
      <c r="K3817" s="28">
        <v>267.17</v>
      </c>
      <c r="L3817" s="28">
        <f>IF('Base de datos cruda'!L3817&lt;0,,'Base de datos cruda'!L3817)</f>
        <v>9.12</v>
      </c>
      <c r="M3817" s="28" t="str">
        <f>IF(TRIM(PROPER('Base de datos cruda'!M3817))="High","Alto",IF(TRIM(PROPER('Base de datos cruda'!M3817))="Medium","Medio","Bajo"))</f>
        <v>Medio</v>
      </c>
      <c r="N3817" s="29">
        <v>45.05</v>
      </c>
      <c r="O3817" s="32">
        <f t="shared" si="1"/>
        <v>45.05</v>
      </c>
      <c r="P3817" s="33">
        <f t="shared" si="2"/>
        <v>9.91</v>
      </c>
      <c r="Q3817" s="34">
        <f t="shared" si="3"/>
        <v>0.6683544304</v>
      </c>
      <c r="R3817" s="35" t="str">
        <f t="shared" si="4"/>
        <v>Bajo</v>
      </c>
      <c r="S3817" s="35" t="str">
        <f>IF(O3817="","",IF(O3817&gt;AVERAGE('Base de datos limpia'!$O$2:$O$8001),"Alto","Normal"))
</f>
        <v>Normal</v>
      </c>
      <c r="T3817" s="35" t="str">
        <f t="shared" si="5"/>
        <v>Gamer casual</v>
      </c>
      <c r="U3817" s="35"/>
    </row>
    <row r="3818">
      <c r="A3818" s="28">
        <v>3817.0</v>
      </c>
      <c r="B3818" s="28">
        <v>23.0</v>
      </c>
      <c r="C3818" s="28" t="str">
        <f>TRIM(PROPER('Base de datos cruda'!C3818))</f>
        <v>Female</v>
      </c>
      <c r="D3818" s="28">
        <v>0.23</v>
      </c>
      <c r="E3818" s="28">
        <v>3.38</v>
      </c>
      <c r="F3818" s="28">
        <v>7.15</v>
      </c>
      <c r="G3818" s="28">
        <v>76.6</v>
      </c>
      <c r="H3818" s="28" t="str">
        <f>TRIM(PROPER('Base de datos cruda'!H3818))</f>
        <v>Casual</v>
      </c>
      <c r="I3818" s="28">
        <v>3.71</v>
      </c>
      <c r="J3818" s="28">
        <v>5.59</v>
      </c>
      <c r="K3818" s="28">
        <v>330.57</v>
      </c>
      <c r="L3818" s="28">
        <f>IF('Base de datos cruda'!L3818&lt;0,,'Base de datos cruda'!L3818)</f>
        <v>5.59</v>
      </c>
      <c r="M3818" s="28" t="str">
        <f>IF(TRIM(PROPER('Base de datos cruda'!M3818))="High","Alto",IF(TRIM(PROPER('Base de datos cruda'!M3818))="Medium","Medio","Bajo"))</f>
        <v>Medio</v>
      </c>
      <c r="N3818" s="29">
        <v>67.82</v>
      </c>
      <c r="O3818" s="32">
        <f t="shared" si="1"/>
        <v>67.82</v>
      </c>
      <c r="P3818" s="33">
        <f t="shared" si="2"/>
        <v>5.82</v>
      </c>
      <c r="Q3818" s="34">
        <f t="shared" si="3"/>
        <v>14.69565217</v>
      </c>
      <c r="R3818" s="35" t="str">
        <f t="shared" si="4"/>
        <v>Medio</v>
      </c>
      <c r="S3818" s="35" t="str">
        <f>IF(O3818="","",IF(O3818&gt;AVERAGE('Base de datos limpia'!$O$2:$O$8001),"Alto","Normal"))
</f>
        <v>Alto</v>
      </c>
      <c r="T3818" s="35" t="str">
        <f t="shared" si="5"/>
        <v>Gamer moderado</v>
      </c>
      <c r="U3818" s="35"/>
    </row>
    <row r="3819">
      <c r="A3819" s="28">
        <v>3818.0</v>
      </c>
      <c r="B3819" s="28">
        <v>23.0</v>
      </c>
      <c r="C3819" s="28" t="str">
        <f>TRIM(PROPER('Base de datos cruda'!C3819))</f>
        <v>Female</v>
      </c>
      <c r="D3819" s="28">
        <v>4.93</v>
      </c>
      <c r="E3819" s="28">
        <v>7.36</v>
      </c>
      <c r="F3819" s="28">
        <v>7.36</v>
      </c>
      <c r="G3819" s="28">
        <v>78.76</v>
      </c>
      <c r="H3819" s="28" t="str">
        <f>TRIM(PROPER('Base de datos cruda'!H3819))</f>
        <v>Rpg</v>
      </c>
      <c r="I3819" s="28">
        <v>4.05</v>
      </c>
      <c r="J3819" s="28">
        <v>9.33</v>
      </c>
      <c r="K3819" s="28">
        <v>256.59</v>
      </c>
      <c r="L3819" s="28">
        <f>IF('Base de datos cruda'!L3819&lt;0,,'Base de datos cruda'!L3819)</f>
        <v>11.27</v>
      </c>
      <c r="M3819" s="28" t="str">
        <f>IF(TRIM(PROPER('Base de datos cruda'!M3819))="High","Alto",IF(TRIM(PROPER('Base de datos cruda'!M3819))="Medium","Medio","Bajo"))</f>
        <v>Medio</v>
      </c>
      <c r="N3819" s="29">
        <v>73.45</v>
      </c>
      <c r="O3819" s="32">
        <f t="shared" si="1"/>
        <v>73.45</v>
      </c>
      <c r="P3819" s="33">
        <f t="shared" si="2"/>
        <v>14.26</v>
      </c>
      <c r="Q3819" s="34">
        <f t="shared" si="3"/>
        <v>1.492900609</v>
      </c>
      <c r="R3819" s="35" t="str">
        <f t="shared" si="4"/>
        <v>Alto</v>
      </c>
      <c r="S3819" s="35" t="str">
        <f>IF(O3819="","",IF(O3819&gt;AVERAGE('Base de datos limpia'!$O$2:$O$8001),"Alto","Normal"))
</f>
        <v>Alto</v>
      </c>
      <c r="T3819" s="35" t="str">
        <f t="shared" si="5"/>
        <v>Gamer intensivo</v>
      </c>
      <c r="U3819" s="35"/>
    </row>
    <row r="3820">
      <c r="A3820" s="28">
        <v>3819.0</v>
      </c>
      <c r="B3820" s="28">
        <v>24.0</v>
      </c>
      <c r="C3820" s="28" t="str">
        <f>TRIM(PROPER('Base de datos cruda'!C3820))</f>
        <v>Female</v>
      </c>
      <c r="D3820" s="28">
        <v>3.29</v>
      </c>
      <c r="E3820" s="28">
        <v>8.69</v>
      </c>
      <c r="F3820" s="28">
        <v>7.64</v>
      </c>
      <c r="G3820" s="28">
        <v>90.07</v>
      </c>
      <c r="H3820" s="28" t="str">
        <f>TRIM(PROPER('Base de datos cruda'!H3820))</f>
        <v>Fps</v>
      </c>
      <c r="I3820" s="28">
        <v>3.13</v>
      </c>
      <c r="J3820" s="28">
        <v>4.83</v>
      </c>
      <c r="K3820" s="28">
        <v>276.92</v>
      </c>
      <c r="L3820" s="28">
        <f>IF('Base de datos cruda'!L3820&lt;0,,'Base de datos cruda'!L3820)</f>
        <v>9.69</v>
      </c>
      <c r="M3820" s="28" t="str">
        <f>IF(TRIM(PROPER('Base de datos cruda'!M3820))="High","Alto",IF(TRIM(PROPER('Base de datos cruda'!M3820))="Medium","Medio","Bajo"))</f>
        <v>Medio</v>
      </c>
      <c r="N3820" s="29">
        <v>95.99</v>
      </c>
      <c r="O3820" s="32">
        <f t="shared" si="1"/>
        <v>95.99</v>
      </c>
      <c r="P3820" s="33">
        <f t="shared" si="2"/>
        <v>8.12</v>
      </c>
      <c r="Q3820" s="34">
        <f t="shared" si="3"/>
        <v>2.641337386</v>
      </c>
      <c r="R3820" s="35" t="str">
        <f t="shared" si="4"/>
        <v>Alto</v>
      </c>
      <c r="S3820" s="35" t="str">
        <f>IF(O3820="","",IF(O3820&gt;AVERAGE('Base de datos limpia'!$O$2:$O$8001),"Alto","Normal"))
</f>
        <v>Alto</v>
      </c>
      <c r="T3820" s="35" t="str">
        <f t="shared" si="5"/>
        <v>Gamer intensivo</v>
      </c>
      <c r="U3820" s="35"/>
    </row>
    <row r="3821">
      <c r="A3821" s="28">
        <v>3820.0</v>
      </c>
      <c r="B3821" s="28">
        <v>23.0</v>
      </c>
      <c r="C3821" s="28" t="str">
        <f>TRIM(PROPER('Base de datos cruda'!C3821))</f>
        <v>Male</v>
      </c>
      <c r="D3821" s="28">
        <v>7.37</v>
      </c>
      <c r="E3821" s="28">
        <v>1.21</v>
      </c>
      <c r="F3821" s="28">
        <v>8.33</v>
      </c>
      <c r="G3821" s="28">
        <v>79.2</v>
      </c>
      <c r="H3821" s="28" t="str">
        <f>TRIM(PROPER('Base de datos cruda'!H3821))</f>
        <v>Casual</v>
      </c>
      <c r="I3821" s="28">
        <v>3.92</v>
      </c>
      <c r="J3821" s="28">
        <v>10.17</v>
      </c>
      <c r="K3821" s="28">
        <v>228.26</v>
      </c>
      <c r="L3821" s="28">
        <f>IF('Base de datos cruda'!L3821&lt;0,,'Base de datos cruda'!L3821)</f>
        <v>19.61</v>
      </c>
      <c r="M3821" s="28" t="str">
        <f>IF(TRIM(PROPER('Base de datos cruda'!M3821))="High","Alto",IF(TRIM(PROPER('Base de datos cruda'!M3821))="Medium","Medio","Bajo"))</f>
        <v>Bajo</v>
      </c>
      <c r="N3821" s="29">
        <v>23.56</v>
      </c>
      <c r="O3821" s="32">
        <f t="shared" si="1"/>
        <v>23.56</v>
      </c>
      <c r="P3821" s="33">
        <f t="shared" si="2"/>
        <v>17.54</v>
      </c>
      <c r="Q3821" s="34">
        <f t="shared" si="3"/>
        <v>0.1641791045</v>
      </c>
      <c r="R3821" s="35" t="str">
        <f t="shared" si="4"/>
        <v>Bajo</v>
      </c>
      <c r="S3821" s="35" t="str">
        <f>IF(O3821="","",IF(O3821&gt;AVERAGE('Base de datos limpia'!$O$2:$O$8001),"Alto","Normal"))
</f>
        <v>Normal</v>
      </c>
      <c r="T3821" s="35" t="str">
        <f t="shared" si="5"/>
        <v>Gamer casual</v>
      </c>
      <c r="U3821" s="35"/>
    </row>
    <row r="3822">
      <c r="A3822" s="28">
        <v>3821.0</v>
      </c>
      <c r="B3822" s="28">
        <v>17.0</v>
      </c>
      <c r="C3822" s="28" t="str">
        <f>TRIM(PROPER('Base de datos cruda'!C3822))</f>
        <v>Male</v>
      </c>
      <c r="D3822" s="28">
        <v>4.0</v>
      </c>
      <c r="E3822" s="28">
        <v>6.09</v>
      </c>
      <c r="F3822" s="28">
        <v>5.96</v>
      </c>
      <c r="G3822" s="28">
        <v>63.65</v>
      </c>
      <c r="H3822" s="28" t="str">
        <f>TRIM(PROPER('Base de datos cruda'!H3822))</f>
        <v>Rpg</v>
      </c>
      <c r="I3822" s="28">
        <v>1.83</v>
      </c>
      <c r="J3822" s="28">
        <v>5.35</v>
      </c>
      <c r="K3822" s="28">
        <v>270.93</v>
      </c>
      <c r="L3822" s="28">
        <f>IF('Base de datos cruda'!L3822&lt;0,,'Base de datos cruda'!L3822)</f>
        <v>8.37</v>
      </c>
      <c r="M3822" s="28" t="str">
        <f>IF(TRIM(PROPER('Base de datos cruda'!M3822))="High","Alto",IF(TRIM(PROPER('Base de datos cruda'!M3822))="Medium","Medio","Bajo"))</f>
        <v>Medio</v>
      </c>
      <c r="N3822" s="29">
        <v>60.93</v>
      </c>
      <c r="O3822" s="32">
        <f t="shared" si="1"/>
        <v>60.93</v>
      </c>
      <c r="P3822" s="33">
        <f t="shared" si="2"/>
        <v>9.35</v>
      </c>
      <c r="Q3822" s="34">
        <f t="shared" si="3"/>
        <v>1.5225</v>
      </c>
      <c r="R3822" s="35" t="str">
        <f t="shared" si="4"/>
        <v>Medio</v>
      </c>
      <c r="S3822" s="35" t="str">
        <f>IF(O3822="","",IF(O3822&gt;AVERAGE('Base de datos limpia'!$O$2:$O$8001),"Alto","Normal"))
</f>
        <v>Normal</v>
      </c>
      <c r="T3822" s="35" t="str">
        <f t="shared" si="5"/>
        <v>Gamer intensivo</v>
      </c>
      <c r="U3822" s="35"/>
    </row>
    <row r="3823">
      <c r="A3823" s="28">
        <v>3822.0</v>
      </c>
      <c r="B3823" s="28">
        <v>16.0</v>
      </c>
      <c r="C3823" s="28" t="str">
        <f>TRIM(PROPER('Base de datos cruda'!C3823))</f>
        <v>Female</v>
      </c>
      <c r="D3823" s="28">
        <v>5.67</v>
      </c>
      <c r="E3823" s="28">
        <v>1.32</v>
      </c>
      <c r="F3823" s="28">
        <v>7.53</v>
      </c>
      <c r="G3823" s="28">
        <v>68.26</v>
      </c>
      <c r="H3823" s="28" t="str">
        <f>TRIM(PROPER('Base de datos cruda'!H3823))</f>
        <v>Fps</v>
      </c>
      <c r="I3823" s="28">
        <v>0.36</v>
      </c>
      <c r="J3823" s="28">
        <v>10.37</v>
      </c>
      <c r="K3823" s="28">
        <v>250.21</v>
      </c>
      <c r="L3823" s="28">
        <f>IF('Base de datos cruda'!L3823&lt;0,,'Base de datos cruda'!L3823)</f>
        <v>10.59</v>
      </c>
      <c r="M3823" s="28" t="str">
        <f>IF(TRIM(PROPER('Base de datos cruda'!M3823))="High","Alto",IF(TRIM(PROPER('Base de datos cruda'!M3823))="Medium","Medio","Bajo"))</f>
        <v>Bajo</v>
      </c>
      <c r="N3823" s="29">
        <v>35.55</v>
      </c>
      <c r="O3823" s="32">
        <f t="shared" si="1"/>
        <v>35.55</v>
      </c>
      <c r="P3823" s="33">
        <f t="shared" si="2"/>
        <v>16.04</v>
      </c>
      <c r="Q3823" s="34">
        <f t="shared" si="3"/>
        <v>0.2328042328</v>
      </c>
      <c r="R3823" s="35" t="str">
        <f t="shared" si="4"/>
        <v>Bajo</v>
      </c>
      <c r="S3823" s="35" t="str">
        <f>IF(O3823="","",IF(O3823&gt;AVERAGE('Base de datos limpia'!$O$2:$O$8001),"Alto","Normal"))
</f>
        <v>Normal</v>
      </c>
      <c r="T3823" s="35" t="str">
        <f t="shared" si="5"/>
        <v>Gamer casual</v>
      </c>
      <c r="U3823" s="35"/>
    </row>
    <row r="3824">
      <c r="A3824" s="28">
        <v>3823.0</v>
      </c>
      <c r="B3824" s="28">
        <v>17.0</v>
      </c>
      <c r="C3824" s="28" t="str">
        <f>TRIM(PROPER('Base de datos cruda'!C3824))</f>
        <v>Male</v>
      </c>
      <c r="D3824" s="28">
        <v>1.75</v>
      </c>
      <c r="E3824" s="28">
        <v>1.77</v>
      </c>
      <c r="F3824" s="28">
        <v>7.66</v>
      </c>
      <c r="G3824" s="28">
        <v>67.52</v>
      </c>
      <c r="H3824" s="28" t="str">
        <f>TRIM(PROPER('Base de datos cruda'!H3824))</f>
        <v>Rpg</v>
      </c>
      <c r="I3824" s="28">
        <v>3.02</v>
      </c>
      <c r="J3824" s="28">
        <v>4.84</v>
      </c>
      <c r="K3824" s="28">
        <v>302.58</v>
      </c>
      <c r="L3824" s="28">
        <f>IF('Base de datos cruda'!L3824&lt;0,,'Base de datos cruda'!L3824)</f>
        <v>5.34</v>
      </c>
      <c r="M3824" s="28" t="str">
        <f>IF(TRIM(PROPER('Base de datos cruda'!M3824))="High","Alto",IF(TRIM(PROPER('Base de datos cruda'!M3824))="Medium","Medio","Bajo"))</f>
        <v>Medio</v>
      </c>
      <c r="N3824" s="29">
        <v>64.43</v>
      </c>
      <c r="O3824" s="32">
        <f t="shared" si="1"/>
        <v>64.43</v>
      </c>
      <c r="P3824" s="33">
        <f t="shared" si="2"/>
        <v>6.59</v>
      </c>
      <c r="Q3824" s="34">
        <f t="shared" si="3"/>
        <v>1.011428571</v>
      </c>
      <c r="R3824" s="35" t="str">
        <f t="shared" si="4"/>
        <v>Medio</v>
      </c>
      <c r="S3824" s="35" t="str">
        <f>IF(O3824="","",IF(O3824&gt;AVERAGE('Base de datos limpia'!$O$2:$O$8001),"Alto","Normal"))
</f>
        <v>Normal</v>
      </c>
      <c r="T3824" s="35" t="str">
        <f t="shared" si="5"/>
        <v>Gamer casual</v>
      </c>
      <c r="U3824" s="35"/>
    </row>
    <row r="3825">
      <c r="A3825" s="28">
        <v>3824.0</v>
      </c>
      <c r="B3825" s="28">
        <v>17.0</v>
      </c>
      <c r="C3825" s="28" t="str">
        <f>TRIM(PROPER('Base de datos cruda'!C3825))</f>
        <v>Male</v>
      </c>
      <c r="D3825" s="28">
        <v>6.09</v>
      </c>
      <c r="E3825" s="28">
        <v>7.35</v>
      </c>
      <c r="F3825" s="28">
        <v>5.5</v>
      </c>
      <c r="G3825" s="28">
        <v>80.31</v>
      </c>
      <c r="H3825" s="28" t="str">
        <f>TRIM(PROPER('Base de datos cruda'!H3825))</f>
        <v>Rpg</v>
      </c>
      <c r="I3825" s="28">
        <v>1.28</v>
      </c>
      <c r="J3825" s="28">
        <v>8.26</v>
      </c>
      <c r="K3825" s="28">
        <v>242.68</v>
      </c>
      <c r="L3825" s="28">
        <f>IF('Base de datos cruda'!L3825&lt;0,,'Base de datos cruda'!L3825)</f>
        <v>16.55</v>
      </c>
      <c r="M3825" s="28" t="str">
        <f>IF(TRIM(PROPER('Base de datos cruda'!M3825))="High","Alto",IF(TRIM(PROPER('Base de datos cruda'!M3825))="Medium","Medio","Bajo"))</f>
        <v>Alto</v>
      </c>
      <c r="N3825" s="29">
        <v>72.5178622413897</v>
      </c>
      <c r="O3825" s="32">
        <f t="shared" si="1"/>
        <v>72.51786224</v>
      </c>
      <c r="P3825" s="33">
        <f t="shared" si="2"/>
        <v>14.35</v>
      </c>
      <c r="Q3825" s="34">
        <f t="shared" si="3"/>
        <v>1.206896552</v>
      </c>
      <c r="R3825" s="35" t="str">
        <f t="shared" si="4"/>
        <v>Alto</v>
      </c>
      <c r="S3825" s="35" t="str">
        <f>IF(O3825="","",IF(O3825&gt;AVERAGE('Base de datos limpia'!$O$2:$O$8001),"Alto","Normal"))
</f>
        <v>Alto</v>
      </c>
      <c r="T3825" s="35" t="str">
        <f t="shared" si="5"/>
        <v>Gamer intensivo</v>
      </c>
      <c r="U3825" s="35"/>
    </row>
    <row r="3826">
      <c r="A3826" s="28">
        <v>3825.0</v>
      </c>
      <c r="B3826" s="28">
        <v>18.0</v>
      </c>
      <c r="C3826" s="28" t="str">
        <f>TRIM(PROPER('Base de datos cruda'!C3826))</f>
        <v>Female</v>
      </c>
      <c r="D3826" s="28">
        <v>5.77</v>
      </c>
      <c r="E3826" s="28">
        <v>7.62</v>
      </c>
      <c r="F3826" s="28">
        <v>8.84</v>
      </c>
      <c r="G3826" s="28">
        <v>61.2</v>
      </c>
      <c r="H3826" s="28" t="str">
        <f>TRIM(PROPER('Base de datos cruda'!H3826))</f>
        <v>Rpg</v>
      </c>
      <c r="I3826" s="28">
        <v>3.89</v>
      </c>
      <c r="J3826" s="28">
        <v>9.36</v>
      </c>
      <c r="K3826" s="28">
        <v>251.76</v>
      </c>
      <c r="L3826" s="28">
        <f>IF('Base de datos cruda'!L3826&lt;0,,'Base de datos cruda'!L3826)</f>
        <v>14.32</v>
      </c>
      <c r="M3826" s="28" t="str">
        <f>IF(TRIM(PROPER('Base de datos cruda'!M3826))="High","Alto",IF(TRIM(PROPER('Base de datos cruda'!M3826))="Medium","Medio","Bajo"))</f>
        <v>Bajo</v>
      </c>
      <c r="N3826" s="29">
        <v>80.7270944786713</v>
      </c>
      <c r="O3826" s="32">
        <f t="shared" si="1"/>
        <v>80.72709448</v>
      </c>
      <c r="P3826" s="33">
        <f t="shared" si="2"/>
        <v>15.13</v>
      </c>
      <c r="Q3826" s="34">
        <f t="shared" si="3"/>
        <v>1.320623917</v>
      </c>
      <c r="R3826" s="35" t="str">
        <f t="shared" si="4"/>
        <v>Alto</v>
      </c>
      <c r="S3826" s="35" t="str">
        <f>IF(O3826="","",IF(O3826&gt;AVERAGE('Base de datos limpia'!$O$2:$O$8001),"Alto","Normal"))
</f>
        <v>Alto</v>
      </c>
      <c r="T3826" s="35" t="str">
        <f t="shared" si="5"/>
        <v>Gamer intensivo</v>
      </c>
      <c r="U3826" s="35"/>
    </row>
    <row r="3827">
      <c r="A3827" s="28">
        <v>3826.0</v>
      </c>
      <c r="B3827" s="28">
        <v>22.0</v>
      </c>
      <c r="C3827" s="28" t="str">
        <f>TRIM(PROPER('Base de datos cruda'!C3827))</f>
        <v>Male</v>
      </c>
      <c r="D3827" s="28">
        <v>7.23</v>
      </c>
      <c r="E3827" s="28">
        <v>8.33</v>
      </c>
      <c r="F3827" s="28">
        <v>8.33</v>
      </c>
      <c r="G3827" s="28">
        <v>71.34</v>
      </c>
      <c r="H3827" s="28" t="str">
        <f>TRIM(PROPER('Base de datos cruda'!H3827))</f>
        <v>Casual</v>
      </c>
      <c r="I3827" s="28">
        <v>1.79</v>
      </c>
      <c r="J3827" s="28">
        <v>8.44</v>
      </c>
      <c r="K3827" s="28">
        <v>217.12</v>
      </c>
      <c r="L3827" s="28">
        <f>IF('Base de datos cruda'!L3827&lt;0,,'Base de datos cruda'!L3827)</f>
        <v>12.31</v>
      </c>
      <c r="M3827" s="28" t="str">
        <f>IF(TRIM(PROPER('Base de datos cruda'!M3827))="High","Alto",IF(TRIM(PROPER('Base de datos cruda'!M3827))="Medium","Medio","Bajo"))</f>
        <v>Bajo</v>
      </c>
      <c r="N3827" s="29">
        <v>72.0448223761719</v>
      </c>
      <c r="O3827" s="32">
        <f t="shared" si="1"/>
        <v>72.04482238</v>
      </c>
      <c r="P3827" s="33">
        <f t="shared" si="2"/>
        <v>15.67</v>
      </c>
      <c r="Q3827" s="34">
        <f t="shared" si="3"/>
        <v>1.152143845</v>
      </c>
      <c r="R3827" s="35" t="str">
        <f t="shared" si="4"/>
        <v>Alto</v>
      </c>
      <c r="S3827" s="35" t="str">
        <f>IF(O3827="","",IF(O3827&gt;AVERAGE('Base de datos limpia'!$O$2:$O$8001),"Alto","Normal"))
</f>
        <v>Alto</v>
      </c>
      <c r="T3827" s="35" t="str">
        <f t="shared" si="5"/>
        <v>Gamer intensivo</v>
      </c>
      <c r="U3827" s="35"/>
    </row>
    <row r="3828">
      <c r="A3828" s="28">
        <v>3827.0</v>
      </c>
      <c r="B3828" s="28">
        <v>17.0</v>
      </c>
      <c r="C3828" s="28" t="str">
        <f>TRIM(PROPER('Base de datos cruda'!C3828))</f>
        <v>Male</v>
      </c>
      <c r="D3828" s="28">
        <v>0.27</v>
      </c>
      <c r="E3828" s="28">
        <v>5.27</v>
      </c>
      <c r="F3828" s="28">
        <v>5.45</v>
      </c>
      <c r="G3828" s="28">
        <v>84.29</v>
      </c>
      <c r="H3828" s="28" t="str">
        <f>TRIM(PROPER('Base de datos cruda'!H3828))</f>
        <v>Rpg</v>
      </c>
      <c r="I3828" s="28">
        <v>3.35</v>
      </c>
      <c r="J3828" s="28">
        <v>2.56</v>
      </c>
      <c r="K3828" s="28">
        <v>324.58</v>
      </c>
      <c r="L3828" s="28">
        <f>IF('Base de datos cruda'!L3828&lt;0,,'Base de datos cruda'!L3828)</f>
        <v>4.23</v>
      </c>
      <c r="M3828" s="28" t="str">
        <f>IF(TRIM(PROPER('Base de datos cruda'!M3828))="High","Alto",IF(TRIM(PROPER('Base de datos cruda'!M3828))="Medium","Medio","Bajo"))</f>
        <v>Medio</v>
      </c>
      <c r="N3828" s="29">
        <v>80.62</v>
      </c>
      <c r="O3828" s="32">
        <f t="shared" si="1"/>
        <v>80.62</v>
      </c>
      <c r="P3828" s="33">
        <f t="shared" si="2"/>
        <v>2.83</v>
      </c>
      <c r="Q3828" s="34">
        <f t="shared" si="3"/>
        <v>19.51851852</v>
      </c>
      <c r="R3828" s="35" t="str">
        <f t="shared" si="4"/>
        <v>Alto</v>
      </c>
      <c r="S3828" s="35" t="str">
        <f>IF(O3828="","",IF(O3828&gt;AVERAGE('Base de datos limpia'!$O$2:$O$8001),"Alto","Normal"))
</f>
        <v>Alto</v>
      </c>
      <c r="T3828" s="35" t="str">
        <f t="shared" si="5"/>
        <v>Gamer moderado</v>
      </c>
      <c r="U3828" s="35"/>
    </row>
    <row r="3829">
      <c r="A3829" s="28">
        <v>3828.0</v>
      </c>
      <c r="B3829" s="28">
        <v>16.0</v>
      </c>
      <c r="C3829" s="28" t="str">
        <f>TRIM(PROPER('Base de datos cruda'!C3829))</f>
        <v>Male</v>
      </c>
      <c r="D3829" s="28">
        <v>3.58</v>
      </c>
      <c r="E3829" s="28">
        <v>8.74</v>
      </c>
      <c r="F3829" s="28">
        <v>7.38</v>
      </c>
      <c r="G3829" s="28">
        <v>74.19</v>
      </c>
      <c r="H3829" s="28" t="str">
        <f>TRIM(PROPER('Base de datos cruda'!H3829))</f>
        <v>Rpg</v>
      </c>
      <c r="I3829" s="28">
        <v>2.76</v>
      </c>
      <c r="J3829" s="28">
        <v>5.46</v>
      </c>
      <c r="K3829" s="28">
        <v>288.36</v>
      </c>
      <c r="L3829" s="28">
        <f>IF('Base de datos cruda'!L3829&lt;0,,'Base de datos cruda'!L3829)</f>
        <v>9.69</v>
      </c>
      <c r="M3829" s="28" t="str">
        <f>IF(TRIM(PROPER('Base de datos cruda'!M3829))="High","Alto",IF(TRIM(PROPER('Base de datos cruda'!M3829))="Medium","Medio","Bajo"))</f>
        <v>Medio</v>
      </c>
      <c r="N3829" s="29">
        <v>90.95</v>
      </c>
      <c r="O3829" s="32">
        <f t="shared" si="1"/>
        <v>90.95</v>
      </c>
      <c r="P3829" s="33">
        <f t="shared" si="2"/>
        <v>9.04</v>
      </c>
      <c r="Q3829" s="34">
        <f t="shared" si="3"/>
        <v>2.441340782</v>
      </c>
      <c r="R3829" s="35" t="str">
        <f t="shared" si="4"/>
        <v>Alto</v>
      </c>
      <c r="S3829" s="35" t="str">
        <f>IF(O3829="","",IF(O3829&gt;AVERAGE('Base de datos limpia'!$O$2:$O$8001),"Alto","Normal"))
</f>
        <v>Alto</v>
      </c>
      <c r="T3829" s="35" t="str">
        <f t="shared" si="5"/>
        <v>Gamer intensivo</v>
      </c>
      <c r="U3829" s="35"/>
    </row>
    <row r="3830">
      <c r="A3830" s="28">
        <v>3829.0</v>
      </c>
      <c r="B3830" s="28">
        <v>21.0</v>
      </c>
      <c r="C3830" s="28" t="str">
        <f>TRIM(PROPER('Base de datos cruda'!C3830))</f>
        <v>Female</v>
      </c>
      <c r="D3830" s="28">
        <v>5.43</v>
      </c>
      <c r="E3830" s="28">
        <v>2.5</v>
      </c>
      <c r="F3830" s="28">
        <v>7.59</v>
      </c>
      <c r="G3830" s="28">
        <v>88.31</v>
      </c>
      <c r="H3830" s="28" t="str">
        <f>TRIM(PROPER('Base de datos cruda'!H3830))</f>
        <v>Fps</v>
      </c>
      <c r="I3830" s="28">
        <v>4.09</v>
      </c>
      <c r="J3830" s="28">
        <v>11.08</v>
      </c>
      <c r="K3830" s="28">
        <v>257.06</v>
      </c>
      <c r="L3830" s="28">
        <f>IF('Base de datos cruda'!L3830&lt;0,,'Base de datos cruda'!L3830)</f>
        <v>15.68</v>
      </c>
      <c r="M3830" s="28" t="str">
        <f>IF(TRIM(PROPER('Base de datos cruda'!M3830))="High","Alto",IF(TRIM(PROPER('Base de datos cruda'!M3830))="Medium","Medio","Bajo"))</f>
        <v>Bajo</v>
      </c>
      <c r="N3830" s="29">
        <v>53.5709752058562</v>
      </c>
      <c r="O3830" s="32">
        <f t="shared" si="1"/>
        <v>53.57097521</v>
      </c>
      <c r="P3830" s="33">
        <f t="shared" si="2"/>
        <v>16.51</v>
      </c>
      <c r="Q3830" s="34">
        <f t="shared" si="3"/>
        <v>0.4604051565</v>
      </c>
      <c r="R3830" s="35" t="str">
        <f t="shared" si="4"/>
        <v>Medio</v>
      </c>
      <c r="S3830" s="35" t="str">
        <f>IF(O3830="","",IF(O3830&gt;AVERAGE('Base de datos limpia'!$O$2:$O$8001),"Alto","Normal"))
</f>
        <v>Normal</v>
      </c>
      <c r="T3830" s="35" t="str">
        <f t="shared" si="5"/>
        <v>Gamer casual</v>
      </c>
      <c r="U3830" s="35"/>
    </row>
    <row r="3831">
      <c r="A3831" s="28">
        <v>3830.0</v>
      </c>
      <c r="B3831" s="28">
        <v>24.0</v>
      </c>
      <c r="C3831" s="28" t="str">
        <f>TRIM(PROPER('Base de datos cruda'!C3831))</f>
        <v>Female</v>
      </c>
      <c r="D3831" s="28">
        <v>0.76</v>
      </c>
      <c r="E3831" s="28">
        <v>3.25</v>
      </c>
      <c r="F3831" s="28">
        <v>6.16</v>
      </c>
      <c r="G3831" s="28">
        <v>75.65</v>
      </c>
      <c r="H3831" s="28" t="str">
        <f>TRIM(PROPER('Base de datos cruda'!H3831))</f>
        <v>Rpg</v>
      </c>
      <c r="I3831" s="28">
        <v>4.16</v>
      </c>
      <c r="J3831" s="28">
        <v>3.65</v>
      </c>
      <c r="K3831" s="28">
        <v>318.36</v>
      </c>
      <c r="L3831" s="28">
        <f>IF('Base de datos cruda'!L3831&lt;0,,'Base de datos cruda'!L3831)</f>
        <v>5.23</v>
      </c>
      <c r="M3831" s="28" t="str">
        <f>IF(TRIM(PROPER('Base de datos cruda'!M3831))="High","Alto",IF(TRIM(PROPER('Base de datos cruda'!M3831))="Medium","Medio","Bajo"))</f>
        <v>Medio</v>
      </c>
      <c r="N3831" s="29">
        <v>69.8</v>
      </c>
      <c r="O3831" s="32">
        <f t="shared" si="1"/>
        <v>69.8</v>
      </c>
      <c r="P3831" s="33">
        <f t="shared" si="2"/>
        <v>4.41</v>
      </c>
      <c r="Q3831" s="34">
        <f t="shared" si="3"/>
        <v>4.276315789</v>
      </c>
      <c r="R3831" s="35" t="str">
        <f t="shared" si="4"/>
        <v>Medio</v>
      </c>
      <c r="S3831" s="35" t="str">
        <f>IF(O3831="","",IF(O3831&gt;AVERAGE('Base de datos limpia'!$O$2:$O$8001),"Alto","Normal"))
</f>
        <v>Alto</v>
      </c>
      <c r="T3831" s="35" t="str">
        <f t="shared" si="5"/>
        <v>Gamer moderado</v>
      </c>
      <c r="U3831" s="35"/>
    </row>
    <row r="3832">
      <c r="A3832" s="28">
        <v>3831.0</v>
      </c>
      <c r="B3832" s="28">
        <v>18.0</v>
      </c>
      <c r="C3832" s="28" t="str">
        <f>TRIM(PROPER('Base de datos cruda'!C3832))</f>
        <v>Male</v>
      </c>
      <c r="D3832" s="28">
        <v>3.28</v>
      </c>
      <c r="E3832" s="28">
        <v>2.21</v>
      </c>
      <c r="F3832" s="28">
        <v>8.32</v>
      </c>
      <c r="G3832" s="28">
        <v>99.17</v>
      </c>
      <c r="H3832" s="28" t="str">
        <f>TRIM(PROPER('Base de datos cruda'!H3832))</f>
        <v>Fps</v>
      </c>
      <c r="I3832" s="28">
        <v>0.34</v>
      </c>
      <c r="J3832" s="28">
        <v>7.2</v>
      </c>
      <c r="K3832" s="28">
        <v>272.27</v>
      </c>
      <c r="L3832" s="28">
        <f>IF('Base de datos cruda'!L3832&lt;0,,'Base de datos cruda'!L3832)</f>
        <v>7.43</v>
      </c>
      <c r="M3832" s="28" t="str">
        <f>IF(TRIM(PROPER('Base de datos cruda'!M3832))="High","Alto",IF(TRIM(PROPER('Base de datos cruda'!M3832))="Medium","Medio","Bajo"))</f>
        <v>Medio</v>
      </c>
      <c r="N3832" s="29">
        <v>64.14</v>
      </c>
      <c r="O3832" s="32">
        <f t="shared" si="1"/>
        <v>64.14</v>
      </c>
      <c r="P3832" s="33">
        <f t="shared" si="2"/>
        <v>10.48</v>
      </c>
      <c r="Q3832" s="34">
        <f t="shared" si="3"/>
        <v>0.6737804878</v>
      </c>
      <c r="R3832" s="35" t="str">
        <f t="shared" si="4"/>
        <v>Medio</v>
      </c>
      <c r="S3832" s="35" t="str">
        <f>IF(O3832="","",IF(O3832&gt;AVERAGE('Base de datos limpia'!$O$2:$O$8001),"Alto","Normal"))
</f>
        <v>Normal</v>
      </c>
      <c r="T3832" s="35" t="str">
        <f t="shared" si="5"/>
        <v>Gamer casual</v>
      </c>
      <c r="U3832" s="35"/>
    </row>
    <row r="3833">
      <c r="A3833" s="28">
        <v>3832.0</v>
      </c>
      <c r="B3833" s="28">
        <v>21.0</v>
      </c>
      <c r="C3833" s="28" t="str">
        <f>TRIM(PROPER('Base de datos cruda'!C3833))</f>
        <v>Male</v>
      </c>
      <c r="D3833" s="28">
        <v>7.54</v>
      </c>
      <c r="E3833" s="28">
        <v>8.18</v>
      </c>
      <c r="F3833" s="28">
        <v>7.45</v>
      </c>
      <c r="G3833" s="28">
        <v>98.61</v>
      </c>
      <c r="H3833" s="28" t="str">
        <f>TRIM(PROPER('Base de datos cruda'!H3833))</f>
        <v>Fps</v>
      </c>
      <c r="I3833" s="28">
        <v>1.48</v>
      </c>
      <c r="J3833" s="28">
        <v>11.05</v>
      </c>
      <c r="K3833" s="28">
        <v>244.7</v>
      </c>
      <c r="L3833" s="28">
        <f>IF('Base de datos cruda'!L3833&lt;0,,'Base de datos cruda'!L3833)</f>
        <v>18.95</v>
      </c>
      <c r="M3833" s="28" t="str">
        <f>IF(TRIM(PROPER('Base de datos cruda'!M3833))="High","Alto",IF(TRIM(PROPER('Base de datos cruda'!M3833))="Medium","Medio","Bajo"))</f>
        <v>Bajo</v>
      </c>
      <c r="N3833" s="29">
        <v>83.8518519813395</v>
      </c>
      <c r="O3833" s="32">
        <f t="shared" si="1"/>
        <v>83.85185198</v>
      </c>
      <c r="P3833" s="33">
        <f t="shared" si="2"/>
        <v>18.59</v>
      </c>
      <c r="Q3833" s="34">
        <f t="shared" si="3"/>
        <v>1.084880637</v>
      </c>
      <c r="R3833" s="35" t="str">
        <f t="shared" si="4"/>
        <v>Alto</v>
      </c>
      <c r="S3833" s="35" t="str">
        <f>IF(O3833="","",IF(O3833&gt;AVERAGE('Base de datos limpia'!$O$2:$O$8001),"Alto","Normal"))
</f>
        <v>Alto</v>
      </c>
      <c r="T3833" s="35" t="str">
        <f t="shared" si="5"/>
        <v>Gamer intensivo</v>
      </c>
      <c r="U3833" s="35"/>
    </row>
    <row r="3834">
      <c r="A3834" s="28">
        <v>3833.0</v>
      </c>
      <c r="B3834" s="28">
        <v>18.0</v>
      </c>
      <c r="C3834" s="28" t="str">
        <f>TRIM(PROPER('Base de datos cruda'!C3834))</f>
        <v>Male</v>
      </c>
      <c r="D3834" s="28">
        <v>3.49</v>
      </c>
      <c r="E3834" s="28">
        <v>3.06</v>
      </c>
      <c r="F3834" s="28">
        <v>7.29</v>
      </c>
      <c r="G3834" s="28">
        <v>91.99</v>
      </c>
      <c r="H3834" s="28" t="str">
        <f>TRIM(PROPER('Base de datos cruda'!H3834))</f>
        <v>Fps</v>
      </c>
      <c r="I3834" s="28">
        <v>4.35</v>
      </c>
      <c r="J3834" s="28">
        <v>7.79</v>
      </c>
      <c r="K3834" s="28">
        <v>280.02</v>
      </c>
      <c r="L3834" s="28">
        <f>IF('Base de datos cruda'!L3834&lt;0,,'Base de datos cruda'!L3834)</f>
        <v>7.84</v>
      </c>
      <c r="M3834" s="28" t="str">
        <f>IF(TRIM(PROPER('Base de datos cruda'!M3834))="High","Alto",IF(TRIM(PROPER('Base de datos cruda'!M3834))="Medium","Medio","Bajo"))</f>
        <v>Medio</v>
      </c>
      <c r="N3834" s="29">
        <v>52.07</v>
      </c>
      <c r="O3834" s="32">
        <f t="shared" si="1"/>
        <v>52.07</v>
      </c>
      <c r="P3834" s="33">
        <f t="shared" si="2"/>
        <v>11.28</v>
      </c>
      <c r="Q3834" s="34">
        <f t="shared" si="3"/>
        <v>0.8767908309</v>
      </c>
      <c r="R3834" s="35" t="str">
        <f t="shared" si="4"/>
        <v>Medio</v>
      </c>
      <c r="S3834" s="35" t="str">
        <f>IF(O3834="","",IF(O3834&gt;AVERAGE('Base de datos limpia'!$O$2:$O$8001),"Alto","Normal"))
</f>
        <v>Normal</v>
      </c>
      <c r="T3834" s="35" t="str">
        <f t="shared" si="5"/>
        <v>Gamer moderado</v>
      </c>
      <c r="U3834" s="35"/>
    </row>
    <row r="3835">
      <c r="A3835" s="28">
        <v>3834.0</v>
      </c>
      <c r="B3835" s="28">
        <v>16.0</v>
      </c>
      <c r="C3835" s="28" t="str">
        <f>TRIM(PROPER('Base de datos cruda'!C3835))</f>
        <v>Female</v>
      </c>
      <c r="D3835" s="28">
        <v>7.88</v>
      </c>
      <c r="E3835" s="28">
        <v>2.4</v>
      </c>
      <c r="F3835" s="28">
        <v>5.1</v>
      </c>
      <c r="G3835" s="28">
        <v>98.18</v>
      </c>
      <c r="H3835" s="28" t="str">
        <f>TRIM(PROPER('Base de datos cruda'!H3835))</f>
        <v>Fps</v>
      </c>
      <c r="I3835" s="28">
        <v>2.02</v>
      </c>
      <c r="J3835" s="28">
        <v>10.28</v>
      </c>
      <c r="K3835" s="28">
        <v>209.39</v>
      </c>
      <c r="L3835" s="28">
        <f>IF('Base de datos cruda'!L3835&lt;0,,'Base de datos cruda'!L3835)</f>
        <v>14.6</v>
      </c>
      <c r="M3835" s="28" t="str">
        <f>IF(TRIM(PROPER('Base de datos cruda'!M3835))="High","Alto",IF(TRIM(PROPER('Base de datos cruda'!M3835))="Medium","Medio","Bajo"))</f>
        <v>Bajo</v>
      </c>
      <c r="N3835" s="29">
        <v>13.44</v>
      </c>
      <c r="O3835" s="32">
        <f t="shared" si="1"/>
        <v>13.44</v>
      </c>
      <c r="P3835" s="33">
        <f t="shared" si="2"/>
        <v>18.16</v>
      </c>
      <c r="Q3835" s="34">
        <f t="shared" si="3"/>
        <v>0.3045685279</v>
      </c>
      <c r="R3835" s="35" t="str">
        <f t="shared" si="4"/>
        <v>Bajo</v>
      </c>
      <c r="S3835" s="35" t="str">
        <f>IF(O3835="","",IF(O3835&gt;AVERAGE('Base de datos limpia'!$O$2:$O$8001),"Alto","Normal"))
</f>
        <v>Normal</v>
      </c>
      <c r="T3835" s="35" t="str">
        <f t="shared" si="5"/>
        <v>Gamer casual</v>
      </c>
      <c r="U3835" s="35"/>
    </row>
    <row r="3836">
      <c r="A3836" s="28">
        <v>3835.0</v>
      </c>
      <c r="B3836" s="28">
        <v>20.0</v>
      </c>
      <c r="C3836" s="28" t="str">
        <f>TRIM(PROPER('Base de datos cruda'!C3836))</f>
        <v>Male</v>
      </c>
      <c r="D3836" s="28">
        <v>0.45</v>
      </c>
      <c r="E3836" s="28">
        <v>6.61</v>
      </c>
      <c r="F3836" s="28">
        <v>6.04</v>
      </c>
      <c r="G3836" s="28">
        <v>68.19</v>
      </c>
      <c r="H3836" s="28" t="str">
        <f>TRIM(PROPER('Base de datos cruda'!H3836))</f>
        <v>Fps</v>
      </c>
      <c r="I3836" s="28">
        <v>2.57</v>
      </c>
      <c r="J3836" s="28">
        <v>2.05</v>
      </c>
      <c r="K3836" s="28">
        <v>326.75</v>
      </c>
      <c r="L3836" s="28">
        <f>IF('Base de datos cruda'!L3836&lt;0,,'Base de datos cruda'!L3836)</f>
        <v>0.04</v>
      </c>
      <c r="M3836" s="28" t="str">
        <f>IF(TRIM(PROPER('Base de datos cruda'!M3836))="High","Alto",IF(TRIM(PROPER('Base de datos cruda'!M3836))="Medium","Medio","Bajo"))</f>
        <v>Medio</v>
      </c>
      <c r="N3836" s="29">
        <v>92.72</v>
      </c>
      <c r="O3836" s="32">
        <f t="shared" si="1"/>
        <v>92.72</v>
      </c>
      <c r="P3836" s="33">
        <f t="shared" si="2"/>
        <v>2.5</v>
      </c>
      <c r="Q3836" s="34">
        <f t="shared" si="3"/>
        <v>14.68888889</v>
      </c>
      <c r="R3836" s="35" t="str">
        <f t="shared" si="4"/>
        <v>Alto</v>
      </c>
      <c r="S3836" s="35" t="str">
        <f>IF(O3836="","",IF(O3836&gt;AVERAGE('Base de datos limpia'!$O$2:$O$8001),"Alto","Normal"))
</f>
        <v>Alto</v>
      </c>
      <c r="T3836" s="35" t="str">
        <f t="shared" si="5"/>
        <v>Gamer intensivo</v>
      </c>
      <c r="U3836" s="35"/>
    </row>
    <row r="3837">
      <c r="A3837" s="28">
        <v>3836.0</v>
      </c>
      <c r="B3837" s="28">
        <v>19.0</v>
      </c>
      <c r="C3837" s="28" t="str">
        <f>TRIM(PROPER('Base de datos cruda'!C3837))</f>
        <v>Female</v>
      </c>
      <c r="D3837" s="28">
        <v>5.74</v>
      </c>
      <c r="E3837" s="28">
        <v>1.69</v>
      </c>
      <c r="F3837" s="28">
        <v>6.17</v>
      </c>
      <c r="G3837" s="28">
        <v>90.04</v>
      </c>
      <c r="H3837" s="28" t="str">
        <f>TRIM(PROPER('Base de datos cruda'!H3837))</f>
        <v>Rpg</v>
      </c>
      <c r="I3837" s="28">
        <v>0.92</v>
      </c>
      <c r="J3837" s="28">
        <v>7.15</v>
      </c>
      <c r="K3837" s="28">
        <v>258.3</v>
      </c>
      <c r="L3837" s="28">
        <f>IF('Base de datos cruda'!L3837&lt;0,,'Base de datos cruda'!L3837)</f>
        <v>13.57</v>
      </c>
      <c r="M3837" s="28" t="str">
        <f>IF(TRIM(PROPER('Base de datos cruda'!M3837))="High","Alto",IF(TRIM(PROPER('Base de datos cruda'!M3837))="Medium","Medio","Bajo"))</f>
        <v>Bajo</v>
      </c>
      <c r="N3837" s="29">
        <v>32.34</v>
      </c>
      <c r="O3837" s="32">
        <f t="shared" si="1"/>
        <v>32.34</v>
      </c>
      <c r="P3837" s="33">
        <f t="shared" si="2"/>
        <v>12.89</v>
      </c>
      <c r="Q3837" s="34">
        <f t="shared" si="3"/>
        <v>0.2944250871</v>
      </c>
      <c r="R3837" s="35" t="str">
        <f t="shared" si="4"/>
        <v>Bajo</v>
      </c>
      <c r="S3837" s="35" t="str">
        <f>IF(O3837="","",IF(O3837&gt;AVERAGE('Base de datos limpia'!$O$2:$O$8001),"Alto","Normal"))
</f>
        <v>Normal</v>
      </c>
      <c r="T3837" s="35" t="str">
        <f t="shared" si="5"/>
        <v>Gamer casual</v>
      </c>
      <c r="U3837" s="35"/>
    </row>
    <row r="3838">
      <c r="A3838" s="28">
        <v>3837.0</v>
      </c>
      <c r="B3838" s="28">
        <v>22.0</v>
      </c>
      <c r="C3838" s="28" t="str">
        <f>TRIM(PROPER('Base de datos cruda'!C3838))</f>
        <v>Male</v>
      </c>
      <c r="D3838" s="28">
        <v>4.65</v>
      </c>
      <c r="E3838" s="28">
        <v>1.4</v>
      </c>
      <c r="F3838" s="28">
        <v>7.67</v>
      </c>
      <c r="G3838" s="28">
        <v>72.87</v>
      </c>
      <c r="H3838" s="28" t="str">
        <f>TRIM(PROPER('Base de datos cruda'!H3838))</f>
        <v>Fps</v>
      </c>
      <c r="I3838" s="28">
        <v>2.76</v>
      </c>
      <c r="J3838" s="28">
        <v>6.62</v>
      </c>
      <c r="K3838" s="28">
        <v>282.92</v>
      </c>
      <c r="L3838" s="28">
        <f>IF('Base de datos cruda'!L3838&lt;0,,'Base de datos cruda'!L3838)</f>
        <v>9.47</v>
      </c>
      <c r="M3838" s="28" t="str">
        <f>IF(TRIM(PROPER('Base de datos cruda'!M3838))="High","Alto",IF(TRIM(PROPER('Base de datos cruda'!M3838))="Medium","Medio","Bajo"))</f>
        <v>Medio</v>
      </c>
      <c r="N3838" s="29">
        <v>42.37</v>
      </c>
      <c r="O3838" s="32">
        <f t="shared" si="1"/>
        <v>42.37</v>
      </c>
      <c r="P3838" s="33">
        <f t="shared" si="2"/>
        <v>11.27</v>
      </c>
      <c r="Q3838" s="34">
        <f t="shared" si="3"/>
        <v>0.3010752688</v>
      </c>
      <c r="R3838" s="35" t="str">
        <f t="shared" si="4"/>
        <v>Bajo</v>
      </c>
      <c r="S3838" s="35" t="str">
        <f>IF(O3838="","",IF(O3838&gt;AVERAGE('Base de datos limpia'!$O$2:$O$8001),"Alto","Normal"))
</f>
        <v>Normal</v>
      </c>
      <c r="T3838" s="35" t="str">
        <f t="shared" si="5"/>
        <v>Gamer casual</v>
      </c>
      <c r="U3838" s="35"/>
    </row>
    <row r="3839">
      <c r="A3839" s="28">
        <v>3838.0</v>
      </c>
      <c r="B3839" s="28">
        <v>21.0</v>
      </c>
      <c r="C3839" s="28" t="str">
        <f>TRIM(PROPER('Base de datos cruda'!C3839))</f>
        <v>Other</v>
      </c>
      <c r="D3839" s="28">
        <v>4.0</v>
      </c>
      <c r="E3839" s="28">
        <v>1.96</v>
      </c>
      <c r="F3839" s="28">
        <v>7.09</v>
      </c>
      <c r="G3839" s="28">
        <v>89.01</v>
      </c>
      <c r="H3839" s="28" t="str">
        <f>TRIM(PROPER('Base de datos cruda'!H3839))</f>
        <v>Fps</v>
      </c>
      <c r="I3839" s="28">
        <v>1.32</v>
      </c>
      <c r="J3839" s="28">
        <v>7.41</v>
      </c>
      <c r="K3839" s="28">
        <v>288.64</v>
      </c>
      <c r="L3839" s="28">
        <f>IF('Base de datos cruda'!L3839&lt;0,,'Base de datos cruda'!L3839)</f>
        <v>12.66</v>
      </c>
      <c r="M3839" s="28" t="str">
        <f>IF(TRIM(PROPER('Base de datos cruda'!M3839))="High","Alto",IF(TRIM(PROPER('Base de datos cruda'!M3839))="Medium","Medio","Bajo"))</f>
        <v>Medio</v>
      </c>
      <c r="N3839" s="29">
        <v>57.09</v>
      </c>
      <c r="O3839" s="32">
        <f t="shared" si="1"/>
        <v>57.09</v>
      </c>
      <c r="P3839" s="33">
        <f t="shared" si="2"/>
        <v>11.41</v>
      </c>
      <c r="Q3839" s="34">
        <f t="shared" si="3"/>
        <v>0.49</v>
      </c>
      <c r="R3839" s="35" t="str">
        <f t="shared" si="4"/>
        <v>Medio</v>
      </c>
      <c r="S3839" s="35" t="str">
        <f>IF(O3839="","",IF(O3839&gt;AVERAGE('Base de datos limpia'!$O$2:$O$8001),"Alto","Normal"))
</f>
        <v>Normal</v>
      </c>
      <c r="T3839" s="35" t="str">
        <f t="shared" si="5"/>
        <v>Gamer casual</v>
      </c>
      <c r="U3839" s="35"/>
    </row>
    <row r="3840">
      <c r="A3840" s="28">
        <v>3839.0</v>
      </c>
      <c r="B3840" s="28">
        <v>22.0</v>
      </c>
      <c r="C3840" s="28" t="str">
        <f>TRIM(PROPER('Base de datos cruda'!C3840))</f>
        <v>Male</v>
      </c>
      <c r="D3840" s="28">
        <v>7.77</v>
      </c>
      <c r="E3840" s="28">
        <v>1.0</v>
      </c>
      <c r="F3840" s="28">
        <v>4.43</v>
      </c>
      <c r="G3840" s="28">
        <v>74.96</v>
      </c>
      <c r="H3840" s="28" t="str">
        <f>TRIM(PROPER('Base de datos cruda'!H3840))</f>
        <v>Casual</v>
      </c>
      <c r="I3840" s="28">
        <v>4.15</v>
      </c>
      <c r="J3840" s="28">
        <v>9.95</v>
      </c>
      <c r="K3840" s="28">
        <v>240.18</v>
      </c>
      <c r="L3840" s="28">
        <f>IF('Base de datos cruda'!L3840&lt;0,,'Base de datos cruda'!L3840)</f>
        <v>18.86</v>
      </c>
      <c r="M3840" s="28" t="str">
        <f>IF(TRIM(PROPER('Base de datos cruda'!M3840))="High","Alto",IF(TRIM(PROPER('Base de datos cruda'!M3840))="Medium","Medio","Bajo"))</f>
        <v>Bajo</v>
      </c>
      <c r="N3840" s="29">
        <v>4.61</v>
      </c>
      <c r="O3840" s="32">
        <f t="shared" si="1"/>
        <v>4.61</v>
      </c>
      <c r="P3840" s="33">
        <f t="shared" si="2"/>
        <v>17.72</v>
      </c>
      <c r="Q3840" s="34">
        <f t="shared" si="3"/>
        <v>0.1287001287</v>
      </c>
      <c r="R3840" s="35" t="str">
        <f t="shared" si="4"/>
        <v>Bajo</v>
      </c>
      <c r="S3840" s="35" t="str">
        <f>IF(O3840="","",IF(O3840&gt;AVERAGE('Base de datos limpia'!$O$2:$O$8001),"Alto","Normal"))
</f>
        <v>Normal</v>
      </c>
      <c r="T3840" s="35" t="str">
        <f t="shared" si="5"/>
        <v>Gamer casual</v>
      </c>
      <c r="U3840" s="35"/>
    </row>
    <row r="3841">
      <c r="A3841" s="28">
        <v>3840.0</v>
      </c>
      <c r="B3841" s="28">
        <v>20.0</v>
      </c>
      <c r="C3841" s="28" t="str">
        <f>TRIM(PROPER('Base de datos cruda'!C3841))</f>
        <v>Female</v>
      </c>
      <c r="D3841" s="28">
        <v>1.04</v>
      </c>
      <c r="E3841" s="28">
        <v>7.27</v>
      </c>
      <c r="F3841" s="28">
        <v>5.54</v>
      </c>
      <c r="G3841" s="28">
        <v>71.58</v>
      </c>
      <c r="H3841" s="28" t="str">
        <f>TRIM(PROPER('Base de datos cruda'!H3841))</f>
        <v>Rpg</v>
      </c>
      <c r="I3841" s="28">
        <v>1.0</v>
      </c>
      <c r="J3841" s="28">
        <v>4.21</v>
      </c>
      <c r="K3841" s="28">
        <v>312.26</v>
      </c>
      <c r="L3841" s="28">
        <f>IF('Base de datos cruda'!L3841&lt;0,,'Base de datos cruda'!L3841)</f>
        <v>5.01</v>
      </c>
      <c r="M3841" s="28" t="str">
        <f>IF(TRIM(PROPER('Base de datos cruda'!M3841))="High","Alto",IF(TRIM(PROPER('Base de datos cruda'!M3841))="Medium","Medio","Bajo"))</f>
        <v>Alto</v>
      </c>
      <c r="N3841" s="29">
        <v>94.7</v>
      </c>
      <c r="O3841" s="32">
        <f t="shared" si="1"/>
        <v>94.7</v>
      </c>
      <c r="P3841" s="33">
        <f t="shared" si="2"/>
        <v>5.25</v>
      </c>
      <c r="Q3841" s="34">
        <f t="shared" si="3"/>
        <v>6.990384615</v>
      </c>
      <c r="R3841" s="35" t="str">
        <f t="shared" si="4"/>
        <v>Alto</v>
      </c>
      <c r="S3841" s="35" t="str">
        <f>IF(O3841="","",IF(O3841&gt;AVERAGE('Base de datos limpia'!$O$2:$O$8001),"Alto","Normal"))
</f>
        <v>Alto</v>
      </c>
      <c r="T3841" s="35" t="str">
        <f t="shared" si="5"/>
        <v>Gamer intensivo</v>
      </c>
      <c r="U3841" s="35"/>
    </row>
    <row r="3842">
      <c r="A3842" s="28">
        <v>3841.0</v>
      </c>
      <c r="B3842" s="28">
        <v>19.0</v>
      </c>
      <c r="C3842" s="28" t="str">
        <f>TRIM(PROPER('Base de datos cruda'!C3842))</f>
        <v>Male</v>
      </c>
      <c r="D3842" s="28">
        <v>7.17</v>
      </c>
      <c r="E3842" s="28">
        <v>6.06</v>
      </c>
      <c r="F3842" s="28">
        <v>6.37</v>
      </c>
      <c r="G3842" s="28">
        <v>98.35</v>
      </c>
      <c r="H3842" s="28" t="str">
        <f>TRIM(PROPER('Base de datos cruda'!H3842))</f>
        <v>Rpg</v>
      </c>
      <c r="I3842" s="28">
        <v>1.8</v>
      </c>
      <c r="J3842" s="28">
        <v>8.32</v>
      </c>
      <c r="K3842" s="28">
        <v>241.09</v>
      </c>
      <c r="L3842" s="28">
        <f>IF('Base de datos cruda'!L3842&lt;0,,'Base de datos cruda'!L3842)</f>
        <v>17.68</v>
      </c>
      <c r="M3842" s="28" t="str">
        <f>IF(TRIM(PROPER('Base de datos cruda'!M3842))="High","Alto",IF(TRIM(PROPER('Base de datos cruda'!M3842))="Medium","Medio","Bajo"))</f>
        <v>Bajo</v>
      </c>
      <c r="N3842" s="29">
        <v>56.03</v>
      </c>
      <c r="O3842" s="32">
        <f t="shared" si="1"/>
        <v>56.03</v>
      </c>
      <c r="P3842" s="33">
        <f t="shared" si="2"/>
        <v>15.49</v>
      </c>
      <c r="Q3842" s="34">
        <f t="shared" si="3"/>
        <v>0.8451882845</v>
      </c>
      <c r="R3842" s="35" t="str">
        <f t="shared" si="4"/>
        <v>Medio</v>
      </c>
      <c r="S3842" s="35" t="str">
        <f>IF(O3842="","",IF(O3842&gt;AVERAGE('Base de datos limpia'!$O$2:$O$8001),"Alto","Normal"))
</f>
        <v>Normal</v>
      </c>
      <c r="T3842" s="35" t="str">
        <f t="shared" si="5"/>
        <v>Gamer intensivo</v>
      </c>
      <c r="U3842" s="35"/>
    </row>
    <row r="3843">
      <c r="A3843" s="28">
        <v>3842.0</v>
      </c>
      <c r="B3843" s="28">
        <v>22.0</v>
      </c>
      <c r="C3843" s="28" t="str">
        <f>TRIM(PROPER('Base de datos cruda'!C3843))</f>
        <v>Male</v>
      </c>
      <c r="D3843" s="28">
        <v>5.53</v>
      </c>
      <c r="E3843" s="28">
        <v>2.89</v>
      </c>
      <c r="F3843" s="28">
        <v>7.68</v>
      </c>
      <c r="G3843" s="28">
        <v>68.4</v>
      </c>
      <c r="H3843" s="28" t="str">
        <f>TRIM(PROPER('Base de datos cruda'!H3843))</f>
        <v>Fps</v>
      </c>
      <c r="I3843" s="28">
        <v>0.48</v>
      </c>
      <c r="J3843" s="28">
        <v>9.67</v>
      </c>
      <c r="K3843" s="28">
        <v>242.85</v>
      </c>
      <c r="L3843" s="28">
        <f>IF('Base de datos cruda'!L3843&lt;0,,'Base de datos cruda'!L3843)</f>
        <v>10.78</v>
      </c>
      <c r="M3843" s="28" t="str">
        <f>IF(TRIM(PROPER('Base de datos cruda'!M3843))="High","Alto",IF(TRIM(PROPER('Base de datos cruda'!M3843))="Medium","Medio","Bajo"))</f>
        <v>Bajo</v>
      </c>
      <c r="N3843" s="29">
        <v>47.49</v>
      </c>
      <c r="O3843" s="32">
        <f t="shared" si="1"/>
        <v>47.49</v>
      </c>
      <c r="P3843" s="33">
        <f t="shared" si="2"/>
        <v>15.2</v>
      </c>
      <c r="Q3843" s="34">
        <f t="shared" si="3"/>
        <v>0.5226039783</v>
      </c>
      <c r="R3843" s="35" t="str">
        <f t="shared" si="4"/>
        <v>Bajo</v>
      </c>
      <c r="S3843" s="35" t="str">
        <f>IF(O3843="","",IF(O3843&gt;AVERAGE('Base de datos limpia'!$O$2:$O$8001),"Alto","Normal"))
</f>
        <v>Normal</v>
      </c>
      <c r="T3843" s="35" t="str">
        <f t="shared" si="5"/>
        <v>Gamer casual</v>
      </c>
      <c r="U3843" s="35"/>
    </row>
    <row r="3844">
      <c r="A3844" s="28">
        <v>3843.0</v>
      </c>
      <c r="B3844" s="28">
        <v>22.0</v>
      </c>
      <c r="C3844" s="28" t="str">
        <f>TRIM(PROPER('Base de datos cruda'!C3844))</f>
        <v>Female</v>
      </c>
      <c r="D3844" s="28">
        <v>2.07</v>
      </c>
      <c r="E3844" s="28">
        <v>3.1</v>
      </c>
      <c r="F3844" s="28">
        <v>7.72</v>
      </c>
      <c r="G3844" s="28">
        <v>90.34</v>
      </c>
      <c r="H3844" s="28" t="str">
        <f>TRIM(PROPER('Base de datos cruda'!H3844))</f>
        <v>Rpg</v>
      </c>
      <c r="I3844" s="28">
        <v>2.94</v>
      </c>
      <c r="J3844" s="28">
        <v>7.46</v>
      </c>
      <c r="K3844" s="28">
        <v>292.39</v>
      </c>
      <c r="L3844" s="28">
        <f>IF('Base de datos cruda'!L3844&lt;0,,'Base de datos cruda'!L3844)</f>
        <v>8.75</v>
      </c>
      <c r="M3844" s="28" t="str">
        <f>IF(TRIM(PROPER('Base de datos cruda'!M3844))="High","Alto",IF(TRIM(PROPER('Base de datos cruda'!M3844))="Medium","Medio","Bajo"))</f>
        <v>Medio</v>
      </c>
      <c r="N3844" s="29">
        <v>73.09</v>
      </c>
      <c r="O3844" s="32">
        <f t="shared" si="1"/>
        <v>73.09</v>
      </c>
      <c r="P3844" s="33">
        <f t="shared" si="2"/>
        <v>9.53</v>
      </c>
      <c r="Q3844" s="34">
        <f t="shared" si="3"/>
        <v>1.497584541</v>
      </c>
      <c r="R3844" s="35" t="str">
        <f t="shared" si="4"/>
        <v>Alto</v>
      </c>
      <c r="S3844" s="35" t="str">
        <f>IF(O3844="","",IF(O3844&gt;AVERAGE('Base de datos limpia'!$O$2:$O$8001),"Alto","Normal"))
</f>
        <v>Alto</v>
      </c>
      <c r="T3844" s="35" t="str">
        <f t="shared" si="5"/>
        <v>Gamer moderado</v>
      </c>
      <c r="U3844" s="35"/>
    </row>
    <row r="3845">
      <c r="A3845" s="28">
        <v>3844.0</v>
      </c>
      <c r="B3845" s="28">
        <v>21.0</v>
      </c>
      <c r="C3845" s="28" t="str">
        <f>TRIM(PROPER('Base de datos cruda'!C3845))</f>
        <v>Female</v>
      </c>
      <c r="D3845" s="28">
        <v>7.21</v>
      </c>
      <c r="E3845" s="28">
        <v>8.3</v>
      </c>
      <c r="F3845" s="28">
        <v>6.45</v>
      </c>
      <c r="G3845" s="28">
        <v>86.99</v>
      </c>
      <c r="H3845" s="28" t="str">
        <f>TRIM(PROPER('Base de datos cruda'!H3845))</f>
        <v>Rpg</v>
      </c>
      <c r="I3845" s="28">
        <v>4.71</v>
      </c>
      <c r="J3845" s="28">
        <v>8.45</v>
      </c>
      <c r="K3845" s="28">
        <v>263.32</v>
      </c>
      <c r="L3845" s="28">
        <f>IF('Base de datos cruda'!L3845&lt;0,,'Base de datos cruda'!L3845)</f>
        <v>16.19</v>
      </c>
      <c r="M3845" s="28" t="str">
        <f>IF(TRIM(PROPER('Base de datos cruda'!M3845))="High","Alto",IF(TRIM(PROPER('Base de datos cruda'!M3845))="Medium","Medio","Bajo"))</f>
        <v>Bajo</v>
      </c>
      <c r="N3845" s="29">
        <v>78.6643402619895</v>
      </c>
      <c r="O3845" s="32">
        <f t="shared" si="1"/>
        <v>78.66434026</v>
      </c>
      <c r="P3845" s="33">
        <f t="shared" si="2"/>
        <v>15.66</v>
      </c>
      <c r="Q3845" s="34">
        <f t="shared" si="3"/>
        <v>1.151178918</v>
      </c>
      <c r="R3845" s="35" t="str">
        <f t="shared" si="4"/>
        <v>Alto</v>
      </c>
      <c r="S3845" s="35" t="str">
        <f>IF(O3845="","",IF(O3845&gt;AVERAGE('Base de datos limpia'!$O$2:$O$8001),"Alto","Normal"))
</f>
        <v>Alto</v>
      </c>
      <c r="T3845" s="35" t="str">
        <f t="shared" si="5"/>
        <v>Gamer intensivo</v>
      </c>
      <c r="U3845" s="35"/>
    </row>
    <row r="3846">
      <c r="A3846" s="28">
        <v>3845.0</v>
      </c>
      <c r="B3846" s="28">
        <v>23.0</v>
      </c>
      <c r="C3846" s="28" t="str">
        <f>TRIM(PROPER('Base de datos cruda'!C3846))</f>
        <v>Male</v>
      </c>
      <c r="D3846" s="28">
        <v>3.43</v>
      </c>
      <c r="E3846" s="28">
        <v>5.52</v>
      </c>
      <c r="F3846" s="28">
        <v>4.58</v>
      </c>
      <c r="G3846" s="28">
        <v>72.14</v>
      </c>
      <c r="H3846" s="28" t="str">
        <f>TRIM(PROPER('Base de datos cruda'!H3846))</f>
        <v>Rpg</v>
      </c>
      <c r="I3846" s="28">
        <v>0.87</v>
      </c>
      <c r="J3846" s="28">
        <v>5.52</v>
      </c>
      <c r="K3846" s="28">
        <v>261.56</v>
      </c>
      <c r="L3846" s="28">
        <f>IF('Base de datos cruda'!L3846&lt;0,,'Base de datos cruda'!L3846)</f>
        <v>5.36</v>
      </c>
      <c r="M3846" s="28" t="str">
        <f>IF(TRIM(PROPER('Base de datos cruda'!M3846))="High","Alto",IF(TRIM(PROPER('Base de datos cruda'!M3846))="Medium","Medio","Bajo"))</f>
        <v>Medio</v>
      </c>
      <c r="N3846" s="29">
        <v>57.48</v>
      </c>
      <c r="O3846" s="32">
        <f t="shared" si="1"/>
        <v>57.48</v>
      </c>
      <c r="P3846" s="33">
        <f t="shared" si="2"/>
        <v>8.95</v>
      </c>
      <c r="Q3846" s="34">
        <f t="shared" si="3"/>
        <v>1.609329446</v>
      </c>
      <c r="R3846" s="35" t="str">
        <f t="shared" si="4"/>
        <v>Medio</v>
      </c>
      <c r="S3846" s="35" t="str">
        <f>IF(O3846="","",IF(O3846&gt;AVERAGE('Base de datos limpia'!$O$2:$O$8001),"Alto","Normal"))
</f>
        <v>Normal</v>
      </c>
      <c r="T3846" s="35" t="str">
        <f t="shared" si="5"/>
        <v>Gamer moderado</v>
      </c>
      <c r="U3846" s="35"/>
    </row>
    <row r="3847">
      <c r="A3847" s="28">
        <v>3846.0</v>
      </c>
      <c r="B3847" s="28">
        <v>19.0</v>
      </c>
      <c r="C3847" s="28" t="str">
        <f>TRIM(PROPER('Base de datos cruda'!C3847))</f>
        <v>Female</v>
      </c>
      <c r="D3847" s="28">
        <v>6.51</v>
      </c>
      <c r="E3847" s="28">
        <v>7.29</v>
      </c>
      <c r="F3847" s="28">
        <v>5.46</v>
      </c>
      <c r="G3847" s="28">
        <v>78.33</v>
      </c>
      <c r="H3847" s="28" t="str">
        <f>TRIM(PROPER('Base de datos cruda'!H3847))</f>
        <v>Fps</v>
      </c>
      <c r="I3847" s="28">
        <v>0.1</v>
      </c>
      <c r="J3847" s="28">
        <v>9.1</v>
      </c>
      <c r="K3847" s="28">
        <v>244.98</v>
      </c>
      <c r="L3847" s="28">
        <f>IF('Base de datos cruda'!L3847&lt;0,,'Base de datos cruda'!L3847)</f>
        <v>12.87</v>
      </c>
      <c r="M3847" s="28" t="str">
        <f>IF(TRIM(PROPER('Base de datos cruda'!M3847))="High","Alto",IF(TRIM(PROPER('Base de datos cruda'!M3847))="Medium","Medio","Bajo"))</f>
        <v>Alto</v>
      </c>
      <c r="N3847" s="29">
        <v>66.4736899740577</v>
      </c>
      <c r="O3847" s="32">
        <f t="shared" si="1"/>
        <v>66.47368997</v>
      </c>
      <c r="P3847" s="33">
        <f t="shared" si="2"/>
        <v>15.61</v>
      </c>
      <c r="Q3847" s="34">
        <f t="shared" si="3"/>
        <v>1.119815668</v>
      </c>
      <c r="R3847" s="35" t="str">
        <f t="shared" si="4"/>
        <v>Medio</v>
      </c>
      <c r="S3847" s="35" t="str">
        <f>IF(O3847="","",IF(O3847&gt;AVERAGE('Base de datos limpia'!$O$2:$O$8001),"Alto","Normal"))
</f>
        <v>Alto</v>
      </c>
      <c r="T3847" s="35" t="str">
        <f t="shared" si="5"/>
        <v>Gamer intensivo</v>
      </c>
      <c r="U3847" s="35"/>
    </row>
    <row r="3848">
      <c r="A3848" s="28">
        <v>3847.0</v>
      </c>
      <c r="B3848" s="28">
        <v>20.0</v>
      </c>
      <c r="C3848" s="28" t="str">
        <f>TRIM(PROPER('Base de datos cruda'!C3848))</f>
        <v>Female</v>
      </c>
      <c r="D3848" s="28">
        <v>3.11</v>
      </c>
      <c r="E3848" s="28">
        <v>5.07</v>
      </c>
      <c r="F3848" s="28">
        <v>5.27</v>
      </c>
      <c r="G3848" s="28">
        <v>65.72</v>
      </c>
      <c r="H3848" s="28" t="str">
        <f>TRIM(PROPER('Base de datos cruda'!H3848))</f>
        <v>Casual</v>
      </c>
      <c r="I3848" s="28">
        <v>2.11</v>
      </c>
      <c r="J3848" s="28">
        <v>5.55</v>
      </c>
      <c r="K3848" s="28">
        <v>282.29</v>
      </c>
      <c r="L3848" s="28">
        <f>IF('Base de datos cruda'!L3848&lt;0,,'Base de datos cruda'!L3848)</f>
        <v>7.12</v>
      </c>
      <c r="M3848" s="28" t="str">
        <f>IF(TRIM(PROPER('Base de datos cruda'!M3848))="High","Alto",IF(TRIM(PROPER('Base de datos cruda'!M3848))="Medium","Medio","Bajo"))</f>
        <v>Medio</v>
      </c>
      <c r="N3848" s="29">
        <v>60.04</v>
      </c>
      <c r="O3848" s="32">
        <f t="shared" si="1"/>
        <v>60.04</v>
      </c>
      <c r="P3848" s="33">
        <f t="shared" si="2"/>
        <v>8.66</v>
      </c>
      <c r="Q3848" s="34">
        <f t="shared" si="3"/>
        <v>1.63022508</v>
      </c>
      <c r="R3848" s="35" t="str">
        <f t="shared" si="4"/>
        <v>Medio</v>
      </c>
      <c r="S3848" s="35" t="str">
        <f>IF(O3848="","",IF(O3848&gt;AVERAGE('Base de datos limpia'!$O$2:$O$8001),"Alto","Normal"))
</f>
        <v>Normal</v>
      </c>
      <c r="T3848" s="35" t="str">
        <f t="shared" si="5"/>
        <v>Gamer moderado</v>
      </c>
      <c r="U3848" s="35"/>
    </row>
    <row r="3849">
      <c r="A3849" s="28">
        <v>3848.0</v>
      </c>
      <c r="B3849" s="28">
        <v>19.0</v>
      </c>
      <c r="C3849" s="28" t="str">
        <f>TRIM(PROPER('Base de datos cruda'!C3849))</f>
        <v>Female</v>
      </c>
      <c r="D3849" s="28">
        <v>6.81</v>
      </c>
      <c r="E3849" s="28">
        <v>3.14</v>
      </c>
      <c r="F3849" s="28">
        <v>7.91</v>
      </c>
      <c r="G3849" s="28">
        <v>96.85</v>
      </c>
      <c r="H3849" s="28" t="str">
        <f>TRIM(PROPER('Base de datos cruda'!H3849))</f>
        <v>Casual</v>
      </c>
      <c r="I3849" s="28">
        <v>3.74</v>
      </c>
      <c r="J3849" s="28">
        <v>8.01</v>
      </c>
      <c r="K3849" s="28">
        <v>246.81</v>
      </c>
      <c r="L3849" s="28">
        <f>IF('Base de datos cruda'!L3849&lt;0,,'Base de datos cruda'!L3849)</f>
        <v>13.85</v>
      </c>
      <c r="M3849" s="28" t="str">
        <f>IF(TRIM(PROPER('Base de datos cruda'!M3849))="High","Alto",IF(TRIM(PROPER('Base de datos cruda'!M3849))="Medium","Medio","Bajo"))</f>
        <v>Bajo</v>
      </c>
      <c r="N3849" s="29">
        <v>53.263787873387</v>
      </c>
      <c r="O3849" s="32">
        <f t="shared" si="1"/>
        <v>53.26378787</v>
      </c>
      <c r="P3849" s="33">
        <f t="shared" si="2"/>
        <v>14.82</v>
      </c>
      <c r="Q3849" s="34">
        <f t="shared" si="3"/>
        <v>0.4610866373</v>
      </c>
      <c r="R3849" s="35" t="str">
        <f t="shared" si="4"/>
        <v>Medio</v>
      </c>
      <c r="S3849" s="35" t="str">
        <f>IF(O3849="","",IF(O3849&gt;AVERAGE('Base de datos limpia'!$O$2:$O$8001),"Alto","Normal"))
</f>
        <v>Normal</v>
      </c>
      <c r="T3849" s="35" t="str">
        <f t="shared" si="5"/>
        <v>Gamer moderado</v>
      </c>
      <c r="U3849" s="35"/>
    </row>
    <row r="3850">
      <c r="A3850" s="28">
        <v>3849.0</v>
      </c>
      <c r="B3850" s="28">
        <v>16.0</v>
      </c>
      <c r="C3850" s="28" t="str">
        <f>TRIM(PROPER('Base de datos cruda'!C3850))</f>
        <v>Male</v>
      </c>
      <c r="D3850" s="28">
        <v>5.09</v>
      </c>
      <c r="E3850" s="28">
        <v>9.73</v>
      </c>
      <c r="F3850" s="28">
        <v>4.9</v>
      </c>
      <c r="G3850" s="28">
        <v>98.72</v>
      </c>
      <c r="H3850" s="28" t="str">
        <f>TRIM(PROPER('Base de datos cruda'!H3850))</f>
        <v>Casual</v>
      </c>
      <c r="I3850" s="28">
        <v>4.88</v>
      </c>
      <c r="J3850" s="28">
        <v>6.62</v>
      </c>
      <c r="K3850" s="28">
        <v>260.91</v>
      </c>
      <c r="L3850" s="28">
        <f>IF('Base de datos cruda'!L3850&lt;0,,'Base de datos cruda'!L3850)</f>
        <v>10.86</v>
      </c>
      <c r="M3850" s="28" t="str">
        <f>IF(TRIM(PROPER('Base de datos cruda'!M3850))="High","Alto",IF(TRIM(PROPER('Base de datos cruda'!M3850))="Medium","Medio","Bajo"))</f>
        <v>Alto</v>
      </c>
      <c r="N3850" s="29">
        <v>87.1841857328328</v>
      </c>
      <c r="O3850" s="32">
        <f t="shared" si="1"/>
        <v>87.18418573</v>
      </c>
      <c r="P3850" s="33">
        <f t="shared" si="2"/>
        <v>11.71</v>
      </c>
      <c r="Q3850" s="34">
        <f t="shared" si="3"/>
        <v>1.911591356</v>
      </c>
      <c r="R3850" s="35" t="str">
        <f t="shared" si="4"/>
        <v>Alto</v>
      </c>
      <c r="S3850" s="35" t="str">
        <f>IF(O3850="","",IF(O3850&gt;AVERAGE('Base de datos limpia'!$O$2:$O$8001),"Alto","Normal"))
</f>
        <v>Alto</v>
      </c>
      <c r="T3850" s="35" t="str">
        <f t="shared" si="5"/>
        <v>Gamer intensivo</v>
      </c>
      <c r="U3850" s="35"/>
    </row>
    <row r="3851">
      <c r="A3851" s="28">
        <v>3850.0</v>
      </c>
      <c r="B3851" s="28">
        <v>23.0</v>
      </c>
      <c r="C3851" s="28" t="str">
        <f>TRIM(PROPER('Base de datos cruda'!C3851))</f>
        <v>Female</v>
      </c>
      <c r="D3851" s="28">
        <v>1.13</v>
      </c>
      <c r="E3851" s="28">
        <v>6.09</v>
      </c>
      <c r="F3851" s="28">
        <v>6.32</v>
      </c>
      <c r="G3851" s="28">
        <v>89.3</v>
      </c>
      <c r="H3851" s="28" t="str">
        <f>TRIM(PROPER('Base de datos cruda'!H3851))</f>
        <v>Fps</v>
      </c>
      <c r="I3851" s="28">
        <v>0.26</v>
      </c>
      <c r="J3851" s="28">
        <v>6.69</v>
      </c>
      <c r="K3851" s="28">
        <v>318.59</v>
      </c>
      <c r="L3851" s="28">
        <f>IF('Base de datos cruda'!L3851&lt;0,,'Base de datos cruda'!L3851)</f>
        <v>3.8</v>
      </c>
      <c r="M3851" s="28" t="str">
        <f>IF(TRIM(PROPER('Base de datos cruda'!M3851))="High","Alto",IF(TRIM(PROPER('Base de datos cruda'!M3851))="Medium","Medio","Bajo"))</f>
        <v>Medio</v>
      </c>
      <c r="N3851" s="29">
        <v>89.1</v>
      </c>
      <c r="O3851" s="32">
        <f t="shared" si="1"/>
        <v>89.1</v>
      </c>
      <c r="P3851" s="33">
        <f t="shared" si="2"/>
        <v>7.82</v>
      </c>
      <c r="Q3851" s="34">
        <f t="shared" si="3"/>
        <v>5.389380531</v>
      </c>
      <c r="R3851" s="35" t="str">
        <f t="shared" si="4"/>
        <v>Alto</v>
      </c>
      <c r="S3851" s="35" t="str">
        <f>IF(O3851="","",IF(O3851&gt;AVERAGE('Base de datos limpia'!$O$2:$O$8001),"Alto","Normal"))
</f>
        <v>Alto</v>
      </c>
      <c r="T3851" s="35" t="str">
        <f t="shared" si="5"/>
        <v>Gamer intensivo</v>
      </c>
      <c r="U3851" s="35"/>
    </row>
    <row r="3852">
      <c r="A3852" s="28">
        <v>3851.0</v>
      </c>
      <c r="B3852" s="28">
        <v>16.0</v>
      </c>
      <c r="C3852" s="28" t="str">
        <f>TRIM(PROPER('Base de datos cruda'!C3852))</f>
        <v>Female</v>
      </c>
      <c r="D3852" s="28">
        <v>5.2</v>
      </c>
      <c r="E3852" s="28">
        <v>2.18</v>
      </c>
      <c r="F3852" s="28">
        <v>7.35</v>
      </c>
      <c r="G3852" s="28">
        <v>93.98</v>
      </c>
      <c r="H3852" s="28" t="str">
        <f>TRIM(PROPER('Base de datos cruda'!H3852))</f>
        <v>Rpg</v>
      </c>
      <c r="I3852" s="28">
        <v>3.93</v>
      </c>
      <c r="J3852" s="28">
        <v>9.76</v>
      </c>
      <c r="K3852" s="28">
        <v>257.75</v>
      </c>
      <c r="L3852" s="28">
        <f>IF('Base de datos cruda'!L3852&lt;0,,'Base de datos cruda'!L3852)</f>
        <v>15.64</v>
      </c>
      <c r="M3852" s="28" t="str">
        <f>IF(TRIM(PROPER('Base de datos cruda'!M3852))="High","Alto",IF(TRIM(PROPER('Base de datos cruda'!M3852))="Medium","Medio","Bajo"))</f>
        <v>Bajo</v>
      </c>
      <c r="N3852" s="29">
        <v>46.29</v>
      </c>
      <c r="O3852" s="32">
        <f t="shared" si="1"/>
        <v>46.29</v>
      </c>
      <c r="P3852" s="33">
        <f t="shared" si="2"/>
        <v>14.96</v>
      </c>
      <c r="Q3852" s="34">
        <f t="shared" si="3"/>
        <v>0.4192307692</v>
      </c>
      <c r="R3852" s="35" t="str">
        <f t="shared" si="4"/>
        <v>Bajo</v>
      </c>
      <c r="S3852" s="35" t="str">
        <f>IF(O3852="","",IF(O3852&gt;AVERAGE('Base de datos limpia'!$O$2:$O$8001),"Alto","Normal"))
</f>
        <v>Normal</v>
      </c>
      <c r="T3852" s="35" t="str">
        <f t="shared" si="5"/>
        <v>Gamer casual</v>
      </c>
      <c r="U3852" s="35"/>
    </row>
    <row r="3853">
      <c r="A3853" s="28">
        <v>3852.0</v>
      </c>
      <c r="B3853" s="28">
        <v>20.0</v>
      </c>
      <c r="C3853" s="28" t="str">
        <f>TRIM(PROPER('Base de datos cruda'!C3853))</f>
        <v>Male</v>
      </c>
      <c r="D3853" s="28">
        <v>1.53</v>
      </c>
      <c r="E3853" s="28">
        <v>4.65</v>
      </c>
      <c r="F3853" s="28">
        <v>8.82</v>
      </c>
      <c r="G3853" s="28">
        <v>63.3</v>
      </c>
      <c r="H3853" s="28" t="str">
        <f>TRIM(PROPER('Base de datos cruda'!H3853))</f>
        <v>Fps</v>
      </c>
      <c r="I3853" s="28">
        <v>1.84</v>
      </c>
      <c r="J3853" s="28">
        <v>7.32</v>
      </c>
      <c r="K3853" s="28">
        <v>309.38</v>
      </c>
      <c r="L3853" s="28">
        <f>IF('Base de datos cruda'!L3853&lt;0,,'Base de datos cruda'!L3853)</f>
        <v>3.49</v>
      </c>
      <c r="M3853" s="28" t="str">
        <f>IF(TRIM(PROPER('Base de datos cruda'!M3853))="High","Alto",IF(TRIM(PROPER('Base de datos cruda'!M3853))="Medium","Medio","Bajo"))</f>
        <v>Medio</v>
      </c>
      <c r="N3853" s="29">
        <v>99.9593203328944</v>
      </c>
      <c r="O3853" s="32">
        <f t="shared" si="1"/>
        <v>99.95932033</v>
      </c>
      <c r="P3853" s="33">
        <f t="shared" si="2"/>
        <v>8.85</v>
      </c>
      <c r="Q3853" s="34">
        <f t="shared" si="3"/>
        <v>3.039215686</v>
      </c>
      <c r="R3853" s="35" t="str">
        <f t="shared" si="4"/>
        <v>Alto</v>
      </c>
      <c r="S3853" s="35" t="str">
        <f>IF(O3853="","",IF(O3853&gt;AVERAGE('Base de datos limpia'!$O$2:$O$8001),"Alto","Normal"))
</f>
        <v>Alto</v>
      </c>
      <c r="T3853" s="35" t="str">
        <f t="shared" si="5"/>
        <v>Gamer moderado</v>
      </c>
      <c r="U3853" s="35"/>
    </row>
    <row r="3854">
      <c r="A3854" s="28">
        <v>3853.0</v>
      </c>
      <c r="B3854" s="28">
        <v>21.0</v>
      </c>
      <c r="C3854" s="28" t="str">
        <f>TRIM(PROPER('Base de datos cruda'!C3854))</f>
        <v>Female</v>
      </c>
      <c r="D3854" s="28">
        <v>3.3</v>
      </c>
      <c r="E3854" s="28">
        <v>3.96</v>
      </c>
      <c r="F3854" s="28">
        <v>9.0</v>
      </c>
      <c r="G3854" s="28">
        <v>75.36</v>
      </c>
      <c r="H3854" s="28" t="str">
        <f>TRIM(PROPER('Base de datos cruda'!H3854))</f>
        <v>Rpg</v>
      </c>
      <c r="I3854" s="28">
        <v>0.77</v>
      </c>
      <c r="J3854" s="28">
        <v>6.5</v>
      </c>
      <c r="K3854" s="28">
        <v>284.06</v>
      </c>
      <c r="L3854" s="28">
        <f>IF('Base de datos cruda'!L3854&lt;0,,'Base de datos cruda'!L3854)</f>
        <v>5.79</v>
      </c>
      <c r="M3854" s="28" t="str">
        <f>IF(TRIM(PROPER('Base de datos cruda'!M3854))="High","Alto",IF(TRIM(PROPER('Base de datos cruda'!M3854))="Medium","Medio","Bajo"))</f>
        <v>Medio</v>
      </c>
      <c r="N3854" s="29">
        <v>68.98</v>
      </c>
      <c r="O3854" s="32">
        <f t="shared" si="1"/>
        <v>68.98</v>
      </c>
      <c r="P3854" s="33">
        <f t="shared" si="2"/>
        <v>9.8</v>
      </c>
      <c r="Q3854" s="34">
        <f t="shared" si="3"/>
        <v>1.2</v>
      </c>
      <c r="R3854" s="35" t="str">
        <f t="shared" si="4"/>
        <v>Medio</v>
      </c>
      <c r="S3854" s="35" t="str">
        <f>IF(O3854="","",IF(O3854&gt;AVERAGE('Base de datos limpia'!$O$2:$O$8001),"Alto","Normal"))
</f>
        <v>Alto</v>
      </c>
      <c r="T3854" s="35" t="str">
        <f t="shared" si="5"/>
        <v>Gamer moderado</v>
      </c>
      <c r="U3854" s="35"/>
    </row>
    <row r="3855">
      <c r="A3855" s="28">
        <v>3854.0</v>
      </c>
      <c r="B3855" s="28">
        <v>21.0</v>
      </c>
      <c r="C3855" s="28" t="str">
        <f>TRIM(PROPER('Base de datos cruda'!C3855))</f>
        <v>Male</v>
      </c>
      <c r="D3855" s="28">
        <v>1.36</v>
      </c>
      <c r="E3855" s="28">
        <v>2.93</v>
      </c>
      <c r="F3855" s="28">
        <v>8.76</v>
      </c>
      <c r="G3855" s="28">
        <v>73.23</v>
      </c>
      <c r="H3855" s="28" t="str">
        <f>TRIM(PROPER('Base de datos cruda'!H3855))</f>
        <v>Rpg</v>
      </c>
      <c r="I3855" s="28">
        <v>0.96</v>
      </c>
      <c r="J3855" s="28">
        <v>6.76</v>
      </c>
      <c r="K3855" s="28">
        <v>300.76</v>
      </c>
      <c r="L3855" s="28">
        <f>IF('Base de datos cruda'!L3855&lt;0,,'Base de datos cruda'!L3855)</f>
        <v>3.53</v>
      </c>
      <c r="M3855" s="28" t="str">
        <f>IF(TRIM(PROPER('Base de datos cruda'!M3855))="High","Alto",IF(TRIM(PROPER('Base de datos cruda'!M3855))="Medium","Medio","Bajo"))</f>
        <v>Medio</v>
      </c>
      <c r="N3855" s="29">
        <v>77.83</v>
      </c>
      <c r="O3855" s="32">
        <f t="shared" si="1"/>
        <v>77.83</v>
      </c>
      <c r="P3855" s="33">
        <f t="shared" si="2"/>
        <v>8.12</v>
      </c>
      <c r="Q3855" s="34">
        <f t="shared" si="3"/>
        <v>2.154411765</v>
      </c>
      <c r="R3855" s="35" t="str">
        <f t="shared" si="4"/>
        <v>Alto</v>
      </c>
      <c r="S3855" s="35" t="str">
        <f>IF(O3855="","",IF(O3855&gt;AVERAGE('Base de datos limpia'!$O$2:$O$8001),"Alto","Normal"))
</f>
        <v>Alto</v>
      </c>
      <c r="T3855" s="35" t="str">
        <f t="shared" si="5"/>
        <v>Gamer casual</v>
      </c>
      <c r="U3855" s="35"/>
    </row>
    <row r="3856">
      <c r="A3856" s="28">
        <v>3855.0</v>
      </c>
      <c r="B3856" s="28">
        <v>20.0</v>
      </c>
      <c r="C3856" s="28" t="str">
        <f>TRIM(PROPER('Base de datos cruda'!C3856))</f>
        <v>Male</v>
      </c>
      <c r="D3856" s="28">
        <v>0.18</v>
      </c>
      <c r="E3856" s="28">
        <v>9.4</v>
      </c>
      <c r="F3856" s="28">
        <v>7.59</v>
      </c>
      <c r="G3856" s="28">
        <v>82.6</v>
      </c>
      <c r="H3856" s="28" t="str">
        <f>TRIM(PROPER('Base de datos cruda'!H3856))</f>
        <v>Rpg</v>
      </c>
      <c r="I3856" s="28">
        <v>4.62</v>
      </c>
      <c r="J3856" s="28">
        <v>5.26</v>
      </c>
      <c r="K3856" s="28">
        <v>313.5</v>
      </c>
      <c r="L3856" s="28">
        <f>IF('Base de datos cruda'!L3856&lt;0,,'Base de datos cruda'!L3856)</f>
        <v>1.63</v>
      </c>
      <c r="M3856" s="28" t="str">
        <f>IF(TRIM(PROPER('Base de datos cruda'!M3856))="High","Alto",IF(TRIM(PROPER('Base de datos cruda'!M3856))="Medium","Medio","Bajo"))</f>
        <v>Medio</v>
      </c>
      <c r="N3856" s="29">
        <v>100.0</v>
      </c>
      <c r="O3856" s="32">
        <f t="shared" si="1"/>
        <v>100</v>
      </c>
      <c r="P3856" s="33">
        <f t="shared" si="2"/>
        <v>5.44</v>
      </c>
      <c r="Q3856" s="34">
        <f t="shared" si="3"/>
        <v>52.22222222</v>
      </c>
      <c r="R3856" s="35" t="str">
        <f t="shared" si="4"/>
        <v>Alto</v>
      </c>
      <c r="S3856" s="35" t="str">
        <f>IF(O3856="","",IF(O3856&gt;AVERAGE('Base de datos limpia'!$O$2:$O$8001),"Alto","Normal"))
</f>
        <v>Alto</v>
      </c>
      <c r="T3856" s="35" t="str">
        <f t="shared" si="5"/>
        <v>Gamer intensivo</v>
      </c>
      <c r="U3856" s="35"/>
    </row>
    <row r="3857">
      <c r="A3857" s="28">
        <v>3856.0</v>
      </c>
      <c r="B3857" s="28">
        <v>18.0</v>
      </c>
      <c r="C3857" s="28" t="str">
        <f>TRIM(PROPER('Base de datos cruda'!C3857))</f>
        <v>Female</v>
      </c>
      <c r="D3857" s="28">
        <v>1.7</v>
      </c>
      <c r="E3857" s="28">
        <v>8.93</v>
      </c>
      <c r="F3857" s="28">
        <v>7.73</v>
      </c>
      <c r="G3857" s="28">
        <v>67.33</v>
      </c>
      <c r="H3857" s="28" t="str">
        <f>TRIM(PROPER('Base de datos cruda'!H3857))</f>
        <v>Rpg</v>
      </c>
      <c r="I3857" s="28">
        <v>4.05</v>
      </c>
      <c r="J3857" s="28">
        <v>7.07</v>
      </c>
      <c r="K3857" s="28">
        <v>312.38</v>
      </c>
      <c r="L3857" s="28">
        <f>IF('Base de datos cruda'!L3857&lt;0,,'Base de datos cruda'!L3857)</f>
        <v>4.66</v>
      </c>
      <c r="M3857" s="28" t="str">
        <f>IF(TRIM(PROPER('Base de datos cruda'!M3857))="High","Alto",IF(TRIM(PROPER('Base de datos cruda'!M3857))="Medium","Medio","Bajo"))</f>
        <v>Medio</v>
      </c>
      <c r="N3857" s="29">
        <v>99.08</v>
      </c>
      <c r="O3857" s="32">
        <f t="shared" si="1"/>
        <v>99.08</v>
      </c>
      <c r="P3857" s="33">
        <f t="shared" si="2"/>
        <v>8.77</v>
      </c>
      <c r="Q3857" s="34">
        <f t="shared" si="3"/>
        <v>5.252941176</v>
      </c>
      <c r="R3857" s="35" t="str">
        <f t="shared" si="4"/>
        <v>Alto</v>
      </c>
      <c r="S3857" s="35" t="str">
        <f>IF(O3857="","",IF(O3857&gt;AVERAGE('Base de datos limpia'!$O$2:$O$8001),"Alto","Normal"))
</f>
        <v>Alto</v>
      </c>
      <c r="T3857" s="35" t="str">
        <f t="shared" si="5"/>
        <v>Gamer intensivo</v>
      </c>
      <c r="U3857" s="35"/>
    </row>
    <row r="3858">
      <c r="A3858" s="28">
        <v>3857.0</v>
      </c>
      <c r="B3858" s="28">
        <v>20.0</v>
      </c>
      <c r="C3858" s="28" t="str">
        <f>TRIM(PROPER('Base de datos cruda'!C3858))</f>
        <v>Female</v>
      </c>
      <c r="D3858" s="28">
        <v>4.29</v>
      </c>
      <c r="E3858" s="28">
        <v>2.79</v>
      </c>
      <c r="F3858" s="28">
        <v>7.8</v>
      </c>
      <c r="G3858" s="28">
        <v>82.54</v>
      </c>
      <c r="H3858" s="28" t="str">
        <f>TRIM(PROPER('Base de datos cruda'!H3858))</f>
        <v>Casual</v>
      </c>
      <c r="I3858" s="28">
        <v>1.56</v>
      </c>
      <c r="J3858" s="28">
        <v>5.49</v>
      </c>
      <c r="K3858" s="28">
        <v>274.77</v>
      </c>
      <c r="L3858" s="28">
        <f>IF('Base de datos cruda'!L3858&lt;0,,'Base de datos cruda'!L3858)</f>
        <v>12.54</v>
      </c>
      <c r="M3858" s="28" t="str">
        <f>IF(TRIM(PROPER('Base de datos cruda'!M3858))="High","Alto",IF(TRIM(PROPER('Base de datos cruda'!M3858))="Medium","Medio","Bajo"))</f>
        <v>Medio</v>
      </c>
      <c r="N3858" s="29">
        <v>53.02</v>
      </c>
      <c r="O3858" s="32">
        <f t="shared" si="1"/>
        <v>53.02</v>
      </c>
      <c r="P3858" s="33">
        <f t="shared" si="2"/>
        <v>9.78</v>
      </c>
      <c r="Q3858" s="34">
        <f t="shared" si="3"/>
        <v>0.6503496503</v>
      </c>
      <c r="R3858" s="35" t="str">
        <f t="shared" si="4"/>
        <v>Medio</v>
      </c>
      <c r="S3858" s="35" t="str">
        <f>IF(O3858="","",IF(O3858&gt;AVERAGE('Base de datos limpia'!$O$2:$O$8001),"Alto","Normal"))
</f>
        <v>Normal</v>
      </c>
      <c r="T3858" s="35" t="str">
        <f t="shared" si="5"/>
        <v>Gamer casual</v>
      </c>
      <c r="U3858" s="35"/>
    </row>
    <row r="3859">
      <c r="A3859" s="28">
        <v>3858.0</v>
      </c>
      <c r="B3859" s="28">
        <v>23.0</v>
      </c>
      <c r="C3859" s="28" t="str">
        <f>TRIM(PROPER('Base de datos cruda'!C3859))</f>
        <v>Male</v>
      </c>
      <c r="D3859" s="28">
        <v>3.85</v>
      </c>
      <c r="E3859" s="28">
        <v>4.17</v>
      </c>
      <c r="F3859" s="28">
        <v>8.31</v>
      </c>
      <c r="G3859" s="28">
        <v>86.17</v>
      </c>
      <c r="H3859" s="28" t="str">
        <f>TRIM(PROPER('Base de datos cruda'!H3859))</f>
        <v>Casual</v>
      </c>
      <c r="I3859" s="28">
        <v>4.7</v>
      </c>
      <c r="J3859" s="28">
        <v>8.11</v>
      </c>
      <c r="K3859" s="28">
        <v>283.76</v>
      </c>
      <c r="L3859" s="28">
        <f>IF('Base de datos cruda'!L3859&lt;0,,'Base de datos cruda'!L3859)</f>
        <v>8.51</v>
      </c>
      <c r="M3859" s="28" t="str">
        <f>IF(TRIM(PROPER('Base de datos cruda'!M3859))="High","Alto",IF(TRIM(PROPER('Base de datos cruda'!M3859))="Medium","Medio","Bajo"))</f>
        <v>Medio</v>
      </c>
      <c r="N3859" s="29">
        <v>73.4</v>
      </c>
      <c r="O3859" s="32">
        <f t="shared" si="1"/>
        <v>73.4</v>
      </c>
      <c r="P3859" s="33">
        <f t="shared" si="2"/>
        <v>11.96</v>
      </c>
      <c r="Q3859" s="34">
        <f t="shared" si="3"/>
        <v>1.083116883</v>
      </c>
      <c r="R3859" s="35" t="str">
        <f t="shared" si="4"/>
        <v>Alto</v>
      </c>
      <c r="S3859" s="35" t="str">
        <f>IF(O3859="","",IF(O3859&gt;AVERAGE('Base de datos limpia'!$O$2:$O$8001),"Alto","Normal"))
</f>
        <v>Alto</v>
      </c>
      <c r="T3859" s="35" t="str">
        <f t="shared" si="5"/>
        <v>Gamer moderado</v>
      </c>
      <c r="U3859" s="35"/>
    </row>
    <row r="3860">
      <c r="A3860" s="28">
        <v>3859.0</v>
      </c>
      <c r="B3860" s="28">
        <v>17.0</v>
      </c>
      <c r="C3860" s="28" t="str">
        <f>TRIM(PROPER('Base de datos cruda'!C3860))</f>
        <v>Male</v>
      </c>
      <c r="D3860" s="28">
        <v>4.01</v>
      </c>
      <c r="E3860" s="28">
        <v>7.86</v>
      </c>
      <c r="F3860" s="28">
        <v>8.76</v>
      </c>
      <c r="G3860" s="28">
        <v>65.29</v>
      </c>
      <c r="H3860" s="28" t="str">
        <f>TRIM(PROPER('Base de datos cruda'!H3860))</f>
        <v>Fps</v>
      </c>
      <c r="I3860" s="28">
        <v>0.53</v>
      </c>
      <c r="J3860" s="28">
        <v>7.84</v>
      </c>
      <c r="K3860" s="28">
        <v>284.43</v>
      </c>
      <c r="L3860" s="28">
        <f>IF('Base de datos cruda'!L3860&lt;0,,'Base de datos cruda'!L3860)</f>
        <v>9.69</v>
      </c>
      <c r="M3860" s="28" t="str">
        <f>IF(TRIM(PROPER('Base de datos cruda'!M3860))="High","Alto",IF(TRIM(PROPER('Base de datos cruda'!M3860))="Medium","Medio","Bajo"))</f>
        <v>Medio</v>
      </c>
      <c r="N3860" s="29">
        <v>98.07</v>
      </c>
      <c r="O3860" s="32">
        <f t="shared" si="1"/>
        <v>98.07</v>
      </c>
      <c r="P3860" s="33">
        <f t="shared" si="2"/>
        <v>11.85</v>
      </c>
      <c r="Q3860" s="34">
        <f t="shared" si="3"/>
        <v>1.960099751</v>
      </c>
      <c r="R3860" s="35" t="str">
        <f t="shared" si="4"/>
        <v>Alto</v>
      </c>
      <c r="S3860" s="35" t="str">
        <f>IF(O3860="","",IF(O3860&gt;AVERAGE('Base de datos limpia'!$O$2:$O$8001),"Alto","Normal"))
</f>
        <v>Alto</v>
      </c>
      <c r="T3860" s="35" t="str">
        <f t="shared" si="5"/>
        <v>Gamer intensivo</v>
      </c>
      <c r="U3860" s="35"/>
    </row>
    <row r="3861">
      <c r="A3861" s="28">
        <v>3860.0</v>
      </c>
      <c r="B3861" s="28">
        <v>21.0</v>
      </c>
      <c r="C3861" s="28" t="str">
        <f>TRIM(PROPER('Base de datos cruda'!C3861))</f>
        <v>Female</v>
      </c>
      <c r="D3861" s="28">
        <v>1.98</v>
      </c>
      <c r="E3861" s="28">
        <v>2.88</v>
      </c>
      <c r="F3861" s="28">
        <v>6.23</v>
      </c>
      <c r="G3861" s="28">
        <v>65.27</v>
      </c>
      <c r="H3861" s="28" t="str">
        <f>TRIM(PROPER('Base de datos cruda'!H3861))</f>
        <v>Casual</v>
      </c>
      <c r="I3861" s="28">
        <v>1.61</v>
      </c>
      <c r="J3861" s="28">
        <v>5.71</v>
      </c>
      <c r="K3861" s="28">
        <v>291.06</v>
      </c>
      <c r="L3861" s="28">
        <f>IF('Base de datos cruda'!L3861&lt;0,,'Base de datos cruda'!L3861)</f>
        <v>3.3</v>
      </c>
      <c r="M3861" s="28" t="str">
        <f>IF(TRIM(PROPER('Base de datos cruda'!M3861))="High","Alto",IF(TRIM(PROPER('Base de datos cruda'!M3861))="Medium","Medio","Bajo"))</f>
        <v>Medio</v>
      </c>
      <c r="N3861" s="29">
        <v>56.6426724843427</v>
      </c>
      <c r="O3861" s="32">
        <f t="shared" si="1"/>
        <v>56.64267248</v>
      </c>
      <c r="P3861" s="33">
        <f t="shared" si="2"/>
        <v>7.69</v>
      </c>
      <c r="Q3861" s="34">
        <f t="shared" si="3"/>
        <v>1.454545455</v>
      </c>
      <c r="R3861" s="35" t="str">
        <f t="shared" si="4"/>
        <v>Medio</v>
      </c>
      <c r="S3861" s="35" t="str">
        <f>IF(O3861="","",IF(O3861&gt;AVERAGE('Base de datos limpia'!$O$2:$O$8001),"Alto","Normal"))
</f>
        <v>Normal</v>
      </c>
      <c r="T3861" s="35" t="str">
        <f t="shared" si="5"/>
        <v>Gamer casual</v>
      </c>
      <c r="U3861" s="35"/>
    </row>
    <row r="3862">
      <c r="A3862" s="28">
        <v>3861.0</v>
      </c>
      <c r="B3862" s="28">
        <v>24.0</v>
      </c>
      <c r="C3862" s="28" t="str">
        <f>TRIM(PROPER('Base de datos cruda'!C3862))</f>
        <v>Male</v>
      </c>
      <c r="D3862" s="28">
        <v>5.48</v>
      </c>
      <c r="E3862" s="28">
        <v>6.32</v>
      </c>
      <c r="F3862" s="28">
        <v>6.08</v>
      </c>
      <c r="G3862" s="28">
        <v>61.42</v>
      </c>
      <c r="H3862" s="28" t="str">
        <f>TRIM(PROPER('Base de datos cruda'!H3862))</f>
        <v>Casual</v>
      </c>
      <c r="I3862" s="28">
        <v>3.26</v>
      </c>
      <c r="J3862" s="28">
        <v>9.0</v>
      </c>
      <c r="K3862" s="28">
        <v>251.53</v>
      </c>
      <c r="L3862" s="28">
        <f>IF('Base de datos cruda'!L3862&lt;0,,'Base de datos cruda'!L3862)</f>
        <v>11.78</v>
      </c>
      <c r="M3862" s="28" t="str">
        <f>IF(TRIM(PROPER('Base de datos cruda'!M3862))="High","Alto",IF(TRIM(PROPER('Base de datos cruda'!M3862))="Medium","Medio","Bajo"))</f>
        <v>Bajo</v>
      </c>
      <c r="N3862" s="29">
        <v>54.42</v>
      </c>
      <c r="O3862" s="32">
        <f t="shared" si="1"/>
        <v>54.42</v>
      </c>
      <c r="P3862" s="33">
        <f t="shared" si="2"/>
        <v>14.48</v>
      </c>
      <c r="Q3862" s="34">
        <f t="shared" si="3"/>
        <v>1.153284672</v>
      </c>
      <c r="R3862" s="35" t="str">
        <f t="shared" si="4"/>
        <v>Medio</v>
      </c>
      <c r="S3862" s="35" t="str">
        <f>IF(O3862="","",IF(O3862&gt;AVERAGE('Base de datos limpia'!$O$2:$O$8001),"Alto","Normal"))
</f>
        <v>Normal</v>
      </c>
      <c r="T3862" s="35" t="str">
        <f t="shared" si="5"/>
        <v>Gamer intensivo</v>
      </c>
      <c r="U3862" s="35"/>
    </row>
    <row r="3863">
      <c r="A3863" s="28">
        <v>3862.0</v>
      </c>
      <c r="B3863" s="28">
        <v>23.0</v>
      </c>
      <c r="C3863" s="28" t="str">
        <f>TRIM(PROPER('Base de datos cruda'!C3863))</f>
        <v>Female</v>
      </c>
      <c r="D3863" s="28">
        <v>5.63</v>
      </c>
      <c r="E3863" s="28">
        <v>7.3</v>
      </c>
      <c r="F3863" s="28">
        <v>6.3</v>
      </c>
      <c r="G3863" s="28">
        <v>90.44</v>
      </c>
      <c r="H3863" s="28" t="str">
        <f>TRIM(PROPER('Base de datos cruda'!H3863))</f>
        <v>Fps</v>
      </c>
      <c r="I3863" s="28">
        <v>5.0</v>
      </c>
      <c r="J3863" s="28">
        <v>10.61</v>
      </c>
      <c r="K3863" s="28">
        <v>249.03</v>
      </c>
      <c r="L3863" s="28">
        <f>IF('Base de datos cruda'!L3863&lt;0,,'Base de datos cruda'!L3863)</f>
        <v>14.95</v>
      </c>
      <c r="M3863" s="28" t="str">
        <f>IF(TRIM(PROPER('Base de datos cruda'!M3863))="High","Alto",IF(TRIM(PROPER('Base de datos cruda'!M3863))="Medium","Medio","Bajo"))</f>
        <v>Bajo</v>
      </c>
      <c r="N3863" s="29">
        <v>92.2194851237316</v>
      </c>
      <c r="O3863" s="32">
        <f t="shared" si="1"/>
        <v>92.21948512</v>
      </c>
      <c r="P3863" s="33">
        <f t="shared" si="2"/>
        <v>16.24</v>
      </c>
      <c r="Q3863" s="34">
        <f t="shared" si="3"/>
        <v>1.296625222</v>
      </c>
      <c r="R3863" s="35" t="str">
        <f t="shared" si="4"/>
        <v>Alto</v>
      </c>
      <c r="S3863" s="35" t="str">
        <f>IF(O3863="","",IF(O3863&gt;AVERAGE('Base de datos limpia'!$O$2:$O$8001),"Alto","Normal"))
</f>
        <v>Alto</v>
      </c>
      <c r="T3863" s="35" t="str">
        <f t="shared" si="5"/>
        <v>Gamer intensivo</v>
      </c>
      <c r="U3863" s="35"/>
    </row>
    <row r="3864">
      <c r="A3864" s="28">
        <v>3863.0</v>
      </c>
      <c r="B3864" s="28">
        <v>23.0</v>
      </c>
      <c r="C3864" s="28" t="str">
        <f>TRIM(PROPER('Base de datos cruda'!C3864))</f>
        <v>Female</v>
      </c>
      <c r="D3864" s="28">
        <v>2.86</v>
      </c>
      <c r="E3864" s="28">
        <v>6.89</v>
      </c>
      <c r="F3864" s="28">
        <v>7.3</v>
      </c>
      <c r="G3864" s="28">
        <v>73.24</v>
      </c>
      <c r="H3864" s="28" t="str">
        <f>TRIM(PROPER('Base de datos cruda'!H3864))</f>
        <v>Fps</v>
      </c>
      <c r="I3864" s="28">
        <v>2.33</v>
      </c>
      <c r="J3864" s="28">
        <v>8.7</v>
      </c>
      <c r="K3864" s="28">
        <v>295.99</v>
      </c>
      <c r="L3864" s="28">
        <f>IF('Base de datos cruda'!L3864&lt;0,,'Base de datos cruda'!L3864)</f>
        <v>10</v>
      </c>
      <c r="M3864" s="28" t="str">
        <f>IF(TRIM(PROPER('Base de datos cruda'!M3864))="High","Alto",IF(TRIM(PROPER('Base de datos cruda'!M3864))="Medium","Medio","Bajo"))</f>
        <v>Medio</v>
      </c>
      <c r="N3864" s="29">
        <v>87.04</v>
      </c>
      <c r="O3864" s="32">
        <f t="shared" si="1"/>
        <v>87.04</v>
      </c>
      <c r="P3864" s="33">
        <f t="shared" si="2"/>
        <v>11.56</v>
      </c>
      <c r="Q3864" s="34">
        <f t="shared" si="3"/>
        <v>2.409090909</v>
      </c>
      <c r="R3864" s="35" t="str">
        <f t="shared" si="4"/>
        <v>Alto</v>
      </c>
      <c r="S3864" s="35" t="str">
        <f>IF(O3864="","",IF(O3864&gt;AVERAGE('Base de datos limpia'!$O$2:$O$8001),"Alto","Normal"))
</f>
        <v>Alto</v>
      </c>
      <c r="T3864" s="35" t="str">
        <f t="shared" si="5"/>
        <v>Gamer intensivo</v>
      </c>
      <c r="U3864" s="35"/>
    </row>
    <row r="3865">
      <c r="A3865" s="28">
        <v>3864.0</v>
      </c>
      <c r="B3865" s="28">
        <v>23.0</v>
      </c>
      <c r="C3865" s="28" t="str">
        <f>TRIM(PROPER('Base de datos cruda'!C3865))</f>
        <v>Male</v>
      </c>
      <c r="D3865" s="28">
        <v>7.05</v>
      </c>
      <c r="E3865" s="28">
        <v>7.36</v>
      </c>
      <c r="F3865" s="28">
        <v>7.88</v>
      </c>
      <c r="G3865" s="28">
        <v>69.02</v>
      </c>
      <c r="H3865" s="28" t="str">
        <f>TRIM(PROPER('Base de datos cruda'!H3865))</f>
        <v>Casual</v>
      </c>
      <c r="I3865" s="28">
        <v>4.05</v>
      </c>
      <c r="J3865" s="28">
        <v>12.19</v>
      </c>
      <c r="K3865" s="28">
        <v>236.31</v>
      </c>
      <c r="L3865" s="28">
        <f>IF('Base de datos cruda'!L3865&lt;0,,'Base de datos cruda'!L3865)</f>
        <v>18.64</v>
      </c>
      <c r="M3865" s="28" t="str">
        <f>IF(TRIM(PROPER('Base de datos cruda'!M3865))="High","Alto",IF(TRIM(PROPER('Base de datos cruda'!M3865))="Medium","Medio","Bajo"))</f>
        <v>Bajo</v>
      </c>
      <c r="N3865" s="29">
        <v>77.4009744982388</v>
      </c>
      <c r="O3865" s="32">
        <f t="shared" si="1"/>
        <v>77.4009745</v>
      </c>
      <c r="P3865" s="33">
        <f t="shared" si="2"/>
        <v>19.24</v>
      </c>
      <c r="Q3865" s="34">
        <f t="shared" si="3"/>
        <v>1.043971631</v>
      </c>
      <c r="R3865" s="35" t="str">
        <f t="shared" si="4"/>
        <v>Alto</v>
      </c>
      <c r="S3865" s="35" t="str">
        <f>IF(O3865="","",IF(O3865&gt;AVERAGE('Base de datos limpia'!$O$2:$O$8001),"Alto","Normal"))
</f>
        <v>Alto</v>
      </c>
      <c r="T3865" s="35" t="str">
        <f t="shared" si="5"/>
        <v>Gamer intensivo</v>
      </c>
      <c r="U3865" s="35"/>
    </row>
    <row r="3866">
      <c r="A3866" s="28">
        <v>3865.0</v>
      </c>
      <c r="B3866" s="28">
        <v>22.0</v>
      </c>
      <c r="C3866" s="28" t="str">
        <f>TRIM(PROPER('Base de datos cruda'!C3866))</f>
        <v>Female</v>
      </c>
      <c r="D3866" s="28">
        <v>5.15</v>
      </c>
      <c r="E3866" s="28">
        <v>7.36</v>
      </c>
      <c r="F3866" s="28">
        <v>8.35</v>
      </c>
      <c r="G3866" s="28">
        <v>91.12</v>
      </c>
      <c r="H3866" s="28" t="str">
        <f>TRIM(PROPER('Base de datos cruda'!H3866))</f>
        <v>Rpg</v>
      </c>
      <c r="I3866" s="28">
        <v>4.58</v>
      </c>
      <c r="J3866" s="28">
        <v>10.5</v>
      </c>
      <c r="K3866" s="28">
        <v>260.03</v>
      </c>
      <c r="L3866" s="28">
        <f>IF('Base de datos cruda'!L3866&lt;0,,'Base de datos cruda'!L3866)</f>
        <v>10.98</v>
      </c>
      <c r="M3866" s="28" t="str">
        <f>IF(TRIM(PROPER('Base de datos cruda'!M3866))="High","Alto",IF(TRIM(PROPER('Base de datos cruda'!M3866))="Medium","Medio","Bajo"))</f>
        <v>Bajo</v>
      </c>
      <c r="N3866" s="29">
        <v>84.5864441782589</v>
      </c>
      <c r="O3866" s="32">
        <f t="shared" si="1"/>
        <v>84.58644418</v>
      </c>
      <c r="P3866" s="33">
        <f t="shared" si="2"/>
        <v>15.65</v>
      </c>
      <c r="Q3866" s="34">
        <f t="shared" si="3"/>
        <v>1.429126214</v>
      </c>
      <c r="R3866" s="35" t="str">
        <f t="shared" si="4"/>
        <v>Alto</v>
      </c>
      <c r="S3866" s="35" t="str">
        <f>IF(O3866="","",IF(O3866&gt;AVERAGE('Base de datos limpia'!$O$2:$O$8001),"Alto","Normal"))
</f>
        <v>Alto</v>
      </c>
      <c r="T3866" s="35" t="str">
        <f t="shared" si="5"/>
        <v>Gamer intensivo</v>
      </c>
      <c r="U3866" s="35"/>
    </row>
    <row r="3867">
      <c r="A3867" s="28">
        <v>3866.0</v>
      </c>
      <c r="B3867" s="28">
        <v>23.0</v>
      </c>
      <c r="C3867" s="28" t="str">
        <f>TRIM(PROPER('Base de datos cruda'!C3867))</f>
        <v>Female</v>
      </c>
      <c r="D3867" s="28">
        <v>5.7</v>
      </c>
      <c r="E3867" s="28">
        <v>9.68</v>
      </c>
      <c r="F3867" s="28">
        <v>6.28</v>
      </c>
      <c r="G3867" s="28">
        <v>65.73</v>
      </c>
      <c r="H3867" s="28" t="str">
        <f>TRIM(PROPER('Base de datos cruda'!H3867))</f>
        <v>Rpg</v>
      </c>
      <c r="I3867" s="28">
        <v>0.05</v>
      </c>
      <c r="J3867" s="28">
        <v>9.12</v>
      </c>
      <c r="K3867" s="28">
        <v>241.05</v>
      </c>
      <c r="L3867" s="28">
        <f>IF('Base de datos cruda'!L3867&lt;0,,'Base de datos cruda'!L3867)</f>
        <v>11.76</v>
      </c>
      <c r="M3867" s="28" t="str">
        <f>IF(TRIM(PROPER('Base de datos cruda'!M3867))="High","Alto",IF(TRIM(PROPER('Base de datos cruda'!M3867))="Medium","Medio","Bajo"))</f>
        <v>Bajo</v>
      </c>
      <c r="N3867" s="29">
        <v>81.1779557360846</v>
      </c>
      <c r="O3867" s="32">
        <f t="shared" si="1"/>
        <v>81.17795574</v>
      </c>
      <c r="P3867" s="33">
        <f t="shared" si="2"/>
        <v>14.82</v>
      </c>
      <c r="Q3867" s="34">
        <f t="shared" si="3"/>
        <v>1.698245614</v>
      </c>
      <c r="R3867" s="35" t="str">
        <f t="shared" si="4"/>
        <v>Alto</v>
      </c>
      <c r="S3867" s="35" t="str">
        <f>IF(O3867="","",IF(O3867&gt;AVERAGE('Base de datos limpia'!$O$2:$O$8001),"Alto","Normal"))
</f>
        <v>Alto</v>
      </c>
      <c r="T3867" s="35" t="str">
        <f t="shared" si="5"/>
        <v>Gamer intensivo</v>
      </c>
      <c r="U3867" s="35"/>
    </row>
    <row r="3868">
      <c r="A3868" s="28">
        <v>3867.0</v>
      </c>
      <c r="B3868" s="28">
        <v>21.0</v>
      </c>
      <c r="C3868" s="28" t="str">
        <f>TRIM(PROPER('Base de datos cruda'!C3868))</f>
        <v>Male</v>
      </c>
      <c r="D3868" s="28">
        <v>2.22</v>
      </c>
      <c r="E3868" s="28">
        <v>4.12</v>
      </c>
      <c r="F3868" s="28">
        <v>5.82</v>
      </c>
      <c r="G3868" s="28">
        <v>77.09</v>
      </c>
      <c r="H3868" s="28" t="str">
        <f>TRIM(PROPER('Base de datos cruda'!H3868))</f>
        <v>Rpg</v>
      </c>
      <c r="I3868" s="28">
        <v>1.44</v>
      </c>
      <c r="J3868" s="28">
        <v>6.67</v>
      </c>
      <c r="K3868" s="28">
        <v>301.6</v>
      </c>
      <c r="L3868" s="28">
        <f>IF('Base de datos cruda'!L3868&lt;0,,'Base de datos cruda'!L3868)</f>
        <v>8.3</v>
      </c>
      <c r="M3868" s="28" t="str">
        <f>IF(TRIM(PROPER('Base de datos cruda'!M3868))="High","Alto",IF(TRIM(PROPER('Base de datos cruda'!M3868))="Medium","Medio","Bajo"))</f>
        <v>Medio</v>
      </c>
      <c r="N3868" s="29">
        <v>64.4714516153867</v>
      </c>
      <c r="O3868" s="32">
        <f t="shared" si="1"/>
        <v>64.47145162</v>
      </c>
      <c r="P3868" s="33">
        <f t="shared" si="2"/>
        <v>8.89</v>
      </c>
      <c r="Q3868" s="34">
        <f t="shared" si="3"/>
        <v>1.855855856</v>
      </c>
      <c r="R3868" s="35" t="str">
        <f t="shared" si="4"/>
        <v>Medio</v>
      </c>
      <c r="S3868" s="35" t="str">
        <f>IF(O3868="","",IF(O3868&gt;AVERAGE('Base de datos limpia'!$O$2:$O$8001),"Alto","Normal"))
</f>
        <v>Normal</v>
      </c>
      <c r="T3868" s="35" t="str">
        <f t="shared" si="5"/>
        <v>Gamer moderado</v>
      </c>
      <c r="U3868" s="35"/>
    </row>
    <row r="3869">
      <c r="A3869" s="28">
        <v>3868.0</v>
      </c>
      <c r="B3869" s="28">
        <v>17.0</v>
      </c>
      <c r="C3869" s="28" t="str">
        <f>TRIM(PROPER('Base de datos cruda'!C3869))</f>
        <v>Female</v>
      </c>
      <c r="D3869" s="28">
        <v>0.0</v>
      </c>
      <c r="E3869" s="28">
        <v>8.91</v>
      </c>
      <c r="F3869" s="28">
        <v>8.92</v>
      </c>
      <c r="G3869" s="28">
        <v>89.79</v>
      </c>
      <c r="H3869" s="28" t="str">
        <f>TRIM(PROPER('Base de datos cruda'!H3869))</f>
        <v>Casual</v>
      </c>
      <c r="I3869" s="28">
        <v>0.5</v>
      </c>
      <c r="J3869" s="28">
        <v>3.08</v>
      </c>
      <c r="K3869" s="28">
        <v>328.57</v>
      </c>
      <c r="L3869" s="28">
        <f>IF('Base de datos cruda'!L3869&lt;0,,'Base de datos cruda'!L3869)</f>
        <v>1.49</v>
      </c>
      <c r="M3869" s="28" t="str">
        <f>IF(TRIM(PROPER('Base de datos cruda'!M3869))="High","Alto",IF(TRIM(PROPER('Base de datos cruda'!M3869))="Medium","Medio","Bajo"))</f>
        <v>Medio</v>
      </c>
      <c r="N3869" s="29">
        <v>100.0</v>
      </c>
      <c r="O3869" s="32">
        <f t="shared" si="1"/>
        <v>100</v>
      </c>
      <c r="P3869" s="33">
        <f t="shared" si="2"/>
        <v>3.08</v>
      </c>
      <c r="Q3869" s="34" t="str">
        <f t="shared" si="3"/>
        <v>Sin ratio</v>
      </c>
      <c r="R3869" s="35" t="str">
        <f t="shared" si="4"/>
        <v>Alto</v>
      </c>
      <c r="S3869" s="35" t="str">
        <f>IF(O3869="","",IF(O3869&gt;AVERAGE('Base de datos limpia'!$O$2:$O$8001),"Alto","Normal"))
</f>
        <v>Alto</v>
      </c>
      <c r="T3869" s="35" t="str">
        <f t="shared" si="5"/>
        <v>Gamer intensivo</v>
      </c>
      <c r="U3869" s="35"/>
    </row>
    <row r="3870">
      <c r="A3870" s="28">
        <v>3869.0</v>
      </c>
      <c r="B3870" s="28">
        <v>17.0</v>
      </c>
      <c r="C3870" s="28" t="str">
        <f>TRIM(PROPER('Base de datos cruda'!C3870))</f>
        <v>Female</v>
      </c>
      <c r="D3870" s="28">
        <v>6.92</v>
      </c>
      <c r="E3870" s="28">
        <v>1.2</v>
      </c>
      <c r="F3870" s="28">
        <v>5.16</v>
      </c>
      <c r="G3870" s="28">
        <v>82.95</v>
      </c>
      <c r="H3870" s="28" t="str">
        <f>TRIM(PROPER('Base de datos cruda'!H3870))</f>
        <v>Casual</v>
      </c>
      <c r="I3870" s="28">
        <v>3.88</v>
      </c>
      <c r="J3870" s="28">
        <v>9.72</v>
      </c>
      <c r="K3870" s="28">
        <v>242.57</v>
      </c>
      <c r="L3870" s="28">
        <f>IF('Base de datos cruda'!L3870&lt;0,,'Base de datos cruda'!L3870)</f>
        <v>15.12</v>
      </c>
      <c r="M3870" s="28" t="str">
        <f>IF(TRIM(PROPER('Base de datos cruda'!M3870))="High","Alto",IF(TRIM(PROPER('Base de datos cruda'!M3870))="Medium","Medio","Bajo"))</f>
        <v>Bajo</v>
      </c>
      <c r="N3870" s="29">
        <v>18.87</v>
      </c>
      <c r="O3870" s="32">
        <f t="shared" si="1"/>
        <v>18.87</v>
      </c>
      <c r="P3870" s="33">
        <f t="shared" si="2"/>
        <v>16.64</v>
      </c>
      <c r="Q3870" s="34">
        <f t="shared" si="3"/>
        <v>0.1734104046</v>
      </c>
      <c r="R3870" s="35" t="str">
        <f t="shared" si="4"/>
        <v>Bajo</v>
      </c>
      <c r="S3870" s="35" t="str">
        <f>IF(O3870="","",IF(O3870&gt;AVERAGE('Base de datos limpia'!$O$2:$O$8001),"Alto","Normal"))
</f>
        <v>Normal</v>
      </c>
      <c r="T3870" s="35" t="str">
        <f t="shared" si="5"/>
        <v>Gamer casual</v>
      </c>
      <c r="U3870" s="35"/>
    </row>
    <row r="3871">
      <c r="A3871" s="28">
        <v>3870.0</v>
      </c>
      <c r="B3871" s="28">
        <v>23.0</v>
      </c>
      <c r="C3871" s="28" t="str">
        <f>TRIM(PROPER('Base de datos cruda'!C3871))</f>
        <v>Female</v>
      </c>
      <c r="D3871" s="28">
        <v>6.58</v>
      </c>
      <c r="E3871" s="28">
        <v>3.59</v>
      </c>
      <c r="F3871" s="28">
        <v>5.11</v>
      </c>
      <c r="G3871" s="28">
        <v>82.16</v>
      </c>
      <c r="H3871" s="28" t="str">
        <f>TRIM(PROPER('Base de datos cruda'!H3871))</f>
        <v>Fps</v>
      </c>
      <c r="I3871" s="28">
        <v>2.84</v>
      </c>
      <c r="J3871" s="28">
        <v>12.06</v>
      </c>
      <c r="K3871" s="28">
        <v>242.67</v>
      </c>
      <c r="L3871" s="28">
        <f>IF('Base de datos cruda'!L3871&lt;0,,'Base de datos cruda'!L3871)</f>
        <v>17.08</v>
      </c>
      <c r="M3871" s="28" t="str">
        <f>IF(TRIM(PROPER('Base de datos cruda'!M3871))="High","Alto",IF(TRIM(PROPER('Base de datos cruda'!M3871))="Medium","Medio","Bajo"))</f>
        <v>Bajo</v>
      </c>
      <c r="N3871" s="29">
        <v>49.8444895633908</v>
      </c>
      <c r="O3871" s="32">
        <f t="shared" si="1"/>
        <v>49.84448956</v>
      </c>
      <c r="P3871" s="33">
        <f t="shared" si="2"/>
        <v>18.64</v>
      </c>
      <c r="Q3871" s="34">
        <f t="shared" si="3"/>
        <v>0.5455927052</v>
      </c>
      <c r="R3871" s="35" t="str">
        <f t="shared" si="4"/>
        <v>Bajo</v>
      </c>
      <c r="S3871" s="35" t="str">
        <f>IF(O3871="","",IF(O3871&gt;AVERAGE('Base de datos limpia'!$O$2:$O$8001),"Alto","Normal"))
</f>
        <v>Normal</v>
      </c>
      <c r="T3871" s="35" t="str">
        <f t="shared" si="5"/>
        <v>Gamer moderado</v>
      </c>
      <c r="U3871" s="35"/>
    </row>
    <row r="3872">
      <c r="A3872" s="28">
        <v>3871.0</v>
      </c>
      <c r="B3872" s="28">
        <v>16.0</v>
      </c>
      <c r="C3872" s="28" t="str">
        <f>TRIM(PROPER('Base de datos cruda'!C3872))</f>
        <v>Female</v>
      </c>
      <c r="D3872" s="28">
        <v>0.99</v>
      </c>
      <c r="E3872" s="28">
        <v>1.44</v>
      </c>
      <c r="F3872" s="28">
        <v>7.58</v>
      </c>
      <c r="G3872" s="28">
        <v>66.3</v>
      </c>
      <c r="H3872" s="28" t="str">
        <f>TRIM(PROPER('Base de datos cruda'!H3872))</f>
        <v>Fps</v>
      </c>
      <c r="I3872" s="28">
        <v>0.48</v>
      </c>
      <c r="J3872" s="28">
        <v>6.52</v>
      </c>
      <c r="K3872" s="28">
        <v>318.55</v>
      </c>
      <c r="L3872" s="28">
        <f>IF('Base de datos cruda'!L3872&lt;0,,'Base de datos cruda'!L3872)</f>
        <v>6.74</v>
      </c>
      <c r="M3872" s="28" t="str">
        <f>IF(TRIM(PROPER('Base de datos cruda'!M3872))="High","Alto",IF(TRIM(PROPER('Base de datos cruda'!M3872))="Medium","Medio","Bajo"))</f>
        <v>Medio</v>
      </c>
      <c r="N3872" s="29">
        <v>65.4</v>
      </c>
      <c r="O3872" s="32">
        <f t="shared" si="1"/>
        <v>65.4</v>
      </c>
      <c r="P3872" s="33">
        <f t="shared" si="2"/>
        <v>7.51</v>
      </c>
      <c r="Q3872" s="34">
        <f t="shared" si="3"/>
        <v>1.454545455</v>
      </c>
      <c r="R3872" s="35" t="str">
        <f t="shared" si="4"/>
        <v>Medio</v>
      </c>
      <c r="S3872" s="35" t="str">
        <f>IF(O3872="","",IF(O3872&gt;AVERAGE('Base de datos limpia'!$O$2:$O$8001),"Alto","Normal"))
</f>
        <v>Normal</v>
      </c>
      <c r="T3872" s="35" t="str">
        <f t="shared" si="5"/>
        <v>Gamer casual</v>
      </c>
      <c r="U3872" s="35"/>
    </row>
    <row r="3873">
      <c r="A3873" s="28">
        <v>3872.0</v>
      </c>
      <c r="B3873" s="28">
        <v>21.0</v>
      </c>
      <c r="C3873" s="28" t="str">
        <f>TRIM(PROPER('Base de datos cruda'!C3873))</f>
        <v>Male</v>
      </c>
      <c r="D3873" s="28">
        <v>2.99</v>
      </c>
      <c r="E3873" s="28">
        <v>6.86</v>
      </c>
      <c r="F3873" s="28">
        <v>4.9</v>
      </c>
      <c r="G3873" s="28">
        <v>67.24</v>
      </c>
      <c r="H3873" s="28" t="str">
        <f>TRIM(PROPER('Base de datos cruda'!H3873))</f>
        <v>Rpg</v>
      </c>
      <c r="I3873" s="28">
        <v>2.1</v>
      </c>
      <c r="J3873" s="28">
        <v>7.4</v>
      </c>
      <c r="K3873" s="28">
        <v>283.63</v>
      </c>
      <c r="L3873" s="28">
        <f>IF('Base de datos cruda'!L3873&lt;0,,'Base de datos cruda'!L3873)</f>
        <v>6.79</v>
      </c>
      <c r="M3873" s="28" t="str">
        <f>IF(TRIM(PROPER('Base de datos cruda'!M3873))="High","Alto",IF(TRIM(PROPER('Base de datos cruda'!M3873))="Medium","Medio","Bajo"))</f>
        <v>Medio</v>
      </c>
      <c r="N3873" s="29">
        <v>78.17</v>
      </c>
      <c r="O3873" s="32">
        <f t="shared" si="1"/>
        <v>78.17</v>
      </c>
      <c r="P3873" s="33">
        <f t="shared" si="2"/>
        <v>10.39</v>
      </c>
      <c r="Q3873" s="34">
        <f t="shared" si="3"/>
        <v>2.294314381</v>
      </c>
      <c r="R3873" s="35" t="str">
        <f t="shared" si="4"/>
        <v>Alto</v>
      </c>
      <c r="S3873" s="35" t="str">
        <f>IF(O3873="","",IF(O3873&gt;AVERAGE('Base de datos limpia'!$O$2:$O$8001),"Alto","Normal"))
</f>
        <v>Alto</v>
      </c>
      <c r="T3873" s="35" t="str">
        <f t="shared" si="5"/>
        <v>Gamer intensivo</v>
      </c>
      <c r="U3873" s="35"/>
    </row>
    <row r="3874">
      <c r="A3874" s="28">
        <v>3873.0</v>
      </c>
      <c r="B3874" s="28">
        <v>21.0</v>
      </c>
      <c r="C3874" s="28" t="str">
        <f>TRIM(PROPER('Base de datos cruda'!C3874))</f>
        <v>Male</v>
      </c>
      <c r="D3874" s="28">
        <v>5.29</v>
      </c>
      <c r="E3874" s="28">
        <v>1.91</v>
      </c>
      <c r="F3874" s="28">
        <v>6.0</v>
      </c>
      <c r="G3874" s="28">
        <v>83.3</v>
      </c>
      <c r="H3874" s="28" t="str">
        <f>TRIM(PROPER('Base de datos cruda'!H3874))</f>
        <v>Fps</v>
      </c>
      <c r="I3874" s="28">
        <v>2.57</v>
      </c>
      <c r="J3874" s="28">
        <v>10.48</v>
      </c>
      <c r="K3874" s="28">
        <v>270.72</v>
      </c>
      <c r="L3874" s="28">
        <f>IF('Base de datos cruda'!L3874&lt;0,,'Base de datos cruda'!L3874)</f>
        <v>12.97</v>
      </c>
      <c r="M3874" s="28" t="str">
        <f>IF(TRIM(PROPER('Base de datos cruda'!M3874))="High","Alto",IF(TRIM(PROPER('Base de datos cruda'!M3874))="Medium","Medio","Bajo"))</f>
        <v>Bajo</v>
      </c>
      <c r="N3874" s="29">
        <v>32.64</v>
      </c>
      <c r="O3874" s="32">
        <f t="shared" si="1"/>
        <v>32.64</v>
      </c>
      <c r="P3874" s="33">
        <f t="shared" si="2"/>
        <v>15.77</v>
      </c>
      <c r="Q3874" s="34">
        <f t="shared" si="3"/>
        <v>0.3610586011</v>
      </c>
      <c r="R3874" s="35" t="str">
        <f t="shared" si="4"/>
        <v>Bajo</v>
      </c>
      <c r="S3874" s="35" t="str">
        <f>IF(O3874="","",IF(O3874&gt;AVERAGE('Base de datos limpia'!$O$2:$O$8001),"Alto","Normal"))
</f>
        <v>Normal</v>
      </c>
      <c r="T3874" s="35" t="str">
        <f t="shared" si="5"/>
        <v>Gamer casual</v>
      </c>
      <c r="U3874" s="35"/>
    </row>
    <row r="3875">
      <c r="A3875" s="28">
        <v>3874.0</v>
      </c>
      <c r="B3875" s="28">
        <v>19.0</v>
      </c>
      <c r="C3875" s="28" t="str">
        <f>TRIM(PROPER('Base de datos cruda'!C3875))</f>
        <v>Male</v>
      </c>
      <c r="D3875" s="28">
        <v>5.22</v>
      </c>
      <c r="E3875" s="28">
        <v>8.61</v>
      </c>
      <c r="F3875" s="28">
        <v>5.46</v>
      </c>
      <c r="G3875" s="28">
        <v>60.94</v>
      </c>
      <c r="H3875" s="28" t="str">
        <f>TRIM(PROPER('Base de datos cruda'!H3875))</f>
        <v>Rpg</v>
      </c>
      <c r="I3875" s="28">
        <v>3.49</v>
      </c>
      <c r="J3875" s="28">
        <v>8.02</v>
      </c>
      <c r="K3875" s="28">
        <v>264.51</v>
      </c>
      <c r="L3875" s="28">
        <f>IF('Base de datos cruda'!L3875&lt;0,,'Base de datos cruda'!L3875)</f>
        <v>11.6</v>
      </c>
      <c r="M3875" s="28" t="str">
        <f>IF(TRIM(PROPER('Base de datos cruda'!M3875))="High","Alto",IF(TRIM(PROPER('Base de datos cruda'!M3875))="Medium","Medio","Bajo"))</f>
        <v>Alto</v>
      </c>
      <c r="N3875" s="29">
        <v>75.2715415091822</v>
      </c>
      <c r="O3875" s="32">
        <f t="shared" si="1"/>
        <v>75.27154151</v>
      </c>
      <c r="P3875" s="33">
        <f t="shared" si="2"/>
        <v>13.24</v>
      </c>
      <c r="Q3875" s="34">
        <f t="shared" si="3"/>
        <v>1.649425287</v>
      </c>
      <c r="R3875" s="35" t="str">
        <f t="shared" si="4"/>
        <v>Alto</v>
      </c>
      <c r="S3875" s="35" t="str">
        <f>IF(O3875="","",IF(O3875&gt;AVERAGE('Base de datos limpia'!$O$2:$O$8001),"Alto","Normal"))
</f>
        <v>Alto</v>
      </c>
      <c r="T3875" s="35" t="str">
        <f t="shared" si="5"/>
        <v>Gamer intensivo</v>
      </c>
      <c r="U3875" s="35"/>
    </row>
    <row r="3876">
      <c r="A3876" s="28">
        <v>3875.0</v>
      </c>
      <c r="B3876" s="28">
        <v>18.0</v>
      </c>
      <c r="C3876" s="28" t="str">
        <f>TRIM(PROPER('Base de datos cruda'!C3876))</f>
        <v>Male</v>
      </c>
      <c r="D3876" s="28">
        <v>6.88</v>
      </c>
      <c r="E3876" s="28">
        <v>6.82</v>
      </c>
      <c r="F3876" s="28">
        <v>4.84</v>
      </c>
      <c r="G3876" s="28">
        <v>94.76</v>
      </c>
      <c r="H3876" s="28" t="str">
        <f>TRIM(PROPER('Base de datos cruda'!H3876))</f>
        <v>Casual</v>
      </c>
      <c r="I3876" s="28">
        <v>3.9</v>
      </c>
      <c r="J3876" s="28">
        <v>10.05</v>
      </c>
      <c r="K3876" s="28">
        <v>224.82</v>
      </c>
      <c r="L3876" s="28">
        <f>IF('Base de datos cruda'!L3876&lt;0,,'Base de datos cruda'!L3876)</f>
        <v>13.41</v>
      </c>
      <c r="M3876" s="28" t="str">
        <f>IF(TRIM(PROPER('Base de datos cruda'!M3876))="High","Alto",IF(TRIM(PROPER('Base de datos cruda'!M3876))="Medium","Medio","Bajo"))</f>
        <v>Bajo</v>
      </c>
      <c r="N3876" s="29">
        <v>54.56</v>
      </c>
      <c r="O3876" s="32">
        <f t="shared" si="1"/>
        <v>54.56</v>
      </c>
      <c r="P3876" s="33">
        <f t="shared" si="2"/>
        <v>16.93</v>
      </c>
      <c r="Q3876" s="34">
        <f t="shared" si="3"/>
        <v>0.9912790698</v>
      </c>
      <c r="R3876" s="35" t="str">
        <f t="shared" si="4"/>
        <v>Medio</v>
      </c>
      <c r="S3876" s="35" t="str">
        <f>IF(O3876="","",IF(O3876&gt;AVERAGE('Base de datos limpia'!$O$2:$O$8001),"Alto","Normal"))
</f>
        <v>Normal</v>
      </c>
      <c r="T3876" s="35" t="str">
        <f t="shared" si="5"/>
        <v>Gamer intensivo</v>
      </c>
      <c r="U3876" s="35"/>
    </row>
    <row r="3877">
      <c r="A3877" s="28">
        <v>3876.0</v>
      </c>
      <c r="B3877" s="28">
        <v>18.0</v>
      </c>
      <c r="C3877" s="28" t="str">
        <f>TRIM(PROPER('Base de datos cruda'!C3877))</f>
        <v>Male</v>
      </c>
      <c r="D3877" s="28">
        <v>1.12</v>
      </c>
      <c r="E3877" s="28">
        <v>1.26</v>
      </c>
      <c r="F3877" s="28">
        <v>6.9</v>
      </c>
      <c r="G3877" s="28">
        <v>74.02</v>
      </c>
      <c r="H3877" s="28" t="str">
        <f>TRIM(PROPER('Base de datos cruda'!H3877))</f>
        <v>Casual</v>
      </c>
      <c r="I3877" s="28">
        <v>0.44</v>
      </c>
      <c r="J3877" s="28">
        <v>6.23</v>
      </c>
      <c r="K3877" s="28">
        <v>305.22</v>
      </c>
      <c r="L3877" s="28">
        <f>IF('Base de datos cruda'!L3877&lt;0,,'Base de datos cruda'!L3877)</f>
        <v>5.39</v>
      </c>
      <c r="M3877" s="28" t="str">
        <f>IF(TRIM(PROPER('Base de datos cruda'!M3877))="High","Alto",IF(TRIM(PROPER('Base de datos cruda'!M3877))="Medium","Medio","Bajo"))</f>
        <v>Medio</v>
      </c>
      <c r="N3877" s="29">
        <v>62.33</v>
      </c>
      <c r="O3877" s="32">
        <f t="shared" si="1"/>
        <v>62.33</v>
      </c>
      <c r="P3877" s="33">
        <f t="shared" si="2"/>
        <v>7.35</v>
      </c>
      <c r="Q3877" s="34">
        <f t="shared" si="3"/>
        <v>1.125</v>
      </c>
      <c r="R3877" s="35" t="str">
        <f t="shared" si="4"/>
        <v>Medio</v>
      </c>
      <c r="S3877" s="35" t="str">
        <f>IF(O3877="","",IF(O3877&gt;AVERAGE('Base de datos limpia'!$O$2:$O$8001),"Alto","Normal"))
</f>
        <v>Normal</v>
      </c>
      <c r="T3877" s="35" t="str">
        <f t="shared" si="5"/>
        <v>Gamer casual</v>
      </c>
      <c r="U3877" s="35"/>
    </row>
    <row r="3878">
      <c r="A3878" s="28">
        <v>3877.0</v>
      </c>
      <c r="B3878" s="28">
        <v>16.0</v>
      </c>
      <c r="C3878" s="28" t="str">
        <f>TRIM(PROPER('Base de datos cruda'!C3878))</f>
        <v>Female</v>
      </c>
      <c r="D3878" s="28">
        <v>3.44</v>
      </c>
      <c r="E3878" s="28">
        <v>7.43</v>
      </c>
      <c r="F3878" s="28">
        <v>5.87</v>
      </c>
      <c r="G3878" s="28">
        <v>76.66</v>
      </c>
      <c r="H3878" s="28" t="str">
        <f>TRIM(PROPER('Base de datos cruda'!H3878))</f>
        <v>Casual</v>
      </c>
      <c r="I3878" s="28">
        <v>2.44</v>
      </c>
      <c r="J3878" s="28">
        <v>6.43</v>
      </c>
      <c r="K3878" s="28">
        <v>281.97</v>
      </c>
      <c r="L3878" s="28">
        <f>IF('Base de datos cruda'!L3878&lt;0,,'Base de datos cruda'!L3878)</f>
        <v>7.3</v>
      </c>
      <c r="M3878" s="28" t="str">
        <f>IF(TRIM(PROPER('Base de datos cruda'!M3878))="High","Alto",IF(TRIM(PROPER('Base de datos cruda'!M3878))="Medium","Medio","Bajo"))</f>
        <v>Alto</v>
      </c>
      <c r="N3878" s="29">
        <v>78.08</v>
      </c>
      <c r="O3878" s="32">
        <f t="shared" si="1"/>
        <v>78.08</v>
      </c>
      <c r="P3878" s="33">
        <f t="shared" si="2"/>
        <v>9.87</v>
      </c>
      <c r="Q3878" s="34">
        <f t="shared" si="3"/>
        <v>2.159883721</v>
      </c>
      <c r="R3878" s="35" t="str">
        <f t="shared" si="4"/>
        <v>Alto</v>
      </c>
      <c r="S3878" s="35" t="str">
        <f>IF(O3878="","",IF(O3878&gt;AVERAGE('Base de datos limpia'!$O$2:$O$8001),"Alto","Normal"))
</f>
        <v>Alto</v>
      </c>
      <c r="T3878" s="35" t="str">
        <f t="shared" si="5"/>
        <v>Gamer intensivo</v>
      </c>
      <c r="U3878" s="35"/>
    </row>
    <row r="3879">
      <c r="A3879" s="28">
        <v>3878.0</v>
      </c>
      <c r="B3879" s="28">
        <v>18.0</v>
      </c>
      <c r="C3879" s="28" t="str">
        <f>TRIM(PROPER('Base de datos cruda'!C3879))</f>
        <v>Female</v>
      </c>
      <c r="D3879" s="28">
        <v>0.78</v>
      </c>
      <c r="E3879" s="28">
        <v>8.76</v>
      </c>
      <c r="F3879" s="28">
        <v>6.31</v>
      </c>
      <c r="G3879" s="28">
        <v>70.34</v>
      </c>
      <c r="H3879" s="28" t="str">
        <f>TRIM(PROPER('Base de datos cruda'!H3879))</f>
        <v>Fps</v>
      </c>
      <c r="I3879" s="28">
        <v>0.81</v>
      </c>
      <c r="J3879" s="28">
        <v>1.98</v>
      </c>
      <c r="K3879" s="28">
        <v>303.67</v>
      </c>
      <c r="L3879" s="28">
        <f>IF('Base de datos cruda'!L3879&lt;0,,'Base de datos cruda'!L3879)</f>
        <v>2.15</v>
      </c>
      <c r="M3879" s="28" t="str">
        <f>IF(TRIM(PROPER('Base de datos cruda'!M3879))="High","Alto",IF(TRIM(PROPER('Base de datos cruda'!M3879))="Medium","Medio","Bajo"))</f>
        <v>Medio</v>
      </c>
      <c r="N3879" s="29">
        <v>100.0</v>
      </c>
      <c r="O3879" s="32">
        <f t="shared" si="1"/>
        <v>100</v>
      </c>
      <c r="P3879" s="33">
        <f t="shared" si="2"/>
        <v>2.76</v>
      </c>
      <c r="Q3879" s="34">
        <f t="shared" si="3"/>
        <v>11.23076923</v>
      </c>
      <c r="R3879" s="35" t="str">
        <f t="shared" si="4"/>
        <v>Alto</v>
      </c>
      <c r="S3879" s="35" t="str">
        <f>IF(O3879="","",IF(O3879&gt;AVERAGE('Base de datos limpia'!$O$2:$O$8001),"Alto","Normal"))
</f>
        <v>Alto</v>
      </c>
      <c r="T3879" s="35" t="str">
        <f t="shared" si="5"/>
        <v>Gamer intensivo</v>
      </c>
      <c r="U3879" s="35"/>
    </row>
    <row r="3880">
      <c r="A3880" s="28">
        <v>3879.0</v>
      </c>
      <c r="B3880" s="28">
        <v>19.0</v>
      </c>
      <c r="C3880" s="28" t="str">
        <f>TRIM(PROPER('Base de datos cruda'!C3880))</f>
        <v>Female</v>
      </c>
      <c r="D3880" s="28">
        <v>3.12</v>
      </c>
      <c r="E3880" s="28">
        <v>6.95</v>
      </c>
      <c r="F3880" s="28">
        <v>4.98</v>
      </c>
      <c r="G3880" s="28">
        <v>95.07</v>
      </c>
      <c r="H3880" s="28" t="str">
        <f>TRIM(PROPER('Base de datos cruda'!H3880))</f>
        <v>Casual</v>
      </c>
      <c r="I3880" s="28">
        <v>3.77</v>
      </c>
      <c r="J3880" s="28">
        <v>5.89</v>
      </c>
      <c r="K3880" s="28">
        <v>293.36</v>
      </c>
      <c r="L3880" s="28">
        <f>IF('Base de datos cruda'!L3880&lt;0,,'Base de datos cruda'!L3880)</f>
        <v>8.92</v>
      </c>
      <c r="M3880" s="28" t="str">
        <f>IF(TRIM(PROPER('Base de datos cruda'!M3880))="High","Alto",IF(TRIM(PROPER('Base de datos cruda'!M3880))="Medium","Medio","Bajo"))</f>
        <v>Medio</v>
      </c>
      <c r="N3880" s="29">
        <v>77.34</v>
      </c>
      <c r="O3880" s="32">
        <f t="shared" si="1"/>
        <v>77.34</v>
      </c>
      <c r="P3880" s="33">
        <f t="shared" si="2"/>
        <v>9.01</v>
      </c>
      <c r="Q3880" s="34">
        <f t="shared" si="3"/>
        <v>2.227564103</v>
      </c>
      <c r="R3880" s="35" t="str">
        <f t="shared" si="4"/>
        <v>Alto</v>
      </c>
      <c r="S3880" s="35" t="str">
        <f>IF(O3880="","",IF(O3880&gt;AVERAGE('Base de datos limpia'!$O$2:$O$8001),"Alto","Normal"))
</f>
        <v>Alto</v>
      </c>
      <c r="T3880" s="35" t="str">
        <f t="shared" si="5"/>
        <v>Gamer intensivo</v>
      </c>
      <c r="U3880" s="35"/>
    </row>
    <row r="3881">
      <c r="A3881" s="28">
        <v>3880.0</v>
      </c>
      <c r="B3881" s="28">
        <v>20.0</v>
      </c>
      <c r="C3881" s="28" t="str">
        <f>TRIM(PROPER('Base de datos cruda'!C3881))</f>
        <v>Female</v>
      </c>
      <c r="D3881" s="28">
        <v>0.12</v>
      </c>
      <c r="E3881" s="28">
        <v>1.27</v>
      </c>
      <c r="F3881" s="28">
        <v>7.84</v>
      </c>
      <c r="G3881" s="28">
        <v>85.7</v>
      </c>
      <c r="H3881" s="28" t="str">
        <f>TRIM(PROPER('Base de datos cruda'!H3881))</f>
        <v>Rpg</v>
      </c>
      <c r="I3881" s="28">
        <v>3.29</v>
      </c>
      <c r="J3881" s="28">
        <v>3.11</v>
      </c>
      <c r="K3881" s="28">
        <v>298.8</v>
      </c>
      <c r="L3881" s="28">
        <f>IF('Base de datos cruda'!L3881&lt;0,,'Base de datos cruda'!L3881)</f>
        <v>2.27</v>
      </c>
      <c r="M3881" s="28" t="str">
        <f>IF(TRIM(PROPER('Base de datos cruda'!M3881))="High","Alto",IF(TRIM(PROPER('Base de datos cruda'!M3881))="Medium","Medio","Bajo"))</f>
        <v>Medio</v>
      </c>
      <c r="N3881" s="29">
        <v>66.25</v>
      </c>
      <c r="O3881" s="32">
        <f t="shared" si="1"/>
        <v>66.25</v>
      </c>
      <c r="P3881" s="33">
        <f t="shared" si="2"/>
        <v>3.23</v>
      </c>
      <c r="Q3881" s="34">
        <f t="shared" si="3"/>
        <v>10.58333333</v>
      </c>
      <c r="R3881" s="35" t="str">
        <f t="shared" si="4"/>
        <v>Medio</v>
      </c>
      <c r="S3881" s="35" t="str">
        <f>IF(O3881="","",IF(O3881&gt;AVERAGE('Base de datos limpia'!$O$2:$O$8001),"Alto","Normal"))
</f>
        <v>Alto</v>
      </c>
      <c r="T3881" s="35" t="str">
        <f t="shared" si="5"/>
        <v>Gamer casual</v>
      </c>
      <c r="U3881" s="35"/>
    </row>
    <row r="3882">
      <c r="A3882" s="28">
        <v>3881.0</v>
      </c>
      <c r="B3882" s="28">
        <v>18.0</v>
      </c>
      <c r="C3882" s="28" t="str">
        <f>TRIM(PROPER('Base de datos cruda'!C3882))</f>
        <v>Female</v>
      </c>
      <c r="D3882" s="28">
        <v>7.19</v>
      </c>
      <c r="E3882" s="28">
        <v>8.72</v>
      </c>
      <c r="F3882" s="28">
        <v>5.57</v>
      </c>
      <c r="G3882" s="28">
        <v>78.0</v>
      </c>
      <c r="H3882" s="28" t="str">
        <f>TRIM(PROPER('Base de datos cruda'!H3882))</f>
        <v>Fps</v>
      </c>
      <c r="I3882" s="28">
        <v>3.62</v>
      </c>
      <c r="J3882" s="28">
        <v>8.96</v>
      </c>
      <c r="K3882" s="28">
        <v>241.76</v>
      </c>
      <c r="L3882" s="28">
        <f>IF('Base de datos cruda'!L3882&lt;0,,'Base de datos cruda'!L3882)</f>
        <v>13.49</v>
      </c>
      <c r="M3882" s="28" t="str">
        <f>IF(TRIM(PROPER('Base de datos cruda'!M3882))="High","Alto",IF(TRIM(PROPER('Base de datos cruda'!M3882))="Medium","Medio","Bajo"))</f>
        <v>Alto</v>
      </c>
      <c r="N3882" s="29">
        <v>79.2210490017754</v>
      </c>
      <c r="O3882" s="32">
        <f t="shared" si="1"/>
        <v>79.221049</v>
      </c>
      <c r="P3882" s="33">
        <f t="shared" si="2"/>
        <v>16.15</v>
      </c>
      <c r="Q3882" s="34">
        <f t="shared" si="3"/>
        <v>1.212795549</v>
      </c>
      <c r="R3882" s="35" t="str">
        <f t="shared" si="4"/>
        <v>Alto</v>
      </c>
      <c r="S3882" s="35" t="str">
        <f>IF(O3882="","",IF(O3882&gt;AVERAGE('Base de datos limpia'!$O$2:$O$8001),"Alto","Normal"))
</f>
        <v>Alto</v>
      </c>
      <c r="T3882" s="35" t="str">
        <f t="shared" si="5"/>
        <v>Gamer intensivo</v>
      </c>
      <c r="U3882" s="35"/>
    </row>
    <row r="3883">
      <c r="A3883" s="28">
        <v>3882.0</v>
      </c>
      <c r="B3883" s="28">
        <v>21.0</v>
      </c>
      <c r="C3883" s="28" t="str">
        <f>TRIM(PROPER('Base de datos cruda'!C3883))</f>
        <v>Female</v>
      </c>
      <c r="D3883" s="28">
        <v>4.22</v>
      </c>
      <c r="E3883" s="28">
        <v>7.59</v>
      </c>
      <c r="F3883" s="28">
        <v>5.71</v>
      </c>
      <c r="G3883" s="28">
        <v>83.41</v>
      </c>
      <c r="H3883" s="28" t="str">
        <f>TRIM(PROPER('Base de datos cruda'!H3883))</f>
        <v>Rpg</v>
      </c>
      <c r="I3883" s="28">
        <v>0.37</v>
      </c>
      <c r="J3883" s="28">
        <v>6.94</v>
      </c>
      <c r="K3883" s="28">
        <v>276.26</v>
      </c>
      <c r="L3883" s="28">
        <f>IF('Base de datos cruda'!L3883&lt;0,,'Base de datos cruda'!L3883)</f>
        <v>10.21</v>
      </c>
      <c r="M3883" s="28" t="str">
        <f>IF(TRIM(PROPER('Base de datos cruda'!M3883))="High","Alto",IF(TRIM(PROPER('Base de datos cruda'!M3883))="Medium","Medio","Bajo"))</f>
        <v>Alto</v>
      </c>
      <c r="N3883" s="29">
        <v>86.83</v>
      </c>
      <c r="O3883" s="32">
        <f t="shared" si="1"/>
        <v>86.83</v>
      </c>
      <c r="P3883" s="33">
        <f t="shared" si="2"/>
        <v>11.16</v>
      </c>
      <c r="Q3883" s="34">
        <f t="shared" si="3"/>
        <v>1.798578199</v>
      </c>
      <c r="R3883" s="35" t="str">
        <f t="shared" si="4"/>
        <v>Alto</v>
      </c>
      <c r="S3883" s="35" t="str">
        <f>IF(O3883="","",IF(O3883&gt;AVERAGE('Base de datos limpia'!$O$2:$O$8001),"Alto","Normal"))
</f>
        <v>Alto</v>
      </c>
      <c r="T3883" s="35" t="str">
        <f t="shared" si="5"/>
        <v>Gamer intensivo</v>
      </c>
      <c r="U3883" s="35"/>
    </row>
    <row r="3884">
      <c r="A3884" s="28">
        <v>3883.0</v>
      </c>
      <c r="B3884" s="28">
        <v>20.0</v>
      </c>
      <c r="C3884" s="28" t="str">
        <f>TRIM(PROPER('Base de datos cruda'!C3884))</f>
        <v>Female</v>
      </c>
      <c r="D3884" s="28">
        <v>6.8</v>
      </c>
      <c r="E3884" s="28">
        <v>4.41</v>
      </c>
      <c r="F3884" s="28">
        <v>5.26</v>
      </c>
      <c r="G3884" s="28">
        <v>75.21</v>
      </c>
      <c r="H3884" s="28" t="str">
        <f>TRIM(PROPER('Base de datos cruda'!H3884))</f>
        <v>Casual</v>
      </c>
      <c r="I3884" s="28">
        <v>2.55</v>
      </c>
      <c r="J3884" s="28">
        <v>12.47</v>
      </c>
      <c r="K3884" s="28">
        <v>218.53</v>
      </c>
      <c r="L3884" s="28">
        <f>IF('Base de datos cruda'!L3884&lt;0,,'Base de datos cruda'!L3884)</f>
        <v>16.71</v>
      </c>
      <c r="M3884" s="28" t="str">
        <f>IF(TRIM(PROPER('Base de datos cruda'!M3884))="High","Alto",IF(TRIM(PROPER('Base de datos cruda'!M3884))="Medium","Medio","Bajo"))</f>
        <v>Bajo</v>
      </c>
      <c r="N3884" s="29">
        <v>39.8284966595333</v>
      </c>
      <c r="O3884" s="32">
        <f t="shared" si="1"/>
        <v>39.82849666</v>
      </c>
      <c r="P3884" s="33">
        <f t="shared" si="2"/>
        <v>19.27</v>
      </c>
      <c r="Q3884" s="34">
        <f t="shared" si="3"/>
        <v>0.6485294118</v>
      </c>
      <c r="R3884" s="35" t="str">
        <f t="shared" si="4"/>
        <v>Bajo</v>
      </c>
      <c r="S3884" s="35" t="str">
        <f>IF(O3884="","",IF(O3884&gt;AVERAGE('Base de datos limpia'!$O$2:$O$8001),"Alto","Normal"))
</f>
        <v>Normal</v>
      </c>
      <c r="T3884" s="35" t="str">
        <f t="shared" si="5"/>
        <v>Gamer moderado</v>
      </c>
      <c r="U3884" s="35"/>
    </row>
    <row r="3885">
      <c r="A3885" s="28">
        <v>3884.0</v>
      </c>
      <c r="B3885" s="28">
        <v>18.0</v>
      </c>
      <c r="C3885" s="28" t="str">
        <f>TRIM(PROPER('Base de datos cruda'!C3885))</f>
        <v>Male</v>
      </c>
      <c r="D3885" s="28">
        <v>0.48</v>
      </c>
      <c r="E3885" s="28">
        <v>3.96</v>
      </c>
      <c r="F3885" s="28">
        <v>6.17</v>
      </c>
      <c r="G3885" s="28">
        <v>78.62</v>
      </c>
      <c r="H3885" s="28" t="str">
        <f>TRIM(PROPER('Base de datos cruda'!H3885))</f>
        <v>Rpg</v>
      </c>
      <c r="I3885" s="28">
        <v>4.2</v>
      </c>
      <c r="J3885" s="28">
        <v>5.77</v>
      </c>
      <c r="K3885" s="28">
        <v>315.28</v>
      </c>
      <c r="L3885" s="28">
        <f>IF('Base de datos cruda'!L3885&lt;0,,'Base de datos cruda'!L3885)</f>
        <v>2.48</v>
      </c>
      <c r="M3885" s="28" t="str">
        <f>IF(TRIM(PROPER('Base de datos cruda'!M3885))="High","Alto",IF(TRIM(PROPER('Base de datos cruda'!M3885))="Medium","Medio","Bajo"))</f>
        <v>Medio</v>
      </c>
      <c r="N3885" s="29">
        <v>80.987009724127</v>
      </c>
      <c r="O3885" s="32">
        <f t="shared" si="1"/>
        <v>80.98700972</v>
      </c>
      <c r="P3885" s="33">
        <f t="shared" si="2"/>
        <v>6.25</v>
      </c>
      <c r="Q3885" s="34">
        <f t="shared" si="3"/>
        <v>8.25</v>
      </c>
      <c r="R3885" s="35" t="str">
        <f t="shared" si="4"/>
        <v>Alto</v>
      </c>
      <c r="S3885" s="35" t="str">
        <f>IF(O3885="","",IF(O3885&gt;AVERAGE('Base de datos limpia'!$O$2:$O$8001),"Alto","Normal"))
</f>
        <v>Alto</v>
      </c>
      <c r="T3885" s="35" t="str">
        <f t="shared" si="5"/>
        <v>Gamer moderado</v>
      </c>
      <c r="U3885" s="35"/>
    </row>
    <row r="3886">
      <c r="A3886" s="28">
        <v>3885.0</v>
      </c>
      <c r="B3886" s="28">
        <v>21.0</v>
      </c>
      <c r="C3886" s="28" t="str">
        <f>TRIM(PROPER('Base de datos cruda'!C3886))</f>
        <v>Female</v>
      </c>
      <c r="D3886" s="28">
        <v>1.82</v>
      </c>
      <c r="E3886" s="28">
        <v>5.32</v>
      </c>
      <c r="F3886" s="28">
        <v>6.32</v>
      </c>
      <c r="G3886" s="28">
        <v>74.31</v>
      </c>
      <c r="H3886" s="28" t="str">
        <f>TRIM(PROPER('Base de datos cruda'!H3886))</f>
        <v>Casual</v>
      </c>
      <c r="I3886" s="28">
        <v>3.57</v>
      </c>
      <c r="J3886" s="28">
        <v>5.05</v>
      </c>
      <c r="K3886" s="28">
        <v>293.81</v>
      </c>
      <c r="L3886" s="28">
        <f>IF('Base de datos cruda'!L3886&lt;0,,'Base de datos cruda'!L3886)</f>
        <v>3.53</v>
      </c>
      <c r="M3886" s="28" t="str">
        <f>IF(TRIM(PROPER('Base de datos cruda'!M3886))="High","Alto",IF(TRIM(PROPER('Base de datos cruda'!M3886))="Medium","Medio","Bajo"))</f>
        <v>Medio</v>
      </c>
      <c r="N3886" s="29">
        <v>81.85</v>
      </c>
      <c r="O3886" s="32">
        <f t="shared" si="1"/>
        <v>81.85</v>
      </c>
      <c r="P3886" s="33">
        <f t="shared" si="2"/>
        <v>6.87</v>
      </c>
      <c r="Q3886" s="34">
        <f t="shared" si="3"/>
        <v>2.923076923</v>
      </c>
      <c r="R3886" s="35" t="str">
        <f t="shared" si="4"/>
        <v>Alto</v>
      </c>
      <c r="S3886" s="35" t="str">
        <f>IF(O3886="","",IF(O3886&gt;AVERAGE('Base de datos limpia'!$O$2:$O$8001),"Alto","Normal"))
</f>
        <v>Alto</v>
      </c>
      <c r="T3886" s="35" t="str">
        <f t="shared" si="5"/>
        <v>Gamer moderado</v>
      </c>
      <c r="U3886" s="35"/>
    </row>
    <row r="3887">
      <c r="A3887" s="28">
        <v>3886.0</v>
      </c>
      <c r="B3887" s="28">
        <v>21.0</v>
      </c>
      <c r="C3887" s="28" t="str">
        <f>TRIM(PROPER('Base de datos cruda'!C3887))</f>
        <v>Female</v>
      </c>
      <c r="D3887" s="28">
        <v>2.08</v>
      </c>
      <c r="E3887" s="28">
        <v>8.8</v>
      </c>
      <c r="F3887" s="28">
        <v>6.65</v>
      </c>
      <c r="G3887" s="28">
        <v>76.43</v>
      </c>
      <c r="H3887" s="28" t="str">
        <f>TRIM(PROPER('Base de datos cruda'!H3887))</f>
        <v>Rpg</v>
      </c>
      <c r="I3887" s="28">
        <v>4.31</v>
      </c>
      <c r="J3887" s="28">
        <v>6.63</v>
      </c>
      <c r="K3887" s="28">
        <v>309.22</v>
      </c>
      <c r="L3887" s="28">
        <f>IF('Base de datos cruda'!L3887&lt;0,,'Base de datos cruda'!L3887)</f>
        <v>6.74</v>
      </c>
      <c r="M3887" s="28" t="str">
        <f>IF(TRIM(PROPER('Base de datos cruda'!M3887))="High","Alto",IF(TRIM(PROPER('Base de datos cruda'!M3887))="Medium","Medio","Bajo"))</f>
        <v>Medio</v>
      </c>
      <c r="N3887" s="29">
        <v>100.0</v>
      </c>
      <c r="O3887" s="32">
        <f t="shared" si="1"/>
        <v>100</v>
      </c>
      <c r="P3887" s="33">
        <f t="shared" si="2"/>
        <v>8.71</v>
      </c>
      <c r="Q3887" s="34">
        <f t="shared" si="3"/>
        <v>4.230769231</v>
      </c>
      <c r="R3887" s="35" t="str">
        <f t="shared" si="4"/>
        <v>Alto</v>
      </c>
      <c r="S3887" s="35" t="str">
        <f>IF(O3887="","",IF(O3887&gt;AVERAGE('Base de datos limpia'!$O$2:$O$8001),"Alto","Normal"))
</f>
        <v>Alto</v>
      </c>
      <c r="T3887" s="35" t="str">
        <f t="shared" si="5"/>
        <v>Gamer intensivo</v>
      </c>
      <c r="U3887" s="35"/>
    </row>
    <row r="3888">
      <c r="A3888" s="28">
        <v>3887.0</v>
      </c>
      <c r="B3888" s="28">
        <v>23.0</v>
      </c>
      <c r="C3888" s="28" t="str">
        <f>TRIM(PROPER('Base de datos cruda'!C3888))</f>
        <v>Male</v>
      </c>
      <c r="D3888" s="28">
        <v>3.09</v>
      </c>
      <c r="E3888" s="28">
        <v>3.27</v>
      </c>
      <c r="F3888" s="28">
        <v>8.84</v>
      </c>
      <c r="G3888" s="28">
        <v>72.6</v>
      </c>
      <c r="H3888" s="28" t="str">
        <f>TRIM(PROPER('Base de datos cruda'!H3888))</f>
        <v>Rpg</v>
      </c>
      <c r="I3888" s="28">
        <v>1.03</v>
      </c>
      <c r="J3888" s="28">
        <v>4.85</v>
      </c>
      <c r="K3888" s="28">
        <v>274.55</v>
      </c>
      <c r="L3888" s="28">
        <f>IF('Base de datos cruda'!L3888&lt;0,,'Base de datos cruda'!L3888)</f>
        <v>4.27</v>
      </c>
      <c r="M3888" s="28" t="str">
        <f>IF(TRIM(PROPER('Base de datos cruda'!M3888))="High","Alto",IF(TRIM(PROPER('Base de datos cruda'!M3888))="Medium","Medio","Bajo"))</f>
        <v>Medio</v>
      </c>
      <c r="N3888" s="29">
        <v>74.06</v>
      </c>
      <c r="O3888" s="32">
        <f t="shared" si="1"/>
        <v>74.06</v>
      </c>
      <c r="P3888" s="33">
        <f t="shared" si="2"/>
        <v>7.94</v>
      </c>
      <c r="Q3888" s="34">
        <f t="shared" si="3"/>
        <v>1.058252427</v>
      </c>
      <c r="R3888" s="35" t="str">
        <f t="shared" si="4"/>
        <v>Alto</v>
      </c>
      <c r="S3888" s="35" t="str">
        <f>IF(O3888="","",IF(O3888&gt;AVERAGE('Base de datos limpia'!$O$2:$O$8001),"Alto","Normal"))
</f>
        <v>Alto</v>
      </c>
      <c r="T3888" s="35" t="str">
        <f t="shared" si="5"/>
        <v>Gamer moderado</v>
      </c>
      <c r="U3888" s="35"/>
    </row>
    <row r="3889">
      <c r="A3889" s="28">
        <v>3888.0</v>
      </c>
      <c r="B3889" s="28">
        <v>17.0</v>
      </c>
      <c r="C3889" s="28" t="str">
        <f>TRIM(PROPER('Base de datos cruda'!C3889))</f>
        <v>Female</v>
      </c>
      <c r="D3889" s="28">
        <v>6.42</v>
      </c>
      <c r="E3889" s="28">
        <v>1.91</v>
      </c>
      <c r="F3889" s="28">
        <v>8.52</v>
      </c>
      <c r="G3889" s="28">
        <v>63.11</v>
      </c>
      <c r="H3889" s="28" t="str">
        <f>TRIM(PROPER('Base de datos cruda'!H3889))</f>
        <v>Fps</v>
      </c>
      <c r="I3889" s="28">
        <v>1.43</v>
      </c>
      <c r="J3889" s="28">
        <v>11.18</v>
      </c>
      <c r="K3889" s="28">
        <v>250.95</v>
      </c>
      <c r="L3889" s="28">
        <f>IF('Base de datos cruda'!L3889&lt;0,,'Base de datos cruda'!L3889)</f>
        <v>13.08</v>
      </c>
      <c r="M3889" s="28" t="str">
        <f>IF(TRIM(PROPER('Base de datos cruda'!M3889))="High","Alto",IF(TRIM(PROPER('Base de datos cruda'!M3889))="Medium","Medio","Bajo"))</f>
        <v>Bajo</v>
      </c>
      <c r="N3889" s="29">
        <v>30.27</v>
      </c>
      <c r="O3889" s="32">
        <f t="shared" si="1"/>
        <v>30.27</v>
      </c>
      <c r="P3889" s="33">
        <f t="shared" si="2"/>
        <v>17.6</v>
      </c>
      <c r="Q3889" s="34">
        <f t="shared" si="3"/>
        <v>0.2975077882</v>
      </c>
      <c r="R3889" s="35" t="str">
        <f t="shared" si="4"/>
        <v>Bajo</v>
      </c>
      <c r="S3889" s="35" t="str">
        <f>IF(O3889="","",IF(O3889&gt;AVERAGE('Base de datos limpia'!$O$2:$O$8001),"Alto","Normal"))
</f>
        <v>Normal</v>
      </c>
      <c r="T3889" s="35" t="str">
        <f t="shared" si="5"/>
        <v>Gamer casual</v>
      </c>
      <c r="U3889" s="35"/>
    </row>
    <row r="3890">
      <c r="A3890" s="28">
        <v>3889.0</v>
      </c>
      <c r="B3890" s="28">
        <v>16.0</v>
      </c>
      <c r="C3890" s="28" t="str">
        <f>TRIM(PROPER('Base de datos cruda'!C3890))</f>
        <v>Female</v>
      </c>
      <c r="D3890" s="28">
        <v>3.09</v>
      </c>
      <c r="E3890" s="28">
        <v>8.78</v>
      </c>
      <c r="F3890" s="28">
        <v>7.05</v>
      </c>
      <c r="G3890" s="28">
        <v>61.49</v>
      </c>
      <c r="H3890" s="28" t="str">
        <f>TRIM(PROPER('Base de datos cruda'!H3890))</f>
        <v>Fps</v>
      </c>
      <c r="I3890" s="28">
        <v>2.21</v>
      </c>
      <c r="J3890" s="28">
        <v>6.47</v>
      </c>
      <c r="K3890" s="28">
        <v>292.9</v>
      </c>
      <c r="L3890" s="28">
        <f>IF('Base de datos cruda'!L3890&lt;0,,'Base de datos cruda'!L3890)</f>
        <v>5.3</v>
      </c>
      <c r="M3890" s="28" t="str">
        <f>IF(TRIM(PROPER('Base de datos cruda'!M3890))="High","Alto",IF(TRIM(PROPER('Base de datos cruda'!M3890))="Medium","Medio","Bajo"))</f>
        <v>Medio</v>
      </c>
      <c r="N3890" s="29">
        <v>88.09</v>
      </c>
      <c r="O3890" s="32">
        <f t="shared" si="1"/>
        <v>88.09</v>
      </c>
      <c r="P3890" s="33">
        <f t="shared" si="2"/>
        <v>9.56</v>
      </c>
      <c r="Q3890" s="34">
        <f t="shared" si="3"/>
        <v>2.841423948</v>
      </c>
      <c r="R3890" s="35" t="str">
        <f t="shared" si="4"/>
        <v>Alto</v>
      </c>
      <c r="S3890" s="35" t="str">
        <f>IF(O3890="","",IF(O3890&gt;AVERAGE('Base de datos limpia'!$O$2:$O$8001),"Alto","Normal"))
</f>
        <v>Alto</v>
      </c>
      <c r="T3890" s="35" t="str">
        <f t="shared" si="5"/>
        <v>Gamer intensivo</v>
      </c>
      <c r="U3890" s="35"/>
    </row>
    <row r="3891">
      <c r="A3891" s="28">
        <v>3890.0</v>
      </c>
      <c r="B3891" s="28">
        <v>19.0</v>
      </c>
      <c r="C3891" s="28" t="str">
        <f>TRIM(PROPER('Base de datos cruda'!C3891))</f>
        <v>Male</v>
      </c>
      <c r="D3891" s="28">
        <v>1.64</v>
      </c>
      <c r="E3891" s="28">
        <v>1.24</v>
      </c>
      <c r="F3891" s="28">
        <v>4.19</v>
      </c>
      <c r="G3891" s="28">
        <v>66.96</v>
      </c>
      <c r="H3891" s="28" t="str">
        <f>TRIM(PROPER('Base de datos cruda'!H3891))</f>
        <v>Rpg</v>
      </c>
      <c r="I3891" s="28">
        <v>2.62</v>
      </c>
      <c r="J3891" s="28">
        <v>6.25</v>
      </c>
      <c r="K3891" s="28">
        <v>296.39</v>
      </c>
      <c r="L3891" s="28">
        <f>IF('Base de datos cruda'!L3891&lt;0,,'Base de datos cruda'!L3891)</f>
        <v>3.16</v>
      </c>
      <c r="M3891" s="28" t="str">
        <f>IF(TRIM(PROPER('Base de datos cruda'!M3891))="High","Alto",IF(TRIM(PROPER('Base de datos cruda'!M3891))="Medium","Medio","Bajo"))</f>
        <v>Medio</v>
      </c>
      <c r="N3891" s="29">
        <v>45.45</v>
      </c>
      <c r="O3891" s="32">
        <f t="shared" si="1"/>
        <v>45.45</v>
      </c>
      <c r="P3891" s="33">
        <f t="shared" si="2"/>
        <v>7.89</v>
      </c>
      <c r="Q3891" s="34">
        <f t="shared" si="3"/>
        <v>0.756097561</v>
      </c>
      <c r="R3891" s="35" t="str">
        <f t="shared" si="4"/>
        <v>Bajo</v>
      </c>
      <c r="S3891" s="35" t="str">
        <f>IF(O3891="","",IF(O3891&gt;AVERAGE('Base de datos limpia'!$O$2:$O$8001),"Alto","Normal"))
</f>
        <v>Normal</v>
      </c>
      <c r="T3891" s="35" t="str">
        <f t="shared" si="5"/>
        <v>Gamer casual</v>
      </c>
      <c r="U3891" s="35"/>
    </row>
    <row r="3892">
      <c r="A3892" s="28">
        <v>3891.0</v>
      </c>
      <c r="B3892" s="28">
        <v>22.0</v>
      </c>
      <c r="C3892" s="28" t="str">
        <f>TRIM(PROPER('Base de datos cruda'!C3892))</f>
        <v>Female</v>
      </c>
      <c r="D3892" s="28">
        <v>0.52</v>
      </c>
      <c r="E3892" s="28">
        <v>9.2</v>
      </c>
      <c r="F3892" s="28">
        <v>7.06</v>
      </c>
      <c r="G3892" s="28">
        <v>70.07</v>
      </c>
      <c r="H3892" s="28" t="str">
        <f>TRIM(PROPER('Base de datos cruda'!H3892))</f>
        <v>Rpg</v>
      </c>
      <c r="I3892" s="28">
        <v>1.26</v>
      </c>
      <c r="J3892" s="28">
        <v>4.74</v>
      </c>
      <c r="K3892" s="28">
        <v>326.74</v>
      </c>
      <c r="L3892" s="28">
        <f>IF('Base de datos cruda'!L3892&lt;0,,'Base de datos cruda'!L3892)</f>
        <v>2.19</v>
      </c>
      <c r="M3892" s="28" t="str">
        <f>IF(TRIM(PROPER('Base de datos cruda'!M3892))="High","Alto",IF(TRIM(PROPER('Base de datos cruda'!M3892))="Medium","Medio","Bajo"))</f>
        <v>Medio</v>
      </c>
      <c r="N3892" s="29">
        <v>100.0</v>
      </c>
      <c r="O3892" s="32">
        <f t="shared" si="1"/>
        <v>100</v>
      </c>
      <c r="P3892" s="33">
        <f t="shared" si="2"/>
        <v>5.26</v>
      </c>
      <c r="Q3892" s="34">
        <f t="shared" si="3"/>
        <v>17.69230769</v>
      </c>
      <c r="R3892" s="35" t="str">
        <f t="shared" si="4"/>
        <v>Alto</v>
      </c>
      <c r="S3892" s="35" t="str">
        <f>IF(O3892="","",IF(O3892&gt;AVERAGE('Base de datos limpia'!$O$2:$O$8001),"Alto","Normal"))
</f>
        <v>Alto</v>
      </c>
      <c r="T3892" s="35" t="str">
        <f t="shared" si="5"/>
        <v>Gamer intensivo</v>
      </c>
      <c r="U3892" s="35"/>
    </row>
    <row r="3893">
      <c r="A3893" s="28">
        <v>3892.0</v>
      </c>
      <c r="B3893" s="28">
        <v>18.0</v>
      </c>
      <c r="C3893" s="28" t="str">
        <f>TRIM(PROPER('Base de datos cruda'!C3893))</f>
        <v>Male</v>
      </c>
      <c r="D3893" s="28">
        <v>0.64</v>
      </c>
      <c r="E3893" s="28">
        <v>3.75</v>
      </c>
      <c r="F3893" s="28">
        <v>4.45</v>
      </c>
      <c r="G3893" s="28">
        <v>95.62</v>
      </c>
      <c r="H3893" s="28" t="str">
        <f>TRIM(PROPER('Base de datos cruda'!H3893))</f>
        <v>Rpg</v>
      </c>
      <c r="I3893" s="28">
        <v>1.91</v>
      </c>
      <c r="J3893" s="28">
        <v>2.8</v>
      </c>
      <c r="K3893" s="28">
        <v>308.16</v>
      </c>
      <c r="L3893" s="28">
        <f>IF('Base de datos cruda'!L3893&lt;0,,'Base de datos cruda'!L3893)</f>
        <v>4.48</v>
      </c>
      <c r="M3893" s="28" t="str">
        <f>IF(TRIM(PROPER('Base de datos cruda'!M3893))="High","Alto",IF(TRIM(PROPER('Base de datos cruda'!M3893))="Medium","Medio","Bajo"))</f>
        <v>Medio</v>
      </c>
      <c r="N3893" s="29">
        <v>72.1</v>
      </c>
      <c r="O3893" s="32">
        <f t="shared" si="1"/>
        <v>72.1</v>
      </c>
      <c r="P3893" s="33">
        <f t="shared" si="2"/>
        <v>3.44</v>
      </c>
      <c r="Q3893" s="34">
        <f t="shared" si="3"/>
        <v>5.859375</v>
      </c>
      <c r="R3893" s="35" t="str">
        <f t="shared" si="4"/>
        <v>Alto</v>
      </c>
      <c r="S3893" s="35" t="str">
        <f>IF(O3893="","",IF(O3893&gt;AVERAGE('Base de datos limpia'!$O$2:$O$8001),"Alto","Normal"))
</f>
        <v>Alto</v>
      </c>
      <c r="T3893" s="35" t="str">
        <f t="shared" si="5"/>
        <v>Gamer moderado</v>
      </c>
      <c r="U3893" s="35"/>
    </row>
    <row r="3894">
      <c r="A3894" s="28">
        <v>3893.0</v>
      </c>
      <c r="B3894" s="28">
        <v>18.0</v>
      </c>
      <c r="C3894" s="28" t="str">
        <f>TRIM(PROPER('Base de datos cruda'!C3894))</f>
        <v>Male</v>
      </c>
      <c r="D3894" s="28">
        <v>6.08</v>
      </c>
      <c r="E3894" s="28">
        <v>5.57</v>
      </c>
      <c r="F3894" s="28">
        <v>7.55</v>
      </c>
      <c r="G3894" s="28">
        <v>84.45</v>
      </c>
      <c r="H3894" s="28" t="str">
        <f>TRIM(PROPER('Base de datos cruda'!H3894))</f>
        <v>Rpg</v>
      </c>
      <c r="I3894" s="28">
        <v>3.44</v>
      </c>
      <c r="J3894" s="28">
        <v>11.25</v>
      </c>
      <c r="K3894" s="28">
        <v>260.37</v>
      </c>
      <c r="L3894" s="28">
        <f>IF('Base de datos cruda'!L3894&lt;0,,'Base de datos cruda'!L3894)</f>
        <v>15.98</v>
      </c>
      <c r="M3894" s="28" t="str">
        <f>IF(TRIM(PROPER('Base de datos cruda'!M3894))="High","Alto",IF(TRIM(PROPER('Base de datos cruda'!M3894))="Medium","Medio","Bajo"))</f>
        <v>Bajo</v>
      </c>
      <c r="N3894" s="29">
        <v>64.8431875821449</v>
      </c>
      <c r="O3894" s="32">
        <f t="shared" si="1"/>
        <v>64.84318758</v>
      </c>
      <c r="P3894" s="33">
        <f t="shared" si="2"/>
        <v>17.33</v>
      </c>
      <c r="Q3894" s="34">
        <f t="shared" si="3"/>
        <v>0.9161184211</v>
      </c>
      <c r="R3894" s="35" t="str">
        <f t="shared" si="4"/>
        <v>Medio</v>
      </c>
      <c r="S3894" s="35" t="str">
        <f>IF(O3894="","",IF(O3894&gt;AVERAGE('Base de datos limpia'!$O$2:$O$8001),"Alto","Normal"))
</f>
        <v>Normal</v>
      </c>
      <c r="T3894" s="35" t="str">
        <f t="shared" si="5"/>
        <v>Gamer moderado</v>
      </c>
      <c r="U3894" s="35"/>
    </row>
    <row r="3895">
      <c r="A3895" s="28">
        <v>3894.0</v>
      </c>
      <c r="B3895" s="28">
        <v>20.0</v>
      </c>
      <c r="C3895" s="28" t="str">
        <f>TRIM(PROPER('Base de datos cruda'!C3895))</f>
        <v>Female</v>
      </c>
      <c r="D3895" s="28">
        <v>3.56</v>
      </c>
      <c r="E3895" s="28">
        <v>2.19</v>
      </c>
      <c r="F3895" s="28">
        <v>5.95</v>
      </c>
      <c r="G3895" s="28">
        <v>98.33</v>
      </c>
      <c r="H3895" s="28" t="str">
        <f>TRIM(PROPER('Base de datos cruda'!H3895))</f>
        <v>Casual</v>
      </c>
      <c r="I3895" s="28">
        <v>3.23</v>
      </c>
      <c r="J3895" s="28">
        <v>7.42</v>
      </c>
      <c r="K3895" s="28">
        <v>303.32</v>
      </c>
      <c r="L3895" s="28">
        <f>IF('Base de datos cruda'!L3895&lt;0,,'Base de datos cruda'!L3895)</f>
        <v>11.3</v>
      </c>
      <c r="M3895" s="28" t="str">
        <f>IF(TRIM(PROPER('Base de datos cruda'!M3895))="High","Alto",IF(TRIM(PROPER('Base de datos cruda'!M3895))="Medium","Medio","Bajo"))</f>
        <v>Medio</v>
      </c>
      <c r="N3895" s="29">
        <v>62.29</v>
      </c>
      <c r="O3895" s="32">
        <f t="shared" si="1"/>
        <v>62.29</v>
      </c>
      <c r="P3895" s="33">
        <f t="shared" si="2"/>
        <v>10.98</v>
      </c>
      <c r="Q3895" s="34">
        <f t="shared" si="3"/>
        <v>0.6151685393</v>
      </c>
      <c r="R3895" s="35" t="str">
        <f t="shared" si="4"/>
        <v>Medio</v>
      </c>
      <c r="S3895" s="35" t="str">
        <f>IF(O3895="","",IF(O3895&gt;AVERAGE('Base de datos limpia'!$O$2:$O$8001),"Alto","Normal"))
</f>
        <v>Normal</v>
      </c>
      <c r="T3895" s="35" t="str">
        <f t="shared" si="5"/>
        <v>Gamer casual</v>
      </c>
      <c r="U3895" s="35"/>
    </row>
    <row r="3896">
      <c r="A3896" s="28">
        <v>3895.0</v>
      </c>
      <c r="B3896" s="28">
        <v>20.0</v>
      </c>
      <c r="C3896" s="28" t="str">
        <f>TRIM(PROPER('Base de datos cruda'!C3896))</f>
        <v>Female</v>
      </c>
      <c r="D3896" s="28">
        <v>5.81</v>
      </c>
      <c r="E3896" s="28">
        <v>9.12</v>
      </c>
      <c r="F3896" s="28">
        <v>8.19</v>
      </c>
      <c r="G3896" s="28">
        <v>73.59</v>
      </c>
      <c r="H3896" s="28" t="str">
        <f>TRIM(PROPER('Base de datos cruda'!H3896))</f>
        <v>Fps</v>
      </c>
      <c r="I3896" s="28">
        <v>0.55</v>
      </c>
      <c r="J3896" s="28">
        <v>10.73</v>
      </c>
      <c r="K3896" s="28">
        <v>259.58</v>
      </c>
      <c r="L3896" s="28">
        <f>IF('Base de datos cruda'!L3896&lt;0,,'Base de datos cruda'!L3896)</f>
        <v>12.86</v>
      </c>
      <c r="M3896" s="28" t="str">
        <f>IF(TRIM(PROPER('Base de datos cruda'!M3896))="High","Alto",IF(TRIM(PROPER('Base de datos cruda'!M3896))="Medium","Medio","Bajo"))</f>
        <v>Bajo</v>
      </c>
      <c r="N3896" s="29">
        <v>85.4945742852888</v>
      </c>
      <c r="O3896" s="32">
        <f t="shared" si="1"/>
        <v>85.49457429</v>
      </c>
      <c r="P3896" s="33">
        <f t="shared" si="2"/>
        <v>16.54</v>
      </c>
      <c r="Q3896" s="34">
        <f t="shared" si="3"/>
        <v>1.569707401</v>
      </c>
      <c r="R3896" s="35" t="str">
        <f t="shared" si="4"/>
        <v>Alto</v>
      </c>
      <c r="S3896" s="35" t="str">
        <f>IF(O3896="","",IF(O3896&gt;AVERAGE('Base de datos limpia'!$O$2:$O$8001),"Alto","Normal"))
</f>
        <v>Alto</v>
      </c>
      <c r="T3896" s="35" t="str">
        <f t="shared" si="5"/>
        <v>Gamer intensivo</v>
      </c>
      <c r="U3896" s="35"/>
    </row>
    <row r="3897">
      <c r="A3897" s="28">
        <v>3896.0</v>
      </c>
      <c r="B3897" s="28">
        <v>18.0</v>
      </c>
      <c r="C3897" s="28" t="str">
        <f>TRIM(PROPER('Base de datos cruda'!C3897))</f>
        <v>Female</v>
      </c>
      <c r="D3897" s="28">
        <v>5.46</v>
      </c>
      <c r="E3897" s="28">
        <v>7.75</v>
      </c>
      <c r="F3897" s="28">
        <v>8.71</v>
      </c>
      <c r="G3897" s="28">
        <v>76.07</v>
      </c>
      <c r="H3897" s="28" t="str">
        <f>TRIM(PROPER('Base de datos cruda'!H3897))</f>
        <v>Rpg</v>
      </c>
      <c r="I3897" s="28">
        <v>4.93</v>
      </c>
      <c r="J3897" s="28">
        <v>6.93</v>
      </c>
      <c r="K3897" s="28">
        <v>260.6</v>
      </c>
      <c r="L3897" s="28">
        <f>IF('Base de datos cruda'!L3897&lt;0,,'Base de datos cruda'!L3897)</f>
        <v>7.63</v>
      </c>
      <c r="M3897" s="28" t="str">
        <f>IF(TRIM(PROPER('Base de datos cruda'!M3897))="High","Alto",IF(TRIM(PROPER('Base de datos cruda'!M3897))="Medium","Medio","Bajo"))</f>
        <v>Bajo</v>
      </c>
      <c r="N3897" s="29">
        <v>85.6660679250576</v>
      </c>
      <c r="O3897" s="32">
        <f t="shared" si="1"/>
        <v>85.66606793</v>
      </c>
      <c r="P3897" s="33">
        <f t="shared" si="2"/>
        <v>12.39</v>
      </c>
      <c r="Q3897" s="34">
        <f t="shared" si="3"/>
        <v>1.419413919</v>
      </c>
      <c r="R3897" s="35" t="str">
        <f t="shared" si="4"/>
        <v>Alto</v>
      </c>
      <c r="S3897" s="35" t="str">
        <f>IF(O3897="","",IF(O3897&gt;AVERAGE('Base de datos limpia'!$O$2:$O$8001),"Alto","Normal"))
</f>
        <v>Alto</v>
      </c>
      <c r="T3897" s="35" t="str">
        <f t="shared" si="5"/>
        <v>Gamer intensivo</v>
      </c>
      <c r="U3897" s="35"/>
    </row>
    <row r="3898">
      <c r="A3898" s="28">
        <v>3897.0</v>
      </c>
      <c r="B3898" s="28">
        <v>24.0</v>
      </c>
      <c r="C3898" s="28" t="str">
        <f>TRIM(PROPER('Base de datos cruda'!C3898))</f>
        <v>Female</v>
      </c>
      <c r="D3898" s="28">
        <v>1.08</v>
      </c>
      <c r="E3898" s="28">
        <v>9.32</v>
      </c>
      <c r="F3898" s="28">
        <v>6.09</v>
      </c>
      <c r="G3898" s="28">
        <v>88.79</v>
      </c>
      <c r="H3898" s="28" t="str">
        <f>TRIM(PROPER('Base de datos cruda'!H3898))</f>
        <v>Rpg</v>
      </c>
      <c r="I3898" s="28">
        <v>2.81</v>
      </c>
      <c r="J3898" s="28">
        <v>5.16</v>
      </c>
      <c r="K3898" s="28">
        <v>302.31</v>
      </c>
      <c r="L3898" s="28">
        <f>IF('Base de datos cruda'!L3898&lt;0,,'Base de datos cruda'!L3898)</f>
        <v>3.01</v>
      </c>
      <c r="M3898" s="28" t="str">
        <f>IF(TRIM(PROPER('Base de datos cruda'!M3898))="High","Alto",IF(TRIM(PROPER('Base de datos cruda'!M3898))="Medium","Medio","Bajo"))</f>
        <v>Medio</v>
      </c>
      <c r="N3898" s="29">
        <v>108.080977393335</v>
      </c>
      <c r="O3898" s="33" t="str">
        <f t="shared" si="1"/>
        <v/>
      </c>
      <c r="P3898" s="33">
        <f t="shared" si="2"/>
        <v>6.24</v>
      </c>
      <c r="Q3898" s="34">
        <f t="shared" si="3"/>
        <v>8.62962963</v>
      </c>
      <c r="R3898" s="35" t="str">
        <f t="shared" si="4"/>
        <v>Alto</v>
      </c>
      <c r="S3898" s="35" t="str">
        <f>IF(O3898="","",IF(O3898&gt;AVERAGE('Base de datos limpia'!$O$2:$O$8001),"Alto","Normal"))
</f>
        <v/>
      </c>
      <c r="T3898" s="35" t="str">
        <f t="shared" si="5"/>
        <v>Gamer intensivo</v>
      </c>
      <c r="U3898" s="35"/>
    </row>
    <row r="3899">
      <c r="A3899" s="28">
        <v>3898.0</v>
      </c>
      <c r="B3899" s="28">
        <v>19.0</v>
      </c>
      <c r="C3899" s="28" t="str">
        <f>TRIM(PROPER('Base de datos cruda'!C3899))</f>
        <v>Male</v>
      </c>
      <c r="D3899" s="28">
        <v>1.14</v>
      </c>
      <c r="E3899" s="28">
        <v>7.15</v>
      </c>
      <c r="F3899" s="28">
        <v>6.3</v>
      </c>
      <c r="G3899" s="28">
        <v>83.12</v>
      </c>
      <c r="H3899" s="28" t="str">
        <f>TRIM(PROPER('Base de datos cruda'!H3899))</f>
        <v>Fps</v>
      </c>
      <c r="I3899" s="28">
        <v>2.42</v>
      </c>
      <c r="J3899" s="28">
        <v>3.6</v>
      </c>
      <c r="K3899" s="28">
        <v>324.89</v>
      </c>
      <c r="L3899" s="28">
        <f>IF('Base de datos cruda'!L3899&lt;0,,'Base de datos cruda'!L3899)</f>
        <v>5.77</v>
      </c>
      <c r="M3899" s="28" t="str">
        <f>IF(TRIM(PROPER('Base de datos cruda'!M3899))="High","Alto",IF(TRIM(PROPER('Base de datos cruda'!M3899))="Medium","Medio","Bajo"))</f>
        <v>Medio</v>
      </c>
      <c r="N3899" s="29">
        <v>94.78</v>
      </c>
      <c r="O3899" s="32">
        <f t="shared" si="1"/>
        <v>94.78</v>
      </c>
      <c r="P3899" s="33">
        <f t="shared" si="2"/>
        <v>4.74</v>
      </c>
      <c r="Q3899" s="34">
        <f t="shared" si="3"/>
        <v>6.271929825</v>
      </c>
      <c r="R3899" s="35" t="str">
        <f t="shared" si="4"/>
        <v>Alto</v>
      </c>
      <c r="S3899" s="35" t="str">
        <f>IF(O3899="","",IF(O3899&gt;AVERAGE('Base de datos limpia'!$O$2:$O$8001),"Alto","Normal"))
</f>
        <v>Alto</v>
      </c>
      <c r="T3899" s="35" t="str">
        <f t="shared" si="5"/>
        <v>Gamer intensivo</v>
      </c>
      <c r="U3899" s="35"/>
    </row>
    <row r="3900">
      <c r="A3900" s="28">
        <v>3899.0</v>
      </c>
      <c r="B3900" s="28">
        <v>18.0</v>
      </c>
      <c r="C3900" s="28" t="str">
        <f>TRIM(PROPER('Base de datos cruda'!C3900))</f>
        <v>Female</v>
      </c>
      <c r="D3900" s="28">
        <v>6.04</v>
      </c>
      <c r="E3900" s="28">
        <v>2.66</v>
      </c>
      <c r="F3900" s="28">
        <v>6.95</v>
      </c>
      <c r="G3900" s="28">
        <v>81.12</v>
      </c>
      <c r="H3900" s="28" t="str">
        <f>TRIM(PROPER('Base de datos cruda'!H3900))</f>
        <v>Casual</v>
      </c>
      <c r="I3900" s="28">
        <v>4.84</v>
      </c>
      <c r="J3900" s="28">
        <v>11.34</v>
      </c>
      <c r="K3900" s="28">
        <v>256.4</v>
      </c>
      <c r="L3900" s="28">
        <f>IF('Base de datos cruda'!L3900&lt;0,,'Base de datos cruda'!L3900)</f>
        <v>13.94</v>
      </c>
      <c r="M3900" s="28" t="str">
        <f>IF(TRIM(PROPER('Base de datos cruda'!M3900))="High","Alto",IF(TRIM(PROPER('Base de datos cruda'!M3900))="Medium","Medio","Bajo"))</f>
        <v>Bajo</v>
      </c>
      <c r="N3900" s="29">
        <v>35.58</v>
      </c>
      <c r="O3900" s="32">
        <f t="shared" si="1"/>
        <v>35.58</v>
      </c>
      <c r="P3900" s="33">
        <f t="shared" si="2"/>
        <v>17.38</v>
      </c>
      <c r="Q3900" s="34">
        <f t="shared" si="3"/>
        <v>0.440397351</v>
      </c>
      <c r="R3900" s="35" t="str">
        <f t="shared" si="4"/>
        <v>Bajo</v>
      </c>
      <c r="S3900" s="35" t="str">
        <f>IF(O3900="","",IF(O3900&gt;AVERAGE('Base de datos limpia'!$O$2:$O$8001),"Alto","Normal"))
</f>
        <v>Normal</v>
      </c>
      <c r="T3900" s="35" t="str">
        <f t="shared" si="5"/>
        <v>Gamer casual</v>
      </c>
      <c r="U3900" s="35"/>
    </row>
    <row r="3901">
      <c r="A3901" s="28">
        <v>3900.0</v>
      </c>
      <c r="B3901" s="28">
        <v>17.0</v>
      </c>
      <c r="C3901" s="28" t="str">
        <f>TRIM(PROPER('Base de datos cruda'!C3901))</f>
        <v>Female</v>
      </c>
      <c r="D3901" s="28">
        <v>5.77</v>
      </c>
      <c r="E3901" s="28">
        <v>3.77</v>
      </c>
      <c r="F3901" s="28">
        <v>4.99</v>
      </c>
      <c r="G3901" s="28">
        <v>83.02</v>
      </c>
      <c r="H3901" s="28" t="str">
        <f>TRIM(PROPER('Base de datos cruda'!H3901))</f>
        <v>Casual</v>
      </c>
      <c r="I3901" s="28">
        <v>0.7</v>
      </c>
      <c r="J3901" s="28">
        <v>11.52</v>
      </c>
      <c r="K3901" s="28">
        <v>246.16</v>
      </c>
      <c r="L3901" s="28">
        <f>IF('Base de datos cruda'!L3901&lt;0,,'Base de datos cruda'!L3901)</f>
        <v>14.37</v>
      </c>
      <c r="M3901" s="28" t="str">
        <f>IF(TRIM(PROPER('Base de datos cruda'!M3901))="High","Alto",IF(TRIM(PROPER('Base de datos cruda'!M3901))="Medium","Medio","Bajo"))</f>
        <v>Bajo</v>
      </c>
      <c r="N3901" s="29">
        <v>44.56</v>
      </c>
      <c r="O3901" s="32">
        <f t="shared" si="1"/>
        <v>44.56</v>
      </c>
      <c r="P3901" s="33">
        <f t="shared" si="2"/>
        <v>17.29</v>
      </c>
      <c r="Q3901" s="34">
        <f t="shared" si="3"/>
        <v>0.6533795494</v>
      </c>
      <c r="R3901" s="35" t="str">
        <f t="shared" si="4"/>
        <v>Bajo</v>
      </c>
      <c r="S3901" s="35" t="str">
        <f>IF(O3901="","",IF(O3901&gt;AVERAGE('Base de datos limpia'!$O$2:$O$8001),"Alto","Normal"))
</f>
        <v>Normal</v>
      </c>
      <c r="T3901" s="35" t="str">
        <f t="shared" si="5"/>
        <v>Gamer moderado</v>
      </c>
      <c r="U3901" s="35"/>
    </row>
    <row r="3902">
      <c r="A3902" s="28">
        <v>3901.0</v>
      </c>
      <c r="B3902" s="28">
        <v>24.0</v>
      </c>
      <c r="C3902" s="28" t="str">
        <f>TRIM(PROPER('Base de datos cruda'!C3902))</f>
        <v>Other</v>
      </c>
      <c r="D3902" s="28">
        <v>3.02</v>
      </c>
      <c r="E3902" s="28">
        <v>5.38</v>
      </c>
      <c r="F3902" s="28">
        <v>8.64</v>
      </c>
      <c r="G3902" s="28">
        <v>83.37</v>
      </c>
      <c r="H3902" s="28" t="str">
        <f>TRIM(PROPER('Base de datos cruda'!H3902))</f>
        <v>Fps</v>
      </c>
      <c r="I3902" s="28">
        <v>2.72</v>
      </c>
      <c r="J3902" s="28">
        <v>4.3</v>
      </c>
      <c r="K3902" s="28">
        <v>298.75</v>
      </c>
      <c r="L3902" s="28">
        <f>IF('Base de datos cruda'!L3902&lt;0,,'Base de datos cruda'!L3902)</f>
        <v>6.25</v>
      </c>
      <c r="M3902" s="28" t="str">
        <f>IF(TRIM(PROPER('Base de datos cruda'!M3902))="High","Alto",IF(TRIM(PROPER('Base de datos cruda'!M3902))="Medium","Medio","Bajo"))</f>
        <v>Medio</v>
      </c>
      <c r="N3902" s="29">
        <v>85.42</v>
      </c>
      <c r="O3902" s="32">
        <f t="shared" si="1"/>
        <v>85.42</v>
      </c>
      <c r="P3902" s="33">
        <f t="shared" si="2"/>
        <v>7.32</v>
      </c>
      <c r="Q3902" s="34">
        <f t="shared" si="3"/>
        <v>1.781456954</v>
      </c>
      <c r="R3902" s="35" t="str">
        <f t="shared" si="4"/>
        <v>Alto</v>
      </c>
      <c r="S3902" s="35" t="str">
        <f>IF(O3902="","",IF(O3902&gt;AVERAGE('Base de datos limpia'!$O$2:$O$8001),"Alto","Normal"))
</f>
        <v>Alto</v>
      </c>
      <c r="T3902" s="35" t="str">
        <f t="shared" si="5"/>
        <v>Gamer moderado</v>
      </c>
      <c r="U3902" s="35"/>
    </row>
    <row r="3903">
      <c r="A3903" s="28">
        <v>3902.0</v>
      </c>
      <c r="B3903" s="28">
        <v>19.0</v>
      </c>
      <c r="C3903" s="28" t="str">
        <f>TRIM(PROPER('Base de datos cruda'!C3903))</f>
        <v>Male</v>
      </c>
      <c r="D3903" s="28">
        <v>0.62</v>
      </c>
      <c r="E3903" s="28">
        <v>6.47</v>
      </c>
      <c r="F3903" s="28">
        <v>6.16</v>
      </c>
      <c r="G3903" s="28">
        <v>90.63</v>
      </c>
      <c r="H3903" s="28" t="str">
        <f>TRIM(PROPER('Base de datos cruda'!H3903))</f>
        <v>Casual</v>
      </c>
      <c r="I3903" s="28">
        <v>4.03</v>
      </c>
      <c r="J3903" s="28">
        <v>5.24</v>
      </c>
      <c r="K3903" s="28">
        <v>313.66</v>
      </c>
      <c r="L3903" s="28">
        <f>IF('Base de datos cruda'!L3903&lt;0,,'Base de datos cruda'!L3903)</f>
        <v>4.94</v>
      </c>
      <c r="M3903" s="28" t="str">
        <f>IF(TRIM(PROPER('Base de datos cruda'!M3903))="High","Alto",IF(TRIM(PROPER('Base de datos cruda'!M3903))="Medium","Medio","Bajo"))</f>
        <v>Medio</v>
      </c>
      <c r="N3903" s="29">
        <v>95.92</v>
      </c>
      <c r="O3903" s="32">
        <f t="shared" si="1"/>
        <v>95.92</v>
      </c>
      <c r="P3903" s="33">
        <f t="shared" si="2"/>
        <v>5.86</v>
      </c>
      <c r="Q3903" s="34">
        <f t="shared" si="3"/>
        <v>10.43548387</v>
      </c>
      <c r="R3903" s="35" t="str">
        <f t="shared" si="4"/>
        <v>Alto</v>
      </c>
      <c r="S3903" s="35" t="str">
        <f>IF(O3903="","",IF(O3903&gt;AVERAGE('Base de datos limpia'!$O$2:$O$8001),"Alto","Normal"))
</f>
        <v>Alto</v>
      </c>
      <c r="T3903" s="35" t="str">
        <f t="shared" si="5"/>
        <v>Gamer intensivo</v>
      </c>
      <c r="U3903" s="35"/>
    </row>
    <row r="3904">
      <c r="A3904" s="28">
        <v>3903.0</v>
      </c>
      <c r="B3904" s="28">
        <v>18.0</v>
      </c>
      <c r="C3904" s="28" t="str">
        <f>TRIM(PROPER('Base de datos cruda'!C3904))</f>
        <v>Female</v>
      </c>
      <c r="D3904" s="28">
        <v>0.1</v>
      </c>
      <c r="E3904" s="28">
        <v>9.34</v>
      </c>
      <c r="F3904" s="28">
        <v>4.83</v>
      </c>
      <c r="G3904" s="28">
        <v>86.72</v>
      </c>
      <c r="H3904" s="28" t="str">
        <f>TRIM(PROPER('Base de datos cruda'!H3904))</f>
        <v>Casual</v>
      </c>
      <c r="I3904" s="28">
        <v>1.99</v>
      </c>
      <c r="J3904" s="28">
        <v>1.61</v>
      </c>
      <c r="K3904" s="28">
        <v>325.57</v>
      </c>
      <c r="L3904" s="28">
        <f>IF('Base de datos cruda'!L3904&lt;0,,'Base de datos cruda'!L3904)</f>
        <v>2.62</v>
      </c>
      <c r="M3904" s="28" t="str">
        <f>IF(TRIM(PROPER('Base de datos cruda'!M3904))="High","Alto",IF(TRIM(PROPER('Base de datos cruda'!M3904))="Medium","Medio","Bajo"))</f>
        <v>Alto</v>
      </c>
      <c r="N3904" s="29">
        <v>96.13</v>
      </c>
      <c r="O3904" s="32">
        <f t="shared" si="1"/>
        <v>96.13</v>
      </c>
      <c r="P3904" s="33">
        <f t="shared" si="2"/>
        <v>1.71</v>
      </c>
      <c r="Q3904" s="34">
        <f t="shared" si="3"/>
        <v>93.4</v>
      </c>
      <c r="R3904" s="35" t="str">
        <f t="shared" si="4"/>
        <v>Alto</v>
      </c>
      <c r="S3904" s="35" t="str">
        <f>IF(O3904="","",IF(O3904&gt;AVERAGE('Base de datos limpia'!$O$2:$O$8001),"Alto","Normal"))
</f>
        <v>Alto</v>
      </c>
      <c r="T3904" s="35" t="str">
        <f t="shared" si="5"/>
        <v>Gamer intensivo</v>
      </c>
      <c r="U3904" s="35"/>
    </row>
    <row r="3905">
      <c r="A3905" s="28">
        <v>3904.0</v>
      </c>
      <c r="B3905" s="28">
        <v>22.0</v>
      </c>
      <c r="C3905" s="28" t="str">
        <f>TRIM(PROPER('Base de datos cruda'!C3905))</f>
        <v>Female</v>
      </c>
      <c r="D3905" s="28">
        <v>2.31</v>
      </c>
      <c r="E3905" s="28">
        <v>4.46</v>
      </c>
      <c r="F3905" s="28">
        <v>7.81</v>
      </c>
      <c r="G3905" s="28">
        <v>98.29</v>
      </c>
      <c r="H3905" s="28" t="str">
        <f>TRIM(PROPER('Base de datos cruda'!H3905))</f>
        <v>Casual</v>
      </c>
      <c r="I3905" s="28">
        <v>3.68</v>
      </c>
      <c r="J3905" s="28">
        <v>7.6</v>
      </c>
      <c r="K3905" s="28">
        <v>288.18</v>
      </c>
      <c r="L3905" s="28">
        <f>IF('Base de datos cruda'!L3905&lt;0,,'Base de datos cruda'!L3905)</f>
        <v>4.17</v>
      </c>
      <c r="M3905" s="28" t="str">
        <f>IF(TRIM(PROPER('Base de datos cruda'!M3905))="High","Alto",IF(TRIM(PROPER('Base de datos cruda'!M3905))="Medium","Medio","Bajo"))</f>
        <v>Medio</v>
      </c>
      <c r="N3905" s="29">
        <v>84.53</v>
      </c>
      <c r="O3905" s="32">
        <f t="shared" si="1"/>
        <v>84.53</v>
      </c>
      <c r="P3905" s="33">
        <f t="shared" si="2"/>
        <v>9.91</v>
      </c>
      <c r="Q3905" s="34">
        <f t="shared" si="3"/>
        <v>1.930735931</v>
      </c>
      <c r="R3905" s="35" t="str">
        <f t="shared" si="4"/>
        <v>Alto</v>
      </c>
      <c r="S3905" s="35" t="str">
        <f>IF(O3905="","",IF(O3905&gt;AVERAGE('Base de datos limpia'!$O$2:$O$8001),"Alto","Normal"))
</f>
        <v>Alto</v>
      </c>
      <c r="T3905" s="35" t="str">
        <f t="shared" si="5"/>
        <v>Gamer moderado</v>
      </c>
      <c r="U3905" s="35"/>
    </row>
    <row r="3906">
      <c r="A3906" s="28">
        <v>3905.0</v>
      </c>
      <c r="B3906" s="28">
        <v>23.0</v>
      </c>
      <c r="C3906" s="28" t="str">
        <f>TRIM(PROPER('Base de datos cruda'!C3906))</f>
        <v>Female</v>
      </c>
      <c r="D3906" s="28">
        <v>0.07</v>
      </c>
      <c r="E3906" s="28">
        <v>7.33</v>
      </c>
      <c r="F3906" s="28">
        <v>5.1</v>
      </c>
      <c r="G3906" s="28">
        <v>97.92</v>
      </c>
      <c r="H3906" s="28" t="str">
        <f>TRIM(PROPER('Base de datos cruda'!H3906))</f>
        <v>Rpg</v>
      </c>
      <c r="I3906" s="28">
        <v>4.5</v>
      </c>
      <c r="J3906" s="28">
        <v>1.69</v>
      </c>
      <c r="K3906" s="28">
        <v>309.77</v>
      </c>
      <c r="L3906" s="28" t="str">
        <f>IF('Base de datos cruda'!L3906&lt;0,,'Base de datos cruda'!L3906)</f>
        <v/>
      </c>
      <c r="M3906" s="28" t="str">
        <f>IF(TRIM(PROPER('Base de datos cruda'!M3906))="High","Alto",IF(TRIM(PROPER('Base de datos cruda'!M3906))="Medium","Medio","Bajo"))</f>
        <v>Alto</v>
      </c>
      <c r="N3906" s="29">
        <v>97.73</v>
      </c>
      <c r="O3906" s="32">
        <f t="shared" si="1"/>
        <v>97.73</v>
      </c>
      <c r="P3906" s="33">
        <f t="shared" si="2"/>
        <v>1.76</v>
      </c>
      <c r="Q3906" s="34">
        <f t="shared" si="3"/>
        <v>104.7142857</v>
      </c>
      <c r="R3906" s="35" t="str">
        <f t="shared" si="4"/>
        <v>Alto</v>
      </c>
      <c r="S3906" s="35" t="str">
        <f>IF(O3906="","",IF(O3906&gt;AVERAGE('Base de datos limpia'!$O$2:$O$8001),"Alto","Normal"))
</f>
        <v>Alto</v>
      </c>
      <c r="T3906" s="35" t="str">
        <f t="shared" si="5"/>
        <v>Gamer intensivo</v>
      </c>
      <c r="U3906" s="35"/>
    </row>
    <row r="3907">
      <c r="A3907" s="28">
        <v>3906.0</v>
      </c>
      <c r="B3907" s="28">
        <v>17.0</v>
      </c>
      <c r="C3907" s="28" t="str">
        <f>TRIM(PROPER('Base de datos cruda'!C3907))</f>
        <v>Female</v>
      </c>
      <c r="D3907" s="28">
        <v>1.84</v>
      </c>
      <c r="E3907" s="28">
        <v>9.65</v>
      </c>
      <c r="F3907" s="28">
        <v>4.72</v>
      </c>
      <c r="G3907" s="28">
        <v>76.88</v>
      </c>
      <c r="H3907" s="28" t="str">
        <f>TRIM(PROPER('Base de datos cruda'!H3907))</f>
        <v>Casual</v>
      </c>
      <c r="I3907" s="28">
        <v>1.31</v>
      </c>
      <c r="J3907" s="28">
        <v>3.82</v>
      </c>
      <c r="K3907" s="28">
        <v>289.05</v>
      </c>
      <c r="L3907" s="28">
        <f>IF('Base de datos cruda'!L3907&lt;0,,'Base de datos cruda'!L3907)</f>
        <v>5.98</v>
      </c>
      <c r="M3907" s="28" t="str">
        <f>IF(TRIM(PROPER('Base de datos cruda'!M3907))="High","Alto",IF(TRIM(PROPER('Base de datos cruda'!M3907))="Medium","Medio","Bajo"))</f>
        <v>Alto</v>
      </c>
      <c r="N3907" s="29">
        <v>94.81</v>
      </c>
      <c r="O3907" s="32">
        <f t="shared" si="1"/>
        <v>94.81</v>
      </c>
      <c r="P3907" s="33">
        <f t="shared" si="2"/>
        <v>5.66</v>
      </c>
      <c r="Q3907" s="34">
        <f t="shared" si="3"/>
        <v>5.244565217</v>
      </c>
      <c r="R3907" s="35" t="str">
        <f t="shared" si="4"/>
        <v>Alto</v>
      </c>
      <c r="S3907" s="35" t="str">
        <f>IF(O3907="","",IF(O3907&gt;AVERAGE('Base de datos limpia'!$O$2:$O$8001),"Alto","Normal"))
</f>
        <v>Alto</v>
      </c>
      <c r="T3907" s="35" t="str">
        <f t="shared" si="5"/>
        <v>Gamer intensivo</v>
      </c>
      <c r="U3907" s="35"/>
    </row>
    <row r="3908">
      <c r="A3908" s="28">
        <v>3907.0</v>
      </c>
      <c r="B3908" s="28">
        <v>22.0</v>
      </c>
      <c r="C3908" s="28" t="str">
        <f>TRIM(PROPER('Base de datos cruda'!C3908))</f>
        <v>Male</v>
      </c>
      <c r="D3908" s="28">
        <v>3.36</v>
      </c>
      <c r="E3908" s="28">
        <v>2.37</v>
      </c>
      <c r="F3908" s="28">
        <v>6.81</v>
      </c>
      <c r="G3908" s="28">
        <v>61.43</v>
      </c>
      <c r="H3908" s="28" t="str">
        <f>TRIM(PROPER('Base de datos cruda'!H3908))</f>
        <v>Fps</v>
      </c>
      <c r="I3908" s="28">
        <v>1.21</v>
      </c>
      <c r="J3908" s="28">
        <v>5.62</v>
      </c>
      <c r="K3908" s="28">
        <v>275.87</v>
      </c>
      <c r="L3908" s="28">
        <f>IF('Base de datos cruda'!L3908&lt;0,,'Base de datos cruda'!L3908)</f>
        <v>7.42</v>
      </c>
      <c r="M3908" s="28" t="str">
        <f>IF(TRIM(PROPER('Base de datos cruda'!M3908))="High","Alto",IF(TRIM(PROPER('Base de datos cruda'!M3908))="Medium","Medio","Bajo"))</f>
        <v>Medio</v>
      </c>
      <c r="N3908" s="29">
        <v>47.77</v>
      </c>
      <c r="O3908" s="32">
        <f t="shared" si="1"/>
        <v>47.77</v>
      </c>
      <c r="P3908" s="33">
        <f t="shared" si="2"/>
        <v>8.98</v>
      </c>
      <c r="Q3908" s="34">
        <f t="shared" si="3"/>
        <v>0.7053571429</v>
      </c>
      <c r="R3908" s="35" t="str">
        <f t="shared" si="4"/>
        <v>Bajo</v>
      </c>
      <c r="S3908" s="35" t="str">
        <f>IF(O3908="","",IF(O3908&gt;AVERAGE('Base de datos limpia'!$O$2:$O$8001),"Alto","Normal"))
</f>
        <v>Normal</v>
      </c>
      <c r="T3908" s="35" t="str">
        <f t="shared" si="5"/>
        <v>Gamer casual</v>
      </c>
      <c r="U3908" s="35"/>
    </row>
    <row r="3909">
      <c r="A3909" s="28">
        <v>3908.0</v>
      </c>
      <c r="B3909" s="28">
        <v>20.0</v>
      </c>
      <c r="C3909" s="28" t="str">
        <f>TRIM(PROPER('Base de datos cruda'!C3909))</f>
        <v>Female</v>
      </c>
      <c r="D3909" s="28">
        <v>0.97</v>
      </c>
      <c r="E3909" s="28">
        <v>8.76</v>
      </c>
      <c r="F3909" s="28">
        <v>7.36</v>
      </c>
      <c r="G3909" s="28">
        <v>60.44</v>
      </c>
      <c r="H3909" s="28" t="str">
        <f>TRIM(PROPER('Base de datos cruda'!H3909))</f>
        <v>Rpg</v>
      </c>
      <c r="I3909" s="28">
        <v>1.8</v>
      </c>
      <c r="J3909" s="28">
        <v>5.61</v>
      </c>
      <c r="K3909" s="28">
        <v>313.49</v>
      </c>
      <c r="L3909" s="28">
        <f>IF('Base de datos cruda'!L3909&lt;0,,'Base de datos cruda'!L3909)</f>
        <v>5.57</v>
      </c>
      <c r="M3909" s="28" t="str">
        <f>IF(TRIM(PROPER('Base de datos cruda'!M3909))="High","Alto",IF(TRIM(PROPER('Base de datos cruda'!M3909))="Medium","Medio","Bajo"))</f>
        <v>Medio</v>
      </c>
      <c r="N3909" s="29">
        <v>100.0</v>
      </c>
      <c r="O3909" s="32">
        <f t="shared" si="1"/>
        <v>100</v>
      </c>
      <c r="P3909" s="33">
        <f t="shared" si="2"/>
        <v>6.58</v>
      </c>
      <c r="Q3909" s="34">
        <f t="shared" si="3"/>
        <v>9.030927835</v>
      </c>
      <c r="R3909" s="35" t="str">
        <f t="shared" si="4"/>
        <v>Alto</v>
      </c>
      <c r="S3909" s="35" t="str">
        <f>IF(O3909="","",IF(O3909&gt;AVERAGE('Base de datos limpia'!$O$2:$O$8001),"Alto","Normal"))
</f>
        <v>Alto</v>
      </c>
      <c r="T3909" s="35" t="str">
        <f t="shared" si="5"/>
        <v>Gamer intensivo</v>
      </c>
      <c r="U3909" s="35"/>
    </row>
    <row r="3910">
      <c r="A3910" s="28">
        <v>3909.0</v>
      </c>
      <c r="B3910" s="28">
        <v>20.0</v>
      </c>
      <c r="C3910" s="28" t="str">
        <f>TRIM(PROPER('Base de datos cruda'!C3910))</f>
        <v>Female</v>
      </c>
      <c r="D3910" s="28">
        <v>0.83</v>
      </c>
      <c r="E3910" s="28">
        <v>4.79</v>
      </c>
      <c r="F3910" s="28">
        <v>6.85</v>
      </c>
      <c r="G3910" s="28">
        <v>64.93</v>
      </c>
      <c r="H3910" s="28" t="str">
        <f>TRIM(PROPER('Base de datos cruda'!H3910))</f>
        <v>Fps</v>
      </c>
      <c r="I3910" s="28">
        <v>2.09</v>
      </c>
      <c r="J3910" s="28">
        <v>3.29</v>
      </c>
      <c r="K3910" s="28">
        <v>307.06</v>
      </c>
      <c r="L3910" s="28">
        <f>IF('Base de datos cruda'!L3910&lt;0,,'Base de datos cruda'!L3910)</f>
        <v>2.33</v>
      </c>
      <c r="M3910" s="28" t="str">
        <f>IF(TRIM(PROPER('Base de datos cruda'!M3910))="High","Alto",IF(TRIM(PROPER('Base de datos cruda'!M3910))="Medium","Medio","Bajo"))</f>
        <v>Medio</v>
      </c>
      <c r="N3910" s="29">
        <v>80.82</v>
      </c>
      <c r="O3910" s="32">
        <f t="shared" si="1"/>
        <v>80.82</v>
      </c>
      <c r="P3910" s="33">
        <f t="shared" si="2"/>
        <v>4.12</v>
      </c>
      <c r="Q3910" s="34">
        <f t="shared" si="3"/>
        <v>5.771084337</v>
      </c>
      <c r="R3910" s="35" t="str">
        <f t="shared" si="4"/>
        <v>Alto</v>
      </c>
      <c r="S3910" s="35" t="str">
        <f>IF(O3910="","",IF(O3910&gt;AVERAGE('Base de datos limpia'!$O$2:$O$8001),"Alto","Normal"))
</f>
        <v>Alto</v>
      </c>
      <c r="T3910" s="35" t="str">
        <f t="shared" si="5"/>
        <v>Gamer moderado</v>
      </c>
      <c r="U3910" s="35"/>
    </row>
    <row r="3911">
      <c r="A3911" s="28">
        <v>3910.0</v>
      </c>
      <c r="B3911" s="28">
        <v>18.0</v>
      </c>
      <c r="C3911" s="28" t="str">
        <f>TRIM(PROPER('Base de datos cruda'!C3911))</f>
        <v>Male</v>
      </c>
      <c r="D3911" s="28">
        <v>7.17</v>
      </c>
      <c r="E3911" s="28">
        <v>7.59</v>
      </c>
      <c r="F3911" s="28">
        <v>7.28</v>
      </c>
      <c r="G3911" s="28">
        <v>63.0</v>
      </c>
      <c r="H3911" s="28" t="str">
        <f>TRIM(PROPER('Base de datos cruda'!H3911))</f>
        <v>Rpg</v>
      </c>
      <c r="I3911" s="28">
        <v>0.56</v>
      </c>
      <c r="J3911" s="28">
        <v>11.15</v>
      </c>
      <c r="K3911" s="28">
        <v>226.05</v>
      </c>
      <c r="L3911" s="28">
        <f>IF('Base de datos cruda'!L3911&lt;0,,'Base de datos cruda'!L3911)</f>
        <v>17.37</v>
      </c>
      <c r="M3911" s="28" t="str">
        <f>IF(TRIM(PROPER('Base de datos cruda'!M3911))="High","Alto",IF(TRIM(PROPER('Base de datos cruda'!M3911))="Medium","Medio","Bajo"))</f>
        <v>Bajo</v>
      </c>
      <c r="N3911" s="29">
        <v>68.7298514579713</v>
      </c>
      <c r="O3911" s="32">
        <f t="shared" si="1"/>
        <v>68.72985146</v>
      </c>
      <c r="P3911" s="33">
        <f t="shared" si="2"/>
        <v>18.32</v>
      </c>
      <c r="Q3911" s="34">
        <f t="shared" si="3"/>
        <v>1.058577406</v>
      </c>
      <c r="R3911" s="35" t="str">
        <f t="shared" si="4"/>
        <v>Medio</v>
      </c>
      <c r="S3911" s="35" t="str">
        <f>IF(O3911="","",IF(O3911&gt;AVERAGE('Base de datos limpia'!$O$2:$O$8001),"Alto","Normal"))
</f>
        <v>Alto</v>
      </c>
      <c r="T3911" s="35" t="str">
        <f t="shared" si="5"/>
        <v>Gamer intensivo</v>
      </c>
      <c r="U3911" s="35"/>
    </row>
    <row r="3912">
      <c r="A3912" s="28">
        <v>3911.0</v>
      </c>
      <c r="B3912" s="28">
        <v>20.0</v>
      </c>
      <c r="C3912" s="28" t="str">
        <f>TRIM(PROPER('Base de datos cruda'!C3912))</f>
        <v>Female</v>
      </c>
      <c r="D3912" s="28">
        <v>4.68</v>
      </c>
      <c r="E3912" s="28">
        <v>3.64</v>
      </c>
      <c r="F3912" s="28">
        <v>4.58</v>
      </c>
      <c r="G3912" s="28">
        <v>74.93</v>
      </c>
      <c r="H3912" s="28" t="str">
        <f>TRIM(PROPER('Base de datos cruda'!H3912))</f>
        <v>Casual</v>
      </c>
      <c r="I3912" s="28">
        <v>1.16</v>
      </c>
      <c r="J3912" s="28">
        <v>8.54</v>
      </c>
      <c r="K3912" s="28">
        <v>254.33</v>
      </c>
      <c r="L3912" s="28">
        <f>IF('Base de datos cruda'!L3912&lt;0,,'Base de datos cruda'!L3912)</f>
        <v>11.02</v>
      </c>
      <c r="M3912" s="28" t="str">
        <f>IF(TRIM(PROPER('Base de datos cruda'!M3912))="High","Alto",IF(TRIM(PROPER('Base de datos cruda'!M3912))="Medium","Medio","Bajo"))</f>
        <v>Medio</v>
      </c>
      <c r="N3912" s="29">
        <v>36.9</v>
      </c>
      <c r="O3912" s="32">
        <f t="shared" si="1"/>
        <v>36.9</v>
      </c>
      <c r="P3912" s="33">
        <f t="shared" si="2"/>
        <v>13.22</v>
      </c>
      <c r="Q3912" s="34">
        <f t="shared" si="3"/>
        <v>0.7777777778</v>
      </c>
      <c r="R3912" s="35" t="str">
        <f t="shared" si="4"/>
        <v>Bajo</v>
      </c>
      <c r="S3912" s="35" t="str">
        <f>IF(O3912="","",IF(O3912&gt;AVERAGE('Base de datos limpia'!$O$2:$O$8001),"Alto","Normal"))
</f>
        <v>Normal</v>
      </c>
      <c r="T3912" s="35" t="str">
        <f t="shared" si="5"/>
        <v>Gamer moderado</v>
      </c>
      <c r="U3912" s="35"/>
    </row>
    <row r="3913">
      <c r="A3913" s="28">
        <v>3912.0</v>
      </c>
      <c r="B3913" s="28">
        <v>17.0</v>
      </c>
      <c r="C3913" s="28" t="str">
        <f>TRIM(PROPER('Base de datos cruda'!C3913))</f>
        <v>Female</v>
      </c>
      <c r="D3913" s="28">
        <v>7.48</v>
      </c>
      <c r="E3913" s="28">
        <v>4.01</v>
      </c>
      <c r="F3913" s="28">
        <v>6.38</v>
      </c>
      <c r="G3913" s="28">
        <v>62.11</v>
      </c>
      <c r="H3913" s="28" t="str">
        <f>TRIM(PROPER('Base de datos cruda'!H3913))</f>
        <v>Casual</v>
      </c>
      <c r="I3913" s="28">
        <v>4.37</v>
      </c>
      <c r="J3913" s="28">
        <v>10.49</v>
      </c>
      <c r="K3913" s="28">
        <v>242.9</v>
      </c>
      <c r="L3913" s="28">
        <f>IF('Base de datos cruda'!L3913&lt;0,,'Base de datos cruda'!L3913)</f>
        <v>15.03</v>
      </c>
      <c r="M3913" s="28" t="str">
        <f>IF(TRIM(PROPER('Base de datos cruda'!M3913))="High","Alto",IF(TRIM(PROPER('Base de datos cruda'!M3913))="Medium","Medio","Bajo"))</f>
        <v>Bajo</v>
      </c>
      <c r="N3913" s="29">
        <v>34.96</v>
      </c>
      <c r="O3913" s="32">
        <f t="shared" si="1"/>
        <v>34.96</v>
      </c>
      <c r="P3913" s="33">
        <f t="shared" si="2"/>
        <v>17.97</v>
      </c>
      <c r="Q3913" s="34">
        <f t="shared" si="3"/>
        <v>0.5360962567</v>
      </c>
      <c r="R3913" s="35" t="str">
        <f t="shared" si="4"/>
        <v>Bajo</v>
      </c>
      <c r="S3913" s="35" t="str">
        <f>IF(O3913="","",IF(O3913&gt;AVERAGE('Base de datos limpia'!$O$2:$O$8001),"Alto","Normal"))
</f>
        <v>Normal</v>
      </c>
      <c r="T3913" s="35" t="str">
        <f t="shared" si="5"/>
        <v>Gamer moderado</v>
      </c>
      <c r="U3913" s="35"/>
    </row>
    <row r="3914">
      <c r="A3914" s="28">
        <v>3913.0</v>
      </c>
      <c r="B3914" s="28">
        <v>19.0</v>
      </c>
      <c r="C3914" s="28" t="str">
        <f>TRIM(PROPER('Base de datos cruda'!C3914))</f>
        <v>Male</v>
      </c>
      <c r="D3914" s="28">
        <v>2.77</v>
      </c>
      <c r="E3914" s="28">
        <v>1.24</v>
      </c>
      <c r="F3914" s="28">
        <v>5.79</v>
      </c>
      <c r="G3914" s="28">
        <v>85.0</v>
      </c>
      <c r="H3914" s="28" t="str">
        <f>TRIM(PROPER('Base de datos cruda'!H3914))</f>
        <v>Casual</v>
      </c>
      <c r="I3914" s="28">
        <v>2.83</v>
      </c>
      <c r="J3914" s="28">
        <v>6.47</v>
      </c>
      <c r="K3914" s="28">
        <v>285.54</v>
      </c>
      <c r="L3914" s="28">
        <f>IF('Base de datos cruda'!L3914&lt;0,,'Base de datos cruda'!L3914)</f>
        <v>6.6</v>
      </c>
      <c r="M3914" s="28" t="str">
        <f>IF(TRIM(PROPER('Base de datos cruda'!M3914))="High","Alto",IF(TRIM(PROPER('Base de datos cruda'!M3914))="Medium","Medio","Bajo"))</f>
        <v>Medio</v>
      </c>
      <c r="N3914" s="29">
        <v>47.08</v>
      </c>
      <c r="O3914" s="32">
        <f t="shared" si="1"/>
        <v>47.08</v>
      </c>
      <c r="P3914" s="33">
        <f t="shared" si="2"/>
        <v>9.24</v>
      </c>
      <c r="Q3914" s="34">
        <f t="shared" si="3"/>
        <v>0.4476534296</v>
      </c>
      <c r="R3914" s="35" t="str">
        <f t="shared" si="4"/>
        <v>Bajo</v>
      </c>
      <c r="S3914" s="35" t="str">
        <f>IF(O3914="","",IF(O3914&gt;AVERAGE('Base de datos limpia'!$O$2:$O$8001),"Alto","Normal"))
</f>
        <v>Normal</v>
      </c>
      <c r="T3914" s="35" t="str">
        <f t="shared" si="5"/>
        <v>Gamer casual</v>
      </c>
      <c r="U3914" s="35"/>
    </row>
    <row r="3915">
      <c r="A3915" s="28">
        <v>3914.0</v>
      </c>
      <c r="B3915" s="28">
        <v>21.0</v>
      </c>
      <c r="C3915" s="28" t="str">
        <f>TRIM(PROPER('Base de datos cruda'!C3915))</f>
        <v>Female</v>
      </c>
      <c r="D3915" s="28">
        <v>5.42</v>
      </c>
      <c r="E3915" s="28">
        <v>9.74</v>
      </c>
      <c r="F3915" s="28">
        <v>8.87</v>
      </c>
      <c r="G3915" s="28">
        <v>67.61</v>
      </c>
      <c r="H3915" s="28" t="str">
        <f>TRIM(PROPER('Base de datos cruda'!H3915))</f>
        <v>Fps</v>
      </c>
      <c r="I3915" s="28">
        <v>1.34</v>
      </c>
      <c r="J3915" s="28">
        <v>7.01</v>
      </c>
      <c r="K3915" s="28">
        <v>235.38</v>
      </c>
      <c r="L3915" s="28">
        <f>IF('Base de datos cruda'!L3915&lt;0,,'Base de datos cruda'!L3915)</f>
        <v>11.3</v>
      </c>
      <c r="M3915" s="28" t="str">
        <f>IF(TRIM(PROPER('Base de datos cruda'!M3915))="High","Alto",IF(TRIM(PROPER('Base de datos cruda'!M3915))="Medium","Medio","Bajo"))</f>
        <v>Bajo</v>
      </c>
      <c r="N3915" s="29">
        <v>85.3677082956327</v>
      </c>
      <c r="O3915" s="32">
        <f t="shared" si="1"/>
        <v>85.3677083</v>
      </c>
      <c r="P3915" s="33">
        <f t="shared" si="2"/>
        <v>12.43</v>
      </c>
      <c r="Q3915" s="34">
        <f t="shared" si="3"/>
        <v>1.79704797</v>
      </c>
      <c r="R3915" s="35" t="str">
        <f t="shared" si="4"/>
        <v>Alto</v>
      </c>
      <c r="S3915" s="35" t="str">
        <f>IF(O3915="","",IF(O3915&gt;AVERAGE('Base de datos limpia'!$O$2:$O$8001),"Alto","Normal"))
</f>
        <v>Alto</v>
      </c>
      <c r="T3915" s="35" t="str">
        <f t="shared" si="5"/>
        <v>Gamer intensivo</v>
      </c>
      <c r="U3915" s="35"/>
    </row>
    <row r="3916">
      <c r="A3916" s="28">
        <v>3915.0</v>
      </c>
      <c r="B3916" s="28">
        <v>16.0</v>
      </c>
      <c r="C3916" s="28" t="str">
        <f>TRIM(PROPER('Base de datos cruda'!C3916))</f>
        <v>Male</v>
      </c>
      <c r="D3916" s="28">
        <v>1.64</v>
      </c>
      <c r="E3916" s="28">
        <v>8.32</v>
      </c>
      <c r="F3916" s="28">
        <v>4.25</v>
      </c>
      <c r="G3916" s="28">
        <v>80.56</v>
      </c>
      <c r="H3916" s="28" t="str">
        <f>TRIM(PROPER('Base de datos cruda'!H3916))</f>
        <v>Casual</v>
      </c>
      <c r="I3916" s="28">
        <v>4.72</v>
      </c>
      <c r="J3916" s="28">
        <v>7.02</v>
      </c>
      <c r="K3916" s="28">
        <v>300.24</v>
      </c>
      <c r="L3916" s="28">
        <f>IF('Base de datos cruda'!L3916&lt;0,,'Base de datos cruda'!L3916)</f>
        <v>7.19</v>
      </c>
      <c r="M3916" s="28" t="str">
        <f>IF(TRIM(PROPER('Base de datos cruda'!M3916))="High","Alto",IF(TRIM(PROPER('Base de datos cruda'!M3916))="Medium","Medio","Bajo"))</f>
        <v>Alto</v>
      </c>
      <c r="N3916" s="29">
        <v>90.69</v>
      </c>
      <c r="O3916" s="32">
        <f t="shared" si="1"/>
        <v>90.69</v>
      </c>
      <c r="P3916" s="33">
        <f t="shared" si="2"/>
        <v>8.66</v>
      </c>
      <c r="Q3916" s="34">
        <f t="shared" si="3"/>
        <v>5.073170732</v>
      </c>
      <c r="R3916" s="35" t="str">
        <f t="shared" si="4"/>
        <v>Alto</v>
      </c>
      <c r="S3916" s="35" t="str">
        <f>IF(O3916="","",IF(O3916&gt;AVERAGE('Base de datos limpia'!$O$2:$O$8001),"Alto","Normal"))
</f>
        <v>Alto</v>
      </c>
      <c r="T3916" s="35" t="str">
        <f t="shared" si="5"/>
        <v>Gamer intensivo</v>
      </c>
      <c r="U3916" s="35"/>
    </row>
    <row r="3917">
      <c r="A3917" s="28">
        <v>3916.0</v>
      </c>
      <c r="B3917" s="28">
        <v>19.0</v>
      </c>
      <c r="C3917" s="28" t="str">
        <f>TRIM(PROPER('Base de datos cruda'!C3917))</f>
        <v>Male</v>
      </c>
      <c r="D3917" s="28">
        <v>4.95</v>
      </c>
      <c r="E3917" s="28">
        <v>1.85</v>
      </c>
      <c r="F3917" s="28">
        <v>5.49</v>
      </c>
      <c r="G3917" s="28">
        <v>64.12</v>
      </c>
      <c r="H3917" s="28" t="str">
        <f>TRIM(PROPER('Base de datos cruda'!H3917))</f>
        <v>Fps</v>
      </c>
      <c r="I3917" s="28">
        <v>3.87</v>
      </c>
      <c r="J3917" s="28">
        <v>6.99</v>
      </c>
      <c r="K3917" s="28">
        <v>256.45</v>
      </c>
      <c r="L3917" s="28">
        <f>IF('Base de datos cruda'!L3917&lt;0,,'Base de datos cruda'!L3917)</f>
        <v>10.58</v>
      </c>
      <c r="M3917" s="28" t="str">
        <f>IF(TRIM(PROPER('Base de datos cruda'!M3917))="High","Alto",IF(TRIM(PROPER('Base de datos cruda'!M3917))="Medium","Medio","Bajo"))</f>
        <v>Medio</v>
      </c>
      <c r="N3917" s="29">
        <v>35.93</v>
      </c>
      <c r="O3917" s="32">
        <f t="shared" si="1"/>
        <v>35.93</v>
      </c>
      <c r="P3917" s="33">
        <f t="shared" si="2"/>
        <v>11.94</v>
      </c>
      <c r="Q3917" s="34">
        <f t="shared" si="3"/>
        <v>0.3737373737</v>
      </c>
      <c r="R3917" s="35" t="str">
        <f t="shared" si="4"/>
        <v>Bajo</v>
      </c>
      <c r="S3917" s="35" t="str">
        <f>IF(O3917="","",IF(O3917&gt;AVERAGE('Base de datos limpia'!$O$2:$O$8001),"Alto","Normal"))
</f>
        <v>Normal</v>
      </c>
      <c r="T3917" s="35" t="str">
        <f t="shared" si="5"/>
        <v>Gamer casual</v>
      </c>
      <c r="U3917" s="35"/>
    </row>
    <row r="3918">
      <c r="A3918" s="28">
        <v>3917.0</v>
      </c>
      <c r="B3918" s="28">
        <v>21.0</v>
      </c>
      <c r="C3918" s="28" t="str">
        <f>TRIM(PROPER('Base de datos cruda'!C3918))</f>
        <v>Female</v>
      </c>
      <c r="D3918" s="28">
        <v>1.04</v>
      </c>
      <c r="E3918" s="28">
        <v>10.0</v>
      </c>
      <c r="F3918" s="28">
        <v>8.71</v>
      </c>
      <c r="G3918" s="28">
        <v>93.11</v>
      </c>
      <c r="H3918" s="28" t="str">
        <f>TRIM(PROPER('Base de datos cruda'!H3918))</f>
        <v>Fps</v>
      </c>
      <c r="I3918" s="28">
        <v>1.81</v>
      </c>
      <c r="J3918" s="28">
        <v>6.44</v>
      </c>
      <c r="K3918" s="28">
        <v>309.56</v>
      </c>
      <c r="L3918" s="28">
        <f>IF('Base de datos cruda'!L3918&lt;0,,'Base de datos cruda'!L3918)</f>
        <v>2.64</v>
      </c>
      <c r="M3918" s="28" t="str">
        <f>IF(TRIM(PROPER('Base de datos cruda'!M3918))="High","Alto",IF(TRIM(PROPER('Base de datos cruda'!M3918))="Medium","Medio","Bajo"))</f>
        <v>Medio</v>
      </c>
      <c r="N3918" s="29">
        <v>100.0</v>
      </c>
      <c r="O3918" s="32">
        <f t="shared" si="1"/>
        <v>100</v>
      </c>
      <c r="P3918" s="33">
        <f t="shared" si="2"/>
        <v>7.48</v>
      </c>
      <c r="Q3918" s="34">
        <f t="shared" si="3"/>
        <v>9.615384615</v>
      </c>
      <c r="R3918" s="35" t="str">
        <f t="shared" si="4"/>
        <v>Alto</v>
      </c>
      <c r="S3918" s="35" t="str">
        <f>IF(O3918="","",IF(O3918&gt;AVERAGE('Base de datos limpia'!$O$2:$O$8001),"Alto","Normal"))
</f>
        <v>Alto</v>
      </c>
      <c r="T3918" s="35" t="str">
        <f t="shared" si="5"/>
        <v>Gamer intensivo</v>
      </c>
      <c r="U3918" s="35"/>
    </row>
    <row r="3919">
      <c r="A3919" s="28">
        <v>3918.0</v>
      </c>
      <c r="B3919" s="28">
        <v>24.0</v>
      </c>
      <c r="C3919" s="28" t="str">
        <f>TRIM(PROPER('Base de datos cruda'!C3919))</f>
        <v>Male</v>
      </c>
      <c r="D3919" s="28">
        <v>0.02</v>
      </c>
      <c r="E3919" s="28">
        <v>6.45</v>
      </c>
      <c r="F3919" s="28">
        <v>8.92</v>
      </c>
      <c r="G3919" s="28">
        <v>91.2</v>
      </c>
      <c r="H3919" s="28" t="str">
        <f>TRIM(PROPER('Base de datos cruda'!H3919))</f>
        <v>Rpg</v>
      </c>
      <c r="I3919" s="28">
        <v>3.83</v>
      </c>
      <c r="J3919" s="28">
        <v>3.61</v>
      </c>
      <c r="K3919" s="28">
        <v>314.09</v>
      </c>
      <c r="L3919" s="28">
        <f>IF('Base de datos cruda'!L3919&lt;0,,'Base de datos cruda'!L3919)</f>
        <v>5.16</v>
      </c>
      <c r="M3919" s="28" t="str">
        <f>IF(TRIM(PROPER('Base de datos cruda'!M3919))="High","Alto",IF(TRIM(PROPER('Base de datos cruda'!M3919))="Medium","Medio","Bajo"))</f>
        <v>Medio</v>
      </c>
      <c r="N3919" s="29">
        <v>100.0</v>
      </c>
      <c r="O3919" s="32">
        <f t="shared" si="1"/>
        <v>100</v>
      </c>
      <c r="P3919" s="33">
        <f t="shared" si="2"/>
        <v>3.63</v>
      </c>
      <c r="Q3919" s="34">
        <f t="shared" si="3"/>
        <v>322.5</v>
      </c>
      <c r="R3919" s="35" t="str">
        <f t="shared" si="4"/>
        <v>Alto</v>
      </c>
      <c r="S3919" s="35" t="str">
        <f>IF(O3919="","",IF(O3919&gt;AVERAGE('Base de datos limpia'!$O$2:$O$8001),"Alto","Normal"))
</f>
        <v>Alto</v>
      </c>
      <c r="T3919" s="35" t="str">
        <f t="shared" si="5"/>
        <v>Gamer intensivo</v>
      </c>
      <c r="U3919" s="35"/>
    </row>
    <row r="3920">
      <c r="A3920" s="28">
        <v>3919.0</v>
      </c>
      <c r="B3920" s="28">
        <v>17.0</v>
      </c>
      <c r="C3920" s="28" t="str">
        <f>TRIM(PROPER('Base de datos cruda'!C3920))</f>
        <v>Male</v>
      </c>
      <c r="D3920" s="28">
        <v>7.45</v>
      </c>
      <c r="E3920" s="28">
        <v>8.68</v>
      </c>
      <c r="F3920" s="28">
        <v>8.12</v>
      </c>
      <c r="G3920" s="28">
        <v>75.46</v>
      </c>
      <c r="H3920" s="28" t="str">
        <f>TRIM(PROPER('Base de datos cruda'!H3920))</f>
        <v>Fps</v>
      </c>
      <c r="I3920" s="28">
        <v>2.98</v>
      </c>
      <c r="J3920" s="28">
        <v>11.52</v>
      </c>
      <c r="K3920" s="28">
        <v>243.47</v>
      </c>
      <c r="L3920" s="28">
        <f>IF('Base de datos cruda'!L3920&lt;0,,'Base de datos cruda'!L3920)</f>
        <v>17.56</v>
      </c>
      <c r="M3920" s="28" t="str">
        <f>IF(TRIM(PROPER('Base de datos cruda'!M3920))="High","Alto",IF(TRIM(PROPER('Base de datos cruda'!M3920))="Medium","Medio","Bajo"))</f>
        <v>Bajo</v>
      </c>
      <c r="N3920" s="29">
        <v>79.1968529060769</v>
      </c>
      <c r="O3920" s="32">
        <f t="shared" si="1"/>
        <v>79.19685291</v>
      </c>
      <c r="P3920" s="33">
        <f t="shared" si="2"/>
        <v>18.97</v>
      </c>
      <c r="Q3920" s="34">
        <f t="shared" si="3"/>
        <v>1.165100671</v>
      </c>
      <c r="R3920" s="35" t="str">
        <f t="shared" si="4"/>
        <v>Alto</v>
      </c>
      <c r="S3920" s="35" t="str">
        <f>IF(O3920="","",IF(O3920&gt;AVERAGE('Base de datos limpia'!$O$2:$O$8001),"Alto","Normal"))
</f>
        <v>Alto</v>
      </c>
      <c r="T3920" s="35" t="str">
        <f t="shared" si="5"/>
        <v>Gamer intensivo</v>
      </c>
      <c r="U3920" s="35"/>
    </row>
    <row r="3921">
      <c r="A3921" s="28">
        <v>3920.0</v>
      </c>
      <c r="B3921" s="28">
        <v>22.0</v>
      </c>
      <c r="C3921" s="28" t="str">
        <f>TRIM(PROPER('Base de datos cruda'!C3921))</f>
        <v>Male</v>
      </c>
      <c r="D3921" s="28">
        <v>4.44</v>
      </c>
      <c r="E3921" s="28">
        <v>1.6</v>
      </c>
      <c r="F3921" s="28">
        <v>4.38</v>
      </c>
      <c r="G3921" s="28">
        <v>96.42</v>
      </c>
      <c r="H3921" s="28" t="str">
        <f>TRIM(PROPER('Base de datos cruda'!H3921))</f>
        <v>Fps</v>
      </c>
      <c r="I3921" s="28">
        <v>3.42</v>
      </c>
      <c r="J3921" s="28">
        <v>6.73</v>
      </c>
      <c r="K3921" s="28">
        <v>265.19</v>
      </c>
      <c r="L3921" s="28">
        <f>IF('Base de datos cruda'!L3921&lt;0,,'Base de datos cruda'!L3921)</f>
        <v>12.75</v>
      </c>
      <c r="M3921" s="28" t="str">
        <f>IF(TRIM(PROPER('Base de datos cruda'!M3921))="High","Alto",IF(TRIM(PROPER('Base de datos cruda'!M3921))="Medium","Medio","Bajo"))</f>
        <v>Medio</v>
      </c>
      <c r="N3921" s="29">
        <v>37.15</v>
      </c>
      <c r="O3921" s="32">
        <f t="shared" si="1"/>
        <v>37.15</v>
      </c>
      <c r="P3921" s="33">
        <f t="shared" si="2"/>
        <v>11.17</v>
      </c>
      <c r="Q3921" s="34">
        <f t="shared" si="3"/>
        <v>0.3603603604</v>
      </c>
      <c r="R3921" s="35" t="str">
        <f t="shared" si="4"/>
        <v>Bajo</v>
      </c>
      <c r="S3921" s="35" t="str">
        <f>IF(O3921="","",IF(O3921&gt;AVERAGE('Base de datos limpia'!$O$2:$O$8001),"Alto","Normal"))
</f>
        <v>Normal</v>
      </c>
      <c r="T3921" s="35" t="str">
        <f t="shared" si="5"/>
        <v>Gamer casual</v>
      </c>
      <c r="U3921" s="35"/>
    </row>
    <row r="3922">
      <c r="A3922" s="28">
        <v>3921.0</v>
      </c>
      <c r="B3922" s="28">
        <v>21.0</v>
      </c>
      <c r="C3922" s="28" t="str">
        <f>TRIM(PROPER('Base de datos cruda'!C3922))</f>
        <v>Male</v>
      </c>
      <c r="D3922" s="28">
        <v>7.42</v>
      </c>
      <c r="E3922" s="28">
        <v>4.51</v>
      </c>
      <c r="F3922" s="28">
        <v>6.81</v>
      </c>
      <c r="G3922" s="28">
        <v>67.43</v>
      </c>
      <c r="H3922" s="28" t="str">
        <f>TRIM(PROPER('Base de datos cruda'!H3922))</f>
        <v>Casual</v>
      </c>
      <c r="I3922" s="28">
        <v>1.61</v>
      </c>
      <c r="J3922" s="28">
        <v>9.53</v>
      </c>
      <c r="K3922" s="28">
        <v>228.86</v>
      </c>
      <c r="L3922" s="28">
        <f>IF('Base de datos cruda'!L3922&lt;0,,'Base de datos cruda'!L3922)</f>
        <v>13.71</v>
      </c>
      <c r="M3922" s="28" t="str">
        <f>IF(TRIM(PROPER('Base de datos cruda'!M3922))="High","Alto",IF(TRIM(PROPER('Base de datos cruda'!M3922))="Medium","Medio","Bajo"))</f>
        <v>Bajo</v>
      </c>
      <c r="N3922" s="29">
        <v>31.92</v>
      </c>
      <c r="O3922" s="32">
        <f t="shared" si="1"/>
        <v>31.92</v>
      </c>
      <c r="P3922" s="33">
        <f t="shared" si="2"/>
        <v>16.95</v>
      </c>
      <c r="Q3922" s="34">
        <f t="shared" si="3"/>
        <v>0.6078167116</v>
      </c>
      <c r="R3922" s="35" t="str">
        <f t="shared" si="4"/>
        <v>Bajo</v>
      </c>
      <c r="S3922" s="35" t="str">
        <f>IF(O3922="","",IF(O3922&gt;AVERAGE('Base de datos limpia'!$O$2:$O$8001),"Alto","Normal"))
</f>
        <v>Normal</v>
      </c>
      <c r="T3922" s="35" t="str">
        <f t="shared" si="5"/>
        <v>Gamer moderado</v>
      </c>
      <c r="U3922" s="35"/>
    </row>
    <row r="3923">
      <c r="A3923" s="28">
        <v>3922.0</v>
      </c>
      <c r="B3923" s="28">
        <v>17.0</v>
      </c>
      <c r="C3923" s="28" t="str">
        <f>TRIM(PROPER('Base de datos cruda'!C3923))</f>
        <v>Female</v>
      </c>
      <c r="D3923" s="28">
        <v>2.67</v>
      </c>
      <c r="E3923" s="28">
        <v>7.03</v>
      </c>
      <c r="F3923" s="28">
        <v>6.0</v>
      </c>
      <c r="G3923" s="28">
        <v>92.56</v>
      </c>
      <c r="H3923" s="28" t="str">
        <f>TRIM(PROPER('Base de datos cruda'!H3923))</f>
        <v>Rpg</v>
      </c>
      <c r="I3923" s="28">
        <v>1.05</v>
      </c>
      <c r="J3923" s="28">
        <v>6.12</v>
      </c>
      <c r="K3923" s="28">
        <v>284.8</v>
      </c>
      <c r="L3923" s="28">
        <f>IF('Base de datos cruda'!L3923&lt;0,,'Base de datos cruda'!L3923)</f>
        <v>6.56</v>
      </c>
      <c r="M3923" s="28" t="str">
        <f>IF(TRIM(PROPER('Base de datos cruda'!M3923))="High","Alto",IF(TRIM(PROPER('Base de datos cruda'!M3923))="Medium","Medio","Bajo"))</f>
        <v>Medio</v>
      </c>
      <c r="N3923" s="29">
        <v>87.74</v>
      </c>
      <c r="O3923" s="32">
        <f t="shared" si="1"/>
        <v>87.74</v>
      </c>
      <c r="P3923" s="33">
        <f t="shared" si="2"/>
        <v>8.79</v>
      </c>
      <c r="Q3923" s="34">
        <f t="shared" si="3"/>
        <v>2.632958801</v>
      </c>
      <c r="R3923" s="35" t="str">
        <f t="shared" si="4"/>
        <v>Alto</v>
      </c>
      <c r="S3923" s="35" t="str">
        <f>IF(O3923="","",IF(O3923&gt;AVERAGE('Base de datos limpia'!$O$2:$O$8001),"Alto","Normal"))
</f>
        <v>Alto</v>
      </c>
      <c r="T3923" s="35" t="str">
        <f t="shared" si="5"/>
        <v>Gamer intensivo</v>
      </c>
      <c r="U3923" s="35"/>
    </row>
    <row r="3924">
      <c r="A3924" s="28">
        <v>3923.0</v>
      </c>
      <c r="B3924" s="28">
        <v>23.0</v>
      </c>
      <c r="C3924" s="28" t="str">
        <f>TRIM(PROPER('Base de datos cruda'!C3924))</f>
        <v>Female</v>
      </c>
      <c r="D3924" s="28">
        <v>2.62</v>
      </c>
      <c r="E3924" s="28">
        <v>1.96</v>
      </c>
      <c r="F3924" s="28">
        <v>8.03</v>
      </c>
      <c r="G3924" s="28">
        <v>81.83</v>
      </c>
      <c r="H3924" s="28" t="str">
        <f>TRIM(PROPER('Base de datos cruda'!H3924))</f>
        <v>Casual</v>
      </c>
      <c r="I3924" s="28">
        <v>1.27</v>
      </c>
      <c r="J3924" s="28">
        <v>4.96</v>
      </c>
      <c r="K3924" s="28">
        <v>293.3</v>
      </c>
      <c r="L3924" s="28">
        <f>IF('Base de datos cruda'!L3924&lt;0,,'Base de datos cruda'!L3924)</f>
        <v>6.79</v>
      </c>
      <c r="M3924" s="28" t="str">
        <f>IF(TRIM(PROPER('Base de datos cruda'!M3924))="High","Alto",IF(TRIM(PROPER('Base de datos cruda'!M3924))="Medium","Medio","Bajo"))</f>
        <v>Medio</v>
      </c>
      <c r="N3924" s="29">
        <v>58.83</v>
      </c>
      <c r="O3924" s="32">
        <f t="shared" si="1"/>
        <v>58.83</v>
      </c>
      <c r="P3924" s="33">
        <f t="shared" si="2"/>
        <v>7.58</v>
      </c>
      <c r="Q3924" s="34">
        <f t="shared" si="3"/>
        <v>0.7480916031</v>
      </c>
      <c r="R3924" s="35" t="str">
        <f t="shared" si="4"/>
        <v>Medio</v>
      </c>
      <c r="S3924" s="35" t="str">
        <f>IF(O3924="","",IF(O3924&gt;AVERAGE('Base de datos limpia'!$O$2:$O$8001),"Alto","Normal"))
</f>
        <v>Normal</v>
      </c>
      <c r="T3924" s="35" t="str">
        <f t="shared" si="5"/>
        <v>Gamer casual</v>
      </c>
      <c r="U3924" s="35"/>
    </row>
    <row r="3925">
      <c r="A3925" s="28">
        <v>3924.0</v>
      </c>
      <c r="B3925" s="28">
        <v>22.0</v>
      </c>
      <c r="C3925" s="28" t="str">
        <f>TRIM(PROPER('Base de datos cruda'!C3925))</f>
        <v>Female</v>
      </c>
      <c r="D3925" s="28">
        <v>3.21</v>
      </c>
      <c r="E3925" s="28">
        <v>5.4</v>
      </c>
      <c r="F3925" s="28">
        <v>4.28</v>
      </c>
      <c r="G3925" s="28">
        <v>73.18</v>
      </c>
      <c r="H3925" s="28" t="str">
        <f>TRIM(PROPER('Base de datos cruda'!H3925))</f>
        <v>Rpg</v>
      </c>
      <c r="I3925" s="28">
        <v>0.42</v>
      </c>
      <c r="J3925" s="28">
        <v>6.33</v>
      </c>
      <c r="K3925" s="28">
        <v>285.43</v>
      </c>
      <c r="L3925" s="28">
        <f>IF('Base de datos cruda'!L3925&lt;0,,'Base de datos cruda'!L3925)</f>
        <v>9.3</v>
      </c>
      <c r="M3925" s="28" t="str">
        <f>IF(TRIM(PROPER('Base de datos cruda'!M3925))="High","Alto",IF(TRIM(PROPER('Base de datos cruda'!M3925))="Medium","Medio","Bajo"))</f>
        <v>Medio</v>
      </c>
      <c r="N3925" s="29">
        <v>63.26</v>
      </c>
      <c r="O3925" s="32">
        <f t="shared" si="1"/>
        <v>63.26</v>
      </c>
      <c r="P3925" s="33">
        <f t="shared" si="2"/>
        <v>9.54</v>
      </c>
      <c r="Q3925" s="34">
        <f t="shared" si="3"/>
        <v>1.682242991</v>
      </c>
      <c r="R3925" s="35" t="str">
        <f t="shared" si="4"/>
        <v>Medio</v>
      </c>
      <c r="S3925" s="35" t="str">
        <f>IF(O3925="","",IF(O3925&gt;AVERAGE('Base de datos limpia'!$O$2:$O$8001),"Alto","Normal"))
</f>
        <v>Normal</v>
      </c>
      <c r="T3925" s="35" t="str">
        <f t="shared" si="5"/>
        <v>Gamer moderado</v>
      </c>
      <c r="U3925" s="35"/>
    </row>
    <row r="3926">
      <c r="A3926" s="28">
        <v>3925.0</v>
      </c>
      <c r="B3926" s="28">
        <v>20.0</v>
      </c>
      <c r="C3926" s="28" t="str">
        <f>TRIM(PROPER('Base de datos cruda'!C3926))</f>
        <v>Female</v>
      </c>
      <c r="D3926" s="28">
        <v>5.65</v>
      </c>
      <c r="E3926" s="28">
        <v>4.98</v>
      </c>
      <c r="F3926" s="28">
        <v>4.99</v>
      </c>
      <c r="G3926" s="28">
        <v>63.37</v>
      </c>
      <c r="H3926" s="28" t="str">
        <f>TRIM(PROPER('Base de datos cruda'!H3926))</f>
        <v>Fps</v>
      </c>
      <c r="I3926" s="28">
        <v>2.36</v>
      </c>
      <c r="J3926" s="28">
        <v>8.85</v>
      </c>
      <c r="K3926" s="28">
        <v>248.29</v>
      </c>
      <c r="L3926" s="28">
        <f>IF('Base de datos cruda'!L3926&lt;0,,'Base de datos cruda'!L3926)</f>
        <v>9.13</v>
      </c>
      <c r="M3926" s="28" t="str">
        <f>IF(TRIM(PROPER('Base de datos cruda'!M3926))="High","Alto",IF(TRIM(PROPER('Base de datos cruda'!M3926))="Medium","Medio","Bajo"))</f>
        <v>Bajo</v>
      </c>
      <c r="N3926" s="29">
        <v>40.15</v>
      </c>
      <c r="O3926" s="32">
        <f t="shared" si="1"/>
        <v>40.15</v>
      </c>
      <c r="P3926" s="33">
        <f t="shared" si="2"/>
        <v>14.5</v>
      </c>
      <c r="Q3926" s="34">
        <f t="shared" si="3"/>
        <v>0.8814159292</v>
      </c>
      <c r="R3926" s="35" t="str">
        <f t="shared" si="4"/>
        <v>Bajo</v>
      </c>
      <c r="S3926" s="35" t="str">
        <f>IF(O3926="","",IF(O3926&gt;AVERAGE('Base de datos limpia'!$O$2:$O$8001),"Alto","Normal"))
</f>
        <v>Normal</v>
      </c>
      <c r="T3926" s="35" t="str">
        <f t="shared" si="5"/>
        <v>Gamer moderado</v>
      </c>
      <c r="U3926" s="35"/>
    </row>
    <row r="3927">
      <c r="A3927" s="28">
        <v>3926.0</v>
      </c>
      <c r="B3927" s="28">
        <v>20.0</v>
      </c>
      <c r="C3927" s="28" t="str">
        <f>TRIM(PROPER('Base de datos cruda'!C3927))</f>
        <v>Male</v>
      </c>
      <c r="D3927" s="28">
        <v>4.53</v>
      </c>
      <c r="E3927" s="28">
        <v>2.94</v>
      </c>
      <c r="F3927" s="28">
        <v>6.45</v>
      </c>
      <c r="G3927" s="28">
        <v>66.85</v>
      </c>
      <c r="H3927" s="28" t="str">
        <f>TRIM(PROPER('Base de datos cruda'!H3927))</f>
        <v>Fps</v>
      </c>
      <c r="I3927" s="28">
        <v>2.03</v>
      </c>
      <c r="J3927" s="28">
        <v>6.88</v>
      </c>
      <c r="K3927" s="28">
        <v>265.88</v>
      </c>
      <c r="L3927" s="28">
        <f>IF('Base de datos cruda'!L3927&lt;0,,'Base de datos cruda'!L3927)</f>
        <v>6.52</v>
      </c>
      <c r="M3927" s="28" t="str">
        <f>IF(TRIM(PROPER('Base de datos cruda'!M3927))="High","Alto",IF(TRIM(PROPER('Base de datos cruda'!M3927))="Medium","Medio","Bajo"))</f>
        <v>Medio</v>
      </c>
      <c r="N3927" s="29">
        <v>49.8</v>
      </c>
      <c r="O3927" s="32">
        <f t="shared" si="1"/>
        <v>49.8</v>
      </c>
      <c r="P3927" s="33">
        <f t="shared" si="2"/>
        <v>11.41</v>
      </c>
      <c r="Q3927" s="34">
        <f t="shared" si="3"/>
        <v>0.6490066225</v>
      </c>
      <c r="R3927" s="35" t="str">
        <f t="shared" si="4"/>
        <v>Bajo</v>
      </c>
      <c r="S3927" s="35" t="str">
        <f>IF(O3927="","",IF(O3927&gt;AVERAGE('Base de datos limpia'!$O$2:$O$8001),"Alto","Normal"))
</f>
        <v>Normal</v>
      </c>
      <c r="T3927" s="35" t="str">
        <f t="shared" si="5"/>
        <v>Gamer casual</v>
      </c>
      <c r="U3927" s="35"/>
    </row>
    <row r="3928">
      <c r="A3928" s="28">
        <v>3927.0</v>
      </c>
      <c r="B3928" s="28">
        <v>22.0</v>
      </c>
      <c r="C3928" s="28" t="str">
        <f>TRIM(PROPER('Base de datos cruda'!C3928))</f>
        <v>Female</v>
      </c>
      <c r="D3928" s="28">
        <v>7.4</v>
      </c>
      <c r="E3928" s="28">
        <v>3.7</v>
      </c>
      <c r="F3928" s="28">
        <v>4.79</v>
      </c>
      <c r="G3928" s="28">
        <v>94.51</v>
      </c>
      <c r="H3928" s="28" t="str">
        <f>TRIM(PROPER('Base de datos cruda'!H3928))</f>
        <v>Casual</v>
      </c>
      <c r="I3928" s="28">
        <v>0.01</v>
      </c>
      <c r="J3928" s="28">
        <v>9.86</v>
      </c>
      <c r="K3928" s="28">
        <v>228.67</v>
      </c>
      <c r="L3928" s="28">
        <f>IF('Base de datos cruda'!L3928&lt;0,,'Base de datos cruda'!L3928)</f>
        <v>14.71</v>
      </c>
      <c r="M3928" s="28" t="str">
        <f>IF(TRIM(PROPER('Base de datos cruda'!M3928))="High","Alto",IF(TRIM(PROPER('Base de datos cruda'!M3928))="Medium","Medio","Bajo"))</f>
        <v>Bajo</v>
      </c>
      <c r="N3928" s="29">
        <v>35.576225053619</v>
      </c>
      <c r="O3928" s="32">
        <f t="shared" si="1"/>
        <v>35.57622505</v>
      </c>
      <c r="P3928" s="33">
        <f t="shared" si="2"/>
        <v>17.26</v>
      </c>
      <c r="Q3928" s="34">
        <f t="shared" si="3"/>
        <v>0.5</v>
      </c>
      <c r="R3928" s="35" t="str">
        <f t="shared" si="4"/>
        <v>Bajo</v>
      </c>
      <c r="S3928" s="35" t="str">
        <f>IF(O3928="","",IF(O3928&gt;AVERAGE('Base de datos limpia'!$O$2:$O$8001),"Alto","Normal"))
</f>
        <v>Normal</v>
      </c>
      <c r="T3928" s="35" t="str">
        <f t="shared" si="5"/>
        <v>Gamer moderado</v>
      </c>
      <c r="U3928" s="35"/>
    </row>
    <row r="3929">
      <c r="A3929" s="28">
        <v>3928.0</v>
      </c>
      <c r="B3929" s="28">
        <v>24.0</v>
      </c>
      <c r="C3929" s="28" t="str">
        <f>TRIM(PROPER('Base de datos cruda'!C3929))</f>
        <v>Female</v>
      </c>
      <c r="D3929" s="28">
        <v>0.2</v>
      </c>
      <c r="E3929" s="28">
        <v>9.7</v>
      </c>
      <c r="F3929" s="28">
        <v>7.46</v>
      </c>
      <c r="G3929" s="28">
        <v>84.28</v>
      </c>
      <c r="H3929" s="28" t="str">
        <f>TRIM(PROPER('Base de datos cruda'!H3929))</f>
        <v>Fps</v>
      </c>
      <c r="I3929" s="28">
        <v>4.28</v>
      </c>
      <c r="J3929" s="28">
        <v>6.06</v>
      </c>
      <c r="K3929" s="28">
        <v>326.1</v>
      </c>
      <c r="L3929" s="28">
        <f>IF('Base de datos cruda'!L3929&lt;0,,'Base de datos cruda'!L3929)</f>
        <v>4.42</v>
      </c>
      <c r="M3929" s="28" t="str">
        <f>IF(TRIM(PROPER('Base de datos cruda'!M3929))="High","Alto",IF(TRIM(PROPER('Base de datos cruda'!M3929))="Medium","Medio","Bajo"))</f>
        <v>Medio</v>
      </c>
      <c r="N3929" s="29">
        <v>100.0</v>
      </c>
      <c r="O3929" s="32">
        <f t="shared" si="1"/>
        <v>100</v>
      </c>
      <c r="P3929" s="33">
        <f t="shared" si="2"/>
        <v>6.26</v>
      </c>
      <c r="Q3929" s="34">
        <f t="shared" si="3"/>
        <v>48.5</v>
      </c>
      <c r="R3929" s="35" t="str">
        <f t="shared" si="4"/>
        <v>Alto</v>
      </c>
      <c r="S3929" s="35" t="str">
        <f>IF(O3929="","",IF(O3929&gt;AVERAGE('Base de datos limpia'!$O$2:$O$8001),"Alto","Normal"))
</f>
        <v>Alto</v>
      </c>
      <c r="T3929" s="35" t="str">
        <f t="shared" si="5"/>
        <v>Gamer intensivo</v>
      </c>
      <c r="U3929" s="35"/>
    </row>
    <row r="3930">
      <c r="A3930" s="28">
        <v>3929.0</v>
      </c>
      <c r="B3930" s="28">
        <v>24.0</v>
      </c>
      <c r="C3930" s="28" t="str">
        <f>TRIM(PROPER('Base de datos cruda'!C3930))</f>
        <v>Female</v>
      </c>
      <c r="D3930" s="28">
        <v>5.67</v>
      </c>
      <c r="E3930" s="28">
        <v>3.6</v>
      </c>
      <c r="F3930" s="28">
        <v>8.1</v>
      </c>
      <c r="G3930" s="28">
        <v>69.48</v>
      </c>
      <c r="H3930" s="28" t="str">
        <f>TRIM(PROPER('Base de datos cruda'!H3930))</f>
        <v>Rpg</v>
      </c>
      <c r="I3930" s="28">
        <v>3.41</v>
      </c>
      <c r="J3930" s="28">
        <v>9.61</v>
      </c>
      <c r="K3930" s="28">
        <v>239.07</v>
      </c>
      <c r="L3930" s="28">
        <f>IF('Base de datos cruda'!L3930&lt;0,,'Base de datos cruda'!L3930)</f>
        <v>11.96</v>
      </c>
      <c r="M3930" s="28" t="str">
        <f>IF(TRIM(PROPER('Base de datos cruda'!M3930))="High","Alto",IF(TRIM(PROPER('Base de datos cruda'!M3930))="Medium","Medio","Bajo"))</f>
        <v>Bajo</v>
      </c>
      <c r="N3930" s="29">
        <v>43.56</v>
      </c>
      <c r="O3930" s="32">
        <f t="shared" si="1"/>
        <v>43.56</v>
      </c>
      <c r="P3930" s="33">
        <f t="shared" si="2"/>
        <v>15.28</v>
      </c>
      <c r="Q3930" s="34">
        <f t="shared" si="3"/>
        <v>0.6349206349</v>
      </c>
      <c r="R3930" s="35" t="str">
        <f t="shared" si="4"/>
        <v>Bajo</v>
      </c>
      <c r="S3930" s="35" t="str">
        <f>IF(O3930="","",IF(O3930&gt;AVERAGE('Base de datos limpia'!$O$2:$O$8001),"Alto","Normal"))
</f>
        <v>Normal</v>
      </c>
      <c r="T3930" s="35" t="str">
        <f t="shared" si="5"/>
        <v>Gamer moderado</v>
      </c>
      <c r="U3930" s="35"/>
    </row>
    <row r="3931">
      <c r="A3931" s="28">
        <v>3930.0</v>
      </c>
      <c r="B3931" s="28">
        <v>24.0</v>
      </c>
      <c r="C3931" s="28" t="str">
        <f>TRIM(PROPER('Base de datos cruda'!C3931))</f>
        <v>Female</v>
      </c>
      <c r="D3931" s="28">
        <v>2.64</v>
      </c>
      <c r="E3931" s="28">
        <v>2.92</v>
      </c>
      <c r="F3931" s="28">
        <v>7.52</v>
      </c>
      <c r="G3931" s="28">
        <v>79.83</v>
      </c>
      <c r="H3931" s="28" t="str">
        <f>TRIM(PROPER('Base de datos cruda'!H3931))</f>
        <v>Fps</v>
      </c>
      <c r="I3931" s="28">
        <v>2.23</v>
      </c>
      <c r="J3931" s="28">
        <v>7.8</v>
      </c>
      <c r="K3931" s="28">
        <v>284.91</v>
      </c>
      <c r="L3931" s="28">
        <f>IF('Base de datos cruda'!L3931&lt;0,,'Base de datos cruda'!L3931)</f>
        <v>7.61</v>
      </c>
      <c r="M3931" s="28" t="str">
        <f>IF(TRIM(PROPER('Base de datos cruda'!M3931))="High","Alto",IF(TRIM(PROPER('Base de datos cruda'!M3931))="Medium","Medio","Bajo"))</f>
        <v>Medio</v>
      </c>
      <c r="N3931" s="29">
        <v>57.18</v>
      </c>
      <c r="O3931" s="32">
        <f t="shared" si="1"/>
        <v>57.18</v>
      </c>
      <c r="P3931" s="33">
        <f t="shared" si="2"/>
        <v>10.44</v>
      </c>
      <c r="Q3931" s="34">
        <f t="shared" si="3"/>
        <v>1.106060606</v>
      </c>
      <c r="R3931" s="35" t="str">
        <f t="shared" si="4"/>
        <v>Medio</v>
      </c>
      <c r="S3931" s="35" t="str">
        <f>IF(O3931="","",IF(O3931&gt;AVERAGE('Base de datos limpia'!$O$2:$O$8001),"Alto","Normal"))
</f>
        <v>Normal</v>
      </c>
      <c r="T3931" s="35" t="str">
        <f t="shared" si="5"/>
        <v>Gamer casual</v>
      </c>
      <c r="U3931" s="35"/>
    </row>
    <row r="3932">
      <c r="A3932" s="28">
        <v>3931.0</v>
      </c>
      <c r="B3932" s="28">
        <v>21.0</v>
      </c>
      <c r="C3932" s="28" t="str">
        <f>TRIM(PROPER('Base de datos cruda'!C3932))</f>
        <v>Female</v>
      </c>
      <c r="D3932" s="28">
        <v>1.44</v>
      </c>
      <c r="E3932" s="28">
        <v>5.83</v>
      </c>
      <c r="F3932" s="28">
        <v>6.2</v>
      </c>
      <c r="G3932" s="28">
        <v>64.31</v>
      </c>
      <c r="H3932" s="28" t="str">
        <f>TRIM(PROPER('Base de datos cruda'!H3932))</f>
        <v>Rpg</v>
      </c>
      <c r="I3932" s="28">
        <v>4.84</v>
      </c>
      <c r="J3932" s="28">
        <v>2.67</v>
      </c>
      <c r="K3932" s="28">
        <v>300.76</v>
      </c>
      <c r="L3932" s="28">
        <f>IF('Base de datos cruda'!L3932&lt;0,,'Base de datos cruda'!L3932)</f>
        <v>3.6</v>
      </c>
      <c r="M3932" s="28" t="str">
        <f>IF(TRIM(PROPER('Base de datos cruda'!M3932))="High","Alto",IF(TRIM(PROPER('Base de datos cruda'!M3932))="Medium","Medio","Bajo"))</f>
        <v>Medio</v>
      </c>
      <c r="N3932" s="29">
        <v>80.3710799854972</v>
      </c>
      <c r="O3932" s="32">
        <f t="shared" si="1"/>
        <v>80.37107999</v>
      </c>
      <c r="P3932" s="33">
        <f t="shared" si="2"/>
        <v>4.11</v>
      </c>
      <c r="Q3932" s="34">
        <f t="shared" si="3"/>
        <v>4.048611111</v>
      </c>
      <c r="R3932" s="35" t="str">
        <f t="shared" si="4"/>
        <v>Alto</v>
      </c>
      <c r="S3932" s="35" t="str">
        <f>IF(O3932="","",IF(O3932&gt;AVERAGE('Base de datos limpia'!$O$2:$O$8001),"Alto","Normal"))
</f>
        <v>Alto</v>
      </c>
      <c r="T3932" s="35" t="str">
        <f t="shared" si="5"/>
        <v>Gamer moderado</v>
      </c>
      <c r="U3932" s="35"/>
    </row>
    <row r="3933">
      <c r="A3933" s="28">
        <v>3932.0</v>
      </c>
      <c r="B3933" s="28">
        <v>21.0</v>
      </c>
      <c r="C3933" s="28" t="str">
        <f>TRIM(PROPER('Base de datos cruda'!C3933))</f>
        <v>Female</v>
      </c>
      <c r="D3933" s="28">
        <v>4.08</v>
      </c>
      <c r="E3933" s="28">
        <v>7.04</v>
      </c>
      <c r="F3933" s="28">
        <v>8.39</v>
      </c>
      <c r="G3933" s="28">
        <v>63.95</v>
      </c>
      <c r="H3933" s="28" t="str">
        <f>TRIM(PROPER('Base de datos cruda'!H3933))</f>
        <v>Fps</v>
      </c>
      <c r="I3933" s="28">
        <v>4.7</v>
      </c>
      <c r="J3933" s="28">
        <v>5.09</v>
      </c>
      <c r="K3933" s="28">
        <v>284.99</v>
      </c>
      <c r="L3933" s="28">
        <f>IF('Base de datos cruda'!L3933&lt;0,,'Base de datos cruda'!L3933)</f>
        <v>7.01</v>
      </c>
      <c r="M3933" s="28" t="str">
        <f>IF(TRIM(PROPER('Base de datos cruda'!M3933))="High","Alto",IF(TRIM(PROPER('Base de datos cruda'!M3933))="Medium","Medio","Bajo"))</f>
        <v>Medio</v>
      </c>
      <c r="N3933" s="29">
        <v>71.94</v>
      </c>
      <c r="O3933" s="32">
        <f t="shared" si="1"/>
        <v>71.94</v>
      </c>
      <c r="P3933" s="33">
        <f t="shared" si="2"/>
        <v>9.17</v>
      </c>
      <c r="Q3933" s="34">
        <f t="shared" si="3"/>
        <v>1.725490196</v>
      </c>
      <c r="R3933" s="35" t="str">
        <f t="shared" si="4"/>
        <v>Alto</v>
      </c>
      <c r="S3933" s="35" t="str">
        <f>IF(O3933="","",IF(O3933&gt;AVERAGE('Base de datos limpia'!$O$2:$O$8001),"Alto","Normal"))
</f>
        <v>Alto</v>
      </c>
      <c r="T3933" s="35" t="str">
        <f t="shared" si="5"/>
        <v>Gamer intensivo</v>
      </c>
      <c r="U3933" s="35"/>
    </row>
    <row r="3934">
      <c r="A3934" s="28">
        <v>3933.0</v>
      </c>
      <c r="B3934" s="28">
        <v>18.0</v>
      </c>
      <c r="C3934" s="28" t="str">
        <f>TRIM(PROPER('Base de datos cruda'!C3934))</f>
        <v>Male</v>
      </c>
      <c r="D3934" s="28">
        <v>4.04</v>
      </c>
      <c r="E3934" s="28">
        <v>7.53</v>
      </c>
      <c r="F3934" s="28">
        <v>4.69</v>
      </c>
      <c r="G3934" s="28">
        <v>96.31</v>
      </c>
      <c r="H3934" s="28" t="str">
        <f>TRIM(PROPER('Base de datos cruda'!H3934))</f>
        <v>Fps</v>
      </c>
      <c r="I3934" s="28">
        <v>0.48</v>
      </c>
      <c r="J3934" s="28">
        <v>7.64</v>
      </c>
      <c r="K3934" s="28">
        <v>283.27</v>
      </c>
      <c r="L3934" s="28">
        <f>IF('Base de datos cruda'!L3934&lt;0,,'Base de datos cruda'!L3934)</f>
        <v>12.81</v>
      </c>
      <c r="M3934" s="28" t="str">
        <f>IF(TRIM(PROPER('Base de datos cruda'!M3934))="High","Alto",IF(TRIM(PROPER('Base de datos cruda'!M3934))="Medium","Medio","Bajo"))</f>
        <v>Alto</v>
      </c>
      <c r="N3934" s="29">
        <v>71.16</v>
      </c>
      <c r="O3934" s="32">
        <f t="shared" si="1"/>
        <v>71.16</v>
      </c>
      <c r="P3934" s="33">
        <f t="shared" si="2"/>
        <v>11.68</v>
      </c>
      <c r="Q3934" s="34">
        <f t="shared" si="3"/>
        <v>1.863861386</v>
      </c>
      <c r="R3934" s="35" t="str">
        <f t="shared" si="4"/>
        <v>Alto</v>
      </c>
      <c r="S3934" s="35" t="str">
        <f>IF(O3934="","",IF(O3934&gt;AVERAGE('Base de datos limpia'!$O$2:$O$8001),"Alto","Normal"))
</f>
        <v>Alto</v>
      </c>
      <c r="T3934" s="35" t="str">
        <f t="shared" si="5"/>
        <v>Gamer intensivo</v>
      </c>
      <c r="U3934" s="35"/>
    </row>
    <row r="3935">
      <c r="A3935" s="28">
        <v>3934.0</v>
      </c>
      <c r="B3935" s="28">
        <v>16.0</v>
      </c>
      <c r="C3935" s="28" t="str">
        <f>TRIM(PROPER('Base de datos cruda'!C3935))</f>
        <v>Female</v>
      </c>
      <c r="D3935" s="28">
        <v>1.1</v>
      </c>
      <c r="E3935" s="28">
        <v>7.79</v>
      </c>
      <c r="F3935" s="28">
        <v>5.3</v>
      </c>
      <c r="G3935" s="28">
        <v>78.31</v>
      </c>
      <c r="H3935" s="28" t="str">
        <f>TRIM(PROPER('Base de datos cruda'!H3935))</f>
        <v>Casual</v>
      </c>
      <c r="I3935" s="28">
        <v>3.08</v>
      </c>
      <c r="J3935" s="28">
        <v>6.23</v>
      </c>
      <c r="K3935" s="28">
        <v>310.72</v>
      </c>
      <c r="L3935" s="28">
        <f>IF('Base de datos cruda'!L3935&lt;0,,'Base de datos cruda'!L3935)</f>
        <v>3.17</v>
      </c>
      <c r="M3935" s="28" t="str">
        <f>IF(TRIM(PROPER('Base de datos cruda'!M3935))="High","Alto",IF(TRIM(PROPER('Base de datos cruda'!M3935))="Medium","Medio","Bajo"))</f>
        <v>Alto</v>
      </c>
      <c r="N3935" s="29">
        <v>94.1</v>
      </c>
      <c r="O3935" s="32">
        <f t="shared" si="1"/>
        <v>94.1</v>
      </c>
      <c r="P3935" s="33">
        <f t="shared" si="2"/>
        <v>7.33</v>
      </c>
      <c r="Q3935" s="34">
        <f t="shared" si="3"/>
        <v>7.081818182</v>
      </c>
      <c r="R3935" s="35" t="str">
        <f t="shared" si="4"/>
        <v>Alto</v>
      </c>
      <c r="S3935" s="35" t="str">
        <f>IF(O3935="","",IF(O3935&gt;AVERAGE('Base de datos limpia'!$O$2:$O$8001),"Alto","Normal"))
</f>
        <v>Alto</v>
      </c>
      <c r="T3935" s="35" t="str">
        <f t="shared" si="5"/>
        <v>Gamer intensivo</v>
      </c>
      <c r="U3935" s="35"/>
    </row>
    <row r="3936">
      <c r="A3936" s="28">
        <v>3935.0</v>
      </c>
      <c r="B3936" s="28">
        <v>22.0</v>
      </c>
      <c r="C3936" s="28" t="str">
        <f>TRIM(PROPER('Base de datos cruda'!C3936))</f>
        <v>Male</v>
      </c>
      <c r="D3936" s="28">
        <v>1.62</v>
      </c>
      <c r="E3936" s="28">
        <v>1.33</v>
      </c>
      <c r="F3936" s="28">
        <v>6.45</v>
      </c>
      <c r="G3936" s="28">
        <v>74.46</v>
      </c>
      <c r="H3936" s="28" t="str">
        <f>TRIM(PROPER('Base de datos cruda'!H3936))</f>
        <v>Fps</v>
      </c>
      <c r="I3936" s="28">
        <v>4.09</v>
      </c>
      <c r="J3936" s="28">
        <v>5.67</v>
      </c>
      <c r="K3936" s="28">
        <v>290.62</v>
      </c>
      <c r="L3936" s="28">
        <f>IF('Base de datos cruda'!L3936&lt;0,,'Base de datos cruda'!L3936)</f>
        <v>1.13</v>
      </c>
      <c r="M3936" s="28" t="str">
        <f>IF(TRIM(PROPER('Base de datos cruda'!M3936))="High","Alto",IF(TRIM(PROPER('Base de datos cruda'!M3936))="Medium","Medio","Bajo"))</f>
        <v>Medio</v>
      </c>
      <c r="N3936" s="29">
        <v>60.69</v>
      </c>
      <c r="O3936" s="32">
        <f t="shared" si="1"/>
        <v>60.69</v>
      </c>
      <c r="P3936" s="33">
        <f t="shared" si="2"/>
        <v>7.29</v>
      </c>
      <c r="Q3936" s="34">
        <f t="shared" si="3"/>
        <v>0.8209876543</v>
      </c>
      <c r="R3936" s="35" t="str">
        <f t="shared" si="4"/>
        <v>Medio</v>
      </c>
      <c r="S3936" s="35" t="str">
        <f>IF(O3936="","",IF(O3936&gt;AVERAGE('Base de datos limpia'!$O$2:$O$8001),"Alto","Normal"))
</f>
        <v>Normal</v>
      </c>
      <c r="T3936" s="35" t="str">
        <f t="shared" si="5"/>
        <v>Gamer casual</v>
      </c>
      <c r="U3936" s="35"/>
    </row>
    <row r="3937">
      <c r="A3937" s="28">
        <v>3936.0</v>
      </c>
      <c r="B3937" s="28">
        <v>19.0</v>
      </c>
      <c r="C3937" s="28" t="str">
        <f>TRIM(PROPER('Base de datos cruda'!C3937))</f>
        <v>Male</v>
      </c>
      <c r="D3937" s="28">
        <v>3.27</v>
      </c>
      <c r="E3937" s="28">
        <v>4.54</v>
      </c>
      <c r="F3937" s="28">
        <v>4.31</v>
      </c>
      <c r="G3937" s="28">
        <v>97.96</v>
      </c>
      <c r="H3937" s="28" t="str">
        <f>TRIM(PROPER('Base de datos cruda'!H3937))</f>
        <v>Rpg</v>
      </c>
      <c r="I3937" s="28">
        <v>0.86</v>
      </c>
      <c r="J3937" s="28">
        <v>7.36</v>
      </c>
      <c r="K3937" s="28">
        <v>281.33</v>
      </c>
      <c r="L3937" s="28">
        <f>IF('Base de datos cruda'!L3937&lt;0,,'Base de datos cruda'!L3937)</f>
        <v>6.62</v>
      </c>
      <c r="M3937" s="28" t="str">
        <f>IF(TRIM(PROPER('Base de datos cruda'!M3937))="High","Alto",IF(TRIM(PROPER('Base de datos cruda'!M3937))="Medium","Medio","Bajo"))</f>
        <v>Medio</v>
      </c>
      <c r="N3937" s="29">
        <v>55.28</v>
      </c>
      <c r="O3937" s="32">
        <f t="shared" si="1"/>
        <v>55.28</v>
      </c>
      <c r="P3937" s="33">
        <f t="shared" si="2"/>
        <v>10.63</v>
      </c>
      <c r="Q3937" s="34">
        <f t="shared" si="3"/>
        <v>1.388379205</v>
      </c>
      <c r="R3937" s="35" t="str">
        <f t="shared" si="4"/>
        <v>Medio</v>
      </c>
      <c r="S3937" s="35" t="str">
        <f>IF(O3937="","",IF(O3937&gt;AVERAGE('Base de datos limpia'!$O$2:$O$8001),"Alto","Normal"))
</f>
        <v>Normal</v>
      </c>
      <c r="T3937" s="35" t="str">
        <f t="shared" si="5"/>
        <v>Gamer moderado</v>
      </c>
      <c r="U3937" s="35"/>
    </row>
    <row r="3938">
      <c r="A3938" s="28">
        <v>3937.0</v>
      </c>
      <c r="B3938" s="28">
        <v>16.0</v>
      </c>
      <c r="C3938" s="28" t="str">
        <f>TRIM(PROPER('Base de datos cruda'!C3938))</f>
        <v>Male</v>
      </c>
      <c r="D3938" s="28">
        <v>3.27</v>
      </c>
      <c r="E3938" s="28">
        <v>7.97</v>
      </c>
      <c r="F3938" s="28">
        <v>4.48</v>
      </c>
      <c r="G3938" s="28">
        <v>75.96</v>
      </c>
      <c r="H3938" s="28" t="str">
        <f>TRIM(PROPER('Base de datos cruda'!H3938))</f>
        <v>Casual</v>
      </c>
      <c r="I3938" s="28">
        <v>0.64</v>
      </c>
      <c r="J3938" s="28">
        <v>4.97</v>
      </c>
      <c r="K3938" s="28">
        <v>299.56</v>
      </c>
      <c r="L3938" s="28">
        <f>IF('Base de datos cruda'!L3938&lt;0,,'Base de datos cruda'!L3938)</f>
        <v>5.72</v>
      </c>
      <c r="M3938" s="28" t="str">
        <f>IF(TRIM(PROPER('Base de datos cruda'!M3938))="High","Alto",IF(TRIM(PROPER('Base de datos cruda'!M3938))="Medium","Medio","Bajo"))</f>
        <v>Alto</v>
      </c>
      <c r="N3938" s="29">
        <v>77.7774407437711</v>
      </c>
      <c r="O3938" s="32">
        <f t="shared" si="1"/>
        <v>77.77744074</v>
      </c>
      <c r="P3938" s="33">
        <f t="shared" si="2"/>
        <v>8.24</v>
      </c>
      <c r="Q3938" s="34">
        <f t="shared" si="3"/>
        <v>2.437308869</v>
      </c>
      <c r="R3938" s="35" t="str">
        <f t="shared" si="4"/>
        <v>Alto</v>
      </c>
      <c r="S3938" s="35" t="str">
        <f>IF(O3938="","",IF(O3938&gt;AVERAGE('Base de datos limpia'!$O$2:$O$8001),"Alto","Normal"))
</f>
        <v>Alto</v>
      </c>
      <c r="T3938" s="35" t="str">
        <f t="shared" si="5"/>
        <v>Gamer intensivo</v>
      </c>
      <c r="U3938" s="35"/>
    </row>
    <row r="3939">
      <c r="A3939" s="28">
        <v>3938.0</v>
      </c>
      <c r="B3939" s="28">
        <v>23.0</v>
      </c>
      <c r="C3939" s="28" t="str">
        <f>TRIM(PROPER('Base de datos cruda'!C3939))</f>
        <v>Male</v>
      </c>
      <c r="D3939" s="28">
        <v>2.54</v>
      </c>
      <c r="E3939" s="28">
        <v>9.14</v>
      </c>
      <c r="F3939" s="28">
        <v>5.99</v>
      </c>
      <c r="G3939" s="28">
        <v>73.45</v>
      </c>
      <c r="H3939" s="28" t="str">
        <f>TRIM(PROPER('Base de datos cruda'!H3939))</f>
        <v>Casual</v>
      </c>
      <c r="I3939" s="28">
        <v>1.3</v>
      </c>
      <c r="J3939" s="28">
        <v>8.43</v>
      </c>
      <c r="K3939" s="28">
        <v>288.03</v>
      </c>
      <c r="L3939" s="28">
        <f>IF('Base de datos cruda'!L3939&lt;0,,'Base de datos cruda'!L3939)</f>
        <v>8.37</v>
      </c>
      <c r="M3939" s="28" t="str">
        <f>IF(TRIM(PROPER('Base de datos cruda'!M3939))="High","Alto",IF(TRIM(PROPER('Base de datos cruda'!M3939))="Medium","Medio","Bajo"))</f>
        <v>Alto</v>
      </c>
      <c r="N3939" s="29">
        <v>96.75</v>
      </c>
      <c r="O3939" s="32">
        <f t="shared" si="1"/>
        <v>96.75</v>
      </c>
      <c r="P3939" s="33">
        <f t="shared" si="2"/>
        <v>10.97</v>
      </c>
      <c r="Q3939" s="34">
        <f t="shared" si="3"/>
        <v>3.598425197</v>
      </c>
      <c r="R3939" s="35" t="str">
        <f t="shared" si="4"/>
        <v>Alto</v>
      </c>
      <c r="S3939" s="35" t="str">
        <f>IF(O3939="","",IF(O3939&gt;AVERAGE('Base de datos limpia'!$O$2:$O$8001),"Alto","Normal"))
</f>
        <v>Alto</v>
      </c>
      <c r="T3939" s="35" t="str">
        <f t="shared" si="5"/>
        <v>Gamer intensivo</v>
      </c>
      <c r="U3939" s="35"/>
    </row>
    <row r="3940">
      <c r="A3940" s="28">
        <v>3939.0</v>
      </c>
      <c r="B3940" s="28">
        <v>21.0</v>
      </c>
      <c r="C3940" s="28" t="str">
        <f>TRIM(PROPER('Base de datos cruda'!C3940))</f>
        <v>Male</v>
      </c>
      <c r="D3940" s="28">
        <v>1.19</v>
      </c>
      <c r="E3940" s="28">
        <v>6.42</v>
      </c>
      <c r="F3940" s="28">
        <v>8.72</v>
      </c>
      <c r="G3940" s="28">
        <v>70.92</v>
      </c>
      <c r="H3940" s="28" t="str">
        <f>TRIM(PROPER('Base de datos cruda'!H3940))</f>
        <v>Fps</v>
      </c>
      <c r="I3940" s="28">
        <v>1.4</v>
      </c>
      <c r="J3940" s="28">
        <v>4.84</v>
      </c>
      <c r="K3940" s="28">
        <v>307.01</v>
      </c>
      <c r="L3940" s="28">
        <f>IF('Base de datos cruda'!L3940&lt;0,,'Base de datos cruda'!L3940)</f>
        <v>4.66</v>
      </c>
      <c r="M3940" s="28" t="str">
        <f>IF(TRIM(PROPER('Base de datos cruda'!M3940))="High","Alto",IF(TRIM(PROPER('Base de datos cruda'!M3940))="Medium","Medio","Bajo"))</f>
        <v>Medio</v>
      </c>
      <c r="N3940" s="29">
        <v>96.29</v>
      </c>
      <c r="O3940" s="32">
        <f t="shared" si="1"/>
        <v>96.29</v>
      </c>
      <c r="P3940" s="33">
        <f t="shared" si="2"/>
        <v>6.03</v>
      </c>
      <c r="Q3940" s="34">
        <f t="shared" si="3"/>
        <v>5.394957983</v>
      </c>
      <c r="R3940" s="35" t="str">
        <f t="shared" si="4"/>
        <v>Alto</v>
      </c>
      <c r="S3940" s="35" t="str">
        <f>IF(O3940="","",IF(O3940&gt;AVERAGE('Base de datos limpia'!$O$2:$O$8001),"Alto","Normal"))
</f>
        <v>Alto</v>
      </c>
      <c r="T3940" s="35" t="str">
        <f t="shared" si="5"/>
        <v>Gamer intensivo</v>
      </c>
      <c r="U3940" s="35"/>
    </row>
    <row r="3941">
      <c r="A3941" s="28">
        <v>3940.0</v>
      </c>
      <c r="B3941" s="28">
        <v>21.0</v>
      </c>
      <c r="C3941" s="28" t="str">
        <f>TRIM(PROPER('Base de datos cruda'!C3941))</f>
        <v>Male</v>
      </c>
      <c r="D3941" s="28">
        <v>0.03</v>
      </c>
      <c r="E3941" s="28">
        <v>1.47</v>
      </c>
      <c r="F3941" s="28">
        <v>8.54</v>
      </c>
      <c r="G3941" s="28">
        <v>82.6</v>
      </c>
      <c r="H3941" s="28" t="str">
        <f>TRIM(PROPER('Base de datos cruda'!H3941))</f>
        <v>Casual</v>
      </c>
      <c r="I3941" s="28">
        <v>4.82</v>
      </c>
      <c r="J3941" s="28">
        <v>1.54</v>
      </c>
      <c r="K3941" s="28">
        <v>321.5</v>
      </c>
      <c r="L3941" s="28">
        <f>IF('Base de datos cruda'!L3941&lt;0,,'Base de datos cruda'!L3941)</f>
        <v>1.99</v>
      </c>
      <c r="M3941" s="28" t="str">
        <f>IF(TRIM(PROPER('Base de datos cruda'!M3941))="High","Alto",IF(TRIM(PROPER('Base de datos cruda'!M3941))="Medium","Medio","Bajo"))</f>
        <v>Medio</v>
      </c>
      <c r="N3941" s="29">
        <v>59.19</v>
      </c>
      <c r="O3941" s="32">
        <f t="shared" si="1"/>
        <v>59.19</v>
      </c>
      <c r="P3941" s="33">
        <f t="shared" si="2"/>
        <v>1.57</v>
      </c>
      <c r="Q3941" s="34">
        <f t="shared" si="3"/>
        <v>49</v>
      </c>
      <c r="R3941" s="35" t="str">
        <f t="shared" si="4"/>
        <v>Medio</v>
      </c>
      <c r="S3941" s="35" t="str">
        <f>IF(O3941="","",IF(O3941&gt;AVERAGE('Base de datos limpia'!$O$2:$O$8001),"Alto","Normal"))
</f>
        <v>Normal</v>
      </c>
      <c r="T3941" s="35" t="str">
        <f t="shared" si="5"/>
        <v>Gamer casual</v>
      </c>
      <c r="U3941" s="35"/>
    </row>
    <row r="3942">
      <c r="A3942" s="28">
        <v>3941.0</v>
      </c>
      <c r="B3942" s="28">
        <v>17.0</v>
      </c>
      <c r="C3942" s="28" t="str">
        <f>TRIM(PROPER('Base de datos cruda'!C3942))</f>
        <v>Female</v>
      </c>
      <c r="D3942" s="28">
        <v>7.76</v>
      </c>
      <c r="E3942" s="28">
        <v>4.57</v>
      </c>
      <c r="F3942" s="28">
        <v>6.33</v>
      </c>
      <c r="G3942" s="28">
        <v>82.34</v>
      </c>
      <c r="H3942" s="28" t="str">
        <f>TRIM(PROPER('Base de datos cruda'!H3942))</f>
        <v>Casual</v>
      </c>
      <c r="I3942" s="28">
        <v>3.9</v>
      </c>
      <c r="J3942" s="28">
        <v>10.83</v>
      </c>
      <c r="K3942" s="28">
        <v>218.38</v>
      </c>
      <c r="L3942" s="28">
        <f>IF('Base de datos cruda'!L3942&lt;0,,'Base de datos cruda'!L3942)</f>
        <v>20.81</v>
      </c>
      <c r="M3942" s="28" t="str">
        <f>IF(TRIM(PROPER('Base de datos cruda'!M3942))="High","Alto",IF(TRIM(PROPER('Base de datos cruda'!M3942))="Medium","Medio","Bajo"))</f>
        <v>Bajo</v>
      </c>
      <c r="N3942" s="29">
        <v>34.4</v>
      </c>
      <c r="O3942" s="32">
        <f t="shared" si="1"/>
        <v>34.4</v>
      </c>
      <c r="P3942" s="33">
        <f t="shared" si="2"/>
        <v>18.59</v>
      </c>
      <c r="Q3942" s="34">
        <f t="shared" si="3"/>
        <v>0.5889175258</v>
      </c>
      <c r="R3942" s="35" t="str">
        <f t="shared" si="4"/>
        <v>Bajo</v>
      </c>
      <c r="S3942" s="35" t="str">
        <f>IF(O3942="","",IF(O3942&gt;AVERAGE('Base de datos limpia'!$O$2:$O$8001),"Alto","Normal"))
</f>
        <v>Normal</v>
      </c>
      <c r="T3942" s="35" t="str">
        <f t="shared" si="5"/>
        <v>Gamer moderado</v>
      </c>
      <c r="U3942" s="35"/>
    </row>
    <row r="3943">
      <c r="A3943" s="28">
        <v>3942.0</v>
      </c>
      <c r="B3943" s="28">
        <v>16.0</v>
      </c>
      <c r="C3943" s="28" t="str">
        <f>TRIM(PROPER('Base de datos cruda'!C3943))</f>
        <v>Female</v>
      </c>
      <c r="D3943" s="28">
        <v>7.55</v>
      </c>
      <c r="E3943" s="28">
        <v>1.67</v>
      </c>
      <c r="F3943" s="28">
        <v>4.71</v>
      </c>
      <c r="G3943" s="28">
        <v>60.65</v>
      </c>
      <c r="H3943" s="28" t="str">
        <f>TRIM(PROPER('Base de datos cruda'!H3943))</f>
        <v>Rpg</v>
      </c>
      <c r="I3943" s="28">
        <v>0.3</v>
      </c>
      <c r="J3943" s="28">
        <v>8.91</v>
      </c>
      <c r="K3943" s="28">
        <v>221.31</v>
      </c>
      <c r="L3943" s="28">
        <f>IF('Base de datos cruda'!L3943&lt;0,,'Base de datos cruda'!L3943)</f>
        <v>15.84</v>
      </c>
      <c r="M3943" s="28" t="str">
        <f>IF(TRIM(PROPER('Base de datos cruda'!M3943))="High","Alto",IF(TRIM(PROPER('Base de datos cruda'!M3943))="Medium","Medio","Bajo"))</f>
        <v>Bajo</v>
      </c>
      <c r="N3943" s="29">
        <v>7.37</v>
      </c>
      <c r="O3943" s="32">
        <f t="shared" si="1"/>
        <v>7.37</v>
      </c>
      <c r="P3943" s="33">
        <f t="shared" si="2"/>
        <v>16.46</v>
      </c>
      <c r="Q3943" s="34">
        <f t="shared" si="3"/>
        <v>0.221192053</v>
      </c>
      <c r="R3943" s="35" t="str">
        <f t="shared" si="4"/>
        <v>Bajo</v>
      </c>
      <c r="S3943" s="35" t="str">
        <f>IF(O3943="","",IF(O3943&gt;AVERAGE('Base de datos limpia'!$O$2:$O$8001),"Alto","Normal"))
</f>
        <v>Normal</v>
      </c>
      <c r="T3943" s="35" t="str">
        <f t="shared" si="5"/>
        <v>Gamer casual</v>
      </c>
      <c r="U3943" s="35"/>
    </row>
    <row r="3944">
      <c r="A3944" s="28">
        <v>3943.0</v>
      </c>
      <c r="B3944" s="28">
        <v>17.0</v>
      </c>
      <c r="C3944" s="28" t="str">
        <f>TRIM(PROPER('Base de datos cruda'!C3944))</f>
        <v>Other</v>
      </c>
      <c r="D3944" s="28">
        <v>3.87</v>
      </c>
      <c r="E3944" s="28">
        <v>7.74</v>
      </c>
      <c r="F3944" s="28">
        <v>4.89</v>
      </c>
      <c r="G3944" s="28">
        <v>86.16</v>
      </c>
      <c r="H3944" s="28" t="str">
        <f>TRIM(PROPER('Base de datos cruda'!H3944))</f>
        <v>Casual</v>
      </c>
      <c r="I3944" s="28">
        <v>3.93</v>
      </c>
      <c r="J3944" s="28">
        <v>6.96</v>
      </c>
      <c r="K3944" s="28">
        <v>265.46</v>
      </c>
      <c r="L3944" s="28">
        <f>IF('Base de datos cruda'!L3944&lt;0,,'Base de datos cruda'!L3944)</f>
        <v>10.97</v>
      </c>
      <c r="M3944" s="28" t="str">
        <f>IF(TRIM(PROPER('Base de datos cruda'!M3944))="High","Alto",IF(TRIM(PROPER('Base de datos cruda'!M3944))="Medium","Medio","Bajo"))</f>
        <v>Alto</v>
      </c>
      <c r="N3944" s="29">
        <v>78.19</v>
      </c>
      <c r="O3944" s="32">
        <f t="shared" si="1"/>
        <v>78.19</v>
      </c>
      <c r="P3944" s="33">
        <f t="shared" si="2"/>
        <v>10.83</v>
      </c>
      <c r="Q3944" s="34">
        <f t="shared" si="3"/>
        <v>2</v>
      </c>
      <c r="R3944" s="35" t="str">
        <f t="shared" si="4"/>
        <v>Alto</v>
      </c>
      <c r="S3944" s="35" t="str">
        <f>IF(O3944="","",IF(O3944&gt;AVERAGE('Base de datos limpia'!$O$2:$O$8001),"Alto","Normal"))
</f>
        <v>Alto</v>
      </c>
      <c r="T3944" s="35" t="str">
        <f t="shared" si="5"/>
        <v>Gamer intensivo</v>
      </c>
      <c r="U3944" s="35"/>
    </row>
    <row r="3945">
      <c r="A3945" s="28">
        <v>3944.0</v>
      </c>
      <c r="B3945" s="28">
        <v>19.0</v>
      </c>
      <c r="C3945" s="28" t="str">
        <f>TRIM(PROPER('Base de datos cruda'!C3945))</f>
        <v>Male</v>
      </c>
      <c r="D3945" s="28">
        <v>7.96</v>
      </c>
      <c r="E3945" s="28">
        <v>1.57</v>
      </c>
      <c r="F3945" s="28">
        <v>5.89</v>
      </c>
      <c r="G3945" s="28">
        <v>91.53</v>
      </c>
      <c r="H3945" s="28" t="str">
        <f>TRIM(PROPER('Base de datos cruda'!H3945))</f>
        <v>Casual</v>
      </c>
      <c r="I3945" s="28">
        <v>0.85</v>
      </c>
      <c r="J3945" s="28">
        <v>12.52</v>
      </c>
      <c r="K3945" s="28">
        <v>221.5</v>
      </c>
      <c r="L3945" s="28">
        <f>IF('Base de datos cruda'!L3945&lt;0,,'Base de datos cruda'!L3945)</f>
        <v>17.31</v>
      </c>
      <c r="M3945" s="28" t="str">
        <f>IF(TRIM(PROPER('Base de datos cruda'!M3945))="High","Alto",IF(TRIM(PROPER('Base de datos cruda'!M3945))="Medium","Medio","Bajo"))</f>
        <v>Bajo</v>
      </c>
      <c r="N3945" s="29">
        <v>26.75</v>
      </c>
      <c r="O3945" s="32">
        <f t="shared" si="1"/>
        <v>26.75</v>
      </c>
      <c r="P3945" s="33">
        <f t="shared" si="2"/>
        <v>20.48</v>
      </c>
      <c r="Q3945" s="34">
        <f t="shared" si="3"/>
        <v>0.1972361809</v>
      </c>
      <c r="R3945" s="35" t="str">
        <f t="shared" si="4"/>
        <v>Bajo</v>
      </c>
      <c r="S3945" s="35" t="str">
        <f>IF(O3945="","",IF(O3945&gt;AVERAGE('Base de datos limpia'!$O$2:$O$8001),"Alto","Normal"))
</f>
        <v>Normal</v>
      </c>
      <c r="T3945" s="35" t="str">
        <f t="shared" si="5"/>
        <v>Gamer casual</v>
      </c>
      <c r="U3945" s="35"/>
    </row>
    <row r="3946">
      <c r="A3946" s="28">
        <v>3945.0</v>
      </c>
      <c r="B3946" s="28">
        <v>17.0</v>
      </c>
      <c r="C3946" s="28" t="str">
        <f>TRIM(PROPER('Base de datos cruda'!C3946))</f>
        <v>Female</v>
      </c>
      <c r="D3946" s="28">
        <v>5.39</v>
      </c>
      <c r="E3946" s="28">
        <v>2.67</v>
      </c>
      <c r="F3946" s="28">
        <v>5.05</v>
      </c>
      <c r="G3946" s="28">
        <v>84.64</v>
      </c>
      <c r="H3946" s="28" t="str">
        <f>TRIM(PROPER('Base de datos cruda'!H3946))</f>
        <v>Casual</v>
      </c>
      <c r="I3946" s="28">
        <v>1.79</v>
      </c>
      <c r="J3946" s="28">
        <v>8.01</v>
      </c>
      <c r="K3946" s="28">
        <v>259.74</v>
      </c>
      <c r="L3946" s="28">
        <f>IF('Base de datos cruda'!L3946&lt;0,,'Base de datos cruda'!L3946)</f>
        <v>12.67</v>
      </c>
      <c r="M3946" s="28" t="str">
        <f>IF(TRIM(PROPER('Base de datos cruda'!M3946))="High","Alto",IF(TRIM(PROPER('Base de datos cruda'!M3946))="Medium","Medio","Bajo"))</f>
        <v>Bajo</v>
      </c>
      <c r="N3946" s="29">
        <v>32.82</v>
      </c>
      <c r="O3946" s="32">
        <f t="shared" si="1"/>
        <v>32.82</v>
      </c>
      <c r="P3946" s="33">
        <f t="shared" si="2"/>
        <v>13.4</v>
      </c>
      <c r="Q3946" s="34">
        <f t="shared" si="3"/>
        <v>0.4953617811</v>
      </c>
      <c r="R3946" s="35" t="str">
        <f t="shared" si="4"/>
        <v>Bajo</v>
      </c>
      <c r="S3946" s="35" t="str">
        <f>IF(O3946="","",IF(O3946&gt;AVERAGE('Base de datos limpia'!$O$2:$O$8001),"Alto","Normal"))
</f>
        <v>Normal</v>
      </c>
      <c r="T3946" s="35" t="str">
        <f t="shared" si="5"/>
        <v>Gamer casual</v>
      </c>
      <c r="U3946" s="35"/>
    </row>
    <row r="3947">
      <c r="A3947" s="28">
        <v>3946.0</v>
      </c>
      <c r="B3947" s="28">
        <v>16.0</v>
      </c>
      <c r="C3947" s="28" t="str">
        <f>TRIM(PROPER('Base de datos cruda'!C3947))</f>
        <v>Female</v>
      </c>
      <c r="D3947" s="28">
        <v>0.55</v>
      </c>
      <c r="E3947" s="28">
        <v>4.75</v>
      </c>
      <c r="F3947" s="28">
        <v>4.41</v>
      </c>
      <c r="G3947" s="28">
        <v>94.8</v>
      </c>
      <c r="H3947" s="28" t="str">
        <f>TRIM(PROPER('Base de datos cruda'!H3947))</f>
        <v>Fps</v>
      </c>
      <c r="I3947" s="28">
        <v>1.59</v>
      </c>
      <c r="J3947" s="28">
        <v>3.12</v>
      </c>
      <c r="K3947" s="28">
        <v>315.1</v>
      </c>
      <c r="L3947" s="28">
        <f>IF('Base de datos cruda'!L3947&lt;0,,'Base de datos cruda'!L3947)</f>
        <v>1.69</v>
      </c>
      <c r="M3947" s="28" t="str">
        <f>IF(TRIM(PROPER('Base de datos cruda'!M3947))="High","Alto",IF(TRIM(PROPER('Base de datos cruda'!M3947))="Medium","Medio","Bajo"))</f>
        <v>Medio</v>
      </c>
      <c r="N3947" s="29">
        <v>79.26</v>
      </c>
      <c r="O3947" s="32">
        <f t="shared" si="1"/>
        <v>79.26</v>
      </c>
      <c r="P3947" s="33">
        <f t="shared" si="2"/>
        <v>3.67</v>
      </c>
      <c r="Q3947" s="34">
        <f t="shared" si="3"/>
        <v>8.636363636</v>
      </c>
      <c r="R3947" s="35" t="str">
        <f t="shared" si="4"/>
        <v>Alto</v>
      </c>
      <c r="S3947" s="35" t="str">
        <f>IF(O3947="","",IF(O3947&gt;AVERAGE('Base de datos limpia'!$O$2:$O$8001),"Alto","Normal"))
</f>
        <v>Alto</v>
      </c>
      <c r="T3947" s="35" t="str">
        <f t="shared" si="5"/>
        <v>Gamer moderado</v>
      </c>
      <c r="U3947" s="35"/>
    </row>
    <row r="3948">
      <c r="A3948" s="28">
        <v>3947.0</v>
      </c>
      <c r="B3948" s="28">
        <v>22.0</v>
      </c>
      <c r="C3948" s="28" t="str">
        <f>TRIM(PROPER('Base de datos cruda'!C3948))</f>
        <v>Male</v>
      </c>
      <c r="D3948" s="28">
        <v>0.94</v>
      </c>
      <c r="E3948" s="28">
        <v>5.16</v>
      </c>
      <c r="F3948" s="28">
        <v>7.37</v>
      </c>
      <c r="G3948" s="28">
        <v>71.06</v>
      </c>
      <c r="H3948" s="28" t="str">
        <f>TRIM(PROPER('Base de datos cruda'!H3948))</f>
        <v>Casual</v>
      </c>
      <c r="I3948" s="28">
        <v>1.36</v>
      </c>
      <c r="J3948" s="28">
        <v>4.51</v>
      </c>
      <c r="K3948" s="28">
        <v>313.79</v>
      </c>
      <c r="L3948" s="28">
        <f>IF('Base de datos cruda'!L3948&lt;0,,'Base de datos cruda'!L3948)</f>
        <v>3.37</v>
      </c>
      <c r="M3948" s="28" t="str">
        <f>IF(TRIM(PROPER('Base de datos cruda'!M3948))="High","Alto",IF(TRIM(PROPER('Base de datos cruda'!M3948))="Medium","Medio","Bajo"))</f>
        <v>Medio</v>
      </c>
      <c r="N3948" s="29">
        <v>79.81</v>
      </c>
      <c r="O3948" s="32">
        <f t="shared" si="1"/>
        <v>79.81</v>
      </c>
      <c r="P3948" s="33">
        <f t="shared" si="2"/>
        <v>5.45</v>
      </c>
      <c r="Q3948" s="34">
        <f t="shared" si="3"/>
        <v>5.489361702</v>
      </c>
      <c r="R3948" s="35" t="str">
        <f t="shared" si="4"/>
        <v>Alto</v>
      </c>
      <c r="S3948" s="35" t="str">
        <f>IF(O3948="","",IF(O3948&gt;AVERAGE('Base de datos limpia'!$O$2:$O$8001),"Alto","Normal"))
</f>
        <v>Alto</v>
      </c>
      <c r="T3948" s="35" t="str">
        <f t="shared" si="5"/>
        <v>Gamer moderado</v>
      </c>
      <c r="U3948" s="35"/>
    </row>
    <row r="3949">
      <c r="A3949" s="28">
        <v>3948.0</v>
      </c>
      <c r="B3949" s="28">
        <v>23.0</v>
      </c>
      <c r="C3949" s="28" t="str">
        <f>TRIM(PROPER('Base de datos cruda'!C3949))</f>
        <v>Female</v>
      </c>
      <c r="D3949" s="28">
        <v>7.33</v>
      </c>
      <c r="E3949" s="28">
        <v>4.66</v>
      </c>
      <c r="F3949" s="28">
        <v>6.91</v>
      </c>
      <c r="G3949" s="28">
        <v>67.68</v>
      </c>
      <c r="H3949" s="28" t="str">
        <f>TRIM(PROPER('Base de datos cruda'!H3949))</f>
        <v>Fps</v>
      </c>
      <c r="I3949" s="28">
        <v>1.54</v>
      </c>
      <c r="J3949" s="28">
        <v>10.82</v>
      </c>
      <c r="K3949" s="28">
        <v>253.64</v>
      </c>
      <c r="L3949" s="28">
        <f>IF('Base de datos cruda'!L3949&lt;0,,'Base de datos cruda'!L3949)</f>
        <v>16.74</v>
      </c>
      <c r="M3949" s="28" t="str">
        <f>IF(TRIM(PROPER('Base de datos cruda'!M3949))="High","Alto",IF(TRIM(PROPER('Base de datos cruda'!M3949))="Medium","Medio","Bajo"))</f>
        <v>Bajo</v>
      </c>
      <c r="N3949" s="29">
        <v>47.343326477624</v>
      </c>
      <c r="O3949" s="32">
        <f t="shared" si="1"/>
        <v>47.34332648</v>
      </c>
      <c r="P3949" s="33">
        <f t="shared" si="2"/>
        <v>18.15</v>
      </c>
      <c r="Q3949" s="34">
        <f t="shared" si="3"/>
        <v>0.6357435198</v>
      </c>
      <c r="R3949" s="35" t="str">
        <f t="shared" si="4"/>
        <v>Bajo</v>
      </c>
      <c r="S3949" s="35" t="str">
        <f>IF(O3949="","",IF(O3949&gt;AVERAGE('Base de datos limpia'!$O$2:$O$8001),"Alto","Normal"))
</f>
        <v>Normal</v>
      </c>
      <c r="T3949" s="35" t="str">
        <f t="shared" si="5"/>
        <v>Gamer moderado</v>
      </c>
      <c r="U3949" s="35"/>
    </row>
    <row r="3950">
      <c r="A3950" s="28">
        <v>3949.0</v>
      </c>
      <c r="B3950" s="28">
        <v>21.0</v>
      </c>
      <c r="C3950" s="28" t="str">
        <f>TRIM(PROPER('Base de datos cruda'!C3950))</f>
        <v>Female</v>
      </c>
      <c r="D3950" s="28">
        <v>5.04</v>
      </c>
      <c r="E3950" s="28">
        <v>5.17</v>
      </c>
      <c r="F3950" s="28">
        <v>5.46</v>
      </c>
      <c r="G3950" s="28">
        <v>87.89</v>
      </c>
      <c r="H3950" s="28" t="str">
        <f>TRIM(PROPER('Base de datos cruda'!H3950))</f>
        <v>Casual</v>
      </c>
      <c r="I3950" s="28">
        <v>3.77</v>
      </c>
      <c r="J3950" s="28">
        <v>8.38</v>
      </c>
      <c r="K3950" s="28">
        <v>285.47</v>
      </c>
      <c r="L3950" s="28">
        <f>IF('Base de datos cruda'!L3950&lt;0,,'Base de datos cruda'!L3950)</f>
        <v>13.72</v>
      </c>
      <c r="M3950" s="28" t="str">
        <f>IF(TRIM(PROPER('Base de datos cruda'!M3950))="High","Alto",IF(TRIM(PROPER('Base de datos cruda'!M3950))="Medium","Medio","Bajo"))</f>
        <v>Bajo</v>
      </c>
      <c r="N3950" s="29">
        <v>53.34</v>
      </c>
      <c r="O3950" s="32">
        <f t="shared" si="1"/>
        <v>53.34</v>
      </c>
      <c r="P3950" s="33">
        <f t="shared" si="2"/>
        <v>13.42</v>
      </c>
      <c r="Q3950" s="34">
        <f t="shared" si="3"/>
        <v>1.025793651</v>
      </c>
      <c r="R3950" s="35" t="str">
        <f t="shared" si="4"/>
        <v>Medio</v>
      </c>
      <c r="S3950" s="35" t="str">
        <f>IF(O3950="","",IF(O3950&gt;AVERAGE('Base de datos limpia'!$O$2:$O$8001),"Alto","Normal"))
</f>
        <v>Normal</v>
      </c>
      <c r="T3950" s="35" t="str">
        <f t="shared" si="5"/>
        <v>Gamer moderado</v>
      </c>
      <c r="U3950" s="35"/>
    </row>
    <row r="3951">
      <c r="A3951" s="28">
        <v>3950.0</v>
      </c>
      <c r="B3951" s="28">
        <v>19.0</v>
      </c>
      <c r="C3951" s="28" t="str">
        <f>TRIM(PROPER('Base de datos cruda'!C3951))</f>
        <v>Male</v>
      </c>
      <c r="D3951" s="28">
        <v>6.75</v>
      </c>
      <c r="E3951" s="28">
        <v>7.42</v>
      </c>
      <c r="F3951" s="28">
        <v>7.89</v>
      </c>
      <c r="G3951" s="28">
        <v>67.54</v>
      </c>
      <c r="H3951" s="28" t="str">
        <f>TRIM(PROPER('Base de datos cruda'!H3951))</f>
        <v>Fps</v>
      </c>
      <c r="I3951" s="28">
        <v>1.33</v>
      </c>
      <c r="J3951" s="28">
        <v>10.33</v>
      </c>
      <c r="K3951" s="28">
        <v>239.94</v>
      </c>
      <c r="L3951" s="28">
        <f>IF('Base de datos cruda'!L3951&lt;0,,'Base de datos cruda'!L3951)</f>
        <v>15.18</v>
      </c>
      <c r="M3951" s="28" t="str">
        <f>IF(TRIM(PROPER('Base de datos cruda'!M3951))="High","Alto",IF(TRIM(PROPER('Base de datos cruda'!M3951))="Medium","Medio","Bajo"))</f>
        <v>Bajo</v>
      </c>
      <c r="N3951" s="29">
        <v>67.9185414464347</v>
      </c>
      <c r="O3951" s="32">
        <f t="shared" si="1"/>
        <v>67.91854145</v>
      </c>
      <c r="P3951" s="33">
        <f t="shared" si="2"/>
        <v>17.08</v>
      </c>
      <c r="Q3951" s="34">
        <f t="shared" si="3"/>
        <v>1.099259259</v>
      </c>
      <c r="R3951" s="35" t="str">
        <f t="shared" si="4"/>
        <v>Medio</v>
      </c>
      <c r="S3951" s="35" t="str">
        <f>IF(O3951="","",IF(O3951&gt;AVERAGE('Base de datos limpia'!$O$2:$O$8001),"Alto","Normal"))
</f>
        <v>Alto</v>
      </c>
      <c r="T3951" s="35" t="str">
        <f t="shared" si="5"/>
        <v>Gamer intensivo</v>
      </c>
      <c r="U3951" s="35"/>
    </row>
    <row r="3952">
      <c r="A3952" s="28">
        <v>3951.0</v>
      </c>
      <c r="B3952" s="28">
        <v>21.0</v>
      </c>
      <c r="C3952" s="28" t="str">
        <f>TRIM(PROPER('Base de datos cruda'!C3952))</f>
        <v>Female</v>
      </c>
      <c r="D3952" s="28">
        <v>7.19</v>
      </c>
      <c r="E3952" s="28">
        <v>4.32</v>
      </c>
      <c r="F3952" s="28">
        <v>7.88</v>
      </c>
      <c r="G3952" s="28">
        <v>63.64</v>
      </c>
      <c r="H3952" s="28" t="str">
        <f>TRIM(PROPER('Base de datos cruda'!H3952))</f>
        <v>Rpg</v>
      </c>
      <c r="I3952" s="28">
        <v>4.0</v>
      </c>
      <c r="J3952" s="28">
        <v>8.43</v>
      </c>
      <c r="K3952" s="28">
        <v>242.95</v>
      </c>
      <c r="L3952" s="28">
        <f>IF('Base de datos cruda'!L3952&lt;0,,'Base de datos cruda'!L3952)</f>
        <v>14.89</v>
      </c>
      <c r="M3952" s="28" t="str">
        <f>IF(TRIM(PROPER('Base de datos cruda'!M3952))="High","Alto",IF(TRIM(PROPER('Base de datos cruda'!M3952))="Medium","Medio","Bajo"))</f>
        <v>Bajo</v>
      </c>
      <c r="N3952" s="29">
        <v>31.72</v>
      </c>
      <c r="O3952" s="32">
        <f t="shared" si="1"/>
        <v>31.72</v>
      </c>
      <c r="P3952" s="33">
        <f t="shared" si="2"/>
        <v>15.62</v>
      </c>
      <c r="Q3952" s="34">
        <f t="shared" si="3"/>
        <v>0.6008344924</v>
      </c>
      <c r="R3952" s="35" t="str">
        <f t="shared" si="4"/>
        <v>Bajo</v>
      </c>
      <c r="S3952" s="35" t="str">
        <f>IF(O3952="","",IF(O3952&gt;AVERAGE('Base de datos limpia'!$O$2:$O$8001),"Alto","Normal"))
</f>
        <v>Normal</v>
      </c>
      <c r="T3952" s="35" t="str">
        <f t="shared" si="5"/>
        <v>Gamer moderado</v>
      </c>
      <c r="U3952" s="35"/>
    </row>
    <row r="3953">
      <c r="A3953" s="28">
        <v>3952.0</v>
      </c>
      <c r="B3953" s="28">
        <v>18.0</v>
      </c>
      <c r="C3953" s="28" t="str">
        <f>TRIM(PROPER('Base de datos cruda'!C3953))</f>
        <v>Female</v>
      </c>
      <c r="D3953" s="28">
        <v>3.58</v>
      </c>
      <c r="E3953" s="28">
        <v>5.93</v>
      </c>
      <c r="F3953" s="28">
        <v>6.46</v>
      </c>
      <c r="G3953" s="28">
        <v>63.86</v>
      </c>
      <c r="H3953" s="28" t="str">
        <f>TRIM(PROPER('Base de datos cruda'!H3953))</f>
        <v>Casual</v>
      </c>
      <c r="I3953" s="28">
        <v>0.46</v>
      </c>
      <c r="J3953" s="28">
        <v>6.95</v>
      </c>
      <c r="K3953" s="28">
        <v>283.63</v>
      </c>
      <c r="L3953" s="28">
        <f>IF('Base de datos cruda'!L3953&lt;0,,'Base de datos cruda'!L3953)</f>
        <v>9.47</v>
      </c>
      <c r="M3953" s="28" t="str">
        <f>IF(TRIM(PROPER('Base de datos cruda'!M3953))="High","Alto",IF(TRIM(PROPER('Base de datos cruda'!M3953))="Medium","Medio","Bajo"))</f>
        <v>Medio</v>
      </c>
      <c r="N3953" s="29">
        <v>59.69</v>
      </c>
      <c r="O3953" s="32">
        <f t="shared" si="1"/>
        <v>59.69</v>
      </c>
      <c r="P3953" s="33">
        <f t="shared" si="2"/>
        <v>10.53</v>
      </c>
      <c r="Q3953" s="34">
        <f t="shared" si="3"/>
        <v>1.656424581</v>
      </c>
      <c r="R3953" s="35" t="str">
        <f t="shared" si="4"/>
        <v>Medio</v>
      </c>
      <c r="S3953" s="35" t="str">
        <f>IF(O3953="","",IF(O3953&gt;AVERAGE('Base de datos limpia'!$O$2:$O$8001),"Alto","Normal"))
</f>
        <v>Normal</v>
      </c>
      <c r="T3953" s="35" t="str">
        <f t="shared" si="5"/>
        <v>Gamer moderado</v>
      </c>
      <c r="U3953" s="35"/>
    </row>
    <row r="3954">
      <c r="A3954" s="28">
        <v>3953.0</v>
      </c>
      <c r="B3954" s="28">
        <v>23.0</v>
      </c>
      <c r="C3954" s="28" t="str">
        <f>TRIM(PROPER('Base de datos cruda'!C3954))</f>
        <v>Male</v>
      </c>
      <c r="D3954" s="28">
        <v>0.39</v>
      </c>
      <c r="E3954" s="28">
        <v>3.73</v>
      </c>
      <c r="F3954" s="28">
        <v>4.48</v>
      </c>
      <c r="G3954" s="28">
        <v>90.74</v>
      </c>
      <c r="H3954" s="28" t="str">
        <f>TRIM(PROPER('Base de datos cruda'!H3954))</f>
        <v>Fps</v>
      </c>
      <c r="I3954" s="28">
        <v>2.98</v>
      </c>
      <c r="J3954" s="28">
        <v>6.35</v>
      </c>
      <c r="K3954" s="28">
        <v>326.09</v>
      </c>
      <c r="L3954" s="28">
        <f>IF('Base de datos cruda'!L3954&lt;0,,'Base de datos cruda'!L3954)</f>
        <v>5.52</v>
      </c>
      <c r="M3954" s="28" t="str">
        <f>IF(TRIM(PROPER('Base de datos cruda'!M3954))="High","Alto",IF(TRIM(PROPER('Base de datos cruda'!M3954))="Medium","Medio","Bajo"))</f>
        <v>Medio</v>
      </c>
      <c r="N3954" s="29">
        <v>70.39</v>
      </c>
      <c r="O3954" s="32">
        <f t="shared" si="1"/>
        <v>70.39</v>
      </c>
      <c r="P3954" s="33">
        <f t="shared" si="2"/>
        <v>6.74</v>
      </c>
      <c r="Q3954" s="34">
        <f t="shared" si="3"/>
        <v>9.564102564</v>
      </c>
      <c r="R3954" s="35" t="str">
        <f t="shared" si="4"/>
        <v>Alto</v>
      </c>
      <c r="S3954" s="35" t="str">
        <f>IF(O3954="","",IF(O3954&gt;AVERAGE('Base de datos limpia'!$O$2:$O$8001),"Alto","Normal"))
</f>
        <v>Alto</v>
      </c>
      <c r="T3954" s="35" t="str">
        <f t="shared" si="5"/>
        <v>Gamer moderado</v>
      </c>
      <c r="U3954" s="35"/>
    </row>
    <row r="3955">
      <c r="A3955" s="28">
        <v>3954.0</v>
      </c>
      <c r="B3955" s="28">
        <v>17.0</v>
      </c>
      <c r="C3955" s="28" t="str">
        <f>TRIM(PROPER('Base de datos cruda'!C3955))</f>
        <v>Male</v>
      </c>
      <c r="D3955" s="28">
        <v>1.51</v>
      </c>
      <c r="E3955" s="28">
        <v>4.18</v>
      </c>
      <c r="F3955" s="28">
        <v>8.59</v>
      </c>
      <c r="G3955" s="28">
        <v>61.15</v>
      </c>
      <c r="H3955" s="28" t="str">
        <f>TRIM(PROPER('Base de datos cruda'!H3955))</f>
        <v>Fps</v>
      </c>
      <c r="I3955" s="28">
        <v>4.32</v>
      </c>
      <c r="J3955" s="28">
        <v>6.33</v>
      </c>
      <c r="K3955" s="28">
        <v>312.3</v>
      </c>
      <c r="L3955" s="28">
        <f>IF('Base de datos cruda'!L3955&lt;0,,'Base de datos cruda'!L3955)</f>
        <v>2.61</v>
      </c>
      <c r="M3955" s="28" t="str">
        <f>IF(TRIM(PROPER('Base de datos cruda'!M3955))="High","Alto",IF(TRIM(PROPER('Base de datos cruda'!M3955))="Medium","Medio","Bajo"))</f>
        <v>Medio</v>
      </c>
      <c r="N3955" s="29">
        <v>76.39</v>
      </c>
      <c r="O3955" s="32">
        <f t="shared" si="1"/>
        <v>76.39</v>
      </c>
      <c r="P3955" s="33">
        <f t="shared" si="2"/>
        <v>7.84</v>
      </c>
      <c r="Q3955" s="34">
        <f t="shared" si="3"/>
        <v>2.768211921</v>
      </c>
      <c r="R3955" s="35" t="str">
        <f t="shared" si="4"/>
        <v>Alto</v>
      </c>
      <c r="S3955" s="35" t="str">
        <f>IF(O3955="","",IF(O3955&gt;AVERAGE('Base de datos limpia'!$O$2:$O$8001),"Alto","Normal"))
</f>
        <v>Alto</v>
      </c>
      <c r="T3955" s="35" t="str">
        <f t="shared" si="5"/>
        <v>Gamer moderado</v>
      </c>
      <c r="U3955" s="35"/>
    </row>
    <row r="3956">
      <c r="A3956" s="28">
        <v>3955.0</v>
      </c>
      <c r="B3956" s="28">
        <v>20.0</v>
      </c>
      <c r="C3956" s="28" t="str">
        <f>TRIM(PROPER('Base de datos cruda'!C3956))</f>
        <v>Male</v>
      </c>
      <c r="D3956" s="28">
        <v>0.53</v>
      </c>
      <c r="E3956" s="28">
        <v>6.52</v>
      </c>
      <c r="F3956" s="28">
        <v>7.34</v>
      </c>
      <c r="G3956" s="28">
        <v>71.58</v>
      </c>
      <c r="H3956" s="28" t="str">
        <f>TRIM(PROPER('Base de datos cruda'!H3956))</f>
        <v>Rpg</v>
      </c>
      <c r="I3956" s="28">
        <v>0.4</v>
      </c>
      <c r="J3956" s="28">
        <v>2.97</v>
      </c>
      <c r="K3956" s="28">
        <v>308.36</v>
      </c>
      <c r="L3956" s="28">
        <f>IF('Base de datos cruda'!L3956&lt;0,,'Base de datos cruda'!L3956)</f>
        <v>2.77</v>
      </c>
      <c r="M3956" s="28" t="str">
        <f>IF(TRIM(PROPER('Base de datos cruda'!M3956))="High","Alto",IF(TRIM(PROPER('Base de datos cruda'!M3956))="Medium","Medio","Bajo"))</f>
        <v>Medio</v>
      </c>
      <c r="N3956" s="29">
        <v>100.0</v>
      </c>
      <c r="O3956" s="32">
        <f t="shared" si="1"/>
        <v>100</v>
      </c>
      <c r="P3956" s="33">
        <f t="shared" si="2"/>
        <v>3.5</v>
      </c>
      <c r="Q3956" s="34">
        <f t="shared" si="3"/>
        <v>12.30188679</v>
      </c>
      <c r="R3956" s="35" t="str">
        <f t="shared" si="4"/>
        <v>Alto</v>
      </c>
      <c r="S3956" s="35" t="str">
        <f>IF(O3956="","",IF(O3956&gt;AVERAGE('Base de datos limpia'!$O$2:$O$8001),"Alto","Normal"))
</f>
        <v>Alto</v>
      </c>
      <c r="T3956" s="35" t="str">
        <f t="shared" si="5"/>
        <v>Gamer intensivo</v>
      </c>
      <c r="U3956" s="35"/>
    </row>
    <row r="3957">
      <c r="A3957" s="28">
        <v>3956.0</v>
      </c>
      <c r="B3957" s="28">
        <v>16.0</v>
      </c>
      <c r="C3957" s="28" t="str">
        <f>TRIM(PROPER('Base de datos cruda'!C3957))</f>
        <v>Male</v>
      </c>
      <c r="D3957" s="28">
        <v>1.51</v>
      </c>
      <c r="E3957" s="28">
        <v>5.41</v>
      </c>
      <c r="F3957" s="28">
        <v>5.24</v>
      </c>
      <c r="G3957" s="28">
        <v>65.17</v>
      </c>
      <c r="H3957" s="28" t="str">
        <f>TRIM(PROPER('Base de datos cruda'!H3957))</f>
        <v>Casual</v>
      </c>
      <c r="I3957" s="28">
        <v>3.17</v>
      </c>
      <c r="J3957" s="28">
        <v>5.9</v>
      </c>
      <c r="K3957" s="28">
        <v>321.69</v>
      </c>
      <c r="L3957" s="28">
        <f>IF('Base de datos cruda'!L3957&lt;0,,'Base de datos cruda'!L3957)</f>
        <v>2.55</v>
      </c>
      <c r="M3957" s="28" t="str">
        <f>IF(TRIM(PROPER('Base de datos cruda'!M3957))="High","Alto",IF(TRIM(PROPER('Base de datos cruda'!M3957))="Medium","Medio","Bajo"))</f>
        <v>Medio</v>
      </c>
      <c r="N3957" s="29">
        <v>81.7898803837889</v>
      </c>
      <c r="O3957" s="32">
        <f t="shared" si="1"/>
        <v>81.78988038</v>
      </c>
      <c r="P3957" s="33">
        <f t="shared" si="2"/>
        <v>7.41</v>
      </c>
      <c r="Q3957" s="34">
        <f t="shared" si="3"/>
        <v>3.582781457</v>
      </c>
      <c r="R3957" s="35" t="str">
        <f t="shared" si="4"/>
        <v>Alto</v>
      </c>
      <c r="S3957" s="35" t="str">
        <f>IF(O3957="","",IF(O3957&gt;AVERAGE('Base de datos limpia'!$O$2:$O$8001),"Alto","Normal"))
</f>
        <v>Alto</v>
      </c>
      <c r="T3957" s="35" t="str">
        <f t="shared" si="5"/>
        <v>Gamer moderado</v>
      </c>
      <c r="U3957" s="35"/>
    </row>
    <row r="3958">
      <c r="A3958" s="28">
        <v>3957.0</v>
      </c>
      <c r="B3958" s="28">
        <v>21.0</v>
      </c>
      <c r="C3958" s="28" t="str">
        <f>TRIM(PROPER('Base de datos cruda'!C3958))</f>
        <v>Female</v>
      </c>
      <c r="D3958" s="28">
        <v>3.28</v>
      </c>
      <c r="E3958" s="28">
        <v>7.51</v>
      </c>
      <c r="F3958" s="28">
        <v>7.05</v>
      </c>
      <c r="G3958" s="28">
        <v>90.2</v>
      </c>
      <c r="H3958" s="28" t="str">
        <f>TRIM(PROPER('Base de datos cruda'!H3958))</f>
        <v>Fps</v>
      </c>
      <c r="I3958" s="28">
        <v>2.56</v>
      </c>
      <c r="J3958" s="28">
        <v>5.93</v>
      </c>
      <c r="K3958" s="28">
        <v>295.95</v>
      </c>
      <c r="L3958" s="28">
        <f>IF('Base de datos cruda'!L3958&lt;0,,'Base de datos cruda'!L3958)</f>
        <v>10.5</v>
      </c>
      <c r="M3958" s="28" t="str">
        <f>IF(TRIM(PROPER('Base de datos cruda'!M3958))="High","Alto",IF(TRIM(PROPER('Base de datos cruda'!M3958))="Medium","Medio","Bajo"))</f>
        <v>Medio</v>
      </c>
      <c r="N3958" s="29">
        <v>91.8</v>
      </c>
      <c r="O3958" s="32">
        <f t="shared" si="1"/>
        <v>91.8</v>
      </c>
      <c r="P3958" s="33">
        <f t="shared" si="2"/>
        <v>9.21</v>
      </c>
      <c r="Q3958" s="34">
        <f t="shared" si="3"/>
        <v>2.289634146</v>
      </c>
      <c r="R3958" s="35" t="str">
        <f t="shared" si="4"/>
        <v>Alto</v>
      </c>
      <c r="S3958" s="35" t="str">
        <f>IF(O3958="","",IF(O3958&gt;AVERAGE('Base de datos limpia'!$O$2:$O$8001),"Alto","Normal"))
</f>
        <v>Alto</v>
      </c>
      <c r="T3958" s="35" t="str">
        <f t="shared" si="5"/>
        <v>Gamer intensivo</v>
      </c>
      <c r="U3958" s="35"/>
    </row>
    <row r="3959">
      <c r="A3959" s="28">
        <v>3958.0</v>
      </c>
      <c r="B3959" s="28">
        <v>17.0</v>
      </c>
      <c r="C3959" s="28" t="str">
        <f>TRIM(PROPER('Base de datos cruda'!C3959))</f>
        <v>Female</v>
      </c>
      <c r="D3959" s="28">
        <v>0.95</v>
      </c>
      <c r="E3959" s="28">
        <v>6.04</v>
      </c>
      <c r="F3959" s="28">
        <v>6.03</v>
      </c>
      <c r="G3959" s="28">
        <v>80.14</v>
      </c>
      <c r="H3959" s="28" t="str">
        <f>TRIM(PROPER('Base de datos cruda'!H3959))</f>
        <v>Rpg</v>
      </c>
      <c r="I3959" s="28">
        <v>1.66</v>
      </c>
      <c r="J3959" s="28">
        <v>2.91</v>
      </c>
      <c r="K3959" s="28">
        <v>318.27</v>
      </c>
      <c r="L3959" s="28">
        <f>IF('Base de datos cruda'!L3959&lt;0,,'Base de datos cruda'!L3959)</f>
        <v>3.56</v>
      </c>
      <c r="M3959" s="28" t="str">
        <f>IF(TRIM(PROPER('Base de datos cruda'!M3959))="High","Alto",IF(TRIM(PROPER('Base de datos cruda'!M3959))="Medium","Medio","Bajo"))</f>
        <v>Medio</v>
      </c>
      <c r="N3959" s="29">
        <v>88.1868118675841</v>
      </c>
      <c r="O3959" s="32">
        <f t="shared" si="1"/>
        <v>88.18681187</v>
      </c>
      <c r="P3959" s="33">
        <f t="shared" si="2"/>
        <v>3.86</v>
      </c>
      <c r="Q3959" s="34">
        <f t="shared" si="3"/>
        <v>6.357894737</v>
      </c>
      <c r="R3959" s="35" t="str">
        <f t="shared" si="4"/>
        <v>Alto</v>
      </c>
      <c r="S3959" s="35" t="str">
        <f>IF(O3959="","",IF(O3959&gt;AVERAGE('Base de datos limpia'!$O$2:$O$8001),"Alto","Normal"))
</f>
        <v>Alto</v>
      </c>
      <c r="T3959" s="35" t="str">
        <f t="shared" si="5"/>
        <v>Gamer intensivo</v>
      </c>
      <c r="U3959" s="35"/>
    </row>
    <row r="3960">
      <c r="A3960" s="28">
        <v>3959.0</v>
      </c>
      <c r="B3960" s="28">
        <v>19.0</v>
      </c>
      <c r="C3960" s="28" t="str">
        <f>TRIM(PROPER('Base de datos cruda'!C3960))</f>
        <v>Male</v>
      </c>
      <c r="D3960" s="28">
        <v>1.33</v>
      </c>
      <c r="E3960" s="28">
        <v>8.23</v>
      </c>
      <c r="F3960" s="28">
        <v>7.18</v>
      </c>
      <c r="G3960" s="28">
        <v>68.22</v>
      </c>
      <c r="H3960" s="28" t="str">
        <f>TRIM(PROPER('Base de datos cruda'!H3960))</f>
        <v>Rpg</v>
      </c>
      <c r="I3960" s="28">
        <v>0.5</v>
      </c>
      <c r="J3960" s="28">
        <v>6.2</v>
      </c>
      <c r="K3960" s="28">
        <v>310.9</v>
      </c>
      <c r="L3960" s="28">
        <f>IF('Base de datos cruda'!L3960&lt;0,,'Base de datos cruda'!L3960)</f>
        <v>7.55</v>
      </c>
      <c r="M3960" s="28" t="str">
        <f>IF(TRIM(PROPER('Base de datos cruda'!M3960))="High","Alto",IF(TRIM(PROPER('Base de datos cruda'!M3960))="Medium","Medio","Bajo"))</f>
        <v>Medio</v>
      </c>
      <c r="N3960" s="29">
        <v>91.37</v>
      </c>
      <c r="O3960" s="32">
        <f t="shared" si="1"/>
        <v>91.37</v>
      </c>
      <c r="P3960" s="33">
        <f t="shared" si="2"/>
        <v>7.53</v>
      </c>
      <c r="Q3960" s="34">
        <f t="shared" si="3"/>
        <v>6.187969925</v>
      </c>
      <c r="R3960" s="35" t="str">
        <f t="shared" si="4"/>
        <v>Alto</v>
      </c>
      <c r="S3960" s="35" t="str">
        <f>IF(O3960="","",IF(O3960&gt;AVERAGE('Base de datos limpia'!$O$2:$O$8001),"Alto","Normal"))
</f>
        <v>Alto</v>
      </c>
      <c r="T3960" s="35" t="str">
        <f t="shared" si="5"/>
        <v>Gamer intensivo</v>
      </c>
      <c r="U3960" s="35"/>
    </row>
    <row r="3961">
      <c r="A3961" s="28">
        <v>3960.0</v>
      </c>
      <c r="B3961" s="28">
        <v>21.0</v>
      </c>
      <c r="C3961" s="28" t="str">
        <f>TRIM(PROPER('Base de datos cruda'!C3961))</f>
        <v>Female</v>
      </c>
      <c r="D3961" s="28">
        <v>3.57</v>
      </c>
      <c r="E3961" s="28">
        <v>4.99</v>
      </c>
      <c r="F3961" s="28">
        <v>6.37</v>
      </c>
      <c r="G3961" s="28">
        <v>90.02</v>
      </c>
      <c r="H3961" s="28" t="str">
        <f>TRIM(PROPER('Base de datos cruda'!H3961))</f>
        <v>Fps</v>
      </c>
      <c r="I3961" s="28">
        <v>3.38</v>
      </c>
      <c r="J3961" s="28">
        <v>5.62</v>
      </c>
      <c r="K3961" s="28">
        <v>281.14</v>
      </c>
      <c r="L3961" s="28">
        <f>IF('Base de datos cruda'!L3961&lt;0,,'Base de datos cruda'!L3961)</f>
        <v>4.84</v>
      </c>
      <c r="M3961" s="28" t="str">
        <f>IF(TRIM(PROPER('Base de datos cruda'!M3961))="High","Alto",IF(TRIM(PROPER('Base de datos cruda'!M3961))="Medium","Medio","Bajo"))</f>
        <v>Medio</v>
      </c>
      <c r="N3961" s="29">
        <v>62.21</v>
      </c>
      <c r="O3961" s="32">
        <f t="shared" si="1"/>
        <v>62.21</v>
      </c>
      <c r="P3961" s="33">
        <f t="shared" si="2"/>
        <v>9.19</v>
      </c>
      <c r="Q3961" s="34">
        <f t="shared" si="3"/>
        <v>1.397759104</v>
      </c>
      <c r="R3961" s="35" t="str">
        <f t="shared" si="4"/>
        <v>Medio</v>
      </c>
      <c r="S3961" s="35" t="str">
        <f>IF(O3961="","",IF(O3961&gt;AVERAGE('Base de datos limpia'!$O$2:$O$8001),"Alto","Normal"))
</f>
        <v>Normal</v>
      </c>
      <c r="T3961" s="35" t="str">
        <f t="shared" si="5"/>
        <v>Gamer moderado</v>
      </c>
      <c r="U3961" s="35"/>
    </row>
    <row r="3962">
      <c r="A3962" s="28">
        <v>3961.0</v>
      </c>
      <c r="B3962" s="28">
        <v>23.0</v>
      </c>
      <c r="C3962" s="28" t="str">
        <f>TRIM(PROPER('Base de datos cruda'!C3962))</f>
        <v>Male</v>
      </c>
      <c r="D3962" s="28">
        <v>2.72</v>
      </c>
      <c r="E3962" s="28">
        <v>5.42</v>
      </c>
      <c r="F3962" s="28">
        <v>6.43</v>
      </c>
      <c r="G3962" s="28">
        <v>90.01</v>
      </c>
      <c r="H3962" s="28" t="str">
        <f>TRIM(PROPER('Base de datos cruda'!H3962))</f>
        <v>Rpg</v>
      </c>
      <c r="I3962" s="28">
        <v>1.55</v>
      </c>
      <c r="J3962" s="28">
        <v>8.01</v>
      </c>
      <c r="K3962" s="28">
        <v>289.41</v>
      </c>
      <c r="L3962" s="28">
        <f>IF('Base de datos cruda'!L3962&lt;0,,'Base de datos cruda'!L3962)</f>
        <v>7.75</v>
      </c>
      <c r="M3962" s="28" t="str">
        <f>IF(TRIM(PROPER('Base de datos cruda'!M3962))="High","Alto",IF(TRIM(PROPER('Base de datos cruda'!M3962))="Medium","Medio","Bajo"))</f>
        <v>Medio</v>
      </c>
      <c r="N3962" s="29">
        <v>68.72</v>
      </c>
      <c r="O3962" s="32">
        <f t="shared" si="1"/>
        <v>68.72</v>
      </c>
      <c r="P3962" s="33">
        <f t="shared" si="2"/>
        <v>10.73</v>
      </c>
      <c r="Q3962" s="34">
        <f t="shared" si="3"/>
        <v>1.992647059</v>
      </c>
      <c r="R3962" s="35" t="str">
        <f t="shared" si="4"/>
        <v>Medio</v>
      </c>
      <c r="S3962" s="35" t="str">
        <f>IF(O3962="","",IF(O3962&gt;AVERAGE('Base de datos limpia'!$O$2:$O$8001),"Alto","Normal"))
</f>
        <v>Alto</v>
      </c>
      <c r="T3962" s="35" t="str">
        <f t="shared" si="5"/>
        <v>Gamer moderado</v>
      </c>
      <c r="U3962" s="35"/>
    </row>
    <row r="3963">
      <c r="A3963" s="28">
        <v>3962.0</v>
      </c>
      <c r="B3963" s="28">
        <v>23.0</v>
      </c>
      <c r="C3963" s="28" t="str">
        <f>TRIM(PROPER('Base de datos cruda'!C3963))</f>
        <v>Male</v>
      </c>
      <c r="D3963" s="28">
        <v>3.74</v>
      </c>
      <c r="E3963" s="28">
        <v>7.03</v>
      </c>
      <c r="F3963" s="28">
        <v>7.68</v>
      </c>
      <c r="G3963" s="28">
        <v>80.92</v>
      </c>
      <c r="H3963" s="28" t="str">
        <f>TRIM(PROPER('Base de datos cruda'!H3963))</f>
        <v>Fps</v>
      </c>
      <c r="I3963" s="28">
        <v>1.69</v>
      </c>
      <c r="J3963" s="28">
        <v>6.64</v>
      </c>
      <c r="K3963" s="28">
        <v>283.0</v>
      </c>
      <c r="L3963" s="28">
        <f>IF('Base de datos cruda'!L3963&lt;0,,'Base de datos cruda'!L3963)</f>
        <v>10.67</v>
      </c>
      <c r="M3963" s="28" t="str">
        <f>IF(TRIM(PROPER('Base de datos cruda'!M3963))="High","Alto",IF(TRIM(PROPER('Base de datos cruda'!M3963))="Medium","Medio","Bajo"))</f>
        <v>Medio</v>
      </c>
      <c r="N3963" s="29">
        <v>90.05</v>
      </c>
      <c r="O3963" s="32">
        <f t="shared" si="1"/>
        <v>90.05</v>
      </c>
      <c r="P3963" s="33">
        <f t="shared" si="2"/>
        <v>10.38</v>
      </c>
      <c r="Q3963" s="34">
        <f t="shared" si="3"/>
        <v>1.879679144</v>
      </c>
      <c r="R3963" s="35" t="str">
        <f t="shared" si="4"/>
        <v>Alto</v>
      </c>
      <c r="S3963" s="35" t="str">
        <f>IF(O3963="","",IF(O3963&gt;AVERAGE('Base de datos limpia'!$O$2:$O$8001),"Alto","Normal"))
</f>
        <v>Alto</v>
      </c>
      <c r="T3963" s="35" t="str">
        <f t="shared" si="5"/>
        <v>Gamer intensivo</v>
      </c>
      <c r="U3963" s="35"/>
    </row>
    <row r="3964">
      <c r="A3964" s="28">
        <v>3963.0</v>
      </c>
      <c r="B3964" s="28">
        <v>21.0</v>
      </c>
      <c r="C3964" s="28" t="str">
        <f>TRIM(PROPER('Base de datos cruda'!C3964))</f>
        <v>Male</v>
      </c>
      <c r="D3964" s="28">
        <v>3.43</v>
      </c>
      <c r="E3964" s="28">
        <v>2.99</v>
      </c>
      <c r="F3964" s="28">
        <v>7.07</v>
      </c>
      <c r="G3964" s="28">
        <v>71.03</v>
      </c>
      <c r="H3964" s="28" t="str">
        <f>TRIM(PROPER('Base de datos cruda'!H3964))</f>
        <v>Fps</v>
      </c>
      <c r="I3964" s="28">
        <v>3.59</v>
      </c>
      <c r="J3964" s="28">
        <v>8.21</v>
      </c>
      <c r="K3964" s="28">
        <v>281.38</v>
      </c>
      <c r="L3964" s="28">
        <f>IF('Base de datos cruda'!L3964&lt;0,,'Base de datos cruda'!L3964)</f>
        <v>12.06</v>
      </c>
      <c r="M3964" s="28" t="str">
        <f>IF(TRIM(PROPER('Base de datos cruda'!M3964))="High","Alto",IF(TRIM(PROPER('Base de datos cruda'!M3964))="Medium","Medio","Bajo"))</f>
        <v>Medio</v>
      </c>
      <c r="N3964" s="29">
        <v>61.32</v>
      </c>
      <c r="O3964" s="32">
        <f t="shared" si="1"/>
        <v>61.32</v>
      </c>
      <c r="P3964" s="33">
        <f t="shared" si="2"/>
        <v>11.64</v>
      </c>
      <c r="Q3964" s="34">
        <f t="shared" si="3"/>
        <v>0.8717201166</v>
      </c>
      <c r="R3964" s="35" t="str">
        <f t="shared" si="4"/>
        <v>Medio</v>
      </c>
      <c r="S3964" s="35" t="str">
        <f>IF(O3964="","",IF(O3964&gt;AVERAGE('Base de datos limpia'!$O$2:$O$8001),"Alto","Normal"))
</f>
        <v>Normal</v>
      </c>
      <c r="T3964" s="35" t="str">
        <f t="shared" si="5"/>
        <v>Gamer casual</v>
      </c>
      <c r="U3964" s="35"/>
    </row>
    <row r="3965">
      <c r="A3965" s="28">
        <v>3964.0</v>
      </c>
      <c r="B3965" s="28">
        <v>19.0</v>
      </c>
      <c r="C3965" s="28" t="str">
        <f>TRIM(PROPER('Base de datos cruda'!C3965))</f>
        <v>Female</v>
      </c>
      <c r="D3965" s="28">
        <v>5.16</v>
      </c>
      <c r="E3965" s="28">
        <v>4.47</v>
      </c>
      <c r="F3965" s="28">
        <v>4.4</v>
      </c>
      <c r="G3965" s="28">
        <v>83.45</v>
      </c>
      <c r="H3965" s="28" t="str">
        <f>TRIM(PROPER('Base de datos cruda'!H3965))</f>
        <v>Casual</v>
      </c>
      <c r="I3965" s="28">
        <v>4.73</v>
      </c>
      <c r="J3965" s="28">
        <v>7.46</v>
      </c>
      <c r="K3965" s="28">
        <v>261.86</v>
      </c>
      <c r="L3965" s="28">
        <f>IF('Base de datos cruda'!L3965&lt;0,,'Base de datos cruda'!L3965)</f>
        <v>12.17</v>
      </c>
      <c r="M3965" s="28" t="str">
        <f>IF(TRIM(PROPER('Base de datos cruda'!M3965))="High","Alto",IF(TRIM(PROPER('Base de datos cruda'!M3965))="Medium","Medio","Bajo"))</f>
        <v>Bajo</v>
      </c>
      <c r="N3965" s="29">
        <v>55.65</v>
      </c>
      <c r="O3965" s="32">
        <f t="shared" si="1"/>
        <v>55.65</v>
      </c>
      <c r="P3965" s="33">
        <f t="shared" si="2"/>
        <v>12.62</v>
      </c>
      <c r="Q3965" s="34">
        <f t="shared" si="3"/>
        <v>0.8662790698</v>
      </c>
      <c r="R3965" s="35" t="str">
        <f t="shared" si="4"/>
        <v>Medio</v>
      </c>
      <c r="S3965" s="35" t="str">
        <f>IF(O3965="","",IF(O3965&gt;AVERAGE('Base de datos limpia'!$O$2:$O$8001),"Alto","Normal"))
</f>
        <v>Normal</v>
      </c>
      <c r="T3965" s="35" t="str">
        <f t="shared" si="5"/>
        <v>Gamer moderado</v>
      </c>
      <c r="U3965" s="35"/>
    </row>
    <row r="3966">
      <c r="A3966" s="28">
        <v>3965.0</v>
      </c>
      <c r="B3966" s="28">
        <v>23.0</v>
      </c>
      <c r="C3966" s="28" t="str">
        <f>TRIM(PROPER('Base de datos cruda'!C3966))</f>
        <v>Male</v>
      </c>
      <c r="D3966" s="28">
        <v>7.5</v>
      </c>
      <c r="E3966" s="28">
        <v>6.62</v>
      </c>
      <c r="F3966" s="28">
        <v>4.33</v>
      </c>
      <c r="G3966" s="28">
        <v>97.34</v>
      </c>
      <c r="H3966" s="28" t="str">
        <f>TRIM(PROPER('Base de datos cruda'!H3966))</f>
        <v>Casual</v>
      </c>
      <c r="I3966" s="28">
        <v>1.67</v>
      </c>
      <c r="J3966" s="28">
        <v>11.76</v>
      </c>
      <c r="K3966" s="28">
        <v>230.24</v>
      </c>
      <c r="L3966" s="28">
        <f>IF('Base de datos cruda'!L3966&lt;0,,'Base de datos cruda'!L3966)</f>
        <v>16.27</v>
      </c>
      <c r="M3966" s="28" t="str">
        <f>IF(TRIM(PROPER('Base de datos cruda'!M3966))="High","Alto",IF(TRIM(PROPER('Base de datos cruda'!M3966))="Medium","Medio","Bajo"))</f>
        <v>Bajo</v>
      </c>
      <c r="N3966" s="29">
        <v>34.06</v>
      </c>
      <c r="O3966" s="32">
        <f t="shared" si="1"/>
        <v>34.06</v>
      </c>
      <c r="P3966" s="33">
        <f t="shared" si="2"/>
        <v>19.26</v>
      </c>
      <c r="Q3966" s="34">
        <f t="shared" si="3"/>
        <v>0.8826666667</v>
      </c>
      <c r="R3966" s="35" t="str">
        <f t="shared" si="4"/>
        <v>Bajo</v>
      </c>
      <c r="S3966" s="35" t="str">
        <f>IF(O3966="","",IF(O3966&gt;AVERAGE('Base de datos limpia'!$O$2:$O$8001),"Alto","Normal"))
</f>
        <v>Normal</v>
      </c>
      <c r="T3966" s="35" t="str">
        <f t="shared" si="5"/>
        <v>Gamer intensivo</v>
      </c>
      <c r="U3966" s="35"/>
    </row>
    <row r="3967">
      <c r="A3967" s="28">
        <v>3966.0</v>
      </c>
      <c r="B3967" s="28">
        <v>23.0</v>
      </c>
      <c r="C3967" s="28" t="str">
        <f>TRIM(PROPER('Base de datos cruda'!C3967))</f>
        <v>Male</v>
      </c>
      <c r="D3967" s="28">
        <v>0.86</v>
      </c>
      <c r="E3967" s="28">
        <v>1.26</v>
      </c>
      <c r="F3967" s="28">
        <v>5.53</v>
      </c>
      <c r="G3967" s="28">
        <v>62.07</v>
      </c>
      <c r="H3967" s="28" t="str">
        <f>TRIM(PROPER('Base de datos cruda'!H3967))</f>
        <v>Rpg</v>
      </c>
      <c r="I3967" s="28">
        <v>3.73</v>
      </c>
      <c r="J3967" s="28">
        <v>2.92</v>
      </c>
      <c r="K3967" s="28">
        <v>308.34</v>
      </c>
      <c r="L3967" s="28">
        <f>IF('Base de datos cruda'!L3967&lt;0,,'Base de datos cruda'!L3967)</f>
        <v>2.21</v>
      </c>
      <c r="M3967" s="28" t="str">
        <f>IF(TRIM(PROPER('Base de datos cruda'!M3967))="High","Alto",IF(TRIM(PROPER('Base de datos cruda'!M3967))="Medium","Medio","Bajo"))</f>
        <v>Medio</v>
      </c>
      <c r="N3967" s="29">
        <v>39.86</v>
      </c>
      <c r="O3967" s="32">
        <f t="shared" si="1"/>
        <v>39.86</v>
      </c>
      <c r="P3967" s="33">
        <f t="shared" si="2"/>
        <v>3.78</v>
      </c>
      <c r="Q3967" s="34">
        <f t="shared" si="3"/>
        <v>1.465116279</v>
      </c>
      <c r="R3967" s="35" t="str">
        <f t="shared" si="4"/>
        <v>Bajo</v>
      </c>
      <c r="S3967" s="35" t="str">
        <f>IF(O3967="","",IF(O3967&gt;AVERAGE('Base de datos limpia'!$O$2:$O$8001),"Alto","Normal"))
</f>
        <v>Normal</v>
      </c>
      <c r="T3967" s="35" t="str">
        <f t="shared" si="5"/>
        <v>Gamer casual</v>
      </c>
      <c r="U3967" s="35"/>
    </row>
    <row r="3968">
      <c r="A3968" s="28">
        <v>3967.0</v>
      </c>
      <c r="B3968" s="28">
        <v>16.0</v>
      </c>
      <c r="C3968" s="28" t="str">
        <f>TRIM(PROPER('Base de datos cruda'!C3968))</f>
        <v>Male</v>
      </c>
      <c r="D3968" s="28">
        <v>0.79</v>
      </c>
      <c r="E3968" s="28">
        <v>4.93</v>
      </c>
      <c r="F3968" s="28">
        <v>6.15</v>
      </c>
      <c r="G3968" s="28">
        <v>70.68</v>
      </c>
      <c r="H3968" s="28" t="str">
        <f>TRIM(PROPER('Base de datos cruda'!H3968))</f>
        <v>Fps</v>
      </c>
      <c r="I3968" s="28">
        <v>4.78</v>
      </c>
      <c r="J3968" s="28">
        <v>1.9</v>
      </c>
      <c r="K3968" s="28">
        <v>329.68</v>
      </c>
      <c r="L3968" s="28">
        <f>IF('Base de datos cruda'!L3968&lt;0,,'Base de datos cruda'!L3968)</f>
        <v>0.05</v>
      </c>
      <c r="M3968" s="28" t="str">
        <f>IF(TRIM(PROPER('Base de datos cruda'!M3968))="High","Alto",IF(TRIM(PROPER('Base de datos cruda'!M3968))="Medium","Medio","Bajo"))</f>
        <v>Medio</v>
      </c>
      <c r="N3968" s="29">
        <v>77.0</v>
      </c>
      <c r="O3968" s="32">
        <f t="shared" si="1"/>
        <v>77</v>
      </c>
      <c r="P3968" s="33">
        <f t="shared" si="2"/>
        <v>2.69</v>
      </c>
      <c r="Q3968" s="34">
        <f t="shared" si="3"/>
        <v>6.240506329</v>
      </c>
      <c r="R3968" s="35" t="str">
        <f t="shared" si="4"/>
        <v>Alto</v>
      </c>
      <c r="S3968" s="35" t="str">
        <f>IF(O3968="","",IF(O3968&gt;AVERAGE('Base de datos limpia'!$O$2:$O$8001),"Alto","Normal"))
</f>
        <v>Alto</v>
      </c>
      <c r="T3968" s="35" t="str">
        <f t="shared" si="5"/>
        <v>Gamer moderado</v>
      </c>
      <c r="U3968" s="35"/>
    </row>
    <row r="3969">
      <c r="A3969" s="28">
        <v>3968.0</v>
      </c>
      <c r="B3969" s="28">
        <v>19.0</v>
      </c>
      <c r="C3969" s="28" t="str">
        <f>TRIM(PROPER('Base de datos cruda'!C3969))</f>
        <v>Female</v>
      </c>
      <c r="D3969" s="28">
        <v>6.82</v>
      </c>
      <c r="E3969" s="28">
        <v>6.39</v>
      </c>
      <c r="F3969" s="28">
        <v>5.38</v>
      </c>
      <c r="G3969" s="28">
        <v>71.4</v>
      </c>
      <c r="H3969" s="28" t="str">
        <f>TRIM(PROPER('Base de datos cruda'!H3969))</f>
        <v>Rpg</v>
      </c>
      <c r="I3969" s="28">
        <v>0.49</v>
      </c>
      <c r="J3969" s="28">
        <v>11.89</v>
      </c>
      <c r="K3969" s="28">
        <v>240.27</v>
      </c>
      <c r="L3969" s="28">
        <f>IF('Base de datos cruda'!L3969&lt;0,,'Base de datos cruda'!L3969)</f>
        <v>19.1</v>
      </c>
      <c r="M3969" s="28" t="str">
        <f>IF(TRIM(PROPER('Base de datos cruda'!M3969))="High","Alto",IF(TRIM(PROPER('Base de datos cruda'!M3969))="Medium","Medio","Bajo"))</f>
        <v>Bajo</v>
      </c>
      <c r="N3969" s="29">
        <v>41.82</v>
      </c>
      <c r="O3969" s="32">
        <f t="shared" si="1"/>
        <v>41.82</v>
      </c>
      <c r="P3969" s="33">
        <f t="shared" si="2"/>
        <v>18.71</v>
      </c>
      <c r="Q3969" s="34">
        <f t="shared" si="3"/>
        <v>0.9369501466</v>
      </c>
      <c r="R3969" s="35" t="str">
        <f t="shared" si="4"/>
        <v>Bajo</v>
      </c>
      <c r="S3969" s="35" t="str">
        <f>IF(O3969="","",IF(O3969&gt;AVERAGE('Base de datos limpia'!$O$2:$O$8001),"Alto","Normal"))
</f>
        <v>Normal</v>
      </c>
      <c r="T3969" s="35" t="str">
        <f t="shared" si="5"/>
        <v>Gamer intensivo</v>
      </c>
      <c r="U3969" s="35"/>
    </row>
    <row r="3970">
      <c r="A3970" s="28">
        <v>3969.0</v>
      </c>
      <c r="B3970" s="28">
        <v>19.0</v>
      </c>
      <c r="C3970" s="28" t="str">
        <f>TRIM(PROPER('Base de datos cruda'!C3970))</f>
        <v>Other</v>
      </c>
      <c r="D3970" s="28">
        <v>4.05</v>
      </c>
      <c r="E3970" s="28">
        <v>9.71</v>
      </c>
      <c r="F3970" s="28">
        <v>7.26</v>
      </c>
      <c r="G3970" s="28">
        <v>85.27</v>
      </c>
      <c r="H3970" s="28" t="str">
        <f>TRIM(PROPER('Base de datos cruda'!H3970))</f>
        <v>Casual</v>
      </c>
      <c r="I3970" s="28">
        <v>2.65</v>
      </c>
      <c r="J3970" s="28">
        <v>9.33</v>
      </c>
      <c r="K3970" s="28">
        <v>268.55</v>
      </c>
      <c r="L3970" s="28">
        <f>IF('Base de datos cruda'!L3970&lt;0,,'Base de datos cruda'!L3970)</f>
        <v>12.04</v>
      </c>
      <c r="M3970" s="28" t="str">
        <f>IF(TRIM(PROPER('Base de datos cruda'!M3970))="High","Alto",IF(TRIM(PROPER('Base de datos cruda'!M3970))="Medium","Medio","Bajo"))</f>
        <v>Medio</v>
      </c>
      <c r="N3970" s="29">
        <v>100.0</v>
      </c>
      <c r="O3970" s="32">
        <f t="shared" si="1"/>
        <v>100</v>
      </c>
      <c r="P3970" s="33">
        <f t="shared" si="2"/>
        <v>13.38</v>
      </c>
      <c r="Q3970" s="34">
        <f t="shared" si="3"/>
        <v>2.397530864</v>
      </c>
      <c r="R3970" s="35" t="str">
        <f t="shared" si="4"/>
        <v>Alto</v>
      </c>
      <c r="S3970" s="35" t="str">
        <f>IF(O3970="","",IF(O3970&gt;AVERAGE('Base de datos limpia'!$O$2:$O$8001),"Alto","Normal"))
</f>
        <v>Alto</v>
      </c>
      <c r="T3970" s="35" t="str">
        <f t="shared" si="5"/>
        <v>Gamer intensivo</v>
      </c>
      <c r="U3970" s="35"/>
    </row>
    <row r="3971">
      <c r="A3971" s="28">
        <v>3970.0</v>
      </c>
      <c r="B3971" s="28">
        <v>22.0</v>
      </c>
      <c r="C3971" s="28" t="str">
        <f>TRIM(PROPER('Base de datos cruda'!C3971))</f>
        <v>Male</v>
      </c>
      <c r="D3971" s="28">
        <v>6.13</v>
      </c>
      <c r="E3971" s="28">
        <v>8.89</v>
      </c>
      <c r="F3971" s="28">
        <v>4.98</v>
      </c>
      <c r="G3971" s="28">
        <v>86.05</v>
      </c>
      <c r="H3971" s="28" t="str">
        <f>TRIM(PROPER('Base de datos cruda'!H3971))</f>
        <v>Rpg</v>
      </c>
      <c r="I3971" s="28">
        <v>0.06</v>
      </c>
      <c r="J3971" s="28">
        <v>11.53</v>
      </c>
      <c r="K3971" s="28">
        <v>249.35</v>
      </c>
      <c r="L3971" s="28">
        <f>IF('Base de datos cruda'!L3971&lt;0,,'Base de datos cruda'!L3971)</f>
        <v>14.6</v>
      </c>
      <c r="M3971" s="28" t="str">
        <f>IF(TRIM(PROPER('Base de datos cruda'!M3971))="High","Alto",IF(TRIM(PROPER('Base de datos cruda'!M3971))="Medium","Medio","Bajo"))</f>
        <v>Alto</v>
      </c>
      <c r="N3971" s="29">
        <v>75.4236932514229</v>
      </c>
      <c r="O3971" s="32">
        <f t="shared" si="1"/>
        <v>75.42369325</v>
      </c>
      <c r="P3971" s="33">
        <f t="shared" si="2"/>
        <v>17.66</v>
      </c>
      <c r="Q3971" s="34">
        <f t="shared" si="3"/>
        <v>1.450244698</v>
      </c>
      <c r="R3971" s="35" t="str">
        <f t="shared" si="4"/>
        <v>Alto</v>
      </c>
      <c r="S3971" s="35" t="str">
        <f>IF(O3971="","",IF(O3971&gt;AVERAGE('Base de datos limpia'!$O$2:$O$8001),"Alto","Normal"))
</f>
        <v>Alto</v>
      </c>
      <c r="T3971" s="35" t="str">
        <f t="shared" si="5"/>
        <v>Gamer intensivo</v>
      </c>
      <c r="U3971" s="35"/>
    </row>
    <row r="3972">
      <c r="A3972" s="28">
        <v>3971.0</v>
      </c>
      <c r="B3972" s="28">
        <v>22.0</v>
      </c>
      <c r="C3972" s="28" t="str">
        <f>TRIM(PROPER('Base de datos cruda'!C3972))</f>
        <v>Male</v>
      </c>
      <c r="D3972" s="28">
        <v>1.72</v>
      </c>
      <c r="E3972" s="28">
        <v>3.53</v>
      </c>
      <c r="F3972" s="28">
        <v>7.52</v>
      </c>
      <c r="G3972" s="28">
        <v>68.25</v>
      </c>
      <c r="H3972" s="28" t="str">
        <f>TRIM(PROPER('Base de datos cruda'!H3972))</f>
        <v>Rpg</v>
      </c>
      <c r="I3972" s="28">
        <v>4.13</v>
      </c>
      <c r="J3972" s="28">
        <v>2.9</v>
      </c>
      <c r="K3972" s="28">
        <v>288.53</v>
      </c>
      <c r="L3972" s="28">
        <f>IF('Base de datos cruda'!L3972&lt;0,,'Base de datos cruda'!L3972)</f>
        <v>5.12</v>
      </c>
      <c r="M3972" s="28" t="str">
        <f>IF(TRIM(PROPER('Base de datos cruda'!M3972))="High","Alto",IF(TRIM(PROPER('Base de datos cruda'!M3972))="Medium","Medio","Bajo"))</f>
        <v>Medio</v>
      </c>
      <c r="N3972" s="29">
        <v>69.48</v>
      </c>
      <c r="O3972" s="32">
        <f t="shared" si="1"/>
        <v>69.48</v>
      </c>
      <c r="P3972" s="33">
        <f t="shared" si="2"/>
        <v>4.62</v>
      </c>
      <c r="Q3972" s="34">
        <f t="shared" si="3"/>
        <v>2.052325581</v>
      </c>
      <c r="R3972" s="35" t="str">
        <f t="shared" si="4"/>
        <v>Medio</v>
      </c>
      <c r="S3972" s="35" t="str">
        <f>IF(O3972="","",IF(O3972&gt;AVERAGE('Base de datos limpia'!$O$2:$O$8001),"Alto","Normal"))
</f>
        <v>Alto</v>
      </c>
      <c r="T3972" s="35" t="str">
        <f t="shared" si="5"/>
        <v>Gamer moderado</v>
      </c>
      <c r="U3972" s="35"/>
    </row>
    <row r="3973">
      <c r="A3973" s="28">
        <v>3972.0</v>
      </c>
      <c r="B3973" s="28">
        <v>23.0</v>
      </c>
      <c r="C3973" s="28" t="str">
        <f>TRIM(PROPER('Base de datos cruda'!C3973))</f>
        <v>Female</v>
      </c>
      <c r="D3973" s="28">
        <v>6.63</v>
      </c>
      <c r="E3973" s="28">
        <v>5.56</v>
      </c>
      <c r="F3973" s="28">
        <v>7.87</v>
      </c>
      <c r="G3973" s="28">
        <v>68.64</v>
      </c>
      <c r="H3973" s="28" t="str">
        <f>TRIM(PROPER('Base de datos cruda'!H3973))</f>
        <v>Casual</v>
      </c>
      <c r="I3973" s="28">
        <v>1.43</v>
      </c>
      <c r="J3973" s="28">
        <v>11.43</v>
      </c>
      <c r="K3973" s="28">
        <v>251.1</v>
      </c>
      <c r="L3973" s="28">
        <f>IF('Base de datos cruda'!L3973&lt;0,,'Base de datos cruda'!L3973)</f>
        <v>15.44</v>
      </c>
      <c r="M3973" s="28" t="str">
        <f>IF(TRIM(PROPER('Base de datos cruda'!M3973))="High","Alto",IF(TRIM(PROPER('Base de datos cruda'!M3973))="Medium","Medio","Bajo"))</f>
        <v>Bajo</v>
      </c>
      <c r="N3973" s="29">
        <v>42.21</v>
      </c>
      <c r="O3973" s="32">
        <f t="shared" si="1"/>
        <v>42.21</v>
      </c>
      <c r="P3973" s="33">
        <f t="shared" si="2"/>
        <v>18.06</v>
      </c>
      <c r="Q3973" s="34">
        <f t="shared" si="3"/>
        <v>0.838612368</v>
      </c>
      <c r="R3973" s="35" t="str">
        <f t="shared" si="4"/>
        <v>Bajo</v>
      </c>
      <c r="S3973" s="35" t="str">
        <f>IF(O3973="","",IF(O3973&gt;AVERAGE('Base de datos limpia'!$O$2:$O$8001),"Alto","Normal"))
</f>
        <v>Normal</v>
      </c>
      <c r="T3973" s="35" t="str">
        <f t="shared" si="5"/>
        <v>Gamer moderado</v>
      </c>
      <c r="U3973" s="35"/>
    </row>
    <row r="3974">
      <c r="A3974" s="28">
        <v>3973.0</v>
      </c>
      <c r="B3974" s="28">
        <v>20.0</v>
      </c>
      <c r="C3974" s="28" t="str">
        <f>TRIM(PROPER('Base de datos cruda'!C3974))</f>
        <v>Female</v>
      </c>
      <c r="D3974" s="28">
        <v>7.39</v>
      </c>
      <c r="E3974" s="28">
        <v>1.51</v>
      </c>
      <c r="F3974" s="28">
        <v>4.62</v>
      </c>
      <c r="G3974" s="28">
        <v>97.13</v>
      </c>
      <c r="H3974" s="28" t="str">
        <f>TRIM(PROPER('Base de datos cruda'!H3974))</f>
        <v>Rpg</v>
      </c>
      <c r="I3974" s="28">
        <v>1.66</v>
      </c>
      <c r="J3974" s="28">
        <v>12.57</v>
      </c>
      <c r="K3974" s="28">
        <v>232.7</v>
      </c>
      <c r="L3974" s="28">
        <f>IF('Base de datos cruda'!L3974&lt;0,,'Base de datos cruda'!L3974)</f>
        <v>16.77</v>
      </c>
      <c r="M3974" s="28" t="str">
        <f>IF(TRIM(PROPER('Base de datos cruda'!M3974))="High","Alto",IF(TRIM(PROPER('Base de datos cruda'!M3974))="Medium","Medio","Bajo"))</f>
        <v>Bajo</v>
      </c>
      <c r="N3974" s="29">
        <v>13.62</v>
      </c>
      <c r="O3974" s="32">
        <f t="shared" si="1"/>
        <v>13.62</v>
      </c>
      <c r="P3974" s="33">
        <f t="shared" si="2"/>
        <v>19.96</v>
      </c>
      <c r="Q3974" s="34">
        <f t="shared" si="3"/>
        <v>0.2043301759</v>
      </c>
      <c r="R3974" s="35" t="str">
        <f t="shared" si="4"/>
        <v>Bajo</v>
      </c>
      <c r="S3974" s="35" t="str">
        <f>IF(O3974="","",IF(O3974&gt;AVERAGE('Base de datos limpia'!$O$2:$O$8001),"Alto","Normal"))
</f>
        <v>Normal</v>
      </c>
      <c r="T3974" s="35" t="str">
        <f t="shared" si="5"/>
        <v>Gamer casual</v>
      </c>
      <c r="U3974" s="35"/>
    </row>
    <row r="3975">
      <c r="A3975" s="28">
        <v>3974.0</v>
      </c>
      <c r="B3975" s="28">
        <v>22.0</v>
      </c>
      <c r="C3975" s="28" t="str">
        <f>TRIM(PROPER('Base de datos cruda'!C3975))</f>
        <v>Male</v>
      </c>
      <c r="D3975" s="28">
        <v>5.08</v>
      </c>
      <c r="E3975" s="28">
        <v>3.17</v>
      </c>
      <c r="F3975" s="28">
        <v>7.25</v>
      </c>
      <c r="G3975" s="28">
        <v>90.25</v>
      </c>
      <c r="H3975" s="28" t="str">
        <f>TRIM(PROPER('Base de datos cruda'!H3975))</f>
        <v>Casual</v>
      </c>
      <c r="I3975" s="28">
        <v>3.44</v>
      </c>
      <c r="J3975" s="28">
        <v>7.64</v>
      </c>
      <c r="K3975" s="28">
        <v>257.02</v>
      </c>
      <c r="L3975" s="28">
        <f>IF('Base de datos cruda'!L3975&lt;0,,'Base de datos cruda'!L3975)</f>
        <v>9.93</v>
      </c>
      <c r="M3975" s="28" t="str">
        <f>IF(TRIM(PROPER('Base de datos cruda'!M3975))="High","Alto",IF(TRIM(PROPER('Base de datos cruda'!M3975))="Medium","Medio","Bajo"))</f>
        <v>Bajo</v>
      </c>
      <c r="N3975" s="29">
        <v>54.05</v>
      </c>
      <c r="O3975" s="32">
        <f t="shared" si="1"/>
        <v>54.05</v>
      </c>
      <c r="P3975" s="33">
        <f t="shared" si="2"/>
        <v>12.72</v>
      </c>
      <c r="Q3975" s="34">
        <f t="shared" si="3"/>
        <v>0.624015748</v>
      </c>
      <c r="R3975" s="35" t="str">
        <f t="shared" si="4"/>
        <v>Medio</v>
      </c>
      <c r="S3975" s="35" t="str">
        <f>IF(O3975="","",IF(O3975&gt;AVERAGE('Base de datos limpia'!$O$2:$O$8001),"Alto","Normal"))
</f>
        <v>Normal</v>
      </c>
      <c r="T3975" s="35" t="str">
        <f t="shared" si="5"/>
        <v>Gamer moderado</v>
      </c>
      <c r="U3975" s="35"/>
    </row>
    <row r="3976">
      <c r="A3976" s="28">
        <v>3975.0</v>
      </c>
      <c r="B3976" s="28">
        <v>23.0</v>
      </c>
      <c r="C3976" s="28" t="str">
        <f>TRIM(PROPER('Base de datos cruda'!C3976))</f>
        <v>Female</v>
      </c>
      <c r="D3976" s="28">
        <v>0.85</v>
      </c>
      <c r="E3976" s="28">
        <v>7.97</v>
      </c>
      <c r="F3976" s="28">
        <v>8.81</v>
      </c>
      <c r="G3976" s="28">
        <v>97.37</v>
      </c>
      <c r="H3976" s="28" t="str">
        <f>TRIM(PROPER('Base de datos cruda'!H3976))</f>
        <v>Rpg</v>
      </c>
      <c r="I3976" s="28">
        <v>3.95</v>
      </c>
      <c r="J3976" s="28">
        <v>4.2</v>
      </c>
      <c r="K3976" s="28">
        <v>306.76</v>
      </c>
      <c r="L3976" s="28">
        <f>IF('Base de datos cruda'!L3976&lt;0,,'Base de datos cruda'!L3976)</f>
        <v>1.9</v>
      </c>
      <c r="M3976" s="28" t="str">
        <f>IF(TRIM(PROPER('Base de datos cruda'!M3976))="High","Alto",IF(TRIM(PROPER('Base de datos cruda'!M3976))="Medium","Medio","Bajo"))</f>
        <v>Medio</v>
      </c>
      <c r="N3976" s="29">
        <v>100.0</v>
      </c>
      <c r="O3976" s="32">
        <f t="shared" si="1"/>
        <v>100</v>
      </c>
      <c r="P3976" s="33">
        <f t="shared" si="2"/>
        <v>5.05</v>
      </c>
      <c r="Q3976" s="34">
        <f t="shared" si="3"/>
        <v>9.376470588</v>
      </c>
      <c r="R3976" s="35" t="str">
        <f t="shared" si="4"/>
        <v>Alto</v>
      </c>
      <c r="S3976" s="35" t="str">
        <f>IF(O3976="","",IF(O3976&gt;AVERAGE('Base de datos limpia'!$O$2:$O$8001),"Alto","Normal"))
</f>
        <v>Alto</v>
      </c>
      <c r="T3976" s="35" t="str">
        <f t="shared" si="5"/>
        <v>Gamer intensivo</v>
      </c>
      <c r="U3976" s="35"/>
    </row>
    <row r="3977">
      <c r="A3977" s="28">
        <v>3976.0</v>
      </c>
      <c r="B3977" s="28">
        <v>24.0</v>
      </c>
      <c r="C3977" s="28" t="str">
        <f>TRIM(PROPER('Base de datos cruda'!C3977))</f>
        <v>Female</v>
      </c>
      <c r="D3977" s="28">
        <v>7.16</v>
      </c>
      <c r="E3977" s="28">
        <v>2.11</v>
      </c>
      <c r="F3977" s="28">
        <v>4.96</v>
      </c>
      <c r="G3977" s="28">
        <v>93.19</v>
      </c>
      <c r="H3977" s="28" t="str">
        <f>TRIM(PROPER('Base de datos cruda'!H3977))</f>
        <v>Fps</v>
      </c>
      <c r="I3977" s="28">
        <v>2.0</v>
      </c>
      <c r="J3977" s="28">
        <v>10.2</v>
      </c>
      <c r="K3977" s="28">
        <v>219.55</v>
      </c>
      <c r="L3977" s="28">
        <f>IF('Base de datos cruda'!L3977&lt;0,,'Base de datos cruda'!L3977)</f>
        <v>16.6</v>
      </c>
      <c r="M3977" s="28" t="str">
        <f>IF(TRIM(PROPER('Base de datos cruda'!M3977))="High","Alto",IF(TRIM(PROPER('Base de datos cruda'!M3977))="Medium","Medio","Bajo"))</f>
        <v>Bajo</v>
      </c>
      <c r="N3977" s="29">
        <v>22.48</v>
      </c>
      <c r="O3977" s="32">
        <f t="shared" si="1"/>
        <v>22.48</v>
      </c>
      <c r="P3977" s="33">
        <f t="shared" si="2"/>
        <v>17.36</v>
      </c>
      <c r="Q3977" s="34">
        <f t="shared" si="3"/>
        <v>0.2946927374</v>
      </c>
      <c r="R3977" s="35" t="str">
        <f t="shared" si="4"/>
        <v>Bajo</v>
      </c>
      <c r="S3977" s="35" t="str">
        <f>IF(O3977="","",IF(O3977&gt;AVERAGE('Base de datos limpia'!$O$2:$O$8001),"Alto","Normal"))
</f>
        <v>Normal</v>
      </c>
      <c r="T3977" s="35" t="str">
        <f t="shared" si="5"/>
        <v>Gamer casual</v>
      </c>
      <c r="U3977" s="35"/>
    </row>
    <row r="3978">
      <c r="A3978" s="28">
        <v>3977.0</v>
      </c>
      <c r="B3978" s="28">
        <v>18.0</v>
      </c>
      <c r="C3978" s="28" t="str">
        <f>TRIM(PROPER('Base de datos cruda'!C3978))</f>
        <v>Male</v>
      </c>
      <c r="D3978" s="28">
        <v>6.34</v>
      </c>
      <c r="E3978" s="28">
        <v>3.32</v>
      </c>
      <c r="F3978" s="28">
        <v>8.55</v>
      </c>
      <c r="G3978" s="28">
        <v>76.08</v>
      </c>
      <c r="H3978" s="28" t="str">
        <f>TRIM(PROPER('Base de datos cruda'!H3978))</f>
        <v>Fps</v>
      </c>
      <c r="I3978" s="28">
        <v>3.33</v>
      </c>
      <c r="J3978" s="28">
        <v>9.54</v>
      </c>
      <c r="K3978" s="28">
        <v>263.43</v>
      </c>
      <c r="L3978" s="28">
        <f>IF('Base de datos cruda'!L3978&lt;0,,'Base de datos cruda'!L3978)</f>
        <v>16.38</v>
      </c>
      <c r="M3978" s="28" t="str">
        <f>IF(TRIM(PROPER('Base de datos cruda'!M3978))="High","Alto",IF(TRIM(PROPER('Base de datos cruda'!M3978))="Medium","Medio","Bajo"))</f>
        <v>Bajo</v>
      </c>
      <c r="N3978" s="29">
        <v>39.78</v>
      </c>
      <c r="O3978" s="32">
        <f t="shared" si="1"/>
        <v>39.78</v>
      </c>
      <c r="P3978" s="33">
        <f t="shared" si="2"/>
        <v>15.88</v>
      </c>
      <c r="Q3978" s="34">
        <f t="shared" si="3"/>
        <v>0.523659306</v>
      </c>
      <c r="R3978" s="35" t="str">
        <f t="shared" si="4"/>
        <v>Bajo</v>
      </c>
      <c r="S3978" s="35" t="str">
        <f>IF(O3978="","",IF(O3978&gt;AVERAGE('Base de datos limpia'!$O$2:$O$8001),"Alto","Normal"))
</f>
        <v>Normal</v>
      </c>
      <c r="T3978" s="35" t="str">
        <f t="shared" si="5"/>
        <v>Gamer moderado</v>
      </c>
      <c r="U3978" s="35"/>
    </row>
    <row r="3979">
      <c r="A3979" s="28">
        <v>3978.0</v>
      </c>
      <c r="B3979" s="28">
        <v>18.0</v>
      </c>
      <c r="C3979" s="28" t="str">
        <f>TRIM(PROPER('Base de datos cruda'!C3979))</f>
        <v>Female</v>
      </c>
      <c r="D3979" s="28">
        <v>6.01</v>
      </c>
      <c r="E3979" s="28">
        <v>9.5</v>
      </c>
      <c r="F3979" s="28">
        <v>7.03</v>
      </c>
      <c r="G3979" s="28">
        <v>64.88</v>
      </c>
      <c r="H3979" s="28" t="str">
        <f>TRIM(PROPER('Base de datos cruda'!H3979))</f>
        <v>Rpg</v>
      </c>
      <c r="I3979" s="28">
        <v>4.78</v>
      </c>
      <c r="J3979" s="28">
        <v>11.24</v>
      </c>
      <c r="K3979" s="28">
        <v>251.13</v>
      </c>
      <c r="L3979" s="28">
        <f>IF('Base de datos cruda'!L3979&lt;0,,'Base de datos cruda'!L3979)</f>
        <v>13.96</v>
      </c>
      <c r="M3979" s="28" t="str">
        <f>IF(TRIM(PROPER('Base de datos cruda'!M3979))="High","Alto",IF(TRIM(PROPER('Base de datos cruda'!M3979))="Medium","Medio","Bajo"))</f>
        <v>Bajo</v>
      </c>
      <c r="N3979" s="29">
        <v>77.6585844505568</v>
      </c>
      <c r="O3979" s="32">
        <f t="shared" si="1"/>
        <v>77.65858445</v>
      </c>
      <c r="P3979" s="33">
        <f t="shared" si="2"/>
        <v>17.25</v>
      </c>
      <c r="Q3979" s="34">
        <f t="shared" si="3"/>
        <v>1.580698835</v>
      </c>
      <c r="R3979" s="35" t="str">
        <f t="shared" si="4"/>
        <v>Alto</v>
      </c>
      <c r="S3979" s="35" t="str">
        <f>IF(O3979="","",IF(O3979&gt;AVERAGE('Base de datos limpia'!$O$2:$O$8001),"Alto","Normal"))
</f>
        <v>Alto</v>
      </c>
      <c r="T3979" s="35" t="str">
        <f t="shared" si="5"/>
        <v>Gamer intensivo</v>
      </c>
      <c r="U3979" s="35"/>
    </row>
    <row r="3980">
      <c r="A3980" s="28">
        <v>3979.0</v>
      </c>
      <c r="B3980" s="28">
        <v>19.0</v>
      </c>
      <c r="C3980" s="28" t="str">
        <f>TRIM(PROPER('Base de datos cruda'!C3980))</f>
        <v>Female</v>
      </c>
      <c r="D3980" s="28">
        <v>0.29</v>
      </c>
      <c r="E3980" s="28">
        <v>8.41</v>
      </c>
      <c r="F3980" s="28">
        <v>6.95</v>
      </c>
      <c r="G3980" s="28">
        <v>85.18</v>
      </c>
      <c r="H3980" s="28" t="str">
        <f>TRIM(PROPER('Base de datos cruda'!H3980))</f>
        <v>Rpg</v>
      </c>
      <c r="I3980" s="28">
        <v>4.43</v>
      </c>
      <c r="J3980" s="28">
        <v>3.38</v>
      </c>
      <c r="K3980" s="28">
        <v>335.89</v>
      </c>
      <c r="L3980" s="28">
        <f>IF('Base de datos cruda'!L3980&lt;0,,'Base de datos cruda'!L3980)</f>
        <v>0.54</v>
      </c>
      <c r="M3980" s="28" t="str">
        <f>IF(TRIM(PROPER('Base de datos cruda'!M3980))="High","Alto",IF(TRIM(PROPER('Base de datos cruda'!M3980))="Medium","Medio","Bajo"))</f>
        <v>Medio</v>
      </c>
      <c r="N3980" s="29">
        <v>99.98</v>
      </c>
      <c r="O3980" s="32">
        <f t="shared" si="1"/>
        <v>99.98</v>
      </c>
      <c r="P3980" s="33">
        <f t="shared" si="2"/>
        <v>3.67</v>
      </c>
      <c r="Q3980" s="34">
        <f t="shared" si="3"/>
        <v>29</v>
      </c>
      <c r="R3980" s="35" t="str">
        <f t="shared" si="4"/>
        <v>Alto</v>
      </c>
      <c r="S3980" s="35" t="str">
        <f>IF(O3980="","",IF(O3980&gt;AVERAGE('Base de datos limpia'!$O$2:$O$8001),"Alto","Normal"))
</f>
        <v>Alto</v>
      </c>
      <c r="T3980" s="35" t="str">
        <f t="shared" si="5"/>
        <v>Gamer intensivo</v>
      </c>
      <c r="U3980" s="35"/>
    </row>
    <row r="3981">
      <c r="A3981" s="28">
        <v>3980.0</v>
      </c>
      <c r="B3981" s="28">
        <v>20.0</v>
      </c>
      <c r="C3981" s="28" t="str">
        <f>TRIM(PROPER('Base de datos cruda'!C3981))</f>
        <v>Female</v>
      </c>
      <c r="D3981" s="28">
        <v>6.39</v>
      </c>
      <c r="E3981" s="28">
        <v>8.04</v>
      </c>
      <c r="F3981" s="28">
        <v>4.26</v>
      </c>
      <c r="G3981" s="28">
        <v>74.08</v>
      </c>
      <c r="H3981" s="28" t="str">
        <f>TRIM(PROPER('Base de datos cruda'!H3981))</f>
        <v>Rpg</v>
      </c>
      <c r="I3981" s="28">
        <v>3.51</v>
      </c>
      <c r="J3981" s="28">
        <v>8.9</v>
      </c>
      <c r="K3981" s="28">
        <v>242.07</v>
      </c>
      <c r="L3981" s="28">
        <f>IF('Base de datos cruda'!L3981&lt;0,,'Base de datos cruda'!L3981)</f>
        <v>15.94</v>
      </c>
      <c r="M3981" s="28" t="str">
        <f>IF(TRIM(PROPER('Base de datos cruda'!M3981))="High","Alto",IF(TRIM(PROPER('Base de datos cruda'!M3981))="Medium","Medio","Bajo"))</f>
        <v>Alto</v>
      </c>
      <c r="N3981" s="29">
        <v>67.3525102381737</v>
      </c>
      <c r="O3981" s="32">
        <f t="shared" si="1"/>
        <v>67.35251024</v>
      </c>
      <c r="P3981" s="33">
        <f t="shared" si="2"/>
        <v>15.29</v>
      </c>
      <c r="Q3981" s="34">
        <f t="shared" si="3"/>
        <v>1.258215962</v>
      </c>
      <c r="R3981" s="35" t="str">
        <f t="shared" si="4"/>
        <v>Medio</v>
      </c>
      <c r="S3981" s="35" t="str">
        <f>IF(O3981="","",IF(O3981&gt;AVERAGE('Base de datos limpia'!$O$2:$O$8001),"Alto","Normal"))
</f>
        <v>Alto</v>
      </c>
      <c r="T3981" s="35" t="str">
        <f t="shared" si="5"/>
        <v>Gamer intensivo</v>
      </c>
      <c r="U3981" s="35"/>
    </row>
    <row r="3982">
      <c r="A3982" s="28">
        <v>3981.0</v>
      </c>
      <c r="B3982" s="28">
        <v>16.0</v>
      </c>
      <c r="C3982" s="28" t="str">
        <f>TRIM(PROPER('Base de datos cruda'!C3982))</f>
        <v>Male</v>
      </c>
      <c r="D3982" s="28">
        <v>1.1</v>
      </c>
      <c r="E3982" s="28">
        <v>8.78</v>
      </c>
      <c r="F3982" s="28">
        <v>7.74</v>
      </c>
      <c r="G3982" s="28">
        <v>77.02</v>
      </c>
      <c r="H3982" s="28" t="str">
        <f>TRIM(PROPER('Base de datos cruda'!H3982))</f>
        <v>Fps</v>
      </c>
      <c r="I3982" s="28">
        <v>4.72</v>
      </c>
      <c r="J3982" s="28">
        <v>2.75</v>
      </c>
      <c r="K3982" s="28">
        <v>312.7</v>
      </c>
      <c r="L3982" s="28">
        <f>IF('Base de datos cruda'!L3982&lt;0,,'Base de datos cruda'!L3982)</f>
        <v>3.18</v>
      </c>
      <c r="M3982" s="28" t="str">
        <f>IF(TRIM(PROPER('Base de datos cruda'!M3982))="High","Alto",IF(TRIM(PROPER('Base de datos cruda'!M3982))="Medium","Medio","Bajo"))</f>
        <v>Medio</v>
      </c>
      <c r="N3982" s="29">
        <v>100.0</v>
      </c>
      <c r="O3982" s="32">
        <f t="shared" si="1"/>
        <v>100</v>
      </c>
      <c r="P3982" s="33">
        <f t="shared" si="2"/>
        <v>3.85</v>
      </c>
      <c r="Q3982" s="34">
        <f t="shared" si="3"/>
        <v>7.981818182</v>
      </c>
      <c r="R3982" s="35" t="str">
        <f t="shared" si="4"/>
        <v>Alto</v>
      </c>
      <c r="S3982" s="35" t="str">
        <f>IF(O3982="","",IF(O3982&gt;AVERAGE('Base de datos limpia'!$O$2:$O$8001),"Alto","Normal"))
</f>
        <v>Alto</v>
      </c>
      <c r="T3982" s="35" t="str">
        <f t="shared" si="5"/>
        <v>Gamer intensivo</v>
      </c>
      <c r="U3982" s="35"/>
    </row>
    <row r="3983">
      <c r="A3983" s="28">
        <v>3982.0</v>
      </c>
      <c r="B3983" s="28">
        <v>22.0</v>
      </c>
      <c r="C3983" s="28" t="str">
        <f>TRIM(PROPER('Base de datos cruda'!C3983))</f>
        <v>Male</v>
      </c>
      <c r="D3983" s="28">
        <v>1.78</v>
      </c>
      <c r="E3983" s="28">
        <v>7.75</v>
      </c>
      <c r="F3983" s="28">
        <v>6.39</v>
      </c>
      <c r="G3983" s="28">
        <v>77.04</v>
      </c>
      <c r="H3983" s="28" t="str">
        <f>TRIM(PROPER('Base de datos cruda'!H3983))</f>
        <v>Casual</v>
      </c>
      <c r="I3983" s="28">
        <v>4.38</v>
      </c>
      <c r="J3983" s="28">
        <v>6.15</v>
      </c>
      <c r="K3983" s="28">
        <v>307.33</v>
      </c>
      <c r="L3983" s="28">
        <f>IF('Base de datos cruda'!L3983&lt;0,,'Base de datos cruda'!L3983)</f>
        <v>1.28</v>
      </c>
      <c r="M3983" s="28" t="str">
        <f>IF(TRIM(PROPER('Base de datos cruda'!M3983))="High","Alto",IF(TRIM(PROPER('Base de datos cruda'!M3983))="Medium","Medio","Bajo"))</f>
        <v>Medio</v>
      </c>
      <c r="N3983" s="29">
        <v>100.0</v>
      </c>
      <c r="O3983" s="32">
        <f t="shared" si="1"/>
        <v>100</v>
      </c>
      <c r="P3983" s="33">
        <f t="shared" si="2"/>
        <v>7.93</v>
      </c>
      <c r="Q3983" s="34">
        <f t="shared" si="3"/>
        <v>4.353932584</v>
      </c>
      <c r="R3983" s="35" t="str">
        <f t="shared" si="4"/>
        <v>Alto</v>
      </c>
      <c r="S3983" s="35" t="str">
        <f>IF(O3983="","",IF(O3983&gt;AVERAGE('Base de datos limpia'!$O$2:$O$8001),"Alto","Normal"))
</f>
        <v>Alto</v>
      </c>
      <c r="T3983" s="35" t="str">
        <f t="shared" si="5"/>
        <v>Gamer intensivo</v>
      </c>
      <c r="U3983" s="35"/>
    </row>
    <row r="3984">
      <c r="A3984" s="28">
        <v>3983.0</v>
      </c>
      <c r="B3984" s="28">
        <v>24.0</v>
      </c>
      <c r="C3984" s="28" t="str">
        <f>TRIM(PROPER('Base de datos cruda'!C3984))</f>
        <v>Male</v>
      </c>
      <c r="D3984" s="28">
        <v>4.62</v>
      </c>
      <c r="E3984" s="28">
        <v>2.09</v>
      </c>
      <c r="F3984" s="28">
        <v>7.61</v>
      </c>
      <c r="G3984" s="28">
        <v>97.46</v>
      </c>
      <c r="H3984" s="28" t="str">
        <f>TRIM(PROPER('Base de datos cruda'!H3984))</f>
        <v>Casual</v>
      </c>
      <c r="I3984" s="28">
        <v>3.65</v>
      </c>
      <c r="J3984" s="28">
        <v>6.04</v>
      </c>
      <c r="K3984" s="28">
        <v>270.8</v>
      </c>
      <c r="L3984" s="28">
        <f>IF('Base de datos cruda'!L3984&lt;0,,'Base de datos cruda'!L3984)</f>
        <v>8.54</v>
      </c>
      <c r="M3984" s="28" t="str">
        <f>IF(TRIM(PROPER('Base de datos cruda'!M3984))="High","Alto",IF(TRIM(PROPER('Base de datos cruda'!M3984))="Medium","Medio","Bajo"))</f>
        <v>Medio</v>
      </c>
      <c r="N3984" s="29">
        <v>56.25</v>
      </c>
      <c r="O3984" s="32">
        <f t="shared" si="1"/>
        <v>56.25</v>
      </c>
      <c r="P3984" s="33">
        <f t="shared" si="2"/>
        <v>10.66</v>
      </c>
      <c r="Q3984" s="34">
        <f t="shared" si="3"/>
        <v>0.4523809524</v>
      </c>
      <c r="R3984" s="35" t="str">
        <f t="shared" si="4"/>
        <v>Medio</v>
      </c>
      <c r="S3984" s="35" t="str">
        <f>IF(O3984="","",IF(O3984&gt;AVERAGE('Base de datos limpia'!$O$2:$O$8001),"Alto","Normal"))
</f>
        <v>Normal</v>
      </c>
      <c r="T3984" s="35" t="str">
        <f t="shared" si="5"/>
        <v>Gamer casual</v>
      </c>
      <c r="U3984" s="35"/>
    </row>
    <row r="3985">
      <c r="A3985" s="28">
        <v>3984.0</v>
      </c>
      <c r="B3985" s="28">
        <v>23.0</v>
      </c>
      <c r="C3985" s="28" t="str">
        <f>TRIM(PROPER('Base de datos cruda'!C3985))</f>
        <v>Male</v>
      </c>
      <c r="D3985" s="28">
        <v>2.12</v>
      </c>
      <c r="E3985" s="28">
        <v>5.65</v>
      </c>
      <c r="F3985" s="28">
        <v>8.05</v>
      </c>
      <c r="G3985" s="28">
        <v>62.75</v>
      </c>
      <c r="H3985" s="28" t="str">
        <f>TRIM(PROPER('Base de datos cruda'!H3985))</f>
        <v>Rpg</v>
      </c>
      <c r="I3985" s="28">
        <v>4.59</v>
      </c>
      <c r="J3985" s="28">
        <v>3.43</v>
      </c>
      <c r="K3985" s="28">
        <v>291.39</v>
      </c>
      <c r="L3985" s="28">
        <f>IF('Base de datos cruda'!L3985&lt;0,,'Base de datos cruda'!L3985)</f>
        <v>5.83</v>
      </c>
      <c r="M3985" s="28" t="str">
        <f>IF(TRIM(PROPER('Base de datos cruda'!M3985))="High","Alto",IF(TRIM(PROPER('Base de datos cruda'!M3985))="Medium","Medio","Bajo"))</f>
        <v>Medio</v>
      </c>
      <c r="N3985" s="29">
        <v>80.57</v>
      </c>
      <c r="O3985" s="32">
        <f t="shared" si="1"/>
        <v>80.57</v>
      </c>
      <c r="P3985" s="33">
        <f t="shared" si="2"/>
        <v>5.55</v>
      </c>
      <c r="Q3985" s="34">
        <f t="shared" si="3"/>
        <v>2.66509434</v>
      </c>
      <c r="R3985" s="35" t="str">
        <f t="shared" si="4"/>
        <v>Alto</v>
      </c>
      <c r="S3985" s="35" t="str">
        <f>IF(O3985="","",IF(O3985&gt;AVERAGE('Base de datos limpia'!$O$2:$O$8001),"Alto","Normal"))
</f>
        <v>Alto</v>
      </c>
      <c r="T3985" s="35" t="str">
        <f t="shared" si="5"/>
        <v>Gamer moderado</v>
      </c>
      <c r="U3985" s="35"/>
    </row>
    <row r="3986">
      <c r="A3986" s="28">
        <v>3985.0</v>
      </c>
      <c r="B3986" s="28">
        <v>20.0</v>
      </c>
      <c r="C3986" s="28" t="str">
        <f>TRIM(PROPER('Base de datos cruda'!C3986))</f>
        <v>Female</v>
      </c>
      <c r="D3986" s="28">
        <v>5.29</v>
      </c>
      <c r="E3986" s="28">
        <v>5.0</v>
      </c>
      <c r="F3986" s="28">
        <v>6.62</v>
      </c>
      <c r="G3986" s="28">
        <v>67.72</v>
      </c>
      <c r="H3986" s="28" t="str">
        <f>TRIM(PROPER('Base de datos cruda'!H3986))</f>
        <v>Casual</v>
      </c>
      <c r="I3986" s="28">
        <v>4.09</v>
      </c>
      <c r="J3986" s="28">
        <v>9.7</v>
      </c>
      <c r="K3986" s="28">
        <v>240.15</v>
      </c>
      <c r="L3986" s="28">
        <f>IF('Base de datos cruda'!L3986&lt;0,,'Base de datos cruda'!L3986)</f>
        <v>11.21</v>
      </c>
      <c r="M3986" s="28" t="str">
        <f>IF(TRIM(PROPER('Base de datos cruda'!M3986))="High","Alto",IF(TRIM(PROPER('Base de datos cruda'!M3986))="Medium","Medio","Bajo"))</f>
        <v>Bajo</v>
      </c>
      <c r="N3986" s="29">
        <v>61.34</v>
      </c>
      <c r="O3986" s="32">
        <f t="shared" si="1"/>
        <v>61.34</v>
      </c>
      <c r="P3986" s="33">
        <f t="shared" si="2"/>
        <v>14.99</v>
      </c>
      <c r="Q3986" s="34">
        <f t="shared" si="3"/>
        <v>0.9451795841</v>
      </c>
      <c r="R3986" s="35" t="str">
        <f t="shared" si="4"/>
        <v>Medio</v>
      </c>
      <c r="S3986" s="35" t="str">
        <f>IF(O3986="","",IF(O3986&gt;AVERAGE('Base de datos limpia'!$O$2:$O$8001),"Alto","Normal"))
</f>
        <v>Normal</v>
      </c>
      <c r="T3986" s="35" t="str">
        <f t="shared" si="5"/>
        <v>Gamer moderado</v>
      </c>
      <c r="U3986" s="35"/>
    </row>
    <row r="3987">
      <c r="A3987" s="28">
        <v>3986.0</v>
      </c>
      <c r="B3987" s="28">
        <v>19.0</v>
      </c>
      <c r="C3987" s="28" t="str">
        <f>TRIM(PROPER('Base de datos cruda'!C3987))</f>
        <v>Female</v>
      </c>
      <c r="D3987" s="28">
        <v>4.86</v>
      </c>
      <c r="E3987" s="28">
        <v>3.8</v>
      </c>
      <c r="F3987" s="28">
        <v>5.32</v>
      </c>
      <c r="G3987" s="28">
        <v>84.32</v>
      </c>
      <c r="H3987" s="28" t="str">
        <f>TRIM(PROPER('Base de datos cruda'!H3987))</f>
        <v>Fps</v>
      </c>
      <c r="I3987" s="28">
        <v>2.51</v>
      </c>
      <c r="J3987" s="28">
        <v>9.33</v>
      </c>
      <c r="K3987" s="28">
        <v>285.59</v>
      </c>
      <c r="L3987" s="28">
        <f>IF('Base de datos cruda'!L3987&lt;0,,'Base de datos cruda'!L3987)</f>
        <v>12.06</v>
      </c>
      <c r="M3987" s="28" t="str">
        <f>IF(TRIM(PROPER('Base de datos cruda'!M3987))="High","Alto",IF(TRIM(PROPER('Base de datos cruda'!M3987))="Medium","Medio","Bajo"))</f>
        <v>Medio</v>
      </c>
      <c r="N3987" s="29">
        <v>49.32</v>
      </c>
      <c r="O3987" s="32">
        <f t="shared" si="1"/>
        <v>49.32</v>
      </c>
      <c r="P3987" s="33">
        <f t="shared" si="2"/>
        <v>14.19</v>
      </c>
      <c r="Q3987" s="34">
        <f t="shared" si="3"/>
        <v>0.7818930041</v>
      </c>
      <c r="R3987" s="35" t="str">
        <f t="shared" si="4"/>
        <v>Bajo</v>
      </c>
      <c r="S3987" s="35" t="str">
        <f>IF(O3987="","",IF(O3987&gt;AVERAGE('Base de datos limpia'!$O$2:$O$8001),"Alto","Normal"))
</f>
        <v>Normal</v>
      </c>
      <c r="T3987" s="35" t="str">
        <f t="shared" si="5"/>
        <v>Gamer moderado</v>
      </c>
      <c r="U3987" s="35"/>
    </row>
    <row r="3988">
      <c r="A3988" s="28">
        <v>3987.0</v>
      </c>
      <c r="B3988" s="28">
        <v>22.0</v>
      </c>
      <c r="C3988" s="28" t="str">
        <f>TRIM(PROPER('Base de datos cruda'!C3988))</f>
        <v>Female</v>
      </c>
      <c r="D3988" s="28">
        <v>0.87</v>
      </c>
      <c r="E3988" s="28">
        <v>8.51</v>
      </c>
      <c r="F3988" s="28">
        <v>4.71</v>
      </c>
      <c r="G3988" s="28">
        <v>95.35</v>
      </c>
      <c r="H3988" s="28" t="str">
        <f>TRIM(PROPER('Base de datos cruda'!H3988))</f>
        <v>Rpg</v>
      </c>
      <c r="I3988" s="28">
        <v>2.51</v>
      </c>
      <c r="J3988" s="28">
        <v>2.87</v>
      </c>
      <c r="K3988" s="28">
        <v>303.59</v>
      </c>
      <c r="L3988" s="28">
        <f>IF('Base de datos cruda'!L3988&lt;0,,'Base de datos cruda'!L3988)</f>
        <v>0.25</v>
      </c>
      <c r="M3988" s="28" t="str">
        <f>IF(TRIM(PROPER('Base de datos cruda'!M3988))="High","Alto",IF(TRIM(PROPER('Base de datos cruda'!M3988))="Medium","Medio","Bajo"))</f>
        <v>Alto</v>
      </c>
      <c r="N3988" s="29">
        <v>99.95</v>
      </c>
      <c r="O3988" s="32">
        <f t="shared" si="1"/>
        <v>99.95</v>
      </c>
      <c r="P3988" s="33">
        <f t="shared" si="2"/>
        <v>3.74</v>
      </c>
      <c r="Q3988" s="34">
        <f t="shared" si="3"/>
        <v>9.781609195</v>
      </c>
      <c r="R3988" s="35" t="str">
        <f t="shared" si="4"/>
        <v>Alto</v>
      </c>
      <c r="S3988" s="35" t="str">
        <f>IF(O3988="","",IF(O3988&gt;AVERAGE('Base de datos limpia'!$O$2:$O$8001),"Alto","Normal"))
</f>
        <v>Alto</v>
      </c>
      <c r="T3988" s="35" t="str">
        <f t="shared" si="5"/>
        <v>Gamer intensivo</v>
      </c>
      <c r="U3988" s="35"/>
    </row>
    <row r="3989">
      <c r="A3989" s="28">
        <v>3988.0</v>
      </c>
      <c r="B3989" s="28">
        <v>20.0</v>
      </c>
      <c r="C3989" s="28" t="str">
        <f>TRIM(PROPER('Base de datos cruda'!C3989))</f>
        <v>Other</v>
      </c>
      <c r="D3989" s="28">
        <v>5.25</v>
      </c>
      <c r="E3989" s="28">
        <v>5.18</v>
      </c>
      <c r="F3989" s="28">
        <v>4.8</v>
      </c>
      <c r="G3989" s="28">
        <v>96.72</v>
      </c>
      <c r="H3989" s="28" t="str">
        <f>TRIM(PROPER('Base de datos cruda'!H3989))</f>
        <v>Rpg</v>
      </c>
      <c r="I3989" s="28">
        <v>0.04</v>
      </c>
      <c r="J3989" s="28">
        <v>11.04</v>
      </c>
      <c r="K3989" s="28">
        <v>283.71</v>
      </c>
      <c r="L3989" s="28">
        <f>IF('Base de datos cruda'!L3989&lt;0,,'Base de datos cruda'!L3989)</f>
        <v>12.57</v>
      </c>
      <c r="M3989" s="28" t="str">
        <f>IF(TRIM(PROPER('Base de datos cruda'!M3989))="High","Alto",IF(TRIM(PROPER('Base de datos cruda'!M3989))="Medium","Medio","Bajo"))</f>
        <v>Bajo</v>
      </c>
      <c r="N3989" s="29">
        <v>60.02</v>
      </c>
      <c r="O3989" s="32">
        <f t="shared" si="1"/>
        <v>60.02</v>
      </c>
      <c r="P3989" s="33">
        <f t="shared" si="2"/>
        <v>16.29</v>
      </c>
      <c r="Q3989" s="34">
        <f t="shared" si="3"/>
        <v>0.9866666667</v>
      </c>
      <c r="R3989" s="35" t="str">
        <f t="shared" si="4"/>
        <v>Medio</v>
      </c>
      <c r="S3989" s="35" t="str">
        <f>IF(O3989="","",IF(O3989&gt;AVERAGE('Base de datos limpia'!$O$2:$O$8001),"Alto","Normal"))
</f>
        <v>Normal</v>
      </c>
      <c r="T3989" s="35" t="str">
        <f t="shared" si="5"/>
        <v>Gamer moderado</v>
      </c>
      <c r="U3989" s="35"/>
    </row>
    <row r="3990">
      <c r="A3990" s="28">
        <v>3989.0</v>
      </c>
      <c r="B3990" s="28">
        <v>22.0</v>
      </c>
      <c r="C3990" s="28" t="str">
        <f>TRIM(PROPER('Base de datos cruda'!C3990))</f>
        <v>Male</v>
      </c>
      <c r="D3990" s="28">
        <v>7.39</v>
      </c>
      <c r="E3990" s="28">
        <v>1.54</v>
      </c>
      <c r="F3990" s="28">
        <v>8.33</v>
      </c>
      <c r="G3990" s="28">
        <v>82.35</v>
      </c>
      <c r="H3990" s="28" t="str">
        <f>TRIM(PROPER('Base de datos cruda'!H3990))</f>
        <v>Rpg</v>
      </c>
      <c r="I3990" s="28">
        <v>0.15</v>
      </c>
      <c r="J3990" s="28">
        <v>12.33</v>
      </c>
      <c r="K3990" s="28">
        <v>226.62</v>
      </c>
      <c r="L3990" s="28">
        <f>IF('Base de datos cruda'!L3990&lt;0,,'Base de datos cruda'!L3990)</f>
        <v>15.08</v>
      </c>
      <c r="M3990" s="28" t="str">
        <f>IF(TRIM(PROPER('Base de datos cruda'!M3990))="High","Alto",IF(TRIM(PROPER('Base de datos cruda'!M3990))="Medium","Medio","Bajo"))</f>
        <v>Bajo</v>
      </c>
      <c r="N3990" s="29">
        <v>27.95</v>
      </c>
      <c r="O3990" s="32">
        <f t="shared" si="1"/>
        <v>27.95</v>
      </c>
      <c r="P3990" s="33">
        <f t="shared" si="2"/>
        <v>19.72</v>
      </c>
      <c r="Q3990" s="34">
        <f t="shared" si="3"/>
        <v>0.2083897158</v>
      </c>
      <c r="R3990" s="35" t="str">
        <f t="shared" si="4"/>
        <v>Bajo</v>
      </c>
      <c r="S3990" s="35" t="str">
        <f>IF(O3990="","",IF(O3990&gt;AVERAGE('Base de datos limpia'!$O$2:$O$8001),"Alto","Normal"))
</f>
        <v>Normal</v>
      </c>
      <c r="T3990" s="35" t="str">
        <f t="shared" si="5"/>
        <v>Gamer casual</v>
      </c>
      <c r="U3990" s="35"/>
    </row>
    <row r="3991">
      <c r="A3991" s="28">
        <v>3990.0</v>
      </c>
      <c r="B3991" s="28">
        <v>16.0</v>
      </c>
      <c r="C3991" s="28" t="str">
        <f>TRIM(PROPER('Base de datos cruda'!C3991))</f>
        <v>Female</v>
      </c>
      <c r="D3991" s="28">
        <v>1.29</v>
      </c>
      <c r="E3991" s="28">
        <v>3.47</v>
      </c>
      <c r="F3991" s="28">
        <v>4.62</v>
      </c>
      <c r="G3991" s="28">
        <v>61.38</v>
      </c>
      <c r="H3991" s="28" t="str">
        <f>TRIM(PROPER('Base de datos cruda'!H3991))</f>
        <v>Rpg</v>
      </c>
      <c r="I3991" s="28">
        <v>3.73</v>
      </c>
      <c r="J3991" s="28">
        <v>5.72</v>
      </c>
      <c r="K3991" s="28">
        <v>319.64</v>
      </c>
      <c r="L3991" s="28">
        <f>IF('Base de datos cruda'!L3991&lt;0,,'Base de datos cruda'!L3991)</f>
        <v>2.33</v>
      </c>
      <c r="M3991" s="28" t="str">
        <f>IF(TRIM(PROPER('Base de datos cruda'!M3991))="High","Alto",IF(TRIM(PROPER('Base de datos cruda'!M3991))="Medium","Medio","Bajo"))</f>
        <v>Medio</v>
      </c>
      <c r="N3991" s="29">
        <v>59.44</v>
      </c>
      <c r="O3991" s="32">
        <f t="shared" si="1"/>
        <v>59.44</v>
      </c>
      <c r="P3991" s="33">
        <f t="shared" si="2"/>
        <v>7.01</v>
      </c>
      <c r="Q3991" s="34">
        <f t="shared" si="3"/>
        <v>2.689922481</v>
      </c>
      <c r="R3991" s="35" t="str">
        <f t="shared" si="4"/>
        <v>Medio</v>
      </c>
      <c r="S3991" s="35" t="str">
        <f>IF(O3991="","",IF(O3991&gt;AVERAGE('Base de datos limpia'!$O$2:$O$8001),"Alto","Normal"))
</f>
        <v>Normal</v>
      </c>
      <c r="T3991" s="35" t="str">
        <f t="shared" si="5"/>
        <v>Gamer moderado</v>
      </c>
      <c r="U3991" s="35"/>
    </row>
    <row r="3992">
      <c r="A3992" s="28">
        <v>3991.0</v>
      </c>
      <c r="B3992" s="28">
        <v>16.0</v>
      </c>
      <c r="C3992" s="28" t="str">
        <f>TRIM(PROPER('Base de datos cruda'!C3992))</f>
        <v>Female</v>
      </c>
      <c r="D3992" s="28">
        <v>4.78</v>
      </c>
      <c r="E3992" s="28">
        <v>3.06</v>
      </c>
      <c r="F3992" s="28">
        <v>5.92</v>
      </c>
      <c r="G3992" s="28">
        <v>74.52</v>
      </c>
      <c r="H3992" s="28" t="str">
        <f>TRIM(PROPER('Base de datos cruda'!H3992))</f>
        <v>Rpg</v>
      </c>
      <c r="I3992" s="28">
        <v>2.77</v>
      </c>
      <c r="J3992" s="28">
        <v>9.55</v>
      </c>
      <c r="K3992" s="28">
        <v>269.82</v>
      </c>
      <c r="L3992" s="28">
        <f>IF('Base de datos cruda'!L3992&lt;0,,'Base de datos cruda'!L3992)</f>
        <v>10.43</v>
      </c>
      <c r="M3992" s="28" t="str">
        <f>IF(TRIM(PROPER('Base de datos cruda'!M3992))="High","Alto",IF(TRIM(PROPER('Base de datos cruda'!M3992))="Medium","Medio","Bajo"))</f>
        <v>Medio</v>
      </c>
      <c r="N3992" s="29">
        <v>42.66</v>
      </c>
      <c r="O3992" s="32">
        <f t="shared" si="1"/>
        <v>42.66</v>
      </c>
      <c r="P3992" s="33">
        <f t="shared" si="2"/>
        <v>14.33</v>
      </c>
      <c r="Q3992" s="34">
        <f t="shared" si="3"/>
        <v>0.640167364</v>
      </c>
      <c r="R3992" s="35" t="str">
        <f t="shared" si="4"/>
        <v>Bajo</v>
      </c>
      <c r="S3992" s="35" t="str">
        <f>IF(O3992="","",IF(O3992&gt;AVERAGE('Base de datos limpia'!$O$2:$O$8001),"Alto","Normal"))
</f>
        <v>Normal</v>
      </c>
      <c r="T3992" s="35" t="str">
        <f t="shared" si="5"/>
        <v>Gamer moderado</v>
      </c>
      <c r="U3992" s="35"/>
    </row>
    <row r="3993">
      <c r="A3993" s="28">
        <v>3992.0</v>
      </c>
      <c r="B3993" s="28">
        <v>18.0</v>
      </c>
      <c r="C3993" s="28" t="str">
        <f>TRIM(PROPER('Base de datos cruda'!C3993))</f>
        <v>Male</v>
      </c>
      <c r="D3993" s="28">
        <v>2.73</v>
      </c>
      <c r="E3993" s="28">
        <v>8.99</v>
      </c>
      <c r="F3993" s="28">
        <v>5.67</v>
      </c>
      <c r="G3993" s="28">
        <v>96.75</v>
      </c>
      <c r="H3993" s="28" t="str">
        <f>TRIM(PROPER('Base de datos cruda'!H3993))</f>
        <v>Fps</v>
      </c>
      <c r="I3993" s="28">
        <v>3.8</v>
      </c>
      <c r="J3993" s="28">
        <v>5.79</v>
      </c>
      <c r="K3993" s="28">
        <v>294.88</v>
      </c>
      <c r="L3993" s="28">
        <f>IF('Base de datos cruda'!L3993&lt;0,,'Base de datos cruda'!L3993)</f>
        <v>8.74</v>
      </c>
      <c r="M3993" s="28" t="str">
        <f>IF(TRIM(PROPER('Base de datos cruda'!M3993))="High","Alto",IF(TRIM(PROPER('Base de datos cruda'!M3993))="Medium","Medio","Bajo"))</f>
        <v>Alto</v>
      </c>
      <c r="N3993" s="29">
        <v>101.183770406728</v>
      </c>
      <c r="O3993" s="33" t="str">
        <f t="shared" si="1"/>
        <v/>
      </c>
      <c r="P3993" s="33">
        <f t="shared" si="2"/>
        <v>8.52</v>
      </c>
      <c r="Q3993" s="34">
        <f t="shared" si="3"/>
        <v>3.293040293</v>
      </c>
      <c r="R3993" s="35" t="str">
        <f t="shared" si="4"/>
        <v>Alto</v>
      </c>
      <c r="S3993" s="35" t="str">
        <f>IF(O3993="","",IF(O3993&gt;AVERAGE('Base de datos limpia'!$O$2:$O$8001),"Alto","Normal"))
</f>
        <v/>
      </c>
      <c r="T3993" s="35" t="str">
        <f t="shared" si="5"/>
        <v>Gamer intensivo</v>
      </c>
      <c r="U3993" s="35"/>
    </row>
    <row r="3994">
      <c r="A3994" s="28">
        <v>3993.0</v>
      </c>
      <c r="B3994" s="28">
        <v>17.0</v>
      </c>
      <c r="C3994" s="28" t="str">
        <f>TRIM(PROPER('Base de datos cruda'!C3994))</f>
        <v>Female</v>
      </c>
      <c r="D3994" s="28">
        <v>3.68</v>
      </c>
      <c r="E3994" s="28">
        <v>6.83</v>
      </c>
      <c r="F3994" s="28">
        <v>8.33</v>
      </c>
      <c r="G3994" s="28">
        <v>80.0</v>
      </c>
      <c r="H3994" s="28" t="str">
        <f>TRIM(PROPER('Base de datos cruda'!H3994))</f>
        <v>Fps</v>
      </c>
      <c r="I3994" s="28">
        <v>4.75</v>
      </c>
      <c r="J3994" s="28">
        <v>6.96</v>
      </c>
      <c r="K3994" s="28">
        <v>270.89</v>
      </c>
      <c r="L3994" s="28">
        <f>IF('Base de datos cruda'!L3994&lt;0,,'Base de datos cruda'!L3994)</f>
        <v>9.83</v>
      </c>
      <c r="M3994" s="28" t="str">
        <f>IF(TRIM(PROPER('Base de datos cruda'!M3994))="High","Alto",IF(TRIM(PROPER('Base de datos cruda'!M3994))="Medium","Medio","Bajo"))</f>
        <v>Medio</v>
      </c>
      <c r="N3994" s="29">
        <v>81.7</v>
      </c>
      <c r="O3994" s="32">
        <f t="shared" si="1"/>
        <v>81.7</v>
      </c>
      <c r="P3994" s="33">
        <f t="shared" si="2"/>
        <v>10.64</v>
      </c>
      <c r="Q3994" s="34">
        <f t="shared" si="3"/>
        <v>1.855978261</v>
      </c>
      <c r="R3994" s="35" t="str">
        <f t="shared" si="4"/>
        <v>Alto</v>
      </c>
      <c r="S3994" s="35" t="str">
        <f>IF(O3994="","",IF(O3994&gt;AVERAGE('Base de datos limpia'!$O$2:$O$8001),"Alto","Normal"))
</f>
        <v>Alto</v>
      </c>
      <c r="T3994" s="35" t="str">
        <f t="shared" si="5"/>
        <v>Gamer intensivo</v>
      </c>
      <c r="U3994" s="35"/>
    </row>
    <row r="3995">
      <c r="A3995" s="28">
        <v>3994.0</v>
      </c>
      <c r="B3995" s="28">
        <v>17.0</v>
      </c>
      <c r="C3995" s="28" t="str">
        <f>TRIM(PROPER('Base de datos cruda'!C3995))</f>
        <v>Male</v>
      </c>
      <c r="D3995" s="28">
        <v>2.3</v>
      </c>
      <c r="E3995" s="28">
        <v>6.04</v>
      </c>
      <c r="F3995" s="28">
        <v>6.39</v>
      </c>
      <c r="G3995" s="28">
        <v>89.06</v>
      </c>
      <c r="H3995" s="28" t="str">
        <f>TRIM(PROPER('Base de datos cruda'!H3995))</f>
        <v>Casual</v>
      </c>
      <c r="I3995" s="28">
        <v>2.26</v>
      </c>
      <c r="J3995" s="28">
        <v>7.65</v>
      </c>
      <c r="K3995" s="28">
        <v>289.67</v>
      </c>
      <c r="L3995" s="28">
        <f>IF('Base de datos cruda'!L3995&lt;0,,'Base de datos cruda'!L3995)</f>
        <v>11.38</v>
      </c>
      <c r="M3995" s="28" t="str">
        <f>IF(TRIM(PROPER('Base de datos cruda'!M3995))="High","Alto",IF(TRIM(PROPER('Base de datos cruda'!M3995))="Medium","Medio","Bajo"))</f>
        <v>Medio</v>
      </c>
      <c r="N3995" s="29">
        <v>86.85</v>
      </c>
      <c r="O3995" s="32">
        <f t="shared" si="1"/>
        <v>86.85</v>
      </c>
      <c r="P3995" s="33">
        <f t="shared" si="2"/>
        <v>9.95</v>
      </c>
      <c r="Q3995" s="34">
        <f t="shared" si="3"/>
        <v>2.626086957</v>
      </c>
      <c r="R3995" s="35" t="str">
        <f t="shared" si="4"/>
        <v>Alto</v>
      </c>
      <c r="S3995" s="35" t="str">
        <f>IF(O3995="","",IF(O3995&gt;AVERAGE('Base de datos limpia'!$O$2:$O$8001),"Alto","Normal"))
</f>
        <v>Alto</v>
      </c>
      <c r="T3995" s="35" t="str">
        <f t="shared" si="5"/>
        <v>Gamer intensivo</v>
      </c>
      <c r="U3995" s="35"/>
    </row>
    <row r="3996">
      <c r="A3996" s="28">
        <v>3995.0</v>
      </c>
      <c r="B3996" s="28">
        <v>22.0</v>
      </c>
      <c r="C3996" s="28" t="str">
        <f>TRIM(PROPER('Base de datos cruda'!C3996))</f>
        <v>Female</v>
      </c>
      <c r="D3996" s="28">
        <v>2.83</v>
      </c>
      <c r="E3996" s="28">
        <v>5.56</v>
      </c>
      <c r="F3996" s="28">
        <v>8.98</v>
      </c>
      <c r="G3996" s="28">
        <v>70.77</v>
      </c>
      <c r="H3996" s="28" t="str">
        <f>TRIM(PROPER('Base de datos cruda'!H3996))</f>
        <v>Fps</v>
      </c>
      <c r="I3996" s="28">
        <v>0.44</v>
      </c>
      <c r="J3996" s="28">
        <v>3.96</v>
      </c>
      <c r="K3996" s="28">
        <v>283.45</v>
      </c>
      <c r="L3996" s="28">
        <f>IF('Base de datos cruda'!L3996&lt;0,,'Base de datos cruda'!L3996)</f>
        <v>5.03</v>
      </c>
      <c r="M3996" s="28" t="str">
        <f>IF(TRIM(PROPER('Base de datos cruda'!M3996))="High","Alto",IF(TRIM(PROPER('Base de datos cruda'!M3996))="Medium","Medio","Bajo"))</f>
        <v>Medio</v>
      </c>
      <c r="N3996" s="29">
        <v>75.51</v>
      </c>
      <c r="O3996" s="32">
        <f t="shared" si="1"/>
        <v>75.51</v>
      </c>
      <c r="P3996" s="33">
        <f t="shared" si="2"/>
        <v>6.79</v>
      </c>
      <c r="Q3996" s="34">
        <f t="shared" si="3"/>
        <v>1.964664311</v>
      </c>
      <c r="R3996" s="35" t="str">
        <f t="shared" si="4"/>
        <v>Alto</v>
      </c>
      <c r="S3996" s="35" t="str">
        <f>IF(O3996="","",IF(O3996&gt;AVERAGE('Base de datos limpia'!$O$2:$O$8001),"Alto","Normal"))
</f>
        <v>Alto</v>
      </c>
      <c r="T3996" s="35" t="str">
        <f t="shared" si="5"/>
        <v>Gamer moderado</v>
      </c>
      <c r="U3996" s="35"/>
    </row>
    <row r="3997">
      <c r="A3997" s="28">
        <v>3996.0</v>
      </c>
      <c r="B3997" s="28">
        <v>17.0</v>
      </c>
      <c r="C3997" s="28" t="str">
        <f>TRIM(PROPER('Base de datos cruda'!C3997))</f>
        <v>Female</v>
      </c>
      <c r="D3997" s="28">
        <v>0.23</v>
      </c>
      <c r="E3997" s="28">
        <v>6.85</v>
      </c>
      <c r="F3997" s="28">
        <v>7.69</v>
      </c>
      <c r="G3997" s="28">
        <v>61.0</v>
      </c>
      <c r="H3997" s="28" t="str">
        <f>TRIM(PROPER('Base de datos cruda'!H3997))</f>
        <v>Fps</v>
      </c>
      <c r="I3997" s="28">
        <v>3.13</v>
      </c>
      <c r="J3997" s="28">
        <v>5.24</v>
      </c>
      <c r="K3997" s="28">
        <v>319.99</v>
      </c>
      <c r="L3997" s="28">
        <f>IF('Base de datos cruda'!L3997&lt;0,,'Base de datos cruda'!L3997)</f>
        <v>5</v>
      </c>
      <c r="M3997" s="28" t="str">
        <f>IF(TRIM(PROPER('Base de datos cruda'!M3997))="High","Alto",IF(TRIM(PROPER('Base de datos cruda'!M3997))="Medium","Medio","Bajo"))</f>
        <v>Medio</v>
      </c>
      <c r="N3997" s="29">
        <v>90.63</v>
      </c>
      <c r="O3997" s="32">
        <f t="shared" si="1"/>
        <v>90.63</v>
      </c>
      <c r="P3997" s="33">
        <f t="shared" si="2"/>
        <v>5.47</v>
      </c>
      <c r="Q3997" s="34">
        <f t="shared" si="3"/>
        <v>29.7826087</v>
      </c>
      <c r="R3997" s="35" t="str">
        <f t="shared" si="4"/>
        <v>Alto</v>
      </c>
      <c r="S3997" s="35" t="str">
        <f>IF(O3997="","",IF(O3997&gt;AVERAGE('Base de datos limpia'!$O$2:$O$8001),"Alto","Normal"))
</f>
        <v>Alto</v>
      </c>
      <c r="T3997" s="35" t="str">
        <f t="shared" si="5"/>
        <v>Gamer intensivo</v>
      </c>
      <c r="U3997" s="35"/>
    </row>
    <row r="3998">
      <c r="A3998" s="28">
        <v>3997.0</v>
      </c>
      <c r="B3998" s="28">
        <v>19.0</v>
      </c>
      <c r="C3998" s="28" t="str">
        <f>TRIM(PROPER('Base de datos cruda'!C3998))</f>
        <v>Male</v>
      </c>
      <c r="D3998" s="28">
        <v>7.85</v>
      </c>
      <c r="E3998" s="28">
        <v>7.79</v>
      </c>
      <c r="F3998" s="28">
        <v>8.25</v>
      </c>
      <c r="G3998" s="28">
        <v>83.13</v>
      </c>
      <c r="H3998" s="28" t="str">
        <f>TRIM(PROPER('Base de datos cruda'!H3998))</f>
        <v>Rpg</v>
      </c>
      <c r="I3998" s="28">
        <v>0.5</v>
      </c>
      <c r="J3998" s="28">
        <v>11.09</v>
      </c>
      <c r="K3998" s="28">
        <v>224.95</v>
      </c>
      <c r="L3998" s="28">
        <f>IF('Base de datos cruda'!L3998&lt;0,,'Base de datos cruda'!L3998)</f>
        <v>21.04</v>
      </c>
      <c r="M3998" s="28" t="str">
        <f>IF(TRIM(PROPER('Base de datos cruda'!M3998))="High","Alto",IF(TRIM(PROPER('Base de datos cruda'!M3998))="Medium","Medio","Bajo"))</f>
        <v>Bajo</v>
      </c>
      <c r="N3998" s="29">
        <v>72.3870373672894</v>
      </c>
      <c r="O3998" s="32">
        <f t="shared" si="1"/>
        <v>72.38703737</v>
      </c>
      <c r="P3998" s="33">
        <f t="shared" si="2"/>
        <v>18.94</v>
      </c>
      <c r="Q3998" s="34">
        <f t="shared" si="3"/>
        <v>0.9923566879</v>
      </c>
      <c r="R3998" s="35" t="str">
        <f t="shared" si="4"/>
        <v>Alto</v>
      </c>
      <c r="S3998" s="35" t="str">
        <f>IF(O3998="","",IF(O3998&gt;AVERAGE('Base de datos limpia'!$O$2:$O$8001),"Alto","Normal"))
</f>
        <v>Alto</v>
      </c>
      <c r="T3998" s="35" t="str">
        <f t="shared" si="5"/>
        <v>Gamer intensivo</v>
      </c>
      <c r="U3998" s="35"/>
    </row>
    <row r="3999">
      <c r="A3999" s="28">
        <v>3998.0</v>
      </c>
      <c r="B3999" s="28">
        <v>17.0</v>
      </c>
      <c r="C3999" s="28" t="str">
        <f>TRIM(PROPER('Base de datos cruda'!C3999))</f>
        <v>Female</v>
      </c>
      <c r="D3999" s="28">
        <v>5.0</v>
      </c>
      <c r="E3999" s="28">
        <v>5.99</v>
      </c>
      <c r="F3999" s="28">
        <v>4.49</v>
      </c>
      <c r="G3999" s="28">
        <v>93.4</v>
      </c>
      <c r="H3999" s="28" t="str">
        <f>TRIM(PROPER('Base de datos cruda'!H3999))</f>
        <v>Fps</v>
      </c>
      <c r="I3999" s="28">
        <v>3.11</v>
      </c>
      <c r="J3999" s="28">
        <v>8.32</v>
      </c>
      <c r="K3999" s="28">
        <v>255.93</v>
      </c>
      <c r="L3999" s="28">
        <f>IF('Base de datos cruda'!L3999&lt;0,,'Base de datos cruda'!L3999)</f>
        <v>13.9</v>
      </c>
      <c r="M3999" s="28" t="str">
        <f>IF(TRIM(PROPER('Base de datos cruda'!M3999))="High","Alto",IF(TRIM(PROPER('Base de datos cruda'!M3999))="Medium","Medio","Bajo"))</f>
        <v>Medio</v>
      </c>
      <c r="N3999" s="29">
        <v>52.43</v>
      </c>
      <c r="O3999" s="32">
        <f t="shared" si="1"/>
        <v>52.43</v>
      </c>
      <c r="P3999" s="33">
        <f t="shared" si="2"/>
        <v>13.32</v>
      </c>
      <c r="Q3999" s="34">
        <f t="shared" si="3"/>
        <v>1.198</v>
      </c>
      <c r="R3999" s="35" t="str">
        <f t="shared" si="4"/>
        <v>Medio</v>
      </c>
      <c r="S3999" s="35" t="str">
        <f>IF(O3999="","",IF(O3999&gt;AVERAGE('Base de datos limpia'!$O$2:$O$8001),"Alto","Normal"))
</f>
        <v>Normal</v>
      </c>
      <c r="T3999" s="35" t="str">
        <f t="shared" si="5"/>
        <v>Gamer moderado</v>
      </c>
      <c r="U3999" s="35"/>
    </row>
    <row r="4000">
      <c r="A4000" s="28">
        <v>3999.0</v>
      </c>
      <c r="B4000" s="28">
        <v>21.0</v>
      </c>
      <c r="C4000" s="28" t="str">
        <f>TRIM(PROPER('Base de datos cruda'!C4000))</f>
        <v>Female</v>
      </c>
      <c r="D4000" s="28">
        <v>4.01</v>
      </c>
      <c r="E4000" s="28">
        <v>9.44</v>
      </c>
      <c r="F4000" s="28">
        <v>5.27</v>
      </c>
      <c r="G4000" s="28">
        <v>99.61</v>
      </c>
      <c r="H4000" s="28" t="str">
        <f>TRIM(PROPER('Base de datos cruda'!H4000))</f>
        <v>Rpg</v>
      </c>
      <c r="I4000" s="28">
        <v>2.64</v>
      </c>
      <c r="J4000" s="28">
        <v>6.64</v>
      </c>
      <c r="K4000" s="28">
        <v>263.72</v>
      </c>
      <c r="L4000" s="28">
        <f>IF('Base de datos cruda'!L4000&lt;0,,'Base de datos cruda'!L4000)</f>
        <v>11.61</v>
      </c>
      <c r="M4000" s="28" t="str">
        <f>IF(TRIM(PROPER('Base de datos cruda'!M4000))="High","Alto",IF(TRIM(PROPER('Base de datos cruda'!M4000))="Medium","Medio","Bajo"))</f>
        <v>Alto</v>
      </c>
      <c r="N4000" s="29">
        <v>95.73</v>
      </c>
      <c r="O4000" s="32">
        <f t="shared" si="1"/>
        <v>95.73</v>
      </c>
      <c r="P4000" s="33">
        <f t="shared" si="2"/>
        <v>10.65</v>
      </c>
      <c r="Q4000" s="34">
        <f t="shared" si="3"/>
        <v>2.354114713</v>
      </c>
      <c r="R4000" s="35" t="str">
        <f t="shared" si="4"/>
        <v>Alto</v>
      </c>
      <c r="S4000" s="35" t="str">
        <f>IF(O4000="","",IF(O4000&gt;AVERAGE('Base de datos limpia'!$O$2:$O$8001),"Alto","Normal"))
</f>
        <v>Alto</v>
      </c>
      <c r="T4000" s="35" t="str">
        <f t="shared" si="5"/>
        <v>Gamer intensivo</v>
      </c>
      <c r="U4000" s="35"/>
    </row>
    <row r="4001">
      <c r="A4001" s="28">
        <v>4000.0</v>
      </c>
      <c r="B4001" s="28">
        <v>23.0</v>
      </c>
      <c r="C4001" s="28" t="str">
        <f>TRIM(PROPER('Base de datos cruda'!C4001))</f>
        <v>Male</v>
      </c>
      <c r="D4001" s="28">
        <v>3.07</v>
      </c>
      <c r="E4001" s="28">
        <v>9.79</v>
      </c>
      <c r="F4001" s="28">
        <v>4.68</v>
      </c>
      <c r="G4001" s="28">
        <v>93.87</v>
      </c>
      <c r="H4001" s="28" t="str">
        <f>TRIM(PROPER('Base de datos cruda'!H4001))</f>
        <v>Rpg</v>
      </c>
      <c r="I4001" s="28">
        <v>3.56</v>
      </c>
      <c r="J4001" s="28">
        <v>7.11</v>
      </c>
      <c r="K4001" s="28">
        <v>275.99</v>
      </c>
      <c r="L4001" s="28">
        <f>IF('Base de datos cruda'!L4001&lt;0,,'Base de datos cruda'!L4001)</f>
        <v>8.4</v>
      </c>
      <c r="M4001" s="28" t="str">
        <f>IF(TRIM(PROPER('Base de datos cruda'!M4001))="High","Alto",IF(TRIM(PROPER('Base de datos cruda'!M4001))="Medium","Medio","Bajo"))</f>
        <v>Alto</v>
      </c>
      <c r="N4001" s="29">
        <v>88.18</v>
      </c>
      <c r="O4001" s="32">
        <f t="shared" si="1"/>
        <v>88.18</v>
      </c>
      <c r="P4001" s="33">
        <f t="shared" si="2"/>
        <v>10.18</v>
      </c>
      <c r="Q4001" s="34">
        <f t="shared" si="3"/>
        <v>3.188925081</v>
      </c>
      <c r="R4001" s="35" t="str">
        <f t="shared" si="4"/>
        <v>Alto</v>
      </c>
      <c r="S4001" s="35" t="str">
        <f>IF(O4001="","",IF(O4001&gt;AVERAGE('Base de datos limpia'!$O$2:$O$8001),"Alto","Normal"))
</f>
        <v>Alto</v>
      </c>
      <c r="T4001" s="35" t="str">
        <f t="shared" si="5"/>
        <v>Gamer intensivo</v>
      </c>
      <c r="U4001" s="35"/>
    </row>
    <row r="4002">
      <c r="A4002" s="28">
        <v>4001.0</v>
      </c>
      <c r="B4002" s="28">
        <v>19.0</v>
      </c>
      <c r="C4002" s="28" t="str">
        <f>TRIM(PROPER('Base de datos cruda'!C4002))</f>
        <v>Male</v>
      </c>
      <c r="D4002" s="28">
        <v>4.31</v>
      </c>
      <c r="E4002" s="28">
        <v>9.96</v>
      </c>
      <c r="F4002" s="28">
        <v>6.32</v>
      </c>
      <c r="G4002" s="28">
        <v>82.16</v>
      </c>
      <c r="H4002" s="28" t="str">
        <f>TRIM(PROPER('Base de datos cruda'!H4002))</f>
        <v>Fps</v>
      </c>
      <c r="I4002" s="28">
        <v>1.75</v>
      </c>
      <c r="J4002" s="28">
        <v>8.69</v>
      </c>
      <c r="K4002" s="28">
        <v>273.62</v>
      </c>
      <c r="L4002" s="28">
        <f>IF('Base de datos cruda'!L4002&lt;0,,'Base de datos cruda'!L4002)</f>
        <v>11.27</v>
      </c>
      <c r="M4002" s="28" t="str">
        <f>IF(TRIM(PROPER('Base de datos cruda'!M4002))="High","Alto",IF(TRIM(PROPER('Base de datos cruda'!M4002))="Medium","Medio","Bajo"))</f>
        <v>Medio</v>
      </c>
      <c r="N4002" s="29">
        <v>88.07</v>
      </c>
      <c r="O4002" s="32">
        <f t="shared" si="1"/>
        <v>88.07</v>
      </c>
      <c r="P4002" s="33">
        <f t="shared" si="2"/>
        <v>13</v>
      </c>
      <c r="Q4002" s="34">
        <f t="shared" si="3"/>
        <v>2.310904872</v>
      </c>
      <c r="R4002" s="35" t="str">
        <f t="shared" si="4"/>
        <v>Alto</v>
      </c>
      <c r="S4002" s="35" t="str">
        <f>IF(O4002="","",IF(O4002&gt;AVERAGE('Base de datos limpia'!$O$2:$O$8001),"Alto","Normal"))
</f>
        <v>Alto</v>
      </c>
      <c r="T4002" s="35" t="str">
        <f t="shared" si="5"/>
        <v>Gamer intensivo</v>
      </c>
      <c r="U4002" s="35"/>
    </row>
    <row r="4003">
      <c r="A4003" s="28">
        <v>4002.0</v>
      </c>
      <c r="B4003" s="28">
        <v>20.0</v>
      </c>
      <c r="C4003" s="28" t="str">
        <f>TRIM(PROPER('Base de datos cruda'!C4003))</f>
        <v>Male</v>
      </c>
      <c r="D4003" s="28">
        <v>3.04</v>
      </c>
      <c r="E4003" s="28">
        <v>7.02</v>
      </c>
      <c r="F4003" s="28">
        <v>7.59</v>
      </c>
      <c r="G4003" s="28">
        <v>84.35</v>
      </c>
      <c r="H4003" s="28" t="str">
        <f>TRIM(PROPER('Base de datos cruda'!H4003))</f>
        <v>Fps</v>
      </c>
      <c r="I4003" s="28">
        <v>0.72</v>
      </c>
      <c r="J4003" s="28">
        <v>4.84</v>
      </c>
      <c r="K4003" s="28">
        <v>276.5</v>
      </c>
      <c r="L4003" s="28">
        <f>IF('Base de datos cruda'!L4003&lt;0,,'Base de datos cruda'!L4003)</f>
        <v>5.14</v>
      </c>
      <c r="M4003" s="28" t="str">
        <f>IF(TRIM(PROPER('Base de datos cruda'!M4003))="High","Alto",IF(TRIM(PROPER('Base de datos cruda'!M4003))="Medium","Medio","Bajo"))</f>
        <v>Medio</v>
      </c>
      <c r="N4003" s="29">
        <v>86.76</v>
      </c>
      <c r="O4003" s="32">
        <f t="shared" si="1"/>
        <v>86.76</v>
      </c>
      <c r="P4003" s="33">
        <f t="shared" si="2"/>
        <v>7.88</v>
      </c>
      <c r="Q4003" s="34">
        <f t="shared" si="3"/>
        <v>2.309210526</v>
      </c>
      <c r="R4003" s="35" t="str">
        <f t="shared" si="4"/>
        <v>Alto</v>
      </c>
      <c r="S4003" s="35" t="str">
        <f>IF(O4003="","",IF(O4003&gt;AVERAGE('Base de datos limpia'!$O$2:$O$8001),"Alto","Normal"))
</f>
        <v>Alto</v>
      </c>
      <c r="T4003" s="35" t="str">
        <f t="shared" si="5"/>
        <v>Gamer intensivo</v>
      </c>
      <c r="U4003" s="35"/>
    </row>
    <row r="4004">
      <c r="A4004" s="28">
        <v>4003.0</v>
      </c>
      <c r="B4004" s="28">
        <v>19.0</v>
      </c>
      <c r="C4004" s="28" t="str">
        <f>TRIM(PROPER('Base de datos cruda'!C4004))</f>
        <v>Female</v>
      </c>
      <c r="D4004" s="28">
        <v>2.88</v>
      </c>
      <c r="E4004" s="28">
        <v>9.39</v>
      </c>
      <c r="F4004" s="28">
        <v>4.85</v>
      </c>
      <c r="G4004" s="28">
        <v>92.97</v>
      </c>
      <c r="H4004" s="28" t="str">
        <f>TRIM(PROPER('Base de datos cruda'!H4004))</f>
        <v>Fps</v>
      </c>
      <c r="I4004" s="28">
        <v>1.18</v>
      </c>
      <c r="J4004" s="28">
        <v>6.71</v>
      </c>
      <c r="K4004" s="28">
        <v>274.45</v>
      </c>
      <c r="L4004" s="28">
        <f>IF('Base de datos cruda'!L4004&lt;0,,'Base de datos cruda'!L4004)</f>
        <v>2.33</v>
      </c>
      <c r="M4004" s="28" t="str">
        <f>IF(TRIM(PROPER('Base de datos cruda'!M4004))="High","Alto",IF(TRIM(PROPER('Base de datos cruda'!M4004))="Medium","Medio","Bajo"))</f>
        <v>Alto</v>
      </c>
      <c r="N4004" s="29">
        <v>100.0</v>
      </c>
      <c r="O4004" s="32">
        <f t="shared" si="1"/>
        <v>100</v>
      </c>
      <c r="P4004" s="33">
        <f t="shared" si="2"/>
        <v>9.59</v>
      </c>
      <c r="Q4004" s="34">
        <f t="shared" si="3"/>
        <v>3.260416667</v>
      </c>
      <c r="R4004" s="35" t="str">
        <f t="shared" si="4"/>
        <v>Alto</v>
      </c>
      <c r="S4004" s="35" t="str">
        <f>IF(O4004="","",IF(O4004&gt;AVERAGE('Base de datos limpia'!$O$2:$O$8001),"Alto","Normal"))
</f>
        <v>Alto</v>
      </c>
      <c r="T4004" s="35" t="str">
        <f t="shared" si="5"/>
        <v>Gamer intensivo</v>
      </c>
      <c r="U4004" s="35"/>
    </row>
    <row r="4005">
      <c r="A4005" s="28">
        <v>4004.0</v>
      </c>
      <c r="B4005" s="28">
        <v>18.0</v>
      </c>
      <c r="C4005" s="28" t="str">
        <f>TRIM(PROPER('Base de datos cruda'!C4005))</f>
        <v>Female</v>
      </c>
      <c r="D4005" s="28">
        <v>3.71</v>
      </c>
      <c r="E4005" s="28">
        <v>4.64</v>
      </c>
      <c r="F4005" s="28">
        <v>4.65</v>
      </c>
      <c r="G4005" s="28">
        <v>60.79</v>
      </c>
      <c r="H4005" s="28" t="str">
        <f>TRIM(PROPER('Base de datos cruda'!H4005))</f>
        <v>Rpg</v>
      </c>
      <c r="I4005" s="28">
        <v>3.42</v>
      </c>
      <c r="J4005" s="28">
        <v>7.03</v>
      </c>
      <c r="K4005" s="28">
        <v>276.89</v>
      </c>
      <c r="L4005" s="28">
        <f>IF('Base de datos cruda'!L4005&lt;0,,'Base de datos cruda'!L4005)</f>
        <v>9.49</v>
      </c>
      <c r="M4005" s="28" t="str">
        <f>IF(TRIM(PROPER('Base de datos cruda'!M4005))="High","Alto",IF(TRIM(PROPER('Base de datos cruda'!M4005))="Medium","Medio","Bajo"))</f>
        <v>Medio</v>
      </c>
      <c r="N4005" s="29">
        <v>60.591528113097</v>
      </c>
      <c r="O4005" s="32">
        <f t="shared" si="1"/>
        <v>60.59152811</v>
      </c>
      <c r="P4005" s="33">
        <f t="shared" si="2"/>
        <v>10.74</v>
      </c>
      <c r="Q4005" s="34">
        <f t="shared" si="3"/>
        <v>1.250673854</v>
      </c>
      <c r="R4005" s="35" t="str">
        <f t="shared" si="4"/>
        <v>Medio</v>
      </c>
      <c r="S4005" s="35" t="str">
        <f>IF(O4005="","",IF(O4005&gt;AVERAGE('Base de datos limpia'!$O$2:$O$8001),"Alto","Normal"))
</f>
        <v>Normal</v>
      </c>
      <c r="T4005" s="35" t="str">
        <f t="shared" si="5"/>
        <v>Gamer moderado</v>
      </c>
      <c r="U4005" s="35"/>
    </row>
    <row r="4006">
      <c r="A4006" s="28">
        <v>4005.0</v>
      </c>
      <c r="B4006" s="28">
        <v>20.0</v>
      </c>
      <c r="C4006" s="28" t="str">
        <f>TRIM(PROPER('Base de datos cruda'!C4006))</f>
        <v>Female</v>
      </c>
      <c r="D4006" s="28">
        <v>2.21</v>
      </c>
      <c r="E4006" s="28">
        <v>8.74</v>
      </c>
      <c r="F4006" s="28">
        <v>7.07</v>
      </c>
      <c r="G4006" s="28">
        <v>98.07</v>
      </c>
      <c r="H4006" s="28" t="str">
        <f>TRIM(PROPER('Base de datos cruda'!H4006))</f>
        <v>Casual</v>
      </c>
      <c r="I4006" s="28">
        <v>2.39</v>
      </c>
      <c r="J4006" s="28">
        <v>7.12</v>
      </c>
      <c r="K4006" s="28">
        <v>271.66</v>
      </c>
      <c r="L4006" s="28">
        <f>IF('Base de datos cruda'!L4006&lt;0,,'Base de datos cruda'!L4006)</f>
        <v>4.96</v>
      </c>
      <c r="M4006" s="28" t="str">
        <f>IF(TRIM(PROPER('Base de datos cruda'!M4006))="High","Alto",IF(TRIM(PROPER('Base de datos cruda'!M4006))="Medium","Medio","Bajo"))</f>
        <v>Medio</v>
      </c>
      <c r="N4006" s="29">
        <v>108.470472163154</v>
      </c>
      <c r="O4006" s="33" t="str">
        <f t="shared" si="1"/>
        <v/>
      </c>
      <c r="P4006" s="33">
        <f t="shared" si="2"/>
        <v>9.33</v>
      </c>
      <c r="Q4006" s="34">
        <f t="shared" si="3"/>
        <v>3.954751131</v>
      </c>
      <c r="R4006" s="35" t="str">
        <f t="shared" si="4"/>
        <v>Alto</v>
      </c>
      <c r="S4006" s="35" t="str">
        <f>IF(O4006="","",IF(O4006&gt;AVERAGE('Base de datos limpia'!$O$2:$O$8001),"Alto","Normal"))
</f>
        <v/>
      </c>
      <c r="T4006" s="35" t="str">
        <f t="shared" si="5"/>
        <v>Gamer intensivo</v>
      </c>
      <c r="U4006" s="35"/>
    </row>
    <row r="4007">
      <c r="A4007" s="28">
        <v>4006.0</v>
      </c>
      <c r="B4007" s="28">
        <v>24.0</v>
      </c>
      <c r="C4007" s="28" t="str">
        <f>TRIM(PROPER('Base de datos cruda'!C4007))</f>
        <v>Female</v>
      </c>
      <c r="D4007" s="28">
        <v>1.44</v>
      </c>
      <c r="E4007" s="28">
        <v>9.18</v>
      </c>
      <c r="F4007" s="28">
        <v>5.15</v>
      </c>
      <c r="G4007" s="28">
        <v>81.25</v>
      </c>
      <c r="H4007" s="28" t="str">
        <f>TRIM(PROPER('Base de datos cruda'!H4007))</f>
        <v>Fps</v>
      </c>
      <c r="I4007" s="28">
        <v>2.7</v>
      </c>
      <c r="J4007" s="28">
        <v>5.17</v>
      </c>
      <c r="K4007" s="28">
        <v>302.66</v>
      </c>
      <c r="L4007" s="28">
        <f>IF('Base de datos cruda'!L4007&lt;0,,'Base de datos cruda'!L4007)</f>
        <v>3.89</v>
      </c>
      <c r="M4007" s="28" t="str">
        <f>IF(TRIM(PROPER('Base de datos cruda'!M4007))="High","Alto",IF(TRIM(PROPER('Base de datos cruda'!M4007))="Medium","Medio","Bajo"))</f>
        <v>Alto</v>
      </c>
      <c r="N4007" s="29">
        <v>100.0</v>
      </c>
      <c r="O4007" s="32">
        <f t="shared" si="1"/>
        <v>100</v>
      </c>
      <c r="P4007" s="33">
        <f t="shared" si="2"/>
        <v>6.61</v>
      </c>
      <c r="Q4007" s="34">
        <f t="shared" si="3"/>
        <v>6.375</v>
      </c>
      <c r="R4007" s="35" t="str">
        <f t="shared" si="4"/>
        <v>Alto</v>
      </c>
      <c r="S4007" s="35" t="str">
        <f>IF(O4007="","",IF(O4007&gt;AVERAGE('Base de datos limpia'!$O$2:$O$8001),"Alto","Normal"))
</f>
        <v>Alto</v>
      </c>
      <c r="T4007" s="35" t="str">
        <f t="shared" si="5"/>
        <v>Gamer intensivo</v>
      </c>
      <c r="U4007" s="35"/>
    </row>
    <row r="4008">
      <c r="A4008" s="28">
        <v>4007.0</v>
      </c>
      <c r="B4008" s="28">
        <v>23.0</v>
      </c>
      <c r="C4008" s="28" t="str">
        <f>TRIM(PROPER('Base de datos cruda'!C4008))</f>
        <v>Female</v>
      </c>
      <c r="D4008" s="28">
        <v>4.45</v>
      </c>
      <c r="E4008" s="28">
        <v>9.14</v>
      </c>
      <c r="F4008" s="28">
        <v>6.4</v>
      </c>
      <c r="G4008" s="28">
        <v>98.08</v>
      </c>
      <c r="H4008" s="28" t="str">
        <f>TRIM(PROPER('Base de datos cruda'!H4008))</f>
        <v>Rpg</v>
      </c>
      <c r="I4008" s="28">
        <v>1.61</v>
      </c>
      <c r="J4008" s="28">
        <v>7.6</v>
      </c>
      <c r="K4008" s="28">
        <v>267.39</v>
      </c>
      <c r="L4008" s="28">
        <f>IF('Base de datos cruda'!L4008&lt;0,,'Base de datos cruda'!L4008)</f>
        <v>8.82</v>
      </c>
      <c r="M4008" s="28" t="str">
        <f>IF(TRIM(PROPER('Base de datos cruda'!M4008))="High","Alto",IF(TRIM(PROPER('Base de datos cruda'!M4008))="Medium","Medio","Bajo"))</f>
        <v>Medio</v>
      </c>
      <c r="N4008" s="29">
        <v>89.77</v>
      </c>
      <c r="O4008" s="32">
        <f t="shared" si="1"/>
        <v>89.77</v>
      </c>
      <c r="P4008" s="33">
        <f t="shared" si="2"/>
        <v>12.05</v>
      </c>
      <c r="Q4008" s="34">
        <f t="shared" si="3"/>
        <v>2.053932584</v>
      </c>
      <c r="R4008" s="35" t="str">
        <f t="shared" si="4"/>
        <v>Alto</v>
      </c>
      <c r="S4008" s="35" t="str">
        <f>IF(O4008="","",IF(O4008&gt;AVERAGE('Base de datos limpia'!$O$2:$O$8001),"Alto","Normal"))
</f>
        <v>Alto</v>
      </c>
      <c r="T4008" s="35" t="str">
        <f t="shared" si="5"/>
        <v>Gamer intensivo</v>
      </c>
      <c r="U4008" s="35"/>
    </row>
    <row r="4009">
      <c r="A4009" s="28">
        <v>4008.0</v>
      </c>
      <c r="B4009" s="28">
        <v>23.0</v>
      </c>
      <c r="C4009" s="28" t="str">
        <f>TRIM(PROPER('Base de datos cruda'!C4009))</f>
        <v>Male</v>
      </c>
      <c r="D4009" s="28">
        <v>6.74</v>
      </c>
      <c r="E4009" s="28">
        <v>8.48</v>
      </c>
      <c r="F4009" s="28">
        <v>4.26</v>
      </c>
      <c r="G4009" s="28">
        <v>90.58</v>
      </c>
      <c r="H4009" s="28" t="str">
        <f>TRIM(PROPER('Base de datos cruda'!H4009))</f>
        <v>Casual</v>
      </c>
      <c r="I4009" s="28">
        <v>4.18</v>
      </c>
      <c r="J4009" s="28">
        <v>10.38</v>
      </c>
      <c r="K4009" s="28">
        <v>244.75</v>
      </c>
      <c r="L4009" s="28">
        <f>IF('Base de datos cruda'!L4009&lt;0,,'Base de datos cruda'!L4009)</f>
        <v>15.95</v>
      </c>
      <c r="M4009" s="28" t="str">
        <f>IF(TRIM(PROPER('Base de datos cruda'!M4009))="High","Alto",IF(TRIM(PROPER('Base de datos cruda'!M4009))="Medium","Medio","Bajo"))</f>
        <v>Alto</v>
      </c>
      <c r="N4009" s="29">
        <v>75.979249232265</v>
      </c>
      <c r="O4009" s="32">
        <f t="shared" si="1"/>
        <v>75.97924923</v>
      </c>
      <c r="P4009" s="33">
        <f t="shared" si="2"/>
        <v>17.12</v>
      </c>
      <c r="Q4009" s="34">
        <f t="shared" si="3"/>
        <v>1.258160237</v>
      </c>
      <c r="R4009" s="35" t="str">
        <f t="shared" si="4"/>
        <v>Alto</v>
      </c>
      <c r="S4009" s="35" t="str">
        <f>IF(O4009="","",IF(O4009&gt;AVERAGE('Base de datos limpia'!$O$2:$O$8001),"Alto","Normal"))
</f>
        <v>Alto</v>
      </c>
      <c r="T4009" s="35" t="str">
        <f t="shared" si="5"/>
        <v>Gamer intensivo</v>
      </c>
      <c r="U4009" s="35"/>
    </row>
    <row r="4010">
      <c r="A4010" s="28">
        <v>4009.0</v>
      </c>
      <c r="B4010" s="28">
        <v>23.0</v>
      </c>
      <c r="C4010" s="28" t="str">
        <f>TRIM(PROPER('Base de datos cruda'!C4010))</f>
        <v>Female</v>
      </c>
      <c r="D4010" s="28">
        <v>1.22</v>
      </c>
      <c r="E4010" s="28">
        <v>4.66</v>
      </c>
      <c r="F4010" s="28">
        <v>7.4</v>
      </c>
      <c r="G4010" s="28">
        <v>66.09</v>
      </c>
      <c r="H4010" s="28" t="str">
        <f>TRIM(PROPER('Base de datos cruda'!H4010))</f>
        <v>Fps</v>
      </c>
      <c r="I4010" s="28">
        <v>5.0</v>
      </c>
      <c r="J4010" s="28">
        <v>4.67</v>
      </c>
      <c r="K4010" s="28">
        <v>308.77</v>
      </c>
      <c r="L4010" s="28">
        <f>IF('Base de datos cruda'!L4010&lt;0,,'Base de datos cruda'!L4010)</f>
        <v>3.77</v>
      </c>
      <c r="M4010" s="28" t="str">
        <f>IF(TRIM(PROPER('Base de datos cruda'!M4010))="High","Alto",IF(TRIM(PROPER('Base de datos cruda'!M4010))="Medium","Medio","Bajo"))</f>
        <v>Medio</v>
      </c>
      <c r="N4010" s="29">
        <v>89.6226704450395</v>
      </c>
      <c r="O4010" s="32">
        <f t="shared" si="1"/>
        <v>89.62267045</v>
      </c>
      <c r="P4010" s="33">
        <f t="shared" si="2"/>
        <v>5.89</v>
      </c>
      <c r="Q4010" s="34">
        <f t="shared" si="3"/>
        <v>3.819672131</v>
      </c>
      <c r="R4010" s="35" t="str">
        <f t="shared" si="4"/>
        <v>Alto</v>
      </c>
      <c r="S4010" s="35" t="str">
        <f>IF(O4010="","",IF(O4010&gt;AVERAGE('Base de datos limpia'!$O$2:$O$8001),"Alto","Normal"))
</f>
        <v>Alto</v>
      </c>
      <c r="T4010" s="35" t="str">
        <f t="shared" si="5"/>
        <v>Gamer moderado</v>
      </c>
      <c r="U4010" s="35"/>
    </row>
    <row r="4011">
      <c r="A4011" s="28">
        <v>4010.0</v>
      </c>
      <c r="B4011" s="28">
        <v>23.0</v>
      </c>
      <c r="C4011" s="28" t="str">
        <f>TRIM(PROPER('Base de datos cruda'!C4011))</f>
        <v>Male</v>
      </c>
      <c r="D4011" s="28">
        <v>0.26</v>
      </c>
      <c r="E4011" s="28">
        <v>2.43</v>
      </c>
      <c r="F4011" s="28">
        <v>6.71</v>
      </c>
      <c r="G4011" s="28">
        <v>66.61</v>
      </c>
      <c r="H4011" s="28" t="str">
        <f>TRIM(PROPER('Base de datos cruda'!H4011))</f>
        <v>Rpg</v>
      </c>
      <c r="I4011" s="28">
        <v>1.56</v>
      </c>
      <c r="J4011" s="28">
        <v>5.94</v>
      </c>
      <c r="K4011" s="28">
        <v>304.1</v>
      </c>
      <c r="L4011" s="28">
        <f>IF('Base de datos cruda'!L4011&lt;0,,'Base de datos cruda'!L4011)</f>
        <v>5.87</v>
      </c>
      <c r="M4011" s="28" t="str">
        <f>IF(TRIM(PROPER('Base de datos cruda'!M4011))="High","Alto",IF(TRIM(PROPER('Base de datos cruda'!M4011))="Medium","Medio","Bajo"))</f>
        <v>Medio</v>
      </c>
      <c r="N4011" s="29">
        <v>61.81</v>
      </c>
      <c r="O4011" s="32">
        <f t="shared" si="1"/>
        <v>61.81</v>
      </c>
      <c r="P4011" s="33">
        <f t="shared" si="2"/>
        <v>6.2</v>
      </c>
      <c r="Q4011" s="34">
        <f t="shared" si="3"/>
        <v>9.346153846</v>
      </c>
      <c r="R4011" s="35" t="str">
        <f t="shared" si="4"/>
        <v>Medio</v>
      </c>
      <c r="S4011" s="35" t="str">
        <f>IF(O4011="","",IF(O4011&gt;AVERAGE('Base de datos limpia'!$O$2:$O$8001),"Alto","Normal"))
</f>
        <v>Normal</v>
      </c>
      <c r="T4011" s="35" t="str">
        <f t="shared" si="5"/>
        <v>Gamer casual</v>
      </c>
      <c r="U4011" s="35"/>
    </row>
    <row r="4012">
      <c r="A4012" s="28">
        <v>4011.0</v>
      </c>
      <c r="B4012" s="28">
        <v>22.0</v>
      </c>
      <c r="C4012" s="28" t="str">
        <f>TRIM(PROPER('Base de datos cruda'!C4012))</f>
        <v>Male</v>
      </c>
      <c r="D4012" s="28">
        <v>1.97</v>
      </c>
      <c r="E4012" s="28">
        <v>4.01</v>
      </c>
      <c r="F4012" s="28">
        <v>7.24</v>
      </c>
      <c r="G4012" s="28">
        <v>74.15</v>
      </c>
      <c r="H4012" s="28" t="str">
        <f>TRIM(PROPER('Base de datos cruda'!H4012))</f>
        <v>Rpg</v>
      </c>
      <c r="I4012" s="28">
        <v>3.59</v>
      </c>
      <c r="J4012" s="28">
        <v>4.53</v>
      </c>
      <c r="K4012" s="28">
        <v>294.5</v>
      </c>
      <c r="L4012" s="28">
        <f>IF('Base de datos cruda'!L4012&lt;0,,'Base de datos cruda'!L4012)</f>
        <v>3.77</v>
      </c>
      <c r="M4012" s="28" t="str">
        <f>IF(TRIM(PROPER('Base de datos cruda'!M4012))="High","Alto",IF(TRIM(PROPER('Base de datos cruda'!M4012))="Medium","Medio","Bajo"))</f>
        <v>Medio</v>
      </c>
      <c r="N4012" s="29">
        <v>65.75</v>
      </c>
      <c r="O4012" s="32">
        <f t="shared" si="1"/>
        <v>65.75</v>
      </c>
      <c r="P4012" s="33">
        <f t="shared" si="2"/>
        <v>6.5</v>
      </c>
      <c r="Q4012" s="34">
        <f t="shared" si="3"/>
        <v>2.035532995</v>
      </c>
      <c r="R4012" s="35" t="str">
        <f t="shared" si="4"/>
        <v>Medio</v>
      </c>
      <c r="S4012" s="35" t="str">
        <f>IF(O4012="","",IF(O4012&gt;AVERAGE('Base de datos limpia'!$O$2:$O$8001),"Alto","Normal"))
</f>
        <v>Alto</v>
      </c>
      <c r="T4012" s="35" t="str">
        <f t="shared" si="5"/>
        <v>Gamer moderado</v>
      </c>
      <c r="U4012" s="35"/>
    </row>
    <row r="4013">
      <c r="A4013" s="28">
        <v>4012.0</v>
      </c>
      <c r="B4013" s="28">
        <v>23.0</v>
      </c>
      <c r="C4013" s="28" t="str">
        <f>TRIM(PROPER('Base de datos cruda'!C4013))</f>
        <v>Female</v>
      </c>
      <c r="D4013" s="28">
        <v>7.84</v>
      </c>
      <c r="E4013" s="28">
        <v>7.91</v>
      </c>
      <c r="F4013" s="28">
        <v>5.38</v>
      </c>
      <c r="G4013" s="28">
        <v>70.56</v>
      </c>
      <c r="H4013" s="28" t="str">
        <f>TRIM(PROPER('Base de datos cruda'!H4013))</f>
        <v>Casual</v>
      </c>
      <c r="I4013" s="28">
        <v>0.86</v>
      </c>
      <c r="J4013" s="28">
        <v>9.03</v>
      </c>
      <c r="K4013" s="28">
        <v>232.45</v>
      </c>
      <c r="L4013" s="28">
        <f>IF('Base de datos cruda'!L4013&lt;0,,'Base de datos cruda'!L4013)</f>
        <v>16.64</v>
      </c>
      <c r="M4013" s="28" t="str">
        <f>IF(TRIM(PROPER('Base de datos cruda'!M4013))="High","Alto",IF(TRIM(PROPER('Base de datos cruda'!M4013))="Medium","Medio","Bajo"))</f>
        <v>Alto</v>
      </c>
      <c r="N4013" s="29">
        <v>65.8979819679962</v>
      </c>
      <c r="O4013" s="32">
        <f t="shared" si="1"/>
        <v>65.89798197</v>
      </c>
      <c r="P4013" s="33">
        <f t="shared" si="2"/>
        <v>16.87</v>
      </c>
      <c r="Q4013" s="34">
        <f t="shared" si="3"/>
        <v>1.008928571</v>
      </c>
      <c r="R4013" s="35" t="str">
        <f t="shared" si="4"/>
        <v>Medio</v>
      </c>
      <c r="S4013" s="35" t="str">
        <f>IF(O4013="","",IF(O4013&gt;AVERAGE('Base de datos limpia'!$O$2:$O$8001),"Alto","Normal"))
</f>
        <v>Alto</v>
      </c>
      <c r="T4013" s="35" t="str">
        <f t="shared" si="5"/>
        <v>Gamer intensivo</v>
      </c>
      <c r="U4013" s="35"/>
    </row>
    <row r="4014">
      <c r="A4014" s="28">
        <v>4013.0</v>
      </c>
      <c r="B4014" s="28">
        <v>23.0</v>
      </c>
      <c r="C4014" s="28" t="str">
        <f>TRIM(PROPER('Base de datos cruda'!C4014))</f>
        <v>Male</v>
      </c>
      <c r="D4014" s="28">
        <v>6.63</v>
      </c>
      <c r="E4014" s="28">
        <v>3.1</v>
      </c>
      <c r="F4014" s="28">
        <v>5.39</v>
      </c>
      <c r="G4014" s="28">
        <v>77.57</v>
      </c>
      <c r="H4014" s="28" t="str">
        <f>TRIM(PROPER('Base de datos cruda'!H4014))</f>
        <v>Casual</v>
      </c>
      <c r="I4014" s="28">
        <v>3.71</v>
      </c>
      <c r="J4014" s="28">
        <v>10.94</v>
      </c>
      <c r="K4014" s="28">
        <v>244.62</v>
      </c>
      <c r="L4014" s="28">
        <f>IF('Base de datos cruda'!L4014&lt;0,,'Base de datos cruda'!L4014)</f>
        <v>15.03</v>
      </c>
      <c r="M4014" s="28" t="str">
        <f>IF(TRIM(PROPER('Base de datos cruda'!M4014))="High","Alto",IF(TRIM(PROPER('Base de datos cruda'!M4014))="Medium","Medio","Bajo"))</f>
        <v>Bajo</v>
      </c>
      <c r="N4014" s="29">
        <v>41.9062304744314</v>
      </c>
      <c r="O4014" s="32">
        <f t="shared" si="1"/>
        <v>41.90623047</v>
      </c>
      <c r="P4014" s="33">
        <f t="shared" si="2"/>
        <v>17.57</v>
      </c>
      <c r="Q4014" s="34">
        <f t="shared" si="3"/>
        <v>0.467571644</v>
      </c>
      <c r="R4014" s="35" t="str">
        <f t="shared" si="4"/>
        <v>Bajo</v>
      </c>
      <c r="S4014" s="35" t="str">
        <f>IF(O4014="","",IF(O4014&gt;AVERAGE('Base de datos limpia'!$O$2:$O$8001),"Alto","Normal"))
</f>
        <v>Normal</v>
      </c>
      <c r="T4014" s="35" t="str">
        <f t="shared" si="5"/>
        <v>Gamer moderado</v>
      </c>
      <c r="U4014" s="35"/>
    </row>
    <row r="4015">
      <c r="A4015" s="28">
        <v>4014.0</v>
      </c>
      <c r="B4015" s="28">
        <v>23.0</v>
      </c>
      <c r="C4015" s="28" t="str">
        <f>TRIM(PROPER('Base de datos cruda'!C4015))</f>
        <v>Female</v>
      </c>
      <c r="D4015" s="28">
        <v>4.77</v>
      </c>
      <c r="E4015" s="28">
        <v>5.3</v>
      </c>
      <c r="F4015" s="28">
        <v>8.01</v>
      </c>
      <c r="G4015" s="28">
        <v>84.16</v>
      </c>
      <c r="H4015" s="28" t="str">
        <f>TRIM(PROPER('Base de datos cruda'!H4015))</f>
        <v>Fps</v>
      </c>
      <c r="I4015" s="28">
        <v>2.15</v>
      </c>
      <c r="J4015" s="28">
        <v>8.79</v>
      </c>
      <c r="K4015" s="28">
        <v>254.94</v>
      </c>
      <c r="L4015" s="28">
        <f>IF('Base de datos cruda'!L4015&lt;0,,'Base de datos cruda'!L4015)</f>
        <v>10.96</v>
      </c>
      <c r="M4015" s="28" t="str">
        <f>IF(TRIM(PROPER('Base de datos cruda'!M4015))="High","Alto",IF(TRIM(PROPER('Base de datos cruda'!M4015))="Medium","Medio","Bajo"))</f>
        <v>Medio</v>
      </c>
      <c r="N4015" s="29">
        <v>67.14</v>
      </c>
      <c r="O4015" s="32">
        <f t="shared" si="1"/>
        <v>67.14</v>
      </c>
      <c r="P4015" s="33">
        <f t="shared" si="2"/>
        <v>13.56</v>
      </c>
      <c r="Q4015" s="34">
        <f t="shared" si="3"/>
        <v>1.111111111</v>
      </c>
      <c r="R4015" s="35" t="str">
        <f t="shared" si="4"/>
        <v>Medio</v>
      </c>
      <c r="S4015" s="35" t="str">
        <f>IF(O4015="","",IF(O4015&gt;AVERAGE('Base de datos limpia'!$O$2:$O$8001),"Alto","Normal"))
</f>
        <v>Alto</v>
      </c>
      <c r="T4015" s="35" t="str">
        <f t="shared" si="5"/>
        <v>Gamer moderado</v>
      </c>
      <c r="U4015" s="35"/>
    </row>
    <row r="4016">
      <c r="A4016" s="28">
        <v>4015.0</v>
      </c>
      <c r="B4016" s="28">
        <v>22.0</v>
      </c>
      <c r="C4016" s="28" t="str">
        <f>TRIM(PROPER('Base de datos cruda'!C4016))</f>
        <v>Female</v>
      </c>
      <c r="D4016" s="28">
        <v>7.43</v>
      </c>
      <c r="E4016" s="28">
        <v>6.09</v>
      </c>
      <c r="F4016" s="28">
        <v>7.59</v>
      </c>
      <c r="G4016" s="28">
        <v>77.46</v>
      </c>
      <c r="H4016" s="28" t="str">
        <f>TRIM(PROPER('Base de datos cruda'!H4016))</f>
        <v>Fps</v>
      </c>
      <c r="I4016" s="28">
        <v>3.03</v>
      </c>
      <c r="J4016" s="28">
        <v>12.98</v>
      </c>
      <c r="K4016" s="28">
        <v>235.0</v>
      </c>
      <c r="L4016" s="28">
        <f>IF('Base de datos cruda'!L4016&lt;0,,'Base de datos cruda'!L4016)</f>
        <v>17.48</v>
      </c>
      <c r="M4016" s="28" t="str">
        <f>IF(TRIM(PROPER('Base de datos cruda'!M4016))="High","Alto",IF(TRIM(PROPER('Base de datos cruda'!M4016))="Medium","Medio","Bajo"))</f>
        <v>Bajo</v>
      </c>
      <c r="N4016" s="29">
        <v>47.11</v>
      </c>
      <c r="O4016" s="32">
        <f t="shared" si="1"/>
        <v>47.11</v>
      </c>
      <c r="P4016" s="33">
        <f t="shared" si="2"/>
        <v>20.41</v>
      </c>
      <c r="Q4016" s="34">
        <f t="shared" si="3"/>
        <v>0.8196500673</v>
      </c>
      <c r="R4016" s="35" t="str">
        <f t="shared" si="4"/>
        <v>Bajo</v>
      </c>
      <c r="S4016" s="35" t="str">
        <f>IF(O4016="","",IF(O4016&gt;AVERAGE('Base de datos limpia'!$O$2:$O$8001),"Alto","Normal"))
</f>
        <v>Normal</v>
      </c>
      <c r="T4016" s="35" t="str">
        <f t="shared" si="5"/>
        <v>Gamer intensivo</v>
      </c>
      <c r="U4016" s="35"/>
    </row>
    <row r="4017">
      <c r="A4017" s="28">
        <v>4016.0</v>
      </c>
      <c r="B4017" s="28">
        <v>16.0</v>
      </c>
      <c r="C4017" s="28" t="str">
        <f>TRIM(PROPER('Base de datos cruda'!C4017))</f>
        <v>Male</v>
      </c>
      <c r="D4017" s="28">
        <v>3.56</v>
      </c>
      <c r="E4017" s="28">
        <v>6.43</v>
      </c>
      <c r="F4017" s="28">
        <v>6.9</v>
      </c>
      <c r="G4017" s="28">
        <v>62.26</v>
      </c>
      <c r="H4017" s="28" t="str">
        <f>TRIM(PROPER('Base de datos cruda'!H4017))</f>
        <v>Rpg</v>
      </c>
      <c r="I4017" s="28">
        <v>1.19</v>
      </c>
      <c r="J4017" s="28">
        <v>5.15</v>
      </c>
      <c r="K4017" s="28">
        <v>286.43</v>
      </c>
      <c r="L4017" s="28">
        <f>IF('Base de datos cruda'!L4017&lt;0,,'Base de datos cruda'!L4017)</f>
        <v>10.96</v>
      </c>
      <c r="M4017" s="28" t="str">
        <f>IF(TRIM(PROPER('Base de datos cruda'!M4017))="High","Alto",IF(TRIM(PROPER('Base de datos cruda'!M4017))="Medium","Medio","Bajo"))</f>
        <v>Medio</v>
      </c>
      <c r="N4017" s="29">
        <v>81.49</v>
      </c>
      <c r="O4017" s="32">
        <f t="shared" si="1"/>
        <v>81.49</v>
      </c>
      <c r="P4017" s="33">
        <f t="shared" si="2"/>
        <v>8.71</v>
      </c>
      <c r="Q4017" s="34">
        <f t="shared" si="3"/>
        <v>1.806179775</v>
      </c>
      <c r="R4017" s="35" t="str">
        <f t="shared" si="4"/>
        <v>Alto</v>
      </c>
      <c r="S4017" s="35" t="str">
        <f>IF(O4017="","",IF(O4017&gt;AVERAGE('Base de datos limpia'!$O$2:$O$8001),"Alto","Normal"))
</f>
        <v>Alto</v>
      </c>
      <c r="T4017" s="35" t="str">
        <f t="shared" si="5"/>
        <v>Gamer intensivo</v>
      </c>
      <c r="U4017" s="35"/>
    </row>
    <row r="4018">
      <c r="A4018" s="28">
        <v>4017.0</v>
      </c>
      <c r="B4018" s="28">
        <v>19.0</v>
      </c>
      <c r="C4018" s="28" t="str">
        <f>TRIM(PROPER('Base de datos cruda'!C4018))</f>
        <v>Male</v>
      </c>
      <c r="D4018" s="28">
        <v>7.87</v>
      </c>
      <c r="E4018" s="28">
        <v>9.42</v>
      </c>
      <c r="F4018" s="28">
        <v>7.14</v>
      </c>
      <c r="G4018" s="28">
        <v>99.03</v>
      </c>
      <c r="H4018" s="28" t="str">
        <f>TRIM(PROPER('Base de datos cruda'!H4018))</f>
        <v>Fps</v>
      </c>
      <c r="I4018" s="28">
        <v>4.26</v>
      </c>
      <c r="J4018" s="28">
        <v>11.48</v>
      </c>
      <c r="K4018" s="28">
        <v>215.8</v>
      </c>
      <c r="L4018" s="28">
        <f>IF('Base de datos cruda'!L4018&lt;0,,'Base de datos cruda'!L4018)</f>
        <v>19.23</v>
      </c>
      <c r="M4018" s="28" t="str">
        <f>IF(TRIM(PROPER('Base de datos cruda'!M4018))="High","Alto",IF(TRIM(PROPER('Base de datos cruda'!M4018))="Medium","Medio","Bajo"))</f>
        <v>Bajo</v>
      </c>
      <c r="N4018" s="29">
        <v>80.8177270148346</v>
      </c>
      <c r="O4018" s="32">
        <f t="shared" si="1"/>
        <v>80.81772701</v>
      </c>
      <c r="P4018" s="33">
        <f t="shared" si="2"/>
        <v>19.35</v>
      </c>
      <c r="Q4018" s="34">
        <f t="shared" si="3"/>
        <v>1.196950445</v>
      </c>
      <c r="R4018" s="35" t="str">
        <f t="shared" si="4"/>
        <v>Alto</v>
      </c>
      <c r="S4018" s="35" t="str">
        <f>IF(O4018="","",IF(O4018&gt;AVERAGE('Base de datos limpia'!$O$2:$O$8001),"Alto","Normal"))
</f>
        <v>Alto</v>
      </c>
      <c r="T4018" s="35" t="str">
        <f t="shared" si="5"/>
        <v>Gamer intensivo</v>
      </c>
      <c r="U4018" s="35"/>
    </row>
    <row r="4019">
      <c r="A4019" s="28">
        <v>4018.0</v>
      </c>
      <c r="B4019" s="28">
        <v>19.0</v>
      </c>
      <c r="C4019" s="28" t="str">
        <f>TRIM(PROPER('Base de datos cruda'!C4019))</f>
        <v>Female</v>
      </c>
      <c r="D4019" s="28">
        <v>2.37</v>
      </c>
      <c r="E4019" s="28">
        <v>6.95</v>
      </c>
      <c r="F4019" s="28">
        <v>4.47</v>
      </c>
      <c r="G4019" s="28">
        <v>77.0</v>
      </c>
      <c r="H4019" s="28" t="str">
        <f>TRIM(PROPER('Base de datos cruda'!H4019))</f>
        <v>Fps</v>
      </c>
      <c r="I4019" s="28">
        <v>0.87</v>
      </c>
      <c r="J4019" s="28">
        <v>4.12</v>
      </c>
      <c r="K4019" s="28">
        <v>271.96</v>
      </c>
      <c r="L4019" s="28">
        <f>IF('Base de datos cruda'!L4019&lt;0,,'Base de datos cruda'!L4019)</f>
        <v>4.7</v>
      </c>
      <c r="M4019" s="28" t="str">
        <f>IF(TRIM(PROPER('Base de datos cruda'!M4019))="High","Alto",IF(TRIM(PROPER('Base de datos cruda'!M4019))="Medium","Medio","Bajo"))</f>
        <v>Medio</v>
      </c>
      <c r="N4019" s="29">
        <v>77.13</v>
      </c>
      <c r="O4019" s="32">
        <f t="shared" si="1"/>
        <v>77.13</v>
      </c>
      <c r="P4019" s="33">
        <f t="shared" si="2"/>
        <v>6.49</v>
      </c>
      <c r="Q4019" s="34">
        <f t="shared" si="3"/>
        <v>2.932489451</v>
      </c>
      <c r="R4019" s="35" t="str">
        <f t="shared" si="4"/>
        <v>Alto</v>
      </c>
      <c r="S4019" s="35" t="str">
        <f>IF(O4019="","",IF(O4019&gt;AVERAGE('Base de datos limpia'!$O$2:$O$8001),"Alto","Normal"))
</f>
        <v>Alto</v>
      </c>
      <c r="T4019" s="35" t="str">
        <f t="shared" si="5"/>
        <v>Gamer intensivo</v>
      </c>
      <c r="U4019" s="35"/>
    </row>
    <row r="4020">
      <c r="A4020" s="28">
        <v>4019.0</v>
      </c>
      <c r="B4020" s="28">
        <v>20.0</v>
      </c>
      <c r="C4020" s="28" t="str">
        <f>TRIM(PROPER('Base de datos cruda'!C4020))</f>
        <v>Female</v>
      </c>
      <c r="D4020" s="28">
        <v>1.92</v>
      </c>
      <c r="E4020" s="28">
        <v>8.08</v>
      </c>
      <c r="F4020" s="28">
        <v>8.28</v>
      </c>
      <c r="G4020" s="28">
        <v>94.04</v>
      </c>
      <c r="H4020" s="28" t="str">
        <f>TRIM(PROPER('Base de datos cruda'!H4020))</f>
        <v>Casual</v>
      </c>
      <c r="I4020" s="28">
        <v>4.64</v>
      </c>
      <c r="J4020" s="28">
        <v>5.2</v>
      </c>
      <c r="K4020" s="28">
        <v>314.7</v>
      </c>
      <c r="L4020" s="28">
        <f>IF('Base de datos cruda'!L4020&lt;0,,'Base de datos cruda'!L4020)</f>
        <v>4.26</v>
      </c>
      <c r="M4020" s="28" t="str">
        <f>IF(TRIM(PROPER('Base de datos cruda'!M4020))="High","Alto",IF(TRIM(PROPER('Base de datos cruda'!M4020))="Medium","Medio","Bajo"))</f>
        <v>Medio</v>
      </c>
      <c r="N4020" s="29">
        <v>100.0</v>
      </c>
      <c r="O4020" s="32">
        <f t="shared" si="1"/>
        <v>100</v>
      </c>
      <c r="P4020" s="33">
        <f t="shared" si="2"/>
        <v>7.12</v>
      </c>
      <c r="Q4020" s="34">
        <f t="shared" si="3"/>
        <v>4.208333333</v>
      </c>
      <c r="R4020" s="35" t="str">
        <f t="shared" si="4"/>
        <v>Alto</v>
      </c>
      <c r="S4020" s="35" t="str">
        <f>IF(O4020="","",IF(O4020&gt;AVERAGE('Base de datos limpia'!$O$2:$O$8001),"Alto","Normal"))
</f>
        <v>Alto</v>
      </c>
      <c r="T4020" s="35" t="str">
        <f t="shared" si="5"/>
        <v>Gamer intensivo</v>
      </c>
      <c r="U4020" s="35"/>
    </row>
    <row r="4021">
      <c r="A4021" s="28">
        <v>4020.0</v>
      </c>
      <c r="B4021" s="28">
        <v>21.0</v>
      </c>
      <c r="C4021" s="28" t="str">
        <f>TRIM(PROPER('Base de datos cruda'!C4021))</f>
        <v>Male</v>
      </c>
      <c r="D4021" s="28">
        <v>5.1</v>
      </c>
      <c r="E4021" s="28">
        <v>6.24</v>
      </c>
      <c r="F4021" s="28">
        <v>7.85</v>
      </c>
      <c r="G4021" s="28">
        <v>62.96</v>
      </c>
      <c r="H4021" s="28" t="str">
        <f>TRIM(PROPER('Base de datos cruda'!H4021))</f>
        <v>Rpg</v>
      </c>
      <c r="I4021" s="28">
        <v>0.31</v>
      </c>
      <c r="J4021" s="28">
        <v>10.1</v>
      </c>
      <c r="K4021" s="28">
        <v>261.95</v>
      </c>
      <c r="L4021" s="28">
        <f>IF('Base de datos cruda'!L4021&lt;0,,'Base de datos cruda'!L4021)</f>
        <v>11.14</v>
      </c>
      <c r="M4021" s="28" t="str">
        <f>IF(TRIM(PROPER('Base de datos cruda'!M4021))="High","Alto",IF(TRIM(PROPER('Base de datos cruda'!M4021))="Medium","Medio","Bajo"))</f>
        <v>Bajo</v>
      </c>
      <c r="N4021" s="29">
        <v>68.14</v>
      </c>
      <c r="O4021" s="32">
        <f t="shared" si="1"/>
        <v>68.14</v>
      </c>
      <c r="P4021" s="33">
        <f t="shared" si="2"/>
        <v>15.2</v>
      </c>
      <c r="Q4021" s="34">
        <f t="shared" si="3"/>
        <v>1.223529412</v>
      </c>
      <c r="R4021" s="35" t="str">
        <f t="shared" si="4"/>
        <v>Medio</v>
      </c>
      <c r="S4021" s="35" t="str">
        <f>IF(O4021="","",IF(O4021&gt;AVERAGE('Base de datos limpia'!$O$2:$O$8001),"Alto","Normal"))
</f>
        <v>Alto</v>
      </c>
      <c r="T4021" s="35" t="str">
        <f t="shared" si="5"/>
        <v>Gamer intensivo</v>
      </c>
      <c r="U4021" s="35"/>
    </row>
    <row r="4022">
      <c r="A4022" s="28">
        <v>4021.0</v>
      </c>
      <c r="B4022" s="28">
        <v>19.0</v>
      </c>
      <c r="C4022" s="28" t="str">
        <f>TRIM(PROPER('Base de datos cruda'!C4022))</f>
        <v>Male</v>
      </c>
      <c r="D4022" s="28">
        <v>3.03</v>
      </c>
      <c r="E4022" s="28">
        <v>8.5</v>
      </c>
      <c r="F4022" s="28">
        <v>6.95</v>
      </c>
      <c r="G4022" s="28">
        <v>92.4</v>
      </c>
      <c r="H4022" s="28" t="str">
        <f>TRIM(PROPER('Base de datos cruda'!H4022))</f>
        <v>Rpg</v>
      </c>
      <c r="I4022" s="28">
        <v>1.44</v>
      </c>
      <c r="J4022" s="28">
        <v>8.32</v>
      </c>
      <c r="K4022" s="28">
        <v>279.07</v>
      </c>
      <c r="L4022" s="28">
        <f>IF('Base de datos cruda'!L4022&lt;0,,'Base de datos cruda'!L4022)</f>
        <v>8.94</v>
      </c>
      <c r="M4022" s="28" t="str">
        <f>IF(TRIM(PROPER('Base de datos cruda'!M4022))="High","Alto",IF(TRIM(PROPER('Base de datos cruda'!M4022))="Medium","Medio","Bajo"))</f>
        <v>Medio</v>
      </c>
      <c r="N4022" s="29">
        <v>92.3783928143735</v>
      </c>
      <c r="O4022" s="32">
        <f t="shared" si="1"/>
        <v>92.37839281</v>
      </c>
      <c r="P4022" s="33">
        <f t="shared" si="2"/>
        <v>11.35</v>
      </c>
      <c r="Q4022" s="34">
        <f t="shared" si="3"/>
        <v>2.805280528</v>
      </c>
      <c r="R4022" s="35" t="str">
        <f t="shared" si="4"/>
        <v>Alto</v>
      </c>
      <c r="S4022" s="35" t="str">
        <f>IF(O4022="","",IF(O4022&gt;AVERAGE('Base de datos limpia'!$O$2:$O$8001),"Alto","Normal"))
</f>
        <v>Alto</v>
      </c>
      <c r="T4022" s="35" t="str">
        <f t="shared" si="5"/>
        <v>Gamer intensivo</v>
      </c>
      <c r="U4022" s="35"/>
    </row>
    <row r="4023">
      <c r="A4023" s="28">
        <v>4022.0</v>
      </c>
      <c r="B4023" s="28">
        <v>17.0</v>
      </c>
      <c r="C4023" s="28" t="str">
        <f>TRIM(PROPER('Base de datos cruda'!C4023))</f>
        <v>Female</v>
      </c>
      <c r="D4023" s="28">
        <v>5.01</v>
      </c>
      <c r="E4023" s="28">
        <v>3.37</v>
      </c>
      <c r="F4023" s="28">
        <v>8.59</v>
      </c>
      <c r="G4023" s="28">
        <v>66.94</v>
      </c>
      <c r="H4023" s="28" t="str">
        <f>TRIM(PROPER('Base de datos cruda'!H4023))</f>
        <v>Fps</v>
      </c>
      <c r="I4023" s="28">
        <v>2.81</v>
      </c>
      <c r="J4023" s="28">
        <v>10.18</v>
      </c>
      <c r="K4023" s="28">
        <v>254.96</v>
      </c>
      <c r="L4023" s="28">
        <f>IF('Base de datos cruda'!L4023&lt;0,,'Base de datos cruda'!L4023)</f>
        <v>9.57</v>
      </c>
      <c r="M4023" s="28" t="str">
        <f>IF(TRIM(PROPER('Base de datos cruda'!M4023))="High","Alto",IF(TRIM(PROPER('Base de datos cruda'!M4023))="Medium","Medio","Bajo"))</f>
        <v>Bajo</v>
      </c>
      <c r="N4023" s="29">
        <v>55.6</v>
      </c>
      <c r="O4023" s="32">
        <f t="shared" si="1"/>
        <v>55.6</v>
      </c>
      <c r="P4023" s="33">
        <f t="shared" si="2"/>
        <v>15.19</v>
      </c>
      <c r="Q4023" s="34">
        <f t="shared" si="3"/>
        <v>0.6726546906</v>
      </c>
      <c r="R4023" s="35" t="str">
        <f t="shared" si="4"/>
        <v>Medio</v>
      </c>
      <c r="S4023" s="35" t="str">
        <f>IF(O4023="","",IF(O4023&gt;AVERAGE('Base de datos limpia'!$O$2:$O$8001),"Alto","Normal"))
</f>
        <v>Normal</v>
      </c>
      <c r="T4023" s="35" t="str">
        <f t="shared" si="5"/>
        <v>Gamer moderado</v>
      </c>
      <c r="U4023" s="35"/>
    </row>
    <row r="4024">
      <c r="A4024" s="28">
        <v>4023.0</v>
      </c>
      <c r="B4024" s="28">
        <v>21.0</v>
      </c>
      <c r="C4024" s="28" t="str">
        <f>TRIM(PROPER('Base de datos cruda'!C4024))</f>
        <v>Female</v>
      </c>
      <c r="D4024" s="28">
        <v>2.44</v>
      </c>
      <c r="E4024" s="28">
        <v>2.89</v>
      </c>
      <c r="F4024" s="28">
        <v>4.84</v>
      </c>
      <c r="G4024" s="28">
        <v>87.18</v>
      </c>
      <c r="H4024" s="28" t="str">
        <f>TRIM(PROPER('Base de datos cruda'!H4024))</f>
        <v>Fps</v>
      </c>
      <c r="I4024" s="28">
        <v>4.29</v>
      </c>
      <c r="J4024" s="28">
        <v>6.18</v>
      </c>
      <c r="K4024" s="28">
        <v>292.19</v>
      </c>
      <c r="L4024" s="28">
        <f>IF('Base de datos cruda'!L4024&lt;0,,'Base de datos cruda'!L4024)</f>
        <v>6.32</v>
      </c>
      <c r="M4024" s="28" t="str">
        <f>IF(TRIM(PROPER('Base de datos cruda'!M4024))="High","Alto",IF(TRIM(PROPER('Base de datos cruda'!M4024))="Medium","Medio","Bajo"))</f>
        <v>Medio</v>
      </c>
      <c r="N4024" s="29">
        <v>63.23</v>
      </c>
      <c r="O4024" s="32">
        <f t="shared" si="1"/>
        <v>63.23</v>
      </c>
      <c r="P4024" s="33">
        <f t="shared" si="2"/>
        <v>8.62</v>
      </c>
      <c r="Q4024" s="34">
        <f t="shared" si="3"/>
        <v>1.18442623</v>
      </c>
      <c r="R4024" s="35" t="str">
        <f t="shared" si="4"/>
        <v>Medio</v>
      </c>
      <c r="S4024" s="35" t="str">
        <f>IF(O4024="","",IF(O4024&gt;AVERAGE('Base de datos limpia'!$O$2:$O$8001),"Alto","Normal"))
</f>
        <v>Normal</v>
      </c>
      <c r="T4024" s="35" t="str">
        <f t="shared" si="5"/>
        <v>Gamer casual</v>
      </c>
      <c r="U4024" s="35"/>
    </row>
    <row r="4025">
      <c r="A4025" s="28">
        <v>4024.0</v>
      </c>
      <c r="B4025" s="28">
        <v>23.0</v>
      </c>
      <c r="C4025" s="28" t="str">
        <f>TRIM(PROPER('Base de datos cruda'!C4025))</f>
        <v>Male</v>
      </c>
      <c r="D4025" s="28">
        <v>4.94</v>
      </c>
      <c r="E4025" s="28">
        <v>9.34</v>
      </c>
      <c r="F4025" s="28">
        <v>7.43</v>
      </c>
      <c r="G4025" s="28">
        <v>86.47</v>
      </c>
      <c r="H4025" s="28" t="str">
        <f>TRIM(PROPER('Base de datos cruda'!H4025))</f>
        <v>Fps</v>
      </c>
      <c r="I4025" s="28">
        <v>2.89</v>
      </c>
      <c r="J4025" s="28">
        <v>9.11</v>
      </c>
      <c r="K4025" s="28">
        <v>271.13</v>
      </c>
      <c r="L4025" s="28">
        <f>IF('Base de datos cruda'!L4025&lt;0,,'Base de datos cruda'!L4025)</f>
        <v>12.73</v>
      </c>
      <c r="M4025" s="28" t="str">
        <f>IF(TRIM(PROPER('Base de datos cruda'!M4025))="High","Alto",IF(TRIM(PROPER('Base de datos cruda'!M4025))="Medium","Medio","Bajo"))</f>
        <v>Medio</v>
      </c>
      <c r="N4025" s="29">
        <v>80.23</v>
      </c>
      <c r="O4025" s="32">
        <f t="shared" si="1"/>
        <v>80.23</v>
      </c>
      <c r="P4025" s="33">
        <f t="shared" si="2"/>
        <v>14.05</v>
      </c>
      <c r="Q4025" s="34">
        <f t="shared" si="3"/>
        <v>1.890688259</v>
      </c>
      <c r="R4025" s="35" t="str">
        <f t="shared" si="4"/>
        <v>Alto</v>
      </c>
      <c r="S4025" s="35" t="str">
        <f>IF(O4025="","",IF(O4025&gt;AVERAGE('Base de datos limpia'!$O$2:$O$8001),"Alto","Normal"))
</f>
        <v>Alto</v>
      </c>
      <c r="T4025" s="35" t="str">
        <f t="shared" si="5"/>
        <v>Gamer intensivo</v>
      </c>
      <c r="U4025" s="35"/>
    </row>
    <row r="4026">
      <c r="A4026" s="28">
        <v>4025.0</v>
      </c>
      <c r="B4026" s="28">
        <v>23.0</v>
      </c>
      <c r="C4026" s="28" t="str">
        <f>TRIM(PROPER('Base de datos cruda'!C4026))</f>
        <v>Male</v>
      </c>
      <c r="D4026" s="28">
        <v>2.21</v>
      </c>
      <c r="E4026" s="28">
        <v>7.24</v>
      </c>
      <c r="F4026" s="28">
        <v>8.81</v>
      </c>
      <c r="G4026" s="28">
        <v>96.39</v>
      </c>
      <c r="H4026" s="28" t="str">
        <f>TRIM(PROPER('Base de datos cruda'!H4026))</f>
        <v>Casual</v>
      </c>
      <c r="I4026" s="28">
        <v>1.08</v>
      </c>
      <c r="J4026" s="28">
        <v>5.97</v>
      </c>
      <c r="K4026" s="28">
        <v>278.38</v>
      </c>
      <c r="L4026" s="28">
        <f>IF('Base de datos cruda'!L4026&lt;0,,'Base de datos cruda'!L4026)</f>
        <v>4.85</v>
      </c>
      <c r="M4026" s="28" t="str">
        <f>IF(TRIM(PROPER('Base de datos cruda'!M4026))="High","Alto",IF(TRIM(PROPER('Base de datos cruda'!M4026))="Medium","Medio","Bajo"))</f>
        <v>Medio</v>
      </c>
      <c r="N4026" s="29">
        <v>96.28</v>
      </c>
      <c r="O4026" s="32">
        <f t="shared" si="1"/>
        <v>96.28</v>
      </c>
      <c r="P4026" s="33">
        <f t="shared" si="2"/>
        <v>8.18</v>
      </c>
      <c r="Q4026" s="34">
        <f t="shared" si="3"/>
        <v>3.2760181</v>
      </c>
      <c r="R4026" s="35" t="str">
        <f t="shared" si="4"/>
        <v>Alto</v>
      </c>
      <c r="S4026" s="35" t="str">
        <f>IF(O4026="","",IF(O4026&gt;AVERAGE('Base de datos limpia'!$O$2:$O$8001),"Alto","Normal"))
</f>
        <v>Alto</v>
      </c>
      <c r="T4026" s="35" t="str">
        <f t="shared" si="5"/>
        <v>Gamer intensivo</v>
      </c>
      <c r="U4026" s="35"/>
    </row>
    <row r="4027">
      <c r="A4027" s="28">
        <v>4026.0</v>
      </c>
      <c r="B4027" s="28">
        <v>22.0</v>
      </c>
      <c r="C4027" s="28" t="str">
        <f>TRIM(PROPER('Base de datos cruda'!C4027))</f>
        <v>Female</v>
      </c>
      <c r="D4027" s="28">
        <v>0.41</v>
      </c>
      <c r="E4027" s="28">
        <v>7.04</v>
      </c>
      <c r="F4027" s="28">
        <v>5.55</v>
      </c>
      <c r="G4027" s="28">
        <v>72.83</v>
      </c>
      <c r="H4027" s="28" t="str">
        <f>TRIM(PROPER('Base de datos cruda'!H4027))</f>
        <v>Casual</v>
      </c>
      <c r="I4027" s="28">
        <v>4.3</v>
      </c>
      <c r="J4027" s="28">
        <v>4.22</v>
      </c>
      <c r="K4027" s="28">
        <v>311.07</v>
      </c>
      <c r="L4027" s="28">
        <f>IF('Base de datos cruda'!L4027&lt;0,,'Base de datos cruda'!L4027)</f>
        <v>2.81</v>
      </c>
      <c r="M4027" s="28" t="str">
        <f>IF(TRIM(PROPER('Base de datos cruda'!M4027))="High","Alto",IF(TRIM(PROPER('Base de datos cruda'!M4027))="Medium","Medio","Bajo"))</f>
        <v>Alto</v>
      </c>
      <c r="N4027" s="29">
        <v>88.59</v>
      </c>
      <c r="O4027" s="32">
        <f t="shared" si="1"/>
        <v>88.59</v>
      </c>
      <c r="P4027" s="33">
        <f t="shared" si="2"/>
        <v>4.63</v>
      </c>
      <c r="Q4027" s="34">
        <f t="shared" si="3"/>
        <v>17.17073171</v>
      </c>
      <c r="R4027" s="35" t="str">
        <f t="shared" si="4"/>
        <v>Alto</v>
      </c>
      <c r="S4027" s="35" t="str">
        <f>IF(O4027="","",IF(O4027&gt;AVERAGE('Base de datos limpia'!$O$2:$O$8001),"Alto","Normal"))
</f>
        <v>Alto</v>
      </c>
      <c r="T4027" s="35" t="str">
        <f t="shared" si="5"/>
        <v>Gamer intensivo</v>
      </c>
      <c r="U4027" s="35"/>
    </row>
    <row r="4028">
      <c r="A4028" s="28">
        <v>4027.0</v>
      </c>
      <c r="B4028" s="28">
        <v>21.0</v>
      </c>
      <c r="C4028" s="28" t="str">
        <f>TRIM(PROPER('Base de datos cruda'!C4028))</f>
        <v>Female</v>
      </c>
      <c r="D4028" s="28">
        <v>7.3</v>
      </c>
      <c r="E4028" s="28">
        <v>5.21</v>
      </c>
      <c r="F4028" s="28">
        <v>4.08</v>
      </c>
      <c r="G4028" s="28">
        <v>64.36</v>
      </c>
      <c r="H4028" s="28" t="str">
        <f>TRIM(PROPER('Base de datos cruda'!H4028))</f>
        <v>Rpg</v>
      </c>
      <c r="I4028" s="28">
        <v>2.98</v>
      </c>
      <c r="J4028" s="28">
        <v>12.73</v>
      </c>
      <c r="K4028" s="28">
        <v>248.94</v>
      </c>
      <c r="L4028" s="28">
        <f>IF('Base de datos cruda'!L4028&lt;0,,'Base de datos cruda'!L4028)</f>
        <v>17.85</v>
      </c>
      <c r="M4028" s="28" t="str">
        <f>IF(TRIM(PROPER('Base de datos cruda'!M4028))="High","Alto",IF(TRIM(PROPER('Base de datos cruda'!M4028))="Medium","Medio","Bajo"))</f>
        <v>Bajo</v>
      </c>
      <c r="N4028" s="29">
        <v>26.77</v>
      </c>
      <c r="O4028" s="32">
        <f t="shared" si="1"/>
        <v>26.77</v>
      </c>
      <c r="P4028" s="33">
        <f t="shared" si="2"/>
        <v>20.03</v>
      </c>
      <c r="Q4028" s="34">
        <f t="shared" si="3"/>
        <v>0.7136986301</v>
      </c>
      <c r="R4028" s="35" t="str">
        <f t="shared" si="4"/>
        <v>Bajo</v>
      </c>
      <c r="S4028" s="35" t="str">
        <f>IF(O4028="","",IF(O4028&gt;AVERAGE('Base de datos limpia'!$O$2:$O$8001),"Alto","Normal"))
</f>
        <v>Normal</v>
      </c>
      <c r="T4028" s="35" t="str">
        <f t="shared" si="5"/>
        <v>Gamer moderado</v>
      </c>
      <c r="U4028" s="35"/>
    </row>
    <row r="4029">
      <c r="A4029" s="28">
        <v>4028.0</v>
      </c>
      <c r="B4029" s="28">
        <v>17.0</v>
      </c>
      <c r="C4029" s="28" t="str">
        <f>TRIM(PROPER('Base de datos cruda'!C4029))</f>
        <v>Other</v>
      </c>
      <c r="D4029" s="28">
        <v>7.07</v>
      </c>
      <c r="E4029" s="28">
        <v>4.39</v>
      </c>
      <c r="F4029" s="28">
        <v>7.67</v>
      </c>
      <c r="G4029" s="28">
        <v>94.58</v>
      </c>
      <c r="H4029" s="28" t="str">
        <f>TRIM(PROPER('Base de datos cruda'!H4029))</f>
        <v>Fps</v>
      </c>
      <c r="I4029" s="28">
        <v>1.16</v>
      </c>
      <c r="J4029" s="28">
        <v>9.12</v>
      </c>
      <c r="K4029" s="28">
        <v>243.41</v>
      </c>
      <c r="L4029" s="28">
        <f>IF('Base de datos cruda'!L4029&lt;0,,'Base de datos cruda'!L4029)</f>
        <v>11.64</v>
      </c>
      <c r="M4029" s="28" t="str">
        <f>IF(TRIM(PROPER('Base de datos cruda'!M4029))="High","Alto",IF(TRIM(PROPER('Base de datos cruda'!M4029))="Medium","Medio","Bajo"))</f>
        <v>Bajo</v>
      </c>
      <c r="N4029" s="29">
        <v>59.7014625588327</v>
      </c>
      <c r="O4029" s="32">
        <f t="shared" si="1"/>
        <v>59.70146256</v>
      </c>
      <c r="P4029" s="33">
        <f t="shared" si="2"/>
        <v>16.19</v>
      </c>
      <c r="Q4029" s="34">
        <f t="shared" si="3"/>
        <v>0.6209335219</v>
      </c>
      <c r="R4029" s="35" t="str">
        <f t="shared" si="4"/>
        <v>Medio</v>
      </c>
      <c r="S4029" s="35" t="str">
        <f>IF(O4029="","",IF(O4029&gt;AVERAGE('Base de datos limpia'!$O$2:$O$8001),"Alto","Normal"))
</f>
        <v>Normal</v>
      </c>
      <c r="T4029" s="35" t="str">
        <f t="shared" si="5"/>
        <v>Gamer moderado</v>
      </c>
      <c r="U4029" s="35"/>
    </row>
    <row r="4030">
      <c r="A4030" s="28">
        <v>4029.0</v>
      </c>
      <c r="B4030" s="28">
        <v>22.0</v>
      </c>
      <c r="C4030" s="28" t="str">
        <f>TRIM(PROPER('Base de datos cruda'!C4030))</f>
        <v>Female</v>
      </c>
      <c r="D4030" s="28">
        <v>7.77</v>
      </c>
      <c r="E4030" s="28">
        <v>6.0</v>
      </c>
      <c r="F4030" s="28">
        <v>4.03</v>
      </c>
      <c r="G4030" s="28">
        <v>73.26</v>
      </c>
      <c r="H4030" s="28" t="str">
        <f>TRIM(PROPER('Base de datos cruda'!H4030))</f>
        <v>Casual</v>
      </c>
      <c r="I4030" s="28">
        <v>2.81</v>
      </c>
      <c r="J4030" s="28">
        <v>10.96</v>
      </c>
      <c r="K4030" s="28">
        <v>234.15</v>
      </c>
      <c r="L4030" s="28">
        <f>IF('Base de datos cruda'!L4030&lt;0,,'Base de datos cruda'!L4030)</f>
        <v>17.55</v>
      </c>
      <c r="M4030" s="28" t="str">
        <f>IF(TRIM(PROPER('Base de datos cruda'!M4030))="High","Alto",IF(TRIM(PROPER('Base de datos cruda'!M4030))="Medium","Medio","Bajo"))</f>
        <v>Bajo</v>
      </c>
      <c r="N4030" s="29">
        <v>34.5</v>
      </c>
      <c r="O4030" s="32">
        <f t="shared" si="1"/>
        <v>34.5</v>
      </c>
      <c r="P4030" s="33">
        <f t="shared" si="2"/>
        <v>18.73</v>
      </c>
      <c r="Q4030" s="34">
        <f t="shared" si="3"/>
        <v>0.7722007722</v>
      </c>
      <c r="R4030" s="35" t="str">
        <f t="shared" si="4"/>
        <v>Bajo</v>
      </c>
      <c r="S4030" s="35" t="str">
        <f>IF(O4030="","",IF(O4030&gt;AVERAGE('Base de datos limpia'!$O$2:$O$8001),"Alto","Normal"))
</f>
        <v>Normal</v>
      </c>
      <c r="T4030" s="35" t="str">
        <f t="shared" si="5"/>
        <v>Gamer intensivo</v>
      </c>
      <c r="U4030" s="35"/>
    </row>
    <row r="4031">
      <c r="A4031" s="28">
        <v>4030.0</v>
      </c>
      <c r="B4031" s="28">
        <v>20.0</v>
      </c>
      <c r="C4031" s="28" t="str">
        <f>TRIM(PROPER('Base de datos cruda'!C4031))</f>
        <v>Female</v>
      </c>
      <c r="D4031" s="28">
        <v>5.73</v>
      </c>
      <c r="E4031" s="28">
        <v>2.09</v>
      </c>
      <c r="F4031" s="28">
        <v>8.36</v>
      </c>
      <c r="G4031" s="28">
        <v>69.3</v>
      </c>
      <c r="H4031" s="28" t="str">
        <f>TRIM(PROPER('Base de datos cruda'!H4031))</f>
        <v>Casual</v>
      </c>
      <c r="I4031" s="28">
        <v>3.38</v>
      </c>
      <c r="J4031" s="28">
        <v>9.78</v>
      </c>
      <c r="K4031" s="28">
        <v>255.32</v>
      </c>
      <c r="L4031" s="28">
        <f>IF('Base de datos cruda'!L4031&lt;0,,'Base de datos cruda'!L4031)</f>
        <v>12.57</v>
      </c>
      <c r="M4031" s="28" t="str">
        <f>IF(TRIM(PROPER('Base de datos cruda'!M4031))="High","Alto",IF(TRIM(PROPER('Base de datos cruda'!M4031))="Medium","Medio","Bajo"))</f>
        <v>Bajo</v>
      </c>
      <c r="N4031" s="29">
        <v>40.46</v>
      </c>
      <c r="O4031" s="32">
        <f t="shared" si="1"/>
        <v>40.46</v>
      </c>
      <c r="P4031" s="33">
        <f t="shared" si="2"/>
        <v>15.51</v>
      </c>
      <c r="Q4031" s="34">
        <f t="shared" si="3"/>
        <v>0.3647469459</v>
      </c>
      <c r="R4031" s="35" t="str">
        <f t="shared" si="4"/>
        <v>Bajo</v>
      </c>
      <c r="S4031" s="35" t="str">
        <f>IF(O4031="","",IF(O4031&gt;AVERAGE('Base de datos limpia'!$O$2:$O$8001),"Alto","Normal"))
</f>
        <v>Normal</v>
      </c>
      <c r="T4031" s="35" t="str">
        <f t="shared" si="5"/>
        <v>Gamer casual</v>
      </c>
      <c r="U4031" s="35"/>
    </row>
    <row r="4032">
      <c r="A4032" s="28">
        <v>4031.0</v>
      </c>
      <c r="B4032" s="28">
        <v>21.0</v>
      </c>
      <c r="C4032" s="28" t="str">
        <f>TRIM(PROPER('Base de datos cruda'!C4032))</f>
        <v>Male</v>
      </c>
      <c r="D4032" s="28">
        <v>5.46</v>
      </c>
      <c r="E4032" s="28">
        <v>5.09</v>
      </c>
      <c r="F4032" s="28">
        <v>4.28</v>
      </c>
      <c r="G4032" s="28">
        <v>79.45</v>
      </c>
      <c r="H4032" s="28" t="str">
        <f>TRIM(PROPER('Base de datos cruda'!H4032))</f>
        <v>Casual</v>
      </c>
      <c r="I4032" s="28">
        <v>3.4</v>
      </c>
      <c r="J4032" s="28">
        <v>10.29</v>
      </c>
      <c r="K4032" s="28">
        <v>257.58</v>
      </c>
      <c r="L4032" s="28">
        <f>IF('Base de datos cruda'!L4032&lt;0,,'Base de datos cruda'!L4032)</f>
        <v>17.03</v>
      </c>
      <c r="M4032" s="28" t="str">
        <f>IF(TRIM(PROPER('Base de datos cruda'!M4032))="High","Alto",IF(TRIM(PROPER('Base de datos cruda'!M4032))="Medium","Medio","Bajo"))</f>
        <v>Bajo</v>
      </c>
      <c r="N4032" s="29">
        <v>54.79</v>
      </c>
      <c r="O4032" s="32">
        <f t="shared" si="1"/>
        <v>54.79</v>
      </c>
      <c r="P4032" s="33">
        <f t="shared" si="2"/>
        <v>15.75</v>
      </c>
      <c r="Q4032" s="34">
        <f t="shared" si="3"/>
        <v>0.9322344322</v>
      </c>
      <c r="R4032" s="35" t="str">
        <f t="shared" si="4"/>
        <v>Medio</v>
      </c>
      <c r="S4032" s="35" t="str">
        <f>IF(O4032="","",IF(O4032&gt;AVERAGE('Base de datos limpia'!$O$2:$O$8001),"Alto","Normal"))
</f>
        <v>Normal</v>
      </c>
      <c r="T4032" s="35" t="str">
        <f t="shared" si="5"/>
        <v>Gamer moderado</v>
      </c>
      <c r="U4032" s="35"/>
    </row>
    <row r="4033">
      <c r="A4033" s="28">
        <v>4032.0</v>
      </c>
      <c r="B4033" s="28">
        <v>23.0</v>
      </c>
      <c r="C4033" s="28" t="str">
        <f>TRIM(PROPER('Base de datos cruda'!C4033))</f>
        <v>Female</v>
      </c>
      <c r="D4033" s="28">
        <v>4.47</v>
      </c>
      <c r="E4033" s="28">
        <v>5.1</v>
      </c>
      <c r="F4033" s="28">
        <v>7.26</v>
      </c>
      <c r="G4033" s="28">
        <v>65.85</v>
      </c>
      <c r="H4033" s="28" t="str">
        <f>TRIM(PROPER('Base de datos cruda'!H4033))</f>
        <v>Rpg</v>
      </c>
      <c r="I4033" s="28">
        <v>3.62</v>
      </c>
      <c r="J4033" s="28">
        <v>9.28</v>
      </c>
      <c r="K4033" s="28">
        <v>261.68</v>
      </c>
      <c r="L4033" s="28">
        <f>IF('Base de datos cruda'!L4033&lt;0,,'Base de datos cruda'!L4033)</f>
        <v>11.74</v>
      </c>
      <c r="M4033" s="28" t="str">
        <f>IF(TRIM(PROPER('Base de datos cruda'!M4033))="High","Alto",IF(TRIM(PROPER('Base de datos cruda'!M4033))="Medium","Medio","Bajo"))</f>
        <v>Medio</v>
      </c>
      <c r="N4033" s="29">
        <v>64.26</v>
      </c>
      <c r="O4033" s="32">
        <f t="shared" si="1"/>
        <v>64.26</v>
      </c>
      <c r="P4033" s="33">
        <f t="shared" si="2"/>
        <v>13.75</v>
      </c>
      <c r="Q4033" s="34">
        <f t="shared" si="3"/>
        <v>1.140939597</v>
      </c>
      <c r="R4033" s="35" t="str">
        <f t="shared" si="4"/>
        <v>Medio</v>
      </c>
      <c r="S4033" s="35" t="str">
        <f>IF(O4033="","",IF(O4033&gt;AVERAGE('Base de datos limpia'!$O$2:$O$8001),"Alto","Normal"))
</f>
        <v>Normal</v>
      </c>
      <c r="T4033" s="35" t="str">
        <f t="shared" si="5"/>
        <v>Gamer moderado</v>
      </c>
      <c r="U4033" s="35"/>
    </row>
    <row r="4034">
      <c r="A4034" s="28">
        <v>4033.0</v>
      </c>
      <c r="B4034" s="28">
        <v>23.0</v>
      </c>
      <c r="C4034" s="28" t="str">
        <f>TRIM(PROPER('Base de datos cruda'!C4034))</f>
        <v>Male</v>
      </c>
      <c r="D4034" s="28">
        <v>1.01</v>
      </c>
      <c r="E4034" s="28">
        <v>5.85</v>
      </c>
      <c r="F4034" s="28">
        <v>5.89</v>
      </c>
      <c r="G4034" s="28">
        <v>71.88</v>
      </c>
      <c r="H4034" s="28" t="str">
        <f>TRIM(PROPER('Base de datos cruda'!H4034))</f>
        <v>Rpg</v>
      </c>
      <c r="I4034" s="28">
        <v>4.48</v>
      </c>
      <c r="J4034" s="28">
        <v>2.6</v>
      </c>
      <c r="K4034" s="28">
        <v>302.3</v>
      </c>
      <c r="L4034" s="28">
        <f>IF('Base de datos cruda'!L4034&lt;0,,'Base de datos cruda'!L4034)</f>
        <v>0.98</v>
      </c>
      <c r="M4034" s="28" t="str">
        <f>IF(TRIM(PROPER('Base de datos cruda'!M4034))="High","Alto",IF(TRIM(PROPER('Base de datos cruda'!M4034))="Medium","Medio","Bajo"))</f>
        <v>Medio</v>
      </c>
      <c r="N4034" s="29">
        <v>76.57</v>
      </c>
      <c r="O4034" s="32">
        <f t="shared" si="1"/>
        <v>76.57</v>
      </c>
      <c r="P4034" s="33">
        <f t="shared" si="2"/>
        <v>3.61</v>
      </c>
      <c r="Q4034" s="34">
        <f t="shared" si="3"/>
        <v>5.792079208</v>
      </c>
      <c r="R4034" s="35" t="str">
        <f t="shared" si="4"/>
        <v>Alto</v>
      </c>
      <c r="S4034" s="35" t="str">
        <f>IF(O4034="","",IF(O4034&gt;AVERAGE('Base de datos limpia'!$O$2:$O$8001),"Alto","Normal"))
</f>
        <v>Alto</v>
      </c>
      <c r="T4034" s="35" t="str">
        <f t="shared" si="5"/>
        <v>Gamer moderado</v>
      </c>
      <c r="U4034" s="35"/>
    </row>
    <row r="4035">
      <c r="A4035" s="28">
        <v>4034.0</v>
      </c>
      <c r="B4035" s="28">
        <v>18.0</v>
      </c>
      <c r="C4035" s="28" t="str">
        <f>TRIM(PROPER('Base de datos cruda'!C4035))</f>
        <v>Female</v>
      </c>
      <c r="D4035" s="28">
        <v>1.51</v>
      </c>
      <c r="E4035" s="28">
        <v>6.71</v>
      </c>
      <c r="F4035" s="28">
        <v>5.02</v>
      </c>
      <c r="G4035" s="28">
        <v>75.41</v>
      </c>
      <c r="H4035" s="28" t="str">
        <f>TRIM(PROPER('Base de datos cruda'!H4035))</f>
        <v>Rpg</v>
      </c>
      <c r="I4035" s="28">
        <v>4.12</v>
      </c>
      <c r="J4035" s="28">
        <v>3.62</v>
      </c>
      <c r="K4035" s="28">
        <v>309.94</v>
      </c>
      <c r="L4035" s="28">
        <f>IF('Base de datos cruda'!L4035&lt;0,,'Base de datos cruda'!L4035)</f>
        <v>0.44</v>
      </c>
      <c r="M4035" s="28" t="str">
        <f>IF(TRIM(PROPER('Base de datos cruda'!M4035))="High","Alto",IF(TRIM(PROPER('Base de datos cruda'!M4035))="Medium","Medio","Bajo"))</f>
        <v>Medio</v>
      </c>
      <c r="N4035" s="29">
        <v>87.76</v>
      </c>
      <c r="O4035" s="32">
        <f t="shared" si="1"/>
        <v>87.76</v>
      </c>
      <c r="P4035" s="33">
        <f t="shared" si="2"/>
        <v>5.13</v>
      </c>
      <c r="Q4035" s="34">
        <f t="shared" si="3"/>
        <v>4.443708609</v>
      </c>
      <c r="R4035" s="35" t="str">
        <f t="shared" si="4"/>
        <v>Alto</v>
      </c>
      <c r="S4035" s="35" t="str">
        <f>IF(O4035="","",IF(O4035&gt;AVERAGE('Base de datos limpia'!$O$2:$O$8001),"Alto","Normal"))
</f>
        <v>Alto</v>
      </c>
      <c r="T4035" s="35" t="str">
        <f t="shared" si="5"/>
        <v>Gamer intensivo</v>
      </c>
      <c r="U4035" s="35"/>
    </row>
    <row r="4036">
      <c r="A4036" s="28">
        <v>4035.0</v>
      </c>
      <c r="B4036" s="28">
        <v>22.0</v>
      </c>
      <c r="C4036" s="28" t="str">
        <f>TRIM(PROPER('Base de datos cruda'!C4036))</f>
        <v>Male</v>
      </c>
      <c r="D4036" s="28">
        <v>2.32</v>
      </c>
      <c r="E4036" s="28">
        <v>9.62</v>
      </c>
      <c r="F4036" s="28">
        <v>8.49</v>
      </c>
      <c r="G4036" s="28">
        <v>71.09</v>
      </c>
      <c r="H4036" s="28" t="str">
        <f>TRIM(PROPER('Base de datos cruda'!H4036))</f>
        <v>Fps</v>
      </c>
      <c r="I4036" s="28">
        <v>3.04</v>
      </c>
      <c r="J4036" s="28">
        <v>7.88</v>
      </c>
      <c r="K4036" s="28">
        <v>286.76</v>
      </c>
      <c r="L4036" s="28">
        <f>IF('Base de datos cruda'!L4036&lt;0,,'Base de datos cruda'!L4036)</f>
        <v>7.32</v>
      </c>
      <c r="M4036" s="28" t="str">
        <f>IF(TRIM(PROPER('Base de datos cruda'!M4036))="High","Alto",IF(TRIM(PROPER('Base de datos cruda'!M4036))="Medium","Medio","Bajo"))</f>
        <v>Medio</v>
      </c>
      <c r="N4036" s="29">
        <v>100.0</v>
      </c>
      <c r="O4036" s="32">
        <f t="shared" si="1"/>
        <v>100</v>
      </c>
      <c r="P4036" s="33">
        <f t="shared" si="2"/>
        <v>10.2</v>
      </c>
      <c r="Q4036" s="34">
        <f t="shared" si="3"/>
        <v>4.146551724</v>
      </c>
      <c r="R4036" s="35" t="str">
        <f t="shared" si="4"/>
        <v>Alto</v>
      </c>
      <c r="S4036" s="35" t="str">
        <f>IF(O4036="","",IF(O4036&gt;AVERAGE('Base de datos limpia'!$O$2:$O$8001),"Alto","Normal"))
</f>
        <v>Alto</v>
      </c>
      <c r="T4036" s="35" t="str">
        <f t="shared" si="5"/>
        <v>Gamer intensivo</v>
      </c>
      <c r="U4036" s="35"/>
    </row>
    <row r="4037">
      <c r="A4037" s="28">
        <v>4036.0</v>
      </c>
      <c r="B4037" s="28">
        <v>16.0</v>
      </c>
      <c r="C4037" s="28" t="str">
        <f>TRIM(PROPER('Base de datos cruda'!C4037))</f>
        <v>Male</v>
      </c>
      <c r="D4037" s="28">
        <v>7.12</v>
      </c>
      <c r="E4037" s="28">
        <v>6.87</v>
      </c>
      <c r="F4037" s="28">
        <v>7.73</v>
      </c>
      <c r="G4037" s="28">
        <v>78.01</v>
      </c>
      <c r="H4037" s="28" t="str">
        <f>TRIM(PROPER('Base de datos cruda'!H4037))</f>
        <v>Rpg</v>
      </c>
      <c r="I4037" s="28">
        <v>0.16</v>
      </c>
      <c r="J4037" s="28">
        <v>9.91</v>
      </c>
      <c r="K4037" s="28">
        <v>237.4</v>
      </c>
      <c r="L4037" s="28">
        <f>IF('Base de datos cruda'!L4037&lt;0,,'Base de datos cruda'!L4037)</f>
        <v>18.25</v>
      </c>
      <c r="M4037" s="28" t="str">
        <f>IF(TRIM(PROPER('Base de datos cruda'!M4037))="High","Alto",IF(TRIM(PROPER('Base de datos cruda'!M4037))="Medium","Medio","Bajo"))</f>
        <v>Bajo</v>
      </c>
      <c r="N4037" s="29">
        <v>60.28</v>
      </c>
      <c r="O4037" s="32">
        <f t="shared" si="1"/>
        <v>60.28</v>
      </c>
      <c r="P4037" s="33">
        <f t="shared" si="2"/>
        <v>17.03</v>
      </c>
      <c r="Q4037" s="34">
        <f t="shared" si="3"/>
        <v>0.9648876404</v>
      </c>
      <c r="R4037" s="35" t="str">
        <f t="shared" si="4"/>
        <v>Medio</v>
      </c>
      <c r="S4037" s="35" t="str">
        <f>IF(O4037="","",IF(O4037&gt;AVERAGE('Base de datos limpia'!$O$2:$O$8001),"Alto","Normal"))
</f>
        <v>Normal</v>
      </c>
      <c r="T4037" s="35" t="str">
        <f t="shared" si="5"/>
        <v>Gamer intensivo</v>
      </c>
      <c r="U4037" s="35"/>
    </row>
    <row r="4038">
      <c r="A4038" s="28">
        <v>4037.0</v>
      </c>
      <c r="B4038" s="28">
        <v>16.0</v>
      </c>
      <c r="C4038" s="28" t="str">
        <f>TRIM(PROPER('Base de datos cruda'!C4038))</f>
        <v>Female</v>
      </c>
      <c r="D4038" s="28">
        <v>1.38</v>
      </c>
      <c r="E4038" s="28">
        <v>8.95</v>
      </c>
      <c r="F4038" s="28">
        <v>5.7</v>
      </c>
      <c r="G4038" s="28">
        <v>75.39</v>
      </c>
      <c r="H4038" s="28" t="str">
        <f>TRIM(PROPER('Base de datos cruda'!H4038))</f>
        <v>Casual</v>
      </c>
      <c r="I4038" s="28">
        <v>3.75</v>
      </c>
      <c r="J4038" s="28">
        <v>2.39</v>
      </c>
      <c r="K4038" s="28">
        <v>304.96</v>
      </c>
      <c r="L4038" s="28">
        <f>IF('Base de datos cruda'!L4038&lt;0,,'Base de datos cruda'!L4038)</f>
        <v>2.05</v>
      </c>
      <c r="M4038" s="28" t="str">
        <f>IF(TRIM(PROPER('Base de datos cruda'!M4038))="High","Alto",IF(TRIM(PROPER('Base de datos cruda'!M4038))="Medium","Medio","Bajo"))</f>
        <v>Alto</v>
      </c>
      <c r="N4038" s="29">
        <v>100.0</v>
      </c>
      <c r="O4038" s="32">
        <f t="shared" si="1"/>
        <v>100</v>
      </c>
      <c r="P4038" s="33">
        <f t="shared" si="2"/>
        <v>3.77</v>
      </c>
      <c r="Q4038" s="34">
        <f t="shared" si="3"/>
        <v>6.485507246</v>
      </c>
      <c r="R4038" s="35" t="str">
        <f t="shared" si="4"/>
        <v>Alto</v>
      </c>
      <c r="S4038" s="35" t="str">
        <f>IF(O4038="","",IF(O4038&gt;AVERAGE('Base de datos limpia'!$O$2:$O$8001),"Alto","Normal"))
</f>
        <v>Alto</v>
      </c>
      <c r="T4038" s="35" t="str">
        <f t="shared" si="5"/>
        <v>Gamer intensivo</v>
      </c>
      <c r="U4038" s="35"/>
    </row>
    <row r="4039">
      <c r="A4039" s="28">
        <v>4038.0</v>
      </c>
      <c r="B4039" s="28">
        <v>22.0</v>
      </c>
      <c r="C4039" s="28" t="str">
        <f>TRIM(PROPER('Base de datos cruda'!C4039))</f>
        <v>Female</v>
      </c>
      <c r="D4039" s="28">
        <v>7.38</v>
      </c>
      <c r="E4039" s="28">
        <v>6.01</v>
      </c>
      <c r="F4039" s="28">
        <v>5.42</v>
      </c>
      <c r="G4039" s="28">
        <v>90.98</v>
      </c>
      <c r="H4039" s="28" t="str">
        <f>TRIM(PROPER('Base de datos cruda'!H4039))</f>
        <v>Casual</v>
      </c>
      <c r="I4039" s="28">
        <v>4.87</v>
      </c>
      <c r="J4039" s="28">
        <v>9.38</v>
      </c>
      <c r="K4039" s="28">
        <v>253.36</v>
      </c>
      <c r="L4039" s="28">
        <f>IF('Base de datos cruda'!L4039&lt;0,,'Base de datos cruda'!L4039)</f>
        <v>16.39</v>
      </c>
      <c r="M4039" s="28" t="str">
        <f>IF(TRIM(PROPER('Base de datos cruda'!M4039))="High","Alto",IF(TRIM(PROPER('Base de datos cruda'!M4039))="Medium","Medio","Bajo"))</f>
        <v>Bajo</v>
      </c>
      <c r="N4039" s="29">
        <v>53.01</v>
      </c>
      <c r="O4039" s="32">
        <f t="shared" si="1"/>
        <v>53.01</v>
      </c>
      <c r="P4039" s="33">
        <f t="shared" si="2"/>
        <v>16.76</v>
      </c>
      <c r="Q4039" s="34">
        <f t="shared" si="3"/>
        <v>0.8143631436</v>
      </c>
      <c r="R4039" s="35" t="str">
        <f t="shared" si="4"/>
        <v>Medio</v>
      </c>
      <c r="S4039" s="35" t="str">
        <f>IF(O4039="","",IF(O4039&gt;AVERAGE('Base de datos limpia'!$O$2:$O$8001),"Alto","Normal"))
</f>
        <v>Normal</v>
      </c>
      <c r="T4039" s="35" t="str">
        <f t="shared" si="5"/>
        <v>Gamer intensivo</v>
      </c>
      <c r="U4039" s="35"/>
    </row>
    <row r="4040">
      <c r="A4040" s="28">
        <v>4039.0</v>
      </c>
      <c r="B4040" s="28">
        <v>24.0</v>
      </c>
      <c r="C4040" s="28" t="str">
        <f>TRIM(PROPER('Base de datos cruda'!C4040))</f>
        <v>Male</v>
      </c>
      <c r="D4040" s="28">
        <v>4.18</v>
      </c>
      <c r="E4040" s="28">
        <v>6.64</v>
      </c>
      <c r="F4040" s="28">
        <v>7.68</v>
      </c>
      <c r="G4040" s="28">
        <v>96.74</v>
      </c>
      <c r="H4040" s="28" t="str">
        <f>TRIM(PROPER('Base de datos cruda'!H4040))</f>
        <v>Rpg</v>
      </c>
      <c r="I4040" s="28">
        <v>1.53</v>
      </c>
      <c r="J4040" s="28">
        <v>10.03</v>
      </c>
      <c r="K4040" s="28">
        <v>268.24</v>
      </c>
      <c r="L4040" s="28">
        <f>IF('Base de datos cruda'!L4040&lt;0,,'Base de datos cruda'!L4040)</f>
        <v>12.77</v>
      </c>
      <c r="M4040" s="28" t="str">
        <f>IF(TRIM(PROPER('Base de datos cruda'!M4040))="High","Alto",IF(TRIM(PROPER('Base de datos cruda'!M4040))="Medium","Medio","Bajo"))</f>
        <v>Medio</v>
      </c>
      <c r="N4040" s="29">
        <v>82.91</v>
      </c>
      <c r="O4040" s="32">
        <f t="shared" si="1"/>
        <v>82.91</v>
      </c>
      <c r="P4040" s="33">
        <f t="shared" si="2"/>
        <v>14.21</v>
      </c>
      <c r="Q4040" s="34">
        <f t="shared" si="3"/>
        <v>1.588516746</v>
      </c>
      <c r="R4040" s="35" t="str">
        <f t="shared" si="4"/>
        <v>Alto</v>
      </c>
      <c r="S4040" s="35" t="str">
        <f>IF(O4040="","",IF(O4040&gt;AVERAGE('Base de datos limpia'!$O$2:$O$8001),"Alto","Normal"))
</f>
        <v>Alto</v>
      </c>
      <c r="T4040" s="35" t="str">
        <f t="shared" si="5"/>
        <v>Gamer intensivo</v>
      </c>
      <c r="U4040" s="35"/>
    </row>
    <row r="4041">
      <c r="A4041" s="28">
        <v>4040.0</v>
      </c>
      <c r="B4041" s="28">
        <v>22.0</v>
      </c>
      <c r="C4041" s="28" t="str">
        <f>TRIM(PROPER('Base de datos cruda'!C4041))</f>
        <v>Female</v>
      </c>
      <c r="D4041" s="28">
        <v>5.72</v>
      </c>
      <c r="E4041" s="28">
        <v>1.63</v>
      </c>
      <c r="F4041" s="28">
        <v>8.18</v>
      </c>
      <c r="G4041" s="28">
        <v>64.04</v>
      </c>
      <c r="H4041" s="28" t="str">
        <f>TRIM(PROPER('Base de datos cruda'!H4041))</f>
        <v>Casual</v>
      </c>
      <c r="I4041" s="28">
        <v>3.03</v>
      </c>
      <c r="J4041" s="28">
        <v>8.27</v>
      </c>
      <c r="K4041" s="28">
        <v>263.04</v>
      </c>
      <c r="L4041" s="28">
        <f>IF('Base de datos cruda'!L4041&lt;0,,'Base de datos cruda'!L4041)</f>
        <v>14.09</v>
      </c>
      <c r="M4041" s="28" t="str">
        <f>IF(TRIM(PROPER('Base de datos cruda'!M4041))="High","Alto",IF(TRIM(PROPER('Base de datos cruda'!M4041))="Medium","Medio","Bajo"))</f>
        <v>Bajo</v>
      </c>
      <c r="N4041" s="29">
        <v>46.8194500715128</v>
      </c>
      <c r="O4041" s="32">
        <f t="shared" si="1"/>
        <v>46.81945007</v>
      </c>
      <c r="P4041" s="33">
        <f t="shared" si="2"/>
        <v>13.99</v>
      </c>
      <c r="Q4041" s="34">
        <f t="shared" si="3"/>
        <v>0.284965035</v>
      </c>
      <c r="R4041" s="35" t="str">
        <f t="shared" si="4"/>
        <v>Bajo</v>
      </c>
      <c r="S4041" s="35" t="str">
        <f>IF(O4041="","",IF(O4041&gt;AVERAGE('Base de datos limpia'!$O$2:$O$8001),"Alto","Normal"))
</f>
        <v>Normal</v>
      </c>
      <c r="T4041" s="35" t="str">
        <f t="shared" si="5"/>
        <v>Gamer casual</v>
      </c>
      <c r="U4041" s="35"/>
    </row>
    <row r="4042">
      <c r="A4042" s="28">
        <v>4041.0</v>
      </c>
      <c r="B4042" s="28">
        <v>20.0</v>
      </c>
      <c r="C4042" s="28" t="str">
        <f>TRIM(PROPER('Base de datos cruda'!C4042))</f>
        <v>Male</v>
      </c>
      <c r="D4042" s="28">
        <v>0.88</v>
      </c>
      <c r="E4042" s="28">
        <v>2.2</v>
      </c>
      <c r="F4042" s="28">
        <v>7.58</v>
      </c>
      <c r="G4042" s="28">
        <v>92.93</v>
      </c>
      <c r="H4042" s="28" t="str">
        <f>TRIM(PROPER('Base de datos cruda'!H4042))</f>
        <v>Rpg</v>
      </c>
      <c r="I4042" s="28">
        <v>3.84</v>
      </c>
      <c r="J4042" s="28">
        <v>4.95</v>
      </c>
      <c r="K4042" s="28">
        <v>316.51</v>
      </c>
      <c r="L4042" s="28">
        <f>IF('Base de datos cruda'!L4042&lt;0,,'Base de datos cruda'!L4042)</f>
        <v>3.79</v>
      </c>
      <c r="M4042" s="28" t="str">
        <f>IF(TRIM(PROPER('Base de datos cruda'!M4042))="High","Alto",IF(TRIM(PROPER('Base de datos cruda'!M4042))="Medium","Medio","Bajo"))</f>
        <v>Medio</v>
      </c>
      <c r="N4042" s="29">
        <v>64.35</v>
      </c>
      <c r="O4042" s="32">
        <f t="shared" si="1"/>
        <v>64.35</v>
      </c>
      <c r="P4042" s="33">
        <f t="shared" si="2"/>
        <v>5.83</v>
      </c>
      <c r="Q4042" s="34">
        <f t="shared" si="3"/>
        <v>2.5</v>
      </c>
      <c r="R4042" s="35" t="str">
        <f t="shared" si="4"/>
        <v>Medio</v>
      </c>
      <c r="S4042" s="35" t="str">
        <f>IF(O4042="","",IF(O4042&gt;AVERAGE('Base de datos limpia'!$O$2:$O$8001),"Alto","Normal"))
</f>
        <v>Normal</v>
      </c>
      <c r="T4042" s="35" t="str">
        <f t="shared" si="5"/>
        <v>Gamer casual</v>
      </c>
      <c r="U4042" s="35"/>
    </row>
    <row r="4043">
      <c r="A4043" s="28">
        <v>4042.0</v>
      </c>
      <c r="B4043" s="28">
        <v>23.0</v>
      </c>
      <c r="C4043" s="28" t="str">
        <f>TRIM(PROPER('Base de datos cruda'!C4043))</f>
        <v>Male</v>
      </c>
      <c r="D4043" s="28">
        <v>2.15</v>
      </c>
      <c r="E4043" s="28">
        <v>6.22</v>
      </c>
      <c r="F4043" s="28">
        <v>7.2</v>
      </c>
      <c r="G4043" s="28">
        <v>97.27</v>
      </c>
      <c r="H4043" s="28" t="str">
        <f>TRIM(PROPER('Base de datos cruda'!H4043))</f>
        <v>Fps</v>
      </c>
      <c r="I4043" s="28">
        <v>3.2</v>
      </c>
      <c r="J4043" s="28">
        <v>6.78</v>
      </c>
      <c r="K4043" s="28">
        <v>293.03</v>
      </c>
      <c r="L4043" s="28">
        <f>IF('Base de datos cruda'!L4043&lt;0,,'Base de datos cruda'!L4043)</f>
        <v>5.3</v>
      </c>
      <c r="M4043" s="28" t="str">
        <f>IF(TRIM(PROPER('Base de datos cruda'!M4043))="High","Alto",IF(TRIM(PROPER('Base de datos cruda'!M4043))="Medium","Medio","Bajo"))</f>
        <v>Medio</v>
      </c>
      <c r="N4043" s="29">
        <v>86.68</v>
      </c>
      <c r="O4043" s="32">
        <f t="shared" si="1"/>
        <v>86.68</v>
      </c>
      <c r="P4043" s="33">
        <f t="shared" si="2"/>
        <v>8.93</v>
      </c>
      <c r="Q4043" s="34">
        <f t="shared" si="3"/>
        <v>2.893023256</v>
      </c>
      <c r="R4043" s="35" t="str">
        <f t="shared" si="4"/>
        <v>Alto</v>
      </c>
      <c r="S4043" s="35" t="str">
        <f>IF(O4043="","",IF(O4043&gt;AVERAGE('Base de datos limpia'!$O$2:$O$8001),"Alto","Normal"))
</f>
        <v>Alto</v>
      </c>
      <c r="T4043" s="35" t="str">
        <f t="shared" si="5"/>
        <v>Gamer intensivo</v>
      </c>
      <c r="U4043" s="35"/>
    </row>
    <row r="4044">
      <c r="A4044" s="28">
        <v>4043.0</v>
      </c>
      <c r="B4044" s="28">
        <v>17.0</v>
      </c>
      <c r="C4044" s="28" t="str">
        <f>TRIM(PROPER('Base de datos cruda'!C4044))</f>
        <v>Female</v>
      </c>
      <c r="D4044" s="28">
        <v>7.67</v>
      </c>
      <c r="E4044" s="28">
        <v>4.56</v>
      </c>
      <c r="F4044" s="28">
        <v>5.14</v>
      </c>
      <c r="G4044" s="28">
        <v>87.46</v>
      </c>
      <c r="H4044" s="28" t="str">
        <f>TRIM(PROPER('Base de datos cruda'!H4044))</f>
        <v>Casual</v>
      </c>
      <c r="I4044" s="28">
        <v>4.61</v>
      </c>
      <c r="J4044" s="28">
        <v>11.9</v>
      </c>
      <c r="K4044" s="28">
        <v>215.52</v>
      </c>
      <c r="L4044" s="28">
        <f>IF('Base de datos cruda'!L4044&lt;0,,'Base de datos cruda'!L4044)</f>
        <v>16.94</v>
      </c>
      <c r="M4044" s="28" t="str">
        <f>IF(TRIM(PROPER('Base de datos cruda'!M4044))="High","Alto",IF(TRIM(PROPER('Base de datos cruda'!M4044))="Medium","Medio","Bajo"))</f>
        <v>Bajo</v>
      </c>
      <c r="N4044" s="29">
        <v>28.86</v>
      </c>
      <c r="O4044" s="32">
        <f t="shared" si="1"/>
        <v>28.86</v>
      </c>
      <c r="P4044" s="33">
        <f t="shared" si="2"/>
        <v>19.57</v>
      </c>
      <c r="Q4044" s="34">
        <f t="shared" si="3"/>
        <v>0.5945241199</v>
      </c>
      <c r="R4044" s="35" t="str">
        <f t="shared" si="4"/>
        <v>Bajo</v>
      </c>
      <c r="S4044" s="35" t="str">
        <f>IF(O4044="","",IF(O4044&gt;AVERAGE('Base de datos limpia'!$O$2:$O$8001),"Alto","Normal"))
</f>
        <v>Normal</v>
      </c>
      <c r="T4044" s="35" t="str">
        <f t="shared" si="5"/>
        <v>Gamer moderado</v>
      </c>
      <c r="U4044" s="35"/>
    </row>
    <row r="4045">
      <c r="A4045" s="28">
        <v>4044.0</v>
      </c>
      <c r="B4045" s="28">
        <v>24.0</v>
      </c>
      <c r="C4045" s="28" t="str">
        <f>TRIM(PROPER('Base de datos cruda'!C4045))</f>
        <v>Male</v>
      </c>
      <c r="D4045" s="28">
        <v>2.13</v>
      </c>
      <c r="E4045" s="28">
        <v>8.19</v>
      </c>
      <c r="F4045" s="28">
        <v>8.26</v>
      </c>
      <c r="G4045" s="28">
        <v>99.86</v>
      </c>
      <c r="H4045" s="28" t="str">
        <f>TRIM(PROPER('Base de datos cruda'!H4045))</f>
        <v>Rpg</v>
      </c>
      <c r="I4045" s="28">
        <v>2.37</v>
      </c>
      <c r="J4045" s="28">
        <v>5.02</v>
      </c>
      <c r="K4045" s="28">
        <v>293.91</v>
      </c>
      <c r="L4045" s="28">
        <f>IF('Base de datos cruda'!L4045&lt;0,,'Base de datos cruda'!L4045)</f>
        <v>3.57</v>
      </c>
      <c r="M4045" s="28" t="str">
        <f>IF(TRIM(PROPER('Base de datos cruda'!M4045))="High","Alto",IF(TRIM(PROPER('Base de datos cruda'!M4045))="Medium","Medio","Bajo"))</f>
        <v>Medio</v>
      </c>
      <c r="N4045" s="29">
        <v>100.0</v>
      </c>
      <c r="O4045" s="32">
        <f t="shared" si="1"/>
        <v>100</v>
      </c>
      <c r="P4045" s="33">
        <f t="shared" si="2"/>
        <v>7.15</v>
      </c>
      <c r="Q4045" s="34">
        <f t="shared" si="3"/>
        <v>3.845070423</v>
      </c>
      <c r="R4045" s="35" t="str">
        <f t="shared" si="4"/>
        <v>Alto</v>
      </c>
      <c r="S4045" s="35" t="str">
        <f>IF(O4045="","",IF(O4045&gt;AVERAGE('Base de datos limpia'!$O$2:$O$8001),"Alto","Normal"))
</f>
        <v>Alto</v>
      </c>
      <c r="T4045" s="35" t="str">
        <f t="shared" si="5"/>
        <v>Gamer intensivo</v>
      </c>
      <c r="U4045" s="35"/>
    </row>
    <row r="4046">
      <c r="A4046" s="28">
        <v>4045.0</v>
      </c>
      <c r="B4046" s="28">
        <v>21.0</v>
      </c>
      <c r="C4046" s="28" t="str">
        <f>TRIM(PROPER('Base de datos cruda'!C4046))</f>
        <v>Female</v>
      </c>
      <c r="D4046" s="28">
        <v>2.37</v>
      </c>
      <c r="E4046" s="28">
        <v>5.89</v>
      </c>
      <c r="F4046" s="28">
        <v>7.75</v>
      </c>
      <c r="G4046" s="28">
        <v>73.4</v>
      </c>
      <c r="H4046" s="28" t="str">
        <f>TRIM(PROPER('Base de datos cruda'!H4046))</f>
        <v>Casual</v>
      </c>
      <c r="I4046" s="28">
        <v>2.66</v>
      </c>
      <c r="J4046" s="28">
        <v>5.52</v>
      </c>
      <c r="K4046" s="28">
        <v>300.55</v>
      </c>
      <c r="L4046" s="28">
        <f>IF('Base de datos cruda'!L4046&lt;0,,'Base de datos cruda'!L4046)</f>
        <v>4.43</v>
      </c>
      <c r="M4046" s="28" t="str">
        <f>IF(TRIM(PROPER('Base de datos cruda'!M4046))="High","Alto",IF(TRIM(PROPER('Base de datos cruda'!M4046))="Medium","Medio","Bajo"))</f>
        <v>Medio</v>
      </c>
      <c r="N4046" s="29">
        <v>89.7</v>
      </c>
      <c r="O4046" s="32">
        <f t="shared" si="1"/>
        <v>89.7</v>
      </c>
      <c r="P4046" s="33">
        <f t="shared" si="2"/>
        <v>7.89</v>
      </c>
      <c r="Q4046" s="34">
        <f t="shared" si="3"/>
        <v>2.485232068</v>
      </c>
      <c r="R4046" s="35" t="str">
        <f t="shared" si="4"/>
        <v>Alto</v>
      </c>
      <c r="S4046" s="35" t="str">
        <f>IF(O4046="","",IF(O4046&gt;AVERAGE('Base de datos limpia'!$O$2:$O$8001),"Alto","Normal"))
</f>
        <v>Alto</v>
      </c>
      <c r="T4046" s="35" t="str">
        <f t="shared" si="5"/>
        <v>Gamer moderado</v>
      </c>
      <c r="U4046" s="35"/>
    </row>
    <row r="4047">
      <c r="A4047" s="28">
        <v>4046.0</v>
      </c>
      <c r="B4047" s="28">
        <v>24.0</v>
      </c>
      <c r="C4047" s="28" t="str">
        <f>TRIM(PROPER('Base de datos cruda'!C4047))</f>
        <v>Male</v>
      </c>
      <c r="D4047" s="28">
        <v>1.58</v>
      </c>
      <c r="E4047" s="28">
        <v>8.94</v>
      </c>
      <c r="F4047" s="28">
        <v>6.59</v>
      </c>
      <c r="G4047" s="28">
        <v>93.21</v>
      </c>
      <c r="H4047" s="28" t="str">
        <f>TRIM(PROPER('Base de datos cruda'!H4047))</f>
        <v>Fps</v>
      </c>
      <c r="I4047" s="28">
        <v>0.19</v>
      </c>
      <c r="J4047" s="28">
        <v>6.77</v>
      </c>
      <c r="K4047" s="28">
        <v>288.79</v>
      </c>
      <c r="L4047" s="28">
        <f>IF('Base de datos cruda'!L4047&lt;0,,'Base de datos cruda'!L4047)</f>
        <v>7.73</v>
      </c>
      <c r="M4047" s="28" t="str">
        <f>IF(TRIM(PROPER('Base de datos cruda'!M4047))="High","Alto",IF(TRIM(PROPER('Base de datos cruda'!M4047))="Medium","Medio","Bajo"))</f>
        <v>Medio</v>
      </c>
      <c r="N4047" s="29">
        <v>107.068586442734</v>
      </c>
      <c r="O4047" s="33" t="str">
        <f t="shared" si="1"/>
        <v/>
      </c>
      <c r="P4047" s="33">
        <f t="shared" si="2"/>
        <v>8.35</v>
      </c>
      <c r="Q4047" s="34">
        <f t="shared" si="3"/>
        <v>5.658227848</v>
      </c>
      <c r="R4047" s="35" t="str">
        <f t="shared" si="4"/>
        <v>Alto</v>
      </c>
      <c r="S4047" s="35" t="str">
        <f>IF(O4047="","",IF(O4047&gt;AVERAGE('Base de datos limpia'!$O$2:$O$8001),"Alto","Normal"))
</f>
        <v/>
      </c>
      <c r="T4047" s="35" t="str">
        <f t="shared" si="5"/>
        <v>Gamer intensivo</v>
      </c>
      <c r="U4047" s="35"/>
    </row>
    <row r="4048">
      <c r="A4048" s="28">
        <v>4047.0</v>
      </c>
      <c r="B4048" s="28">
        <v>17.0</v>
      </c>
      <c r="C4048" s="28" t="str">
        <f>TRIM(PROPER('Base de datos cruda'!C4048))</f>
        <v>Female</v>
      </c>
      <c r="D4048" s="28">
        <v>1.03</v>
      </c>
      <c r="E4048" s="28">
        <v>9.75</v>
      </c>
      <c r="F4048" s="28">
        <v>6.56</v>
      </c>
      <c r="G4048" s="28">
        <v>86.95</v>
      </c>
      <c r="H4048" s="28" t="str">
        <f>TRIM(PROPER('Base de datos cruda'!H4048))</f>
        <v>Casual</v>
      </c>
      <c r="I4048" s="28">
        <v>4.5</v>
      </c>
      <c r="J4048" s="28">
        <v>5.34</v>
      </c>
      <c r="K4048" s="28">
        <v>316.0</v>
      </c>
      <c r="L4048" s="28">
        <f>IF('Base de datos cruda'!L4048&lt;0,,'Base de datos cruda'!L4048)</f>
        <v>4.89</v>
      </c>
      <c r="M4048" s="28" t="str">
        <f>IF(TRIM(PROPER('Base de datos cruda'!M4048))="High","Alto",IF(TRIM(PROPER('Base de datos cruda'!M4048))="Medium","Medio","Bajo"))</f>
        <v>Medio</v>
      </c>
      <c r="N4048" s="29">
        <v>100.0</v>
      </c>
      <c r="O4048" s="32">
        <f t="shared" si="1"/>
        <v>100</v>
      </c>
      <c r="P4048" s="33">
        <f t="shared" si="2"/>
        <v>6.37</v>
      </c>
      <c r="Q4048" s="34">
        <f t="shared" si="3"/>
        <v>9.466019417</v>
      </c>
      <c r="R4048" s="35" t="str">
        <f t="shared" si="4"/>
        <v>Alto</v>
      </c>
      <c r="S4048" s="35" t="str">
        <f>IF(O4048="","",IF(O4048&gt;AVERAGE('Base de datos limpia'!$O$2:$O$8001),"Alto","Normal"))
</f>
        <v>Alto</v>
      </c>
      <c r="T4048" s="35" t="str">
        <f t="shared" si="5"/>
        <v>Gamer intensivo</v>
      </c>
      <c r="U4048" s="35"/>
    </row>
    <row r="4049">
      <c r="A4049" s="28">
        <v>4048.0</v>
      </c>
      <c r="B4049" s="28">
        <v>18.0</v>
      </c>
      <c r="C4049" s="28" t="str">
        <f>TRIM(PROPER('Base de datos cruda'!C4049))</f>
        <v>Female</v>
      </c>
      <c r="D4049" s="28">
        <v>1.87</v>
      </c>
      <c r="E4049" s="28">
        <v>2.33</v>
      </c>
      <c r="F4049" s="28">
        <v>6.85</v>
      </c>
      <c r="G4049" s="28">
        <v>72.94</v>
      </c>
      <c r="H4049" s="28" t="str">
        <f>TRIM(PROPER('Base de datos cruda'!H4049))</f>
        <v>Rpg</v>
      </c>
      <c r="I4049" s="28">
        <v>1.31</v>
      </c>
      <c r="J4049" s="28">
        <v>2.99</v>
      </c>
      <c r="K4049" s="28">
        <v>310.99</v>
      </c>
      <c r="L4049" s="28">
        <f>IF('Base de datos cruda'!L4049&lt;0,,'Base de datos cruda'!L4049)</f>
        <v>4.88</v>
      </c>
      <c r="M4049" s="28" t="str">
        <f>IF(TRIM(PROPER('Base de datos cruda'!M4049))="High","Alto",IF(TRIM(PROPER('Base de datos cruda'!M4049))="Medium","Medio","Bajo"))</f>
        <v>Medio</v>
      </c>
      <c r="N4049" s="29">
        <v>68.77</v>
      </c>
      <c r="O4049" s="32">
        <f t="shared" si="1"/>
        <v>68.77</v>
      </c>
      <c r="P4049" s="33">
        <f t="shared" si="2"/>
        <v>4.86</v>
      </c>
      <c r="Q4049" s="34">
        <f t="shared" si="3"/>
        <v>1.245989305</v>
      </c>
      <c r="R4049" s="35" t="str">
        <f t="shared" si="4"/>
        <v>Medio</v>
      </c>
      <c r="S4049" s="35" t="str">
        <f>IF(O4049="","",IF(O4049&gt;AVERAGE('Base de datos limpia'!$O$2:$O$8001),"Alto","Normal"))
</f>
        <v>Alto</v>
      </c>
      <c r="T4049" s="35" t="str">
        <f t="shared" si="5"/>
        <v>Gamer casual</v>
      </c>
      <c r="U4049" s="35"/>
    </row>
    <row r="4050">
      <c r="A4050" s="28">
        <v>4049.0</v>
      </c>
      <c r="B4050" s="28">
        <v>23.0</v>
      </c>
      <c r="C4050" s="28" t="str">
        <f>TRIM(PROPER('Base de datos cruda'!C4050))</f>
        <v>Male</v>
      </c>
      <c r="D4050" s="28">
        <v>5.14</v>
      </c>
      <c r="E4050" s="28">
        <v>4.55</v>
      </c>
      <c r="F4050" s="28">
        <v>8.14</v>
      </c>
      <c r="G4050" s="28">
        <v>88.19</v>
      </c>
      <c r="H4050" s="28" t="str">
        <f>TRIM(PROPER('Base de datos cruda'!H4050))</f>
        <v>Rpg</v>
      </c>
      <c r="I4050" s="28">
        <v>4.89</v>
      </c>
      <c r="J4050" s="28">
        <v>7.16</v>
      </c>
      <c r="K4050" s="28">
        <v>259.28</v>
      </c>
      <c r="L4050" s="28">
        <f>IF('Base de datos cruda'!L4050&lt;0,,'Base de datos cruda'!L4050)</f>
        <v>9.86</v>
      </c>
      <c r="M4050" s="28" t="str">
        <f>IF(TRIM(PROPER('Base de datos cruda'!M4050))="High","Alto",IF(TRIM(PROPER('Base de datos cruda'!M4050))="Medium","Medio","Bajo"))</f>
        <v>Bajo</v>
      </c>
      <c r="N4050" s="29">
        <v>54.36</v>
      </c>
      <c r="O4050" s="32">
        <f t="shared" si="1"/>
        <v>54.36</v>
      </c>
      <c r="P4050" s="33">
        <f t="shared" si="2"/>
        <v>12.3</v>
      </c>
      <c r="Q4050" s="34">
        <f t="shared" si="3"/>
        <v>0.8852140078</v>
      </c>
      <c r="R4050" s="35" t="str">
        <f t="shared" si="4"/>
        <v>Medio</v>
      </c>
      <c r="S4050" s="35" t="str">
        <f>IF(O4050="","",IF(O4050&gt;AVERAGE('Base de datos limpia'!$O$2:$O$8001),"Alto","Normal"))
</f>
        <v>Normal</v>
      </c>
      <c r="T4050" s="35" t="str">
        <f t="shared" si="5"/>
        <v>Gamer moderado</v>
      </c>
      <c r="U4050" s="35"/>
    </row>
    <row r="4051">
      <c r="A4051" s="28">
        <v>4050.0</v>
      </c>
      <c r="B4051" s="28">
        <v>16.0</v>
      </c>
      <c r="C4051" s="28" t="str">
        <f>TRIM(PROPER('Base de datos cruda'!C4051))</f>
        <v>Male</v>
      </c>
      <c r="D4051" s="28">
        <v>3.64</v>
      </c>
      <c r="E4051" s="28">
        <v>6.98</v>
      </c>
      <c r="F4051" s="28">
        <v>7.71</v>
      </c>
      <c r="G4051" s="28">
        <v>80.38</v>
      </c>
      <c r="H4051" s="28" t="str">
        <f>TRIM(PROPER('Base de datos cruda'!H4051))</f>
        <v>Casual</v>
      </c>
      <c r="I4051" s="28">
        <v>1.01</v>
      </c>
      <c r="J4051" s="28">
        <v>6.07</v>
      </c>
      <c r="K4051" s="28">
        <v>285.46</v>
      </c>
      <c r="L4051" s="28">
        <f>IF('Base de datos cruda'!L4051&lt;0,,'Base de datos cruda'!L4051)</f>
        <v>10.89</v>
      </c>
      <c r="M4051" s="28" t="str">
        <f>IF(TRIM(PROPER('Base de datos cruda'!M4051))="High","Alto",IF(TRIM(PROPER('Base de datos cruda'!M4051))="Medium","Medio","Bajo"))</f>
        <v>Medio</v>
      </c>
      <c r="N4051" s="29">
        <v>74.0</v>
      </c>
      <c r="O4051" s="32">
        <f t="shared" si="1"/>
        <v>74</v>
      </c>
      <c r="P4051" s="33">
        <f t="shared" si="2"/>
        <v>9.71</v>
      </c>
      <c r="Q4051" s="34">
        <f t="shared" si="3"/>
        <v>1.917582418</v>
      </c>
      <c r="R4051" s="35" t="str">
        <f t="shared" si="4"/>
        <v>Alto</v>
      </c>
      <c r="S4051" s="35" t="str">
        <f>IF(O4051="","",IF(O4051&gt;AVERAGE('Base de datos limpia'!$O$2:$O$8001),"Alto","Normal"))
</f>
        <v>Alto</v>
      </c>
      <c r="T4051" s="35" t="str">
        <f t="shared" si="5"/>
        <v>Gamer intensivo</v>
      </c>
      <c r="U4051" s="35"/>
    </row>
    <row r="4052">
      <c r="A4052" s="28">
        <v>4051.0</v>
      </c>
      <c r="B4052" s="28">
        <v>22.0</v>
      </c>
      <c r="C4052" s="28" t="str">
        <f>TRIM(PROPER('Base de datos cruda'!C4052))</f>
        <v>Female</v>
      </c>
      <c r="D4052" s="28">
        <v>4.43</v>
      </c>
      <c r="E4052" s="28">
        <v>3.75</v>
      </c>
      <c r="F4052" s="28">
        <v>8.28</v>
      </c>
      <c r="G4052" s="28">
        <v>67.56</v>
      </c>
      <c r="H4052" s="28" t="str">
        <f>TRIM(PROPER('Base de datos cruda'!H4052))</f>
        <v>Casual</v>
      </c>
      <c r="I4052" s="28">
        <v>1.27</v>
      </c>
      <c r="J4052" s="28">
        <v>7.26</v>
      </c>
      <c r="K4052" s="28">
        <v>268.24</v>
      </c>
      <c r="L4052" s="28">
        <f>IF('Base de datos cruda'!L4052&lt;0,,'Base de datos cruda'!L4052)</f>
        <v>9.81</v>
      </c>
      <c r="M4052" s="28" t="str">
        <f>IF(TRIM(PROPER('Base de datos cruda'!M4052))="High","Alto",IF(TRIM(PROPER('Base de datos cruda'!M4052))="Medium","Medio","Bajo"))</f>
        <v>Medio</v>
      </c>
      <c r="N4052" s="29">
        <v>52.9</v>
      </c>
      <c r="O4052" s="32">
        <f t="shared" si="1"/>
        <v>52.9</v>
      </c>
      <c r="P4052" s="33">
        <f t="shared" si="2"/>
        <v>11.69</v>
      </c>
      <c r="Q4052" s="34">
        <f t="shared" si="3"/>
        <v>0.8465011287</v>
      </c>
      <c r="R4052" s="35" t="str">
        <f t="shared" si="4"/>
        <v>Medio</v>
      </c>
      <c r="S4052" s="35" t="str">
        <f>IF(O4052="","",IF(O4052&gt;AVERAGE('Base de datos limpia'!$O$2:$O$8001),"Alto","Normal"))
</f>
        <v>Normal</v>
      </c>
      <c r="T4052" s="35" t="str">
        <f t="shared" si="5"/>
        <v>Gamer moderado</v>
      </c>
      <c r="U4052" s="35"/>
    </row>
    <row r="4053">
      <c r="A4053" s="28">
        <v>4052.0</v>
      </c>
      <c r="B4053" s="28">
        <v>22.0</v>
      </c>
      <c r="C4053" s="28" t="str">
        <f>TRIM(PROPER('Base de datos cruda'!C4053))</f>
        <v>Female</v>
      </c>
      <c r="D4053" s="28">
        <v>0.98</v>
      </c>
      <c r="E4053" s="28">
        <v>3.4</v>
      </c>
      <c r="F4053" s="28">
        <v>6.54</v>
      </c>
      <c r="G4053" s="28">
        <v>66.96</v>
      </c>
      <c r="H4053" s="28" t="str">
        <f>TRIM(PROPER('Base de datos cruda'!H4053))</f>
        <v>Rpg</v>
      </c>
      <c r="I4053" s="28">
        <v>2.42</v>
      </c>
      <c r="J4053" s="28">
        <v>4.86</v>
      </c>
      <c r="K4053" s="28">
        <v>313.95</v>
      </c>
      <c r="L4053" s="28">
        <f>IF('Base de datos cruda'!L4053&lt;0,,'Base de datos cruda'!L4053)</f>
        <v>4.16</v>
      </c>
      <c r="M4053" s="28" t="str">
        <f>IF(TRIM(PROPER('Base de datos cruda'!M4053))="High","Alto",IF(TRIM(PROPER('Base de datos cruda'!M4053))="Medium","Medio","Bajo"))</f>
        <v>Medio</v>
      </c>
      <c r="N4053" s="29">
        <v>58.44</v>
      </c>
      <c r="O4053" s="32">
        <f t="shared" si="1"/>
        <v>58.44</v>
      </c>
      <c r="P4053" s="33">
        <f t="shared" si="2"/>
        <v>5.84</v>
      </c>
      <c r="Q4053" s="34">
        <f t="shared" si="3"/>
        <v>3.469387755</v>
      </c>
      <c r="R4053" s="35" t="str">
        <f t="shared" si="4"/>
        <v>Medio</v>
      </c>
      <c r="S4053" s="35" t="str">
        <f>IF(O4053="","",IF(O4053&gt;AVERAGE('Base de datos limpia'!$O$2:$O$8001),"Alto","Normal"))
</f>
        <v>Normal</v>
      </c>
      <c r="T4053" s="35" t="str">
        <f t="shared" si="5"/>
        <v>Gamer moderado</v>
      </c>
      <c r="U4053" s="35"/>
    </row>
    <row r="4054">
      <c r="A4054" s="28">
        <v>4053.0</v>
      </c>
      <c r="B4054" s="28">
        <v>16.0</v>
      </c>
      <c r="C4054" s="28" t="str">
        <f>TRIM(PROPER('Base de datos cruda'!C4054))</f>
        <v>Male</v>
      </c>
      <c r="D4054" s="28">
        <v>6.42</v>
      </c>
      <c r="E4054" s="28">
        <v>8.32</v>
      </c>
      <c r="F4054" s="28">
        <v>7.12</v>
      </c>
      <c r="G4054" s="28">
        <v>88.54</v>
      </c>
      <c r="H4054" s="28" t="str">
        <f>TRIM(PROPER('Base de datos cruda'!H4054))</f>
        <v>Fps</v>
      </c>
      <c r="I4054" s="28">
        <v>3.3</v>
      </c>
      <c r="J4054" s="28">
        <v>9.25</v>
      </c>
      <c r="K4054" s="28">
        <v>257.9</v>
      </c>
      <c r="L4054" s="28">
        <f>IF('Base de datos cruda'!L4054&lt;0,,'Base de datos cruda'!L4054)</f>
        <v>16.58</v>
      </c>
      <c r="M4054" s="28" t="str">
        <f>IF(TRIM(PROPER('Base de datos cruda'!M4054))="High","Alto",IF(TRIM(PROPER('Base de datos cruda'!M4054))="Medium","Medio","Bajo"))</f>
        <v>Bajo</v>
      </c>
      <c r="N4054" s="29">
        <v>88.8624295513057</v>
      </c>
      <c r="O4054" s="32">
        <f t="shared" si="1"/>
        <v>88.86242955</v>
      </c>
      <c r="P4054" s="33">
        <f t="shared" si="2"/>
        <v>15.67</v>
      </c>
      <c r="Q4054" s="34">
        <f t="shared" si="3"/>
        <v>1.295950156</v>
      </c>
      <c r="R4054" s="35" t="str">
        <f t="shared" si="4"/>
        <v>Alto</v>
      </c>
      <c r="S4054" s="35" t="str">
        <f>IF(O4054="","",IF(O4054&gt;AVERAGE('Base de datos limpia'!$O$2:$O$8001),"Alto","Normal"))
</f>
        <v>Alto</v>
      </c>
      <c r="T4054" s="35" t="str">
        <f t="shared" si="5"/>
        <v>Gamer intensivo</v>
      </c>
      <c r="U4054" s="35"/>
    </row>
    <row r="4055">
      <c r="A4055" s="28">
        <v>4054.0</v>
      </c>
      <c r="B4055" s="28">
        <v>24.0</v>
      </c>
      <c r="C4055" s="28" t="str">
        <f>TRIM(PROPER('Base de datos cruda'!C4055))</f>
        <v>Female</v>
      </c>
      <c r="D4055" s="28">
        <v>6.27</v>
      </c>
      <c r="E4055" s="28">
        <v>9.82</v>
      </c>
      <c r="F4055" s="28">
        <v>8.27</v>
      </c>
      <c r="G4055" s="28">
        <v>88.48</v>
      </c>
      <c r="H4055" s="28" t="str">
        <f>TRIM(PROPER('Base de datos cruda'!H4055))</f>
        <v>Casual</v>
      </c>
      <c r="I4055" s="28">
        <v>2.2</v>
      </c>
      <c r="J4055" s="28">
        <v>11.4</v>
      </c>
      <c r="K4055" s="28">
        <v>229.22</v>
      </c>
      <c r="L4055" s="28">
        <f>IF('Base de datos cruda'!L4055&lt;0,,'Base de datos cruda'!L4055)</f>
        <v>13.66</v>
      </c>
      <c r="M4055" s="28" t="str">
        <f>IF(TRIM(PROPER('Base de datos cruda'!M4055))="High","Alto",IF(TRIM(PROPER('Base de datos cruda'!M4055))="Medium","Medio","Bajo"))</f>
        <v>Bajo</v>
      </c>
      <c r="N4055" s="29">
        <v>104.915653849148</v>
      </c>
      <c r="O4055" s="33" t="str">
        <f t="shared" si="1"/>
        <v/>
      </c>
      <c r="P4055" s="33">
        <f t="shared" si="2"/>
        <v>17.67</v>
      </c>
      <c r="Q4055" s="34">
        <f t="shared" si="3"/>
        <v>1.566188198</v>
      </c>
      <c r="R4055" s="35" t="str">
        <f t="shared" si="4"/>
        <v>Alto</v>
      </c>
      <c r="S4055" s="35" t="str">
        <f>IF(O4055="","",IF(O4055&gt;AVERAGE('Base de datos limpia'!$O$2:$O$8001),"Alto","Normal"))
</f>
        <v/>
      </c>
      <c r="T4055" s="35" t="str">
        <f t="shared" si="5"/>
        <v>Gamer intensivo</v>
      </c>
      <c r="U4055" s="35"/>
    </row>
    <row r="4056">
      <c r="A4056" s="28">
        <v>4055.0</v>
      </c>
      <c r="B4056" s="28">
        <v>23.0</v>
      </c>
      <c r="C4056" s="28" t="str">
        <f>TRIM(PROPER('Base de datos cruda'!C4056))</f>
        <v>Male</v>
      </c>
      <c r="D4056" s="28">
        <v>0.17</v>
      </c>
      <c r="E4056" s="28">
        <v>7.96</v>
      </c>
      <c r="F4056" s="28">
        <v>5.16</v>
      </c>
      <c r="G4056" s="28">
        <v>81.23</v>
      </c>
      <c r="H4056" s="28" t="str">
        <f>TRIM(PROPER('Base de datos cruda'!H4056))</f>
        <v>Casual</v>
      </c>
      <c r="I4056" s="28">
        <v>1.76</v>
      </c>
      <c r="J4056" s="28">
        <v>3.54</v>
      </c>
      <c r="K4056" s="28">
        <v>310.31</v>
      </c>
      <c r="L4056" s="28">
        <f>IF('Base de datos cruda'!L4056&lt;0,,'Base de datos cruda'!L4056)</f>
        <v>0.75</v>
      </c>
      <c r="M4056" s="28" t="str">
        <f>IF(TRIM(PROPER('Base de datos cruda'!M4056))="High","Alto",IF(TRIM(PROPER('Base de datos cruda'!M4056))="Medium","Medio","Bajo"))</f>
        <v>Alto</v>
      </c>
      <c r="N4056" s="29">
        <v>92.69</v>
      </c>
      <c r="O4056" s="32">
        <f t="shared" si="1"/>
        <v>92.69</v>
      </c>
      <c r="P4056" s="33">
        <f t="shared" si="2"/>
        <v>3.71</v>
      </c>
      <c r="Q4056" s="34">
        <f t="shared" si="3"/>
        <v>46.82352941</v>
      </c>
      <c r="R4056" s="35" t="str">
        <f t="shared" si="4"/>
        <v>Alto</v>
      </c>
      <c r="S4056" s="35" t="str">
        <f>IF(O4056="","",IF(O4056&gt;AVERAGE('Base de datos limpia'!$O$2:$O$8001),"Alto","Normal"))
</f>
        <v>Alto</v>
      </c>
      <c r="T4056" s="35" t="str">
        <f t="shared" si="5"/>
        <v>Gamer intensivo</v>
      </c>
      <c r="U4056" s="35"/>
    </row>
    <row r="4057">
      <c r="A4057" s="28">
        <v>4056.0</v>
      </c>
      <c r="B4057" s="28">
        <v>19.0</v>
      </c>
      <c r="C4057" s="28" t="str">
        <f>TRIM(PROPER('Base de datos cruda'!C4057))</f>
        <v>Male</v>
      </c>
      <c r="D4057" s="28">
        <v>3.07</v>
      </c>
      <c r="E4057" s="28">
        <v>5.71</v>
      </c>
      <c r="F4057" s="28">
        <v>6.22</v>
      </c>
      <c r="G4057" s="28">
        <v>80.06</v>
      </c>
      <c r="H4057" s="28" t="str">
        <f>TRIM(PROPER('Base de datos cruda'!H4057))</f>
        <v>Fps</v>
      </c>
      <c r="I4057" s="28">
        <v>2.7</v>
      </c>
      <c r="J4057" s="28">
        <v>6.58</v>
      </c>
      <c r="K4057" s="28">
        <v>295.67</v>
      </c>
      <c r="L4057" s="28">
        <f>IF('Base de datos cruda'!L4057&lt;0,,'Base de datos cruda'!L4057)</f>
        <v>9.96</v>
      </c>
      <c r="M4057" s="28" t="str">
        <f>IF(TRIM(PROPER('Base de datos cruda'!M4057))="High","Alto",IF(TRIM(PROPER('Base de datos cruda'!M4057))="Medium","Medio","Bajo"))</f>
        <v>Medio</v>
      </c>
      <c r="N4057" s="29">
        <v>69.12</v>
      </c>
      <c r="O4057" s="32">
        <f t="shared" si="1"/>
        <v>69.12</v>
      </c>
      <c r="P4057" s="33">
        <f t="shared" si="2"/>
        <v>9.65</v>
      </c>
      <c r="Q4057" s="34">
        <f t="shared" si="3"/>
        <v>1.859934853</v>
      </c>
      <c r="R4057" s="35" t="str">
        <f t="shared" si="4"/>
        <v>Medio</v>
      </c>
      <c r="S4057" s="35" t="str">
        <f>IF(O4057="","",IF(O4057&gt;AVERAGE('Base de datos limpia'!$O$2:$O$8001),"Alto","Normal"))
</f>
        <v>Alto</v>
      </c>
      <c r="T4057" s="35" t="str">
        <f t="shared" si="5"/>
        <v>Gamer moderado</v>
      </c>
      <c r="U4057" s="35"/>
    </row>
    <row r="4058">
      <c r="A4058" s="28">
        <v>4057.0</v>
      </c>
      <c r="B4058" s="28">
        <v>20.0</v>
      </c>
      <c r="C4058" s="28" t="str">
        <f>TRIM(PROPER('Base de datos cruda'!C4058))</f>
        <v>Female</v>
      </c>
      <c r="D4058" s="28">
        <v>0.55</v>
      </c>
      <c r="E4058" s="28">
        <v>4.98</v>
      </c>
      <c r="F4058" s="28">
        <v>7.1</v>
      </c>
      <c r="G4058" s="28">
        <v>67.2</v>
      </c>
      <c r="H4058" s="28" t="str">
        <f>TRIM(PROPER('Base de datos cruda'!H4058))</f>
        <v>Rpg</v>
      </c>
      <c r="I4058" s="28">
        <v>4.79</v>
      </c>
      <c r="J4058" s="28">
        <v>3.69</v>
      </c>
      <c r="K4058" s="28">
        <v>327.75</v>
      </c>
      <c r="L4058" s="28">
        <f>IF('Base de datos cruda'!L4058&lt;0,,'Base de datos cruda'!L4058)</f>
        <v>4.3</v>
      </c>
      <c r="M4058" s="28" t="str">
        <f>IF(TRIM(PROPER('Base de datos cruda'!M4058))="High","Alto",IF(TRIM(PROPER('Base de datos cruda'!M4058))="Medium","Medio","Bajo"))</f>
        <v>Medio</v>
      </c>
      <c r="N4058" s="29">
        <v>79.15</v>
      </c>
      <c r="O4058" s="32">
        <f t="shared" si="1"/>
        <v>79.15</v>
      </c>
      <c r="P4058" s="33">
        <f t="shared" si="2"/>
        <v>4.24</v>
      </c>
      <c r="Q4058" s="34">
        <f t="shared" si="3"/>
        <v>9.054545455</v>
      </c>
      <c r="R4058" s="35" t="str">
        <f t="shared" si="4"/>
        <v>Alto</v>
      </c>
      <c r="S4058" s="35" t="str">
        <f>IF(O4058="","",IF(O4058&gt;AVERAGE('Base de datos limpia'!$O$2:$O$8001),"Alto","Normal"))
</f>
        <v>Alto</v>
      </c>
      <c r="T4058" s="35" t="str">
        <f t="shared" si="5"/>
        <v>Gamer moderado</v>
      </c>
      <c r="U4058" s="35"/>
    </row>
    <row r="4059">
      <c r="A4059" s="28">
        <v>4058.0</v>
      </c>
      <c r="B4059" s="28">
        <v>17.0</v>
      </c>
      <c r="C4059" s="28" t="str">
        <f>TRIM(PROPER('Base de datos cruda'!C4059))</f>
        <v>Male</v>
      </c>
      <c r="D4059" s="28">
        <v>6.34</v>
      </c>
      <c r="E4059" s="28">
        <v>5.86</v>
      </c>
      <c r="F4059" s="28">
        <v>8.58</v>
      </c>
      <c r="G4059" s="28">
        <v>77.17</v>
      </c>
      <c r="H4059" s="28" t="str">
        <f>TRIM(PROPER('Base de datos cruda'!H4059))</f>
        <v>Rpg</v>
      </c>
      <c r="I4059" s="28">
        <v>4.81</v>
      </c>
      <c r="J4059" s="28">
        <v>8.89</v>
      </c>
      <c r="K4059" s="28">
        <v>229.84</v>
      </c>
      <c r="L4059" s="28">
        <f>IF('Base de datos cruda'!L4059&lt;0,,'Base de datos cruda'!L4059)</f>
        <v>14.64</v>
      </c>
      <c r="M4059" s="28" t="str">
        <f>IF(TRIM(PROPER('Base de datos cruda'!M4059))="High","Alto",IF(TRIM(PROPER('Base de datos cruda'!M4059))="Medium","Medio","Bajo"))</f>
        <v>Bajo</v>
      </c>
      <c r="N4059" s="29">
        <v>57.11</v>
      </c>
      <c r="O4059" s="32">
        <f t="shared" si="1"/>
        <v>57.11</v>
      </c>
      <c r="P4059" s="33">
        <f t="shared" si="2"/>
        <v>15.23</v>
      </c>
      <c r="Q4059" s="34">
        <f t="shared" si="3"/>
        <v>0.9242902208</v>
      </c>
      <c r="R4059" s="35" t="str">
        <f t="shared" si="4"/>
        <v>Medio</v>
      </c>
      <c r="S4059" s="35" t="str">
        <f>IF(O4059="","",IF(O4059&gt;AVERAGE('Base de datos limpia'!$O$2:$O$8001),"Alto","Normal"))
</f>
        <v>Normal</v>
      </c>
      <c r="T4059" s="35" t="str">
        <f t="shared" si="5"/>
        <v>Gamer moderado</v>
      </c>
      <c r="U4059" s="35"/>
    </row>
    <row r="4060">
      <c r="A4060" s="28">
        <v>4059.0</v>
      </c>
      <c r="B4060" s="28">
        <v>24.0</v>
      </c>
      <c r="C4060" s="28" t="str">
        <f>TRIM(PROPER('Base de datos cruda'!C4060))</f>
        <v>Female</v>
      </c>
      <c r="D4060" s="28">
        <v>5.9</v>
      </c>
      <c r="E4060" s="28">
        <v>5.17</v>
      </c>
      <c r="F4060" s="28">
        <v>4.08</v>
      </c>
      <c r="G4060" s="28">
        <v>94.86</v>
      </c>
      <c r="H4060" s="28" t="str">
        <f>TRIM(PROPER('Base de datos cruda'!H4060))</f>
        <v>Fps</v>
      </c>
      <c r="I4060" s="28">
        <v>1.64</v>
      </c>
      <c r="J4060" s="28">
        <v>10.52</v>
      </c>
      <c r="K4060" s="28">
        <v>264.82</v>
      </c>
      <c r="L4060" s="28">
        <f>IF('Base de datos cruda'!L4060&lt;0,,'Base de datos cruda'!L4060)</f>
        <v>9.75</v>
      </c>
      <c r="M4060" s="28" t="str">
        <f>IF(TRIM(PROPER('Base de datos cruda'!M4060))="High","Alto",IF(TRIM(PROPER('Base de datos cruda'!M4060))="Medium","Medio","Bajo"))</f>
        <v>Bajo</v>
      </c>
      <c r="N4060" s="29">
        <v>44.42</v>
      </c>
      <c r="O4060" s="32">
        <f t="shared" si="1"/>
        <v>44.42</v>
      </c>
      <c r="P4060" s="33">
        <f t="shared" si="2"/>
        <v>16.42</v>
      </c>
      <c r="Q4060" s="34">
        <f t="shared" si="3"/>
        <v>0.8762711864</v>
      </c>
      <c r="R4060" s="35" t="str">
        <f t="shared" si="4"/>
        <v>Bajo</v>
      </c>
      <c r="S4060" s="35" t="str">
        <f>IF(O4060="","",IF(O4060&gt;AVERAGE('Base de datos limpia'!$O$2:$O$8001),"Alto","Normal"))
</f>
        <v>Normal</v>
      </c>
      <c r="T4060" s="35" t="str">
        <f t="shared" si="5"/>
        <v>Gamer moderado</v>
      </c>
      <c r="U4060" s="35"/>
    </row>
    <row r="4061">
      <c r="A4061" s="28">
        <v>4060.0</v>
      </c>
      <c r="B4061" s="28">
        <v>21.0</v>
      </c>
      <c r="C4061" s="28" t="str">
        <f>TRIM(PROPER('Base de datos cruda'!C4061))</f>
        <v>Female</v>
      </c>
      <c r="D4061" s="28">
        <v>7.22</v>
      </c>
      <c r="E4061" s="28">
        <v>5.53</v>
      </c>
      <c r="F4061" s="28">
        <v>5.06</v>
      </c>
      <c r="G4061" s="28">
        <v>94.19</v>
      </c>
      <c r="H4061" s="28" t="str">
        <f>TRIM(PROPER('Base de datos cruda'!H4061))</f>
        <v>Fps</v>
      </c>
      <c r="I4061" s="28">
        <v>3.4</v>
      </c>
      <c r="J4061" s="28">
        <v>9.37</v>
      </c>
      <c r="K4061" s="28">
        <v>207.64</v>
      </c>
      <c r="L4061" s="28">
        <f>IF('Base de datos cruda'!L4061&lt;0,,'Base de datos cruda'!L4061)</f>
        <v>18.07</v>
      </c>
      <c r="M4061" s="28" t="str">
        <f>IF(TRIM(PROPER('Base de datos cruda'!M4061))="High","Alto",IF(TRIM(PROPER('Base de datos cruda'!M4061))="Medium","Medio","Bajo"))</f>
        <v>Bajo</v>
      </c>
      <c r="N4061" s="29">
        <v>41.9</v>
      </c>
      <c r="O4061" s="32">
        <f t="shared" si="1"/>
        <v>41.9</v>
      </c>
      <c r="P4061" s="33">
        <f t="shared" si="2"/>
        <v>16.59</v>
      </c>
      <c r="Q4061" s="34">
        <f t="shared" si="3"/>
        <v>0.7659279778</v>
      </c>
      <c r="R4061" s="35" t="str">
        <f t="shared" si="4"/>
        <v>Bajo</v>
      </c>
      <c r="S4061" s="35" t="str">
        <f>IF(O4061="","",IF(O4061&gt;AVERAGE('Base de datos limpia'!$O$2:$O$8001),"Alto","Normal"))
</f>
        <v>Normal</v>
      </c>
      <c r="T4061" s="35" t="str">
        <f t="shared" si="5"/>
        <v>Gamer moderado</v>
      </c>
      <c r="U4061" s="35"/>
    </row>
    <row r="4062">
      <c r="A4062" s="28">
        <v>4061.0</v>
      </c>
      <c r="B4062" s="28">
        <v>18.0</v>
      </c>
      <c r="C4062" s="28" t="str">
        <f>TRIM(PROPER('Base de datos cruda'!C4062))</f>
        <v>Female</v>
      </c>
      <c r="D4062" s="28">
        <v>1.89</v>
      </c>
      <c r="E4062" s="28">
        <v>2.83</v>
      </c>
      <c r="F4062" s="28">
        <v>5.17</v>
      </c>
      <c r="G4062" s="28">
        <v>86.44</v>
      </c>
      <c r="H4062" s="28" t="str">
        <f>TRIM(PROPER('Base de datos cruda'!H4062))</f>
        <v>Rpg</v>
      </c>
      <c r="I4062" s="28">
        <v>3.61</v>
      </c>
      <c r="J4062" s="28">
        <v>6.34</v>
      </c>
      <c r="K4062" s="28">
        <v>303.58</v>
      </c>
      <c r="L4062" s="28">
        <f>IF('Base de datos cruda'!L4062&lt;0,,'Base de datos cruda'!L4062)</f>
        <v>4.79</v>
      </c>
      <c r="M4062" s="28" t="str">
        <f>IF(TRIM(PROPER('Base de datos cruda'!M4062))="High","Alto",IF(TRIM(PROPER('Base de datos cruda'!M4062))="Medium","Medio","Bajo"))</f>
        <v>Medio</v>
      </c>
      <c r="N4062" s="29">
        <v>65.34</v>
      </c>
      <c r="O4062" s="32">
        <f t="shared" si="1"/>
        <v>65.34</v>
      </c>
      <c r="P4062" s="33">
        <f t="shared" si="2"/>
        <v>8.23</v>
      </c>
      <c r="Q4062" s="34">
        <f t="shared" si="3"/>
        <v>1.497354497</v>
      </c>
      <c r="R4062" s="35" t="str">
        <f t="shared" si="4"/>
        <v>Medio</v>
      </c>
      <c r="S4062" s="35" t="str">
        <f>IF(O4062="","",IF(O4062&gt;AVERAGE('Base de datos limpia'!$O$2:$O$8001),"Alto","Normal"))
</f>
        <v>Normal</v>
      </c>
      <c r="T4062" s="35" t="str">
        <f t="shared" si="5"/>
        <v>Gamer casual</v>
      </c>
      <c r="U4062" s="35"/>
    </row>
    <row r="4063">
      <c r="A4063" s="28">
        <v>4062.0</v>
      </c>
      <c r="B4063" s="28">
        <v>22.0</v>
      </c>
      <c r="C4063" s="28" t="str">
        <f>TRIM(PROPER('Base de datos cruda'!C4063))</f>
        <v>Female</v>
      </c>
      <c r="D4063" s="28">
        <v>3.65</v>
      </c>
      <c r="E4063" s="28">
        <v>9.13</v>
      </c>
      <c r="F4063" s="28">
        <v>5.63</v>
      </c>
      <c r="G4063" s="28">
        <v>99.89</v>
      </c>
      <c r="H4063" s="28" t="str">
        <f>TRIM(PROPER('Base de datos cruda'!H4063))</f>
        <v>Casual</v>
      </c>
      <c r="I4063" s="28">
        <v>3.27</v>
      </c>
      <c r="J4063" s="28">
        <v>7.3</v>
      </c>
      <c r="K4063" s="28">
        <v>278.39</v>
      </c>
      <c r="L4063" s="28">
        <f>IF('Base de datos cruda'!L4063&lt;0,,'Base de datos cruda'!L4063)</f>
        <v>7.97</v>
      </c>
      <c r="M4063" s="28" t="str">
        <f>IF(TRIM(PROPER('Base de datos cruda'!M4063))="High","Alto",IF(TRIM(PROPER('Base de datos cruda'!M4063))="Medium","Medio","Bajo"))</f>
        <v>Alto</v>
      </c>
      <c r="N4063" s="29">
        <v>84.99</v>
      </c>
      <c r="O4063" s="32">
        <f t="shared" si="1"/>
        <v>84.99</v>
      </c>
      <c r="P4063" s="33">
        <f t="shared" si="2"/>
        <v>10.95</v>
      </c>
      <c r="Q4063" s="34">
        <f t="shared" si="3"/>
        <v>2.501369863</v>
      </c>
      <c r="R4063" s="35" t="str">
        <f t="shared" si="4"/>
        <v>Alto</v>
      </c>
      <c r="S4063" s="35" t="str">
        <f>IF(O4063="","",IF(O4063&gt;AVERAGE('Base de datos limpia'!$O$2:$O$8001),"Alto","Normal"))
</f>
        <v>Alto</v>
      </c>
      <c r="T4063" s="35" t="str">
        <f t="shared" si="5"/>
        <v>Gamer intensivo</v>
      </c>
      <c r="U4063" s="35"/>
    </row>
    <row r="4064">
      <c r="A4064" s="28">
        <v>4063.0</v>
      </c>
      <c r="B4064" s="28">
        <v>24.0</v>
      </c>
      <c r="C4064" s="28" t="str">
        <f>TRIM(PROPER('Base de datos cruda'!C4064))</f>
        <v>Female</v>
      </c>
      <c r="D4064" s="28">
        <v>1.48</v>
      </c>
      <c r="E4064" s="28">
        <v>7.79</v>
      </c>
      <c r="F4064" s="28">
        <v>5.41</v>
      </c>
      <c r="G4064" s="28">
        <v>95.73</v>
      </c>
      <c r="H4064" s="28" t="str">
        <f>TRIM(PROPER('Base de datos cruda'!H4064))</f>
        <v>Fps</v>
      </c>
      <c r="I4064" s="28">
        <v>0.57</v>
      </c>
      <c r="J4064" s="28">
        <v>2.99</v>
      </c>
      <c r="K4064" s="28">
        <v>294.91</v>
      </c>
      <c r="L4064" s="28">
        <f>IF('Base de datos cruda'!L4064&lt;0,,'Base de datos cruda'!L4064)</f>
        <v>3.31</v>
      </c>
      <c r="M4064" s="28" t="str">
        <f>IF(TRIM(PROPER('Base de datos cruda'!M4064))="High","Alto",IF(TRIM(PROPER('Base de datos cruda'!M4064))="Medium","Medio","Bajo"))</f>
        <v>Alto</v>
      </c>
      <c r="N4064" s="29">
        <v>96.1854962940696</v>
      </c>
      <c r="O4064" s="32">
        <f t="shared" si="1"/>
        <v>96.18549629</v>
      </c>
      <c r="P4064" s="33">
        <f t="shared" si="2"/>
        <v>4.47</v>
      </c>
      <c r="Q4064" s="34">
        <f t="shared" si="3"/>
        <v>5.263513514</v>
      </c>
      <c r="R4064" s="35" t="str">
        <f t="shared" si="4"/>
        <v>Alto</v>
      </c>
      <c r="S4064" s="35" t="str">
        <f>IF(O4064="","",IF(O4064&gt;AVERAGE('Base de datos limpia'!$O$2:$O$8001),"Alto","Normal"))
</f>
        <v>Alto</v>
      </c>
      <c r="T4064" s="35" t="str">
        <f t="shared" si="5"/>
        <v>Gamer intensivo</v>
      </c>
      <c r="U4064" s="35"/>
    </row>
    <row r="4065">
      <c r="A4065" s="28">
        <v>4064.0</v>
      </c>
      <c r="B4065" s="28">
        <v>18.0</v>
      </c>
      <c r="C4065" s="28" t="str">
        <f>TRIM(PROPER('Base de datos cruda'!C4065))</f>
        <v>Female</v>
      </c>
      <c r="D4065" s="28">
        <v>2.97</v>
      </c>
      <c r="E4065" s="28">
        <v>7.13</v>
      </c>
      <c r="F4065" s="28">
        <v>6.95</v>
      </c>
      <c r="G4065" s="28">
        <v>65.81</v>
      </c>
      <c r="H4065" s="28" t="str">
        <f>TRIM(PROPER('Base de datos cruda'!H4065))</f>
        <v>Casual</v>
      </c>
      <c r="I4065" s="28">
        <v>2.7</v>
      </c>
      <c r="J4065" s="28">
        <v>4.06</v>
      </c>
      <c r="K4065" s="28">
        <v>277.64</v>
      </c>
      <c r="L4065" s="28">
        <f>IF('Base de datos cruda'!L4065&lt;0,,'Base de datos cruda'!L4065)</f>
        <v>4.09</v>
      </c>
      <c r="M4065" s="28" t="str">
        <f>IF(TRIM(PROPER('Base de datos cruda'!M4065))="High","Alto",IF(TRIM(PROPER('Base de datos cruda'!M4065))="Medium","Medio","Bajo"))</f>
        <v>Medio</v>
      </c>
      <c r="N4065" s="29">
        <v>83.4527408322156</v>
      </c>
      <c r="O4065" s="32">
        <f t="shared" si="1"/>
        <v>83.45274083</v>
      </c>
      <c r="P4065" s="33">
        <f t="shared" si="2"/>
        <v>7.03</v>
      </c>
      <c r="Q4065" s="34">
        <f t="shared" si="3"/>
        <v>2.400673401</v>
      </c>
      <c r="R4065" s="35" t="str">
        <f t="shared" si="4"/>
        <v>Alto</v>
      </c>
      <c r="S4065" s="35" t="str">
        <f>IF(O4065="","",IF(O4065&gt;AVERAGE('Base de datos limpia'!$O$2:$O$8001),"Alto","Normal"))
</f>
        <v>Alto</v>
      </c>
      <c r="T4065" s="35" t="str">
        <f t="shared" si="5"/>
        <v>Gamer intensivo</v>
      </c>
      <c r="U4065" s="35"/>
    </row>
    <row r="4066">
      <c r="A4066" s="28">
        <v>4065.0</v>
      </c>
      <c r="B4066" s="28">
        <v>17.0</v>
      </c>
      <c r="C4066" s="28" t="str">
        <f>TRIM(PROPER('Base de datos cruda'!C4066))</f>
        <v>Female</v>
      </c>
      <c r="D4066" s="28">
        <v>4.18</v>
      </c>
      <c r="E4066" s="28">
        <v>9.55</v>
      </c>
      <c r="F4066" s="28">
        <v>8.43</v>
      </c>
      <c r="G4066" s="28">
        <v>75.97</v>
      </c>
      <c r="H4066" s="28" t="str">
        <f>TRIM(PROPER('Base de datos cruda'!H4066))</f>
        <v>Casual</v>
      </c>
      <c r="I4066" s="28">
        <v>3.82</v>
      </c>
      <c r="J4066" s="28">
        <v>6.03</v>
      </c>
      <c r="K4066" s="28">
        <v>263.49</v>
      </c>
      <c r="L4066" s="28">
        <f>IF('Base de datos cruda'!L4066&lt;0,,'Base de datos cruda'!L4066)</f>
        <v>11.72</v>
      </c>
      <c r="M4066" s="28" t="str">
        <f>IF(TRIM(PROPER('Base de datos cruda'!M4066))="High","Alto",IF(TRIM(PROPER('Base de datos cruda'!M4066))="Medium","Medio","Bajo"))</f>
        <v>Medio</v>
      </c>
      <c r="N4066" s="29">
        <v>99.33</v>
      </c>
      <c r="O4066" s="32">
        <f t="shared" si="1"/>
        <v>99.33</v>
      </c>
      <c r="P4066" s="33">
        <f t="shared" si="2"/>
        <v>10.21</v>
      </c>
      <c r="Q4066" s="34">
        <f t="shared" si="3"/>
        <v>2.284688995</v>
      </c>
      <c r="R4066" s="35" t="str">
        <f t="shared" si="4"/>
        <v>Alto</v>
      </c>
      <c r="S4066" s="35" t="str">
        <f>IF(O4066="","",IF(O4066&gt;AVERAGE('Base de datos limpia'!$O$2:$O$8001),"Alto","Normal"))
</f>
        <v>Alto</v>
      </c>
      <c r="T4066" s="35" t="str">
        <f t="shared" si="5"/>
        <v>Gamer intensivo</v>
      </c>
      <c r="U4066" s="35"/>
    </row>
    <row r="4067">
      <c r="A4067" s="28">
        <v>4066.0</v>
      </c>
      <c r="B4067" s="28">
        <v>22.0</v>
      </c>
      <c r="C4067" s="28" t="str">
        <f>TRIM(PROPER('Base de datos cruda'!C4067))</f>
        <v>Other</v>
      </c>
      <c r="D4067" s="28">
        <v>0.43</v>
      </c>
      <c r="E4067" s="28">
        <v>3.56</v>
      </c>
      <c r="F4067" s="28">
        <v>7.18</v>
      </c>
      <c r="G4067" s="28">
        <v>65.28</v>
      </c>
      <c r="H4067" s="28" t="str">
        <f>TRIM(PROPER('Base de datos cruda'!H4067))</f>
        <v>Casual</v>
      </c>
      <c r="I4067" s="28">
        <v>1.0</v>
      </c>
      <c r="J4067" s="28">
        <v>5.24</v>
      </c>
      <c r="K4067" s="28">
        <v>312.8</v>
      </c>
      <c r="L4067" s="28">
        <f>IF('Base de datos cruda'!L4067&lt;0,,'Base de datos cruda'!L4067)</f>
        <v>3.61</v>
      </c>
      <c r="M4067" s="28" t="str">
        <f>IF(TRIM(PROPER('Base de datos cruda'!M4067))="High","Alto",IF(TRIM(PROPER('Base de datos cruda'!M4067))="Medium","Medio","Bajo"))</f>
        <v>Medio</v>
      </c>
      <c r="N4067" s="29">
        <v>62.77</v>
      </c>
      <c r="O4067" s="32">
        <f t="shared" si="1"/>
        <v>62.77</v>
      </c>
      <c r="P4067" s="33">
        <f t="shared" si="2"/>
        <v>5.67</v>
      </c>
      <c r="Q4067" s="34">
        <f t="shared" si="3"/>
        <v>8.279069767</v>
      </c>
      <c r="R4067" s="35" t="str">
        <f t="shared" si="4"/>
        <v>Medio</v>
      </c>
      <c r="S4067" s="35" t="str">
        <f>IF(O4067="","",IF(O4067&gt;AVERAGE('Base de datos limpia'!$O$2:$O$8001),"Alto","Normal"))
</f>
        <v>Normal</v>
      </c>
      <c r="T4067" s="35" t="str">
        <f t="shared" si="5"/>
        <v>Gamer moderado</v>
      </c>
      <c r="U4067" s="35"/>
    </row>
    <row r="4068">
      <c r="A4068" s="28">
        <v>4067.0</v>
      </c>
      <c r="B4068" s="28">
        <v>22.0</v>
      </c>
      <c r="C4068" s="28" t="str">
        <f>TRIM(PROPER('Base de datos cruda'!C4068))</f>
        <v>Female</v>
      </c>
      <c r="D4068" s="28">
        <v>5.72</v>
      </c>
      <c r="E4068" s="28">
        <v>1.73</v>
      </c>
      <c r="F4068" s="28">
        <v>5.21</v>
      </c>
      <c r="G4068" s="28">
        <v>78.64</v>
      </c>
      <c r="H4068" s="28" t="str">
        <f>TRIM(PROPER('Base de datos cruda'!H4068))</f>
        <v>Fps</v>
      </c>
      <c r="I4068" s="28">
        <v>1.74</v>
      </c>
      <c r="J4068" s="28">
        <v>8.64</v>
      </c>
      <c r="K4068" s="28">
        <v>271.22</v>
      </c>
      <c r="L4068" s="28">
        <f>IF('Base de datos cruda'!L4068&lt;0,,'Base de datos cruda'!L4068)</f>
        <v>14.3</v>
      </c>
      <c r="M4068" s="28" t="str">
        <f>IF(TRIM(PROPER('Base de datos cruda'!M4068))="High","Alto",IF(TRIM(PROPER('Base de datos cruda'!M4068))="Medium","Medio","Bajo"))</f>
        <v>Bajo</v>
      </c>
      <c r="N4068" s="29">
        <v>36.62</v>
      </c>
      <c r="O4068" s="32">
        <f t="shared" si="1"/>
        <v>36.62</v>
      </c>
      <c r="P4068" s="33">
        <f t="shared" si="2"/>
        <v>14.36</v>
      </c>
      <c r="Q4068" s="34">
        <f t="shared" si="3"/>
        <v>0.3024475524</v>
      </c>
      <c r="R4068" s="35" t="str">
        <f t="shared" si="4"/>
        <v>Bajo</v>
      </c>
      <c r="S4068" s="35" t="str">
        <f>IF(O4068="","",IF(O4068&gt;AVERAGE('Base de datos limpia'!$O$2:$O$8001),"Alto","Normal"))
</f>
        <v>Normal</v>
      </c>
      <c r="T4068" s="35" t="str">
        <f t="shared" si="5"/>
        <v>Gamer casual</v>
      </c>
      <c r="U4068" s="35"/>
    </row>
    <row r="4069">
      <c r="A4069" s="28">
        <v>4068.0</v>
      </c>
      <c r="B4069" s="28">
        <v>19.0</v>
      </c>
      <c r="C4069" s="28" t="str">
        <f>TRIM(PROPER('Base de datos cruda'!C4069))</f>
        <v>Male</v>
      </c>
      <c r="D4069" s="28">
        <v>4.35</v>
      </c>
      <c r="E4069" s="28">
        <v>8.44</v>
      </c>
      <c r="F4069" s="28">
        <v>8.32</v>
      </c>
      <c r="G4069" s="28">
        <v>91.06</v>
      </c>
      <c r="H4069" s="28" t="str">
        <f>TRIM(PROPER('Base de datos cruda'!H4069))</f>
        <v>Rpg</v>
      </c>
      <c r="I4069" s="28">
        <v>1.02</v>
      </c>
      <c r="J4069" s="28">
        <v>9.37</v>
      </c>
      <c r="K4069" s="28">
        <v>276.03</v>
      </c>
      <c r="L4069" s="28">
        <f>IF('Base de datos cruda'!L4069&lt;0,,'Base de datos cruda'!L4069)</f>
        <v>9.66</v>
      </c>
      <c r="M4069" s="28" t="str">
        <f>IF(TRIM(PROPER('Base de datos cruda'!M4069))="High","Alto",IF(TRIM(PROPER('Base de datos cruda'!M4069))="Medium","Medio","Bajo"))</f>
        <v>Medio</v>
      </c>
      <c r="N4069" s="29">
        <v>97.35</v>
      </c>
      <c r="O4069" s="32">
        <f t="shared" si="1"/>
        <v>97.35</v>
      </c>
      <c r="P4069" s="33">
        <f t="shared" si="2"/>
        <v>13.72</v>
      </c>
      <c r="Q4069" s="34">
        <f t="shared" si="3"/>
        <v>1.940229885</v>
      </c>
      <c r="R4069" s="35" t="str">
        <f t="shared" si="4"/>
        <v>Alto</v>
      </c>
      <c r="S4069" s="35" t="str">
        <f>IF(O4069="","",IF(O4069&gt;AVERAGE('Base de datos limpia'!$O$2:$O$8001),"Alto","Normal"))
</f>
        <v>Alto</v>
      </c>
      <c r="T4069" s="35" t="str">
        <f t="shared" si="5"/>
        <v>Gamer intensivo</v>
      </c>
      <c r="U4069" s="35"/>
    </row>
    <row r="4070">
      <c r="A4070" s="28">
        <v>4069.0</v>
      </c>
      <c r="B4070" s="28">
        <v>24.0</v>
      </c>
      <c r="C4070" s="28" t="str">
        <f>TRIM(PROPER('Base de datos cruda'!C4070))</f>
        <v>Female</v>
      </c>
      <c r="D4070" s="28">
        <v>6.63</v>
      </c>
      <c r="E4070" s="28">
        <v>9.99</v>
      </c>
      <c r="F4070" s="28">
        <v>7.16</v>
      </c>
      <c r="G4070" s="28">
        <v>66.23</v>
      </c>
      <c r="H4070" s="28" t="str">
        <f>TRIM(PROPER('Base de datos cruda'!H4070))</f>
        <v>Rpg</v>
      </c>
      <c r="I4070" s="28">
        <v>4.43</v>
      </c>
      <c r="J4070" s="28">
        <v>10.14</v>
      </c>
      <c r="K4070" s="28">
        <v>254.78</v>
      </c>
      <c r="L4070" s="28">
        <f>IF('Base de datos cruda'!L4070&lt;0,,'Base de datos cruda'!L4070)</f>
        <v>16.99</v>
      </c>
      <c r="M4070" s="28" t="str">
        <f>IF(TRIM(PROPER('Base de datos cruda'!M4070))="High","Alto",IF(TRIM(PROPER('Base de datos cruda'!M4070))="Medium","Medio","Bajo"))</f>
        <v>Bajo</v>
      </c>
      <c r="N4070" s="29">
        <v>91.2097608088982</v>
      </c>
      <c r="O4070" s="32">
        <f t="shared" si="1"/>
        <v>91.20976081</v>
      </c>
      <c r="P4070" s="33">
        <f t="shared" si="2"/>
        <v>16.77</v>
      </c>
      <c r="Q4070" s="34">
        <f t="shared" si="3"/>
        <v>1.50678733</v>
      </c>
      <c r="R4070" s="35" t="str">
        <f t="shared" si="4"/>
        <v>Alto</v>
      </c>
      <c r="S4070" s="35" t="str">
        <f>IF(O4070="","",IF(O4070&gt;AVERAGE('Base de datos limpia'!$O$2:$O$8001),"Alto","Normal"))
</f>
        <v>Alto</v>
      </c>
      <c r="T4070" s="35" t="str">
        <f t="shared" si="5"/>
        <v>Gamer intensivo</v>
      </c>
      <c r="U4070" s="35"/>
    </row>
    <row r="4071">
      <c r="A4071" s="28">
        <v>4070.0</v>
      </c>
      <c r="B4071" s="28">
        <v>23.0</v>
      </c>
      <c r="C4071" s="28" t="str">
        <f>TRIM(PROPER('Base de datos cruda'!C4071))</f>
        <v>Female</v>
      </c>
      <c r="D4071" s="28">
        <v>2.17</v>
      </c>
      <c r="E4071" s="28">
        <v>6.21</v>
      </c>
      <c r="F4071" s="28">
        <v>5.09</v>
      </c>
      <c r="G4071" s="28">
        <v>95.22</v>
      </c>
      <c r="H4071" s="28" t="str">
        <f>TRIM(PROPER('Base de datos cruda'!H4071))</f>
        <v>Casual</v>
      </c>
      <c r="I4071" s="28">
        <v>4.29</v>
      </c>
      <c r="J4071" s="28">
        <v>3.33</v>
      </c>
      <c r="K4071" s="28">
        <v>290.74</v>
      </c>
      <c r="L4071" s="28">
        <f>IF('Base de datos cruda'!L4071&lt;0,,'Base de datos cruda'!L4071)</f>
        <v>7.77</v>
      </c>
      <c r="M4071" s="28" t="str">
        <f>IF(TRIM(PROPER('Base de datos cruda'!M4071))="High","Alto",IF(TRIM(PROPER('Base de datos cruda'!M4071))="Medium","Medio","Bajo"))</f>
        <v>Medio</v>
      </c>
      <c r="N4071" s="29">
        <v>84.07</v>
      </c>
      <c r="O4071" s="32">
        <f t="shared" si="1"/>
        <v>84.07</v>
      </c>
      <c r="P4071" s="33">
        <f t="shared" si="2"/>
        <v>5.5</v>
      </c>
      <c r="Q4071" s="34">
        <f t="shared" si="3"/>
        <v>2.861751152</v>
      </c>
      <c r="R4071" s="35" t="str">
        <f t="shared" si="4"/>
        <v>Alto</v>
      </c>
      <c r="S4071" s="35" t="str">
        <f>IF(O4071="","",IF(O4071&gt;AVERAGE('Base de datos limpia'!$O$2:$O$8001),"Alto","Normal"))
</f>
        <v>Alto</v>
      </c>
      <c r="T4071" s="35" t="str">
        <f t="shared" si="5"/>
        <v>Gamer intensivo</v>
      </c>
      <c r="U4071" s="35"/>
    </row>
    <row r="4072">
      <c r="A4072" s="28">
        <v>4071.0</v>
      </c>
      <c r="B4072" s="28">
        <v>16.0</v>
      </c>
      <c r="C4072" s="28" t="str">
        <f>TRIM(PROPER('Base de datos cruda'!C4072))</f>
        <v>Female</v>
      </c>
      <c r="D4072" s="28">
        <v>7.23</v>
      </c>
      <c r="E4072" s="28">
        <v>1.53</v>
      </c>
      <c r="F4072" s="28">
        <v>5.81</v>
      </c>
      <c r="G4072" s="28">
        <v>82.76</v>
      </c>
      <c r="H4072" s="28" t="str">
        <f>TRIM(PROPER('Base de datos cruda'!H4072))</f>
        <v>Rpg</v>
      </c>
      <c r="I4072" s="28">
        <v>0.85</v>
      </c>
      <c r="J4072" s="28">
        <v>12.46</v>
      </c>
      <c r="K4072" s="28">
        <v>235.54</v>
      </c>
      <c r="L4072" s="28">
        <f>IF('Base de datos cruda'!L4072&lt;0,,'Base de datos cruda'!L4072)</f>
        <v>14.53</v>
      </c>
      <c r="M4072" s="28" t="str">
        <f>IF(TRIM(PROPER('Base de datos cruda'!M4072))="High","Alto",IF(TRIM(PROPER('Base de datos cruda'!M4072))="Medium","Medio","Bajo"))</f>
        <v>Bajo</v>
      </c>
      <c r="N4072" s="29">
        <v>20.5</v>
      </c>
      <c r="O4072" s="32">
        <f t="shared" si="1"/>
        <v>20.5</v>
      </c>
      <c r="P4072" s="33">
        <f t="shared" si="2"/>
        <v>19.69</v>
      </c>
      <c r="Q4072" s="34">
        <f t="shared" si="3"/>
        <v>0.2116182573</v>
      </c>
      <c r="R4072" s="35" t="str">
        <f t="shared" si="4"/>
        <v>Bajo</v>
      </c>
      <c r="S4072" s="35" t="str">
        <f>IF(O4072="","",IF(O4072&gt;AVERAGE('Base de datos limpia'!$O$2:$O$8001),"Alto","Normal"))
</f>
        <v>Normal</v>
      </c>
      <c r="T4072" s="35" t="str">
        <f t="shared" si="5"/>
        <v>Gamer casual</v>
      </c>
      <c r="U4072" s="35"/>
    </row>
    <row r="4073">
      <c r="A4073" s="28">
        <v>4072.0</v>
      </c>
      <c r="B4073" s="28">
        <v>16.0</v>
      </c>
      <c r="C4073" s="28" t="str">
        <f>TRIM(PROPER('Base de datos cruda'!C4073))</f>
        <v>Female</v>
      </c>
      <c r="D4073" s="28">
        <v>7.99</v>
      </c>
      <c r="E4073" s="28">
        <v>8.02</v>
      </c>
      <c r="F4073" s="28">
        <v>7.95</v>
      </c>
      <c r="G4073" s="28">
        <v>89.96</v>
      </c>
      <c r="H4073" s="28" t="str">
        <f>TRIM(PROPER('Base de datos cruda'!H4073))</f>
        <v>Fps</v>
      </c>
      <c r="I4073" s="28">
        <v>3.8</v>
      </c>
      <c r="J4073" s="28">
        <v>13.67</v>
      </c>
      <c r="K4073" s="28">
        <v>213.4</v>
      </c>
      <c r="L4073" s="28">
        <f>IF('Base de datos cruda'!L4073&lt;0,,'Base de datos cruda'!L4073)</f>
        <v>16.57</v>
      </c>
      <c r="M4073" s="28" t="str">
        <f>IF(TRIM(PROPER('Base de datos cruda'!M4073))="High","Alto",IF(TRIM(PROPER('Base de datos cruda'!M4073))="Medium","Medio","Bajo"))</f>
        <v>Bajo</v>
      </c>
      <c r="N4073" s="29">
        <v>70.5243644667996</v>
      </c>
      <c r="O4073" s="32">
        <f t="shared" si="1"/>
        <v>70.52436447</v>
      </c>
      <c r="P4073" s="33">
        <f t="shared" si="2"/>
        <v>21.66</v>
      </c>
      <c r="Q4073" s="34">
        <f t="shared" si="3"/>
        <v>1.003754693</v>
      </c>
      <c r="R4073" s="35" t="str">
        <f t="shared" si="4"/>
        <v>Alto</v>
      </c>
      <c r="S4073" s="35" t="str">
        <f>IF(O4073="","",IF(O4073&gt;AVERAGE('Base de datos limpia'!$O$2:$O$8001),"Alto","Normal"))
</f>
        <v>Alto</v>
      </c>
      <c r="T4073" s="35" t="str">
        <f t="shared" si="5"/>
        <v>Gamer intensivo</v>
      </c>
      <c r="U4073" s="35"/>
    </row>
    <row r="4074">
      <c r="A4074" s="28">
        <v>4073.0</v>
      </c>
      <c r="B4074" s="28">
        <v>20.0</v>
      </c>
      <c r="C4074" s="28" t="str">
        <f>TRIM(PROPER('Base de datos cruda'!C4074))</f>
        <v>Female</v>
      </c>
      <c r="D4074" s="28">
        <v>7.35</v>
      </c>
      <c r="E4074" s="28">
        <v>1.66</v>
      </c>
      <c r="F4074" s="28">
        <v>7.69</v>
      </c>
      <c r="G4074" s="28">
        <v>61.81</v>
      </c>
      <c r="H4074" s="28" t="str">
        <f>TRIM(PROPER('Base de datos cruda'!H4074))</f>
        <v>Fps</v>
      </c>
      <c r="I4074" s="28">
        <v>1.82</v>
      </c>
      <c r="J4074" s="28">
        <v>8.72</v>
      </c>
      <c r="K4074" s="28">
        <v>229.02</v>
      </c>
      <c r="L4074" s="28">
        <f>IF('Base de datos cruda'!L4074&lt;0,,'Base de datos cruda'!L4074)</f>
        <v>13.77</v>
      </c>
      <c r="M4074" s="28" t="str">
        <f>IF(TRIM(PROPER('Base de datos cruda'!M4074))="High","Alto",IF(TRIM(PROPER('Base de datos cruda'!M4074))="Medium","Medio","Bajo"))</f>
        <v>Bajo</v>
      </c>
      <c r="N4074" s="29">
        <v>25.62</v>
      </c>
      <c r="O4074" s="32">
        <f t="shared" si="1"/>
        <v>25.62</v>
      </c>
      <c r="P4074" s="33">
        <f t="shared" si="2"/>
        <v>16.07</v>
      </c>
      <c r="Q4074" s="34">
        <f t="shared" si="3"/>
        <v>0.2258503401</v>
      </c>
      <c r="R4074" s="35" t="str">
        <f t="shared" si="4"/>
        <v>Bajo</v>
      </c>
      <c r="S4074" s="35" t="str">
        <f>IF(O4074="","",IF(O4074&gt;AVERAGE('Base de datos limpia'!$O$2:$O$8001),"Alto","Normal"))
</f>
        <v>Normal</v>
      </c>
      <c r="T4074" s="35" t="str">
        <f t="shared" si="5"/>
        <v>Gamer casual</v>
      </c>
      <c r="U4074" s="35"/>
    </row>
    <row r="4075">
      <c r="A4075" s="28">
        <v>4074.0</v>
      </c>
      <c r="B4075" s="28">
        <v>21.0</v>
      </c>
      <c r="C4075" s="28" t="str">
        <f>TRIM(PROPER('Base de datos cruda'!C4075))</f>
        <v>Other</v>
      </c>
      <c r="D4075" s="28">
        <v>6.22</v>
      </c>
      <c r="E4075" s="28">
        <v>5.86</v>
      </c>
      <c r="F4075" s="28">
        <v>6.88</v>
      </c>
      <c r="G4075" s="28">
        <v>63.75</v>
      </c>
      <c r="H4075" s="28" t="str">
        <f>TRIM(PROPER('Base de datos cruda'!H4075))</f>
        <v>Rpg</v>
      </c>
      <c r="I4075" s="28">
        <v>3.43</v>
      </c>
      <c r="J4075" s="28">
        <v>8.26</v>
      </c>
      <c r="K4075" s="28">
        <v>239.84</v>
      </c>
      <c r="L4075" s="28">
        <f>IF('Base de datos cruda'!L4075&lt;0,,'Base de datos cruda'!L4075)</f>
        <v>15.31</v>
      </c>
      <c r="M4075" s="28" t="str">
        <f>IF(TRIM(PROPER('Base de datos cruda'!M4075))="High","Alto",IF(TRIM(PROPER('Base de datos cruda'!M4075))="Medium","Medio","Bajo"))</f>
        <v>Bajo</v>
      </c>
      <c r="N4075" s="29">
        <v>55.78</v>
      </c>
      <c r="O4075" s="32">
        <f t="shared" si="1"/>
        <v>55.78</v>
      </c>
      <c r="P4075" s="33">
        <f t="shared" si="2"/>
        <v>14.48</v>
      </c>
      <c r="Q4075" s="34">
        <f t="shared" si="3"/>
        <v>0.9421221865</v>
      </c>
      <c r="R4075" s="35" t="str">
        <f t="shared" si="4"/>
        <v>Medio</v>
      </c>
      <c r="S4075" s="35" t="str">
        <f>IF(O4075="","",IF(O4075&gt;AVERAGE('Base de datos limpia'!$O$2:$O$8001),"Alto","Normal"))
</f>
        <v>Normal</v>
      </c>
      <c r="T4075" s="35" t="str">
        <f t="shared" si="5"/>
        <v>Gamer moderado</v>
      </c>
      <c r="U4075" s="35"/>
    </row>
    <row r="4076">
      <c r="A4076" s="28">
        <v>4075.0</v>
      </c>
      <c r="B4076" s="28">
        <v>18.0</v>
      </c>
      <c r="C4076" s="28" t="str">
        <f>TRIM(PROPER('Base de datos cruda'!C4076))</f>
        <v>Male</v>
      </c>
      <c r="D4076" s="28">
        <v>6.5</v>
      </c>
      <c r="E4076" s="28">
        <v>3.5</v>
      </c>
      <c r="F4076" s="28">
        <v>4.72</v>
      </c>
      <c r="G4076" s="28">
        <v>84.83</v>
      </c>
      <c r="H4076" s="28" t="str">
        <f>TRIM(PROPER('Base de datos cruda'!H4076))</f>
        <v>Casual</v>
      </c>
      <c r="I4076" s="28">
        <v>2.47</v>
      </c>
      <c r="J4076" s="28">
        <v>11.08</v>
      </c>
      <c r="K4076" s="28">
        <v>246.89</v>
      </c>
      <c r="L4076" s="28">
        <f>IF('Base de datos cruda'!L4076&lt;0,,'Base de datos cruda'!L4076)</f>
        <v>15.65</v>
      </c>
      <c r="M4076" s="28" t="str">
        <f>IF(TRIM(PROPER('Base de datos cruda'!M4076))="High","Alto",IF(TRIM(PROPER('Base de datos cruda'!M4076))="Medium","Medio","Bajo"))</f>
        <v>Bajo</v>
      </c>
      <c r="N4076" s="29">
        <v>33.69</v>
      </c>
      <c r="O4076" s="32">
        <f t="shared" si="1"/>
        <v>33.69</v>
      </c>
      <c r="P4076" s="33">
        <f t="shared" si="2"/>
        <v>17.58</v>
      </c>
      <c r="Q4076" s="34">
        <f t="shared" si="3"/>
        <v>0.5384615385</v>
      </c>
      <c r="R4076" s="35" t="str">
        <f t="shared" si="4"/>
        <v>Bajo</v>
      </c>
      <c r="S4076" s="35" t="str">
        <f>IF(O4076="","",IF(O4076&gt;AVERAGE('Base de datos limpia'!$O$2:$O$8001),"Alto","Normal"))
</f>
        <v>Normal</v>
      </c>
      <c r="T4076" s="35" t="str">
        <f t="shared" si="5"/>
        <v>Gamer moderado</v>
      </c>
      <c r="U4076" s="35"/>
    </row>
    <row r="4077">
      <c r="A4077" s="28">
        <v>4076.0</v>
      </c>
      <c r="B4077" s="28">
        <v>24.0</v>
      </c>
      <c r="C4077" s="28" t="str">
        <f>TRIM(PROPER('Base de datos cruda'!C4077))</f>
        <v>Female</v>
      </c>
      <c r="D4077" s="28">
        <v>4.59</v>
      </c>
      <c r="E4077" s="28">
        <v>9.24</v>
      </c>
      <c r="F4077" s="28">
        <v>8.02</v>
      </c>
      <c r="G4077" s="28">
        <v>93.53</v>
      </c>
      <c r="H4077" s="28" t="str">
        <f>TRIM(PROPER('Base de datos cruda'!H4077))</f>
        <v>Rpg</v>
      </c>
      <c r="I4077" s="28">
        <v>2.36</v>
      </c>
      <c r="J4077" s="28">
        <v>10.58</v>
      </c>
      <c r="K4077" s="28">
        <v>257.85</v>
      </c>
      <c r="L4077" s="28">
        <f>IF('Base de datos cruda'!L4077&lt;0,,'Base de datos cruda'!L4077)</f>
        <v>12.04</v>
      </c>
      <c r="M4077" s="28" t="str">
        <f>IF(TRIM(PROPER('Base de datos cruda'!M4077))="High","Alto",IF(TRIM(PROPER('Base de datos cruda'!M4077))="Medium","Medio","Bajo"))</f>
        <v>Medio</v>
      </c>
      <c r="N4077" s="29">
        <v>100.0</v>
      </c>
      <c r="O4077" s="32">
        <f t="shared" si="1"/>
        <v>100</v>
      </c>
      <c r="P4077" s="33">
        <f t="shared" si="2"/>
        <v>15.17</v>
      </c>
      <c r="Q4077" s="34">
        <f t="shared" si="3"/>
        <v>2.013071895</v>
      </c>
      <c r="R4077" s="35" t="str">
        <f t="shared" si="4"/>
        <v>Alto</v>
      </c>
      <c r="S4077" s="35" t="str">
        <f>IF(O4077="","",IF(O4077&gt;AVERAGE('Base de datos limpia'!$O$2:$O$8001),"Alto","Normal"))
</f>
        <v>Alto</v>
      </c>
      <c r="T4077" s="35" t="str">
        <f t="shared" si="5"/>
        <v>Gamer intensivo</v>
      </c>
      <c r="U4077" s="35"/>
    </row>
    <row r="4078">
      <c r="A4078" s="28">
        <v>4077.0</v>
      </c>
      <c r="B4078" s="28">
        <v>21.0</v>
      </c>
      <c r="C4078" s="28" t="str">
        <f>TRIM(PROPER('Base de datos cruda'!C4078))</f>
        <v>Male</v>
      </c>
      <c r="D4078" s="28">
        <v>1.52</v>
      </c>
      <c r="E4078" s="28">
        <v>5.06</v>
      </c>
      <c r="F4078" s="28">
        <v>5.54</v>
      </c>
      <c r="G4078" s="28">
        <v>94.95</v>
      </c>
      <c r="H4078" s="28" t="str">
        <f>TRIM(PROPER('Base de datos cruda'!H4078))</f>
        <v>Rpg</v>
      </c>
      <c r="I4078" s="28">
        <v>4.41</v>
      </c>
      <c r="J4078" s="28">
        <v>6.9</v>
      </c>
      <c r="K4078" s="28">
        <v>293.39</v>
      </c>
      <c r="L4078" s="28">
        <f>IF('Base de datos cruda'!L4078&lt;0,,'Base de datos cruda'!L4078)</f>
        <v>6.46</v>
      </c>
      <c r="M4078" s="28" t="str">
        <f>IF(TRIM(PROPER('Base de datos cruda'!M4078))="High","Alto",IF(TRIM(PROPER('Base de datos cruda'!M4078))="Medium","Medio","Bajo"))</f>
        <v>Medio</v>
      </c>
      <c r="N4078" s="29">
        <v>87.9864275483872</v>
      </c>
      <c r="O4078" s="32">
        <f t="shared" si="1"/>
        <v>87.98642755</v>
      </c>
      <c r="P4078" s="33">
        <f t="shared" si="2"/>
        <v>8.42</v>
      </c>
      <c r="Q4078" s="34">
        <f t="shared" si="3"/>
        <v>3.328947368</v>
      </c>
      <c r="R4078" s="35" t="str">
        <f t="shared" si="4"/>
        <v>Alto</v>
      </c>
      <c r="S4078" s="35" t="str">
        <f>IF(O4078="","",IF(O4078&gt;AVERAGE('Base de datos limpia'!$O$2:$O$8001),"Alto","Normal"))
</f>
        <v>Alto</v>
      </c>
      <c r="T4078" s="35" t="str">
        <f t="shared" si="5"/>
        <v>Gamer moderado</v>
      </c>
      <c r="U4078" s="35"/>
    </row>
    <row r="4079">
      <c r="A4079" s="28">
        <v>4078.0</v>
      </c>
      <c r="B4079" s="28">
        <v>19.0</v>
      </c>
      <c r="C4079" s="28" t="str">
        <f>TRIM(PROPER('Base de datos cruda'!C4079))</f>
        <v>Female</v>
      </c>
      <c r="D4079" s="28">
        <v>5.42</v>
      </c>
      <c r="E4079" s="28">
        <v>9.09</v>
      </c>
      <c r="F4079" s="28">
        <v>7.86</v>
      </c>
      <c r="G4079" s="28">
        <v>87.53</v>
      </c>
      <c r="H4079" s="28" t="str">
        <f>TRIM(PROPER('Base de datos cruda'!H4079))</f>
        <v>Fps</v>
      </c>
      <c r="I4079" s="28">
        <v>3.18</v>
      </c>
      <c r="J4079" s="28">
        <v>6.91</v>
      </c>
      <c r="K4079" s="28">
        <v>258.92</v>
      </c>
      <c r="L4079" s="28">
        <f>IF('Base de datos cruda'!L4079&lt;0,,'Base de datos cruda'!L4079)</f>
        <v>15.45</v>
      </c>
      <c r="M4079" s="28" t="str">
        <f>IF(TRIM(PROPER('Base de datos cruda'!M4079))="High","Alto",IF(TRIM(PROPER('Base de datos cruda'!M4079))="Medium","Medio","Bajo"))</f>
        <v>Bajo</v>
      </c>
      <c r="N4079" s="29">
        <v>98.8375618746404</v>
      </c>
      <c r="O4079" s="32">
        <f t="shared" si="1"/>
        <v>98.83756187</v>
      </c>
      <c r="P4079" s="33">
        <f t="shared" si="2"/>
        <v>12.33</v>
      </c>
      <c r="Q4079" s="34">
        <f t="shared" si="3"/>
        <v>1.677121771</v>
      </c>
      <c r="R4079" s="35" t="str">
        <f t="shared" si="4"/>
        <v>Alto</v>
      </c>
      <c r="S4079" s="35" t="str">
        <f>IF(O4079="","",IF(O4079&gt;AVERAGE('Base de datos limpia'!$O$2:$O$8001),"Alto","Normal"))
</f>
        <v>Alto</v>
      </c>
      <c r="T4079" s="35" t="str">
        <f t="shared" si="5"/>
        <v>Gamer intensivo</v>
      </c>
      <c r="U4079" s="35"/>
    </row>
    <row r="4080">
      <c r="A4080" s="28">
        <v>4079.0</v>
      </c>
      <c r="B4080" s="28">
        <v>22.0</v>
      </c>
      <c r="C4080" s="28" t="str">
        <f>TRIM(PROPER('Base de datos cruda'!C4080))</f>
        <v>Female</v>
      </c>
      <c r="D4080" s="28">
        <v>5.7</v>
      </c>
      <c r="E4080" s="28">
        <v>3.69</v>
      </c>
      <c r="F4080" s="28">
        <v>7.24</v>
      </c>
      <c r="G4080" s="28">
        <v>68.04</v>
      </c>
      <c r="H4080" s="28" t="str">
        <f>TRIM(PROPER('Base de datos cruda'!H4080))</f>
        <v>Casual</v>
      </c>
      <c r="I4080" s="28">
        <v>1.18</v>
      </c>
      <c r="J4080" s="28">
        <v>9.74</v>
      </c>
      <c r="K4080" s="28">
        <v>251.06</v>
      </c>
      <c r="L4080" s="28">
        <f>IF('Base de datos cruda'!L4080&lt;0,,'Base de datos cruda'!L4080)</f>
        <v>9.93</v>
      </c>
      <c r="M4080" s="28" t="str">
        <f>IF(TRIM(PROPER('Base de datos cruda'!M4080))="High","Alto",IF(TRIM(PROPER('Base de datos cruda'!M4080))="Medium","Medio","Bajo"))</f>
        <v>Bajo</v>
      </c>
      <c r="N4080" s="29">
        <v>36.88</v>
      </c>
      <c r="O4080" s="32">
        <f t="shared" si="1"/>
        <v>36.88</v>
      </c>
      <c r="P4080" s="33">
        <f t="shared" si="2"/>
        <v>15.44</v>
      </c>
      <c r="Q4080" s="34">
        <f t="shared" si="3"/>
        <v>0.6473684211</v>
      </c>
      <c r="R4080" s="35" t="str">
        <f t="shared" si="4"/>
        <v>Bajo</v>
      </c>
      <c r="S4080" s="35" t="str">
        <f>IF(O4080="","",IF(O4080&gt;AVERAGE('Base de datos limpia'!$O$2:$O$8001),"Alto","Normal"))
</f>
        <v>Normal</v>
      </c>
      <c r="T4080" s="35" t="str">
        <f t="shared" si="5"/>
        <v>Gamer moderado</v>
      </c>
      <c r="U4080" s="35"/>
    </row>
    <row r="4081">
      <c r="A4081" s="28">
        <v>4080.0</v>
      </c>
      <c r="B4081" s="28">
        <v>23.0</v>
      </c>
      <c r="C4081" s="28" t="str">
        <f>TRIM(PROPER('Base de datos cruda'!C4081))</f>
        <v>Male</v>
      </c>
      <c r="D4081" s="28">
        <v>7.88</v>
      </c>
      <c r="E4081" s="28">
        <v>4.49</v>
      </c>
      <c r="F4081" s="28">
        <v>5.32</v>
      </c>
      <c r="G4081" s="28">
        <v>67.8</v>
      </c>
      <c r="H4081" s="28" t="str">
        <f>TRIM(PROPER('Base de datos cruda'!H4081))</f>
        <v>Rpg</v>
      </c>
      <c r="I4081" s="28">
        <v>0.55</v>
      </c>
      <c r="J4081" s="28">
        <v>12.21</v>
      </c>
      <c r="K4081" s="28">
        <v>218.43</v>
      </c>
      <c r="L4081" s="28">
        <f>IF('Base de datos cruda'!L4081&lt;0,,'Base de datos cruda'!L4081)</f>
        <v>17.31</v>
      </c>
      <c r="M4081" s="28" t="str">
        <f>IF(TRIM(PROPER('Base de datos cruda'!M4081))="High","Alto",IF(TRIM(PROPER('Base de datos cruda'!M4081))="Medium","Medio","Bajo"))</f>
        <v>Bajo</v>
      </c>
      <c r="N4081" s="29">
        <v>20.71</v>
      </c>
      <c r="O4081" s="32">
        <f t="shared" si="1"/>
        <v>20.71</v>
      </c>
      <c r="P4081" s="33">
        <f t="shared" si="2"/>
        <v>20.09</v>
      </c>
      <c r="Q4081" s="34">
        <f t="shared" si="3"/>
        <v>0.5697969543</v>
      </c>
      <c r="R4081" s="35" t="str">
        <f t="shared" si="4"/>
        <v>Bajo</v>
      </c>
      <c r="S4081" s="35" t="str">
        <f>IF(O4081="","",IF(O4081&gt;AVERAGE('Base de datos limpia'!$O$2:$O$8001),"Alto","Normal"))
</f>
        <v>Normal</v>
      </c>
      <c r="T4081" s="35" t="str">
        <f t="shared" si="5"/>
        <v>Gamer moderado</v>
      </c>
      <c r="U4081" s="35"/>
    </row>
    <row r="4082">
      <c r="A4082" s="28">
        <v>4081.0</v>
      </c>
      <c r="B4082" s="28">
        <v>24.0</v>
      </c>
      <c r="C4082" s="28" t="str">
        <f>TRIM(PROPER('Base de datos cruda'!C4082))</f>
        <v>Male</v>
      </c>
      <c r="D4082" s="28">
        <v>4.33</v>
      </c>
      <c r="E4082" s="28">
        <v>9.52</v>
      </c>
      <c r="F4082" s="28">
        <v>5.06</v>
      </c>
      <c r="G4082" s="28">
        <v>95.25</v>
      </c>
      <c r="H4082" s="28" t="str">
        <f>TRIM(PROPER('Base de datos cruda'!H4082))</f>
        <v>Casual</v>
      </c>
      <c r="I4082" s="28">
        <v>4.67</v>
      </c>
      <c r="J4082" s="28">
        <v>8.48</v>
      </c>
      <c r="K4082" s="28">
        <v>259.57</v>
      </c>
      <c r="L4082" s="28">
        <f>IF('Base de datos cruda'!L4082&lt;0,,'Base de datos cruda'!L4082)</f>
        <v>4.58</v>
      </c>
      <c r="M4082" s="28" t="str">
        <f>IF(TRIM(PROPER('Base de datos cruda'!M4082))="High","Alto",IF(TRIM(PROPER('Base de datos cruda'!M4082))="Medium","Medio","Bajo"))</f>
        <v>Alto</v>
      </c>
      <c r="N4082" s="29">
        <v>93.93</v>
      </c>
      <c r="O4082" s="32">
        <f t="shared" si="1"/>
        <v>93.93</v>
      </c>
      <c r="P4082" s="33">
        <f t="shared" si="2"/>
        <v>12.81</v>
      </c>
      <c r="Q4082" s="34">
        <f t="shared" si="3"/>
        <v>2.198614319</v>
      </c>
      <c r="R4082" s="35" t="str">
        <f t="shared" si="4"/>
        <v>Alto</v>
      </c>
      <c r="S4082" s="35" t="str">
        <f>IF(O4082="","",IF(O4082&gt;AVERAGE('Base de datos limpia'!$O$2:$O$8001),"Alto","Normal"))
</f>
        <v>Alto</v>
      </c>
      <c r="T4082" s="35" t="str">
        <f t="shared" si="5"/>
        <v>Gamer intensivo</v>
      </c>
      <c r="U4082" s="35"/>
    </row>
    <row r="4083">
      <c r="A4083" s="28">
        <v>4082.0</v>
      </c>
      <c r="B4083" s="28">
        <v>21.0</v>
      </c>
      <c r="C4083" s="28" t="str">
        <f>TRIM(PROPER('Base de datos cruda'!C4083))</f>
        <v>Female</v>
      </c>
      <c r="D4083" s="28">
        <v>2.17</v>
      </c>
      <c r="E4083" s="28">
        <v>2.81</v>
      </c>
      <c r="F4083" s="28">
        <v>4.65</v>
      </c>
      <c r="G4083" s="28">
        <v>64.53</v>
      </c>
      <c r="H4083" s="28" t="str">
        <f>TRIM(PROPER('Base de datos cruda'!H4083))</f>
        <v>Rpg</v>
      </c>
      <c r="I4083" s="28">
        <v>0.77</v>
      </c>
      <c r="J4083" s="28">
        <v>6.01</v>
      </c>
      <c r="K4083" s="28">
        <v>286.95</v>
      </c>
      <c r="L4083" s="28">
        <f>IF('Base de datos cruda'!L4083&lt;0,,'Base de datos cruda'!L4083)</f>
        <v>7.27</v>
      </c>
      <c r="M4083" s="28" t="str">
        <f>IF(TRIM(PROPER('Base de datos cruda'!M4083))="High","Alto",IF(TRIM(PROPER('Base de datos cruda'!M4083))="Medium","Medio","Bajo"))</f>
        <v>Medio</v>
      </c>
      <c r="N4083" s="29">
        <v>48.26</v>
      </c>
      <c r="O4083" s="32">
        <f t="shared" si="1"/>
        <v>48.26</v>
      </c>
      <c r="P4083" s="33">
        <f t="shared" si="2"/>
        <v>8.18</v>
      </c>
      <c r="Q4083" s="34">
        <f t="shared" si="3"/>
        <v>1.294930876</v>
      </c>
      <c r="R4083" s="35" t="str">
        <f t="shared" si="4"/>
        <v>Bajo</v>
      </c>
      <c r="S4083" s="35" t="str">
        <f>IF(O4083="","",IF(O4083&gt;AVERAGE('Base de datos limpia'!$O$2:$O$8001),"Alto","Normal"))
</f>
        <v>Normal</v>
      </c>
      <c r="T4083" s="35" t="str">
        <f t="shared" si="5"/>
        <v>Gamer casual</v>
      </c>
      <c r="U4083" s="35"/>
    </row>
    <row r="4084">
      <c r="A4084" s="28">
        <v>4083.0</v>
      </c>
      <c r="B4084" s="28">
        <v>21.0</v>
      </c>
      <c r="C4084" s="28" t="str">
        <f>TRIM(PROPER('Base de datos cruda'!C4084))</f>
        <v>Male</v>
      </c>
      <c r="D4084" s="28">
        <v>5.47</v>
      </c>
      <c r="E4084" s="28">
        <v>6.21</v>
      </c>
      <c r="F4084" s="28">
        <v>5.21</v>
      </c>
      <c r="G4084" s="28">
        <v>87.44</v>
      </c>
      <c r="H4084" s="28" t="str">
        <f>TRIM(PROPER('Base de datos cruda'!H4084))</f>
        <v>Rpg</v>
      </c>
      <c r="I4084" s="28">
        <v>3.67</v>
      </c>
      <c r="J4084" s="28">
        <v>7.93</v>
      </c>
      <c r="K4084" s="28">
        <v>262.51</v>
      </c>
      <c r="L4084" s="28">
        <f>IF('Base de datos cruda'!L4084&lt;0,,'Base de datos cruda'!L4084)</f>
        <v>14.34</v>
      </c>
      <c r="M4084" s="28" t="str">
        <f>IF(TRIM(PROPER('Base de datos cruda'!M4084))="High","Alto",IF(TRIM(PROPER('Base de datos cruda'!M4084))="Medium","Medio","Bajo"))</f>
        <v>Bajo</v>
      </c>
      <c r="N4084" s="29">
        <v>61.14</v>
      </c>
      <c r="O4084" s="32">
        <f t="shared" si="1"/>
        <v>61.14</v>
      </c>
      <c r="P4084" s="33">
        <f t="shared" si="2"/>
        <v>13.4</v>
      </c>
      <c r="Q4084" s="34">
        <f t="shared" si="3"/>
        <v>1.135283364</v>
      </c>
      <c r="R4084" s="35" t="str">
        <f t="shared" si="4"/>
        <v>Medio</v>
      </c>
      <c r="S4084" s="35" t="str">
        <f>IF(O4084="","",IF(O4084&gt;AVERAGE('Base de datos limpia'!$O$2:$O$8001),"Alto","Normal"))
</f>
        <v>Normal</v>
      </c>
      <c r="T4084" s="35" t="str">
        <f t="shared" si="5"/>
        <v>Gamer intensivo</v>
      </c>
      <c r="U4084" s="35"/>
    </row>
    <row r="4085">
      <c r="A4085" s="28">
        <v>4084.0</v>
      </c>
      <c r="B4085" s="28">
        <v>23.0</v>
      </c>
      <c r="C4085" s="28" t="str">
        <f>TRIM(PROPER('Base de datos cruda'!C4085))</f>
        <v>Male</v>
      </c>
      <c r="D4085" s="28">
        <v>7.84</v>
      </c>
      <c r="E4085" s="28">
        <v>4.5</v>
      </c>
      <c r="F4085" s="28">
        <v>4.79</v>
      </c>
      <c r="G4085" s="28">
        <v>81.34</v>
      </c>
      <c r="H4085" s="28" t="str">
        <f>TRIM(PROPER('Base de datos cruda'!H4085))</f>
        <v>Rpg</v>
      </c>
      <c r="I4085" s="28">
        <v>2.48</v>
      </c>
      <c r="J4085" s="28">
        <v>12.18</v>
      </c>
      <c r="K4085" s="28">
        <v>230.1</v>
      </c>
      <c r="L4085" s="28">
        <f>IF('Base de datos cruda'!L4085&lt;0,,'Base de datos cruda'!L4085)</f>
        <v>17.24</v>
      </c>
      <c r="M4085" s="28" t="str">
        <f>IF(TRIM(PROPER('Base de datos cruda'!M4085))="High","Alto",IF(TRIM(PROPER('Base de datos cruda'!M4085))="Medium","Medio","Bajo"))</f>
        <v>Bajo</v>
      </c>
      <c r="N4085" s="29">
        <v>27.06</v>
      </c>
      <c r="O4085" s="32">
        <f t="shared" si="1"/>
        <v>27.06</v>
      </c>
      <c r="P4085" s="33">
        <f t="shared" si="2"/>
        <v>20.02</v>
      </c>
      <c r="Q4085" s="34">
        <f t="shared" si="3"/>
        <v>0.5739795918</v>
      </c>
      <c r="R4085" s="35" t="str">
        <f t="shared" si="4"/>
        <v>Bajo</v>
      </c>
      <c r="S4085" s="35" t="str">
        <f>IF(O4085="","",IF(O4085&gt;AVERAGE('Base de datos limpia'!$O$2:$O$8001),"Alto","Normal"))
</f>
        <v>Normal</v>
      </c>
      <c r="T4085" s="35" t="str">
        <f t="shared" si="5"/>
        <v>Gamer moderado</v>
      </c>
      <c r="U4085" s="35"/>
    </row>
    <row r="4086">
      <c r="A4086" s="28">
        <v>4085.0</v>
      </c>
      <c r="B4086" s="28">
        <v>20.0</v>
      </c>
      <c r="C4086" s="28" t="str">
        <f>TRIM(PROPER('Base de datos cruda'!C4086))</f>
        <v>Female</v>
      </c>
      <c r="D4086" s="28">
        <v>1.42</v>
      </c>
      <c r="E4086" s="28">
        <v>7.97</v>
      </c>
      <c r="F4086" s="28">
        <v>7.09</v>
      </c>
      <c r="G4086" s="28">
        <v>76.86</v>
      </c>
      <c r="H4086" s="28" t="str">
        <f>TRIM(PROPER('Base de datos cruda'!H4086))</f>
        <v>Fps</v>
      </c>
      <c r="I4086" s="28">
        <v>0.7</v>
      </c>
      <c r="J4086" s="28">
        <v>6.06</v>
      </c>
      <c r="K4086" s="28">
        <v>295.41</v>
      </c>
      <c r="L4086" s="28">
        <f>IF('Base de datos cruda'!L4086&lt;0,,'Base de datos cruda'!L4086)</f>
        <v>6.47</v>
      </c>
      <c r="M4086" s="28" t="str">
        <f>IF(TRIM(PROPER('Base de datos cruda'!M4086))="High","Alto",IF(TRIM(PROPER('Base de datos cruda'!M4086))="Medium","Medio","Bajo"))</f>
        <v>Medio</v>
      </c>
      <c r="N4086" s="29">
        <v>94.84</v>
      </c>
      <c r="O4086" s="32">
        <f t="shared" si="1"/>
        <v>94.84</v>
      </c>
      <c r="P4086" s="33">
        <f t="shared" si="2"/>
        <v>7.48</v>
      </c>
      <c r="Q4086" s="34">
        <f t="shared" si="3"/>
        <v>5.612676056</v>
      </c>
      <c r="R4086" s="35" t="str">
        <f t="shared" si="4"/>
        <v>Alto</v>
      </c>
      <c r="S4086" s="35" t="str">
        <f>IF(O4086="","",IF(O4086&gt;AVERAGE('Base de datos limpia'!$O$2:$O$8001),"Alto","Normal"))
</f>
        <v>Alto</v>
      </c>
      <c r="T4086" s="35" t="str">
        <f t="shared" si="5"/>
        <v>Gamer intensivo</v>
      </c>
      <c r="U4086" s="35"/>
    </row>
    <row r="4087">
      <c r="A4087" s="28">
        <v>4086.0</v>
      </c>
      <c r="B4087" s="28">
        <v>18.0</v>
      </c>
      <c r="C4087" s="28" t="str">
        <f>TRIM(PROPER('Base de datos cruda'!C4087))</f>
        <v>Male</v>
      </c>
      <c r="D4087" s="28">
        <v>2.61</v>
      </c>
      <c r="E4087" s="28">
        <v>2.16</v>
      </c>
      <c r="F4087" s="28">
        <v>6.99</v>
      </c>
      <c r="G4087" s="28">
        <v>77.61</v>
      </c>
      <c r="H4087" s="28" t="str">
        <f>TRIM(PROPER('Base de datos cruda'!H4087))</f>
        <v>Fps</v>
      </c>
      <c r="I4087" s="28">
        <v>3.88</v>
      </c>
      <c r="J4087" s="28">
        <v>6.49</v>
      </c>
      <c r="K4087" s="28">
        <v>281.53</v>
      </c>
      <c r="L4087" s="28">
        <f>IF('Base de datos cruda'!L4087&lt;0,,'Base de datos cruda'!L4087)</f>
        <v>4.09</v>
      </c>
      <c r="M4087" s="28" t="str">
        <f>IF(TRIM(PROPER('Base de datos cruda'!M4087))="High","Alto",IF(TRIM(PROPER('Base de datos cruda'!M4087))="Medium","Medio","Bajo"))</f>
        <v>Medio</v>
      </c>
      <c r="N4087" s="29">
        <v>60.145987993357</v>
      </c>
      <c r="O4087" s="32">
        <f t="shared" si="1"/>
        <v>60.14598799</v>
      </c>
      <c r="P4087" s="33">
        <f t="shared" si="2"/>
        <v>9.1</v>
      </c>
      <c r="Q4087" s="34">
        <f t="shared" si="3"/>
        <v>0.8275862069</v>
      </c>
      <c r="R4087" s="35" t="str">
        <f t="shared" si="4"/>
        <v>Medio</v>
      </c>
      <c r="S4087" s="35" t="str">
        <f>IF(O4087="","",IF(O4087&gt;AVERAGE('Base de datos limpia'!$O$2:$O$8001),"Alto","Normal"))
</f>
        <v>Normal</v>
      </c>
      <c r="T4087" s="35" t="str">
        <f t="shared" si="5"/>
        <v>Gamer casual</v>
      </c>
      <c r="U4087" s="35"/>
    </row>
    <row r="4088">
      <c r="A4088" s="28">
        <v>4087.0</v>
      </c>
      <c r="B4088" s="28">
        <v>18.0</v>
      </c>
      <c r="C4088" s="28" t="str">
        <f>TRIM(PROPER('Base de datos cruda'!C4088))</f>
        <v>Female</v>
      </c>
      <c r="D4088" s="28">
        <v>4.34</v>
      </c>
      <c r="E4088" s="28">
        <v>4.93</v>
      </c>
      <c r="F4088" s="28">
        <v>6.93</v>
      </c>
      <c r="G4088" s="28">
        <v>97.81</v>
      </c>
      <c r="H4088" s="28" t="str">
        <f>TRIM(PROPER('Base de datos cruda'!H4088))</f>
        <v>Fps</v>
      </c>
      <c r="I4088" s="28">
        <v>4.52</v>
      </c>
      <c r="J4088" s="28">
        <v>7.83</v>
      </c>
      <c r="K4088" s="28">
        <v>256.45</v>
      </c>
      <c r="L4088" s="28">
        <f>IF('Base de datos cruda'!L4088&lt;0,,'Base de datos cruda'!L4088)</f>
        <v>11.38</v>
      </c>
      <c r="M4088" s="28" t="str">
        <f>IF(TRIM(PROPER('Base de datos cruda'!M4088))="High","Alto",IF(TRIM(PROPER('Base de datos cruda'!M4088))="Medium","Medio","Bajo"))</f>
        <v>Medio</v>
      </c>
      <c r="N4088" s="29">
        <v>64.39</v>
      </c>
      <c r="O4088" s="32">
        <f t="shared" si="1"/>
        <v>64.39</v>
      </c>
      <c r="P4088" s="33">
        <f t="shared" si="2"/>
        <v>12.17</v>
      </c>
      <c r="Q4088" s="34">
        <f t="shared" si="3"/>
        <v>1.1359447</v>
      </c>
      <c r="R4088" s="35" t="str">
        <f t="shared" si="4"/>
        <v>Medio</v>
      </c>
      <c r="S4088" s="35" t="str">
        <f>IF(O4088="","",IF(O4088&gt;AVERAGE('Base de datos limpia'!$O$2:$O$8001),"Alto","Normal"))
</f>
        <v>Normal</v>
      </c>
      <c r="T4088" s="35" t="str">
        <f t="shared" si="5"/>
        <v>Gamer moderado</v>
      </c>
      <c r="U4088" s="35"/>
    </row>
    <row r="4089">
      <c r="A4089" s="28">
        <v>4088.0</v>
      </c>
      <c r="B4089" s="28">
        <v>21.0</v>
      </c>
      <c r="C4089" s="28" t="str">
        <f>TRIM(PROPER('Base de datos cruda'!C4089))</f>
        <v>Female</v>
      </c>
      <c r="D4089" s="28">
        <v>1.36</v>
      </c>
      <c r="E4089" s="28">
        <v>7.29</v>
      </c>
      <c r="F4089" s="28">
        <v>7.21</v>
      </c>
      <c r="G4089" s="28">
        <v>94.46</v>
      </c>
      <c r="H4089" s="28" t="str">
        <f>TRIM(PROPER('Base de datos cruda'!H4089))</f>
        <v>Rpg</v>
      </c>
      <c r="I4089" s="28">
        <v>0.61</v>
      </c>
      <c r="J4089" s="28">
        <v>3.46</v>
      </c>
      <c r="K4089" s="28">
        <v>299.75</v>
      </c>
      <c r="L4089" s="28">
        <f>IF('Base de datos cruda'!L4089&lt;0,,'Base de datos cruda'!L4089)</f>
        <v>8.68</v>
      </c>
      <c r="M4089" s="28" t="str">
        <f>IF(TRIM(PROPER('Base de datos cruda'!M4089))="High","Alto",IF(TRIM(PROPER('Base de datos cruda'!M4089))="Medium","Medio","Bajo"))</f>
        <v>Medio</v>
      </c>
      <c r="N4089" s="29">
        <v>100.0</v>
      </c>
      <c r="O4089" s="32">
        <f t="shared" si="1"/>
        <v>100</v>
      </c>
      <c r="P4089" s="33">
        <f t="shared" si="2"/>
        <v>4.82</v>
      </c>
      <c r="Q4089" s="34">
        <f t="shared" si="3"/>
        <v>5.360294118</v>
      </c>
      <c r="R4089" s="35" t="str">
        <f t="shared" si="4"/>
        <v>Alto</v>
      </c>
      <c r="S4089" s="35" t="str">
        <f>IF(O4089="","",IF(O4089&gt;AVERAGE('Base de datos limpia'!$O$2:$O$8001),"Alto","Normal"))
</f>
        <v>Alto</v>
      </c>
      <c r="T4089" s="35" t="str">
        <f t="shared" si="5"/>
        <v>Gamer intensivo</v>
      </c>
      <c r="U4089" s="35"/>
    </row>
    <row r="4090">
      <c r="A4090" s="28">
        <v>4089.0</v>
      </c>
      <c r="B4090" s="28">
        <v>17.0</v>
      </c>
      <c r="C4090" s="28" t="str">
        <f>TRIM(PROPER('Base de datos cruda'!C4090))</f>
        <v>Male</v>
      </c>
      <c r="D4090" s="28">
        <v>0.18</v>
      </c>
      <c r="E4090" s="28">
        <v>4.66</v>
      </c>
      <c r="F4090" s="28">
        <v>8.07</v>
      </c>
      <c r="G4090" s="28">
        <v>94.6</v>
      </c>
      <c r="H4090" s="28" t="str">
        <f>TRIM(PROPER('Base de datos cruda'!H4090))</f>
        <v>Rpg</v>
      </c>
      <c r="I4090" s="28">
        <v>0.34</v>
      </c>
      <c r="J4090" s="28">
        <v>3.9</v>
      </c>
      <c r="K4090" s="28">
        <v>319.07</v>
      </c>
      <c r="L4090" s="28">
        <f>IF('Base de datos cruda'!L4090&lt;0,,'Base de datos cruda'!L4090)</f>
        <v>1.46</v>
      </c>
      <c r="M4090" s="28" t="str">
        <f>IF(TRIM(PROPER('Base de datos cruda'!M4090))="High","Alto",IF(TRIM(PROPER('Base de datos cruda'!M4090))="Medium","Medio","Bajo"))</f>
        <v>Medio</v>
      </c>
      <c r="N4090" s="29">
        <v>84.03</v>
      </c>
      <c r="O4090" s="32">
        <f t="shared" si="1"/>
        <v>84.03</v>
      </c>
      <c r="P4090" s="33">
        <f t="shared" si="2"/>
        <v>4.08</v>
      </c>
      <c r="Q4090" s="34">
        <f t="shared" si="3"/>
        <v>25.88888889</v>
      </c>
      <c r="R4090" s="35" t="str">
        <f t="shared" si="4"/>
        <v>Alto</v>
      </c>
      <c r="S4090" s="35" t="str">
        <f>IF(O4090="","",IF(O4090&gt;AVERAGE('Base de datos limpia'!$O$2:$O$8001),"Alto","Normal"))
</f>
        <v>Alto</v>
      </c>
      <c r="T4090" s="35" t="str">
        <f t="shared" si="5"/>
        <v>Gamer moderado</v>
      </c>
      <c r="U4090" s="35"/>
    </row>
    <row r="4091">
      <c r="A4091" s="28">
        <v>4090.0</v>
      </c>
      <c r="B4091" s="28">
        <v>21.0</v>
      </c>
      <c r="C4091" s="28" t="str">
        <f>TRIM(PROPER('Base de datos cruda'!C4091))</f>
        <v>Male</v>
      </c>
      <c r="D4091" s="28">
        <v>2.7</v>
      </c>
      <c r="E4091" s="28">
        <v>1.53</v>
      </c>
      <c r="F4091" s="28">
        <v>8.57</v>
      </c>
      <c r="G4091" s="28">
        <v>76.26</v>
      </c>
      <c r="H4091" s="28" t="str">
        <f>TRIM(PROPER('Base de datos cruda'!H4091))</f>
        <v>Fps</v>
      </c>
      <c r="I4091" s="28">
        <v>4.25</v>
      </c>
      <c r="J4091" s="28">
        <v>4.34</v>
      </c>
      <c r="K4091" s="28">
        <v>278.81</v>
      </c>
      <c r="L4091" s="28">
        <f>IF('Base de datos cruda'!L4091&lt;0,,'Base de datos cruda'!L4091)</f>
        <v>7.05</v>
      </c>
      <c r="M4091" s="28" t="str">
        <f>IF(TRIM(PROPER('Base de datos cruda'!M4091))="High","Alto",IF(TRIM(PROPER('Base de datos cruda'!M4091))="Medium","Medio","Bajo"))</f>
        <v>Medio</v>
      </c>
      <c r="N4091" s="29">
        <v>59.87</v>
      </c>
      <c r="O4091" s="32">
        <f t="shared" si="1"/>
        <v>59.87</v>
      </c>
      <c r="P4091" s="33">
        <f t="shared" si="2"/>
        <v>7.04</v>
      </c>
      <c r="Q4091" s="34">
        <f t="shared" si="3"/>
        <v>0.5666666667</v>
      </c>
      <c r="R4091" s="35" t="str">
        <f t="shared" si="4"/>
        <v>Medio</v>
      </c>
      <c r="S4091" s="35" t="str">
        <f>IF(O4091="","",IF(O4091&gt;AVERAGE('Base de datos limpia'!$O$2:$O$8001),"Alto","Normal"))
</f>
        <v>Normal</v>
      </c>
      <c r="T4091" s="35" t="str">
        <f t="shared" si="5"/>
        <v>Gamer casual</v>
      </c>
      <c r="U4091" s="35"/>
    </row>
    <row r="4092">
      <c r="A4092" s="28">
        <v>4091.0</v>
      </c>
      <c r="B4092" s="28">
        <v>21.0</v>
      </c>
      <c r="C4092" s="28" t="str">
        <f>TRIM(PROPER('Base de datos cruda'!C4092))</f>
        <v>Female</v>
      </c>
      <c r="D4092" s="28">
        <v>6.92</v>
      </c>
      <c r="E4092" s="28">
        <v>7.35</v>
      </c>
      <c r="F4092" s="28">
        <v>5.15</v>
      </c>
      <c r="G4092" s="28">
        <v>64.28</v>
      </c>
      <c r="H4092" s="28" t="str">
        <f>TRIM(PROPER('Base de datos cruda'!H4092))</f>
        <v>Rpg</v>
      </c>
      <c r="I4092" s="28">
        <v>2.5</v>
      </c>
      <c r="J4092" s="28">
        <v>8.28</v>
      </c>
      <c r="K4092" s="28">
        <v>258.83</v>
      </c>
      <c r="L4092" s="28">
        <f>IF('Base de datos cruda'!L4092&lt;0,,'Base de datos cruda'!L4092)</f>
        <v>13.34</v>
      </c>
      <c r="M4092" s="28" t="str">
        <f>IF(TRIM(PROPER('Base de datos cruda'!M4092))="High","Alto",IF(TRIM(PROPER('Base de datos cruda'!M4092))="Medium","Medio","Bajo"))</f>
        <v>Alto</v>
      </c>
      <c r="N4092" s="29">
        <v>65.18667867727</v>
      </c>
      <c r="O4092" s="32">
        <f t="shared" si="1"/>
        <v>65.18667868</v>
      </c>
      <c r="P4092" s="33">
        <f t="shared" si="2"/>
        <v>15.2</v>
      </c>
      <c r="Q4092" s="34">
        <f t="shared" si="3"/>
        <v>1.062138728</v>
      </c>
      <c r="R4092" s="35" t="str">
        <f t="shared" si="4"/>
        <v>Medio</v>
      </c>
      <c r="S4092" s="35" t="str">
        <f>IF(O4092="","",IF(O4092&gt;AVERAGE('Base de datos limpia'!$O$2:$O$8001),"Alto","Normal"))
</f>
        <v>Normal</v>
      </c>
      <c r="T4092" s="35" t="str">
        <f t="shared" si="5"/>
        <v>Gamer intensivo</v>
      </c>
      <c r="U4092" s="35"/>
    </row>
    <row r="4093">
      <c r="A4093" s="28">
        <v>4092.0</v>
      </c>
      <c r="B4093" s="28">
        <v>23.0</v>
      </c>
      <c r="C4093" s="28" t="str">
        <f>TRIM(PROPER('Base de datos cruda'!C4093))</f>
        <v>Female</v>
      </c>
      <c r="D4093" s="28">
        <v>0.35</v>
      </c>
      <c r="E4093" s="28">
        <v>5.53</v>
      </c>
      <c r="F4093" s="28">
        <v>6.94</v>
      </c>
      <c r="G4093" s="28">
        <v>99.91</v>
      </c>
      <c r="H4093" s="28" t="str">
        <f>TRIM(PROPER('Base de datos cruda'!H4093))</f>
        <v>Rpg</v>
      </c>
      <c r="I4093" s="28">
        <v>3.37</v>
      </c>
      <c r="J4093" s="28">
        <v>5.24</v>
      </c>
      <c r="K4093" s="28">
        <v>322.04</v>
      </c>
      <c r="L4093" s="28">
        <f>IF('Base de datos cruda'!L4093&lt;0,,'Base de datos cruda'!L4093)</f>
        <v>3.5</v>
      </c>
      <c r="M4093" s="28" t="str">
        <f>IF(TRIM(PROPER('Base de datos cruda'!M4093))="High","Alto",IF(TRIM(PROPER('Base de datos cruda'!M4093))="Medium","Medio","Bajo"))</f>
        <v>Medio</v>
      </c>
      <c r="N4093" s="29">
        <v>90.67</v>
      </c>
      <c r="O4093" s="32">
        <f t="shared" si="1"/>
        <v>90.67</v>
      </c>
      <c r="P4093" s="33">
        <f t="shared" si="2"/>
        <v>5.59</v>
      </c>
      <c r="Q4093" s="34">
        <f t="shared" si="3"/>
        <v>15.8</v>
      </c>
      <c r="R4093" s="35" t="str">
        <f t="shared" si="4"/>
        <v>Alto</v>
      </c>
      <c r="S4093" s="35" t="str">
        <f>IF(O4093="","",IF(O4093&gt;AVERAGE('Base de datos limpia'!$O$2:$O$8001),"Alto","Normal"))
</f>
        <v>Alto</v>
      </c>
      <c r="T4093" s="35" t="str">
        <f t="shared" si="5"/>
        <v>Gamer moderado</v>
      </c>
      <c r="U4093" s="35"/>
    </row>
    <row r="4094">
      <c r="A4094" s="28">
        <v>4093.0</v>
      </c>
      <c r="B4094" s="28">
        <v>22.0</v>
      </c>
      <c r="C4094" s="28" t="str">
        <f>TRIM(PROPER('Base de datos cruda'!C4094))</f>
        <v>Female</v>
      </c>
      <c r="D4094" s="28">
        <v>3.43</v>
      </c>
      <c r="E4094" s="28">
        <v>1.1</v>
      </c>
      <c r="F4094" s="28">
        <v>4.39</v>
      </c>
      <c r="G4094" s="28">
        <v>65.81</v>
      </c>
      <c r="H4094" s="28" t="str">
        <f>TRIM(PROPER('Base de datos cruda'!H4094))</f>
        <v>Rpg</v>
      </c>
      <c r="I4094" s="28">
        <v>2.21</v>
      </c>
      <c r="J4094" s="28">
        <v>7.81</v>
      </c>
      <c r="K4094" s="28">
        <v>278.52</v>
      </c>
      <c r="L4094" s="28">
        <f>IF('Base de datos cruda'!L4094&lt;0,,'Base de datos cruda'!L4094)</f>
        <v>11.27</v>
      </c>
      <c r="M4094" s="28" t="str">
        <f>IF(TRIM(PROPER('Base de datos cruda'!M4094))="High","Alto",IF(TRIM(PROPER('Base de datos cruda'!M4094))="Medium","Medio","Bajo"))</f>
        <v>Medio</v>
      </c>
      <c r="N4094" s="29">
        <v>21.25</v>
      </c>
      <c r="O4094" s="32">
        <f t="shared" si="1"/>
        <v>21.25</v>
      </c>
      <c r="P4094" s="33">
        <f t="shared" si="2"/>
        <v>11.24</v>
      </c>
      <c r="Q4094" s="34">
        <f t="shared" si="3"/>
        <v>0.3206997085</v>
      </c>
      <c r="R4094" s="35" t="str">
        <f t="shared" si="4"/>
        <v>Bajo</v>
      </c>
      <c r="S4094" s="35" t="str">
        <f>IF(O4094="","",IF(O4094&gt;AVERAGE('Base de datos limpia'!$O$2:$O$8001),"Alto","Normal"))
</f>
        <v>Normal</v>
      </c>
      <c r="T4094" s="35" t="str">
        <f t="shared" si="5"/>
        <v>Gamer casual</v>
      </c>
      <c r="U4094" s="35"/>
    </row>
    <row r="4095">
      <c r="A4095" s="28">
        <v>4094.0</v>
      </c>
      <c r="B4095" s="28">
        <v>23.0</v>
      </c>
      <c r="C4095" s="28" t="str">
        <f>TRIM(PROPER('Base de datos cruda'!C4095))</f>
        <v>Female</v>
      </c>
      <c r="D4095" s="28">
        <v>6.1</v>
      </c>
      <c r="E4095" s="28">
        <v>6.51</v>
      </c>
      <c r="F4095" s="28">
        <v>4.6</v>
      </c>
      <c r="G4095" s="28">
        <v>80.62</v>
      </c>
      <c r="H4095" s="28" t="str">
        <f>TRIM(PROPER('Base de datos cruda'!H4095))</f>
        <v>Fps</v>
      </c>
      <c r="I4095" s="28">
        <v>2.06</v>
      </c>
      <c r="J4095" s="28">
        <v>10.35</v>
      </c>
      <c r="K4095" s="28">
        <v>247.65</v>
      </c>
      <c r="L4095" s="28">
        <f>IF('Base de datos cruda'!L4095&lt;0,,'Base de datos cruda'!L4095)</f>
        <v>15.52</v>
      </c>
      <c r="M4095" s="28" t="str">
        <f>IF(TRIM(PROPER('Base de datos cruda'!M4095))="High","Alto",IF(TRIM(PROPER('Base de datos cruda'!M4095))="Medium","Medio","Bajo"))</f>
        <v>Bajo</v>
      </c>
      <c r="N4095" s="29">
        <v>52.7298233149801</v>
      </c>
      <c r="O4095" s="32">
        <f t="shared" si="1"/>
        <v>52.72982331</v>
      </c>
      <c r="P4095" s="33">
        <f t="shared" si="2"/>
        <v>16.45</v>
      </c>
      <c r="Q4095" s="34">
        <f t="shared" si="3"/>
        <v>1.067213115</v>
      </c>
      <c r="R4095" s="35" t="str">
        <f t="shared" si="4"/>
        <v>Medio</v>
      </c>
      <c r="S4095" s="35" t="str">
        <f>IF(O4095="","",IF(O4095&gt;AVERAGE('Base de datos limpia'!$O$2:$O$8001),"Alto","Normal"))
</f>
        <v>Normal</v>
      </c>
      <c r="T4095" s="35" t="str">
        <f t="shared" si="5"/>
        <v>Gamer intensivo</v>
      </c>
      <c r="U4095" s="35"/>
    </row>
    <row r="4096">
      <c r="A4096" s="28">
        <v>4095.0</v>
      </c>
      <c r="B4096" s="28">
        <v>24.0</v>
      </c>
      <c r="C4096" s="28" t="str">
        <f>TRIM(PROPER('Base de datos cruda'!C4096))</f>
        <v>Female</v>
      </c>
      <c r="D4096" s="28">
        <v>7.63</v>
      </c>
      <c r="E4096" s="28">
        <v>9.28</v>
      </c>
      <c r="F4096" s="28">
        <v>7.27</v>
      </c>
      <c r="G4096" s="28">
        <v>70.58</v>
      </c>
      <c r="H4096" s="28" t="str">
        <f>TRIM(PROPER('Base de datos cruda'!H4096))</f>
        <v>Rpg</v>
      </c>
      <c r="I4096" s="28">
        <v>1.5</v>
      </c>
      <c r="J4096" s="28">
        <v>13.27</v>
      </c>
      <c r="K4096" s="28">
        <v>214.53</v>
      </c>
      <c r="L4096" s="28">
        <f>IF('Base de datos cruda'!L4096&lt;0,,'Base de datos cruda'!L4096)</f>
        <v>17.88</v>
      </c>
      <c r="M4096" s="28" t="str">
        <f>IF(TRIM(PROPER('Base de datos cruda'!M4096))="High","Alto",IF(TRIM(PROPER('Base de datos cruda'!M4096))="Medium","Medio","Bajo"))</f>
        <v>Bajo</v>
      </c>
      <c r="N4096" s="29">
        <v>77.8816507626568</v>
      </c>
      <c r="O4096" s="32">
        <f t="shared" si="1"/>
        <v>77.88165076</v>
      </c>
      <c r="P4096" s="33">
        <f t="shared" si="2"/>
        <v>20.9</v>
      </c>
      <c r="Q4096" s="34">
        <f t="shared" si="3"/>
        <v>1.216251638</v>
      </c>
      <c r="R4096" s="35" t="str">
        <f t="shared" si="4"/>
        <v>Alto</v>
      </c>
      <c r="S4096" s="35" t="str">
        <f>IF(O4096="","",IF(O4096&gt;AVERAGE('Base de datos limpia'!$O$2:$O$8001),"Alto","Normal"))
</f>
        <v>Alto</v>
      </c>
      <c r="T4096" s="35" t="str">
        <f t="shared" si="5"/>
        <v>Gamer intensivo</v>
      </c>
      <c r="U4096" s="35"/>
    </row>
    <row r="4097">
      <c r="A4097" s="28">
        <v>4096.0</v>
      </c>
      <c r="B4097" s="28">
        <v>21.0</v>
      </c>
      <c r="C4097" s="28" t="str">
        <f>TRIM(PROPER('Base de datos cruda'!C4097))</f>
        <v>Male</v>
      </c>
      <c r="D4097" s="28">
        <v>7.88</v>
      </c>
      <c r="E4097" s="28">
        <v>2.0</v>
      </c>
      <c r="F4097" s="28">
        <v>6.43</v>
      </c>
      <c r="G4097" s="28">
        <v>80.43</v>
      </c>
      <c r="H4097" s="28" t="str">
        <f>TRIM(PROPER('Base de datos cruda'!H4097))</f>
        <v>Fps</v>
      </c>
      <c r="I4097" s="28">
        <v>2.81</v>
      </c>
      <c r="J4097" s="28">
        <v>10.78</v>
      </c>
      <c r="K4097" s="28">
        <v>213.45</v>
      </c>
      <c r="L4097" s="28">
        <f>IF('Base de datos cruda'!L4097&lt;0,,'Base de datos cruda'!L4097)</f>
        <v>16.97</v>
      </c>
      <c r="M4097" s="28" t="str">
        <f>IF(TRIM(PROPER('Base de datos cruda'!M4097))="High","Alto",IF(TRIM(PROPER('Base de datos cruda'!M4097))="Medium","Medio","Bajo"))</f>
        <v>Bajo</v>
      </c>
      <c r="N4097" s="29">
        <v>13.83</v>
      </c>
      <c r="O4097" s="32">
        <f t="shared" si="1"/>
        <v>13.83</v>
      </c>
      <c r="P4097" s="33">
        <f t="shared" si="2"/>
        <v>18.66</v>
      </c>
      <c r="Q4097" s="34">
        <f t="shared" si="3"/>
        <v>0.2538071066</v>
      </c>
      <c r="R4097" s="35" t="str">
        <f t="shared" si="4"/>
        <v>Bajo</v>
      </c>
      <c r="S4097" s="35" t="str">
        <f>IF(O4097="","",IF(O4097&gt;AVERAGE('Base de datos limpia'!$O$2:$O$8001),"Alto","Normal"))
</f>
        <v>Normal</v>
      </c>
      <c r="T4097" s="35" t="str">
        <f t="shared" si="5"/>
        <v>Gamer casual</v>
      </c>
      <c r="U4097" s="35"/>
    </row>
    <row r="4098">
      <c r="A4098" s="28">
        <v>4097.0</v>
      </c>
      <c r="B4098" s="28">
        <v>18.0</v>
      </c>
      <c r="C4098" s="28" t="str">
        <f>TRIM(PROPER('Base de datos cruda'!C4098))</f>
        <v>Male</v>
      </c>
      <c r="D4098" s="28">
        <v>3.38</v>
      </c>
      <c r="E4098" s="28">
        <v>6.32</v>
      </c>
      <c r="F4098" s="28">
        <v>7.79</v>
      </c>
      <c r="G4098" s="28">
        <v>72.2</v>
      </c>
      <c r="H4098" s="28" t="str">
        <f>TRIM(PROPER('Base de datos cruda'!H4098))</f>
        <v>Fps</v>
      </c>
      <c r="I4098" s="28">
        <v>0.8</v>
      </c>
      <c r="J4098" s="28">
        <v>6.38</v>
      </c>
      <c r="K4098" s="28">
        <v>292.67</v>
      </c>
      <c r="L4098" s="28">
        <f>IF('Base de datos cruda'!L4098&lt;0,,'Base de datos cruda'!L4098)</f>
        <v>5.86</v>
      </c>
      <c r="M4098" s="28" t="str">
        <f>IF(TRIM(PROPER('Base de datos cruda'!M4098))="High","Alto",IF(TRIM(PROPER('Base de datos cruda'!M4098))="Medium","Medio","Bajo"))</f>
        <v>Medio</v>
      </c>
      <c r="N4098" s="29">
        <v>74.54</v>
      </c>
      <c r="O4098" s="32">
        <f t="shared" si="1"/>
        <v>74.54</v>
      </c>
      <c r="P4098" s="33">
        <f t="shared" si="2"/>
        <v>9.76</v>
      </c>
      <c r="Q4098" s="34">
        <f t="shared" si="3"/>
        <v>1.869822485</v>
      </c>
      <c r="R4098" s="35" t="str">
        <f t="shared" si="4"/>
        <v>Alto</v>
      </c>
      <c r="S4098" s="35" t="str">
        <f>IF(O4098="","",IF(O4098&gt;AVERAGE('Base de datos limpia'!$O$2:$O$8001),"Alto","Normal"))
</f>
        <v>Alto</v>
      </c>
      <c r="T4098" s="35" t="str">
        <f t="shared" si="5"/>
        <v>Gamer intensivo</v>
      </c>
      <c r="U4098" s="35"/>
    </row>
    <row r="4099">
      <c r="A4099" s="28">
        <v>4098.0</v>
      </c>
      <c r="B4099" s="28">
        <v>18.0</v>
      </c>
      <c r="C4099" s="28" t="str">
        <f>TRIM(PROPER('Base de datos cruda'!C4099))</f>
        <v>Male</v>
      </c>
      <c r="D4099" s="28">
        <v>7.6</v>
      </c>
      <c r="E4099" s="28">
        <v>7.56</v>
      </c>
      <c r="F4099" s="28">
        <v>6.13</v>
      </c>
      <c r="G4099" s="28">
        <v>95.88</v>
      </c>
      <c r="H4099" s="28" t="str">
        <f>TRIM(PROPER('Base de datos cruda'!H4099))</f>
        <v>Rpg</v>
      </c>
      <c r="I4099" s="28">
        <v>3.59</v>
      </c>
      <c r="J4099" s="28">
        <v>10.67</v>
      </c>
      <c r="K4099" s="28">
        <v>245.15</v>
      </c>
      <c r="L4099" s="28">
        <f>IF('Base de datos cruda'!L4099&lt;0,,'Base de datos cruda'!L4099)</f>
        <v>18.77</v>
      </c>
      <c r="M4099" s="28" t="str">
        <f>IF(TRIM(PROPER('Base de datos cruda'!M4099))="High","Alto",IF(TRIM(PROPER('Base de datos cruda'!M4099))="Medium","Medio","Bajo"))</f>
        <v>Bajo</v>
      </c>
      <c r="N4099" s="29">
        <v>68.7134235462768</v>
      </c>
      <c r="O4099" s="32">
        <f t="shared" si="1"/>
        <v>68.71342355</v>
      </c>
      <c r="P4099" s="33">
        <f t="shared" si="2"/>
        <v>18.27</v>
      </c>
      <c r="Q4099" s="34">
        <f t="shared" si="3"/>
        <v>0.9947368421</v>
      </c>
      <c r="R4099" s="35" t="str">
        <f t="shared" si="4"/>
        <v>Medio</v>
      </c>
      <c r="S4099" s="35" t="str">
        <f>IF(O4099="","",IF(O4099&gt;AVERAGE('Base de datos limpia'!$O$2:$O$8001),"Alto","Normal"))
</f>
        <v>Alto</v>
      </c>
      <c r="T4099" s="35" t="str">
        <f t="shared" si="5"/>
        <v>Gamer intensivo</v>
      </c>
      <c r="U4099" s="35"/>
    </row>
    <row r="4100">
      <c r="A4100" s="28">
        <v>4099.0</v>
      </c>
      <c r="B4100" s="28">
        <v>16.0</v>
      </c>
      <c r="C4100" s="28" t="str">
        <f>TRIM(PROPER('Base de datos cruda'!C4100))</f>
        <v>Male</v>
      </c>
      <c r="D4100" s="28">
        <v>0.28</v>
      </c>
      <c r="E4100" s="28">
        <v>1.64</v>
      </c>
      <c r="F4100" s="28">
        <v>4.64</v>
      </c>
      <c r="G4100" s="28">
        <v>98.73</v>
      </c>
      <c r="H4100" s="28" t="str">
        <f>TRIM(PROPER('Base de datos cruda'!H4100))</f>
        <v>Fps</v>
      </c>
      <c r="I4100" s="28">
        <v>2.75</v>
      </c>
      <c r="J4100" s="28">
        <v>3.61</v>
      </c>
      <c r="K4100" s="28">
        <v>294.49</v>
      </c>
      <c r="L4100" s="28">
        <f>IF('Base de datos cruda'!L4100&lt;0,,'Base de datos cruda'!L4100)</f>
        <v>3.72</v>
      </c>
      <c r="M4100" s="28" t="str">
        <f>IF(TRIM(PROPER('Base de datos cruda'!M4100))="High","Alto",IF(TRIM(PROPER('Base de datos cruda'!M4100))="Medium","Medio","Bajo"))</f>
        <v>Medio</v>
      </c>
      <c r="N4100" s="29">
        <v>53.79</v>
      </c>
      <c r="O4100" s="32">
        <f t="shared" si="1"/>
        <v>53.79</v>
      </c>
      <c r="P4100" s="33">
        <f t="shared" si="2"/>
        <v>3.89</v>
      </c>
      <c r="Q4100" s="34">
        <f t="shared" si="3"/>
        <v>5.857142857</v>
      </c>
      <c r="R4100" s="35" t="str">
        <f t="shared" si="4"/>
        <v>Medio</v>
      </c>
      <c r="S4100" s="35" t="str">
        <f>IF(O4100="","",IF(O4100&gt;AVERAGE('Base de datos limpia'!$O$2:$O$8001),"Alto","Normal"))
</f>
        <v>Normal</v>
      </c>
      <c r="T4100" s="35" t="str">
        <f t="shared" si="5"/>
        <v>Gamer casual</v>
      </c>
      <c r="U4100" s="35"/>
    </row>
    <row r="4101">
      <c r="A4101" s="28">
        <v>4100.0</v>
      </c>
      <c r="B4101" s="28">
        <v>20.0</v>
      </c>
      <c r="C4101" s="28" t="str">
        <f>TRIM(PROPER('Base de datos cruda'!C4101))</f>
        <v>Female</v>
      </c>
      <c r="D4101" s="28">
        <v>5.97</v>
      </c>
      <c r="E4101" s="28">
        <v>1.2</v>
      </c>
      <c r="F4101" s="28">
        <v>8.36</v>
      </c>
      <c r="G4101" s="28">
        <v>76.4</v>
      </c>
      <c r="H4101" s="28" t="str">
        <f>TRIM(PROPER('Base de datos cruda'!H4101))</f>
        <v>Casual</v>
      </c>
      <c r="I4101" s="28">
        <v>4.24</v>
      </c>
      <c r="J4101" s="28">
        <v>9.53</v>
      </c>
      <c r="K4101" s="28">
        <v>253.06</v>
      </c>
      <c r="L4101" s="28">
        <f>IF('Base de datos cruda'!L4101&lt;0,,'Base de datos cruda'!L4101)</f>
        <v>11.21</v>
      </c>
      <c r="M4101" s="28" t="str">
        <f>IF(TRIM(PROPER('Base de datos cruda'!M4101))="High","Alto",IF(TRIM(PROPER('Base de datos cruda'!M4101))="Medium","Medio","Bajo"))</f>
        <v>Bajo</v>
      </c>
      <c r="N4101" s="29">
        <v>23.78</v>
      </c>
      <c r="O4101" s="32">
        <f t="shared" si="1"/>
        <v>23.78</v>
      </c>
      <c r="P4101" s="33">
        <f t="shared" si="2"/>
        <v>15.5</v>
      </c>
      <c r="Q4101" s="34">
        <f t="shared" si="3"/>
        <v>0.2010050251</v>
      </c>
      <c r="R4101" s="35" t="str">
        <f t="shared" si="4"/>
        <v>Bajo</v>
      </c>
      <c r="S4101" s="35" t="str">
        <f>IF(O4101="","",IF(O4101&gt;AVERAGE('Base de datos limpia'!$O$2:$O$8001),"Alto","Normal"))
</f>
        <v>Normal</v>
      </c>
      <c r="T4101" s="35" t="str">
        <f t="shared" si="5"/>
        <v>Gamer casual</v>
      </c>
      <c r="U4101" s="35"/>
    </row>
    <row r="4102">
      <c r="A4102" s="28">
        <v>4101.0</v>
      </c>
      <c r="B4102" s="28">
        <v>19.0</v>
      </c>
      <c r="C4102" s="28" t="str">
        <f>TRIM(PROPER('Base de datos cruda'!C4102))</f>
        <v>Female</v>
      </c>
      <c r="D4102" s="28">
        <v>5.14</v>
      </c>
      <c r="E4102" s="28">
        <v>5.18</v>
      </c>
      <c r="F4102" s="28">
        <v>4.41</v>
      </c>
      <c r="G4102" s="28">
        <v>62.81</v>
      </c>
      <c r="H4102" s="28" t="str">
        <f>TRIM(PROPER('Base de datos cruda'!H4102))</f>
        <v>Casual</v>
      </c>
      <c r="I4102" s="28">
        <v>4.61</v>
      </c>
      <c r="J4102" s="28">
        <v>10.03</v>
      </c>
      <c r="K4102" s="28">
        <v>272.14</v>
      </c>
      <c r="L4102" s="28">
        <f>IF('Base de datos cruda'!L4102&lt;0,,'Base de datos cruda'!L4102)</f>
        <v>13.08</v>
      </c>
      <c r="M4102" s="28" t="str">
        <f>IF(TRIM(PROPER('Base de datos cruda'!M4102))="High","Alto",IF(TRIM(PROPER('Base de datos cruda'!M4102))="Medium","Medio","Bajo"))</f>
        <v>Bajo</v>
      </c>
      <c r="N4102" s="29">
        <v>39.63</v>
      </c>
      <c r="O4102" s="32">
        <f t="shared" si="1"/>
        <v>39.63</v>
      </c>
      <c r="P4102" s="33">
        <f t="shared" si="2"/>
        <v>15.17</v>
      </c>
      <c r="Q4102" s="34">
        <f t="shared" si="3"/>
        <v>1.007782101</v>
      </c>
      <c r="R4102" s="35" t="str">
        <f t="shared" si="4"/>
        <v>Bajo</v>
      </c>
      <c r="S4102" s="35" t="str">
        <f>IF(O4102="","",IF(O4102&gt;AVERAGE('Base de datos limpia'!$O$2:$O$8001),"Alto","Normal"))
</f>
        <v>Normal</v>
      </c>
      <c r="T4102" s="35" t="str">
        <f t="shared" si="5"/>
        <v>Gamer moderado</v>
      </c>
      <c r="U4102" s="35"/>
    </row>
    <row r="4103">
      <c r="A4103" s="28">
        <v>4102.0</v>
      </c>
      <c r="B4103" s="28">
        <v>24.0</v>
      </c>
      <c r="C4103" s="28" t="str">
        <f>TRIM(PROPER('Base de datos cruda'!C4103))</f>
        <v>Male</v>
      </c>
      <c r="D4103" s="28">
        <v>2.0</v>
      </c>
      <c r="E4103" s="28">
        <v>8.12</v>
      </c>
      <c r="F4103" s="28">
        <v>4.94</v>
      </c>
      <c r="G4103" s="28">
        <v>86.53</v>
      </c>
      <c r="H4103" s="28" t="str">
        <f>TRIM(PROPER('Base de datos cruda'!H4103))</f>
        <v>Rpg</v>
      </c>
      <c r="I4103" s="28">
        <v>4.5</v>
      </c>
      <c r="J4103" s="28">
        <v>4.09</v>
      </c>
      <c r="K4103" s="28">
        <v>292.58</v>
      </c>
      <c r="L4103" s="28">
        <f>IF('Base de datos cruda'!L4103&lt;0,,'Base de datos cruda'!L4103)</f>
        <v>3.19</v>
      </c>
      <c r="M4103" s="28" t="str">
        <f>IF(TRIM(PROPER('Base de datos cruda'!M4103))="High","Alto",IF(TRIM(PROPER('Base de datos cruda'!M4103))="Medium","Medio","Bajo"))</f>
        <v>Alto</v>
      </c>
      <c r="N4103" s="29">
        <v>91.76</v>
      </c>
      <c r="O4103" s="32">
        <f t="shared" si="1"/>
        <v>91.76</v>
      </c>
      <c r="P4103" s="33">
        <f t="shared" si="2"/>
        <v>6.09</v>
      </c>
      <c r="Q4103" s="34">
        <f t="shared" si="3"/>
        <v>4.06</v>
      </c>
      <c r="R4103" s="35" t="str">
        <f t="shared" si="4"/>
        <v>Alto</v>
      </c>
      <c r="S4103" s="35" t="str">
        <f>IF(O4103="","",IF(O4103&gt;AVERAGE('Base de datos limpia'!$O$2:$O$8001),"Alto","Normal"))
</f>
        <v>Alto</v>
      </c>
      <c r="T4103" s="35" t="str">
        <f t="shared" si="5"/>
        <v>Gamer intensivo</v>
      </c>
      <c r="U4103" s="35"/>
    </row>
    <row r="4104">
      <c r="A4104" s="28">
        <v>4103.0</v>
      </c>
      <c r="B4104" s="28">
        <v>24.0</v>
      </c>
      <c r="C4104" s="28" t="str">
        <f>TRIM(PROPER('Base de datos cruda'!C4104))</f>
        <v>Female</v>
      </c>
      <c r="D4104" s="28">
        <v>4.06</v>
      </c>
      <c r="E4104" s="28">
        <v>2.45</v>
      </c>
      <c r="F4104" s="28">
        <v>5.38</v>
      </c>
      <c r="G4104" s="28">
        <v>75.07</v>
      </c>
      <c r="H4104" s="28" t="str">
        <f>TRIM(PROPER('Base de datos cruda'!H4104))</f>
        <v>Fps</v>
      </c>
      <c r="I4104" s="28">
        <v>3.01</v>
      </c>
      <c r="J4104" s="28">
        <v>7.23</v>
      </c>
      <c r="K4104" s="28">
        <v>286.47</v>
      </c>
      <c r="L4104" s="28">
        <f>IF('Base de datos cruda'!L4104&lt;0,,'Base de datos cruda'!L4104)</f>
        <v>8.79</v>
      </c>
      <c r="M4104" s="28" t="str">
        <f>IF(TRIM(PROPER('Base de datos cruda'!M4104))="High","Alto",IF(TRIM(PROPER('Base de datos cruda'!M4104))="Medium","Medio","Bajo"))</f>
        <v>Medio</v>
      </c>
      <c r="N4104" s="29">
        <v>39.61</v>
      </c>
      <c r="O4104" s="32">
        <f t="shared" si="1"/>
        <v>39.61</v>
      </c>
      <c r="P4104" s="33">
        <f t="shared" si="2"/>
        <v>11.29</v>
      </c>
      <c r="Q4104" s="34">
        <f t="shared" si="3"/>
        <v>0.6034482759</v>
      </c>
      <c r="R4104" s="35" t="str">
        <f t="shared" si="4"/>
        <v>Bajo</v>
      </c>
      <c r="S4104" s="35" t="str">
        <f>IF(O4104="","",IF(O4104&gt;AVERAGE('Base de datos limpia'!$O$2:$O$8001),"Alto","Normal"))
</f>
        <v>Normal</v>
      </c>
      <c r="T4104" s="35" t="str">
        <f t="shared" si="5"/>
        <v>Gamer casual</v>
      </c>
      <c r="U4104" s="35"/>
    </row>
    <row r="4105">
      <c r="A4105" s="28">
        <v>4104.0</v>
      </c>
      <c r="B4105" s="28">
        <v>20.0</v>
      </c>
      <c r="C4105" s="28" t="str">
        <f>TRIM(PROPER('Base de datos cruda'!C4105))</f>
        <v>Male</v>
      </c>
      <c r="D4105" s="28">
        <v>1.04</v>
      </c>
      <c r="E4105" s="28">
        <v>8.53</v>
      </c>
      <c r="F4105" s="28">
        <v>8.98</v>
      </c>
      <c r="G4105" s="28">
        <v>99.44</v>
      </c>
      <c r="H4105" s="28" t="str">
        <f>TRIM(PROPER('Base de datos cruda'!H4105))</f>
        <v>Rpg</v>
      </c>
      <c r="I4105" s="28">
        <v>1.59</v>
      </c>
      <c r="J4105" s="28">
        <v>4.57</v>
      </c>
      <c r="K4105" s="28">
        <v>315.19</v>
      </c>
      <c r="L4105" s="28">
        <f>IF('Base de datos cruda'!L4105&lt;0,,'Base de datos cruda'!L4105)</f>
        <v>5.47</v>
      </c>
      <c r="M4105" s="28" t="str">
        <f>IF(TRIM(PROPER('Base de datos cruda'!M4105))="High","Alto",IF(TRIM(PROPER('Base de datos cruda'!M4105))="Medium","Medio","Bajo"))</f>
        <v>Medio</v>
      </c>
      <c r="N4105" s="29">
        <v>100.0</v>
      </c>
      <c r="O4105" s="32">
        <f t="shared" si="1"/>
        <v>100</v>
      </c>
      <c r="P4105" s="33">
        <f t="shared" si="2"/>
        <v>5.61</v>
      </c>
      <c r="Q4105" s="34">
        <f t="shared" si="3"/>
        <v>8.201923077</v>
      </c>
      <c r="R4105" s="35" t="str">
        <f t="shared" si="4"/>
        <v>Alto</v>
      </c>
      <c r="S4105" s="35" t="str">
        <f>IF(O4105="","",IF(O4105&gt;AVERAGE('Base de datos limpia'!$O$2:$O$8001),"Alto","Normal"))
</f>
        <v>Alto</v>
      </c>
      <c r="T4105" s="35" t="str">
        <f t="shared" si="5"/>
        <v>Gamer intensivo</v>
      </c>
      <c r="U4105" s="35"/>
    </row>
    <row r="4106">
      <c r="A4106" s="28">
        <v>4105.0</v>
      </c>
      <c r="B4106" s="28">
        <v>19.0</v>
      </c>
      <c r="C4106" s="28" t="str">
        <f>TRIM(PROPER('Base de datos cruda'!C4106))</f>
        <v>Male</v>
      </c>
      <c r="D4106" s="28">
        <v>6.97</v>
      </c>
      <c r="E4106" s="28">
        <v>6.91</v>
      </c>
      <c r="F4106" s="28">
        <v>6.08</v>
      </c>
      <c r="G4106" s="28">
        <v>63.57</v>
      </c>
      <c r="H4106" s="28" t="str">
        <f>TRIM(PROPER('Base de datos cruda'!H4106))</f>
        <v>Rpg</v>
      </c>
      <c r="I4106" s="28">
        <v>1.79</v>
      </c>
      <c r="J4106" s="28">
        <v>8.82</v>
      </c>
      <c r="K4106" s="28">
        <v>240.87</v>
      </c>
      <c r="L4106" s="28">
        <f>IF('Base de datos cruda'!L4106&lt;0,,'Base de datos cruda'!L4106)</f>
        <v>16.84</v>
      </c>
      <c r="M4106" s="28" t="str">
        <f>IF(TRIM(PROPER('Base de datos cruda'!M4106))="High","Alto",IF(TRIM(PROPER('Base de datos cruda'!M4106))="Medium","Medio","Bajo"))</f>
        <v>Bajo</v>
      </c>
      <c r="N4106" s="29">
        <v>48.49</v>
      </c>
      <c r="O4106" s="32">
        <f t="shared" si="1"/>
        <v>48.49</v>
      </c>
      <c r="P4106" s="33">
        <f t="shared" si="2"/>
        <v>15.79</v>
      </c>
      <c r="Q4106" s="34">
        <f t="shared" si="3"/>
        <v>0.9913916786</v>
      </c>
      <c r="R4106" s="35" t="str">
        <f t="shared" si="4"/>
        <v>Bajo</v>
      </c>
      <c r="S4106" s="35" t="str">
        <f>IF(O4106="","",IF(O4106&gt;AVERAGE('Base de datos limpia'!$O$2:$O$8001),"Alto","Normal"))
</f>
        <v>Normal</v>
      </c>
      <c r="T4106" s="35" t="str">
        <f t="shared" si="5"/>
        <v>Gamer intensivo</v>
      </c>
      <c r="U4106" s="35"/>
    </row>
    <row r="4107">
      <c r="A4107" s="28">
        <v>4106.0</v>
      </c>
      <c r="B4107" s="28">
        <v>22.0</v>
      </c>
      <c r="C4107" s="28" t="str">
        <f>TRIM(PROPER('Base de datos cruda'!C4107))</f>
        <v>Female</v>
      </c>
      <c r="D4107" s="28">
        <v>2.86</v>
      </c>
      <c r="E4107" s="28">
        <v>3.99</v>
      </c>
      <c r="F4107" s="28">
        <v>6.51</v>
      </c>
      <c r="G4107" s="28">
        <v>64.77</v>
      </c>
      <c r="H4107" s="28" t="str">
        <f>TRIM(PROPER('Base de datos cruda'!H4107))</f>
        <v>Fps</v>
      </c>
      <c r="I4107" s="28">
        <v>3.26</v>
      </c>
      <c r="J4107" s="28">
        <v>7.37</v>
      </c>
      <c r="K4107" s="28">
        <v>283.23</v>
      </c>
      <c r="L4107" s="28">
        <f>IF('Base de datos cruda'!L4107&lt;0,,'Base de datos cruda'!L4107)</f>
        <v>9.4</v>
      </c>
      <c r="M4107" s="28" t="str">
        <f>IF(TRIM(PROPER('Base de datos cruda'!M4107))="High","Alto",IF(TRIM(PROPER('Base de datos cruda'!M4107))="Medium","Medio","Bajo"))</f>
        <v>Medio</v>
      </c>
      <c r="N4107" s="29">
        <v>59.83</v>
      </c>
      <c r="O4107" s="32">
        <f t="shared" si="1"/>
        <v>59.83</v>
      </c>
      <c r="P4107" s="33">
        <f t="shared" si="2"/>
        <v>10.23</v>
      </c>
      <c r="Q4107" s="34">
        <f t="shared" si="3"/>
        <v>1.395104895</v>
      </c>
      <c r="R4107" s="35" t="str">
        <f t="shared" si="4"/>
        <v>Medio</v>
      </c>
      <c r="S4107" s="35" t="str">
        <f>IF(O4107="","",IF(O4107&gt;AVERAGE('Base de datos limpia'!$O$2:$O$8001),"Alto","Normal"))
</f>
        <v>Normal</v>
      </c>
      <c r="T4107" s="35" t="str">
        <f t="shared" si="5"/>
        <v>Gamer moderado</v>
      </c>
      <c r="U4107" s="35"/>
    </row>
    <row r="4108">
      <c r="A4108" s="28">
        <v>4107.0</v>
      </c>
      <c r="B4108" s="28">
        <v>21.0</v>
      </c>
      <c r="C4108" s="28" t="str">
        <f>TRIM(PROPER('Base de datos cruda'!C4108))</f>
        <v>Male</v>
      </c>
      <c r="D4108" s="28">
        <v>5.01</v>
      </c>
      <c r="E4108" s="28">
        <v>5.64</v>
      </c>
      <c r="F4108" s="28">
        <v>7.85</v>
      </c>
      <c r="G4108" s="28">
        <v>87.98</v>
      </c>
      <c r="H4108" s="28" t="str">
        <f>TRIM(PROPER('Base de datos cruda'!H4108))</f>
        <v>Fps</v>
      </c>
      <c r="I4108" s="28">
        <v>3.56</v>
      </c>
      <c r="J4108" s="28">
        <v>6.29</v>
      </c>
      <c r="K4108" s="28">
        <v>260.8</v>
      </c>
      <c r="L4108" s="28">
        <f>IF('Base de datos cruda'!L4108&lt;0,,'Base de datos cruda'!L4108)</f>
        <v>10.12</v>
      </c>
      <c r="M4108" s="28" t="str">
        <f>IF(TRIM(PROPER('Base de datos cruda'!M4108))="High","Alto",IF(TRIM(PROPER('Base de datos cruda'!M4108))="Medium","Medio","Bajo"))</f>
        <v>Bajo</v>
      </c>
      <c r="N4108" s="29">
        <v>74.99</v>
      </c>
      <c r="O4108" s="32">
        <f t="shared" si="1"/>
        <v>74.99</v>
      </c>
      <c r="P4108" s="33">
        <f t="shared" si="2"/>
        <v>11.3</v>
      </c>
      <c r="Q4108" s="34">
        <f t="shared" si="3"/>
        <v>1.125748503</v>
      </c>
      <c r="R4108" s="35" t="str">
        <f t="shared" si="4"/>
        <v>Alto</v>
      </c>
      <c r="S4108" s="35" t="str">
        <f>IF(O4108="","",IF(O4108&gt;AVERAGE('Base de datos limpia'!$O$2:$O$8001),"Alto","Normal"))
</f>
        <v>Alto</v>
      </c>
      <c r="T4108" s="35" t="str">
        <f t="shared" si="5"/>
        <v>Gamer moderado</v>
      </c>
      <c r="U4108" s="35"/>
    </row>
    <row r="4109">
      <c r="A4109" s="28">
        <v>4108.0</v>
      </c>
      <c r="B4109" s="28">
        <v>19.0</v>
      </c>
      <c r="C4109" s="28" t="str">
        <f>TRIM(PROPER('Base de datos cruda'!C4109))</f>
        <v>Male</v>
      </c>
      <c r="D4109" s="28">
        <v>1.27</v>
      </c>
      <c r="E4109" s="28">
        <v>9.69</v>
      </c>
      <c r="F4109" s="28">
        <v>7.18</v>
      </c>
      <c r="G4109" s="28">
        <v>90.35</v>
      </c>
      <c r="H4109" s="28" t="str">
        <f>TRIM(PROPER('Base de datos cruda'!H4109))</f>
        <v>Fps</v>
      </c>
      <c r="I4109" s="28">
        <v>0.81</v>
      </c>
      <c r="J4109" s="28">
        <v>5.2</v>
      </c>
      <c r="K4109" s="28">
        <v>300.29</v>
      </c>
      <c r="L4109" s="28">
        <f>IF('Base de datos cruda'!L4109&lt;0,,'Base de datos cruda'!L4109)</f>
        <v>5.43</v>
      </c>
      <c r="M4109" s="28" t="str">
        <f>IF(TRIM(PROPER('Base de datos cruda'!M4109))="High","Alto",IF(TRIM(PROPER('Base de datos cruda'!M4109))="Medium","Medio","Bajo"))</f>
        <v>Medio</v>
      </c>
      <c r="N4109" s="29">
        <v>108.52538975628</v>
      </c>
      <c r="O4109" s="33" t="str">
        <f t="shared" si="1"/>
        <v/>
      </c>
      <c r="P4109" s="33">
        <f t="shared" si="2"/>
        <v>6.47</v>
      </c>
      <c r="Q4109" s="34">
        <f t="shared" si="3"/>
        <v>7.62992126</v>
      </c>
      <c r="R4109" s="35" t="str">
        <f t="shared" si="4"/>
        <v>Alto</v>
      </c>
      <c r="S4109" s="35" t="str">
        <f>IF(O4109="","",IF(O4109&gt;AVERAGE('Base de datos limpia'!$O$2:$O$8001),"Alto","Normal"))
</f>
        <v/>
      </c>
      <c r="T4109" s="35" t="str">
        <f t="shared" si="5"/>
        <v>Gamer intensivo</v>
      </c>
      <c r="U4109" s="35"/>
    </row>
    <row r="4110">
      <c r="A4110" s="28">
        <v>4109.0</v>
      </c>
      <c r="B4110" s="28">
        <v>17.0</v>
      </c>
      <c r="C4110" s="28" t="str">
        <f>TRIM(PROPER('Base de datos cruda'!C4110))</f>
        <v>Male</v>
      </c>
      <c r="D4110" s="28">
        <v>1.65</v>
      </c>
      <c r="E4110" s="28">
        <v>2.95</v>
      </c>
      <c r="F4110" s="28">
        <v>8.21</v>
      </c>
      <c r="G4110" s="28">
        <v>78.84</v>
      </c>
      <c r="H4110" s="28" t="str">
        <f>TRIM(PROPER('Base de datos cruda'!H4110))</f>
        <v>Fps</v>
      </c>
      <c r="I4110" s="28">
        <v>4.99</v>
      </c>
      <c r="J4110" s="28">
        <v>3.66</v>
      </c>
      <c r="K4110" s="28">
        <v>303.16</v>
      </c>
      <c r="L4110" s="28">
        <f>IF('Base de datos cruda'!L4110&lt;0,,'Base de datos cruda'!L4110)</f>
        <v>2.76</v>
      </c>
      <c r="M4110" s="28" t="str">
        <f>IF(TRIM(PROPER('Base de datos cruda'!M4110))="High","Alto",IF(TRIM(PROPER('Base de datos cruda'!M4110))="Medium","Medio","Bajo"))</f>
        <v>Medio</v>
      </c>
      <c r="N4110" s="29">
        <v>82.78</v>
      </c>
      <c r="O4110" s="32">
        <f t="shared" si="1"/>
        <v>82.78</v>
      </c>
      <c r="P4110" s="33">
        <f t="shared" si="2"/>
        <v>5.31</v>
      </c>
      <c r="Q4110" s="34">
        <f t="shared" si="3"/>
        <v>1.787878788</v>
      </c>
      <c r="R4110" s="35" t="str">
        <f t="shared" si="4"/>
        <v>Alto</v>
      </c>
      <c r="S4110" s="35" t="str">
        <f>IF(O4110="","",IF(O4110&gt;AVERAGE('Base de datos limpia'!$O$2:$O$8001),"Alto","Normal"))
</f>
        <v>Alto</v>
      </c>
      <c r="T4110" s="35" t="str">
        <f t="shared" si="5"/>
        <v>Gamer casual</v>
      </c>
      <c r="U4110" s="35"/>
    </row>
    <row r="4111">
      <c r="A4111" s="28">
        <v>4110.0</v>
      </c>
      <c r="B4111" s="28">
        <v>16.0</v>
      </c>
      <c r="C4111" s="28" t="str">
        <f>TRIM(PROPER('Base de datos cruda'!C4111))</f>
        <v>Male</v>
      </c>
      <c r="D4111" s="28">
        <v>7.94</v>
      </c>
      <c r="E4111" s="28">
        <v>5.5</v>
      </c>
      <c r="F4111" s="28">
        <v>6.43</v>
      </c>
      <c r="G4111" s="28">
        <v>71.09</v>
      </c>
      <c r="H4111" s="28" t="str">
        <f>TRIM(PROPER('Base de datos cruda'!H4111))</f>
        <v>Rpg</v>
      </c>
      <c r="I4111" s="28">
        <v>0.54</v>
      </c>
      <c r="J4111" s="28">
        <v>8.98</v>
      </c>
      <c r="K4111" s="28">
        <v>227.25</v>
      </c>
      <c r="L4111" s="28">
        <f>IF('Base de datos cruda'!L4111&lt;0,,'Base de datos cruda'!L4111)</f>
        <v>17.91</v>
      </c>
      <c r="M4111" s="28" t="str">
        <f>IF(TRIM(PROPER('Base de datos cruda'!M4111))="High","Alto",IF(TRIM(PROPER('Base de datos cruda'!M4111))="Medium","Medio","Bajo"))</f>
        <v>Bajo</v>
      </c>
      <c r="N4111" s="29">
        <v>43.56</v>
      </c>
      <c r="O4111" s="32">
        <f t="shared" si="1"/>
        <v>43.56</v>
      </c>
      <c r="P4111" s="33">
        <f t="shared" si="2"/>
        <v>16.92</v>
      </c>
      <c r="Q4111" s="34">
        <f t="shared" si="3"/>
        <v>0.6926952141</v>
      </c>
      <c r="R4111" s="35" t="str">
        <f t="shared" si="4"/>
        <v>Bajo</v>
      </c>
      <c r="S4111" s="35" t="str">
        <f>IF(O4111="","",IF(O4111&gt;AVERAGE('Base de datos limpia'!$O$2:$O$8001),"Alto","Normal"))
</f>
        <v>Normal</v>
      </c>
      <c r="T4111" s="35" t="str">
        <f t="shared" si="5"/>
        <v>Gamer moderado</v>
      </c>
      <c r="U4111" s="35"/>
    </row>
    <row r="4112">
      <c r="A4112" s="28">
        <v>4111.0</v>
      </c>
      <c r="B4112" s="28">
        <v>19.0</v>
      </c>
      <c r="C4112" s="28" t="str">
        <f>TRIM(PROPER('Base de datos cruda'!C4112))</f>
        <v>Female</v>
      </c>
      <c r="D4112" s="28">
        <v>6.02</v>
      </c>
      <c r="E4112" s="28">
        <v>6.62</v>
      </c>
      <c r="F4112" s="28">
        <v>8.86</v>
      </c>
      <c r="G4112" s="28">
        <v>72.39</v>
      </c>
      <c r="H4112" s="28" t="str">
        <f>TRIM(PROPER('Base de datos cruda'!H4112))</f>
        <v>Casual</v>
      </c>
      <c r="I4112" s="28">
        <v>3.04</v>
      </c>
      <c r="J4112" s="28">
        <v>8.6</v>
      </c>
      <c r="K4112" s="28">
        <v>243.42</v>
      </c>
      <c r="L4112" s="28">
        <f>IF('Base de datos cruda'!L4112&lt;0,,'Base de datos cruda'!L4112)</f>
        <v>13.29</v>
      </c>
      <c r="M4112" s="28" t="str">
        <f>IF(TRIM(PROPER('Base de datos cruda'!M4112))="High","Alto",IF(TRIM(PROPER('Base de datos cruda'!M4112))="Medium","Medio","Bajo"))</f>
        <v>Bajo</v>
      </c>
      <c r="N4112" s="29">
        <v>66.76</v>
      </c>
      <c r="O4112" s="32">
        <f t="shared" si="1"/>
        <v>66.76</v>
      </c>
      <c r="P4112" s="33">
        <f t="shared" si="2"/>
        <v>14.62</v>
      </c>
      <c r="Q4112" s="34">
        <f t="shared" si="3"/>
        <v>1.099667774</v>
      </c>
      <c r="R4112" s="35" t="str">
        <f t="shared" si="4"/>
        <v>Medio</v>
      </c>
      <c r="S4112" s="35" t="str">
        <f>IF(O4112="","",IF(O4112&gt;AVERAGE('Base de datos limpia'!$O$2:$O$8001),"Alto","Normal"))
</f>
        <v>Alto</v>
      </c>
      <c r="T4112" s="35" t="str">
        <f t="shared" si="5"/>
        <v>Gamer intensivo</v>
      </c>
      <c r="U4112" s="35"/>
    </row>
    <row r="4113">
      <c r="A4113" s="28">
        <v>4112.0</v>
      </c>
      <c r="B4113" s="28">
        <v>19.0</v>
      </c>
      <c r="C4113" s="28" t="str">
        <f>TRIM(PROPER('Base de datos cruda'!C4113))</f>
        <v>Female</v>
      </c>
      <c r="D4113" s="28">
        <v>7.7</v>
      </c>
      <c r="E4113" s="28">
        <v>2.24</v>
      </c>
      <c r="F4113" s="28">
        <v>7.98</v>
      </c>
      <c r="G4113" s="28">
        <v>73.52</v>
      </c>
      <c r="H4113" s="28" t="str">
        <f>TRIM(PROPER('Base de datos cruda'!H4113))</f>
        <v>Fps</v>
      </c>
      <c r="I4113" s="28">
        <v>2.66</v>
      </c>
      <c r="J4113" s="28">
        <v>10.85</v>
      </c>
      <c r="K4113" s="28">
        <v>208.13</v>
      </c>
      <c r="L4113" s="28">
        <f>IF('Base de datos cruda'!L4113&lt;0,,'Base de datos cruda'!L4113)</f>
        <v>16.03</v>
      </c>
      <c r="M4113" s="28" t="str">
        <f>IF(TRIM(PROPER('Base de datos cruda'!M4113))="High","Alto",IF(TRIM(PROPER('Base de datos cruda'!M4113))="Medium","Medio","Bajo"))</f>
        <v>Bajo</v>
      </c>
      <c r="N4113" s="29">
        <v>22.72</v>
      </c>
      <c r="O4113" s="32">
        <f t="shared" si="1"/>
        <v>22.72</v>
      </c>
      <c r="P4113" s="33">
        <f t="shared" si="2"/>
        <v>18.55</v>
      </c>
      <c r="Q4113" s="34">
        <f t="shared" si="3"/>
        <v>0.2909090909</v>
      </c>
      <c r="R4113" s="35" t="str">
        <f t="shared" si="4"/>
        <v>Bajo</v>
      </c>
      <c r="S4113" s="35" t="str">
        <f>IF(O4113="","",IF(O4113&gt;AVERAGE('Base de datos limpia'!$O$2:$O$8001),"Alto","Normal"))
</f>
        <v>Normal</v>
      </c>
      <c r="T4113" s="35" t="str">
        <f t="shared" si="5"/>
        <v>Gamer casual</v>
      </c>
      <c r="U4113" s="35"/>
    </row>
    <row r="4114">
      <c r="A4114" s="28">
        <v>4113.0</v>
      </c>
      <c r="B4114" s="28">
        <v>16.0</v>
      </c>
      <c r="C4114" s="28" t="str">
        <f>TRIM(PROPER('Base de datos cruda'!C4114))</f>
        <v>Male</v>
      </c>
      <c r="D4114" s="28">
        <v>2.37</v>
      </c>
      <c r="E4114" s="28">
        <v>1.39</v>
      </c>
      <c r="F4114" s="28">
        <v>6.01</v>
      </c>
      <c r="G4114" s="28">
        <v>69.01</v>
      </c>
      <c r="H4114" s="28" t="str">
        <f>TRIM(PROPER('Base de datos cruda'!H4114))</f>
        <v>Fps</v>
      </c>
      <c r="I4114" s="28">
        <v>2.95</v>
      </c>
      <c r="J4114" s="28">
        <v>7.46</v>
      </c>
      <c r="K4114" s="28">
        <v>289.61</v>
      </c>
      <c r="L4114" s="28">
        <f>IF('Base de datos cruda'!L4114&lt;0,,'Base de datos cruda'!L4114)</f>
        <v>5.83</v>
      </c>
      <c r="M4114" s="28" t="str">
        <f>IF(TRIM(PROPER('Base de datos cruda'!M4114))="High","Alto",IF(TRIM(PROPER('Base de datos cruda'!M4114))="Medium","Medio","Bajo"))</f>
        <v>Medio</v>
      </c>
      <c r="N4114" s="29">
        <v>52.5</v>
      </c>
      <c r="O4114" s="32">
        <f t="shared" si="1"/>
        <v>52.5</v>
      </c>
      <c r="P4114" s="33">
        <f t="shared" si="2"/>
        <v>9.83</v>
      </c>
      <c r="Q4114" s="34">
        <f t="shared" si="3"/>
        <v>0.5864978903</v>
      </c>
      <c r="R4114" s="35" t="str">
        <f t="shared" si="4"/>
        <v>Medio</v>
      </c>
      <c r="S4114" s="35" t="str">
        <f>IF(O4114="","",IF(O4114&gt;AVERAGE('Base de datos limpia'!$O$2:$O$8001),"Alto","Normal"))
</f>
        <v>Normal</v>
      </c>
      <c r="T4114" s="35" t="str">
        <f t="shared" si="5"/>
        <v>Gamer casual</v>
      </c>
      <c r="U4114" s="35"/>
    </row>
    <row r="4115">
      <c r="A4115" s="28">
        <v>4114.0</v>
      </c>
      <c r="B4115" s="28">
        <v>21.0</v>
      </c>
      <c r="C4115" s="28" t="str">
        <f>TRIM(PROPER('Base de datos cruda'!C4115))</f>
        <v>Male</v>
      </c>
      <c r="D4115" s="28">
        <v>1.32</v>
      </c>
      <c r="E4115" s="28">
        <v>1.12</v>
      </c>
      <c r="F4115" s="28">
        <v>5.91</v>
      </c>
      <c r="G4115" s="28">
        <v>94.03</v>
      </c>
      <c r="H4115" s="28" t="str">
        <f>TRIM(PROPER('Base de datos cruda'!H4115))</f>
        <v>Fps</v>
      </c>
      <c r="I4115" s="28">
        <v>2.67</v>
      </c>
      <c r="J4115" s="28">
        <v>4.36</v>
      </c>
      <c r="K4115" s="28">
        <v>293.98</v>
      </c>
      <c r="L4115" s="28">
        <f>IF('Base de datos cruda'!L4115&lt;0,,'Base de datos cruda'!L4115)</f>
        <v>5.52</v>
      </c>
      <c r="M4115" s="28" t="str">
        <f>IF(TRIM(PROPER('Base de datos cruda'!M4115))="High","Alto",IF(TRIM(PROPER('Base de datos cruda'!M4115))="Medium","Medio","Bajo"))</f>
        <v>Medio</v>
      </c>
      <c r="N4115" s="29">
        <v>59.22</v>
      </c>
      <c r="O4115" s="32">
        <f t="shared" si="1"/>
        <v>59.22</v>
      </c>
      <c r="P4115" s="33">
        <f t="shared" si="2"/>
        <v>5.68</v>
      </c>
      <c r="Q4115" s="34">
        <f t="shared" si="3"/>
        <v>0.8484848485</v>
      </c>
      <c r="R4115" s="35" t="str">
        <f t="shared" si="4"/>
        <v>Medio</v>
      </c>
      <c r="S4115" s="35" t="str">
        <f>IF(O4115="","",IF(O4115&gt;AVERAGE('Base de datos limpia'!$O$2:$O$8001),"Alto","Normal"))
</f>
        <v>Normal</v>
      </c>
      <c r="T4115" s="35" t="str">
        <f t="shared" si="5"/>
        <v>Gamer casual</v>
      </c>
      <c r="U4115" s="35"/>
    </row>
    <row r="4116">
      <c r="A4116" s="28">
        <v>4115.0</v>
      </c>
      <c r="B4116" s="28">
        <v>19.0</v>
      </c>
      <c r="C4116" s="28" t="str">
        <f>TRIM(PROPER('Base de datos cruda'!C4116))</f>
        <v>Female</v>
      </c>
      <c r="D4116" s="28">
        <v>4.02</v>
      </c>
      <c r="E4116" s="28">
        <v>3.92</v>
      </c>
      <c r="F4116" s="28">
        <v>8.65</v>
      </c>
      <c r="G4116" s="28">
        <v>62.6</v>
      </c>
      <c r="H4116" s="28" t="str">
        <f>TRIM(PROPER('Base de datos cruda'!H4116))</f>
        <v>Rpg</v>
      </c>
      <c r="I4116" s="28">
        <v>0.29</v>
      </c>
      <c r="J4116" s="28">
        <v>9.6</v>
      </c>
      <c r="K4116" s="28">
        <v>260.55</v>
      </c>
      <c r="L4116" s="28">
        <f>IF('Base de datos cruda'!L4116&lt;0,,'Base de datos cruda'!L4116)</f>
        <v>10.56</v>
      </c>
      <c r="M4116" s="28" t="str">
        <f>IF(TRIM(PROPER('Base de datos cruda'!M4116))="High","Alto",IF(TRIM(PROPER('Base de datos cruda'!M4116))="Medium","Medio","Bajo"))</f>
        <v>Medio</v>
      </c>
      <c r="N4116" s="29">
        <v>62.55</v>
      </c>
      <c r="O4116" s="32">
        <f t="shared" si="1"/>
        <v>62.55</v>
      </c>
      <c r="P4116" s="33">
        <f t="shared" si="2"/>
        <v>13.62</v>
      </c>
      <c r="Q4116" s="34">
        <f t="shared" si="3"/>
        <v>0.9751243781</v>
      </c>
      <c r="R4116" s="35" t="str">
        <f t="shared" si="4"/>
        <v>Medio</v>
      </c>
      <c r="S4116" s="35" t="str">
        <f>IF(O4116="","",IF(O4116&gt;AVERAGE('Base de datos limpia'!$O$2:$O$8001),"Alto","Normal"))
</f>
        <v>Normal</v>
      </c>
      <c r="T4116" s="35" t="str">
        <f t="shared" si="5"/>
        <v>Gamer moderado</v>
      </c>
      <c r="U4116" s="35"/>
    </row>
    <row r="4117">
      <c r="A4117" s="28">
        <v>4116.0</v>
      </c>
      <c r="B4117" s="28">
        <v>16.0</v>
      </c>
      <c r="C4117" s="28" t="str">
        <f>TRIM(PROPER('Base de datos cruda'!C4117))</f>
        <v>Female</v>
      </c>
      <c r="D4117" s="28">
        <v>3.96</v>
      </c>
      <c r="E4117" s="28">
        <v>1.67</v>
      </c>
      <c r="F4117" s="28">
        <v>7.42</v>
      </c>
      <c r="G4117" s="28">
        <v>76.29</v>
      </c>
      <c r="H4117" s="28" t="str">
        <f>TRIM(PROPER('Base de datos cruda'!H4117))</f>
        <v>Fps</v>
      </c>
      <c r="I4117" s="28">
        <v>4.98</v>
      </c>
      <c r="J4117" s="28">
        <v>9.17</v>
      </c>
      <c r="K4117" s="28">
        <v>265.58</v>
      </c>
      <c r="L4117" s="28">
        <f>IF('Base de datos cruda'!L4117&lt;0,,'Base de datos cruda'!L4117)</f>
        <v>9.55</v>
      </c>
      <c r="M4117" s="28" t="str">
        <f>IF(TRIM(PROPER('Base de datos cruda'!M4117))="High","Alto",IF(TRIM(PROPER('Base de datos cruda'!M4117))="Medium","Medio","Bajo"))</f>
        <v>Medio</v>
      </c>
      <c r="N4117" s="29">
        <v>48.22</v>
      </c>
      <c r="O4117" s="32">
        <f t="shared" si="1"/>
        <v>48.22</v>
      </c>
      <c r="P4117" s="33">
        <f t="shared" si="2"/>
        <v>13.13</v>
      </c>
      <c r="Q4117" s="34">
        <f t="shared" si="3"/>
        <v>0.4217171717</v>
      </c>
      <c r="R4117" s="35" t="str">
        <f t="shared" si="4"/>
        <v>Bajo</v>
      </c>
      <c r="S4117" s="35" t="str">
        <f>IF(O4117="","",IF(O4117&gt;AVERAGE('Base de datos limpia'!$O$2:$O$8001),"Alto","Normal"))
</f>
        <v>Normal</v>
      </c>
      <c r="T4117" s="35" t="str">
        <f t="shared" si="5"/>
        <v>Gamer casual</v>
      </c>
      <c r="U4117" s="35"/>
    </row>
    <row r="4118">
      <c r="A4118" s="28">
        <v>4117.0</v>
      </c>
      <c r="B4118" s="28">
        <v>16.0</v>
      </c>
      <c r="C4118" s="28" t="str">
        <f>TRIM(PROPER('Base de datos cruda'!C4118))</f>
        <v>Male</v>
      </c>
      <c r="D4118" s="28">
        <v>1.4</v>
      </c>
      <c r="E4118" s="28">
        <v>8.23</v>
      </c>
      <c r="F4118" s="28">
        <v>7.11</v>
      </c>
      <c r="G4118" s="28">
        <v>89.9</v>
      </c>
      <c r="H4118" s="28" t="str">
        <f>TRIM(PROPER('Base de datos cruda'!H4118))</f>
        <v>Fps</v>
      </c>
      <c r="I4118" s="28">
        <v>4.91</v>
      </c>
      <c r="J4118" s="28">
        <v>3.36</v>
      </c>
      <c r="K4118" s="28">
        <v>311.47</v>
      </c>
      <c r="L4118" s="28">
        <f>IF('Base de datos cruda'!L4118&lt;0,,'Base de datos cruda'!L4118)</f>
        <v>2.79</v>
      </c>
      <c r="M4118" s="28" t="str">
        <f>IF(TRIM(PROPER('Base de datos cruda'!M4118))="High","Alto",IF(TRIM(PROPER('Base de datos cruda'!M4118))="Medium","Medio","Bajo"))</f>
        <v>Medio</v>
      </c>
      <c r="N4118" s="29">
        <v>100.0</v>
      </c>
      <c r="O4118" s="32">
        <f t="shared" si="1"/>
        <v>100</v>
      </c>
      <c r="P4118" s="33">
        <f t="shared" si="2"/>
        <v>4.76</v>
      </c>
      <c r="Q4118" s="34">
        <f t="shared" si="3"/>
        <v>5.878571429</v>
      </c>
      <c r="R4118" s="35" t="str">
        <f t="shared" si="4"/>
        <v>Alto</v>
      </c>
      <c r="S4118" s="35" t="str">
        <f>IF(O4118="","",IF(O4118&gt;AVERAGE('Base de datos limpia'!$O$2:$O$8001),"Alto","Normal"))
</f>
        <v>Alto</v>
      </c>
      <c r="T4118" s="35" t="str">
        <f t="shared" si="5"/>
        <v>Gamer intensivo</v>
      </c>
      <c r="U4118" s="35"/>
    </row>
    <row r="4119">
      <c r="A4119" s="28">
        <v>4118.0</v>
      </c>
      <c r="B4119" s="28">
        <v>16.0</v>
      </c>
      <c r="C4119" s="28" t="str">
        <f>TRIM(PROPER('Base de datos cruda'!C4119))</f>
        <v>Male</v>
      </c>
      <c r="D4119" s="28">
        <v>5.87</v>
      </c>
      <c r="E4119" s="28">
        <v>9.98</v>
      </c>
      <c r="F4119" s="28">
        <v>7.79</v>
      </c>
      <c r="G4119" s="28">
        <v>60.15</v>
      </c>
      <c r="H4119" s="28" t="str">
        <f>TRIM(PROPER('Base de datos cruda'!H4119))</f>
        <v>Fps</v>
      </c>
      <c r="I4119" s="28">
        <v>2.62</v>
      </c>
      <c r="J4119" s="28">
        <v>7.65</v>
      </c>
      <c r="K4119" s="28">
        <v>238.45</v>
      </c>
      <c r="L4119" s="28">
        <f>IF('Base de datos cruda'!L4119&lt;0,,'Base de datos cruda'!L4119)</f>
        <v>10.14</v>
      </c>
      <c r="M4119" s="28" t="str">
        <f>IF(TRIM(PROPER('Base de datos cruda'!M4119))="High","Alto",IF(TRIM(PROPER('Base de datos cruda'!M4119))="Medium","Medio","Bajo"))</f>
        <v>Bajo</v>
      </c>
      <c r="N4119" s="29">
        <v>83.6471690317769</v>
      </c>
      <c r="O4119" s="32">
        <f t="shared" si="1"/>
        <v>83.64716903</v>
      </c>
      <c r="P4119" s="33">
        <f t="shared" si="2"/>
        <v>13.52</v>
      </c>
      <c r="Q4119" s="34">
        <f t="shared" si="3"/>
        <v>1.700170358</v>
      </c>
      <c r="R4119" s="35" t="str">
        <f t="shared" si="4"/>
        <v>Alto</v>
      </c>
      <c r="S4119" s="35" t="str">
        <f>IF(O4119="","",IF(O4119&gt;AVERAGE('Base de datos limpia'!$O$2:$O$8001),"Alto","Normal"))
</f>
        <v>Alto</v>
      </c>
      <c r="T4119" s="35" t="str">
        <f t="shared" si="5"/>
        <v>Gamer intensivo</v>
      </c>
      <c r="U4119" s="35"/>
    </row>
    <row r="4120">
      <c r="A4120" s="28">
        <v>4119.0</v>
      </c>
      <c r="B4120" s="28">
        <v>23.0</v>
      </c>
      <c r="C4120" s="28" t="str">
        <f>TRIM(PROPER('Base de datos cruda'!C4120))</f>
        <v>Female</v>
      </c>
      <c r="D4120" s="28">
        <v>2.89</v>
      </c>
      <c r="E4120" s="28">
        <v>1.55</v>
      </c>
      <c r="F4120" s="28">
        <v>6.8</v>
      </c>
      <c r="G4120" s="28">
        <v>95.12</v>
      </c>
      <c r="H4120" s="28" t="str">
        <f>TRIM(PROPER('Base de datos cruda'!H4120))</f>
        <v>Rpg</v>
      </c>
      <c r="I4120" s="28">
        <v>1.04</v>
      </c>
      <c r="J4120" s="28">
        <v>5.11</v>
      </c>
      <c r="K4120" s="28">
        <v>276.45</v>
      </c>
      <c r="L4120" s="28">
        <f>IF('Base de datos cruda'!L4120&lt;0,,'Base de datos cruda'!L4120)</f>
        <v>7.22</v>
      </c>
      <c r="M4120" s="28" t="str">
        <f>IF(TRIM(PROPER('Base de datos cruda'!M4120))="High","Alto",IF(TRIM(PROPER('Base de datos cruda'!M4120))="Medium","Medio","Bajo"))</f>
        <v>Medio</v>
      </c>
      <c r="N4120" s="29">
        <v>57.41</v>
      </c>
      <c r="O4120" s="32">
        <f t="shared" si="1"/>
        <v>57.41</v>
      </c>
      <c r="P4120" s="33">
        <f t="shared" si="2"/>
        <v>8</v>
      </c>
      <c r="Q4120" s="34">
        <f t="shared" si="3"/>
        <v>0.5363321799</v>
      </c>
      <c r="R4120" s="35" t="str">
        <f t="shared" si="4"/>
        <v>Medio</v>
      </c>
      <c r="S4120" s="35" t="str">
        <f>IF(O4120="","",IF(O4120&gt;AVERAGE('Base de datos limpia'!$O$2:$O$8001),"Alto","Normal"))
</f>
        <v>Normal</v>
      </c>
      <c r="T4120" s="35" t="str">
        <f t="shared" si="5"/>
        <v>Gamer casual</v>
      </c>
      <c r="U4120" s="35"/>
    </row>
    <row r="4121">
      <c r="A4121" s="28">
        <v>4120.0</v>
      </c>
      <c r="B4121" s="28">
        <v>23.0</v>
      </c>
      <c r="C4121" s="28" t="str">
        <f>TRIM(PROPER('Base de datos cruda'!C4121))</f>
        <v>Female</v>
      </c>
      <c r="D4121" s="28">
        <v>1.49</v>
      </c>
      <c r="E4121" s="28">
        <v>4.89</v>
      </c>
      <c r="F4121" s="28">
        <v>4.8</v>
      </c>
      <c r="G4121" s="28">
        <v>88.25</v>
      </c>
      <c r="H4121" s="28" t="str">
        <f>TRIM(PROPER('Base de datos cruda'!H4121))</f>
        <v>Rpg</v>
      </c>
      <c r="I4121" s="28">
        <v>0.91</v>
      </c>
      <c r="J4121" s="28">
        <v>4.29</v>
      </c>
      <c r="K4121" s="28">
        <v>309.19</v>
      </c>
      <c r="L4121" s="28">
        <f>IF('Base de datos cruda'!L4121&lt;0,,'Base de datos cruda'!L4121)</f>
        <v>4.95</v>
      </c>
      <c r="M4121" s="28" t="str">
        <f>IF(TRIM(PROPER('Base de datos cruda'!M4121))="High","Alto",IF(TRIM(PROPER('Base de datos cruda'!M4121))="Medium","Medio","Bajo"))</f>
        <v>Medio</v>
      </c>
      <c r="N4121" s="29">
        <v>71.97</v>
      </c>
      <c r="O4121" s="32">
        <f t="shared" si="1"/>
        <v>71.97</v>
      </c>
      <c r="P4121" s="33">
        <f t="shared" si="2"/>
        <v>5.78</v>
      </c>
      <c r="Q4121" s="34">
        <f t="shared" si="3"/>
        <v>3.281879195</v>
      </c>
      <c r="R4121" s="35" t="str">
        <f t="shared" si="4"/>
        <v>Alto</v>
      </c>
      <c r="S4121" s="35" t="str">
        <f>IF(O4121="","",IF(O4121&gt;AVERAGE('Base de datos limpia'!$O$2:$O$8001),"Alto","Normal"))
</f>
        <v>Alto</v>
      </c>
      <c r="T4121" s="35" t="str">
        <f t="shared" si="5"/>
        <v>Gamer moderado</v>
      </c>
      <c r="U4121" s="35"/>
    </row>
    <row r="4122">
      <c r="A4122" s="28">
        <v>4121.0</v>
      </c>
      <c r="B4122" s="28">
        <v>17.0</v>
      </c>
      <c r="C4122" s="28" t="str">
        <f>TRIM(PROPER('Base de datos cruda'!C4122))</f>
        <v>Male</v>
      </c>
      <c r="D4122" s="28">
        <v>2.66</v>
      </c>
      <c r="E4122" s="28">
        <v>1.23</v>
      </c>
      <c r="F4122" s="28">
        <v>5.6</v>
      </c>
      <c r="G4122" s="28">
        <v>62.93</v>
      </c>
      <c r="H4122" s="28" t="str">
        <f>TRIM(PROPER('Base de datos cruda'!H4122))</f>
        <v>Casual</v>
      </c>
      <c r="I4122" s="28">
        <v>0.29</v>
      </c>
      <c r="J4122" s="28">
        <v>6.58</v>
      </c>
      <c r="K4122" s="28">
        <v>280.42</v>
      </c>
      <c r="L4122" s="28">
        <f>IF('Base de datos cruda'!L4122&lt;0,,'Base de datos cruda'!L4122)</f>
        <v>4.32</v>
      </c>
      <c r="M4122" s="28" t="str">
        <f>IF(TRIM(PROPER('Base de datos cruda'!M4122))="High","Alto",IF(TRIM(PROPER('Base de datos cruda'!M4122))="Medium","Medio","Bajo"))</f>
        <v>Medio</v>
      </c>
      <c r="N4122" s="29">
        <v>36.99</v>
      </c>
      <c r="O4122" s="32">
        <f t="shared" si="1"/>
        <v>36.99</v>
      </c>
      <c r="P4122" s="33">
        <f t="shared" si="2"/>
        <v>9.24</v>
      </c>
      <c r="Q4122" s="34">
        <f t="shared" si="3"/>
        <v>0.462406015</v>
      </c>
      <c r="R4122" s="35" t="str">
        <f t="shared" si="4"/>
        <v>Bajo</v>
      </c>
      <c r="S4122" s="35" t="str">
        <f>IF(O4122="","",IF(O4122&gt;AVERAGE('Base de datos limpia'!$O$2:$O$8001),"Alto","Normal"))
</f>
        <v>Normal</v>
      </c>
      <c r="T4122" s="35" t="str">
        <f t="shared" si="5"/>
        <v>Gamer casual</v>
      </c>
      <c r="U4122" s="35"/>
    </row>
    <row r="4123">
      <c r="A4123" s="28">
        <v>4122.0</v>
      </c>
      <c r="B4123" s="28">
        <v>22.0</v>
      </c>
      <c r="C4123" s="28" t="str">
        <f>TRIM(PROPER('Base de datos cruda'!C4123))</f>
        <v>Female</v>
      </c>
      <c r="D4123" s="28">
        <v>4.51</v>
      </c>
      <c r="E4123" s="28">
        <v>2.21</v>
      </c>
      <c r="F4123" s="28">
        <v>6.79</v>
      </c>
      <c r="G4123" s="28">
        <v>95.8</v>
      </c>
      <c r="H4123" s="28" t="str">
        <f>TRIM(PROPER('Base de datos cruda'!H4123))</f>
        <v>Rpg</v>
      </c>
      <c r="I4123" s="28">
        <v>3.06</v>
      </c>
      <c r="J4123" s="28">
        <v>6.13</v>
      </c>
      <c r="K4123" s="28">
        <v>254.61</v>
      </c>
      <c r="L4123" s="28">
        <f>IF('Base de datos cruda'!L4123&lt;0,,'Base de datos cruda'!L4123)</f>
        <v>7.68</v>
      </c>
      <c r="M4123" s="28" t="str">
        <f>IF(TRIM(PROPER('Base de datos cruda'!M4123))="High","Alto",IF(TRIM(PROPER('Base de datos cruda'!M4123))="Medium","Medio","Bajo"))</f>
        <v>Medio</v>
      </c>
      <c r="N4123" s="29">
        <v>54.65</v>
      </c>
      <c r="O4123" s="32">
        <f t="shared" si="1"/>
        <v>54.65</v>
      </c>
      <c r="P4123" s="33">
        <f t="shared" si="2"/>
        <v>10.64</v>
      </c>
      <c r="Q4123" s="34">
        <f t="shared" si="3"/>
        <v>0.4900221729</v>
      </c>
      <c r="R4123" s="35" t="str">
        <f t="shared" si="4"/>
        <v>Medio</v>
      </c>
      <c r="S4123" s="35" t="str">
        <f>IF(O4123="","",IF(O4123&gt;AVERAGE('Base de datos limpia'!$O$2:$O$8001),"Alto","Normal"))
</f>
        <v>Normal</v>
      </c>
      <c r="T4123" s="35" t="str">
        <f t="shared" si="5"/>
        <v>Gamer casual</v>
      </c>
      <c r="U4123" s="35"/>
    </row>
    <row r="4124">
      <c r="A4124" s="28">
        <v>4123.0</v>
      </c>
      <c r="B4124" s="28">
        <v>23.0</v>
      </c>
      <c r="C4124" s="28" t="str">
        <f>TRIM(PROPER('Base de datos cruda'!C4124))</f>
        <v>Male</v>
      </c>
      <c r="D4124" s="28">
        <v>5.81</v>
      </c>
      <c r="E4124" s="28">
        <v>3.91</v>
      </c>
      <c r="F4124" s="28">
        <v>4.09</v>
      </c>
      <c r="G4124" s="28">
        <v>79.49</v>
      </c>
      <c r="H4124" s="28" t="str">
        <f>TRIM(PROPER('Base de datos cruda'!H4124))</f>
        <v>Fps</v>
      </c>
      <c r="I4124" s="28">
        <v>2.39</v>
      </c>
      <c r="J4124" s="28">
        <v>9.47</v>
      </c>
      <c r="K4124" s="28">
        <v>258.37</v>
      </c>
      <c r="L4124" s="28">
        <f>IF('Base de datos cruda'!L4124&lt;0,,'Base de datos cruda'!L4124)</f>
        <v>10.15</v>
      </c>
      <c r="M4124" s="28" t="str">
        <f>IF(TRIM(PROPER('Base de datos cruda'!M4124))="High","Alto",IF(TRIM(PROPER('Base de datos cruda'!M4124))="Medium","Medio","Bajo"))</f>
        <v>Bajo</v>
      </c>
      <c r="N4124" s="29">
        <v>33.14</v>
      </c>
      <c r="O4124" s="32">
        <f t="shared" si="1"/>
        <v>33.14</v>
      </c>
      <c r="P4124" s="33">
        <f t="shared" si="2"/>
        <v>15.28</v>
      </c>
      <c r="Q4124" s="34">
        <f t="shared" si="3"/>
        <v>0.6729776248</v>
      </c>
      <c r="R4124" s="35" t="str">
        <f t="shared" si="4"/>
        <v>Bajo</v>
      </c>
      <c r="S4124" s="35" t="str">
        <f>IF(O4124="","",IF(O4124&gt;AVERAGE('Base de datos limpia'!$O$2:$O$8001),"Alto","Normal"))
</f>
        <v>Normal</v>
      </c>
      <c r="T4124" s="35" t="str">
        <f t="shared" si="5"/>
        <v>Gamer moderado</v>
      </c>
      <c r="U4124" s="35"/>
    </row>
    <row r="4125">
      <c r="A4125" s="28">
        <v>4124.0</v>
      </c>
      <c r="B4125" s="28">
        <v>23.0</v>
      </c>
      <c r="C4125" s="28" t="str">
        <f>TRIM(PROPER('Base de datos cruda'!C4125))</f>
        <v>Female</v>
      </c>
      <c r="D4125" s="28">
        <v>3.86</v>
      </c>
      <c r="E4125" s="28">
        <v>4.54</v>
      </c>
      <c r="F4125" s="28">
        <v>6.19</v>
      </c>
      <c r="G4125" s="28">
        <v>86.09</v>
      </c>
      <c r="H4125" s="28" t="str">
        <f>TRIM(PROPER('Base de datos cruda'!H4125))</f>
        <v>Casual</v>
      </c>
      <c r="I4125" s="28">
        <v>2.08</v>
      </c>
      <c r="J4125" s="28">
        <v>7.76</v>
      </c>
      <c r="K4125" s="28">
        <v>272.39</v>
      </c>
      <c r="L4125" s="28">
        <f>IF('Base de datos cruda'!L4125&lt;0,,'Base de datos cruda'!L4125)</f>
        <v>12.08</v>
      </c>
      <c r="M4125" s="28" t="str">
        <f>IF(TRIM(PROPER('Base de datos cruda'!M4125))="High","Alto",IF(TRIM(PROPER('Base de datos cruda'!M4125))="Medium","Medio","Bajo"))</f>
        <v>Medio</v>
      </c>
      <c r="N4125" s="29">
        <v>59.47</v>
      </c>
      <c r="O4125" s="32">
        <f t="shared" si="1"/>
        <v>59.47</v>
      </c>
      <c r="P4125" s="33">
        <f t="shared" si="2"/>
        <v>11.62</v>
      </c>
      <c r="Q4125" s="34">
        <f t="shared" si="3"/>
        <v>1.176165803</v>
      </c>
      <c r="R4125" s="35" t="str">
        <f t="shared" si="4"/>
        <v>Medio</v>
      </c>
      <c r="S4125" s="35" t="str">
        <f>IF(O4125="","",IF(O4125&gt;AVERAGE('Base de datos limpia'!$O$2:$O$8001),"Alto","Normal"))
</f>
        <v>Normal</v>
      </c>
      <c r="T4125" s="35" t="str">
        <f t="shared" si="5"/>
        <v>Gamer moderado</v>
      </c>
      <c r="U4125" s="35"/>
    </row>
    <row r="4126">
      <c r="A4126" s="28">
        <v>4125.0</v>
      </c>
      <c r="B4126" s="28">
        <v>22.0</v>
      </c>
      <c r="C4126" s="28" t="str">
        <f>TRIM(PROPER('Base de datos cruda'!C4126))</f>
        <v>Female</v>
      </c>
      <c r="D4126" s="28">
        <v>4.2</v>
      </c>
      <c r="E4126" s="28">
        <v>9.46</v>
      </c>
      <c r="F4126" s="28">
        <v>7.78</v>
      </c>
      <c r="G4126" s="28">
        <v>95.28</v>
      </c>
      <c r="H4126" s="28" t="str">
        <f>TRIM(PROPER('Base de datos cruda'!H4126))</f>
        <v>Fps</v>
      </c>
      <c r="I4126" s="28">
        <v>2.63</v>
      </c>
      <c r="J4126" s="28">
        <v>8.5</v>
      </c>
      <c r="K4126" s="28">
        <v>270.25</v>
      </c>
      <c r="L4126" s="28">
        <f>IF('Base de datos cruda'!L4126&lt;0,,'Base de datos cruda'!L4126)</f>
        <v>11.79</v>
      </c>
      <c r="M4126" s="28" t="str">
        <f>IF(TRIM(PROPER('Base de datos cruda'!M4126))="High","Alto",IF(TRIM(PROPER('Base de datos cruda'!M4126))="Medium","Medio","Bajo"))</f>
        <v>Medio</v>
      </c>
      <c r="N4126" s="29">
        <v>100.0</v>
      </c>
      <c r="O4126" s="32">
        <f t="shared" si="1"/>
        <v>100</v>
      </c>
      <c r="P4126" s="33">
        <f t="shared" si="2"/>
        <v>12.7</v>
      </c>
      <c r="Q4126" s="34">
        <f t="shared" si="3"/>
        <v>2.252380952</v>
      </c>
      <c r="R4126" s="35" t="str">
        <f t="shared" si="4"/>
        <v>Alto</v>
      </c>
      <c r="S4126" s="35" t="str">
        <f>IF(O4126="","",IF(O4126&gt;AVERAGE('Base de datos limpia'!$O$2:$O$8001),"Alto","Normal"))
</f>
        <v>Alto</v>
      </c>
      <c r="T4126" s="35" t="str">
        <f t="shared" si="5"/>
        <v>Gamer intensivo</v>
      </c>
      <c r="U4126" s="35"/>
    </row>
    <row r="4127">
      <c r="A4127" s="28">
        <v>4126.0</v>
      </c>
      <c r="B4127" s="28">
        <v>20.0</v>
      </c>
      <c r="C4127" s="28" t="str">
        <f>TRIM(PROPER('Base de datos cruda'!C4127))</f>
        <v>Female</v>
      </c>
      <c r="D4127" s="28">
        <v>1.11</v>
      </c>
      <c r="E4127" s="28">
        <v>4.56</v>
      </c>
      <c r="F4127" s="28">
        <v>4.82</v>
      </c>
      <c r="G4127" s="28">
        <v>95.25</v>
      </c>
      <c r="H4127" s="28" t="str">
        <f>TRIM(PROPER('Base de datos cruda'!H4127))</f>
        <v>Rpg</v>
      </c>
      <c r="I4127" s="28">
        <v>4.36</v>
      </c>
      <c r="J4127" s="28">
        <v>4.86</v>
      </c>
      <c r="K4127" s="28">
        <v>304.44</v>
      </c>
      <c r="L4127" s="28">
        <f>IF('Base de datos cruda'!L4127&lt;0,,'Base de datos cruda'!L4127)</f>
        <v>6.3</v>
      </c>
      <c r="M4127" s="28" t="str">
        <f>IF(TRIM(PROPER('Base de datos cruda'!M4127))="High","Alto",IF(TRIM(PROPER('Base de datos cruda'!M4127))="Medium","Medio","Bajo"))</f>
        <v>Medio</v>
      </c>
      <c r="N4127" s="29">
        <v>84.61</v>
      </c>
      <c r="O4127" s="32">
        <f t="shared" si="1"/>
        <v>84.61</v>
      </c>
      <c r="P4127" s="33">
        <f t="shared" si="2"/>
        <v>5.97</v>
      </c>
      <c r="Q4127" s="34">
        <f t="shared" si="3"/>
        <v>4.108108108</v>
      </c>
      <c r="R4127" s="35" t="str">
        <f t="shared" si="4"/>
        <v>Alto</v>
      </c>
      <c r="S4127" s="35" t="str">
        <f>IF(O4127="","",IF(O4127&gt;AVERAGE('Base de datos limpia'!$O$2:$O$8001),"Alto","Normal"))
</f>
        <v>Alto</v>
      </c>
      <c r="T4127" s="35" t="str">
        <f t="shared" si="5"/>
        <v>Gamer moderado</v>
      </c>
      <c r="U4127" s="35"/>
    </row>
    <row r="4128">
      <c r="A4128" s="28">
        <v>4127.0</v>
      </c>
      <c r="B4128" s="28">
        <v>16.0</v>
      </c>
      <c r="C4128" s="28" t="str">
        <f>TRIM(PROPER('Base de datos cruda'!C4128))</f>
        <v>Male</v>
      </c>
      <c r="D4128" s="28">
        <v>7.32</v>
      </c>
      <c r="E4128" s="28">
        <v>5.47</v>
      </c>
      <c r="F4128" s="28">
        <v>4.32</v>
      </c>
      <c r="G4128" s="28">
        <v>76.35</v>
      </c>
      <c r="H4128" s="28" t="str">
        <f>TRIM(PROPER('Base de datos cruda'!H4128))</f>
        <v>Fps</v>
      </c>
      <c r="I4128" s="28">
        <v>0.35</v>
      </c>
      <c r="J4128" s="28">
        <v>12.45</v>
      </c>
      <c r="K4128" s="28">
        <v>236.39</v>
      </c>
      <c r="L4128" s="28">
        <f>IF('Base de datos cruda'!L4128&lt;0,,'Base de datos cruda'!L4128)</f>
        <v>20.45</v>
      </c>
      <c r="M4128" s="28" t="str">
        <f>IF(TRIM(PROPER('Base de datos cruda'!M4128))="High","Alto",IF(TRIM(PROPER('Base de datos cruda'!M4128))="Medium","Medio","Bajo"))</f>
        <v>Bajo</v>
      </c>
      <c r="N4128" s="29">
        <v>45.42</v>
      </c>
      <c r="O4128" s="32">
        <f t="shared" si="1"/>
        <v>45.42</v>
      </c>
      <c r="P4128" s="33">
        <f t="shared" si="2"/>
        <v>19.77</v>
      </c>
      <c r="Q4128" s="34">
        <f t="shared" si="3"/>
        <v>0.7472677596</v>
      </c>
      <c r="R4128" s="35" t="str">
        <f t="shared" si="4"/>
        <v>Bajo</v>
      </c>
      <c r="S4128" s="35" t="str">
        <f>IF(O4128="","",IF(O4128&gt;AVERAGE('Base de datos limpia'!$O$2:$O$8001),"Alto","Normal"))
</f>
        <v>Normal</v>
      </c>
      <c r="T4128" s="35" t="str">
        <f t="shared" si="5"/>
        <v>Gamer moderado</v>
      </c>
      <c r="U4128" s="35"/>
    </row>
    <row r="4129">
      <c r="A4129" s="28">
        <v>4128.0</v>
      </c>
      <c r="B4129" s="28">
        <v>24.0</v>
      </c>
      <c r="C4129" s="28" t="str">
        <f>TRIM(PROPER('Base de datos cruda'!C4129))</f>
        <v>Male</v>
      </c>
      <c r="D4129" s="28">
        <v>7.43</v>
      </c>
      <c r="E4129" s="28">
        <v>3.21</v>
      </c>
      <c r="F4129" s="28">
        <v>8.18</v>
      </c>
      <c r="G4129" s="28">
        <v>69.51</v>
      </c>
      <c r="H4129" s="28" t="str">
        <f>TRIM(PROPER('Base de datos cruda'!H4129))</f>
        <v>Fps</v>
      </c>
      <c r="I4129" s="28">
        <v>2.72</v>
      </c>
      <c r="J4129" s="28">
        <v>11.64</v>
      </c>
      <c r="K4129" s="28">
        <v>237.69</v>
      </c>
      <c r="L4129" s="28">
        <f>IF('Base de datos cruda'!L4129&lt;0,,'Base de datos cruda'!L4129)</f>
        <v>17.84</v>
      </c>
      <c r="M4129" s="28" t="str">
        <f>IF(TRIM(PROPER('Base de datos cruda'!M4129))="High","Alto",IF(TRIM(PROPER('Base de datos cruda'!M4129))="Medium","Medio","Bajo"))</f>
        <v>Bajo</v>
      </c>
      <c r="N4129" s="29">
        <v>38.04</v>
      </c>
      <c r="O4129" s="32">
        <f t="shared" si="1"/>
        <v>38.04</v>
      </c>
      <c r="P4129" s="33">
        <f t="shared" si="2"/>
        <v>19.07</v>
      </c>
      <c r="Q4129" s="34">
        <f t="shared" si="3"/>
        <v>0.4320323015</v>
      </c>
      <c r="R4129" s="35" t="str">
        <f t="shared" si="4"/>
        <v>Bajo</v>
      </c>
      <c r="S4129" s="35" t="str">
        <f>IF(O4129="","",IF(O4129&gt;AVERAGE('Base de datos limpia'!$O$2:$O$8001),"Alto","Normal"))
</f>
        <v>Normal</v>
      </c>
      <c r="T4129" s="35" t="str">
        <f t="shared" si="5"/>
        <v>Gamer moderado</v>
      </c>
      <c r="U4129" s="35"/>
    </row>
    <row r="4130">
      <c r="A4130" s="28">
        <v>4129.0</v>
      </c>
      <c r="B4130" s="28">
        <v>22.0</v>
      </c>
      <c r="C4130" s="28" t="str">
        <f>TRIM(PROPER('Base de datos cruda'!C4130))</f>
        <v>Male</v>
      </c>
      <c r="D4130" s="28">
        <v>5.47</v>
      </c>
      <c r="E4130" s="28">
        <v>1.0</v>
      </c>
      <c r="F4130" s="28">
        <v>7.09</v>
      </c>
      <c r="G4130" s="28">
        <v>70.3</v>
      </c>
      <c r="H4130" s="28" t="str">
        <f>TRIM(PROPER('Base de datos cruda'!H4130))</f>
        <v>Rpg</v>
      </c>
      <c r="I4130" s="28">
        <v>3.51</v>
      </c>
      <c r="J4130" s="28">
        <v>11.09</v>
      </c>
      <c r="K4130" s="28">
        <v>253.13</v>
      </c>
      <c r="L4130" s="28">
        <f>IF('Base de datos cruda'!L4130&lt;0,,'Base de datos cruda'!L4130)</f>
        <v>13.63</v>
      </c>
      <c r="M4130" s="28" t="str">
        <f>IF(TRIM(PROPER('Base de datos cruda'!M4130))="High","Alto",IF(TRIM(PROPER('Base de datos cruda'!M4130))="Medium","Medio","Bajo"))</f>
        <v>Bajo</v>
      </c>
      <c r="N4130" s="29">
        <v>35.51</v>
      </c>
      <c r="O4130" s="32">
        <f t="shared" si="1"/>
        <v>35.51</v>
      </c>
      <c r="P4130" s="33">
        <f t="shared" si="2"/>
        <v>16.56</v>
      </c>
      <c r="Q4130" s="34">
        <f t="shared" si="3"/>
        <v>0.1828153565</v>
      </c>
      <c r="R4130" s="35" t="str">
        <f t="shared" si="4"/>
        <v>Bajo</v>
      </c>
      <c r="S4130" s="35" t="str">
        <f>IF(O4130="","",IF(O4130&gt;AVERAGE('Base de datos limpia'!$O$2:$O$8001),"Alto","Normal"))
</f>
        <v>Normal</v>
      </c>
      <c r="T4130" s="35" t="str">
        <f t="shared" si="5"/>
        <v>Gamer casual</v>
      </c>
      <c r="U4130" s="35"/>
    </row>
    <row r="4131">
      <c r="A4131" s="28">
        <v>4130.0</v>
      </c>
      <c r="B4131" s="28">
        <v>17.0</v>
      </c>
      <c r="C4131" s="28" t="str">
        <f>TRIM(PROPER('Base de datos cruda'!C4131))</f>
        <v>Female</v>
      </c>
      <c r="D4131" s="28">
        <v>0.14</v>
      </c>
      <c r="E4131" s="28">
        <v>9.09</v>
      </c>
      <c r="F4131" s="28">
        <v>4.88</v>
      </c>
      <c r="G4131" s="28">
        <v>90.64</v>
      </c>
      <c r="H4131" s="28" t="str">
        <f>TRIM(PROPER('Base de datos cruda'!H4131))</f>
        <v>Fps</v>
      </c>
      <c r="I4131" s="28">
        <v>4.85</v>
      </c>
      <c r="J4131" s="28">
        <v>4.64</v>
      </c>
      <c r="K4131" s="28">
        <v>303.34</v>
      </c>
      <c r="L4131" s="28">
        <f>IF('Base de datos cruda'!L4131&lt;0,,'Base de datos cruda'!L4131)</f>
        <v>2.92</v>
      </c>
      <c r="M4131" s="28" t="str">
        <f>IF(TRIM(PROPER('Base de datos cruda'!M4131))="High","Alto",IF(TRIM(PROPER('Base de datos cruda'!M4131))="Medium","Medio","Bajo"))</f>
        <v>Alto</v>
      </c>
      <c r="N4131" s="29">
        <v>100.0</v>
      </c>
      <c r="O4131" s="32">
        <f t="shared" si="1"/>
        <v>100</v>
      </c>
      <c r="P4131" s="33">
        <f t="shared" si="2"/>
        <v>4.78</v>
      </c>
      <c r="Q4131" s="34">
        <f t="shared" si="3"/>
        <v>64.92857143</v>
      </c>
      <c r="R4131" s="35" t="str">
        <f t="shared" si="4"/>
        <v>Alto</v>
      </c>
      <c r="S4131" s="35" t="str">
        <f>IF(O4131="","",IF(O4131&gt;AVERAGE('Base de datos limpia'!$O$2:$O$8001),"Alto","Normal"))
</f>
        <v>Alto</v>
      </c>
      <c r="T4131" s="35" t="str">
        <f t="shared" si="5"/>
        <v>Gamer intensivo</v>
      </c>
      <c r="U4131" s="35"/>
    </row>
    <row r="4132">
      <c r="A4132" s="28">
        <v>4131.0</v>
      </c>
      <c r="B4132" s="28">
        <v>21.0</v>
      </c>
      <c r="C4132" s="28" t="str">
        <f>TRIM(PROPER('Base de datos cruda'!C4132))</f>
        <v>Male</v>
      </c>
      <c r="D4132" s="28">
        <v>4.3</v>
      </c>
      <c r="E4132" s="28">
        <v>1.74</v>
      </c>
      <c r="F4132" s="28">
        <v>8.03</v>
      </c>
      <c r="G4132" s="28">
        <v>97.18</v>
      </c>
      <c r="H4132" s="28" t="str">
        <f>TRIM(PROPER('Base de datos cruda'!H4132))</f>
        <v>Fps</v>
      </c>
      <c r="I4132" s="28">
        <v>3.7</v>
      </c>
      <c r="J4132" s="28">
        <v>7.48</v>
      </c>
      <c r="K4132" s="28">
        <v>271.37</v>
      </c>
      <c r="L4132" s="28">
        <f>IF('Base de datos cruda'!L4132&lt;0,,'Base de datos cruda'!L4132)</f>
        <v>8.9</v>
      </c>
      <c r="M4132" s="28" t="str">
        <f>IF(TRIM(PROPER('Base de datos cruda'!M4132))="High","Alto",IF(TRIM(PROPER('Base de datos cruda'!M4132))="Medium","Medio","Bajo"))</f>
        <v>Medio</v>
      </c>
      <c r="N4132" s="29">
        <v>66.68</v>
      </c>
      <c r="O4132" s="32">
        <f t="shared" si="1"/>
        <v>66.68</v>
      </c>
      <c r="P4132" s="33">
        <f t="shared" si="2"/>
        <v>11.78</v>
      </c>
      <c r="Q4132" s="34">
        <f t="shared" si="3"/>
        <v>0.4046511628</v>
      </c>
      <c r="R4132" s="35" t="str">
        <f t="shared" si="4"/>
        <v>Medio</v>
      </c>
      <c r="S4132" s="35" t="str">
        <f>IF(O4132="","",IF(O4132&gt;AVERAGE('Base de datos limpia'!$O$2:$O$8001),"Alto","Normal"))
</f>
        <v>Alto</v>
      </c>
      <c r="T4132" s="35" t="str">
        <f t="shared" si="5"/>
        <v>Gamer casual</v>
      </c>
      <c r="U4132" s="35"/>
    </row>
    <row r="4133">
      <c r="A4133" s="28">
        <v>4132.0</v>
      </c>
      <c r="B4133" s="28">
        <v>17.0</v>
      </c>
      <c r="C4133" s="28" t="str">
        <f>TRIM(PROPER('Base de datos cruda'!C4133))</f>
        <v>Male</v>
      </c>
      <c r="D4133" s="28">
        <v>5.03</v>
      </c>
      <c r="E4133" s="28">
        <v>9.68</v>
      </c>
      <c r="F4133" s="28">
        <v>7.29</v>
      </c>
      <c r="G4133" s="28">
        <v>62.89</v>
      </c>
      <c r="H4133" s="28" t="str">
        <f>TRIM(PROPER('Base de datos cruda'!H4133))</f>
        <v>Fps</v>
      </c>
      <c r="I4133" s="28">
        <v>2.74</v>
      </c>
      <c r="J4133" s="28">
        <v>7.08</v>
      </c>
      <c r="K4133" s="28">
        <v>256.24</v>
      </c>
      <c r="L4133" s="28">
        <f>IF('Base de datos cruda'!L4133&lt;0,,'Base de datos cruda'!L4133)</f>
        <v>9.48</v>
      </c>
      <c r="M4133" s="28" t="str">
        <f>IF(TRIM(PROPER('Base de datos cruda'!M4133))="High","Alto",IF(TRIM(PROPER('Base de datos cruda'!M4133))="Medium","Medio","Bajo"))</f>
        <v>Bajo</v>
      </c>
      <c r="N4133" s="29">
        <v>99.0283899368273</v>
      </c>
      <c r="O4133" s="32">
        <f t="shared" si="1"/>
        <v>99.02838994</v>
      </c>
      <c r="P4133" s="33">
        <f t="shared" si="2"/>
        <v>12.11</v>
      </c>
      <c r="Q4133" s="34">
        <f t="shared" si="3"/>
        <v>1.92445328</v>
      </c>
      <c r="R4133" s="35" t="str">
        <f t="shared" si="4"/>
        <v>Alto</v>
      </c>
      <c r="S4133" s="35" t="str">
        <f>IF(O4133="","",IF(O4133&gt;AVERAGE('Base de datos limpia'!$O$2:$O$8001),"Alto","Normal"))
</f>
        <v>Alto</v>
      </c>
      <c r="T4133" s="35" t="str">
        <f t="shared" si="5"/>
        <v>Gamer intensivo</v>
      </c>
      <c r="U4133" s="35"/>
    </row>
    <row r="4134">
      <c r="A4134" s="28">
        <v>4133.0</v>
      </c>
      <c r="B4134" s="28">
        <v>16.0</v>
      </c>
      <c r="C4134" s="28" t="str">
        <f>TRIM(PROPER('Base de datos cruda'!C4134))</f>
        <v>Male</v>
      </c>
      <c r="D4134" s="28">
        <v>7.96</v>
      </c>
      <c r="E4134" s="28">
        <v>2.18</v>
      </c>
      <c r="F4134" s="28">
        <v>5.67</v>
      </c>
      <c r="G4134" s="28">
        <v>60.6</v>
      </c>
      <c r="H4134" s="28" t="str">
        <f>TRIM(PROPER('Base de datos cruda'!H4134))</f>
        <v>Casual</v>
      </c>
      <c r="I4134" s="28">
        <v>3.83</v>
      </c>
      <c r="J4134" s="28">
        <v>9.01</v>
      </c>
      <c r="K4134" s="28">
        <v>233.05</v>
      </c>
      <c r="L4134" s="28">
        <f>IF('Base de datos cruda'!L4134&lt;0,,'Base de datos cruda'!L4134)</f>
        <v>15.6</v>
      </c>
      <c r="M4134" s="28" t="str">
        <f>IF(TRIM(PROPER('Base de datos cruda'!M4134))="High","Alto",IF(TRIM(PROPER('Base de datos cruda'!M4134))="Medium","Medio","Bajo"))</f>
        <v>Bajo</v>
      </c>
      <c r="N4134" s="29">
        <v>8.85</v>
      </c>
      <c r="O4134" s="32">
        <f t="shared" si="1"/>
        <v>8.85</v>
      </c>
      <c r="P4134" s="33">
        <f t="shared" si="2"/>
        <v>16.97</v>
      </c>
      <c r="Q4134" s="34">
        <f t="shared" si="3"/>
        <v>0.2738693467</v>
      </c>
      <c r="R4134" s="35" t="str">
        <f t="shared" si="4"/>
        <v>Bajo</v>
      </c>
      <c r="S4134" s="35" t="str">
        <f>IF(O4134="","",IF(O4134&gt;AVERAGE('Base de datos limpia'!$O$2:$O$8001),"Alto","Normal"))
</f>
        <v>Normal</v>
      </c>
      <c r="T4134" s="35" t="str">
        <f t="shared" si="5"/>
        <v>Gamer casual</v>
      </c>
      <c r="U4134" s="35"/>
    </row>
    <row r="4135">
      <c r="A4135" s="28">
        <v>4134.0</v>
      </c>
      <c r="B4135" s="28">
        <v>22.0</v>
      </c>
      <c r="C4135" s="28" t="str">
        <f>TRIM(PROPER('Base de datos cruda'!C4135))</f>
        <v>Female</v>
      </c>
      <c r="D4135" s="28">
        <v>7.97</v>
      </c>
      <c r="E4135" s="28">
        <v>6.44</v>
      </c>
      <c r="F4135" s="28">
        <v>5.88</v>
      </c>
      <c r="G4135" s="28">
        <v>92.92</v>
      </c>
      <c r="H4135" s="28" t="str">
        <f>TRIM(PROPER('Base de datos cruda'!H4135))</f>
        <v>Fps</v>
      </c>
      <c r="I4135" s="28">
        <v>4.99</v>
      </c>
      <c r="J4135" s="28">
        <v>9.42</v>
      </c>
      <c r="K4135" s="28">
        <v>215.4</v>
      </c>
      <c r="L4135" s="28">
        <f>IF('Base de datos cruda'!L4135&lt;0,,'Base de datos cruda'!L4135)</f>
        <v>16.17</v>
      </c>
      <c r="M4135" s="28" t="str">
        <f>IF(TRIM(PROPER('Base de datos cruda'!M4135))="High","Alto",IF(TRIM(PROPER('Base de datos cruda'!M4135))="Medium","Medio","Bajo"))</f>
        <v>Bajo</v>
      </c>
      <c r="N4135" s="29">
        <v>46.95</v>
      </c>
      <c r="O4135" s="32">
        <f t="shared" si="1"/>
        <v>46.95</v>
      </c>
      <c r="P4135" s="33">
        <f t="shared" si="2"/>
        <v>17.39</v>
      </c>
      <c r="Q4135" s="34">
        <f t="shared" si="3"/>
        <v>0.8080301129</v>
      </c>
      <c r="R4135" s="35" t="str">
        <f t="shared" si="4"/>
        <v>Bajo</v>
      </c>
      <c r="S4135" s="35" t="str">
        <f>IF(O4135="","",IF(O4135&gt;AVERAGE('Base de datos limpia'!$O$2:$O$8001),"Alto","Normal"))
</f>
        <v>Normal</v>
      </c>
      <c r="T4135" s="35" t="str">
        <f t="shared" si="5"/>
        <v>Gamer intensivo</v>
      </c>
      <c r="U4135" s="35"/>
    </row>
    <row r="4136">
      <c r="A4136" s="28">
        <v>4135.0</v>
      </c>
      <c r="B4136" s="28">
        <v>17.0</v>
      </c>
      <c r="C4136" s="28" t="str">
        <f>TRIM(PROPER('Base de datos cruda'!C4136))</f>
        <v>Male</v>
      </c>
      <c r="D4136" s="28">
        <v>6.86</v>
      </c>
      <c r="E4136" s="28">
        <v>9.99</v>
      </c>
      <c r="F4136" s="28">
        <v>4.78</v>
      </c>
      <c r="G4136" s="28">
        <v>75.46</v>
      </c>
      <c r="H4136" s="28" t="str">
        <f>TRIM(PROPER('Base de datos cruda'!H4136))</f>
        <v>Rpg</v>
      </c>
      <c r="I4136" s="28">
        <v>4.44</v>
      </c>
      <c r="J4136" s="28">
        <v>8.81</v>
      </c>
      <c r="K4136" s="28">
        <v>234.54</v>
      </c>
      <c r="L4136" s="28">
        <f>IF('Base de datos cruda'!L4136&lt;0,,'Base de datos cruda'!L4136)</f>
        <v>11.37</v>
      </c>
      <c r="M4136" s="28" t="str">
        <f>IF(TRIM(PROPER('Base de datos cruda'!M4136))="High","Alto",IF(TRIM(PROPER('Base de datos cruda'!M4136))="Medium","Medio","Bajo"))</f>
        <v>Alto</v>
      </c>
      <c r="N4136" s="29">
        <v>72.7576235395712</v>
      </c>
      <c r="O4136" s="32">
        <f t="shared" si="1"/>
        <v>72.75762354</v>
      </c>
      <c r="P4136" s="33">
        <f t="shared" si="2"/>
        <v>15.67</v>
      </c>
      <c r="Q4136" s="34">
        <f t="shared" si="3"/>
        <v>1.456268222</v>
      </c>
      <c r="R4136" s="35" t="str">
        <f t="shared" si="4"/>
        <v>Alto</v>
      </c>
      <c r="S4136" s="35" t="str">
        <f>IF(O4136="","",IF(O4136&gt;AVERAGE('Base de datos limpia'!$O$2:$O$8001),"Alto","Normal"))
</f>
        <v>Alto</v>
      </c>
      <c r="T4136" s="35" t="str">
        <f t="shared" si="5"/>
        <v>Gamer intensivo</v>
      </c>
      <c r="U4136" s="35"/>
    </row>
    <row r="4137">
      <c r="A4137" s="28">
        <v>4136.0</v>
      </c>
      <c r="B4137" s="28">
        <v>17.0</v>
      </c>
      <c r="C4137" s="28" t="str">
        <f>TRIM(PROPER('Base de datos cruda'!C4137))</f>
        <v>Male</v>
      </c>
      <c r="D4137" s="28">
        <v>0.51</v>
      </c>
      <c r="E4137" s="28">
        <v>2.25</v>
      </c>
      <c r="F4137" s="28">
        <v>8.18</v>
      </c>
      <c r="G4137" s="28">
        <v>71.06</v>
      </c>
      <c r="H4137" s="28" t="str">
        <f>TRIM(PROPER('Base de datos cruda'!H4137))</f>
        <v>Casual</v>
      </c>
      <c r="I4137" s="28">
        <v>0.45</v>
      </c>
      <c r="J4137" s="28">
        <v>2.59</v>
      </c>
      <c r="K4137" s="28">
        <v>299.06</v>
      </c>
      <c r="L4137" s="28" t="str">
        <f>IF('Base de datos cruda'!L4137&lt;0,,'Base de datos cruda'!L4137)</f>
        <v/>
      </c>
      <c r="M4137" s="28" t="str">
        <f>IF(TRIM(PROPER('Base de datos cruda'!M4137))="High","Alto",IF(TRIM(PROPER('Base de datos cruda'!M4137))="Medium","Medio","Bajo"))</f>
        <v>Medio</v>
      </c>
      <c r="N4137" s="29">
        <v>60.24</v>
      </c>
      <c r="O4137" s="32">
        <f t="shared" si="1"/>
        <v>60.24</v>
      </c>
      <c r="P4137" s="33">
        <f t="shared" si="2"/>
        <v>3.1</v>
      </c>
      <c r="Q4137" s="34">
        <f t="shared" si="3"/>
        <v>4.411764706</v>
      </c>
      <c r="R4137" s="35" t="str">
        <f t="shared" si="4"/>
        <v>Medio</v>
      </c>
      <c r="S4137" s="35" t="str">
        <f>IF(O4137="","",IF(O4137&gt;AVERAGE('Base de datos limpia'!$O$2:$O$8001),"Alto","Normal"))
</f>
        <v>Normal</v>
      </c>
      <c r="T4137" s="35" t="str">
        <f t="shared" si="5"/>
        <v>Gamer casual</v>
      </c>
      <c r="U4137" s="35"/>
    </row>
    <row r="4138">
      <c r="A4138" s="28">
        <v>4137.0</v>
      </c>
      <c r="B4138" s="28">
        <v>20.0</v>
      </c>
      <c r="C4138" s="28" t="str">
        <f>TRIM(PROPER('Base de datos cruda'!C4138))</f>
        <v>Male</v>
      </c>
      <c r="D4138" s="28">
        <v>7.63</v>
      </c>
      <c r="E4138" s="28">
        <v>4.82</v>
      </c>
      <c r="F4138" s="28">
        <v>6.55</v>
      </c>
      <c r="G4138" s="28">
        <v>67.53</v>
      </c>
      <c r="H4138" s="28" t="str">
        <f>TRIM(PROPER('Base de datos cruda'!H4138))</f>
        <v>Fps</v>
      </c>
      <c r="I4138" s="28">
        <v>2.87</v>
      </c>
      <c r="J4138" s="28">
        <v>12.34</v>
      </c>
      <c r="K4138" s="28">
        <v>236.27</v>
      </c>
      <c r="L4138" s="28">
        <f>IF('Base de datos cruda'!L4138&lt;0,,'Base de datos cruda'!L4138)</f>
        <v>15.07</v>
      </c>
      <c r="M4138" s="28" t="str">
        <f>IF(TRIM(PROPER('Base de datos cruda'!M4138))="High","Alto",IF(TRIM(PROPER('Base de datos cruda'!M4138))="Medium","Medio","Bajo"))</f>
        <v>Bajo</v>
      </c>
      <c r="N4138" s="29">
        <v>38.7755887884439</v>
      </c>
      <c r="O4138" s="32">
        <f t="shared" si="1"/>
        <v>38.77558879</v>
      </c>
      <c r="P4138" s="33">
        <f t="shared" si="2"/>
        <v>19.97</v>
      </c>
      <c r="Q4138" s="34">
        <f t="shared" si="3"/>
        <v>0.6317169069</v>
      </c>
      <c r="R4138" s="35" t="str">
        <f t="shared" si="4"/>
        <v>Bajo</v>
      </c>
      <c r="S4138" s="35" t="str">
        <f>IF(O4138="","",IF(O4138&gt;AVERAGE('Base de datos limpia'!$O$2:$O$8001),"Alto","Normal"))
</f>
        <v>Normal</v>
      </c>
      <c r="T4138" s="35" t="str">
        <f t="shared" si="5"/>
        <v>Gamer moderado</v>
      </c>
      <c r="U4138" s="35"/>
    </row>
    <row r="4139">
      <c r="A4139" s="28">
        <v>4138.0</v>
      </c>
      <c r="B4139" s="28">
        <v>20.0</v>
      </c>
      <c r="C4139" s="28" t="str">
        <f>TRIM(PROPER('Base de datos cruda'!C4139))</f>
        <v>Female</v>
      </c>
      <c r="D4139" s="28">
        <v>4.9</v>
      </c>
      <c r="E4139" s="28">
        <v>8.02</v>
      </c>
      <c r="F4139" s="28">
        <v>6.79</v>
      </c>
      <c r="G4139" s="28">
        <v>73.86</v>
      </c>
      <c r="H4139" s="28" t="str">
        <f>TRIM(PROPER('Base de datos cruda'!H4139))</f>
        <v>Casual</v>
      </c>
      <c r="I4139" s="28">
        <v>3.93</v>
      </c>
      <c r="J4139" s="28">
        <v>7.83</v>
      </c>
      <c r="K4139" s="28">
        <v>273.45</v>
      </c>
      <c r="L4139" s="28">
        <f>IF('Base de datos cruda'!L4139&lt;0,,'Base de datos cruda'!L4139)</f>
        <v>8.64</v>
      </c>
      <c r="M4139" s="28" t="str">
        <f>IF(TRIM(PROPER('Base de datos cruda'!M4139))="High","Alto",IF(TRIM(PROPER('Base de datos cruda'!M4139))="Medium","Medio","Bajo"))</f>
        <v>Medio</v>
      </c>
      <c r="N4139" s="29">
        <v>77.65</v>
      </c>
      <c r="O4139" s="32">
        <f t="shared" si="1"/>
        <v>77.65</v>
      </c>
      <c r="P4139" s="33">
        <f t="shared" si="2"/>
        <v>12.73</v>
      </c>
      <c r="Q4139" s="34">
        <f t="shared" si="3"/>
        <v>1.636734694</v>
      </c>
      <c r="R4139" s="35" t="str">
        <f t="shared" si="4"/>
        <v>Alto</v>
      </c>
      <c r="S4139" s="35" t="str">
        <f>IF(O4139="","",IF(O4139&gt;AVERAGE('Base de datos limpia'!$O$2:$O$8001),"Alto","Normal"))
</f>
        <v>Alto</v>
      </c>
      <c r="T4139" s="35" t="str">
        <f t="shared" si="5"/>
        <v>Gamer intensivo</v>
      </c>
      <c r="U4139" s="35"/>
    </row>
    <row r="4140">
      <c r="A4140" s="28">
        <v>4139.0</v>
      </c>
      <c r="B4140" s="28">
        <v>22.0</v>
      </c>
      <c r="C4140" s="28" t="str">
        <f>TRIM(PROPER('Base de datos cruda'!C4140))</f>
        <v>Female</v>
      </c>
      <c r="D4140" s="28">
        <v>6.41</v>
      </c>
      <c r="E4140" s="28">
        <v>1.29</v>
      </c>
      <c r="F4140" s="28">
        <v>8.42</v>
      </c>
      <c r="G4140" s="28">
        <v>98.86</v>
      </c>
      <c r="H4140" s="28" t="str">
        <f>TRIM(PROPER('Base de datos cruda'!H4140))</f>
        <v>Casual</v>
      </c>
      <c r="I4140" s="28">
        <v>3.36</v>
      </c>
      <c r="J4140" s="28">
        <v>9.03</v>
      </c>
      <c r="K4140" s="28">
        <v>238.2</v>
      </c>
      <c r="L4140" s="28">
        <f>IF('Base de datos cruda'!L4140&lt;0,,'Base de datos cruda'!L4140)</f>
        <v>15.4</v>
      </c>
      <c r="M4140" s="28" t="str">
        <f>IF(TRIM(PROPER('Base de datos cruda'!M4140))="High","Alto",IF(TRIM(PROPER('Base de datos cruda'!M4140))="Medium","Medio","Bajo"))</f>
        <v>Bajo</v>
      </c>
      <c r="N4140" s="29">
        <v>34.67</v>
      </c>
      <c r="O4140" s="32">
        <f t="shared" si="1"/>
        <v>34.67</v>
      </c>
      <c r="P4140" s="33">
        <f t="shared" si="2"/>
        <v>15.44</v>
      </c>
      <c r="Q4140" s="34">
        <f t="shared" si="3"/>
        <v>0.2012480499</v>
      </c>
      <c r="R4140" s="35" t="str">
        <f t="shared" si="4"/>
        <v>Bajo</v>
      </c>
      <c r="S4140" s="35" t="str">
        <f>IF(O4140="","",IF(O4140&gt;AVERAGE('Base de datos limpia'!$O$2:$O$8001),"Alto","Normal"))
</f>
        <v>Normal</v>
      </c>
      <c r="T4140" s="35" t="str">
        <f t="shared" si="5"/>
        <v>Gamer casual</v>
      </c>
      <c r="U4140" s="35"/>
    </row>
    <row r="4141">
      <c r="A4141" s="28">
        <v>4140.0</v>
      </c>
      <c r="B4141" s="28">
        <v>16.0</v>
      </c>
      <c r="C4141" s="28" t="str">
        <f>TRIM(PROPER('Base de datos cruda'!C4141))</f>
        <v>Female</v>
      </c>
      <c r="D4141" s="28">
        <v>3.26</v>
      </c>
      <c r="E4141" s="28">
        <v>7.21</v>
      </c>
      <c r="F4141" s="28">
        <v>4.08</v>
      </c>
      <c r="G4141" s="28">
        <v>99.08</v>
      </c>
      <c r="H4141" s="28" t="str">
        <f>TRIM(PROPER('Base de datos cruda'!H4141))</f>
        <v>Casual</v>
      </c>
      <c r="I4141" s="28">
        <v>2.08</v>
      </c>
      <c r="J4141" s="28">
        <v>4.52</v>
      </c>
      <c r="K4141" s="28">
        <v>278.94</v>
      </c>
      <c r="L4141" s="28">
        <f>IF('Base de datos cruda'!L4141&lt;0,,'Base de datos cruda'!L4141)</f>
        <v>6.48</v>
      </c>
      <c r="M4141" s="28" t="str">
        <f>IF(TRIM(PROPER('Base de datos cruda'!M4141))="High","Alto",IF(TRIM(PROPER('Base de datos cruda'!M4141))="Medium","Medio","Bajo"))</f>
        <v>Alto</v>
      </c>
      <c r="N4141" s="29">
        <v>80.77</v>
      </c>
      <c r="O4141" s="32">
        <f t="shared" si="1"/>
        <v>80.77</v>
      </c>
      <c r="P4141" s="33">
        <f t="shared" si="2"/>
        <v>7.78</v>
      </c>
      <c r="Q4141" s="34">
        <f t="shared" si="3"/>
        <v>2.211656442</v>
      </c>
      <c r="R4141" s="35" t="str">
        <f t="shared" si="4"/>
        <v>Alto</v>
      </c>
      <c r="S4141" s="35" t="str">
        <f>IF(O4141="","",IF(O4141&gt;AVERAGE('Base de datos limpia'!$O$2:$O$8001),"Alto","Normal"))
</f>
        <v>Alto</v>
      </c>
      <c r="T4141" s="35" t="str">
        <f t="shared" si="5"/>
        <v>Gamer intensivo</v>
      </c>
      <c r="U4141" s="35"/>
    </row>
    <row r="4142">
      <c r="A4142" s="28">
        <v>4141.0</v>
      </c>
      <c r="B4142" s="28">
        <v>23.0</v>
      </c>
      <c r="C4142" s="28" t="str">
        <f>TRIM(PROPER('Base de datos cruda'!C4142))</f>
        <v>Female</v>
      </c>
      <c r="D4142" s="28">
        <v>2.56</v>
      </c>
      <c r="E4142" s="28">
        <v>1.72</v>
      </c>
      <c r="F4142" s="28">
        <v>4.33</v>
      </c>
      <c r="G4142" s="28">
        <v>73.26</v>
      </c>
      <c r="H4142" s="28" t="str">
        <f>TRIM(PROPER('Base de datos cruda'!H4142))</f>
        <v>Rpg</v>
      </c>
      <c r="I4142" s="28">
        <v>1.61</v>
      </c>
      <c r="J4142" s="28">
        <v>6.25</v>
      </c>
      <c r="K4142" s="28">
        <v>281.18</v>
      </c>
      <c r="L4142" s="28">
        <f>IF('Base de datos cruda'!L4142&lt;0,,'Base de datos cruda'!L4142)</f>
        <v>6.58</v>
      </c>
      <c r="M4142" s="28" t="str">
        <f>IF(TRIM(PROPER('Base de datos cruda'!M4142))="High","Alto",IF(TRIM(PROPER('Base de datos cruda'!M4142))="Medium","Medio","Bajo"))</f>
        <v>Medio</v>
      </c>
      <c r="N4142" s="29">
        <v>41.61</v>
      </c>
      <c r="O4142" s="32">
        <f t="shared" si="1"/>
        <v>41.61</v>
      </c>
      <c r="P4142" s="33">
        <f t="shared" si="2"/>
        <v>8.81</v>
      </c>
      <c r="Q4142" s="34">
        <f t="shared" si="3"/>
        <v>0.671875</v>
      </c>
      <c r="R4142" s="35" t="str">
        <f t="shared" si="4"/>
        <v>Bajo</v>
      </c>
      <c r="S4142" s="35" t="str">
        <f>IF(O4142="","",IF(O4142&gt;AVERAGE('Base de datos limpia'!$O$2:$O$8001),"Alto","Normal"))
</f>
        <v>Normal</v>
      </c>
      <c r="T4142" s="35" t="str">
        <f t="shared" si="5"/>
        <v>Gamer casual</v>
      </c>
      <c r="U4142" s="35"/>
    </row>
    <row r="4143">
      <c r="A4143" s="28">
        <v>4142.0</v>
      </c>
      <c r="B4143" s="28">
        <v>18.0</v>
      </c>
      <c r="C4143" s="28" t="str">
        <f>TRIM(PROPER('Base de datos cruda'!C4143))</f>
        <v>Female</v>
      </c>
      <c r="D4143" s="28">
        <v>3.71</v>
      </c>
      <c r="E4143" s="28">
        <v>3.13</v>
      </c>
      <c r="F4143" s="28">
        <v>4.81</v>
      </c>
      <c r="G4143" s="28">
        <v>98.55</v>
      </c>
      <c r="H4143" s="28" t="str">
        <f>TRIM(PROPER('Base de datos cruda'!H4143))</f>
        <v>Fps</v>
      </c>
      <c r="I4143" s="28">
        <v>3.14</v>
      </c>
      <c r="J4143" s="28">
        <v>7.77</v>
      </c>
      <c r="K4143" s="28">
        <v>268.35</v>
      </c>
      <c r="L4143" s="28">
        <f>IF('Base de datos cruda'!L4143&lt;0,,'Base de datos cruda'!L4143)</f>
        <v>10.22</v>
      </c>
      <c r="M4143" s="28" t="str">
        <f>IF(TRIM(PROPER('Base de datos cruda'!M4143))="High","Alto",IF(TRIM(PROPER('Base de datos cruda'!M4143))="Medium","Medio","Bajo"))</f>
        <v>Medio</v>
      </c>
      <c r="N4143" s="29">
        <v>57.98</v>
      </c>
      <c r="O4143" s="32">
        <f t="shared" si="1"/>
        <v>57.98</v>
      </c>
      <c r="P4143" s="33">
        <f t="shared" si="2"/>
        <v>11.48</v>
      </c>
      <c r="Q4143" s="34">
        <f t="shared" si="3"/>
        <v>0.8436657682</v>
      </c>
      <c r="R4143" s="35" t="str">
        <f t="shared" si="4"/>
        <v>Medio</v>
      </c>
      <c r="S4143" s="35" t="str">
        <f>IF(O4143="","",IF(O4143&gt;AVERAGE('Base de datos limpia'!$O$2:$O$8001),"Alto","Normal"))
</f>
        <v>Normal</v>
      </c>
      <c r="T4143" s="35" t="str">
        <f t="shared" si="5"/>
        <v>Gamer moderado</v>
      </c>
      <c r="U4143" s="35"/>
    </row>
    <row r="4144">
      <c r="A4144" s="28">
        <v>4143.0</v>
      </c>
      <c r="B4144" s="28">
        <v>19.0</v>
      </c>
      <c r="C4144" s="28" t="str">
        <f>TRIM(PROPER('Base de datos cruda'!C4144))</f>
        <v>Male</v>
      </c>
      <c r="D4144" s="28">
        <v>1.17</v>
      </c>
      <c r="E4144" s="28">
        <v>2.44</v>
      </c>
      <c r="F4144" s="28">
        <v>4.15</v>
      </c>
      <c r="G4144" s="28">
        <v>71.99</v>
      </c>
      <c r="H4144" s="28" t="str">
        <f>TRIM(PROPER('Base de datos cruda'!H4144))</f>
        <v>Casual</v>
      </c>
      <c r="I4144" s="28">
        <v>2.06</v>
      </c>
      <c r="J4144" s="28">
        <v>6.56</v>
      </c>
      <c r="K4144" s="28">
        <v>312.9</v>
      </c>
      <c r="L4144" s="28">
        <f>IF('Base de datos cruda'!L4144&lt;0,,'Base de datos cruda'!L4144)</f>
        <v>6.68</v>
      </c>
      <c r="M4144" s="28" t="str">
        <f>IF(TRIM(PROPER('Base de datos cruda'!M4144))="High","Alto",IF(TRIM(PROPER('Base de datos cruda'!M4144))="Medium","Medio","Bajo"))</f>
        <v>Medio</v>
      </c>
      <c r="N4144" s="29">
        <v>54.69</v>
      </c>
      <c r="O4144" s="32">
        <f t="shared" si="1"/>
        <v>54.69</v>
      </c>
      <c r="P4144" s="33">
        <f t="shared" si="2"/>
        <v>7.73</v>
      </c>
      <c r="Q4144" s="34">
        <f t="shared" si="3"/>
        <v>2.085470085</v>
      </c>
      <c r="R4144" s="35" t="str">
        <f t="shared" si="4"/>
        <v>Medio</v>
      </c>
      <c r="S4144" s="35" t="str">
        <f>IF(O4144="","",IF(O4144&gt;AVERAGE('Base de datos limpia'!$O$2:$O$8001),"Alto","Normal"))
</f>
        <v>Normal</v>
      </c>
      <c r="T4144" s="35" t="str">
        <f t="shared" si="5"/>
        <v>Gamer casual</v>
      </c>
      <c r="U4144" s="35"/>
    </row>
    <row r="4145">
      <c r="A4145" s="28">
        <v>4144.0</v>
      </c>
      <c r="B4145" s="28">
        <v>24.0</v>
      </c>
      <c r="C4145" s="28" t="str">
        <f>TRIM(PROPER('Base de datos cruda'!C4145))</f>
        <v>Female</v>
      </c>
      <c r="D4145" s="28">
        <v>2.86</v>
      </c>
      <c r="E4145" s="28">
        <v>9.17</v>
      </c>
      <c r="F4145" s="28">
        <v>7.29</v>
      </c>
      <c r="G4145" s="28">
        <v>94.18</v>
      </c>
      <c r="H4145" s="28" t="str">
        <f>TRIM(PROPER('Base de datos cruda'!H4145))</f>
        <v>Fps</v>
      </c>
      <c r="I4145" s="28">
        <v>1.96</v>
      </c>
      <c r="J4145" s="28">
        <v>6.37</v>
      </c>
      <c r="K4145" s="28">
        <v>280.64</v>
      </c>
      <c r="L4145" s="28">
        <f>IF('Base de datos cruda'!L4145&lt;0,,'Base de datos cruda'!L4145)</f>
        <v>8.39</v>
      </c>
      <c r="M4145" s="28" t="str">
        <f>IF(TRIM(PROPER('Base de datos cruda'!M4145))="High","Alto",IF(TRIM(PROPER('Base de datos cruda'!M4145))="Medium","Medio","Bajo"))</f>
        <v>Medio</v>
      </c>
      <c r="N4145" s="29">
        <v>100.0</v>
      </c>
      <c r="O4145" s="32">
        <f t="shared" si="1"/>
        <v>100</v>
      </c>
      <c r="P4145" s="33">
        <f t="shared" si="2"/>
        <v>9.23</v>
      </c>
      <c r="Q4145" s="34">
        <f t="shared" si="3"/>
        <v>3.206293706</v>
      </c>
      <c r="R4145" s="35" t="str">
        <f t="shared" si="4"/>
        <v>Alto</v>
      </c>
      <c r="S4145" s="35" t="str">
        <f>IF(O4145="","",IF(O4145&gt;AVERAGE('Base de datos limpia'!$O$2:$O$8001),"Alto","Normal"))
</f>
        <v>Alto</v>
      </c>
      <c r="T4145" s="35" t="str">
        <f t="shared" si="5"/>
        <v>Gamer intensivo</v>
      </c>
      <c r="U4145" s="35"/>
    </row>
    <row r="4146">
      <c r="A4146" s="28">
        <v>4145.0</v>
      </c>
      <c r="B4146" s="28">
        <v>19.0</v>
      </c>
      <c r="C4146" s="28" t="str">
        <f>TRIM(PROPER('Base de datos cruda'!C4146))</f>
        <v>Male</v>
      </c>
      <c r="D4146" s="28">
        <v>6.86</v>
      </c>
      <c r="E4146" s="28">
        <v>2.62</v>
      </c>
      <c r="F4146" s="28">
        <v>7.17</v>
      </c>
      <c r="G4146" s="28">
        <v>68.48</v>
      </c>
      <c r="H4146" s="28" t="str">
        <f>TRIM(PROPER('Base de datos cruda'!H4146))</f>
        <v>Fps</v>
      </c>
      <c r="I4146" s="28">
        <v>4.18</v>
      </c>
      <c r="J4146" s="28">
        <v>7.9</v>
      </c>
      <c r="K4146" s="28">
        <v>242.43</v>
      </c>
      <c r="L4146" s="28">
        <f>IF('Base de datos cruda'!L4146&lt;0,,'Base de datos cruda'!L4146)</f>
        <v>17.52</v>
      </c>
      <c r="M4146" s="28" t="str">
        <f>IF(TRIM(PROPER('Base de datos cruda'!M4146))="High","Alto",IF(TRIM(PROPER('Base de datos cruda'!M4146))="Medium","Medio","Bajo"))</f>
        <v>Bajo</v>
      </c>
      <c r="N4146" s="29">
        <v>19.95</v>
      </c>
      <c r="O4146" s="32">
        <f t="shared" si="1"/>
        <v>19.95</v>
      </c>
      <c r="P4146" s="33">
        <f t="shared" si="2"/>
        <v>14.76</v>
      </c>
      <c r="Q4146" s="34">
        <f t="shared" si="3"/>
        <v>0.3819241983</v>
      </c>
      <c r="R4146" s="35" t="str">
        <f t="shared" si="4"/>
        <v>Bajo</v>
      </c>
      <c r="S4146" s="35" t="str">
        <f>IF(O4146="","",IF(O4146&gt;AVERAGE('Base de datos limpia'!$O$2:$O$8001),"Alto","Normal"))
</f>
        <v>Normal</v>
      </c>
      <c r="T4146" s="35" t="str">
        <f t="shared" si="5"/>
        <v>Gamer casual</v>
      </c>
      <c r="U4146" s="35"/>
    </row>
    <row r="4147">
      <c r="A4147" s="28">
        <v>4146.0</v>
      </c>
      <c r="B4147" s="28">
        <v>20.0</v>
      </c>
      <c r="C4147" s="28" t="str">
        <f>TRIM(PROPER('Base de datos cruda'!C4147))</f>
        <v>Male</v>
      </c>
      <c r="D4147" s="28">
        <v>0.3</v>
      </c>
      <c r="E4147" s="28">
        <v>1.36</v>
      </c>
      <c r="F4147" s="28">
        <v>5.05</v>
      </c>
      <c r="G4147" s="28">
        <v>93.06</v>
      </c>
      <c r="H4147" s="28" t="str">
        <f>TRIM(PROPER('Base de datos cruda'!H4147))</f>
        <v>Fps</v>
      </c>
      <c r="I4147" s="28">
        <v>1.58</v>
      </c>
      <c r="J4147" s="28">
        <v>1.63</v>
      </c>
      <c r="K4147" s="28">
        <v>316.25</v>
      </c>
      <c r="L4147" s="28">
        <f>IF('Base de datos cruda'!L4147&lt;0,,'Base de datos cruda'!L4147)</f>
        <v>1.34</v>
      </c>
      <c r="M4147" s="28" t="str">
        <f>IF(TRIM(PROPER('Base de datos cruda'!M4147))="High","Alto",IF(TRIM(PROPER('Base de datos cruda'!M4147))="Medium","Medio","Bajo"))</f>
        <v>Medio</v>
      </c>
      <c r="N4147" s="29">
        <v>47.9</v>
      </c>
      <c r="O4147" s="32">
        <f t="shared" si="1"/>
        <v>47.9</v>
      </c>
      <c r="P4147" s="33">
        <f t="shared" si="2"/>
        <v>1.93</v>
      </c>
      <c r="Q4147" s="34">
        <f t="shared" si="3"/>
        <v>4.533333333</v>
      </c>
      <c r="R4147" s="35" t="str">
        <f t="shared" si="4"/>
        <v>Bajo</v>
      </c>
      <c r="S4147" s="35" t="str">
        <f>IF(O4147="","",IF(O4147&gt;AVERAGE('Base de datos limpia'!$O$2:$O$8001),"Alto","Normal"))
</f>
        <v>Normal</v>
      </c>
      <c r="T4147" s="35" t="str">
        <f t="shared" si="5"/>
        <v>Gamer casual</v>
      </c>
      <c r="U4147" s="35"/>
    </row>
    <row r="4148">
      <c r="A4148" s="28">
        <v>4147.0</v>
      </c>
      <c r="B4148" s="28">
        <v>22.0</v>
      </c>
      <c r="C4148" s="28" t="str">
        <f>TRIM(PROPER('Base de datos cruda'!C4148))</f>
        <v>Female</v>
      </c>
      <c r="D4148" s="28">
        <v>1.21</v>
      </c>
      <c r="E4148" s="28">
        <v>6.29</v>
      </c>
      <c r="F4148" s="28">
        <v>4.75</v>
      </c>
      <c r="G4148" s="28">
        <v>74.15</v>
      </c>
      <c r="H4148" s="28" t="str">
        <f>TRIM(PROPER('Base de datos cruda'!H4148))</f>
        <v>Casual</v>
      </c>
      <c r="I4148" s="28">
        <v>3.22</v>
      </c>
      <c r="J4148" s="28">
        <v>3.57</v>
      </c>
      <c r="K4148" s="28">
        <v>312.99</v>
      </c>
      <c r="L4148" s="28">
        <f>IF('Base de datos cruda'!L4148&lt;0,,'Base de datos cruda'!L4148)</f>
        <v>3.99</v>
      </c>
      <c r="M4148" s="28" t="str">
        <f>IF(TRIM(PROPER('Base de datos cruda'!M4148))="High","Alto",IF(TRIM(PROPER('Base de datos cruda'!M4148))="Medium","Medio","Bajo"))</f>
        <v>Medio</v>
      </c>
      <c r="N4148" s="29">
        <v>77.31</v>
      </c>
      <c r="O4148" s="32">
        <f t="shared" si="1"/>
        <v>77.31</v>
      </c>
      <c r="P4148" s="33">
        <f t="shared" si="2"/>
        <v>4.78</v>
      </c>
      <c r="Q4148" s="34">
        <f t="shared" si="3"/>
        <v>5.198347107</v>
      </c>
      <c r="R4148" s="35" t="str">
        <f t="shared" si="4"/>
        <v>Alto</v>
      </c>
      <c r="S4148" s="35" t="str">
        <f>IF(O4148="","",IF(O4148&gt;AVERAGE('Base de datos limpia'!$O$2:$O$8001),"Alto","Normal"))
</f>
        <v>Alto</v>
      </c>
      <c r="T4148" s="35" t="str">
        <f t="shared" si="5"/>
        <v>Gamer intensivo</v>
      </c>
      <c r="U4148" s="35"/>
    </row>
    <row r="4149">
      <c r="A4149" s="28">
        <v>4148.0</v>
      </c>
      <c r="B4149" s="28">
        <v>19.0</v>
      </c>
      <c r="C4149" s="28" t="str">
        <f>TRIM(PROPER('Base de datos cruda'!C4149))</f>
        <v>Male</v>
      </c>
      <c r="D4149" s="28">
        <v>1.0</v>
      </c>
      <c r="E4149" s="28">
        <v>4.12</v>
      </c>
      <c r="F4149" s="28">
        <v>4.73</v>
      </c>
      <c r="G4149" s="28">
        <v>67.83</v>
      </c>
      <c r="H4149" s="28" t="str">
        <f>TRIM(PROPER('Base de datos cruda'!H4149))</f>
        <v>Fps</v>
      </c>
      <c r="I4149" s="28">
        <v>4.37</v>
      </c>
      <c r="J4149" s="28">
        <v>2.7</v>
      </c>
      <c r="K4149" s="28">
        <v>304.08</v>
      </c>
      <c r="L4149" s="28">
        <f>IF('Base de datos cruda'!L4149&lt;0,,'Base de datos cruda'!L4149)</f>
        <v>1.64</v>
      </c>
      <c r="M4149" s="28" t="str">
        <f>IF(TRIM(PROPER('Base de datos cruda'!M4149))="High","Alto",IF(TRIM(PROPER('Base de datos cruda'!M4149))="Medium","Medio","Bajo"))</f>
        <v>Medio</v>
      </c>
      <c r="N4149" s="29">
        <v>68.54</v>
      </c>
      <c r="O4149" s="32">
        <f t="shared" si="1"/>
        <v>68.54</v>
      </c>
      <c r="P4149" s="33">
        <f t="shared" si="2"/>
        <v>3.7</v>
      </c>
      <c r="Q4149" s="34">
        <f t="shared" si="3"/>
        <v>4.12</v>
      </c>
      <c r="R4149" s="35" t="str">
        <f t="shared" si="4"/>
        <v>Medio</v>
      </c>
      <c r="S4149" s="35" t="str">
        <f>IF(O4149="","",IF(O4149&gt;AVERAGE('Base de datos limpia'!$O$2:$O$8001),"Alto","Normal"))
</f>
        <v>Alto</v>
      </c>
      <c r="T4149" s="35" t="str">
        <f t="shared" si="5"/>
        <v>Gamer moderado</v>
      </c>
      <c r="U4149" s="35"/>
    </row>
    <row r="4150">
      <c r="A4150" s="28">
        <v>4149.0</v>
      </c>
      <c r="B4150" s="28">
        <v>16.0</v>
      </c>
      <c r="C4150" s="28" t="str">
        <f>TRIM(PROPER('Base de datos cruda'!C4150))</f>
        <v>Male</v>
      </c>
      <c r="D4150" s="28">
        <v>3.22</v>
      </c>
      <c r="E4150" s="28">
        <v>4.65</v>
      </c>
      <c r="F4150" s="28">
        <v>8.77</v>
      </c>
      <c r="G4150" s="28">
        <v>97.39</v>
      </c>
      <c r="H4150" s="28" t="str">
        <f>TRIM(PROPER('Base de datos cruda'!H4150))</f>
        <v>Rpg</v>
      </c>
      <c r="I4150" s="28">
        <v>3.11</v>
      </c>
      <c r="J4150" s="28">
        <v>8.07</v>
      </c>
      <c r="K4150" s="28">
        <v>292.21</v>
      </c>
      <c r="L4150" s="28">
        <f>IF('Base de datos cruda'!L4150&lt;0,,'Base de datos cruda'!L4150)</f>
        <v>5.08</v>
      </c>
      <c r="M4150" s="28" t="str">
        <f>IF(TRIM(PROPER('Base de datos cruda'!M4150))="High","Alto",IF(TRIM(PROPER('Base de datos cruda'!M4150))="Medium","Medio","Bajo"))</f>
        <v>Medio</v>
      </c>
      <c r="N4150" s="29">
        <v>76.73</v>
      </c>
      <c r="O4150" s="32">
        <f t="shared" si="1"/>
        <v>76.73</v>
      </c>
      <c r="P4150" s="33">
        <f t="shared" si="2"/>
        <v>11.29</v>
      </c>
      <c r="Q4150" s="34">
        <f t="shared" si="3"/>
        <v>1.444099379</v>
      </c>
      <c r="R4150" s="35" t="str">
        <f t="shared" si="4"/>
        <v>Alto</v>
      </c>
      <c r="S4150" s="35" t="str">
        <f>IF(O4150="","",IF(O4150&gt;AVERAGE('Base de datos limpia'!$O$2:$O$8001),"Alto","Normal"))
</f>
        <v>Alto</v>
      </c>
      <c r="T4150" s="35" t="str">
        <f t="shared" si="5"/>
        <v>Gamer moderado</v>
      </c>
      <c r="U4150" s="35"/>
    </row>
    <row r="4151">
      <c r="A4151" s="28">
        <v>4150.0</v>
      </c>
      <c r="B4151" s="28">
        <v>24.0</v>
      </c>
      <c r="C4151" s="28" t="str">
        <f>TRIM(PROPER('Base de datos cruda'!C4151))</f>
        <v>Male</v>
      </c>
      <c r="D4151" s="28">
        <v>7.98</v>
      </c>
      <c r="E4151" s="28">
        <v>2.07</v>
      </c>
      <c r="F4151" s="28">
        <v>7.47</v>
      </c>
      <c r="G4151" s="28">
        <v>68.57</v>
      </c>
      <c r="H4151" s="28" t="str">
        <f>TRIM(PROPER('Base de datos cruda'!H4151))</f>
        <v>Fps</v>
      </c>
      <c r="I4151" s="28">
        <v>2.46</v>
      </c>
      <c r="J4151" s="28">
        <v>9.52</v>
      </c>
      <c r="K4151" s="28">
        <v>242.99</v>
      </c>
      <c r="L4151" s="28">
        <f>IF('Base de datos cruda'!L4151&lt;0,,'Base de datos cruda'!L4151)</f>
        <v>16.89</v>
      </c>
      <c r="M4151" s="28" t="str">
        <f>IF(TRIM(PROPER('Base de datos cruda'!M4151))="High","Alto",IF(TRIM(PROPER('Base de datos cruda'!M4151))="Medium","Medio","Bajo"))</f>
        <v>Bajo</v>
      </c>
      <c r="N4151" s="29">
        <v>21.43</v>
      </c>
      <c r="O4151" s="32">
        <f t="shared" si="1"/>
        <v>21.43</v>
      </c>
      <c r="P4151" s="33">
        <f t="shared" si="2"/>
        <v>17.5</v>
      </c>
      <c r="Q4151" s="34">
        <f t="shared" si="3"/>
        <v>0.2593984962</v>
      </c>
      <c r="R4151" s="35" t="str">
        <f t="shared" si="4"/>
        <v>Bajo</v>
      </c>
      <c r="S4151" s="35" t="str">
        <f>IF(O4151="","",IF(O4151&gt;AVERAGE('Base de datos limpia'!$O$2:$O$8001),"Alto","Normal"))
</f>
        <v>Normal</v>
      </c>
      <c r="T4151" s="35" t="str">
        <f t="shared" si="5"/>
        <v>Gamer casual</v>
      </c>
      <c r="U4151" s="35"/>
    </row>
    <row r="4152">
      <c r="A4152" s="28">
        <v>4151.0</v>
      </c>
      <c r="B4152" s="28">
        <v>19.0</v>
      </c>
      <c r="C4152" s="28" t="str">
        <f>TRIM(PROPER('Base de datos cruda'!C4152))</f>
        <v>Female</v>
      </c>
      <c r="D4152" s="28">
        <v>1.39</v>
      </c>
      <c r="E4152" s="28">
        <v>7.73</v>
      </c>
      <c r="F4152" s="28">
        <v>6.93</v>
      </c>
      <c r="G4152" s="28">
        <v>99.67</v>
      </c>
      <c r="H4152" s="28" t="str">
        <f>TRIM(PROPER('Base de datos cruda'!H4152))</f>
        <v>Rpg</v>
      </c>
      <c r="I4152" s="28">
        <v>0.18</v>
      </c>
      <c r="J4152" s="28">
        <v>3.19</v>
      </c>
      <c r="K4152" s="28">
        <v>286.32</v>
      </c>
      <c r="L4152" s="28">
        <f>IF('Base de datos cruda'!L4152&lt;0,,'Base de datos cruda'!L4152)</f>
        <v>5.41</v>
      </c>
      <c r="M4152" s="28" t="str">
        <f>IF(TRIM(PROPER('Base de datos cruda'!M4152))="High","Alto",IF(TRIM(PROPER('Base de datos cruda'!M4152))="Medium","Medio","Bajo"))</f>
        <v>Medio</v>
      </c>
      <c r="N4152" s="29">
        <v>100.0</v>
      </c>
      <c r="O4152" s="32">
        <f t="shared" si="1"/>
        <v>100</v>
      </c>
      <c r="P4152" s="33">
        <f t="shared" si="2"/>
        <v>4.58</v>
      </c>
      <c r="Q4152" s="34">
        <f t="shared" si="3"/>
        <v>5.561151079</v>
      </c>
      <c r="R4152" s="35" t="str">
        <f t="shared" si="4"/>
        <v>Alto</v>
      </c>
      <c r="S4152" s="35" t="str">
        <f>IF(O4152="","",IF(O4152&gt;AVERAGE('Base de datos limpia'!$O$2:$O$8001),"Alto","Normal"))
</f>
        <v>Alto</v>
      </c>
      <c r="T4152" s="35" t="str">
        <f t="shared" si="5"/>
        <v>Gamer intensivo</v>
      </c>
      <c r="U4152" s="35"/>
    </row>
    <row r="4153">
      <c r="A4153" s="28">
        <v>4152.0</v>
      </c>
      <c r="B4153" s="28">
        <v>24.0</v>
      </c>
      <c r="C4153" s="28" t="str">
        <f>TRIM(PROPER('Base de datos cruda'!C4153))</f>
        <v>Male</v>
      </c>
      <c r="D4153" s="28">
        <v>1.16</v>
      </c>
      <c r="E4153" s="28">
        <v>6.41</v>
      </c>
      <c r="F4153" s="28">
        <v>5.61</v>
      </c>
      <c r="G4153" s="28">
        <v>64.34</v>
      </c>
      <c r="H4153" s="28" t="str">
        <f>TRIM(PROPER('Base de datos cruda'!H4153))</f>
        <v>Rpg</v>
      </c>
      <c r="I4153" s="28">
        <v>3.41</v>
      </c>
      <c r="J4153" s="28">
        <v>5.49</v>
      </c>
      <c r="K4153" s="28">
        <v>305.16</v>
      </c>
      <c r="L4153" s="28">
        <f>IF('Base de datos cruda'!L4153&lt;0,,'Base de datos cruda'!L4153)</f>
        <v>3</v>
      </c>
      <c r="M4153" s="28" t="str">
        <f>IF(TRIM(PROPER('Base de datos cruda'!M4153))="High","Alto",IF(TRIM(PROPER('Base de datos cruda'!M4153))="Medium","Medio","Bajo"))</f>
        <v>Medio</v>
      </c>
      <c r="N4153" s="29">
        <v>80.41</v>
      </c>
      <c r="O4153" s="32">
        <f t="shared" si="1"/>
        <v>80.41</v>
      </c>
      <c r="P4153" s="33">
        <f t="shared" si="2"/>
        <v>6.65</v>
      </c>
      <c r="Q4153" s="34">
        <f t="shared" si="3"/>
        <v>5.525862069</v>
      </c>
      <c r="R4153" s="35" t="str">
        <f t="shared" si="4"/>
        <v>Alto</v>
      </c>
      <c r="S4153" s="35" t="str">
        <f>IF(O4153="","",IF(O4153&gt;AVERAGE('Base de datos limpia'!$O$2:$O$8001),"Alto","Normal"))
</f>
        <v>Alto</v>
      </c>
      <c r="T4153" s="35" t="str">
        <f t="shared" si="5"/>
        <v>Gamer intensivo</v>
      </c>
      <c r="U4153" s="35"/>
    </row>
    <row r="4154">
      <c r="A4154" s="28">
        <v>4153.0</v>
      </c>
      <c r="B4154" s="28">
        <v>21.0</v>
      </c>
      <c r="C4154" s="28" t="str">
        <f>TRIM(PROPER('Base de datos cruda'!C4154))</f>
        <v>Female</v>
      </c>
      <c r="D4154" s="28">
        <v>7.32</v>
      </c>
      <c r="E4154" s="28">
        <v>4.28</v>
      </c>
      <c r="F4154" s="28">
        <v>6.17</v>
      </c>
      <c r="G4154" s="28">
        <v>60.4</v>
      </c>
      <c r="H4154" s="28" t="str">
        <f>TRIM(PROPER('Base de datos cruda'!H4154))</f>
        <v>Fps</v>
      </c>
      <c r="I4154" s="28">
        <v>4.99</v>
      </c>
      <c r="J4154" s="28">
        <v>9.52</v>
      </c>
      <c r="K4154" s="28">
        <v>231.23</v>
      </c>
      <c r="L4154" s="28">
        <f>IF('Base de datos cruda'!L4154&lt;0,,'Base de datos cruda'!L4154)</f>
        <v>14.72</v>
      </c>
      <c r="M4154" s="28" t="str">
        <f>IF(TRIM(PROPER('Base de datos cruda'!M4154))="High","Alto",IF(TRIM(PROPER('Base de datos cruda'!M4154))="Medium","Medio","Bajo"))</f>
        <v>Bajo</v>
      </c>
      <c r="N4154" s="29">
        <v>29.99</v>
      </c>
      <c r="O4154" s="32">
        <f t="shared" si="1"/>
        <v>29.99</v>
      </c>
      <c r="P4154" s="33">
        <f t="shared" si="2"/>
        <v>16.84</v>
      </c>
      <c r="Q4154" s="34">
        <f t="shared" si="3"/>
        <v>0.5846994536</v>
      </c>
      <c r="R4154" s="35" t="str">
        <f t="shared" si="4"/>
        <v>Bajo</v>
      </c>
      <c r="S4154" s="35" t="str">
        <f>IF(O4154="","",IF(O4154&gt;AVERAGE('Base de datos limpia'!$O$2:$O$8001),"Alto","Normal"))
</f>
        <v>Normal</v>
      </c>
      <c r="T4154" s="35" t="str">
        <f t="shared" si="5"/>
        <v>Gamer moderado</v>
      </c>
      <c r="U4154" s="35"/>
    </row>
    <row r="4155">
      <c r="A4155" s="28">
        <v>4154.0</v>
      </c>
      <c r="B4155" s="28">
        <v>16.0</v>
      </c>
      <c r="C4155" s="28" t="str">
        <f>TRIM(PROPER('Base de datos cruda'!C4155))</f>
        <v>Female</v>
      </c>
      <c r="D4155" s="28">
        <v>7.06</v>
      </c>
      <c r="E4155" s="28">
        <v>2.54</v>
      </c>
      <c r="F4155" s="28">
        <v>4.45</v>
      </c>
      <c r="G4155" s="28">
        <v>94.83</v>
      </c>
      <c r="H4155" s="28" t="str">
        <f>TRIM(PROPER('Base de datos cruda'!H4155))</f>
        <v>Fps</v>
      </c>
      <c r="I4155" s="28">
        <v>4.04</v>
      </c>
      <c r="J4155" s="28">
        <v>12.91</v>
      </c>
      <c r="K4155" s="28">
        <v>228.12</v>
      </c>
      <c r="L4155" s="28">
        <f>IF('Base de datos cruda'!L4155&lt;0,,'Base de datos cruda'!L4155)</f>
        <v>18.97</v>
      </c>
      <c r="M4155" s="28" t="str">
        <f>IF(TRIM(PROPER('Base de datos cruda'!M4155))="High","Alto",IF(TRIM(PROPER('Base de datos cruda'!M4155))="Medium","Medio","Bajo"))</f>
        <v>Bajo</v>
      </c>
      <c r="N4155" s="29">
        <v>21.75</v>
      </c>
      <c r="O4155" s="32">
        <f t="shared" si="1"/>
        <v>21.75</v>
      </c>
      <c r="P4155" s="33">
        <f t="shared" si="2"/>
        <v>19.97</v>
      </c>
      <c r="Q4155" s="34">
        <f t="shared" si="3"/>
        <v>0.3597733711</v>
      </c>
      <c r="R4155" s="35" t="str">
        <f t="shared" si="4"/>
        <v>Bajo</v>
      </c>
      <c r="S4155" s="35" t="str">
        <f>IF(O4155="","",IF(O4155&gt;AVERAGE('Base de datos limpia'!$O$2:$O$8001),"Alto","Normal"))
</f>
        <v>Normal</v>
      </c>
      <c r="T4155" s="35" t="str">
        <f t="shared" si="5"/>
        <v>Gamer casual</v>
      </c>
      <c r="U4155" s="35"/>
    </row>
    <row r="4156">
      <c r="A4156" s="28">
        <v>4155.0</v>
      </c>
      <c r="B4156" s="28">
        <v>18.0</v>
      </c>
      <c r="C4156" s="28" t="str">
        <f>TRIM(PROPER('Base de datos cruda'!C4156))</f>
        <v>Female</v>
      </c>
      <c r="D4156" s="28">
        <v>0.26</v>
      </c>
      <c r="E4156" s="28">
        <v>6.34</v>
      </c>
      <c r="F4156" s="28">
        <v>8.99</v>
      </c>
      <c r="G4156" s="28">
        <v>83.46</v>
      </c>
      <c r="H4156" s="28" t="str">
        <f>TRIM(PROPER('Base de datos cruda'!H4156))</f>
        <v>Fps</v>
      </c>
      <c r="I4156" s="28">
        <v>3.17</v>
      </c>
      <c r="J4156" s="28">
        <v>5.58</v>
      </c>
      <c r="K4156" s="28">
        <v>320.96</v>
      </c>
      <c r="L4156" s="28">
        <f>IF('Base de datos cruda'!L4156&lt;0,,'Base de datos cruda'!L4156)</f>
        <v>3.08</v>
      </c>
      <c r="M4156" s="28" t="str">
        <f>IF(TRIM(PROPER('Base de datos cruda'!M4156))="High","Alto",IF(TRIM(PROPER('Base de datos cruda'!M4156))="Medium","Medio","Bajo"))</f>
        <v>Medio</v>
      </c>
      <c r="N4156" s="29">
        <v>100.0</v>
      </c>
      <c r="O4156" s="32">
        <f t="shared" si="1"/>
        <v>100</v>
      </c>
      <c r="P4156" s="33">
        <f t="shared" si="2"/>
        <v>5.84</v>
      </c>
      <c r="Q4156" s="34">
        <f t="shared" si="3"/>
        <v>24.38461538</v>
      </c>
      <c r="R4156" s="35" t="str">
        <f t="shared" si="4"/>
        <v>Alto</v>
      </c>
      <c r="S4156" s="35" t="str">
        <f>IF(O4156="","",IF(O4156&gt;AVERAGE('Base de datos limpia'!$O$2:$O$8001),"Alto","Normal"))
</f>
        <v>Alto</v>
      </c>
      <c r="T4156" s="35" t="str">
        <f t="shared" si="5"/>
        <v>Gamer intensivo</v>
      </c>
      <c r="U4156" s="35"/>
    </row>
    <row r="4157">
      <c r="A4157" s="28">
        <v>4156.0</v>
      </c>
      <c r="B4157" s="28">
        <v>17.0</v>
      </c>
      <c r="C4157" s="28" t="str">
        <f>TRIM(PROPER('Base de datos cruda'!C4157))</f>
        <v>Male</v>
      </c>
      <c r="D4157" s="28">
        <v>6.01</v>
      </c>
      <c r="E4157" s="28">
        <v>8.01</v>
      </c>
      <c r="F4157" s="28">
        <v>7.78</v>
      </c>
      <c r="G4157" s="28">
        <v>76.87</v>
      </c>
      <c r="H4157" s="28" t="str">
        <f>TRIM(PROPER('Base de datos cruda'!H4157))</f>
        <v>Fps</v>
      </c>
      <c r="I4157" s="28">
        <v>2.35</v>
      </c>
      <c r="J4157" s="28">
        <v>10.73</v>
      </c>
      <c r="K4157" s="28">
        <v>259.09</v>
      </c>
      <c r="L4157" s="28">
        <f>IF('Base de datos cruda'!L4157&lt;0,,'Base de datos cruda'!L4157)</f>
        <v>12.53</v>
      </c>
      <c r="M4157" s="28" t="str">
        <f>IF(TRIM(PROPER('Base de datos cruda'!M4157))="High","Alto",IF(TRIM(PROPER('Base de datos cruda'!M4157))="Medium","Medio","Bajo"))</f>
        <v>Bajo</v>
      </c>
      <c r="N4157" s="29">
        <v>84.1299954813403</v>
      </c>
      <c r="O4157" s="32">
        <f t="shared" si="1"/>
        <v>84.12999548</v>
      </c>
      <c r="P4157" s="33">
        <f t="shared" si="2"/>
        <v>16.74</v>
      </c>
      <c r="Q4157" s="34">
        <f t="shared" si="3"/>
        <v>1.332778702</v>
      </c>
      <c r="R4157" s="35" t="str">
        <f t="shared" si="4"/>
        <v>Alto</v>
      </c>
      <c r="S4157" s="35" t="str">
        <f>IF(O4157="","",IF(O4157&gt;AVERAGE('Base de datos limpia'!$O$2:$O$8001),"Alto","Normal"))
</f>
        <v>Alto</v>
      </c>
      <c r="T4157" s="35" t="str">
        <f t="shared" si="5"/>
        <v>Gamer intensivo</v>
      </c>
      <c r="U4157" s="35"/>
    </row>
    <row r="4158">
      <c r="A4158" s="28">
        <v>4157.0</v>
      </c>
      <c r="B4158" s="28">
        <v>24.0</v>
      </c>
      <c r="C4158" s="28" t="str">
        <f>TRIM(PROPER('Base de datos cruda'!C4158))</f>
        <v>Female</v>
      </c>
      <c r="D4158" s="28">
        <v>5.24</v>
      </c>
      <c r="E4158" s="28">
        <v>3.81</v>
      </c>
      <c r="F4158" s="28">
        <v>7.11</v>
      </c>
      <c r="G4158" s="28">
        <v>63.28</v>
      </c>
      <c r="H4158" s="28" t="str">
        <f>TRIM(PROPER('Base de datos cruda'!H4158))</f>
        <v>Rpg</v>
      </c>
      <c r="I4158" s="28">
        <v>1.12</v>
      </c>
      <c r="J4158" s="28">
        <v>7.96</v>
      </c>
      <c r="K4158" s="28">
        <v>237.38</v>
      </c>
      <c r="L4158" s="28">
        <f>IF('Base de datos cruda'!L4158&lt;0,,'Base de datos cruda'!L4158)</f>
        <v>9.92</v>
      </c>
      <c r="M4158" s="28" t="str">
        <f>IF(TRIM(PROPER('Base de datos cruda'!M4158))="High","Alto",IF(TRIM(PROPER('Base de datos cruda'!M4158))="Medium","Medio","Bajo"))</f>
        <v>Bajo</v>
      </c>
      <c r="N4158" s="29">
        <v>53.5748391944517</v>
      </c>
      <c r="O4158" s="32">
        <f t="shared" si="1"/>
        <v>53.57483919</v>
      </c>
      <c r="P4158" s="33">
        <f t="shared" si="2"/>
        <v>13.2</v>
      </c>
      <c r="Q4158" s="34">
        <f t="shared" si="3"/>
        <v>0.7270992366</v>
      </c>
      <c r="R4158" s="35" t="str">
        <f t="shared" si="4"/>
        <v>Medio</v>
      </c>
      <c r="S4158" s="35" t="str">
        <f>IF(O4158="","",IF(O4158&gt;AVERAGE('Base de datos limpia'!$O$2:$O$8001),"Alto","Normal"))
</f>
        <v>Normal</v>
      </c>
      <c r="T4158" s="35" t="str">
        <f t="shared" si="5"/>
        <v>Gamer moderado</v>
      </c>
      <c r="U4158" s="35"/>
    </row>
    <row r="4159">
      <c r="A4159" s="28">
        <v>4158.0</v>
      </c>
      <c r="B4159" s="28">
        <v>16.0</v>
      </c>
      <c r="C4159" s="28" t="str">
        <f>TRIM(PROPER('Base de datos cruda'!C4159))</f>
        <v>Male</v>
      </c>
      <c r="D4159" s="28">
        <v>6.14</v>
      </c>
      <c r="E4159" s="28">
        <v>1.23</v>
      </c>
      <c r="F4159" s="28">
        <v>6.94</v>
      </c>
      <c r="G4159" s="28">
        <v>83.0</v>
      </c>
      <c r="H4159" s="28" t="str">
        <f>TRIM(PROPER('Base de datos cruda'!H4159))</f>
        <v>Casual</v>
      </c>
      <c r="I4159" s="28">
        <v>3.46</v>
      </c>
      <c r="J4159" s="28">
        <v>7.42</v>
      </c>
      <c r="K4159" s="28">
        <v>225.82</v>
      </c>
      <c r="L4159" s="28">
        <f>IF('Base de datos cruda'!L4159&lt;0,,'Base de datos cruda'!L4159)</f>
        <v>14.23</v>
      </c>
      <c r="M4159" s="28" t="str">
        <f>IF(TRIM(PROPER('Base de datos cruda'!M4159))="High","Alto",IF(TRIM(PROPER('Base de datos cruda'!M4159))="Medium","Medio","Bajo"))</f>
        <v>Bajo</v>
      </c>
      <c r="N4159" s="29">
        <v>36.41</v>
      </c>
      <c r="O4159" s="32">
        <f t="shared" si="1"/>
        <v>36.41</v>
      </c>
      <c r="P4159" s="33">
        <f t="shared" si="2"/>
        <v>13.56</v>
      </c>
      <c r="Q4159" s="34">
        <f t="shared" si="3"/>
        <v>0.2003257329</v>
      </c>
      <c r="R4159" s="35" t="str">
        <f t="shared" si="4"/>
        <v>Bajo</v>
      </c>
      <c r="S4159" s="35" t="str">
        <f>IF(O4159="","",IF(O4159&gt;AVERAGE('Base de datos limpia'!$O$2:$O$8001),"Alto","Normal"))
</f>
        <v>Normal</v>
      </c>
      <c r="T4159" s="35" t="str">
        <f t="shared" si="5"/>
        <v>Gamer casual</v>
      </c>
      <c r="U4159" s="35"/>
    </row>
    <row r="4160">
      <c r="A4160" s="28">
        <v>4159.0</v>
      </c>
      <c r="B4160" s="28">
        <v>24.0</v>
      </c>
      <c r="C4160" s="28" t="str">
        <f>TRIM(PROPER('Base de datos cruda'!C4160))</f>
        <v>Male</v>
      </c>
      <c r="D4160" s="28">
        <v>3.96</v>
      </c>
      <c r="E4160" s="28">
        <v>2.93</v>
      </c>
      <c r="F4160" s="28">
        <v>6.52</v>
      </c>
      <c r="G4160" s="28">
        <v>75.75</v>
      </c>
      <c r="H4160" s="28" t="str">
        <f>TRIM(PROPER('Base de datos cruda'!H4160))</f>
        <v>Rpg</v>
      </c>
      <c r="I4160" s="28">
        <v>0.89</v>
      </c>
      <c r="J4160" s="28">
        <v>6.64</v>
      </c>
      <c r="K4160" s="28">
        <v>289.05</v>
      </c>
      <c r="L4160" s="28">
        <f>IF('Base de datos cruda'!L4160&lt;0,,'Base de datos cruda'!L4160)</f>
        <v>9</v>
      </c>
      <c r="M4160" s="28" t="str">
        <f>IF(TRIM(PROPER('Base de datos cruda'!M4160))="High","Alto",IF(TRIM(PROPER('Base de datos cruda'!M4160))="Medium","Medio","Bajo"))</f>
        <v>Medio</v>
      </c>
      <c r="N4160" s="29">
        <v>44.45</v>
      </c>
      <c r="O4160" s="32">
        <f t="shared" si="1"/>
        <v>44.45</v>
      </c>
      <c r="P4160" s="33">
        <f t="shared" si="2"/>
        <v>10.6</v>
      </c>
      <c r="Q4160" s="34">
        <f t="shared" si="3"/>
        <v>0.7398989899</v>
      </c>
      <c r="R4160" s="35" t="str">
        <f t="shared" si="4"/>
        <v>Bajo</v>
      </c>
      <c r="S4160" s="35" t="str">
        <f>IF(O4160="","",IF(O4160&gt;AVERAGE('Base de datos limpia'!$O$2:$O$8001),"Alto","Normal"))
</f>
        <v>Normal</v>
      </c>
      <c r="T4160" s="35" t="str">
        <f t="shared" si="5"/>
        <v>Gamer casual</v>
      </c>
      <c r="U4160" s="35"/>
    </row>
    <row r="4161">
      <c r="A4161" s="28">
        <v>4160.0</v>
      </c>
      <c r="B4161" s="28">
        <v>24.0</v>
      </c>
      <c r="C4161" s="28" t="str">
        <f>TRIM(PROPER('Base de datos cruda'!C4161))</f>
        <v>Male</v>
      </c>
      <c r="D4161" s="28">
        <v>7.93</v>
      </c>
      <c r="E4161" s="28">
        <v>7.14</v>
      </c>
      <c r="F4161" s="28">
        <v>5.29</v>
      </c>
      <c r="G4161" s="28">
        <v>79.34</v>
      </c>
      <c r="H4161" s="28" t="str">
        <f>TRIM(PROPER('Base de datos cruda'!H4161))</f>
        <v>Casual</v>
      </c>
      <c r="I4161" s="28">
        <v>4.44</v>
      </c>
      <c r="J4161" s="28">
        <v>10.81</v>
      </c>
      <c r="K4161" s="28">
        <v>222.44</v>
      </c>
      <c r="L4161" s="28">
        <f>IF('Base de datos cruda'!L4161&lt;0,,'Base de datos cruda'!L4161)</f>
        <v>17.01</v>
      </c>
      <c r="M4161" s="28" t="str">
        <f>IF(TRIM(PROPER('Base de datos cruda'!M4161))="High","Alto",IF(TRIM(PROPER('Base de datos cruda'!M4161))="Medium","Medio","Bajo"))</f>
        <v>Alto</v>
      </c>
      <c r="N4161" s="29">
        <v>47.2844343638609</v>
      </c>
      <c r="O4161" s="32">
        <f t="shared" si="1"/>
        <v>47.28443436</v>
      </c>
      <c r="P4161" s="33">
        <f t="shared" si="2"/>
        <v>18.74</v>
      </c>
      <c r="Q4161" s="34">
        <f t="shared" si="3"/>
        <v>0.9003783102</v>
      </c>
      <c r="R4161" s="35" t="str">
        <f t="shared" si="4"/>
        <v>Bajo</v>
      </c>
      <c r="S4161" s="35" t="str">
        <f>IF(O4161="","",IF(O4161&gt;AVERAGE('Base de datos limpia'!$O$2:$O$8001),"Alto","Normal"))
</f>
        <v>Normal</v>
      </c>
      <c r="T4161" s="35" t="str">
        <f t="shared" si="5"/>
        <v>Gamer intensivo</v>
      </c>
      <c r="U4161" s="35"/>
    </row>
    <row r="4162">
      <c r="A4162" s="28">
        <v>4161.0</v>
      </c>
      <c r="B4162" s="28">
        <v>23.0</v>
      </c>
      <c r="C4162" s="28" t="str">
        <f>TRIM(PROPER('Base de datos cruda'!C4162))</f>
        <v>Female</v>
      </c>
      <c r="D4162" s="28">
        <v>0.35</v>
      </c>
      <c r="E4162" s="28">
        <v>9.9</v>
      </c>
      <c r="F4162" s="28">
        <v>5.13</v>
      </c>
      <c r="G4162" s="28">
        <v>85.22</v>
      </c>
      <c r="H4162" s="28" t="str">
        <f>TRIM(PROPER('Base de datos cruda'!H4162))</f>
        <v>Casual</v>
      </c>
      <c r="I4162" s="28">
        <v>1.77</v>
      </c>
      <c r="J4162" s="28">
        <v>1.99</v>
      </c>
      <c r="K4162" s="28">
        <v>316.69</v>
      </c>
      <c r="L4162" s="28" t="str">
        <f>IF('Base de datos cruda'!L4162&lt;0,,'Base de datos cruda'!L4162)</f>
        <v/>
      </c>
      <c r="M4162" s="28" t="str">
        <f>IF(TRIM(PROPER('Base de datos cruda'!M4162))="High","Alto",IF(TRIM(PROPER('Base de datos cruda'!M4162))="Medium","Medio","Bajo"))</f>
        <v>Alto</v>
      </c>
      <c r="N4162" s="29">
        <v>100.0</v>
      </c>
      <c r="O4162" s="32">
        <f t="shared" si="1"/>
        <v>100</v>
      </c>
      <c r="P4162" s="33">
        <f t="shared" si="2"/>
        <v>2.34</v>
      </c>
      <c r="Q4162" s="34">
        <f t="shared" si="3"/>
        <v>28.28571429</v>
      </c>
      <c r="R4162" s="35" t="str">
        <f t="shared" si="4"/>
        <v>Alto</v>
      </c>
      <c r="S4162" s="35" t="str">
        <f>IF(O4162="","",IF(O4162&gt;AVERAGE('Base de datos limpia'!$O$2:$O$8001),"Alto","Normal"))
</f>
        <v>Alto</v>
      </c>
      <c r="T4162" s="35" t="str">
        <f t="shared" si="5"/>
        <v>Gamer intensivo</v>
      </c>
      <c r="U4162" s="35"/>
    </row>
    <row r="4163">
      <c r="A4163" s="28">
        <v>4162.0</v>
      </c>
      <c r="B4163" s="28">
        <v>23.0</v>
      </c>
      <c r="C4163" s="28" t="str">
        <f>TRIM(PROPER('Base de datos cruda'!C4163))</f>
        <v>Male</v>
      </c>
      <c r="D4163" s="28">
        <v>1.87</v>
      </c>
      <c r="E4163" s="28">
        <v>1.12</v>
      </c>
      <c r="F4163" s="28">
        <v>6.75</v>
      </c>
      <c r="G4163" s="28">
        <v>85.6</v>
      </c>
      <c r="H4163" s="28" t="str">
        <f>TRIM(PROPER('Base de datos cruda'!H4163))</f>
        <v>Rpg</v>
      </c>
      <c r="I4163" s="28">
        <v>2.0</v>
      </c>
      <c r="J4163" s="28">
        <v>3.47</v>
      </c>
      <c r="K4163" s="28">
        <v>286.88</v>
      </c>
      <c r="L4163" s="28">
        <f>IF('Base de datos cruda'!L4163&lt;0,,'Base de datos cruda'!L4163)</f>
        <v>5.49</v>
      </c>
      <c r="M4163" s="28" t="str">
        <f>IF(TRIM(PROPER('Base de datos cruda'!M4163))="High","Alto",IF(TRIM(PROPER('Base de datos cruda'!M4163))="Medium","Medio","Bajo"))</f>
        <v>Medio</v>
      </c>
      <c r="N4163" s="29">
        <v>60.84</v>
      </c>
      <c r="O4163" s="32">
        <f t="shared" si="1"/>
        <v>60.84</v>
      </c>
      <c r="P4163" s="33">
        <f t="shared" si="2"/>
        <v>5.34</v>
      </c>
      <c r="Q4163" s="34">
        <f t="shared" si="3"/>
        <v>0.5989304813</v>
      </c>
      <c r="R4163" s="35" t="str">
        <f t="shared" si="4"/>
        <v>Medio</v>
      </c>
      <c r="S4163" s="35" t="str">
        <f>IF(O4163="","",IF(O4163&gt;AVERAGE('Base de datos limpia'!$O$2:$O$8001),"Alto","Normal"))
</f>
        <v>Normal</v>
      </c>
      <c r="T4163" s="35" t="str">
        <f t="shared" si="5"/>
        <v>Gamer casual</v>
      </c>
      <c r="U4163" s="35"/>
    </row>
    <row r="4164">
      <c r="A4164" s="28">
        <v>4163.0</v>
      </c>
      <c r="B4164" s="28">
        <v>16.0</v>
      </c>
      <c r="C4164" s="28" t="str">
        <f>TRIM(PROPER('Base de datos cruda'!C4164))</f>
        <v>Male</v>
      </c>
      <c r="D4164" s="28">
        <v>3.17</v>
      </c>
      <c r="E4164" s="28">
        <v>3.76</v>
      </c>
      <c r="F4164" s="28">
        <v>4.35</v>
      </c>
      <c r="G4164" s="28">
        <v>98.42</v>
      </c>
      <c r="H4164" s="28" t="str">
        <f>TRIM(PROPER('Base de datos cruda'!H4164))</f>
        <v>Fps</v>
      </c>
      <c r="I4164" s="28">
        <v>1.08</v>
      </c>
      <c r="J4164" s="28">
        <v>7.51</v>
      </c>
      <c r="K4164" s="28">
        <v>282.4</v>
      </c>
      <c r="L4164" s="28">
        <f>IF('Base de datos cruda'!L4164&lt;0,,'Base de datos cruda'!L4164)</f>
        <v>10.57</v>
      </c>
      <c r="M4164" s="28" t="str">
        <f>IF(TRIM(PROPER('Base de datos cruda'!M4164))="High","Alto",IF(TRIM(PROPER('Base de datos cruda'!M4164))="Medium","Medio","Bajo"))</f>
        <v>Medio</v>
      </c>
      <c r="N4164" s="29">
        <v>62.39</v>
      </c>
      <c r="O4164" s="32">
        <f t="shared" si="1"/>
        <v>62.39</v>
      </c>
      <c r="P4164" s="33">
        <f t="shared" si="2"/>
        <v>10.68</v>
      </c>
      <c r="Q4164" s="34">
        <f t="shared" si="3"/>
        <v>1.186119874</v>
      </c>
      <c r="R4164" s="35" t="str">
        <f t="shared" si="4"/>
        <v>Medio</v>
      </c>
      <c r="S4164" s="35" t="str">
        <f>IF(O4164="","",IF(O4164&gt;AVERAGE('Base de datos limpia'!$O$2:$O$8001),"Alto","Normal"))
</f>
        <v>Normal</v>
      </c>
      <c r="T4164" s="35" t="str">
        <f t="shared" si="5"/>
        <v>Gamer moderado</v>
      </c>
      <c r="U4164" s="35"/>
    </row>
    <row r="4165">
      <c r="A4165" s="28">
        <v>4164.0</v>
      </c>
      <c r="B4165" s="28">
        <v>23.0</v>
      </c>
      <c r="C4165" s="28" t="str">
        <f>TRIM(PROPER('Base de datos cruda'!C4165))</f>
        <v>Male</v>
      </c>
      <c r="D4165" s="28">
        <v>3.6</v>
      </c>
      <c r="E4165" s="28">
        <v>1.56</v>
      </c>
      <c r="F4165" s="28">
        <v>4.37</v>
      </c>
      <c r="G4165" s="28">
        <v>86.2</v>
      </c>
      <c r="H4165" s="28" t="str">
        <f>TRIM(PROPER('Base de datos cruda'!H4165))</f>
        <v>Casual</v>
      </c>
      <c r="I4165" s="28">
        <v>2.41</v>
      </c>
      <c r="J4165" s="28">
        <v>5.76</v>
      </c>
      <c r="K4165" s="28">
        <v>290.49</v>
      </c>
      <c r="L4165" s="28">
        <f>IF('Base de datos cruda'!L4165&lt;0,,'Base de datos cruda'!L4165)</f>
        <v>7.56</v>
      </c>
      <c r="M4165" s="28" t="str">
        <f>IF(TRIM(PROPER('Base de datos cruda'!M4165))="High","Alto",IF(TRIM(PROPER('Base de datos cruda'!M4165))="Medium","Medio","Bajo"))</f>
        <v>Medio</v>
      </c>
      <c r="N4165" s="29">
        <v>30.34</v>
      </c>
      <c r="O4165" s="32">
        <f t="shared" si="1"/>
        <v>30.34</v>
      </c>
      <c r="P4165" s="33">
        <f t="shared" si="2"/>
        <v>9.36</v>
      </c>
      <c r="Q4165" s="34">
        <f t="shared" si="3"/>
        <v>0.4333333333</v>
      </c>
      <c r="R4165" s="35" t="str">
        <f t="shared" si="4"/>
        <v>Bajo</v>
      </c>
      <c r="S4165" s="35" t="str">
        <f>IF(O4165="","",IF(O4165&gt;AVERAGE('Base de datos limpia'!$O$2:$O$8001),"Alto","Normal"))
</f>
        <v>Normal</v>
      </c>
      <c r="T4165" s="35" t="str">
        <f t="shared" si="5"/>
        <v>Gamer casual</v>
      </c>
      <c r="U4165" s="35"/>
    </row>
    <row r="4166">
      <c r="A4166" s="28">
        <v>4165.0</v>
      </c>
      <c r="B4166" s="28">
        <v>18.0</v>
      </c>
      <c r="C4166" s="28" t="str">
        <f>TRIM(PROPER('Base de datos cruda'!C4166))</f>
        <v>Male</v>
      </c>
      <c r="D4166" s="28">
        <v>7.37</v>
      </c>
      <c r="E4166" s="28">
        <v>3.85</v>
      </c>
      <c r="F4166" s="28">
        <v>6.8</v>
      </c>
      <c r="G4166" s="28">
        <v>73.58</v>
      </c>
      <c r="H4166" s="28" t="str">
        <f>TRIM(PROPER('Base de datos cruda'!H4166))</f>
        <v>Rpg</v>
      </c>
      <c r="I4166" s="28">
        <v>3.4</v>
      </c>
      <c r="J4166" s="28">
        <v>11.76</v>
      </c>
      <c r="K4166" s="28">
        <v>236.52</v>
      </c>
      <c r="L4166" s="28">
        <f>IF('Base de datos cruda'!L4166&lt;0,,'Base de datos cruda'!L4166)</f>
        <v>17.75</v>
      </c>
      <c r="M4166" s="28" t="str">
        <f>IF(TRIM(PROPER('Base de datos cruda'!M4166))="High","Alto",IF(TRIM(PROPER('Base de datos cruda'!M4166))="Medium","Medio","Bajo"))</f>
        <v>Bajo</v>
      </c>
      <c r="N4166" s="29">
        <v>31.44</v>
      </c>
      <c r="O4166" s="32">
        <f t="shared" si="1"/>
        <v>31.44</v>
      </c>
      <c r="P4166" s="33">
        <f t="shared" si="2"/>
        <v>19.13</v>
      </c>
      <c r="Q4166" s="34">
        <f t="shared" si="3"/>
        <v>0.5223880597</v>
      </c>
      <c r="R4166" s="35" t="str">
        <f t="shared" si="4"/>
        <v>Bajo</v>
      </c>
      <c r="S4166" s="35" t="str">
        <f>IF(O4166="","",IF(O4166&gt;AVERAGE('Base de datos limpia'!$O$2:$O$8001),"Alto","Normal"))
</f>
        <v>Normal</v>
      </c>
      <c r="T4166" s="35" t="str">
        <f t="shared" si="5"/>
        <v>Gamer moderado</v>
      </c>
      <c r="U4166" s="35"/>
    </row>
    <row r="4167">
      <c r="A4167" s="28">
        <v>4166.0</v>
      </c>
      <c r="B4167" s="28">
        <v>22.0</v>
      </c>
      <c r="C4167" s="28" t="str">
        <f>TRIM(PROPER('Base de datos cruda'!C4167))</f>
        <v>Female</v>
      </c>
      <c r="D4167" s="28">
        <v>4.48</v>
      </c>
      <c r="E4167" s="28">
        <v>4.65</v>
      </c>
      <c r="F4167" s="28">
        <v>8.6</v>
      </c>
      <c r="G4167" s="28">
        <v>73.19</v>
      </c>
      <c r="H4167" s="28" t="str">
        <f>TRIM(PROPER('Base de datos cruda'!H4167))</f>
        <v>Casual</v>
      </c>
      <c r="I4167" s="28">
        <v>1.51</v>
      </c>
      <c r="J4167" s="28">
        <v>8.22</v>
      </c>
      <c r="K4167" s="28">
        <v>268.17</v>
      </c>
      <c r="L4167" s="28">
        <f>IF('Base de datos cruda'!L4167&lt;0,,'Base de datos cruda'!L4167)</f>
        <v>10.02</v>
      </c>
      <c r="M4167" s="28" t="str">
        <f>IF(TRIM(PROPER('Base de datos cruda'!M4167))="High","Alto",IF(TRIM(PROPER('Base de datos cruda'!M4167))="Medium","Medio","Bajo"))</f>
        <v>Medio</v>
      </c>
      <c r="N4167" s="29">
        <v>65.43</v>
      </c>
      <c r="O4167" s="32">
        <f t="shared" si="1"/>
        <v>65.43</v>
      </c>
      <c r="P4167" s="33">
        <f t="shared" si="2"/>
        <v>12.7</v>
      </c>
      <c r="Q4167" s="34">
        <f t="shared" si="3"/>
        <v>1.037946429</v>
      </c>
      <c r="R4167" s="35" t="str">
        <f t="shared" si="4"/>
        <v>Medio</v>
      </c>
      <c r="S4167" s="35" t="str">
        <f>IF(O4167="","",IF(O4167&gt;AVERAGE('Base de datos limpia'!$O$2:$O$8001),"Alto","Normal"))
</f>
        <v>Normal</v>
      </c>
      <c r="T4167" s="35" t="str">
        <f t="shared" si="5"/>
        <v>Gamer moderado</v>
      </c>
      <c r="U4167" s="35"/>
    </row>
    <row r="4168">
      <c r="A4168" s="28">
        <v>4167.0</v>
      </c>
      <c r="B4168" s="28">
        <v>16.0</v>
      </c>
      <c r="C4168" s="28" t="str">
        <f>TRIM(PROPER('Base de datos cruda'!C4168))</f>
        <v>Female</v>
      </c>
      <c r="D4168" s="28">
        <v>0.36</v>
      </c>
      <c r="E4168" s="28">
        <v>9.29</v>
      </c>
      <c r="F4168" s="28">
        <v>8.57</v>
      </c>
      <c r="G4168" s="28">
        <v>79.09</v>
      </c>
      <c r="H4168" s="28" t="str">
        <f>TRIM(PROPER('Base de datos cruda'!H4168))</f>
        <v>Rpg</v>
      </c>
      <c r="I4168" s="28">
        <v>3.51</v>
      </c>
      <c r="J4168" s="28">
        <v>5.87</v>
      </c>
      <c r="K4168" s="28">
        <v>297.98</v>
      </c>
      <c r="L4168" s="28">
        <f>IF('Base de datos cruda'!L4168&lt;0,,'Base de datos cruda'!L4168)</f>
        <v>4.66</v>
      </c>
      <c r="M4168" s="28" t="str">
        <f>IF(TRIM(PROPER('Base de datos cruda'!M4168))="High","Alto",IF(TRIM(PROPER('Base de datos cruda'!M4168))="Medium","Medio","Bajo"))</f>
        <v>Medio</v>
      </c>
      <c r="N4168" s="29">
        <v>100.0</v>
      </c>
      <c r="O4168" s="32">
        <f t="shared" si="1"/>
        <v>100</v>
      </c>
      <c r="P4168" s="33">
        <f t="shared" si="2"/>
        <v>6.23</v>
      </c>
      <c r="Q4168" s="34">
        <f t="shared" si="3"/>
        <v>25.80555556</v>
      </c>
      <c r="R4168" s="35" t="str">
        <f t="shared" si="4"/>
        <v>Alto</v>
      </c>
      <c r="S4168" s="35" t="str">
        <f>IF(O4168="","",IF(O4168&gt;AVERAGE('Base de datos limpia'!$O$2:$O$8001),"Alto","Normal"))
</f>
        <v>Alto</v>
      </c>
      <c r="T4168" s="35" t="str">
        <f t="shared" si="5"/>
        <v>Gamer intensivo</v>
      </c>
      <c r="U4168" s="35"/>
    </row>
    <row r="4169">
      <c r="A4169" s="28">
        <v>4168.0</v>
      </c>
      <c r="B4169" s="28">
        <v>16.0</v>
      </c>
      <c r="C4169" s="28" t="str">
        <f>TRIM(PROPER('Base de datos cruda'!C4169))</f>
        <v>Female</v>
      </c>
      <c r="D4169" s="28">
        <v>3.26</v>
      </c>
      <c r="E4169" s="28">
        <v>1.73</v>
      </c>
      <c r="F4169" s="28">
        <v>4.05</v>
      </c>
      <c r="G4169" s="28">
        <v>70.37</v>
      </c>
      <c r="H4169" s="28" t="str">
        <f>TRIM(PROPER('Base de datos cruda'!H4169))</f>
        <v>Casual</v>
      </c>
      <c r="I4169" s="28">
        <v>3.1</v>
      </c>
      <c r="J4169" s="28">
        <v>8.25</v>
      </c>
      <c r="K4169" s="28">
        <v>288.31</v>
      </c>
      <c r="L4169" s="28">
        <f>IF('Base de datos cruda'!L4169&lt;0,,'Base de datos cruda'!L4169)</f>
        <v>10</v>
      </c>
      <c r="M4169" s="28" t="str">
        <f>IF(TRIM(PROPER('Base de datos cruda'!M4169))="High","Alto",IF(TRIM(PROPER('Base de datos cruda'!M4169))="Medium","Medio","Bajo"))</f>
        <v>Medio</v>
      </c>
      <c r="N4169" s="29">
        <v>31.44</v>
      </c>
      <c r="O4169" s="32">
        <f t="shared" si="1"/>
        <v>31.44</v>
      </c>
      <c r="P4169" s="33">
        <f t="shared" si="2"/>
        <v>11.51</v>
      </c>
      <c r="Q4169" s="34">
        <f t="shared" si="3"/>
        <v>0.5306748466</v>
      </c>
      <c r="R4169" s="35" t="str">
        <f t="shared" si="4"/>
        <v>Bajo</v>
      </c>
      <c r="S4169" s="35" t="str">
        <f>IF(O4169="","",IF(O4169&gt;AVERAGE('Base de datos limpia'!$O$2:$O$8001),"Alto","Normal"))
</f>
        <v>Normal</v>
      </c>
      <c r="T4169" s="35" t="str">
        <f t="shared" si="5"/>
        <v>Gamer casual</v>
      </c>
      <c r="U4169" s="35"/>
    </row>
    <row r="4170">
      <c r="A4170" s="28">
        <v>4169.0</v>
      </c>
      <c r="B4170" s="28">
        <v>20.0</v>
      </c>
      <c r="C4170" s="28" t="str">
        <f>TRIM(PROPER('Base de datos cruda'!C4170))</f>
        <v>Male</v>
      </c>
      <c r="D4170" s="28">
        <v>3.33</v>
      </c>
      <c r="E4170" s="28">
        <v>7.99</v>
      </c>
      <c r="F4170" s="28">
        <v>4.54</v>
      </c>
      <c r="G4170" s="28">
        <v>75.06</v>
      </c>
      <c r="H4170" s="28" t="str">
        <f>TRIM(PROPER('Base de datos cruda'!H4170))</f>
        <v>Casual</v>
      </c>
      <c r="I4170" s="28">
        <v>1.86</v>
      </c>
      <c r="J4170" s="28">
        <v>5.09</v>
      </c>
      <c r="K4170" s="28">
        <v>280.14</v>
      </c>
      <c r="L4170" s="28">
        <f>IF('Base de datos cruda'!L4170&lt;0,,'Base de datos cruda'!L4170)</f>
        <v>6.77</v>
      </c>
      <c r="M4170" s="28" t="str">
        <f>IF(TRIM(PROPER('Base de datos cruda'!M4170))="High","Alto",IF(TRIM(PROPER('Base de datos cruda'!M4170))="Medium","Medio","Bajo"))</f>
        <v>Alto</v>
      </c>
      <c r="N4170" s="29">
        <v>80.11</v>
      </c>
      <c r="O4170" s="32">
        <f t="shared" si="1"/>
        <v>80.11</v>
      </c>
      <c r="P4170" s="33">
        <f t="shared" si="2"/>
        <v>8.42</v>
      </c>
      <c r="Q4170" s="34">
        <f t="shared" si="3"/>
        <v>2.399399399</v>
      </c>
      <c r="R4170" s="35" t="str">
        <f t="shared" si="4"/>
        <v>Alto</v>
      </c>
      <c r="S4170" s="35" t="str">
        <f>IF(O4170="","",IF(O4170&gt;AVERAGE('Base de datos limpia'!$O$2:$O$8001),"Alto","Normal"))
</f>
        <v>Alto</v>
      </c>
      <c r="T4170" s="35" t="str">
        <f t="shared" si="5"/>
        <v>Gamer intensivo</v>
      </c>
      <c r="U4170" s="35"/>
    </row>
    <row r="4171">
      <c r="A4171" s="28">
        <v>4170.0</v>
      </c>
      <c r="B4171" s="28">
        <v>20.0</v>
      </c>
      <c r="C4171" s="28" t="str">
        <f>TRIM(PROPER('Base de datos cruda'!C4171))</f>
        <v>Male</v>
      </c>
      <c r="D4171" s="28">
        <v>7.72</v>
      </c>
      <c r="E4171" s="28">
        <v>4.56</v>
      </c>
      <c r="F4171" s="28">
        <v>6.92</v>
      </c>
      <c r="G4171" s="28">
        <v>93.68</v>
      </c>
      <c r="H4171" s="28" t="str">
        <f>TRIM(PROPER('Base de datos cruda'!H4171))</f>
        <v>Casual</v>
      </c>
      <c r="I4171" s="28">
        <v>1.56</v>
      </c>
      <c r="J4171" s="28">
        <v>11.77</v>
      </c>
      <c r="K4171" s="28">
        <v>221.28</v>
      </c>
      <c r="L4171" s="28">
        <f>IF('Base de datos cruda'!L4171&lt;0,,'Base de datos cruda'!L4171)</f>
        <v>13.21</v>
      </c>
      <c r="M4171" s="28" t="str">
        <f>IF(TRIM(PROPER('Base de datos cruda'!M4171))="High","Alto",IF(TRIM(PROPER('Base de datos cruda'!M4171))="Medium","Medio","Bajo"))</f>
        <v>Bajo</v>
      </c>
      <c r="N4171" s="29">
        <v>41.71</v>
      </c>
      <c r="O4171" s="32">
        <f t="shared" si="1"/>
        <v>41.71</v>
      </c>
      <c r="P4171" s="33">
        <f t="shared" si="2"/>
        <v>19.49</v>
      </c>
      <c r="Q4171" s="34">
        <f t="shared" si="3"/>
        <v>0.5906735751</v>
      </c>
      <c r="R4171" s="35" t="str">
        <f t="shared" si="4"/>
        <v>Bajo</v>
      </c>
      <c r="S4171" s="35" t="str">
        <f>IF(O4171="","",IF(O4171&gt;AVERAGE('Base de datos limpia'!$O$2:$O$8001),"Alto","Normal"))
</f>
        <v>Normal</v>
      </c>
      <c r="T4171" s="35" t="str">
        <f t="shared" si="5"/>
        <v>Gamer moderado</v>
      </c>
      <c r="U4171" s="35"/>
    </row>
    <row r="4172">
      <c r="A4172" s="28">
        <v>4171.0</v>
      </c>
      <c r="B4172" s="28">
        <v>23.0</v>
      </c>
      <c r="C4172" s="28" t="str">
        <f>TRIM(PROPER('Base de datos cruda'!C4172))</f>
        <v>Other</v>
      </c>
      <c r="D4172" s="28">
        <v>4.79</v>
      </c>
      <c r="E4172" s="28">
        <v>8.3</v>
      </c>
      <c r="F4172" s="28">
        <v>8.24</v>
      </c>
      <c r="G4172" s="28">
        <v>94.39</v>
      </c>
      <c r="H4172" s="28" t="str">
        <f>TRIM(PROPER('Base de datos cruda'!H4172))</f>
        <v>Rpg</v>
      </c>
      <c r="I4172" s="28">
        <v>4.31</v>
      </c>
      <c r="J4172" s="28">
        <v>9.06</v>
      </c>
      <c r="K4172" s="28">
        <v>268.95</v>
      </c>
      <c r="L4172" s="28">
        <f>IF('Base de datos cruda'!L4172&lt;0,,'Base de datos cruda'!L4172)</f>
        <v>10.12</v>
      </c>
      <c r="M4172" s="28" t="str">
        <f>IF(TRIM(PROPER('Base de datos cruda'!M4172))="High","Alto",IF(TRIM(PROPER('Base de datos cruda'!M4172))="Medium","Medio","Bajo"))</f>
        <v>Medio</v>
      </c>
      <c r="N4172" s="29">
        <v>98.98</v>
      </c>
      <c r="O4172" s="32">
        <f t="shared" si="1"/>
        <v>98.98</v>
      </c>
      <c r="P4172" s="33">
        <f t="shared" si="2"/>
        <v>13.85</v>
      </c>
      <c r="Q4172" s="34">
        <f t="shared" si="3"/>
        <v>1.732776618</v>
      </c>
      <c r="R4172" s="35" t="str">
        <f t="shared" si="4"/>
        <v>Alto</v>
      </c>
      <c r="S4172" s="35" t="str">
        <f>IF(O4172="","",IF(O4172&gt;AVERAGE('Base de datos limpia'!$O$2:$O$8001),"Alto","Normal"))
</f>
        <v>Alto</v>
      </c>
      <c r="T4172" s="35" t="str">
        <f t="shared" si="5"/>
        <v>Gamer intensivo</v>
      </c>
      <c r="U4172" s="35"/>
    </row>
    <row r="4173">
      <c r="A4173" s="28">
        <v>4172.0</v>
      </c>
      <c r="B4173" s="28">
        <v>22.0</v>
      </c>
      <c r="C4173" s="28" t="str">
        <f>TRIM(PROPER('Base de datos cruda'!C4173))</f>
        <v>Male</v>
      </c>
      <c r="D4173" s="28">
        <v>5.09</v>
      </c>
      <c r="E4173" s="28">
        <v>5.62</v>
      </c>
      <c r="F4173" s="28">
        <v>8.77</v>
      </c>
      <c r="G4173" s="28">
        <v>85.11</v>
      </c>
      <c r="H4173" s="28" t="str">
        <f>TRIM(PROPER('Base de datos cruda'!H4173))</f>
        <v>Rpg</v>
      </c>
      <c r="I4173" s="28">
        <v>0.06</v>
      </c>
      <c r="J4173" s="28">
        <v>10.4</v>
      </c>
      <c r="K4173" s="28">
        <v>250.44</v>
      </c>
      <c r="L4173" s="28">
        <f>IF('Base de datos cruda'!L4173&lt;0,,'Base de datos cruda'!L4173)</f>
        <v>13.52</v>
      </c>
      <c r="M4173" s="28" t="str">
        <f>IF(TRIM(PROPER('Base de datos cruda'!M4173))="High","Alto",IF(TRIM(PROPER('Base de datos cruda'!M4173))="Medium","Medio","Bajo"))</f>
        <v>Bajo</v>
      </c>
      <c r="N4173" s="29">
        <v>82.34</v>
      </c>
      <c r="O4173" s="32">
        <f t="shared" si="1"/>
        <v>82.34</v>
      </c>
      <c r="P4173" s="33">
        <f t="shared" si="2"/>
        <v>15.49</v>
      </c>
      <c r="Q4173" s="34">
        <f t="shared" si="3"/>
        <v>1.104125737</v>
      </c>
      <c r="R4173" s="35" t="str">
        <f t="shared" si="4"/>
        <v>Alto</v>
      </c>
      <c r="S4173" s="35" t="str">
        <f>IF(O4173="","",IF(O4173&gt;AVERAGE('Base de datos limpia'!$O$2:$O$8001),"Alto","Normal"))
</f>
        <v>Alto</v>
      </c>
      <c r="T4173" s="35" t="str">
        <f t="shared" si="5"/>
        <v>Gamer moderado</v>
      </c>
      <c r="U4173" s="35"/>
    </row>
    <row r="4174">
      <c r="A4174" s="28">
        <v>4173.0</v>
      </c>
      <c r="B4174" s="28">
        <v>23.0</v>
      </c>
      <c r="C4174" s="28" t="str">
        <f>TRIM(PROPER('Base de datos cruda'!C4174))</f>
        <v>Female</v>
      </c>
      <c r="D4174" s="28">
        <v>5.71</v>
      </c>
      <c r="E4174" s="28">
        <v>1.35</v>
      </c>
      <c r="F4174" s="28">
        <v>8.3</v>
      </c>
      <c r="G4174" s="28">
        <v>83.31</v>
      </c>
      <c r="H4174" s="28" t="str">
        <f>TRIM(PROPER('Base de datos cruda'!H4174))</f>
        <v>Casual</v>
      </c>
      <c r="I4174" s="28">
        <v>3.58</v>
      </c>
      <c r="J4174" s="28">
        <v>9.91</v>
      </c>
      <c r="K4174" s="28">
        <v>257.09</v>
      </c>
      <c r="L4174" s="28">
        <f>IF('Base de datos cruda'!L4174&lt;0,,'Base de datos cruda'!L4174)</f>
        <v>15.29</v>
      </c>
      <c r="M4174" s="28" t="str">
        <f>IF(TRIM(PROPER('Base de datos cruda'!M4174))="High","Alto",IF(TRIM(PROPER('Base de datos cruda'!M4174))="Medium","Medio","Bajo"))</f>
        <v>Bajo</v>
      </c>
      <c r="N4174" s="29">
        <v>42.98</v>
      </c>
      <c r="O4174" s="32">
        <f t="shared" si="1"/>
        <v>42.98</v>
      </c>
      <c r="P4174" s="33">
        <f t="shared" si="2"/>
        <v>15.62</v>
      </c>
      <c r="Q4174" s="34">
        <f t="shared" si="3"/>
        <v>0.2364273205</v>
      </c>
      <c r="R4174" s="35" t="str">
        <f t="shared" si="4"/>
        <v>Bajo</v>
      </c>
      <c r="S4174" s="35" t="str">
        <f>IF(O4174="","",IF(O4174&gt;AVERAGE('Base de datos limpia'!$O$2:$O$8001),"Alto","Normal"))
</f>
        <v>Normal</v>
      </c>
      <c r="T4174" s="35" t="str">
        <f t="shared" si="5"/>
        <v>Gamer casual</v>
      </c>
      <c r="U4174" s="35"/>
    </row>
    <row r="4175">
      <c r="A4175" s="28">
        <v>4174.0</v>
      </c>
      <c r="B4175" s="28">
        <v>21.0</v>
      </c>
      <c r="C4175" s="28" t="str">
        <f>TRIM(PROPER('Base de datos cruda'!C4175))</f>
        <v>Male</v>
      </c>
      <c r="D4175" s="28">
        <v>6.16</v>
      </c>
      <c r="E4175" s="28">
        <v>9.52</v>
      </c>
      <c r="F4175" s="28">
        <v>7.39</v>
      </c>
      <c r="G4175" s="28">
        <v>77.08</v>
      </c>
      <c r="H4175" s="28" t="str">
        <f>TRIM(PROPER('Base de datos cruda'!H4175))</f>
        <v>Casual</v>
      </c>
      <c r="I4175" s="28">
        <v>2.09</v>
      </c>
      <c r="J4175" s="28">
        <v>7.86</v>
      </c>
      <c r="K4175" s="28">
        <v>258.25</v>
      </c>
      <c r="L4175" s="28">
        <f>IF('Base de datos cruda'!L4175&lt;0,,'Base de datos cruda'!L4175)</f>
        <v>11.96</v>
      </c>
      <c r="M4175" s="28" t="str">
        <f>IF(TRIM(PROPER('Base de datos cruda'!M4175))="High","Alto",IF(TRIM(PROPER('Base de datos cruda'!M4175))="Medium","Medio","Bajo"))</f>
        <v>Bajo</v>
      </c>
      <c r="N4175" s="29">
        <v>90.9708999502487</v>
      </c>
      <c r="O4175" s="32">
        <f t="shared" si="1"/>
        <v>90.97089995</v>
      </c>
      <c r="P4175" s="33">
        <f t="shared" si="2"/>
        <v>14.02</v>
      </c>
      <c r="Q4175" s="34">
        <f t="shared" si="3"/>
        <v>1.545454545</v>
      </c>
      <c r="R4175" s="35" t="str">
        <f t="shared" si="4"/>
        <v>Alto</v>
      </c>
      <c r="S4175" s="35" t="str">
        <f>IF(O4175="","",IF(O4175&gt;AVERAGE('Base de datos limpia'!$O$2:$O$8001),"Alto","Normal"))
</f>
        <v>Alto</v>
      </c>
      <c r="T4175" s="35" t="str">
        <f t="shared" si="5"/>
        <v>Gamer intensivo</v>
      </c>
      <c r="U4175" s="35"/>
    </row>
    <row r="4176">
      <c r="A4176" s="28">
        <v>4175.0</v>
      </c>
      <c r="B4176" s="28">
        <v>21.0</v>
      </c>
      <c r="C4176" s="28" t="str">
        <f>TRIM(PROPER('Base de datos cruda'!C4176))</f>
        <v>Female</v>
      </c>
      <c r="D4176" s="28">
        <v>5.08</v>
      </c>
      <c r="E4176" s="28">
        <v>1.74</v>
      </c>
      <c r="F4176" s="28">
        <v>5.0</v>
      </c>
      <c r="G4176" s="28">
        <v>85.44</v>
      </c>
      <c r="H4176" s="28" t="str">
        <f>TRIM(PROPER('Base de datos cruda'!H4176))</f>
        <v>Fps</v>
      </c>
      <c r="I4176" s="28">
        <v>3.59</v>
      </c>
      <c r="J4176" s="28">
        <v>7.37</v>
      </c>
      <c r="K4176" s="28">
        <v>260.58</v>
      </c>
      <c r="L4176" s="28">
        <f>IF('Base de datos cruda'!L4176&lt;0,,'Base de datos cruda'!L4176)</f>
        <v>13.99</v>
      </c>
      <c r="M4176" s="28" t="str">
        <f>IF(TRIM(PROPER('Base de datos cruda'!M4176))="High","Alto",IF(TRIM(PROPER('Base de datos cruda'!M4176))="Medium","Medio","Bajo"))</f>
        <v>Bajo</v>
      </c>
      <c r="N4176" s="29">
        <v>35.63</v>
      </c>
      <c r="O4176" s="32">
        <f t="shared" si="1"/>
        <v>35.63</v>
      </c>
      <c r="P4176" s="33">
        <f t="shared" si="2"/>
        <v>12.45</v>
      </c>
      <c r="Q4176" s="34">
        <f t="shared" si="3"/>
        <v>0.342519685</v>
      </c>
      <c r="R4176" s="35" t="str">
        <f t="shared" si="4"/>
        <v>Bajo</v>
      </c>
      <c r="S4176" s="35" t="str">
        <f>IF(O4176="","",IF(O4176&gt;AVERAGE('Base de datos limpia'!$O$2:$O$8001),"Alto","Normal"))
</f>
        <v>Normal</v>
      </c>
      <c r="T4176" s="35" t="str">
        <f t="shared" si="5"/>
        <v>Gamer casual</v>
      </c>
      <c r="U4176" s="35"/>
    </row>
    <row r="4177">
      <c r="A4177" s="28">
        <v>4176.0</v>
      </c>
      <c r="B4177" s="28">
        <v>17.0</v>
      </c>
      <c r="C4177" s="28" t="str">
        <f>TRIM(PROPER('Base de datos cruda'!C4177))</f>
        <v>Male</v>
      </c>
      <c r="D4177" s="28">
        <v>1.9</v>
      </c>
      <c r="E4177" s="28">
        <v>6.38</v>
      </c>
      <c r="F4177" s="28">
        <v>4.36</v>
      </c>
      <c r="G4177" s="28">
        <v>92.24</v>
      </c>
      <c r="H4177" s="28" t="str">
        <f>TRIM(PROPER('Base de datos cruda'!H4177))</f>
        <v>Rpg</v>
      </c>
      <c r="I4177" s="28">
        <v>2.54</v>
      </c>
      <c r="J4177" s="28">
        <v>6.09</v>
      </c>
      <c r="K4177" s="28">
        <v>292.96</v>
      </c>
      <c r="L4177" s="28">
        <f>IF('Base de datos cruda'!L4177&lt;0,,'Base de datos cruda'!L4177)</f>
        <v>8.88</v>
      </c>
      <c r="M4177" s="28" t="str">
        <f>IF(TRIM(PROPER('Base de datos cruda'!M4177))="High","Alto",IF(TRIM(PROPER('Base de datos cruda'!M4177))="Medium","Medio","Bajo"))</f>
        <v>Medio</v>
      </c>
      <c r="N4177" s="29">
        <v>86.06</v>
      </c>
      <c r="O4177" s="32">
        <f t="shared" si="1"/>
        <v>86.06</v>
      </c>
      <c r="P4177" s="33">
        <f t="shared" si="2"/>
        <v>7.99</v>
      </c>
      <c r="Q4177" s="34">
        <f t="shared" si="3"/>
        <v>3.357894737</v>
      </c>
      <c r="R4177" s="35" t="str">
        <f t="shared" si="4"/>
        <v>Alto</v>
      </c>
      <c r="S4177" s="35" t="str">
        <f>IF(O4177="","",IF(O4177&gt;AVERAGE('Base de datos limpia'!$O$2:$O$8001),"Alto","Normal"))
</f>
        <v>Alto</v>
      </c>
      <c r="T4177" s="35" t="str">
        <f t="shared" si="5"/>
        <v>Gamer intensivo</v>
      </c>
      <c r="U4177" s="35"/>
    </row>
    <row r="4178">
      <c r="A4178" s="28">
        <v>4177.0</v>
      </c>
      <c r="B4178" s="28">
        <v>21.0</v>
      </c>
      <c r="C4178" s="28" t="str">
        <f>TRIM(PROPER('Base de datos cruda'!C4178))</f>
        <v>Male</v>
      </c>
      <c r="D4178" s="28">
        <v>6.99</v>
      </c>
      <c r="E4178" s="28">
        <v>8.9</v>
      </c>
      <c r="F4178" s="28">
        <v>4.24</v>
      </c>
      <c r="G4178" s="28">
        <v>89.51</v>
      </c>
      <c r="H4178" s="28" t="str">
        <f>TRIM(PROPER('Base de datos cruda'!H4178))</f>
        <v>Rpg</v>
      </c>
      <c r="I4178" s="28">
        <v>0.42</v>
      </c>
      <c r="J4178" s="28">
        <v>12.55</v>
      </c>
      <c r="K4178" s="28">
        <v>230.4</v>
      </c>
      <c r="L4178" s="28">
        <f>IF('Base de datos cruda'!L4178&lt;0,,'Base de datos cruda'!L4178)</f>
        <v>18.16</v>
      </c>
      <c r="M4178" s="28" t="str">
        <f>IF(TRIM(PROPER('Base de datos cruda'!M4178))="High","Alto",IF(TRIM(PROPER('Base de datos cruda'!M4178))="Medium","Medio","Bajo"))</f>
        <v>Alto</v>
      </c>
      <c r="N4178" s="29">
        <v>75.8719012047443</v>
      </c>
      <c r="O4178" s="32">
        <f t="shared" si="1"/>
        <v>75.8719012</v>
      </c>
      <c r="P4178" s="33">
        <f t="shared" si="2"/>
        <v>19.54</v>
      </c>
      <c r="Q4178" s="34">
        <f t="shared" si="3"/>
        <v>1.273247496</v>
      </c>
      <c r="R4178" s="35" t="str">
        <f t="shared" si="4"/>
        <v>Alto</v>
      </c>
      <c r="S4178" s="35" t="str">
        <f>IF(O4178="","",IF(O4178&gt;AVERAGE('Base de datos limpia'!$O$2:$O$8001),"Alto","Normal"))
</f>
        <v>Alto</v>
      </c>
      <c r="T4178" s="35" t="str">
        <f t="shared" si="5"/>
        <v>Gamer intensivo</v>
      </c>
      <c r="U4178" s="35"/>
    </row>
    <row r="4179">
      <c r="A4179" s="28">
        <v>4178.0</v>
      </c>
      <c r="B4179" s="28">
        <v>20.0</v>
      </c>
      <c r="C4179" s="28" t="str">
        <f>TRIM(PROPER('Base de datos cruda'!C4179))</f>
        <v>Female</v>
      </c>
      <c r="D4179" s="28">
        <v>5.86</v>
      </c>
      <c r="E4179" s="28">
        <v>1.72</v>
      </c>
      <c r="F4179" s="28">
        <v>7.06</v>
      </c>
      <c r="G4179" s="28">
        <v>61.42</v>
      </c>
      <c r="H4179" s="28" t="str">
        <f>TRIM(PROPER('Base de datos cruda'!H4179))</f>
        <v>Fps</v>
      </c>
      <c r="I4179" s="28">
        <v>4.91</v>
      </c>
      <c r="J4179" s="28">
        <v>11.32</v>
      </c>
      <c r="K4179" s="28">
        <v>253.51</v>
      </c>
      <c r="L4179" s="28">
        <f>IF('Base de datos cruda'!L4179&lt;0,,'Base de datos cruda'!L4179)</f>
        <v>12.18</v>
      </c>
      <c r="M4179" s="28" t="str">
        <f>IF(TRIM(PROPER('Base de datos cruda'!M4179))="High","Alto",IF(TRIM(PROPER('Base de datos cruda'!M4179))="Medium","Medio","Bajo"))</f>
        <v>Bajo</v>
      </c>
      <c r="N4179" s="29">
        <v>30.72</v>
      </c>
      <c r="O4179" s="32">
        <f t="shared" si="1"/>
        <v>30.72</v>
      </c>
      <c r="P4179" s="33">
        <f t="shared" si="2"/>
        <v>17.18</v>
      </c>
      <c r="Q4179" s="34">
        <f t="shared" si="3"/>
        <v>0.2935153584</v>
      </c>
      <c r="R4179" s="35" t="str">
        <f t="shared" si="4"/>
        <v>Bajo</v>
      </c>
      <c r="S4179" s="35" t="str">
        <f>IF(O4179="","",IF(O4179&gt;AVERAGE('Base de datos limpia'!$O$2:$O$8001),"Alto","Normal"))
</f>
        <v>Normal</v>
      </c>
      <c r="T4179" s="35" t="str">
        <f t="shared" si="5"/>
        <v>Gamer casual</v>
      </c>
      <c r="U4179" s="35"/>
    </row>
    <row r="4180">
      <c r="A4180" s="28">
        <v>4179.0</v>
      </c>
      <c r="B4180" s="28">
        <v>18.0</v>
      </c>
      <c r="C4180" s="28" t="str">
        <f>TRIM(PROPER('Base de datos cruda'!C4180))</f>
        <v>Female</v>
      </c>
      <c r="D4180" s="28">
        <v>5.93</v>
      </c>
      <c r="E4180" s="28">
        <v>5.99</v>
      </c>
      <c r="F4180" s="28">
        <v>4.18</v>
      </c>
      <c r="G4180" s="28">
        <v>89.25</v>
      </c>
      <c r="H4180" s="28" t="str">
        <f>TRIM(PROPER('Base de datos cruda'!H4180))</f>
        <v>Fps</v>
      </c>
      <c r="I4180" s="28">
        <v>0.43</v>
      </c>
      <c r="J4180" s="28">
        <v>8.73</v>
      </c>
      <c r="K4180" s="28">
        <v>244.52</v>
      </c>
      <c r="L4180" s="28">
        <f>IF('Base de datos cruda'!L4180&lt;0,,'Base de datos cruda'!L4180)</f>
        <v>14.68</v>
      </c>
      <c r="M4180" s="28" t="str">
        <f>IF(TRIM(PROPER('Base de datos cruda'!M4180))="High","Alto",IF(TRIM(PROPER('Base de datos cruda'!M4180))="Medium","Medio","Bajo"))</f>
        <v>Bajo</v>
      </c>
      <c r="N4180" s="29">
        <v>53.22</v>
      </c>
      <c r="O4180" s="32">
        <f t="shared" si="1"/>
        <v>53.22</v>
      </c>
      <c r="P4180" s="33">
        <f t="shared" si="2"/>
        <v>14.66</v>
      </c>
      <c r="Q4180" s="34">
        <f t="shared" si="3"/>
        <v>1.010118044</v>
      </c>
      <c r="R4180" s="35" t="str">
        <f t="shared" si="4"/>
        <v>Medio</v>
      </c>
      <c r="S4180" s="35" t="str">
        <f>IF(O4180="","",IF(O4180&gt;AVERAGE('Base de datos limpia'!$O$2:$O$8001),"Alto","Normal"))
</f>
        <v>Normal</v>
      </c>
      <c r="T4180" s="35" t="str">
        <f t="shared" si="5"/>
        <v>Gamer moderado</v>
      </c>
      <c r="U4180" s="35"/>
    </row>
    <row r="4181">
      <c r="A4181" s="28">
        <v>4180.0</v>
      </c>
      <c r="B4181" s="28">
        <v>21.0</v>
      </c>
      <c r="C4181" s="28" t="str">
        <f>TRIM(PROPER('Base de datos cruda'!C4181))</f>
        <v>Male</v>
      </c>
      <c r="D4181" s="28">
        <v>7.97</v>
      </c>
      <c r="E4181" s="28">
        <v>8.42</v>
      </c>
      <c r="F4181" s="28">
        <v>7.7</v>
      </c>
      <c r="G4181" s="28">
        <v>88.8</v>
      </c>
      <c r="H4181" s="28" t="str">
        <f>TRIM(PROPER('Base de datos cruda'!H4181))</f>
        <v>Fps</v>
      </c>
      <c r="I4181" s="28">
        <v>0.79</v>
      </c>
      <c r="J4181" s="28">
        <v>13.12</v>
      </c>
      <c r="K4181" s="28">
        <v>248.02</v>
      </c>
      <c r="L4181" s="28">
        <f>IF('Base de datos cruda'!L4181&lt;0,,'Base de datos cruda'!L4181)</f>
        <v>17.44</v>
      </c>
      <c r="M4181" s="28" t="str">
        <f>IF(TRIM(PROPER('Base de datos cruda'!M4181))="High","Alto",IF(TRIM(PROPER('Base de datos cruda'!M4181))="Medium","Medio","Bajo"))</f>
        <v>Bajo</v>
      </c>
      <c r="N4181" s="29">
        <v>75.6527973463238</v>
      </c>
      <c r="O4181" s="32">
        <f t="shared" si="1"/>
        <v>75.65279735</v>
      </c>
      <c r="P4181" s="33">
        <f t="shared" si="2"/>
        <v>21.09</v>
      </c>
      <c r="Q4181" s="34">
        <f t="shared" si="3"/>
        <v>1.056461731</v>
      </c>
      <c r="R4181" s="35" t="str">
        <f t="shared" si="4"/>
        <v>Alto</v>
      </c>
      <c r="S4181" s="35" t="str">
        <f>IF(O4181="","",IF(O4181&gt;AVERAGE('Base de datos limpia'!$O$2:$O$8001),"Alto","Normal"))
</f>
        <v>Alto</v>
      </c>
      <c r="T4181" s="35" t="str">
        <f t="shared" si="5"/>
        <v>Gamer intensivo</v>
      </c>
      <c r="U4181" s="35"/>
    </row>
    <row r="4182">
      <c r="A4182" s="28">
        <v>4181.0</v>
      </c>
      <c r="B4182" s="28">
        <v>23.0</v>
      </c>
      <c r="C4182" s="28" t="str">
        <f>TRIM(PROPER('Base de datos cruda'!C4182))</f>
        <v>Female</v>
      </c>
      <c r="D4182" s="28">
        <v>6.42</v>
      </c>
      <c r="E4182" s="28">
        <v>9.88</v>
      </c>
      <c r="F4182" s="28">
        <v>7.56</v>
      </c>
      <c r="G4182" s="28">
        <v>63.96</v>
      </c>
      <c r="H4182" s="28" t="str">
        <f>TRIM(PROPER('Base de datos cruda'!H4182))</f>
        <v>Casual</v>
      </c>
      <c r="I4182" s="28">
        <v>2.1</v>
      </c>
      <c r="J4182" s="28">
        <v>9.98</v>
      </c>
      <c r="K4182" s="28">
        <v>228.81</v>
      </c>
      <c r="L4182" s="28">
        <f>IF('Base de datos cruda'!L4182&lt;0,,'Base de datos cruda'!L4182)</f>
        <v>13.43</v>
      </c>
      <c r="M4182" s="28" t="str">
        <f>IF(TRIM(PROPER('Base de datos cruda'!M4182))="High","Alto",IF(TRIM(PROPER('Base de datos cruda'!M4182))="Medium","Medio","Bajo"))</f>
        <v>Bajo</v>
      </c>
      <c r="N4182" s="29">
        <v>94.1380037145958</v>
      </c>
      <c r="O4182" s="32">
        <f t="shared" si="1"/>
        <v>94.13800371</v>
      </c>
      <c r="P4182" s="33">
        <f t="shared" si="2"/>
        <v>16.4</v>
      </c>
      <c r="Q4182" s="34">
        <f t="shared" si="3"/>
        <v>1.53894081</v>
      </c>
      <c r="R4182" s="35" t="str">
        <f t="shared" si="4"/>
        <v>Alto</v>
      </c>
      <c r="S4182" s="35" t="str">
        <f>IF(O4182="","",IF(O4182&gt;AVERAGE('Base de datos limpia'!$O$2:$O$8001),"Alto","Normal"))
</f>
        <v>Alto</v>
      </c>
      <c r="T4182" s="35" t="str">
        <f t="shared" si="5"/>
        <v>Gamer intensivo</v>
      </c>
      <c r="U4182" s="35"/>
    </row>
    <row r="4183">
      <c r="A4183" s="28">
        <v>4182.0</v>
      </c>
      <c r="B4183" s="28">
        <v>24.0</v>
      </c>
      <c r="C4183" s="28" t="str">
        <f>TRIM(PROPER('Base de datos cruda'!C4183))</f>
        <v>Female</v>
      </c>
      <c r="D4183" s="28">
        <v>6.63</v>
      </c>
      <c r="E4183" s="28">
        <v>7.52</v>
      </c>
      <c r="F4183" s="28">
        <v>4.4</v>
      </c>
      <c r="G4183" s="28">
        <v>66.01</v>
      </c>
      <c r="H4183" s="28" t="str">
        <f>TRIM(PROPER('Base de datos cruda'!H4183))</f>
        <v>Fps</v>
      </c>
      <c r="I4183" s="28">
        <v>4.72</v>
      </c>
      <c r="J4183" s="28">
        <v>9.95</v>
      </c>
      <c r="K4183" s="28">
        <v>239.14</v>
      </c>
      <c r="L4183" s="28">
        <f>IF('Base de datos cruda'!L4183&lt;0,,'Base de datos cruda'!L4183)</f>
        <v>15.83</v>
      </c>
      <c r="M4183" s="28" t="str">
        <f>IF(TRIM(PROPER('Base de datos cruda'!M4183))="High","Alto",IF(TRIM(PROPER('Base de datos cruda'!M4183))="Medium","Medio","Bajo"))</f>
        <v>Alto</v>
      </c>
      <c r="N4183" s="29">
        <v>54.1126331540546</v>
      </c>
      <c r="O4183" s="32">
        <f t="shared" si="1"/>
        <v>54.11263315</v>
      </c>
      <c r="P4183" s="33">
        <f t="shared" si="2"/>
        <v>16.58</v>
      </c>
      <c r="Q4183" s="34">
        <f t="shared" si="3"/>
        <v>1.134238311</v>
      </c>
      <c r="R4183" s="35" t="str">
        <f t="shared" si="4"/>
        <v>Medio</v>
      </c>
      <c r="S4183" s="35" t="str">
        <f>IF(O4183="","",IF(O4183&gt;AVERAGE('Base de datos limpia'!$O$2:$O$8001),"Alto","Normal"))
</f>
        <v>Normal</v>
      </c>
      <c r="T4183" s="35" t="str">
        <f t="shared" si="5"/>
        <v>Gamer intensivo</v>
      </c>
      <c r="U4183" s="35"/>
    </row>
    <row r="4184">
      <c r="A4184" s="28">
        <v>4183.0</v>
      </c>
      <c r="B4184" s="28">
        <v>16.0</v>
      </c>
      <c r="C4184" s="28" t="str">
        <f>TRIM(PROPER('Base de datos cruda'!C4184))</f>
        <v>Male</v>
      </c>
      <c r="D4184" s="28">
        <v>7.61</v>
      </c>
      <c r="E4184" s="28">
        <v>3.51</v>
      </c>
      <c r="F4184" s="28">
        <v>8.53</v>
      </c>
      <c r="G4184" s="28">
        <v>91.52</v>
      </c>
      <c r="H4184" s="28" t="str">
        <f>TRIM(PROPER('Base de datos cruda'!H4184))</f>
        <v>Rpg</v>
      </c>
      <c r="I4184" s="28">
        <v>1.47</v>
      </c>
      <c r="J4184" s="28">
        <v>10.36</v>
      </c>
      <c r="K4184" s="28">
        <v>231.41</v>
      </c>
      <c r="L4184" s="28">
        <f>IF('Base de datos cruda'!L4184&lt;0,,'Base de datos cruda'!L4184)</f>
        <v>17.45</v>
      </c>
      <c r="M4184" s="28" t="str">
        <f>IF(TRIM(PROPER('Base de datos cruda'!M4184))="High","Alto",IF(TRIM(PROPER('Base de datos cruda'!M4184))="Medium","Medio","Bajo"))</f>
        <v>Bajo</v>
      </c>
      <c r="N4184" s="29">
        <v>47.15</v>
      </c>
      <c r="O4184" s="32">
        <f t="shared" si="1"/>
        <v>47.15</v>
      </c>
      <c r="P4184" s="33">
        <f t="shared" si="2"/>
        <v>17.97</v>
      </c>
      <c r="Q4184" s="34">
        <f t="shared" si="3"/>
        <v>0.4612352168</v>
      </c>
      <c r="R4184" s="35" t="str">
        <f t="shared" si="4"/>
        <v>Bajo</v>
      </c>
      <c r="S4184" s="35" t="str">
        <f>IF(O4184="","",IF(O4184&gt;AVERAGE('Base de datos limpia'!$O$2:$O$8001),"Alto","Normal"))
</f>
        <v>Normal</v>
      </c>
      <c r="T4184" s="35" t="str">
        <f t="shared" si="5"/>
        <v>Gamer moderado</v>
      </c>
      <c r="U4184" s="35"/>
    </row>
    <row r="4185">
      <c r="A4185" s="28">
        <v>4184.0</v>
      </c>
      <c r="B4185" s="28">
        <v>18.0</v>
      </c>
      <c r="C4185" s="28" t="str">
        <f>TRIM(PROPER('Base de datos cruda'!C4185))</f>
        <v>Male</v>
      </c>
      <c r="D4185" s="28">
        <v>1.21</v>
      </c>
      <c r="E4185" s="28">
        <v>7.3</v>
      </c>
      <c r="F4185" s="28">
        <v>6.61</v>
      </c>
      <c r="G4185" s="28">
        <v>82.36</v>
      </c>
      <c r="H4185" s="28" t="str">
        <f>TRIM(PROPER('Base de datos cruda'!H4185))</f>
        <v>Casual</v>
      </c>
      <c r="I4185" s="28">
        <v>2.84</v>
      </c>
      <c r="J4185" s="28">
        <v>5.6</v>
      </c>
      <c r="K4185" s="28">
        <v>307.02</v>
      </c>
      <c r="L4185" s="28">
        <f>IF('Base de datos cruda'!L4185&lt;0,,'Base de datos cruda'!L4185)</f>
        <v>5.53</v>
      </c>
      <c r="M4185" s="28" t="str">
        <f>IF(TRIM(PROPER('Base de datos cruda'!M4185))="High","Alto",IF(TRIM(PROPER('Base de datos cruda'!M4185))="Medium","Medio","Bajo"))</f>
        <v>Medio</v>
      </c>
      <c r="N4185" s="29">
        <v>97.99</v>
      </c>
      <c r="O4185" s="32">
        <f t="shared" si="1"/>
        <v>97.99</v>
      </c>
      <c r="P4185" s="33">
        <f t="shared" si="2"/>
        <v>6.81</v>
      </c>
      <c r="Q4185" s="34">
        <f t="shared" si="3"/>
        <v>6.033057851</v>
      </c>
      <c r="R4185" s="35" t="str">
        <f t="shared" si="4"/>
        <v>Alto</v>
      </c>
      <c r="S4185" s="35" t="str">
        <f>IF(O4185="","",IF(O4185&gt;AVERAGE('Base de datos limpia'!$O$2:$O$8001),"Alto","Normal"))
</f>
        <v>Alto</v>
      </c>
      <c r="T4185" s="35" t="str">
        <f t="shared" si="5"/>
        <v>Gamer intensivo</v>
      </c>
      <c r="U4185" s="35"/>
    </row>
    <row r="4186">
      <c r="A4186" s="28">
        <v>4185.0</v>
      </c>
      <c r="B4186" s="28">
        <v>18.0</v>
      </c>
      <c r="C4186" s="28" t="str">
        <f>TRIM(PROPER('Base de datos cruda'!C4186))</f>
        <v>Male</v>
      </c>
      <c r="D4186" s="28">
        <v>3.98</v>
      </c>
      <c r="E4186" s="28">
        <v>7.35</v>
      </c>
      <c r="F4186" s="28">
        <v>8.52</v>
      </c>
      <c r="G4186" s="28">
        <v>92.87</v>
      </c>
      <c r="H4186" s="28" t="str">
        <f>TRIM(PROPER('Base de datos cruda'!H4186))</f>
        <v>Fps</v>
      </c>
      <c r="I4186" s="28">
        <v>2.61</v>
      </c>
      <c r="J4186" s="28">
        <v>7.98</v>
      </c>
      <c r="K4186" s="28">
        <v>266.63</v>
      </c>
      <c r="L4186" s="28">
        <f>IF('Base de datos cruda'!L4186&lt;0,,'Base de datos cruda'!L4186)</f>
        <v>11.27</v>
      </c>
      <c r="M4186" s="28" t="str">
        <f>IF(TRIM(PROPER('Base de datos cruda'!M4186))="High","Alto",IF(TRIM(PROPER('Base de datos cruda'!M4186))="Medium","Medio","Bajo"))</f>
        <v>Medio</v>
      </c>
      <c r="N4186" s="29">
        <v>86.21</v>
      </c>
      <c r="O4186" s="32">
        <f t="shared" si="1"/>
        <v>86.21</v>
      </c>
      <c r="P4186" s="33">
        <f t="shared" si="2"/>
        <v>11.96</v>
      </c>
      <c r="Q4186" s="34">
        <f t="shared" si="3"/>
        <v>1.846733668</v>
      </c>
      <c r="R4186" s="35" t="str">
        <f t="shared" si="4"/>
        <v>Alto</v>
      </c>
      <c r="S4186" s="35" t="str">
        <f>IF(O4186="","",IF(O4186&gt;AVERAGE('Base de datos limpia'!$O$2:$O$8001),"Alto","Normal"))
</f>
        <v>Alto</v>
      </c>
      <c r="T4186" s="35" t="str">
        <f t="shared" si="5"/>
        <v>Gamer intensivo</v>
      </c>
      <c r="U4186" s="35"/>
    </row>
    <row r="4187">
      <c r="A4187" s="28">
        <v>4186.0</v>
      </c>
      <c r="B4187" s="28">
        <v>23.0</v>
      </c>
      <c r="C4187" s="28" t="str">
        <f>TRIM(PROPER('Base de datos cruda'!C4187))</f>
        <v>Male</v>
      </c>
      <c r="D4187" s="28">
        <v>4.64</v>
      </c>
      <c r="E4187" s="28">
        <v>7.3</v>
      </c>
      <c r="F4187" s="28">
        <v>8.51</v>
      </c>
      <c r="G4187" s="28">
        <v>67.39</v>
      </c>
      <c r="H4187" s="28" t="str">
        <f>TRIM(PROPER('Base de datos cruda'!H4187))</f>
        <v>Fps</v>
      </c>
      <c r="I4187" s="28">
        <v>1.65</v>
      </c>
      <c r="J4187" s="28">
        <v>7.51</v>
      </c>
      <c r="K4187" s="28">
        <v>276.64</v>
      </c>
      <c r="L4187" s="28">
        <f>IF('Base de datos cruda'!L4187&lt;0,,'Base de datos cruda'!L4187)</f>
        <v>10.6</v>
      </c>
      <c r="M4187" s="28" t="str">
        <f>IF(TRIM(PROPER('Base de datos cruda'!M4187))="High","Alto",IF(TRIM(PROPER('Base de datos cruda'!M4187))="Medium","Medio","Bajo"))</f>
        <v>Medio</v>
      </c>
      <c r="N4187" s="29">
        <v>71.31</v>
      </c>
      <c r="O4187" s="32">
        <f t="shared" si="1"/>
        <v>71.31</v>
      </c>
      <c r="P4187" s="33">
        <f t="shared" si="2"/>
        <v>12.15</v>
      </c>
      <c r="Q4187" s="34">
        <f t="shared" si="3"/>
        <v>1.573275862</v>
      </c>
      <c r="R4187" s="35" t="str">
        <f t="shared" si="4"/>
        <v>Alto</v>
      </c>
      <c r="S4187" s="35" t="str">
        <f>IF(O4187="","",IF(O4187&gt;AVERAGE('Base de datos limpia'!$O$2:$O$8001),"Alto","Normal"))
</f>
        <v>Alto</v>
      </c>
      <c r="T4187" s="35" t="str">
        <f t="shared" si="5"/>
        <v>Gamer intensivo</v>
      </c>
      <c r="U4187" s="35"/>
    </row>
    <row r="4188">
      <c r="A4188" s="28">
        <v>4187.0</v>
      </c>
      <c r="B4188" s="28">
        <v>16.0</v>
      </c>
      <c r="C4188" s="28" t="str">
        <f>TRIM(PROPER('Base de datos cruda'!C4188))</f>
        <v>Female</v>
      </c>
      <c r="D4188" s="28">
        <v>2.63</v>
      </c>
      <c r="E4188" s="28">
        <v>8.69</v>
      </c>
      <c r="F4188" s="28">
        <v>4.99</v>
      </c>
      <c r="G4188" s="28">
        <v>61.22</v>
      </c>
      <c r="H4188" s="28" t="str">
        <f>TRIM(PROPER('Base de datos cruda'!H4188))</f>
        <v>Casual</v>
      </c>
      <c r="I4188" s="28">
        <v>3.48</v>
      </c>
      <c r="J4188" s="28">
        <v>7.44</v>
      </c>
      <c r="K4188" s="28">
        <v>295.11</v>
      </c>
      <c r="L4188" s="28">
        <f>IF('Base de datos cruda'!L4188&lt;0,,'Base de datos cruda'!L4188)</f>
        <v>4.77</v>
      </c>
      <c r="M4188" s="28" t="str">
        <f>IF(TRIM(PROPER('Base de datos cruda'!M4188))="High","Alto",IF(TRIM(PROPER('Base de datos cruda'!M4188))="Medium","Medio","Bajo"))</f>
        <v>Alto</v>
      </c>
      <c r="N4188" s="29">
        <v>83.46</v>
      </c>
      <c r="O4188" s="32">
        <f t="shared" si="1"/>
        <v>83.46</v>
      </c>
      <c r="P4188" s="33">
        <f t="shared" si="2"/>
        <v>10.07</v>
      </c>
      <c r="Q4188" s="34">
        <f t="shared" si="3"/>
        <v>3.30418251</v>
      </c>
      <c r="R4188" s="35" t="str">
        <f t="shared" si="4"/>
        <v>Alto</v>
      </c>
      <c r="S4188" s="35" t="str">
        <f>IF(O4188="","",IF(O4188&gt;AVERAGE('Base de datos limpia'!$O$2:$O$8001),"Alto","Normal"))
</f>
        <v>Alto</v>
      </c>
      <c r="T4188" s="35" t="str">
        <f t="shared" si="5"/>
        <v>Gamer intensivo</v>
      </c>
      <c r="U4188" s="35"/>
    </row>
    <row r="4189">
      <c r="A4189" s="28">
        <v>4188.0</v>
      </c>
      <c r="B4189" s="28">
        <v>20.0</v>
      </c>
      <c r="C4189" s="28" t="str">
        <f>TRIM(PROPER('Base de datos cruda'!C4189))</f>
        <v>Male</v>
      </c>
      <c r="D4189" s="28">
        <v>6.72</v>
      </c>
      <c r="E4189" s="28">
        <v>1.79</v>
      </c>
      <c r="F4189" s="28">
        <v>5.9</v>
      </c>
      <c r="G4189" s="28">
        <v>66.48</v>
      </c>
      <c r="H4189" s="28" t="str">
        <f>TRIM(PROPER('Base de datos cruda'!H4189))</f>
        <v>Casual</v>
      </c>
      <c r="I4189" s="28">
        <v>2.51</v>
      </c>
      <c r="J4189" s="28">
        <v>9.62</v>
      </c>
      <c r="K4189" s="28">
        <v>246.76</v>
      </c>
      <c r="L4189" s="28">
        <f>IF('Base de datos cruda'!L4189&lt;0,,'Base de datos cruda'!L4189)</f>
        <v>19.06</v>
      </c>
      <c r="M4189" s="28" t="str">
        <f>IF(TRIM(PROPER('Base de datos cruda'!M4189))="High","Alto",IF(TRIM(PROPER('Base de datos cruda'!M4189))="Medium","Medio","Bajo"))</f>
        <v>Bajo</v>
      </c>
      <c r="N4189" s="29">
        <v>19.62</v>
      </c>
      <c r="O4189" s="32">
        <f t="shared" si="1"/>
        <v>19.62</v>
      </c>
      <c r="P4189" s="33">
        <f t="shared" si="2"/>
        <v>16.34</v>
      </c>
      <c r="Q4189" s="34">
        <f t="shared" si="3"/>
        <v>0.2663690476</v>
      </c>
      <c r="R4189" s="35" t="str">
        <f t="shared" si="4"/>
        <v>Bajo</v>
      </c>
      <c r="S4189" s="35" t="str">
        <f>IF(O4189="","",IF(O4189&gt;AVERAGE('Base de datos limpia'!$O$2:$O$8001),"Alto","Normal"))
</f>
        <v>Normal</v>
      </c>
      <c r="T4189" s="35" t="str">
        <f t="shared" si="5"/>
        <v>Gamer casual</v>
      </c>
      <c r="U4189" s="35"/>
    </row>
    <row r="4190">
      <c r="A4190" s="28">
        <v>4189.0</v>
      </c>
      <c r="B4190" s="28">
        <v>18.0</v>
      </c>
      <c r="C4190" s="28" t="str">
        <f>TRIM(PROPER('Base de datos cruda'!C4190))</f>
        <v>Male</v>
      </c>
      <c r="D4190" s="28">
        <v>6.1</v>
      </c>
      <c r="E4190" s="28">
        <v>1.98</v>
      </c>
      <c r="F4190" s="28">
        <v>4.67</v>
      </c>
      <c r="G4190" s="28">
        <v>78.1</v>
      </c>
      <c r="H4190" s="28" t="str">
        <f>TRIM(PROPER('Base de datos cruda'!H4190))</f>
        <v>Fps</v>
      </c>
      <c r="I4190" s="28">
        <v>2.89</v>
      </c>
      <c r="J4190" s="28">
        <v>10.02</v>
      </c>
      <c r="K4190" s="28">
        <v>240.12</v>
      </c>
      <c r="L4190" s="28">
        <f>IF('Base de datos cruda'!L4190&lt;0,,'Base de datos cruda'!L4190)</f>
        <v>13.38</v>
      </c>
      <c r="M4190" s="28" t="str">
        <f>IF(TRIM(PROPER('Base de datos cruda'!M4190))="High","Alto",IF(TRIM(PROPER('Base de datos cruda'!M4190))="Medium","Medio","Bajo"))</f>
        <v>Bajo</v>
      </c>
      <c r="N4190" s="29">
        <v>18.46</v>
      </c>
      <c r="O4190" s="32">
        <f t="shared" si="1"/>
        <v>18.46</v>
      </c>
      <c r="P4190" s="33">
        <f t="shared" si="2"/>
        <v>16.12</v>
      </c>
      <c r="Q4190" s="34">
        <f t="shared" si="3"/>
        <v>0.3245901639</v>
      </c>
      <c r="R4190" s="35" t="str">
        <f t="shared" si="4"/>
        <v>Bajo</v>
      </c>
      <c r="S4190" s="35" t="str">
        <f>IF(O4190="","",IF(O4190&gt;AVERAGE('Base de datos limpia'!$O$2:$O$8001),"Alto","Normal"))
</f>
        <v>Normal</v>
      </c>
      <c r="T4190" s="35" t="str">
        <f t="shared" si="5"/>
        <v>Gamer casual</v>
      </c>
      <c r="U4190" s="35"/>
    </row>
    <row r="4191">
      <c r="A4191" s="28">
        <v>4190.0</v>
      </c>
      <c r="B4191" s="28">
        <v>17.0</v>
      </c>
      <c r="C4191" s="28" t="str">
        <f>TRIM(PROPER('Base de datos cruda'!C4191))</f>
        <v>Male</v>
      </c>
      <c r="D4191" s="28">
        <v>5.77</v>
      </c>
      <c r="E4191" s="28">
        <v>6.77</v>
      </c>
      <c r="F4191" s="28">
        <v>7.87</v>
      </c>
      <c r="G4191" s="28">
        <v>80.93</v>
      </c>
      <c r="H4191" s="28" t="str">
        <f>TRIM(PROPER('Base de datos cruda'!H4191))</f>
        <v>Casual</v>
      </c>
      <c r="I4191" s="28">
        <v>1.05</v>
      </c>
      <c r="J4191" s="28">
        <v>8.73</v>
      </c>
      <c r="K4191" s="28">
        <v>246.73</v>
      </c>
      <c r="L4191" s="28">
        <f>IF('Base de datos cruda'!L4191&lt;0,,'Base de datos cruda'!L4191)</f>
        <v>11.59</v>
      </c>
      <c r="M4191" s="28" t="str">
        <f>IF(TRIM(PROPER('Base de datos cruda'!M4191))="High","Alto",IF(TRIM(PROPER('Base de datos cruda'!M4191))="Medium","Medio","Bajo"))</f>
        <v>Bajo</v>
      </c>
      <c r="N4191" s="29">
        <v>68.51</v>
      </c>
      <c r="O4191" s="32">
        <f t="shared" si="1"/>
        <v>68.51</v>
      </c>
      <c r="P4191" s="33">
        <f t="shared" si="2"/>
        <v>14.5</v>
      </c>
      <c r="Q4191" s="34">
        <f t="shared" si="3"/>
        <v>1.173310225</v>
      </c>
      <c r="R4191" s="35" t="str">
        <f t="shared" si="4"/>
        <v>Medio</v>
      </c>
      <c r="S4191" s="35" t="str">
        <f>IF(O4191="","",IF(O4191&gt;AVERAGE('Base de datos limpia'!$O$2:$O$8001),"Alto","Normal"))
</f>
        <v>Alto</v>
      </c>
      <c r="T4191" s="35" t="str">
        <f t="shared" si="5"/>
        <v>Gamer intensivo</v>
      </c>
      <c r="U4191" s="35"/>
    </row>
    <row r="4192">
      <c r="A4192" s="28">
        <v>4191.0</v>
      </c>
      <c r="B4192" s="28">
        <v>23.0</v>
      </c>
      <c r="C4192" s="28" t="str">
        <f>TRIM(PROPER('Base de datos cruda'!C4192))</f>
        <v>Female</v>
      </c>
      <c r="D4192" s="28">
        <v>7.98</v>
      </c>
      <c r="E4192" s="28">
        <v>9.58</v>
      </c>
      <c r="F4192" s="28">
        <v>6.52</v>
      </c>
      <c r="G4192" s="28">
        <v>94.31</v>
      </c>
      <c r="H4192" s="28" t="str">
        <f>TRIM(PROPER('Base de datos cruda'!H4192))</f>
        <v>Casual</v>
      </c>
      <c r="I4192" s="28">
        <v>4.63</v>
      </c>
      <c r="J4192" s="28">
        <v>9.56</v>
      </c>
      <c r="K4192" s="28">
        <v>229.12</v>
      </c>
      <c r="L4192" s="28">
        <f>IF('Base de datos cruda'!L4192&lt;0,,'Base de datos cruda'!L4192)</f>
        <v>14.32</v>
      </c>
      <c r="M4192" s="28" t="str">
        <f>IF(TRIM(PROPER('Base de datos cruda'!M4192))="High","Alto",IF(TRIM(PROPER('Base de datos cruda'!M4192))="Medium","Medio","Bajo"))</f>
        <v>Bajo</v>
      </c>
      <c r="N4192" s="29">
        <v>79.0478026768117</v>
      </c>
      <c r="O4192" s="32">
        <f t="shared" si="1"/>
        <v>79.04780268</v>
      </c>
      <c r="P4192" s="33">
        <f t="shared" si="2"/>
        <v>17.54</v>
      </c>
      <c r="Q4192" s="34">
        <f t="shared" si="3"/>
        <v>1.200501253</v>
      </c>
      <c r="R4192" s="35" t="str">
        <f t="shared" si="4"/>
        <v>Alto</v>
      </c>
      <c r="S4192" s="35" t="str">
        <f>IF(O4192="","",IF(O4192&gt;AVERAGE('Base de datos limpia'!$O$2:$O$8001),"Alto","Normal"))
</f>
        <v>Alto</v>
      </c>
      <c r="T4192" s="35" t="str">
        <f t="shared" si="5"/>
        <v>Gamer intensivo</v>
      </c>
      <c r="U4192" s="35"/>
    </row>
    <row r="4193">
      <c r="A4193" s="28">
        <v>4192.0</v>
      </c>
      <c r="B4193" s="28">
        <v>18.0</v>
      </c>
      <c r="C4193" s="28" t="str">
        <f>TRIM(PROPER('Base de datos cruda'!C4193))</f>
        <v>Male</v>
      </c>
      <c r="D4193" s="28">
        <v>2.08</v>
      </c>
      <c r="E4193" s="28">
        <v>5.19</v>
      </c>
      <c r="F4193" s="28">
        <v>8.64</v>
      </c>
      <c r="G4193" s="28">
        <v>88.65</v>
      </c>
      <c r="H4193" s="28" t="str">
        <f>TRIM(PROPER('Base de datos cruda'!H4193))</f>
        <v>Casual</v>
      </c>
      <c r="I4193" s="28">
        <v>0.55</v>
      </c>
      <c r="J4193" s="28">
        <v>3.89</v>
      </c>
      <c r="K4193" s="28">
        <v>284.03</v>
      </c>
      <c r="L4193" s="28">
        <f>IF('Base de datos cruda'!L4193&lt;0,,'Base de datos cruda'!L4193)</f>
        <v>5.37</v>
      </c>
      <c r="M4193" s="28" t="str">
        <f>IF(TRIM(PROPER('Base de datos cruda'!M4193))="High","Alto",IF(TRIM(PROPER('Base de datos cruda'!M4193))="Medium","Medio","Bajo"))</f>
        <v>Medio</v>
      </c>
      <c r="N4193" s="29">
        <v>94.05</v>
      </c>
      <c r="O4193" s="32">
        <f t="shared" si="1"/>
        <v>94.05</v>
      </c>
      <c r="P4193" s="33">
        <f t="shared" si="2"/>
        <v>5.97</v>
      </c>
      <c r="Q4193" s="34">
        <f t="shared" si="3"/>
        <v>2.495192308</v>
      </c>
      <c r="R4193" s="35" t="str">
        <f t="shared" si="4"/>
        <v>Alto</v>
      </c>
      <c r="S4193" s="35" t="str">
        <f>IF(O4193="","",IF(O4193&gt;AVERAGE('Base de datos limpia'!$O$2:$O$8001),"Alto","Normal"))
</f>
        <v>Alto</v>
      </c>
      <c r="T4193" s="35" t="str">
        <f t="shared" si="5"/>
        <v>Gamer moderado</v>
      </c>
      <c r="U4193" s="35"/>
    </row>
    <row r="4194">
      <c r="A4194" s="28">
        <v>4193.0</v>
      </c>
      <c r="B4194" s="28">
        <v>22.0</v>
      </c>
      <c r="C4194" s="28" t="str">
        <f>TRIM(PROPER('Base de datos cruda'!C4194))</f>
        <v>Male</v>
      </c>
      <c r="D4194" s="28">
        <v>5.88</v>
      </c>
      <c r="E4194" s="28">
        <v>9.65</v>
      </c>
      <c r="F4194" s="28">
        <v>5.04</v>
      </c>
      <c r="G4194" s="28">
        <v>99.62</v>
      </c>
      <c r="H4194" s="28" t="str">
        <f>TRIM(PROPER('Base de datos cruda'!H4194))</f>
        <v>Fps</v>
      </c>
      <c r="I4194" s="28">
        <v>3.45</v>
      </c>
      <c r="J4194" s="28">
        <v>10.16</v>
      </c>
      <c r="K4194" s="28">
        <v>256.1</v>
      </c>
      <c r="L4194" s="28">
        <f>IF('Base de datos cruda'!L4194&lt;0,,'Base de datos cruda'!L4194)</f>
        <v>13.97</v>
      </c>
      <c r="M4194" s="28" t="str">
        <f>IF(TRIM(PROPER('Base de datos cruda'!M4194))="High","Alto",IF(TRIM(PROPER('Base de datos cruda'!M4194))="Medium","Medio","Bajo"))</f>
        <v>Alto</v>
      </c>
      <c r="N4194" s="29">
        <v>88.7810099929786</v>
      </c>
      <c r="O4194" s="32">
        <f t="shared" si="1"/>
        <v>88.78100999</v>
      </c>
      <c r="P4194" s="33">
        <f t="shared" si="2"/>
        <v>16.04</v>
      </c>
      <c r="Q4194" s="34">
        <f t="shared" si="3"/>
        <v>1.641156463</v>
      </c>
      <c r="R4194" s="35" t="str">
        <f t="shared" si="4"/>
        <v>Alto</v>
      </c>
      <c r="S4194" s="35" t="str">
        <f>IF(O4194="","",IF(O4194&gt;AVERAGE('Base de datos limpia'!$O$2:$O$8001),"Alto","Normal"))
</f>
        <v>Alto</v>
      </c>
      <c r="T4194" s="35" t="str">
        <f t="shared" si="5"/>
        <v>Gamer intensivo</v>
      </c>
      <c r="U4194" s="35"/>
    </row>
    <row r="4195">
      <c r="A4195" s="28">
        <v>4194.0</v>
      </c>
      <c r="B4195" s="28">
        <v>16.0</v>
      </c>
      <c r="C4195" s="28" t="str">
        <f>TRIM(PROPER('Base de datos cruda'!C4195))</f>
        <v>Male</v>
      </c>
      <c r="D4195" s="28">
        <v>4.41</v>
      </c>
      <c r="E4195" s="28">
        <v>9.44</v>
      </c>
      <c r="F4195" s="28">
        <v>7.44</v>
      </c>
      <c r="G4195" s="28">
        <v>63.15</v>
      </c>
      <c r="H4195" s="28" t="str">
        <f>TRIM(PROPER('Base de datos cruda'!H4195))</f>
        <v>Rpg</v>
      </c>
      <c r="I4195" s="28">
        <v>4.43</v>
      </c>
      <c r="J4195" s="28">
        <v>9.47</v>
      </c>
      <c r="K4195" s="28">
        <v>266.07</v>
      </c>
      <c r="L4195" s="28">
        <f>IF('Base de datos cruda'!L4195&lt;0,,'Base de datos cruda'!L4195)</f>
        <v>11.11</v>
      </c>
      <c r="M4195" s="28" t="str">
        <f>IF(TRIM(PROPER('Base de datos cruda'!M4195))="High","Alto",IF(TRIM(PROPER('Base de datos cruda'!M4195))="Medium","Medio","Bajo"))</f>
        <v>Medio</v>
      </c>
      <c r="N4195" s="29">
        <v>87.45</v>
      </c>
      <c r="O4195" s="32">
        <f t="shared" si="1"/>
        <v>87.45</v>
      </c>
      <c r="P4195" s="33">
        <f t="shared" si="2"/>
        <v>13.88</v>
      </c>
      <c r="Q4195" s="34">
        <f t="shared" si="3"/>
        <v>2.140589569</v>
      </c>
      <c r="R4195" s="35" t="str">
        <f t="shared" si="4"/>
        <v>Alto</v>
      </c>
      <c r="S4195" s="35" t="str">
        <f>IF(O4195="","",IF(O4195&gt;AVERAGE('Base de datos limpia'!$O$2:$O$8001),"Alto","Normal"))
</f>
        <v>Alto</v>
      </c>
      <c r="T4195" s="35" t="str">
        <f t="shared" si="5"/>
        <v>Gamer intensivo</v>
      </c>
      <c r="U4195" s="35"/>
    </row>
    <row r="4196">
      <c r="A4196" s="28">
        <v>4195.0</v>
      </c>
      <c r="B4196" s="28">
        <v>21.0</v>
      </c>
      <c r="C4196" s="28" t="str">
        <f>TRIM(PROPER('Base de datos cruda'!C4196))</f>
        <v>Female</v>
      </c>
      <c r="D4196" s="28">
        <v>2.5</v>
      </c>
      <c r="E4196" s="28">
        <v>9.13</v>
      </c>
      <c r="F4196" s="28">
        <v>8.95</v>
      </c>
      <c r="G4196" s="28">
        <v>65.21</v>
      </c>
      <c r="H4196" s="28" t="str">
        <f>TRIM(PROPER('Base de datos cruda'!H4196))</f>
        <v>Rpg</v>
      </c>
      <c r="I4196" s="28">
        <v>0.42</v>
      </c>
      <c r="J4196" s="28">
        <v>5.84</v>
      </c>
      <c r="K4196" s="28">
        <v>300.65</v>
      </c>
      <c r="L4196" s="28">
        <f>IF('Base de datos cruda'!L4196&lt;0,,'Base de datos cruda'!L4196)</f>
        <v>9.67</v>
      </c>
      <c r="M4196" s="28" t="str">
        <f>IF(TRIM(PROPER('Base de datos cruda'!M4196))="High","Alto",IF(TRIM(PROPER('Base de datos cruda'!M4196))="Medium","Medio","Bajo"))</f>
        <v>Medio</v>
      </c>
      <c r="N4196" s="29">
        <v>100.0</v>
      </c>
      <c r="O4196" s="32">
        <f t="shared" si="1"/>
        <v>100</v>
      </c>
      <c r="P4196" s="33">
        <f t="shared" si="2"/>
        <v>8.34</v>
      </c>
      <c r="Q4196" s="34">
        <f t="shared" si="3"/>
        <v>3.652</v>
      </c>
      <c r="R4196" s="35" t="str">
        <f t="shared" si="4"/>
        <v>Alto</v>
      </c>
      <c r="S4196" s="35" t="str">
        <f>IF(O4196="","",IF(O4196&gt;AVERAGE('Base de datos limpia'!$O$2:$O$8001),"Alto","Normal"))
</f>
        <v>Alto</v>
      </c>
      <c r="T4196" s="35" t="str">
        <f t="shared" si="5"/>
        <v>Gamer intensivo</v>
      </c>
      <c r="U4196" s="35"/>
    </row>
    <row r="4197">
      <c r="A4197" s="28">
        <v>4196.0</v>
      </c>
      <c r="B4197" s="28">
        <v>18.0</v>
      </c>
      <c r="C4197" s="28" t="str">
        <f>TRIM(PROPER('Base de datos cruda'!C4197))</f>
        <v>Male</v>
      </c>
      <c r="D4197" s="28">
        <v>1.28</v>
      </c>
      <c r="E4197" s="28">
        <v>9.19</v>
      </c>
      <c r="F4197" s="28">
        <v>7.33</v>
      </c>
      <c r="G4197" s="28">
        <v>63.37</v>
      </c>
      <c r="H4197" s="28" t="str">
        <f>TRIM(PROPER('Base de datos cruda'!H4197))</f>
        <v>Fps</v>
      </c>
      <c r="I4197" s="28">
        <v>0.14</v>
      </c>
      <c r="J4197" s="28">
        <v>3.91</v>
      </c>
      <c r="K4197" s="28">
        <v>300.36</v>
      </c>
      <c r="L4197" s="28">
        <f>IF('Base de datos cruda'!L4197&lt;0,,'Base de datos cruda'!L4197)</f>
        <v>5.19</v>
      </c>
      <c r="M4197" s="28" t="str">
        <f>IF(TRIM(PROPER('Base de datos cruda'!M4197))="High","Alto",IF(TRIM(PROPER('Base de datos cruda'!M4197))="Medium","Medio","Bajo"))</f>
        <v>Medio</v>
      </c>
      <c r="N4197" s="29">
        <v>100.0</v>
      </c>
      <c r="O4197" s="32">
        <f t="shared" si="1"/>
        <v>100</v>
      </c>
      <c r="P4197" s="33">
        <f t="shared" si="2"/>
        <v>5.19</v>
      </c>
      <c r="Q4197" s="34">
        <f t="shared" si="3"/>
        <v>7.1796875</v>
      </c>
      <c r="R4197" s="35" t="str">
        <f t="shared" si="4"/>
        <v>Alto</v>
      </c>
      <c r="S4197" s="35" t="str">
        <f>IF(O4197="","",IF(O4197&gt;AVERAGE('Base de datos limpia'!$O$2:$O$8001),"Alto","Normal"))
</f>
        <v>Alto</v>
      </c>
      <c r="T4197" s="35" t="str">
        <f t="shared" si="5"/>
        <v>Gamer intensivo</v>
      </c>
      <c r="U4197" s="35"/>
    </row>
    <row r="4198">
      <c r="A4198" s="28">
        <v>4197.0</v>
      </c>
      <c r="B4198" s="28">
        <v>23.0</v>
      </c>
      <c r="C4198" s="28" t="str">
        <f>TRIM(PROPER('Base de datos cruda'!C4198))</f>
        <v>Female</v>
      </c>
      <c r="D4198" s="28">
        <v>7.17</v>
      </c>
      <c r="E4198" s="28">
        <v>9.08</v>
      </c>
      <c r="F4198" s="28">
        <v>4.34</v>
      </c>
      <c r="G4198" s="28">
        <v>81.54</v>
      </c>
      <c r="H4198" s="28" t="str">
        <f>TRIM(PROPER('Base de datos cruda'!H4198))</f>
        <v>Fps</v>
      </c>
      <c r="I4198" s="28">
        <v>1.67</v>
      </c>
      <c r="J4198" s="28">
        <v>9.85</v>
      </c>
      <c r="K4198" s="28">
        <v>252.1</v>
      </c>
      <c r="L4198" s="28">
        <f>IF('Base de datos cruda'!L4198&lt;0,,'Base de datos cruda'!L4198)</f>
        <v>13.64</v>
      </c>
      <c r="M4198" s="28" t="str">
        <f>IF(TRIM(PROPER('Base de datos cruda'!M4198))="High","Alto",IF(TRIM(PROPER('Base de datos cruda'!M4198))="Medium","Medio","Bajo"))</f>
        <v>Alto</v>
      </c>
      <c r="N4198" s="29">
        <v>66.8005001744347</v>
      </c>
      <c r="O4198" s="32">
        <f t="shared" si="1"/>
        <v>66.80050017</v>
      </c>
      <c r="P4198" s="33">
        <f t="shared" si="2"/>
        <v>17.02</v>
      </c>
      <c r="Q4198" s="34">
        <f t="shared" si="3"/>
        <v>1.266387727</v>
      </c>
      <c r="R4198" s="35" t="str">
        <f t="shared" si="4"/>
        <v>Medio</v>
      </c>
      <c r="S4198" s="35" t="str">
        <f>IF(O4198="","",IF(O4198&gt;AVERAGE('Base de datos limpia'!$O$2:$O$8001),"Alto","Normal"))
</f>
        <v>Alto</v>
      </c>
      <c r="T4198" s="35" t="str">
        <f t="shared" si="5"/>
        <v>Gamer intensivo</v>
      </c>
      <c r="U4198" s="35"/>
    </row>
    <row r="4199">
      <c r="A4199" s="28">
        <v>4198.0</v>
      </c>
      <c r="B4199" s="28">
        <v>21.0</v>
      </c>
      <c r="C4199" s="28" t="str">
        <f>TRIM(PROPER('Base de datos cruda'!C4199))</f>
        <v>Male</v>
      </c>
      <c r="D4199" s="28">
        <v>4.76</v>
      </c>
      <c r="E4199" s="28">
        <v>8.38</v>
      </c>
      <c r="F4199" s="28">
        <v>6.94</v>
      </c>
      <c r="G4199" s="28">
        <v>70.67</v>
      </c>
      <c r="H4199" s="28" t="str">
        <f>TRIM(PROPER('Base de datos cruda'!H4199))</f>
        <v>Fps</v>
      </c>
      <c r="I4199" s="28">
        <v>3.95</v>
      </c>
      <c r="J4199" s="28">
        <v>8.75</v>
      </c>
      <c r="K4199" s="28">
        <v>266.99</v>
      </c>
      <c r="L4199" s="28">
        <f>IF('Base de datos cruda'!L4199&lt;0,,'Base de datos cruda'!L4199)</f>
        <v>15.66</v>
      </c>
      <c r="M4199" s="28" t="str">
        <f>IF(TRIM(PROPER('Base de datos cruda'!M4199))="High","Alto",IF(TRIM(PROPER('Base de datos cruda'!M4199))="Medium","Medio","Bajo"))</f>
        <v>Medio</v>
      </c>
      <c r="N4199" s="29">
        <v>80.22</v>
      </c>
      <c r="O4199" s="32">
        <f t="shared" si="1"/>
        <v>80.22</v>
      </c>
      <c r="P4199" s="33">
        <f t="shared" si="2"/>
        <v>13.51</v>
      </c>
      <c r="Q4199" s="34">
        <f t="shared" si="3"/>
        <v>1.760504202</v>
      </c>
      <c r="R4199" s="35" t="str">
        <f t="shared" si="4"/>
        <v>Alto</v>
      </c>
      <c r="S4199" s="35" t="str">
        <f>IF(O4199="","",IF(O4199&gt;AVERAGE('Base de datos limpia'!$O$2:$O$8001),"Alto","Normal"))
</f>
        <v>Alto</v>
      </c>
      <c r="T4199" s="35" t="str">
        <f t="shared" si="5"/>
        <v>Gamer intensivo</v>
      </c>
      <c r="U4199" s="35"/>
    </row>
    <row r="4200">
      <c r="A4200" s="28">
        <v>4199.0</v>
      </c>
      <c r="B4200" s="28">
        <v>17.0</v>
      </c>
      <c r="C4200" s="28" t="str">
        <f>TRIM(PROPER('Base de datos cruda'!C4200))</f>
        <v>Male</v>
      </c>
      <c r="D4200" s="28">
        <v>6.6</v>
      </c>
      <c r="E4200" s="28">
        <v>7.25</v>
      </c>
      <c r="F4200" s="28">
        <v>4.9</v>
      </c>
      <c r="G4200" s="28">
        <v>87.35</v>
      </c>
      <c r="H4200" s="28" t="str">
        <f>TRIM(PROPER('Base de datos cruda'!H4200))</f>
        <v>Rpg</v>
      </c>
      <c r="I4200" s="28">
        <v>3.59</v>
      </c>
      <c r="J4200" s="28">
        <v>9.94</v>
      </c>
      <c r="K4200" s="28">
        <v>246.0</v>
      </c>
      <c r="L4200" s="28">
        <f>IF('Base de datos cruda'!L4200&lt;0,,'Base de datos cruda'!L4200)</f>
        <v>11.84</v>
      </c>
      <c r="M4200" s="28" t="str">
        <f>IF(TRIM(PROPER('Base de datos cruda'!M4200))="High","Alto",IF(TRIM(PROPER('Base de datos cruda'!M4200))="Medium","Medio","Bajo"))</f>
        <v>Alto</v>
      </c>
      <c r="N4200" s="29">
        <v>68.2591695434598</v>
      </c>
      <c r="O4200" s="32">
        <f t="shared" si="1"/>
        <v>68.25916954</v>
      </c>
      <c r="P4200" s="33">
        <f t="shared" si="2"/>
        <v>16.54</v>
      </c>
      <c r="Q4200" s="34">
        <f t="shared" si="3"/>
        <v>1.098484848</v>
      </c>
      <c r="R4200" s="35" t="str">
        <f t="shared" si="4"/>
        <v>Medio</v>
      </c>
      <c r="S4200" s="35" t="str">
        <f>IF(O4200="","",IF(O4200&gt;AVERAGE('Base de datos limpia'!$O$2:$O$8001),"Alto","Normal"))
</f>
        <v>Alto</v>
      </c>
      <c r="T4200" s="35" t="str">
        <f t="shared" si="5"/>
        <v>Gamer intensivo</v>
      </c>
      <c r="U4200" s="35"/>
    </row>
    <row r="4201">
      <c r="A4201" s="28">
        <v>4200.0</v>
      </c>
      <c r="B4201" s="28">
        <v>21.0</v>
      </c>
      <c r="C4201" s="28" t="str">
        <f>TRIM(PROPER('Base de datos cruda'!C4201))</f>
        <v>Female</v>
      </c>
      <c r="D4201" s="28">
        <v>4.36</v>
      </c>
      <c r="E4201" s="28">
        <v>1.22</v>
      </c>
      <c r="F4201" s="28">
        <v>4.15</v>
      </c>
      <c r="G4201" s="28">
        <v>65.31</v>
      </c>
      <c r="H4201" s="28" t="str">
        <f>TRIM(PROPER('Base de datos cruda'!H4201))</f>
        <v>Fps</v>
      </c>
      <c r="I4201" s="28">
        <v>4.11</v>
      </c>
      <c r="J4201" s="28">
        <v>5.36</v>
      </c>
      <c r="K4201" s="28">
        <v>260.75</v>
      </c>
      <c r="L4201" s="28">
        <f>IF('Base de datos cruda'!L4201&lt;0,,'Base de datos cruda'!L4201)</f>
        <v>8.99</v>
      </c>
      <c r="M4201" s="28" t="str">
        <f>IF(TRIM(PROPER('Base de datos cruda'!M4201))="High","Alto",IF(TRIM(PROPER('Base de datos cruda'!M4201))="Medium","Medio","Bajo"))</f>
        <v>Medio</v>
      </c>
      <c r="N4201" s="29">
        <v>30.879049429322</v>
      </c>
      <c r="O4201" s="32">
        <f t="shared" si="1"/>
        <v>30.87904943</v>
      </c>
      <c r="P4201" s="33">
        <f t="shared" si="2"/>
        <v>9.72</v>
      </c>
      <c r="Q4201" s="34">
        <f t="shared" si="3"/>
        <v>0.2798165138</v>
      </c>
      <c r="R4201" s="35" t="str">
        <f t="shared" si="4"/>
        <v>Bajo</v>
      </c>
      <c r="S4201" s="35" t="str">
        <f>IF(O4201="","",IF(O4201&gt;AVERAGE('Base de datos limpia'!$O$2:$O$8001),"Alto","Normal"))
</f>
        <v>Normal</v>
      </c>
      <c r="T4201" s="35" t="str">
        <f t="shared" si="5"/>
        <v>Gamer casual</v>
      </c>
      <c r="U4201" s="35"/>
    </row>
    <row r="4202">
      <c r="A4202" s="28">
        <v>4201.0</v>
      </c>
      <c r="B4202" s="28">
        <v>22.0</v>
      </c>
      <c r="C4202" s="28" t="str">
        <f>TRIM(PROPER('Base de datos cruda'!C4202))</f>
        <v>Male</v>
      </c>
      <c r="D4202" s="28">
        <v>1.76</v>
      </c>
      <c r="E4202" s="28">
        <v>2.19</v>
      </c>
      <c r="F4202" s="28">
        <v>5.67</v>
      </c>
      <c r="G4202" s="28">
        <v>64.13</v>
      </c>
      <c r="H4202" s="28" t="str">
        <f>TRIM(PROPER('Base de datos cruda'!H4202))</f>
        <v>Fps</v>
      </c>
      <c r="I4202" s="28">
        <v>1.99</v>
      </c>
      <c r="J4202" s="28">
        <v>6.62</v>
      </c>
      <c r="K4202" s="28">
        <v>301.41</v>
      </c>
      <c r="L4202" s="28">
        <f>IF('Base de datos cruda'!L4202&lt;0,,'Base de datos cruda'!L4202)</f>
        <v>4.49</v>
      </c>
      <c r="M4202" s="28" t="str">
        <f>IF(TRIM(PROPER('Base de datos cruda'!M4202))="High","Alto",IF(TRIM(PROPER('Base de datos cruda'!M4202))="Medium","Medio","Bajo"))</f>
        <v>Medio</v>
      </c>
      <c r="N4202" s="29">
        <v>52.21</v>
      </c>
      <c r="O4202" s="32">
        <f t="shared" si="1"/>
        <v>52.21</v>
      </c>
      <c r="P4202" s="33">
        <f t="shared" si="2"/>
        <v>8.38</v>
      </c>
      <c r="Q4202" s="34">
        <f t="shared" si="3"/>
        <v>1.244318182</v>
      </c>
      <c r="R4202" s="35" t="str">
        <f t="shared" si="4"/>
        <v>Medio</v>
      </c>
      <c r="S4202" s="35" t="str">
        <f>IF(O4202="","",IF(O4202&gt;AVERAGE('Base de datos limpia'!$O$2:$O$8001),"Alto","Normal"))
</f>
        <v>Normal</v>
      </c>
      <c r="T4202" s="35" t="str">
        <f t="shared" si="5"/>
        <v>Gamer casual</v>
      </c>
      <c r="U4202" s="35"/>
    </row>
    <row r="4203">
      <c r="A4203" s="28">
        <v>4202.0</v>
      </c>
      <c r="B4203" s="28">
        <v>20.0</v>
      </c>
      <c r="C4203" s="28" t="str">
        <f>TRIM(PROPER('Base de datos cruda'!C4203))</f>
        <v>Female</v>
      </c>
      <c r="D4203" s="28">
        <v>2.7</v>
      </c>
      <c r="E4203" s="28">
        <v>2.21</v>
      </c>
      <c r="F4203" s="28">
        <v>5.33</v>
      </c>
      <c r="G4203" s="28">
        <v>78.41</v>
      </c>
      <c r="H4203" s="28" t="str">
        <f>TRIM(PROPER('Base de datos cruda'!H4203))</f>
        <v>Casual</v>
      </c>
      <c r="I4203" s="28">
        <v>4.97</v>
      </c>
      <c r="J4203" s="28">
        <v>4.41</v>
      </c>
      <c r="K4203" s="28">
        <v>282.11</v>
      </c>
      <c r="L4203" s="28">
        <f>IF('Base de datos cruda'!L4203&lt;0,,'Base de datos cruda'!L4203)</f>
        <v>7</v>
      </c>
      <c r="M4203" s="28" t="str">
        <f>IF(TRIM(PROPER('Base de datos cruda'!M4203))="High","Alto",IF(TRIM(PROPER('Base de datos cruda'!M4203))="Medium","Medio","Bajo"))</f>
        <v>Medio</v>
      </c>
      <c r="N4203" s="29">
        <v>44.06</v>
      </c>
      <c r="O4203" s="32">
        <f t="shared" si="1"/>
        <v>44.06</v>
      </c>
      <c r="P4203" s="33">
        <f t="shared" si="2"/>
        <v>7.11</v>
      </c>
      <c r="Q4203" s="34">
        <f t="shared" si="3"/>
        <v>0.8185185185</v>
      </c>
      <c r="R4203" s="35" t="str">
        <f t="shared" si="4"/>
        <v>Bajo</v>
      </c>
      <c r="S4203" s="35" t="str">
        <f>IF(O4203="","",IF(O4203&gt;AVERAGE('Base de datos limpia'!$O$2:$O$8001),"Alto","Normal"))
</f>
        <v>Normal</v>
      </c>
      <c r="T4203" s="35" t="str">
        <f t="shared" si="5"/>
        <v>Gamer casual</v>
      </c>
      <c r="U4203" s="35"/>
    </row>
    <row r="4204">
      <c r="A4204" s="28">
        <v>4203.0</v>
      </c>
      <c r="B4204" s="28">
        <v>18.0</v>
      </c>
      <c r="C4204" s="28" t="str">
        <f>TRIM(PROPER('Base de datos cruda'!C4204))</f>
        <v>Female</v>
      </c>
      <c r="D4204" s="28">
        <v>3.05</v>
      </c>
      <c r="E4204" s="28">
        <v>1.21</v>
      </c>
      <c r="F4204" s="28">
        <v>7.94</v>
      </c>
      <c r="G4204" s="28">
        <v>75.04</v>
      </c>
      <c r="H4204" s="28" t="str">
        <f>TRIM(PROPER('Base de datos cruda'!H4204))</f>
        <v>Rpg</v>
      </c>
      <c r="I4204" s="28">
        <v>1.83</v>
      </c>
      <c r="J4204" s="28">
        <v>7.42</v>
      </c>
      <c r="K4204" s="28">
        <v>268.0</v>
      </c>
      <c r="L4204" s="28">
        <f>IF('Base de datos cruda'!L4204&lt;0,,'Base de datos cruda'!L4204)</f>
        <v>9.56</v>
      </c>
      <c r="M4204" s="28" t="str">
        <f>IF(TRIM(PROPER('Base de datos cruda'!M4204))="High","Alto",IF(TRIM(PROPER('Base de datos cruda'!M4204))="Medium","Medio","Bajo"))</f>
        <v>Medio</v>
      </c>
      <c r="N4204" s="29">
        <v>44.85</v>
      </c>
      <c r="O4204" s="32">
        <f t="shared" si="1"/>
        <v>44.85</v>
      </c>
      <c r="P4204" s="33">
        <f t="shared" si="2"/>
        <v>10.47</v>
      </c>
      <c r="Q4204" s="34">
        <f t="shared" si="3"/>
        <v>0.3967213115</v>
      </c>
      <c r="R4204" s="35" t="str">
        <f t="shared" si="4"/>
        <v>Bajo</v>
      </c>
      <c r="S4204" s="35" t="str">
        <f>IF(O4204="","",IF(O4204&gt;AVERAGE('Base de datos limpia'!$O$2:$O$8001),"Alto","Normal"))
</f>
        <v>Normal</v>
      </c>
      <c r="T4204" s="35" t="str">
        <f t="shared" si="5"/>
        <v>Gamer casual</v>
      </c>
      <c r="U4204" s="35"/>
    </row>
    <row r="4205">
      <c r="A4205" s="28">
        <v>4204.0</v>
      </c>
      <c r="B4205" s="28">
        <v>19.0</v>
      </c>
      <c r="C4205" s="28" t="str">
        <f>TRIM(PROPER('Base de datos cruda'!C4205))</f>
        <v>Female</v>
      </c>
      <c r="D4205" s="28">
        <v>7.78</v>
      </c>
      <c r="E4205" s="28">
        <v>2.05</v>
      </c>
      <c r="F4205" s="28">
        <v>5.87</v>
      </c>
      <c r="G4205" s="28">
        <v>93.17</v>
      </c>
      <c r="H4205" s="28" t="str">
        <f>TRIM(PROPER('Base de datos cruda'!H4205))</f>
        <v>Fps</v>
      </c>
      <c r="I4205" s="28">
        <v>4.03</v>
      </c>
      <c r="J4205" s="28">
        <v>10.5</v>
      </c>
      <c r="K4205" s="28">
        <v>224.68</v>
      </c>
      <c r="L4205" s="28">
        <f>IF('Base de datos cruda'!L4205&lt;0,,'Base de datos cruda'!L4205)</f>
        <v>16.09</v>
      </c>
      <c r="M4205" s="28" t="str">
        <f>IF(TRIM(PROPER('Base de datos cruda'!M4205))="High","Alto",IF(TRIM(PROPER('Base de datos cruda'!M4205))="Medium","Medio","Bajo"))</f>
        <v>Bajo</v>
      </c>
      <c r="N4205" s="29">
        <v>16.02</v>
      </c>
      <c r="O4205" s="32">
        <f t="shared" si="1"/>
        <v>16.02</v>
      </c>
      <c r="P4205" s="33">
        <f t="shared" si="2"/>
        <v>18.28</v>
      </c>
      <c r="Q4205" s="34">
        <f t="shared" si="3"/>
        <v>0.263496144</v>
      </c>
      <c r="R4205" s="35" t="str">
        <f t="shared" si="4"/>
        <v>Bajo</v>
      </c>
      <c r="S4205" s="35" t="str">
        <f>IF(O4205="","",IF(O4205&gt;AVERAGE('Base de datos limpia'!$O$2:$O$8001),"Alto","Normal"))
</f>
        <v>Normal</v>
      </c>
      <c r="T4205" s="35" t="str">
        <f t="shared" si="5"/>
        <v>Gamer casual</v>
      </c>
      <c r="U4205" s="35"/>
    </row>
    <row r="4206">
      <c r="A4206" s="28">
        <v>4205.0</v>
      </c>
      <c r="B4206" s="28">
        <v>19.0</v>
      </c>
      <c r="C4206" s="28" t="str">
        <f>TRIM(PROPER('Base de datos cruda'!C4206))</f>
        <v>Female</v>
      </c>
      <c r="D4206" s="28">
        <v>0.05</v>
      </c>
      <c r="E4206" s="28">
        <v>9.28</v>
      </c>
      <c r="F4206" s="28">
        <v>7.66</v>
      </c>
      <c r="G4206" s="28">
        <v>93.5</v>
      </c>
      <c r="H4206" s="28" t="str">
        <f>TRIM(PROPER('Base de datos cruda'!H4206))</f>
        <v>Casual</v>
      </c>
      <c r="I4206" s="28">
        <v>1.75</v>
      </c>
      <c r="J4206" s="28">
        <v>3.94</v>
      </c>
      <c r="K4206" s="28">
        <v>331.03</v>
      </c>
      <c r="L4206" s="28">
        <f>IF('Base de datos cruda'!L4206&lt;0,,'Base de datos cruda'!L4206)</f>
        <v>4.15</v>
      </c>
      <c r="M4206" s="28" t="str">
        <f>IF(TRIM(PROPER('Base de datos cruda'!M4206))="High","Alto",IF(TRIM(PROPER('Base de datos cruda'!M4206))="Medium","Medio","Bajo"))</f>
        <v>Medio</v>
      </c>
      <c r="N4206" s="29">
        <v>100.0</v>
      </c>
      <c r="O4206" s="32">
        <f t="shared" si="1"/>
        <v>100</v>
      </c>
      <c r="P4206" s="33">
        <f t="shared" si="2"/>
        <v>3.99</v>
      </c>
      <c r="Q4206" s="34">
        <f t="shared" si="3"/>
        <v>185.6</v>
      </c>
      <c r="R4206" s="35" t="str">
        <f t="shared" si="4"/>
        <v>Alto</v>
      </c>
      <c r="S4206" s="35" t="str">
        <f>IF(O4206="","",IF(O4206&gt;AVERAGE('Base de datos limpia'!$O$2:$O$8001),"Alto","Normal"))
</f>
        <v>Alto</v>
      </c>
      <c r="T4206" s="35" t="str">
        <f t="shared" si="5"/>
        <v>Gamer intensivo</v>
      </c>
      <c r="U4206" s="35"/>
    </row>
    <row r="4207">
      <c r="A4207" s="28">
        <v>4206.0</v>
      </c>
      <c r="B4207" s="28">
        <v>21.0</v>
      </c>
      <c r="C4207" s="28" t="str">
        <f>TRIM(PROPER('Base de datos cruda'!C4207))</f>
        <v>Male</v>
      </c>
      <c r="D4207" s="28">
        <v>7.89</v>
      </c>
      <c r="E4207" s="28">
        <v>6.97</v>
      </c>
      <c r="F4207" s="28">
        <v>4.08</v>
      </c>
      <c r="G4207" s="28">
        <v>64.7</v>
      </c>
      <c r="H4207" s="28" t="str">
        <f>TRIM(PROPER('Base de datos cruda'!H4207))</f>
        <v>Rpg</v>
      </c>
      <c r="I4207" s="28">
        <v>1.09</v>
      </c>
      <c r="J4207" s="28">
        <v>13.17</v>
      </c>
      <c r="K4207" s="28">
        <v>224.68</v>
      </c>
      <c r="L4207" s="28">
        <f>IF('Base de datos cruda'!L4207&lt;0,,'Base de datos cruda'!L4207)</f>
        <v>18.82</v>
      </c>
      <c r="M4207" s="28" t="str">
        <f>IF(TRIM(PROPER('Base de datos cruda'!M4207))="High","Alto",IF(TRIM(PROPER('Base de datos cruda'!M4207))="Medium","Medio","Bajo"))</f>
        <v>Bajo</v>
      </c>
      <c r="N4207" s="29">
        <v>34.72</v>
      </c>
      <c r="O4207" s="32">
        <f t="shared" si="1"/>
        <v>34.72</v>
      </c>
      <c r="P4207" s="33">
        <f t="shared" si="2"/>
        <v>21.06</v>
      </c>
      <c r="Q4207" s="34">
        <f t="shared" si="3"/>
        <v>0.8833967047</v>
      </c>
      <c r="R4207" s="35" t="str">
        <f t="shared" si="4"/>
        <v>Bajo</v>
      </c>
      <c r="S4207" s="35" t="str">
        <f>IF(O4207="","",IF(O4207&gt;AVERAGE('Base de datos limpia'!$O$2:$O$8001),"Alto","Normal"))
</f>
        <v>Normal</v>
      </c>
      <c r="T4207" s="35" t="str">
        <f t="shared" si="5"/>
        <v>Gamer intensivo</v>
      </c>
      <c r="U4207" s="35"/>
    </row>
    <row r="4208">
      <c r="A4208" s="28">
        <v>4207.0</v>
      </c>
      <c r="B4208" s="28">
        <v>16.0</v>
      </c>
      <c r="C4208" s="28" t="str">
        <f>TRIM(PROPER('Base de datos cruda'!C4208))</f>
        <v>Male</v>
      </c>
      <c r="D4208" s="28">
        <v>7.84</v>
      </c>
      <c r="E4208" s="28">
        <v>3.81</v>
      </c>
      <c r="F4208" s="28">
        <v>4.07</v>
      </c>
      <c r="G4208" s="28">
        <v>92.49</v>
      </c>
      <c r="H4208" s="28" t="str">
        <f>TRIM(PROPER('Base de datos cruda'!H4208))</f>
        <v>Rpg</v>
      </c>
      <c r="I4208" s="28">
        <v>1.68</v>
      </c>
      <c r="J4208" s="28">
        <v>9.61</v>
      </c>
      <c r="K4208" s="28">
        <v>222.98</v>
      </c>
      <c r="L4208" s="28">
        <f>IF('Base de datos cruda'!L4208&lt;0,,'Base de datos cruda'!L4208)</f>
        <v>19.49</v>
      </c>
      <c r="M4208" s="28" t="str">
        <f>IF(TRIM(PROPER('Base de datos cruda'!M4208))="High","Alto",IF(TRIM(PROPER('Base de datos cruda'!M4208))="Medium","Medio","Bajo"))</f>
        <v>Bajo</v>
      </c>
      <c r="N4208" s="29">
        <v>25.22</v>
      </c>
      <c r="O4208" s="32">
        <f t="shared" si="1"/>
        <v>25.22</v>
      </c>
      <c r="P4208" s="33">
        <f t="shared" si="2"/>
        <v>17.45</v>
      </c>
      <c r="Q4208" s="34">
        <f t="shared" si="3"/>
        <v>0.4859693878</v>
      </c>
      <c r="R4208" s="35" t="str">
        <f t="shared" si="4"/>
        <v>Bajo</v>
      </c>
      <c r="S4208" s="35" t="str">
        <f>IF(O4208="","",IF(O4208&gt;AVERAGE('Base de datos limpia'!$O$2:$O$8001),"Alto","Normal"))
</f>
        <v>Normal</v>
      </c>
      <c r="T4208" s="35" t="str">
        <f t="shared" si="5"/>
        <v>Gamer moderado</v>
      </c>
      <c r="U4208" s="35"/>
    </row>
    <row r="4209">
      <c r="A4209" s="28">
        <v>4208.0</v>
      </c>
      <c r="B4209" s="28">
        <v>19.0</v>
      </c>
      <c r="C4209" s="28" t="str">
        <f>TRIM(PROPER('Base de datos cruda'!C4209))</f>
        <v>Female</v>
      </c>
      <c r="D4209" s="28">
        <v>7.97</v>
      </c>
      <c r="E4209" s="28">
        <v>8.14</v>
      </c>
      <c r="F4209" s="28">
        <v>4.15</v>
      </c>
      <c r="G4209" s="28">
        <v>82.57</v>
      </c>
      <c r="H4209" s="28" t="str">
        <f>TRIM(PROPER('Base de datos cruda'!H4209))</f>
        <v>Fps</v>
      </c>
      <c r="I4209" s="28">
        <v>0.96</v>
      </c>
      <c r="J4209" s="28">
        <v>12.86</v>
      </c>
      <c r="K4209" s="28">
        <v>221.29</v>
      </c>
      <c r="L4209" s="28">
        <f>IF('Base de datos cruda'!L4209&lt;0,,'Base de datos cruda'!L4209)</f>
        <v>20.24</v>
      </c>
      <c r="M4209" s="28" t="str">
        <f>IF(TRIM(PROPER('Base de datos cruda'!M4209))="High","Alto",IF(TRIM(PROPER('Base de datos cruda'!M4209))="Medium","Medio","Bajo"))</f>
        <v>Alto</v>
      </c>
      <c r="N4209" s="29">
        <v>54.268730811839</v>
      </c>
      <c r="O4209" s="32">
        <f t="shared" si="1"/>
        <v>54.26873081</v>
      </c>
      <c r="P4209" s="33">
        <f t="shared" si="2"/>
        <v>20.83</v>
      </c>
      <c r="Q4209" s="34">
        <f t="shared" si="3"/>
        <v>1.021329987</v>
      </c>
      <c r="R4209" s="35" t="str">
        <f t="shared" si="4"/>
        <v>Medio</v>
      </c>
      <c r="S4209" s="35" t="str">
        <f>IF(O4209="","",IF(O4209&gt;AVERAGE('Base de datos limpia'!$O$2:$O$8001),"Alto","Normal"))
</f>
        <v>Normal</v>
      </c>
      <c r="T4209" s="35" t="str">
        <f t="shared" si="5"/>
        <v>Gamer intensivo</v>
      </c>
      <c r="U4209" s="35"/>
    </row>
    <row r="4210">
      <c r="A4210" s="28">
        <v>4209.0</v>
      </c>
      <c r="B4210" s="28">
        <v>19.0</v>
      </c>
      <c r="C4210" s="28" t="str">
        <f>TRIM(PROPER('Base de datos cruda'!C4210))</f>
        <v>Female</v>
      </c>
      <c r="D4210" s="28">
        <v>3.81</v>
      </c>
      <c r="E4210" s="28">
        <v>5.4</v>
      </c>
      <c r="F4210" s="28">
        <v>5.1</v>
      </c>
      <c r="G4210" s="28">
        <v>80.14</v>
      </c>
      <c r="H4210" s="28" t="str">
        <f>TRIM(PROPER('Base de datos cruda'!H4210))</f>
        <v>Fps</v>
      </c>
      <c r="I4210" s="28">
        <v>0.65</v>
      </c>
      <c r="J4210" s="28">
        <v>5.0</v>
      </c>
      <c r="K4210" s="28">
        <v>296.7</v>
      </c>
      <c r="L4210" s="28">
        <f>IF('Base de datos cruda'!L4210&lt;0,,'Base de datos cruda'!L4210)</f>
        <v>7.27</v>
      </c>
      <c r="M4210" s="28" t="str">
        <f>IF(TRIM(PROPER('Base de datos cruda'!M4210))="High","Alto",IF(TRIM(PROPER('Base de datos cruda'!M4210))="Medium","Medio","Bajo"))</f>
        <v>Medio</v>
      </c>
      <c r="N4210" s="29">
        <v>57.77</v>
      </c>
      <c r="O4210" s="32">
        <f t="shared" si="1"/>
        <v>57.77</v>
      </c>
      <c r="P4210" s="33">
        <f t="shared" si="2"/>
        <v>8.81</v>
      </c>
      <c r="Q4210" s="34">
        <f t="shared" si="3"/>
        <v>1.417322835</v>
      </c>
      <c r="R4210" s="35" t="str">
        <f t="shared" si="4"/>
        <v>Medio</v>
      </c>
      <c r="S4210" s="35" t="str">
        <f>IF(O4210="","",IF(O4210&gt;AVERAGE('Base de datos limpia'!$O$2:$O$8001),"Alto","Normal"))
</f>
        <v>Normal</v>
      </c>
      <c r="T4210" s="35" t="str">
        <f t="shared" si="5"/>
        <v>Gamer moderado</v>
      </c>
      <c r="U4210" s="35"/>
    </row>
    <row r="4211">
      <c r="A4211" s="28">
        <v>4210.0</v>
      </c>
      <c r="B4211" s="28">
        <v>16.0</v>
      </c>
      <c r="C4211" s="28" t="str">
        <f>TRIM(PROPER('Base de datos cruda'!C4211))</f>
        <v>Female</v>
      </c>
      <c r="D4211" s="28">
        <v>7.71</v>
      </c>
      <c r="E4211" s="28">
        <v>2.28</v>
      </c>
      <c r="F4211" s="28">
        <v>5.87</v>
      </c>
      <c r="G4211" s="28">
        <v>63.79</v>
      </c>
      <c r="H4211" s="28" t="str">
        <f>TRIM(PROPER('Base de datos cruda'!H4211))</f>
        <v>Rpg</v>
      </c>
      <c r="I4211" s="28">
        <v>1.82</v>
      </c>
      <c r="J4211" s="28">
        <v>13.32</v>
      </c>
      <c r="K4211" s="28">
        <v>233.56</v>
      </c>
      <c r="L4211" s="28">
        <f>IF('Base de datos cruda'!L4211&lt;0,,'Base de datos cruda'!L4211)</f>
        <v>20.34</v>
      </c>
      <c r="M4211" s="28" t="str">
        <f>IF(TRIM(PROPER('Base de datos cruda'!M4211))="High","Alto",IF(TRIM(PROPER('Base de datos cruda'!M4211))="Medium","Medio","Bajo"))</f>
        <v>Bajo</v>
      </c>
      <c r="N4211" s="29">
        <v>24.24</v>
      </c>
      <c r="O4211" s="32">
        <f t="shared" si="1"/>
        <v>24.24</v>
      </c>
      <c r="P4211" s="33">
        <f t="shared" si="2"/>
        <v>21.03</v>
      </c>
      <c r="Q4211" s="34">
        <f t="shared" si="3"/>
        <v>0.2957198444</v>
      </c>
      <c r="R4211" s="35" t="str">
        <f t="shared" si="4"/>
        <v>Bajo</v>
      </c>
      <c r="S4211" s="35" t="str">
        <f>IF(O4211="","",IF(O4211&gt;AVERAGE('Base de datos limpia'!$O$2:$O$8001),"Alto","Normal"))
</f>
        <v>Normal</v>
      </c>
      <c r="T4211" s="35" t="str">
        <f t="shared" si="5"/>
        <v>Gamer casual</v>
      </c>
      <c r="U4211" s="35"/>
    </row>
    <row r="4212">
      <c r="A4212" s="28">
        <v>4211.0</v>
      </c>
      <c r="B4212" s="28">
        <v>24.0</v>
      </c>
      <c r="C4212" s="28" t="str">
        <f>TRIM(PROPER('Base de datos cruda'!C4212))</f>
        <v>Male</v>
      </c>
      <c r="D4212" s="28">
        <v>3.16</v>
      </c>
      <c r="E4212" s="28">
        <v>8.96</v>
      </c>
      <c r="F4212" s="28">
        <v>7.04</v>
      </c>
      <c r="G4212" s="28">
        <v>89.59</v>
      </c>
      <c r="H4212" s="28" t="str">
        <f>TRIM(PROPER('Base de datos cruda'!H4212))</f>
        <v>Casual</v>
      </c>
      <c r="I4212" s="28">
        <v>0.73</v>
      </c>
      <c r="J4212" s="28">
        <v>5.17</v>
      </c>
      <c r="K4212" s="28">
        <v>266.18</v>
      </c>
      <c r="L4212" s="28">
        <f>IF('Base de datos cruda'!L4212&lt;0,,'Base de datos cruda'!L4212)</f>
        <v>6.03</v>
      </c>
      <c r="M4212" s="28" t="str">
        <f>IF(TRIM(PROPER('Base de datos cruda'!M4212))="High","Alto",IF(TRIM(PROPER('Base de datos cruda'!M4212))="Medium","Medio","Bajo"))</f>
        <v>Medio</v>
      </c>
      <c r="N4212" s="29">
        <v>95.36</v>
      </c>
      <c r="O4212" s="32">
        <f t="shared" si="1"/>
        <v>95.36</v>
      </c>
      <c r="P4212" s="33">
        <f t="shared" si="2"/>
        <v>8.33</v>
      </c>
      <c r="Q4212" s="34">
        <f t="shared" si="3"/>
        <v>2.835443038</v>
      </c>
      <c r="R4212" s="35" t="str">
        <f t="shared" si="4"/>
        <v>Alto</v>
      </c>
      <c r="S4212" s="35" t="str">
        <f>IF(O4212="","",IF(O4212&gt;AVERAGE('Base de datos limpia'!$O$2:$O$8001),"Alto","Normal"))
</f>
        <v>Alto</v>
      </c>
      <c r="T4212" s="35" t="str">
        <f t="shared" si="5"/>
        <v>Gamer intensivo</v>
      </c>
      <c r="U4212" s="35"/>
    </row>
    <row r="4213">
      <c r="A4213" s="28">
        <v>4212.0</v>
      </c>
      <c r="B4213" s="28">
        <v>19.0</v>
      </c>
      <c r="C4213" s="28" t="str">
        <f>TRIM(PROPER('Base de datos cruda'!C4213))</f>
        <v>Male</v>
      </c>
      <c r="D4213" s="28">
        <v>0.21</v>
      </c>
      <c r="E4213" s="28">
        <v>4.05</v>
      </c>
      <c r="F4213" s="28">
        <v>8.93</v>
      </c>
      <c r="G4213" s="28">
        <v>62.39</v>
      </c>
      <c r="H4213" s="28" t="str">
        <f>TRIM(PROPER('Base de datos cruda'!H4213))</f>
        <v>Fps</v>
      </c>
      <c r="I4213" s="28">
        <v>2.51</v>
      </c>
      <c r="J4213" s="28">
        <v>5.18</v>
      </c>
      <c r="K4213" s="28">
        <v>312.05</v>
      </c>
      <c r="L4213" s="28">
        <f>IF('Base de datos cruda'!L4213&lt;0,,'Base de datos cruda'!L4213)</f>
        <v>4.16</v>
      </c>
      <c r="M4213" s="28" t="str">
        <f>IF(TRIM(PROPER('Base de datos cruda'!M4213))="High","Alto",IF(TRIM(PROPER('Base de datos cruda'!M4213))="Medium","Medio","Bajo"))</f>
        <v>Medio</v>
      </c>
      <c r="N4213" s="29">
        <v>75.58</v>
      </c>
      <c r="O4213" s="32">
        <f t="shared" si="1"/>
        <v>75.58</v>
      </c>
      <c r="P4213" s="33">
        <f t="shared" si="2"/>
        <v>5.39</v>
      </c>
      <c r="Q4213" s="34">
        <f t="shared" si="3"/>
        <v>19.28571429</v>
      </c>
      <c r="R4213" s="35" t="str">
        <f t="shared" si="4"/>
        <v>Alto</v>
      </c>
      <c r="S4213" s="35" t="str">
        <f>IF(O4213="","",IF(O4213&gt;AVERAGE('Base de datos limpia'!$O$2:$O$8001),"Alto","Normal"))
</f>
        <v>Alto</v>
      </c>
      <c r="T4213" s="35" t="str">
        <f t="shared" si="5"/>
        <v>Gamer moderado</v>
      </c>
      <c r="U4213" s="35"/>
    </row>
    <row r="4214">
      <c r="A4214" s="28">
        <v>4213.0</v>
      </c>
      <c r="B4214" s="28">
        <v>22.0</v>
      </c>
      <c r="C4214" s="28" t="str">
        <f>TRIM(PROPER('Base de datos cruda'!C4214))</f>
        <v>Female</v>
      </c>
      <c r="D4214" s="28">
        <v>1.79</v>
      </c>
      <c r="E4214" s="28">
        <v>7.29</v>
      </c>
      <c r="F4214" s="28">
        <v>5.77</v>
      </c>
      <c r="G4214" s="28">
        <v>71.11</v>
      </c>
      <c r="H4214" s="28" t="str">
        <f>TRIM(PROPER('Base de datos cruda'!H4214))</f>
        <v>Rpg</v>
      </c>
      <c r="I4214" s="28">
        <v>0.18</v>
      </c>
      <c r="J4214" s="28">
        <v>3.13</v>
      </c>
      <c r="K4214" s="28">
        <v>294.51</v>
      </c>
      <c r="L4214" s="28">
        <f>IF('Base de datos cruda'!L4214&lt;0,,'Base de datos cruda'!L4214)</f>
        <v>5.3</v>
      </c>
      <c r="M4214" s="28" t="str">
        <f>IF(TRIM(PROPER('Base de datos cruda'!M4214))="High","Alto",IF(TRIM(PROPER('Base de datos cruda'!M4214))="Medium","Medio","Bajo"))</f>
        <v>Alto</v>
      </c>
      <c r="N4214" s="29">
        <v>88.0807059277521</v>
      </c>
      <c r="O4214" s="32">
        <f t="shared" si="1"/>
        <v>88.08070593</v>
      </c>
      <c r="P4214" s="33">
        <f t="shared" si="2"/>
        <v>4.92</v>
      </c>
      <c r="Q4214" s="34">
        <f t="shared" si="3"/>
        <v>4.072625698</v>
      </c>
      <c r="R4214" s="35" t="str">
        <f t="shared" si="4"/>
        <v>Alto</v>
      </c>
      <c r="S4214" s="35" t="str">
        <f>IF(O4214="","",IF(O4214&gt;AVERAGE('Base de datos limpia'!$O$2:$O$8001),"Alto","Normal"))
</f>
        <v>Alto</v>
      </c>
      <c r="T4214" s="35" t="str">
        <f t="shared" si="5"/>
        <v>Gamer intensivo</v>
      </c>
      <c r="U4214" s="35"/>
    </row>
    <row r="4215">
      <c r="A4215" s="28">
        <v>4214.0</v>
      </c>
      <c r="B4215" s="28">
        <v>18.0</v>
      </c>
      <c r="C4215" s="28" t="str">
        <f>TRIM(PROPER('Base de datos cruda'!C4215))</f>
        <v>Male</v>
      </c>
      <c r="D4215" s="28">
        <v>7.56</v>
      </c>
      <c r="E4215" s="28">
        <v>3.62</v>
      </c>
      <c r="F4215" s="28">
        <v>4.28</v>
      </c>
      <c r="G4215" s="28">
        <v>63.82</v>
      </c>
      <c r="H4215" s="28" t="str">
        <f>TRIM(PROPER('Base de datos cruda'!H4215))</f>
        <v>Fps</v>
      </c>
      <c r="I4215" s="28">
        <v>2.16</v>
      </c>
      <c r="J4215" s="28">
        <v>10.2</v>
      </c>
      <c r="K4215" s="28">
        <v>222.07</v>
      </c>
      <c r="L4215" s="28">
        <f>IF('Base de datos cruda'!L4215&lt;0,,'Base de datos cruda'!L4215)</f>
        <v>15.41</v>
      </c>
      <c r="M4215" s="28" t="str">
        <f>IF(TRIM(PROPER('Base de datos cruda'!M4215))="High","Alto",IF(TRIM(PROPER('Base de datos cruda'!M4215))="Medium","Medio","Bajo"))</f>
        <v>Bajo</v>
      </c>
      <c r="N4215" s="29">
        <v>19.0</v>
      </c>
      <c r="O4215" s="32">
        <f t="shared" si="1"/>
        <v>19</v>
      </c>
      <c r="P4215" s="33">
        <f t="shared" si="2"/>
        <v>17.76</v>
      </c>
      <c r="Q4215" s="34">
        <f t="shared" si="3"/>
        <v>0.4788359788</v>
      </c>
      <c r="R4215" s="35" t="str">
        <f t="shared" si="4"/>
        <v>Bajo</v>
      </c>
      <c r="S4215" s="35" t="str">
        <f>IF(O4215="","",IF(O4215&gt;AVERAGE('Base de datos limpia'!$O$2:$O$8001),"Alto","Normal"))
</f>
        <v>Normal</v>
      </c>
      <c r="T4215" s="35" t="str">
        <f t="shared" si="5"/>
        <v>Gamer moderado</v>
      </c>
      <c r="U4215" s="35"/>
    </row>
    <row r="4216">
      <c r="A4216" s="28">
        <v>4215.0</v>
      </c>
      <c r="B4216" s="28">
        <v>18.0</v>
      </c>
      <c r="C4216" s="28" t="str">
        <f>TRIM(PROPER('Base de datos cruda'!C4216))</f>
        <v>Male</v>
      </c>
      <c r="D4216" s="28">
        <v>0.11</v>
      </c>
      <c r="E4216" s="28">
        <v>5.5</v>
      </c>
      <c r="F4216" s="28">
        <v>4.97</v>
      </c>
      <c r="G4216" s="28">
        <v>81.23</v>
      </c>
      <c r="H4216" s="28" t="str">
        <f>TRIM(PROPER('Base de datos cruda'!H4216))</f>
        <v>Fps</v>
      </c>
      <c r="I4216" s="28">
        <v>4.79</v>
      </c>
      <c r="J4216" s="28">
        <v>4.28</v>
      </c>
      <c r="K4216" s="28">
        <v>319.32</v>
      </c>
      <c r="L4216" s="28" t="str">
        <f>IF('Base de datos cruda'!L4216&lt;0,,'Base de datos cruda'!L4216)</f>
        <v/>
      </c>
      <c r="M4216" s="28" t="str">
        <f>IF(TRIM(PROPER('Base de datos cruda'!M4216))="High","Alto",IF(TRIM(PROPER('Base de datos cruda'!M4216))="Medium","Medio","Bajo"))</f>
        <v>Medio</v>
      </c>
      <c r="N4216" s="29">
        <v>86.27</v>
      </c>
      <c r="O4216" s="32">
        <f t="shared" si="1"/>
        <v>86.27</v>
      </c>
      <c r="P4216" s="33">
        <f t="shared" si="2"/>
        <v>4.39</v>
      </c>
      <c r="Q4216" s="34">
        <f t="shared" si="3"/>
        <v>50</v>
      </c>
      <c r="R4216" s="35" t="str">
        <f t="shared" si="4"/>
        <v>Alto</v>
      </c>
      <c r="S4216" s="35" t="str">
        <f>IF(O4216="","",IF(O4216&gt;AVERAGE('Base de datos limpia'!$O$2:$O$8001),"Alto","Normal"))
</f>
        <v>Alto</v>
      </c>
      <c r="T4216" s="35" t="str">
        <f t="shared" si="5"/>
        <v>Gamer moderado</v>
      </c>
      <c r="U4216" s="35"/>
    </row>
    <row r="4217">
      <c r="A4217" s="28">
        <v>4216.0</v>
      </c>
      <c r="B4217" s="28">
        <v>23.0</v>
      </c>
      <c r="C4217" s="28" t="str">
        <f>TRIM(PROPER('Base de datos cruda'!C4217))</f>
        <v>Male</v>
      </c>
      <c r="D4217" s="28">
        <v>4.37</v>
      </c>
      <c r="E4217" s="28">
        <v>8.35</v>
      </c>
      <c r="F4217" s="28">
        <v>8.49</v>
      </c>
      <c r="G4217" s="28">
        <v>85.81</v>
      </c>
      <c r="H4217" s="28" t="str">
        <f>TRIM(PROPER('Base de datos cruda'!H4217))</f>
        <v>Fps</v>
      </c>
      <c r="I4217" s="28">
        <v>1.79</v>
      </c>
      <c r="J4217" s="28">
        <v>8.66</v>
      </c>
      <c r="K4217" s="28">
        <v>261.82</v>
      </c>
      <c r="L4217" s="28">
        <f>IF('Base de datos cruda'!L4217&lt;0,,'Base de datos cruda'!L4217)</f>
        <v>13.84</v>
      </c>
      <c r="M4217" s="28" t="str">
        <f>IF(TRIM(PROPER('Base de datos cruda'!M4217))="High","Alto",IF(TRIM(PROPER('Base de datos cruda'!M4217))="Medium","Medio","Bajo"))</f>
        <v>Medio</v>
      </c>
      <c r="N4217" s="29">
        <v>90.6</v>
      </c>
      <c r="O4217" s="32">
        <f t="shared" si="1"/>
        <v>90.6</v>
      </c>
      <c r="P4217" s="33">
        <f t="shared" si="2"/>
        <v>13.03</v>
      </c>
      <c r="Q4217" s="34">
        <f t="shared" si="3"/>
        <v>1.910755149</v>
      </c>
      <c r="R4217" s="35" t="str">
        <f t="shared" si="4"/>
        <v>Alto</v>
      </c>
      <c r="S4217" s="35" t="str">
        <f>IF(O4217="","",IF(O4217&gt;AVERAGE('Base de datos limpia'!$O$2:$O$8001),"Alto","Normal"))
</f>
        <v>Alto</v>
      </c>
      <c r="T4217" s="35" t="str">
        <f t="shared" si="5"/>
        <v>Gamer intensivo</v>
      </c>
      <c r="U4217" s="35"/>
    </row>
    <row r="4218">
      <c r="A4218" s="28">
        <v>4217.0</v>
      </c>
      <c r="B4218" s="28">
        <v>23.0</v>
      </c>
      <c r="C4218" s="28" t="str">
        <f>TRIM(PROPER('Base de datos cruda'!C4218))</f>
        <v>Female</v>
      </c>
      <c r="D4218" s="28">
        <v>0.6</v>
      </c>
      <c r="E4218" s="28">
        <v>2.41</v>
      </c>
      <c r="F4218" s="28">
        <v>7.5</v>
      </c>
      <c r="G4218" s="28">
        <v>95.63</v>
      </c>
      <c r="H4218" s="28" t="str">
        <f>TRIM(PROPER('Base de datos cruda'!H4218))</f>
        <v>Casual</v>
      </c>
      <c r="I4218" s="28">
        <v>0.69</v>
      </c>
      <c r="J4218" s="28">
        <v>5.09</v>
      </c>
      <c r="K4218" s="28">
        <v>307.67</v>
      </c>
      <c r="L4218" s="28">
        <f>IF('Base de datos cruda'!L4218&lt;0,,'Base de datos cruda'!L4218)</f>
        <v>4.28</v>
      </c>
      <c r="M4218" s="28" t="str">
        <f>IF(TRIM(PROPER('Base de datos cruda'!M4218))="High","Alto",IF(TRIM(PROPER('Base de datos cruda'!M4218))="Medium","Medio","Bajo"))</f>
        <v>Medio</v>
      </c>
      <c r="N4218" s="29">
        <v>70.48</v>
      </c>
      <c r="O4218" s="32">
        <f t="shared" si="1"/>
        <v>70.48</v>
      </c>
      <c r="P4218" s="33">
        <f t="shared" si="2"/>
        <v>5.69</v>
      </c>
      <c r="Q4218" s="34">
        <f t="shared" si="3"/>
        <v>4.016666667</v>
      </c>
      <c r="R4218" s="35" t="str">
        <f t="shared" si="4"/>
        <v>Alto</v>
      </c>
      <c r="S4218" s="35" t="str">
        <f>IF(O4218="","",IF(O4218&gt;AVERAGE('Base de datos limpia'!$O$2:$O$8001),"Alto","Normal"))
</f>
        <v>Alto</v>
      </c>
      <c r="T4218" s="35" t="str">
        <f t="shared" si="5"/>
        <v>Gamer casual</v>
      </c>
      <c r="U4218" s="35"/>
    </row>
    <row r="4219">
      <c r="A4219" s="28">
        <v>4218.0</v>
      </c>
      <c r="B4219" s="28">
        <v>16.0</v>
      </c>
      <c r="C4219" s="28" t="str">
        <f>TRIM(PROPER('Base de datos cruda'!C4219))</f>
        <v>Male</v>
      </c>
      <c r="D4219" s="28">
        <v>2.29</v>
      </c>
      <c r="E4219" s="28">
        <v>9.8</v>
      </c>
      <c r="F4219" s="28">
        <v>7.95</v>
      </c>
      <c r="G4219" s="28">
        <v>89.35</v>
      </c>
      <c r="H4219" s="28" t="str">
        <f>TRIM(PROPER('Base de datos cruda'!H4219))</f>
        <v>Fps</v>
      </c>
      <c r="I4219" s="28">
        <v>1.53</v>
      </c>
      <c r="J4219" s="28">
        <v>5.04</v>
      </c>
      <c r="K4219" s="28">
        <v>294.06</v>
      </c>
      <c r="L4219" s="28">
        <f>IF('Base de datos cruda'!L4219&lt;0,,'Base de datos cruda'!L4219)</f>
        <v>6</v>
      </c>
      <c r="M4219" s="28" t="str">
        <f>IF(TRIM(PROPER('Base de datos cruda'!M4219))="High","Alto",IF(TRIM(PROPER('Base de datos cruda'!M4219))="Medium","Medio","Bajo"))</f>
        <v>Medio</v>
      </c>
      <c r="N4219" s="29">
        <v>100.0</v>
      </c>
      <c r="O4219" s="32">
        <f t="shared" si="1"/>
        <v>100</v>
      </c>
      <c r="P4219" s="33">
        <f t="shared" si="2"/>
        <v>7.33</v>
      </c>
      <c r="Q4219" s="34">
        <f t="shared" si="3"/>
        <v>4.279475983</v>
      </c>
      <c r="R4219" s="35" t="str">
        <f t="shared" si="4"/>
        <v>Alto</v>
      </c>
      <c r="S4219" s="35" t="str">
        <f>IF(O4219="","",IF(O4219&gt;AVERAGE('Base de datos limpia'!$O$2:$O$8001),"Alto","Normal"))
</f>
        <v>Alto</v>
      </c>
      <c r="T4219" s="35" t="str">
        <f t="shared" si="5"/>
        <v>Gamer intensivo</v>
      </c>
      <c r="U4219" s="35"/>
    </row>
    <row r="4220">
      <c r="A4220" s="28">
        <v>4219.0</v>
      </c>
      <c r="B4220" s="28">
        <v>17.0</v>
      </c>
      <c r="C4220" s="28" t="str">
        <f>TRIM(PROPER('Base de datos cruda'!C4220))</f>
        <v>Female</v>
      </c>
      <c r="D4220" s="28">
        <v>0.7</v>
      </c>
      <c r="E4220" s="28">
        <v>1.63</v>
      </c>
      <c r="F4220" s="28">
        <v>4.62</v>
      </c>
      <c r="G4220" s="28">
        <v>98.44</v>
      </c>
      <c r="H4220" s="28" t="str">
        <f>TRIM(PROPER('Base de datos cruda'!H4220))</f>
        <v>Fps</v>
      </c>
      <c r="I4220" s="28">
        <v>3.96</v>
      </c>
      <c r="J4220" s="28">
        <v>5.03</v>
      </c>
      <c r="K4220" s="28">
        <v>296.19</v>
      </c>
      <c r="L4220" s="28">
        <f>IF('Base de datos cruda'!L4220&lt;0,,'Base de datos cruda'!L4220)</f>
        <v>3.6</v>
      </c>
      <c r="M4220" s="28" t="str">
        <f>IF(TRIM(PROPER('Base de datos cruda'!M4220))="High","Alto",IF(TRIM(PROPER('Base de datos cruda'!M4220))="Medium","Medio","Bajo"))</f>
        <v>Medio</v>
      </c>
      <c r="N4220" s="29">
        <v>67.4454370787689</v>
      </c>
      <c r="O4220" s="32">
        <f t="shared" si="1"/>
        <v>67.44543708</v>
      </c>
      <c r="P4220" s="33">
        <f t="shared" si="2"/>
        <v>5.73</v>
      </c>
      <c r="Q4220" s="34">
        <f t="shared" si="3"/>
        <v>2.328571429</v>
      </c>
      <c r="R4220" s="35" t="str">
        <f t="shared" si="4"/>
        <v>Medio</v>
      </c>
      <c r="S4220" s="35" t="str">
        <f>IF(O4220="","",IF(O4220&gt;AVERAGE('Base de datos limpia'!$O$2:$O$8001),"Alto","Normal"))
</f>
        <v>Alto</v>
      </c>
      <c r="T4220" s="35" t="str">
        <f t="shared" si="5"/>
        <v>Gamer casual</v>
      </c>
      <c r="U4220" s="35"/>
    </row>
    <row r="4221">
      <c r="A4221" s="28">
        <v>4220.0</v>
      </c>
      <c r="B4221" s="28">
        <v>23.0</v>
      </c>
      <c r="C4221" s="28" t="str">
        <f>TRIM(PROPER('Base de datos cruda'!C4221))</f>
        <v>Male</v>
      </c>
      <c r="D4221" s="28">
        <v>6.88</v>
      </c>
      <c r="E4221" s="28">
        <v>5.81</v>
      </c>
      <c r="F4221" s="28">
        <v>4.67</v>
      </c>
      <c r="G4221" s="28">
        <v>90.44</v>
      </c>
      <c r="H4221" s="28" t="str">
        <f>TRIM(PROPER('Base de datos cruda'!H4221))</f>
        <v>Casual</v>
      </c>
      <c r="I4221" s="28">
        <v>1.57</v>
      </c>
      <c r="J4221" s="28">
        <v>10.02</v>
      </c>
      <c r="K4221" s="28">
        <v>215.93</v>
      </c>
      <c r="L4221" s="28">
        <f>IF('Base de datos cruda'!L4221&lt;0,,'Base de datos cruda'!L4221)</f>
        <v>17.28</v>
      </c>
      <c r="M4221" s="28" t="str">
        <f>IF(TRIM(PROPER('Base de datos cruda'!M4221))="High","Alto",IF(TRIM(PROPER('Base de datos cruda'!M4221))="Medium","Medio","Bajo"))</f>
        <v>Bajo</v>
      </c>
      <c r="N4221" s="29">
        <v>32.1</v>
      </c>
      <c r="O4221" s="32">
        <f t="shared" si="1"/>
        <v>32.1</v>
      </c>
      <c r="P4221" s="33">
        <f t="shared" si="2"/>
        <v>16.9</v>
      </c>
      <c r="Q4221" s="34">
        <f t="shared" si="3"/>
        <v>0.8444767442</v>
      </c>
      <c r="R4221" s="35" t="str">
        <f t="shared" si="4"/>
        <v>Bajo</v>
      </c>
      <c r="S4221" s="35" t="str">
        <f>IF(O4221="","",IF(O4221&gt;AVERAGE('Base de datos limpia'!$O$2:$O$8001),"Alto","Normal"))
</f>
        <v>Normal</v>
      </c>
      <c r="T4221" s="35" t="str">
        <f t="shared" si="5"/>
        <v>Gamer moderado</v>
      </c>
      <c r="U4221" s="35"/>
    </row>
    <row r="4222">
      <c r="A4222" s="28">
        <v>4221.0</v>
      </c>
      <c r="B4222" s="28">
        <v>16.0</v>
      </c>
      <c r="C4222" s="28" t="str">
        <f>TRIM(PROPER('Base de datos cruda'!C4222))</f>
        <v>Female</v>
      </c>
      <c r="D4222" s="28">
        <v>4.73</v>
      </c>
      <c r="E4222" s="28">
        <v>9.24</v>
      </c>
      <c r="F4222" s="28">
        <v>4.56</v>
      </c>
      <c r="G4222" s="28">
        <v>71.92</v>
      </c>
      <c r="H4222" s="28" t="str">
        <f>TRIM(PROPER('Base de datos cruda'!H4222))</f>
        <v>Fps</v>
      </c>
      <c r="I4222" s="28">
        <v>1.92</v>
      </c>
      <c r="J4222" s="28">
        <v>8.56</v>
      </c>
      <c r="K4222" s="28">
        <v>275.67</v>
      </c>
      <c r="L4222" s="28">
        <f>IF('Base de datos cruda'!L4222&lt;0,,'Base de datos cruda'!L4222)</f>
        <v>15.75</v>
      </c>
      <c r="M4222" s="28" t="str">
        <f>IF(TRIM(PROPER('Base de datos cruda'!M4222))="High","Alto",IF(TRIM(PROPER('Base de datos cruda'!M4222))="Medium","Medio","Bajo"))</f>
        <v>Alto</v>
      </c>
      <c r="N4222" s="29">
        <v>77.92</v>
      </c>
      <c r="O4222" s="32">
        <f t="shared" si="1"/>
        <v>77.92</v>
      </c>
      <c r="P4222" s="33">
        <f t="shared" si="2"/>
        <v>13.29</v>
      </c>
      <c r="Q4222" s="34">
        <f t="shared" si="3"/>
        <v>1.953488372</v>
      </c>
      <c r="R4222" s="35" t="str">
        <f t="shared" si="4"/>
        <v>Alto</v>
      </c>
      <c r="S4222" s="35" t="str">
        <f>IF(O4222="","",IF(O4222&gt;AVERAGE('Base de datos limpia'!$O$2:$O$8001),"Alto","Normal"))
</f>
        <v>Alto</v>
      </c>
      <c r="T4222" s="35" t="str">
        <f t="shared" si="5"/>
        <v>Gamer intensivo</v>
      </c>
      <c r="U4222" s="35"/>
    </row>
    <row r="4223">
      <c r="A4223" s="28">
        <v>4222.0</v>
      </c>
      <c r="B4223" s="28">
        <v>23.0</v>
      </c>
      <c r="C4223" s="28" t="str">
        <f>TRIM(PROPER('Base de datos cruda'!C4223))</f>
        <v>Female</v>
      </c>
      <c r="D4223" s="28">
        <v>7.22</v>
      </c>
      <c r="E4223" s="28">
        <v>9.51</v>
      </c>
      <c r="F4223" s="28">
        <v>8.29</v>
      </c>
      <c r="G4223" s="28">
        <v>81.9</v>
      </c>
      <c r="H4223" s="28" t="str">
        <f>TRIM(PROPER('Base de datos cruda'!H4223))</f>
        <v>Fps</v>
      </c>
      <c r="I4223" s="28">
        <v>3.94</v>
      </c>
      <c r="J4223" s="28">
        <v>10.96</v>
      </c>
      <c r="K4223" s="28">
        <v>241.73</v>
      </c>
      <c r="L4223" s="28">
        <f>IF('Base de datos cruda'!L4223&lt;0,,'Base de datos cruda'!L4223)</f>
        <v>18.12</v>
      </c>
      <c r="M4223" s="28" t="str">
        <f>IF(TRIM(PROPER('Base de datos cruda'!M4223))="High","Alto",IF(TRIM(PROPER('Base de datos cruda'!M4223))="Medium","Medio","Bajo"))</f>
        <v>Bajo</v>
      </c>
      <c r="N4223" s="29">
        <v>93.9672761890419</v>
      </c>
      <c r="O4223" s="32">
        <f t="shared" si="1"/>
        <v>93.96727619</v>
      </c>
      <c r="P4223" s="33">
        <f t="shared" si="2"/>
        <v>18.18</v>
      </c>
      <c r="Q4223" s="34">
        <f t="shared" si="3"/>
        <v>1.317174515</v>
      </c>
      <c r="R4223" s="35" t="str">
        <f t="shared" si="4"/>
        <v>Alto</v>
      </c>
      <c r="S4223" s="35" t="str">
        <f>IF(O4223="","",IF(O4223&gt;AVERAGE('Base de datos limpia'!$O$2:$O$8001),"Alto","Normal"))
</f>
        <v>Alto</v>
      </c>
      <c r="T4223" s="35" t="str">
        <f t="shared" si="5"/>
        <v>Gamer intensivo</v>
      </c>
      <c r="U4223" s="35"/>
    </row>
    <row r="4224">
      <c r="A4224" s="28">
        <v>4223.0</v>
      </c>
      <c r="B4224" s="28">
        <v>23.0</v>
      </c>
      <c r="C4224" s="28" t="str">
        <f>TRIM(PROPER('Base de datos cruda'!C4224))</f>
        <v>Male</v>
      </c>
      <c r="D4224" s="28">
        <v>5.51</v>
      </c>
      <c r="E4224" s="28">
        <v>3.09</v>
      </c>
      <c r="F4224" s="28">
        <v>5.05</v>
      </c>
      <c r="G4224" s="28">
        <v>78.32</v>
      </c>
      <c r="H4224" s="28" t="str">
        <f>TRIM(PROPER('Base de datos cruda'!H4224))</f>
        <v>Fps</v>
      </c>
      <c r="I4224" s="28">
        <v>1.3</v>
      </c>
      <c r="J4224" s="28">
        <v>7.35</v>
      </c>
      <c r="K4224" s="28">
        <v>257.57</v>
      </c>
      <c r="L4224" s="28">
        <f>IF('Base de datos cruda'!L4224&lt;0,,'Base de datos cruda'!L4224)</f>
        <v>12.68</v>
      </c>
      <c r="M4224" s="28" t="str">
        <f>IF(TRIM(PROPER('Base de datos cruda'!M4224))="High","Alto",IF(TRIM(PROPER('Base de datos cruda'!M4224))="Medium","Medio","Bajo"))</f>
        <v>Bajo</v>
      </c>
      <c r="N4224" s="29">
        <v>46.5462903693501</v>
      </c>
      <c r="O4224" s="32">
        <f t="shared" si="1"/>
        <v>46.54629037</v>
      </c>
      <c r="P4224" s="33">
        <f t="shared" si="2"/>
        <v>12.86</v>
      </c>
      <c r="Q4224" s="34">
        <f t="shared" si="3"/>
        <v>0.5607985481</v>
      </c>
      <c r="R4224" s="35" t="str">
        <f t="shared" si="4"/>
        <v>Bajo</v>
      </c>
      <c r="S4224" s="35" t="str">
        <f>IF(O4224="","",IF(O4224&gt;AVERAGE('Base de datos limpia'!$O$2:$O$8001),"Alto","Normal"))
</f>
        <v>Normal</v>
      </c>
      <c r="T4224" s="35" t="str">
        <f t="shared" si="5"/>
        <v>Gamer moderado</v>
      </c>
      <c r="U4224" s="35"/>
    </row>
    <row r="4225">
      <c r="A4225" s="28">
        <v>4224.0</v>
      </c>
      <c r="B4225" s="28">
        <v>17.0</v>
      </c>
      <c r="C4225" s="28" t="str">
        <f>TRIM(PROPER('Base de datos cruda'!C4225))</f>
        <v>Female</v>
      </c>
      <c r="D4225" s="28">
        <v>7.77</v>
      </c>
      <c r="E4225" s="28">
        <v>2.3</v>
      </c>
      <c r="F4225" s="28">
        <v>7.22</v>
      </c>
      <c r="G4225" s="28">
        <v>82.64</v>
      </c>
      <c r="H4225" s="28" t="str">
        <f>TRIM(PROPER('Base de datos cruda'!H4225))</f>
        <v>Casual</v>
      </c>
      <c r="I4225" s="28">
        <v>2.39</v>
      </c>
      <c r="J4225" s="28">
        <v>13.0</v>
      </c>
      <c r="K4225" s="28">
        <v>229.81</v>
      </c>
      <c r="L4225" s="28">
        <f>IF('Base de datos cruda'!L4225&lt;0,,'Base de datos cruda'!L4225)</f>
        <v>18.73</v>
      </c>
      <c r="M4225" s="28" t="str">
        <f>IF(TRIM(PROPER('Base de datos cruda'!M4225))="High","Alto",IF(TRIM(PROPER('Base de datos cruda'!M4225))="Medium","Medio","Bajo"))</f>
        <v>Bajo</v>
      </c>
      <c r="N4225" s="29">
        <v>23.61</v>
      </c>
      <c r="O4225" s="32">
        <f t="shared" si="1"/>
        <v>23.61</v>
      </c>
      <c r="P4225" s="33">
        <f t="shared" si="2"/>
        <v>20.77</v>
      </c>
      <c r="Q4225" s="34">
        <f t="shared" si="3"/>
        <v>0.296010296</v>
      </c>
      <c r="R4225" s="35" t="str">
        <f t="shared" si="4"/>
        <v>Bajo</v>
      </c>
      <c r="S4225" s="35" t="str">
        <f>IF(O4225="","",IF(O4225&gt;AVERAGE('Base de datos limpia'!$O$2:$O$8001),"Alto","Normal"))
</f>
        <v>Normal</v>
      </c>
      <c r="T4225" s="35" t="str">
        <f t="shared" si="5"/>
        <v>Gamer casual</v>
      </c>
      <c r="U4225" s="35"/>
    </row>
    <row r="4226">
      <c r="A4226" s="28">
        <v>4225.0</v>
      </c>
      <c r="B4226" s="28">
        <v>19.0</v>
      </c>
      <c r="C4226" s="28" t="str">
        <f>TRIM(PROPER('Base de datos cruda'!C4226))</f>
        <v>Male</v>
      </c>
      <c r="D4226" s="28">
        <v>4.08</v>
      </c>
      <c r="E4226" s="28">
        <v>7.52</v>
      </c>
      <c r="F4226" s="28">
        <v>6.58</v>
      </c>
      <c r="G4226" s="28">
        <v>82.88</v>
      </c>
      <c r="H4226" s="28" t="str">
        <f>TRIM(PROPER('Base de datos cruda'!H4226))</f>
        <v>Fps</v>
      </c>
      <c r="I4226" s="28">
        <v>0.32</v>
      </c>
      <c r="J4226" s="28">
        <v>9.42</v>
      </c>
      <c r="K4226" s="28">
        <v>269.15</v>
      </c>
      <c r="L4226" s="28">
        <f>IF('Base de datos cruda'!L4226&lt;0,,'Base de datos cruda'!L4226)</f>
        <v>11.56</v>
      </c>
      <c r="M4226" s="28" t="str">
        <f>IF(TRIM(PROPER('Base de datos cruda'!M4226))="High","Alto",IF(TRIM(PROPER('Base de datos cruda'!M4226))="Medium","Medio","Bajo"))</f>
        <v>Medio</v>
      </c>
      <c r="N4226" s="29">
        <v>83.79</v>
      </c>
      <c r="O4226" s="32">
        <f t="shared" si="1"/>
        <v>83.79</v>
      </c>
      <c r="P4226" s="33">
        <f t="shared" si="2"/>
        <v>13.5</v>
      </c>
      <c r="Q4226" s="34">
        <f t="shared" si="3"/>
        <v>1.843137255</v>
      </c>
      <c r="R4226" s="35" t="str">
        <f t="shared" si="4"/>
        <v>Alto</v>
      </c>
      <c r="S4226" s="35" t="str">
        <f>IF(O4226="","",IF(O4226&gt;AVERAGE('Base de datos limpia'!$O$2:$O$8001),"Alto","Normal"))
</f>
        <v>Alto</v>
      </c>
      <c r="T4226" s="35" t="str">
        <f t="shared" si="5"/>
        <v>Gamer intensivo</v>
      </c>
      <c r="U4226" s="35"/>
    </row>
    <row r="4227">
      <c r="A4227" s="28">
        <v>4226.0</v>
      </c>
      <c r="B4227" s="28">
        <v>21.0</v>
      </c>
      <c r="C4227" s="28" t="str">
        <f>TRIM(PROPER('Base de datos cruda'!C4227))</f>
        <v>Male</v>
      </c>
      <c r="D4227" s="28">
        <v>5.11</v>
      </c>
      <c r="E4227" s="28">
        <v>1.38</v>
      </c>
      <c r="F4227" s="28">
        <v>6.72</v>
      </c>
      <c r="G4227" s="28">
        <v>88.08</v>
      </c>
      <c r="H4227" s="28" t="str">
        <f>TRIM(PROPER('Base de datos cruda'!H4227))</f>
        <v>Casual</v>
      </c>
      <c r="I4227" s="28">
        <v>0.87</v>
      </c>
      <c r="J4227" s="28">
        <v>7.13</v>
      </c>
      <c r="K4227" s="28">
        <v>288.84</v>
      </c>
      <c r="L4227" s="28">
        <f>IF('Base de datos cruda'!L4227&lt;0,,'Base de datos cruda'!L4227)</f>
        <v>9.22</v>
      </c>
      <c r="M4227" s="28" t="str">
        <f>IF(TRIM(PROPER('Base de datos cruda'!M4227))="High","Alto",IF(TRIM(PROPER('Base de datos cruda'!M4227))="Medium","Medio","Bajo"))</f>
        <v>Bajo</v>
      </c>
      <c r="N4227" s="29">
        <v>41.86</v>
      </c>
      <c r="O4227" s="32">
        <f t="shared" si="1"/>
        <v>41.86</v>
      </c>
      <c r="P4227" s="33">
        <f t="shared" si="2"/>
        <v>12.24</v>
      </c>
      <c r="Q4227" s="34">
        <f t="shared" si="3"/>
        <v>0.2700587084</v>
      </c>
      <c r="R4227" s="35" t="str">
        <f t="shared" si="4"/>
        <v>Bajo</v>
      </c>
      <c r="S4227" s="35" t="str">
        <f>IF(O4227="","",IF(O4227&gt;AVERAGE('Base de datos limpia'!$O$2:$O$8001),"Alto","Normal"))
</f>
        <v>Normal</v>
      </c>
      <c r="T4227" s="35" t="str">
        <f t="shared" si="5"/>
        <v>Gamer casual</v>
      </c>
      <c r="U4227" s="35"/>
    </row>
    <row r="4228">
      <c r="A4228" s="28">
        <v>4227.0</v>
      </c>
      <c r="B4228" s="28">
        <v>24.0</v>
      </c>
      <c r="C4228" s="28" t="str">
        <f>TRIM(PROPER('Base de datos cruda'!C4228))</f>
        <v>Female</v>
      </c>
      <c r="D4228" s="28">
        <v>4.61</v>
      </c>
      <c r="E4228" s="28">
        <v>5.37</v>
      </c>
      <c r="F4228" s="28">
        <v>4.98</v>
      </c>
      <c r="G4228" s="28">
        <v>63.32</v>
      </c>
      <c r="H4228" s="28" t="str">
        <f>TRIM(PROPER('Base de datos cruda'!H4228))</f>
        <v>Fps</v>
      </c>
      <c r="I4228" s="28">
        <v>1.05</v>
      </c>
      <c r="J4228" s="28">
        <v>7.69</v>
      </c>
      <c r="K4228" s="28">
        <v>266.61</v>
      </c>
      <c r="L4228" s="28">
        <f>IF('Base de datos cruda'!L4228&lt;0,,'Base de datos cruda'!L4228)</f>
        <v>11.93</v>
      </c>
      <c r="M4228" s="28" t="str">
        <f>IF(TRIM(PROPER('Base de datos cruda'!M4228))="High","Alto",IF(TRIM(PROPER('Base de datos cruda'!M4228))="Medium","Medio","Bajo"))</f>
        <v>Medio</v>
      </c>
      <c r="N4228" s="29">
        <v>52.21</v>
      </c>
      <c r="O4228" s="32">
        <f t="shared" si="1"/>
        <v>52.21</v>
      </c>
      <c r="P4228" s="33">
        <f t="shared" si="2"/>
        <v>12.3</v>
      </c>
      <c r="Q4228" s="34">
        <f t="shared" si="3"/>
        <v>1.164859002</v>
      </c>
      <c r="R4228" s="35" t="str">
        <f t="shared" si="4"/>
        <v>Medio</v>
      </c>
      <c r="S4228" s="35" t="str">
        <f>IF(O4228="","",IF(O4228&gt;AVERAGE('Base de datos limpia'!$O$2:$O$8001),"Alto","Normal"))
</f>
        <v>Normal</v>
      </c>
      <c r="T4228" s="35" t="str">
        <f t="shared" si="5"/>
        <v>Gamer moderado</v>
      </c>
      <c r="U4228" s="35"/>
    </row>
    <row r="4229">
      <c r="A4229" s="28">
        <v>4228.0</v>
      </c>
      <c r="B4229" s="28">
        <v>23.0</v>
      </c>
      <c r="C4229" s="28" t="str">
        <f>TRIM(PROPER('Base de datos cruda'!C4229))</f>
        <v>Male</v>
      </c>
      <c r="D4229" s="28">
        <v>3.87</v>
      </c>
      <c r="E4229" s="28">
        <v>8.17</v>
      </c>
      <c r="F4229" s="28">
        <v>7.18</v>
      </c>
      <c r="G4229" s="28">
        <v>89.87</v>
      </c>
      <c r="H4229" s="28" t="str">
        <f>TRIM(PROPER('Base de datos cruda'!H4229))</f>
        <v>Fps</v>
      </c>
      <c r="I4229" s="28">
        <v>2.32</v>
      </c>
      <c r="J4229" s="28">
        <v>7.19</v>
      </c>
      <c r="K4229" s="28">
        <v>299.64</v>
      </c>
      <c r="L4229" s="28">
        <f>IF('Base de datos cruda'!L4229&lt;0,,'Base de datos cruda'!L4229)</f>
        <v>6.78</v>
      </c>
      <c r="M4229" s="28" t="str">
        <f>IF(TRIM(PROPER('Base de datos cruda'!M4229))="High","Alto",IF(TRIM(PROPER('Base de datos cruda'!M4229))="Medium","Medio","Bajo"))</f>
        <v>Medio</v>
      </c>
      <c r="N4229" s="29">
        <v>93.34</v>
      </c>
      <c r="O4229" s="32">
        <f t="shared" si="1"/>
        <v>93.34</v>
      </c>
      <c r="P4229" s="33">
        <f t="shared" si="2"/>
        <v>11.06</v>
      </c>
      <c r="Q4229" s="34">
        <f t="shared" si="3"/>
        <v>2.111111111</v>
      </c>
      <c r="R4229" s="35" t="str">
        <f t="shared" si="4"/>
        <v>Alto</v>
      </c>
      <c r="S4229" s="35" t="str">
        <f>IF(O4229="","",IF(O4229&gt;AVERAGE('Base de datos limpia'!$O$2:$O$8001),"Alto","Normal"))
</f>
        <v>Alto</v>
      </c>
      <c r="T4229" s="35" t="str">
        <f t="shared" si="5"/>
        <v>Gamer intensivo</v>
      </c>
      <c r="U4229" s="35"/>
    </row>
    <row r="4230">
      <c r="A4230" s="28">
        <v>4229.0</v>
      </c>
      <c r="B4230" s="28">
        <v>23.0</v>
      </c>
      <c r="C4230" s="28" t="str">
        <f>TRIM(PROPER('Base de datos cruda'!C4230))</f>
        <v>Male</v>
      </c>
      <c r="D4230" s="28">
        <v>6.77</v>
      </c>
      <c r="E4230" s="28">
        <v>6.04</v>
      </c>
      <c r="F4230" s="28">
        <v>4.22</v>
      </c>
      <c r="G4230" s="28">
        <v>65.75</v>
      </c>
      <c r="H4230" s="28" t="str">
        <f>TRIM(PROPER('Base de datos cruda'!H4230))</f>
        <v>Casual</v>
      </c>
      <c r="I4230" s="28">
        <v>4.1</v>
      </c>
      <c r="J4230" s="28">
        <v>10.51</v>
      </c>
      <c r="K4230" s="28">
        <v>259.39</v>
      </c>
      <c r="L4230" s="28">
        <f>IF('Base de datos cruda'!L4230&lt;0,,'Base de datos cruda'!L4230)</f>
        <v>16.29</v>
      </c>
      <c r="M4230" s="28" t="str">
        <f>IF(TRIM(PROPER('Base de datos cruda'!M4230))="High","Alto",IF(TRIM(PROPER('Base de datos cruda'!M4230))="Medium","Medio","Bajo"))</f>
        <v>Bajo</v>
      </c>
      <c r="N4230" s="29">
        <v>41.72</v>
      </c>
      <c r="O4230" s="32">
        <f t="shared" si="1"/>
        <v>41.72</v>
      </c>
      <c r="P4230" s="33">
        <f t="shared" si="2"/>
        <v>17.28</v>
      </c>
      <c r="Q4230" s="34">
        <f t="shared" si="3"/>
        <v>0.8921713442</v>
      </c>
      <c r="R4230" s="35" t="str">
        <f t="shared" si="4"/>
        <v>Bajo</v>
      </c>
      <c r="S4230" s="35" t="str">
        <f>IF(O4230="","",IF(O4230&gt;AVERAGE('Base de datos limpia'!$O$2:$O$8001),"Alto","Normal"))
</f>
        <v>Normal</v>
      </c>
      <c r="T4230" s="35" t="str">
        <f t="shared" si="5"/>
        <v>Gamer intensivo</v>
      </c>
      <c r="U4230" s="35"/>
    </row>
    <row r="4231">
      <c r="A4231" s="28">
        <v>4230.0</v>
      </c>
      <c r="B4231" s="28">
        <v>22.0</v>
      </c>
      <c r="C4231" s="28" t="str">
        <f>TRIM(PROPER('Base de datos cruda'!C4231))</f>
        <v>Male</v>
      </c>
      <c r="D4231" s="28">
        <v>5.16</v>
      </c>
      <c r="E4231" s="28">
        <v>2.69</v>
      </c>
      <c r="F4231" s="28">
        <v>8.97</v>
      </c>
      <c r="G4231" s="28">
        <v>61.05</v>
      </c>
      <c r="H4231" s="28" t="str">
        <f>TRIM(PROPER('Base de datos cruda'!H4231))</f>
        <v>Rpg</v>
      </c>
      <c r="I4231" s="28">
        <v>1.77</v>
      </c>
      <c r="J4231" s="28">
        <v>6.27</v>
      </c>
      <c r="K4231" s="28">
        <v>262.7</v>
      </c>
      <c r="L4231" s="28">
        <f>IF('Base de datos cruda'!L4231&lt;0,,'Base de datos cruda'!L4231)</f>
        <v>9.93</v>
      </c>
      <c r="M4231" s="28" t="str">
        <f>IF(TRIM(PROPER('Base de datos cruda'!M4231))="High","Alto",IF(TRIM(PROPER('Base de datos cruda'!M4231))="Medium","Medio","Bajo"))</f>
        <v>Bajo</v>
      </c>
      <c r="N4231" s="29">
        <v>41.03</v>
      </c>
      <c r="O4231" s="32">
        <f t="shared" si="1"/>
        <v>41.03</v>
      </c>
      <c r="P4231" s="33">
        <f t="shared" si="2"/>
        <v>11.43</v>
      </c>
      <c r="Q4231" s="34">
        <f t="shared" si="3"/>
        <v>0.5213178295</v>
      </c>
      <c r="R4231" s="35" t="str">
        <f t="shared" si="4"/>
        <v>Bajo</v>
      </c>
      <c r="S4231" s="35" t="str">
        <f>IF(O4231="","",IF(O4231&gt;AVERAGE('Base de datos limpia'!$O$2:$O$8001),"Alto","Normal"))
</f>
        <v>Normal</v>
      </c>
      <c r="T4231" s="35" t="str">
        <f t="shared" si="5"/>
        <v>Gamer casual</v>
      </c>
      <c r="U4231" s="35"/>
    </row>
    <row r="4232">
      <c r="A4232" s="28">
        <v>4231.0</v>
      </c>
      <c r="B4232" s="28">
        <v>24.0</v>
      </c>
      <c r="C4232" s="28" t="str">
        <f>TRIM(PROPER('Base de datos cruda'!C4232))</f>
        <v>Male</v>
      </c>
      <c r="D4232" s="28">
        <v>6.41</v>
      </c>
      <c r="E4232" s="28">
        <v>5.38</v>
      </c>
      <c r="F4232" s="28">
        <v>4.13</v>
      </c>
      <c r="G4232" s="28">
        <v>80.76</v>
      </c>
      <c r="H4232" s="28" t="str">
        <f>TRIM(PROPER('Base de datos cruda'!H4232))</f>
        <v>Fps</v>
      </c>
      <c r="I4232" s="28">
        <v>1.9</v>
      </c>
      <c r="J4232" s="28">
        <v>11.2</v>
      </c>
      <c r="K4232" s="28">
        <v>240.98</v>
      </c>
      <c r="L4232" s="28">
        <f>IF('Base de datos cruda'!L4232&lt;0,,'Base de datos cruda'!L4232)</f>
        <v>16.95</v>
      </c>
      <c r="M4232" s="28" t="str">
        <f>IF(TRIM(PROPER('Base de datos cruda'!M4232))="High","Alto",IF(TRIM(PROPER('Base de datos cruda'!M4232))="Medium","Medio","Bajo"))</f>
        <v>Bajo</v>
      </c>
      <c r="N4232" s="29">
        <v>34.83</v>
      </c>
      <c r="O4232" s="32">
        <f t="shared" si="1"/>
        <v>34.83</v>
      </c>
      <c r="P4232" s="33">
        <f t="shared" si="2"/>
        <v>17.61</v>
      </c>
      <c r="Q4232" s="34">
        <f t="shared" si="3"/>
        <v>0.8393135725</v>
      </c>
      <c r="R4232" s="35" t="str">
        <f t="shared" si="4"/>
        <v>Bajo</v>
      </c>
      <c r="S4232" s="35" t="str">
        <f>IF(O4232="","",IF(O4232&gt;AVERAGE('Base de datos limpia'!$O$2:$O$8001),"Alto","Normal"))
</f>
        <v>Normal</v>
      </c>
      <c r="T4232" s="35" t="str">
        <f t="shared" si="5"/>
        <v>Gamer moderado</v>
      </c>
      <c r="U4232" s="35"/>
    </row>
    <row r="4233">
      <c r="A4233" s="28">
        <v>4232.0</v>
      </c>
      <c r="B4233" s="28">
        <v>17.0</v>
      </c>
      <c r="C4233" s="28" t="str">
        <f>TRIM(PROPER('Base de datos cruda'!C4233))</f>
        <v>Female</v>
      </c>
      <c r="D4233" s="28">
        <v>6.29</v>
      </c>
      <c r="E4233" s="28">
        <v>9.29</v>
      </c>
      <c r="F4233" s="28">
        <v>4.25</v>
      </c>
      <c r="G4233" s="28">
        <v>83.26</v>
      </c>
      <c r="H4233" s="28" t="str">
        <f>TRIM(PROPER('Base de datos cruda'!H4233))</f>
        <v>Rpg</v>
      </c>
      <c r="I4233" s="28">
        <v>1.51</v>
      </c>
      <c r="J4233" s="28">
        <v>11.6</v>
      </c>
      <c r="K4233" s="28">
        <v>244.68</v>
      </c>
      <c r="L4233" s="28">
        <f>IF('Base de datos cruda'!L4233&lt;0,,'Base de datos cruda'!L4233)</f>
        <v>16</v>
      </c>
      <c r="M4233" s="28" t="str">
        <f>IF(TRIM(PROPER('Base de datos cruda'!M4233))="High","Alto",IF(TRIM(PROPER('Base de datos cruda'!M4233))="Medium","Medio","Bajo"))</f>
        <v>Alto</v>
      </c>
      <c r="N4233" s="29">
        <v>73.7890009655244</v>
      </c>
      <c r="O4233" s="32">
        <f t="shared" si="1"/>
        <v>73.78900097</v>
      </c>
      <c r="P4233" s="33">
        <f t="shared" si="2"/>
        <v>17.89</v>
      </c>
      <c r="Q4233" s="34">
        <f t="shared" si="3"/>
        <v>1.476947536</v>
      </c>
      <c r="R4233" s="35" t="str">
        <f t="shared" si="4"/>
        <v>Alto</v>
      </c>
      <c r="S4233" s="35" t="str">
        <f>IF(O4233="","",IF(O4233&gt;AVERAGE('Base de datos limpia'!$O$2:$O$8001),"Alto","Normal"))
</f>
        <v>Alto</v>
      </c>
      <c r="T4233" s="35" t="str">
        <f t="shared" si="5"/>
        <v>Gamer intensivo</v>
      </c>
      <c r="U4233" s="35"/>
    </row>
    <row r="4234">
      <c r="A4234" s="28">
        <v>4233.0</v>
      </c>
      <c r="B4234" s="28">
        <v>18.0</v>
      </c>
      <c r="C4234" s="28" t="str">
        <f>TRIM(PROPER('Base de datos cruda'!C4234))</f>
        <v>Male</v>
      </c>
      <c r="D4234" s="28">
        <v>1.53</v>
      </c>
      <c r="E4234" s="28">
        <v>6.55</v>
      </c>
      <c r="F4234" s="28">
        <v>5.62</v>
      </c>
      <c r="G4234" s="28">
        <v>61.39</v>
      </c>
      <c r="H4234" s="28" t="str">
        <f>TRIM(PROPER('Base de datos cruda'!H4234))</f>
        <v>Fps</v>
      </c>
      <c r="I4234" s="28">
        <v>1.6</v>
      </c>
      <c r="J4234" s="28">
        <v>3.24</v>
      </c>
      <c r="K4234" s="28">
        <v>297.63</v>
      </c>
      <c r="L4234" s="28">
        <f>IF('Base de datos cruda'!L4234&lt;0,,'Base de datos cruda'!L4234)</f>
        <v>3.21</v>
      </c>
      <c r="M4234" s="28" t="str">
        <f>IF(TRIM(PROPER('Base de datos cruda'!M4234))="High","Alto",IF(TRIM(PROPER('Base de datos cruda'!M4234))="Medium","Medio","Bajo"))</f>
        <v>Medio</v>
      </c>
      <c r="N4234" s="29">
        <v>73.84</v>
      </c>
      <c r="O4234" s="32">
        <f t="shared" si="1"/>
        <v>73.84</v>
      </c>
      <c r="P4234" s="33">
        <f t="shared" si="2"/>
        <v>4.77</v>
      </c>
      <c r="Q4234" s="34">
        <f t="shared" si="3"/>
        <v>4.281045752</v>
      </c>
      <c r="R4234" s="35" t="str">
        <f t="shared" si="4"/>
        <v>Alto</v>
      </c>
      <c r="S4234" s="35" t="str">
        <f>IF(O4234="","",IF(O4234&gt;AVERAGE('Base de datos limpia'!$O$2:$O$8001),"Alto","Normal"))
</f>
        <v>Alto</v>
      </c>
      <c r="T4234" s="35" t="str">
        <f t="shared" si="5"/>
        <v>Gamer intensivo</v>
      </c>
      <c r="U4234" s="35"/>
    </row>
    <row r="4235">
      <c r="A4235" s="28">
        <v>4234.0</v>
      </c>
      <c r="B4235" s="28">
        <v>23.0</v>
      </c>
      <c r="C4235" s="28" t="str">
        <f>TRIM(PROPER('Base de datos cruda'!C4235))</f>
        <v>Female</v>
      </c>
      <c r="D4235" s="28">
        <v>5.2</v>
      </c>
      <c r="E4235" s="28">
        <v>7.49</v>
      </c>
      <c r="F4235" s="28">
        <v>8.16</v>
      </c>
      <c r="G4235" s="28">
        <v>80.61</v>
      </c>
      <c r="H4235" s="28" t="str">
        <f>TRIM(PROPER('Base de datos cruda'!H4235))</f>
        <v>Rpg</v>
      </c>
      <c r="I4235" s="28">
        <v>2.02</v>
      </c>
      <c r="J4235" s="28">
        <v>10.68</v>
      </c>
      <c r="K4235" s="28">
        <v>262.21</v>
      </c>
      <c r="L4235" s="28">
        <f>IF('Base de datos cruda'!L4235&lt;0,,'Base de datos cruda'!L4235)</f>
        <v>11.12</v>
      </c>
      <c r="M4235" s="28" t="str">
        <f>IF(TRIM(PROPER('Base de datos cruda'!M4235))="High","Alto",IF(TRIM(PROPER('Base de datos cruda'!M4235))="Medium","Medio","Bajo"))</f>
        <v>Bajo</v>
      </c>
      <c r="N4235" s="29">
        <v>94.1722737960531</v>
      </c>
      <c r="O4235" s="32">
        <f t="shared" si="1"/>
        <v>94.1722738</v>
      </c>
      <c r="P4235" s="33">
        <f t="shared" si="2"/>
        <v>15.88</v>
      </c>
      <c r="Q4235" s="34">
        <f t="shared" si="3"/>
        <v>1.440384615</v>
      </c>
      <c r="R4235" s="35" t="str">
        <f t="shared" si="4"/>
        <v>Alto</v>
      </c>
      <c r="S4235" s="35" t="str">
        <f>IF(O4235="","",IF(O4235&gt;AVERAGE('Base de datos limpia'!$O$2:$O$8001),"Alto","Normal"))
</f>
        <v>Alto</v>
      </c>
      <c r="T4235" s="35" t="str">
        <f t="shared" si="5"/>
        <v>Gamer intensivo</v>
      </c>
      <c r="U4235" s="35"/>
    </row>
    <row r="4236">
      <c r="A4236" s="28">
        <v>4235.0</v>
      </c>
      <c r="B4236" s="28">
        <v>21.0</v>
      </c>
      <c r="C4236" s="28" t="str">
        <f>TRIM(PROPER('Base de datos cruda'!C4236))</f>
        <v>Female</v>
      </c>
      <c r="D4236" s="28">
        <v>1.6</v>
      </c>
      <c r="E4236" s="28">
        <v>4.03</v>
      </c>
      <c r="F4236" s="28">
        <v>5.29</v>
      </c>
      <c r="G4236" s="28">
        <v>81.38</v>
      </c>
      <c r="H4236" s="28" t="str">
        <f>TRIM(PROPER('Base de datos cruda'!H4236))</f>
        <v>Rpg</v>
      </c>
      <c r="I4236" s="28">
        <v>4.5</v>
      </c>
      <c r="J4236" s="28">
        <v>6.85</v>
      </c>
      <c r="K4236" s="28">
        <v>307.54</v>
      </c>
      <c r="L4236" s="28">
        <f>IF('Base de datos cruda'!L4236&lt;0,,'Base de datos cruda'!L4236)</f>
        <v>8.78</v>
      </c>
      <c r="M4236" s="28" t="str">
        <f>IF(TRIM(PROPER('Base de datos cruda'!M4236))="High","Alto",IF(TRIM(PROPER('Base de datos cruda'!M4236))="Medium","Medio","Bajo"))</f>
        <v>Medio</v>
      </c>
      <c r="N4236" s="29">
        <v>74.77</v>
      </c>
      <c r="O4236" s="32">
        <f t="shared" si="1"/>
        <v>74.77</v>
      </c>
      <c r="P4236" s="33">
        <f t="shared" si="2"/>
        <v>8.45</v>
      </c>
      <c r="Q4236" s="34">
        <f t="shared" si="3"/>
        <v>2.51875</v>
      </c>
      <c r="R4236" s="35" t="str">
        <f t="shared" si="4"/>
        <v>Alto</v>
      </c>
      <c r="S4236" s="35" t="str">
        <f>IF(O4236="","",IF(O4236&gt;AVERAGE('Base de datos limpia'!$O$2:$O$8001),"Alto","Normal"))
</f>
        <v>Alto</v>
      </c>
      <c r="T4236" s="35" t="str">
        <f t="shared" si="5"/>
        <v>Gamer moderado</v>
      </c>
      <c r="U4236" s="35"/>
    </row>
    <row r="4237">
      <c r="A4237" s="28">
        <v>4236.0</v>
      </c>
      <c r="B4237" s="28">
        <v>24.0</v>
      </c>
      <c r="C4237" s="28" t="str">
        <f>TRIM(PROPER('Base de datos cruda'!C4237))</f>
        <v>Male</v>
      </c>
      <c r="D4237" s="28">
        <v>4.67</v>
      </c>
      <c r="E4237" s="28">
        <v>2.7</v>
      </c>
      <c r="F4237" s="28">
        <v>6.36</v>
      </c>
      <c r="G4237" s="28">
        <v>62.1</v>
      </c>
      <c r="H4237" s="28" t="str">
        <f>TRIM(PROPER('Base de datos cruda'!H4237))</f>
        <v>Fps</v>
      </c>
      <c r="I4237" s="28">
        <v>0.12</v>
      </c>
      <c r="J4237" s="28">
        <v>8.38</v>
      </c>
      <c r="K4237" s="28">
        <v>251.72</v>
      </c>
      <c r="L4237" s="28">
        <f>IF('Base de datos cruda'!L4237&lt;0,,'Base de datos cruda'!L4237)</f>
        <v>11.02</v>
      </c>
      <c r="M4237" s="28" t="str">
        <f>IF(TRIM(PROPER('Base de datos cruda'!M4237))="High","Alto",IF(TRIM(PROPER('Base de datos cruda'!M4237))="Medium","Medio","Bajo"))</f>
        <v>Medio</v>
      </c>
      <c r="N4237" s="29">
        <v>42.32</v>
      </c>
      <c r="O4237" s="32">
        <f t="shared" si="1"/>
        <v>42.32</v>
      </c>
      <c r="P4237" s="33">
        <f t="shared" si="2"/>
        <v>13.05</v>
      </c>
      <c r="Q4237" s="34">
        <f t="shared" si="3"/>
        <v>0.5781584582</v>
      </c>
      <c r="R4237" s="35" t="str">
        <f t="shared" si="4"/>
        <v>Bajo</v>
      </c>
      <c r="S4237" s="35" t="str">
        <f>IF(O4237="","",IF(O4237&gt;AVERAGE('Base de datos limpia'!$O$2:$O$8001),"Alto","Normal"))
</f>
        <v>Normal</v>
      </c>
      <c r="T4237" s="35" t="str">
        <f t="shared" si="5"/>
        <v>Gamer casual</v>
      </c>
      <c r="U4237" s="35"/>
    </row>
    <row r="4238">
      <c r="A4238" s="28">
        <v>4237.0</v>
      </c>
      <c r="B4238" s="28">
        <v>19.0</v>
      </c>
      <c r="C4238" s="28" t="str">
        <f>TRIM(PROPER('Base de datos cruda'!C4238))</f>
        <v>Male</v>
      </c>
      <c r="D4238" s="28">
        <v>5.42</v>
      </c>
      <c r="E4238" s="28">
        <v>3.3</v>
      </c>
      <c r="F4238" s="28">
        <v>4.09</v>
      </c>
      <c r="G4238" s="28">
        <v>88.46</v>
      </c>
      <c r="H4238" s="28" t="str">
        <f>TRIM(PROPER('Base de datos cruda'!H4238))</f>
        <v>Casual</v>
      </c>
      <c r="I4238" s="28">
        <v>3.12</v>
      </c>
      <c r="J4238" s="28">
        <v>7.79</v>
      </c>
      <c r="K4238" s="28">
        <v>281.1</v>
      </c>
      <c r="L4238" s="28">
        <f>IF('Base de datos cruda'!L4238&lt;0,,'Base de datos cruda'!L4238)</f>
        <v>15.5</v>
      </c>
      <c r="M4238" s="28" t="str">
        <f>IF(TRIM(PROPER('Base de datos cruda'!M4238))="High","Alto",IF(TRIM(PROPER('Base de datos cruda'!M4238))="Medium","Medio","Bajo"))</f>
        <v>Bajo</v>
      </c>
      <c r="N4238" s="29">
        <v>45.77</v>
      </c>
      <c r="O4238" s="32">
        <f t="shared" si="1"/>
        <v>45.77</v>
      </c>
      <c r="P4238" s="33">
        <f t="shared" si="2"/>
        <v>13.21</v>
      </c>
      <c r="Q4238" s="34">
        <f t="shared" si="3"/>
        <v>0.6088560886</v>
      </c>
      <c r="R4238" s="35" t="str">
        <f t="shared" si="4"/>
        <v>Bajo</v>
      </c>
      <c r="S4238" s="35" t="str">
        <f>IF(O4238="","",IF(O4238&gt;AVERAGE('Base de datos limpia'!$O$2:$O$8001),"Alto","Normal"))
</f>
        <v>Normal</v>
      </c>
      <c r="T4238" s="35" t="str">
        <f t="shared" si="5"/>
        <v>Gamer moderado</v>
      </c>
      <c r="U4238" s="35"/>
    </row>
    <row r="4239">
      <c r="A4239" s="28">
        <v>4238.0</v>
      </c>
      <c r="B4239" s="28">
        <v>23.0</v>
      </c>
      <c r="C4239" s="28" t="str">
        <f>TRIM(PROPER('Base de datos cruda'!C4239))</f>
        <v>Female</v>
      </c>
      <c r="D4239" s="28">
        <v>7.98</v>
      </c>
      <c r="E4239" s="28">
        <v>5.8</v>
      </c>
      <c r="F4239" s="28">
        <v>4.39</v>
      </c>
      <c r="G4239" s="28">
        <v>68.41</v>
      </c>
      <c r="H4239" s="28" t="str">
        <f>TRIM(PROPER('Base de datos cruda'!H4239))</f>
        <v>Rpg</v>
      </c>
      <c r="I4239" s="28">
        <v>4.44</v>
      </c>
      <c r="J4239" s="28">
        <v>10.02</v>
      </c>
      <c r="K4239" s="28">
        <v>216.43</v>
      </c>
      <c r="L4239" s="28">
        <f>IF('Base de datos cruda'!L4239&lt;0,,'Base de datos cruda'!L4239)</f>
        <v>14.52</v>
      </c>
      <c r="M4239" s="28" t="str">
        <f>IF(TRIM(PROPER('Base de datos cruda'!M4239))="High","Alto",IF(TRIM(PROPER('Base de datos cruda'!M4239))="Medium","Medio","Bajo"))</f>
        <v>Bajo</v>
      </c>
      <c r="N4239" s="29">
        <v>26.26</v>
      </c>
      <c r="O4239" s="32">
        <f t="shared" si="1"/>
        <v>26.26</v>
      </c>
      <c r="P4239" s="33">
        <f t="shared" si="2"/>
        <v>18</v>
      </c>
      <c r="Q4239" s="34">
        <f t="shared" si="3"/>
        <v>0.7268170426</v>
      </c>
      <c r="R4239" s="35" t="str">
        <f t="shared" si="4"/>
        <v>Bajo</v>
      </c>
      <c r="S4239" s="35" t="str">
        <f>IF(O4239="","",IF(O4239&gt;AVERAGE('Base de datos limpia'!$O$2:$O$8001),"Alto","Normal"))
</f>
        <v>Normal</v>
      </c>
      <c r="T4239" s="35" t="str">
        <f t="shared" si="5"/>
        <v>Gamer moderado</v>
      </c>
      <c r="U4239" s="35"/>
    </row>
    <row r="4240">
      <c r="A4240" s="28">
        <v>4239.0</v>
      </c>
      <c r="B4240" s="28">
        <v>18.0</v>
      </c>
      <c r="C4240" s="28" t="str">
        <f>TRIM(PROPER('Base de datos cruda'!C4240))</f>
        <v>Male</v>
      </c>
      <c r="D4240" s="28">
        <v>0.24</v>
      </c>
      <c r="E4240" s="28">
        <v>3.52</v>
      </c>
      <c r="F4240" s="28">
        <v>7.04</v>
      </c>
      <c r="G4240" s="28">
        <v>91.78</v>
      </c>
      <c r="H4240" s="28" t="str">
        <f>TRIM(PROPER('Base de datos cruda'!H4240))</f>
        <v>Fps</v>
      </c>
      <c r="I4240" s="28">
        <v>2.08</v>
      </c>
      <c r="J4240" s="28">
        <v>3.69</v>
      </c>
      <c r="K4240" s="28">
        <v>290.26</v>
      </c>
      <c r="L4240" s="28">
        <f>IF('Base de datos cruda'!L4240&lt;0,,'Base de datos cruda'!L4240)</f>
        <v>1.7</v>
      </c>
      <c r="M4240" s="28" t="str">
        <f>IF(TRIM(PROPER('Base de datos cruda'!M4240))="High","Alto",IF(TRIM(PROPER('Base de datos cruda'!M4240))="Medium","Medio","Bajo"))</f>
        <v>Medio</v>
      </c>
      <c r="N4240" s="29">
        <v>73.13</v>
      </c>
      <c r="O4240" s="32">
        <f t="shared" si="1"/>
        <v>73.13</v>
      </c>
      <c r="P4240" s="33">
        <f t="shared" si="2"/>
        <v>3.93</v>
      </c>
      <c r="Q4240" s="34">
        <f t="shared" si="3"/>
        <v>14.66666667</v>
      </c>
      <c r="R4240" s="35" t="str">
        <f t="shared" si="4"/>
        <v>Alto</v>
      </c>
      <c r="S4240" s="35" t="str">
        <f>IF(O4240="","",IF(O4240&gt;AVERAGE('Base de datos limpia'!$O$2:$O$8001),"Alto","Normal"))
</f>
        <v>Alto</v>
      </c>
      <c r="T4240" s="35" t="str">
        <f t="shared" si="5"/>
        <v>Gamer moderado</v>
      </c>
      <c r="U4240" s="35"/>
    </row>
    <row r="4241">
      <c r="A4241" s="28">
        <v>4240.0</v>
      </c>
      <c r="B4241" s="28">
        <v>18.0</v>
      </c>
      <c r="C4241" s="28" t="str">
        <f>TRIM(PROPER('Base de datos cruda'!C4241))</f>
        <v>Male</v>
      </c>
      <c r="D4241" s="28">
        <v>0.73</v>
      </c>
      <c r="E4241" s="28">
        <v>5.88</v>
      </c>
      <c r="F4241" s="28">
        <v>4.97</v>
      </c>
      <c r="G4241" s="28">
        <v>72.43</v>
      </c>
      <c r="H4241" s="28" t="str">
        <f>TRIM(PROPER('Base de datos cruda'!H4241))</f>
        <v>Fps</v>
      </c>
      <c r="I4241" s="28">
        <v>3.25</v>
      </c>
      <c r="J4241" s="28">
        <v>4.27</v>
      </c>
      <c r="K4241" s="28">
        <v>310.42</v>
      </c>
      <c r="L4241" s="28" t="str">
        <f>IF('Base de datos cruda'!L4241&lt;0,,'Base de datos cruda'!L4241)</f>
        <v/>
      </c>
      <c r="M4241" s="28" t="str">
        <f>IF(TRIM(PROPER('Base de datos cruda'!M4241))="High","Alto",IF(TRIM(PROPER('Base de datos cruda'!M4241))="Medium","Medio","Bajo"))</f>
        <v>Medio</v>
      </c>
      <c r="N4241" s="29">
        <v>76.25</v>
      </c>
      <c r="O4241" s="32">
        <f t="shared" si="1"/>
        <v>76.25</v>
      </c>
      <c r="P4241" s="33">
        <f t="shared" si="2"/>
        <v>5</v>
      </c>
      <c r="Q4241" s="34">
        <f t="shared" si="3"/>
        <v>8.054794521</v>
      </c>
      <c r="R4241" s="35" t="str">
        <f t="shared" si="4"/>
        <v>Alto</v>
      </c>
      <c r="S4241" s="35" t="str">
        <f>IF(O4241="","",IF(O4241&gt;AVERAGE('Base de datos limpia'!$O$2:$O$8001),"Alto","Normal"))
</f>
        <v>Alto</v>
      </c>
      <c r="T4241" s="35" t="str">
        <f t="shared" si="5"/>
        <v>Gamer moderado</v>
      </c>
      <c r="U4241" s="35"/>
    </row>
    <row r="4242">
      <c r="A4242" s="28">
        <v>4241.0</v>
      </c>
      <c r="B4242" s="28">
        <v>23.0</v>
      </c>
      <c r="C4242" s="28" t="str">
        <f>TRIM(PROPER('Base de datos cruda'!C4242))</f>
        <v>Male</v>
      </c>
      <c r="D4242" s="28">
        <v>0.62</v>
      </c>
      <c r="E4242" s="28">
        <v>7.37</v>
      </c>
      <c r="F4242" s="28">
        <v>7.47</v>
      </c>
      <c r="G4242" s="28">
        <v>79.12</v>
      </c>
      <c r="H4242" s="28" t="str">
        <f>TRIM(PROPER('Base de datos cruda'!H4242))</f>
        <v>Casual</v>
      </c>
      <c r="I4242" s="28">
        <v>2.93</v>
      </c>
      <c r="J4242" s="28">
        <v>4.88</v>
      </c>
      <c r="K4242" s="28">
        <v>301.08</v>
      </c>
      <c r="L4242" s="28">
        <f>IF('Base de datos cruda'!L4242&lt;0,,'Base de datos cruda'!L4242)</f>
        <v>4.88</v>
      </c>
      <c r="M4242" s="28" t="str">
        <f>IF(TRIM(PROPER('Base de datos cruda'!M4242))="High","Alto",IF(TRIM(PROPER('Base de datos cruda'!M4242))="Medium","Medio","Bajo"))</f>
        <v>Medio</v>
      </c>
      <c r="N4242" s="29">
        <v>100.0</v>
      </c>
      <c r="O4242" s="32">
        <f t="shared" si="1"/>
        <v>100</v>
      </c>
      <c r="P4242" s="33">
        <f t="shared" si="2"/>
        <v>5.5</v>
      </c>
      <c r="Q4242" s="34">
        <f t="shared" si="3"/>
        <v>11.88709677</v>
      </c>
      <c r="R4242" s="35" t="str">
        <f t="shared" si="4"/>
        <v>Alto</v>
      </c>
      <c r="S4242" s="35" t="str">
        <f>IF(O4242="","",IF(O4242&gt;AVERAGE('Base de datos limpia'!$O$2:$O$8001),"Alto","Normal"))
</f>
        <v>Alto</v>
      </c>
      <c r="T4242" s="35" t="str">
        <f t="shared" si="5"/>
        <v>Gamer intensivo</v>
      </c>
      <c r="U4242" s="35"/>
    </row>
    <row r="4243">
      <c r="A4243" s="28">
        <v>4242.0</v>
      </c>
      <c r="B4243" s="28">
        <v>20.0</v>
      </c>
      <c r="C4243" s="28" t="str">
        <f>TRIM(PROPER('Base de datos cruda'!C4243))</f>
        <v>Female</v>
      </c>
      <c r="D4243" s="28">
        <v>3.19</v>
      </c>
      <c r="E4243" s="28">
        <v>7.61</v>
      </c>
      <c r="F4243" s="28">
        <v>7.93</v>
      </c>
      <c r="G4243" s="28">
        <v>95.67</v>
      </c>
      <c r="H4243" s="28" t="str">
        <f>TRIM(PROPER('Base de datos cruda'!H4243))</f>
        <v>Fps</v>
      </c>
      <c r="I4243" s="28">
        <v>1.69</v>
      </c>
      <c r="J4243" s="28">
        <v>8.2</v>
      </c>
      <c r="K4243" s="28">
        <v>281.19</v>
      </c>
      <c r="L4243" s="28">
        <f>IF('Base de datos cruda'!L4243&lt;0,,'Base de datos cruda'!L4243)</f>
        <v>10.56</v>
      </c>
      <c r="M4243" s="28" t="str">
        <f>IF(TRIM(PROPER('Base de datos cruda'!M4243))="High","Alto",IF(TRIM(PROPER('Base de datos cruda'!M4243))="Medium","Medio","Bajo"))</f>
        <v>Medio</v>
      </c>
      <c r="N4243" s="29">
        <v>91.73</v>
      </c>
      <c r="O4243" s="32">
        <f t="shared" si="1"/>
        <v>91.73</v>
      </c>
      <c r="P4243" s="33">
        <f t="shared" si="2"/>
        <v>11.39</v>
      </c>
      <c r="Q4243" s="34">
        <f t="shared" si="3"/>
        <v>2.385579937</v>
      </c>
      <c r="R4243" s="35" t="str">
        <f t="shared" si="4"/>
        <v>Alto</v>
      </c>
      <c r="S4243" s="35" t="str">
        <f>IF(O4243="","",IF(O4243&gt;AVERAGE('Base de datos limpia'!$O$2:$O$8001),"Alto","Normal"))
</f>
        <v>Alto</v>
      </c>
      <c r="T4243" s="35" t="str">
        <f t="shared" si="5"/>
        <v>Gamer intensivo</v>
      </c>
      <c r="U4243" s="35"/>
    </row>
    <row r="4244">
      <c r="A4244" s="28">
        <v>4243.0</v>
      </c>
      <c r="B4244" s="28">
        <v>18.0</v>
      </c>
      <c r="C4244" s="28" t="str">
        <f>TRIM(PROPER('Base de datos cruda'!C4244))</f>
        <v>Female</v>
      </c>
      <c r="D4244" s="28">
        <v>6.57</v>
      </c>
      <c r="E4244" s="28">
        <v>2.48</v>
      </c>
      <c r="F4244" s="28">
        <v>8.25</v>
      </c>
      <c r="G4244" s="28">
        <v>92.25</v>
      </c>
      <c r="H4244" s="28" t="str">
        <f>TRIM(PROPER('Base de datos cruda'!H4244))</f>
        <v>Rpg</v>
      </c>
      <c r="I4244" s="28">
        <v>0.69</v>
      </c>
      <c r="J4244" s="28">
        <v>12.24</v>
      </c>
      <c r="K4244" s="28">
        <v>241.87</v>
      </c>
      <c r="L4244" s="28">
        <f>IF('Base de datos cruda'!L4244&lt;0,,'Base de datos cruda'!L4244)</f>
        <v>14.76</v>
      </c>
      <c r="M4244" s="28" t="str">
        <f>IF(TRIM(PROPER('Base de datos cruda'!M4244))="High","Alto",IF(TRIM(PROPER('Base de datos cruda'!M4244))="Medium","Medio","Bajo"))</f>
        <v>Bajo</v>
      </c>
      <c r="N4244" s="29">
        <v>51.58</v>
      </c>
      <c r="O4244" s="32">
        <f t="shared" si="1"/>
        <v>51.58</v>
      </c>
      <c r="P4244" s="33">
        <f t="shared" si="2"/>
        <v>18.81</v>
      </c>
      <c r="Q4244" s="34">
        <f t="shared" si="3"/>
        <v>0.3774733638</v>
      </c>
      <c r="R4244" s="35" t="str">
        <f t="shared" si="4"/>
        <v>Medio</v>
      </c>
      <c r="S4244" s="35" t="str">
        <f>IF(O4244="","",IF(O4244&gt;AVERAGE('Base de datos limpia'!$O$2:$O$8001),"Alto","Normal"))
</f>
        <v>Normal</v>
      </c>
      <c r="T4244" s="35" t="str">
        <f t="shared" si="5"/>
        <v>Gamer casual</v>
      </c>
      <c r="U4244" s="35"/>
    </row>
    <row r="4245">
      <c r="A4245" s="28">
        <v>4244.0</v>
      </c>
      <c r="B4245" s="28">
        <v>16.0</v>
      </c>
      <c r="C4245" s="28" t="str">
        <f>TRIM(PROPER('Base de datos cruda'!C4245))</f>
        <v>Male</v>
      </c>
      <c r="D4245" s="28">
        <v>6.75</v>
      </c>
      <c r="E4245" s="28">
        <v>7.75</v>
      </c>
      <c r="F4245" s="28">
        <v>4.67</v>
      </c>
      <c r="G4245" s="28">
        <v>91.27</v>
      </c>
      <c r="H4245" s="28" t="str">
        <f>TRIM(PROPER('Base de datos cruda'!H4245))</f>
        <v>Casual</v>
      </c>
      <c r="I4245" s="28">
        <v>1.1</v>
      </c>
      <c r="J4245" s="28">
        <v>11.73</v>
      </c>
      <c r="K4245" s="28">
        <v>243.45</v>
      </c>
      <c r="L4245" s="28">
        <f>IF('Base de datos cruda'!L4245&lt;0,,'Base de datos cruda'!L4245)</f>
        <v>14.68</v>
      </c>
      <c r="M4245" s="28" t="str">
        <f>IF(TRIM(PROPER('Base de datos cruda'!M4245))="High","Alto",IF(TRIM(PROPER('Base de datos cruda'!M4245))="Medium","Medio","Bajo"))</f>
        <v>Alto</v>
      </c>
      <c r="N4245" s="29">
        <v>69.1647670000971</v>
      </c>
      <c r="O4245" s="32">
        <f t="shared" si="1"/>
        <v>69.164767</v>
      </c>
      <c r="P4245" s="33">
        <f t="shared" si="2"/>
        <v>18.48</v>
      </c>
      <c r="Q4245" s="34">
        <f t="shared" si="3"/>
        <v>1.148148148</v>
      </c>
      <c r="R4245" s="35" t="str">
        <f t="shared" si="4"/>
        <v>Medio</v>
      </c>
      <c r="S4245" s="35" t="str">
        <f>IF(O4245="","",IF(O4245&gt;AVERAGE('Base de datos limpia'!$O$2:$O$8001),"Alto","Normal"))
</f>
        <v>Alto</v>
      </c>
      <c r="T4245" s="35" t="str">
        <f t="shared" si="5"/>
        <v>Gamer intensivo</v>
      </c>
      <c r="U4245" s="35"/>
    </row>
    <row r="4246">
      <c r="A4246" s="28">
        <v>4245.0</v>
      </c>
      <c r="B4246" s="28">
        <v>18.0</v>
      </c>
      <c r="C4246" s="28" t="str">
        <f>TRIM(PROPER('Base de datos cruda'!C4246))</f>
        <v>Male</v>
      </c>
      <c r="D4246" s="28">
        <v>5.9</v>
      </c>
      <c r="E4246" s="28">
        <v>7.05</v>
      </c>
      <c r="F4246" s="28">
        <v>6.28</v>
      </c>
      <c r="G4246" s="28">
        <v>66.42</v>
      </c>
      <c r="H4246" s="28" t="str">
        <f>TRIM(PROPER('Base de datos cruda'!H4246))</f>
        <v>Rpg</v>
      </c>
      <c r="I4246" s="28">
        <v>0.29</v>
      </c>
      <c r="J4246" s="28">
        <v>11.45</v>
      </c>
      <c r="K4246" s="28">
        <v>259.26</v>
      </c>
      <c r="L4246" s="28">
        <f>IF('Base de datos cruda'!L4246&lt;0,,'Base de datos cruda'!L4246)</f>
        <v>13.8</v>
      </c>
      <c r="M4246" s="28" t="str">
        <f>IF(TRIM(PROPER('Base de datos cruda'!M4246))="High","Alto",IF(TRIM(PROPER('Base de datos cruda'!M4246))="Medium","Medio","Bajo"))</f>
        <v>Bajo</v>
      </c>
      <c r="N4246" s="29">
        <v>71.1138710984316</v>
      </c>
      <c r="O4246" s="32">
        <f t="shared" si="1"/>
        <v>71.1138711</v>
      </c>
      <c r="P4246" s="33">
        <f t="shared" si="2"/>
        <v>17.35</v>
      </c>
      <c r="Q4246" s="34">
        <f t="shared" si="3"/>
        <v>1.194915254</v>
      </c>
      <c r="R4246" s="35" t="str">
        <f t="shared" si="4"/>
        <v>Alto</v>
      </c>
      <c r="S4246" s="35" t="str">
        <f>IF(O4246="","",IF(O4246&gt;AVERAGE('Base de datos limpia'!$O$2:$O$8001),"Alto","Normal"))
</f>
        <v>Alto</v>
      </c>
      <c r="T4246" s="35" t="str">
        <f t="shared" si="5"/>
        <v>Gamer intensivo</v>
      </c>
      <c r="U4246" s="35"/>
    </row>
    <row r="4247">
      <c r="A4247" s="28">
        <v>4246.0</v>
      </c>
      <c r="B4247" s="28">
        <v>24.0</v>
      </c>
      <c r="C4247" s="28" t="str">
        <f>TRIM(PROPER('Base de datos cruda'!C4247))</f>
        <v>Female</v>
      </c>
      <c r="D4247" s="28">
        <v>7.18</v>
      </c>
      <c r="E4247" s="28">
        <v>1.11</v>
      </c>
      <c r="F4247" s="28">
        <v>8.74</v>
      </c>
      <c r="G4247" s="28">
        <v>61.93</v>
      </c>
      <c r="H4247" s="28" t="str">
        <f>TRIM(PROPER('Base de datos cruda'!H4247))</f>
        <v>Rpg</v>
      </c>
      <c r="I4247" s="28">
        <v>3.82</v>
      </c>
      <c r="J4247" s="28">
        <v>10.68</v>
      </c>
      <c r="K4247" s="28">
        <v>223.77</v>
      </c>
      <c r="L4247" s="28">
        <f>IF('Base de datos cruda'!L4247&lt;0,,'Base de datos cruda'!L4247)</f>
        <v>15.63</v>
      </c>
      <c r="M4247" s="28" t="str">
        <f>IF(TRIM(PROPER('Base de datos cruda'!M4247))="High","Alto",IF(TRIM(PROPER('Base de datos cruda'!M4247))="Medium","Medio","Bajo"))</f>
        <v>Bajo</v>
      </c>
      <c r="N4247" s="29">
        <v>22.53</v>
      </c>
      <c r="O4247" s="32">
        <f t="shared" si="1"/>
        <v>22.53</v>
      </c>
      <c r="P4247" s="33">
        <f t="shared" si="2"/>
        <v>17.86</v>
      </c>
      <c r="Q4247" s="34">
        <f t="shared" si="3"/>
        <v>0.1545961003</v>
      </c>
      <c r="R4247" s="35" t="str">
        <f t="shared" si="4"/>
        <v>Bajo</v>
      </c>
      <c r="S4247" s="35" t="str">
        <f>IF(O4247="","",IF(O4247&gt;AVERAGE('Base de datos limpia'!$O$2:$O$8001),"Alto","Normal"))
</f>
        <v>Normal</v>
      </c>
      <c r="T4247" s="35" t="str">
        <f t="shared" si="5"/>
        <v>Gamer casual</v>
      </c>
      <c r="U4247" s="35"/>
    </row>
    <row r="4248">
      <c r="A4248" s="28">
        <v>4247.0</v>
      </c>
      <c r="B4248" s="28">
        <v>20.0</v>
      </c>
      <c r="C4248" s="28" t="str">
        <f>TRIM(PROPER('Base de datos cruda'!C4248))</f>
        <v>Female</v>
      </c>
      <c r="D4248" s="28">
        <v>2.58</v>
      </c>
      <c r="E4248" s="28">
        <v>1.53</v>
      </c>
      <c r="F4248" s="28">
        <v>7.86</v>
      </c>
      <c r="G4248" s="28">
        <v>84.23</v>
      </c>
      <c r="H4248" s="28" t="str">
        <f>TRIM(PROPER('Base de datos cruda'!H4248))</f>
        <v>Fps</v>
      </c>
      <c r="I4248" s="28">
        <v>2.66</v>
      </c>
      <c r="J4248" s="28">
        <v>3.77</v>
      </c>
      <c r="K4248" s="28">
        <v>285.41</v>
      </c>
      <c r="L4248" s="28">
        <f>IF('Base de datos cruda'!L4248&lt;0,,'Base de datos cruda'!L4248)</f>
        <v>4.64</v>
      </c>
      <c r="M4248" s="28" t="str">
        <f>IF(TRIM(PROPER('Base de datos cruda'!M4248))="High","Alto",IF(TRIM(PROPER('Base de datos cruda'!M4248))="Medium","Medio","Bajo"))</f>
        <v>Medio</v>
      </c>
      <c r="N4248" s="29">
        <v>55.62</v>
      </c>
      <c r="O4248" s="32">
        <f t="shared" si="1"/>
        <v>55.62</v>
      </c>
      <c r="P4248" s="33">
        <f t="shared" si="2"/>
        <v>6.35</v>
      </c>
      <c r="Q4248" s="34">
        <f t="shared" si="3"/>
        <v>0.5930232558</v>
      </c>
      <c r="R4248" s="35" t="str">
        <f t="shared" si="4"/>
        <v>Medio</v>
      </c>
      <c r="S4248" s="35" t="str">
        <f>IF(O4248="","",IF(O4248&gt;AVERAGE('Base de datos limpia'!$O$2:$O$8001),"Alto","Normal"))
</f>
        <v>Normal</v>
      </c>
      <c r="T4248" s="35" t="str">
        <f t="shared" si="5"/>
        <v>Gamer casual</v>
      </c>
      <c r="U4248" s="35"/>
    </row>
    <row r="4249">
      <c r="A4249" s="28">
        <v>4248.0</v>
      </c>
      <c r="B4249" s="28">
        <v>17.0</v>
      </c>
      <c r="C4249" s="28" t="str">
        <f>TRIM(PROPER('Base de datos cruda'!C4249))</f>
        <v>Female</v>
      </c>
      <c r="D4249" s="28">
        <v>0.71</v>
      </c>
      <c r="E4249" s="28">
        <v>6.82</v>
      </c>
      <c r="F4249" s="28">
        <v>4.58</v>
      </c>
      <c r="G4249" s="28">
        <v>76.43</v>
      </c>
      <c r="H4249" s="28" t="str">
        <f>TRIM(PROPER('Base de datos cruda'!H4249))</f>
        <v>Rpg</v>
      </c>
      <c r="I4249" s="28">
        <v>3.93</v>
      </c>
      <c r="J4249" s="28">
        <v>1.97</v>
      </c>
      <c r="K4249" s="28">
        <v>318.27</v>
      </c>
      <c r="L4249" s="28">
        <f>IF('Base de datos cruda'!L4249&lt;0,,'Base de datos cruda'!L4249)</f>
        <v>4.21</v>
      </c>
      <c r="M4249" s="28" t="str">
        <f>IF(TRIM(PROPER('Base de datos cruda'!M4249))="High","Alto",IF(TRIM(PROPER('Base de datos cruda'!M4249))="Medium","Medio","Bajo"))</f>
        <v>Medio</v>
      </c>
      <c r="N4249" s="29">
        <v>85.52</v>
      </c>
      <c r="O4249" s="32">
        <f t="shared" si="1"/>
        <v>85.52</v>
      </c>
      <c r="P4249" s="33">
        <f t="shared" si="2"/>
        <v>2.68</v>
      </c>
      <c r="Q4249" s="34">
        <f t="shared" si="3"/>
        <v>9.605633803</v>
      </c>
      <c r="R4249" s="35" t="str">
        <f t="shared" si="4"/>
        <v>Alto</v>
      </c>
      <c r="S4249" s="35" t="str">
        <f>IF(O4249="","",IF(O4249&gt;AVERAGE('Base de datos limpia'!$O$2:$O$8001),"Alto","Normal"))
</f>
        <v>Alto</v>
      </c>
      <c r="T4249" s="35" t="str">
        <f t="shared" si="5"/>
        <v>Gamer intensivo</v>
      </c>
      <c r="U4249" s="35"/>
    </row>
    <row r="4250">
      <c r="A4250" s="28">
        <v>4249.0</v>
      </c>
      <c r="B4250" s="28">
        <v>22.0</v>
      </c>
      <c r="C4250" s="28" t="str">
        <f>TRIM(PROPER('Base de datos cruda'!C4250))</f>
        <v>Female</v>
      </c>
      <c r="D4250" s="28">
        <v>0.47</v>
      </c>
      <c r="E4250" s="28">
        <v>4.45</v>
      </c>
      <c r="F4250" s="28">
        <v>6.51</v>
      </c>
      <c r="G4250" s="28">
        <v>96.36</v>
      </c>
      <c r="H4250" s="28" t="str">
        <f>TRIM(PROPER('Base de datos cruda'!H4250))</f>
        <v>Fps</v>
      </c>
      <c r="I4250" s="28">
        <v>1.45</v>
      </c>
      <c r="J4250" s="28">
        <v>2.81</v>
      </c>
      <c r="K4250" s="28">
        <v>307.79</v>
      </c>
      <c r="L4250" s="28">
        <f>IF('Base de datos cruda'!L4250&lt;0,,'Base de datos cruda'!L4250)</f>
        <v>1.17</v>
      </c>
      <c r="M4250" s="28" t="str">
        <f>IF(TRIM(PROPER('Base de datos cruda'!M4250))="High","Alto",IF(TRIM(PROPER('Base de datos cruda'!M4250))="Medium","Medio","Bajo"))</f>
        <v>Medio</v>
      </c>
      <c r="N4250" s="29">
        <v>71.227216446547</v>
      </c>
      <c r="O4250" s="32">
        <f t="shared" si="1"/>
        <v>71.22721645</v>
      </c>
      <c r="P4250" s="33">
        <f t="shared" si="2"/>
        <v>3.28</v>
      </c>
      <c r="Q4250" s="34">
        <f t="shared" si="3"/>
        <v>9.468085106</v>
      </c>
      <c r="R4250" s="35" t="str">
        <f t="shared" si="4"/>
        <v>Alto</v>
      </c>
      <c r="S4250" s="35" t="str">
        <f>IF(O4250="","",IF(O4250&gt;AVERAGE('Base de datos limpia'!$O$2:$O$8001),"Alto","Normal"))
</f>
        <v>Alto</v>
      </c>
      <c r="T4250" s="35" t="str">
        <f t="shared" si="5"/>
        <v>Gamer moderado</v>
      </c>
      <c r="U4250" s="35"/>
    </row>
    <row r="4251">
      <c r="A4251" s="28">
        <v>4250.0</v>
      </c>
      <c r="B4251" s="28">
        <v>17.0</v>
      </c>
      <c r="C4251" s="28" t="str">
        <f>TRIM(PROPER('Base de datos cruda'!C4251))</f>
        <v>Male</v>
      </c>
      <c r="D4251" s="28">
        <v>6.82</v>
      </c>
      <c r="E4251" s="28">
        <v>2.31</v>
      </c>
      <c r="F4251" s="28">
        <v>8.61</v>
      </c>
      <c r="G4251" s="28">
        <v>73.98</v>
      </c>
      <c r="H4251" s="28" t="str">
        <f>TRIM(PROPER('Base de datos cruda'!H4251))</f>
        <v>Casual</v>
      </c>
      <c r="I4251" s="28">
        <v>4.02</v>
      </c>
      <c r="J4251" s="28">
        <v>10.89</v>
      </c>
      <c r="K4251" s="28">
        <v>219.39</v>
      </c>
      <c r="L4251" s="28">
        <f>IF('Base de datos cruda'!L4251&lt;0,,'Base de datos cruda'!L4251)</f>
        <v>11.88</v>
      </c>
      <c r="M4251" s="28" t="str">
        <f>IF(TRIM(PROPER('Base de datos cruda'!M4251))="High","Alto",IF(TRIM(PROPER('Base de datos cruda'!M4251))="Medium","Medio","Bajo"))</f>
        <v>Bajo</v>
      </c>
      <c r="N4251" s="29">
        <v>33.18</v>
      </c>
      <c r="O4251" s="32">
        <f t="shared" si="1"/>
        <v>33.18</v>
      </c>
      <c r="P4251" s="33">
        <f t="shared" si="2"/>
        <v>17.71</v>
      </c>
      <c r="Q4251" s="34">
        <f t="shared" si="3"/>
        <v>0.3387096774</v>
      </c>
      <c r="R4251" s="35" t="str">
        <f t="shared" si="4"/>
        <v>Bajo</v>
      </c>
      <c r="S4251" s="35" t="str">
        <f>IF(O4251="","",IF(O4251&gt;AVERAGE('Base de datos limpia'!$O$2:$O$8001),"Alto","Normal"))
</f>
        <v>Normal</v>
      </c>
      <c r="T4251" s="35" t="str">
        <f t="shared" si="5"/>
        <v>Gamer casual</v>
      </c>
      <c r="U4251" s="35"/>
    </row>
    <row r="4252">
      <c r="A4252" s="28">
        <v>4251.0</v>
      </c>
      <c r="B4252" s="28">
        <v>19.0</v>
      </c>
      <c r="C4252" s="28" t="str">
        <f>TRIM(PROPER('Base de datos cruda'!C4252))</f>
        <v>Female</v>
      </c>
      <c r="D4252" s="28">
        <v>5.84</v>
      </c>
      <c r="E4252" s="28">
        <v>1.4</v>
      </c>
      <c r="F4252" s="28">
        <v>6.2</v>
      </c>
      <c r="G4252" s="28">
        <v>76.42</v>
      </c>
      <c r="H4252" s="28" t="str">
        <f>TRIM(PROPER('Base de datos cruda'!H4252))</f>
        <v>Fps</v>
      </c>
      <c r="I4252" s="28">
        <v>1.55</v>
      </c>
      <c r="J4252" s="28">
        <v>8.52</v>
      </c>
      <c r="K4252" s="28">
        <v>256.11</v>
      </c>
      <c r="L4252" s="28">
        <f>IF('Base de datos cruda'!L4252&lt;0,,'Base de datos cruda'!L4252)</f>
        <v>12.51</v>
      </c>
      <c r="M4252" s="28" t="str">
        <f>IF(TRIM(PROPER('Base de datos cruda'!M4252))="High","Alto",IF(TRIM(PROPER('Base de datos cruda'!M4252))="Medium","Medio","Bajo"))</f>
        <v>Bajo</v>
      </c>
      <c r="N4252" s="29">
        <v>31.88</v>
      </c>
      <c r="O4252" s="32">
        <f t="shared" si="1"/>
        <v>31.88</v>
      </c>
      <c r="P4252" s="33">
        <f t="shared" si="2"/>
        <v>14.36</v>
      </c>
      <c r="Q4252" s="34">
        <f t="shared" si="3"/>
        <v>0.2397260274</v>
      </c>
      <c r="R4252" s="35" t="str">
        <f t="shared" si="4"/>
        <v>Bajo</v>
      </c>
      <c r="S4252" s="35" t="str">
        <f>IF(O4252="","",IF(O4252&gt;AVERAGE('Base de datos limpia'!$O$2:$O$8001),"Alto","Normal"))
</f>
        <v>Normal</v>
      </c>
      <c r="T4252" s="35" t="str">
        <f t="shared" si="5"/>
        <v>Gamer casual</v>
      </c>
      <c r="U4252" s="35"/>
    </row>
    <row r="4253">
      <c r="A4253" s="28">
        <v>4252.0</v>
      </c>
      <c r="B4253" s="28">
        <v>22.0</v>
      </c>
      <c r="C4253" s="28" t="str">
        <f>TRIM(PROPER('Base de datos cruda'!C4253))</f>
        <v>Male</v>
      </c>
      <c r="D4253" s="28">
        <v>5.59</v>
      </c>
      <c r="E4253" s="28">
        <v>2.43</v>
      </c>
      <c r="F4253" s="28">
        <v>8.19</v>
      </c>
      <c r="G4253" s="28">
        <v>81.04</v>
      </c>
      <c r="H4253" s="28" t="str">
        <f>TRIM(PROPER('Base de datos cruda'!H4253))</f>
        <v>Fps</v>
      </c>
      <c r="I4253" s="28">
        <v>0.61</v>
      </c>
      <c r="J4253" s="28">
        <v>7.42</v>
      </c>
      <c r="K4253" s="28">
        <v>247.27</v>
      </c>
      <c r="L4253" s="28">
        <f>IF('Base de datos cruda'!L4253&lt;0,,'Base de datos cruda'!L4253)</f>
        <v>11.07</v>
      </c>
      <c r="M4253" s="28" t="str">
        <f>IF(TRIM(PROPER('Base de datos cruda'!M4253))="High","Alto",IF(TRIM(PROPER('Base de datos cruda'!M4253))="Medium","Medio","Bajo"))</f>
        <v>Bajo</v>
      </c>
      <c r="N4253" s="29">
        <v>43.7635512663605</v>
      </c>
      <c r="O4253" s="32">
        <f t="shared" si="1"/>
        <v>43.76355127</v>
      </c>
      <c r="P4253" s="33">
        <f t="shared" si="2"/>
        <v>13.01</v>
      </c>
      <c r="Q4253" s="34">
        <f t="shared" si="3"/>
        <v>0.4347048301</v>
      </c>
      <c r="R4253" s="35" t="str">
        <f t="shared" si="4"/>
        <v>Bajo</v>
      </c>
      <c r="S4253" s="35" t="str">
        <f>IF(O4253="","",IF(O4253&gt;AVERAGE('Base de datos limpia'!$O$2:$O$8001),"Alto","Normal"))
</f>
        <v>Normal</v>
      </c>
      <c r="T4253" s="35" t="str">
        <f t="shared" si="5"/>
        <v>Gamer casual</v>
      </c>
      <c r="U4253" s="35"/>
    </row>
    <row r="4254">
      <c r="A4254" s="28">
        <v>4253.0</v>
      </c>
      <c r="B4254" s="28">
        <v>19.0</v>
      </c>
      <c r="C4254" s="28" t="str">
        <f>TRIM(PROPER('Base de datos cruda'!C4254))</f>
        <v>Male</v>
      </c>
      <c r="D4254" s="28">
        <v>2.72</v>
      </c>
      <c r="E4254" s="28">
        <v>9.62</v>
      </c>
      <c r="F4254" s="28">
        <v>6.48</v>
      </c>
      <c r="G4254" s="28">
        <v>91.86</v>
      </c>
      <c r="H4254" s="28" t="str">
        <f>TRIM(PROPER('Base de datos cruda'!H4254))</f>
        <v>Fps</v>
      </c>
      <c r="I4254" s="28">
        <v>2.67</v>
      </c>
      <c r="J4254" s="28">
        <v>7.97</v>
      </c>
      <c r="K4254" s="28">
        <v>281.04</v>
      </c>
      <c r="L4254" s="28">
        <f>IF('Base de datos cruda'!L4254&lt;0,,'Base de datos cruda'!L4254)</f>
        <v>5.45</v>
      </c>
      <c r="M4254" s="28" t="str">
        <f>IF(TRIM(PROPER('Base de datos cruda'!M4254))="High","Alto",IF(TRIM(PROPER('Base de datos cruda'!M4254))="Medium","Medio","Bajo"))</f>
        <v>Medio</v>
      </c>
      <c r="N4254" s="29">
        <v>98.72</v>
      </c>
      <c r="O4254" s="32">
        <f t="shared" si="1"/>
        <v>98.72</v>
      </c>
      <c r="P4254" s="33">
        <f t="shared" si="2"/>
        <v>10.69</v>
      </c>
      <c r="Q4254" s="34">
        <f t="shared" si="3"/>
        <v>3.536764706</v>
      </c>
      <c r="R4254" s="35" t="str">
        <f t="shared" si="4"/>
        <v>Alto</v>
      </c>
      <c r="S4254" s="35" t="str">
        <f>IF(O4254="","",IF(O4254&gt;AVERAGE('Base de datos limpia'!$O$2:$O$8001),"Alto","Normal"))
</f>
        <v>Alto</v>
      </c>
      <c r="T4254" s="35" t="str">
        <f t="shared" si="5"/>
        <v>Gamer intensivo</v>
      </c>
      <c r="U4254" s="35"/>
    </row>
    <row r="4255">
      <c r="A4255" s="28">
        <v>4254.0</v>
      </c>
      <c r="B4255" s="28">
        <v>22.0</v>
      </c>
      <c r="C4255" s="28" t="str">
        <f>TRIM(PROPER('Base de datos cruda'!C4255))</f>
        <v>Female</v>
      </c>
      <c r="D4255" s="28">
        <v>3.04</v>
      </c>
      <c r="E4255" s="28">
        <v>7.55</v>
      </c>
      <c r="F4255" s="28">
        <v>4.53</v>
      </c>
      <c r="G4255" s="28">
        <v>70.73</v>
      </c>
      <c r="H4255" s="28" t="str">
        <f>TRIM(PROPER('Base de datos cruda'!H4255))</f>
        <v>Fps</v>
      </c>
      <c r="I4255" s="28">
        <v>4.73</v>
      </c>
      <c r="J4255" s="28">
        <v>8.96</v>
      </c>
      <c r="K4255" s="28">
        <v>284.72</v>
      </c>
      <c r="L4255" s="28">
        <f>IF('Base de datos cruda'!L4255&lt;0,,'Base de datos cruda'!L4255)</f>
        <v>9.42</v>
      </c>
      <c r="M4255" s="28" t="str">
        <f>IF(TRIM(PROPER('Base de datos cruda'!M4255))="High","Alto",IF(TRIM(PROPER('Base de datos cruda'!M4255))="Medium","Medio","Bajo"))</f>
        <v>Alto</v>
      </c>
      <c r="N4255" s="29">
        <v>71.57</v>
      </c>
      <c r="O4255" s="32">
        <f t="shared" si="1"/>
        <v>71.57</v>
      </c>
      <c r="P4255" s="33">
        <f t="shared" si="2"/>
        <v>12</v>
      </c>
      <c r="Q4255" s="34">
        <f t="shared" si="3"/>
        <v>2.483552632</v>
      </c>
      <c r="R4255" s="35" t="str">
        <f t="shared" si="4"/>
        <v>Alto</v>
      </c>
      <c r="S4255" s="35" t="str">
        <f>IF(O4255="","",IF(O4255&gt;AVERAGE('Base de datos limpia'!$O$2:$O$8001),"Alto","Normal"))
</f>
        <v>Alto</v>
      </c>
      <c r="T4255" s="35" t="str">
        <f t="shared" si="5"/>
        <v>Gamer intensivo</v>
      </c>
      <c r="U4255" s="35"/>
    </row>
    <row r="4256">
      <c r="A4256" s="28">
        <v>4255.0</v>
      </c>
      <c r="B4256" s="28">
        <v>22.0</v>
      </c>
      <c r="C4256" s="28" t="str">
        <f>TRIM(PROPER('Base de datos cruda'!C4256))</f>
        <v>Male</v>
      </c>
      <c r="D4256" s="28">
        <v>7.66</v>
      </c>
      <c r="E4256" s="28">
        <v>5.75</v>
      </c>
      <c r="F4256" s="28">
        <v>4.74</v>
      </c>
      <c r="G4256" s="28">
        <v>97.67</v>
      </c>
      <c r="H4256" s="28" t="str">
        <f>TRIM(PROPER('Base de datos cruda'!H4256))</f>
        <v>Fps</v>
      </c>
      <c r="I4256" s="28">
        <v>2.07</v>
      </c>
      <c r="J4256" s="28">
        <v>8.74</v>
      </c>
      <c r="K4256" s="28">
        <v>228.12</v>
      </c>
      <c r="L4256" s="28">
        <f>IF('Base de datos cruda'!L4256&lt;0,,'Base de datos cruda'!L4256)</f>
        <v>12.01</v>
      </c>
      <c r="M4256" s="28" t="str">
        <f>IF(TRIM(PROPER('Base de datos cruda'!M4256))="High","Alto",IF(TRIM(PROPER('Base de datos cruda'!M4256))="Medium","Medio","Bajo"))</f>
        <v>Bajo</v>
      </c>
      <c r="N4256" s="29">
        <v>38.71</v>
      </c>
      <c r="O4256" s="32">
        <f t="shared" si="1"/>
        <v>38.71</v>
      </c>
      <c r="P4256" s="33">
        <f t="shared" si="2"/>
        <v>16.4</v>
      </c>
      <c r="Q4256" s="34">
        <f t="shared" si="3"/>
        <v>0.7506527415</v>
      </c>
      <c r="R4256" s="35" t="str">
        <f t="shared" si="4"/>
        <v>Bajo</v>
      </c>
      <c r="S4256" s="35" t="str">
        <f>IF(O4256="","",IF(O4256&gt;AVERAGE('Base de datos limpia'!$O$2:$O$8001),"Alto","Normal"))
</f>
        <v>Normal</v>
      </c>
      <c r="T4256" s="35" t="str">
        <f t="shared" si="5"/>
        <v>Gamer moderado</v>
      </c>
      <c r="U4256" s="35"/>
    </row>
    <row r="4257">
      <c r="A4257" s="28">
        <v>4256.0</v>
      </c>
      <c r="B4257" s="28">
        <v>16.0</v>
      </c>
      <c r="C4257" s="28" t="str">
        <f>TRIM(PROPER('Base de datos cruda'!C4257))</f>
        <v>Other</v>
      </c>
      <c r="D4257" s="28">
        <v>0.51</v>
      </c>
      <c r="E4257" s="28">
        <v>9.47</v>
      </c>
      <c r="F4257" s="28">
        <v>4.23</v>
      </c>
      <c r="G4257" s="28">
        <v>81.6</v>
      </c>
      <c r="H4257" s="28" t="str">
        <f>TRIM(PROPER('Base de datos cruda'!H4257))</f>
        <v>Casual</v>
      </c>
      <c r="I4257" s="28">
        <v>2.58</v>
      </c>
      <c r="J4257" s="28">
        <v>1.96</v>
      </c>
      <c r="K4257" s="28">
        <v>323.85</v>
      </c>
      <c r="L4257" s="28">
        <f>IF('Base de datos cruda'!L4257&lt;0,,'Base de datos cruda'!L4257)</f>
        <v>2.51</v>
      </c>
      <c r="M4257" s="28" t="str">
        <f>IF(TRIM(PROPER('Base de datos cruda'!M4257))="High","Alto",IF(TRIM(PROPER('Base de datos cruda'!M4257))="Medium","Medio","Bajo"))</f>
        <v>Alto</v>
      </c>
      <c r="N4257" s="29">
        <v>94.48</v>
      </c>
      <c r="O4257" s="32">
        <f t="shared" si="1"/>
        <v>94.48</v>
      </c>
      <c r="P4257" s="33">
        <f t="shared" si="2"/>
        <v>2.47</v>
      </c>
      <c r="Q4257" s="34">
        <f t="shared" si="3"/>
        <v>18.56862745</v>
      </c>
      <c r="R4257" s="35" t="str">
        <f t="shared" si="4"/>
        <v>Alto</v>
      </c>
      <c r="S4257" s="35" t="str">
        <f>IF(O4257="","",IF(O4257&gt;AVERAGE('Base de datos limpia'!$O$2:$O$8001),"Alto","Normal"))
</f>
        <v>Alto</v>
      </c>
      <c r="T4257" s="35" t="str">
        <f t="shared" si="5"/>
        <v>Gamer intensivo</v>
      </c>
      <c r="U4257" s="35"/>
    </row>
    <row r="4258">
      <c r="A4258" s="28">
        <v>4257.0</v>
      </c>
      <c r="B4258" s="28">
        <v>21.0</v>
      </c>
      <c r="C4258" s="28" t="str">
        <f>TRIM(PROPER('Base de datos cruda'!C4258))</f>
        <v>Male</v>
      </c>
      <c r="D4258" s="28">
        <v>6.19</v>
      </c>
      <c r="E4258" s="28">
        <v>6.57</v>
      </c>
      <c r="F4258" s="28">
        <v>4.98</v>
      </c>
      <c r="G4258" s="28">
        <v>93.64</v>
      </c>
      <c r="H4258" s="28" t="str">
        <f>TRIM(PROPER('Base de datos cruda'!H4258))</f>
        <v>Casual</v>
      </c>
      <c r="I4258" s="28">
        <v>2.26</v>
      </c>
      <c r="J4258" s="28">
        <v>9.69</v>
      </c>
      <c r="K4258" s="28">
        <v>233.23</v>
      </c>
      <c r="L4258" s="28">
        <f>IF('Base de datos cruda'!L4258&lt;0,,'Base de datos cruda'!L4258)</f>
        <v>14.06</v>
      </c>
      <c r="M4258" s="28" t="str">
        <f>IF(TRIM(PROPER('Base de datos cruda'!M4258))="High","Alto",IF(TRIM(PROPER('Base de datos cruda'!M4258))="Medium","Medio","Bajo"))</f>
        <v>Bajo</v>
      </c>
      <c r="N4258" s="29">
        <v>57.4457928533697</v>
      </c>
      <c r="O4258" s="32">
        <f t="shared" si="1"/>
        <v>57.44579285</v>
      </c>
      <c r="P4258" s="33">
        <f t="shared" si="2"/>
        <v>15.88</v>
      </c>
      <c r="Q4258" s="34">
        <f t="shared" si="3"/>
        <v>1.061389338</v>
      </c>
      <c r="R4258" s="35" t="str">
        <f t="shared" si="4"/>
        <v>Medio</v>
      </c>
      <c r="S4258" s="35" t="str">
        <f>IF(O4258="","",IF(O4258&gt;AVERAGE('Base de datos limpia'!$O$2:$O$8001),"Alto","Normal"))
</f>
        <v>Normal</v>
      </c>
      <c r="T4258" s="35" t="str">
        <f t="shared" si="5"/>
        <v>Gamer intensivo</v>
      </c>
      <c r="U4258" s="35"/>
    </row>
    <row r="4259">
      <c r="A4259" s="28">
        <v>4258.0</v>
      </c>
      <c r="B4259" s="28">
        <v>24.0</v>
      </c>
      <c r="C4259" s="28" t="str">
        <f>TRIM(PROPER('Base de datos cruda'!C4259))</f>
        <v>Female</v>
      </c>
      <c r="D4259" s="28">
        <v>2.48</v>
      </c>
      <c r="E4259" s="28">
        <v>7.53</v>
      </c>
      <c r="F4259" s="28">
        <v>8.47</v>
      </c>
      <c r="G4259" s="28">
        <v>81.02</v>
      </c>
      <c r="H4259" s="28" t="str">
        <f>TRIM(PROPER('Base de datos cruda'!H4259))</f>
        <v>Rpg</v>
      </c>
      <c r="I4259" s="28">
        <v>2.29</v>
      </c>
      <c r="J4259" s="28">
        <v>5.17</v>
      </c>
      <c r="K4259" s="28">
        <v>312.86</v>
      </c>
      <c r="L4259" s="28">
        <f>IF('Base de datos cruda'!L4259&lt;0,,'Base de datos cruda'!L4259)</f>
        <v>5.18</v>
      </c>
      <c r="M4259" s="28" t="str">
        <f>IF(TRIM(PROPER('Base de datos cruda'!M4259))="High","Alto",IF(TRIM(PROPER('Base de datos cruda'!M4259))="Medium","Medio","Bajo"))</f>
        <v>Medio</v>
      </c>
      <c r="N4259" s="29">
        <v>95.2</v>
      </c>
      <c r="O4259" s="32">
        <f t="shared" si="1"/>
        <v>95.2</v>
      </c>
      <c r="P4259" s="33">
        <f t="shared" si="2"/>
        <v>7.65</v>
      </c>
      <c r="Q4259" s="34">
        <f t="shared" si="3"/>
        <v>3.036290323</v>
      </c>
      <c r="R4259" s="35" t="str">
        <f t="shared" si="4"/>
        <v>Alto</v>
      </c>
      <c r="S4259" s="35" t="str">
        <f>IF(O4259="","",IF(O4259&gt;AVERAGE('Base de datos limpia'!$O$2:$O$8001),"Alto","Normal"))
</f>
        <v>Alto</v>
      </c>
      <c r="T4259" s="35" t="str">
        <f t="shared" si="5"/>
        <v>Gamer intensivo</v>
      </c>
      <c r="U4259" s="35"/>
    </row>
    <row r="4260">
      <c r="A4260" s="28">
        <v>4259.0</v>
      </c>
      <c r="B4260" s="28">
        <v>17.0</v>
      </c>
      <c r="C4260" s="28" t="str">
        <f>TRIM(PROPER('Base de datos cruda'!C4260))</f>
        <v>Female</v>
      </c>
      <c r="D4260" s="28">
        <v>0.31</v>
      </c>
      <c r="E4260" s="28">
        <v>3.54</v>
      </c>
      <c r="F4260" s="28">
        <v>7.25</v>
      </c>
      <c r="G4260" s="28">
        <v>90.88</v>
      </c>
      <c r="H4260" s="28" t="str">
        <f>TRIM(PROPER('Base de datos cruda'!H4260))</f>
        <v>Fps</v>
      </c>
      <c r="I4260" s="28">
        <v>1.07</v>
      </c>
      <c r="J4260" s="28">
        <v>5.22</v>
      </c>
      <c r="K4260" s="28">
        <v>302.14</v>
      </c>
      <c r="L4260" s="28">
        <f>IF('Base de datos cruda'!L4260&lt;0,,'Base de datos cruda'!L4260)</f>
        <v>0.78</v>
      </c>
      <c r="M4260" s="28" t="str">
        <f>IF(TRIM(PROPER('Base de datos cruda'!M4260))="High","Alto",IF(TRIM(PROPER('Base de datos cruda'!M4260))="Medium","Medio","Bajo"))</f>
        <v>Medio</v>
      </c>
      <c r="N4260" s="29">
        <v>88.4644944103189</v>
      </c>
      <c r="O4260" s="32">
        <f t="shared" si="1"/>
        <v>88.46449441</v>
      </c>
      <c r="P4260" s="33">
        <f t="shared" si="2"/>
        <v>5.53</v>
      </c>
      <c r="Q4260" s="34">
        <f t="shared" si="3"/>
        <v>11.41935484</v>
      </c>
      <c r="R4260" s="35" t="str">
        <f t="shared" si="4"/>
        <v>Alto</v>
      </c>
      <c r="S4260" s="35" t="str">
        <f>IF(O4260="","",IF(O4260&gt;AVERAGE('Base de datos limpia'!$O$2:$O$8001),"Alto","Normal"))
</f>
        <v>Alto</v>
      </c>
      <c r="T4260" s="35" t="str">
        <f t="shared" si="5"/>
        <v>Gamer moderado</v>
      </c>
      <c r="U4260" s="35"/>
    </row>
    <row r="4261">
      <c r="A4261" s="28">
        <v>4260.0</v>
      </c>
      <c r="B4261" s="28">
        <v>18.0</v>
      </c>
      <c r="C4261" s="28" t="str">
        <f>TRIM(PROPER('Base de datos cruda'!C4261))</f>
        <v>Male</v>
      </c>
      <c r="D4261" s="28">
        <v>5.94</v>
      </c>
      <c r="E4261" s="28">
        <v>6.3</v>
      </c>
      <c r="F4261" s="28">
        <v>7.69</v>
      </c>
      <c r="G4261" s="28">
        <v>62.06</v>
      </c>
      <c r="H4261" s="28" t="str">
        <f>TRIM(PROPER('Base de datos cruda'!H4261))</f>
        <v>Fps</v>
      </c>
      <c r="I4261" s="28">
        <v>2.11</v>
      </c>
      <c r="J4261" s="28">
        <v>10.21</v>
      </c>
      <c r="K4261" s="28">
        <v>244.84</v>
      </c>
      <c r="L4261" s="28">
        <f>IF('Base de datos cruda'!L4261&lt;0,,'Base de datos cruda'!L4261)</f>
        <v>11.09</v>
      </c>
      <c r="M4261" s="28" t="str">
        <f>IF(TRIM(PROPER('Base de datos cruda'!M4261))="High","Alto",IF(TRIM(PROPER('Base de datos cruda'!M4261))="Medium","Medio","Bajo"))</f>
        <v>Bajo</v>
      </c>
      <c r="N4261" s="29">
        <v>60.14</v>
      </c>
      <c r="O4261" s="32">
        <f t="shared" si="1"/>
        <v>60.14</v>
      </c>
      <c r="P4261" s="33">
        <f t="shared" si="2"/>
        <v>16.15</v>
      </c>
      <c r="Q4261" s="34">
        <f t="shared" si="3"/>
        <v>1.060606061</v>
      </c>
      <c r="R4261" s="35" t="str">
        <f t="shared" si="4"/>
        <v>Medio</v>
      </c>
      <c r="S4261" s="35" t="str">
        <f>IF(O4261="","",IF(O4261&gt;AVERAGE('Base de datos limpia'!$O$2:$O$8001),"Alto","Normal"))
</f>
        <v>Normal</v>
      </c>
      <c r="T4261" s="35" t="str">
        <f t="shared" si="5"/>
        <v>Gamer intensivo</v>
      </c>
      <c r="U4261" s="35"/>
    </row>
    <row r="4262">
      <c r="A4262" s="28">
        <v>4261.0</v>
      </c>
      <c r="B4262" s="28">
        <v>20.0</v>
      </c>
      <c r="C4262" s="28" t="str">
        <f>TRIM(PROPER('Base de datos cruda'!C4262))</f>
        <v>Female</v>
      </c>
      <c r="D4262" s="28">
        <v>2.65</v>
      </c>
      <c r="E4262" s="28">
        <v>2.29</v>
      </c>
      <c r="F4262" s="28">
        <v>7.11</v>
      </c>
      <c r="G4262" s="28">
        <v>91.97</v>
      </c>
      <c r="H4262" s="28" t="str">
        <f>TRIM(PROPER('Base de datos cruda'!H4262))</f>
        <v>Casual</v>
      </c>
      <c r="I4262" s="28">
        <v>2.48</v>
      </c>
      <c r="J4262" s="28">
        <v>3.99</v>
      </c>
      <c r="K4262" s="28">
        <v>279.51</v>
      </c>
      <c r="L4262" s="28">
        <f>IF('Base de datos cruda'!L4262&lt;0,,'Base de datos cruda'!L4262)</f>
        <v>7.73</v>
      </c>
      <c r="M4262" s="28" t="str">
        <f>IF(TRIM(PROPER('Base de datos cruda'!M4262))="High","Alto",IF(TRIM(PROPER('Base de datos cruda'!M4262))="Medium","Medio","Bajo"))</f>
        <v>Medio</v>
      </c>
      <c r="N4262" s="29">
        <v>66.28</v>
      </c>
      <c r="O4262" s="32">
        <f t="shared" si="1"/>
        <v>66.28</v>
      </c>
      <c r="P4262" s="33">
        <f t="shared" si="2"/>
        <v>6.64</v>
      </c>
      <c r="Q4262" s="34">
        <f t="shared" si="3"/>
        <v>0.8641509434</v>
      </c>
      <c r="R4262" s="35" t="str">
        <f t="shared" si="4"/>
        <v>Medio</v>
      </c>
      <c r="S4262" s="35" t="str">
        <f>IF(O4262="","",IF(O4262&gt;AVERAGE('Base de datos limpia'!$O$2:$O$8001),"Alto","Normal"))
</f>
        <v>Alto</v>
      </c>
      <c r="T4262" s="35" t="str">
        <f t="shared" si="5"/>
        <v>Gamer casual</v>
      </c>
      <c r="U4262" s="35"/>
    </row>
    <row r="4263">
      <c r="A4263" s="28">
        <v>4262.0</v>
      </c>
      <c r="B4263" s="28">
        <v>24.0</v>
      </c>
      <c r="C4263" s="28" t="str">
        <f>TRIM(PROPER('Base de datos cruda'!C4263))</f>
        <v>Male</v>
      </c>
      <c r="D4263" s="28">
        <v>5.78</v>
      </c>
      <c r="E4263" s="28">
        <v>4.64</v>
      </c>
      <c r="F4263" s="28">
        <v>5.93</v>
      </c>
      <c r="G4263" s="28">
        <v>80.96</v>
      </c>
      <c r="H4263" s="28" t="str">
        <f>TRIM(PROPER('Base de datos cruda'!H4263))</f>
        <v>Fps</v>
      </c>
      <c r="I4263" s="28">
        <v>3.72</v>
      </c>
      <c r="J4263" s="28">
        <v>9.5</v>
      </c>
      <c r="K4263" s="28">
        <v>251.2</v>
      </c>
      <c r="L4263" s="28">
        <f>IF('Base de datos cruda'!L4263&lt;0,,'Base de datos cruda'!L4263)</f>
        <v>12.82</v>
      </c>
      <c r="M4263" s="28" t="str">
        <f>IF(TRIM(PROPER('Base de datos cruda'!M4263))="High","Alto",IF(TRIM(PROPER('Base de datos cruda'!M4263))="Medium","Medio","Bajo"))</f>
        <v>Bajo</v>
      </c>
      <c r="N4263" s="29">
        <v>47.05</v>
      </c>
      <c r="O4263" s="32">
        <f t="shared" si="1"/>
        <v>47.05</v>
      </c>
      <c r="P4263" s="33">
        <f t="shared" si="2"/>
        <v>15.28</v>
      </c>
      <c r="Q4263" s="34">
        <f t="shared" si="3"/>
        <v>0.8027681661</v>
      </c>
      <c r="R4263" s="35" t="str">
        <f t="shared" si="4"/>
        <v>Bajo</v>
      </c>
      <c r="S4263" s="35" t="str">
        <f>IF(O4263="","",IF(O4263&gt;AVERAGE('Base de datos limpia'!$O$2:$O$8001),"Alto","Normal"))
</f>
        <v>Normal</v>
      </c>
      <c r="T4263" s="35" t="str">
        <f t="shared" si="5"/>
        <v>Gamer moderado</v>
      </c>
      <c r="U4263" s="35"/>
    </row>
    <row r="4264">
      <c r="A4264" s="28">
        <v>4263.0</v>
      </c>
      <c r="B4264" s="28">
        <v>19.0</v>
      </c>
      <c r="C4264" s="28" t="str">
        <f>TRIM(PROPER('Base de datos cruda'!C4264))</f>
        <v>Female</v>
      </c>
      <c r="D4264" s="28">
        <v>5.66</v>
      </c>
      <c r="E4264" s="28">
        <v>1.3</v>
      </c>
      <c r="F4264" s="28">
        <v>5.08</v>
      </c>
      <c r="G4264" s="28">
        <v>77.98</v>
      </c>
      <c r="H4264" s="28" t="str">
        <f>TRIM(PROPER('Base de datos cruda'!H4264))</f>
        <v>Rpg</v>
      </c>
      <c r="I4264" s="28">
        <v>0.7</v>
      </c>
      <c r="J4264" s="28">
        <v>8.34</v>
      </c>
      <c r="K4264" s="28">
        <v>252.27</v>
      </c>
      <c r="L4264" s="28">
        <f>IF('Base de datos cruda'!L4264&lt;0,,'Base de datos cruda'!L4264)</f>
        <v>9.3</v>
      </c>
      <c r="M4264" s="28" t="str">
        <f>IF(TRIM(PROPER('Base de datos cruda'!M4264))="High","Alto",IF(TRIM(PROPER('Base de datos cruda'!M4264))="Medium","Medio","Bajo"))</f>
        <v>Bajo</v>
      </c>
      <c r="N4264" s="29">
        <v>30.88</v>
      </c>
      <c r="O4264" s="32">
        <f t="shared" si="1"/>
        <v>30.88</v>
      </c>
      <c r="P4264" s="33">
        <f t="shared" si="2"/>
        <v>14</v>
      </c>
      <c r="Q4264" s="34">
        <f t="shared" si="3"/>
        <v>0.2296819788</v>
      </c>
      <c r="R4264" s="35" t="str">
        <f t="shared" si="4"/>
        <v>Bajo</v>
      </c>
      <c r="S4264" s="35" t="str">
        <f>IF(O4264="","",IF(O4264&gt;AVERAGE('Base de datos limpia'!$O$2:$O$8001),"Alto","Normal"))
</f>
        <v>Normal</v>
      </c>
      <c r="T4264" s="35" t="str">
        <f t="shared" si="5"/>
        <v>Gamer casual</v>
      </c>
      <c r="U4264" s="35"/>
    </row>
    <row r="4265">
      <c r="A4265" s="28">
        <v>4264.0</v>
      </c>
      <c r="B4265" s="28">
        <v>16.0</v>
      </c>
      <c r="C4265" s="28" t="str">
        <f>TRIM(PROPER('Base de datos cruda'!C4265))</f>
        <v>Male</v>
      </c>
      <c r="D4265" s="28">
        <v>4.28</v>
      </c>
      <c r="E4265" s="28">
        <v>2.95</v>
      </c>
      <c r="F4265" s="28">
        <v>8.63</v>
      </c>
      <c r="G4265" s="28">
        <v>64.46</v>
      </c>
      <c r="H4265" s="28" t="str">
        <f>TRIM(PROPER('Base de datos cruda'!H4265))</f>
        <v>Fps</v>
      </c>
      <c r="I4265" s="28">
        <v>2.86</v>
      </c>
      <c r="J4265" s="28">
        <v>10.11</v>
      </c>
      <c r="K4265" s="28">
        <v>270.3</v>
      </c>
      <c r="L4265" s="28">
        <f>IF('Base de datos cruda'!L4265&lt;0,,'Base de datos cruda'!L4265)</f>
        <v>11.45</v>
      </c>
      <c r="M4265" s="28" t="str">
        <f>IF(TRIM(PROPER('Base de datos cruda'!M4265))="High","Alto",IF(TRIM(PROPER('Base de datos cruda'!M4265))="Medium","Medio","Bajo"))</f>
        <v>Medio</v>
      </c>
      <c r="N4265" s="29">
        <v>47.47</v>
      </c>
      <c r="O4265" s="32">
        <f t="shared" si="1"/>
        <v>47.47</v>
      </c>
      <c r="P4265" s="33">
        <f t="shared" si="2"/>
        <v>14.39</v>
      </c>
      <c r="Q4265" s="34">
        <f t="shared" si="3"/>
        <v>0.6892523364</v>
      </c>
      <c r="R4265" s="35" t="str">
        <f t="shared" si="4"/>
        <v>Bajo</v>
      </c>
      <c r="S4265" s="35" t="str">
        <f>IF(O4265="","",IF(O4265&gt;AVERAGE('Base de datos limpia'!$O$2:$O$8001),"Alto","Normal"))
</f>
        <v>Normal</v>
      </c>
      <c r="T4265" s="35" t="str">
        <f t="shared" si="5"/>
        <v>Gamer casual</v>
      </c>
      <c r="U4265" s="35"/>
    </row>
    <row r="4266">
      <c r="A4266" s="28">
        <v>4265.0</v>
      </c>
      <c r="B4266" s="28">
        <v>19.0</v>
      </c>
      <c r="C4266" s="28" t="str">
        <f>TRIM(PROPER('Base de datos cruda'!C4266))</f>
        <v>Female</v>
      </c>
      <c r="D4266" s="28">
        <v>6.22</v>
      </c>
      <c r="E4266" s="28">
        <v>1.67</v>
      </c>
      <c r="F4266" s="28">
        <v>6.57</v>
      </c>
      <c r="G4266" s="28">
        <v>89.66</v>
      </c>
      <c r="H4266" s="28" t="str">
        <f>TRIM(PROPER('Base de datos cruda'!H4266))</f>
        <v>Casual</v>
      </c>
      <c r="I4266" s="28">
        <v>3.31</v>
      </c>
      <c r="J4266" s="28">
        <v>9.6</v>
      </c>
      <c r="K4266" s="28">
        <v>247.97</v>
      </c>
      <c r="L4266" s="28">
        <f>IF('Base de datos cruda'!L4266&lt;0,,'Base de datos cruda'!L4266)</f>
        <v>13.58</v>
      </c>
      <c r="M4266" s="28" t="str">
        <f>IF(TRIM(PROPER('Base de datos cruda'!M4266))="High","Alto",IF(TRIM(PROPER('Base de datos cruda'!M4266))="Medium","Medio","Bajo"))</f>
        <v>Bajo</v>
      </c>
      <c r="N4266" s="29">
        <v>38.73</v>
      </c>
      <c r="O4266" s="32">
        <f t="shared" si="1"/>
        <v>38.73</v>
      </c>
      <c r="P4266" s="33">
        <f t="shared" si="2"/>
        <v>15.82</v>
      </c>
      <c r="Q4266" s="34">
        <f t="shared" si="3"/>
        <v>0.268488746</v>
      </c>
      <c r="R4266" s="35" t="str">
        <f t="shared" si="4"/>
        <v>Bajo</v>
      </c>
      <c r="S4266" s="35" t="str">
        <f>IF(O4266="","",IF(O4266&gt;AVERAGE('Base de datos limpia'!$O$2:$O$8001),"Alto","Normal"))
</f>
        <v>Normal</v>
      </c>
      <c r="T4266" s="35" t="str">
        <f t="shared" si="5"/>
        <v>Gamer casual</v>
      </c>
      <c r="U4266" s="35"/>
    </row>
    <row r="4267">
      <c r="A4267" s="28">
        <v>4266.0</v>
      </c>
      <c r="B4267" s="28">
        <v>21.0</v>
      </c>
      <c r="C4267" s="28" t="str">
        <f>TRIM(PROPER('Base de datos cruda'!C4267))</f>
        <v>Male</v>
      </c>
      <c r="D4267" s="28">
        <v>4.65</v>
      </c>
      <c r="E4267" s="28">
        <v>4.49</v>
      </c>
      <c r="F4267" s="28">
        <v>6.41</v>
      </c>
      <c r="G4267" s="28">
        <v>65.25</v>
      </c>
      <c r="H4267" s="28" t="str">
        <f>TRIM(PROPER('Base de datos cruda'!H4267))</f>
        <v>Fps</v>
      </c>
      <c r="I4267" s="28">
        <v>1.91</v>
      </c>
      <c r="J4267" s="28">
        <v>10.29</v>
      </c>
      <c r="K4267" s="28">
        <v>277.26</v>
      </c>
      <c r="L4267" s="28">
        <f>IF('Base de datos cruda'!L4267&lt;0,,'Base de datos cruda'!L4267)</f>
        <v>14.95</v>
      </c>
      <c r="M4267" s="28" t="str">
        <f>IF(TRIM(PROPER('Base de datos cruda'!M4267))="High","Alto",IF(TRIM(PROPER('Base de datos cruda'!M4267))="Medium","Medio","Bajo"))</f>
        <v>Medio</v>
      </c>
      <c r="N4267" s="29">
        <v>57.56</v>
      </c>
      <c r="O4267" s="32">
        <f t="shared" si="1"/>
        <v>57.56</v>
      </c>
      <c r="P4267" s="33">
        <f t="shared" si="2"/>
        <v>14.94</v>
      </c>
      <c r="Q4267" s="34">
        <f t="shared" si="3"/>
        <v>0.9655913978</v>
      </c>
      <c r="R4267" s="35" t="str">
        <f t="shared" si="4"/>
        <v>Medio</v>
      </c>
      <c r="S4267" s="35" t="str">
        <f>IF(O4267="","",IF(O4267&gt;AVERAGE('Base de datos limpia'!$O$2:$O$8001),"Alto","Normal"))
</f>
        <v>Normal</v>
      </c>
      <c r="T4267" s="35" t="str">
        <f t="shared" si="5"/>
        <v>Gamer moderado</v>
      </c>
      <c r="U4267" s="35"/>
    </row>
    <row r="4268">
      <c r="A4268" s="28">
        <v>4267.0</v>
      </c>
      <c r="B4268" s="28">
        <v>20.0</v>
      </c>
      <c r="C4268" s="28" t="str">
        <f>TRIM(PROPER('Base de datos cruda'!C4268))</f>
        <v>Male</v>
      </c>
      <c r="D4268" s="28">
        <v>2.29</v>
      </c>
      <c r="E4268" s="28">
        <v>8.59</v>
      </c>
      <c r="F4268" s="28">
        <v>8.98</v>
      </c>
      <c r="G4268" s="28">
        <v>67.69</v>
      </c>
      <c r="H4268" s="28" t="str">
        <f>TRIM(PROPER('Base de datos cruda'!H4268))</f>
        <v>Fps</v>
      </c>
      <c r="I4268" s="28">
        <v>2.75</v>
      </c>
      <c r="J4268" s="28">
        <v>3.44</v>
      </c>
      <c r="K4268" s="28">
        <v>294.09</v>
      </c>
      <c r="L4268" s="28">
        <f>IF('Base de datos cruda'!L4268&lt;0,,'Base de datos cruda'!L4268)</f>
        <v>4.33</v>
      </c>
      <c r="M4268" s="28" t="str">
        <f>IF(TRIM(PROPER('Base de datos cruda'!M4268))="High","Alto",IF(TRIM(PROPER('Base de datos cruda'!M4268))="Medium","Medio","Bajo"))</f>
        <v>Medio</v>
      </c>
      <c r="N4268" s="29">
        <v>92.95</v>
      </c>
      <c r="O4268" s="32">
        <f t="shared" si="1"/>
        <v>92.95</v>
      </c>
      <c r="P4268" s="33">
        <f t="shared" si="2"/>
        <v>5.73</v>
      </c>
      <c r="Q4268" s="34">
        <f t="shared" si="3"/>
        <v>3.751091703</v>
      </c>
      <c r="R4268" s="35" t="str">
        <f t="shared" si="4"/>
        <v>Alto</v>
      </c>
      <c r="S4268" s="35" t="str">
        <f>IF(O4268="","",IF(O4268&gt;AVERAGE('Base de datos limpia'!$O$2:$O$8001),"Alto","Normal"))
</f>
        <v>Alto</v>
      </c>
      <c r="T4268" s="35" t="str">
        <f t="shared" si="5"/>
        <v>Gamer intensivo</v>
      </c>
      <c r="U4268" s="35"/>
    </row>
    <row r="4269">
      <c r="A4269" s="28">
        <v>4268.0</v>
      </c>
      <c r="B4269" s="28">
        <v>16.0</v>
      </c>
      <c r="C4269" s="28" t="str">
        <f>TRIM(PROPER('Base de datos cruda'!C4269))</f>
        <v>Male</v>
      </c>
      <c r="D4269" s="28">
        <v>5.87</v>
      </c>
      <c r="E4269" s="28">
        <v>4.4</v>
      </c>
      <c r="F4269" s="28">
        <v>5.92</v>
      </c>
      <c r="G4269" s="28">
        <v>65.06</v>
      </c>
      <c r="H4269" s="28" t="str">
        <f>TRIM(PROPER('Base de datos cruda'!H4269))</f>
        <v>Casual</v>
      </c>
      <c r="I4269" s="28">
        <v>3.55</v>
      </c>
      <c r="J4269" s="28">
        <v>7.39</v>
      </c>
      <c r="K4269" s="28">
        <v>263.44</v>
      </c>
      <c r="L4269" s="28">
        <f>IF('Base de datos cruda'!L4269&lt;0,,'Base de datos cruda'!L4269)</f>
        <v>14.46</v>
      </c>
      <c r="M4269" s="28" t="str">
        <f>IF(TRIM(PROPER('Base de datos cruda'!M4269))="High","Alto",IF(TRIM(PROPER('Base de datos cruda'!M4269))="Medium","Medio","Bajo"))</f>
        <v>Bajo</v>
      </c>
      <c r="N4269" s="29">
        <v>43.49</v>
      </c>
      <c r="O4269" s="32">
        <f t="shared" si="1"/>
        <v>43.49</v>
      </c>
      <c r="P4269" s="33">
        <f t="shared" si="2"/>
        <v>13.26</v>
      </c>
      <c r="Q4269" s="34">
        <f t="shared" si="3"/>
        <v>0.7495741056</v>
      </c>
      <c r="R4269" s="35" t="str">
        <f t="shared" si="4"/>
        <v>Bajo</v>
      </c>
      <c r="S4269" s="35" t="str">
        <f>IF(O4269="","",IF(O4269&gt;AVERAGE('Base de datos limpia'!$O$2:$O$8001),"Alto","Normal"))
</f>
        <v>Normal</v>
      </c>
      <c r="T4269" s="35" t="str">
        <f t="shared" si="5"/>
        <v>Gamer moderado</v>
      </c>
      <c r="U4269" s="35"/>
    </row>
    <row r="4270">
      <c r="A4270" s="28">
        <v>4269.0</v>
      </c>
      <c r="B4270" s="28">
        <v>19.0</v>
      </c>
      <c r="C4270" s="28" t="str">
        <f>TRIM(PROPER('Base de datos cruda'!C4270))</f>
        <v>Male</v>
      </c>
      <c r="D4270" s="28">
        <v>4.71</v>
      </c>
      <c r="E4270" s="28">
        <v>8.48</v>
      </c>
      <c r="F4270" s="28">
        <v>8.27</v>
      </c>
      <c r="G4270" s="28">
        <v>60.26</v>
      </c>
      <c r="H4270" s="28" t="str">
        <f>TRIM(PROPER('Base de datos cruda'!H4270))</f>
        <v>Fps</v>
      </c>
      <c r="I4270" s="28">
        <v>2.33</v>
      </c>
      <c r="J4270" s="28">
        <v>7.64</v>
      </c>
      <c r="K4270" s="28">
        <v>245.98</v>
      </c>
      <c r="L4270" s="28">
        <f>IF('Base de datos cruda'!L4270&lt;0,,'Base de datos cruda'!L4270)</f>
        <v>10.45</v>
      </c>
      <c r="M4270" s="28" t="str">
        <f>IF(TRIM(PROPER('Base de datos cruda'!M4270))="High","Alto",IF(TRIM(PROPER('Base de datos cruda'!M4270))="Medium","Medio","Bajo"))</f>
        <v>Medio</v>
      </c>
      <c r="N4270" s="29">
        <v>80.96</v>
      </c>
      <c r="O4270" s="32">
        <f t="shared" si="1"/>
        <v>80.96</v>
      </c>
      <c r="P4270" s="33">
        <f t="shared" si="2"/>
        <v>12.35</v>
      </c>
      <c r="Q4270" s="34">
        <f t="shared" si="3"/>
        <v>1.800424628</v>
      </c>
      <c r="R4270" s="35" t="str">
        <f t="shared" si="4"/>
        <v>Alto</v>
      </c>
      <c r="S4270" s="35" t="str">
        <f>IF(O4270="","",IF(O4270&gt;AVERAGE('Base de datos limpia'!$O$2:$O$8001),"Alto","Normal"))
</f>
        <v>Alto</v>
      </c>
      <c r="T4270" s="35" t="str">
        <f t="shared" si="5"/>
        <v>Gamer intensivo</v>
      </c>
      <c r="U4270" s="35"/>
    </row>
    <row r="4271">
      <c r="A4271" s="28">
        <v>4270.0</v>
      </c>
      <c r="B4271" s="28">
        <v>21.0</v>
      </c>
      <c r="C4271" s="28" t="str">
        <f>TRIM(PROPER('Base de datos cruda'!C4271))</f>
        <v>Female</v>
      </c>
      <c r="D4271" s="28">
        <v>0.1</v>
      </c>
      <c r="E4271" s="28">
        <v>6.91</v>
      </c>
      <c r="F4271" s="28">
        <v>8.31</v>
      </c>
      <c r="G4271" s="28">
        <v>86.48</v>
      </c>
      <c r="H4271" s="28" t="str">
        <f>TRIM(PROPER('Base de datos cruda'!H4271))</f>
        <v>Rpg</v>
      </c>
      <c r="I4271" s="28">
        <v>1.67</v>
      </c>
      <c r="J4271" s="28">
        <v>5.53</v>
      </c>
      <c r="K4271" s="28">
        <v>296.96</v>
      </c>
      <c r="L4271" s="28">
        <f>IF('Base de datos cruda'!L4271&lt;0,,'Base de datos cruda'!L4271)</f>
        <v>0.55</v>
      </c>
      <c r="M4271" s="28" t="str">
        <f>IF(TRIM(PROPER('Base de datos cruda'!M4271))="High","Alto",IF(TRIM(PROPER('Base de datos cruda'!M4271))="Medium","Medio","Bajo"))</f>
        <v>Medio</v>
      </c>
      <c r="N4271" s="29">
        <v>100.0</v>
      </c>
      <c r="O4271" s="32">
        <f t="shared" si="1"/>
        <v>100</v>
      </c>
      <c r="P4271" s="33">
        <f t="shared" si="2"/>
        <v>5.63</v>
      </c>
      <c r="Q4271" s="34">
        <f t="shared" si="3"/>
        <v>69.1</v>
      </c>
      <c r="R4271" s="35" t="str">
        <f t="shared" si="4"/>
        <v>Alto</v>
      </c>
      <c r="S4271" s="35" t="str">
        <f>IF(O4271="","",IF(O4271&gt;AVERAGE('Base de datos limpia'!$O$2:$O$8001),"Alto","Normal"))
</f>
        <v>Alto</v>
      </c>
      <c r="T4271" s="35" t="str">
        <f t="shared" si="5"/>
        <v>Gamer intensivo</v>
      </c>
      <c r="U4271" s="35"/>
    </row>
    <row r="4272">
      <c r="A4272" s="28">
        <v>4271.0</v>
      </c>
      <c r="B4272" s="28">
        <v>19.0</v>
      </c>
      <c r="C4272" s="28" t="str">
        <f>TRIM(PROPER('Base de datos cruda'!C4272))</f>
        <v>Female</v>
      </c>
      <c r="D4272" s="28">
        <v>7.21</v>
      </c>
      <c r="E4272" s="28">
        <v>5.59</v>
      </c>
      <c r="F4272" s="28">
        <v>5.16</v>
      </c>
      <c r="G4272" s="28">
        <v>70.83</v>
      </c>
      <c r="H4272" s="28" t="str">
        <f>TRIM(PROPER('Base de datos cruda'!H4272))</f>
        <v>Fps</v>
      </c>
      <c r="I4272" s="28">
        <v>4.12</v>
      </c>
      <c r="J4272" s="28">
        <v>10.93</v>
      </c>
      <c r="K4272" s="28">
        <v>234.75</v>
      </c>
      <c r="L4272" s="28">
        <f>IF('Base de datos cruda'!L4272&lt;0,,'Base de datos cruda'!L4272)</f>
        <v>17.22</v>
      </c>
      <c r="M4272" s="28" t="str">
        <f>IF(TRIM(PROPER('Base de datos cruda'!M4272))="High","Alto",IF(TRIM(PROPER('Base de datos cruda'!M4272))="Medium","Medio","Bajo"))</f>
        <v>Bajo</v>
      </c>
      <c r="N4272" s="29">
        <v>37.04</v>
      </c>
      <c r="O4272" s="32">
        <f t="shared" si="1"/>
        <v>37.04</v>
      </c>
      <c r="P4272" s="33">
        <f t="shared" si="2"/>
        <v>18.14</v>
      </c>
      <c r="Q4272" s="34">
        <f t="shared" si="3"/>
        <v>0.7753120666</v>
      </c>
      <c r="R4272" s="35" t="str">
        <f t="shared" si="4"/>
        <v>Bajo</v>
      </c>
      <c r="S4272" s="35" t="str">
        <f>IF(O4272="","",IF(O4272&gt;AVERAGE('Base de datos limpia'!$O$2:$O$8001),"Alto","Normal"))
</f>
        <v>Normal</v>
      </c>
      <c r="T4272" s="35" t="str">
        <f t="shared" si="5"/>
        <v>Gamer moderado</v>
      </c>
      <c r="U4272" s="35"/>
    </row>
    <row r="4273">
      <c r="A4273" s="28">
        <v>4272.0</v>
      </c>
      <c r="B4273" s="28">
        <v>24.0</v>
      </c>
      <c r="C4273" s="28" t="str">
        <f>TRIM(PROPER('Base de datos cruda'!C4273))</f>
        <v>Female</v>
      </c>
      <c r="D4273" s="28">
        <v>4.37</v>
      </c>
      <c r="E4273" s="28">
        <v>3.13</v>
      </c>
      <c r="F4273" s="28">
        <v>4.47</v>
      </c>
      <c r="G4273" s="28">
        <v>65.98</v>
      </c>
      <c r="H4273" s="28" t="str">
        <f>TRIM(PROPER('Base de datos cruda'!H4273))</f>
        <v>Rpg</v>
      </c>
      <c r="I4273" s="28">
        <v>4.94</v>
      </c>
      <c r="J4273" s="28">
        <v>9.49</v>
      </c>
      <c r="K4273" s="28">
        <v>270.83</v>
      </c>
      <c r="L4273" s="28">
        <f>IF('Base de datos cruda'!L4273&lt;0,,'Base de datos cruda'!L4273)</f>
        <v>13.74</v>
      </c>
      <c r="M4273" s="28" t="str">
        <f>IF(TRIM(PROPER('Base de datos cruda'!M4273))="High","Alto",IF(TRIM(PROPER('Base de datos cruda'!M4273))="Medium","Medio","Bajo"))</f>
        <v>Medio</v>
      </c>
      <c r="N4273" s="29">
        <v>35.09</v>
      </c>
      <c r="O4273" s="32">
        <f t="shared" si="1"/>
        <v>35.09</v>
      </c>
      <c r="P4273" s="33">
        <f t="shared" si="2"/>
        <v>13.86</v>
      </c>
      <c r="Q4273" s="34">
        <f t="shared" si="3"/>
        <v>0.7162471396</v>
      </c>
      <c r="R4273" s="35" t="str">
        <f t="shared" si="4"/>
        <v>Bajo</v>
      </c>
      <c r="S4273" s="35" t="str">
        <f>IF(O4273="","",IF(O4273&gt;AVERAGE('Base de datos limpia'!$O$2:$O$8001),"Alto","Normal"))
</f>
        <v>Normal</v>
      </c>
      <c r="T4273" s="35" t="str">
        <f t="shared" si="5"/>
        <v>Gamer moderado</v>
      </c>
      <c r="U4273" s="35"/>
    </row>
    <row r="4274">
      <c r="A4274" s="28">
        <v>4273.0</v>
      </c>
      <c r="B4274" s="28">
        <v>20.0</v>
      </c>
      <c r="C4274" s="28" t="str">
        <f>TRIM(PROPER('Base de datos cruda'!C4274))</f>
        <v>Male</v>
      </c>
      <c r="D4274" s="28">
        <v>6.95</v>
      </c>
      <c r="E4274" s="28">
        <v>9.3</v>
      </c>
      <c r="F4274" s="28">
        <v>8.88</v>
      </c>
      <c r="G4274" s="28">
        <v>72.8</v>
      </c>
      <c r="H4274" s="28" t="str">
        <f>TRIM(PROPER('Base de datos cruda'!H4274))</f>
        <v>Fps</v>
      </c>
      <c r="I4274" s="28">
        <v>1.08</v>
      </c>
      <c r="J4274" s="28">
        <v>9.37</v>
      </c>
      <c r="K4274" s="28">
        <v>231.26</v>
      </c>
      <c r="L4274" s="28">
        <f>IF('Base de datos cruda'!L4274&lt;0,,'Base de datos cruda'!L4274)</f>
        <v>16.92</v>
      </c>
      <c r="M4274" s="28" t="str">
        <f>IF(TRIM(PROPER('Base de datos cruda'!M4274))="High","Alto",IF(TRIM(PROPER('Base de datos cruda'!M4274))="Medium","Medio","Bajo"))</f>
        <v>Bajo</v>
      </c>
      <c r="N4274" s="29">
        <v>91.1881103410301</v>
      </c>
      <c r="O4274" s="32">
        <f t="shared" si="1"/>
        <v>91.18811034</v>
      </c>
      <c r="P4274" s="33">
        <f t="shared" si="2"/>
        <v>16.32</v>
      </c>
      <c r="Q4274" s="34">
        <f t="shared" si="3"/>
        <v>1.338129496</v>
      </c>
      <c r="R4274" s="35" t="str">
        <f t="shared" si="4"/>
        <v>Alto</v>
      </c>
      <c r="S4274" s="35" t="str">
        <f>IF(O4274="","",IF(O4274&gt;AVERAGE('Base de datos limpia'!$O$2:$O$8001),"Alto","Normal"))
</f>
        <v>Alto</v>
      </c>
      <c r="T4274" s="35" t="str">
        <f t="shared" si="5"/>
        <v>Gamer intensivo</v>
      </c>
      <c r="U4274" s="35"/>
    </row>
    <row r="4275">
      <c r="A4275" s="28">
        <v>4274.0</v>
      </c>
      <c r="B4275" s="28">
        <v>23.0</v>
      </c>
      <c r="C4275" s="28" t="str">
        <f>TRIM(PROPER('Base de datos cruda'!C4275))</f>
        <v>Female</v>
      </c>
      <c r="D4275" s="28">
        <v>7.06</v>
      </c>
      <c r="E4275" s="28">
        <v>1.49</v>
      </c>
      <c r="F4275" s="28">
        <v>6.13</v>
      </c>
      <c r="G4275" s="28">
        <v>79.96</v>
      </c>
      <c r="H4275" s="28" t="str">
        <f>TRIM(PROPER('Base de datos cruda'!H4275))</f>
        <v>Rpg</v>
      </c>
      <c r="I4275" s="28">
        <v>4.45</v>
      </c>
      <c r="J4275" s="28">
        <v>8.62</v>
      </c>
      <c r="K4275" s="28">
        <v>235.18</v>
      </c>
      <c r="L4275" s="28">
        <f>IF('Base de datos cruda'!L4275&lt;0,,'Base de datos cruda'!L4275)</f>
        <v>15.53</v>
      </c>
      <c r="M4275" s="28" t="str">
        <f>IF(TRIM(PROPER('Base de datos cruda'!M4275))="High","Alto",IF(TRIM(PROPER('Base de datos cruda'!M4275))="Medium","Medio","Bajo"))</f>
        <v>Bajo</v>
      </c>
      <c r="N4275" s="29">
        <v>19.95</v>
      </c>
      <c r="O4275" s="32">
        <f t="shared" si="1"/>
        <v>19.95</v>
      </c>
      <c r="P4275" s="33">
        <f t="shared" si="2"/>
        <v>15.68</v>
      </c>
      <c r="Q4275" s="34">
        <f t="shared" si="3"/>
        <v>0.2110481586</v>
      </c>
      <c r="R4275" s="35" t="str">
        <f t="shared" si="4"/>
        <v>Bajo</v>
      </c>
      <c r="S4275" s="35" t="str">
        <f>IF(O4275="","",IF(O4275&gt;AVERAGE('Base de datos limpia'!$O$2:$O$8001),"Alto","Normal"))
</f>
        <v>Normal</v>
      </c>
      <c r="T4275" s="35" t="str">
        <f t="shared" si="5"/>
        <v>Gamer casual</v>
      </c>
      <c r="U4275" s="35"/>
    </row>
    <row r="4276">
      <c r="A4276" s="28">
        <v>4275.0</v>
      </c>
      <c r="B4276" s="28">
        <v>24.0</v>
      </c>
      <c r="C4276" s="28" t="str">
        <f>TRIM(PROPER('Base de datos cruda'!C4276))</f>
        <v>Male</v>
      </c>
      <c r="D4276" s="28">
        <v>3.56</v>
      </c>
      <c r="E4276" s="28">
        <v>7.2</v>
      </c>
      <c r="F4276" s="28">
        <v>4.01</v>
      </c>
      <c r="G4276" s="28">
        <v>80.14</v>
      </c>
      <c r="H4276" s="28" t="str">
        <f>TRIM(PROPER('Base de datos cruda'!H4276))</f>
        <v>Casual</v>
      </c>
      <c r="I4276" s="28">
        <v>2.73</v>
      </c>
      <c r="J4276" s="28">
        <v>5.79</v>
      </c>
      <c r="K4276" s="28">
        <v>288.03</v>
      </c>
      <c r="L4276" s="28">
        <f>IF('Base de datos cruda'!L4276&lt;0,,'Base de datos cruda'!L4276)</f>
        <v>10.23</v>
      </c>
      <c r="M4276" s="28" t="str">
        <f>IF(TRIM(PROPER('Base de datos cruda'!M4276))="High","Alto",IF(TRIM(PROPER('Base de datos cruda'!M4276))="Medium","Medio","Bajo"))</f>
        <v>Alto</v>
      </c>
      <c r="N4276" s="29">
        <v>64.22</v>
      </c>
      <c r="O4276" s="32">
        <f t="shared" si="1"/>
        <v>64.22</v>
      </c>
      <c r="P4276" s="33">
        <f t="shared" si="2"/>
        <v>9.35</v>
      </c>
      <c r="Q4276" s="34">
        <f t="shared" si="3"/>
        <v>2.02247191</v>
      </c>
      <c r="R4276" s="35" t="str">
        <f t="shared" si="4"/>
        <v>Medio</v>
      </c>
      <c r="S4276" s="35" t="str">
        <f>IF(O4276="","",IF(O4276&gt;AVERAGE('Base de datos limpia'!$O$2:$O$8001),"Alto","Normal"))
</f>
        <v>Normal</v>
      </c>
      <c r="T4276" s="35" t="str">
        <f t="shared" si="5"/>
        <v>Gamer intensivo</v>
      </c>
      <c r="U4276" s="35"/>
    </row>
    <row r="4277">
      <c r="A4277" s="28">
        <v>4276.0</v>
      </c>
      <c r="B4277" s="28">
        <v>20.0</v>
      </c>
      <c r="C4277" s="28" t="str">
        <f>TRIM(PROPER('Base de datos cruda'!C4277))</f>
        <v>Female</v>
      </c>
      <c r="D4277" s="28">
        <v>4.06</v>
      </c>
      <c r="E4277" s="28">
        <v>6.59</v>
      </c>
      <c r="F4277" s="28">
        <v>6.5</v>
      </c>
      <c r="G4277" s="28">
        <v>74.69</v>
      </c>
      <c r="H4277" s="28" t="str">
        <f>TRIM(PROPER('Base de datos cruda'!H4277))</f>
        <v>Casual</v>
      </c>
      <c r="I4277" s="28">
        <v>2.24</v>
      </c>
      <c r="J4277" s="28">
        <v>8.29</v>
      </c>
      <c r="K4277" s="28">
        <v>277.98</v>
      </c>
      <c r="L4277" s="28">
        <f>IF('Base de datos cruda'!L4277&lt;0,,'Base de datos cruda'!L4277)</f>
        <v>10.58</v>
      </c>
      <c r="M4277" s="28" t="str">
        <f>IF(TRIM(PROPER('Base de datos cruda'!M4277))="High","Alto",IF(TRIM(PROPER('Base de datos cruda'!M4277))="Medium","Medio","Bajo"))</f>
        <v>Medio</v>
      </c>
      <c r="N4277" s="29">
        <v>71.4</v>
      </c>
      <c r="O4277" s="32">
        <f t="shared" si="1"/>
        <v>71.4</v>
      </c>
      <c r="P4277" s="33">
        <f t="shared" si="2"/>
        <v>12.35</v>
      </c>
      <c r="Q4277" s="34">
        <f t="shared" si="3"/>
        <v>1.623152709</v>
      </c>
      <c r="R4277" s="35" t="str">
        <f t="shared" si="4"/>
        <v>Alto</v>
      </c>
      <c r="S4277" s="35" t="str">
        <f>IF(O4277="","",IF(O4277&gt;AVERAGE('Base de datos limpia'!$O$2:$O$8001),"Alto","Normal"))
</f>
        <v>Alto</v>
      </c>
      <c r="T4277" s="35" t="str">
        <f t="shared" si="5"/>
        <v>Gamer intensivo</v>
      </c>
      <c r="U4277" s="35"/>
    </row>
    <row r="4278">
      <c r="A4278" s="28">
        <v>4277.0</v>
      </c>
      <c r="B4278" s="28">
        <v>21.0</v>
      </c>
      <c r="C4278" s="28" t="str">
        <f>TRIM(PROPER('Base de datos cruda'!C4278))</f>
        <v>Other</v>
      </c>
      <c r="D4278" s="28">
        <v>3.33</v>
      </c>
      <c r="E4278" s="28">
        <v>4.97</v>
      </c>
      <c r="F4278" s="28">
        <v>7.1</v>
      </c>
      <c r="G4278" s="28">
        <v>79.8</v>
      </c>
      <c r="H4278" s="28" t="str">
        <f>TRIM(PROPER('Base de datos cruda'!H4278))</f>
        <v>Casual</v>
      </c>
      <c r="I4278" s="28">
        <v>4.47</v>
      </c>
      <c r="J4278" s="28">
        <v>8.69</v>
      </c>
      <c r="K4278" s="28">
        <v>276.74</v>
      </c>
      <c r="L4278" s="28">
        <f>IF('Base de datos cruda'!L4278&lt;0,,'Base de datos cruda'!L4278)</f>
        <v>9.5</v>
      </c>
      <c r="M4278" s="28" t="str">
        <f>IF(TRIM(PROPER('Base de datos cruda'!M4278))="High","Alto",IF(TRIM(PROPER('Base de datos cruda'!M4278))="Medium","Medio","Bajo"))</f>
        <v>Medio</v>
      </c>
      <c r="N4278" s="29">
        <v>67.64</v>
      </c>
      <c r="O4278" s="32">
        <f t="shared" si="1"/>
        <v>67.64</v>
      </c>
      <c r="P4278" s="33">
        <f t="shared" si="2"/>
        <v>12.02</v>
      </c>
      <c r="Q4278" s="34">
        <f t="shared" si="3"/>
        <v>1.492492492</v>
      </c>
      <c r="R4278" s="35" t="str">
        <f t="shared" si="4"/>
        <v>Medio</v>
      </c>
      <c r="S4278" s="35" t="str">
        <f>IF(O4278="","",IF(O4278&gt;AVERAGE('Base de datos limpia'!$O$2:$O$8001),"Alto","Normal"))
</f>
        <v>Alto</v>
      </c>
      <c r="T4278" s="35" t="str">
        <f t="shared" si="5"/>
        <v>Gamer moderado</v>
      </c>
      <c r="U4278" s="35"/>
    </row>
    <row r="4279">
      <c r="A4279" s="28">
        <v>4278.0</v>
      </c>
      <c r="B4279" s="28">
        <v>16.0</v>
      </c>
      <c r="C4279" s="28" t="str">
        <f>TRIM(PROPER('Base de datos cruda'!C4279))</f>
        <v>Male</v>
      </c>
      <c r="D4279" s="28">
        <v>3.6</v>
      </c>
      <c r="E4279" s="28">
        <v>3.16</v>
      </c>
      <c r="F4279" s="28">
        <v>7.88</v>
      </c>
      <c r="G4279" s="28">
        <v>77.09</v>
      </c>
      <c r="H4279" s="28" t="str">
        <f>TRIM(PROPER('Base de datos cruda'!H4279))</f>
        <v>Casual</v>
      </c>
      <c r="I4279" s="28">
        <v>4.55</v>
      </c>
      <c r="J4279" s="28">
        <v>6.87</v>
      </c>
      <c r="K4279" s="28">
        <v>278.78</v>
      </c>
      <c r="L4279" s="28">
        <f>IF('Base de datos cruda'!L4279&lt;0,,'Base de datos cruda'!L4279)</f>
        <v>5.89</v>
      </c>
      <c r="M4279" s="28" t="str">
        <f>IF(TRIM(PROPER('Base de datos cruda'!M4279))="High","Alto",IF(TRIM(PROPER('Base de datos cruda'!M4279))="Medium","Medio","Bajo"))</f>
        <v>Medio</v>
      </c>
      <c r="N4279" s="29">
        <v>63.03</v>
      </c>
      <c r="O4279" s="32">
        <f t="shared" si="1"/>
        <v>63.03</v>
      </c>
      <c r="P4279" s="33">
        <f t="shared" si="2"/>
        <v>10.47</v>
      </c>
      <c r="Q4279" s="34">
        <f t="shared" si="3"/>
        <v>0.8777777778</v>
      </c>
      <c r="R4279" s="35" t="str">
        <f t="shared" si="4"/>
        <v>Medio</v>
      </c>
      <c r="S4279" s="35" t="str">
        <f>IF(O4279="","",IF(O4279&gt;AVERAGE('Base de datos limpia'!$O$2:$O$8001),"Alto","Normal"))
</f>
        <v>Normal</v>
      </c>
      <c r="T4279" s="35" t="str">
        <f t="shared" si="5"/>
        <v>Gamer moderado</v>
      </c>
      <c r="U4279" s="35"/>
    </row>
    <row r="4280">
      <c r="A4280" s="28">
        <v>4279.0</v>
      </c>
      <c r="B4280" s="28">
        <v>22.0</v>
      </c>
      <c r="C4280" s="28" t="str">
        <f>TRIM(PROPER('Base de datos cruda'!C4280))</f>
        <v>Male</v>
      </c>
      <c r="D4280" s="28">
        <v>7.16</v>
      </c>
      <c r="E4280" s="28">
        <v>4.88</v>
      </c>
      <c r="F4280" s="28">
        <v>8.71</v>
      </c>
      <c r="G4280" s="28">
        <v>92.91</v>
      </c>
      <c r="H4280" s="28" t="str">
        <f>TRIM(PROPER('Base de datos cruda'!H4280))</f>
        <v>Rpg</v>
      </c>
      <c r="I4280" s="28">
        <v>1.36</v>
      </c>
      <c r="J4280" s="28">
        <v>9.13</v>
      </c>
      <c r="K4280" s="28">
        <v>241.67</v>
      </c>
      <c r="L4280" s="28">
        <f>IF('Base de datos cruda'!L4280&lt;0,,'Base de datos cruda'!L4280)</f>
        <v>15.73</v>
      </c>
      <c r="M4280" s="28" t="str">
        <f>IF(TRIM(PROPER('Base de datos cruda'!M4280))="High","Alto",IF(TRIM(PROPER('Base de datos cruda'!M4280))="Medium","Medio","Bajo"))</f>
        <v>Bajo</v>
      </c>
      <c r="N4280" s="29">
        <v>47.1</v>
      </c>
      <c r="O4280" s="32">
        <f t="shared" si="1"/>
        <v>47.1</v>
      </c>
      <c r="P4280" s="33">
        <f t="shared" si="2"/>
        <v>16.29</v>
      </c>
      <c r="Q4280" s="34">
        <f t="shared" si="3"/>
        <v>0.6815642458</v>
      </c>
      <c r="R4280" s="35" t="str">
        <f t="shared" si="4"/>
        <v>Bajo</v>
      </c>
      <c r="S4280" s="35" t="str">
        <f>IF(O4280="","",IF(O4280&gt;AVERAGE('Base de datos limpia'!$O$2:$O$8001),"Alto","Normal"))
</f>
        <v>Normal</v>
      </c>
      <c r="T4280" s="35" t="str">
        <f t="shared" si="5"/>
        <v>Gamer moderado</v>
      </c>
      <c r="U4280" s="35"/>
    </row>
    <row r="4281">
      <c r="A4281" s="28">
        <v>4280.0</v>
      </c>
      <c r="B4281" s="28">
        <v>19.0</v>
      </c>
      <c r="C4281" s="28" t="str">
        <f>TRIM(PROPER('Base de datos cruda'!C4281))</f>
        <v>Male</v>
      </c>
      <c r="D4281" s="28">
        <v>6.31</v>
      </c>
      <c r="E4281" s="28">
        <v>8.85</v>
      </c>
      <c r="F4281" s="28">
        <v>8.58</v>
      </c>
      <c r="G4281" s="28">
        <v>61.18</v>
      </c>
      <c r="H4281" s="28" t="str">
        <f>TRIM(PROPER('Base de datos cruda'!H4281))</f>
        <v>Fps</v>
      </c>
      <c r="I4281" s="28">
        <v>1.79</v>
      </c>
      <c r="J4281" s="28">
        <v>10.5</v>
      </c>
      <c r="K4281" s="28">
        <v>231.98</v>
      </c>
      <c r="L4281" s="28">
        <f>IF('Base de datos cruda'!L4281&lt;0,,'Base de datos cruda'!L4281)</f>
        <v>17.73</v>
      </c>
      <c r="M4281" s="28" t="str">
        <f>IF(TRIM(PROPER('Base de datos cruda'!M4281))="High","Alto",IF(TRIM(PROPER('Base de datos cruda'!M4281))="Medium","Medio","Bajo"))</f>
        <v>Bajo</v>
      </c>
      <c r="N4281" s="29">
        <v>96.3974085596668</v>
      </c>
      <c r="O4281" s="32">
        <f t="shared" si="1"/>
        <v>96.39740856</v>
      </c>
      <c r="P4281" s="33">
        <f t="shared" si="2"/>
        <v>16.81</v>
      </c>
      <c r="Q4281" s="34">
        <f t="shared" si="3"/>
        <v>1.402535658</v>
      </c>
      <c r="R4281" s="35" t="str">
        <f t="shared" si="4"/>
        <v>Alto</v>
      </c>
      <c r="S4281" s="35" t="str">
        <f>IF(O4281="","",IF(O4281&gt;AVERAGE('Base de datos limpia'!$O$2:$O$8001),"Alto","Normal"))
</f>
        <v>Alto</v>
      </c>
      <c r="T4281" s="35" t="str">
        <f t="shared" si="5"/>
        <v>Gamer intensivo</v>
      </c>
      <c r="U4281" s="35"/>
    </row>
    <row r="4282">
      <c r="A4282" s="28">
        <v>4281.0</v>
      </c>
      <c r="B4282" s="28">
        <v>17.0</v>
      </c>
      <c r="C4282" s="28" t="str">
        <f>TRIM(PROPER('Base de datos cruda'!C4282))</f>
        <v>Female</v>
      </c>
      <c r="D4282" s="28">
        <v>1.01</v>
      </c>
      <c r="E4282" s="28">
        <v>8.53</v>
      </c>
      <c r="F4282" s="28">
        <v>8.7</v>
      </c>
      <c r="G4282" s="28">
        <v>94.72</v>
      </c>
      <c r="H4282" s="28" t="str">
        <f>TRIM(PROPER('Base de datos cruda'!H4282))</f>
        <v>Rpg</v>
      </c>
      <c r="I4282" s="28">
        <v>4.26</v>
      </c>
      <c r="J4282" s="28">
        <v>2.99</v>
      </c>
      <c r="K4282" s="28">
        <v>299.83</v>
      </c>
      <c r="L4282" s="28" t="str">
        <f>IF('Base de datos cruda'!L4282&lt;0,,'Base de datos cruda'!L4282)</f>
        <v/>
      </c>
      <c r="M4282" s="28" t="str">
        <f>IF(TRIM(PROPER('Base de datos cruda'!M4282))="High","Alto",IF(TRIM(PROPER('Base de datos cruda'!M4282))="Medium","Medio","Bajo"))</f>
        <v>Medio</v>
      </c>
      <c r="N4282" s="29">
        <v>100.0</v>
      </c>
      <c r="O4282" s="32">
        <f t="shared" si="1"/>
        <v>100</v>
      </c>
      <c r="P4282" s="33">
        <f t="shared" si="2"/>
        <v>4</v>
      </c>
      <c r="Q4282" s="34">
        <f t="shared" si="3"/>
        <v>8.445544554</v>
      </c>
      <c r="R4282" s="35" t="str">
        <f t="shared" si="4"/>
        <v>Alto</v>
      </c>
      <c r="S4282" s="35" t="str">
        <f>IF(O4282="","",IF(O4282&gt;AVERAGE('Base de datos limpia'!$O$2:$O$8001),"Alto","Normal"))
</f>
        <v>Alto</v>
      </c>
      <c r="T4282" s="35" t="str">
        <f t="shared" si="5"/>
        <v>Gamer intensivo</v>
      </c>
      <c r="U4282" s="35"/>
    </row>
    <row r="4283">
      <c r="A4283" s="28">
        <v>4282.0</v>
      </c>
      <c r="B4283" s="28">
        <v>20.0</v>
      </c>
      <c r="C4283" s="28" t="str">
        <f>TRIM(PROPER('Base de datos cruda'!C4283))</f>
        <v>Female</v>
      </c>
      <c r="D4283" s="28">
        <v>4.88</v>
      </c>
      <c r="E4283" s="28">
        <v>9.47</v>
      </c>
      <c r="F4283" s="28">
        <v>4.16</v>
      </c>
      <c r="G4283" s="28">
        <v>69.76</v>
      </c>
      <c r="H4283" s="28" t="str">
        <f>TRIM(PROPER('Base de datos cruda'!H4283))</f>
        <v>Fps</v>
      </c>
      <c r="I4283" s="28">
        <v>2.45</v>
      </c>
      <c r="J4283" s="28">
        <v>8.73</v>
      </c>
      <c r="K4283" s="28">
        <v>270.67</v>
      </c>
      <c r="L4283" s="28">
        <f>IF('Base de datos cruda'!L4283&lt;0,,'Base de datos cruda'!L4283)</f>
        <v>9.06</v>
      </c>
      <c r="M4283" s="28" t="str">
        <f>IF(TRIM(PROPER('Base de datos cruda'!M4283))="High","Alto",IF(TRIM(PROPER('Base de datos cruda'!M4283))="Medium","Medio","Bajo"))</f>
        <v>Alto</v>
      </c>
      <c r="N4283" s="29">
        <v>66.65</v>
      </c>
      <c r="O4283" s="32">
        <f t="shared" si="1"/>
        <v>66.65</v>
      </c>
      <c r="P4283" s="33">
        <f t="shared" si="2"/>
        <v>13.61</v>
      </c>
      <c r="Q4283" s="34">
        <f t="shared" si="3"/>
        <v>1.94057377</v>
      </c>
      <c r="R4283" s="35" t="str">
        <f t="shared" si="4"/>
        <v>Medio</v>
      </c>
      <c r="S4283" s="35" t="str">
        <f>IF(O4283="","",IF(O4283&gt;AVERAGE('Base de datos limpia'!$O$2:$O$8001),"Alto","Normal"))
</f>
        <v>Alto</v>
      </c>
      <c r="T4283" s="35" t="str">
        <f t="shared" si="5"/>
        <v>Gamer intensivo</v>
      </c>
      <c r="U4283" s="35"/>
    </row>
    <row r="4284">
      <c r="A4284" s="28">
        <v>4283.0</v>
      </c>
      <c r="B4284" s="28">
        <v>18.0</v>
      </c>
      <c r="C4284" s="28" t="str">
        <f>TRIM(PROPER('Base de datos cruda'!C4284))</f>
        <v>Female</v>
      </c>
      <c r="D4284" s="28">
        <v>7.97</v>
      </c>
      <c r="E4284" s="28">
        <v>3.77</v>
      </c>
      <c r="F4284" s="28">
        <v>7.56</v>
      </c>
      <c r="G4284" s="28">
        <v>88.87</v>
      </c>
      <c r="H4284" s="28" t="str">
        <f>TRIM(PROPER('Base de datos cruda'!H4284))</f>
        <v>Fps</v>
      </c>
      <c r="I4284" s="28">
        <v>1.44</v>
      </c>
      <c r="J4284" s="28">
        <v>9.48</v>
      </c>
      <c r="K4284" s="28">
        <v>207.06</v>
      </c>
      <c r="L4284" s="28">
        <f>IF('Base de datos cruda'!L4284&lt;0,,'Base de datos cruda'!L4284)</f>
        <v>16.04</v>
      </c>
      <c r="M4284" s="28" t="str">
        <f>IF(TRIM(PROPER('Base de datos cruda'!M4284))="High","Alto",IF(TRIM(PROPER('Base de datos cruda'!M4284))="Medium","Medio","Bajo"))</f>
        <v>Bajo</v>
      </c>
      <c r="N4284" s="29">
        <v>33.51</v>
      </c>
      <c r="O4284" s="32">
        <f t="shared" si="1"/>
        <v>33.51</v>
      </c>
      <c r="P4284" s="33">
        <f t="shared" si="2"/>
        <v>17.45</v>
      </c>
      <c r="Q4284" s="34">
        <f t="shared" si="3"/>
        <v>0.4730238394</v>
      </c>
      <c r="R4284" s="35" t="str">
        <f t="shared" si="4"/>
        <v>Bajo</v>
      </c>
      <c r="S4284" s="35" t="str">
        <f>IF(O4284="","",IF(O4284&gt;AVERAGE('Base de datos limpia'!$O$2:$O$8001),"Alto","Normal"))
</f>
        <v>Normal</v>
      </c>
      <c r="T4284" s="35" t="str">
        <f t="shared" si="5"/>
        <v>Gamer moderado</v>
      </c>
      <c r="U4284" s="35"/>
    </row>
    <row r="4285">
      <c r="A4285" s="28">
        <v>4284.0</v>
      </c>
      <c r="B4285" s="28">
        <v>21.0</v>
      </c>
      <c r="C4285" s="28" t="str">
        <f>TRIM(PROPER('Base de datos cruda'!C4285))</f>
        <v>Male</v>
      </c>
      <c r="D4285" s="28">
        <v>4.76</v>
      </c>
      <c r="E4285" s="28">
        <v>4.48</v>
      </c>
      <c r="F4285" s="28">
        <v>5.13</v>
      </c>
      <c r="G4285" s="28">
        <v>76.2</v>
      </c>
      <c r="H4285" s="28" t="str">
        <f>TRIM(PROPER('Base de datos cruda'!H4285))</f>
        <v>Casual</v>
      </c>
      <c r="I4285" s="28">
        <v>4.81</v>
      </c>
      <c r="J4285" s="28">
        <v>9.82</v>
      </c>
      <c r="K4285" s="28">
        <v>251.98</v>
      </c>
      <c r="L4285" s="28">
        <f>IF('Base de datos cruda'!L4285&lt;0,,'Base de datos cruda'!L4285)</f>
        <v>9.34</v>
      </c>
      <c r="M4285" s="28" t="str">
        <f>IF(TRIM(PROPER('Base de datos cruda'!M4285))="High","Alto",IF(TRIM(PROPER('Base de datos cruda'!M4285))="Medium","Medio","Bajo"))</f>
        <v>Medio</v>
      </c>
      <c r="N4285" s="29">
        <v>47.08</v>
      </c>
      <c r="O4285" s="32">
        <f t="shared" si="1"/>
        <v>47.08</v>
      </c>
      <c r="P4285" s="33">
        <f t="shared" si="2"/>
        <v>14.58</v>
      </c>
      <c r="Q4285" s="34">
        <f t="shared" si="3"/>
        <v>0.9411764706</v>
      </c>
      <c r="R4285" s="35" t="str">
        <f t="shared" si="4"/>
        <v>Bajo</v>
      </c>
      <c r="S4285" s="35" t="str">
        <f>IF(O4285="","",IF(O4285&gt;AVERAGE('Base de datos limpia'!$O$2:$O$8001),"Alto","Normal"))
</f>
        <v>Normal</v>
      </c>
      <c r="T4285" s="35" t="str">
        <f t="shared" si="5"/>
        <v>Gamer moderado</v>
      </c>
      <c r="U4285" s="35"/>
    </row>
    <row r="4286">
      <c r="A4286" s="28">
        <v>4285.0</v>
      </c>
      <c r="B4286" s="28">
        <v>23.0</v>
      </c>
      <c r="C4286" s="28" t="str">
        <f>TRIM(PROPER('Base de datos cruda'!C4286))</f>
        <v>Female</v>
      </c>
      <c r="D4286" s="28">
        <v>6.29</v>
      </c>
      <c r="E4286" s="28">
        <v>1.17</v>
      </c>
      <c r="F4286" s="28">
        <v>4.94</v>
      </c>
      <c r="G4286" s="28">
        <v>71.77</v>
      </c>
      <c r="H4286" s="28" t="str">
        <f>TRIM(PROPER('Base de datos cruda'!H4286))</f>
        <v>Rpg</v>
      </c>
      <c r="I4286" s="28">
        <v>1.09</v>
      </c>
      <c r="J4286" s="28">
        <v>11.32</v>
      </c>
      <c r="K4286" s="28">
        <v>232.39</v>
      </c>
      <c r="L4286" s="28">
        <f>IF('Base de datos cruda'!L4286&lt;0,,'Base de datos cruda'!L4286)</f>
        <v>16.46</v>
      </c>
      <c r="M4286" s="28" t="str">
        <f>IF(TRIM(PROPER('Base de datos cruda'!M4286))="High","Alto",IF(TRIM(PROPER('Base de datos cruda'!M4286))="Medium","Medio","Bajo"))</f>
        <v>Bajo</v>
      </c>
      <c r="N4286" s="29">
        <v>12.79</v>
      </c>
      <c r="O4286" s="32">
        <f t="shared" si="1"/>
        <v>12.79</v>
      </c>
      <c r="P4286" s="33">
        <f t="shared" si="2"/>
        <v>17.61</v>
      </c>
      <c r="Q4286" s="34">
        <f t="shared" si="3"/>
        <v>0.186009539</v>
      </c>
      <c r="R4286" s="35" t="str">
        <f t="shared" si="4"/>
        <v>Bajo</v>
      </c>
      <c r="S4286" s="35" t="str">
        <f>IF(O4286="","",IF(O4286&gt;AVERAGE('Base de datos limpia'!$O$2:$O$8001),"Alto","Normal"))
</f>
        <v>Normal</v>
      </c>
      <c r="T4286" s="35" t="str">
        <f t="shared" si="5"/>
        <v>Gamer casual</v>
      </c>
      <c r="U4286" s="35"/>
    </row>
    <row r="4287">
      <c r="A4287" s="28">
        <v>4286.0</v>
      </c>
      <c r="B4287" s="28">
        <v>22.0</v>
      </c>
      <c r="C4287" s="28" t="str">
        <f>TRIM(PROPER('Base de datos cruda'!C4287))</f>
        <v>Female</v>
      </c>
      <c r="D4287" s="28">
        <v>6.15</v>
      </c>
      <c r="E4287" s="28">
        <v>9.49</v>
      </c>
      <c r="F4287" s="28">
        <v>8.0</v>
      </c>
      <c r="G4287" s="28">
        <v>84.61</v>
      </c>
      <c r="H4287" s="28" t="str">
        <f>TRIM(PROPER('Base de datos cruda'!H4287))</f>
        <v>Fps</v>
      </c>
      <c r="I4287" s="28">
        <v>3.05</v>
      </c>
      <c r="J4287" s="28">
        <v>9.86</v>
      </c>
      <c r="K4287" s="28">
        <v>255.38</v>
      </c>
      <c r="L4287" s="28">
        <f>IF('Base de datos cruda'!L4287&lt;0,,'Base de datos cruda'!L4287)</f>
        <v>10.7</v>
      </c>
      <c r="M4287" s="28" t="str">
        <f>IF(TRIM(PROPER('Base de datos cruda'!M4287))="High","Alto",IF(TRIM(PROPER('Base de datos cruda'!M4287))="Medium","Medio","Bajo"))</f>
        <v>Bajo</v>
      </c>
      <c r="N4287" s="29">
        <v>100.815308024956</v>
      </c>
      <c r="O4287" s="33" t="str">
        <f t="shared" si="1"/>
        <v/>
      </c>
      <c r="P4287" s="33">
        <f t="shared" si="2"/>
        <v>16.01</v>
      </c>
      <c r="Q4287" s="34">
        <f t="shared" si="3"/>
        <v>1.543089431</v>
      </c>
      <c r="R4287" s="35" t="str">
        <f t="shared" si="4"/>
        <v>Alto</v>
      </c>
      <c r="S4287" s="35" t="str">
        <f>IF(O4287="","",IF(O4287&gt;AVERAGE('Base de datos limpia'!$O$2:$O$8001),"Alto","Normal"))
</f>
        <v/>
      </c>
      <c r="T4287" s="35" t="str">
        <f t="shared" si="5"/>
        <v>Gamer intensivo</v>
      </c>
      <c r="U4287" s="35"/>
    </row>
    <row r="4288">
      <c r="A4288" s="28">
        <v>4287.0</v>
      </c>
      <c r="B4288" s="28">
        <v>18.0</v>
      </c>
      <c r="C4288" s="28" t="str">
        <f>TRIM(PROPER('Base de datos cruda'!C4288))</f>
        <v>Male</v>
      </c>
      <c r="D4288" s="28">
        <v>2.8</v>
      </c>
      <c r="E4288" s="28">
        <v>3.96</v>
      </c>
      <c r="F4288" s="28">
        <v>6.09</v>
      </c>
      <c r="G4288" s="28">
        <v>90.76</v>
      </c>
      <c r="H4288" s="28" t="str">
        <f>TRIM(PROPER('Base de datos cruda'!H4288))</f>
        <v>Casual</v>
      </c>
      <c r="I4288" s="28">
        <v>2.14</v>
      </c>
      <c r="J4288" s="28">
        <v>3.99</v>
      </c>
      <c r="K4288" s="28">
        <v>275.55</v>
      </c>
      <c r="L4288" s="28">
        <f>IF('Base de datos cruda'!L4288&lt;0,,'Base de datos cruda'!L4288)</f>
        <v>7.56</v>
      </c>
      <c r="M4288" s="28" t="str">
        <f>IF(TRIM(PROPER('Base de datos cruda'!M4288))="High","Alto",IF(TRIM(PROPER('Base de datos cruda'!M4288))="Medium","Medio","Bajo"))</f>
        <v>Medio</v>
      </c>
      <c r="N4288" s="29">
        <v>77.13</v>
      </c>
      <c r="O4288" s="32">
        <f t="shared" si="1"/>
        <v>77.13</v>
      </c>
      <c r="P4288" s="33">
        <f t="shared" si="2"/>
        <v>6.79</v>
      </c>
      <c r="Q4288" s="34">
        <f t="shared" si="3"/>
        <v>1.414285714</v>
      </c>
      <c r="R4288" s="35" t="str">
        <f t="shared" si="4"/>
        <v>Alto</v>
      </c>
      <c r="S4288" s="35" t="str">
        <f>IF(O4288="","",IF(O4288&gt;AVERAGE('Base de datos limpia'!$O$2:$O$8001),"Alto","Normal"))
</f>
        <v>Alto</v>
      </c>
      <c r="T4288" s="35" t="str">
        <f t="shared" si="5"/>
        <v>Gamer moderado</v>
      </c>
      <c r="U4288" s="35"/>
    </row>
    <row r="4289">
      <c r="A4289" s="28">
        <v>4288.0</v>
      </c>
      <c r="B4289" s="28">
        <v>23.0</v>
      </c>
      <c r="C4289" s="28" t="str">
        <f>TRIM(PROPER('Base de datos cruda'!C4289))</f>
        <v>Female</v>
      </c>
      <c r="D4289" s="28">
        <v>2.97</v>
      </c>
      <c r="E4289" s="28">
        <v>4.64</v>
      </c>
      <c r="F4289" s="28">
        <v>8.58</v>
      </c>
      <c r="G4289" s="28">
        <v>78.0</v>
      </c>
      <c r="H4289" s="28" t="str">
        <f>TRIM(PROPER('Base de datos cruda'!H4289))</f>
        <v>Casual</v>
      </c>
      <c r="I4289" s="28">
        <v>2.26</v>
      </c>
      <c r="J4289" s="28">
        <v>5.37</v>
      </c>
      <c r="K4289" s="28">
        <v>292.28</v>
      </c>
      <c r="L4289" s="28">
        <f>IF('Base de datos cruda'!L4289&lt;0,,'Base de datos cruda'!L4289)</f>
        <v>9.15</v>
      </c>
      <c r="M4289" s="28" t="str">
        <f>IF(TRIM(PROPER('Base de datos cruda'!M4289))="High","Alto",IF(TRIM(PROPER('Base de datos cruda'!M4289))="Medium","Medio","Bajo"))</f>
        <v>Medio</v>
      </c>
      <c r="N4289" s="29">
        <v>84.67</v>
      </c>
      <c r="O4289" s="32">
        <f t="shared" si="1"/>
        <v>84.67</v>
      </c>
      <c r="P4289" s="33">
        <f t="shared" si="2"/>
        <v>8.34</v>
      </c>
      <c r="Q4289" s="34">
        <f t="shared" si="3"/>
        <v>1.562289562</v>
      </c>
      <c r="R4289" s="35" t="str">
        <f t="shared" si="4"/>
        <v>Alto</v>
      </c>
      <c r="S4289" s="35" t="str">
        <f>IF(O4289="","",IF(O4289&gt;AVERAGE('Base de datos limpia'!$O$2:$O$8001),"Alto","Normal"))
</f>
        <v>Alto</v>
      </c>
      <c r="T4289" s="35" t="str">
        <f t="shared" si="5"/>
        <v>Gamer moderado</v>
      </c>
      <c r="U4289" s="35"/>
    </row>
    <row r="4290">
      <c r="A4290" s="28">
        <v>4289.0</v>
      </c>
      <c r="B4290" s="28">
        <v>17.0</v>
      </c>
      <c r="C4290" s="28" t="str">
        <f>TRIM(PROPER('Base de datos cruda'!C4290))</f>
        <v>Male</v>
      </c>
      <c r="D4290" s="28">
        <v>5.79</v>
      </c>
      <c r="E4290" s="28">
        <v>9.17</v>
      </c>
      <c r="F4290" s="28">
        <v>4.21</v>
      </c>
      <c r="G4290" s="28">
        <v>78.66</v>
      </c>
      <c r="H4290" s="28" t="str">
        <f>TRIM(PROPER('Base de datos cruda'!H4290))</f>
        <v>Rpg</v>
      </c>
      <c r="I4290" s="28">
        <v>0.53</v>
      </c>
      <c r="J4290" s="28">
        <v>7.48</v>
      </c>
      <c r="K4290" s="28">
        <v>246.99</v>
      </c>
      <c r="L4290" s="28">
        <f>IF('Base de datos cruda'!L4290&lt;0,,'Base de datos cruda'!L4290)</f>
        <v>13.74</v>
      </c>
      <c r="M4290" s="28" t="str">
        <f>IF(TRIM(PROPER('Base de datos cruda'!M4290))="High","Alto",IF(TRIM(PROPER('Base de datos cruda'!M4290))="Medium","Medio","Bajo"))</f>
        <v>Alto</v>
      </c>
      <c r="N4290" s="29">
        <v>77.9727782161764</v>
      </c>
      <c r="O4290" s="32">
        <f t="shared" si="1"/>
        <v>77.97277822</v>
      </c>
      <c r="P4290" s="33">
        <f t="shared" si="2"/>
        <v>13.27</v>
      </c>
      <c r="Q4290" s="34">
        <f t="shared" si="3"/>
        <v>1.583765112</v>
      </c>
      <c r="R4290" s="35" t="str">
        <f t="shared" si="4"/>
        <v>Alto</v>
      </c>
      <c r="S4290" s="35" t="str">
        <f>IF(O4290="","",IF(O4290&gt;AVERAGE('Base de datos limpia'!$O$2:$O$8001),"Alto","Normal"))
</f>
        <v>Alto</v>
      </c>
      <c r="T4290" s="35" t="str">
        <f t="shared" si="5"/>
        <v>Gamer intensivo</v>
      </c>
      <c r="U4290" s="35"/>
    </row>
    <row r="4291">
      <c r="A4291" s="28">
        <v>4290.0</v>
      </c>
      <c r="B4291" s="28">
        <v>24.0</v>
      </c>
      <c r="C4291" s="28" t="str">
        <f>TRIM(PROPER('Base de datos cruda'!C4291))</f>
        <v>Male</v>
      </c>
      <c r="D4291" s="28">
        <v>4.0</v>
      </c>
      <c r="E4291" s="28">
        <v>5.74</v>
      </c>
      <c r="F4291" s="28">
        <v>8.01</v>
      </c>
      <c r="G4291" s="28">
        <v>62.35</v>
      </c>
      <c r="H4291" s="28" t="str">
        <f>TRIM(PROPER('Base de datos cruda'!H4291))</f>
        <v>Rpg</v>
      </c>
      <c r="I4291" s="28">
        <v>1.29</v>
      </c>
      <c r="J4291" s="28">
        <v>7.62</v>
      </c>
      <c r="K4291" s="28">
        <v>289.79</v>
      </c>
      <c r="L4291" s="28">
        <f>IF('Base de datos cruda'!L4291&lt;0,,'Base de datos cruda'!L4291)</f>
        <v>9.85</v>
      </c>
      <c r="M4291" s="28" t="str">
        <f>IF(TRIM(PROPER('Base de datos cruda'!M4291))="High","Alto",IF(TRIM(PROPER('Base de datos cruda'!M4291))="Medium","Medio","Bajo"))</f>
        <v>Medio</v>
      </c>
      <c r="N4291" s="29">
        <v>65.28</v>
      </c>
      <c r="O4291" s="32">
        <f t="shared" si="1"/>
        <v>65.28</v>
      </c>
      <c r="P4291" s="33">
        <f t="shared" si="2"/>
        <v>11.62</v>
      </c>
      <c r="Q4291" s="34">
        <f t="shared" si="3"/>
        <v>1.435</v>
      </c>
      <c r="R4291" s="35" t="str">
        <f t="shared" si="4"/>
        <v>Medio</v>
      </c>
      <c r="S4291" s="35" t="str">
        <f>IF(O4291="","",IF(O4291&gt;AVERAGE('Base de datos limpia'!$O$2:$O$8001),"Alto","Normal"))
</f>
        <v>Normal</v>
      </c>
      <c r="T4291" s="35" t="str">
        <f t="shared" si="5"/>
        <v>Gamer moderado</v>
      </c>
      <c r="U4291" s="35"/>
    </row>
    <row r="4292">
      <c r="A4292" s="28">
        <v>4291.0</v>
      </c>
      <c r="B4292" s="28">
        <v>19.0</v>
      </c>
      <c r="C4292" s="28" t="str">
        <f>TRIM(PROPER('Base de datos cruda'!C4292))</f>
        <v>Female</v>
      </c>
      <c r="D4292" s="28">
        <v>4.56</v>
      </c>
      <c r="E4292" s="28">
        <v>6.1</v>
      </c>
      <c r="F4292" s="28">
        <v>4.68</v>
      </c>
      <c r="G4292" s="28">
        <v>96.96</v>
      </c>
      <c r="H4292" s="28" t="str">
        <f>TRIM(PROPER('Base de datos cruda'!H4292))</f>
        <v>Fps</v>
      </c>
      <c r="I4292" s="28">
        <v>0.83</v>
      </c>
      <c r="J4292" s="28">
        <v>6.07</v>
      </c>
      <c r="K4292" s="28">
        <v>266.56</v>
      </c>
      <c r="L4292" s="28">
        <f>IF('Base de datos cruda'!L4292&lt;0,,'Base de datos cruda'!L4292)</f>
        <v>10.94</v>
      </c>
      <c r="M4292" s="28" t="str">
        <f>IF(TRIM(PROPER('Base de datos cruda'!M4292))="High","Alto",IF(TRIM(PROPER('Base de datos cruda'!M4292))="Medium","Medio","Bajo"))</f>
        <v>Medio</v>
      </c>
      <c r="N4292" s="29">
        <v>66.33</v>
      </c>
      <c r="O4292" s="32">
        <f t="shared" si="1"/>
        <v>66.33</v>
      </c>
      <c r="P4292" s="33">
        <f t="shared" si="2"/>
        <v>10.63</v>
      </c>
      <c r="Q4292" s="34">
        <f t="shared" si="3"/>
        <v>1.337719298</v>
      </c>
      <c r="R4292" s="35" t="str">
        <f t="shared" si="4"/>
        <v>Medio</v>
      </c>
      <c r="S4292" s="35" t="str">
        <f>IF(O4292="","",IF(O4292&gt;AVERAGE('Base de datos limpia'!$O$2:$O$8001),"Alto","Normal"))
</f>
        <v>Alto</v>
      </c>
      <c r="T4292" s="35" t="str">
        <f t="shared" si="5"/>
        <v>Gamer intensivo</v>
      </c>
      <c r="U4292" s="35"/>
    </row>
    <row r="4293">
      <c r="A4293" s="28">
        <v>4292.0</v>
      </c>
      <c r="B4293" s="28">
        <v>16.0</v>
      </c>
      <c r="C4293" s="28" t="str">
        <f>TRIM(PROPER('Base de datos cruda'!C4293))</f>
        <v>Male</v>
      </c>
      <c r="D4293" s="28">
        <v>5.7</v>
      </c>
      <c r="E4293" s="28">
        <v>2.59</v>
      </c>
      <c r="F4293" s="28">
        <v>4.88</v>
      </c>
      <c r="G4293" s="28">
        <v>93.88</v>
      </c>
      <c r="H4293" s="28" t="str">
        <f>TRIM(PROPER('Base de datos cruda'!H4293))</f>
        <v>Casual</v>
      </c>
      <c r="I4293" s="28">
        <v>3.75</v>
      </c>
      <c r="J4293" s="28">
        <v>11.05</v>
      </c>
      <c r="K4293" s="28">
        <v>262.27</v>
      </c>
      <c r="L4293" s="28">
        <f>IF('Base de datos cruda'!L4293&lt;0,,'Base de datos cruda'!L4293)</f>
        <v>11.76</v>
      </c>
      <c r="M4293" s="28" t="str">
        <f>IF(TRIM(PROPER('Base de datos cruda'!M4293))="High","Alto",IF(TRIM(PROPER('Base de datos cruda'!M4293))="Medium","Medio","Bajo"))</f>
        <v>Bajo</v>
      </c>
      <c r="N4293" s="29">
        <v>47.4591460306874</v>
      </c>
      <c r="O4293" s="32">
        <f t="shared" si="1"/>
        <v>47.45914603</v>
      </c>
      <c r="P4293" s="33">
        <f t="shared" si="2"/>
        <v>16.75</v>
      </c>
      <c r="Q4293" s="34">
        <f t="shared" si="3"/>
        <v>0.4543859649</v>
      </c>
      <c r="R4293" s="35" t="str">
        <f t="shared" si="4"/>
        <v>Bajo</v>
      </c>
      <c r="S4293" s="35" t="str">
        <f>IF(O4293="","",IF(O4293&gt;AVERAGE('Base de datos limpia'!$O$2:$O$8001),"Alto","Normal"))
</f>
        <v>Normal</v>
      </c>
      <c r="T4293" s="35" t="str">
        <f t="shared" si="5"/>
        <v>Gamer casual</v>
      </c>
      <c r="U4293" s="35"/>
    </row>
    <row r="4294">
      <c r="A4294" s="28">
        <v>4293.0</v>
      </c>
      <c r="B4294" s="28">
        <v>23.0</v>
      </c>
      <c r="C4294" s="28" t="str">
        <f>TRIM(PROPER('Base de datos cruda'!C4294))</f>
        <v>Female</v>
      </c>
      <c r="D4294" s="28">
        <v>6.22</v>
      </c>
      <c r="E4294" s="28">
        <v>5.49</v>
      </c>
      <c r="F4294" s="28">
        <v>6.39</v>
      </c>
      <c r="G4294" s="28">
        <v>75.92</v>
      </c>
      <c r="H4294" s="28" t="str">
        <f>TRIM(PROPER('Base de datos cruda'!H4294))</f>
        <v>Fps</v>
      </c>
      <c r="I4294" s="28">
        <v>3.49</v>
      </c>
      <c r="J4294" s="28">
        <v>11.47</v>
      </c>
      <c r="K4294" s="28">
        <v>249.96</v>
      </c>
      <c r="L4294" s="28">
        <f>IF('Base de datos cruda'!L4294&lt;0,,'Base de datos cruda'!L4294)</f>
        <v>15.58</v>
      </c>
      <c r="M4294" s="28" t="str">
        <f>IF(TRIM(PROPER('Base de datos cruda'!M4294))="High","Alto",IF(TRIM(PROPER('Base de datos cruda'!M4294))="Medium","Medio","Bajo"))</f>
        <v>Bajo</v>
      </c>
      <c r="N4294" s="29">
        <v>51.27</v>
      </c>
      <c r="O4294" s="32">
        <f t="shared" si="1"/>
        <v>51.27</v>
      </c>
      <c r="P4294" s="33">
        <f t="shared" si="2"/>
        <v>17.69</v>
      </c>
      <c r="Q4294" s="34">
        <f t="shared" si="3"/>
        <v>0.8826366559</v>
      </c>
      <c r="R4294" s="35" t="str">
        <f t="shared" si="4"/>
        <v>Medio</v>
      </c>
      <c r="S4294" s="35" t="str">
        <f>IF(O4294="","",IF(O4294&gt;AVERAGE('Base de datos limpia'!$O$2:$O$8001),"Alto","Normal"))
</f>
        <v>Normal</v>
      </c>
      <c r="T4294" s="35" t="str">
        <f t="shared" si="5"/>
        <v>Gamer moderado</v>
      </c>
      <c r="U4294" s="35"/>
    </row>
    <row r="4295">
      <c r="A4295" s="28">
        <v>4294.0</v>
      </c>
      <c r="B4295" s="28">
        <v>22.0</v>
      </c>
      <c r="C4295" s="28" t="str">
        <f>TRIM(PROPER('Base de datos cruda'!C4295))</f>
        <v>Female</v>
      </c>
      <c r="D4295" s="28">
        <v>2.17</v>
      </c>
      <c r="E4295" s="28">
        <v>9.26</v>
      </c>
      <c r="F4295" s="28">
        <v>5.98</v>
      </c>
      <c r="G4295" s="28">
        <v>90.6</v>
      </c>
      <c r="H4295" s="28" t="str">
        <f>TRIM(PROPER('Base de datos cruda'!H4295))</f>
        <v>Casual</v>
      </c>
      <c r="I4295" s="28">
        <v>3.97</v>
      </c>
      <c r="J4295" s="28">
        <v>3.95</v>
      </c>
      <c r="K4295" s="28">
        <v>289.45</v>
      </c>
      <c r="L4295" s="28">
        <f>IF('Base de datos cruda'!L4295&lt;0,,'Base de datos cruda'!L4295)</f>
        <v>3.99</v>
      </c>
      <c r="M4295" s="28" t="str">
        <f>IF(TRIM(PROPER('Base de datos cruda'!M4295))="High","Alto",IF(TRIM(PROPER('Base de datos cruda'!M4295))="Medium","Medio","Bajo"))</f>
        <v>Alto</v>
      </c>
      <c r="N4295" s="29">
        <v>109.325549437096</v>
      </c>
      <c r="O4295" s="33" t="str">
        <f t="shared" si="1"/>
        <v/>
      </c>
      <c r="P4295" s="33">
        <f t="shared" si="2"/>
        <v>6.12</v>
      </c>
      <c r="Q4295" s="34">
        <f t="shared" si="3"/>
        <v>4.267281106</v>
      </c>
      <c r="R4295" s="35" t="str">
        <f t="shared" si="4"/>
        <v>Alto</v>
      </c>
      <c r="S4295" s="35" t="str">
        <f>IF(O4295="","",IF(O4295&gt;AVERAGE('Base de datos limpia'!$O$2:$O$8001),"Alto","Normal"))
</f>
        <v/>
      </c>
      <c r="T4295" s="35" t="str">
        <f t="shared" si="5"/>
        <v>Gamer intensivo</v>
      </c>
      <c r="U4295" s="35"/>
    </row>
    <row r="4296">
      <c r="A4296" s="28">
        <v>4295.0</v>
      </c>
      <c r="B4296" s="28">
        <v>20.0</v>
      </c>
      <c r="C4296" s="28" t="str">
        <f>TRIM(PROPER('Base de datos cruda'!C4296))</f>
        <v>Male</v>
      </c>
      <c r="D4296" s="28">
        <v>1.17</v>
      </c>
      <c r="E4296" s="28">
        <v>6.03</v>
      </c>
      <c r="F4296" s="28">
        <v>6.43</v>
      </c>
      <c r="G4296" s="28">
        <v>72.53</v>
      </c>
      <c r="H4296" s="28" t="str">
        <f>TRIM(PROPER('Base de datos cruda'!H4296))</f>
        <v>Casual</v>
      </c>
      <c r="I4296" s="28">
        <v>3.5</v>
      </c>
      <c r="J4296" s="28">
        <v>5.64</v>
      </c>
      <c r="K4296" s="28">
        <v>305.83</v>
      </c>
      <c r="L4296" s="28">
        <f>IF('Base de datos cruda'!L4296&lt;0,,'Base de datos cruda'!L4296)</f>
        <v>6.36</v>
      </c>
      <c r="M4296" s="28" t="str">
        <f>IF(TRIM(PROPER('Base de datos cruda'!M4296))="High","Alto",IF(TRIM(PROPER('Base de datos cruda'!M4296))="Medium","Medio","Bajo"))</f>
        <v>Medio</v>
      </c>
      <c r="N4296" s="29">
        <v>88.35</v>
      </c>
      <c r="O4296" s="32">
        <f t="shared" si="1"/>
        <v>88.35</v>
      </c>
      <c r="P4296" s="33">
        <f t="shared" si="2"/>
        <v>6.81</v>
      </c>
      <c r="Q4296" s="34">
        <f t="shared" si="3"/>
        <v>5.153846154</v>
      </c>
      <c r="R4296" s="35" t="str">
        <f t="shared" si="4"/>
        <v>Alto</v>
      </c>
      <c r="S4296" s="35" t="str">
        <f>IF(O4296="","",IF(O4296&gt;AVERAGE('Base de datos limpia'!$O$2:$O$8001),"Alto","Normal"))
</f>
        <v>Alto</v>
      </c>
      <c r="T4296" s="35" t="str">
        <f t="shared" si="5"/>
        <v>Gamer intensivo</v>
      </c>
      <c r="U4296" s="35"/>
    </row>
    <row r="4297">
      <c r="A4297" s="28">
        <v>4296.0</v>
      </c>
      <c r="B4297" s="28">
        <v>20.0</v>
      </c>
      <c r="C4297" s="28" t="str">
        <f>TRIM(PROPER('Base de datos cruda'!C4297))</f>
        <v>Female</v>
      </c>
      <c r="D4297" s="28">
        <v>2.33</v>
      </c>
      <c r="E4297" s="28">
        <v>3.3</v>
      </c>
      <c r="F4297" s="28">
        <v>8.7</v>
      </c>
      <c r="G4297" s="28">
        <v>89.22</v>
      </c>
      <c r="H4297" s="28" t="str">
        <f>TRIM(PROPER('Base de datos cruda'!H4297))</f>
        <v>Casual</v>
      </c>
      <c r="I4297" s="28">
        <v>0.64</v>
      </c>
      <c r="J4297" s="28">
        <v>6.81</v>
      </c>
      <c r="K4297" s="28">
        <v>292.12</v>
      </c>
      <c r="L4297" s="28">
        <f>IF('Base de datos cruda'!L4297&lt;0,,'Base de datos cruda'!L4297)</f>
        <v>8.32</v>
      </c>
      <c r="M4297" s="28" t="str">
        <f>IF(TRIM(PROPER('Base de datos cruda'!M4297))="High","Alto",IF(TRIM(PROPER('Base de datos cruda'!M4297))="Medium","Medio","Bajo"))</f>
        <v>Medio</v>
      </c>
      <c r="N4297" s="29">
        <v>75.68</v>
      </c>
      <c r="O4297" s="32">
        <f t="shared" si="1"/>
        <v>75.68</v>
      </c>
      <c r="P4297" s="33">
        <f t="shared" si="2"/>
        <v>9.14</v>
      </c>
      <c r="Q4297" s="34">
        <f t="shared" si="3"/>
        <v>1.416309013</v>
      </c>
      <c r="R4297" s="35" t="str">
        <f t="shared" si="4"/>
        <v>Alto</v>
      </c>
      <c r="S4297" s="35" t="str">
        <f>IF(O4297="","",IF(O4297&gt;AVERAGE('Base de datos limpia'!$O$2:$O$8001),"Alto","Normal"))
</f>
        <v>Alto</v>
      </c>
      <c r="T4297" s="35" t="str">
        <f t="shared" si="5"/>
        <v>Gamer moderado</v>
      </c>
      <c r="U4297" s="35"/>
    </row>
    <row r="4298">
      <c r="A4298" s="28">
        <v>4297.0</v>
      </c>
      <c r="B4298" s="28">
        <v>22.0</v>
      </c>
      <c r="C4298" s="28" t="str">
        <f>TRIM(PROPER('Base de datos cruda'!C4298))</f>
        <v>Female</v>
      </c>
      <c r="D4298" s="28">
        <v>4.06</v>
      </c>
      <c r="E4298" s="28">
        <v>1.28</v>
      </c>
      <c r="F4298" s="28">
        <v>7.29</v>
      </c>
      <c r="G4298" s="28">
        <v>80.67</v>
      </c>
      <c r="H4298" s="28" t="str">
        <f>TRIM(PROPER('Base de datos cruda'!H4298))</f>
        <v>Casual</v>
      </c>
      <c r="I4298" s="28">
        <v>4.89</v>
      </c>
      <c r="J4298" s="28">
        <v>7.04</v>
      </c>
      <c r="K4298" s="28">
        <v>266.66</v>
      </c>
      <c r="L4298" s="28">
        <f>IF('Base de datos cruda'!L4298&lt;0,,'Base de datos cruda'!L4298)</f>
        <v>7.99</v>
      </c>
      <c r="M4298" s="28" t="str">
        <f>IF(TRIM(PROPER('Base de datos cruda'!M4298))="High","Alto",IF(TRIM(PROPER('Base de datos cruda'!M4298))="Medium","Medio","Bajo"))</f>
        <v>Medio</v>
      </c>
      <c r="N4298" s="29">
        <v>38.6</v>
      </c>
      <c r="O4298" s="32">
        <f t="shared" si="1"/>
        <v>38.6</v>
      </c>
      <c r="P4298" s="33">
        <f t="shared" si="2"/>
        <v>11.1</v>
      </c>
      <c r="Q4298" s="34">
        <f t="shared" si="3"/>
        <v>0.315270936</v>
      </c>
      <c r="R4298" s="35" t="str">
        <f t="shared" si="4"/>
        <v>Bajo</v>
      </c>
      <c r="S4298" s="35" t="str">
        <f>IF(O4298="","",IF(O4298&gt;AVERAGE('Base de datos limpia'!$O$2:$O$8001),"Alto","Normal"))
</f>
        <v>Normal</v>
      </c>
      <c r="T4298" s="35" t="str">
        <f t="shared" si="5"/>
        <v>Gamer casual</v>
      </c>
      <c r="U4298" s="35"/>
    </row>
    <row r="4299">
      <c r="A4299" s="28">
        <v>4298.0</v>
      </c>
      <c r="B4299" s="28">
        <v>20.0</v>
      </c>
      <c r="C4299" s="28" t="str">
        <f>TRIM(PROPER('Base de datos cruda'!C4299))</f>
        <v>Male</v>
      </c>
      <c r="D4299" s="28">
        <v>2.74</v>
      </c>
      <c r="E4299" s="28">
        <v>4.03</v>
      </c>
      <c r="F4299" s="28">
        <v>5.45</v>
      </c>
      <c r="G4299" s="28">
        <v>78.43</v>
      </c>
      <c r="H4299" s="28" t="str">
        <f>TRIM(PROPER('Base de datos cruda'!H4299))</f>
        <v>Rpg</v>
      </c>
      <c r="I4299" s="28">
        <v>0.94</v>
      </c>
      <c r="J4299" s="28">
        <v>4.5</v>
      </c>
      <c r="K4299" s="28">
        <v>296.0</v>
      </c>
      <c r="L4299" s="28">
        <f>IF('Base de datos cruda'!L4299&lt;0,,'Base de datos cruda'!L4299)</f>
        <v>7.06</v>
      </c>
      <c r="M4299" s="28" t="str">
        <f>IF(TRIM(PROPER('Base de datos cruda'!M4299))="High","Alto",IF(TRIM(PROPER('Base de datos cruda'!M4299))="Medium","Medio","Bajo"))</f>
        <v>Medio</v>
      </c>
      <c r="N4299" s="29">
        <v>59.79</v>
      </c>
      <c r="O4299" s="32">
        <f t="shared" si="1"/>
        <v>59.79</v>
      </c>
      <c r="P4299" s="33">
        <f t="shared" si="2"/>
        <v>7.24</v>
      </c>
      <c r="Q4299" s="34">
        <f t="shared" si="3"/>
        <v>1.47080292</v>
      </c>
      <c r="R4299" s="35" t="str">
        <f t="shared" si="4"/>
        <v>Medio</v>
      </c>
      <c r="S4299" s="35" t="str">
        <f>IF(O4299="","",IF(O4299&gt;AVERAGE('Base de datos limpia'!$O$2:$O$8001),"Alto","Normal"))
</f>
        <v>Normal</v>
      </c>
      <c r="T4299" s="35" t="str">
        <f t="shared" si="5"/>
        <v>Gamer moderado</v>
      </c>
      <c r="U4299" s="35"/>
    </row>
    <row r="4300">
      <c r="A4300" s="28">
        <v>4299.0</v>
      </c>
      <c r="B4300" s="28">
        <v>23.0</v>
      </c>
      <c r="C4300" s="28" t="str">
        <f>TRIM(PROPER('Base de datos cruda'!C4300))</f>
        <v>Male</v>
      </c>
      <c r="D4300" s="28">
        <v>4.55</v>
      </c>
      <c r="E4300" s="28">
        <v>6.15</v>
      </c>
      <c r="F4300" s="28">
        <v>4.86</v>
      </c>
      <c r="G4300" s="28">
        <v>62.26</v>
      </c>
      <c r="H4300" s="28" t="str">
        <f>TRIM(PROPER('Base de datos cruda'!H4300))</f>
        <v>Casual</v>
      </c>
      <c r="I4300" s="28">
        <v>1.75</v>
      </c>
      <c r="J4300" s="28">
        <v>6.21</v>
      </c>
      <c r="K4300" s="28">
        <v>290.51</v>
      </c>
      <c r="L4300" s="28">
        <f>IF('Base de datos cruda'!L4300&lt;0,,'Base de datos cruda'!L4300)</f>
        <v>10.72</v>
      </c>
      <c r="M4300" s="28" t="str">
        <f>IF(TRIM(PROPER('Base de datos cruda'!M4300))="High","Alto",IF(TRIM(PROPER('Base de datos cruda'!M4300))="Medium","Medio","Bajo"))</f>
        <v>Medio</v>
      </c>
      <c r="N4300" s="29">
        <v>65.16</v>
      </c>
      <c r="O4300" s="32">
        <f t="shared" si="1"/>
        <v>65.16</v>
      </c>
      <c r="P4300" s="33">
        <f t="shared" si="2"/>
        <v>10.76</v>
      </c>
      <c r="Q4300" s="34">
        <f t="shared" si="3"/>
        <v>1.351648352</v>
      </c>
      <c r="R4300" s="35" t="str">
        <f t="shared" si="4"/>
        <v>Medio</v>
      </c>
      <c r="S4300" s="35" t="str">
        <f>IF(O4300="","",IF(O4300&gt;AVERAGE('Base de datos limpia'!$O$2:$O$8001),"Alto","Normal"))
</f>
        <v>Normal</v>
      </c>
      <c r="T4300" s="35" t="str">
        <f t="shared" si="5"/>
        <v>Gamer intensivo</v>
      </c>
      <c r="U4300" s="35"/>
    </row>
    <row r="4301">
      <c r="A4301" s="28">
        <v>4300.0</v>
      </c>
      <c r="B4301" s="28">
        <v>21.0</v>
      </c>
      <c r="C4301" s="28" t="str">
        <f>TRIM(PROPER('Base de datos cruda'!C4301))</f>
        <v>Male</v>
      </c>
      <c r="D4301" s="28">
        <v>0.43</v>
      </c>
      <c r="E4301" s="28">
        <v>1.38</v>
      </c>
      <c r="F4301" s="28">
        <v>6.1</v>
      </c>
      <c r="G4301" s="28">
        <v>98.62</v>
      </c>
      <c r="H4301" s="28" t="str">
        <f>TRIM(PROPER('Base de datos cruda'!H4301))</f>
        <v>Casual</v>
      </c>
      <c r="I4301" s="28">
        <v>3.53</v>
      </c>
      <c r="J4301" s="28">
        <v>5.13</v>
      </c>
      <c r="K4301" s="28">
        <v>316.0</v>
      </c>
      <c r="L4301" s="28">
        <f>IF('Base de datos cruda'!L4301&lt;0,,'Base de datos cruda'!L4301)</f>
        <v>2.26</v>
      </c>
      <c r="M4301" s="28" t="str">
        <f>IF(TRIM(PROPER('Base de datos cruda'!M4301))="High","Alto",IF(TRIM(PROPER('Base de datos cruda'!M4301))="Medium","Medio","Bajo"))</f>
        <v>Medio</v>
      </c>
      <c r="N4301" s="29">
        <v>64.15</v>
      </c>
      <c r="O4301" s="32">
        <f t="shared" si="1"/>
        <v>64.15</v>
      </c>
      <c r="P4301" s="33">
        <f t="shared" si="2"/>
        <v>5.56</v>
      </c>
      <c r="Q4301" s="34">
        <f t="shared" si="3"/>
        <v>3.209302326</v>
      </c>
      <c r="R4301" s="35" t="str">
        <f t="shared" si="4"/>
        <v>Medio</v>
      </c>
      <c r="S4301" s="35" t="str">
        <f>IF(O4301="","",IF(O4301&gt;AVERAGE('Base de datos limpia'!$O$2:$O$8001),"Alto","Normal"))
</f>
        <v>Normal</v>
      </c>
      <c r="T4301" s="35" t="str">
        <f t="shared" si="5"/>
        <v>Gamer casual</v>
      </c>
      <c r="U4301" s="35"/>
    </row>
    <row r="4302">
      <c r="A4302" s="28">
        <v>4301.0</v>
      </c>
      <c r="B4302" s="28">
        <v>20.0</v>
      </c>
      <c r="C4302" s="28" t="str">
        <f>TRIM(PROPER('Base de datos cruda'!C4302))</f>
        <v>Male</v>
      </c>
      <c r="D4302" s="28">
        <v>4.08</v>
      </c>
      <c r="E4302" s="28">
        <v>6.49</v>
      </c>
      <c r="F4302" s="28">
        <v>6.26</v>
      </c>
      <c r="G4302" s="28">
        <v>93.5</v>
      </c>
      <c r="H4302" s="28" t="str">
        <f>TRIM(PROPER('Base de datos cruda'!H4302))</f>
        <v>Fps</v>
      </c>
      <c r="I4302" s="28">
        <v>0.7</v>
      </c>
      <c r="J4302" s="28">
        <v>6.18</v>
      </c>
      <c r="K4302" s="28">
        <v>278.21</v>
      </c>
      <c r="L4302" s="28">
        <f>IF('Base de datos cruda'!L4302&lt;0,,'Base de datos cruda'!L4302)</f>
        <v>9.25</v>
      </c>
      <c r="M4302" s="28" t="str">
        <f>IF(TRIM(PROPER('Base de datos cruda'!M4302))="High","Alto",IF(TRIM(PROPER('Base de datos cruda'!M4302))="Medium","Medio","Bajo"))</f>
        <v>Medio</v>
      </c>
      <c r="N4302" s="29">
        <v>81.39</v>
      </c>
      <c r="O4302" s="32">
        <f t="shared" si="1"/>
        <v>81.39</v>
      </c>
      <c r="P4302" s="33">
        <f t="shared" si="2"/>
        <v>10.26</v>
      </c>
      <c r="Q4302" s="34">
        <f t="shared" si="3"/>
        <v>1.590686275</v>
      </c>
      <c r="R4302" s="35" t="str">
        <f t="shared" si="4"/>
        <v>Alto</v>
      </c>
      <c r="S4302" s="35" t="str">
        <f>IF(O4302="","",IF(O4302&gt;AVERAGE('Base de datos limpia'!$O$2:$O$8001),"Alto","Normal"))
</f>
        <v>Alto</v>
      </c>
      <c r="T4302" s="35" t="str">
        <f t="shared" si="5"/>
        <v>Gamer intensivo</v>
      </c>
      <c r="U4302" s="35"/>
    </row>
    <row r="4303">
      <c r="A4303" s="28">
        <v>4302.0</v>
      </c>
      <c r="B4303" s="28">
        <v>24.0</v>
      </c>
      <c r="C4303" s="28" t="str">
        <f>TRIM(PROPER('Base de datos cruda'!C4303))</f>
        <v>Male</v>
      </c>
      <c r="D4303" s="28">
        <v>2.94</v>
      </c>
      <c r="E4303" s="28">
        <v>5.71</v>
      </c>
      <c r="F4303" s="28">
        <v>7.01</v>
      </c>
      <c r="G4303" s="28">
        <v>91.74</v>
      </c>
      <c r="H4303" s="28" t="str">
        <f>TRIM(PROPER('Base de datos cruda'!H4303))</f>
        <v>Fps</v>
      </c>
      <c r="I4303" s="28">
        <v>0.85</v>
      </c>
      <c r="J4303" s="28">
        <v>6.96</v>
      </c>
      <c r="K4303" s="28">
        <v>290.01</v>
      </c>
      <c r="L4303" s="28">
        <f>IF('Base de datos cruda'!L4303&lt;0,,'Base de datos cruda'!L4303)</f>
        <v>8.91</v>
      </c>
      <c r="M4303" s="28" t="str">
        <f>IF(TRIM(PROPER('Base de datos cruda'!M4303))="High","Alto",IF(TRIM(PROPER('Base de datos cruda'!M4303))="Medium","Medio","Bajo"))</f>
        <v>Medio</v>
      </c>
      <c r="N4303" s="29">
        <v>89.8</v>
      </c>
      <c r="O4303" s="32">
        <f t="shared" si="1"/>
        <v>89.8</v>
      </c>
      <c r="P4303" s="33">
        <f t="shared" si="2"/>
        <v>9.9</v>
      </c>
      <c r="Q4303" s="34">
        <f t="shared" si="3"/>
        <v>1.942176871</v>
      </c>
      <c r="R4303" s="35" t="str">
        <f t="shared" si="4"/>
        <v>Alto</v>
      </c>
      <c r="S4303" s="35" t="str">
        <f>IF(O4303="","",IF(O4303&gt;AVERAGE('Base de datos limpia'!$O$2:$O$8001),"Alto","Normal"))
</f>
        <v>Alto</v>
      </c>
      <c r="T4303" s="35" t="str">
        <f t="shared" si="5"/>
        <v>Gamer moderado</v>
      </c>
      <c r="U4303" s="35"/>
    </row>
    <row r="4304">
      <c r="A4304" s="28">
        <v>4303.0</v>
      </c>
      <c r="B4304" s="28">
        <v>17.0</v>
      </c>
      <c r="C4304" s="28" t="str">
        <f>TRIM(PROPER('Base de datos cruda'!C4304))</f>
        <v>Male</v>
      </c>
      <c r="D4304" s="28">
        <v>4.28</v>
      </c>
      <c r="E4304" s="28">
        <v>8.05</v>
      </c>
      <c r="F4304" s="28">
        <v>5.33</v>
      </c>
      <c r="G4304" s="28">
        <v>72.2</v>
      </c>
      <c r="H4304" s="28" t="str">
        <f>TRIM(PROPER('Base de datos cruda'!H4304))</f>
        <v>Rpg</v>
      </c>
      <c r="I4304" s="28">
        <v>4.38</v>
      </c>
      <c r="J4304" s="28">
        <v>9.61</v>
      </c>
      <c r="K4304" s="28">
        <v>242.54</v>
      </c>
      <c r="L4304" s="28">
        <f>IF('Base de datos cruda'!L4304&lt;0,,'Base de datos cruda'!L4304)</f>
        <v>10.31</v>
      </c>
      <c r="M4304" s="28" t="str">
        <f>IF(TRIM(PROPER('Base de datos cruda'!M4304))="High","Alto",IF(TRIM(PROPER('Base de datos cruda'!M4304))="Medium","Medio","Bajo"))</f>
        <v>Alto</v>
      </c>
      <c r="N4304" s="29">
        <v>67.67</v>
      </c>
      <c r="O4304" s="32">
        <f t="shared" si="1"/>
        <v>67.67</v>
      </c>
      <c r="P4304" s="33">
        <f t="shared" si="2"/>
        <v>13.89</v>
      </c>
      <c r="Q4304" s="34">
        <f t="shared" si="3"/>
        <v>1.880841121</v>
      </c>
      <c r="R4304" s="35" t="str">
        <f t="shared" si="4"/>
        <v>Medio</v>
      </c>
      <c r="S4304" s="35" t="str">
        <f>IF(O4304="","",IF(O4304&gt;AVERAGE('Base de datos limpia'!$O$2:$O$8001),"Alto","Normal"))
</f>
        <v>Alto</v>
      </c>
      <c r="T4304" s="35" t="str">
        <f t="shared" si="5"/>
        <v>Gamer intensivo</v>
      </c>
      <c r="U4304" s="35"/>
    </row>
    <row r="4305">
      <c r="A4305" s="28">
        <v>4304.0</v>
      </c>
      <c r="B4305" s="28">
        <v>16.0</v>
      </c>
      <c r="C4305" s="28" t="str">
        <f>TRIM(PROPER('Base de datos cruda'!C4305))</f>
        <v>Male</v>
      </c>
      <c r="D4305" s="28">
        <v>3.38</v>
      </c>
      <c r="E4305" s="28">
        <v>1.26</v>
      </c>
      <c r="F4305" s="28">
        <v>7.84</v>
      </c>
      <c r="G4305" s="28">
        <v>71.58</v>
      </c>
      <c r="H4305" s="28" t="str">
        <f>TRIM(PROPER('Base de datos cruda'!H4305))</f>
        <v>Casual</v>
      </c>
      <c r="I4305" s="28">
        <v>1.66</v>
      </c>
      <c r="J4305" s="28">
        <v>7.35</v>
      </c>
      <c r="K4305" s="28">
        <v>284.36</v>
      </c>
      <c r="L4305" s="28">
        <f>IF('Base de datos cruda'!L4305&lt;0,,'Base de datos cruda'!L4305)</f>
        <v>6.97</v>
      </c>
      <c r="M4305" s="28" t="str">
        <f>IF(TRIM(PROPER('Base de datos cruda'!M4305))="High","Alto",IF(TRIM(PROPER('Base de datos cruda'!M4305))="Medium","Medio","Bajo"))</f>
        <v>Medio</v>
      </c>
      <c r="N4305" s="29">
        <v>60.96</v>
      </c>
      <c r="O4305" s="32">
        <f t="shared" si="1"/>
        <v>60.96</v>
      </c>
      <c r="P4305" s="33">
        <f t="shared" si="2"/>
        <v>10.73</v>
      </c>
      <c r="Q4305" s="34">
        <f t="shared" si="3"/>
        <v>0.3727810651</v>
      </c>
      <c r="R4305" s="35" t="str">
        <f t="shared" si="4"/>
        <v>Medio</v>
      </c>
      <c r="S4305" s="35" t="str">
        <f>IF(O4305="","",IF(O4305&gt;AVERAGE('Base de datos limpia'!$O$2:$O$8001),"Alto","Normal"))
</f>
        <v>Normal</v>
      </c>
      <c r="T4305" s="35" t="str">
        <f t="shared" si="5"/>
        <v>Gamer casual</v>
      </c>
      <c r="U4305" s="35"/>
    </row>
    <row r="4306">
      <c r="A4306" s="28">
        <v>4305.0</v>
      </c>
      <c r="B4306" s="28">
        <v>23.0</v>
      </c>
      <c r="C4306" s="28" t="str">
        <f>TRIM(PROPER('Base de datos cruda'!C4306))</f>
        <v>Female</v>
      </c>
      <c r="D4306" s="28">
        <v>2.27</v>
      </c>
      <c r="E4306" s="28">
        <v>8.03</v>
      </c>
      <c r="F4306" s="28">
        <v>4.49</v>
      </c>
      <c r="G4306" s="28">
        <v>82.93</v>
      </c>
      <c r="H4306" s="28" t="str">
        <f>TRIM(PROPER('Base de datos cruda'!H4306))</f>
        <v>Casual</v>
      </c>
      <c r="I4306" s="28">
        <v>3.33</v>
      </c>
      <c r="J4306" s="28">
        <v>8.14</v>
      </c>
      <c r="K4306" s="28">
        <v>297.18</v>
      </c>
      <c r="L4306" s="28">
        <f>IF('Base de datos cruda'!L4306&lt;0,,'Base de datos cruda'!L4306)</f>
        <v>7.93</v>
      </c>
      <c r="M4306" s="28" t="str">
        <f>IF(TRIM(PROPER('Base de datos cruda'!M4306))="High","Alto",IF(TRIM(PROPER('Base de datos cruda'!M4306))="Medium","Medio","Bajo"))</f>
        <v>Alto</v>
      </c>
      <c r="N4306" s="29">
        <v>97.1990093880541</v>
      </c>
      <c r="O4306" s="32">
        <f t="shared" si="1"/>
        <v>97.19900939</v>
      </c>
      <c r="P4306" s="33">
        <f t="shared" si="2"/>
        <v>10.41</v>
      </c>
      <c r="Q4306" s="34">
        <f t="shared" si="3"/>
        <v>3.537444934</v>
      </c>
      <c r="R4306" s="35" t="str">
        <f t="shared" si="4"/>
        <v>Alto</v>
      </c>
      <c r="S4306" s="35" t="str">
        <f>IF(O4306="","",IF(O4306&gt;AVERAGE('Base de datos limpia'!$O$2:$O$8001),"Alto","Normal"))
</f>
        <v>Alto</v>
      </c>
      <c r="T4306" s="35" t="str">
        <f t="shared" si="5"/>
        <v>Gamer intensivo</v>
      </c>
      <c r="U4306" s="35"/>
    </row>
    <row r="4307">
      <c r="A4307" s="28">
        <v>4306.0</v>
      </c>
      <c r="B4307" s="28">
        <v>18.0</v>
      </c>
      <c r="C4307" s="28" t="str">
        <f>TRIM(PROPER('Base de datos cruda'!C4307))</f>
        <v>Male</v>
      </c>
      <c r="D4307" s="28">
        <v>7.23</v>
      </c>
      <c r="E4307" s="28">
        <v>5.69</v>
      </c>
      <c r="F4307" s="28">
        <v>6.8</v>
      </c>
      <c r="G4307" s="28">
        <v>93.85</v>
      </c>
      <c r="H4307" s="28" t="str">
        <f>TRIM(PROPER('Base de datos cruda'!H4307))</f>
        <v>Casual</v>
      </c>
      <c r="I4307" s="28">
        <v>4.29</v>
      </c>
      <c r="J4307" s="28">
        <v>11.46</v>
      </c>
      <c r="K4307" s="28">
        <v>220.75</v>
      </c>
      <c r="L4307" s="28">
        <f>IF('Base de datos cruda'!L4307&lt;0,,'Base de datos cruda'!L4307)</f>
        <v>19.54</v>
      </c>
      <c r="M4307" s="28" t="str">
        <f>IF(TRIM(PROPER('Base de datos cruda'!M4307))="High","Alto",IF(TRIM(PROPER('Base de datos cruda'!M4307))="Medium","Medio","Bajo"))</f>
        <v>Bajo</v>
      </c>
      <c r="N4307" s="29">
        <v>56.42</v>
      </c>
      <c r="O4307" s="32">
        <f t="shared" si="1"/>
        <v>56.42</v>
      </c>
      <c r="P4307" s="33">
        <f t="shared" si="2"/>
        <v>18.69</v>
      </c>
      <c r="Q4307" s="34">
        <f t="shared" si="3"/>
        <v>0.7869986169</v>
      </c>
      <c r="R4307" s="35" t="str">
        <f t="shared" si="4"/>
        <v>Medio</v>
      </c>
      <c r="S4307" s="35" t="str">
        <f>IF(O4307="","",IF(O4307&gt;AVERAGE('Base de datos limpia'!$O$2:$O$8001),"Alto","Normal"))
</f>
        <v>Normal</v>
      </c>
      <c r="T4307" s="35" t="str">
        <f t="shared" si="5"/>
        <v>Gamer moderado</v>
      </c>
      <c r="U4307" s="35"/>
    </row>
    <row r="4308">
      <c r="A4308" s="28">
        <v>4307.0</v>
      </c>
      <c r="B4308" s="28">
        <v>22.0</v>
      </c>
      <c r="C4308" s="28" t="str">
        <f>TRIM(PROPER('Base de datos cruda'!C4308))</f>
        <v>Female</v>
      </c>
      <c r="D4308" s="28">
        <v>1.48</v>
      </c>
      <c r="E4308" s="28">
        <v>4.33</v>
      </c>
      <c r="F4308" s="28">
        <v>7.12</v>
      </c>
      <c r="G4308" s="28">
        <v>97.39</v>
      </c>
      <c r="H4308" s="28" t="str">
        <f>TRIM(PROPER('Base de datos cruda'!H4308))</f>
        <v>Fps</v>
      </c>
      <c r="I4308" s="28">
        <v>4.87</v>
      </c>
      <c r="J4308" s="28">
        <v>4.05</v>
      </c>
      <c r="K4308" s="28">
        <v>284.35</v>
      </c>
      <c r="L4308" s="28">
        <f>IF('Base de datos cruda'!L4308&lt;0,,'Base de datos cruda'!L4308)</f>
        <v>3.94</v>
      </c>
      <c r="M4308" s="28" t="str">
        <f>IF(TRIM(PROPER('Base de datos cruda'!M4308))="High","Alto",IF(TRIM(PROPER('Base de datos cruda'!M4308))="Medium","Medio","Bajo"))</f>
        <v>Medio</v>
      </c>
      <c r="N4308" s="29">
        <v>81.73</v>
      </c>
      <c r="O4308" s="32">
        <f t="shared" si="1"/>
        <v>81.73</v>
      </c>
      <c r="P4308" s="33">
        <f t="shared" si="2"/>
        <v>5.53</v>
      </c>
      <c r="Q4308" s="34">
        <f t="shared" si="3"/>
        <v>2.925675676</v>
      </c>
      <c r="R4308" s="35" t="str">
        <f t="shared" si="4"/>
        <v>Alto</v>
      </c>
      <c r="S4308" s="35" t="str">
        <f>IF(O4308="","",IF(O4308&gt;AVERAGE('Base de datos limpia'!$O$2:$O$8001),"Alto","Normal"))
</f>
        <v>Alto</v>
      </c>
      <c r="T4308" s="35" t="str">
        <f t="shared" si="5"/>
        <v>Gamer moderado</v>
      </c>
      <c r="U4308" s="35"/>
    </row>
    <row r="4309">
      <c r="A4309" s="28">
        <v>4308.0</v>
      </c>
      <c r="B4309" s="28">
        <v>23.0</v>
      </c>
      <c r="C4309" s="28" t="str">
        <f>TRIM(PROPER('Base de datos cruda'!C4309))</f>
        <v>Female</v>
      </c>
      <c r="D4309" s="28">
        <v>5.45</v>
      </c>
      <c r="E4309" s="28">
        <v>9.69</v>
      </c>
      <c r="F4309" s="28">
        <v>5.03</v>
      </c>
      <c r="G4309" s="28">
        <v>70.76</v>
      </c>
      <c r="H4309" s="28" t="str">
        <f>TRIM(PROPER('Base de datos cruda'!H4309))</f>
        <v>Rpg</v>
      </c>
      <c r="I4309" s="28">
        <v>1.05</v>
      </c>
      <c r="J4309" s="28">
        <v>10.71</v>
      </c>
      <c r="K4309" s="28">
        <v>258.87</v>
      </c>
      <c r="L4309" s="28">
        <f>IF('Base de datos cruda'!L4309&lt;0,,'Base de datos cruda'!L4309)</f>
        <v>12.83</v>
      </c>
      <c r="M4309" s="28" t="str">
        <f>IF(TRIM(PROPER('Base de datos cruda'!M4309))="High","Alto",IF(TRIM(PROPER('Base de datos cruda'!M4309))="Medium","Medio","Bajo"))</f>
        <v>Alto</v>
      </c>
      <c r="N4309" s="29">
        <v>92.4723952834303</v>
      </c>
      <c r="O4309" s="32">
        <f t="shared" si="1"/>
        <v>92.47239528</v>
      </c>
      <c r="P4309" s="33">
        <f t="shared" si="2"/>
        <v>16.16</v>
      </c>
      <c r="Q4309" s="34">
        <f t="shared" si="3"/>
        <v>1.777981651</v>
      </c>
      <c r="R4309" s="35" t="str">
        <f t="shared" si="4"/>
        <v>Alto</v>
      </c>
      <c r="S4309" s="35" t="str">
        <f>IF(O4309="","",IF(O4309&gt;AVERAGE('Base de datos limpia'!$O$2:$O$8001),"Alto","Normal"))
</f>
        <v>Alto</v>
      </c>
      <c r="T4309" s="35" t="str">
        <f t="shared" si="5"/>
        <v>Gamer intensivo</v>
      </c>
      <c r="U4309" s="35"/>
    </row>
    <row r="4310">
      <c r="A4310" s="28">
        <v>4309.0</v>
      </c>
      <c r="B4310" s="28">
        <v>21.0</v>
      </c>
      <c r="C4310" s="28" t="str">
        <f>TRIM(PROPER('Base de datos cruda'!C4310))</f>
        <v>Female</v>
      </c>
      <c r="D4310" s="28">
        <v>7.4</v>
      </c>
      <c r="E4310" s="28">
        <v>2.44</v>
      </c>
      <c r="F4310" s="28">
        <v>8.13</v>
      </c>
      <c r="G4310" s="28">
        <v>84.3</v>
      </c>
      <c r="H4310" s="28" t="str">
        <f>TRIM(PROPER('Base de datos cruda'!H4310))</f>
        <v>Rpg</v>
      </c>
      <c r="I4310" s="28">
        <v>0.61</v>
      </c>
      <c r="J4310" s="28">
        <v>9.95</v>
      </c>
      <c r="K4310" s="28">
        <v>247.65</v>
      </c>
      <c r="L4310" s="28">
        <f>IF('Base de datos cruda'!L4310&lt;0,,'Base de datos cruda'!L4310)</f>
        <v>14.49</v>
      </c>
      <c r="M4310" s="28" t="str">
        <f>IF(TRIM(PROPER('Base de datos cruda'!M4310))="High","Alto",IF(TRIM(PROPER('Base de datos cruda'!M4310))="Medium","Medio","Bajo"))</f>
        <v>Bajo</v>
      </c>
      <c r="N4310" s="29">
        <v>28.18</v>
      </c>
      <c r="O4310" s="32">
        <f t="shared" si="1"/>
        <v>28.18</v>
      </c>
      <c r="P4310" s="33">
        <f t="shared" si="2"/>
        <v>17.35</v>
      </c>
      <c r="Q4310" s="34">
        <f t="shared" si="3"/>
        <v>0.3297297297</v>
      </c>
      <c r="R4310" s="35" t="str">
        <f t="shared" si="4"/>
        <v>Bajo</v>
      </c>
      <c r="S4310" s="35" t="str">
        <f>IF(O4310="","",IF(O4310&gt;AVERAGE('Base de datos limpia'!$O$2:$O$8001),"Alto","Normal"))
</f>
        <v>Normal</v>
      </c>
      <c r="T4310" s="35" t="str">
        <f t="shared" si="5"/>
        <v>Gamer casual</v>
      </c>
      <c r="U4310" s="35"/>
    </row>
    <row r="4311">
      <c r="A4311" s="28">
        <v>4310.0</v>
      </c>
      <c r="B4311" s="28">
        <v>24.0</v>
      </c>
      <c r="C4311" s="28" t="str">
        <f>TRIM(PROPER('Base de datos cruda'!C4311))</f>
        <v>Male</v>
      </c>
      <c r="D4311" s="28">
        <v>4.31</v>
      </c>
      <c r="E4311" s="28">
        <v>5.87</v>
      </c>
      <c r="F4311" s="28">
        <v>7.08</v>
      </c>
      <c r="G4311" s="28">
        <v>88.96</v>
      </c>
      <c r="H4311" s="28" t="str">
        <f>TRIM(PROPER('Base de datos cruda'!H4311))</f>
        <v>Rpg</v>
      </c>
      <c r="I4311" s="28">
        <v>3.7</v>
      </c>
      <c r="J4311" s="28">
        <v>10.17</v>
      </c>
      <c r="K4311" s="28">
        <v>264.59</v>
      </c>
      <c r="L4311" s="28">
        <f>IF('Base de datos cruda'!L4311&lt;0,,'Base de datos cruda'!L4311)</f>
        <v>13.85</v>
      </c>
      <c r="M4311" s="28" t="str">
        <f>IF(TRIM(PROPER('Base de datos cruda'!M4311))="High","Alto",IF(TRIM(PROPER('Base de datos cruda'!M4311))="Medium","Medio","Bajo"))</f>
        <v>Medio</v>
      </c>
      <c r="N4311" s="29">
        <v>73.08</v>
      </c>
      <c r="O4311" s="32">
        <f t="shared" si="1"/>
        <v>73.08</v>
      </c>
      <c r="P4311" s="33">
        <f t="shared" si="2"/>
        <v>14.48</v>
      </c>
      <c r="Q4311" s="34">
        <f t="shared" si="3"/>
        <v>1.361948956</v>
      </c>
      <c r="R4311" s="35" t="str">
        <f t="shared" si="4"/>
        <v>Alto</v>
      </c>
      <c r="S4311" s="35" t="str">
        <f>IF(O4311="","",IF(O4311&gt;AVERAGE('Base de datos limpia'!$O$2:$O$8001),"Alto","Normal"))
</f>
        <v>Alto</v>
      </c>
      <c r="T4311" s="35" t="str">
        <f t="shared" si="5"/>
        <v>Gamer moderado</v>
      </c>
      <c r="U4311" s="35"/>
    </row>
    <row r="4312">
      <c r="A4312" s="28">
        <v>4311.0</v>
      </c>
      <c r="B4312" s="28">
        <v>22.0</v>
      </c>
      <c r="C4312" s="28" t="str">
        <f>TRIM(PROPER('Base de datos cruda'!C4312))</f>
        <v>Female</v>
      </c>
      <c r="D4312" s="28">
        <v>7.01</v>
      </c>
      <c r="E4312" s="28">
        <v>3.89</v>
      </c>
      <c r="F4312" s="28">
        <v>7.23</v>
      </c>
      <c r="G4312" s="28">
        <v>69.06</v>
      </c>
      <c r="H4312" s="28" t="str">
        <f>TRIM(PROPER('Base de datos cruda'!H4312))</f>
        <v>Fps</v>
      </c>
      <c r="I4312" s="28">
        <v>0.94</v>
      </c>
      <c r="J4312" s="28">
        <v>10.4</v>
      </c>
      <c r="K4312" s="28">
        <v>232.56</v>
      </c>
      <c r="L4312" s="28">
        <f>IF('Base de datos cruda'!L4312&lt;0,,'Base de datos cruda'!L4312)</f>
        <v>17.47</v>
      </c>
      <c r="M4312" s="28" t="str">
        <f>IF(TRIM(PROPER('Base de datos cruda'!M4312))="High","Alto",IF(TRIM(PROPER('Base de datos cruda'!M4312))="Medium","Medio","Bajo"))</f>
        <v>Bajo</v>
      </c>
      <c r="N4312" s="29">
        <v>45.1556715219982</v>
      </c>
      <c r="O4312" s="32">
        <f t="shared" si="1"/>
        <v>45.15567152</v>
      </c>
      <c r="P4312" s="33">
        <f t="shared" si="2"/>
        <v>17.41</v>
      </c>
      <c r="Q4312" s="34">
        <f t="shared" si="3"/>
        <v>0.5549215407</v>
      </c>
      <c r="R4312" s="35" t="str">
        <f t="shared" si="4"/>
        <v>Bajo</v>
      </c>
      <c r="S4312" s="35" t="str">
        <f>IF(O4312="","",IF(O4312&gt;AVERAGE('Base de datos limpia'!$O$2:$O$8001),"Alto","Normal"))
</f>
        <v>Normal</v>
      </c>
      <c r="T4312" s="35" t="str">
        <f t="shared" si="5"/>
        <v>Gamer moderado</v>
      </c>
      <c r="U4312" s="35"/>
    </row>
    <row r="4313">
      <c r="A4313" s="28">
        <v>4312.0</v>
      </c>
      <c r="B4313" s="28">
        <v>20.0</v>
      </c>
      <c r="C4313" s="28" t="str">
        <f>TRIM(PROPER('Base de datos cruda'!C4313))</f>
        <v>Female</v>
      </c>
      <c r="D4313" s="28">
        <v>1.0</v>
      </c>
      <c r="E4313" s="28">
        <v>5.75</v>
      </c>
      <c r="F4313" s="28">
        <v>6.49</v>
      </c>
      <c r="G4313" s="28">
        <v>76.3</v>
      </c>
      <c r="H4313" s="28" t="str">
        <f>TRIM(PROPER('Base de datos cruda'!H4313))</f>
        <v>Rpg</v>
      </c>
      <c r="I4313" s="28">
        <v>2.9</v>
      </c>
      <c r="J4313" s="28">
        <v>6.77</v>
      </c>
      <c r="K4313" s="28">
        <v>331.08</v>
      </c>
      <c r="L4313" s="28">
        <f>IF('Base de datos cruda'!L4313&lt;0,,'Base de datos cruda'!L4313)</f>
        <v>4.59</v>
      </c>
      <c r="M4313" s="28" t="str">
        <f>IF(TRIM(PROPER('Base de datos cruda'!M4313))="High","Alto",IF(TRIM(PROPER('Base de datos cruda'!M4313))="Medium","Medio","Bajo"))</f>
        <v>Medio</v>
      </c>
      <c r="N4313" s="29">
        <v>85.16</v>
      </c>
      <c r="O4313" s="32">
        <f t="shared" si="1"/>
        <v>85.16</v>
      </c>
      <c r="P4313" s="33">
        <f t="shared" si="2"/>
        <v>7.77</v>
      </c>
      <c r="Q4313" s="34">
        <f t="shared" si="3"/>
        <v>5.75</v>
      </c>
      <c r="R4313" s="35" t="str">
        <f t="shared" si="4"/>
        <v>Alto</v>
      </c>
      <c r="S4313" s="35" t="str">
        <f>IF(O4313="","",IF(O4313&gt;AVERAGE('Base de datos limpia'!$O$2:$O$8001),"Alto","Normal"))
</f>
        <v>Alto</v>
      </c>
      <c r="T4313" s="35" t="str">
        <f t="shared" si="5"/>
        <v>Gamer moderado</v>
      </c>
      <c r="U4313" s="35"/>
    </row>
    <row r="4314">
      <c r="A4314" s="28">
        <v>4313.0</v>
      </c>
      <c r="B4314" s="28">
        <v>23.0</v>
      </c>
      <c r="C4314" s="28" t="str">
        <f>TRIM(PROPER('Base de datos cruda'!C4314))</f>
        <v>Female</v>
      </c>
      <c r="D4314" s="28">
        <v>3.95</v>
      </c>
      <c r="E4314" s="28">
        <v>5.97</v>
      </c>
      <c r="F4314" s="28">
        <v>8.55</v>
      </c>
      <c r="G4314" s="28">
        <v>67.5</v>
      </c>
      <c r="H4314" s="28" t="str">
        <f>TRIM(PROPER('Base de datos cruda'!H4314))</f>
        <v>Rpg</v>
      </c>
      <c r="I4314" s="28">
        <v>2.66</v>
      </c>
      <c r="J4314" s="28">
        <v>5.87</v>
      </c>
      <c r="K4314" s="28">
        <v>281.56</v>
      </c>
      <c r="L4314" s="28">
        <f>IF('Base de datos cruda'!L4314&lt;0,,'Base de datos cruda'!L4314)</f>
        <v>7.29</v>
      </c>
      <c r="M4314" s="28" t="str">
        <f>IF(TRIM(PROPER('Base de datos cruda'!M4314))="High","Alto",IF(TRIM(PROPER('Base de datos cruda'!M4314))="Medium","Medio","Bajo"))</f>
        <v>Medio</v>
      </c>
      <c r="N4314" s="29">
        <v>80.32</v>
      </c>
      <c r="O4314" s="32">
        <f t="shared" si="1"/>
        <v>80.32</v>
      </c>
      <c r="P4314" s="33">
        <f t="shared" si="2"/>
        <v>9.82</v>
      </c>
      <c r="Q4314" s="34">
        <f t="shared" si="3"/>
        <v>1.511392405</v>
      </c>
      <c r="R4314" s="35" t="str">
        <f t="shared" si="4"/>
        <v>Alto</v>
      </c>
      <c r="S4314" s="35" t="str">
        <f>IF(O4314="","",IF(O4314&gt;AVERAGE('Base de datos limpia'!$O$2:$O$8001),"Alto","Normal"))
</f>
        <v>Alto</v>
      </c>
      <c r="T4314" s="35" t="str">
        <f t="shared" si="5"/>
        <v>Gamer moderado</v>
      </c>
      <c r="U4314" s="35"/>
    </row>
    <row r="4315">
      <c r="A4315" s="28">
        <v>4314.0</v>
      </c>
      <c r="B4315" s="28">
        <v>17.0</v>
      </c>
      <c r="C4315" s="28" t="str">
        <f>TRIM(PROPER('Base de datos cruda'!C4315))</f>
        <v>Male</v>
      </c>
      <c r="D4315" s="28">
        <v>3.66</v>
      </c>
      <c r="E4315" s="28">
        <v>1.81</v>
      </c>
      <c r="F4315" s="28">
        <v>7.47</v>
      </c>
      <c r="G4315" s="28">
        <v>87.96</v>
      </c>
      <c r="H4315" s="28" t="str">
        <f>TRIM(PROPER('Base de datos cruda'!H4315))</f>
        <v>Rpg</v>
      </c>
      <c r="I4315" s="28">
        <v>2.8</v>
      </c>
      <c r="J4315" s="28">
        <v>4.72</v>
      </c>
      <c r="K4315" s="28">
        <v>263.94</v>
      </c>
      <c r="L4315" s="28">
        <f>IF('Base de datos cruda'!L4315&lt;0,,'Base de datos cruda'!L4315)</f>
        <v>6.26</v>
      </c>
      <c r="M4315" s="28" t="str">
        <f>IF(TRIM(PROPER('Base de datos cruda'!M4315))="High","Alto",IF(TRIM(PROPER('Base de datos cruda'!M4315))="Medium","Medio","Bajo"))</f>
        <v>Medio</v>
      </c>
      <c r="N4315" s="29">
        <v>50.52</v>
      </c>
      <c r="O4315" s="32">
        <f t="shared" si="1"/>
        <v>50.52</v>
      </c>
      <c r="P4315" s="33">
        <f t="shared" si="2"/>
        <v>8.38</v>
      </c>
      <c r="Q4315" s="34">
        <f t="shared" si="3"/>
        <v>0.4945355191</v>
      </c>
      <c r="R4315" s="35" t="str">
        <f t="shared" si="4"/>
        <v>Medio</v>
      </c>
      <c r="S4315" s="35" t="str">
        <f>IF(O4315="","",IF(O4315&gt;AVERAGE('Base de datos limpia'!$O$2:$O$8001),"Alto","Normal"))
</f>
        <v>Normal</v>
      </c>
      <c r="T4315" s="35" t="str">
        <f t="shared" si="5"/>
        <v>Gamer casual</v>
      </c>
      <c r="U4315" s="35"/>
    </row>
    <row r="4316">
      <c r="A4316" s="28">
        <v>4315.0</v>
      </c>
      <c r="B4316" s="28">
        <v>22.0</v>
      </c>
      <c r="C4316" s="28" t="str">
        <f>TRIM(PROPER('Base de datos cruda'!C4316))</f>
        <v>Male</v>
      </c>
      <c r="D4316" s="28">
        <v>0.06</v>
      </c>
      <c r="E4316" s="28">
        <v>6.95</v>
      </c>
      <c r="F4316" s="28">
        <v>5.91</v>
      </c>
      <c r="G4316" s="28">
        <v>94.55</v>
      </c>
      <c r="H4316" s="28" t="str">
        <f>TRIM(PROPER('Base de datos cruda'!H4316))</f>
        <v>Rpg</v>
      </c>
      <c r="I4316" s="28">
        <v>3.25</v>
      </c>
      <c r="J4316" s="28">
        <v>2.04</v>
      </c>
      <c r="K4316" s="28">
        <v>312.15</v>
      </c>
      <c r="L4316" s="28" t="str">
        <f>IF('Base de datos cruda'!L4316&lt;0,,'Base de datos cruda'!L4316)</f>
        <v/>
      </c>
      <c r="M4316" s="28" t="str">
        <f>IF(TRIM(PROPER('Base de datos cruda'!M4316))="High","Alto",IF(TRIM(PROPER('Base de datos cruda'!M4316))="Medium","Medio","Bajo"))</f>
        <v>Medio</v>
      </c>
      <c r="N4316" s="29">
        <v>83.61</v>
      </c>
      <c r="O4316" s="32">
        <f t="shared" si="1"/>
        <v>83.61</v>
      </c>
      <c r="P4316" s="33">
        <f t="shared" si="2"/>
        <v>2.1</v>
      </c>
      <c r="Q4316" s="34">
        <f t="shared" si="3"/>
        <v>115.8333333</v>
      </c>
      <c r="R4316" s="35" t="str">
        <f t="shared" si="4"/>
        <v>Alto</v>
      </c>
      <c r="S4316" s="35" t="str">
        <f>IF(O4316="","",IF(O4316&gt;AVERAGE('Base de datos limpia'!$O$2:$O$8001),"Alto","Normal"))
</f>
        <v>Alto</v>
      </c>
      <c r="T4316" s="35" t="str">
        <f t="shared" si="5"/>
        <v>Gamer intensivo</v>
      </c>
      <c r="U4316" s="35"/>
    </row>
    <row r="4317">
      <c r="A4317" s="28">
        <v>4316.0</v>
      </c>
      <c r="B4317" s="28">
        <v>19.0</v>
      </c>
      <c r="C4317" s="28" t="str">
        <f>TRIM(PROPER('Base de datos cruda'!C4317))</f>
        <v>Female</v>
      </c>
      <c r="D4317" s="28">
        <v>3.55</v>
      </c>
      <c r="E4317" s="28">
        <v>6.71</v>
      </c>
      <c r="F4317" s="28">
        <v>5.19</v>
      </c>
      <c r="G4317" s="28">
        <v>95.1</v>
      </c>
      <c r="H4317" s="28" t="str">
        <f>TRIM(PROPER('Base de datos cruda'!H4317))</f>
        <v>Rpg</v>
      </c>
      <c r="I4317" s="28">
        <v>4.25</v>
      </c>
      <c r="J4317" s="28">
        <v>5.04</v>
      </c>
      <c r="K4317" s="28">
        <v>299.19</v>
      </c>
      <c r="L4317" s="28">
        <f>IF('Base de datos cruda'!L4317&lt;0,,'Base de datos cruda'!L4317)</f>
        <v>6.86</v>
      </c>
      <c r="M4317" s="28" t="str">
        <f>IF(TRIM(PROPER('Base de datos cruda'!M4317))="High","Alto",IF(TRIM(PROPER('Base de datos cruda'!M4317))="Medium","Medio","Bajo"))</f>
        <v>Medio</v>
      </c>
      <c r="N4317" s="29">
        <v>74.95</v>
      </c>
      <c r="O4317" s="32">
        <f t="shared" si="1"/>
        <v>74.95</v>
      </c>
      <c r="P4317" s="33">
        <f t="shared" si="2"/>
        <v>8.59</v>
      </c>
      <c r="Q4317" s="34">
        <f t="shared" si="3"/>
        <v>1.890140845</v>
      </c>
      <c r="R4317" s="35" t="str">
        <f t="shared" si="4"/>
        <v>Alto</v>
      </c>
      <c r="S4317" s="35" t="str">
        <f>IF(O4317="","",IF(O4317&gt;AVERAGE('Base de datos limpia'!$O$2:$O$8001),"Alto","Normal"))
</f>
        <v>Alto</v>
      </c>
      <c r="T4317" s="35" t="str">
        <f t="shared" si="5"/>
        <v>Gamer intensivo</v>
      </c>
      <c r="U4317" s="35"/>
    </row>
    <row r="4318">
      <c r="A4318" s="28">
        <v>4317.0</v>
      </c>
      <c r="B4318" s="28">
        <v>24.0</v>
      </c>
      <c r="C4318" s="28" t="str">
        <f>TRIM(PROPER('Base de datos cruda'!C4318))</f>
        <v>Male</v>
      </c>
      <c r="D4318" s="28">
        <v>2.95</v>
      </c>
      <c r="E4318" s="28">
        <v>7.93</v>
      </c>
      <c r="F4318" s="28">
        <v>4.36</v>
      </c>
      <c r="G4318" s="28">
        <v>86.8</v>
      </c>
      <c r="H4318" s="28" t="str">
        <f>TRIM(PROPER('Base de datos cruda'!H4318))</f>
        <v>Fps</v>
      </c>
      <c r="I4318" s="28">
        <v>1.36</v>
      </c>
      <c r="J4318" s="28">
        <v>7.62</v>
      </c>
      <c r="K4318" s="28">
        <v>277.97</v>
      </c>
      <c r="L4318" s="28">
        <f>IF('Base de datos cruda'!L4318&lt;0,,'Base de datos cruda'!L4318)</f>
        <v>7.11</v>
      </c>
      <c r="M4318" s="28" t="str">
        <f>IF(TRIM(PROPER('Base de datos cruda'!M4318))="High","Alto",IF(TRIM(PROPER('Base de datos cruda'!M4318))="Medium","Medio","Bajo"))</f>
        <v>Alto</v>
      </c>
      <c r="N4318" s="29">
        <v>87.19</v>
      </c>
      <c r="O4318" s="32">
        <f t="shared" si="1"/>
        <v>87.19</v>
      </c>
      <c r="P4318" s="33">
        <f t="shared" si="2"/>
        <v>10.57</v>
      </c>
      <c r="Q4318" s="34">
        <f t="shared" si="3"/>
        <v>2.688135593</v>
      </c>
      <c r="R4318" s="35" t="str">
        <f t="shared" si="4"/>
        <v>Alto</v>
      </c>
      <c r="S4318" s="35" t="str">
        <f>IF(O4318="","",IF(O4318&gt;AVERAGE('Base de datos limpia'!$O$2:$O$8001),"Alto","Normal"))
</f>
        <v>Alto</v>
      </c>
      <c r="T4318" s="35" t="str">
        <f t="shared" si="5"/>
        <v>Gamer intensivo</v>
      </c>
      <c r="U4318" s="35"/>
    </row>
    <row r="4319">
      <c r="A4319" s="28">
        <v>4318.0</v>
      </c>
      <c r="B4319" s="28">
        <v>16.0</v>
      </c>
      <c r="C4319" s="28" t="str">
        <f>TRIM(PROPER('Base de datos cruda'!C4319))</f>
        <v>Male</v>
      </c>
      <c r="D4319" s="28">
        <v>5.36</v>
      </c>
      <c r="E4319" s="28">
        <v>1.82</v>
      </c>
      <c r="F4319" s="28">
        <v>4.83</v>
      </c>
      <c r="G4319" s="28">
        <v>73.89</v>
      </c>
      <c r="H4319" s="28" t="str">
        <f>TRIM(PROPER('Base de datos cruda'!H4319))</f>
        <v>Casual</v>
      </c>
      <c r="I4319" s="28">
        <v>2.78</v>
      </c>
      <c r="J4319" s="28">
        <v>7.68</v>
      </c>
      <c r="K4319" s="28">
        <v>250.35</v>
      </c>
      <c r="L4319" s="28">
        <f>IF('Base de datos cruda'!L4319&lt;0,,'Base de datos cruda'!L4319)</f>
        <v>10.4</v>
      </c>
      <c r="M4319" s="28" t="str">
        <f>IF(TRIM(PROPER('Base de datos cruda'!M4319))="High","Alto",IF(TRIM(PROPER('Base de datos cruda'!M4319))="Medium","Medio","Bajo"))</f>
        <v>Bajo</v>
      </c>
      <c r="N4319" s="29">
        <v>39.87</v>
      </c>
      <c r="O4319" s="32">
        <f t="shared" si="1"/>
        <v>39.87</v>
      </c>
      <c r="P4319" s="33">
        <f t="shared" si="2"/>
        <v>13.04</v>
      </c>
      <c r="Q4319" s="34">
        <f t="shared" si="3"/>
        <v>0.3395522388</v>
      </c>
      <c r="R4319" s="35" t="str">
        <f t="shared" si="4"/>
        <v>Bajo</v>
      </c>
      <c r="S4319" s="35" t="str">
        <f>IF(O4319="","",IF(O4319&gt;AVERAGE('Base de datos limpia'!$O$2:$O$8001),"Alto","Normal"))
</f>
        <v>Normal</v>
      </c>
      <c r="T4319" s="35" t="str">
        <f t="shared" si="5"/>
        <v>Gamer casual</v>
      </c>
      <c r="U4319" s="35"/>
    </row>
    <row r="4320">
      <c r="A4320" s="28">
        <v>4319.0</v>
      </c>
      <c r="B4320" s="28">
        <v>22.0</v>
      </c>
      <c r="C4320" s="28" t="str">
        <f>TRIM(PROPER('Base de datos cruda'!C4320))</f>
        <v>Male</v>
      </c>
      <c r="D4320" s="28">
        <v>7.51</v>
      </c>
      <c r="E4320" s="28">
        <v>3.68</v>
      </c>
      <c r="F4320" s="28">
        <v>8.96</v>
      </c>
      <c r="G4320" s="28">
        <v>86.44</v>
      </c>
      <c r="H4320" s="28" t="str">
        <f>TRIM(PROPER('Base de datos cruda'!H4320))</f>
        <v>Fps</v>
      </c>
      <c r="I4320" s="28">
        <v>1.68</v>
      </c>
      <c r="J4320" s="28">
        <v>11.71</v>
      </c>
      <c r="K4320" s="28">
        <v>236.59</v>
      </c>
      <c r="L4320" s="28">
        <f>IF('Base de datos cruda'!L4320&lt;0,,'Base de datos cruda'!L4320)</f>
        <v>19.35</v>
      </c>
      <c r="M4320" s="28" t="str">
        <f>IF(TRIM(PROPER('Base de datos cruda'!M4320))="High","Alto",IF(TRIM(PROPER('Base de datos cruda'!M4320))="Medium","Medio","Bajo"))</f>
        <v>Bajo</v>
      </c>
      <c r="N4320" s="29">
        <v>58.4644094953962</v>
      </c>
      <c r="O4320" s="32">
        <f t="shared" si="1"/>
        <v>58.4644095</v>
      </c>
      <c r="P4320" s="33">
        <f t="shared" si="2"/>
        <v>19.22</v>
      </c>
      <c r="Q4320" s="34">
        <f t="shared" si="3"/>
        <v>0.4900133156</v>
      </c>
      <c r="R4320" s="35" t="str">
        <f t="shared" si="4"/>
        <v>Medio</v>
      </c>
      <c r="S4320" s="35" t="str">
        <f>IF(O4320="","",IF(O4320&gt;AVERAGE('Base de datos limpia'!$O$2:$O$8001),"Alto","Normal"))
</f>
        <v>Normal</v>
      </c>
      <c r="T4320" s="35" t="str">
        <f t="shared" si="5"/>
        <v>Gamer moderado</v>
      </c>
      <c r="U4320" s="35"/>
    </row>
    <row r="4321">
      <c r="A4321" s="28">
        <v>4320.0</v>
      </c>
      <c r="B4321" s="28">
        <v>21.0</v>
      </c>
      <c r="C4321" s="28" t="str">
        <f>TRIM(PROPER('Base de datos cruda'!C4321))</f>
        <v>Female</v>
      </c>
      <c r="D4321" s="28">
        <v>0.69</v>
      </c>
      <c r="E4321" s="28">
        <v>6.85</v>
      </c>
      <c r="F4321" s="28">
        <v>6.03</v>
      </c>
      <c r="G4321" s="28">
        <v>94.57</v>
      </c>
      <c r="H4321" s="28" t="str">
        <f>TRIM(PROPER('Base de datos cruda'!H4321))</f>
        <v>Casual</v>
      </c>
      <c r="I4321" s="28">
        <v>1.59</v>
      </c>
      <c r="J4321" s="28">
        <v>5.03</v>
      </c>
      <c r="K4321" s="28">
        <v>309.08</v>
      </c>
      <c r="L4321" s="28">
        <f>IF('Base de datos cruda'!L4321&lt;0,,'Base de datos cruda'!L4321)</f>
        <v>6.72</v>
      </c>
      <c r="M4321" s="28" t="str">
        <f>IF(TRIM(PROPER('Base de datos cruda'!M4321))="High","Alto",IF(TRIM(PROPER('Base de datos cruda'!M4321))="Medium","Medio","Bajo"))</f>
        <v>Medio</v>
      </c>
      <c r="N4321" s="29">
        <v>97.78</v>
      </c>
      <c r="O4321" s="32">
        <f t="shared" si="1"/>
        <v>97.78</v>
      </c>
      <c r="P4321" s="33">
        <f t="shared" si="2"/>
        <v>5.72</v>
      </c>
      <c r="Q4321" s="34">
        <f t="shared" si="3"/>
        <v>9.927536232</v>
      </c>
      <c r="R4321" s="35" t="str">
        <f t="shared" si="4"/>
        <v>Alto</v>
      </c>
      <c r="S4321" s="35" t="str">
        <f>IF(O4321="","",IF(O4321&gt;AVERAGE('Base de datos limpia'!$O$2:$O$8001),"Alto","Normal"))
</f>
        <v>Alto</v>
      </c>
      <c r="T4321" s="35" t="str">
        <f t="shared" si="5"/>
        <v>Gamer intensivo</v>
      </c>
      <c r="U4321" s="35"/>
    </row>
    <row r="4322">
      <c r="A4322" s="28">
        <v>4321.0</v>
      </c>
      <c r="B4322" s="28">
        <v>23.0</v>
      </c>
      <c r="C4322" s="28" t="str">
        <f>TRIM(PROPER('Base de datos cruda'!C4322))</f>
        <v>Other</v>
      </c>
      <c r="D4322" s="28">
        <v>2.62</v>
      </c>
      <c r="E4322" s="28">
        <v>2.23</v>
      </c>
      <c r="F4322" s="28">
        <v>8.49</v>
      </c>
      <c r="G4322" s="28">
        <v>85.03</v>
      </c>
      <c r="H4322" s="28" t="str">
        <f>TRIM(PROPER('Base de datos cruda'!H4322))</f>
        <v>Fps</v>
      </c>
      <c r="I4322" s="28">
        <v>0.1</v>
      </c>
      <c r="J4322" s="28">
        <v>7.06</v>
      </c>
      <c r="K4322" s="28">
        <v>292.99</v>
      </c>
      <c r="L4322" s="28">
        <f>IF('Base de datos cruda'!L4322&lt;0,,'Base de datos cruda'!L4322)</f>
        <v>5.28</v>
      </c>
      <c r="M4322" s="28" t="str">
        <f>IF(TRIM(PROPER('Base de datos cruda'!M4322))="High","Alto",IF(TRIM(PROPER('Base de datos cruda'!M4322))="Medium","Medio","Bajo"))</f>
        <v>Medio</v>
      </c>
      <c r="N4322" s="29">
        <v>62.47</v>
      </c>
      <c r="O4322" s="32">
        <f t="shared" si="1"/>
        <v>62.47</v>
      </c>
      <c r="P4322" s="33">
        <f t="shared" si="2"/>
        <v>9.68</v>
      </c>
      <c r="Q4322" s="34">
        <f t="shared" si="3"/>
        <v>0.8511450382</v>
      </c>
      <c r="R4322" s="35" t="str">
        <f t="shared" si="4"/>
        <v>Medio</v>
      </c>
      <c r="S4322" s="35" t="str">
        <f>IF(O4322="","",IF(O4322&gt;AVERAGE('Base de datos limpia'!$O$2:$O$8001),"Alto","Normal"))
</f>
        <v>Normal</v>
      </c>
      <c r="T4322" s="35" t="str">
        <f t="shared" si="5"/>
        <v>Gamer casual</v>
      </c>
      <c r="U4322" s="35"/>
    </row>
    <row r="4323">
      <c r="A4323" s="28">
        <v>4322.0</v>
      </c>
      <c r="B4323" s="28">
        <v>20.0</v>
      </c>
      <c r="C4323" s="28" t="str">
        <f>TRIM(PROPER('Base de datos cruda'!C4323))</f>
        <v>Male</v>
      </c>
      <c r="D4323" s="28">
        <v>3.55</v>
      </c>
      <c r="E4323" s="28">
        <v>7.1</v>
      </c>
      <c r="F4323" s="28">
        <v>4.85</v>
      </c>
      <c r="G4323" s="28">
        <v>76.52</v>
      </c>
      <c r="H4323" s="28" t="str">
        <f>TRIM(PROPER('Base de datos cruda'!H4323))</f>
        <v>Rpg</v>
      </c>
      <c r="I4323" s="28">
        <v>3.0</v>
      </c>
      <c r="J4323" s="28">
        <v>8.71</v>
      </c>
      <c r="K4323" s="28">
        <v>280.28</v>
      </c>
      <c r="L4323" s="28">
        <f>IF('Base de datos cruda'!L4323&lt;0,,'Base de datos cruda'!L4323)</f>
        <v>8.54</v>
      </c>
      <c r="M4323" s="28" t="str">
        <f>IF(TRIM(PROPER('Base de datos cruda'!M4323))="High","Alto",IF(TRIM(PROPER('Base de datos cruda'!M4323))="Medium","Medio","Bajo"))</f>
        <v>Alto</v>
      </c>
      <c r="N4323" s="29">
        <v>83.1</v>
      </c>
      <c r="O4323" s="32">
        <f t="shared" si="1"/>
        <v>83.1</v>
      </c>
      <c r="P4323" s="33">
        <f t="shared" si="2"/>
        <v>12.26</v>
      </c>
      <c r="Q4323" s="34">
        <f t="shared" si="3"/>
        <v>2</v>
      </c>
      <c r="R4323" s="35" t="str">
        <f t="shared" si="4"/>
        <v>Alto</v>
      </c>
      <c r="S4323" s="35" t="str">
        <f>IF(O4323="","",IF(O4323&gt;AVERAGE('Base de datos limpia'!$O$2:$O$8001),"Alto","Normal"))
</f>
        <v>Alto</v>
      </c>
      <c r="T4323" s="35" t="str">
        <f t="shared" si="5"/>
        <v>Gamer intensivo</v>
      </c>
      <c r="U4323" s="35"/>
    </row>
    <row r="4324">
      <c r="A4324" s="28">
        <v>4323.0</v>
      </c>
      <c r="B4324" s="28">
        <v>16.0</v>
      </c>
      <c r="C4324" s="28" t="str">
        <f>TRIM(PROPER('Base de datos cruda'!C4324))</f>
        <v>Female</v>
      </c>
      <c r="D4324" s="28">
        <v>3.64</v>
      </c>
      <c r="E4324" s="28">
        <v>1.53</v>
      </c>
      <c r="F4324" s="28">
        <v>6.13</v>
      </c>
      <c r="G4324" s="28">
        <v>96.79</v>
      </c>
      <c r="H4324" s="28" t="str">
        <f>TRIM(PROPER('Base de datos cruda'!H4324))</f>
        <v>Casual</v>
      </c>
      <c r="I4324" s="28">
        <v>4.86</v>
      </c>
      <c r="J4324" s="28">
        <v>5.38</v>
      </c>
      <c r="K4324" s="28">
        <v>274.87</v>
      </c>
      <c r="L4324" s="28">
        <f>IF('Base de datos cruda'!L4324&lt;0,,'Base de datos cruda'!L4324)</f>
        <v>6.25</v>
      </c>
      <c r="M4324" s="28" t="str">
        <f>IF(TRIM(PROPER('Base de datos cruda'!M4324))="High","Alto",IF(TRIM(PROPER('Base de datos cruda'!M4324))="Medium","Medio","Bajo"))</f>
        <v>Medio</v>
      </c>
      <c r="N4324" s="29">
        <v>52.27</v>
      </c>
      <c r="O4324" s="32">
        <f t="shared" si="1"/>
        <v>52.27</v>
      </c>
      <c r="P4324" s="33">
        <f t="shared" si="2"/>
        <v>9.02</v>
      </c>
      <c r="Q4324" s="34">
        <f t="shared" si="3"/>
        <v>0.4203296703</v>
      </c>
      <c r="R4324" s="35" t="str">
        <f t="shared" si="4"/>
        <v>Medio</v>
      </c>
      <c r="S4324" s="35" t="str">
        <f>IF(O4324="","",IF(O4324&gt;AVERAGE('Base de datos limpia'!$O$2:$O$8001),"Alto","Normal"))
</f>
        <v>Normal</v>
      </c>
      <c r="T4324" s="35" t="str">
        <f t="shared" si="5"/>
        <v>Gamer casual</v>
      </c>
      <c r="U4324" s="35"/>
    </row>
    <row r="4325">
      <c r="A4325" s="28">
        <v>4324.0</v>
      </c>
      <c r="B4325" s="28">
        <v>16.0</v>
      </c>
      <c r="C4325" s="28" t="str">
        <f>TRIM(PROPER('Base de datos cruda'!C4325))</f>
        <v>Female</v>
      </c>
      <c r="D4325" s="28">
        <v>6.2</v>
      </c>
      <c r="E4325" s="28">
        <v>4.01</v>
      </c>
      <c r="F4325" s="28">
        <v>8.8</v>
      </c>
      <c r="G4325" s="28">
        <v>93.41</v>
      </c>
      <c r="H4325" s="28" t="str">
        <f>TRIM(PROPER('Base de datos cruda'!H4325))</f>
        <v>Fps</v>
      </c>
      <c r="I4325" s="28">
        <v>3.81</v>
      </c>
      <c r="J4325" s="28">
        <v>7.45</v>
      </c>
      <c r="K4325" s="28">
        <v>257.69</v>
      </c>
      <c r="L4325" s="28">
        <f>IF('Base de datos cruda'!L4325&lt;0,,'Base de datos cruda'!L4325)</f>
        <v>13.66</v>
      </c>
      <c r="M4325" s="28" t="str">
        <f>IF(TRIM(PROPER('Base de datos cruda'!M4325))="High","Alto",IF(TRIM(PROPER('Base de datos cruda'!M4325))="Medium","Medio","Bajo"))</f>
        <v>Bajo</v>
      </c>
      <c r="N4325" s="29">
        <v>60.02</v>
      </c>
      <c r="O4325" s="32">
        <f t="shared" si="1"/>
        <v>60.02</v>
      </c>
      <c r="P4325" s="33">
        <f t="shared" si="2"/>
        <v>13.65</v>
      </c>
      <c r="Q4325" s="34">
        <f t="shared" si="3"/>
        <v>0.6467741935</v>
      </c>
      <c r="R4325" s="35" t="str">
        <f t="shared" si="4"/>
        <v>Medio</v>
      </c>
      <c r="S4325" s="35" t="str">
        <f>IF(O4325="","",IF(O4325&gt;AVERAGE('Base de datos limpia'!$O$2:$O$8001),"Alto","Normal"))
</f>
        <v>Normal</v>
      </c>
      <c r="T4325" s="35" t="str">
        <f t="shared" si="5"/>
        <v>Gamer moderado</v>
      </c>
      <c r="U4325" s="35"/>
    </row>
    <row r="4326">
      <c r="A4326" s="28">
        <v>4325.0</v>
      </c>
      <c r="B4326" s="28">
        <v>24.0</v>
      </c>
      <c r="C4326" s="28" t="str">
        <f>TRIM(PROPER('Base de datos cruda'!C4326))</f>
        <v>Female</v>
      </c>
      <c r="D4326" s="28">
        <v>3.55</v>
      </c>
      <c r="E4326" s="28">
        <v>8.62</v>
      </c>
      <c r="F4326" s="28">
        <v>4.46</v>
      </c>
      <c r="G4326" s="28">
        <v>95.3</v>
      </c>
      <c r="H4326" s="28" t="str">
        <f>TRIM(PROPER('Base de datos cruda'!H4326))</f>
        <v>Casual</v>
      </c>
      <c r="I4326" s="28">
        <v>1.21</v>
      </c>
      <c r="J4326" s="28">
        <v>4.7</v>
      </c>
      <c r="K4326" s="28">
        <v>264.65</v>
      </c>
      <c r="L4326" s="28">
        <f>IF('Base de datos cruda'!L4326&lt;0,,'Base de datos cruda'!L4326)</f>
        <v>7</v>
      </c>
      <c r="M4326" s="28" t="str">
        <f>IF(TRIM(PROPER('Base de datos cruda'!M4326))="High","Alto",IF(TRIM(PROPER('Base de datos cruda'!M4326))="Medium","Medio","Bajo"))</f>
        <v>Alto</v>
      </c>
      <c r="N4326" s="29">
        <v>87.91</v>
      </c>
      <c r="O4326" s="32">
        <f t="shared" si="1"/>
        <v>87.91</v>
      </c>
      <c r="P4326" s="33">
        <f t="shared" si="2"/>
        <v>8.25</v>
      </c>
      <c r="Q4326" s="34">
        <f t="shared" si="3"/>
        <v>2.428169014</v>
      </c>
      <c r="R4326" s="35" t="str">
        <f t="shared" si="4"/>
        <v>Alto</v>
      </c>
      <c r="S4326" s="35" t="str">
        <f>IF(O4326="","",IF(O4326&gt;AVERAGE('Base de datos limpia'!$O$2:$O$8001),"Alto","Normal"))
</f>
        <v>Alto</v>
      </c>
      <c r="T4326" s="35" t="str">
        <f t="shared" si="5"/>
        <v>Gamer intensivo</v>
      </c>
      <c r="U4326" s="35"/>
    </row>
    <row r="4327">
      <c r="A4327" s="28">
        <v>4326.0</v>
      </c>
      <c r="B4327" s="28">
        <v>21.0</v>
      </c>
      <c r="C4327" s="28" t="str">
        <f>TRIM(PROPER('Base de datos cruda'!C4327))</f>
        <v>Female</v>
      </c>
      <c r="D4327" s="28">
        <v>0.22</v>
      </c>
      <c r="E4327" s="28">
        <v>7.97</v>
      </c>
      <c r="F4327" s="28">
        <v>6.97</v>
      </c>
      <c r="G4327" s="28">
        <v>96.13</v>
      </c>
      <c r="H4327" s="28" t="str">
        <f>TRIM(PROPER('Base de datos cruda'!H4327))</f>
        <v>Fps</v>
      </c>
      <c r="I4327" s="28">
        <v>3.58</v>
      </c>
      <c r="J4327" s="28">
        <v>1.74</v>
      </c>
      <c r="K4327" s="28">
        <v>318.53</v>
      </c>
      <c r="L4327" s="28" t="str">
        <f>IF('Base de datos cruda'!L4327&lt;0,,'Base de datos cruda'!L4327)</f>
        <v/>
      </c>
      <c r="M4327" s="28" t="str">
        <f>IF(TRIM(PROPER('Base de datos cruda'!M4327))="High","Alto",IF(TRIM(PROPER('Base de datos cruda'!M4327))="Medium","Medio","Bajo"))</f>
        <v>Medio</v>
      </c>
      <c r="N4327" s="29">
        <v>98.54</v>
      </c>
      <c r="O4327" s="32">
        <f t="shared" si="1"/>
        <v>98.54</v>
      </c>
      <c r="P4327" s="33">
        <f t="shared" si="2"/>
        <v>1.96</v>
      </c>
      <c r="Q4327" s="34">
        <f t="shared" si="3"/>
        <v>36.22727273</v>
      </c>
      <c r="R4327" s="35" t="str">
        <f t="shared" si="4"/>
        <v>Alto</v>
      </c>
      <c r="S4327" s="35" t="str">
        <f>IF(O4327="","",IF(O4327&gt;AVERAGE('Base de datos limpia'!$O$2:$O$8001),"Alto","Normal"))
</f>
        <v>Alto</v>
      </c>
      <c r="T4327" s="35" t="str">
        <f t="shared" si="5"/>
        <v>Gamer intensivo</v>
      </c>
      <c r="U4327" s="35"/>
    </row>
    <row r="4328">
      <c r="A4328" s="28">
        <v>4327.0</v>
      </c>
      <c r="B4328" s="28">
        <v>20.0</v>
      </c>
      <c r="C4328" s="28" t="str">
        <f>TRIM(PROPER('Base de datos cruda'!C4328))</f>
        <v>Female</v>
      </c>
      <c r="D4328" s="28">
        <v>5.68</v>
      </c>
      <c r="E4328" s="28">
        <v>6.8</v>
      </c>
      <c r="F4328" s="28">
        <v>8.6</v>
      </c>
      <c r="G4328" s="28">
        <v>75.75</v>
      </c>
      <c r="H4328" s="28" t="str">
        <f>TRIM(PROPER('Base de datos cruda'!H4328))</f>
        <v>Fps</v>
      </c>
      <c r="I4328" s="28">
        <v>1.49</v>
      </c>
      <c r="J4328" s="28">
        <v>8.58</v>
      </c>
      <c r="K4328" s="28">
        <v>246.04</v>
      </c>
      <c r="L4328" s="28">
        <f>IF('Base de datos cruda'!L4328&lt;0,,'Base de datos cruda'!L4328)</f>
        <v>16.12</v>
      </c>
      <c r="M4328" s="28" t="str">
        <f>IF(TRIM(PROPER('Base de datos cruda'!M4328))="High","Alto",IF(TRIM(PROPER('Base de datos cruda'!M4328))="Medium","Medio","Bajo"))</f>
        <v>Bajo</v>
      </c>
      <c r="N4328" s="29">
        <v>72.77</v>
      </c>
      <c r="O4328" s="32">
        <f t="shared" si="1"/>
        <v>72.77</v>
      </c>
      <c r="P4328" s="33">
        <f t="shared" si="2"/>
        <v>14.26</v>
      </c>
      <c r="Q4328" s="34">
        <f t="shared" si="3"/>
        <v>1.197183099</v>
      </c>
      <c r="R4328" s="35" t="str">
        <f t="shared" si="4"/>
        <v>Alto</v>
      </c>
      <c r="S4328" s="35" t="str">
        <f>IF(O4328="","",IF(O4328&gt;AVERAGE('Base de datos limpia'!$O$2:$O$8001),"Alto","Normal"))
</f>
        <v>Alto</v>
      </c>
      <c r="T4328" s="35" t="str">
        <f t="shared" si="5"/>
        <v>Gamer intensivo</v>
      </c>
      <c r="U4328" s="35"/>
    </row>
    <row r="4329">
      <c r="A4329" s="28">
        <v>4328.0</v>
      </c>
      <c r="B4329" s="28">
        <v>16.0</v>
      </c>
      <c r="C4329" s="28" t="str">
        <f>TRIM(PROPER('Base de datos cruda'!C4329))</f>
        <v>Female</v>
      </c>
      <c r="D4329" s="28">
        <v>7.08</v>
      </c>
      <c r="E4329" s="28">
        <v>8.83</v>
      </c>
      <c r="F4329" s="28">
        <v>8.75</v>
      </c>
      <c r="G4329" s="28">
        <v>94.39</v>
      </c>
      <c r="H4329" s="28" t="str">
        <f>TRIM(PROPER('Base de datos cruda'!H4329))</f>
        <v>Casual</v>
      </c>
      <c r="I4329" s="28">
        <v>3.77</v>
      </c>
      <c r="J4329" s="28">
        <v>12.92</v>
      </c>
      <c r="K4329" s="28">
        <v>251.46</v>
      </c>
      <c r="L4329" s="28">
        <f>IF('Base de datos cruda'!L4329&lt;0,,'Base de datos cruda'!L4329)</f>
        <v>18.06</v>
      </c>
      <c r="M4329" s="28" t="str">
        <f>IF(TRIM(PROPER('Base de datos cruda'!M4329))="High","Alto",IF(TRIM(PROPER('Base de datos cruda'!M4329))="Medium","Medio","Bajo"))</f>
        <v>Bajo</v>
      </c>
      <c r="N4329" s="29">
        <v>82.8873631079075</v>
      </c>
      <c r="O4329" s="32">
        <f t="shared" si="1"/>
        <v>82.88736311</v>
      </c>
      <c r="P4329" s="33">
        <f t="shared" si="2"/>
        <v>20</v>
      </c>
      <c r="Q4329" s="34">
        <f t="shared" si="3"/>
        <v>1.247175141</v>
      </c>
      <c r="R4329" s="35" t="str">
        <f t="shared" si="4"/>
        <v>Alto</v>
      </c>
      <c r="S4329" s="35" t="str">
        <f>IF(O4329="","",IF(O4329&gt;AVERAGE('Base de datos limpia'!$O$2:$O$8001),"Alto","Normal"))
</f>
        <v>Alto</v>
      </c>
      <c r="T4329" s="35" t="str">
        <f t="shared" si="5"/>
        <v>Gamer intensivo</v>
      </c>
      <c r="U4329" s="35"/>
    </row>
    <row r="4330">
      <c r="A4330" s="28">
        <v>4329.0</v>
      </c>
      <c r="B4330" s="28">
        <v>21.0</v>
      </c>
      <c r="C4330" s="28" t="str">
        <f>TRIM(PROPER('Base de datos cruda'!C4330))</f>
        <v>Male</v>
      </c>
      <c r="D4330" s="28">
        <v>4.11</v>
      </c>
      <c r="E4330" s="28">
        <v>7.38</v>
      </c>
      <c r="F4330" s="28">
        <v>8.23</v>
      </c>
      <c r="G4330" s="28">
        <v>82.81</v>
      </c>
      <c r="H4330" s="28" t="str">
        <f>TRIM(PROPER('Base de datos cruda'!H4330))</f>
        <v>Casual</v>
      </c>
      <c r="I4330" s="28">
        <v>4.27</v>
      </c>
      <c r="J4330" s="28">
        <v>6.88</v>
      </c>
      <c r="K4330" s="28">
        <v>268.94</v>
      </c>
      <c r="L4330" s="28">
        <f>IF('Base de datos cruda'!L4330&lt;0,,'Base de datos cruda'!L4330)</f>
        <v>7.65</v>
      </c>
      <c r="M4330" s="28" t="str">
        <f>IF(TRIM(PROPER('Base de datos cruda'!M4330))="High","Alto",IF(TRIM(PROPER('Base de datos cruda'!M4330))="Medium","Medio","Bajo"))</f>
        <v>Medio</v>
      </c>
      <c r="N4330" s="29">
        <v>89.51</v>
      </c>
      <c r="O4330" s="32">
        <f t="shared" si="1"/>
        <v>89.51</v>
      </c>
      <c r="P4330" s="33">
        <f t="shared" si="2"/>
        <v>10.99</v>
      </c>
      <c r="Q4330" s="34">
        <f t="shared" si="3"/>
        <v>1.795620438</v>
      </c>
      <c r="R4330" s="35" t="str">
        <f t="shared" si="4"/>
        <v>Alto</v>
      </c>
      <c r="S4330" s="35" t="str">
        <f>IF(O4330="","",IF(O4330&gt;AVERAGE('Base de datos limpia'!$O$2:$O$8001),"Alto","Normal"))
</f>
        <v>Alto</v>
      </c>
      <c r="T4330" s="35" t="str">
        <f t="shared" si="5"/>
        <v>Gamer intensivo</v>
      </c>
      <c r="U4330" s="35"/>
    </row>
    <row r="4331">
      <c r="A4331" s="28">
        <v>4330.0</v>
      </c>
      <c r="B4331" s="28">
        <v>21.0</v>
      </c>
      <c r="C4331" s="28" t="str">
        <f>TRIM(PROPER('Base de datos cruda'!C4331))</f>
        <v>Female</v>
      </c>
      <c r="D4331" s="28">
        <v>4.65</v>
      </c>
      <c r="E4331" s="28">
        <v>5.67</v>
      </c>
      <c r="F4331" s="28">
        <v>8.28</v>
      </c>
      <c r="G4331" s="28">
        <v>61.53</v>
      </c>
      <c r="H4331" s="28" t="str">
        <f>TRIM(PROPER('Base de datos cruda'!H4331))</f>
        <v>Fps</v>
      </c>
      <c r="I4331" s="28">
        <v>1.67</v>
      </c>
      <c r="J4331" s="28">
        <v>7.91</v>
      </c>
      <c r="K4331" s="28">
        <v>283.43</v>
      </c>
      <c r="L4331" s="28">
        <f>IF('Base de datos cruda'!L4331&lt;0,,'Base de datos cruda'!L4331)</f>
        <v>13.94</v>
      </c>
      <c r="M4331" s="28" t="str">
        <f>IF(TRIM(PROPER('Base de datos cruda'!M4331))="High","Alto",IF(TRIM(PROPER('Base de datos cruda'!M4331))="Medium","Medio","Bajo"))</f>
        <v>Medio</v>
      </c>
      <c r="N4331" s="29">
        <v>67.23</v>
      </c>
      <c r="O4331" s="32">
        <f t="shared" si="1"/>
        <v>67.23</v>
      </c>
      <c r="P4331" s="33">
        <f t="shared" si="2"/>
        <v>12.56</v>
      </c>
      <c r="Q4331" s="34">
        <f t="shared" si="3"/>
        <v>1.219354839</v>
      </c>
      <c r="R4331" s="35" t="str">
        <f t="shared" si="4"/>
        <v>Medio</v>
      </c>
      <c r="S4331" s="35" t="str">
        <f>IF(O4331="","",IF(O4331&gt;AVERAGE('Base de datos limpia'!$O$2:$O$8001),"Alto","Normal"))
</f>
        <v>Alto</v>
      </c>
      <c r="T4331" s="35" t="str">
        <f t="shared" si="5"/>
        <v>Gamer moderado</v>
      </c>
      <c r="U4331" s="35"/>
    </row>
    <row r="4332">
      <c r="A4332" s="28">
        <v>4331.0</v>
      </c>
      <c r="B4332" s="28">
        <v>18.0</v>
      </c>
      <c r="C4332" s="28" t="str">
        <f>TRIM(PROPER('Base de datos cruda'!C4332))</f>
        <v>Male</v>
      </c>
      <c r="D4332" s="28">
        <v>1.3</v>
      </c>
      <c r="E4332" s="28">
        <v>9.82</v>
      </c>
      <c r="F4332" s="28">
        <v>7.26</v>
      </c>
      <c r="G4332" s="28">
        <v>85.43</v>
      </c>
      <c r="H4332" s="28" t="str">
        <f>TRIM(PROPER('Base de datos cruda'!H4332))</f>
        <v>Casual</v>
      </c>
      <c r="I4332" s="28">
        <v>0.01</v>
      </c>
      <c r="J4332" s="28">
        <v>6.37</v>
      </c>
      <c r="K4332" s="28">
        <v>300.18</v>
      </c>
      <c r="L4332" s="28">
        <f>IF('Base de datos cruda'!L4332&lt;0,,'Base de datos cruda'!L4332)</f>
        <v>2.84</v>
      </c>
      <c r="M4332" s="28" t="str">
        <f>IF(TRIM(PROPER('Base de datos cruda'!M4332))="High","Alto",IF(TRIM(PROPER('Base de datos cruda'!M4332))="Medium","Medio","Bajo"))</f>
        <v>Medio</v>
      </c>
      <c r="N4332" s="29">
        <v>100.0</v>
      </c>
      <c r="O4332" s="32">
        <f t="shared" si="1"/>
        <v>100</v>
      </c>
      <c r="P4332" s="33">
        <f t="shared" si="2"/>
        <v>7.67</v>
      </c>
      <c r="Q4332" s="34">
        <f t="shared" si="3"/>
        <v>7.553846154</v>
      </c>
      <c r="R4332" s="35" t="str">
        <f t="shared" si="4"/>
        <v>Alto</v>
      </c>
      <c r="S4332" s="35" t="str">
        <f>IF(O4332="","",IF(O4332&gt;AVERAGE('Base de datos limpia'!$O$2:$O$8001),"Alto","Normal"))
</f>
        <v>Alto</v>
      </c>
      <c r="T4332" s="35" t="str">
        <f t="shared" si="5"/>
        <v>Gamer intensivo</v>
      </c>
      <c r="U4332" s="35"/>
    </row>
    <row r="4333">
      <c r="A4333" s="28">
        <v>4332.0</v>
      </c>
      <c r="B4333" s="28">
        <v>23.0</v>
      </c>
      <c r="C4333" s="28" t="str">
        <f>TRIM(PROPER('Base de datos cruda'!C4333))</f>
        <v>Male</v>
      </c>
      <c r="D4333" s="28">
        <v>1.77</v>
      </c>
      <c r="E4333" s="28">
        <v>7.25</v>
      </c>
      <c r="F4333" s="28">
        <v>5.1</v>
      </c>
      <c r="G4333" s="28">
        <v>78.82</v>
      </c>
      <c r="H4333" s="28" t="str">
        <f>TRIM(PROPER('Base de datos cruda'!H4333))</f>
        <v>Rpg</v>
      </c>
      <c r="I4333" s="28">
        <v>1.53</v>
      </c>
      <c r="J4333" s="28">
        <v>7.36</v>
      </c>
      <c r="K4333" s="28">
        <v>299.85</v>
      </c>
      <c r="L4333" s="28">
        <f>IF('Base de datos cruda'!L4333&lt;0,,'Base de datos cruda'!L4333)</f>
        <v>7.56</v>
      </c>
      <c r="M4333" s="28" t="str">
        <f>IF(TRIM(PROPER('Base de datos cruda'!M4333))="High","Alto",IF(TRIM(PROPER('Base de datos cruda'!M4333))="Medium","Medio","Bajo"))</f>
        <v>Alto</v>
      </c>
      <c r="N4333" s="29">
        <v>93.47</v>
      </c>
      <c r="O4333" s="32">
        <f t="shared" si="1"/>
        <v>93.47</v>
      </c>
      <c r="P4333" s="33">
        <f t="shared" si="2"/>
        <v>9.13</v>
      </c>
      <c r="Q4333" s="34">
        <f t="shared" si="3"/>
        <v>4.096045198</v>
      </c>
      <c r="R4333" s="35" t="str">
        <f t="shared" si="4"/>
        <v>Alto</v>
      </c>
      <c r="S4333" s="35" t="str">
        <f>IF(O4333="","",IF(O4333&gt;AVERAGE('Base de datos limpia'!$O$2:$O$8001),"Alto","Normal"))
</f>
        <v>Alto</v>
      </c>
      <c r="T4333" s="35" t="str">
        <f t="shared" si="5"/>
        <v>Gamer intensivo</v>
      </c>
      <c r="U4333" s="35"/>
    </row>
    <row r="4334">
      <c r="A4334" s="28">
        <v>4333.0</v>
      </c>
      <c r="B4334" s="28">
        <v>16.0</v>
      </c>
      <c r="C4334" s="28" t="str">
        <f>TRIM(PROPER('Base de datos cruda'!C4334))</f>
        <v>Female</v>
      </c>
      <c r="D4334" s="28">
        <v>1.88</v>
      </c>
      <c r="E4334" s="28">
        <v>6.41</v>
      </c>
      <c r="F4334" s="28">
        <v>7.65</v>
      </c>
      <c r="G4334" s="28">
        <v>71.01</v>
      </c>
      <c r="H4334" s="28" t="str">
        <f>TRIM(PROPER('Base de datos cruda'!H4334))</f>
        <v>Fps</v>
      </c>
      <c r="I4334" s="28">
        <v>1.03</v>
      </c>
      <c r="J4334" s="28">
        <v>7.74</v>
      </c>
      <c r="K4334" s="28">
        <v>308.32</v>
      </c>
      <c r="L4334" s="28">
        <f>IF('Base de datos cruda'!L4334&lt;0,,'Base de datos cruda'!L4334)</f>
        <v>11.53</v>
      </c>
      <c r="M4334" s="28" t="str">
        <f>IF(TRIM(PROPER('Base de datos cruda'!M4334))="High","Alto",IF(TRIM(PROPER('Base de datos cruda'!M4334))="Medium","Medio","Bajo"))</f>
        <v>Medio</v>
      </c>
      <c r="N4334" s="29">
        <v>88.42</v>
      </c>
      <c r="O4334" s="32">
        <f t="shared" si="1"/>
        <v>88.42</v>
      </c>
      <c r="P4334" s="33">
        <f t="shared" si="2"/>
        <v>9.62</v>
      </c>
      <c r="Q4334" s="34">
        <f t="shared" si="3"/>
        <v>3.409574468</v>
      </c>
      <c r="R4334" s="35" t="str">
        <f t="shared" si="4"/>
        <v>Alto</v>
      </c>
      <c r="S4334" s="35" t="str">
        <f>IF(O4334="","",IF(O4334&gt;AVERAGE('Base de datos limpia'!$O$2:$O$8001),"Alto","Normal"))
</f>
        <v>Alto</v>
      </c>
      <c r="T4334" s="35" t="str">
        <f t="shared" si="5"/>
        <v>Gamer intensivo</v>
      </c>
      <c r="U4334" s="35"/>
    </row>
    <row r="4335">
      <c r="A4335" s="28">
        <v>4334.0</v>
      </c>
      <c r="B4335" s="28">
        <v>16.0</v>
      </c>
      <c r="C4335" s="28" t="str">
        <f>TRIM(PROPER('Base de datos cruda'!C4335))</f>
        <v>Female</v>
      </c>
      <c r="D4335" s="28">
        <v>3.45</v>
      </c>
      <c r="E4335" s="28">
        <v>4.68</v>
      </c>
      <c r="F4335" s="28">
        <v>8.89</v>
      </c>
      <c r="G4335" s="28">
        <v>98.82</v>
      </c>
      <c r="H4335" s="28" t="str">
        <f>TRIM(PROPER('Base de datos cruda'!H4335))</f>
        <v>Casual</v>
      </c>
      <c r="I4335" s="28">
        <v>3.09</v>
      </c>
      <c r="J4335" s="28">
        <v>8.58</v>
      </c>
      <c r="K4335" s="28">
        <v>269.04</v>
      </c>
      <c r="L4335" s="28">
        <f>IF('Base de datos cruda'!L4335&lt;0,,'Base de datos cruda'!L4335)</f>
        <v>9.2</v>
      </c>
      <c r="M4335" s="28" t="str">
        <f>IF(TRIM(PROPER('Base de datos cruda'!M4335))="High","Alto",IF(TRIM(PROPER('Base de datos cruda'!M4335))="Medium","Medio","Bajo"))</f>
        <v>Medio</v>
      </c>
      <c r="N4335" s="29">
        <v>78.8</v>
      </c>
      <c r="O4335" s="32">
        <f t="shared" si="1"/>
        <v>78.8</v>
      </c>
      <c r="P4335" s="33">
        <f t="shared" si="2"/>
        <v>12.03</v>
      </c>
      <c r="Q4335" s="34">
        <f t="shared" si="3"/>
        <v>1.356521739</v>
      </c>
      <c r="R4335" s="35" t="str">
        <f t="shared" si="4"/>
        <v>Alto</v>
      </c>
      <c r="S4335" s="35" t="str">
        <f>IF(O4335="","",IF(O4335&gt;AVERAGE('Base de datos limpia'!$O$2:$O$8001),"Alto","Normal"))
</f>
        <v>Alto</v>
      </c>
      <c r="T4335" s="35" t="str">
        <f t="shared" si="5"/>
        <v>Gamer moderado</v>
      </c>
      <c r="U4335" s="35"/>
    </row>
    <row r="4336">
      <c r="A4336" s="28">
        <v>4335.0</v>
      </c>
      <c r="B4336" s="28">
        <v>21.0</v>
      </c>
      <c r="C4336" s="28" t="str">
        <f>TRIM(PROPER('Base de datos cruda'!C4336))</f>
        <v>Female</v>
      </c>
      <c r="D4336" s="28">
        <v>7.43</v>
      </c>
      <c r="E4336" s="28">
        <v>9.12</v>
      </c>
      <c r="F4336" s="28">
        <v>6.63</v>
      </c>
      <c r="G4336" s="28">
        <v>62.2</v>
      </c>
      <c r="H4336" s="28" t="str">
        <f>TRIM(PROPER('Base de datos cruda'!H4336))</f>
        <v>Rpg</v>
      </c>
      <c r="I4336" s="28">
        <v>1.45</v>
      </c>
      <c r="J4336" s="28">
        <v>10.94</v>
      </c>
      <c r="K4336" s="28">
        <v>245.93</v>
      </c>
      <c r="L4336" s="28">
        <f>IF('Base de datos cruda'!L4336&lt;0,,'Base de datos cruda'!L4336)</f>
        <v>16.04</v>
      </c>
      <c r="M4336" s="28" t="str">
        <f>IF(TRIM(PROPER('Base de datos cruda'!M4336))="High","Alto",IF(TRIM(PROPER('Base de datos cruda'!M4336))="Medium","Medio","Bajo"))</f>
        <v>Bajo</v>
      </c>
      <c r="N4336" s="29">
        <v>70.8483659261754</v>
      </c>
      <c r="O4336" s="32">
        <f t="shared" si="1"/>
        <v>70.84836593</v>
      </c>
      <c r="P4336" s="33">
        <f t="shared" si="2"/>
        <v>18.37</v>
      </c>
      <c r="Q4336" s="34">
        <f t="shared" si="3"/>
        <v>1.227456258</v>
      </c>
      <c r="R4336" s="35" t="str">
        <f t="shared" si="4"/>
        <v>Alto</v>
      </c>
      <c r="S4336" s="35" t="str">
        <f>IF(O4336="","",IF(O4336&gt;AVERAGE('Base de datos limpia'!$O$2:$O$8001),"Alto","Normal"))
</f>
        <v>Alto</v>
      </c>
      <c r="T4336" s="35" t="str">
        <f t="shared" si="5"/>
        <v>Gamer intensivo</v>
      </c>
      <c r="U4336" s="35"/>
    </row>
    <row r="4337">
      <c r="A4337" s="28">
        <v>4336.0</v>
      </c>
      <c r="B4337" s="28">
        <v>16.0</v>
      </c>
      <c r="C4337" s="28" t="str">
        <f>TRIM(PROPER('Base de datos cruda'!C4337))</f>
        <v>Male</v>
      </c>
      <c r="D4337" s="28">
        <v>4.17</v>
      </c>
      <c r="E4337" s="28">
        <v>3.66</v>
      </c>
      <c r="F4337" s="28">
        <v>5.3</v>
      </c>
      <c r="G4337" s="28">
        <v>97.84</v>
      </c>
      <c r="H4337" s="28" t="str">
        <f>TRIM(PROPER('Base de datos cruda'!H4337))</f>
        <v>Fps</v>
      </c>
      <c r="I4337" s="28">
        <v>0.18</v>
      </c>
      <c r="J4337" s="28">
        <v>6.32</v>
      </c>
      <c r="K4337" s="28">
        <v>270.22</v>
      </c>
      <c r="L4337" s="28">
        <f>IF('Base de datos cruda'!L4337&lt;0,,'Base de datos cruda'!L4337)</f>
        <v>9.75</v>
      </c>
      <c r="M4337" s="28" t="str">
        <f>IF(TRIM(PROPER('Base de datos cruda'!M4337))="High","Alto",IF(TRIM(PROPER('Base de datos cruda'!M4337))="Medium","Medio","Bajo"))</f>
        <v>Medio</v>
      </c>
      <c r="N4337" s="29">
        <v>55.4</v>
      </c>
      <c r="O4337" s="32">
        <f t="shared" si="1"/>
        <v>55.4</v>
      </c>
      <c r="P4337" s="33">
        <f t="shared" si="2"/>
        <v>10.49</v>
      </c>
      <c r="Q4337" s="34">
        <f t="shared" si="3"/>
        <v>0.8776978417</v>
      </c>
      <c r="R4337" s="35" t="str">
        <f t="shared" si="4"/>
        <v>Medio</v>
      </c>
      <c r="S4337" s="35" t="str">
        <f>IF(O4337="","",IF(O4337&gt;AVERAGE('Base de datos limpia'!$O$2:$O$8001),"Alto","Normal"))
</f>
        <v>Normal</v>
      </c>
      <c r="T4337" s="35" t="str">
        <f t="shared" si="5"/>
        <v>Gamer moderado</v>
      </c>
      <c r="U4337" s="35"/>
    </row>
    <row r="4338">
      <c r="A4338" s="28">
        <v>4337.0</v>
      </c>
      <c r="B4338" s="28">
        <v>21.0</v>
      </c>
      <c r="C4338" s="28" t="str">
        <f>TRIM(PROPER('Base de datos cruda'!C4338))</f>
        <v>Male</v>
      </c>
      <c r="D4338" s="28">
        <v>1.54</v>
      </c>
      <c r="E4338" s="28">
        <v>1.08</v>
      </c>
      <c r="F4338" s="28">
        <v>6.87</v>
      </c>
      <c r="G4338" s="28">
        <v>66.37</v>
      </c>
      <c r="H4338" s="28" t="str">
        <f>TRIM(PROPER('Base de datos cruda'!H4338))</f>
        <v>Casual</v>
      </c>
      <c r="I4338" s="28">
        <v>2.66</v>
      </c>
      <c r="J4338" s="28">
        <v>5.53</v>
      </c>
      <c r="K4338" s="28">
        <v>305.64</v>
      </c>
      <c r="L4338" s="28">
        <f>IF('Base de datos cruda'!L4338&lt;0,,'Base de datos cruda'!L4338)</f>
        <v>9.53</v>
      </c>
      <c r="M4338" s="28" t="str">
        <f>IF(TRIM(PROPER('Base de datos cruda'!M4338))="High","Alto",IF(TRIM(PROPER('Base de datos cruda'!M4338))="Medium","Medio","Bajo"))</f>
        <v>Medio</v>
      </c>
      <c r="N4338" s="29">
        <v>56.22</v>
      </c>
      <c r="O4338" s="32">
        <f t="shared" si="1"/>
        <v>56.22</v>
      </c>
      <c r="P4338" s="33">
        <f t="shared" si="2"/>
        <v>7.07</v>
      </c>
      <c r="Q4338" s="34">
        <f t="shared" si="3"/>
        <v>0.7012987013</v>
      </c>
      <c r="R4338" s="35" t="str">
        <f t="shared" si="4"/>
        <v>Medio</v>
      </c>
      <c r="S4338" s="35" t="str">
        <f>IF(O4338="","",IF(O4338&gt;AVERAGE('Base de datos limpia'!$O$2:$O$8001),"Alto","Normal"))
</f>
        <v>Normal</v>
      </c>
      <c r="T4338" s="35" t="str">
        <f t="shared" si="5"/>
        <v>Gamer casual</v>
      </c>
      <c r="U4338" s="35"/>
    </row>
    <row r="4339">
      <c r="A4339" s="28">
        <v>4338.0</v>
      </c>
      <c r="B4339" s="28">
        <v>16.0</v>
      </c>
      <c r="C4339" s="28" t="str">
        <f>TRIM(PROPER('Base de datos cruda'!C4339))</f>
        <v>Female</v>
      </c>
      <c r="D4339" s="28">
        <v>2.13</v>
      </c>
      <c r="E4339" s="28">
        <v>2.77</v>
      </c>
      <c r="F4339" s="28">
        <v>7.45</v>
      </c>
      <c r="G4339" s="28">
        <v>75.08</v>
      </c>
      <c r="H4339" s="28" t="str">
        <f>TRIM(PROPER('Base de datos cruda'!H4339))</f>
        <v>Casual</v>
      </c>
      <c r="I4339" s="28">
        <v>4.37</v>
      </c>
      <c r="J4339" s="28">
        <v>4.11</v>
      </c>
      <c r="K4339" s="28">
        <v>299.9</v>
      </c>
      <c r="L4339" s="28">
        <f>IF('Base de datos cruda'!L4339&lt;0,,'Base de datos cruda'!L4339)</f>
        <v>8.2</v>
      </c>
      <c r="M4339" s="28" t="str">
        <f>IF(TRIM(PROPER('Base de datos cruda'!M4339))="High","Alto",IF(TRIM(PROPER('Base de datos cruda'!M4339))="Medium","Medio","Bajo"))</f>
        <v>Medio</v>
      </c>
      <c r="N4339" s="29">
        <v>77.7044461519389</v>
      </c>
      <c r="O4339" s="32">
        <f t="shared" si="1"/>
        <v>77.70444615</v>
      </c>
      <c r="P4339" s="33">
        <f t="shared" si="2"/>
        <v>6.24</v>
      </c>
      <c r="Q4339" s="34">
        <f t="shared" si="3"/>
        <v>1.300469484</v>
      </c>
      <c r="R4339" s="35" t="str">
        <f t="shared" si="4"/>
        <v>Alto</v>
      </c>
      <c r="S4339" s="35" t="str">
        <f>IF(O4339="","",IF(O4339&gt;AVERAGE('Base de datos limpia'!$O$2:$O$8001),"Alto","Normal"))
</f>
        <v>Alto</v>
      </c>
      <c r="T4339" s="35" t="str">
        <f t="shared" si="5"/>
        <v>Gamer casual</v>
      </c>
      <c r="U4339" s="35"/>
    </row>
    <row r="4340">
      <c r="A4340" s="28">
        <v>4339.0</v>
      </c>
      <c r="B4340" s="28">
        <v>21.0</v>
      </c>
      <c r="C4340" s="28" t="str">
        <f>TRIM(PROPER('Base de datos cruda'!C4340))</f>
        <v>Male</v>
      </c>
      <c r="D4340" s="28">
        <v>3.07</v>
      </c>
      <c r="E4340" s="28">
        <v>1.99</v>
      </c>
      <c r="F4340" s="28">
        <v>5.04</v>
      </c>
      <c r="G4340" s="28">
        <v>76.69</v>
      </c>
      <c r="H4340" s="28" t="str">
        <f>TRIM(PROPER('Base de datos cruda'!H4340))</f>
        <v>Rpg</v>
      </c>
      <c r="I4340" s="28">
        <v>2.26</v>
      </c>
      <c r="J4340" s="28">
        <v>4.35</v>
      </c>
      <c r="K4340" s="28">
        <v>282.4</v>
      </c>
      <c r="L4340" s="28">
        <f>IF('Base de datos cruda'!L4340&lt;0,,'Base de datos cruda'!L4340)</f>
        <v>5.89</v>
      </c>
      <c r="M4340" s="28" t="str">
        <f>IF(TRIM(PROPER('Base de datos cruda'!M4340))="High","Alto",IF(TRIM(PROPER('Base de datos cruda'!M4340))="Medium","Medio","Bajo"))</f>
        <v>Medio</v>
      </c>
      <c r="N4340" s="29">
        <v>40.66</v>
      </c>
      <c r="O4340" s="32">
        <f t="shared" si="1"/>
        <v>40.66</v>
      </c>
      <c r="P4340" s="33">
        <f t="shared" si="2"/>
        <v>7.42</v>
      </c>
      <c r="Q4340" s="34">
        <f t="shared" si="3"/>
        <v>0.6482084691</v>
      </c>
      <c r="R4340" s="35" t="str">
        <f t="shared" si="4"/>
        <v>Bajo</v>
      </c>
      <c r="S4340" s="35" t="str">
        <f>IF(O4340="","",IF(O4340&gt;AVERAGE('Base de datos limpia'!$O$2:$O$8001),"Alto","Normal"))
</f>
        <v>Normal</v>
      </c>
      <c r="T4340" s="35" t="str">
        <f t="shared" si="5"/>
        <v>Gamer casual</v>
      </c>
      <c r="U4340" s="35"/>
    </row>
    <row r="4341">
      <c r="A4341" s="28">
        <v>4340.0</v>
      </c>
      <c r="B4341" s="28">
        <v>18.0</v>
      </c>
      <c r="C4341" s="28" t="str">
        <f>TRIM(PROPER('Base de datos cruda'!C4341))</f>
        <v>Female</v>
      </c>
      <c r="D4341" s="28">
        <v>4.99</v>
      </c>
      <c r="E4341" s="28">
        <v>3.87</v>
      </c>
      <c r="F4341" s="28">
        <v>7.6</v>
      </c>
      <c r="G4341" s="28">
        <v>89.24</v>
      </c>
      <c r="H4341" s="28" t="str">
        <f>TRIM(PROPER('Base de datos cruda'!H4341))</f>
        <v>Casual</v>
      </c>
      <c r="I4341" s="28">
        <v>1.88</v>
      </c>
      <c r="J4341" s="28">
        <v>10.59</v>
      </c>
      <c r="K4341" s="28">
        <v>252.02</v>
      </c>
      <c r="L4341" s="28">
        <f>IF('Base de datos cruda'!L4341&lt;0,,'Base de datos cruda'!L4341)</f>
        <v>13.39</v>
      </c>
      <c r="M4341" s="28" t="str">
        <f>IF(TRIM(PROPER('Base de datos cruda'!M4341))="High","Alto",IF(TRIM(PROPER('Base de datos cruda'!M4341))="Medium","Medio","Bajo"))</f>
        <v>Medio</v>
      </c>
      <c r="N4341" s="29">
        <v>53.98</v>
      </c>
      <c r="O4341" s="32">
        <f t="shared" si="1"/>
        <v>53.98</v>
      </c>
      <c r="P4341" s="33">
        <f t="shared" si="2"/>
        <v>15.58</v>
      </c>
      <c r="Q4341" s="34">
        <f t="shared" si="3"/>
        <v>0.7755511022</v>
      </c>
      <c r="R4341" s="35" t="str">
        <f t="shared" si="4"/>
        <v>Medio</v>
      </c>
      <c r="S4341" s="35" t="str">
        <f>IF(O4341="","",IF(O4341&gt;AVERAGE('Base de datos limpia'!$O$2:$O$8001),"Alto","Normal"))
</f>
        <v>Normal</v>
      </c>
      <c r="T4341" s="35" t="str">
        <f t="shared" si="5"/>
        <v>Gamer moderado</v>
      </c>
      <c r="U4341" s="35"/>
    </row>
    <row r="4342">
      <c r="A4342" s="28">
        <v>4341.0</v>
      </c>
      <c r="B4342" s="28">
        <v>23.0</v>
      </c>
      <c r="C4342" s="28" t="str">
        <f>TRIM(PROPER('Base de datos cruda'!C4342))</f>
        <v>Male</v>
      </c>
      <c r="D4342" s="28">
        <v>3.52</v>
      </c>
      <c r="E4342" s="28">
        <v>8.43</v>
      </c>
      <c r="F4342" s="28">
        <v>6.94</v>
      </c>
      <c r="G4342" s="28">
        <v>68.62</v>
      </c>
      <c r="H4342" s="28" t="str">
        <f>TRIM(PROPER('Base de datos cruda'!H4342))</f>
        <v>Casual</v>
      </c>
      <c r="I4342" s="28">
        <v>0.89</v>
      </c>
      <c r="J4342" s="28">
        <v>6.94</v>
      </c>
      <c r="K4342" s="28">
        <v>278.7</v>
      </c>
      <c r="L4342" s="28">
        <f>IF('Base de datos cruda'!L4342&lt;0,,'Base de datos cruda'!L4342)</f>
        <v>10.6</v>
      </c>
      <c r="M4342" s="28" t="str">
        <f>IF(TRIM(PROPER('Base de datos cruda'!M4342))="High","Alto",IF(TRIM(PROPER('Base de datos cruda'!M4342))="Medium","Medio","Bajo"))</f>
        <v>Medio</v>
      </c>
      <c r="N4342" s="29">
        <v>84.55</v>
      </c>
      <c r="O4342" s="32">
        <f t="shared" si="1"/>
        <v>84.55</v>
      </c>
      <c r="P4342" s="33">
        <f t="shared" si="2"/>
        <v>10.46</v>
      </c>
      <c r="Q4342" s="34">
        <f t="shared" si="3"/>
        <v>2.394886364</v>
      </c>
      <c r="R4342" s="35" t="str">
        <f t="shared" si="4"/>
        <v>Alto</v>
      </c>
      <c r="S4342" s="35" t="str">
        <f>IF(O4342="","",IF(O4342&gt;AVERAGE('Base de datos limpia'!$O$2:$O$8001),"Alto","Normal"))
</f>
        <v>Alto</v>
      </c>
      <c r="T4342" s="35" t="str">
        <f t="shared" si="5"/>
        <v>Gamer intensivo</v>
      </c>
      <c r="U4342" s="35"/>
    </row>
    <row r="4343">
      <c r="A4343" s="28">
        <v>4342.0</v>
      </c>
      <c r="B4343" s="28">
        <v>21.0</v>
      </c>
      <c r="C4343" s="28" t="str">
        <f>TRIM(PROPER('Base de datos cruda'!C4343))</f>
        <v>Male</v>
      </c>
      <c r="D4343" s="28">
        <v>3.14</v>
      </c>
      <c r="E4343" s="28">
        <v>6.86</v>
      </c>
      <c r="F4343" s="28">
        <v>7.06</v>
      </c>
      <c r="G4343" s="28">
        <v>99.44</v>
      </c>
      <c r="H4343" s="28" t="str">
        <f>TRIM(PROPER('Base de datos cruda'!H4343))</f>
        <v>Fps</v>
      </c>
      <c r="I4343" s="28">
        <v>1.94</v>
      </c>
      <c r="J4343" s="28">
        <v>6.68</v>
      </c>
      <c r="K4343" s="28">
        <v>262.21</v>
      </c>
      <c r="L4343" s="28">
        <f>IF('Base de datos cruda'!L4343&lt;0,,'Base de datos cruda'!L4343)</f>
        <v>7.19</v>
      </c>
      <c r="M4343" s="28" t="str">
        <f>IF(TRIM(PROPER('Base de datos cruda'!M4343))="High","Alto",IF(TRIM(PROPER('Base de datos cruda'!M4343))="Medium","Medio","Bajo"))</f>
        <v>Medio</v>
      </c>
      <c r="N4343" s="29">
        <v>87.79</v>
      </c>
      <c r="O4343" s="32">
        <f t="shared" si="1"/>
        <v>87.79</v>
      </c>
      <c r="P4343" s="33">
        <f t="shared" si="2"/>
        <v>9.82</v>
      </c>
      <c r="Q4343" s="34">
        <f t="shared" si="3"/>
        <v>2.184713376</v>
      </c>
      <c r="R4343" s="35" t="str">
        <f t="shared" si="4"/>
        <v>Alto</v>
      </c>
      <c r="S4343" s="35" t="str">
        <f>IF(O4343="","",IF(O4343&gt;AVERAGE('Base de datos limpia'!$O$2:$O$8001),"Alto","Normal"))
</f>
        <v>Alto</v>
      </c>
      <c r="T4343" s="35" t="str">
        <f t="shared" si="5"/>
        <v>Gamer intensivo</v>
      </c>
      <c r="U4343" s="35"/>
    </row>
    <row r="4344">
      <c r="A4344" s="28">
        <v>4343.0</v>
      </c>
      <c r="B4344" s="28">
        <v>16.0</v>
      </c>
      <c r="C4344" s="28" t="str">
        <f>TRIM(PROPER('Base de datos cruda'!C4344))</f>
        <v>Other</v>
      </c>
      <c r="D4344" s="28">
        <v>4.52</v>
      </c>
      <c r="E4344" s="28">
        <v>2.52</v>
      </c>
      <c r="F4344" s="28">
        <v>5.53</v>
      </c>
      <c r="G4344" s="28">
        <v>89.96</v>
      </c>
      <c r="H4344" s="28" t="str">
        <f>TRIM(PROPER('Base de datos cruda'!H4344))</f>
        <v>Casual</v>
      </c>
      <c r="I4344" s="28">
        <v>1.65</v>
      </c>
      <c r="J4344" s="28">
        <v>8.57</v>
      </c>
      <c r="K4344" s="28">
        <v>252.65</v>
      </c>
      <c r="L4344" s="28">
        <f>IF('Base de datos cruda'!L4344&lt;0,,'Base de datos cruda'!L4344)</f>
        <v>8.8</v>
      </c>
      <c r="M4344" s="28" t="str">
        <f>IF(TRIM(PROPER('Base de datos cruda'!M4344))="High","Alto",IF(TRIM(PROPER('Base de datos cruda'!M4344))="Medium","Medio","Bajo"))</f>
        <v>Medio</v>
      </c>
      <c r="N4344" s="29">
        <v>48.22</v>
      </c>
      <c r="O4344" s="32">
        <f t="shared" si="1"/>
        <v>48.22</v>
      </c>
      <c r="P4344" s="33">
        <f t="shared" si="2"/>
        <v>13.09</v>
      </c>
      <c r="Q4344" s="34">
        <f t="shared" si="3"/>
        <v>0.5575221239</v>
      </c>
      <c r="R4344" s="35" t="str">
        <f t="shared" si="4"/>
        <v>Bajo</v>
      </c>
      <c r="S4344" s="35" t="str">
        <f>IF(O4344="","",IF(O4344&gt;AVERAGE('Base de datos limpia'!$O$2:$O$8001),"Alto","Normal"))
</f>
        <v>Normal</v>
      </c>
      <c r="T4344" s="35" t="str">
        <f t="shared" si="5"/>
        <v>Gamer casual</v>
      </c>
      <c r="U4344" s="35"/>
    </row>
    <row r="4345">
      <c r="A4345" s="28">
        <v>4344.0</v>
      </c>
      <c r="B4345" s="28">
        <v>20.0</v>
      </c>
      <c r="C4345" s="28" t="str">
        <f>TRIM(PROPER('Base de datos cruda'!C4345))</f>
        <v>Male</v>
      </c>
      <c r="D4345" s="28">
        <v>1.93</v>
      </c>
      <c r="E4345" s="28">
        <v>8.1</v>
      </c>
      <c r="F4345" s="28">
        <v>4.78</v>
      </c>
      <c r="G4345" s="28">
        <v>91.6</v>
      </c>
      <c r="H4345" s="28" t="str">
        <f>TRIM(PROPER('Base de datos cruda'!H4345))</f>
        <v>Fps</v>
      </c>
      <c r="I4345" s="28">
        <v>4.97</v>
      </c>
      <c r="J4345" s="28">
        <v>5.19</v>
      </c>
      <c r="K4345" s="28">
        <v>295.44</v>
      </c>
      <c r="L4345" s="28">
        <f>IF('Base de datos cruda'!L4345&lt;0,,'Base de datos cruda'!L4345)</f>
        <v>7.66</v>
      </c>
      <c r="M4345" s="28" t="str">
        <f>IF(TRIM(PROPER('Base de datos cruda'!M4345))="High","Alto",IF(TRIM(PROPER('Base de datos cruda'!M4345))="Medium","Medio","Bajo"))</f>
        <v>Alto</v>
      </c>
      <c r="N4345" s="29">
        <v>106.774358702492</v>
      </c>
      <c r="O4345" s="33" t="str">
        <f t="shared" si="1"/>
        <v/>
      </c>
      <c r="P4345" s="33">
        <f t="shared" si="2"/>
        <v>7.12</v>
      </c>
      <c r="Q4345" s="34">
        <f t="shared" si="3"/>
        <v>4.196891192</v>
      </c>
      <c r="R4345" s="35" t="str">
        <f t="shared" si="4"/>
        <v>Alto</v>
      </c>
      <c r="S4345" s="35" t="str">
        <f>IF(O4345="","",IF(O4345&gt;AVERAGE('Base de datos limpia'!$O$2:$O$8001),"Alto","Normal"))
</f>
        <v/>
      </c>
      <c r="T4345" s="35" t="str">
        <f t="shared" si="5"/>
        <v>Gamer intensivo</v>
      </c>
      <c r="U4345" s="35"/>
    </row>
    <row r="4346">
      <c r="A4346" s="28">
        <v>4345.0</v>
      </c>
      <c r="B4346" s="28">
        <v>23.0</v>
      </c>
      <c r="C4346" s="28" t="str">
        <f>TRIM(PROPER('Base de datos cruda'!C4346))</f>
        <v>Male</v>
      </c>
      <c r="D4346" s="28">
        <v>0.63</v>
      </c>
      <c r="E4346" s="28">
        <v>5.54</v>
      </c>
      <c r="F4346" s="28">
        <v>7.12</v>
      </c>
      <c r="G4346" s="28">
        <v>64.26</v>
      </c>
      <c r="H4346" s="28" t="str">
        <f>TRIM(PROPER('Base de datos cruda'!H4346))</f>
        <v>Rpg</v>
      </c>
      <c r="I4346" s="28">
        <v>0.15</v>
      </c>
      <c r="J4346" s="28">
        <v>3.85</v>
      </c>
      <c r="K4346" s="28">
        <v>327.91</v>
      </c>
      <c r="L4346" s="28">
        <f>IF('Base de datos cruda'!L4346&lt;0,,'Base de datos cruda'!L4346)</f>
        <v>3.89</v>
      </c>
      <c r="M4346" s="28" t="str">
        <f>IF(TRIM(PROPER('Base de datos cruda'!M4346))="High","Alto",IF(TRIM(PROPER('Base de datos cruda'!M4346))="Medium","Medio","Bajo"))</f>
        <v>Medio</v>
      </c>
      <c r="N4346" s="29">
        <v>79.78</v>
      </c>
      <c r="O4346" s="32">
        <f t="shared" si="1"/>
        <v>79.78</v>
      </c>
      <c r="P4346" s="33">
        <f t="shared" si="2"/>
        <v>4.48</v>
      </c>
      <c r="Q4346" s="34">
        <f t="shared" si="3"/>
        <v>8.793650794</v>
      </c>
      <c r="R4346" s="35" t="str">
        <f t="shared" si="4"/>
        <v>Alto</v>
      </c>
      <c r="S4346" s="35" t="str">
        <f>IF(O4346="","",IF(O4346&gt;AVERAGE('Base de datos limpia'!$O$2:$O$8001),"Alto","Normal"))
</f>
        <v>Alto</v>
      </c>
      <c r="T4346" s="35" t="str">
        <f t="shared" si="5"/>
        <v>Gamer moderado</v>
      </c>
      <c r="U4346" s="35"/>
    </row>
    <row r="4347">
      <c r="A4347" s="28">
        <v>4346.0</v>
      </c>
      <c r="B4347" s="28">
        <v>18.0</v>
      </c>
      <c r="C4347" s="28" t="str">
        <f>TRIM(PROPER('Base de datos cruda'!C4347))</f>
        <v>Male</v>
      </c>
      <c r="D4347" s="28">
        <v>0.2</v>
      </c>
      <c r="E4347" s="28">
        <v>5.61</v>
      </c>
      <c r="F4347" s="28">
        <v>6.93</v>
      </c>
      <c r="G4347" s="28">
        <v>79.05</v>
      </c>
      <c r="H4347" s="28" t="str">
        <f>TRIM(PROPER('Base de datos cruda'!H4347))</f>
        <v>Casual</v>
      </c>
      <c r="I4347" s="28">
        <v>1.19</v>
      </c>
      <c r="J4347" s="28">
        <v>5.78</v>
      </c>
      <c r="K4347" s="28">
        <v>332.77</v>
      </c>
      <c r="L4347" s="28">
        <f>IF('Base de datos cruda'!L4347&lt;0,,'Base de datos cruda'!L4347)</f>
        <v>3.83</v>
      </c>
      <c r="M4347" s="28" t="str">
        <f>IF(TRIM(PROPER('Base de datos cruda'!M4347))="High","Alto",IF(TRIM(PROPER('Base de datos cruda'!M4347))="Medium","Medio","Bajo"))</f>
        <v>Medio</v>
      </c>
      <c r="N4347" s="29">
        <v>85.1</v>
      </c>
      <c r="O4347" s="32">
        <f t="shared" si="1"/>
        <v>85.1</v>
      </c>
      <c r="P4347" s="33">
        <f t="shared" si="2"/>
        <v>5.98</v>
      </c>
      <c r="Q4347" s="34">
        <f t="shared" si="3"/>
        <v>28.05</v>
      </c>
      <c r="R4347" s="35" t="str">
        <f t="shared" si="4"/>
        <v>Alto</v>
      </c>
      <c r="S4347" s="35" t="str">
        <f>IF(O4347="","",IF(O4347&gt;AVERAGE('Base de datos limpia'!$O$2:$O$8001),"Alto","Normal"))
</f>
        <v>Alto</v>
      </c>
      <c r="T4347" s="35" t="str">
        <f t="shared" si="5"/>
        <v>Gamer moderado</v>
      </c>
      <c r="U4347" s="35"/>
    </row>
    <row r="4348">
      <c r="A4348" s="28">
        <v>4347.0</v>
      </c>
      <c r="B4348" s="28">
        <v>21.0</v>
      </c>
      <c r="C4348" s="28" t="str">
        <f>TRIM(PROPER('Base de datos cruda'!C4348))</f>
        <v>Female</v>
      </c>
      <c r="D4348" s="28">
        <v>2.01</v>
      </c>
      <c r="E4348" s="28">
        <v>4.26</v>
      </c>
      <c r="F4348" s="28">
        <v>5.69</v>
      </c>
      <c r="G4348" s="28">
        <v>97.82</v>
      </c>
      <c r="H4348" s="28" t="str">
        <f>TRIM(PROPER('Base de datos cruda'!H4348))</f>
        <v>Casual</v>
      </c>
      <c r="I4348" s="28">
        <v>0.34</v>
      </c>
      <c r="J4348" s="28">
        <v>7.09</v>
      </c>
      <c r="K4348" s="28">
        <v>305.67</v>
      </c>
      <c r="L4348" s="28">
        <f>IF('Base de datos cruda'!L4348&lt;0,,'Base de datos cruda'!L4348)</f>
        <v>8.77</v>
      </c>
      <c r="M4348" s="28" t="str">
        <f>IF(TRIM(PROPER('Base de datos cruda'!M4348))="High","Alto",IF(TRIM(PROPER('Base de datos cruda'!M4348))="Medium","Medio","Bajo"))</f>
        <v>Medio</v>
      </c>
      <c r="N4348" s="29">
        <v>68.71</v>
      </c>
      <c r="O4348" s="32">
        <f t="shared" si="1"/>
        <v>68.71</v>
      </c>
      <c r="P4348" s="33">
        <f t="shared" si="2"/>
        <v>9.1</v>
      </c>
      <c r="Q4348" s="34">
        <f t="shared" si="3"/>
        <v>2.119402985</v>
      </c>
      <c r="R4348" s="35" t="str">
        <f t="shared" si="4"/>
        <v>Medio</v>
      </c>
      <c r="S4348" s="35" t="str">
        <f>IF(O4348="","",IF(O4348&gt;AVERAGE('Base de datos limpia'!$O$2:$O$8001),"Alto","Normal"))
</f>
        <v>Alto</v>
      </c>
      <c r="T4348" s="35" t="str">
        <f t="shared" si="5"/>
        <v>Gamer moderado</v>
      </c>
      <c r="U4348" s="35"/>
    </row>
    <row r="4349">
      <c r="A4349" s="28">
        <v>4348.0</v>
      </c>
      <c r="B4349" s="28">
        <v>20.0</v>
      </c>
      <c r="C4349" s="28" t="str">
        <f>TRIM(PROPER('Base de datos cruda'!C4349))</f>
        <v>Female</v>
      </c>
      <c r="D4349" s="28">
        <v>0.73</v>
      </c>
      <c r="E4349" s="28">
        <v>8.78</v>
      </c>
      <c r="F4349" s="28">
        <v>5.48</v>
      </c>
      <c r="G4349" s="28">
        <v>70.8</v>
      </c>
      <c r="H4349" s="28" t="str">
        <f>TRIM(PROPER('Base de datos cruda'!H4349))</f>
        <v>Fps</v>
      </c>
      <c r="I4349" s="28">
        <v>4.29</v>
      </c>
      <c r="J4349" s="28">
        <v>2.79</v>
      </c>
      <c r="K4349" s="28">
        <v>295.85</v>
      </c>
      <c r="L4349" s="28">
        <f>IF('Base de datos cruda'!L4349&lt;0,,'Base de datos cruda'!L4349)</f>
        <v>0.2</v>
      </c>
      <c r="M4349" s="28" t="str">
        <f>IF(TRIM(PROPER('Base de datos cruda'!M4349))="High","Alto",IF(TRIM(PROPER('Base de datos cruda'!M4349))="Medium","Medio","Bajo"))</f>
        <v>Alto</v>
      </c>
      <c r="N4349" s="29">
        <v>90.73</v>
      </c>
      <c r="O4349" s="32">
        <f t="shared" si="1"/>
        <v>90.73</v>
      </c>
      <c r="P4349" s="33">
        <f t="shared" si="2"/>
        <v>3.52</v>
      </c>
      <c r="Q4349" s="34">
        <f t="shared" si="3"/>
        <v>12.02739726</v>
      </c>
      <c r="R4349" s="35" t="str">
        <f t="shared" si="4"/>
        <v>Alto</v>
      </c>
      <c r="S4349" s="35" t="str">
        <f>IF(O4349="","",IF(O4349&gt;AVERAGE('Base de datos limpia'!$O$2:$O$8001),"Alto","Normal"))
</f>
        <v>Alto</v>
      </c>
      <c r="T4349" s="35" t="str">
        <f t="shared" si="5"/>
        <v>Gamer intensivo</v>
      </c>
      <c r="U4349" s="35"/>
    </row>
    <row r="4350">
      <c r="A4350" s="28">
        <v>4349.0</v>
      </c>
      <c r="B4350" s="28">
        <v>21.0</v>
      </c>
      <c r="C4350" s="28" t="str">
        <f>TRIM(PROPER('Base de datos cruda'!C4350))</f>
        <v>Male</v>
      </c>
      <c r="D4350" s="28">
        <v>2.69</v>
      </c>
      <c r="E4350" s="28">
        <v>3.86</v>
      </c>
      <c r="F4350" s="28">
        <v>5.74</v>
      </c>
      <c r="G4350" s="28">
        <v>65.82</v>
      </c>
      <c r="H4350" s="28" t="str">
        <f>TRIM(PROPER('Base de datos cruda'!H4350))</f>
        <v>Rpg</v>
      </c>
      <c r="I4350" s="28">
        <v>2.09</v>
      </c>
      <c r="J4350" s="28">
        <v>5.15</v>
      </c>
      <c r="K4350" s="28">
        <v>290.73</v>
      </c>
      <c r="L4350" s="28">
        <f>IF('Base de datos cruda'!L4350&lt;0,,'Base de datos cruda'!L4350)</f>
        <v>6.15</v>
      </c>
      <c r="M4350" s="28" t="str">
        <f>IF(TRIM(PROPER('Base de datos cruda'!M4350))="High","Alto",IF(TRIM(PROPER('Base de datos cruda'!M4350))="Medium","Medio","Bajo"))</f>
        <v>Medio</v>
      </c>
      <c r="N4350" s="29">
        <v>60.43</v>
      </c>
      <c r="O4350" s="32">
        <f t="shared" si="1"/>
        <v>60.43</v>
      </c>
      <c r="P4350" s="33">
        <f t="shared" si="2"/>
        <v>7.84</v>
      </c>
      <c r="Q4350" s="34">
        <f t="shared" si="3"/>
        <v>1.434944238</v>
      </c>
      <c r="R4350" s="35" t="str">
        <f t="shared" si="4"/>
        <v>Medio</v>
      </c>
      <c r="S4350" s="35" t="str">
        <f>IF(O4350="","",IF(O4350&gt;AVERAGE('Base de datos limpia'!$O$2:$O$8001),"Alto","Normal"))
</f>
        <v>Normal</v>
      </c>
      <c r="T4350" s="35" t="str">
        <f t="shared" si="5"/>
        <v>Gamer moderado</v>
      </c>
      <c r="U4350" s="35"/>
    </row>
    <row r="4351">
      <c r="A4351" s="28">
        <v>4350.0</v>
      </c>
      <c r="B4351" s="28">
        <v>16.0</v>
      </c>
      <c r="C4351" s="28" t="str">
        <f>TRIM(PROPER('Base de datos cruda'!C4351))</f>
        <v>Male</v>
      </c>
      <c r="D4351" s="28">
        <v>6.18</v>
      </c>
      <c r="E4351" s="28">
        <v>1.85</v>
      </c>
      <c r="F4351" s="28">
        <v>6.45</v>
      </c>
      <c r="G4351" s="28">
        <v>79.42</v>
      </c>
      <c r="H4351" s="28" t="str">
        <f>TRIM(PROPER('Base de datos cruda'!H4351))</f>
        <v>Rpg</v>
      </c>
      <c r="I4351" s="28">
        <v>3.98</v>
      </c>
      <c r="J4351" s="28">
        <v>10.48</v>
      </c>
      <c r="K4351" s="28">
        <v>237.23</v>
      </c>
      <c r="L4351" s="28">
        <f>IF('Base de datos cruda'!L4351&lt;0,,'Base de datos cruda'!L4351)</f>
        <v>19.79</v>
      </c>
      <c r="M4351" s="28" t="str">
        <f>IF(TRIM(PROPER('Base de datos cruda'!M4351))="High","Alto",IF(TRIM(PROPER('Base de datos cruda'!M4351))="Medium","Medio","Bajo"))</f>
        <v>Bajo</v>
      </c>
      <c r="N4351" s="29">
        <v>30.19</v>
      </c>
      <c r="O4351" s="32">
        <f t="shared" si="1"/>
        <v>30.19</v>
      </c>
      <c r="P4351" s="33">
        <f t="shared" si="2"/>
        <v>16.66</v>
      </c>
      <c r="Q4351" s="34">
        <f t="shared" si="3"/>
        <v>0.2993527508</v>
      </c>
      <c r="R4351" s="35" t="str">
        <f t="shared" si="4"/>
        <v>Bajo</v>
      </c>
      <c r="S4351" s="35" t="str">
        <f>IF(O4351="","",IF(O4351&gt;AVERAGE('Base de datos limpia'!$O$2:$O$8001),"Alto","Normal"))
</f>
        <v>Normal</v>
      </c>
      <c r="T4351" s="35" t="str">
        <f t="shared" si="5"/>
        <v>Gamer casual</v>
      </c>
      <c r="U4351" s="35"/>
    </row>
    <row r="4352">
      <c r="A4352" s="28">
        <v>4351.0</v>
      </c>
      <c r="B4352" s="28">
        <v>22.0</v>
      </c>
      <c r="C4352" s="28" t="str">
        <f>TRIM(PROPER('Base de datos cruda'!C4352))</f>
        <v>Female</v>
      </c>
      <c r="D4352" s="28">
        <v>5.73</v>
      </c>
      <c r="E4352" s="28">
        <v>3.72</v>
      </c>
      <c r="F4352" s="28">
        <v>8.87</v>
      </c>
      <c r="G4352" s="28">
        <v>97.22</v>
      </c>
      <c r="H4352" s="28" t="str">
        <f>TRIM(PROPER('Base de datos cruda'!H4352))</f>
        <v>Fps</v>
      </c>
      <c r="I4352" s="28">
        <v>3.46</v>
      </c>
      <c r="J4352" s="28">
        <v>9.59</v>
      </c>
      <c r="K4352" s="28">
        <v>250.57</v>
      </c>
      <c r="L4352" s="28">
        <f>IF('Base de datos cruda'!L4352&lt;0,,'Base de datos cruda'!L4352)</f>
        <v>14.53</v>
      </c>
      <c r="M4352" s="28" t="str">
        <f>IF(TRIM(PROPER('Base de datos cruda'!M4352))="High","Alto",IF(TRIM(PROPER('Base de datos cruda'!M4352))="Medium","Medio","Bajo"))</f>
        <v>Bajo</v>
      </c>
      <c r="N4352" s="29">
        <v>65.77</v>
      </c>
      <c r="O4352" s="32">
        <f t="shared" si="1"/>
        <v>65.77</v>
      </c>
      <c r="P4352" s="33">
        <f t="shared" si="2"/>
        <v>15.32</v>
      </c>
      <c r="Q4352" s="34">
        <f t="shared" si="3"/>
        <v>0.6492146597</v>
      </c>
      <c r="R4352" s="35" t="str">
        <f t="shared" si="4"/>
        <v>Medio</v>
      </c>
      <c r="S4352" s="35" t="str">
        <f>IF(O4352="","",IF(O4352&gt;AVERAGE('Base de datos limpia'!$O$2:$O$8001),"Alto","Normal"))
</f>
        <v>Alto</v>
      </c>
      <c r="T4352" s="35" t="str">
        <f t="shared" si="5"/>
        <v>Gamer moderado</v>
      </c>
      <c r="U4352" s="35"/>
    </row>
    <row r="4353">
      <c r="A4353" s="28">
        <v>4352.0</v>
      </c>
      <c r="B4353" s="28">
        <v>24.0</v>
      </c>
      <c r="C4353" s="28" t="str">
        <f>TRIM(PROPER('Base de datos cruda'!C4353))</f>
        <v>Male</v>
      </c>
      <c r="D4353" s="28">
        <v>4.89</v>
      </c>
      <c r="E4353" s="28">
        <v>7.44</v>
      </c>
      <c r="F4353" s="28">
        <v>7.82</v>
      </c>
      <c r="G4353" s="28">
        <v>79.47</v>
      </c>
      <c r="H4353" s="28" t="str">
        <f>TRIM(PROPER('Base de datos cruda'!H4353))</f>
        <v>Casual</v>
      </c>
      <c r="I4353" s="28">
        <v>4.64</v>
      </c>
      <c r="J4353" s="28">
        <v>9.72</v>
      </c>
      <c r="K4353" s="28">
        <v>270.87</v>
      </c>
      <c r="L4353" s="28">
        <f>IF('Base de datos cruda'!L4353&lt;0,,'Base de datos cruda'!L4353)</f>
        <v>13.45</v>
      </c>
      <c r="M4353" s="28" t="str">
        <f>IF(TRIM(PROPER('Base de datos cruda'!M4353))="High","Alto",IF(TRIM(PROPER('Base de datos cruda'!M4353))="Medium","Medio","Bajo"))</f>
        <v>Medio</v>
      </c>
      <c r="N4353" s="29">
        <v>88.9832449310576</v>
      </c>
      <c r="O4353" s="32">
        <f t="shared" si="1"/>
        <v>88.98324493</v>
      </c>
      <c r="P4353" s="33">
        <f t="shared" si="2"/>
        <v>14.61</v>
      </c>
      <c r="Q4353" s="34">
        <f t="shared" si="3"/>
        <v>1.521472393</v>
      </c>
      <c r="R4353" s="35" t="str">
        <f t="shared" si="4"/>
        <v>Alto</v>
      </c>
      <c r="S4353" s="35" t="str">
        <f>IF(O4353="","",IF(O4353&gt;AVERAGE('Base de datos limpia'!$O$2:$O$8001),"Alto","Normal"))
</f>
        <v>Alto</v>
      </c>
      <c r="T4353" s="35" t="str">
        <f t="shared" si="5"/>
        <v>Gamer intensivo</v>
      </c>
      <c r="U4353" s="35"/>
    </row>
    <row r="4354">
      <c r="A4354" s="28">
        <v>4353.0</v>
      </c>
      <c r="B4354" s="28">
        <v>17.0</v>
      </c>
      <c r="C4354" s="28" t="str">
        <f>TRIM(PROPER('Base de datos cruda'!C4354))</f>
        <v>Female</v>
      </c>
      <c r="D4354" s="28">
        <v>6.82</v>
      </c>
      <c r="E4354" s="28">
        <v>6.92</v>
      </c>
      <c r="F4354" s="28">
        <v>8.26</v>
      </c>
      <c r="G4354" s="28">
        <v>76.19</v>
      </c>
      <c r="H4354" s="28" t="str">
        <f>TRIM(PROPER('Base de datos cruda'!H4354))</f>
        <v>Casual</v>
      </c>
      <c r="I4354" s="28">
        <v>0.12</v>
      </c>
      <c r="J4354" s="28">
        <v>11.46</v>
      </c>
      <c r="K4354" s="28">
        <v>244.74</v>
      </c>
      <c r="L4354" s="28">
        <f>IF('Base de datos cruda'!L4354&lt;0,,'Base de datos cruda'!L4354)</f>
        <v>16.17</v>
      </c>
      <c r="M4354" s="28" t="str">
        <f>IF(TRIM(PROPER('Base de datos cruda'!M4354))="High","Alto",IF(TRIM(PROPER('Base de datos cruda'!M4354))="Medium","Medio","Bajo"))</f>
        <v>Bajo</v>
      </c>
      <c r="N4354" s="29">
        <v>74.5823237978894</v>
      </c>
      <c r="O4354" s="32">
        <f t="shared" si="1"/>
        <v>74.5823238</v>
      </c>
      <c r="P4354" s="33">
        <f t="shared" si="2"/>
        <v>18.28</v>
      </c>
      <c r="Q4354" s="34">
        <f t="shared" si="3"/>
        <v>1.014662757</v>
      </c>
      <c r="R4354" s="35" t="str">
        <f t="shared" si="4"/>
        <v>Alto</v>
      </c>
      <c r="S4354" s="35" t="str">
        <f>IF(O4354="","",IF(O4354&gt;AVERAGE('Base de datos limpia'!$O$2:$O$8001),"Alto","Normal"))
</f>
        <v>Alto</v>
      </c>
      <c r="T4354" s="35" t="str">
        <f t="shared" si="5"/>
        <v>Gamer intensivo</v>
      </c>
      <c r="U4354" s="35"/>
    </row>
    <row r="4355">
      <c r="A4355" s="28">
        <v>4354.0</v>
      </c>
      <c r="B4355" s="28">
        <v>20.0</v>
      </c>
      <c r="C4355" s="28" t="str">
        <f>TRIM(PROPER('Base de datos cruda'!C4355))</f>
        <v>Male</v>
      </c>
      <c r="D4355" s="28">
        <v>2.26</v>
      </c>
      <c r="E4355" s="28">
        <v>2.69</v>
      </c>
      <c r="F4355" s="28">
        <v>6.53</v>
      </c>
      <c r="G4355" s="28">
        <v>86.01</v>
      </c>
      <c r="H4355" s="28" t="str">
        <f>TRIM(PROPER('Base de datos cruda'!H4355))</f>
        <v>Casual</v>
      </c>
      <c r="I4355" s="28">
        <v>1.04</v>
      </c>
      <c r="J4355" s="28">
        <v>6.8</v>
      </c>
      <c r="K4355" s="28">
        <v>305.71</v>
      </c>
      <c r="L4355" s="28">
        <f>IF('Base de datos cruda'!L4355&lt;0,,'Base de datos cruda'!L4355)</f>
        <v>3.11</v>
      </c>
      <c r="M4355" s="28" t="str">
        <f>IF(TRIM(PROPER('Base de datos cruda'!M4355))="High","Alto",IF(TRIM(PROPER('Base de datos cruda'!M4355))="Medium","Medio","Bajo"))</f>
        <v>Medio</v>
      </c>
      <c r="N4355" s="29">
        <v>53.96</v>
      </c>
      <c r="O4355" s="32">
        <f t="shared" si="1"/>
        <v>53.96</v>
      </c>
      <c r="P4355" s="33">
        <f t="shared" si="2"/>
        <v>9.06</v>
      </c>
      <c r="Q4355" s="34">
        <f t="shared" si="3"/>
        <v>1.190265487</v>
      </c>
      <c r="R4355" s="35" t="str">
        <f t="shared" si="4"/>
        <v>Medio</v>
      </c>
      <c r="S4355" s="35" t="str">
        <f>IF(O4355="","",IF(O4355&gt;AVERAGE('Base de datos limpia'!$O$2:$O$8001),"Alto","Normal"))
</f>
        <v>Normal</v>
      </c>
      <c r="T4355" s="35" t="str">
        <f t="shared" si="5"/>
        <v>Gamer casual</v>
      </c>
      <c r="U4355" s="35"/>
    </row>
    <row r="4356">
      <c r="A4356" s="28">
        <v>4355.0</v>
      </c>
      <c r="B4356" s="28">
        <v>19.0</v>
      </c>
      <c r="C4356" s="28" t="str">
        <f>TRIM(PROPER('Base de datos cruda'!C4356))</f>
        <v>Male</v>
      </c>
      <c r="D4356" s="28">
        <v>7.08</v>
      </c>
      <c r="E4356" s="28">
        <v>2.01</v>
      </c>
      <c r="F4356" s="28">
        <v>6.63</v>
      </c>
      <c r="G4356" s="28">
        <v>97.48</v>
      </c>
      <c r="H4356" s="28" t="str">
        <f>TRIM(PROPER('Base de datos cruda'!H4356))</f>
        <v>Rpg</v>
      </c>
      <c r="I4356" s="28">
        <v>3.51</v>
      </c>
      <c r="J4356" s="28">
        <v>12.48</v>
      </c>
      <c r="K4356" s="28">
        <v>220.95</v>
      </c>
      <c r="L4356" s="28">
        <f>IF('Base de datos cruda'!L4356&lt;0,,'Base de datos cruda'!L4356)</f>
        <v>15.22</v>
      </c>
      <c r="M4356" s="28" t="str">
        <f>IF(TRIM(PROPER('Base de datos cruda'!M4356))="High","Alto",IF(TRIM(PROPER('Base de datos cruda'!M4356))="Medium","Medio","Bajo"))</f>
        <v>Bajo</v>
      </c>
      <c r="N4356" s="29">
        <v>33.56</v>
      </c>
      <c r="O4356" s="32">
        <f t="shared" si="1"/>
        <v>33.56</v>
      </c>
      <c r="P4356" s="33">
        <f t="shared" si="2"/>
        <v>19.56</v>
      </c>
      <c r="Q4356" s="34">
        <f t="shared" si="3"/>
        <v>0.2838983051</v>
      </c>
      <c r="R4356" s="35" t="str">
        <f t="shared" si="4"/>
        <v>Bajo</v>
      </c>
      <c r="S4356" s="35" t="str">
        <f>IF(O4356="","",IF(O4356&gt;AVERAGE('Base de datos limpia'!$O$2:$O$8001),"Alto","Normal"))
</f>
        <v>Normal</v>
      </c>
      <c r="T4356" s="35" t="str">
        <f t="shared" si="5"/>
        <v>Gamer casual</v>
      </c>
      <c r="U4356" s="35"/>
    </row>
    <row r="4357">
      <c r="A4357" s="28">
        <v>4356.0</v>
      </c>
      <c r="B4357" s="28">
        <v>21.0</v>
      </c>
      <c r="C4357" s="28" t="str">
        <f>TRIM(PROPER('Base de datos cruda'!C4357))</f>
        <v>Female</v>
      </c>
      <c r="D4357" s="28">
        <v>3.19</v>
      </c>
      <c r="E4357" s="28">
        <v>6.95</v>
      </c>
      <c r="F4357" s="28">
        <v>5.02</v>
      </c>
      <c r="G4357" s="28">
        <v>61.96</v>
      </c>
      <c r="H4357" s="28" t="str">
        <f>TRIM(PROPER('Base de datos cruda'!H4357))</f>
        <v>Fps</v>
      </c>
      <c r="I4357" s="28">
        <v>2.93</v>
      </c>
      <c r="J4357" s="28">
        <v>8.02</v>
      </c>
      <c r="K4357" s="28">
        <v>271.49</v>
      </c>
      <c r="L4357" s="28">
        <f>IF('Base de datos cruda'!L4357&lt;0,,'Base de datos cruda'!L4357)</f>
        <v>10.62</v>
      </c>
      <c r="M4357" s="28" t="str">
        <f>IF(TRIM(PROPER('Base de datos cruda'!M4357))="High","Alto",IF(TRIM(PROPER('Base de datos cruda'!M4357))="Medium","Medio","Bajo"))</f>
        <v>Medio</v>
      </c>
      <c r="N4357" s="29">
        <v>64.3</v>
      </c>
      <c r="O4357" s="32">
        <f t="shared" si="1"/>
        <v>64.3</v>
      </c>
      <c r="P4357" s="33">
        <f t="shared" si="2"/>
        <v>11.21</v>
      </c>
      <c r="Q4357" s="34">
        <f t="shared" si="3"/>
        <v>2.178683386</v>
      </c>
      <c r="R4357" s="35" t="str">
        <f t="shared" si="4"/>
        <v>Medio</v>
      </c>
      <c r="S4357" s="35" t="str">
        <f>IF(O4357="","",IF(O4357&gt;AVERAGE('Base de datos limpia'!$O$2:$O$8001),"Alto","Normal"))
</f>
        <v>Normal</v>
      </c>
      <c r="T4357" s="35" t="str">
        <f t="shared" si="5"/>
        <v>Gamer intensivo</v>
      </c>
      <c r="U4357" s="35"/>
    </row>
    <row r="4358">
      <c r="A4358" s="28">
        <v>4357.0</v>
      </c>
      <c r="B4358" s="28">
        <v>21.0</v>
      </c>
      <c r="C4358" s="28" t="str">
        <f>TRIM(PROPER('Base de datos cruda'!C4358))</f>
        <v>Male</v>
      </c>
      <c r="D4358" s="28">
        <v>3.21</v>
      </c>
      <c r="E4358" s="28">
        <v>7.09</v>
      </c>
      <c r="F4358" s="28">
        <v>7.61</v>
      </c>
      <c r="G4358" s="28">
        <v>66.14</v>
      </c>
      <c r="H4358" s="28" t="str">
        <f>TRIM(PROPER('Base de datos cruda'!H4358))</f>
        <v>Casual</v>
      </c>
      <c r="I4358" s="28">
        <v>3.47</v>
      </c>
      <c r="J4358" s="28">
        <v>5.42</v>
      </c>
      <c r="K4358" s="28">
        <v>296.54</v>
      </c>
      <c r="L4358" s="28">
        <f>IF('Base de datos cruda'!L4358&lt;0,,'Base de datos cruda'!L4358)</f>
        <v>6.44</v>
      </c>
      <c r="M4358" s="28" t="str">
        <f>IF(TRIM(PROPER('Base de datos cruda'!M4358))="High","Alto",IF(TRIM(PROPER('Base de datos cruda'!M4358))="Medium","Medio","Bajo"))</f>
        <v>Medio</v>
      </c>
      <c r="N4358" s="29">
        <v>71.9</v>
      </c>
      <c r="O4358" s="32">
        <f t="shared" si="1"/>
        <v>71.9</v>
      </c>
      <c r="P4358" s="33">
        <f t="shared" si="2"/>
        <v>8.63</v>
      </c>
      <c r="Q4358" s="34">
        <f t="shared" si="3"/>
        <v>2.208722741</v>
      </c>
      <c r="R4358" s="35" t="str">
        <f t="shared" si="4"/>
        <v>Alto</v>
      </c>
      <c r="S4358" s="35" t="str">
        <f>IF(O4358="","",IF(O4358&gt;AVERAGE('Base de datos limpia'!$O$2:$O$8001),"Alto","Normal"))
</f>
        <v>Alto</v>
      </c>
      <c r="T4358" s="35" t="str">
        <f t="shared" si="5"/>
        <v>Gamer intensivo</v>
      </c>
      <c r="U4358" s="35"/>
    </row>
    <row r="4359">
      <c r="A4359" s="28">
        <v>4358.0</v>
      </c>
      <c r="B4359" s="28">
        <v>17.0</v>
      </c>
      <c r="C4359" s="28" t="str">
        <f>TRIM(PROPER('Base de datos cruda'!C4359))</f>
        <v>Female</v>
      </c>
      <c r="D4359" s="28">
        <v>3.24</v>
      </c>
      <c r="E4359" s="28">
        <v>4.3</v>
      </c>
      <c r="F4359" s="28">
        <v>6.11</v>
      </c>
      <c r="G4359" s="28">
        <v>65.31</v>
      </c>
      <c r="H4359" s="28" t="str">
        <f>TRIM(PROPER('Base de datos cruda'!H4359))</f>
        <v>Fps</v>
      </c>
      <c r="I4359" s="28">
        <v>2.88</v>
      </c>
      <c r="J4359" s="28">
        <v>8.6</v>
      </c>
      <c r="K4359" s="28">
        <v>296.34</v>
      </c>
      <c r="L4359" s="28">
        <f>IF('Base de datos cruda'!L4359&lt;0,,'Base de datos cruda'!L4359)</f>
        <v>8.82</v>
      </c>
      <c r="M4359" s="28" t="str">
        <f>IF(TRIM(PROPER('Base de datos cruda'!M4359))="High","Alto",IF(TRIM(PROPER('Base de datos cruda'!M4359))="Medium","Medio","Bajo"))</f>
        <v>Medio</v>
      </c>
      <c r="N4359" s="29">
        <v>59.27</v>
      </c>
      <c r="O4359" s="32">
        <f t="shared" si="1"/>
        <v>59.27</v>
      </c>
      <c r="P4359" s="33">
        <f t="shared" si="2"/>
        <v>11.84</v>
      </c>
      <c r="Q4359" s="34">
        <f t="shared" si="3"/>
        <v>1.327160494</v>
      </c>
      <c r="R4359" s="35" t="str">
        <f t="shared" si="4"/>
        <v>Medio</v>
      </c>
      <c r="S4359" s="35" t="str">
        <f>IF(O4359="","",IF(O4359&gt;AVERAGE('Base de datos limpia'!$O$2:$O$8001),"Alto","Normal"))
</f>
        <v>Normal</v>
      </c>
      <c r="T4359" s="35" t="str">
        <f t="shared" si="5"/>
        <v>Gamer moderado</v>
      </c>
      <c r="U4359" s="35"/>
    </row>
    <row r="4360">
      <c r="A4360" s="28">
        <v>4359.0</v>
      </c>
      <c r="B4360" s="28">
        <v>17.0</v>
      </c>
      <c r="C4360" s="28" t="str">
        <f>TRIM(PROPER('Base de datos cruda'!C4360))</f>
        <v>Male</v>
      </c>
      <c r="D4360" s="28">
        <v>0.78</v>
      </c>
      <c r="E4360" s="28">
        <v>8.59</v>
      </c>
      <c r="F4360" s="28">
        <v>7.71</v>
      </c>
      <c r="G4360" s="28">
        <v>63.41</v>
      </c>
      <c r="H4360" s="28" t="str">
        <f>TRIM(PROPER('Base de datos cruda'!H4360))</f>
        <v>Fps</v>
      </c>
      <c r="I4360" s="28">
        <v>2.91</v>
      </c>
      <c r="J4360" s="28">
        <v>3.46</v>
      </c>
      <c r="K4360" s="28">
        <v>310.48</v>
      </c>
      <c r="L4360" s="28">
        <f>IF('Base de datos cruda'!L4360&lt;0,,'Base de datos cruda'!L4360)</f>
        <v>3.48</v>
      </c>
      <c r="M4360" s="28" t="str">
        <f>IF(TRIM(PROPER('Base de datos cruda'!M4360))="High","Alto",IF(TRIM(PROPER('Base de datos cruda'!M4360))="Medium","Medio","Bajo"))</f>
        <v>Medio</v>
      </c>
      <c r="N4360" s="29">
        <v>100.0</v>
      </c>
      <c r="O4360" s="32">
        <f t="shared" si="1"/>
        <v>100</v>
      </c>
      <c r="P4360" s="33">
        <f t="shared" si="2"/>
        <v>4.24</v>
      </c>
      <c r="Q4360" s="34">
        <f t="shared" si="3"/>
        <v>11.01282051</v>
      </c>
      <c r="R4360" s="35" t="str">
        <f t="shared" si="4"/>
        <v>Alto</v>
      </c>
      <c r="S4360" s="35" t="str">
        <f>IF(O4360="","",IF(O4360&gt;AVERAGE('Base de datos limpia'!$O$2:$O$8001),"Alto","Normal"))
</f>
        <v>Alto</v>
      </c>
      <c r="T4360" s="35" t="str">
        <f t="shared" si="5"/>
        <v>Gamer intensivo</v>
      </c>
      <c r="U4360" s="35"/>
    </row>
    <row r="4361">
      <c r="A4361" s="28">
        <v>4360.0</v>
      </c>
      <c r="B4361" s="28">
        <v>19.0</v>
      </c>
      <c r="C4361" s="28" t="str">
        <f>TRIM(PROPER('Base de datos cruda'!C4361))</f>
        <v>Male</v>
      </c>
      <c r="D4361" s="28">
        <v>7.8</v>
      </c>
      <c r="E4361" s="28">
        <v>9.8</v>
      </c>
      <c r="F4361" s="28">
        <v>6.05</v>
      </c>
      <c r="G4361" s="28">
        <v>72.08</v>
      </c>
      <c r="H4361" s="28" t="str">
        <f>TRIM(PROPER('Base de datos cruda'!H4361))</f>
        <v>Casual</v>
      </c>
      <c r="I4361" s="28">
        <v>4.66</v>
      </c>
      <c r="J4361" s="28">
        <v>13.35</v>
      </c>
      <c r="K4361" s="28">
        <v>226.17</v>
      </c>
      <c r="L4361" s="28">
        <f>IF('Base de datos cruda'!L4361&lt;0,,'Base de datos cruda'!L4361)</f>
        <v>16.42</v>
      </c>
      <c r="M4361" s="28" t="str">
        <f>IF(TRIM(PROPER('Base de datos cruda'!M4361))="High","Alto",IF(TRIM(PROPER('Base de datos cruda'!M4361))="Medium","Medio","Bajo"))</f>
        <v>Bajo</v>
      </c>
      <c r="N4361" s="29">
        <v>78.1900188056595</v>
      </c>
      <c r="O4361" s="32">
        <f t="shared" si="1"/>
        <v>78.19001881</v>
      </c>
      <c r="P4361" s="33">
        <f t="shared" si="2"/>
        <v>21.15</v>
      </c>
      <c r="Q4361" s="34">
        <f t="shared" si="3"/>
        <v>1.256410256</v>
      </c>
      <c r="R4361" s="35" t="str">
        <f t="shared" si="4"/>
        <v>Alto</v>
      </c>
      <c r="S4361" s="35" t="str">
        <f>IF(O4361="","",IF(O4361&gt;AVERAGE('Base de datos limpia'!$O$2:$O$8001),"Alto","Normal"))
</f>
        <v>Alto</v>
      </c>
      <c r="T4361" s="35" t="str">
        <f t="shared" si="5"/>
        <v>Gamer intensivo</v>
      </c>
      <c r="U4361" s="35"/>
    </row>
    <row r="4362">
      <c r="A4362" s="28">
        <v>4361.0</v>
      </c>
      <c r="B4362" s="28">
        <v>16.0</v>
      </c>
      <c r="C4362" s="28" t="str">
        <f>TRIM(PROPER('Base de datos cruda'!C4362))</f>
        <v>Other</v>
      </c>
      <c r="D4362" s="28">
        <v>1.11</v>
      </c>
      <c r="E4362" s="28">
        <v>2.85</v>
      </c>
      <c r="F4362" s="28">
        <v>4.54</v>
      </c>
      <c r="G4362" s="28">
        <v>69.17</v>
      </c>
      <c r="H4362" s="28" t="str">
        <f>TRIM(PROPER('Base de datos cruda'!H4362))</f>
        <v>Casual</v>
      </c>
      <c r="I4362" s="28">
        <v>4.61</v>
      </c>
      <c r="J4362" s="28">
        <v>6.23</v>
      </c>
      <c r="K4362" s="28">
        <v>318.41</v>
      </c>
      <c r="L4362" s="28">
        <f>IF('Base de datos cruda'!L4362&lt;0,,'Base de datos cruda'!L4362)</f>
        <v>2.22</v>
      </c>
      <c r="M4362" s="28" t="str">
        <f>IF(TRIM(PROPER('Base de datos cruda'!M4362))="High","Alto",IF(TRIM(PROPER('Base de datos cruda'!M4362))="Medium","Medio","Bajo"))</f>
        <v>Medio</v>
      </c>
      <c r="N4362" s="29">
        <v>54.26</v>
      </c>
      <c r="O4362" s="32">
        <f t="shared" si="1"/>
        <v>54.26</v>
      </c>
      <c r="P4362" s="33">
        <f t="shared" si="2"/>
        <v>7.34</v>
      </c>
      <c r="Q4362" s="34">
        <f t="shared" si="3"/>
        <v>2.567567568</v>
      </c>
      <c r="R4362" s="35" t="str">
        <f t="shared" si="4"/>
        <v>Medio</v>
      </c>
      <c r="S4362" s="35" t="str">
        <f>IF(O4362="","",IF(O4362&gt;AVERAGE('Base de datos limpia'!$O$2:$O$8001),"Alto","Normal"))
</f>
        <v>Normal</v>
      </c>
      <c r="T4362" s="35" t="str">
        <f t="shared" si="5"/>
        <v>Gamer casual</v>
      </c>
      <c r="U4362" s="35"/>
    </row>
    <row r="4363">
      <c r="A4363" s="28">
        <v>4362.0</v>
      </c>
      <c r="B4363" s="28">
        <v>24.0</v>
      </c>
      <c r="C4363" s="28" t="str">
        <f>TRIM(PROPER('Base de datos cruda'!C4363))</f>
        <v>Male</v>
      </c>
      <c r="D4363" s="28">
        <v>2.73</v>
      </c>
      <c r="E4363" s="28">
        <v>6.19</v>
      </c>
      <c r="F4363" s="28">
        <v>4.87</v>
      </c>
      <c r="G4363" s="28">
        <v>81.95</v>
      </c>
      <c r="H4363" s="28" t="str">
        <f>TRIM(PROPER('Base de datos cruda'!H4363))</f>
        <v>Rpg</v>
      </c>
      <c r="I4363" s="28">
        <v>0.19</v>
      </c>
      <c r="J4363" s="28">
        <v>4.1</v>
      </c>
      <c r="K4363" s="28">
        <v>292.56</v>
      </c>
      <c r="L4363" s="28">
        <f>IF('Base de datos cruda'!L4363&lt;0,,'Base de datos cruda'!L4363)</f>
        <v>6.12</v>
      </c>
      <c r="M4363" s="28" t="str">
        <f>IF(TRIM(PROPER('Base de datos cruda'!M4363))="High","Alto",IF(TRIM(PROPER('Base de datos cruda'!M4363))="Medium","Medio","Bajo"))</f>
        <v>Medio</v>
      </c>
      <c r="N4363" s="29">
        <v>86.17</v>
      </c>
      <c r="O4363" s="32">
        <f t="shared" si="1"/>
        <v>86.17</v>
      </c>
      <c r="P4363" s="33">
        <f t="shared" si="2"/>
        <v>6.83</v>
      </c>
      <c r="Q4363" s="34">
        <f t="shared" si="3"/>
        <v>2.267399267</v>
      </c>
      <c r="R4363" s="35" t="str">
        <f t="shared" si="4"/>
        <v>Alto</v>
      </c>
      <c r="S4363" s="35" t="str">
        <f>IF(O4363="","",IF(O4363&gt;AVERAGE('Base de datos limpia'!$O$2:$O$8001),"Alto","Normal"))
</f>
        <v>Alto</v>
      </c>
      <c r="T4363" s="35" t="str">
        <f t="shared" si="5"/>
        <v>Gamer intensivo</v>
      </c>
      <c r="U4363" s="35"/>
    </row>
    <row r="4364">
      <c r="A4364" s="28">
        <v>4363.0</v>
      </c>
      <c r="B4364" s="28">
        <v>22.0</v>
      </c>
      <c r="C4364" s="28" t="str">
        <f>TRIM(PROPER('Base de datos cruda'!C4364))</f>
        <v>Female</v>
      </c>
      <c r="D4364" s="28">
        <v>2.55</v>
      </c>
      <c r="E4364" s="28">
        <v>1.05</v>
      </c>
      <c r="F4364" s="28">
        <v>8.06</v>
      </c>
      <c r="G4364" s="28">
        <v>73.09</v>
      </c>
      <c r="H4364" s="28" t="str">
        <f>TRIM(PROPER('Base de datos cruda'!H4364))</f>
        <v>Fps</v>
      </c>
      <c r="I4364" s="28">
        <v>2.07</v>
      </c>
      <c r="J4364" s="28">
        <v>7.41</v>
      </c>
      <c r="K4364" s="28">
        <v>295.46</v>
      </c>
      <c r="L4364" s="28">
        <f>IF('Base de datos cruda'!L4364&lt;0,,'Base de datos cruda'!L4364)</f>
        <v>6.79</v>
      </c>
      <c r="M4364" s="28" t="str">
        <f>IF(TRIM(PROPER('Base de datos cruda'!M4364))="High","Alto",IF(TRIM(PROPER('Base de datos cruda'!M4364))="Medium","Medio","Bajo"))</f>
        <v>Medio</v>
      </c>
      <c r="N4364" s="29">
        <v>56.41</v>
      </c>
      <c r="O4364" s="32">
        <f t="shared" si="1"/>
        <v>56.41</v>
      </c>
      <c r="P4364" s="33">
        <f t="shared" si="2"/>
        <v>9.96</v>
      </c>
      <c r="Q4364" s="34">
        <f t="shared" si="3"/>
        <v>0.4117647059</v>
      </c>
      <c r="R4364" s="35" t="str">
        <f t="shared" si="4"/>
        <v>Medio</v>
      </c>
      <c r="S4364" s="35" t="str">
        <f>IF(O4364="","",IF(O4364&gt;AVERAGE('Base de datos limpia'!$O$2:$O$8001),"Alto","Normal"))
</f>
        <v>Normal</v>
      </c>
      <c r="T4364" s="35" t="str">
        <f t="shared" si="5"/>
        <v>Gamer casual</v>
      </c>
      <c r="U4364" s="35"/>
    </row>
    <row r="4365">
      <c r="A4365" s="28">
        <v>4364.0</v>
      </c>
      <c r="B4365" s="28">
        <v>22.0</v>
      </c>
      <c r="C4365" s="28" t="str">
        <f>TRIM(PROPER('Base de datos cruda'!C4365))</f>
        <v>Male</v>
      </c>
      <c r="D4365" s="28">
        <v>0.6</v>
      </c>
      <c r="E4365" s="28">
        <v>7.42</v>
      </c>
      <c r="F4365" s="28">
        <v>5.29</v>
      </c>
      <c r="G4365" s="28">
        <v>76.21</v>
      </c>
      <c r="H4365" s="28" t="str">
        <f>TRIM(PROPER('Base de datos cruda'!H4365))</f>
        <v>Fps</v>
      </c>
      <c r="I4365" s="28">
        <v>2.55</v>
      </c>
      <c r="J4365" s="28">
        <v>4.1</v>
      </c>
      <c r="K4365" s="28">
        <v>303.55</v>
      </c>
      <c r="L4365" s="28">
        <f>IF('Base de datos cruda'!L4365&lt;0,,'Base de datos cruda'!L4365)</f>
        <v>3.41</v>
      </c>
      <c r="M4365" s="28" t="str">
        <f>IF(TRIM(PROPER('Base de datos cruda'!M4365))="High","Alto",IF(TRIM(PROPER('Base de datos cruda'!M4365))="Medium","Medio","Bajo"))</f>
        <v>Alto</v>
      </c>
      <c r="N4365" s="29">
        <v>83.4</v>
      </c>
      <c r="O4365" s="32">
        <f t="shared" si="1"/>
        <v>83.4</v>
      </c>
      <c r="P4365" s="33">
        <f t="shared" si="2"/>
        <v>4.7</v>
      </c>
      <c r="Q4365" s="34">
        <f t="shared" si="3"/>
        <v>12.36666667</v>
      </c>
      <c r="R4365" s="35" t="str">
        <f t="shared" si="4"/>
        <v>Alto</v>
      </c>
      <c r="S4365" s="35" t="str">
        <f>IF(O4365="","",IF(O4365&gt;AVERAGE('Base de datos limpia'!$O$2:$O$8001),"Alto","Normal"))
</f>
        <v>Alto</v>
      </c>
      <c r="T4365" s="35" t="str">
        <f t="shared" si="5"/>
        <v>Gamer intensivo</v>
      </c>
      <c r="U4365" s="35"/>
    </row>
    <row r="4366">
      <c r="A4366" s="28">
        <v>4365.0</v>
      </c>
      <c r="B4366" s="28">
        <v>18.0</v>
      </c>
      <c r="C4366" s="28" t="str">
        <f>TRIM(PROPER('Base de datos cruda'!C4366))</f>
        <v>Female</v>
      </c>
      <c r="D4366" s="28">
        <v>1.22</v>
      </c>
      <c r="E4366" s="28">
        <v>4.73</v>
      </c>
      <c r="F4366" s="28">
        <v>5.32</v>
      </c>
      <c r="G4366" s="28">
        <v>97.67</v>
      </c>
      <c r="H4366" s="28" t="str">
        <f>TRIM(PROPER('Base de datos cruda'!H4366))</f>
        <v>Rpg</v>
      </c>
      <c r="I4366" s="28">
        <v>1.79</v>
      </c>
      <c r="J4366" s="28">
        <v>7.11</v>
      </c>
      <c r="K4366" s="28">
        <v>316.85</v>
      </c>
      <c r="L4366" s="28">
        <f>IF('Base de datos cruda'!L4366&lt;0,,'Base de datos cruda'!L4366)</f>
        <v>2.52</v>
      </c>
      <c r="M4366" s="28" t="str">
        <f>IF(TRIM(PROPER('Base de datos cruda'!M4366))="High","Alto",IF(TRIM(PROPER('Base de datos cruda'!M4366))="Medium","Medio","Bajo"))</f>
        <v>Medio</v>
      </c>
      <c r="N4366" s="29">
        <v>71.04</v>
      </c>
      <c r="O4366" s="32">
        <f t="shared" si="1"/>
        <v>71.04</v>
      </c>
      <c r="P4366" s="33">
        <f t="shared" si="2"/>
        <v>8.33</v>
      </c>
      <c r="Q4366" s="34">
        <f t="shared" si="3"/>
        <v>3.87704918</v>
      </c>
      <c r="R4366" s="35" t="str">
        <f t="shared" si="4"/>
        <v>Alto</v>
      </c>
      <c r="S4366" s="35" t="str">
        <f>IF(O4366="","",IF(O4366&gt;AVERAGE('Base de datos limpia'!$O$2:$O$8001),"Alto","Normal"))
</f>
        <v>Alto</v>
      </c>
      <c r="T4366" s="35" t="str">
        <f t="shared" si="5"/>
        <v>Gamer moderado</v>
      </c>
      <c r="U4366" s="35"/>
    </row>
    <row r="4367">
      <c r="A4367" s="28">
        <v>4366.0</v>
      </c>
      <c r="B4367" s="28">
        <v>18.0</v>
      </c>
      <c r="C4367" s="28" t="str">
        <f>TRIM(PROPER('Base de datos cruda'!C4367))</f>
        <v>Female</v>
      </c>
      <c r="D4367" s="28">
        <v>0.36</v>
      </c>
      <c r="E4367" s="28">
        <v>2.74</v>
      </c>
      <c r="F4367" s="28">
        <v>8.65</v>
      </c>
      <c r="G4367" s="28">
        <v>66.23</v>
      </c>
      <c r="H4367" s="28" t="str">
        <f>TRIM(PROPER('Base de datos cruda'!H4367))</f>
        <v>Rpg</v>
      </c>
      <c r="I4367" s="28">
        <v>0.25</v>
      </c>
      <c r="J4367" s="28">
        <v>3.65</v>
      </c>
      <c r="K4367" s="28">
        <v>313.68</v>
      </c>
      <c r="L4367" s="28">
        <f>IF('Base de datos cruda'!L4367&lt;0,,'Base de datos cruda'!L4367)</f>
        <v>1.3</v>
      </c>
      <c r="M4367" s="28" t="str">
        <f>IF(TRIM(PROPER('Base de datos cruda'!M4367))="High","Alto",IF(TRIM(PROPER('Base de datos cruda'!M4367))="Medium","Medio","Bajo"))</f>
        <v>Medio</v>
      </c>
      <c r="N4367" s="29">
        <v>69.45</v>
      </c>
      <c r="O4367" s="32">
        <f t="shared" si="1"/>
        <v>69.45</v>
      </c>
      <c r="P4367" s="33">
        <f t="shared" si="2"/>
        <v>4.01</v>
      </c>
      <c r="Q4367" s="34">
        <f t="shared" si="3"/>
        <v>7.611111111</v>
      </c>
      <c r="R4367" s="35" t="str">
        <f t="shared" si="4"/>
        <v>Medio</v>
      </c>
      <c r="S4367" s="35" t="str">
        <f>IF(O4367="","",IF(O4367&gt;AVERAGE('Base de datos limpia'!$O$2:$O$8001),"Alto","Normal"))
</f>
        <v>Alto</v>
      </c>
      <c r="T4367" s="35" t="str">
        <f t="shared" si="5"/>
        <v>Gamer casual</v>
      </c>
      <c r="U4367" s="35"/>
    </row>
    <row r="4368">
      <c r="A4368" s="28">
        <v>4367.0</v>
      </c>
      <c r="B4368" s="28">
        <v>16.0</v>
      </c>
      <c r="C4368" s="28" t="str">
        <f>TRIM(PROPER('Base de datos cruda'!C4368))</f>
        <v>Male</v>
      </c>
      <c r="D4368" s="28">
        <v>2.34</v>
      </c>
      <c r="E4368" s="28">
        <v>7.77</v>
      </c>
      <c r="F4368" s="28">
        <v>7.29</v>
      </c>
      <c r="G4368" s="28">
        <v>75.54</v>
      </c>
      <c r="H4368" s="28" t="str">
        <f>TRIM(PROPER('Base de datos cruda'!H4368))</f>
        <v>Casual</v>
      </c>
      <c r="I4368" s="28">
        <v>2.36</v>
      </c>
      <c r="J4368" s="28">
        <v>3.68</v>
      </c>
      <c r="K4368" s="28">
        <v>278.0</v>
      </c>
      <c r="L4368" s="28">
        <f>IF('Base de datos cruda'!L4368&lt;0,,'Base de datos cruda'!L4368)</f>
        <v>6.73</v>
      </c>
      <c r="M4368" s="28" t="str">
        <f>IF(TRIM(PROPER('Base de datos cruda'!M4368))="High","Alto",IF(TRIM(PROPER('Base de datos cruda'!M4368))="Medium","Medio","Bajo"))</f>
        <v>Medio</v>
      </c>
      <c r="N4368" s="29">
        <v>81.46</v>
      </c>
      <c r="O4368" s="32">
        <f t="shared" si="1"/>
        <v>81.46</v>
      </c>
      <c r="P4368" s="33">
        <f t="shared" si="2"/>
        <v>6.02</v>
      </c>
      <c r="Q4368" s="34">
        <f t="shared" si="3"/>
        <v>3.320512821</v>
      </c>
      <c r="R4368" s="35" t="str">
        <f t="shared" si="4"/>
        <v>Alto</v>
      </c>
      <c r="S4368" s="35" t="str">
        <f>IF(O4368="","",IF(O4368&gt;AVERAGE('Base de datos limpia'!$O$2:$O$8001),"Alto","Normal"))
</f>
        <v>Alto</v>
      </c>
      <c r="T4368" s="35" t="str">
        <f t="shared" si="5"/>
        <v>Gamer intensivo</v>
      </c>
      <c r="U4368" s="35"/>
    </row>
    <row r="4369">
      <c r="A4369" s="28">
        <v>4368.0</v>
      </c>
      <c r="B4369" s="28">
        <v>18.0</v>
      </c>
      <c r="C4369" s="28" t="str">
        <f>TRIM(PROPER('Base de datos cruda'!C4369))</f>
        <v>Female</v>
      </c>
      <c r="D4369" s="28">
        <v>6.93</v>
      </c>
      <c r="E4369" s="28">
        <v>8.3</v>
      </c>
      <c r="F4369" s="28">
        <v>4.57</v>
      </c>
      <c r="G4369" s="28">
        <v>70.28</v>
      </c>
      <c r="H4369" s="28" t="str">
        <f>TRIM(PROPER('Base de datos cruda'!H4369))</f>
        <v>Casual</v>
      </c>
      <c r="I4369" s="28">
        <v>4.88</v>
      </c>
      <c r="J4369" s="28">
        <v>9.4</v>
      </c>
      <c r="K4369" s="28">
        <v>229.03</v>
      </c>
      <c r="L4369" s="28">
        <f>IF('Base de datos cruda'!L4369&lt;0,,'Base de datos cruda'!L4369)</f>
        <v>20.99</v>
      </c>
      <c r="M4369" s="28" t="str">
        <f>IF(TRIM(PROPER('Base de datos cruda'!M4369))="High","Alto",IF(TRIM(PROPER('Base de datos cruda'!M4369))="Medium","Medio","Bajo"))</f>
        <v>Alto</v>
      </c>
      <c r="N4369" s="29">
        <v>56.11686332822</v>
      </c>
      <c r="O4369" s="32">
        <f t="shared" si="1"/>
        <v>56.11686333</v>
      </c>
      <c r="P4369" s="33">
        <f t="shared" si="2"/>
        <v>16.33</v>
      </c>
      <c r="Q4369" s="34">
        <f t="shared" si="3"/>
        <v>1.197691198</v>
      </c>
      <c r="R4369" s="35" t="str">
        <f t="shared" si="4"/>
        <v>Medio</v>
      </c>
      <c r="S4369" s="35" t="str">
        <f>IF(O4369="","",IF(O4369&gt;AVERAGE('Base de datos limpia'!$O$2:$O$8001),"Alto","Normal"))
</f>
        <v>Normal</v>
      </c>
      <c r="T4369" s="35" t="str">
        <f t="shared" si="5"/>
        <v>Gamer intensivo</v>
      </c>
      <c r="U4369" s="35"/>
    </row>
    <row r="4370">
      <c r="A4370" s="28">
        <v>4369.0</v>
      </c>
      <c r="B4370" s="28">
        <v>18.0</v>
      </c>
      <c r="C4370" s="28" t="str">
        <f>TRIM(PROPER('Base de datos cruda'!C4370))</f>
        <v>Female</v>
      </c>
      <c r="D4370" s="28">
        <v>2.72</v>
      </c>
      <c r="E4370" s="28">
        <v>2.0</v>
      </c>
      <c r="F4370" s="28">
        <v>4.72</v>
      </c>
      <c r="G4370" s="28">
        <v>81.97</v>
      </c>
      <c r="H4370" s="28" t="str">
        <f>TRIM(PROPER('Base de datos cruda'!H4370))</f>
        <v>Rpg</v>
      </c>
      <c r="I4370" s="28">
        <v>0.36</v>
      </c>
      <c r="J4370" s="28">
        <v>5.87</v>
      </c>
      <c r="K4370" s="28">
        <v>281.39</v>
      </c>
      <c r="L4370" s="28">
        <f>IF('Base de datos cruda'!L4370&lt;0,,'Base de datos cruda'!L4370)</f>
        <v>7.25</v>
      </c>
      <c r="M4370" s="28" t="str">
        <f>IF(TRIM(PROPER('Base de datos cruda'!M4370))="High","Alto",IF(TRIM(PROPER('Base de datos cruda'!M4370))="Medium","Medio","Bajo"))</f>
        <v>Medio</v>
      </c>
      <c r="N4370" s="29">
        <v>38.0</v>
      </c>
      <c r="O4370" s="32">
        <f t="shared" si="1"/>
        <v>38</v>
      </c>
      <c r="P4370" s="33">
        <f t="shared" si="2"/>
        <v>8.59</v>
      </c>
      <c r="Q4370" s="34">
        <f t="shared" si="3"/>
        <v>0.7352941176</v>
      </c>
      <c r="R4370" s="35" t="str">
        <f t="shared" si="4"/>
        <v>Bajo</v>
      </c>
      <c r="S4370" s="35" t="str">
        <f>IF(O4370="","",IF(O4370&gt;AVERAGE('Base de datos limpia'!$O$2:$O$8001),"Alto","Normal"))
</f>
        <v>Normal</v>
      </c>
      <c r="T4370" s="35" t="str">
        <f t="shared" si="5"/>
        <v>Gamer casual</v>
      </c>
      <c r="U4370" s="35"/>
    </row>
    <row r="4371">
      <c r="A4371" s="28">
        <v>4370.0</v>
      </c>
      <c r="B4371" s="28">
        <v>19.0</v>
      </c>
      <c r="C4371" s="28" t="str">
        <f>TRIM(PROPER('Base de datos cruda'!C4371))</f>
        <v>Male</v>
      </c>
      <c r="D4371" s="28">
        <v>0.99</v>
      </c>
      <c r="E4371" s="28">
        <v>1.37</v>
      </c>
      <c r="F4371" s="28">
        <v>5.36</v>
      </c>
      <c r="G4371" s="28">
        <v>89.45</v>
      </c>
      <c r="H4371" s="28" t="str">
        <f>TRIM(PROPER('Base de datos cruda'!H4371))</f>
        <v>Rpg</v>
      </c>
      <c r="I4371" s="28">
        <v>4.08</v>
      </c>
      <c r="J4371" s="28">
        <v>4.95</v>
      </c>
      <c r="K4371" s="28">
        <v>322.9</v>
      </c>
      <c r="L4371" s="28">
        <f>IF('Base de datos cruda'!L4371&lt;0,,'Base de datos cruda'!L4371)</f>
        <v>5.3</v>
      </c>
      <c r="M4371" s="28" t="str">
        <f>IF(TRIM(PROPER('Base de datos cruda'!M4371))="High","Alto",IF(TRIM(PROPER('Base de datos cruda'!M4371))="Medium","Medio","Bajo"))</f>
        <v>Medio</v>
      </c>
      <c r="N4371" s="29">
        <v>55.8877594579454</v>
      </c>
      <c r="O4371" s="32">
        <f t="shared" si="1"/>
        <v>55.88775946</v>
      </c>
      <c r="P4371" s="33">
        <f t="shared" si="2"/>
        <v>5.94</v>
      </c>
      <c r="Q4371" s="34">
        <f t="shared" si="3"/>
        <v>1.383838384</v>
      </c>
      <c r="R4371" s="35" t="str">
        <f t="shared" si="4"/>
        <v>Medio</v>
      </c>
      <c r="S4371" s="35" t="str">
        <f>IF(O4371="","",IF(O4371&gt;AVERAGE('Base de datos limpia'!$O$2:$O$8001),"Alto","Normal"))
</f>
        <v>Normal</v>
      </c>
      <c r="T4371" s="35" t="str">
        <f t="shared" si="5"/>
        <v>Gamer casual</v>
      </c>
      <c r="U4371" s="35"/>
    </row>
    <row r="4372">
      <c r="A4372" s="28">
        <v>4371.0</v>
      </c>
      <c r="B4372" s="28">
        <v>19.0</v>
      </c>
      <c r="C4372" s="28" t="str">
        <f>TRIM(PROPER('Base de datos cruda'!C4372))</f>
        <v>Female</v>
      </c>
      <c r="D4372" s="28">
        <v>5.17</v>
      </c>
      <c r="E4372" s="28">
        <v>4.01</v>
      </c>
      <c r="F4372" s="28">
        <v>6.97</v>
      </c>
      <c r="G4372" s="28">
        <v>92.68</v>
      </c>
      <c r="H4372" s="28" t="str">
        <f>TRIM(PROPER('Base de datos cruda'!H4372))</f>
        <v>Casual</v>
      </c>
      <c r="I4372" s="28">
        <v>0.98</v>
      </c>
      <c r="J4372" s="28">
        <v>6.93</v>
      </c>
      <c r="K4372" s="28">
        <v>250.99</v>
      </c>
      <c r="L4372" s="28">
        <f>IF('Base de datos cruda'!L4372&lt;0,,'Base de datos cruda'!L4372)</f>
        <v>12.2</v>
      </c>
      <c r="M4372" s="28" t="str">
        <f>IF(TRIM(PROPER('Base de datos cruda'!M4372))="High","Alto",IF(TRIM(PROPER('Base de datos cruda'!M4372))="Medium","Medio","Bajo"))</f>
        <v>Bajo</v>
      </c>
      <c r="N4372" s="29">
        <v>59.0657772664779</v>
      </c>
      <c r="O4372" s="32">
        <f t="shared" si="1"/>
        <v>59.06577727</v>
      </c>
      <c r="P4372" s="33">
        <f t="shared" si="2"/>
        <v>12.1</v>
      </c>
      <c r="Q4372" s="34">
        <f t="shared" si="3"/>
        <v>0.7756286267</v>
      </c>
      <c r="R4372" s="35" t="str">
        <f t="shared" si="4"/>
        <v>Medio</v>
      </c>
      <c r="S4372" s="35" t="str">
        <f>IF(O4372="","",IF(O4372&gt;AVERAGE('Base de datos limpia'!$O$2:$O$8001),"Alto","Normal"))
</f>
        <v>Normal</v>
      </c>
      <c r="T4372" s="35" t="str">
        <f t="shared" si="5"/>
        <v>Gamer moderado</v>
      </c>
      <c r="U4372" s="35"/>
    </row>
    <row r="4373">
      <c r="A4373" s="28">
        <v>4372.0</v>
      </c>
      <c r="B4373" s="28">
        <v>18.0</v>
      </c>
      <c r="C4373" s="28" t="str">
        <f>TRIM(PROPER('Base de datos cruda'!C4373))</f>
        <v>Female</v>
      </c>
      <c r="D4373" s="28">
        <v>7.97</v>
      </c>
      <c r="E4373" s="28">
        <v>6.63</v>
      </c>
      <c r="F4373" s="28">
        <v>7.76</v>
      </c>
      <c r="G4373" s="28">
        <v>80.61</v>
      </c>
      <c r="H4373" s="28" t="str">
        <f>TRIM(PROPER('Base de datos cruda'!H4373))</f>
        <v>Casual</v>
      </c>
      <c r="I4373" s="28">
        <v>2.88</v>
      </c>
      <c r="J4373" s="28">
        <v>11.55</v>
      </c>
      <c r="K4373" s="28">
        <v>228.21</v>
      </c>
      <c r="L4373" s="28">
        <f>IF('Base de datos cruda'!L4373&lt;0,,'Base de datos cruda'!L4373)</f>
        <v>18.32</v>
      </c>
      <c r="M4373" s="28" t="str">
        <f>IF(TRIM(PROPER('Base de datos cruda'!M4373))="High","Alto",IF(TRIM(PROPER('Base de datos cruda'!M4373))="Medium","Medio","Bajo"))</f>
        <v>Bajo</v>
      </c>
      <c r="N4373" s="29">
        <v>45.63</v>
      </c>
      <c r="O4373" s="32">
        <f t="shared" si="1"/>
        <v>45.63</v>
      </c>
      <c r="P4373" s="33">
        <f t="shared" si="2"/>
        <v>19.52</v>
      </c>
      <c r="Q4373" s="34">
        <f t="shared" si="3"/>
        <v>0.8318695107</v>
      </c>
      <c r="R4373" s="35" t="str">
        <f t="shared" si="4"/>
        <v>Bajo</v>
      </c>
      <c r="S4373" s="35" t="str">
        <f>IF(O4373="","",IF(O4373&gt;AVERAGE('Base de datos limpia'!$O$2:$O$8001),"Alto","Normal"))
</f>
        <v>Normal</v>
      </c>
      <c r="T4373" s="35" t="str">
        <f t="shared" si="5"/>
        <v>Gamer intensivo</v>
      </c>
      <c r="U4373" s="35"/>
    </row>
    <row r="4374">
      <c r="A4374" s="28">
        <v>4373.0</v>
      </c>
      <c r="B4374" s="28">
        <v>23.0</v>
      </c>
      <c r="C4374" s="28" t="str">
        <f>TRIM(PROPER('Base de datos cruda'!C4374))</f>
        <v>Male</v>
      </c>
      <c r="D4374" s="28">
        <v>1.86</v>
      </c>
      <c r="E4374" s="28">
        <v>8.14</v>
      </c>
      <c r="F4374" s="28">
        <v>5.37</v>
      </c>
      <c r="G4374" s="28">
        <v>94.2</v>
      </c>
      <c r="H4374" s="28" t="str">
        <f>TRIM(PROPER('Base de datos cruda'!H4374))</f>
        <v>Casual</v>
      </c>
      <c r="I4374" s="28">
        <v>1.94</v>
      </c>
      <c r="J4374" s="28">
        <v>5.28</v>
      </c>
      <c r="K4374" s="28">
        <v>276.58</v>
      </c>
      <c r="L4374" s="28">
        <f>IF('Base de datos cruda'!L4374&lt;0,,'Base de datos cruda'!L4374)</f>
        <v>6.79</v>
      </c>
      <c r="M4374" s="28" t="str">
        <f>IF(TRIM(PROPER('Base de datos cruda'!M4374))="High","Alto",IF(TRIM(PROPER('Base de datos cruda'!M4374))="Medium","Medio","Bajo"))</f>
        <v>Alto</v>
      </c>
      <c r="N4374" s="29">
        <v>100.0</v>
      </c>
      <c r="O4374" s="32">
        <f t="shared" si="1"/>
        <v>100</v>
      </c>
      <c r="P4374" s="33">
        <f t="shared" si="2"/>
        <v>7.14</v>
      </c>
      <c r="Q4374" s="34">
        <f t="shared" si="3"/>
        <v>4.376344086</v>
      </c>
      <c r="R4374" s="35" t="str">
        <f t="shared" si="4"/>
        <v>Alto</v>
      </c>
      <c r="S4374" s="35" t="str">
        <f>IF(O4374="","",IF(O4374&gt;AVERAGE('Base de datos limpia'!$O$2:$O$8001),"Alto","Normal"))
</f>
        <v>Alto</v>
      </c>
      <c r="T4374" s="35" t="str">
        <f t="shared" si="5"/>
        <v>Gamer intensivo</v>
      </c>
      <c r="U4374" s="35"/>
    </row>
    <row r="4375">
      <c r="A4375" s="28">
        <v>4374.0</v>
      </c>
      <c r="B4375" s="28">
        <v>23.0</v>
      </c>
      <c r="C4375" s="28" t="str">
        <f>TRIM(PROPER('Base de datos cruda'!C4375))</f>
        <v>Male</v>
      </c>
      <c r="D4375" s="28">
        <v>2.24</v>
      </c>
      <c r="E4375" s="28">
        <v>5.91</v>
      </c>
      <c r="F4375" s="28">
        <v>8.35</v>
      </c>
      <c r="G4375" s="28">
        <v>91.4</v>
      </c>
      <c r="H4375" s="28" t="str">
        <f>TRIM(PROPER('Base de datos cruda'!H4375))</f>
        <v>Casual</v>
      </c>
      <c r="I4375" s="28">
        <v>1.75</v>
      </c>
      <c r="J4375" s="28">
        <v>7.42</v>
      </c>
      <c r="K4375" s="28">
        <v>302.49</v>
      </c>
      <c r="L4375" s="28">
        <f>IF('Base de datos cruda'!L4375&lt;0,,'Base de datos cruda'!L4375)</f>
        <v>5.15</v>
      </c>
      <c r="M4375" s="28" t="str">
        <f>IF(TRIM(PROPER('Base de datos cruda'!M4375))="High","Alto",IF(TRIM(PROPER('Base de datos cruda'!M4375))="Medium","Medio","Bajo"))</f>
        <v>Medio</v>
      </c>
      <c r="N4375" s="29">
        <v>95.7793408889245</v>
      </c>
      <c r="O4375" s="32">
        <f t="shared" si="1"/>
        <v>95.77934089</v>
      </c>
      <c r="P4375" s="33">
        <f t="shared" si="2"/>
        <v>9.66</v>
      </c>
      <c r="Q4375" s="34">
        <f t="shared" si="3"/>
        <v>2.638392857</v>
      </c>
      <c r="R4375" s="35" t="str">
        <f t="shared" si="4"/>
        <v>Alto</v>
      </c>
      <c r="S4375" s="35" t="str">
        <f>IF(O4375="","",IF(O4375&gt;AVERAGE('Base de datos limpia'!$O$2:$O$8001),"Alto","Normal"))
</f>
        <v>Alto</v>
      </c>
      <c r="T4375" s="35" t="str">
        <f t="shared" si="5"/>
        <v>Gamer moderado</v>
      </c>
      <c r="U4375" s="35"/>
    </row>
    <row r="4376">
      <c r="A4376" s="28">
        <v>4375.0</v>
      </c>
      <c r="B4376" s="28">
        <v>16.0</v>
      </c>
      <c r="C4376" s="28" t="str">
        <f>TRIM(PROPER('Base de datos cruda'!C4376))</f>
        <v>Male</v>
      </c>
      <c r="D4376" s="28">
        <v>7.77</v>
      </c>
      <c r="E4376" s="28">
        <v>6.23</v>
      </c>
      <c r="F4376" s="28">
        <v>4.55</v>
      </c>
      <c r="G4376" s="28">
        <v>66.28</v>
      </c>
      <c r="H4376" s="28" t="str">
        <f>TRIM(PROPER('Base de datos cruda'!H4376))</f>
        <v>Fps</v>
      </c>
      <c r="I4376" s="28">
        <v>4.35</v>
      </c>
      <c r="J4376" s="28">
        <v>10.28</v>
      </c>
      <c r="K4376" s="28">
        <v>218.84</v>
      </c>
      <c r="L4376" s="28">
        <f>IF('Base de datos cruda'!L4376&lt;0,,'Base de datos cruda'!L4376)</f>
        <v>16.08</v>
      </c>
      <c r="M4376" s="28" t="str">
        <f>IF(TRIM(PROPER('Base de datos cruda'!M4376))="High","Alto",IF(TRIM(PROPER('Base de datos cruda'!M4376))="Medium","Medio","Bajo"))</f>
        <v>Bajo</v>
      </c>
      <c r="N4376" s="29">
        <v>38.79</v>
      </c>
      <c r="O4376" s="32">
        <f t="shared" si="1"/>
        <v>38.79</v>
      </c>
      <c r="P4376" s="33">
        <f t="shared" si="2"/>
        <v>18.05</v>
      </c>
      <c r="Q4376" s="34">
        <f t="shared" si="3"/>
        <v>0.8018018018</v>
      </c>
      <c r="R4376" s="35" t="str">
        <f t="shared" si="4"/>
        <v>Bajo</v>
      </c>
      <c r="S4376" s="35" t="str">
        <f>IF(O4376="","",IF(O4376&gt;AVERAGE('Base de datos limpia'!$O$2:$O$8001),"Alto","Normal"))
</f>
        <v>Normal</v>
      </c>
      <c r="T4376" s="35" t="str">
        <f t="shared" si="5"/>
        <v>Gamer intensivo</v>
      </c>
      <c r="U4376" s="35"/>
    </row>
    <row r="4377">
      <c r="A4377" s="28">
        <v>4376.0</v>
      </c>
      <c r="B4377" s="28">
        <v>22.0</v>
      </c>
      <c r="C4377" s="28" t="str">
        <f>TRIM(PROPER('Base de datos cruda'!C4377))</f>
        <v>Male</v>
      </c>
      <c r="D4377" s="28">
        <v>1.43</v>
      </c>
      <c r="E4377" s="28">
        <v>8.2</v>
      </c>
      <c r="F4377" s="28">
        <v>5.04</v>
      </c>
      <c r="G4377" s="28">
        <v>69.82</v>
      </c>
      <c r="H4377" s="28" t="str">
        <f>TRIM(PROPER('Base de datos cruda'!H4377))</f>
        <v>Casual</v>
      </c>
      <c r="I4377" s="28">
        <v>4.87</v>
      </c>
      <c r="J4377" s="28">
        <v>4.68</v>
      </c>
      <c r="K4377" s="28">
        <v>306.75</v>
      </c>
      <c r="L4377" s="28">
        <f>IF('Base de datos cruda'!L4377&lt;0,,'Base de datos cruda'!L4377)</f>
        <v>4.98</v>
      </c>
      <c r="M4377" s="28" t="str">
        <f>IF(TRIM(PROPER('Base de datos cruda'!M4377))="High","Alto",IF(TRIM(PROPER('Base de datos cruda'!M4377))="Medium","Medio","Bajo"))</f>
        <v>Alto</v>
      </c>
      <c r="N4377" s="29">
        <v>94.73</v>
      </c>
      <c r="O4377" s="32">
        <f t="shared" si="1"/>
        <v>94.73</v>
      </c>
      <c r="P4377" s="33">
        <f t="shared" si="2"/>
        <v>6.11</v>
      </c>
      <c r="Q4377" s="34">
        <f t="shared" si="3"/>
        <v>5.734265734</v>
      </c>
      <c r="R4377" s="35" t="str">
        <f t="shared" si="4"/>
        <v>Alto</v>
      </c>
      <c r="S4377" s="35" t="str">
        <f>IF(O4377="","",IF(O4377&gt;AVERAGE('Base de datos limpia'!$O$2:$O$8001),"Alto","Normal"))
</f>
        <v>Alto</v>
      </c>
      <c r="T4377" s="35" t="str">
        <f t="shared" si="5"/>
        <v>Gamer intensivo</v>
      </c>
      <c r="U4377" s="35"/>
    </row>
    <row r="4378">
      <c r="A4378" s="28">
        <v>4377.0</v>
      </c>
      <c r="B4378" s="28">
        <v>17.0</v>
      </c>
      <c r="C4378" s="28" t="str">
        <f>TRIM(PROPER('Base de datos cruda'!C4378))</f>
        <v>Female</v>
      </c>
      <c r="D4378" s="28">
        <v>4.09</v>
      </c>
      <c r="E4378" s="28">
        <v>5.76</v>
      </c>
      <c r="F4378" s="28">
        <v>8.85</v>
      </c>
      <c r="G4378" s="28">
        <v>86.87</v>
      </c>
      <c r="H4378" s="28" t="str">
        <f>TRIM(PROPER('Base de datos cruda'!H4378))</f>
        <v>Fps</v>
      </c>
      <c r="I4378" s="28">
        <v>1.93</v>
      </c>
      <c r="J4378" s="28">
        <v>7.03</v>
      </c>
      <c r="K4378" s="28">
        <v>274.82</v>
      </c>
      <c r="L4378" s="28">
        <f>IF('Base de datos cruda'!L4378&lt;0,,'Base de datos cruda'!L4378)</f>
        <v>7.72</v>
      </c>
      <c r="M4378" s="28" t="str">
        <f>IF(TRIM(PROPER('Base de datos cruda'!M4378))="High","Alto",IF(TRIM(PROPER('Base de datos cruda'!M4378))="Medium","Medio","Bajo"))</f>
        <v>Medio</v>
      </c>
      <c r="N4378" s="29">
        <v>78.44</v>
      </c>
      <c r="O4378" s="32">
        <f t="shared" si="1"/>
        <v>78.44</v>
      </c>
      <c r="P4378" s="33">
        <f t="shared" si="2"/>
        <v>11.12</v>
      </c>
      <c r="Q4378" s="34">
        <f t="shared" si="3"/>
        <v>1.408312958</v>
      </c>
      <c r="R4378" s="35" t="str">
        <f t="shared" si="4"/>
        <v>Alto</v>
      </c>
      <c r="S4378" s="35" t="str">
        <f>IF(O4378="","",IF(O4378&gt;AVERAGE('Base de datos limpia'!$O$2:$O$8001),"Alto","Normal"))
</f>
        <v>Alto</v>
      </c>
      <c r="T4378" s="35" t="str">
        <f t="shared" si="5"/>
        <v>Gamer moderado</v>
      </c>
      <c r="U4378" s="35"/>
    </row>
    <row r="4379">
      <c r="A4379" s="28">
        <v>4378.0</v>
      </c>
      <c r="B4379" s="28">
        <v>16.0</v>
      </c>
      <c r="C4379" s="28" t="str">
        <f>TRIM(PROPER('Base de datos cruda'!C4379))</f>
        <v>Female</v>
      </c>
      <c r="D4379" s="28">
        <v>1.92</v>
      </c>
      <c r="E4379" s="28">
        <v>6.5</v>
      </c>
      <c r="F4379" s="28">
        <v>4.67</v>
      </c>
      <c r="G4379" s="28">
        <v>98.99</v>
      </c>
      <c r="H4379" s="28" t="str">
        <f>TRIM(PROPER('Base de datos cruda'!H4379))</f>
        <v>Casual</v>
      </c>
      <c r="I4379" s="28">
        <v>3.2</v>
      </c>
      <c r="J4379" s="28">
        <v>6.08</v>
      </c>
      <c r="K4379" s="28">
        <v>303.29</v>
      </c>
      <c r="L4379" s="28">
        <f>IF('Base de datos cruda'!L4379&lt;0,,'Base de datos cruda'!L4379)</f>
        <v>6.79</v>
      </c>
      <c r="M4379" s="28" t="str">
        <f>IF(TRIM(PROPER('Base de datos cruda'!M4379))="High","Alto",IF(TRIM(PROPER('Base de datos cruda'!M4379))="Medium","Medio","Bajo"))</f>
        <v>Medio</v>
      </c>
      <c r="N4379" s="29">
        <v>84.67</v>
      </c>
      <c r="O4379" s="32">
        <f t="shared" si="1"/>
        <v>84.67</v>
      </c>
      <c r="P4379" s="33">
        <f t="shared" si="2"/>
        <v>8</v>
      </c>
      <c r="Q4379" s="34">
        <f t="shared" si="3"/>
        <v>3.385416667</v>
      </c>
      <c r="R4379" s="35" t="str">
        <f t="shared" si="4"/>
        <v>Alto</v>
      </c>
      <c r="S4379" s="35" t="str">
        <f>IF(O4379="","",IF(O4379&gt;AVERAGE('Base de datos limpia'!$O$2:$O$8001),"Alto","Normal"))
</f>
        <v>Alto</v>
      </c>
      <c r="T4379" s="35" t="str">
        <f t="shared" si="5"/>
        <v>Gamer intensivo</v>
      </c>
      <c r="U4379" s="35"/>
    </row>
    <row r="4380">
      <c r="A4380" s="28">
        <v>4379.0</v>
      </c>
      <c r="B4380" s="28">
        <v>18.0</v>
      </c>
      <c r="C4380" s="28" t="str">
        <f>TRIM(PROPER('Base de datos cruda'!C4380))</f>
        <v>Female</v>
      </c>
      <c r="D4380" s="28">
        <v>7.46</v>
      </c>
      <c r="E4380" s="28">
        <v>5.65</v>
      </c>
      <c r="F4380" s="28">
        <v>8.44</v>
      </c>
      <c r="G4380" s="28">
        <v>75.05</v>
      </c>
      <c r="H4380" s="28" t="str">
        <f>TRIM(PROPER('Base de datos cruda'!H4380))</f>
        <v>Casual</v>
      </c>
      <c r="I4380" s="28">
        <v>2.78</v>
      </c>
      <c r="J4380" s="28">
        <v>12.64</v>
      </c>
      <c r="K4380" s="28">
        <v>233.8</v>
      </c>
      <c r="L4380" s="28">
        <f>IF('Base de datos cruda'!L4380&lt;0,,'Base de datos cruda'!L4380)</f>
        <v>13.68</v>
      </c>
      <c r="M4380" s="28" t="str">
        <f>IF(TRIM(PROPER('Base de datos cruda'!M4380))="High","Alto",IF(TRIM(PROPER('Base de datos cruda'!M4380))="Medium","Medio","Bajo"))</f>
        <v>Bajo</v>
      </c>
      <c r="N4380" s="29">
        <v>62.185583503143</v>
      </c>
      <c r="O4380" s="32">
        <f t="shared" si="1"/>
        <v>62.1855835</v>
      </c>
      <c r="P4380" s="33">
        <f t="shared" si="2"/>
        <v>20.1</v>
      </c>
      <c r="Q4380" s="34">
        <f t="shared" si="3"/>
        <v>0.7573726542</v>
      </c>
      <c r="R4380" s="35" t="str">
        <f t="shared" si="4"/>
        <v>Medio</v>
      </c>
      <c r="S4380" s="35" t="str">
        <f>IF(O4380="","",IF(O4380&gt;AVERAGE('Base de datos limpia'!$O$2:$O$8001),"Alto","Normal"))
</f>
        <v>Normal</v>
      </c>
      <c r="T4380" s="35" t="str">
        <f t="shared" si="5"/>
        <v>Gamer moderado</v>
      </c>
      <c r="U4380" s="35"/>
    </row>
    <row r="4381">
      <c r="A4381" s="28">
        <v>4380.0</v>
      </c>
      <c r="B4381" s="28">
        <v>19.0</v>
      </c>
      <c r="C4381" s="28" t="str">
        <f>TRIM(PROPER('Base de datos cruda'!C4381))</f>
        <v>Male</v>
      </c>
      <c r="D4381" s="28">
        <v>7.85</v>
      </c>
      <c r="E4381" s="28">
        <v>8.92</v>
      </c>
      <c r="F4381" s="28">
        <v>7.52</v>
      </c>
      <c r="G4381" s="28">
        <v>69.19</v>
      </c>
      <c r="H4381" s="28" t="str">
        <f>TRIM(PROPER('Base de datos cruda'!H4381))</f>
        <v>Rpg</v>
      </c>
      <c r="I4381" s="28">
        <v>0.38</v>
      </c>
      <c r="J4381" s="28">
        <v>12.23</v>
      </c>
      <c r="K4381" s="28">
        <v>244.95</v>
      </c>
      <c r="L4381" s="28">
        <f>IF('Base de datos cruda'!L4381&lt;0,,'Base de datos cruda'!L4381)</f>
        <v>19.51</v>
      </c>
      <c r="M4381" s="28" t="str">
        <f>IF(TRIM(PROPER('Base de datos cruda'!M4381))="High","Alto",IF(TRIM(PROPER('Base de datos cruda'!M4381))="Medium","Medio","Bajo"))</f>
        <v>Bajo</v>
      </c>
      <c r="N4381" s="29">
        <v>64.9891072952461</v>
      </c>
      <c r="O4381" s="32">
        <f t="shared" si="1"/>
        <v>64.9891073</v>
      </c>
      <c r="P4381" s="33">
        <f t="shared" si="2"/>
        <v>20.08</v>
      </c>
      <c r="Q4381" s="34">
        <f t="shared" si="3"/>
        <v>1.136305732</v>
      </c>
      <c r="R4381" s="35" t="str">
        <f t="shared" si="4"/>
        <v>Medio</v>
      </c>
      <c r="S4381" s="35" t="str">
        <f>IF(O4381="","",IF(O4381&gt;AVERAGE('Base de datos limpia'!$O$2:$O$8001),"Alto","Normal"))
</f>
        <v>Normal</v>
      </c>
      <c r="T4381" s="35" t="str">
        <f t="shared" si="5"/>
        <v>Gamer intensivo</v>
      </c>
      <c r="U4381" s="35"/>
    </row>
    <row r="4382">
      <c r="A4382" s="28">
        <v>4381.0</v>
      </c>
      <c r="B4382" s="28">
        <v>21.0</v>
      </c>
      <c r="C4382" s="28" t="str">
        <f>TRIM(PROPER('Base de datos cruda'!C4382))</f>
        <v>Male</v>
      </c>
      <c r="D4382" s="28">
        <v>6.52</v>
      </c>
      <c r="E4382" s="28">
        <v>3.12</v>
      </c>
      <c r="F4382" s="28">
        <v>4.37</v>
      </c>
      <c r="G4382" s="28">
        <v>94.77</v>
      </c>
      <c r="H4382" s="28" t="str">
        <f>TRIM(PROPER('Base de datos cruda'!H4382))</f>
        <v>Fps</v>
      </c>
      <c r="I4382" s="28">
        <v>0.21</v>
      </c>
      <c r="J4382" s="28">
        <v>9.85</v>
      </c>
      <c r="K4382" s="28">
        <v>243.85</v>
      </c>
      <c r="L4382" s="28">
        <f>IF('Base de datos cruda'!L4382&lt;0,,'Base de datos cruda'!L4382)</f>
        <v>14.4</v>
      </c>
      <c r="M4382" s="28" t="str">
        <f>IF(TRIM(PROPER('Base de datos cruda'!M4382))="High","Alto",IF(TRIM(PROPER('Base de datos cruda'!M4382))="Medium","Medio","Bajo"))</f>
        <v>Bajo</v>
      </c>
      <c r="N4382" s="29">
        <v>28.2</v>
      </c>
      <c r="O4382" s="32">
        <f t="shared" si="1"/>
        <v>28.2</v>
      </c>
      <c r="P4382" s="33">
        <f t="shared" si="2"/>
        <v>16.37</v>
      </c>
      <c r="Q4382" s="34">
        <f t="shared" si="3"/>
        <v>0.4785276074</v>
      </c>
      <c r="R4382" s="35" t="str">
        <f t="shared" si="4"/>
        <v>Bajo</v>
      </c>
      <c r="S4382" s="35" t="str">
        <f>IF(O4382="","",IF(O4382&gt;AVERAGE('Base de datos limpia'!$O$2:$O$8001),"Alto","Normal"))
</f>
        <v>Normal</v>
      </c>
      <c r="T4382" s="35" t="str">
        <f t="shared" si="5"/>
        <v>Gamer moderado</v>
      </c>
      <c r="U4382" s="35"/>
    </row>
    <row r="4383">
      <c r="A4383" s="28">
        <v>4382.0</v>
      </c>
      <c r="B4383" s="28">
        <v>20.0</v>
      </c>
      <c r="C4383" s="28" t="str">
        <f>TRIM(PROPER('Base de datos cruda'!C4383))</f>
        <v>Female</v>
      </c>
      <c r="D4383" s="28">
        <v>2.52</v>
      </c>
      <c r="E4383" s="28">
        <v>3.38</v>
      </c>
      <c r="F4383" s="28">
        <v>6.42</v>
      </c>
      <c r="G4383" s="28">
        <v>67.98</v>
      </c>
      <c r="H4383" s="28" t="str">
        <f>TRIM(PROPER('Base de datos cruda'!H4383))</f>
        <v>Fps</v>
      </c>
      <c r="I4383" s="28">
        <v>3.87</v>
      </c>
      <c r="J4383" s="28">
        <v>6.71</v>
      </c>
      <c r="K4383" s="28">
        <v>312.25</v>
      </c>
      <c r="L4383" s="28">
        <f>IF('Base de datos cruda'!L4383&lt;0,,'Base de datos cruda'!L4383)</f>
        <v>8.52</v>
      </c>
      <c r="M4383" s="28" t="str">
        <f>IF(TRIM(PROPER('Base de datos cruda'!M4383))="High","Alto",IF(TRIM(PROPER('Base de datos cruda'!M4383))="Medium","Medio","Bajo"))</f>
        <v>Medio</v>
      </c>
      <c r="N4383" s="29">
        <v>55.14</v>
      </c>
      <c r="O4383" s="32">
        <f t="shared" si="1"/>
        <v>55.14</v>
      </c>
      <c r="P4383" s="33">
        <f t="shared" si="2"/>
        <v>9.23</v>
      </c>
      <c r="Q4383" s="34">
        <f t="shared" si="3"/>
        <v>1.341269841</v>
      </c>
      <c r="R4383" s="35" t="str">
        <f t="shared" si="4"/>
        <v>Medio</v>
      </c>
      <c r="S4383" s="35" t="str">
        <f>IF(O4383="","",IF(O4383&gt;AVERAGE('Base de datos limpia'!$O$2:$O$8001),"Alto","Normal"))
</f>
        <v>Normal</v>
      </c>
      <c r="T4383" s="35" t="str">
        <f t="shared" si="5"/>
        <v>Gamer moderado</v>
      </c>
      <c r="U4383" s="35"/>
    </row>
    <row r="4384">
      <c r="A4384" s="28">
        <v>4383.0</v>
      </c>
      <c r="B4384" s="28">
        <v>19.0</v>
      </c>
      <c r="C4384" s="28" t="str">
        <f>TRIM(PROPER('Base de datos cruda'!C4384))</f>
        <v>Female</v>
      </c>
      <c r="D4384" s="28">
        <v>3.23</v>
      </c>
      <c r="E4384" s="28">
        <v>2.15</v>
      </c>
      <c r="F4384" s="28">
        <v>6.59</v>
      </c>
      <c r="G4384" s="28">
        <v>87.9</v>
      </c>
      <c r="H4384" s="28" t="str">
        <f>TRIM(PROPER('Base de datos cruda'!H4384))</f>
        <v>Fps</v>
      </c>
      <c r="I4384" s="28">
        <v>1.97</v>
      </c>
      <c r="J4384" s="28">
        <v>5.84</v>
      </c>
      <c r="K4384" s="28">
        <v>287.62</v>
      </c>
      <c r="L4384" s="28">
        <f>IF('Base de datos cruda'!L4384&lt;0,,'Base de datos cruda'!L4384)</f>
        <v>9.76</v>
      </c>
      <c r="M4384" s="28" t="str">
        <f>IF(TRIM(PROPER('Base de datos cruda'!M4384))="High","Alto",IF(TRIM(PROPER('Base de datos cruda'!M4384))="Medium","Medio","Bajo"))</f>
        <v>Medio</v>
      </c>
      <c r="N4384" s="29">
        <v>63.2325236982595</v>
      </c>
      <c r="O4384" s="32">
        <f t="shared" si="1"/>
        <v>63.2325237</v>
      </c>
      <c r="P4384" s="33">
        <f t="shared" si="2"/>
        <v>9.07</v>
      </c>
      <c r="Q4384" s="34">
        <f t="shared" si="3"/>
        <v>0.6656346749</v>
      </c>
      <c r="R4384" s="35" t="str">
        <f t="shared" si="4"/>
        <v>Medio</v>
      </c>
      <c r="S4384" s="35" t="str">
        <f>IF(O4384="","",IF(O4384&gt;AVERAGE('Base de datos limpia'!$O$2:$O$8001),"Alto","Normal"))
</f>
        <v>Normal</v>
      </c>
      <c r="T4384" s="35" t="str">
        <f t="shared" si="5"/>
        <v>Gamer casual</v>
      </c>
      <c r="U4384" s="35"/>
    </row>
    <row r="4385">
      <c r="A4385" s="28">
        <v>4384.0</v>
      </c>
      <c r="B4385" s="28">
        <v>23.0</v>
      </c>
      <c r="C4385" s="28" t="str">
        <f>TRIM(PROPER('Base de datos cruda'!C4385))</f>
        <v>Female</v>
      </c>
      <c r="D4385" s="28">
        <v>1.94</v>
      </c>
      <c r="E4385" s="28">
        <v>8.38</v>
      </c>
      <c r="F4385" s="28">
        <v>8.66</v>
      </c>
      <c r="G4385" s="28">
        <v>61.37</v>
      </c>
      <c r="H4385" s="28" t="str">
        <f>TRIM(PROPER('Base de datos cruda'!H4385))</f>
        <v>Casual</v>
      </c>
      <c r="I4385" s="28">
        <v>1.54</v>
      </c>
      <c r="J4385" s="28">
        <v>3.66</v>
      </c>
      <c r="K4385" s="28">
        <v>299.47</v>
      </c>
      <c r="L4385" s="28">
        <f>IF('Base de datos cruda'!L4385&lt;0,,'Base de datos cruda'!L4385)</f>
        <v>7.56</v>
      </c>
      <c r="M4385" s="28" t="str">
        <f>IF(TRIM(PROPER('Base de datos cruda'!M4385))="High","Alto",IF(TRIM(PROPER('Base de datos cruda'!M4385))="Medium","Medio","Bajo"))</f>
        <v>Medio</v>
      </c>
      <c r="N4385" s="29">
        <v>98.38</v>
      </c>
      <c r="O4385" s="32">
        <f t="shared" si="1"/>
        <v>98.38</v>
      </c>
      <c r="P4385" s="33">
        <f t="shared" si="2"/>
        <v>5.6</v>
      </c>
      <c r="Q4385" s="34">
        <f t="shared" si="3"/>
        <v>4.319587629</v>
      </c>
      <c r="R4385" s="35" t="str">
        <f t="shared" si="4"/>
        <v>Alto</v>
      </c>
      <c r="S4385" s="35" t="str">
        <f>IF(O4385="","",IF(O4385&gt;AVERAGE('Base de datos limpia'!$O$2:$O$8001),"Alto","Normal"))
</f>
        <v>Alto</v>
      </c>
      <c r="T4385" s="35" t="str">
        <f t="shared" si="5"/>
        <v>Gamer intensivo</v>
      </c>
      <c r="U4385" s="35"/>
    </row>
    <row r="4386">
      <c r="A4386" s="28">
        <v>4385.0</v>
      </c>
      <c r="B4386" s="28">
        <v>19.0</v>
      </c>
      <c r="C4386" s="28" t="str">
        <f>TRIM(PROPER('Base de datos cruda'!C4386))</f>
        <v>Male</v>
      </c>
      <c r="D4386" s="28">
        <v>7.13</v>
      </c>
      <c r="E4386" s="28">
        <v>4.71</v>
      </c>
      <c r="F4386" s="28">
        <v>6.11</v>
      </c>
      <c r="G4386" s="28">
        <v>60.76</v>
      </c>
      <c r="H4386" s="28" t="str">
        <f>TRIM(PROPER('Base de datos cruda'!H4386))</f>
        <v>Rpg</v>
      </c>
      <c r="I4386" s="28">
        <v>4.93</v>
      </c>
      <c r="J4386" s="28">
        <v>9.73</v>
      </c>
      <c r="K4386" s="28">
        <v>243.36</v>
      </c>
      <c r="L4386" s="28">
        <f>IF('Base de datos cruda'!L4386&lt;0,,'Base de datos cruda'!L4386)</f>
        <v>16.1</v>
      </c>
      <c r="M4386" s="28" t="str">
        <f>IF(TRIM(PROPER('Base de datos cruda'!M4386))="High","Alto",IF(TRIM(PROPER('Base de datos cruda'!M4386))="Medium","Medio","Bajo"))</f>
        <v>Bajo</v>
      </c>
      <c r="N4386" s="29">
        <v>45.9573776375766</v>
      </c>
      <c r="O4386" s="32">
        <f t="shared" si="1"/>
        <v>45.95737764</v>
      </c>
      <c r="P4386" s="33">
        <f t="shared" si="2"/>
        <v>16.86</v>
      </c>
      <c r="Q4386" s="34">
        <f t="shared" si="3"/>
        <v>0.6605890603</v>
      </c>
      <c r="R4386" s="35" t="str">
        <f t="shared" si="4"/>
        <v>Bajo</v>
      </c>
      <c r="S4386" s="35" t="str">
        <f>IF(O4386="","",IF(O4386&gt;AVERAGE('Base de datos limpia'!$O$2:$O$8001),"Alto","Normal"))
</f>
        <v>Normal</v>
      </c>
      <c r="T4386" s="35" t="str">
        <f t="shared" si="5"/>
        <v>Gamer moderado</v>
      </c>
      <c r="U4386" s="35"/>
    </row>
    <row r="4387">
      <c r="A4387" s="28">
        <v>4386.0</v>
      </c>
      <c r="B4387" s="28">
        <v>17.0</v>
      </c>
      <c r="C4387" s="28" t="str">
        <f>TRIM(PROPER('Base de datos cruda'!C4387))</f>
        <v>Male</v>
      </c>
      <c r="D4387" s="28">
        <v>7.32</v>
      </c>
      <c r="E4387" s="28">
        <v>4.13</v>
      </c>
      <c r="F4387" s="28">
        <v>6.23</v>
      </c>
      <c r="G4387" s="28">
        <v>78.06</v>
      </c>
      <c r="H4387" s="28" t="str">
        <f>TRIM(PROPER('Base de datos cruda'!H4387))</f>
        <v>Rpg</v>
      </c>
      <c r="I4387" s="28">
        <v>0.43</v>
      </c>
      <c r="J4387" s="28">
        <v>10.54</v>
      </c>
      <c r="K4387" s="28">
        <v>234.13</v>
      </c>
      <c r="L4387" s="28">
        <f>IF('Base de datos cruda'!L4387&lt;0,,'Base de datos cruda'!L4387)</f>
        <v>12.78</v>
      </c>
      <c r="M4387" s="28" t="str">
        <f>IF(TRIM(PROPER('Base de datos cruda'!M4387))="High","Alto",IF(TRIM(PROPER('Base de datos cruda'!M4387))="Medium","Medio","Bajo"))</f>
        <v>Bajo</v>
      </c>
      <c r="N4387" s="29">
        <v>38.88</v>
      </c>
      <c r="O4387" s="32">
        <f t="shared" si="1"/>
        <v>38.88</v>
      </c>
      <c r="P4387" s="33">
        <f t="shared" si="2"/>
        <v>17.86</v>
      </c>
      <c r="Q4387" s="34">
        <f t="shared" si="3"/>
        <v>0.5642076503</v>
      </c>
      <c r="R4387" s="35" t="str">
        <f t="shared" si="4"/>
        <v>Bajo</v>
      </c>
      <c r="S4387" s="35" t="str">
        <f>IF(O4387="","",IF(O4387&gt;AVERAGE('Base de datos limpia'!$O$2:$O$8001),"Alto","Normal"))
</f>
        <v>Normal</v>
      </c>
      <c r="T4387" s="35" t="str">
        <f t="shared" si="5"/>
        <v>Gamer moderado</v>
      </c>
      <c r="U4387" s="35"/>
    </row>
    <row r="4388">
      <c r="A4388" s="28">
        <v>4387.0</v>
      </c>
      <c r="B4388" s="28">
        <v>18.0</v>
      </c>
      <c r="C4388" s="28" t="str">
        <f>TRIM(PROPER('Base de datos cruda'!C4388))</f>
        <v>Male</v>
      </c>
      <c r="D4388" s="28">
        <v>3.35</v>
      </c>
      <c r="E4388" s="28">
        <v>9.83</v>
      </c>
      <c r="F4388" s="28">
        <v>4.56</v>
      </c>
      <c r="G4388" s="28">
        <v>86.26</v>
      </c>
      <c r="H4388" s="28" t="str">
        <f>TRIM(PROPER('Base de datos cruda'!H4388))</f>
        <v>Casual</v>
      </c>
      <c r="I4388" s="28">
        <v>1.35</v>
      </c>
      <c r="J4388" s="28">
        <v>6.55</v>
      </c>
      <c r="K4388" s="28">
        <v>284.29</v>
      </c>
      <c r="L4388" s="28">
        <f>IF('Base de datos cruda'!L4388&lt;0,,'Base de datos cruda'!L4388)</f>
        <v>4.78</v>
      </c>
      <c r="M4388" s="28" t="str">
        <f>IF(TRIM(PROPER('Base de datos cruda'!M4388))="High","Alto",IF(TRIM(PROPER('Base de datos cruda'!M4388))="Medium","Medio","Bajo"))</f>
        <v>Alto</v>
      </c>
      <c r="N4388" s="29">
        <v>87.25</v>
      </c>
      <c r="O4388" s="32">
        <f t="shared" si="1"/>
        <v>87.25</v>
      </c>
      <c r="P4388" s="33">
        <f t="shared" si="2"/>
        <v>9.9</v>
      </c>
      <c r="Q4388" s="34">
        <f t="shared" si="3"/>
        <v>2.934328358</v>
      </c>
      <c r="R4388" s="35" t="str">
        <f t="shared" si="4"/>
        <v>Alto</v>
      </c>
      <c r="S4388" s="35" t="str">
        <f>IF(O4388="","",IF(O4388&gt;AVERAGE('Base de datos limpia'!$O$2:$O$8001),"Alto","Normal"))
</f>
        <v>Alto</v>
      </c>
      <c r="T4388" s="35" t="str">
        <f t="shared" si="5"/>
        <v>Gamer intensivo</v>
      </c>
      <c r="U4388" s="35"/>
    </row>
    <row r="4389">
      <c r="A4389" s="28">
        <v>4388.0</v>
      </c>
      <c r="B4389" s="28">
        <v>21.0</v>
      </c>
      <c r="C4389" s="28" t="str">
        <f>TRIM(PROPER('Base de datos cruda'!C4389))</f>
        <v>Other</v>
      </c>
      <c r="D4389" s="28">
        <v>5.25</v>
      </c>
      <c r="E4389" s="28">
        <v>9.34</v>
      </c>
      <c r="F4389" s="28">
        <v>7.2</v>
      </c>
      <c r="G4389" s="28">
        <v>65.7</v>
      </c>
      <c r="H4389" s="28" t="str">
        <f>TRIM(PROPER('Base de datos cruda'!H4389))</f>
        <v>Fps</v>
      </c>
      <c r="I4389" s="28">
        <v>4.28</v>
      </c>
      <c r="J4389" s="28">
        <v>9.94</v>
      </c>
      <c r="K4389" s="28">
        <v>260.47</v>
      </c>
      <c r="L4389" s="28">
        <f>IF('Base de datos cruda'!L4389&lt;0,,'Base de datos cruda'!L4389)</f>
        <v>10.32</v>
      </c>
      <c r="M4389" s="28" t="str">
        <f>IF(TRIM(PROPER('Base de datos cruda'!M4389))="High","Alto",IF(TRIM(PROPER('Base de datos cruda'!M4389))="Medium","Medio","Bajo"))</f>
        <v>Bajo</v>
      </c>
      <c r="N4389" s="29">
        <v>94.4370259974146</v>
      </c>
      <c r="O4389" s="32">
        <f t="shared" si="1"/>
        <v>94.437026</v>
      </c>
      <c r="P4389" s="33">
        <f t="shared" si="2"/>
        <v>15.19</v>
      </c>
      <c r="Q4389" s="34">
        <f t="shared" si="3"/>
        <v>1.779047619</v>
      </c>
      <c r="R4389" s="35" t="str">
        <f t="shared" si="4"/>
        <v>Alto</v>
      </c>
      <c r="S4389" s="35" t="str">
        <f>IF(O4389="","",IF(O4389&gt;AVERAGE('Base de datos limpia'!$O$2:$O$8001),"Alto","Normal"))
</f>
        <v>Alto</v>
      </c>
      <c r="T4389" s="35" t="str">
        <f t="shared" si="5"/>
        <v>Gamer intensivo</v>
      </c>
      <c r="U4389" s="35"/>
    </row>
    <row r="4390">
      <c r="A4390" s="28">
        <v>4389.0</v>
      </c>
      <c r="B4390" s="28">
        <v>23.0</v>
      </c>
      <c r="C4390" s="28" t="str">
        <f>TRIM(PROPER('Base de datos cruda'!C4390))</f>
        <v>Male</v>
      </c>
      <c r="D4390" s="28">
        <v>1.32</v>
      </c>
      <c r="E4390" s="28">
        <v>9.75</v>
      </c>
      <c r="F4390" s="28">
        <v>5.05</v>
      </c>
      <c r="G4390" s="28">
        <v>90.56</v>
      </c>
      <c r="H4390" s="28" t="str">
        <f>TRIM(PROPER('Base de datos cruda'!H4390))</f>
        <v>Casual</v>
      </c>
      <c r="I4390" s="28">
        <v>2.07</v>
      </c>
      <c r="J4390" s="28">
        <v>7.0</v>
      </c>
      <c r="K4390" s="28">
        <v>306.64</v>
      </c>
      <c r="L4390" s="28">
        <f>IF('Base de datos cruda'!L4390&lt;0,,'Base de datos cruda'!L4390)</f>
        <v>6.92</v>
      </c>
      <c r="M4390" s="28" t="str">
        <f>IF(TRIM(PROPER('Base de datos cruda'!M4390))="High","Alto",IF(TRIM(PROPER('Base de datos cruda'!M4390))="Medium","Medio","Bajo"))</f>
        <v>Alto</v>
      </c>
      <c r="N4390" s="29">
        <v>106.435975751107</v>
      </c>
      <c r="O4390" s="33" t="str">
        <f t="shared" si="1"/>
        <v/>
      </c>
      <c r="P4390" s="33">
        <f t="shared" si="2"/>
        <v>8.32</v>
      </c>
      <c r="Q4390" s="34">
        <f t="shared" si="3"/>
        <v>7.386363636</v>
      </c>
      <c r="R4390" s="35" t="str">
        <f t="shared" si="4"/>
        <v>Alto</v>
      </c>
      <c r="S4390" s="35" t="str">
        <f>IF(O4390="","",IF(O4390&gt;AVERAGE('Base de datos limpia'!$O$2:$O$8001),"Alto","Normal"))
</f>
        <v/>
      </c>
      <c r="T4390" s="35" t="str">
        <f t="shared" si="5"/>
        <v>Gamer intensivo</v>
      </c>
      <c r="U4390" s="35"/>
    </row>
    <row r="4391">
      <c r="A4391" s="28">
        <v>4390.0</v>
      </c>
      <c r="B4391" s="28">
        <v>23.0</v>
      </c>
      <c r="C4391" s="28" t="str">
        <f>TRIM(PROPER('Base de datos cruda'!C4391))</f>
        <v>Female</v>
      </c>
      <c r="D4391" s="28">
        <v>3.48</v>
      </c>
      <c r="E4391" s="28">
        <v>2.28</v>
      </c>
      <c r="F4391" s="28">
        <v>4.39</v>
      </c>
      <c r="G4391" s="28">
        <v>65.15</v>
      </c>
      <c r="H4391" s="28" t="str">
        <f>TRIM(PROPER('Base de datos cruda'!H4391))</f>
        <v>Rpg</v>
      </c>
      <c r="I4391" s="28">
        <v>2.92</v>
      </c>
      <c r="J4391" s="28">
        <v>6.42</v>
      </c>
      <c r="K4391" s="28">
        <v>299.43</v>
      </c>
      <c r="L4391" s="28">
        <f>IF('Base de datos cruda'!L4391&lt;0,,'Base de datos cruda'!L4391)</f>
        <v>5.61</v>
      </c>
      <c r="M4391" s="28" t="str">
        <f>IF(TRIM(PROPER('Base de datos cruda'!M4391))="High","Alto",IF(TRIM(PROPER('Base de datos cruda'!M4391))="Medium","Medio","Bajo"))</f>
        <v>Medio</v>
      </c>
      <c r="N4391" s="29">
        <v>38.7</v>
      </c>
      <c r="O4391" s="32">
        <f t="shared" si="1"/>
        <v>38.7</v>
      </c>
      <c r="P4391" s="33">
        <f t="shared" si="2"/>
        <v>9.9</v>
      </c>
      <c r="Q4391" s="34">
        <f t="shared" si="3"/>
        <v>0.6551724138</v>
      </c>
      <c r="R4391" s="35" t="str">
        <f t="shared" si="4"/>
        <v>Bajo</v>
      </c>
      <c r="S4391" s="35" t="str">
        <f>IF(O4391="","",IF(O4391&gt;AVERAGE('Base de datos limpia'!$O$2:$O$8001),"Alto","Normal"))
</f>
        <v>Normal</v>
      </c>
      <c r="T4391" s="35" t="str">
        <f t="shared" si="5"/>
        <v>Gamer casual</v>
      </c>
      <c r="U4391" s="35"/>
    </row>
    <row r="4392">
      <c r="A4392" s="28">
        <v>4391.0</v>
      </c>
      <c r="B4392" s="28">
        <v>24.0</v>
      </c>
      <c r="C4392" s="28" t="str">
        <f>TRIM(PROPER('Base de datos cruda'!C4392))</f>
        <v>Female</v>
      </c>
      <c r="D4392" s="28">
        <v>5.05</v>
      </c>
      <c r="E4392" s="28">
        <v>9.02</v>
      </c>
      <c r="F4392" s="28">
        <v>8.98</v>
      </c>
      <c r="G4392" s="28">
        <v>81.35</v>
      </c>
      <c r="H4392" s="28" t="str">
        <f>TRIM(PROPER('Base de datos cruda'!H4392))</f>
        <v>Fps</v>
      </c>
      <c r="I4392" s="28">
        <v>0.24</v>
      </c>
      <c r="J4392" s="28">
        <v>6.48</v>
      </c>
      <c r="K4392" s="28">
        <v>282.12</v>
      </c>
      <c r="L4392" s="28">
        <f>IF('Base de datos cruda'!L4392&lt;0,,'Base de datos cruda'!L4392)</f>
        <v>10.35</v>
      </c>
      <c r="M4392" s="28" t="str">
        <f>IF(TRIM(PROPER('Base de datos cruda'!M4392))="High","Alto",IF(TRIM(PROPER('Base de datos cruda'!M4392))="Medium","Medio","Bajo"))</f>
        <v>Bajo</v>
      </c>
      <c r="N4392" s="29">
        <v>118.632935786856</v>
      </c>
      <c r="O4392" s="33" t="str">
        <f t="shared" si="1"/>
        <v/>
      </c>
      <c r="P4392" s="33">
        <f t="shared" si="2"/>
        <v>11.53</v>
      </c>
      <c r="Q4392" s="34">
        <f t="shared" si="3"/>
        <v>1.786138614</v>
      </c>
      <c r="R4392" s="35" t="str">
        <f t="shared" si="4"/>
        <v>Alto</v>
      </c>
      <c r="S4392" s="35" t="str">
        <f>IF(O4392="","",IF(O4392&gt;AVERAGE('Base de datos limpia'!$O$2:$O$8001),"Alto","Normal"))
</f>
        <v/>
      </c>
      <c r="T4392" s="35" t="str">
        <f t="shared" si="5"/>
        <v>Gamer intensivo</v>
      </c>
      <c r="U4392" s="35"/>
    </row>
    <row r="4393">
      <c r="A4393" s="28">
        <v>4392.0</v>
      </c>
      <c r="B4393" s="28">
        <v>22.0</v>
      </c>
      <c r="C4393" s="28" t="str">
        <f>TRIM(PROPER('Base de datos cruda'!C4393))</f>
        <v>Male</v>
      </c>
      <c r="D4393" s="28">
        <v>3.08</v>
      </c>
      <c r="E4393" s="28">
        <v>3.96</v>
      </c>
      <c r="F4393" s="28">
        <v>5.35</v>
      </c>
      <c r="G4393" s="28">
        <v>72.33</v>
      </c>
      <c r="H4393" s="28" t="str">
        <f>TRIM(PROPER('Base de datos cruda'!H4393))</f>
        <v>Casual</v>
      </c>
      <c r="I4393" s="28">
        <v>4.6</v>
      </c>
      <c r="J4393" s="28">
        <v>4.25</v>
      </c>
      <c r="K4393" s="28">
        <v>286.31</v>
      </c>
      <c r="L4393" s="28">
        <f>IF('Base de datos cruda'!L4393&lt;0,,'Base de datos cruda'!L4393)</f>
        <v>5.9</v>
      </c>
      <c r="M4393" s="28" t="str">
        <f>IF(TRIM(PROPER('Base de datos cruda'!M4393))="High","Alto",IF(TRIM(PROPER('Base de datos cruda'!M4393))="Medium","Medio","Bajo"))</f>
        <v>Medio</v>
      </c>
      <c r="N4393" s="29">
        <v>56.56</v>
      </c>
      <c r="O4393" s="32">
        <f t="shared" si="1"/>
        <v>56.56</v>
      </c>
      <c r="P4393" s="33">
        <f t="shared" si="2"/>
        <v>7.33</v>
      </c>
      <c r="Q4393" s="34">
        <f t="shared" si="3"/>
        <v>1.285714286</v>
      </c>
      <c r="R4393" s="35" t="str">
        <f t="shared" si="4"/>
        <v>Medio</v>
      </c>
      <c r="S4393" s="35" t="str">
        <f>IF(O4393="","",IF(O4393&gt;AVERAGE('Base de datos limpia'!$O$2:$O$8001),"Alto","Normal"))
</f>
        <v>Normal</v>
      </c>
      <c r="T4393" s="35" t="str">
        <f t="shared" si="5"/>
        <v>Gamer moderado</v>
      </c>
      <c r="U4393" s="35"/>
    </row>
    <row r="4394">
      <c r="A4394" s="28">
        <v>4393.0</v>
      </c>
      <c r="B4394" s="28">
        <v>17.0</v>
      </c>
      <c r="C4394" s="28" t="str">
        <f>TRIM(PROPER('Base de datos cruda'!C4394))</f>
        <v>Female</v>
      </c>
      <c r="D4394" s="28">
        <v>2.86</v>
      </c>
      <c r="E4394" s="28">
        <v>1.11</v>
      </c>
      <c r="F4394" s="28">
        <v>4.71</v>
      </c>
      <c r="G4394" s="28">
        <v>90.09</v>
      </c>
      <c r="H4394" s="28" t="str">
        <f>TRIM(PROPER('Base de datos cruda'!H4394))</f>
        <v>Rpg</v>
      </c>
      <c r="I4394" s="28">
        <v>0.68</v>
      </c>
      <c r="J4394" s="28">
        <v>3.88</v>
      </c>
      <c r="K4394" s="28">
        <v>298.27</v>
      </c>
      <c r="L4394" s="28">
        <f>IF('Base de datos cruda'!L4394&lt;0,,'Base de datos cruda'!L4394)</f>
        <v>6.95</v>
      </c>
      <c r="M4394" s="28" t="str">
        <f>IF(TRIM(PROPER('Base de datos cruda'!M4394))="High","Alto",IF(TRIM(PROPER('Base de datos cruda'!M4394))="Medium","Medio","Bajo"))</f>
        <v>Medio</v>
      </c>
      <c r="N4394" s="29">
        <v>42.33</v>
      </c>
      <c r="O4394" s="32">
        <f t="shared" si="1"/>
        <v>42.33</v>
      </c>
      <c r="P4394" s="33">
        <f t="shared" si="2"/>
        <v>6.74</v>
      </c>
      <c r="Q4394" s="34">
        <f t="shared" si="3"/>
        <v>0.3881118881</v>
      </c>
      <c r="R4394" s="35" t="str">
        <f t="shared" si="4"/>
        <v>Bajo</v>
      </c>
      <c r="S4394" s="35" t="str">
        <f>IF(O4394="","",IF(O4394&gt;AVERAGE('Base de datos limpia'!$O$2:$O$8001),"Alto","Normal"))
</f>
        <v>Normal</v>
      </c>
      <c r="T4394" s="35" t="str">
        <f t="shared" si="5"/>
        <v>Gamer casual</v>
      </c>
      <c r="U4394" s="35"/>
    </row>
    <row r="4395">
      <c r="A4395" s="28">
        <v>4394.0</v>
      </c>
      <c r="B4395" s="28">
        <v>23.0</v>
      </c>
      <c r="C4395" s="28" t="str">
        <f>TRIM(PROPER('Base de datos cruda'!C4395))</f>
        <v>Female</v>
      </c>
      <c r="D4395" s="28">
        <v>0.01</v>
      </c>
      <c r="E4395" s="28">
        <v>4.52</v>
      </c>
      <c r="F4395" s="28">
        <v>7.5</v>
      </c>
      <c r="G4395" s="28">
        <v>92.16</v>
      </c>
      <c r="H4395" s="28" t="str">
        <f>TRIM(PROPER('Base de datos cruda'!H4395))</f>
        <v>Fps</v>
      </c>
      <c r="I4395" s="28">
        <v>1.07</v>
      </c>
      <c r="J4395" s="28">
        <v>5.7</v>
      </c>
      <c r="K4395" s="28">
        <v>331.89</v>
      </c>
      <c r="L4395" s="28">
        <f>IF('Base de datos cruda'!L4395&lt;0,,'Base de datos cruda'!L4395)</f>
        <v>4.3</v>
      </c>
      <c r="M4395" s="28" t="str">
        <f>IF(TRIM(PROPER('Base de datos cruda'!M4395))="High","Alto",IF(TRIM(PROPER('Base de datos cruda'!M4395))="Medium","Medio","Bajo"))</f>
        <v>Medio</v>
      </c>
      <c r="N4395" s="29">
        <v>96.2</v>
      </c>
      <c r="O4395" s="32">
        <f t="shared" si="1"/>
        <v>96.2</v>
      </c>
      <c r="P4395" s="33">
        <f t="shared" si="2"/>
        <v>5.71</v>
      </c>
      <c r="Q4395" s="34">
        <f t="shared" si="3"/>
        <v>452</v>
      </c>
      <c r="R4395" s="35" t="str">
        <f t="shared" si="4"/>
        <v>Alto</v>
      </c>
      <c r="S4395" s="35" t="str">
        <f>IF(O4395="","",IF(O4395&gt;AVERAGE('Base de datos limpia'!$O$2:$O$8001),"Alto","Normal"))
</f>
        <v>Alto</v>
      </c>
      <c r="T4395" s="35" t="str">
        <f t="shared" si="5"/>
        <v>Gamer moderado</v>
      </c>
      <c r="U4395" s="35"/>
    </row>
    <row r="4396">
      <c r="A4396" s="28">
        <v>4395.0</v>
      </c>
      <c r="B4396" s="28">
        <v>22.0</v>
      </c>
      <c r="C4396" s="28" t="str">
        <f>TRIM(PROPER('Base de datos cruda'!C4396))</f>
        <v>Female</v>
      </c>
      <c r="D4396" s="28">
        <v>6.43</v>
      </c>
      <c r="E4396" s="28">
        <v>5.58</v>
      </c>
      <c r="F4396" s="28">
        <v>8.11</v>
      </c>
      <c r="G4396" s="28">
        <v>62.64</v>
      </c>
      <c r="H4396" s="28" t="str">
        <f>TRIM(PROPER('Base de datos cruda'!H4396))</f>
        <v>Rpg</v>
      </c>
      <c r="I4396" s="28">
        <v>0.78</v>
      </c>
      <c r="J4396" s="28">
        <v>12.41</v>
      </c>
      <c r="K4396" s="28">
        <v>253.77</v>
      </c>
      <c r="L4396" s="28">
        <f>IF('Base de datos cruda'!L4396&lt;0,,'Base de datos cruda'!L4396)</f>
        <v>16.04</v>
      </c>
      <c r="M4396" s="28" t="str">
        <f>IF(TRIM(PROPER('Base de datos cruda'!M4396))="High","Alto",IF(TRIM(PROPER('Base de datos cruda'!M4396))="Medium","Medio","Bajo"))</f>
        <v>Bajo</v>
      </c>
      <c r="N4396" s="29">
        <v>53.9</v>
      </c>
      <c r="O4396" s="32">
        <f t="shared" si="1"/>
        <v>53.9</v>
      </c>
      <c r="P4396" s="33">
        <f t="shared" si="2"/>
        <v>18.84</v>
      </c>
      <c r="Q4396" s="34">
        <f t="shared" si="3"/>
        <v>0.867807154</v>
      </c>
      <c r="R4396" s="35" t="str">
        <f t="shared" si="4"/>
        <v>Medio</v>
      </c>
      <c r="S4396" s="35" t="str">
        <f>IF(O4396="","",IF(O4396&gt;AVERAGE('Base de datos limpia'!$O$2:$O$8001),"Alto","Normal"))
</f>
        <v>Normal</v>
      </c>
      <c r="T4396" s="35" t="str">
        <f t="shared" si="5"/>
        <v>Gamer moderado</v>
      </c>
      <c r="U4396" s="35"/>
    </row>
    <row r="4397">
      <c r="A4397" s="28">
        <v>4396.0</v>
      </c>
      <c r="B4397" s="28">
        <v>23.0</v>
      </c>
      <c r="C4397" s="28" t="str">
        <f>TRIM(PROPER('Base de datos cruda'!C4397))</f>
        <v>Male</v>
      </c>
      <c r="D4397" s="28">
        <v>7.11</v>
      </c>
      <c r="E4397" s="28">
        <v>1.97</v>
      </c>
      <c r="F4397" s="28">
        <v>4.32</v>
      </c>
      <c r="G4397" s="28">
        <v>67.7</v>
      </c>
      <c r="H4397" s="28" t="str">
        <f>TRIM(PROPER('Base de datos cruda'!H4397))</f>
        <v>Casual</v>
      </c>
      <c r="I4397" s="28">
        <v>2.49</v>
      </c>
      <c r="J4397" s="28">
        <v>8.37</v>
      </c>
      <c r="K4397" s="28">
        <v>240.13</v>
      </c>
      <c r="L4397" s="28">
        <f>IF('Base de datos cruda'!L4397&lt;0,,'Base de datos cruda'!L4397)</f>
        <v>16.45</v>
      </c>
      <c r="M4397" s="28" t="str">
        <f>IF(TRIM(PROPER('Base de datos cruda'!M4397))="High","Alto",IF(TRIM(PROPER('Base de datos cruda'!M4397))="Medium","Medio","Bajo"))</f>
        <v>Bajo</v>
      </c>
      <c r="N4397" s="29">
        <v>12.3446835430853</v>
      </c>
      <c r="O4397" s="32">
        <f t="shared" si="1"/>
        <v>12.34468354</v>
      </c>
      <c r="P4397" s="33">
        <f t="shared" si="2"/>
        <v>15.48</v>
      </c>
      <c r="Q4397" s="34">
        <f t="shared" si="3"/>
        <v>0.2770745429</v>
      </c>
      <c r="R4397" s="35" t="str">
        <f t="shared" si="4"/>
        <v>Bajo</v>
      </c>
      <c r="S4397" s="35" t="str">
        <f>IF(O4397="","",IF(O4397&gt;AVERAGE('Base de datos limpia'!$O$2:$O$8001),"Alto","Normal"))
</f>
        <v>Normal</v>
      </c>
      <c r="T4397" s="35" t="str">
        <f t="shared" si="5"/>
        <v>Gamer casual</v>
      </c>
      <c r="U4397" s="35"/>
    </row>
    <row r="4398">
      <c r="A4398" s="28">
        <v>4397.0</v>
      </c>
      <c r="B4398" s="28">
        <v>18.0</v>
      </c>
      <c r="C4398" s="28" t="str">
        <f>TRIM(PROPER('Base de datos cruda'!C4398))</f>
        <v>Male</v>
      </c>
      <c r="D4398" s="28">
        <v>7.76</v>
      </c>
      <c r="E4398" s="28">
        <v>5.84</v>
      </c>
      <c r="F4398" s="28">
        <v>4.53</v>
      </c>
      <c r="G4398" s="28">
        <v>95.71</v>
      </c>
      <c r="H4398" s="28" t="str">
        <f>TRIM(PROPER('Base de datos cruda'!H4398))</f>
        <v>Fps</v>
      </c>
      <c r="I4398" s="28">
        <v>4.08</v>
      </c>
      <c r="J4398" s="28">
        <v>10.55</v>
      </c>
      <c r="K4398" s="28">
        <v>233.51</v>
      </c>
      <c r="L4398" s="28">
        <f>IF('Base de datos cruda'!L4398&lt;0,,'Base de datos cruda'!L4398)</f>
        <v>14.71</v>
      </c>
      <c r="M4398" s="28" t="str">
        <f>IF(TRIM(PROPER('Base de datos cruda'!M4398))="High","Alto",IF(TRIM(PROPER('Base de datos cruda'!M4398))="Medium","Medio","Bajo"))</f>
        <v>Bajo</v>
      </c>
      <c r="N4398" s="29">
        <v>34.03</v>
      </c>
      <c r="O4398" s="32">
        <f t="shared" si="1"/>
        <v>34.03</v>
      </c>
      <c r="P4398" s="33">
        <f t="shared" si="2"/>
        <v>18.31</v>
      </c>
      <c r="Q4398" s="34">
        <f t="shared" si="3"/>
        <v>0.7525773196</v>
      </c>
      <c r="R4398" s="35" t="str">
        <f t="shared" si="4"/>
        <v>Bajo</v>
      </c>
      <c r="S4398" s="35" t="str">
        <f>IF(O4398="","",IF(O4398&gt;AVERAGE('Base de datos limpia'!$O$2:$O$8001),"Alto","Normal"))
</f>
        <v>Normal</v>
      </c>
      <c r="T4398" s="35" t="str">
        <f t="shared" si="5"/>
        <v>Gamer moderado</v>
      </c>
      <c r="U4398" s="35"/>
    </row>
    <row r="4399">
      <c r="A4399" s="28">
        <v>4398.0</v>
      </c>
      <c r="B4399" s="28">
        <v>22.0</v>
      </c>
      <c r="C4399" s="28" t="str">
        <f>TRIM(PROPER('Base de datos cruda'!C4399))</f>
        <v>Male</v>
      </c>
      <c r="D4399" s="28">
        <v>5.75</v>
      </c>
      <c r="E4399" s="28">
        <v>8.38</v>
      </c>
      <c r="F4399" s="28">
        <v>4.45</v>
      </c>
      <c r="G4399" s="28">
        <v>76.62</v>
      </c>
      <c r="H4399" s="28" t="str">
        <f>TRIM(PROPER('Base de datos cruda'!H4399))</f>
        <v>Rpg</v>
      </c>
      <c r="I4399" s="28">
        <v>1.33</v>
      </c>
      <c r="J4399" s="28">
        <v>10.1</v>
      </c>
      <c r="K4399" s="28">
        <v>256.71</v>
      </c>
      <c r="L4399" s="28">
        <f>IF('Base de datos cruda'!L4399&lt;0,,'Base de datos cruda'!L4399)</f>
        <v>15.72</v>
      </c>
      <c r="M4399" s="28" t="str">
        <f>IF(TRIM(PROPER('Base de datos cruda'!M4399))="High","Alto",IF(TRIM(PROPER('Base de datos cruda'!M4399))="Medium","Medio","Bajo"))</f>
        <v>Alto</v>
      </c>
      <c r="N4399" s="29">
        <v>84.8515426618042</v>
      </c>
      <c r="O4399" s="32">
        <f t="shared" si="1"/>
        <v>84.85154266</v>
      </c>
      <c r="P4399" s="33">
        <f t="shared" si="2"/>
        <v>15.85</v>
      </c>
      <c r="Q4399" s="34">
        <f t="shared" si="3"/>
        <v>1.457391304</v>
      </c>
      <c r="R4399" s="35" t="str">
        <f t="shared" si="4"/>
        <v>Alto</v>
      </c>
      <c r="S4399" s="35" t="str">
        <f>IF(O4399="","",IF(O4399&gt;AVERAGE('Base de datos limpia'!$O$2:$O$8001),"Alto","Normal"))
</f>
        <v>Alto</v>
      </c>
      <c r="T4399" s="35" t="str">
        <f t="shared" si="5"/>
        <v>Gamer intensivo</v>
      </c>
      <c r="U4399" s="35"/>
    </row>
    <row r="4400">
      <c r="A4400" s="28">
        <v>4399.0</v>
      </c>
      <c r="B4400" s="28">
        <v>24.0</v>
      </c>
      <c r="C4400" s="28" t="str">
        <f>TRIM(PROPER('Base de datos cruda'!C4400))</f>
        <v>Male</v>
      </c>
      <c r="D4400" s="28">
        <v>4.39</v>
      </c>
      <c r="E4400" s="28">
        <v>4.4</v>
      </c>
      <c r="F4400" s="28">
        <v>4.23</v>
      </c>
      <c r="G4400" s="28">
        <v>79.07</v>
      </c>
      <c r="H4400" s="28" t="str">
        <f>TRIM(PROPER('Base de datos cruda'!H4400))</f>
        <v>Casual</v>
      </c>
      <c r="I4400" s="28">
        <v>0.71</v>
      </c>
      <c r="J4400" s="28">
        <v>6.28</v>
      </c>
      <c r="K4400" s="28">
        <v>260.13</v>
      </c>
      <c r="L4400" s="28">
        <f>IF('Base de datos cruda'!L4400&lt;0,,'Base de datos cruda'!L4400)</f>
        <v>9.99</v>
      </c>
      <c r="M4400" s="28" t="str">
        <f>IF(TRIM(PROPER('Base de datos cruda'!M4400))="High","Alto",IF(TRIM(PROPER('Base de datos cruda'!M4400))="Medium","Medio","Bajo"))</f>
        <v>Medio</v>
      </c>
      <c r="N4400" s="29">
        <v>44.94</v>
      </c>
      <c r="O4400" s="32">
        <f t="shared" si="1"/>
        <v>44.94</v>
      </c>
      <c r="P4400" s="33">
        <f t="shared" si="2"/>
        <v>10.67</v>
      </c>
      <c r="Q4400" s="34">
        <f t="shared" si="3"/>
        <v>1.002277904</v>
      </c>
      <c r="R4400" s="35" t="str">
        <f t="shared" si="4"/>
        <v>Bajo</v>
      </c>
      <c r="S4400" s="35" t="str">
        <f>IF(O4400="","",IF(O4400&gt;AVERAGE('Base de datos limpia'!$O$2:$O$8001),"Alto","Normal"))
</f>
        <v>Normal</v>
      </c>
      <c r="T4400" s="35" t="str">
        <f t="shared" si="5"/>
        <v>Gamer moderado</v>
      </c>
      <c r="U4400" s="35"/>
    </row>
    <row r="4401">
      <c r="A4401" s="28">
        <v>4400.0</v>
      </c>
      <c r="B4401" s="28">
        <v>18.0</v>
      </c>
      <c r="C4401" s="28" t="str">
        <f>TRIM(PROPER('Base de datos cruda'!C4401))</f>
        <v>Female</v>
      </c>
      <c r="D4401" s="28">
        <v>2.15</v>
      </c>
      <c r="E4401" s="28">
        <v>4.17</v>
      </c>
      <c r="F4401" s="28">
        <v>7.3</v>
      </c>
      <c r="G4401" s="28">
        <v>66.72</v>
      </c>
      <c r="H4401" s="28" t="str">
        <f>TRIM(PROPER('Base de datos cruda'!H4401))</f>
        <v>Casual</v>
      </c>
      <c r="I4401" s="28">
        <v>2.05</v>
      </c>
      <c r="J4401" s="28">
        <v>6.12</v>
      </c>
      <c r="K4401" s="28">
        <v>293.55</v>
      </c>
      <c r="L4401" s="28">
        <f>IF('Base de datos cruda'!L4401&lt;0,,'Base de datos cruda'!L4401)</f>
        <v>7.8</v>
      </c>
      <c r="M4401" s="28" t="str">
        <f>IF(TRIM(PROPER('Base de datos cruda'!M4401))="High","Alto",IF(TRIM(PROPER('Base de datos cruda'!M4401))="Medium","Medio","Bajo"))</f>
        <v>Medio</v>
      </c>
      <c r="N4401" s="29">
        <v>64.42</v>
      </c>
      <c r="O4401" s="32">
        <f t="shared" si="1"/>
        <v>64.42</v>
      </c>
      <c r="P4401" s="33">
        <f t="shared" si="2"/>
        <v>8.27</v>
      </c>
      <c r="Q4401" s="34">
        <f t="shared" si="3"/>
        <v>1.939534884</v>
      </c>
      <c r="R4401" s="35" t="str">
        <f t="shared" si="4"/>
        <v>Medio</v>
      </c>
      <c r="S4401" s="35" t="str">
        <f>IF(O4401="","",IF(O4401&gt;AVERAGE('Base de datos limpia'!$O$2:$O$8001),"Alto","Normal"))
</f>
        <v>Normal</v>
      </c>
      <c r="T4401" s="35" t="str">
        <f t="shared" si="5"/>
        <v>Gamer moderado</v>
      </c>
      <c r="U4401" s="35"/>
    </row>
    <row r="4402">
      <c r="A4402" s="28">
        <v>4401.0</v>
      </c>
      <c r="B4402" s="28">
        <v>21.0</v>
      </c>
      <c r="C4402" s="28" t="str">
        <f>TRIM(PROPER('Base de datos cruda'!C4402))</f>
        <v>Female</v>
      </c>
      <c r="D4402" s="28">
        <v>7.99</v>
      </c>
      <c r="E4402" s="28">
        <v>4.05</v>
      </c>
      <c r="F4402" s="28">
        <v>6.94</v>
      </c>
      <c r="G4402" s="28">
        <v>99.8</v>
      </c>
      <c r="H4402" s="28" t="str">
        <f>TRIM(PROPER('Base de datos cruda'!H4402))</f>
        <v>Casual</v>
      </c>
      <c r="I4402" s="28">
        <v>4.91</v>
      </c>
      <c r="J4402" s="28">
        <v>13.06</v>
      </c>
      <c r="K4402" s="28">
        <v>212.15</v>
      </c>
      <c r="L4402" s="28">
        <f>IF('Base de datos cruda'!L4402&lt;0,,'Base de datos cruda'!L4402)</f>
        <v>17.48</v>
      </c>
      <c r="M4402" s="28" t="str">
        <f>IF(TRIM(PROPER('Base de datos cruda'!M4402))="High","Alto",IF(TRIM(PROPER('Base de datos cruda'!M4402))="Medium","Medio","Bajo"))</f>
        <v>Bajo</v>
      </c>
      <c r="N4402" s="29">
        <v>36.96</v>
      </c>
      <c r="O4402" s="32">
        <f t="shared" si="1"/>
        <v>36.96</v>
      </c>
      <c r="P4402" s="33">
        <f t="shared" si="2"/>
        <v>21.05</v>
      </c>
      <c r="Q4402" s="34">
        <f t="shared" si="3"/>
        <v>0.5068836045</v>
      </c>
      <c r="R4402" s="35" t="str">
        <f t="shared" si="4"/>
        <v>Bajo</v>
      </c>
      <c r="S4402" s="35" t="str">
        <f>IF(O4402="","",IF(O4402&gt;AVERAGE('Base de datos limpia'!$O$2:$O$8001),"Alto","Normal"))
</f>
        <v>Normal</v>
      </c>
      <c r="T4402" s="35" t="str">
        <f t="shared" si="5"/>
        <v>Gamer moderado</v>
      </c>
      <c r="U4402" s="35"/>
    </row>
    <row r="4403">
      <c r="A4403" s="28">
        <v>4402.0</v>
      </c>
      <c r="B4403" s="28">
        <v>17.0</v>
      </c>
      <c r="C4403" s="28" t="str">
        <f>TRIM(PROPER('Base de datos cruda'!C4403))</f>
        <v>Male</v>
      </c>
      <c r="D4403" s="28">
        <v>4.72</v>
      </c>
      <c r="E4403" s="28">
        <v>9.31</v>
      </c>
      <c r="F4403" s="28">
        <v>7.31</v>
      </c>
      <c r="G4403" s="28">
        <v>96.92</v>
      </c>
      <c r="H4403" s="28" t="str">
        <f>TRIM(PROPER('Base de datos cruda'!H4403))</f>
        <v>Fps</v>
      </c>
      <c r="I4403" s="28">
        <v>0.06</v>
      </c>
      <c r="J4403" s="28">
        <v>10.01</v>
      </c>
      <c r="K4403" s="28">
        <v>269.12</v>
      </c>
      <c r="L4403" s="28">
        <f>IF('Base de datos cruda'!L4403&lt;0,,'Base de datos cruda'!L4403)</f>
        <v>7.98</v>
      </c>
      <c r="M4403" s="28" t="str">
        <f>IF(TRIM(PROPER('Base de datos cruda'!M4403))="High","Alto",IF(TRIM(PROPER('Base de datos cruda'!M4403))="Medium","Medio","Bajo"))</f>
        <v>Medio</v>
      </c>
      <c r="N4403" s="29">
        <v>102.569158661395</v>
      </c>
      <c r="O4403" s="33" t="str">
        <f t="shared" si="1"/>
        <v/>
      </c>
      <c r="P4403" s="33">
        <f t="shared" si="2"/>
        <v>14.73</v>
      </c>
      <c r="Q4403" s="34">
        <f t="shared" si="3"/>
        <v>1.972457627</v>
      </c>
      <c r="R4403" s="35" t="str">
        <f t="shared" si="4"/>
        <v>Alto</v>
      </c>
      <c r="S4403" s="35" t="str">
        <f>IF(O4403="","",IF(O4403&gt;AVERAGE('Base de datos limpia'!$O$2:$O$8001),"Alto","Normal"))
</f>
        <v/>
      </c>
      <c r="T4403" s="35" t="str">
        <f t="shared" si="5"/>
        <v>Gamer intensivo</v>
      </c>
      <c r="U4403" s="35"/>
    </row>
    <row r="4404">
      <c r="A4404" s="28">
        <v>4403.0</v>
      </c>
      <c r="B4404" s="28">
        <v>17.0</v>
      </c>
      <c r="C4404" s="28" t="str">
        <f>TRIM(PROPER('Base de datos cruda'!C4404))</f>
        <v>Female</v>
      </c>
      <c r="D4404" s="28">
        <v>5.45</v>
      </c>
      <c r="E4404" s="28">
        <v>1.44</v>
      </c>
      <c r="F4404" s="28">
        <v>6.53</v>
      </c>
      <c r="G4404" s="28">
        <v>60.08</v>
      </c>
      <c r="H4404" s="28" t="str">
        <f>TRIM(PROPER('Base de datos cruda'!H4404))</f>
        <v>Rpg</v>
      </c>
      <c r="I4404" s="28">
        <v>2.52</v>
      </c>
      <c r="J4404" s="28">
        <v>9.98</v>
      </c>
      <c r="K4404" s="28">
        <v>258.91</v>
      </c>
      <c r="L4404" s="28">
        <f>IF('Base de datos cruda'!L4404&lt;0,,'Base de datos cruda'!L4404)</f>
        <v>14.5</v>
      </c>
      <c r="M4404" s="28" t="str">
        <f>IF(TRIM(PROPER('Base de datos cruda'!M4404))="High","Alto",IF(TRIM(PROPER('Base de datos cruda'!M4404))="Medium","Medio","Bajo"))</f>
        <v>Bajo</v>
      </c>
      <c r="N4404" s="29">
        <v>21.13</v>
      </c>
      <c r="O4404" s="32">
        <f t="shared" si="1"/>
        <v>21.13</v>
      </c>
      <c r="P4404" s="33">
        <f t="shared" si="2"/>
        <v>15.43</v>
      </c>
      <c r="Q4404" s="34">
        <f t="shared" si="3"/>
        <v>0.2642201835</v>
      </c>
      <c r="R4404" s="35" t="str">
        <f t="shared" si="4"/>
        <v>Bajo</v>
      </c>
      <c r="S4404" s="35" t="str">
        <f>IF(O4404="","",IF(O4404&gt;AVERAGE('Base de datos limpia'!$O$2:$O$8001),"Alto","Normal"))
</f>
        <v>Normal</v>
      </c>
      <c r="T4404" s="35" t="str">
        <f t="shared" si="5"/>
        <v>Gamer casual</v>
      </c>
      <c r="U4404" s="35"/>
    </row>
    <row r="4405">
      <c r="A4405" s="28">
        <v>4404.0</v>
      </c>
      <c r="B4405" s="28">
        <v>20.0</v>
      </c>
      <c r="C4405" s="28" t="str">
        <f>TRIM(PROPER('Base de datos cruda'!C4405))</f>
        <v>Female</v>
      </c>
      <c r="D4405" s="28">
        <v>5.46</v>
      </c>
      <c r="E4405" s="28">
        <v>5.01</v>
      </c>
      <c r="F4405" s="28">
        <v>8.09</v>
      </c>
      <c r="G4405" s="28">
        <v>82.03</v>
      </c>
      <c r="H4405" s="28" t="str">
        <f>TRIM(PROPER('Base de datos cruda'!H4405))</f>
        <v>Casual</v>
      </c>
      <c r="I4405" s="28">
        <v>3.35</v>
      </c>
      <c r="J4405" s="28">
        <v>6.87</v>
      </c>
      <c r="K4405" s="28">
        <v>261.47</v>
      </c>
      <c r="L4405" s="28">
        <f>IF('Base de datos cruda'!L4405&lt;0,,'Base de datos cruda'!L4405)</f>
        <v>11.34</v>
      </c>
      <c r="M4405" s="28" t="str">
        <f>IF(TRIM(PROPER('Base de datos cruda'!M4405))="High","Alto",IF(TRIM(PROPER('Base de datos cruda'!M4405))="Medium","Medio","Bajo"))</f>
        <v>Bajo</v>
      </c>
      <c r="N4405" s="29">
        <v>60.12</v>
      </c>
      <c r="O4405" s="32">
        <f t="shared" si="1"/>
        <v>60.12</v>
      </c>
      <c r="P4405" s="33">
        <f t="shared" si="2"/>
        <v>12.33</v>
      </c>
      <c r="Q4405" s="34">
        <f t="shared" si="3"/>
        <v>0.9175824176</v>
      </c>
      <c r="R4405" s="35" t="str">
        <f t="shared" si="4"/>
        <v>Medio</v>
      </c>
      <c r="S4405" s="35" t="str">
        <f>IF(O4405="","",IF(O4405&gt;AVERAGE('Base de datos limpia'!$O$2:$O$8001),"Alto","Normal"))
</f>
        <v>Normal</v>
      </c>
      <c r="T4405" s="35" t="str">
        <f t="shared" si="5"/>
        <v>Gamer moderado</v>
      </c>
      <c r="U4405" s="35"/>
    </row>
    <row r="4406">
      <c r="A4406" s="28">
        <v>4405.0</v>
      </c>
      <c r="B4406" s="28">
        <v>20.0</v>
      </c>
      <c r="C4406" s="28" t="str">
        <f>TRIM(PROPER('Base de datos cruda'!C4406))</f>
        <v>Male</v>
      </c>
      <c r="D4406" s="28">
        <v>6.76</v>
      </c>
      <c r="E4406" s="28">
        <v>3.38</v>
      </c>
      <c r="F4406" s="28">
        <v>6.73</v>
      </c>
      <c r="G4406" s="28">
        <v>94.89</v>
      </c>
      <c r="H4406" s="28" t="str">
        <f>TRIM(PROPER('Base de datos cruda'!H4406))</f>
        <v>Fps</v>
      </c>
      <c r="I4406" s="28">
        <v>4.03</v>
      </c>
      <c r="J4406" s="28">
        <v>9.5</v>
      </c>
      <c r="K4406" s="28">
        <v>231.13</v>
      </c>
      <c r="L4406" s="28">
        <f>IF('Base de datos cruda'!L4406&lt;0,,'Base de datos cruda'!L4406)</f>
        <v>17.29</v>
      </c>
      <c r="M4406" s="28" t="str">
        <f>IF(TRIM(PROPER('Base de datos cruda'!M4406))="High","Alto",IF(TRIM(PROPER('Base de datos cruda'!M4406))="Medium","Medio","Bajo"))</f>
        <v>Bajo</v>
      </c>
      <c r="N4406" s="29">
        <v>33.81</v>
      </c>
      <c r="O4406" s="32">
        <f t="shared" si="1"/>
        <v>33.81</v>
      </c>
      <c r="P4406" s="33">
        <f t="shared" si="2"/>
        <v>16.26</v>
      </c>
      <c r="Q4406" s="34">
        <f t="shared" si="3"/>
        <v>0.5</v>
      </c>
      <c r="R4406" s="35" t="str">
        <f t="shared" si="4"/>
        <v>Bajo</v>
      </c>
      <c r="S4406" s="35" t="str">
        <f>IF(O4406="","",IF(O4406&gt;AVERAGE('Base de datos limpia'!$O$2:$O$8001),"Alto","Normal"))
</f>
        <v>Normal</v>
      </c>
      <c r="T4406" s="35" t="str">
        <f t="shared" si="5"/>
        <v>Gamer moderado</v>
      </c>
      <c r="U4406" s="35"/>
    </row>
    <row r="4407">
      <c r="A4407" s="28">
        <v>4406.0</v>
      </c>
      <c r="B4407" s="28">
        <v>22.0</v>
      </c>
      <c r="C4407" s="28" t="str">
        <f>TRIM(PROPER('Base de datos cruda'!C4407))</f>
        <v>Male</v>
      </c>
      <c r="D4407" s="28">
        <v>0.08</v>
      </c>
      <c r="E4407" s="28">
        <v>9.04</v>
      </c>
      <c r="F4407" s="28">
        <v>8.59</v>
      </c>
      <c r="G4407" s="28">
        <v>77.22</v>
      </c>
      <c r="H4407" s="28" t="str">
        <f>TRIM(PROPER('Base de datos cruda'!H4407))</f>
        <v>Rpg</v>
      </c>
      <c r="I4407" s="28">
        <v>3.73</v>
      </c>
      <c r="J4407" s="28">
        <v>5.92</v>
      </c>
      <c r="K4407" s="28">
        <v>328.68</v>
      </c>
      <c r="L4407" s="28">
        <f>IF('Base de datos cruda'!L4407&lt;0,,'Base de datos cruda'!L4407)</f>
        <v>3.92</v>
      </c>
      <c r="M4407" s="28" t="str">
        <f>IF(TRIM(PROPER('Base de datos cruda'!M4407))="High","Alto",IF(TRIM(PROPER('Base de datos cruda'!M4407))="Medium","Medio","Bajo"))</f>
        <v>Medio</v>
      </c>
      <c r="N4407" s="29">
        <v>100.0</v>
      </c>
      <c r="O4407" s="32">
        <f t="shared" si="1"/>
        <v>100</v>
      </c>
      <c r="P4407" s="33">
        <f t="shared" si="2"/>
        <v>6</v>
      </c>
      <c r="Q4407" s="34">
        <f t="shared" si="3"/>
        <v>113</v>
      </c>
      <c r="R4407" s="35" t="str">
        <f t="shared" si="4"/>
        <v>Alto</v>
      </c>
      <c r="S4407" s="35" t="str">
        <f>IF(O4407="","",IF(O4407&gt;AVERAGE('Base de datos limpia'!$O$2:$O$8001),"Alto","Normal"))
</f>
        <v>Alto</v>
      </c>
      <c r="T4407" s="35" t="str">
        <f t="shared" si="5"/>
        <v>Gamer intensivo</v>
      </c>
      <c r="U4407" s="35"/>
    </row>
    <row r="4408">
      <c r="A4408" s="28">
        <v>4407.0</v>
      </c>
      <c r="B4408" s="28">
        <v>17.0</v>
      </c>
      <c r="C4408" s="28" t="str">
        <f>TRIM(PROPER('Base de datos cruda'!C4408))</f>
        <v>Female</v>
      </c>
      <c r="D4408" s="28">
        <v>1.76</v>
      </c>
      <c r="E4408" s="28">
        <v>1.86</v>
      </c>
      <c r="F4408" s="28">
        <v>6.43</v>
      </c>
      <c r="G4408" s="28">
        <v>77.47</v>
      </c>
      <c r="H4408" s="28" t="str">
        <f>TRIM(PROPER('Base de datos cruda'!H4408))</f>
        <v>Casual</v>
      </c>
      <c r="I4408" s="28">
        <v>0.37</v>
      </c>
      <c r="J4408" s="28">
        <v>3.72</v>
      </c>
      <c r="K4408" s="28">
        <v>303.59</v>
      </c>
      <c r="L4408" s="28">
        <f>IF('Base de datos cruda'!L4408&lt;0,,'Base de datos cruda'!L4408)</f>
        <v>10.4</v>
      </c>
      <c r="M4408" s="28" t="str">
        <f>IF(TRIM(PROPER('Base de datos cruda'!M4408))="High","Alto",IF(TRIM(PROPER('Base de datos cruda'!M4408))="Medium","Medio","Bajo"))</f>
        <v>Medio</v>
      </c>
      <c r="N4408" s="29">
        <v>64.56</v>
      </c>
      <c r="O4408" s="32">
        <f t="shared" si="1"/>
        <v>64.56</v>
      </c>
      <c r="P4408" s="33">
        <f t="shared" si="2"/>
        <v>5.48</v>
      </c>
      <c r="Q4408" s="34">
        <f t="shared" si="3"/>
        <v>1.056818182</v>
      </c>
      <c r="R4408" s="35" t="str">
        <f t="shared" si="4"/>
        <v>Medio</v>
      </c>
      <c r="S4408" s="35" t="str">
        <f>IF(O4408="","",IF(O4408&gt;AVERAGE('Base de datos limpia'!$O$2:$O$8001),"Alto","Normal"))
</f>
        <v>Normal</v>
      </c>
      <c r="T4408" s="35" t="str">
        <f t="shared" si="5"/>
        <v>Gamer casual</v>
      </c>
      <c r="U4408" s="35"/>
    </row>
    <row r="4409">
      <c r="A4409" s="28">
        <v>4408.0</v>
      </c>
      <c r="B4409" s="28">
        <v>22.0</v>
      </c>
      <c r="C4409" s="28" t="str">
        <f>TRIM(PROPER('Base de datos cruda'!C4409))</f>
        <v>Female</v>
      </c>
      <c r="D4409" s="28">
        <v>5.32</v>
      </c>
      <c r="E4409" s="28">
        <v>4.7</v>
      </c>
      <c r="F4409" s="28">
        <v>7.95</v>
      </c>
      <c r="G4409" s="28">
        <v>75.17</v>
      </c>
      <c r="H4409" s="28" t="str">
        <f>TRIM(PROPER('Base de datos cruda'!H4409))</f>
        <v>Casual</v>
      </c>
      <c r="I4409" s="28">
        <v>2.31</v>
      </c>
      <c r="J4409" s="28">
        <v>8.59</v>
      </c>
      <c r="K4409" s="28">
        <v>278.49</v>
      </c>
      <c r="L4409" s="28">
        <f>IF('Base de datos cruda'!L4409&lt;0,,'Base de datos cruda'!L4409)</f>
        <v>14.82</v>
      </c>
      <c r="M4409" s="28" t="str">
        <f>IF(TRIM(PROPER('Base de datos cruda'!M4409))="High","Alto",IF(TRIM(PROPER('Base de datos cruda'!M4409))="Medium","Medio","Bajo"))</f>
        <v>Bajo</v>
      </c>
      <c r="N4409" s="29">
        <v>56.75</v>
      </c>
      <c r="O4409" s="32">
        <f t="shared" si="1"/>
        <v>56.75</v>
      </c>
      <c r="P4409" s="33">
        <f t="shared" si="2"/>
        <v>13.91</v>
      </c>
      <c r="Q4409" s="34">
        <f t="shared" si="3"/>
        <v>0.8834586466</v>
      </c>
      <c r="R4409" s="35" t="str">
        <f t="shared" si="4"/>
        <v>Medio</v>
      </c>
      <c r="S4409" s="35" t="str">
        <f>IF(O4409="","",IF(O4409&gt;AVERAGE('Base de datos limpia'!$O$2:$O$8001),"Alto","Normal"))
</f>
        <v>Normal</v>
      </c>
      <c r="T4409" s="35" t="str">
        <f t="shared" si="5"/>
        <v>Gamer moderado</v>
      </c>
      <c r="U4409" s="35"/>
    </row>
    <row r="4410">
      <c r="A4410" s="28">
        <v>4409.0</v>
      </c>
      <c r="B4410" s="28">
        <v>20.0</v>
      </c>
      <c r="C4410" s="28" t="str">
        <f>TRIM(PROPER('Base de datos cruda'!C4410))</f>
        <v>Female</v>
      </c>
      <c r="D4410" s="28">
        <v>7.16</v>
      </c>
      <c r="E4410" s="28">
        <v>4.66</v>
      </c>
      <c r="F4410" s="28">
        <v>6.04</v>
      </c>
      <c r="G4410" s="28">
        <v>61.15</v>
      </c>
      <c r="H4410" s="28" t="str">
        <f>TRIM(PROPER('Base de datos cruda'!H4410))</f>
        <v>Fps</v>
      </c>
      <c r="I4410" s="28">
        <v>0.39</v>
      </c>
      <c r="J4410" s="28">
        <v>9.83</v>
      </c>
      <c r="K4410" s="28">
        <v>242.14</v>
      </c>
      <c r="L4410" s="28">
        <f>IF('Base de datos cruda'!L4410&lt;0,,'Base de datos cruda'!L4410)</f>
        <v>15.16</v>
      </c>
      <c r="M4410" s="28" t="str">
        <f>IF(TRIM(PROPER('Base de datos cruda'!M4410))="High","Alto",IF(TRIM(PROPER('Base de datos cruda'!M4410))="Medium","Medio","Bajo"))</f>
        <v>Bajo</v>
      </c>
      <c r="N4410" s="29">
        <v>41.99</v>
      </c>
      <c r="O4410" s="32">
        <f t="shared" si="1"/>
        <v>41.99</v>
      </c>
      <c r="P4410" s="33">
        <f t="shared" si="2"/>
        <v>16.99</v>
      </c>
      <c r="Q4410" s="34">
        <f t="shared" si="3"/>
        <v>0.6508379888</v>
      </c>
      <c r="R4410" s="35" t="str">
        <f t="shared" si="4"/>
        <v>Bajo</v>
      </c>
      <c r="S4410" s="35" t="str">
        <f>IF(O4410="","",IF(O4410&gt;AVERAGE('Base de datos limpia'!$O$2:$O$8001),"Alto","Normal"))
</f>
        <v>Normal</v>
      </c>
      <c r="T4410" s="35" t="str">
        <f t="shared" si="5"/>
        <v>Gamer moderado</v>
      </c>
      <c r="U4410" s="35"/>
    </row>
    <row r="4411">
      <c r="A4411" s="28">
        <v>4410.0</v>
      </c>
      <c r="B4411" s="28">
        <v>21.0</v>
      </c>
      <c r="C4411" s="28" t="str">
        <f>TRIM(PROPER('Base de datos cruda'!C4411))</f>
        <v>Male</v>
      </c>
      <c r="D4411" s="28">
        <v>5.48</v>
      </c>
      <c r="E4411" s="28">
        <v>9.0</v>
      </c>
      <c r="F4411" s="28">
        <v>6.18</v>
      </c>
      <c r="G4411" s="28">
        <v>91.61</v>
      </c>
      <c r="H4411" s="28" t="str">
        <f>TRIM(PROPER('Base de datos cruda'!H4411))</f>
        <v>Fps</v>
      </c>
      <c r="I4411" s="28">
        <v>3.1</v>
      </c>
      <c r="J4411" s="28">
        <v>7.51</v>
      </c>
      <c r="K4411" s="28">
        <v>248.26</v>
      </c>
      <c r="L4411" s="28">
        <f>IF('Base de datos cruda'!L4411&lt;0,,'Base de datos cruda'!L4411)</f>
        <v>8.81</v>
      </c>
      <c r="M4411" s="28" t="str">
        <f>IF(TRIM(PROPER('Base de datos cruda'!M4411))="High","Alto",IF(TRIM(PROPER('Base de datos cruda'!M4411))="Medium","Medio","Bajo"))</f>
        <v>Bajo</v>
      </c>
      <c r="N4411" s="29">
        <v>84.9460695066112</v>
      </c>
      <c r="O4411" s="32">
        <f t="shared" si="1"/>
        <v>84.94606951</v>
      </c>
      <c r="P4411" s="33">
        <f t="shared" si="2"/>
        <v>12.99</v>
      </c>
      <c r="Q4411" s="34">
        <f t="shared" si="3"/>
        <v>1.642335766</v>
      </c>
      <c r="R4411" s="35" t="str">
        <f t="shared" si="4"/>
        <v>Alto</v>
      </c>
      <c r="S4411" s="35" t="str">
        <f>IF(O4411="","",IF(O4411&gt;AVERAGE('Base de datos limpia'!$O$2:$O$8001),"Alto","Normal"))
</f>
        <v>Alto</v>
      </c>
      <c r="T4411" s="35" t="str">
        <f t="shared" si="5"/>
        <v>Gamer intensivo</v>
      </c>
      <c r="U4411" s="35"/>
    </row>
    <row r="4412">
      <c r="A4412" s="28">
        <v>4411.0</v>
      </c>
      <c r="B4412" s="28">
        <v>23.0</v>
      </c>
      <c r="C4412" s="28" t="str">
        <f>TRIM(PROPER('Base de datos cruda'!C4412))</f>
        <v>Male</v>
      </c>
      <c r="D4412" s="28">
        <v>3.31</v>
      </c>
      <c r="E4412" s="28">
        <v>2.94</v>
      </c>
      <c r="F4412" s="28">
        <v>8.24</v>
      </c>
      <c r="G4412" s="28">
        <v>78.27</v>
      </c>
      <c r="H4412" s="28" t="str">
        <f>TRIM(PROPER('Base de datos cruda'!H4412))</f>
        <v>Rpg</v>
      </c>
      <c r="I4412" s="28">
        <v>0.39</v>
      </c>
      <c r="J4412" s="28">
        <v>5.93</v>
      </c>
      <c r="K4412" s="28">
        <v>266.78</v>
      </c>
      <c r="L4412" s="28">
        <f>IF('Base de datos cruda'!L4412&lt;0,,'Base de datos cruda'!L4412)</f>
        <v>6.19</v>
      </c>
      <c r="M4412" s="28" t="str">
        <f>IF(TRIM(PROPER('Base de datos cruda'!M4412))="High","Alto",IF(TRIM(PROPER('Base de datos cruda'!M4412))="Medium","Medio","Bajo"))</f>
        <v>Medio</v>
      </c>
      <c r="N4412" s="29">
        <v>63.13</v>
      </c>
      <c r="O4412" s="32">
        <f t="shared" si="1"/>
        <v>63.13</v>
      </c>
      <c r="P4412" s="33">
        <f t="shared" si="2"/>
        <v>9.24</v>
      </c>
      <c r="Q4412" s="34">
        <f t="shared" si="3"/>
        <v>0.8882175227</v>
      </c>
      <c r="R4412" s="35" t="str">
        <f t="shared" si="4"/>
        <v>Medio</v>
      </c>
      <c r="S4412" s="35" t="str">
        <f>IF(O4412="","",IF(O4412&gt;AVERAGE('Base de datos limpia'!$O$2:$O$8001),"Alto","Normal"))
</f>
        <v>Normal</v>
      </c>
      <c r="T4412" s="35" t="str">
        <f t="shared" si="5"/>
        <v>Gamer casual</v>
      </c>
      <c r="U4412" s="35"/>
    </row>
    <row r="4413">
      <c r="A4413" s="28">
        <v>4412.0</v>
      </c>
      <c r="B4413" s="28">
        <v>19.0</v>
      </c>
      <c r="C4413" s="28" t="str">
        <f>TRIM(PROPER('Base de datos cruda'!C4413))</f>
        <v>Male</v>
      </c>
      <c r="D4413" s="28">
        <v>2.89</v>
      </c>
      <c r="E4413" s="28">
        <v>6.8</v>
      </c>
      <c r="F4413" s="28">
        <v>4.54</v>
      </c>
      <c r="G4413" s="28">
        <v>81.24</v>
      </c>
      <c r="H4413" s="28" t="str">
        <f>TRIM(PROPER('Base de datos cruda'!H4413))</f>
        <v>Casual</v>
      </c>
      <c r="I4413" s="28">
        <v>0.24</v>
      </c>
      <c r="J4413" s="28">
        <v>4.84</v>
      </c>
      <c r="K4413" s="28">
        <v>287.5</v>
      </c>
      <c r="L4413" s="28">
        <f>IF('Base de datos cruda'!L4413&lt;0,,'Base de datos cruda'!L4413)</f>
        <v>4.88</v>
      </c>
      <c r="M4413" s="28" t="str">
        <f>IF(TRIM(PROPER('Base de datos cruda'!M4413))="High","Alto",IF(TRIM(PROPER('Base de datos cruda'!M4413))="Medium","Medio","Bajo"))</f>
        <v>Medio</v>
      </c>
      <c r="N4413" s="29">
        <v>80.04</v>
      </c>
      <c r="O4413" s="32">
        <f t="shared" si="1"/>
        <v>80.04</v>
      </c>
      <c r="P4413" s="33">
        <f t="shared" si="2"/>
        <v>7.73</v>
      </c>
      <c r="Q4413" s="34">
        <f t="shared" si="3"/>
        <v>2.352941176</v>
      </c>
      <c r="R4413" s="35" t="str">
        <f t="shared" si="4"/>
        <v>Alto</v>
      </c>
      <c r="S4413" s="35" t="str">
        <f>IF(O4413="","",IF(O4413&gt;AVERAGE('Base de datos limpia'!$O$2:$O$8001),"Alto","Normal"))
</f>
        <v>Alto</v>
      </c>
      <c r="T4413" s="35" t="str">
        <f t="shared" si="5"/>
        <v>Gamer intensivo</v>
      </c>
      <c r="U4413" s="35"/>
    </row>
    <row r="4414">
      <c r="A4414" s="28">
        <v>4413.0</v>
      </c>
      <c r="B4414" s="28">
        <v>22.0</v>
      </c>
      <c r="C4414" s="28" t="str">
        <f>TRIM(PROPER('Base de datos cruda'!C4414))</f>
        <v>Female</v>
      </c>
      <c r="D4414" s="28">
        <v>5.9</v>
      </c>
      <c r="E4414" s="28">
        <v>2.21</v>
      </c>
      <c r="F4414" s="28">
        <v>6.82</v>
      </c>
      <c r="G4414" s="28">
        <v>70.23</v>
      </c>
      <c r="H4414" s="28" t="str">
        <f>TRIM(PROPER('Base de datos cruda'!H4414))</f>
        <v>Casual</v>
      </c>
      <c r="I4414" s="28">
        <v>1.53</v>
      </c>
      <c r="J4414" s="28">
        <v>11.29</v>
      </c>
      <c r="K4414" s="28">
        <v>238.91</v>
      </c>
      <c r="L4414" s="28">
        <f>IF('Base de datos cruda'!L4414&lt;0,,'Base de datos cruda'!L4414)</f>
        <v>13.45</v>
      </c>
      <c r="M4414" s="28" t="str">
        <f>IF(TRIM(PROPER('Base de datos cruda'!M4414))="High","Alto",IF(TRIM(PROPER('Base de datos cruda'!M4414))="Medium","Medio","Bajo"))</f>
        <v>Bajo</v>
      </c>
      <c r="N4414" s="29">
        <v>37.99</v>
      </c>
      <c r="O4414" s="32">
        <f t="shared" si="1"/>
        <v>37.99</v>
      </c>
      <c r="P4414" s="33">
        <f t="shared" si="2"/>
        <v>17.19</v>
      </c>
      <c r="Q4414" s="34">
        <f t="shared" si="3"/>
        <v>0.3745762712</v>
      </c>
      <c r="R4414" s="35" t="str">
        <f t="shared" si="4"/>
        <v>Bajo</v>
      </c>
      <c r="S4414" s="35" t="str">
        <f>IF(O4414="","",IF(O4414&gt;AVERAGE('Base de datos limpia'!$O$2:$O$8001),"Alto","Normal"))
</f>
        <v>Normal</v>
      </c>
      <c r="T4414" s="35" t="str">
        <f t="shared" si="5"/>
        <v>Gamer casual</v>
      </c>
      <c r="U4414" s="35"/>
    </row>
    <row r="4415">
      <c r="A4415" s="28">
        <v>4414.0</v>
      </c>
      <c r="B4415" s="28">
        <v>21.0</v>
      </c>
      <c r="C4415" s="28" t="str">
        <f>TRIM(PROPER('Base de datos cruda'!C4415))</f>
        <v>Female</v>
      </c>
      <c r="D4415" s="28">
        <v>5.93</v>
      </c>
      <c r="E4415" s="28">
        <v>9.59</v>
      </c>
      <c r="F4415" s="28">
        <v>7.63</v>
      </c>
      <c r="G4415" s="28">
        <v>91.36</v>
      </c>
      <c r="H4415" s="28" t="str">
        <f>TRIM(PROPER('Base de datos cruda'!H4415))</f>
        <v>Fps</v>
      </c>
      <c r="I4415" s="28">
        <v>4.69</v>
      </c>
      <c r="J4415" s="28">
        <v>7.8</v>
      </c>
      <c r="K4415" s="28">
        <v>241.49</v>
      </c>
      <c r="L4415" s="28">
        <f>IF('Base de datos cruda'!L4415&lt;0,,'Base de datos cruda'!L4415)</f>
        <v>12.54</v>
      </c>
      <c r="M4415" s="28" t="str">
        <f>IF(TRIM(PROPER('Base de datos cruda'!M4415))="High","Alto",IF(TRIM(PROPER('Base de datos cruda'!M4415))="Medium","Medio","Bajo"))</f>
        <v>Bajo</v>
      </c>
      <c r="N4415" s="29">
        <v>107.337920502759</v>
      </c>
      <c r="O4415" s="33" t="str">
        <f t="shared" si="1"/>
        <v/>
      </c>
      <c r="P4415" s="33">
        <f t="shared" si="2"/>
        <v>13.73</v>
      </c>
      <c r="Q4415" s="34">
        <f t="shared" si="3"/>
        <v>1.617200675</v>
      </c>
      <c r="R4415" s="35" t="str">
        <f t="shared" si="4"/>
        <v>Alto</v>
      </c>
      <c r="S4415" s="35" t="str">
        <f>IF(O4415="","",IF(O4415&gt;AVERAGE('Base de datos limpia'!$O$2:$O$8001),"Alto","Normal"))
</f>
        <v/>
      </c>
      <c r="T4415" s="35" t="str">
        <f t="shared" si="5"/>
        <v>Gamer intensivo</v>
      </c>
      <c r="U4415" s="35"/>
    </row>
    <row r="4416">
      <c r="A4416" s="28">
        <v>4415.0</v>
      </c>
      <c r="B4416" s="28">
        <v>17.0</v>
      </c>
      <c r="C4416" s="28" t="str">
        <f>TRIM(PROPER('Base de datos cruda'!C4416))</f>
        <v>Male</v>
      </c>
      <c r="D4416" s="28">
        <v>4.86</v>
      </c>
      <c r="E4416" s="28">
        <v>6.34</v>
      </c>
      <c r="F4416" s="28">
        <v>7.75</v>
      </c>
      <c r="G4416" s="28">
        <v>91.75</v>
      </c>
      <c r="H4416" s="28" t="str">
        <f>TRIM(PROPER('Base de datos cruda'!H4416))</f>
        <v>Fps</v>
      </c>
      <c r="I4416" s="28">
        <v>3.55</v>
      </c>
      <c r="J4416" s="28">
        <v>8.98</v>
      </c>
      <c r="K4416" s="28">
        <v>252.02</v>
      </c>
      <c r="L4416" s="28">
        <f>IF('Base de datos cruda'!L4416&lt;0,,'Base de datos cruda'!L4416)</f>
        <v>12.42</v>
      </c>
      <c r="M4416" s="28" t="str">
        <f>IF(TRIM(PROPER('Base de datos cruda'!M4416))="High","Alto",IF(TRIM(PROPER('Base de datos cruda'!M4416))="Medium","Medio","Bajo"))</f>
        <v>Medio</v>
      </c>
      <c r="N4416" s="29">
        <v>85.9209292649648</v>
      </c>
      <c r="O4416" s="32">
        <f t="shared" si="1"/>
        <v>85.92092926</v>
      </c>
      <c r="P4416" s="33">
        <f t="shared" si="2"/>
        <v>13.84</v>
      </c>
      <c r="Q4416" s="34">
        <f t="shared" si="3"/>
        <v>1.304526749</v>
      </c>
      <c r="R4416" s="35" t="str">
        <f t="shared" si="4"/>
        <v>Alto</v>
      </c>
      <c r="S4416" s="35" t="str">
        <f>IF(O4416="","",IF(O4416&gt;AVERAGE('Base de datos limpia'!$O$2:$O$8001),"Alto","Normal"))
</f>
        <v>Alto</v>
      </c>
      <c r="T4416" s="35" t="str">
        <f t="shared" si="5"/>
        <v>Gamer intensivo</v>
      </c>
      <c r="U4416" s="35"/>
    </row>
    <row r="4417">
      <c r="A4417" s="28">
        <v>4416.0</v>
      </c>
      <c r="B4417" s="28">
        <v>23.0</v>
      </c>
      <c r="C4417" s="28" t="str">
        <f>TRIM(PROPER('Base de datos cruda'!C4417))</f>
        <v>Female</v>
      </c>
      <c r="D4417" s="28">
        <v>2.33</v>
      </c>
      <c r="E4417" s="28">
        <v>6.64</v>
      </c>
      <c r="F4417" s="28">
        <v>6.96</v>
      </c>
      <c r="G4417" s="28">
        <v>82.12</v>
      </c>
      <c r="H4417" s="28" t="str">
        <f>TRIM(PROPER('Base de datos cruda'!H4417))</f>
        <v>Rpg</v>
      </c>
      <c r="I4417" s="28">
        <v>0.02</v>
      </c>
      <c r="J4417" s="28">
        <v>8.04</v>
      </c>
      <c r="K4417" s="28">
        <v>286.23</v>
      </c>
      <c r="L4417" s="28">
        <f>IF('Base de datos cruda'!L4417&lt;0,,'Base de datos cruda'!L4417)</f>
        <v>10.26</v>
      </c>
      <c r="M4417" s="28" t="str">
        <f>IF(TRIM(PROPER('Base de datos cruda'!M4417))="High","Alto",IF(TRIM(PROPER('Base de datos cruda'!M4417))="Medium","Medio","Bajo"))</f>
        <v>Medio</v>
      </c>
      <c r="N4417" s="29">
        <v>87.04548955076</v>
      </c>
      <c r="O4417" s="32">
        <f t="shared" si="1"/>
        <v>87.04548955</v>
      </c>
      <c r="P4417" s="33">
        <f t="shared" si="2"/>
        <v>10.37</v>
      </c>
      <c r="Q4417" s="34">
        <f t="shared" si="3"/>
        <v>2.849785408</v>
      </c>
      <c r="R4417" s="35" t="str">
        <f t="shared" si="4"/>
        <v>Alto</v>
      </c>
      <c r="S4417" s="35" t="str">
        <f>IF(O4417="","",IF(O4417&gt;AVERAGE('Base de datos limpia'!$O$2:$O$8001),"Alto","Normal"))
</f>
        <v>Alto</v>
      </c>
      <c r="T4417" s="35" t="str">
        <f t="shared" si="5"/>
        <v>Gamer intensivo</v>
      </c>
      <c r="U4417" s="35"/>
    </row>
    <row r="4418">
      <c r="A4418" s="28">
        <v>4417.0</v>
      </c>
      <c r="B4418" s="28">
        <v>24.0</v>
      </c>
      <c r="C4418" s="28" t="str">
        <f>TRIM(PROPER('Base de datos cruda'!C4418))</f>
        <v>Female</v>
      </c>
      <c r="D4418" s="28">
        <v>7.4</v>
      </c>
      <c r="E4418" s="28">
        <v>4.9</v>
      </c>
      <c r="F4418" s="28">
        <v>6.24</v>
      </c>
      <c r="G4418" s="28">
        <v>96.19</v>
      </c>
      <c r="H4418" s="28" t="str">
        <f>TRIM(PROPER('Base de datos cruda'!H4418))</f>
        <v>Casual</v>
      </c>
      <c r="I4418" s="28">
        <v>1.42</v>
      </c>
      <c r="J4418" s="28">
        <v>13.16</v>
      </c>
      <c r="K4418" s="28">
        <v>245.76</v>
      </c>
      <c r="L4418" s="28">
        <f>IF('Base de datos cruda'!L4418&lt;0,,'Base de datos cruda'!L4418)</f>
        <v>15.94</v>
      </c>
      <c r="M4418" s="28" t="str">
        <f>IF(TRIM(PROPER('Base de datos cruda'!M4418))="High","Alto",IF(TRIM(PROPER('Base de datos cruda'!M4418))="Medium","Medio","Bajo"))</f>
        <v>Bajo</v>
      </c>
      <c r="N4418" s="29">
        <v>43.38</v>
      </c>
      <c r="O4418" s="32">
        <f t="shared" si="1"/>
        <v>43.38</v>
      </c>
      <c r="P4418" s="33">
        <f t="shared" si="2"/>
        <v>20.56</v>
      </c>
      <c r="Q4418" s="34">
        <f t="shared" si="3"/>
        <v>0.6621621622</v>
      </c>
      <c r="R4418" s="35" t="str">
        <f t="shared" si="4"/>
        <v>Bajo</v>
      </c>
      <c r="S4418" s="35" t="str">
        <f>IF(O4418="","",IF(O4418&gt;AVERAGE('Base de datos limpia'!$O$2:$O$8001),"Alto","Normal"))
</f>
        <v>Normal</v>
      </c>
      <c r="T4418" s="35" t="str">
        <f t="shared" si="5"/>
        <v>Gamer moderado</v>
      </c>
      <c r="U4418" s="35"/>
    </row>
    <row r="4419">
      <c r="A4419" s="28">
        <v>4418.0</v>
      </c>
      <c r="B4419" s="28">
        <v>20.0</v>
      </c>
      <c r="C4419" s="28" t="str">
        <f>TRIM(PROPER('Base de datos cruda'!C4419))</f>
        <v>Female</v>
      </c>
      <c r="D4419" s="28">
        <v>4.42</v>
      </c>
      <c r="E4419" s="28">
        <v>4.08</v>
      </c>
      <c r="F4419" s="28">
        <v>5.3</v>
      </c>
      <c r="G4419" s="28">
        <v>64.64</v>
      </c>
      <c r="H4419" s="28" t="str">
        <f>TRIM(PROPER('Base de datos cruda'!H4419))</f>
        <v>Casual</v>
      </c>
      <c r="I4419" s="28">
        <v>0.09</v>
      </c>
      <c r="J4419" s="28">
        <v>8.42</v>
      </c>
      <c r="K4419" s="28">
        <v>257.29</v>
      </c>
      <c r="L4419" s="28">
        <f>IF('Base de datos cruda'!L4419&lt;0,,'Base de datos cruda'!L4419)</f>
        <v>8.06</v>
      </c>
      <c r="M4419" s="28" t="str">
        <f>IF(TRIM(PROPER('Base de datos cruda'!M4419))="High","Alto",IF(TRIM(PROPER('Base de datos cruda'!M4419))="Medium","Medio","Bajo"))</f>
        <v>Medio</v>
      </c>
      <c r="N4419" s="29">
        <v>42.3</v>
      </c>
      <c r="O4419" s="32">
        <f t="shared" si="1"/>
        <v>42.3</v>
      </c>
      <c r="P4419" s="33">
        <f t="shared" si="2"/>
        <v>12.84</v>
      </c>
      <c r="Q4419" s="34">
        <f t="shared" si="3"/>
        <v>0.9230769231</v>
      </c>
      <c r="R4419" s="35" t="str">
        <f t="shared" si="4"/>
        <v>Bajo</v>
      </c>
      <c r="S4419" s="35" t="str">
        <f>IF(O4419="","",IF(O4419&gt;AVERAGE('Base de datos limpia'!$O$2:$O$8001),"Alto","Normal"))
</f>
        <v>Normal</v>
      </c>
      <c r="T4419" s="35" t="str">
        <f t="shared" si="5"/>
        <v>Gamer moderado</v>
      </c>
      <c r="U4419" s="35"/>
    </row>
    <row r="4420">
      <c r="A4420" s="28">
        <v>4419.0</v>
      </c>
      <c r="B4420" s="28">
        <v>19.0</v>
      </c>
      <c r="C4420" s="28" t="str">
        <f>TRIM(PROPER('Base de datos cruda'!C4420))</f>
        <v>Other</v>
      </c>
      <c r="D4420" s="28">
        <v>6.32</v>
      </c>
      <c r="E4420" s="28">
        <v>2.91</v>
      </c>
      <c r="F4420" s="28">
        <v>8.55</v>
      </c>
      <c r="G4420" s="28">
        <v>91.47</v>
      </c>
      <c r="H4420" s="28" t="str">
        <f>TRIM(PROPER('Base de datos cruda'!H4420))</f>
        <v>Rpg</v>
      </c>
      <c r="I4420" s="28">
        <v>1.47</v>
      </c>
      <c r="J4420" s="28">
        <v>8.67</v>
      </c>
      <c r="K4420" s="28">
        <v>239.91</v>
      </c>
      <c r="L4420" s="28">
        <f>IF('Base de datos cruda'!L4420&lt;0,,'Base de datos cruda'!L4420)</f>
        <v>15.48</v>
      </c>
      <c r="M4420" s="28" t="str">
        <f>IF(TRIM(PROPER('Base de datos cruda'!M4420))="High","Alto",IF(TRIM(PROPER('Base de datos cruda'!M4420))="Medium","Medio","Bajo"))</f>
        <v>Bajo</v>
      </c>
      <c r="N4420" s="29">
        <v>47.93</v>
      </c>
      <c r="O4420" s="32">
        <f t="shared" si="1"/>
        <v>47.93</v>
      </c>
      <c r="P4420" s="33">
        <f t="shared" si="2"/>
        <v>14.99</v>
      </c>
      <c r="Q4420" s="34">
        <f t="shared" si="3"/>
        <v>0.460443038</v>
      </c>
      <c r="R4420" s="35" t="str">
        <f t="shared" si="4"/>
        <v>Bajo</v>
      </c>
      <c r="S4420" s="35" t="str">
        <f>IF(O4420="","",IF(O4420&gt;AVERAGE('Base de datos limpia'!$O$2:$O$8001),"Alto","Normal"))
</f>
        <v>Normal</v>
      </c>
      <c r="T4420" s="35" t="str">
        <f t="shared" si="5"/>
        <v>Gamer casual</v>
      </c>
      <c r="U4420" s="35"/>
    </row>
    <row r="4421">
      <c r="A4421" s="28">
        <v>4420.0</v>
      </c>
      <c r="B4421" s="28">
        <v>21.0</v>
      </c>
      <c r="C4421" s="28" t="str">
        <f>TRIM(PROPER('Base de datos cruda'!C4421))</f>
        <v>Male</v>
      </c>
      <c r="D4421" s="28">
        <v>1.71</v>
      </c>
      <c r="E4421" s="28">
        <v>6.44</v>
      </c>
      <c r="F4421" s="28">
        <v>5.85</v>
      </c>
      <c r="G4421" s="28">
        <v>82.34</v>
      </c>
      <c r="H4421" s="28" t="str">
        <f>TRIM(PROPER('Base de datos cruda'!H4421))</f>
        <v>Casual</v>
      </c>
      <c r="I4421" s="28">
        <v>3.43</v>
      </c>
      <c r="J4421" s="28">
        <v>3.95</v>
      </c>
      <c r="K4421" s="28">
        <v>285.17</v>
      </c>
      <c r="L4421" s="28">
        <f>IF('Base de datos cruda'!L4421&lt;0,,'Base de datos cruda'!L4421)</f>
        <v>7.2</v>
      </c>
      <c r="M4421" s="28" t="str">
        <f>IF(TRIM(PROPER('Base de datos cruda'!M4421))="High","Alto",IF(TRIM(PROPER('Base de datos cruda'!M4421))="Medium","Medio","Bajo"))</f>
        <v>Medio</v>
      </c>
      <c r="N4421" s="29">
        <v>93.44</v>
      </c>
      <c r="O4421" s="32">
        <f t="shared" si="1"/>
        <v>93.44</v>
      </c>
      <c r="P4421" s="33">
        <f t="shared" si="2"/>
        <v>5.66</v>
      </c>
      <c r="Q4421" s="34">
        <f t="shared" si="3"/>
        <v>3.766081871</v>
      </c>
      <c r="R4421" s="35" t="str">
        <f t="shared" si="4"/>
        <v>Alto</v>
      </c>
      <c r="S4421" s="35" t="str">
        <f>IF(O4421="","",IF(O4421&gt;AVERAGE('Base de datos limpia'!$O$2:$O$8001),"Alto","Normal"))
</f>
        <v>Alto</v>
      </c>
      <c r="T4421" s="35" t="str">
        <f t="shared" si="5"/>
        <v>Gamer intensivo</v>
      </c>
      <c r="U4421" s="35"/>
    </row>
    <row r="4422">
      <c r="A4422" s="28">
        <v>4421.0</v>
      </c>
      <c r="B4422" s="28">
        <v>23.0</v>
      </c>
      <c r="C4422" s="28" t="str">
        <f>TRIM(PROPER('Base de datos cruda'!C4422))</f>
        <v>Female</v>
      </c>
      <c r="D4422" s="28">
        <v>2.75</v>
      </c>
      <c r="E4422" s="28">
        <v>9.59</v>
      </c>
      <c r="F4422" s="28">
        <v>7.99</v>
      </c>
      <c r="G4422" s="28">
        <v>69.24</v>
      </c>
      <c r="H4422" s="28" t="str">
        <f>TRIM(PROPER('Base de datos cruda'!H4422))</f>
        <v>Rpg</v>
      </c>
      <c r="I4422" s="28">
        <v>3.8</v>
      </c>
      <c r="J4422" s="28">
        <v>7.49</v>
      </c>
      <c r="K4422" s="28">
        <v>269.94</v>
      </c>
      <c r="L4422" s="28">
        <f>IF('Base de datos cruda'!L4422&lt;0,,'Base de datos cruda'!L4422)</f>
        <v>6.89</v>
      </c>
      <c r="M4422" s="28" t="str">
        <f>IF(TRIM(PROPER('Base de datos cruda'!M4422))="High","Alto",IF(TRIM(PROPER('Base de datos cruda'!M4422))="Medium","Medio","Bajo"))</f>
        <v>Medio</v>
      </c>
      <c r="N4422" s="29">
        <v>100.0</v>
      </c>
      <c r="O4422" s="32">
        <f t="shared" si="1"/>
        <v>100</v>
      </c>
      <c r="P4422" s="33">
        <f t="shared" si="2"/>
        <v>10.24</v>
      </c>
      <c r="Q4422" s="34">
        <f t="shared" si="3"/>
        <v>3.487272727</v>
      </c>
      <c r="R4422" s="35" t="str">
        <f t="shared" si="4"/>
        <v>Alto</v>
      </c>
      <c r="S4422" s="35" t="str">
        <f>IF(O4422="","",IF(O4422&gt;AVERAGE('Base de datos limpia'!$O$2:$O$8001),"Alto","Normal"))
</f>
        <v>Alto</v>
      </c>
      <c r="T4422" s="35" t="str">
        <f t="shared" si="5"/>
        <v>Gamer intensivo</v>
      </c>
      <c r="U4422" s="35"/>
    </row>
    <row r="4423">
      <c r="A4423" s="28">
        <v>4422.0</v>
      </c>
      <c r="B4423" s="28">
        <v>18.0</v>
      </c>
      <c r="C4423" s="28" t="str">
        <f>TRIM(PROPER('Base de datos cruda'!C4423))</f>
        <v>Male</v>
      </c>
      <c r="D4423" s="28">
        <v>7.0</v>
      </c>
      <c r="E4423" s="28">
        <v>4.24</v>
      </c>
      <c r="F4423" s="28">
        <v>4.16</v>
      </c>
      <c r="G4423" s="28">
        <v>65.29</v>
      </c>
      <c r="H4423" s="28" t="str">
        <f>TRIM(PROPER('Base de datos cruda'!H4423))</f>
        <v>Rpg</v>
      </c>
      <c r="I4423" s="28">
        <v>4.02</v>
      </c>
      <c r="J4423" s="28">
        <v>12.9</v>
      </c>
      <c r="K4423" s="28">
        <v>233.21</v>
      </c>
      <c r="L4423" s="28">
        <f>IF('Base de datos cruda'!L4423&lt;0,,'Base de datos cruda'!L4423)</f>
        <v>19.03</v>
      </c>
      <c r="M4423" s="28" t="str">
        <f>IF(TRIM(PROPER('Base de datos cruda'!M4423))="High","Alto",IF(TRIM(PROPER('Base de datos cruda'!M4423))="Medium","Medio","Bajo"))</f>
        <v>Bajo</v>
      </c>
      <c r="N4423" s="29">
        <v>24.1</v>
      </c>
      <c r="O4423" s="32">
        <f t="shared" si="1"/>
        <v>24.1</v>
      </c>
      <c r="P4423" s="33">
        <f t="shared" si="2"/>
        <v>19.9</v>
      </c>
      <c r="Q4423" s="34">
        <f t="shared" si="3"/>
        <v>0.6057142857</v>
      </c>
      <c r="R4423" s="35" t="str">
        <f t="shared" si="4"/>
        <v>Bajo</v>
      </c>
      <c r="S4423" s="35" t="str">
        <f>IF(O4423="","",IF(O4423&gt;AVERAGE('Base de datos limpia'!$O$2:$O$8001),"Alto","Normal"))
</f>
        <v>Normal</v>
      </c>
      <c r="T4423" s="35" t="str">
        <f t="shared" si="5"/>
        <v>Gamer moderado</v>
      </c>
      <c r="U4423" s="35"/>
    </row>
    <row r="4424">
      <c r="A4424" s="28">
        <v>4423.0</v>
      </c>
      <c r="B4424" s="28">
        <v>16.0</v>
      </c>
      <c r="C4424" s="28" t="str">
        <f>TRIM(PROPER('Base de datos cruda'!C4424))</f>
        <v>Male</v>
      </c>
      <c r="D4424" s="28">
        <v>0.4</v>
      </c>
      <c r="E4424" s="28">
        <v>8.95</v>
      </c>
      <c r="F4424" s="28">
        <v>5.16</v>
      </c>
      <c r="G4424" s="28">
        <v>72.04</v>
      </c>
      <c r="H4424" s="28" t="str">
        <f>TRIM(PROPER('Base de datos cruda'!H4424))</f>
        <v>Fps</v>
      </c>
      <c r="I4424" s="28">
        <v>4.55</v>
      </c>
      <c r="J4424" s="28">
        <v>1.79</v>
      </c>
      <c r="K4424" s="28">
        <v>317.27</v>
      </c>
      <c r="L4424" s="28">
        <f>IF('Base de datos cruda'!L4424&lt;0,,'Base de datos cruda'!L4424)</f>
        <v>3.04</v>
      </c>
      <c r="M4424" s="28" t="str">
        <f>IF(TRIM(PROPER('Base de datos cruda'!M4424))="High","Alto",IF(TRIM(PROPER('Base de datos cruda'!M4424))="Medium","Medio","Bajo"))</f>
        <v>Alto</v>
      </c>
      <c r="N4424" s="29">
        <v>92.01</v>
      </c>
      <c r="O4424" s="32">
        <f t="shared" si="1"/>
        <v>92.01</v>
      </c>
      <c r="P4424" s="33">
        <f t="shared" si="2"/>
        <v>2.19</v>
      </c>
      <c r="Q4424" s="34">
        <f t="shared" si="3"/>
        <v>22.375</v>
      </c>
      <c r="R4424" s="35" t="str">
        <f t="shared" si="4"/>
        <v>Alto</v>
      </c>
      <c r="S4424" s="35" t="str">
        <f>IF(O4424="","",IF(O4424&gt;AVERAGE('Base de datos limpia'!$O$2:$O$8001),"Alto","Normal"))
</f>
        <v>Alto</v>
      </c>
      <c r="T4424" s="35" t="str">
        <f t="shared" si="5"/>
        <v>Gamer intensivo</v>
      </c>
      <c r="U4424" s="35"/>
    </row>
    <row r="4425">
      <c r="A4425" s="28">
        <v>4424.0</v>
      </c>
      <c r="B4425" s="28">
        <v>19.0</v>
      </c>
      <c r="C4425" s="28" t="str">
        <f>TRIM(PROPER('Base de datos cruda'!C4425))</f>
        <v>Female</v>
      </c>
      <c r="D4425" s="28">
        <v>4.1</v>
      </c>
      <c r="E4425" s="28">
        <v>2.34</v>
      </c>
      <c r="F4425" s="28">
        <v>5.73</v>
      </c>
      <c r="G4425" s="28">
        <v>94.25</v>
      </c>
      <c r="H4425" s="28" t="str">
        <f>TRIM(PROPER('Base de datos cruda'!H4425))</f>
        <v>Casual</v>
      </c>
      <c r="I4425" s="28">
        <v>1.83</v>
      </c>
      <c r="J4425" s="28">
        <v>9.05</v>
      </c>
      <c r="K4425" s="28">
        <v>259.3</v>
      </c>
      <c r="L4425" s="28">
        <f>IF('Base de datos cruda'!L4425&lt;0,,'Base de datos cruda'!L4425)</f>
        <v>7.26</v>
      </c>
      <c r="M4425" s="28" t="str">
        <f>IF(TRIM(PROPER('Base de datos cruda'!M4425))="High","Alto",IF(TRIM(PROPER('Base de datos cruda'!M4425))="Medium","Medio","Bajo"))</f>
        <v>Medio</v>
      </c>
      <c r="N4425" s="29">
        <v>50.26</v>
      </c>
      <c r="O4425" s="32">
        <f t="shared" si="1"/>
        <v>50.26</v>
      </c>
      <c r="P4425" s="33">
        <f t="shared" si="2"/>
        <v>13.15</v>
      </c>
      <c r="Q4425" s="34">
        <f t="shared" si="3"/>
        <v>0.5707317073</v>
      </c>
      <c r="R4425" s="35" t="str">
        <f t="shared" si="4"/>
        <v>Medio</v>
      </c>
      <c r="S4425" s="35" t="str">
        <f>IF(O4425="","",IF(O4425&gt;AVERAGE('Base de datos limpia'!$O$2:$O$8001),"Alto","Normal"))
</f>
        <v>Normal</v>
      </c>
      <c r="T4425" s="35" t="str">
        <f t="shared" si="5"/>
        <v>Gamer casual</v>
      </c>
      <c r="U4425" s="35"/>
    </row>
    <row r="4426">
      <c r="A4426" s="28">
        <v>4425.0</v>
      </c>
      <c r="B4426" s="28">
        <v>19.0</v>
      </c>
      <c r="C4426" s="28" t="str">
        <f>TRIM(PROPER('Base de datos cruda'!C4426))</f>
        <v>Female</v>
      </c>
      <c r="D4426" s="28">
        <v>3.85</v>
      </c>
      <c r="E4426" s="28">
        <v>9.43</v>
      </c>
      <c r="F4426" s="28">
        <v>7.36</v>
      </c>
      <c r="G4426" s="28">
        <v>91.5</v>
      </c>
      <c r="H4426" s="28" t="str">
        <f>TRIM(PROPER('Base de datos cruda'!H4426))</f>
        <v>Rpg</v>
      </c>
      <c r="I4426" s="28">
        <v>4.31</v>
      </c>
      <c r="J4426" s="28">
        <v>5.46</v>
      </c>
      <c r="K4426" s="28">
        <v>258.61</v>
      </c>
      <c r="L4426" s="28">
        <f>IF('Base de datos cruda'!L4426&lt;0,,'Base de datos cruda'!L4426)</f>
        <v>7.23</v>
      </c>
      <c r="M4426" s="28" t="str">
        <f>IF(TRIM(PROPER('Base de datos cruda'!M4426))="High","Alto",IF(TRIM(PROPER('Base de datos cruda'!M4426))="Medium","Medio","Bajo"))</f>
        <v>Medio</v>
      </c>
      <c r="N4426" s="29">
        <v>100.0</v>
      </c>
      <c r="O4426" s="32">
        <f t="shared" si="1"/>
        <v>100</v>
      </c>
      <c r="P4426" s="33">
        <f t="shared" si="2"/>
        <v>9.31</v>
      </c>
      <c r="Q4426" s="34">
        <f t="shared" si="3"/>
        <v>2.449350649</v>
      </c>
      <c r="R4426" s="35" t="str">
        <f t="shared" si="4"/>
        <v>Alto</v>
      </c>
      <c r="S4426" s="35" t="str">
        <f>IF(O4426="","",IF(O4426&gt;AVERAGE('Base de datos limpia'!$O$2:$O$8001),"Alto","Normal"))
</f>
        <v>Alto</v>
      </c>
      <c r="T4426" s="35" t="str">
        <f t="shared" si="5"/>
        <v>Gamer intensivo</v>
      </c>
      <c r="U4426" s="35"/>
    </row>
    <row r="4427">
      <c r="A4427" s="28">
        <v>4426.0</v>
      </c>
      <c r="B4427" s="28">
        <v>16.0</v>
      </c>
      <c r="C4427" s="28" t="str">
        <f>TRIM(PROPER('Base de datos cruda'!C4427))</f>
        <v>Female</v>
      </c>
      <c r="D4427" s="28">
        <v>6.01</v>
      </c>
      <c r="E4427" s="28">
        <v>4.15</v>
      </c>
      <c r="F4427" s="28">
        <v>5.6</v>
      </c>
      <c r="G4427" s="28">
        <v>85.81</v>
      </c>
      <c r="H4427" s="28" t="str">
        <f>TRIM(PROPER('Base de datos cruda'!H4427))</f>
        <v>Fps</v>
      </c>
      <c r="I4427" s="28">
        <v>3.64</v>
      </c>
      <c r="J4427" s="28">
        <v>8.5</v>
      </c>
      <c r="K4427" s="28">
        <v>229.17</v>
      </c>
      <c r="L4427" s="28">
        <f>IF('Base de datos cruda'!L4427&lt;0,,'Base de datos cruda'!L4427)</f>
        <v>12.31</v>
      </c>
      <c r="M4427" s="28" t="str">
        <f>IF(TRIM(PROPER('Base de datos cruda'!M4427))="High","Alto",IF(TRIM(PROPER('Base de datos cruda'!M4427))="Medium","Medio","Bajo"))</f>
        <v>Bajo</v>
      </c>
      <c r="N4427" s="29">
        <v>37.31</v>
      </c>
      <c r="O4427" s="32">
        <f t="shared" si="1"/>
        <v>37.31</v>
      </c>
      <c r="P4427" s="33">
        <f t="shared" si="2"/>
        <v>14.51</v>
      </c>
      <c r="Q4427" s="34">
        <f t="shared" si="3"/>
        <v>0.690515807</v>
      </c>
      <c r="R4427" s="35" t="str">
        <f t="shared" si="4"/>
        <v>Bajo</v>
      </c>
      <c r="S4427" s="35" t="str">
        <f>IF(O4427="","",IF(O4427&gt;AVERAGE('Base de datos limpia'!$O$2:$O$8001),"Alto","Normal"))
</f>
        <v>Normal</v>
      </c>
      <c r="T4427" s="35" t="str">
        <f t="shared" si="5"/>
        <v>Gamer moderado</v>
      </c>
      <c r="U4427" s="35"/>
    </row>
    <row r="4428">
      <c r="A4428" s="28">
        <v>4427.0</v>
      </c>
      <c r="B4428" s="28">
        <v>24.0</v>
      </c>
      <c r="C4428" s="28" t="str">
        <f>TRIM(PROPER('Base de datos cruda'!C4428))</f>
        <v>Female</v>
      </c>
      <c r="D4428" s="28">
        <v>2.26</v>
      </c>
      <c r="E4428" s="28">
        <v>4.42</v>
      </c>
      <c r="F4428" s="28">
        <v>4.21</v>
      </c>
      <c r="G4428" s="28">
        <v>63.61</v>
      </c>
      <c r="H4428" s="28" t="str">
        <f>TRIM(PROPER('Base de datos cruda'!H4428))</f>
        <v>Fps</v>
      </c>
      <c r="I4428" s="28">
        <v>2.69</v>
      </c>
      <c r="J4428" s="28">
        <v>6.09</v>
      </c>
      <c r="K4428" s="28">
        <v>294.33</v>
      </c>
      <c r="L4428" s="28">
        <f>IF('Base de datos cruda'!L4428&lt;0,,'Base de datos cruda'!L4428)</f>
        <v>10.41</v>
      </c>
      <c r="M4428" s="28" t="str">
        <f>IF(TRIM(PROPER('Base de datos cruda'!M4428))="High","Alto",IF(TRIM(PROPER('Base de datos cruda'!M4428))="Medium","Medio","Bajo"))</f>
        <v>Medio</v>
      </c>
      <c r="N4428" s="29">
        <v>50.55</v>
      </c>
      <c r="O4428" s="32">
        <f t="shared" si="1"/>
        <v>50.55</v>
      </c>
      <c r="P4428" s="33">
        <f t="shared" si="2"/>
        <v>8.35</v>
      </c>
      <c r="Q4428" s="34">
        <f t="shared" si="3"/>
        <v>1.955752212</v>
      </c>
      <c r="R4428" s="35" t="str">
        <f t="shared" si="4"/>
        <v>Medio</v>
      </c>
      <c r="S4428" s="35" t="str">
        <f>IF(O4428="","",IF(O4428&gt;AVERAGE('Base de datos limpia'!$O$2:$O$8001),"Alto","Normal"))
</f>
        <v>Normal</v>
      </c>
      <c r="T4428" s="35" t="str">
        <f t="shared" si="5"/>
        <v>Gamer moderado</v>
      </c>
      <c r="U4428" s="35"/>
    </row>
    <row r="4429">
      <c r="A4429" s="28">
        <v>4428.0</v>
      </c>
      <c r="B4429" s="28">
        <v>18.0</v>
      </c>
      <c r="C4429" s="28" t="str">
        <f>TRIM(PROPER('Base de datos cruda'!C4429))</f>
        <v>Female</v>
      </c>
      <c r="D4429" s="28">
        <v>1.75</v>
      </c>
      <c r="E4429" s="28">
        <v>5.17</v>
      </c>
      <c r="F4429" s="28">
        <v>4.87</v>
      </c>
      <c r="G4429" s="28">
        <v>98.19</v>
      </c>
      <c r="H4429" s="28" t="str">
        <f>TRIM(PROPER('Base de datos cruda'!H4429))</f>
        <v>Fps</v>
      </c>
      <c r="I4429" s="28">
        <v>4.77</v>
      </c>
      <c r="J4429" s="28">
        <v>4.24</v>
      </c>
      <c r="K4429" s="28">
        <v>308.35</v>
      </c>
      <c r="L4429" s="28">
        <f>IF('Base de datos cruda'!L4429&lt;0,,'Base de datos cruda'!L4429)</f>
        <v>5.76</v>
      </c>
      <c r="M4429" s="28" t="str">
        <f>IF(TRIM(PROPER('Base de datos cruda'!M4429))="High","Alto",IF(TRIM(PROPER('Base de datos cruda'!M4429))="Medium","Medio","Bajo"))</f>
        <v>Medio</v>
      </c>
      <c r="N4429" s="29">
        <v>84.656574489147</v>
      </c>
      <c r="O4429" s="32">
        <f t="shared" si="1"/>
        <v>84.65657449</v>
      </c>
      <c r="P4429" s="33">
        <f t="shared" si="2"/>
        <v>5.99</v>
      </c>
      <c r="Q4429" s="34">
        <f t="shared" si="3"/>
        <v>2.954285714</v>
      </c>
      <c r="R4429" s="35" t="str">
        <f t="shared" si="4"/>
        <v>Alto</v>
      </c>
      <c r="S4429" s="35" t="str">
        <f>IF(O4429="","",IF(O4429&gt;AVERAGE('Base de datos limpia'!$O$2:$O$8001),"Alto","Normal"))
</f>
        <v>Alto</v>
      </c>
      <c r="T4429" s="35" t="str">
        <f t="shared" si="5"/>
        <v>Gamer moderado</v>
      </c>
      <c r="U4429" s="35"/>
    </row>
    <row r="4430">
      <c r="A4430" s="28">
        <v>4429.0</v>
      </c>
      <c r="B4430" s="28">
        <v>20.0</v>
      </c>
      <c r="C4430" s="28" t="str">
        <f>TRIM(PROPER('Base de datos cruda'!C4430))</f>
        <v>Female</v>
      </c>
      <c r="D4430" s="28">
        <v>7.41</v>
      </c>
      <c r="E4430" s="28">
        <v>7.46</v>
      </c>
      <c r="F4430" s="28">
        <v>5.3</v>
      </c>
      <c r="G4430" s="28">
        <v>72.22</v>
      </c>
      <c r="H4430" s="28" t="str">
        <f>TRIM(PROPER('Base de datos cruda'!H4430))</f>
        <v>Fps</v>
      </c>
      <c r="I4430" s="28">
        <v>4.74</v>
      </c>
      <c r="J4430" s="28">
        <v>11.66</v>
      </c>
      <c r="K4430" s="28">
        <v>216.8</v>
      </c>
      <c r="L4430" s="28">
        <f>IF('Base de datos cruda'!L4430&lt;0,,'Base de datos cruda'!L4430)</f>
        <v>15.94</v>
      </c>
      <c r="M4430" s="28" t="str">
        <f>IF(TRIM(PROPER('Base de datos cruda'!M4430))="High","Alto",IF(TRIM(PROPER('Base de datos cruda'!M4430))="Medium","Medio","Bajo"))</f>
        <v>Alto</v>
      </c>
      <c r="N4430" s="29">
        <v>53.2906906686928</v>
      </c>
      <c r="O4430" s="32">
        <f t="shared" si="1"/>
        <v>53.29069067</v>
      </c>
      <c r="P4430" s="33">
        <f t="shared" si="2"/>
        <v>19.07</v>
      </c>
      <c r="Q4430" s="34">
        <f t="shared" si="3"/>
        <v>1.006747638</v>
      </c>
      <c r="R4430" s="35" t="str">
        <f t="shared" si="4"/>
        <v>Medio</v>
      </c>
      <c r="S4430" s="35" t="str">
        <f>IF(O4430="","",IF(O4430&gt;AVERAGE('Base de datos limpia'!$O$2:$O$8001),"Alto","Normal"))
</f>
        <v>Normal</v>
      </c>
      <c r="T4430" s="35" t="str">
        <f t="shared" si="5"/>
        <v>Gamer intensivo</v>
      </c>
      <c r="U4430" s="35"/>
    </row>
    <row r="4431">
      <c r="A4431" s="28">
        <v>4430.0</v>
      </c>
      <c r="B4431" s="28">
        <v>21.0</v>
      </c>
      <c r="C4431" s="28" t="str">
        <f>TRIM(PROPER('Base de datos cruda'!C4431))</f>
        <v>Male</v>
      </c>
      <c r="D4431" s="28">
        <v>4.57</v>
      </c>
      <c r="E4431" s="28">
        <v>7.48</v>
      </c>
      <c r="F4431" s="28">
        <v>4.88</v>
      </c>
      <c r="G4431" s="28">
        <v>84.28</v>
      </c>
      <c r="H4431" s="28" t="str">
        <f>TRIM(PROPER('Base de datos cruda'!H4431))</f>
        <v>Fps</v>
      </c>
      <c r="I4431" s="28">
        <v>4.49</v>
      </c>
      <c r="J4431" s="28">
        <v>7.66</v>
      </c>
      <c r="K4431" s="28">
        <v>258.68</v>
      </c>
      <c r="L4431" s="28">
        <f>IF('Base de datos cruda'!L4431&lt;0,,'Base de datos cruda'!L4431)</f>
        <v>9.29</v>
      </c>
      <c r="M4431" s="28" t="str">
        <f>IF(TRIM(PROPER('Base de datos cruda'!M4431))="High","Alto",IF(TRIM(PROPER('Base de datos cruda'!M4431))="Medium","Medio","Bajo"))</f>
        <v>Alto</v>
      </c>
      <c r="N4431" s="29">
        <v>61.09</v>
      </c>
      <c r="O4431" s="32">
        <f t="shared" si="1"/>
        <v>61.09</v>
      </c>
      <c r="P4431" s="33">
        <f t="shared" si="2"/>
        <v>12.23</v>
      </c>
      <c r="Q4431" s="34">
        <f t="shared" si="3"/>
        <v>1.636761488</v>
      </c>
      <c r="R4431" s="35" t="str">
        <f t="shared" si="4"/>
        <v>Medio</v>
      </c>
      <c r="S4431" s="35" t="str">
        <f>IF(O4431="","",IF(O4431&gt;AVERAGE('Base de datos limpia'!$O$2:$O$8001),"Alto","Normal"))
</f>
        <v>Normal</v>
      </c>
      <c r="T4431" s="35" t="str">
        <f t="shared" si="5"/>
        <v>Gamer intensivo</v>
      </c>
      <c r="U4431" s="35"/>
    </row>
    <row r="4432">
      <c r="A4432" s="28">
        <v>4431.0</v>
      </c>
      <c r="B4432" s="28">
        <v>23.0</v>
      </c>
      <c r="C4432" s="28" t="str">
        <f>TRIM(PROPER('Base de datos cruda'!C4432))</f>
        <v>Female</v>
      </c>
      <c r="D4432" s="28">
        <v>0.84</v>
      </c>
      <c r="E4432" s="28">
        <v>5.32</v>
      </c>
      <c r="F4432" s="28">
        <v>5.02</v>
      </c>
      <c r="G4432" s="28">
        <v>92.12</v>
      </c>
      <c r="H4432" s="28" t="str">
        <f>TRIM(PROPER('Base de datos cruda'!H4432))</f>
        <v>Casual</v>
      </c>
      <c r="I4432" s="28">
        <v>1.01</v>
      </c>
      <c r="J4432" s="28">
        <v>2.94</v>
      </c>
      <c r="K4432" s="28">
        <v>320.74</v>
      </c>
      <c r="L4432" s="28" t="str">
        <f>IF('Base de datos cruda'!L4432&lt;0,,'Base de datos cruda'!L4432)</f>
        <v/>
      </c>
      <c r="M4432" s="28" t="str">
        <f>IF(TRIM(PROPER('Base de datos cruda'!M4432))="High","Alto",IF(TRIM(PROPER('Base de datos cruda'!M4432))="Medium","Medio","Bajo"))</f>
        <v>Medio</v>
      </c>
      <c r="N4432" s="29">
        <v>81.3259620930649</v>
      </c>
      <c r="O4432" s="32">
        <f t="shared" si="1"/>
        <v>81.32596209</v>
      </c>
      <c r="P4432" s="33">
        <f t="shared" si="2"/>
        <v>3.78</v>
      </c>
      <c r="Q4432" s="34">
        <f t="shared" si="3"/>
        <v>6.333333333</v>
      </c>
      <c r="R4432" s="35" t="str">
        <f t="shared" si="4"/>
        <v>Alto</v>
      </c>
      <c r="S4432" s="35" t="str">
        <f>IF(O4432="","",IF(O4432&gt;AVERAGE('Base de datos limpia'!$O$2:$O$8001),"Alto","Normal"))
</f>
        <v>Alto</v>
      </c>
      <c r="T4432" s="35" t="str">
        <f t="shared" si="5"/>
        <v>Gamer moderado</v>
      </c>
      <c r="U4432" s="35"/>
    </row>
    <row r="4433">
      <c r="A4433" s="28">
        <v>4432.0</v>
      </c>
      <c r="B4433" s="28">
        <v>21.0</v>
      </c>
      <c r="C4433" s="28" t="str">
        <f>TRIM(PROPER('Base de datos cruda'!C4433))</f>
        <v>Female</v>
      </c>
      <c r="D4433" s="28">
        <v>1.54</v>
      </c>
      <c r="E4433" s="28">
        <v>5.71</v>
      </c>
      <c r="F4433" s="28">
        <v>7.84</v>
      </c>
      <c r="G4433" s="28">
        <v>65.31</v>
      </c>
      <c r="H4433" s="28" t="str">
        <f>TRIM(PROPER('Base de datos cruda'!H4433))</f>
        <v>Fps</v>
      </c>
      <c r="I4433" s="28">
        <v>1.04</v>
      </c>
      <c r="J4433" s="28">
        <v>5.19</v>
      </c>
      <c r="K4433" s="28">
        <v>299.38</v>
      </c>
      <c r="L4433" s="28">
        <f>IF('Base de datos cruda'!L4433&lt;0,,'Base de datos cruda'!L4433)</f>
        <v>7.04</v>
      </c>
      <c r="M4433" s="28" t="str">
        <f>IF(TRIM(PROPER('Base de datos cruda'!M4433))="High","Alto",IF(TRIM(PROPER('Base de datos cruda'!M4433))="Medium","Medio","Bajo"))</f>
        <v>Medio</v>
      </c>
      <c r="N4433" s="29">
        <v>88.3</v>
      </c>
      <c r="O4433" s="32">
        <f t="shared" si="1"/>
        <v>88.3</v>
      </c>
      <c r="P4433" s="33">
        <f t="shared" si="2"/>
        <v>6.73</v>
      </c>
      <c r="Q4433" s="34">
        <f t="shared" si="3"/>
        <v>3.707792208</v>
      </c>
      <c r="R4433" s="35" t="str">
        <f t="shared" si="4"/>
        <v>Alto</v>
      </c>
      <c r="S4433" s="35" t="str">
        <f>IF(O4433="","",IF(O4433&gt;AVERAGE('Base de datos limpia'!$O$2:$O$8001),"Alto","Normal"))
</f>
        <v>Alto</v>
      </c>
      <c r="T4433" s="35" t="str">
        <f t="shared" si="5"/>
        <v>Gamer moderado</v>
      </c>
      <c r="U4433" s="35"/>
    </row>
    <row r="4434">
      <c r="A4434" s="28">
        <v>4433.0</v>
      </c>
      <c r="B4434" s="28">
        <v>18.0</v>
      </c>
      <c r="C4434" s="28" t="str">
        <f>TRIM(PROPER('Base de datos cruda'!C4434))</f>
        <v>Male</v>
      </c>
      <c r="D4434" s="28">
        <v>7.99</v>
      </c>
      <c r="E4434" s="28">
        <v>1.27</v>
      </c>
      <c r="F4434" s="28">
        <v>6.06</v>
      </c>
      <c r="G4434" s="28">
        <v>86.09</v>
      </c>
      <c r="H4434" s="28" t="str">
        <f>TRIM(PROPER('Base de datos cruda'!H4434))</f>
        <v>Rpg</v>
      </c>
      <c r="I4434" s="28">
        <v>4.51</v>
      </c>
      <c r="J4434" s="28">
        <v>9.11</v>
      </c>
      <c r="K4434" s="28">
        <v>223.12</v>
      </c>
      <c r="L4434" s="28">
        <f>IF('Base de datos cruda'!L4434&lt;0,,'Base de datos cruda'!L4434)</f>
        <v>17.33</v>
      </c>
      <c r="M4434" s="28" t="str">
        <f>IF(TRIM(PROPER('Base de datos cruda'!M4434))="High","Alto",IF(TRIM(PROPER('Base de datos cruda'!M4434))="Medium","Medio","Bajo"))</f>
        <v>Bajo</v>
      </c>
      <c r="N4434" s="29">
        <v>13.03</v>
      </c>
      <c r="O4434" s="32">
        <f t="shared" si="1"/>
        <v>13.03</v>
      </c>
      <c r="P4434" s="33">
        <f t="shared" si="2"/>
        <v>17.1</v>
      </c>
      <c r="Q4434" s="34">
        <f t="shared" si="3"/>
        <v>0.1589486859</v>
      </c>
      <c r="R4434" s="35" t="str">
        <f t="shared" si="4"/>
        <v>Bajo</v>
      </c>
      <c r="S4434" s="35" t="str">
        <f>IF(O4434="","",IF(O4434&gt;AVERAGE('Base de datos limpia'!$O$2:$O$8001),"Alto","Normal"))
</f>
        <v>Normal</v>
      </c>
      <c r="T4434" s="35" t="str">
        <f t="shared" si="5"/>
        <v>Gamer casual</v>
      </c>
      <c r="U4434" s="35"/>
    </row>
    <row r="4435">
      <c r="A4435" s="28">
        <v>4434.0</v>
      </c>
      <c r="B4435" s="28">
        <v>21.0</v>
      </c>
      <c r="C4435" s="28" t="str">
        <f>TRIM(PROPER('Base de datos cruda'!C4435))</f>
        <v>Male</v>
      </c>
      <c r="D4435" s="28">
        <v>1.56</v>
      </c>
      <c r="E4435" s="28">
        <v>3.74</v>
      </c>
      <c r="F4435" s="28">
        <v>6.03</v>
      </c>
      <c r="G4435" s="28">
        <v>61.29</v>
      </c>
      <c r="H4435" s="28" t="str">
        <f>TRIM(PROPER('Base de datos cruda'!H4435))</f>
        <v>Fps</v>
      </c>
      <c r="I4435" s="28">
        <v>1.99</v>
      </c>
      <c r="J4435" s="28">
        <v>6.27</v>
      </c>
      <c r="K4435" s="28">
        <v>305.08</v>
      </c>
      <c r="L4435" s="28">
        <f>IF('Base de datos cruda'!L4435&lt;0,,'Base de datos cruda'!L4435)</f>
        <v>6.71</v>
      </c>
      <c r="M4435" s="28" t="str">
        <f>IF(TRIM(PROPER('Base de datos cruda'!M4435))="High","Alto",IF(TRIM(PROPER('Base de datos cruda'!M4435))="Medium","Medio","Bajo"))</f>
        <v>Medio</v>
      </c>
      <c r="N4435" s="29">
        <v>73.1068548748229</v>
      </c>
      <c r="O4435" s="32">
        <f t="shared" si="1"/>
        <v>73.10685487</v>
      </c>
      <c r="P4435" s="33">
        <f t="shared" si="2"/>
        <v>7.83</v>
      </c>
      <c r="Q4435" s="34">
        <f t="shared" si="3"/>
        <v>2.397435897</v>
      </c>
      <c r="R4435" s="35" t="str">
        <f t="shared" si="4"/>
        <v>Alto</v>
      </c>
      <c r="S4435" s="35" t="str">
        <f>IF(O4435="","",IF(O4435&gt;AVERAGE('Base de datos limpia'!$O$2:$O$8001),"Alto","Normal"))
</f>
        <v>Alto</v>
      </c>
      <c r="T4435" s="35" t="str">
        <f t="shared" si="5"/>
        <v>Gamer moderado</v>
      </c>
      <c r="U4435" s="35"/>
    </row>
    <row r="4436">
      <c r="A4436" s="28">
        <v>4435.0</v>
      </c>
      <c r="B4436" s="28">
        <v>16.0</v>
      </c>
      <c r="C4436" s="28" t="str">
        <f>TRIM(PROPER('Base de datos cruda'!C4436))</f>
        <v>Female</v>
      </c>
      <c r="D4436" s="28">
        <v>4.88</v>
      </c>
      <c r="E4436" s="28">
        <v>4.11</v>
      </c>
      <c r="F4436" s="28">
        <v>8.83</v>
      </c>
      <c r="G4436" s="28">
        <v>64.07</v>
      </c>
      <c r="H4436" s="28" t="str">
        <f>TRIM(PROPER('Base de datos cruda'!H4436))</f>
        <v>Casual</v>
      </c>
      <c r="I4436" s="28">
        <v>3.99</v>
      </c>
      <c r="J4436" s="28">
        <v>8.49</v>
      </c>
      <c r="K4436" s="28">
        <v>257.01</v>
      </c>
      <c r="L4436" s="28">
        <f>IF('Base de datos cruda'!L4436&lt;0,,'Base de datos cruda'!L4436)</f>
        <v>8.99</v>
      </c>
      <c r="M4436" s="28" t="str">
        <f>IF(TRIM(PROPER('Base de datos cruda'!M4436))="High","Alto",IF(TRIM(PROPER('Base de datos cruda'!M4436))="Medium","Medio","Bajo"))</f>
        <v>Medio</v>
      </c>
      <c r="N4436" s="29">
        <v>52.96</v>
      </c>
      <c r="O4436" s="32">
        <f t="shared" si="1"/>
        <v>52.96</v>
      </c>
      <c r="P4436" s="33">
        <f t="shared" si="2"/>
        <v>13.37</v>
      </c>
      <c r="Q4436" s="34">
        <f t="shared" si="3"/>
        <v>0.8422131148</v>
      </c>
      <c r="R4436" s="35" t="str">
        <f t="shared" si="4"/>
        <v>Medio</v>
      </c>
      <c r="S4436" s="35" t="str">
        <f>IF(O4436="","",IF(O4436&gt;AVERAGE('Base de datos limpia'!$O$2:$O$8001),"Alto","Normal"))
</f>
        <v>Normal</v>
      </c>
      <c r="T4436" s="35" t="str">
        <f t="shared" si="5"/>
        <v>Gamer moderado</v>
      </c>
      <c r="U4436" s="35"/>
    </row>
    <row r="4437">
      <c r="A4437" s="28">
        <v>4436.0</v>
      </c>
      <c r="B4437" s="28">
        <v>19.0</v>
      </c>
      <c r="C4437" s="28" t="str">
        <f>TRIM(PROPER('Base de datos cruda'!C4437))</f>
        <v>Female</v>
      </c>
      <c r="D4437" s="28">
        <v>3.36</v>
      </c>
      <c r="E4437" s="28">
        <v>6.03</v>
      </c>
      <c r="F4437" s="28">
        <v>6.23</v>
      </c>
      <c r="G4437" s="28">
        <v>88.93</v>
      </c>
      <c r="H4437" s="28" t="str">
        <f>TRIM(PROPER('Base de datos cruda'!H4437))</f>
        <v>Rpg</v>
      </c>
      <c r="I4437" s="28">
        <v>3.43</v>
      </c>
      <c r="J4437" s="28">
        <v>9.09</v>
      </c>
      <c r="K4437" s="28">
        <v>271.9</v>
      </c>
      <c r="L4437" s="28">
        <f>IF('Base de datos cruda'!L4437&lt;0,,'Base de datos cruda'!L4437)</f>
        <v>11.06</v>
      </c>
      <c r="M4437" s="28" t="str">
        <f>IF(TRIM(PROPER('Base de datos cruda'!M4437))="High","Alto",IF(TRIM(PROPER('Base de datos cruda'!M4437))="Medium","Medio","Bajo"))</f>
        <v>Medio</v>
      </c>
      <c r="N4437" s="29">
        <v>83.4513276150322</v>
      </c>
      <c r="O4437" s="32">
        <f t="shared" si="1"/>
        <v>83.45132762</v>
      </c>
      <c r="P4437" s="33">
        <f t="shared" si="2"/>
        <v>12.45</v>
      </c>
      <c r="Q4437" s="34">
        <f t="shared" si="3"/>
        <v>1.794642857</v>
      </c>
      <c r="R4437" s="35" t="str">
        <f t="shared" si="4"/>
        <v>Alto</v>
      </c>
      <c r="S4437" s="35" t="str">
        <f>IF(O4437="","",IF(O4437&gt;AVERAGE('Base de datos limpia'!$O$2:$O$8001),"Alto","Normal"))
</f>
        <v>Alto</v>
      </c>
      <c r="T4437" s="35" t="str">
        <f t="shared" si="5"/>
        <v>Gamer intensivo</v>
      </c>
      <c r="U4437" s="35"/>
    </row>
    <row r="4438">
      <c r="A4438" s="28">
        <v>4437.0</v>
      </c>
      <c r="B4438" s="28">
        <v>21.0</v>
      </c>
      <c r="C4438" s="28" t="str">
        <f>TRIM(PROPER('Base de datos cruda'!C4438))</f>
        <v>Female</v>
      </c>
      <c r="D4438" s="28">
        <v>7.08</v>
      </c>
      <c r="E4438" s="28">
        <v>6.02</v>
      </c>
      <c r="F4438" s="28">
        <v>8.64</v>
      </c>
      <c r="G4438" s="28">
        <v>66.2</v>
      </c>
      <c r="H4438" s="28" t="str">
        <f>TRIM(PROPER('Base de datos cruda'!H4438))</f>
        <v>Fps</v>
      </c>
      <c r="I4438" s="28">
        <v>3.81</v>
      </c>
      <c r="J4438" s="28">
        <v>8.59</v>
      </c>
      <c r="K4438" s="28">
        <v>238.11</v>
      </c>
      <c r="L4438" s="28">
        <f>IF('Base de datos cruda'!L4438&lt;0,,'Base de datos cruda'!L4438)</f>
        <v>14.44</v>
      </c>
      <c r="M4438" s="28" t="str">
        <f>IF(TRIM(PROPER('Base de datos cruda'!M4438))="High","Alto",IF(TRIM(PROPER('Base de datos cruda'!M4438))="Medium","Medio","Bajo"))</f>
        <v>Bajo</v>
      </c>
      <c r="N4438" s="29">
        <v>54.44</v>
      </c>
      <c r="O4438" s="32">
        <f t="shared" si="1"/>
        <v>54.44</v>
      </c>
      <c r="P4438" s="33">
        <f t="shared" si="2"/>
        <v>15.67</v>
      </c>
      <c r="Q4438" s="34">
        <f t="shared" si="3"/>
        <v>0.8502824859</v>
      </c>
      <c r="R4438" s="35" t="str">
        <f t="shared" si="4"/>
        <v>Medio</v>
      </c>
      <c r="S4438" s="35" t="str">
        <f>IF(O4438="","",IF(O4438&gt;AVERAGE('Base de datos limpia'!$O$2:$O$8001),"Alto","Normal"))
</f>
        <v>Normal</v>
      </c>
      <c r="T4438" s="35" t="str">
        <f t="shared" si="5"/>
        <v>Gamer intensivo</v>
      </c>
      <c r="U4438" s="35"/>
    </row>
    <row r="4439">
      <c r="A4439" s="28">
        <v>4438.0</v>
      </c>
      <c r="B4439" s="28">
        <v>22.0</v>
      </c>
      <c r="C4439" s="28" t="str">
        <f>TRIM(PROPER('Base de datos cruda'!C4439))</f>
        <v>Female</v>
      </c>
      <c r="D4439" s="28">
        <v>6.04</v>
      </c>
      <c r="E4439" s="28">
        <v>7.39</v>
      </c>
      <c r="F4439" s="28">
        <v>5.5</v>
      </c>
      <c r="G4439" s="28">
        <v>77.74</v>
      </c>
      <c r="H4439" s="28" t="str">
        <f>TRIM(PROPER('Base de datos cruda'!H4439))</f>
        <v>Casual</v>
      </c>
      <c r="I4439" s="28">
        <v>0.13</v>
      </c>
      <c r="J4439" s="28">
        <v>10.7</v>
      </c>
      <c r="K4439" s="28">
        <v>233.71</v>
      </c>
      <c r="L4439" s="28">
        <f>IF('Base de datos cruda'!L4439&lt;0,,'Base de datos cruda'!L4439)</f>
        <v>12.96</v>
      </c>
      <c r="M4439" s="28" t="str">
        <f>IF(TRIM(PROPER('Base de datos cruda'!M4439))="High","Alto",IF(TRIM(PROPER('Base de datos cruda'!M4439))="Medium","Medio","Bajo"))</f>
        <v>Alto</v>
      </c>
      <c r="N4439" s="29">
        <v>75.8281440804614</v>
      </c>
      <c r="O4439" s="32">
        <f t="shared" si="1"/>
        <v>75.82814408</v>
      </c>
      <c r="P4439" s="33">
        <f t="shared" si="2"/>
        <v>16.74</v>
      </c>
      <c r="Q4439" s="34">
        <f t="shared" si="3"/>
        <v>1.223509934</v>
      </c>
      <c r="R4439" s="35" t="str">
        <f t="shared" si="4"/>
        <v>Alto</v>
      </c>
      <c r="S4439" s="35" t="str">
        <f>IF(O4439="","",IF(O4439&gt;AVERAGE('Base de datos limpia'!$O$2:$O$8001),"Alto","Normal"))
</f>
        <v>Alto</v>
      </c>
      <c r="T4439" s="35" t="str">
        <f t="shared" si="5"/>
        <v>Gamer intensivo</v>
      </c>
      <c r="U4439" s="35"/>
    </row>
    <row r="4440">
      <c r="A4440" s="28">
        <v>4439.0</v>
      </c>
      <c r="B4440" s="28">
        <v>18.0</v>
      </c>
      <c r="C4440" s="28" t="str">
        <f>TRIM(PROPER('Base de datos cruda'!C4440))</f>
        <v>Male</v>
      </c>
      <c r="D4440" s="28">
        <v>4.78</v>
      </c>
      <c r="E4440" s="28">
        <v>7.45</v>
      </c>
      <c r="F4440" s="28">
        <v>6.0</v>
      </c>
      <c r="G4440" s="28">
        <v>69.93</v>
      </c>
      <c r="H4440" s="28" t="str">
        <f>TRIM(PROPER('Base de datos cruda'!H4440))</f>
        <v>Casual</v>
      </c>
      <c r="I4440" s="28">
        <v>2.15</v>
      </c>
      <c r="J4440" s="28">
        <v>7.28</v>
      </c>
      <c r="K4440" s="28">
        <v>246.52</v>
      </c>
      <c r="L4440" s="28">
        <f>IF('Base de datos cruda'!L4440&lt;0,,'Base de datos cruda'!L4440)</f>
        <v>11.84</v>
      </c>
      <c r="M4440" s="28" t="str">
        <f>IF(TRIM(PROPER('Base de datos cruda'!M4440))="High","Alto",IF(TRIM(PROPER('Base de datos cruda'!M4440))="Medium","Medio","Bajo"))</f>
        <v>Medio</v>
      </c>
      <c r="N4440" s="29">
        <v>56.22</v>
      </c>
      <c r="O4440" s="32">
        <f t="shared" si="1"/>
        <v>56.22</v>
      </c>
      <c r="P4440" s="33">
        <f t="shared" si="2"/>
        <v>12.06</v>
      </c>
      <c r="Q4440" s="34">
        <f t="shared" si="3"/>
        <v>1.558577406</v>
      </c>
      <c r="R4440" s="35" t="str">
        <f t="shared" si="4"/>
        <v>Medio</v>
      </c>
      <c r="S4440" s="35" t="str">
        <f>IF(O4440="","",IF(O4440&gt;AVERAGE('Base de datos limpia'!$O$2:$O$8001),"Alto","Normal"))
</f>
        <v>Normal</v>
      </c>
      <c r="T4440" s="35" t="str">
        <f t="shared" si="5"/>
        <v>Gamer intensivo</v>
      </c>
      <c r="U4440" s="35"/>
    </row>
    <row r="4441">
      <c r="A4441" s="28">
        <v>4440.0</v>
      </c>
      <c r="B4441" s="28">
        <v>24.0</v>
      </c>
      <c r="C4441" s="28" t="str">
        <f>TRIM(PROPER('Base de datos cruda'!C4441))</f>
        <v>Female</v>
      </c>
      <c r="D4441" s="28">
        <v>0.09</v>
      </c>
      <c r="E4441" s="28">
        <v>3.12</v>
      </c>
      <c r="F4441" s="28">
        <v>5.98</v>
      </c>
      <c r="G4441" s="28">
        <v>76.85</v>
      </c>
      <c r="H4441" s="28" t="str">
        <f>TRIM(PROPER('Base de datos cruda'!H4441))</f>
        <v>Casual</v>
      </c>
      <c r="I4441" s="28">
        <v>4.29</v>
      </c>
      <c r="J4441" s="28">
        <v>2.96</v>
      </c>
      <c r="K4441" s="28">
        <v>312.0</v>
      </c>
      <c r="L4441" s="28" t="str">
        <f>IF('Base de datos cruda'!L4441&lt;0,,'Base de datos cruda'!L4441)</f>
        <v/>
      </c>
      <c r="M4441" s="28" t="str">
        <f>IF(TRIM(PROPER('Base de datos cruda'!M4441))="High","Alto",IF(TRIM(PROPER('Base de datos cruda'!M4441))="Medium","Medio","Bajo"))</f>
        <v>Medio</v>
      </c>
      <c r="N4441" s="29">
        <v>56.91</v>
      </c>
      <c r="O4441" s="32">
        <f t="shared" si="1"/>
        <v>56.91</v>
      </c>
      <c r="P4441" s="33">
        <f t="shared" si="2"/>
        <v>3.05</v>
      </c>
      <c r="Q4441" s="34">
        <f t="shared" si="3"/>
        <v>34.66666667</v>
      </c>
      <c r="R4441" s="35" t="str">
        <f t="shared" si="4"/>
        <v>Medio</v>
      </c>
      <c r="S4441" s="35" t="str">
        <f>IF(O4441="","",IF(O4441&gt;AVERAGE('Base de datos limpia'!$O$2:$O$8001),"Alto","Normal"))
</f>
        <v>Normal</v>
      </c>
      <c r="T4441" s="35" t="str">
        <f t="shared" si="5"/>
        <v>Gamer moderado</v>
      </c>
      <c r="U4441" s="35"/>
    </row>
    <row r="4442">
      <c r="A4442" s="28">
        <v>4441.0</v>
      </c>
      <c r="B4442" s="28">
        <v>22.0</v>
      </c>
      <c r="C4442" s="28" t="str">
        <f>TRIM(PROPER('Base de datos cruda'!C4442))</f>
        <v>Female</v>
      </c>
      <c r="D4442" s="28">
        <v>7.04</v>
      </c>
      <c r="E4442" s="28">
        <v>7.93</v>
      </c>
      <c r="F4442" s="28">
        <v>6.73</v>
      </c>
      <c r="G4442" s="28">
        <v>63.09</v>
      </c>
      <c r="H4442" s="28" t="str">
        <f>TRIM(PROPER('Base de datos cruda'!H4442))</f>
        <v>Fps</v>
      </c>
      <c r="I4442" s="28">
        <v>2.45</v>
      </c>
      <c r="J4442" s="28">
        <v>9.78</v>
      </c>
      <c r="K4442" s="28">
        <v>242.64</v>
      </c>
      <c r="L4442" s="28">
        <f>IF('Base de datos cruda'!L4442&lt;0,,'Base de datos cruda'!L4442)</f>
        <v>15.81</v>
      </c>
      <c r="M4442" s="28" t="str">
        <f>IF(TRIM(PROPER('Base de datos cruda'!M4442))="High","Alto",IF(TRIM(PROPER('Base de datos cruda'!M4442))="Medium","Medio","Bajo"))</f>
        <v>Bajo</v>
      </c>
      <c r="N4442" s="29">
        <v>73.0114071154649</v>
      </c>
      <c r="O4442" s="32">
        <f t="shared" si="1"/>
        <v>73.01140712</v>
      </c>
      <c r="P4442" s="33">
        <f t="shared" si="2"/>
        <v>16.82</v>
      </c>
      <c r="Q4442" s="34">
        <f t="shared" si="3"/>
        <v>1.126420455</v>
      </c>
      <c r="R4442" s="35" t="str">
        <f t="shared" si="4"/>
        <v>Alto</v>
      </c>
      <c r="S4442" s="35" t="str">
        <f>IF(O4442="","",IF(O4442&gt;AVERAGE('Base de datos limpia'!$O$2:$O$8001),"Alto","Normal"))
</f>
        <v>Alto</v>
      </c>
      <c r="T4442" s="35" t="str">
        <f t="shared" si="5"/>
        <v>Gamer intensivo</v>
      </c>
      <c r="U4442" s="35"/>
    </row>
    <row r="4443">
      <c r="A4443" s="28">
        <v>4442.0</v>
      </c>
      <c r="B4443" s="28">
        <v>16.0</v>
      </c>
      <c r="C4443" s="28" t="str">
        <f>TRIM(PROPER('Base de datos cruda'!C4443))</f>
        <v>Female</v>
      </c>
      <c r="D4443" s="28">
        <v>3.56</v>
      </c>
      <c r="E4443" s="28">
        <v>1.18</v>
      </c>
      <c r="F4443" s="28">
        <v>6.92</v>
      </c>
      <c r="G4443" s="28">
        <v>90.2</v>
      </c>
      <c r="H4443" s="28" t="str">
        <f>TRIM(PROPER('Base de datos cruda'!H4443))</f>
        <v>Rpg</v>
      </c>
      <c r="I4443" s="28">
        <v>3.45</v>
      </c>
      <c r="J4443" s="28">
        <v>6.35</v>
      </c>
      <c r="K4443" s="28">
        <v>288.9</v>
      </c>
      <c r="L4443" s="28">
        <f>IF('Base de datos cruda'!L4443&lt;0,,'Base de datos cruda'!L4443)</f>
        <v>7.98</v>
      </c>
      <c r="M4443" s="28" t="str">
        <f>IF(TRIM(PROPER('Base de datos cruda'!M4443))="High","Alto",IF(TRIM(PROPER('Base de datos cruda'!M4443))="Medium","Medio","Bajo"))</f>
        <v>Medio</v>
      </c>
      <c r="N4443" s="29">
        <v>50.75</v>
      </c>
      <c r="O4443" s="32">
        <f t="shared" si="1"/>
        <v>50.75</v>
      </c>
      <c r="P4443" s="33">
        <f t="shared" si="2"/>
        <v>9.91</v>
      </c>
      <c r="Q4443" s="34">
        <f t="shared" si="3"/>
        <v>0.3314606742</v>
      </c>
      <c r="R4443" s="35" t="str">
        <f t="shared" si="4"/>
        <v>Medio</v>
      </c>
      <c r="S4443" s="35" t="str">
        <f>IF(O4443="","",IF(O4443&gt;AVERAGE('Base de datos limpia'!$O$2:$O$8001),"Alto","Normal"))
</f>
        <v>Normal</v>
      </c>
      <c r="T4443" s="35" t="str">
        <f t="shared" si="5"/>
        <v>Gamer casual</v>
      </c>
      <c r="U4443" s="35"/>
    </row>
    <row r="4444">
      <c r="A4444" s="28">
        <v>4443.0</v>
      </c>
      <c r="B4444" s="28">
        <v>17.0</v>
      </c>
      <c r="C4444" s="28" t="str">
        <f>TRIM(PROPER('Base de datos cruda'!C4444))</f>
        <v>Female</v>
      </c>
      <c r="D4444" s="28">
        <v>7.45</v>
      </c>
      <c r="E4444" s="28">
        <v>7.45</v>
      </c>
      <c r="F4444" s="28">
        <v>5.24</v>
      </c>
      <c r="G4444" s="28">
        <v>63.16</v>
      </c>
      <c r="H4444" s="28" t="str">
        <f>TRIM(PROPER('Base de datos cruda'!H4444))</f>
        <v>Casual</v>
      </c>
      <c r="I4444" s="28">
        <v>3.78</v>
      </c>
      <c r="J4444" s="28">
        <v>10.6</v>
      </c>
      <c r="K4444" s="28">
        <v>225.85</v>
      </c>
      <c r="L4444" s="28">
        <f>IF('Base de datos cruda'!L4444&lt;0,,'Base de datos cruda'!L4444)</f>
        <v>18.62</v>
      </c>
      <c r="M4444" s="28" t="str">
        <f>IF(TRIM(PROPER('Base de datos cruda'!M4444))="High","Alto",IF(TRIM(PROPER('Base de datos cruda'!M4444))="Medium","Medio","Bajo"))</f>
        <v>Alto</v>
      </c>
      <c r="N4444" s="29">
        <v>56.4465880989417</v>
      </c>
      <c r="O4444" s="32">
        <f t="shared" si="1"/>
        <v>56.4465881</v>
      </c>
      <c r="P4444" s="33">
        <f t="shared" si="2"/>
        <v>18.05</v>
      </c>
      <c r="Q4444" s="34">
        <f t="shared" si="3"/>
        <v>1</v>
      </c>
      <c r="R4444" s="35" t="str">
        <f t="shared" si="4"/>
        <v>Medio</v>
      </c>
      <c r="S4444" s="35" t="str">
        <f>IF(O4444="","",IF(O4444&gt;AVERAGE('Base de datos limpia'!$O$2:$O$8001),"Alto","Normal"))
</f>
        <v>Normal</v>
      </c>
      <c r="T4444" s="35" t="str">
        <f t="shared" si="5"/>
        <v>Gamer intensivo</v>
      </c>
      <c r="U4444" s="35"/>
    </row>
    <row r="4445">
      <c r="A4445" s="28">
        <v>4444.0</v>
      </c>
      <c r="B4445" s="28">
        <v>16.0</v>
      </c>
      <c r="C4445" s="28" t="str">
        <f>TRIM(PROPER('Base de datos cruda'!C4445))</f>
        <v>Female</v>
      </c>
      <c r="D4445" s="28">
        <v>3.96</v>
      </c>
      <c r="E4445" s="28">
        <v>1.92</v>
      </c>
      <c r="F4445" s="28">
        <v>7.97</v>
      </c>
      <c r="G4445" s="28">
        <v>93.52</v>
      </c>
      <c r="H4445" s="28" t="str">
        <f>TRIM(PROPER('Base de datos cruda'!H4445))</f>
        <v>Casual</v>
      </c>
      <c r="I4445" s="28">
        <v>0.6</v>
      </c>
      <c r="J4445" s="28">
        <v>5.07</v>
      </c>
      <c r="K4445" s="28">
        <v>280.78</v>
      </c>
      <c r="L4445" s="28">
        <f>IF('Base de datos cruda'!L4445&lt;0,,'Base de datos cruda'!L4445)</f>
        <v>10.26</v>
      </c>
      <c r="M4445" s="28" t="str">
        <f>IF(TRIM(PROPER('Base de datos cruda'!M4445))="High","Alto",IF(TRIM(PROPER('Base de datos cruda'!M4445))="Medium","Medio","Bajo"))</f>
        <v>Medio</v>
      </c>
      <c r="N4445" s="29">
        <v>51.23</v>
      </c>
      <c r="O4445" s="32">
        <f t="shared" si="1"/>
        <v>51.23</v>
      </c>
      <c r="P4445" s="33">
        <f t="shared" si="2"/>
        <v>9.03</v>
      </c>
      <c r="Q4445" s="34">
        <f t="shared" si="3"/>
        <v>0.4848484848</v>
      </c>
      <c r="R4445" s="35" t="str">
        <f t="shared" si="4"/>
        <v>Medio</v>
      </c>
      <c r="S4445" s="35" t="str">
        <f>IF(O4445="","",IF(O4445&gt;AVERAGE('Base de datos limpia'!$O$2:$O$8001),"Alto","Normal"))
</f>
        <v>Normal</v>
      </c>
      <c r="T4445" s="35" t="str">
        <f t="shared" si="5"/>
        <v>Gamer casual</v>
      </c>
      <c r="U4445" s="35"/>
    </row>
    <row r="4446">
      <c r="A4446" s="28">
        <v>4445.0</v>
      </c>
      <c r="B4446" s="28">
        <v>24.0</v>
      </c>
      <c r="C4446" s="28" t="str">
        <f>TRIM(PROPER('Base de datos cruda'!C4446))</f>
        <v>Female</v>
      </c>
      <c r="D4446" s="28">
        <v>5.55</v>
      </c>
      <c r="E4446" s="28">
        <v>7.57</v>
      </c>
      <c r="F4446" s="28">
        <v>6.48</v>
      </c>
      <c r="G4446" s="28">
        <v>86.5</v>
      </c>
      <c r="H4446" s="28" t="str">
        <f>TRIM(PROPER('Base de datos cruda'!H4446))</f>
        <v>Casual</v>
      </c>
      <c r="I4446" s="28">
        <v>0.78</v>
      </c>
      <c r="J4446" s="28">
        <v>10.78</v>
      </c>
      <c r="K4446" s="28">
        <v>267.22</v>
      </c>
      <c r="L4446" s="28">
        <f>IF('Base de datos cruda'!L4446&lt;0,,'Base de datos cruda'!L4446)</f>
        <v>13.9</v>
      </c>
      <c r="M4446" s="28" t="str">
        <f>IF(TRIM(PROPER('Base de datos cruda'!M4446))="High","Alto",IF(TRIM(PROPER('Base de datos cruda'!M4446))="Medium","Medio","Bajo"))</f>
        <v>Bajo</v>
      </c>
      <c r="N4446" s="29">
        <v>77.9029062815701</v>
      </c>
      <c r="O4446" s="32">
        <f t="shared" si="1"/>
        <v>77.90290628</v>
      </c>
      <c r="P4446" s="33">
        <f t="shared" si="2"/>
        <v>16.33</v>
      </c>
      <c r="Q4446" s="34">
        <f t="shared" si="3"/>
        <v>1.363963964</v>
      </c>
      <c r="R4446" s="35" t="str">
        <f t="shared" si="4"/>
        <v>Alto</v>
      </c>
      <c r="S4446" s="35" t="str">
        <f>IF(O4446="","",IF(O4446&gt;AVERAGE('Base de datos limpia'!$O$2:$O$8001),"Alto","Normal"))
</f>
        <v>Alto</v>
      </c>
      <c r="T4446" s="35" t="str">
        <f t="shared" si="5"/>
        <v>Gamer intensivo</v>
      </c>
      <c r="U4446" s="35"/>
    </row>
    <row r="4447">
      <c r="A4447" s="28">
        <v>4446.0</v>
      </c>
      <c r="B4447" s="28">
        <v>24.0</v>
      </c>
      <c r="C4447" s="28" t="str">
        <f>TRIM(PROPER('Base de datos cruda'!C4447))</f>
        <v>Female</v>
      </c>
      <c r="D4447" s="28">
        <v>0.55</v>
      </c>
      <c r="E4447" s="28">
        <v>5.74</v>
      </c>
      <c r="F4447" s="28">
        <v>4.04</v>
      </c>
      <c r="G4447" s="28">
        <v>76.66</v>
      </c>
      <c r="H4447" s="28" t="str">
        <f>TRIM(PROPER('Base de datos cruda'!H4447))</f>
        <v>Rpg</v>
      </c>
      <c r="I4447" s="28">
        <v>3.62</v>
      </c>
      <c r="J4447" s="28">
        <v>5.96</v>
      </c>
      <c r="K4447" s="28">
        <v>313.78</v>
      </c>
      <c r="L4447" s="28">
        <f>IF('Base de datos cruda'!L4447&lt;0,,'Base de datos cruda'!L4447)</f>
        <v>4.37</v>
      </c>
      <c r="M4447" s="28" t="str">
        <f>IF(TRIM(PROPER('Base de datos cruda'!M4447))="High","Alto",IF(TRIM(PROPER('Base de datos cruda'!M4447))="Medium","Medio","Bajo"))</f>
        <v>Medio</v>
      </c>
      <c r="N4447" s="29">
        <v>66.39</v>
      </c>
      <c r="O4447" s="32">
        <f t="shared" si="1"/>
        <v>66.39</v>
      </c>
      <c r="P4447" s="33">
        <f t="shared" si="2"/>
        <v>6.51</v>
      </c>
      <c r="Q4447" s="34">
        <f t="shared" si="3"/>
        <v>10.43636364</v>
      </c>
      <c r="R4447" s="35" t="str">
        <f t="shared" si="4"/>
        <v>Medio</v>
      </c>
      <c r="S4447" s="35" t="str">
        <f>IF(O4447="","",IF(O4447&gt;AVERAGE('Base de datos limpia'!$O$2:$O$8001),"Alto","Normal"))
</f>
        <v>Alto</v>
      </c>
      <c r="T4447" s="35" t="str">
        <f t="shared" si="5"/>
        <v>Gamer moderado</v>
      </c>
      <c r="U4447" s="35"/>
    </row>
    <row r="4448">
      <c r="A4448" s="28">
        <v>4447.0</v>
      </c>
      <c r="B4448" s="28">
        <v>22.0</v>
      </c>
      <c r="C4448" s="28" t="str">
        <f>TRIM(PROPER('Base de datos cruda'!C4448))</f>
        <v>Male</v>
      </c>
      <c r="D4448" s="28">
        <v>5.96</v>
      </c>
      <c r="E4448" s="28">
        <v>4.94</v>
      </c>
      <c r="F4448" s="28">
        <v>6.96</v>
      </c>
      <c r="G4448" s="28">
        <v>94.66</v>
      </c>
      <c r="H4448" s="28" t="str">
        <f>TRIM(PROPER('Base de datos cruda'!H4448))</f>
        <v>Casual</v>
      </c>
      <c r="I4448" s="28">
        <v>0.27</v>
      </c>
      <c r="J4448" s="28">
        <v>7.16</v>
      </c>
      <c r="K4448" s="28">
        <v>254.84</v>
      </c>
      <c r="L4448" s="28">
        <f>IF('Base de datos cruda'!L4448&lt;0,,'Base de datos cruda'!L4448)</f>
        <v>13.72</v>
      </c>
      <c r="M4448" s="28" t="str">
        <f>IF(TRIM(PROPER('Base de datos cruda'!M4448))="High","Alto",IF(TRIM(PROPER('Base de datos cruda'!M4448))="Medium","Medio","Bajo"))</f>
        <v>Bajo</v>
      </c>
      <c r="N4448" s="29">
        <v>45.1</v>
      </c>
      <c r="O4448" s="32">
        <f t="shared" si="1"/>
        <v>45.1</v>
      </c>
      <c r="P4448" s="33">
        <f t="shared" si="2"/>
        <v>13.12</v>
      </c>
      <c r="Q4448" s="34">
        <f t="shared" si="3"/>
        <v>0.8288590604</v>
      </c>
      <c r="R4448" s="35" t="str">
        <f t="shared" si="4"/>
        <v>Bajo</v>
      </c>
      <c r="S4448" s="35" t="str">
        <f>IF(O4448="","",IF(O4448&gt;AVERAGE('Base de datos limpia'!$O$2:$O$8001),"Alto","Normal"))
</f>
        <v>Normal</v>
      </c>
      <c r="T4448" s="35" t="str">
        <f t="shared" si="5"/>
        <v>Gamer moderado</v>
      </c>
      <c r="U4448" s="35"/>
    </row>
    <row r="4449">
      <c r="A4449" s="28">
        <v>4448.0</v>
      </c>
      <c r="B4449" s="28">
        <v>18.0</v>
      </c>
      <c r="C4449" s="28" t="str">
        <f>TRIM(PROPER('Base de datos cruda'!C4449))</f>
        <v>Female</v>
      </c>
      <c r="D4449" s="28">
        <v>2.7</v>
      </c>
      <c r="E4449" s="28">
        <v>7.22</v>
      </c>
      <c r="F4449" s="28">
        <v>7.99</v>
      </c>
      <c r="G4449" s="28">
        <v>67.45</v>
      </c>
      <c r="H4449" s="28" t="str">
        <f>TRIM(PROPER('Base de datos cruda'!H4449))</f>
        <v>Casual</v>
      </c>
      <c r="I4449" s="28">
        <v>1.71</v>
      </c>
      <c r="J4449" s="28">
        <v>7.58</v>
      </c>
      <c r="K4449" s="28">
        <v>306.27</v>
      </c>
      <c r="L4449" s="28">
        <f>IF('Base de datos cruda'!L4449&lt;0,,'Base de datos cruda'!L4449)</f>
        <v>7.82</v>
      </c>
      <c r="M4449" s="28" t="str">
        <f>IF(TRIM(PROPER('Base de datos cruda'!M4449))="High","Alto",IF(TRIM(PROPER('Base de datos cruda'!M4449))="Medium","Medio","Bajo"))</f>
        <v>Medio</v>
      </c>
      <c r="N4449" s="29">
        <v>87.34</v>
      </c>
      <c r="O4449" s="32">
        <f t="shared" si="1"/>
        <v>87.34</v>
      </c>
      <c r="P4449" s="33">
        <f t="shared" si="2"/>
        <v>10.28</v>
      </c>
      <c r="Q4449" s="34">
        <f t="shared" si="3"/>
        <v>2.674074074</v>
      </c>
      <c r="R4449" s="35" t="str">
        <f t="shared" si="4"/>
        <v>Alto</v>
      </c>
      <c r="S4449" s="35" t="str">
        <f>IF(O4449="","",IF(O4449&gt;AVERAGE('Base de datos limpia'!$O$2:$O$8001),"Alto","Normal"))
</f>
        <v>Alto</v>
      </c>
      <c r="T4449" s="35" t="str">
        <f t="shared" si="5"/>
        <v>Gamer intensivo</v>
      </c>
      <c r="U4449" s="35"/>
    </row>
    <row r="4450">
      <c r="A4450" s="28">
        <v>4449.0</v>
      </c>
      <c r="B4450" s="28">
        <v>20.0</v>
      </c>
      <c r="C4450" s="28" t="str">
        <f>TRIM(PROPER('Base de datos cruda'!C4450))</f>
        <v>Male</v>
      </c>
      <c r="D4450" s="28">
        <v>2.81</v>
      </c>
      <c r="E4450" s="28">
        <v>1.33</v>
      </c>
      <c r="F4450" s="28">
        <v>5.25</v>
      </c>
      <c r="G4450" s="28">
        <v>70.58</v>
      </c>
      <c r="H4450" s="28" t="str">
        <f>TRIM(PROPER('Base de datos cruda'!H4450))</f>
        <v>Fps</v>
      </c>
      <c r="I4450" s="28">
        <v>4.59</v>
      </c>
      <c r="J4450" s="28">
        <v>4.17</v>
      </c>
      <c r="K4450" s="28">
        <v>279.23</v>
      </c>
      <c r="L4450" s="28">
        <f>IF('Base de datos cruda'!L4450&lt;0,,'Base de datos cruda'!L4450)</f>
        <v>4.66</v>
      </c>
      <c r="M4450" s="28" t="str">
        <f>IF(TRIM(PROPER('Base de datos cruda'!M4450))="High","Alto",IF(TRIM(PROPER('Base de datos cruda'!M4450))="Medium","Medio","Bajo"))</f>
        <v>Medio</v>
      </c>
      <c r="N4450" s="29">
        <v>47.81</v>
      </c>
      <c r="O4450" s="32">
        <f t="shared" si="1"/>
        <v>47.81</v>
      </c>
      <c r="P4450" s="33">
        <f t="shared" si="2"/>
        <v>6.98</v>
      </c>
      <c r="Q4450" s="34">
        <f t="shared" si="3"/>
        <v>0.4733096085</v>
      </c>
      <c r="R4450" s="35" t="str">
        <f t="shared" si="4"/>
        <v>Bajo</v>
      </c>
      <c r="S4450" s="35" t="str">
        <f>IF(O4450="","",IF(O4450&gt;AVERAGE('Base de datos limpia'!$O$2:$O$8001),"Alto","Normal"))
</f>
        <v>Normal</v>
      </c>
      <c r="T4450" s="35" t="str">
        <f t="shared" si="5"/>
        <v>Gamer casual</v>
      </c>
      <c r="U4450" s="35"/>
    </row>
    <row r="4451">
      <c r="A4451" s="28">
        <v>4450.0</v>
      </c>
      <c r="B4451" s="28">
        <v>19.0</v>
      </c>
      <c r="C4451" s="28" t="str">
        <f>TRIM(PROPER('Base de datos cruda'!C4451))</f>
        <v>Male</v>
      </c>
      <c r="D4451" s="28">
        <v>0.95</v>
      </c>
      <c r="E4451" s="28">
        <v>3.01</v>
      </c>
      <c r="F4451" s="28">
        <v>4.19</v>
      </c>
      <c r="G4451" s="28">
        <v>65.48</v>
      </c>
      <c r="H4451" s="28" t="str">
        <f>TRIM(PROPER('Base de datos cruda'!H4451))</f>
        <v>Rpg</v>
      </c>
      <c r="I4451" s="28">
        <v>2.87</v>
      </c>
      <c r="J4451" s="28">
        <v>5.99</v>
      </c>
      <c r="K4451" s="28">
        <v>306.18</v>
      </c>
      <c r="L4451" s="28">
        <f>IF('Base de datos cruda'!L4451&lt;0,,'Base de datos cruda'!L4451)</f>
        <v>3.45</v>
      </c>
      <c r="M4451" s="28" t="str">
        <f>IF(TRIM(PROPER('Base de datos cruda'!M4451))="High","Alto",IF(TRIM(PROPER('Base de datos cruda'!M4451))="Medium","Medio","Bajo"))</f>
        <v>Medio</v>
      </c>
      <c r="N4451" s="29">
        <v>51.77</v>
      </c>
      <c r="O4451" s="32">
        <f t="shared" si="1"/>
        <v>51.77</v>
      </c>
      <c r="P4451" s="33">
        <f t="shared" si="2"/>
        <v>6.94</v>
      </c>
      <c r="Q4451" s="34">
        <f t="shared" si="3"/>
        <v>3.168421053</v>
      </c>
      <c r="R4451" s="35" t="str">
        <f t="shared" si="4"/>
        <v>Medio</v>
      </c>
      <c r="S4451" s="35" t="str">
        <f>IF(O4451="","",IF(O4451&gt;AVERAGE('Base de datos limpia'!$O$2:$O$8001),"Alto","Normal"))
</f>
        <v>Normal</v>
      </c>
      <c r="T4451" s="35" t="str">
        <f t="shared" si="5"/>
        <v>Gamer moderado</v>
      </c>
      <c r="U4451" s="35"/>
    </row>
    <row r="4452">
      <c r="A4452" s="28">
        <v>4451.0</v>
      </c>
      <c r="B4452" s="28">
        <v>22.0</v>
      </c>
      <c r="C4452" s="28" t="str">
        <f>TRIM(PROPER('Base de datos cruda'!C4452))</f>
        <v>Female</v>
      </c>
      <c r="D4452" s="28">
        <v>1.17</v>
      </c>
      <c r="E4452" s="28">
        <v>6.55</v>
      </c>
      <c r="F4452" s="28">
        <v>8.04</v>
      </c>
      <c r="G4452" s="28">
        <v>75.26</v>
      </c>
      <c r="H4452" s="28" t="str">
        <f>TRIM(PROPER('Base de datos cruda'!H4452))</f>
        <v>Casual</v>
      </c>
      <c r="I4452" s="28">
        <v>4.55</v>
      </c>
      <c r="J4452" s="28">
        <v>5.23</v>
      </c>
      <c r="K4452" s="28">
        <v>321.97</v>
      </c>
      <c r="L4452" s="28">
        <f>IF('Base de datos cruda'!L4452&lt;0,,'Base de datos cruda'!L4452)</f>
        <v>1.93</v>
      </c>
      <c r="M4452" s="28" t="str">
        <f>IF(TRIM(PROPER('Base de datos cruda'!M4452))="High","Alto",IF(TRIM(PROPER('Base de datos cruda'!M4452))="Medium","Medio","Bajo"))</f>
        <v>Medio</v>
      </c>
      <c r="N4452" s="29">
        <v>92.93</v>
      </c>
      <c r="O4452" s="32">
        <f t="shared" si="1"/>
        <v>92.93</v>
      </c>
      <c r="P4452" s="33">
        <f t="shared" si="2"/>
        <v>6.4</v>
      </c>
      <c r="Q4452" s="34">
        <f t="shared" si="3"/>
        <v>5.598290598</v>
      </c>
      <c r="R4452" s="35" t="str">
        <f t="shared" si="4"/>
        <v>Alto</v>
      </c>
      <c r="S4452" s="35" t="str">
        <f>IF(O4452="","",IF(O4452&gt;AVERAGE('Base de datos limpia'!$O$2:$O$8001),"Alto","Normal"))
</f>
        <v>Alto</v>
      </c>
      <c r="T4452" s="35" t="str">
        <f t="shared" si="5"/>
        <v>Gamer intensivo</v>
      </c>
      <c r="U4452" s="35"/>
    </row>
    <row r="4453">
      <c r="A4453" s="28">
        <v>4452.0</v>
      </c>
      <c r="B4453" s="28">
        <v>24.0</v>
      </c>
      <c r="C4453" s="28" t="str">
        <f>TRIM(PROPER('Base de datos cruda'!C4453))</f>
        <v>Male</v>
      </c>
      <c r="D4453" s="28">
        <v>1.49</v>
      </c>
      <c r="E4453" s="28">
        <v>8.62</v>
      </c>
      <c r="F4453" s="28">
        <v>8.88</v>
      </c>
      <c r="G4453" s="28">
        <v>99.47</v>
      </c>
      <c r="H4453" s="28" t="str">
        <f>TRIM(PROPER('Base de datos cruda'!H4453))</f>
        <v>Fps</v>
      </c>
      <c r="I4453" s="28">
        <v>1.55</v>
      </c>
      <c r="J4453" s="28">
        <v>4.02</v>
      </c>
      <c r="K4453" s="28">
        <v>292.72</v>
      </c>
      <c r="L4453" s="28">
        <f>IF('Base de datos cruda'!L4453&lt;0,,'Base de datos cruda'!L4453)</f>
        <v>6.1</v>
      </c>
      <c r="M4453" s="28" t="str">
        <f>IF(TRIM(PROPER('Base de datos cruda'!M4453))="High","Alto",IF(TRIM(PROPER('Base de datos cruda'!M4453))="Medium","Medio","Bajo"))</f>
        <v>Medio</v>
      </c>
      <c r="N4453" s="29">
        <v>100.0</v>
      </c>
      <c r="O4453" s="32">
        <f t="shared" si="1"/>
        <v>100</v>
      </c>
      <c r="P4453" s="33">
        <f t="shared" si="2"/>
        <v>5.51</v>
      </c>
      <c r="Q4453" s="34">
        <f t="shared" si="3"/>
        <v>5.785234899</v>
      </c>
      <c r="R4453" s="35" t="str">
        <f t="shared" si="4"/>
        <v>Alto</v>
      </c>
      <c r="S4453" s="35" t="str">
        <f>IF(O4453="","",IF(O4453&gt;AVERAGE('Base de datos limpia'!$O$2:$O$8001),"Alto","Normal"))
</f>
        <v>Alto</v>
      </c>
      <c r="T4453" s="35" t="str">
        <f t="shared" si="5"/>
        <v>Gamer intensivo</v>
      </c>
      <c r="U4453" s="35"/>
    </row>
    <row r="4454">
      <c r="A4454" s="28">
        <v>4453.0</v>
      </c>
      <c r="B4454" s="28">
        <v>17.0</v>
      </c>
      <c r="C4454" s="28" t="str">
        <f>TRIM(PROPER('Base de datos cruda'!C4454))</f>
        <v>Female</v>
      </c>
      <c r="D4454" s="28">
        <v>2.63</v>
      </c>
      <c r="E4454" s="28">
        <v>4.43</v>
      </c>
      <c r="F4454" s="28">
        <v>4.38</v>
      </c>
      <c r="G4454" s="28">
        <v>66.44</v>
      </c>
      <c r="H4454" s="28" t="str">
        <f>TRIM(PROPER('Base de datos cruda'!H4454))</f>
        <v>Fps</v>
      </c>
      <c r="I4454" s="28">
        <v>3.18</v>
      </c>
      <c r="J4454" s="28">
        <v>6.7</v>
      </c>
      <c r="K4454" s="28">
        <v>290.0</v>
      </c>
      <c r="L4454" s="28">
        <f>IF('Base de datos cruda'!L4454&lt;0,,'Base de datos cruda'!L4454)</f>
        <v>8.09</v>
      </c>
      <c r="M4454" s="28" t="str">
        <f>IF(TRIM(PROPER('Base de datos cruda'!M4454))="High","Alto",IF(TRIM(PROPER('Base de datos cruda'!M4454))="Medium","Medio","Bajo"))</f>
        <v>Medio</v>
      </c>
      <c r="N4454" s="29">
        <v>61.07</v>
      </c>
      <c r="O4454" s="32">
        <f t="shared" si="1"/>
        <v>61.07</v>
      </c>
      <c r="P4454" s="33">
        <f t="shared" si="2"/>
        <v>9.33</v>
      </c>
      <c r="Q4454" s="34">
        <f t="shared" si="3"/>
        <v>1.684410646</v>
      </c>
      <c r="R4454" s="35" t="str">
        <f t="shared" si="4"/>
        <v>Medio</v>
      </c>
      <c r="S4454" s="35" t="str">
        <f>IF(O4454="","",IF(O4454&gt;AVERAGE('Base de datos limpia'!$O$2:$O$8001),"Alto","Normal"))
</f>
        <v>Normal</v>
      </c>
      <c r="T4454" s="35" t="str">
        <f t="shared" si="5"/>
        <v>Gamer moderado</v>
      </c>
      <c r="U4454" s="35"/>
    </row>
    <row r="4455">
      <c r="A4455" s="28">
        <v>4454.0</v>
      </c>
      <c r="B4455" s="28">
        <v>23.0</v>
      </c>
      <c r="C4455" s="28" t="str">
        <f>TRIM(PROPER('Base de datos cruda'!C4455))</f>
        <v>Male</v>
      </c>
      <c r="D4455" s="28">
        <v>7.14</v>
      </c>
      <c r="E4455" s="28">
        <v>3.33</v>
      </c>
      <c r="F4455" s="28">
        <v>8.69</v>
      </c>
      <c r="G4455" s="28">
        <v>93.24</v>
      </c>
      <c r="H4455" s="28" t="str">
        <f>TRIM(PROPER('Base de datos cruda'!H4455))</f>
        <v>Fps</v>
      </c>
      <c r="I4455" s="28">
        <v>1.43</v>
      </c>
      <c r="J4455" s="28">
        <v>10.67</v>
      </c>
      <c r="K4455" s="28">
        <v>228.04</v>
      </c>
      <c r="L4455" s="28">
        <f>IF('Base de datos cruda'!L4455&lt;0,,'Base de datos cruda'!L4455)</f>
        <v>15.2</v>
      </c>
      <c r="M4455" s="28" t="str">
        <f>IF(TRIM(PROPER('Base de datos cruda'!M4455))="High","Alto",IF(TRIM(PROPER('Base de datos cruda'!M4455))="Medium","Medio","Bajo"))</f>
        <v>Bajo</v>
      </c>
      <c r="N4455" s="29">
        <v>44.96</v>
      </c>
      <c r="O4455" s="32">
        <f t="shared" si="1"/>
        <v>44.96</v>
      </c>
      <c r="P4455" s="33">
        <f t="shared" si="2"/>
        <v>17.81</v>
      </c>
      <c r="Q4455" s="34">
        <f t="shared" si="3"/>
        <v>0.4663865546</v>
      </c>
      <c r="R4455" s="35" t="str">
        <f t="shared" si="4"/>
        <v>Bajo</v>
      </c>
      <c r="S4455" s="35" t="str">
        <f>IF(O4455="","",IF(O4455&gt;AVERAGE('Base de datos limpia'!$O$2:$O$8001),"Alto","Normal"))
</f>
        <v>Normal</v>
      </c>
      <c r="T4455" s="35" t="str">
        <f t="shared" si="5"/>
        <v>Gamer moderado</v>
      </c>
      <c r="U4455" s="35"/>
    </row>
    <row r="4456">
      <c r="A4456" s="28">
        <v>4455.0</v>
      </c>
      <c r="B4456" s="28">
        <v>24.0</v>
      </c>
      <c r="C4456" s="28" t="str">
        <f>TRIM(PROPER('Base de datos cruda'!C4456))</f>
        <v>Male</v>
      </c>
      <c r="D4456" s="28">
        <v>2.95</v>
      </c>
      <c r="E4456" s="28">
        <v>5.67</v>
      </c>
      <c r="F4456" s="28">
        <v>5.8</v>
      </c>
      <c r="G4456" s="28">
        <v>86.08</v>
      </c>
      <c r="H4456" s="28" t="str">
        <f>TRIM(PROPER('Base de datos cruda'!H4456))</f>
        <v>Casual</v>
      </c>
      <c r="I4456" s="28">
        <v>0.56</v>
      </c>
      <c r="J4456" s="28">
        <v>7.13</v>
      </c>
      <c r="K4456" s="28">
        <v>298.24</v>
      </c>
      <c r="L4456" s="28">
        <f>IF('Base de datos cruda'!L4456&lt;0,,'Base de datos cruda'!L4456)</f>
        <v>6.54</v>
      </c>
      <c r="M4456" s="28" t="str">
        <f>IF(TRIM(PROPER('Base de datos cruda'!M4456))="High","Alto",IF(TRIM(PROPER('Base de datos cruda'!M4456))="Medium","Medio","Bajo"))</f>
        <v>Medio</v>
      </c>
      <c r="N4456" s="29">
        <v>73.52</v>
      </c>
      <c r="O4456" s="32">
        <f t="shared" si="1"/>
        <v>73.52</v>
      </c>
      <c r="P4456" s="33">
        <f t="shared" si="2"/>
        <v>10.08</v>
      </c>
      <c r="Q4456" s="34">
        <f t="shared" si="3"/>
        <v>1.922033898</v>
      </c>
      <c r="R4456" s="35" t="str">
        <f t="shared" si="4"/>
        <v>Alto</v>
      </c>
      <c r="S4456" s="35" t="str">
        <f>IF(O4456="","",IF(O4456&gt;AVERAGE('Base de datos limpia'!$O$2:$O$8001),"Alto","Normal"))
</f>
        <v>Alto</v>
      </c>
      <c r="T4456" s="35" t="str">
        <f t="shared" si="5"/>
        <v>Gamer moderado</v>
      </c>
      <c r="U4456" s="35"/>
    </row>
    <row r="4457">
      <c r="A4457" s="28">
        <v>4456.0</v>
      </c>
      <c r="B4457" s="28">
        <v>24.0</v>
      </c>
      <c r="C4457" s="28" t="str">
        <f>TRIM(PROPER('Base de datos cruda'!C4457))</f>
        <v>Female</v>
      </c>
      <c r="D4457" s="28">
        <v>5.79</v>
      </c>
      <c r="E4457" s="28">
        <v>6.6</v>
      </c>
      <c r="F4457" s="28">
        <v>8.71</v>
      </c>
      <c r="G4457" s="28">
        <v>60.63</v>
      </c>
      <c r="H4457" s="28" t="str">
        <f>TRIM(PROPER('Base de datos cruda'!H4457))</f>
        <v>Casual</v>
      </c>
      <c r="I4457" s="28">
        <v>4.95</v>
      </c>
      <c r="J4457" s="28">
        <v>9.17</v>
      </c>
      <c r="K4457" s="28">
        <v>238.67</v>
      </c>
      <c r="L4457" s="28">
        <f>IF('Base de datos cruda'!L4457&lt;0,,'Base de datos cruda'!L4457)</f>
        <v>13.74</v>
      </c>
      <c r="M4457" s="28" t="str">
        <f>IF(TRIM(PROPER('Base de datos cruda'!M4457))="High","Alto",IF(TRIM(PROPER('Base de datos cruda'!M4457))="Medium","Medio","Bajo"))</f>
        <v>Bajo</v>
      </c>
      <c r="N4457" s="29">
        <v>57.55</v>
      </c>
      <c r="O4457" s="32">
        <f t="shared" si="1"/>
        <v>57.55</v>
      </c>
      <c r="P4457" s="33">
        <f t="shared" si="2"/>
        <v>14.96</v>
      </c>
      <c r="Q4457" s="34">
        <f t="shared" si="3"/>
        <v>1.139896373</v>
      </c>
      <c r="R4457" s="35" t="str">
        <f t="shared" si="4"/>
        <v>Medio</v>
      </c>
      <c r="S4457" s="35" t="str">
        <f>IF(O4457="","",IF(O4457&gt;AVERAGE('Base de datos limpia'!$O$2:$O$8001),"Alto","Normal"))
</f>
        <v>Normal</v>
      </c>
      <c r="T4457" s="35" t="str">
        <f t="shared" si="5"/>
        <v>Gamer intensivo</v>
      </c>
      <c r="U4457" s="35"/>
    </row>
    <row r="4458">
      <c r="A4458" s="28">
        <v>4457.0</v>
      </c>
      <c r="B4458" s="28">
        <v>22.0</v>
      </c>
      <c r="C4458" s="28" t="str">
        <f>TRIM(PROPER('Base de datos cruda'!C4458))</f>
        <v>Male</v>
      </c>
      <c r="D4458" s="28">
        <v>0.66</v>
      </c>
      <c r="E4458" s="28">
        <v>4.78</v>
      </c>
      <c r="F4458" s="28">
        <v>7.24</v>
      </c>
      <c r="G4458" s="28">
        <v>97.8</v>
      </c>
      <c r="H4458" s="28" t="str">
        <f>TRIM(PROPER('Base de datos cruda'!H4458))</f>
        <v>Rpg</v>
      </c>
      <c r="I4458" s="28">
        <v>0.88</v>
      </c>
      <c r="J4458" s="28">
        <v>5.52</v>
      </c>
      <c r="K4458" s="28">
        <v>311.41</v>
      </c>
      <c r="L4458" s="28">
        <f>IF('Base de datos cruda'!L4458&lt;0,,'Base de datos cruda'!L4458)</f>
        <v>0.92</v>
      </c>
      <c r="M4458" s="28" t="str">
        <f>IF(TRIM(PROPER('Base de datos cruda'!M4458))="High","Alto",IF(TRIM(PROPER('Base de datos cruda'!M4458))="Medium","Medio","Bajo"))</f>
        <v>Medio</v>
      </c>
      <c r="N4458" s="29">
        <v>81.32</v>
      </c>
      <c r="O4458" s="32">
        <f t="shared" si="1"/>
        <v>81.32</v>
      </c>
      <c r="P4458" s="33">
        <f t="shared" si="2"/>
        <v>6.18</v>
      </c>
      <c r="Q4458" s="34">
        <f t="shared" si="3"/>
        <v>7.242424242</v>
      </c>
      <c r="R4458" s="35" t="str">
        <f t="shared" si="4"/>
        <v>Alto</v>
      </c>
      <c r="S4458" s="35" t="str">
        <f>IF(O4458="","",IF(O4458&gt;AVERAGE('Base de datos limpia'!$O$2:$O$8001),"Alto","Normal"))
</f>
        <v>Alto</v>
      </c>
      <c r="T4458" s="35" t="str">
        <f t="shared" si="5"/>
        <v>Gamer moderado</v>
      </c>
      <c r="U4458" s="35"/>
    </row>
    <row r="4459">
      <c r="A4459" s="28">
        <v>4458.0</v>
      </c>
      <c r="B4459" s="28">
        <v>24.0</v>
      </c>
      <c r="C4459" s="28" t="str">
        <f>TRIM(PROPER('Base de datos cruda'!C4459))</f>
        <v>Female</v>
      </c>
      <c r="D4459" s="28">
        <v>4.73</v>
      </c>
      <c r="E4459" s="28">
        <v>8.89</v>
      </c>
      <c r="F4459" s="28">
        <v>8.45</v>
      </c>
      <c r="G4459" s="28">
        <v>98.84</v>
      </c>
      <c r="H4459" s="28" t="str">
        <f>TRIM(PROPER('Base de datos cruda'!H4459))</f>
        <v>Casual</v>
      </c>
      <c r="I4459" s="28">
        <v>0.94</v>
      </c>
      <c r="J4459" s="28">
        <v>5.96</v>
      </c>
      <c r="K4459" s="28">
        <v>252.77</v>
      </c>
      <c r="L4459" s="28">
        <f>IF('Base de datos cruda'!L4459&lt;0,,'Base de datos cruda'!L4459)</f>
        <v>7.94</v>
      </c>
      <c r="M4459" s="28" t="str">
        <f>IF(TRIM(PROPER('Base de datos cruda'!M4459))="High","Alto",IF(TRIM(PROPER('Base de datos cruda'!M4459))="Medium","Medio","Bajo"))</f>
        <v>Medio</v>
      </c>
      <c r="N4459" s="29">
        <v>99.89</v>
      </c>
      <c r="O4459" s="32">
        <f t="shared" si="1"/>
        <v>99.89</v>
      </c>
      <c r="P4459" s="33">
        <f t="shared" si="2"/>
        <v>10.69</v>
      </c>
      <c r="Q4459" s="34">
        <f t="shared" si="3"/>
        <v>1.8794926</v>
      </c>
      <c r="R4459" s="35" t="str">
        <f t="shared" si="4"/>
        <v>Alto</v>
      </c>
      <c r="S4459" s="35" t="str">
        <f>IF(O4459="","",IF(O4459&gt;AVERAGE('Base de datos limpia'!$O$2:$O$8001),"Alto","Normal"))
</f>
        <v>Alto</v>
      </c>
      <c r="T4459" s="35" t="str">
        <f t="shared" si="5"/>
        <v>Gamer intensivo</v>
      </c>
      <c r="U4459" s="35"/>
    </row>
    <row r="4460">
      <c r="A4460" s="28">
        <v>4459.0</v>
      </c>
      <c r="B4460" s="28">
        <v>24.0</v>
      </c>
      <c r="C4460" s="28" t="str">
        <f>TRIM(PROPER('Base de datos cruda'!C4460))</f>
        <v>Male</v>
      </c>
      <c r="D4460" s="28">
        <v>3.86</v>
      </c>
      <c r="E4460" s="28">
        <v>5.71</v>
      </c>
      <c r="F4460" s="28">
        <v>7.93</v>
      </c>
      <c r="G4460" s="28">
        <v>97.0</v>
      </c>
      <c r="H4460" s="28" t="str">
        <f>TRIM(PROPER('Base de datos cruda'!H4460))</f>
        <v>Rpg</v>
      </c>
      <c r="I4460" s="28">
        <v>4.21</v>
      </c>
      <c r="J4460" s="28">
        <v>6.58</v>
      </c>
      <c r="K4460" s="28">
        <v>259.01</v>
      </c>
      <c r="L4460" s="28">
        <f>IF('Base de datos cruda'!L4460&lt;0,,'Base de datos cruda'!L4460)</f>
        <v>9.04</v>
      </c>
      <c r="M4460" s="28" t="str">
        <f>IF(TRIM(PROPER('Base de datos cruda'!M4460))="High","Alto",IF(TRIM(PROPER('Base de datos cruda'!M4460))="Medium","Medio","Bajo"))</f>
        <v>Medio</v>
      </c>
      <c r="N4460" s="29">
        <v>77.28</v>
      </c>
      <c r="O4460" s="32">
        <f t="shared" si="1"/>
        <v>77.28</v>
      </c>
      <c r="P4460" s="33">
        <f t="shared" si="2"/>
        <v>10.44</v>
      </c>
      <c r="Q4460" s="34">
        <f t="shared" si="3"/>
        <v>1.479274611</v>
      </c>
      <c r="R4460" s="35" t="str">
        <f t="shared" si="4"/>
        <v>Alto</v>
      </c>
      <c r="S4460" s="35" t="str">
        <f>IF(O4460="","",IF(O4460&gt;AVERAGE('Base de datos limpia'!$O$2:$O$8001),"Alto","Normal"))
</f>
        <v>Alto</v>
      </c>
      <c r="T4460" s="35" t="str">
        <f t="shared" si="5"/>
        <v>Gamer moderado</v>
      </c>
      <c r="U4460" s="35"/>
    </row>
    <row r="4461">
      <c r="A4461" s="28">
        <v>4460.0</v>
      </c>
      <c r="B4461" s="28">
        <v>18.0</v>
      </c>
      <c r="C4461" s="28" t="str">
        <f>TRIM(PROPER('Base de datos cruda'!C4461))</f>
        <v>Male</v>
      </c>
      <c r="D4461" s="28">
        <v>7.82</v>
      </c>
      <c r="E4461" s="28">
        <v>1.32</v>
      </c>
      <c r="F4461" s="28">
        <v>4.14</v>
      </c>
      <c r="G4461" s="28">
        <v>80.07</v>
      </c>
      <c r="H4461" s="28" t="str">
        <f>TRIM(PROPER('Base de datos cruda'!H4461))</f>
        <v>Casual</v>
      </c>
      <c r="I4461" s="28">
        <v>4.01</v>
      </c>
      <c r="J4461" s="28">
        <v>11.62</v>
      </c>
      <c r="K4461" s="28">
        <v>207.18</v>
      </c>
      <c r="L4461" s="28">
        <f>IF('Base de datos cruda'!L4461&lt;0,,'Base de datos cruda'!L4461)</f>
        <v>22.42</v>
      </c>
      <c r="M4461" s="28" t="str">
        <f>IF(TRIM(PROPER('Base de datos cruda'!M4461))="High","Alto",IF(TRIM(PROPER('Base de datos cruda'!M4461))="Medium","Medio","Bajo"))</f>
        <v>Bajo</v>
      </c>
      <c r="N4461" s="29">
        <v>1.51</v>
      </c>
      <c r="O4461" s="32">
        <f t="shared" si="1"/>
        <v>1.51</v>
      </c>
      <c r="P4461" s="33">
        <f t="shared" si="2"/>
        <v>19.44</v>
      </c>
      <c r="Q4461" s="34">
        <f t="shared" si="3"/>
        <v>0.168797954</v>
      </c>
      <c r="R4461" s="35" t="str">
        <f t="shared" si="4"/>
        <v>Bajo</v>
      </c>
      <c r="S4461" s="35" t="str">
        <f>IF(O4461="","",IF(O4461&gt;AVERAGE('Base de datos limpia'!$O$2:$O$8001),"Alto","Normal"))
</f>
        <v>Normal</v>
      </c>
      <c r="T4461" s="35" t="str">
        <f t="shared" si="5"/>
        <v>Gamer casual</v>
      </c>
      <c r="U4461" s="35"/>
    </row>
    <row r="4462">
      <c r="A4462" s="28">
        <v>4461.0</v>
      </c>
      <c r="B4462" s="28">
        <v>19.0</v>
      </c>
      <c r="C4462" s="28" t="str">
        <f>TRIM(PROPER('Base de datos cruda'!C4462))</f>
        <v>Male</v>
      </c>
      <c r="D4462" s="28">
        <v>6.77</v>
      </c>
      <c r="E4462" s="28">
        <v>3.01</v>
      </c>
      <c r="F4462" s="28">
        <v>4.33</v>
      </c>
      <c r="G4462" s="28">
        <v>68.82</v>
      </c>
      <c r="H4462" s="28" t="str">
        <f>TRIM(PROPER('Base de datos cruda'!H4462))</f>
        <v>Fps</v>
      </c>
      <c r="I4462" s="28">
        <v>4.89</v>
      </c>
      <c r="J4462" s="28">
        <v>10.71</v>
      </c>
      <c r="K4462" s="28">
        <v>237.11</v>
      </c>
      <c r="L4462" s="28">
        <f>IF('Base de datos cruda'!L4462&lt;0,,'Base de datos cruda'!L4462)</f>
        <v>16.41</v>
      </c>
      <c r="M4462" s="28" t="str">
        <f>IF(TRIM(PROPER('Base de datos cruda'!M4462))="High","Alto",IF(TRIM(PROPER('Base de datos cruda'!M4462))="Medium","Medio","Bajo"))</f>
        <v>Bajo</v>
      </c>
      <c r="N4462" s="29">
        <v>33.34</v>
      </c>
      <c r="O4462" s="32">
        <f t="shared" si="1"/>
        <v>33.34</v>
      </c>
      <c r="P4462" s="33">
        <f t="shared" si="2"/>
        <v>17.48</v>
      </c>
      <c r="Q4462" s="34">
        <f t="shared" si="3"/>
        <v>0.4446085672</v>
      </c>
      <c r="R4462" s="35" t="str">
        <f t="shared" si="4"/>
        <v>Bajo</v>
      </c>
      <c r="S4462" s="35" t="str">
        <f>IF(O4462="","",IF(O4462&gt;AVERAGE('Base de datos limpia'!$O$2:$O$8001),"Alto","Normal"))
</f>
        <v>Normal</v>
      </c>
      <c r="T4462" s="35" t="str">
        <f t="shared" si="5"/>
        <v>Gamer moderado</v>
      </c>
      <c r="U4462" s="35"/>
    </row>
    <row r="4463">
      <c r="A4463" s="28">
        <v>4462.0</v>
      </c>
      <c r="B4463" s="28">
        <v>17.0</v>
      </c>
      <c r="C4463" s="28" t="str">
        <f>TRIM(PROPER('Base de datos cruda'!C4463))</f>
        <v>Male</v>
      </c>
      <c r="D4463" s="28">
        <v>3.64</v>
      </c>
      <c r="E4463" s="28">
        <v>5.06</v>
      </c>
      <c r="F4463" s="28">
        <v>6.63</v>
      </c>
      <c r="G4463" s="28">
        <v>75.65</v>
      </c>
      <c r="H4463" s="28" t="str">
        <f>TRIM(PROPER('Base de datos cruda'!H4463))</f>
        <v>Casual</v>
      </c>
      <c r="I4463" s="28">
        <v>0.36</v>
      </c>
      <c r="J4463" s="28">
        <v>5.49</v>
      </c>
      <c r="K4463" s="28">
        <v>281.16</v>
      </c>
      <c r="L4463" s="28">
        <f>IF('Base de datos cruda'!L4463&lt;0,,'Base de datos cruda'!L4463)</f>
        <v>8.58</v>
      </c>
      <c r="M4463" s="28" t="str">
        <f>IF(TRIM(PROPER('Base de datos cruda'!M4463))="High","Alto",IF(TRIM(PROPER('Base de datos cruda'!M4463))="Medium","Medio","Bajo"))</f>
        <v>Medio</v>
      </c>
      <c r="N4463" s="29">
        <v>66.03</v>
      </c>
      <c r="O4463" s="32">
        <f t="shared" si="1"/>
        <v>66.03</v>
      </c>
      <c r="P4463" s="33">
        <f t="shared" si="2"/>
        <v>9.13</v>
      </c>
      <c r="Q4463" s="34">
        <f t="shared" si="3"/>
        <v>1.39010989</v>
      </c>
      <c r="R4463" s="35" t="str">
        <f t="shared" si="4"/>
        <v>Medio</v>
      </c>
      <c r="S4463" s="35" t="str">
        <f>IF(O4463="","",IF(O4463&gt;AVERAGE('Base de datos limpia'!$O$2:$O$8001),"Alto","Normal"))
</f>
        <v>Alto</v>
      </c>
      <c r="T4463" s="35" t="str">
        <f t="shared" si="5"/>
        <v>Gamer moderado</v>
      </c>
      <c r="U4463" s="35"/>
    </row>
    <row r="4464">
      <c r="A4464" s="28">
        <v>4463.0</v>
      </c>
      <c r="B4464" s="28">
        <v>18.0</v>
      </c>
      <c r="C4464" s="28" t="str">
        <f>TRIM(PROPER('Base de datos cruda'!C4464))</f>
        <v>Female</v>
      </c>
      <c r="D4464" s="28">
        <v>6.2</v>
      </c>
      <c r="E4464" s="28">
        <v>7.28</v>
      </c>
      <c r="F4464" s="28">
        <v>4.65</v>
      </c>
      <c r="G4464" s="28">
        <v>84.57</v>
      </c>
      <c r="H4464" s="28" t="str">
        <f>TRIM(PROPER('Base de datos cruda'!H4464))</f>
        <v>Fps</v>
      </c>
      <c r="I4464" s="28">
        <v>0.47</v>
      </c>
      <c r="J4464" s="28">
        <v>7.57</v>
      </c>
      <c r="K4464" s="28">
        <v>245.78</v>
      </c>
      <c r="L4464" s="28">
        <f>IF('Base de datos cruda'!L4464&lt;0,,'Base de datos cruda'!L4464)</f>
        <v>10.74</v>
      </c>
      <c r="M4464" s="28" t="str">
        <f>IF(TRIM(PROPER('Base de datos cruda'!M4464))="High","Alto",IF(TRIM(PROPER('Base de datos cruda'!M4464))="Medium","Medio","Bajo"))</f>
        <v>Alto</v>
      </c>
      <c r="N4464" s="29">
        <v>70.4671950772809</v>
      </c>
      <c r="O4464" s="32">
        <f t="shared" si="1"/>
        <v>70.46719508</v>
      </c>
      <c r="P4464" s="33">
        <f t="shared" si="2"/>
        <v>13.77</v>
      </c>
      <c r="Q4464" s="34">
        <f t="shared" si="3"/>
        <v>1.174193548</v>
      </c>
      <c r="R4464" s="35" t="str">
        <f t="shared" si="4"/>
        <v>Alto</v>
      </c>
      <c r="S4464" s="35" t="str">
        <f>IF(O4464="","",IF(O4464&gt;AVERAGE('Base de datos limpia'!$O$2:$O$8001),"Alto","Normal"))
</f>
        <v>Alto</v>
      </c>
      <c r="T4464" s="35" t="str">
        <f t="shared" si="5"/>
        <v>Gamer intensivo</v>
      </c>
      <c r="U4464" s="35"/>
    </row>
    <row r="4465">
      <c r="A4465" s="28">
        <v>4464.0</v>
      </c>
      <c r="B4465" s="28">
        <v>20.0</v>
      </c>
      <c r="C4465" s="28" t="str">
        <f>TRIM(PROPER('Base de datos cruda'!C4465))</f>
        <v>Male</v>
      </c>
      <c r="D4465" s="28">
        <v>1.54</v>
      </c>
      <c r="E4465" s="28">
        <v>2.98</v>
      </c>
      <c r="F4465" s="28">
        <v>6.31</v>
      </c>
      <c r="G4465" s="28">
        <v>75.15</v>
      </c>
      <c r="H4465" s="28" t="str">
        <f>TRIM(PROPER('Base de datos cruda'!H4465))</f>
        <v>Fps</v>
      </c>
      <c r="I4465" s="28">
        <v>2.24</v>
      </c>
      <c r="J4465" s="28">
        <v>2.64</v>
      </c>
      <c r="K4465" s="28">
        <v>303.87</v>
      </c>
      <c r="L4465" s="28">
        <f>IF('Base de datos cruda'!L4465&lt;0,,'Base de datos cruda'!L4465)</f>
        <v>1.76</v>
      </c>
      <c r="M4465" s="28" t="str">
        <f>IF(TRIM(PROPER('Base de datos cruda'!M4465))="High","Alto",IF(TRIM(PROPER('Base de datos cruda'!M4465))="Medium","Medio","Bajo"))</f>
        <v>Medio</v>
      </c>
      <c r="N4465" s="29">
        <v>66.16</v>
      </c>
      <c r="O4465" s="32">
        <f t="shared" si="1"/>
        <v>66.16</v>
      </c>
      <c r="P4465" s="33">
        <f t="shared" si="2"/>
        <v>4.18</v>
      </c>
      <c r="Q4465" s="34">
        <f t="shared" si="3"/>
        <v>1.935064935</v>
      </c>
      <c r="R4465" s="35" t="str">
        <f t="shared" si="4"/>
        <v>Medio</v>
      </c>
      <c r="S4465" s="35" t="str">
        <f>IF(O4465="","",IF(O4465&gt;AVERAGE('Base de datos limpia'!$O$2:$O$8001),"Alto","Normal"))
</f>
        <v>Alto</v>
      </c>
      <c r="T4465" s="35" t="str">
        <f t="shared" si="5"/>
        <v>Gamer casual</v>
      </c>
      <c r="U4465" s="35"/>
    </row>
    <row r="4466">
      <c r="A4466" s="28">
        <v>4465.0</v>
      </c>
      <c r="B4466" s="28">
        <v>20.0</v>
      </c>
      <c r="C4466" s="28" t="str">
        <f>TRIM(PROPER('Base de datos cruda'!C4466))</f>
        <v>Female</v>
      </c>
      <c r="D4466" s="28">
        <v>4.5</v>
      </c>
      <c r="E4466" s="28">
        <v>9.79</v>
      </c>
      <c r="F4466" s="28">
        <v>8.77</v>
      </c>
      <c r="G4466" s="28">
        <v>88.33</v>
      </c>
      <c r="H4466" s="28" t="str">
        <f>TRIM(PROPER('Base de datos cruda'!H4466))</f>
        <v>Fps</v>
      </c>
      <c r="I4466" s="28">
        <v>2.96</v>
      </c>
      <c r="J4466" s="28">
        <v>7.57</v>
      </c>
      <c r="K4466" s="28">
        <v>261.66</v>
      </c>
      <c r="L4466" s="28">
        <f>IF('Base de datos cruda'!L4466&lt;0,,'Base de datos cruda'!L4466)</f>
        <v>13.25</v>
      </c>
      <c r="M4466" s="28" t="str">
        <f>IF(TRIM(PROPER('Base de datos cruda'!M4466))="High","Alto",IF(TRIM(PROPER('Base de datos cruda'!M4466))="Medium","Medio","Bajo"))</f>
        <v>Medio</v>
      </c>
      <c r="N4466" s="29">
        <v>97.84</v>
      </c>
      <c r="O4466" s="32">
        <f t="shared" si="1"/>
        <v>97.84</v>
      </c>
      <c r="P4466" s="33">
        <f t="shared" si="2"/>
        <v>12.07</v>
      </c>
      <c r="Q4466" s="34">
        <f t="shared" si="3"/>
        <v>2.175555556</v>
      </c>
      <c r="R4466" s="35" t="str">
        <f t="shared" si="4"/>
        <v>Alto</v>
      </c>
      <c r="S4466" s="35" t="str">
        <f>IF(O4466="","",IF(O4466&gt;AVERAGE('Base de datos limpia'!$O$2:$O$8001),"Alto","Normal"))
</f>
        <v>Alto</v>
      </c>
      <c r="T4466" s="35" t="str">
        <f t="shared" si="5"/>
        <v>Gamer intensivo</v>
      </c>
      <c r="U4466" s="35"/>
    </row>
    <row r="4467">
      <c r="A4467" s="28">
        <v>4466.0</v>
      </c>
      <c r="B4467" s="28">
        <v>21.0</v>
      </c>
      <c r="C4467" s="28" t="str">
        <f>TRIM(PROPER('Base de datos cruda'!C4467))</f>
        <v>Female</v>
      </c>
      <c r="D4467" s="28">
        <v>0.6</v>
      </c>
      <c r="E4467" s="28">
        <v>3.87</v>
      </c>
      <c r="F4467" s="28">
        <v>5.47</v>
      </c>
      <c r="G4467" s="28">
        <v>91.82</v>
      </c>
      <c r="H4467" s="28" t="str">
        <f>TRIM(PROPER('Base de datos cruda'!H4467))</f>
        <v>Rpg</v>
      </c>
      <c r="I4467" s="28">
        <v>0.19</v>
      </c>
      <c r="J4467" s="28">
        <v>3.25</v>
      </c>
      <c r="K4467" s="28">
        <v>322.64</v>
      </c>
      <c r="L4467" s="28">
        <f>IF('Base de datos cruda'!L4467&lt;0,,'Base de datos cruda'!L4467)</f>
        <v>1.6</v>
      </c>
      <c r="M4467" s="28" t="str">
        <f>IF(TRIM(PROPER('Base de datos cruda'!M4467))="High","Alto",IF(TRIM(PROPER('Base de datos cruda'!M4467))="Medium","Medio","Bajo"))</f>
        <v>Medio</v>
      </c>
      <c r="N4467" s="29">
        <v>71.35</v>
      </c>
      <c r="O4467" s="32">
        <f t="shared" si="1"/>
        <v>71.35</v>
      </c>
      <c r="P4467" s="33">
        <f t="shared" si="2"/>
        <v>3.85</v>
      </c>
      <c r="Q4467" s="34">
        <f t="shared" si="3"/>
        <v>6.45</v>
      </c>
      <c r="R4467" s="35" t="str">
        <f t="shared" si="4"/>
        <v>Alto</v>
      </c>
      <c r="S4467" s="35" t="str">
        <f>IF(O4467="","",IF(O4467&gt;AVERAGE('Base de datos limpia'!$O$2:$O$8001),"Alto","Normal"))
</f>
        <v>Alto</v>
      </c>
      <c r="T4467" s="35" t="str">
        <f t="shared" si="5"/>
        <v>Gamer moderado</v>
      </c>
      <c r="U4467" s="35"/>
    </row>
    <row r="4468">
      <c r="A4468" s="28">
        <v>4467.0</v>
      </c>
      <c r="B4468" s="28">
        <v>22.0</v>
      </c>
      <c r="C4468" s="28" t="str">
        <f>TRIM(PROPER('Base de datos cruda'!C4468))</f>
        <v>Female</v>
      </c>
      <c r="D4468" s="28">
        <v>2.78</v>
      </c>
      <c r="E4468" s="28">
        <v>5.79</v>
      </c>
      <c r="F4468" s="28">
        <v>6.44</v>
      </c>
      <c r="G4468" s="28">
        <v>68.38</v>
      </c>
      <c r="H4468" s="28" t="str">
        <f>TRIM(PROPER('Base de datos cruda'!H4468))</f>
        <v>Casual</v>
      </c>
      <c r="I4468" s="28">
        <v>0.79</v>
      </c>
      <c r="J4468" s="28">
        <v>6.62</v>
      </c>
      <c r="K4468" s="28">
        <v>293.92</v>
      </c>
      <c r="L4468" s="28">
        <f>IF('Base de datos cruda'!L4468&lt;0,,'Base de datos cruda'!L4468)</f>
        <v>7.62</v>
      </c>
      <c r="M4468" s="28" t="str">
        <f>IF(TRIM(PROPER('Base de datos cruda'!M4468))="High","Alto",IF(TRIM(PROPER('Base de datos cruda'!M4468))="Medium","Medio","Bajo"))</f>
        <v>Medio</v>
      </c>
      <c r="N4468" s="29">
        <v>88.5520429200291</v>
      </c>
      <c r="O4468" s="32">
        <f t="shared" si="1"/>
        <v>88.55204292</v>
      </c>
      <c r="P4468" s="33">
        <f t="shared" si="2"/>
        <v>9.4</v>
      </c>
      <c r="Q4468" s="34">
        <f t="shared" si="3"/>
        <v>2.082733813</v>
      </c>
      <c r="R4468" s="35" t="str">
        <f t="shared" si="4"/>
        <v>Alto</v>
      </c>
      <c r="S4468" s="35" t="str">
        <f>IF(O4468="","",IF(O4468&gt;AVERAGE('Base de datos limpia'!$O$2:$O$8001),"Alto","Normal"))
</f>
        <v>Alto</v>
      </c>
      <c r="T4468" s="35" t="str">
        <f t="shared" si="5"/>
        <v>Gamer moderado</v>
      </c>
      <c r="U4468" s="35"/>
    </row>
    <row r="4469">
      <c r="A4469" s="28">
        <v>4468.0</v>
      </c>
      <c r="B4469" s="28">
        <v>22.0</v>
      </c>
      <c r="C4469" s="28" t="str">
        <f>TRIM(PROPER('Base de datos cruda'!C4469))</f>
        <v>Female</v>
      </c>
      <c r="D4469" s="28">
        <v>1.81</v>
      </c>
      <c r="E4469" s="28">
        <v>1.17</v>
      </c>
      <c r="F4469" s="28">
        <v>5.92</v>
      </c>
      <c r="G4469" s="28">
        <v>76.2</v>
      </c>
      <c r="H4469" s="28" t="str">
        <f>TRIM(PROPER('Base de datos cruda'!H4469))</f>
        <v>Rpg</v>
      </c>
      <c r="I4469" s="28">
        <v>3.52</v>
      </c>
      <c r="J4469" s="28">
        <v>5.06</v>
      </c>
      <c r="K4469" s="28">
        <v>299.54</v>
      </c>
      <c r="L4469" s="28">
        <f>IF('Base de datos cruda'!L4469&lt;0,,'Base de datos cruda'!L4469)</f>
        <v>6.43</v>
      </c>
      <c r="M4469" s="28" t="str">
        <f>IF(TRIM(PROPER('Base de datos cruda'!M4469))="High","Alto",IF(TRIM(PROPER('Base de datos cruda'!M4469))="Medium","Medio","Bajo"))</f>
        <v>Medio</v>
      </c>
      <c r="N4469" s="29">
        <v>55.76</v>
      </c>
      <c r="O4469" s="32">
        <f t="shared" si="1"/>
        <v>55.76</v>
      </c>
      <c r="P4469" s="33">
        <f t="shared" si="2"/>
        <v>6.87</v>
      </c>
      <c r="Q4469" s="34">
        <f t="shared" si="3"/>
        <v>0.6464088398</v>
      </c>
      <c r="R4469" s="35" t="str">
        <f t="shared" si="4"/>
        <v>Medio</v>
      </c>
      <c r="S4469" s="35" t="str">
        <f>IF(O4469="","",IF(O4469&gt;AVERAGE('Base de datos limpia'!$O$2:$O$8001),"Alto","Normal"))
</f>
        <v>Normal</v>
      </c>
      <c r="T4469" s="35" t="str">
        <f t="shared" si="5"/>
        <v>Gamer casual</v>
      </c>
      <c r="U4469" s="35"/>
    </row>
    <row r="4470">
      <c r="A4470" s="28">
        <v>4469.0</v>
      </c>
      <c r="B4470" s="28">
        <v>16.0</v>
      </c>
      <c r="C4470" s="28" t="str">
        <f>TRIM(PROPER('Base de datos cruda'!C4470))</f>
        <v>Male</v>
      </c>
      <c r="D4470" s="28">
        <v>5.75</v>
      </c>
      <c r="E4470" s="28">
        <v>8.96</v>
      </c>
      <c r="F4470" s="28">
        <v>7.15</v>
      </c>
      <c r="G4470" s="28">
        <v>98.31</v>
      </c>
      <c r="H4470" s="28" t="str">
        <f>TRIM(PROPER('Base de datos cruda'!H4470))</f>
        <v>Fps</v>
      </c>
      <c r="I4470" s="28">
        <v>3.34</v>
      </c>
      <c r="J4470" s="28">
        <v>8.72</v>
      </c>
      <c r="K4470" s="28">
        <v>253.05</v>
      </c>
      <c r="L4470" s="28">
        <f>IF('Base de datos cruda'!L4470&lt;0,,'Base de datos cruda'!L4470)</f>
        <v>12.14</v>
      </c>
      <c r="M4470" s="28" t="str">
        <f>IF(TRIM(PROPER('Base de datos cruda'!M4470))="High","Alto",IF(TRIM(PROPER('Base de datos cruda'!M4470))="Medium","Medio","Bajo"))</f>
        <v>Bajo</v>
      </c>
      <c r="N4470" s="29">
        <v>83.6343872929158</v>
      </c>
      <c r="O4470" s="32">
        <f t="shared" si="1"/>
        <v>83.63438729</v>
      </c>
      <c r="P4470" s="33">
        <f t="shared" si="2"/>
        <v>14.47</v>
      </c>
      <c r="Q4470" s="34">
        <f t="shared" si="3"/>
        <v>1.55826087</v>
      </c>
      <c r="R4470" s="35" t="str">
        <f t="shared" si="4"/>
        <v>Alto</v>
      </c>
      <c r="S4470" s="35" t="str">
        <f>IF(O4470="","",IF(O4470&gt;AVERAGE('Base de datos limpia'!$O$2:$O$8001),"Alto","Normal"))
</f>
        <v>Alto</v>
      </c>
      <c r="T4470" s="35" t="str">
        <f t="shared" si="5"/>
        <v>Gamer intensivo</v>
      </c>
      <c r="U4470" s="35"/>
    </row>
    <row r="4471">
      <c r="A4471" s="28">
        <v>4470.0</v>
      </c>
      <c r="B4471" s="28">
        <v>17.0</v>
      </c>
      <c r="C4471" s="28" t="str">
        <f>TRIM(PROPER('Base de datos cruda'!C4471))</f>
        <v>Male</v>
      </c>
      <c r="D4471" s="28">
        <v>3.92</v>
      </c>
      <c r="E4471" s="28">
        <v>8.1</v>
      </c>
      <c r="F4471" s="28">
        <v>4.97</v>
      </c>
      <c r="G4471" s="28">
        <v>69.99</v>
      </c>
      <c r="H4471" s="28" t="str">
        <f>TRIM(PROPER('Base de datos cruda'!H4471))</f>
        <v>Casual</v>
      </c>
      <c r="I4471" s="28">
        <v>0.45</v>
      </c>
      <c r="J4471" s="28">
        <v>9.14</v>
      </c>
      <c r="K4471" s="28">
        <v>268.3</v>
      </c>
      <c r="L4471" s="28">
        <f>IF('Base de datos cruda'!L4471&lt;0,,'Base de datos cruda'!L4471)</f>
        <v>9.43</v>
      </c>
      <c r="M4471" s="28" t="str">
        <f>IF(TRIM(PROPER('Base de datos cruda'!M4471))="High","Alto",IF(TRIM(PROPER('Base de datos cruda'!M4471))="Medium","Medio","Bajo"))</f>
        <v>Alto</v>
      </c>
      <c r="N4471" s="29">
        <v>71.77</v>
      </c>
      <c r="O4471" s="32">
        <f t="shared" si="1"/>
        <v>71.77</v>
      </c>
      <c r="P4471" s="33">
        <f t="shared" si="2"/>
        <v>13.06</v>
      </c>
      <c r="Q4471" s="34">
        <f t="shared" si="3"/>
        <v>2.066326531</v>
      </c>
      <c r="R4471" s="35" t="str">
        <f t="shared" si="4"/>
        <v>Alto</v>
      </c>
      <c r="S4471" s="35" t="str">
        <f>IF(O4471="","",IF(O4471&gt;AVERAGE('Base de datos limpia'!$O$2:$O$8001),"Alto","Normal"))
</f>
        <v>Alto</v>
      </c>
      <c r="T4471" s="35" t="str">
        <f t="shared" si="5"/>
        <v>Gamer intensivo</v>
      </c>
      <c r="U4471" s="35"/>
    </row>
    <row r="4472">
      <c r="A4472" s="28">
        <v>4471.0</v>
      </c>
      <c r="B4472" s="28">
        <v>24.0</v>
      </c>
      <c r="C4472" s="28" t="str">
        <f>TRIM(PROPER('Base de datos cruda'!C4472))</f>
        <v>Female</v>
      </c>
      <c r="D4472" s="28">
        <v>6.01</v>
      </c>
      <c r="E4472" s="28">
        <v>2.76</v>
      </c>
      <c r="F4472" s="28">
        <v>5.3</v>
      </c>
      <c r="G4472" s="28">
        <v>73.86</v>
      </c>
      <c r="H4472" s="28" t="str">
        <f>TRIM(PROPER('Base de datos cruda'!H4472))</f>
        <v>Fps</v>
      </c>
      <c r="I4472" s="28">
        <v>4.66</v>
      </c>
      <c r="J4472" s="28">
        <v>10.12</v>
      </c>
      <c r="K4472" s="28">
        <v>267.33</v>
      </c>
      <c r="L4472" s="28">
        <f>IF('Base de datos cruda'!L4472&lt;0,,'Base de datos cruda'!L4472)</f>
        <v>10.63</v>
      </c>
      <c r="M4472" s="28" t="str">
        <f>IF(TRIM(PROPER('Base de datos cruda'!M4472))="High","Alto",IF(TRIM(PROPER('Base de datos cruda'!M4472))="Medium","Medio","Bajo"))</f>
        <v>Bajo</v>
      </c>
      <c r="N4472" s="29">
        <v>30.97</v>
      </c>
      <c r="O4472" s="32">
        <f t="shared" si="1"/>
        <v>30.97</v>
      </c>
      <c r="P4472" s="33">
        <f t="shared" si="2"/>
        <v>16.13</v>
      </c>
      <c r="Q4472" s="34">
        <f t="shared" si="3"/>
        <v>0.459234609</v>
      </c>
      <c r="R4472" s="35" t="str">
        <f t="shared" si="4"/>
        <v>Bajo</v>
      </c>
      <c r="S4472" s="35" t="str">
        <f>IF(O4472="","",IF(O4472&gt;AVERAGE('Base de datos limpia'!$O$2:$O$8001),"Alto","Normal"))
</f>
        <v>Normal</v>
      </c>
      <c r="T4472" s="35" t="str">
        <f t="shared" si="5"/>
        <v>Gamer casual</v>
      </c>
      <c r="U4472" s="35"/>
    </row>
    <row r="4473">
      <c r="A4473" s="28">
        <v>4472.0</v>
      </c>
      <c r="B4473" s="28">
        <v>17.0</v>
      </c>
      <c r="C4473" s="28" t="str">
        <f>TRIM(PROPER('Base de datos cruda'!C4473))</f>
        <v>Female</v>
      </c>
      <c r="D4473" s="28">
        <v>4.12</v>
      </c>
      <c r="E4473" s="28">
        <v>9.4</v>
      </c>
      <c r="F4473" s="28">
        <v>8.29</v>
      </c>
      <c r="G4473" s="28">
        <v>61.43</v>
      </c>
      <c r="H4473" s="28" t="str">
        <f>TRIM(PROPER('Base de datos cruda'!H4473))</f>
        <v>Casual</v>
      </c>
      <c r="I4473" s="28">
        <v>1.27</v>
      </c>
      <c r="J4473" s="28">
        <v>8.35</v>
      </c>
      <c r="K4473" s="28">
        <v>278.64</v>
      </c>
      <c r="L4473" s="28">
        <f>IF('Base de datos cruda'!L4473&lt;0,,'Base de datos cruda'!L4473)</f>
        <v>7.92</v>
      </c>
      <c r="M4473" s="28" t="str">
        <f>IF(TRIM(PROPER('Base de datos cruda'!M4473))="High","Alto",IF(TRIM(PROPER('Base de datos cruda'!M4473))="Medium","Medio","Bajo"))</f>
        <v>Medio</v>
      </c>
      <c r="N4473" s="29">
        <v>83.73</v>
      </c>
      <c r="O4473" s="32">
        <f t="shared" si="1"/>
        <v>83.73</v>
      </c>
      <c r="P4473" s="33">
        <f t="shared" si="2"/>
        <v>12.47</v>
      </c>
      <c r="Q4473" s="34">
        <f t="shared" si="3"/>
        <v>2.281553398</v>
      </c>
      <c r="R4473" s="35" t="str">
        <f t="shared" si="4"/>
        <v>Alto</v>
      </c>
      <c r="S4473" s="35" t="str">
        <f>IF(O4473="","",IF(O4473&gt;AVERAGE('Base de datos limpia'!$O$2:$O$8001),"Alto","Normal"))
</f>
        <v>Alto</v>
      </c>
      <c r="T4473" s="35" t="str">
        <f t="shared" si="5"/>
        <v>Gamer intensivo</v>
      </c>
      <c r="U4473" s="35"/>
    </row>
    <row r="4474">
      <c r="A4474" s="28">
        <v>4473.0</v>
      </c>
      <c r="B4474" s="28">
        <v>21.0</v>
      </c>
      <c r="C4474" s="28" t="str">
        <f>TRIM(PROPER('Base de datos cruda'!C4474))</f>
        <v>Female</v>
      </c>
      <c r="D4474" s="28">
        <v>0.69</v>
      </c>
      <c r="E4474" s="28">
        <v>3.84</v>
      </c>
      <c r="F4474" s="28">
        <v>8.06</v>
      </c>
      <c r="G4474" s="28">
        <v>73.29</v>
      </c>
      <c r="H4474" s="28" t="str">
        <f>TRIM(PROPER('Base de datos cruda'!H4474))</f>
        <v>Casual</v>
      </c>
      <c r="I4474" s="28">
        <v>4.44</v>
      </c>
      <c r="J4474" s="28">
        <v>3.6</v>
      </c>
      <c r="K4474" s="28">
        <v>310.69</v>
      </c>
      <c r="L4474" s="28">
        <f>IF('Base de datos cruda'!L4474&lt;0,,'Base de datos cruda'!L4474)</f>
        <v>4.01</v>
      </c>
      <c r="M4474" s="28" t="str">
        <f>IF(TRIM(PROPER('Base de datos cruda'!M4474))="High","Alto",IF(TRIM(PROPER('Base de datos cruda'!M4474))="Medium","Medio","Bajo"))</f>
        <v>Medio</v>
      </c>
      <c r="N4474" s="29">
        <v>73.78</v>
      </c>
      <c r="O4474" s="32">
        <f t="shared" si="1"/>
        <v>73.78</v>
      </c>
      <c r="P4474" s="33">
        <f t="shared" si="2"/>
        <v>4.29</v>
      </c>
      <c r="Q4474" s="34">
        <f t="shared" si="3"/>
        <v>5.565217391</v>
      </c>
      <c r="R4474" s="35" t="str">
        <f t="shared" si="4"/>
        <v>Alto</v>
      </c>
      <c r="S4474" s="35" t="str">
        <f>IF(O4474="","",IF(O4474&gt;AVERAGE('Base de datos limpia'!$O$2:$O$8001),"Alto","Normal"))
</f>
        <v>Alto</v>
      </c>
      <c r="T4474" s="35" t="str">
        <f t="shared" si="5"/>
        <v>Gamer moderado</v>
      </c>
      <c r="U4474" s="35"/>
    </row>
    <row r="4475">
      <c r="A4475" s="28">
        <v>4474.0</v>
      </c>
      <c r="B4475" s="28">
        <v>16.0</v>
      </c>
      <c r="C4475" s="28" t="str">
        <f>TRIM(PROPER('Base de datos cruda'!C4475))</f>
        <v>Female</v>
      </c>
      <c r="D4475" s="28">
        <v>5.88</v>
      </c>
      <c r="E4475" s="28">
        <v>7.23</v>
      </c>
      <c r="F4475" s="28">
        <v>7.95</v>
      </c>
      <c r="G4475" s="28">
        <v>74.84</v>
      </c>
      <c r="H4475" s="28" t="str">
        <f>TRIM(PROPER('Base de datos cruda'!H4475))</f>
        <v>Rpg</v>
      </c>
      <c r="I4475" s="28">
        <v>4.61</v>
      </c>
      <c r="J4475" s="28">
        <v>10.76</v>
      </c>
      <c r="K4475" s="28">
        <v>247.71</v>
      </c>
      <c r="L4475" s="28">
        <f>IF('Base de datos cruda'!L4475&lt;0,,'Base de datos cruda'!L4475)</f>
        <v>13.32</v>
      </c>
      <c r="M4475" s="28" t="str">
        <f>IF(TRIM(PROPER('Base de datos cruda'!M4475))="High","Alto",IF(TRIM(PROPER('Base de datos cruda'!M4475))="Medium","Medio","Bajo"))</f>
        <v>Bajo</v>
      </c>
      <c r="N4475" s="29">
        <v>72.4959176614532</v>
      </c>
      <c r="O4475" s="32">
        <f t="shared" si="1"/>
        <v>72.49591766</v>
      </c>
      <c r="P4475" s="33">
        <f t="shared" si="2"/>
        <v>16.64</v>
      </c>
      <c r="Q4475" s="34">
        <f t="shared" si="3"/>
        <v>1.229591837</v>
      </c>
      <c r="R4475" s="35" t="str">
        <f t="shared" si="4"/>
        <v>Alto</v>
      </c>
      <c r="S4475" s="35" t="str">
        <f>IF(O4475="","",IF(O4475&gt;AVERAGE('Base de datos limpia'!$O$2:$O$8001),"Alto","Normal"))
</f>
        <v>Alto</v>
      </c>
      <c r="T4475" s="35" t="str">
        <f t="shared" si="5"/>
        <v>Gamer intensivo</v>
      </c>
      <c r="U4475" s="35"/>
    </row>
    <row r="4476">
      <c r="A4476" s="28">
        <v>4475.0</v>
      </c>
      <c r="B4476" s="28">
        <v>18.0</v>
      </c>
      <c r="C4476" s="28" t="str">
        <f>TRIM(PROPER('Base de datos cruda'!C4476))</f>
        <v>Male</v>
      </c>
      <c r="D4476" s="28">
        <v>6.67</v>
      </c>
      <c r="E4476" s="28">
        <v>8.37</v>
      </c>
      <c r="F4476" s="28">
        <v>7.85</v>
      </c>
      <c r="G4476" s="28">
        <v>63.99</v>
      </c>
      <c r="H4476" s="28" t="str">
        <f>TRIM(PROPER('Base de datos cruda'!H4476))</f>
        <v>Fps</v>
      </c>
      <c r="I4476" s="28">
        <v>2.45</v>
      </c>
      <c r="J4476" s="28">
        <v>8.43</v>
      </c>
      <c r="K4476" s="28">
        <v>236.06</v>
      </c>
      <c r="L4476" s="28">
        <f>IF('Base de datos cruda'!L4476&lt;0,,'Base de datos cruda'!L4476)</f>
        <v>15.56</v>
      </c>
      <c r="M4476" s="28" t="str">
        <f>IF(TRIM(PROPER('Base de datos cruda'!M4476))="High","Alto",IF(TRIM(PROPER('Base de datos cruda'!M4476))="Medium","Medio","Bajo"))</f>
        <v>Bajo</v>
      </c>
      <c r="N4476" s="29">
        <v>74.4680251146549</v>
      </c>
      <c r="O4476" s="32">
        <f t="shared" si="1"/>
        <v>74.46802511</v>
      </c>
      <c r="P4476" s="33">
        <f t="shared" si="2"/>
        <v>15.1</v>
      </c>
      <c r="Q4476" s="34">
        <f t="shared" si="3"/>
        <v>1.254872564</v>
      </c>
      <c r="R4476" s="35" t="str">
        <f t="shared" si="4"/>
        <v>Alto</v>
      </c>
      <c r="S4476" s="35" t="str">
        <f>IF(O4476="","",IF(O4476&gt;AVERAGE('Base de datos limpia'!$O$2:$O$8001),"Alto","Normal"))
</f>
        <v>Alto</v>
      </c>
      <c r="T4476" s="35" t="str">
        <f t="shared" si="5"/>
        <v>Gamer intensivo</v>
      </c>
      <c r="U4476" s="35"/>
    </row>
    <row r="4477">
      <c r="A4477" s="28">
        <v>4476.0</v>
      </c>
      <c r="B4477" s="28">
        <v>17.0</v>
      </c>
      <c r="C4477" s="28" t="str">
        <f>TRIM(PROPER('Base de datos cruda'!C4477))</f>
        <v>Male</v>
      </c>
      <c r="D4477" s="28">
        <v>7.23</v>
      </c>
      <c r="E4477" s="28">
        <v>7.67</v>
      </c>
      <c r="F4477" s="28">
        <v>6.3</v>
      </c>
      <c r="G4477" s="28">
        <v>60.06</v>
      </c>
      <c r="H4477" s="28" t="str">
        <f>TRIM(PROPER('Base de datos cruda'!H4477))</f>
        <v>Rpg</v>
      </c>
      <c r="I4477" s="28">
        <v>2.06</v>
      </c>
      <c r="J4477" s="28">
        <v>10.24</v>
      </c>
      <c r="K4477" s="28">
        <v>230.25</v>
      </c>
      <c r="L4477" s="28">
        <f>IF('Base de datos cruda'!L4477&lt;0,,'Base de datos cruda'!L4477)</f>
        <v>12.8</v>
      </c>
      <c r="M4477" s="28" t="str">
        <f>IF(TRIM(PROPER('Base de datos cruda'!M4477))="High","Alto",IF(TRIM(PROPER('Base de datos cruda'!M4477))="Medium","Medio","Bajo"))</f>
        <v>Bajo</v>
      </c>
      <c r="N4477" s="29">
        <v>60.9680684748534</v>
      </c>
      <c r="O4477" s="32">
        <f t="shared" si="1"/>
        <v>60.96806847</v>
      </c>
      <c r="P4477" s="33">
        <f t="shared" si="2"/>
        <v>17.47</v>
      </c>
      <c r="Q4477" s="34">
        <f t="shared" si="3"/>
        <v>1.060857538</v>
      </c>
      <c r="R4477" s="35" t="str">
        <f t="shared" si="4"/>
        <v>Medio</v>
      </c>
      <c r="S4477" s="35" t="str">
        <f>IF(O4477="","",IF(O4477&gt;AVERAGE('Base de datos limpia'!$O$2:$O$8001),"Alto","Normal"))
</f>
        <v>Normal</v>
      </c>
      <c r="T4477" s="35" t="str">
        <f t="shared" si="5"/>
        <v>Gamer intensivo</v>
      </c>
      <c r="U4477" s="35"/>
    </row>
    <row r="4478">
      <c r="A4478" s="28">
        <v>4477.0</v>
      </c>
      <c r="B4478" s="28">
        <v>18.0</v>
      </c>
      <c r="C4478" s="28" t="str">
        <f>TRIM(PROPER('Base de datos cruda'!C4478))</f>
        <v>Female</v>
      </c>
      <c r="D4478" s="28">
        <v>4.58</v>
      </c>
      <c r="E4478" s="28">
        <v>9.26</v>
      </c>
      <c r="F4478" s="28">
        <v>7.64</v>
      </c>
      <c r="G4478" s="28">
        <v>83.02</v>
      </c>
      <c r="H4478" s="28" t="str">
        <f>TRIM(PROPER('Base de datos cruda'!H4478))</f>
        <v>Casual</v>
      </c>
      <c r="I4478" s="28">
        <v>1.39</v>
      </c>
      <c r="J4478" s="28">
        <v>5.82</v>
      </c>
      <c r="K4478" s="28">
        <v>267.5</v>
      </c>
      <c r="L4478" s="28">
        <f>IF('Base de datos cruda'!L4478&lt;0,,'Base de datos cruda'!L4478)</f>
        <v>11.4</v>
      </c>
      <c r="M4478" s="28" t="str">
        <f>IF(TRIM(PROPER('Base de datos cruda'!M4478))="High","Alto",IF(TRIM(PROPER('Base de datos cruda'!M4478))="Medium","Medio","Bajo"))</f>
        <v>Medio</v>
      </c>
      <c r="N4478" s="29">
        <v>94.92</v>
      </c>
      <c r="O4478" s="32">
        <f t="shared" si="1"/>
        <v>94.92</v>
      </c>
      <c r="P4478" s="33">
        <f t="shared" si="2"/>
        <v>10.4</v>
      </c>
      <c r="Q4478" s="34">
        <f t="shared" si="3"/>
        <v>2.021834061</v>
      </c>
      <c r="R4478" s="35" t="str">
        <f t="shared" si="4"/>
        <v>Alto</v>
      </c>
      <c r="S4478" s="35" t="str">
        <f>IF(O4478="","",IF(O4478&gt;AVERAGE('Base de datos limpia'!$O$2:$O$8001),"Alto","Normal"))
</f>
        <v>Alto</v>
      </c>
      <c r="T4478" s="35" t="str">
        <f t="shared" si="5"/>
        <v>Gamer intensivo</v>
      </c>
      <c r="U4478" s="35"/>
    </row>
    <row r="4479">
      <c r="A4479" s="28">
        <v>4478.0</v>
      </c>
      <c r="B4479" s="28">
        <v>20.0</v>
      </c>
      <c r="C4479" s="28" t="str">
        <f>TRIM(PROPER('Base de datos cruda'!C4479))</f>
        <v>Female</v>
      </c>
      <c r="D4479" s="28">
        <v>6.03</v>
      </c>
      <c r="E4479" s="28">
        <v>8.78</v>
      </c>
      <c r="F4479" s="28">
        <v>5.94</v>
      </c>
      <c r="G4479" s="28">
        <v>72.06</v>
      </c>
      <c r="H4479" s="28" t="str">
        <f>TRIM(PROPER('Base de datos cruda'!H4479))</f>
        <v>Rpg</v>
      </c>
      <c r="I4479" s="28">
        <v>4.04</v>
      </c>
      <c r="J4479" s="28">
        <v>7.61</v>
      </c>
      <c r="K4479" s="28">
        <v>230.57</v>
      </c>
      <c r="L4479" s="28">
        <f>IF('Base de datos cruda'!L4479&lt;0,,'Base de datos cruda'!L4479)</f>
        <v>12.77</v>
      </c>
      <c r="M4479" s="28" t="str">
        <f>IF(TRIM(PROPER('Base de datos cruda'!M4479))="High","Alto",IF(TRIM(PROPER('Base de datos cruda'!M4479))="Medium","Medio","Bajo"))</f>
        <v>Alto</v>
      </c>
      <c r="N4479" s="29">
        <v>68.335388574042</v>
      </c>
      <c r="O4479" s="32">
        <f t="shared" si="1"/>
        <v>68.33538857</v>
      </c>
      <c r="P4479" s="33">
        <f t="shared" si="2"/>
        <v>13.64</v>
      </c>
      <c r="Q4479" s="34">
        <f t="shared" si="3"/>
        <v>1.456053068</v>
      </c>
      <c r="R4479" s="35" t="str">
        <f t="shared" si="4"/>
        <v>Medio</v>
      </c>
      <c r="S4479" s="35" t="str">
        <f>IF(O4479="","",IF(O4479&gt;AVERAGE('Base de datos limpia'!$O$2:$O$8001),"Alto","Normal"))
</f>
        <v>Alto</v>
      </c>
      <c r="T4479" s="35" t="str">
        <f t="shared" si="5"/>
        <v>Gamer intensivo</v>
      </c>
      <c r="U4479" s="35"/>
    </row>
    <row r="4480">
      <c r="A4480" s="28">
        <v>4479.0</v>
      </c>
      <c r="B4480" s="28">
        <v>21.0</v>
      </c>
      <c r="C4480" s="28" t="str">
        <f>TRIM(PROPER('Base de datos cruda'!C4480))</f>
        <v>Male</v>
      </c>
      <c r="D4480" s="28">
        <v>6.02</v>
      </c>
      <c r="E4480" s="28">
        <v>9.95</v>
      </c>
      <c r="F4480" s="28">
        <v>4.5</v>
      </c>
      <c r="G4480" s="28">
        <v>60.71</v>
      </c>
      <c r="H4480" s="28" t="str">
        <f>TRIM(PROPER('Base de datos cruda'!H4480))</f>
        <v>Fps</v>
      </c>
      <c r="I4480" s="28">
        <v>0.98</v>
      </c>
      <c r="J4480" s="28">
        <v>7.43</v>
      </c>
      <c r="K4480" s="28">
        <v>245.27</v>
      </c>
      <c r="L4480" s="28">
        <f>IF('Base de datos cruda'!L4480&lt;0,,'Base de datos cruda'!L4480)</f>
        <v>9.8</v>
      </c>
      <c r="M4480" s="28" t="str">
        <f>IF(TRIM(PROPER('Base de datos cruda'!M4480))="High","Alto",IF(TRIM(PROPER('Base de datos cruda'!M4480))="Medium","Medio","Bajo"))</f>
        <v>Alto</v>
      </c>
      <c r="N4480" s="29">
        <v>86.0813306518469</v>
      </c>
      <c r="O4480" s="32">
        <f t="shared" si="1"/>
        <v>86.08133065</v>
      </c>
      <c r="P4480" s="33">
        <f t="shared" si="2"/>
        <v>13.45</v>
      </c>
      <c r="Q4480" s="34">
        <f t="shared" si="3"/>
        <v>1.65282392</v>
      </c>
      <c r="R4480" s="35" t="str">
        <f t="shared" si="4"/>
        <v>Alto</v>
      </c>
      <c r="S4480" s="35" t="str">
        <f>IF(O4480="","",IF(O4480&gt;AVERAGE('Base de datos limpia'!$O$2:$O$8001),"Alto","Normal"))
</f>
        <v>Alto</v>
      </c>
      <c r="T4480" s="35" t="str">
        <f t="shared" si="5"/>
        <v>Gamer intensivo</v>
      </c>
      <c r="U4480" s="35"/>
    </row>
    <row r="4481">
      <c r="A4481" s="28">
        <v>4480.0</v>
      </c>
      <c r="B4481" s="28">
        <v>24.0</v>
      </c>
      <c r="C4481" s="28" t="str">
        <f>TRIM(PROPER('Base de datos cruda'!C4481))</f>
        <v>Female</v>
      </c>
      <c r="D4481" s="28">
        <v>1.25</v>
      </c>
      <c r="E4481" s="28">
        <v>2.64</v>
      </c>
      <c r="F4481" s="28">
        <v>5.97</v>
      </c>
      <c r="G4481" s="28">
        <v>94.4</v>
      </c>
      <c r="H4481" s="28" t="str">
        <f>TRIM(PROPER('Base de datos cruda'!H4481))</f>
        <v>Casual</v>
      </c>
      <c r="I4481" s="28">
        <v>3.11</v>
      </c>
      <c r="J4481" s="28">
        <v>4.46</v>
      </c>
      <c r="K4481" s="28">
        <v>303.69</v>
      </c>
      <c r="L4481" s="28">
        <f>IF('Base de datos cruda'!L4481&lt;0,,'Base de datos cruda'!L4481)</f>
        <v>6.36</v>
      </c>
      <c r="M4481" s="28" t="str">
        <f>IF(TRIM(PROPER('Base de datos cruda'!M4481))="High","Alto",IF(TRIM(PROPER('Base de datos cruda'!M4481))="Medium","Medio","Bajo"))</f>
        <v>Medio</v>
      </c>
      <c r="N4481" s="29">
        <v>68.61</v>
      </c>
      <c r="O4481" s="32">
        <f t="shared" si="1"/>
        <v>68.61</v>
      </c>
      <c r="P4481" s="33">
        <f t="shared" si="2"/>
        <v>5.71</v>
      </c>
      <c r="Q4481" s="34">
        <f t="shared" si="3"/>
        <v>2.112</v>
      </c>
      <c r="R4481" s="35" t="str">
        <f t="shared" si="4"/>
        <v>Medio</v>
      </c>
      <c r="S4481" s="35" t="str">
        <f>IF(O4481="","",IF(O4481&gt;AVERAGE('Base de datos limpia'!$O$2:$O$8001),"Alto","Normal"))
</f>
        <v>Alto</v>
      </c>
      <c r="T4481" s="35" t="str">
        <f t="shared" si="5"/>
        <v>Gamer casual</v>
      </c>
      <c r="U4481" s="35"/>
    </row>
    <row r="4482">
      <c r="A4482" s="28">
        <v>4481.0</v>
      </c>
      <c r="B4482" s="28">
        <v>19.0</v>
      </c>
      <c r="C4482" s="28" t="str">
        <f>TRIM(PROPER('Base de datos cruda'!C4482))</f>
        <v>Male</v>
      </c>
      <c r="D4482" s="28">
        <v>1.31</v>
      </c>
      <c r="E4482" s="28">
        <v>3.74</v>
      </c>
      <c r="F4482" s="28">
        <v>4.79</v>
      </c>
      <c r="G4482" s="28">
        <v>83.38</v>
      </c>
      <c r="H4482" s="28" t="str">
        <f>TRIM(PROPER('Base de datos cruda'!H4482))</f>
        <v>Rpg</v>
      </c>
      <c r="I4482" s="28">
        <v>2.84</v>
      </c>
      <c r="J4482" s="28">
        <v>5.8</v>
      </c>
      <c r="K4482" s="28">
        <v>304.2</v>
      </c>
      <c r="L4482" s="28">
        <f>IF('Base de datos cruda'!L4482&lt;0,,'Base de datos cruda'!L4482)</f>
        <v>2.05</v>
      </c>
      <c r="M4482" s="28" t="str">
        <f>IF(TRIM(PROPER('Base de datos cruda'!M4482))="High","Alto",IF(TRIM(PROPER('Base de datos cruda'!M4482))="Medium","Medio","Bajo"))</f>
        <v>Medio</v>
      </c>
      <c r="N4482" s="29">
        <v>67.51</v>
      </c>
      <c r="O4482" s="32">
        <f t="shared" si="1"/>
        <v>67.51</v>
      </c>
      <c r="P4482" s="33">
        <f t="shared" si="2"/>
        <v>7.11</v>
      </c>
      <c r="Q4482" s="34">
        <f t="shared" si="3"/>
        <v>2.854961832</v>
      </c>
      <c r="R4482" s="35" t="str">
        <f t="shared" si="4"/>
        <v>Medio</v>
      </c>
      <c r="S4482" s="35" t="str">
        <f>IF(O4482="","",IF(O4482&gt;AVERAGE('Base de datos limpia'!$O$2:$O$8001),"Alto","Normal"))
</f>
        <v>Alto</v>
      </c>
      <c r="T4482" s="35" t="str">
        <f t="shared" si="5"/>
        <v>Gamer moderado</v>
      </c>
      <c r="U4482" s="35"/>
    </row>
    <row r="4483">
      <c r="A4483" s="28">
        <v>4482.0</v>
      </c>
      <c r="B4483" s="28">
        <v>22.0</v>
      </c>
      <c r="C4483" s="28" t="str">
        <f>TRIM(PROPER('Base de datos cruda'!C4483))</f>
        <v>Male</v>
      </c>
      <c r="D4483" s="28">
        <v>0.57</v>
      </c>
      <c r="E4483" s="28">
        <v>6.73</v>
      </c>
      <c r="F4483" s="28">
        <v>5.95</v>
      </c>
      <c r="G4483" s="28">
        <v>66.85</v>
      </c>
      <c r="H4483" s="28" t="str">
        <f>TRIM(PROPER('Base de datos cruda'!H4483))</f>
        <v>Fps</v>
      </c>
      <c r="I4483" s="28">
        <v>1.24</v>
      </c>
      <c r="J4483" s="28">
        <v>3.13</v>
      </c>
      <c r="K4483" s="28">
        <v>314.91</v>
      </c>
      <c r="L4483" s="28">
        <f>IF('Base de datos cruda'!L4483&lt;0,,'Base de datos cruda'!L4483)</f>
        <v>4.57</v>
      </c>
      <c r="M4483" s="28" t="str">
        <f>IF(TRIM(PROPER('Base de datos cruda'!M4483))="High","Alto",IF(TRIM(PROPER('Base de datos cruda'!M4483))="Medium","Medio","Bajo"))</f>
        <v>Medio</v>
      </c>
      <c r="N4483" s="29">
        <v>79.28</v>
      </c>
      <c r="O4483" s="32">
        <f t="shared" si="1"/>
        <v>79.28</v>
      </c>
      <c r="P4483" s="33">
        <f t="shared" si="2"/>
        <v>3.7</v>
      </c>
      <c r="Q4483" s="34">
        <f t="shared" si="3"/>
        <v>11.80701754</v>
      </c>
      <c r="R4483" s="35" t="str">
        <f t="shared" si="4"/>
        <v>Alto</v>
      </c>
      <c r="S4483" s="35" t="str">
        <f>IF(O4483="","",IF(O4483&gt;AVERAGE('Base de datos limpia'!$O$2:$O$8001),"Alto","Normal"))
</f>
        <v>Alto</v>
      </c>
      <c r="T4483" s="35" t="str">
        <f t="shared" si="5"/>
        <v>Gamer intensivo</v>
      </c>
      <c r="U4483" s="35"/>
    </row>
    <row r="4484">
      <c r="A4484" s="28">
        <v>4483.0</v>
      </c>
      <c r="B4484" s="28">
        <v>21.0</v>
      </c>
      <c r="C4484" s="28" t="str">
        <f>TRIM(PROPER('Base de datos cruda'!C4484))</f>
        <v>Female</v>
      </c>
      <c r="D4484" s="28">
        <v>2.56</v>
      </c>
      <c r="E4484" s="28">
        <v>7.6</v>
      </c>
      <c r="F4484" s="28">
        <v>5.49</v>
      </c>
      <c r="G4484" s="28">
        <v>94.61</v>
      </c>
      <c r="H4484" s="28" t="str">
        <f>TRIM(PROPER('Base de datos cruda'!H4484))</f>
        <v>Casual</v>
      </c>
      <c r="I4484" s="28">
        <v>4.92</v>
      </c>
      <c r="J4484" s="28">
        <v>3.69</v>
      </c>
      <c r="K4484" s="28">
        <v>289.6</v>
      </c>
      <c r="L4484" s="28">
        <f>IF('Base de datos cruda'!L4484&lt;0,,'Base de datos cruda'!L4484)</f>
        <v>5.62</v>
      </c>
      <c r="M4484" s="28" t="str">
        <f>IF(TRIM(PROPER('Base de datos cruda'!M4484))="High","Alto",IF(TRIM(PROPER('Base de datos cruda'!M4484))="Medium","Medio","Bajo"))</f>
        <v>Alto</v>
      </c>
      <c r="N4484" s="29">
        <v>87.51</v>
      </c>
      <c r="O4484" s="32">
        <f t="shared" si="1"/>
        <v>87.51</v>
      </c>
      <c r="P4484" s="33">
        <f t="shared" si="2"/>
        <v>6.25</v>
      </c>
      <c r="Q4484" s="34">
        <f t="shared" si="3"/>
        <v>2.96875</v>
      </c>
      <c r="R4484" s="35" t="str">
        <f t="shared" si="4"/>
        <v>Alto</v>
      </c>
      <c r="S4484" s="35" t="str">
        <f>IF(O4484="","",IF(O4484&gt;AVERAGE('Base de datos limpia'!$O$2:$O$8001),"Alto","Normal"))
</f>
        <v>Alto</v>
      </c>
      <c r="T4484" s="35" t="str">
        <f t="shared" si="5"/>
        <v>Gamer intensivo</v>
      </c>
      <c r="U4484" s="35"/>
    </row>
    <row r="4485">
      <c r="A4485" s="28">
        <v>4484.0</v>
      </c>
      <c r="B4485" s="28">
        <v>17.0</v>
      </c>
      <c r="C4485" s="28" t="str">
        <f>TRIM(PROPER('Base de datos cruda'!C4485))</f>
        <v>Female</v>
      </c>
      <c r="D4485" s="28">
        <v>3.79</v>
      </c>
      <c r="E4485" s="28">
        <v>5.81</v>
      </c>
      <c r="F4485" s="28">
        <v>7.0</v>
      </c>
      <c r="G4485" s="28">
        <v>70.14</v>
      </c>
      <c r="H4485" s="28" t="str">
        <f>TRIM(PROPER('Base de datos cruda'!H4485))</f>
        <v>Casual</v>
      </c>
      <c r="I4485" s="28">
        <v>4.23</v>
      </c>
      <c r="J4485" s="28">
        <v>8.33</v>
      </c>
      <c r="K4485" s="28">
        <v>278.57</v>
      </c>
      <c r="L4485" s="28">
        <f>IF('Base de datos cruda'!L4485&lt;0,,'Base de datos cruda'!L4485)</f>
        <v>8.06</v>
      </c>
      <c r="M4485" s="28" t="str">
        <f>IF(TRIM(PROPER('Base de datos cruda'!M4485))="High","Alto",IF(TRIM(PROPER('Base de datos cruda'!M4485))="Medium","Medio","Bajo"))</f>
        <v>Medio</v>
      </c>
      <c r="N4485" s="29">
        <v>71.61</v>
      </c>
      <c r="O4485" s="32">
        <f t="shared" si="1"/>
        <v>71.61</v>
      </c>
      <c r="P4485" s="33">
        <f t="shared" si="2"/>
        <v>12.12</v>
      </c>
      <c r="Q4485" s="34">
        <f t="shared" si="3"/>
        <v>1.53298153</v>
      </c>
      <c r="R4485" s="35" t="str">
        <f t="shared" si="4"/>
        <v>Alto</v>
      </c>
      <c r="S4485" s="35" t="str">
        <f>IF(O4485="","",IF(O4485&gt;AVERAGE('Base de datos limpia'!$O$2:$O$8001),"Alto","Normal"))
</f>
        <v>Alto</v>
      </c>
      <c r="T4485" s="35" t="str">
        <f t="shared" si="5"/>
        <v>Gamer moderado</v>
      </c>
      <c r="U4485" s="35"/>
    </row>
    <row r="4486">
      <c r="A4486" s="28">
        <v>4485.0</v>
      </c>
      <c r="B4486" s="28">
        <v>23.0</v>
      </c>
      <c r="C4486" s="28" t="str">
        <f>TRIM(PROPER('Base de datos cruda'!C4486))</f>
        <v>Female</v>
      </c>
      <c r="D4486" s="28">
        <v>7.98</v>
      </c>
      <c r="E4486" s="28">
        <v>1.67</v>
      </c>
      <c r="F4486" s="28">
        <v>5.81</v>
      </c>
      <c r="G4486" s="28">
        <v>69.1</v>
      </c>
      <c r="H4486" s="28" t="str">
        <f>TRIM(PROPER('Base de datos cruda'!H4486))</f>
        <v>Fps</v>
      </c>
      <c r="I4486" s="28">
        <v>0.1</v>
      </c>
      <c r="J4486" s="28">
        <v>10.02</v>
      </c>
      <c r="K4486" s="28">
        <v>222.89</v>
      </c>
      <c r="L4486" s="28">
        <f>IF('Base de datos cruda'!L4486&lt;0,,'Base de datos cruda'!L4486)</f>
        <v>20.68</v>
      </c>
      <c r="M4486" s="28" t="str">
        <f>IF(TRIM(PROPER('Base de datos cruda'!M4486))="High","Alto",IF(TRIM(PROPER('Base de datos cruda'!M4486))="Medium","Medio","Bajo"))</f>
        <v>Bajo</v>
      </c>
      <c r="N4486" s="29">
        <v>1.95</v>
      </c>
      <c r="O4486" s="32">
        <f t="shared" si="1"/>
        <v>1.95</v>
      </c>
      <c r="P4486" s="33">
        <f t="shared" si="2"/>
        <v>18</v>
      </c>
      <c r="Q4486" s="34">
        <f t="shared" si="3"/>
        <v>0.209273183</v>
      </c>
      <c r="R4486" s="35" t="str">
        <f t="shared" si="4"/>
        <v>Bajo</v>
      </c>
      <c r="S4486" s="35" t="str">
        <f>IF(O4486="","",IF(O4486&gt;AVERAGE('Base de datos limpia'!$O$2:$O$8001),"Alto","Normal"))
</f>
        <v>Normal</v>
      </c>
      <c r="T4486" s="35" t="str">
        <f t="shared" si="5"/>
        <v>Gamer casual</v>
      </c>
      <c r="U4486" s="35"/>
    </row>
    <row r="4487">
      <c r="A4487" s="28">
        <v>4486.0</v>
      </c>
      <c r="B4487" s="28">
        <v>22.0</v>
      </c>
      <c r="C4487" s="28" t="str">
        <f>TRIM(PROPER('Base de datos cruda'!C4487))</f>
        <v>Male</v>
      </c>
      <c r="D4487" s="28">
        <v>3.45</v>
      </c>
      <c r="E4487" s="28">
        <v>8.57</v>
      </c>
      <c r="F4487" s="28">
        <v>7.53</v>
      </c>
      <c r="G4487" s="28">
        <v>95.79</v>
      </c>
      <c r="H4487" s="28" t="str">
        <f>TRIM(PROPER('Base de datos cruda'!H4487))</f>
        <v>Fps</v>
      </c>
      <c r="I4487" s="28">
        <v>2.11</v>
      </c>
      <c r="J4487" s="28">
        <v>8.06</v>
      </c>
      <c r="K4487" s="28">
        <v>288.48</v>
      </c>
      <c r="L4487" s="28">
        <f>IF('Base de datos cruda'!L4487&lt;0,,'Base de datos cruda'!L4487)</f>
        <v>10.02</v>
      </c>
      <c r="M4487" s="28" t="str">
        <f>IF(TRIM(PROPER('Base de datos cruda'!M4487))="High","Alto",IF(TRIM(PROPER('Base de datos cruda'!M4487))="Medium","Medio","Bajo"))</f>
        <v>Medio</v>
      </c>
      <c r="N4487" s="29">
        <v>100.0</v>
      </c>
      <c r="O4487" s="32">
        <f t="shared" si="1"/>
        <v>100</v>
      </c>
      <c r="P4487" s="33">
        <f t="shared" si="2"/>
        <v>11.51</v>
      </c>
      <c r="Q4487" s="34">
        <f t="shared" si="3"/>
        <v>2.484057971</v>
      </c>
      <c r="R4487" s="35" t="str">
        <f t="shared" si="4"/>
        <v>Alto</v>
      </c>
      <c r="S4487" s="35" t="str">
        <f>IF(O4487="","",IF(O4487&gt;AVERAGE('Base de datos limpia'!$O$2:$O$8001),"Alto","Normal"))
</f>
        <v>Alto</v>
      </c>
      <c r="T4487" s="35" t="str">
        <f t="shared" si="5"/>
        <v>Gamer intensivo</v>
      </c>
      <c r="U4487" s="35"/>
    </row>
    <row r="4488">
      <c r="A4488" s="28">
        <v>4487.0</v>
      </c>
      <c r="B4488" s="28">
        <v>22.0</v>
      </c>
      <c r="C4488" s="28" t="str">
        <f>TRIM(PROPER('Base de datos cruda'!C4488))</f>
        <v>Male</v>
      </c>
      <c r="D4488" s="28">
        <v>5.81</v>
      </c>
      <c r="E4488" s="28">
        <v>9.65</v>
      </c>
      <c r="F4488" s="28">
        <v>6.56</v>
      </c>
      <c r="G4488" s="28">
        <v>67.18</v>
      </c>
      <c r="H4488" s="28" t="str">
        <f>TRIM(PROPER('Base de datos cruda'!H4488))</f>
        <v>Rpg</v>
      </c>
      <c r="I4488" s="28">
        <v>1.79</v>
      </c>
      <c r="J4488" s="28">
        <v>6.85</v>
      </c>
      <c r="K4488" s="28">
        <v>256.86</v>
      </c>
      <c r="L4488" s="28">
        <f>IF('Base de datos cruda'!L4488&lt;0,,'Base de datos cruda'!L4488)</f>
        <v>14.57</v>
      </c>
      <c r="M4488" s="28" t="str">
        <f>IF(TRIM(PROPER('Base de datos cruda'!M4488))="High","Alto",IF(TRIM(PROPER('Base de datos cruda'!M4488))="Medium","Medio","Bajo"))</f>
        <v>Bajo</v>
      </c>
      <c r="N4488" s="29">
        <v>89.0164944218549</v>
      </c>
      <c r="O4488" s="32">
        <f t="shared" si="1"/>
        <v>89.01649442</v>
      </c>
      <c r="P4488" s="33">
        <f t="shared" si="2"/>
        <v>12.66</v>
      </c>
      <c r="Q4488" s="34">
        <f t="shared" si="3"/>
        <v>1.660929432</v>
      </c>
      <c r="R4488" s="35" t="str">
        <f t="shared" si="4"/>
        <v>Alto</v>
      </c>
      <c r="S4488" s="35" t="str">
        <f>IF(O4488="","",IF(O4488&gt;AVERAGE('Base de datos limpia'!$O$2:$O$8001),"Alto","Normal"))
</f>
        <v>Alto</v>
      </c>
      <c r="T4488" s="35" t="str">
        <f t="shared" si="5"/>
        <v>Gamer intensivo</v>
      </c>
      <c r="U4488" s="35"/>
    </row>
    <row r="4489">
      <c r="A4489" s="28">
        <v>4488.0</v>
      </c>
      <c r="B4489" s="28">
        <v>23.0</v>
      </c>
      <c r="C4489" s="28" t="str">
        <f>TRIM(PROPER('Base de datos cruda'!C4489))</f>
        <v>Female</v>
      </c>
      <c r="D4489" s="28">
        <v>5.55</v>
      </c>
      <c r="E4489" s="28">
        <v>4.65</v>
      </c>
      <c r="F4489" s="28">
        <v>8.6</v>
      </c>
      <c r="G4489" s="28">
        <v>95.16</v>
      </c>
      <c r="H4489" s="28" t="str">
        <f>TRIM(PROPER('Base de datos cruda'!H4489))</f>
        <v>Fps</v>
      </c>
      <c r="I4489" s="28">
        <v>4.41</v>
      </c>
      <c r="J4489" s="28">
        <v>8.11</v>
      </c>
      <c r="K4489" s="28">
        <v>275.86</v>
      </c>
      <c r="L4489" s="28">
        <f>IF('Base de datos cruda'!L4489&lt;0,,'Base de datos cruda'!L4489)</f>
        <v>13.25</v>
      </c>
      <c r="M4489" s="28" t="str">
        <f>IF(TRIM(PROPER('Base de datos cruda'!M4489))="High","Alto",IF(TRIM(PROPER('Base de datos cruda'!M4489))="Medium","Medio","Bajo"))</f>
        <v>Bajo</v>
      </c>
      <c r="N4489" s="29">
        <v>56.83</v>
      </c>
      <c r="O4489" s="32">
        <f t="shared" si="1"/>
        <v>56.83</v>
      </c>
      <c r="P4489" s="33">
        <f t="shared" si="2"/>
        <v>13.66</v>
      </c>
      <c r="Q4489" s="34">
        <f t="shared" si="3"/>
        <v>0.8378378378</v>
      </c>
      <c r="R4489" s="35" t="str">
        <f t="shared" si="4"/>
        <v>Medio</v>
      </c>
      <c r="S4489" s="35" t="str">
        <f>IF(O4489="","",IF(O4489&gt;AVERAGE('Base de datos limpia'!$O$2:$O$8001),"Alto","Normal"))
</f>
        <v>Normal</v>
      </c>
      <c r="T4489" s="35" t="str">
        <f t="shared" si="5"/>
        <v>Gamer moderado</v>
      </c>
      <c r="U4489" s="35"/>
    </row>
    <row r="4490">
      <c r="A4490" s="28">
        <v>4489.0</v>
      </c>
      <c r="B4490" s="28">
        <v>16.0</v>
      </c>
      <c r="C4490" s="28" t="str">
        <f>TRIM(PROPER('Base de datos cruda'!C4490))</f>
        <v>Male</v>
      </c>
      <c r="D4490" s="28">
        <v>1.64</v>
      </c>
      <c r="E4490" s="28">
        <v>3.02</v>
      </c>
      <c r="F4490" s="28">
        <v>4.46</v>
      </c>
      <c r="G4490" s="28">
        <v>92.12</v>
      </c>
      <c r="H4490" s="28" t="str">
        <f>TRIM(PROPER('Base de datos cruda'!H4490))</f>
        <v>Fps</v>
      </c>
      <c r="I4490" s="28">
        <v>1.32</v>
      </c>
      <c r="J4490" s="28">
        <v>5.75</v>
      </c>
      <c r="K4490" s="28">
        <v>307.34</v>
      </c>
      <c r="L4490" s="28">
        <f>IF('Base de datos cruda'!L4490&lt;0,,'Base de datos cruda'!L4490)</f>
        <v>4.9</v>
      </c>
      <c r="M4490" s="28" t="str">
        <f>IF(TRIM(PROPER('Base de datos cruda'!M4490))="High","Alto",IF(TRIM(PROPER('Base de datos cruda'!M4490))="Medium","Medio","Bajo"))</f>
        <v>Medio</v>
      </c>
      <c r="N4490" s="29">
        <v>71.63</v>
      </c>
      <c r="O4490" s="32">
        <f t="shared" si="1"/>
        <v>71.63</v>
      </c>
      <c r="P4490" s="33">
        <f t="shared" si="2"/>
        <v>7.39</v>
      </c>
      <c r="Q4490" s="34">
        <f t="shared" si="3"/>
        <v>1.841463415</v>
      </c>
      <c r="R4490" s="35" t="str">
        <f t="shared" si="4"/>
        <v>Alto</v>
      </c>
      <c r="S4490" s="35" t="str">
        <f>IF(O4490="","",IF(O4490&gt;AVERAGE('Base de datos limpia'!$O$2:$O$8001),"Alto","Normal"))
</f>
        <v>Alto</v>
      </c>
      <c r="T4490" s="35" t="str">
        <f t="shared" si="5"/>
        <v>Gamer moderado</v>
      </c>
      <c r="U4490" s="35"/>
    </row>
    <row r="4491">
      <c r="A4491" s="28">
        <v>4490.0</v>
      </c>
      <c r="B4491" s="28">
        <v>16.0</v>
      </c>
      <c r="C4491" s="28" t="str">
        <f>TRIM(PROPER('Base de datos cruda'!C4491))</f>
        <v>Female</v>
      </c>
      <c r="D4491" s="28">
        <v>0.47</v>
      </c>
      <c r="E4491" s="28">
        <v>1.17</v>
      </c>
      <c r="F4491" s="28">
        <v>7.44</v>
      </c>
      <c r="G4491" s="28">
        <v>72.39</v>
      </c>
      <c r="H4491" s="28" t="str">
        <f>TRIM(PROPER('Base de datos cruda'!H4491))</f>
        <v>Casual</v>
      </c>
      <c r="I4491" s="28">
        <v>4.99</v>
      </c>
      <c r="J4491" s="28">
        <v>5.83</v>
      </c>
      <c r="K4491" s="28">
        <v>306.91</v>
      </c>
      <c r="L4491" s="28">
        <f>IF('Base de datos cruda'!L4491&lt;0,,'Base de datos cruda'!L4491)</f>
        <v>1.88</v>
      </c>
      <c r="M4491" s="28" t="str">
        <f>IF(TRIM(PROPER('Base de datos cruda'!M4491))="High","Alto",IF(TRIM(PROPER('Base de datos cruda'!M4491))="Medium","Medio","Bajo"))</f>
        <v>Medio</v>
      </c>
      <c r="N4491" s="29">
        <v>65.43</v>
      </c>
      <c r="O4491" s="32">
        <f t="shared" si="1"/>
        <v>65.43</v>
      </c>
      <c r="P4491" s="33">
        <f t="shared" si="2"/>
        <v>6.3</v>
      </c>
      <c r="Q4491" s="34">
        <f t="shared" si="3"/>
        <v>2.489361702</v>
      </c>
      <c r="R4491" s="35" t="str">
        <f t="shared" si="4"/>
        <v>Medio</v>
      </c>
      <c r="S4491" s="35" t="str">
        <f>IF(O4491="","",IF(O4491&gt;AVERAGE('Base de datos limpia'!$O$2:$O$8001),"Alto","Normal"))
</f>
        <v>Normal</v>
      </c>
      <c r="T4491" s="35" t="str">
        <f t="shared" si="5"/>
        <v>Gamer casual</v>
      </c>
      <c r="U4491" s="35"/>
    </row>
    <row r="4492">
      <c r="A4492" s="28">
        <v>4491.0</v>
      </c>
      <c r="B4492" s="28">
        <v>23.0</v>
      </c>
      <c r="C4492" s="28" t="str">
        <f>TRIM(PROPER('Base de datos cruda'!C4492))</f>
        <v>Female</v>
      </c>
      <c r="D4492" s="28">
        <v>4.37</v>
      </c>
      <c r="E4492" s="28">
        <v>3.14</v>
      </c>
      <c r="F4492" s="28">
        <v>7.36</v>
      </c>
      <c r="G4492" s="28">
        <v>61.38</v>
      </c>
      <c r="H4492" s="28" t="str">
        <f>TRIM(PROPER('Base de datos cruda'!H4492))</f>
        <v>Casual</v>
      </c>
      <c r="I4492" s="28">
        <v>1.0</v>
      </c>
      <c r="J4492" s="28">
        <v>9.14</v>
      </c>
      <c r="K4492" s="28">
        <v>265.99</v>
      </c>
      <c r="L4492" s="28">
        <f>IF('Base de datos cruda'!L4492&lt;0,,'Base de datos cruda'!L4492)</f>
        <v>10.76</v>
      </c>
      <c r="M4492" s="28" t="str">
        <f>IF(TRIM(PROPER('Base de datos cruda'!M4492))="High","Alto",IF(TRIM(PROPER('Base de datos cruda'!M4492))="Medium","Medio","Bajo"))</f>
        <v>Medio</v>
      </c>
      <c r="N4492" s="29">
        <v>45.91</v>
      </c>
      <c r="O4492" s="32">
        <f t="shared" si="1"/>
        <v>45.91</v>
      </c>
      <c r="P4492" s="33">
        <f t="shared" si="2"/>
        <v>13.51</v>
      </c>
      <c r="Q4492" s="34">
        <f t="shared" si="3"/>
        <v>0.7185354691</v>
      </c>
      <c r="R4492" s="35" t="str">
        <f t="shared" si="4"/>
        <v>Bajo</v>
      </c>
      <c r="S4492" s="35" t="str">
        <f>IF(O4492="","",IF(O4492&gt;AVERAGE('Base de datos limpia'!$O$2:$O$8001),"Alto","Normal"))
</f>
        <v>Normal</v>
      </c>
      <c r="T4492" s="35" t="str">
        <f t="shared" si="5"/>
        <v>Gamer moderado</v>
      </c>
      <c r="U4492" s="35"/>
    </row>
    <row r="4493">
      <c r="A4493" s="28">
        <v>4492.0</v>
      </c>
      <c r="B4493" s="28">
        <v>19.0</v>
      </c>
      <c r="C4493" s="28" t="str">
        <f>TRIM(PROPER('Base de datos cruda'!C4493))</f>
        <v>Female</v>
      </c>
      <c r="D4493" s="28">
        <v>5.6</v>
      </c>
      <c r="E4493" s="28">
        <v>7.3</v>
      </c>
      <c r="F4493" s="28">
        <v>8.75</v>
      </c>
      <c r="G4493" s="28">
        <v>63.3</v>
      </c>
      <c r="H4493" s="28" t="str">
        <f>TRIM(PROPER('Base de datos cruda'!H4493))</f>
        <v>Fps</v>
      </c>
      <c r="I4493" s="28">
        <v>1.22</v>
      </c>
      <c r="J4493" s="28">
        <v>8.85</v>
      </c>
      <c r="K4493" s="28">
        <v>247.73</v>
      </c>
      <c r="L4493" s="28">
        <f>IF('Base de datos cruda'!L4493&lt;0,,'Base de datos cruda'!L4493)</f>
        <v>13.15</v>
      </c>
      <c r="M4493" s="28" t="str">
        <f>IF(TRIM(PROPER('Base de datos cruda'!M4493))="High","Alto",IF(TRIM(PROPER('Base de datos cruda'!M4493))="Medium","Medio","Bajo"))</f>
        <v>Bajo</v>
      </c>
      <c r="N4493" s="29">
        <v>77.8471068773846</v>
      </c>
      <c r="O4493" s="32">
        <f t="shared" si="1"/>
        <v>77.84710688</v>
      </c>
      <c r="P4493" s="33">
        <f t="shared" si="2"/>
        <v>14.45</v>
      </c>
      <c r="Q4493" s="34">
        <f t="shared" si="3"/>
        <v>1.303571429</v>
      </c>
      <c r="R4493" s="35" t="str">
        <f t="shared" si="4"/>
        <v>Alto</v>
      </c>
      <c r="S4493" s="35" t="str">
        <f>IF(O4493="","",IF(O4493&gt;AVERAGE('Base de datos limpia'!$O$2:$O$8001),"Alto","Normal"))
</f>
        <v>Alto</v>
      </c>
      <c r="T4493" s="35" t="str">
        <f t="shared" si="5"/>
        <v>Gamer intensivo</v>
      </c>
      <c r="U4493" s="35"/>
    </row>
    <row r="4494">
      <c r="A4494" s="28">
        <v>4493.0</v>
      </c>
      <c r="B4494" s="28">
        <v>20.0</v>
      </c>
      <c r="C4494" s="28" t="str">
        <f>TRIM(PROPER('Base de datos cruda'!C4494))</f>
        <v>Male</v>
      </c>
      <c r="D4494" s="28">
        <v>7.99</v>
      </c>
      <c r="E4494" s="28">
        <v>9.2</v>
      </c>
      <c r="F4494" s="28">
        <v>5.86</v>
      </c>
      <c r="G4494" s="28">
        <v>64.38</v>
      </c>
      <c r="H4494" s="28" t="str">
        <f>TRIM(PROPER('Base de datos cruda'!H4494))</f>
        <v>Casual</v>
      </c>
      <c r="I4494" s="28">
        <v>3.33</v>
      </c>
      <c r="J4494" s="28">
        <v>12.58</v>
      </c>
      <c r="K4494" s="28">
        <v>224.2</v>
      </c>
      <c r="L4494" s="28">
        <f>IF('Base de datos cruda'!L4494&lt;0,,'Base de datos cruda'!L4494)</f>
        <v>19.91</v>
      </c>
      <c r="M4494" s="28" t="str">
        <f>IF(TRIM(PROPER('Base de datos cruda'!M4494))="High","Alto",IF(TRIM(PROPER('Base de datos cruda'!M4494))="Medium","Medio","Bajo"))</f>
        <v>Alto</v>
      </c>
      <c r="N4494" s="29">
        <v>60.7890491213147</v>
      </c>
      <c r="O4494" s="32">
        <f t="shared" si="1"/>
        <v>60.78904912</v>
      </c>
      <c r="P4494" s="33">
        <f t="shared" si="2"/>
        <v>20.57</v>
      </c>
      <c r="Q4494" s="34">
        <f t="shared" si="3"/>
        <v>1.151439299</v>
      </c>
      <c r="R4494" s="35" t="str">
        <f t="shared" si="4"/>
        <v>Medio</v>
      </c>
      <c r="S4494" s="35" t="str">
        <f>IF(O4494="","",IF(O4494&gt;AVERAGE('Base de datos limpia'!$O$2:$O$8001),"Alto","Normal"))
</f>
        <v>Normal</v>
      </c>
      <c r="T4494" s="35" t="str">
        <f t="shared" si="5"/>
        <v>Gamer intensivo</v>
      </c>
      <c r="U4494" s="35"/>
    </row>
    <row r="4495">
      <c r="A4495" s="28">
        <v>4494.0</v>
      </c>
      <c r="B4495" s="28">
        <v>23.0</v>
      </c>
      <c r="C4495" s="28" t="str">
        <f>TRIM(PROPER('Base de datos cruda'!C4495))</f>
        <v>Female</v>
      </c>
      <c r="D4495" s="28">
        <v>2.87</v>
      </c>
      <c r="E4495" s="28">
        <v>1.84</v>
      </c>
      <c r="F4495" s="28">
        <v>5.53</v>
      </c>
      <c r="G4495" s="28">
        <v>95.63</v>
      </c>
      <c r="H4495" s="28" t="str">
        <f>TRIM(PROPER('Base de datos cruda'!H4495))</f>
        <v>Fps</v>
      </c>
      <c r="I4495" s="28">
        <v>0.81</v>
      </c>
      <c r="J4495" s="28">
        <v>6.56</v>
      </c>
      <c r="K4495" s="28">
        <v>296.54</v>
      </c>
      <c r="L4495" s="28">
        <f>IF('Base de datos cruda'!L4495&lt;0,,'Base de datos cruda'!L4495)</f>
        <v>6.8</v>
      </c>
      <c r="M4495" s="28" t="str">
        <f>IF(TRIM(PROPER('Base de datos cruda'!M4495))="High","Alto",IF(TRIM(PROPER('Base de datos cruda'!M4495))="Medium","Medio","Bajo"))</f>
        <v>Medio</v>
      </c>
      <c r="N4495" s="29">
        <v>45.24</v>
      </c>
      <c r="O4495" s="32">
        <f t="shared" si="1"/>
        <v>45.24</v>
      </c>
      <c r="P4495" s="33">
        <f t="shared" si="2"/>
        <v>9.43</v>
      </c>
      <c r="Q4495" s="34">
        <f t="shared" si="3"/>
        <v>0.6411149826</v>
      </c>
      <c r="R4495" s="35" t="str">
        <f t="shared" si="4"/>
        <v>Bajo</v>
      </c>
      <c r="S4495" s="35" t="str">
        <f>IF(O4495="","",IF(O4495&gt;AVERAGE('Base de datos limpia'!$O$2:$O$8001),"Alto","Normal"))
</f>
        <v>Normal</v>
      </c>
      <c r="T4495" s="35" t="str">
        <f t="shared" si="5"/>
        <v>Gamer casual</v>
      </c>
      <c r="U4495" s="35"/>
    </row>
    <row r="4496">
      <c r="A4496" s="28">
        <v>4495.0</v>
      </c>
      <c r="B4496" s="28">
        <v>20.0</v>
      </c>
      <c r="C4496" s="28" t="str">
        <f>TRIM(PROPER('Base de datos cruda'!C4496))</f>
        <v>Male</v>
      </c>
      <c r="D4496" s="28">
        <v>7.17</v>
      </c>
      <c r="E4496" s="28">
        <v>5.98</v>
      </c>
      <c r="F4496" s="28">
        <v>4.86</v>
      </c>
      <c r="G4496" s="28">
        <v>76.16</v>
      </c>
      <c r="H4496" s="28" t="str">
        <f>TRIM(PROPER('Base de datos cruda'!H4496))</f>
        <v>Fps</v>
      </c>
      <c r="I4496" s="28">
        <v>4.44</v>
      </c>
      <c r="J4496" s="28">
        <v>12.24</v>
      </c>
      <c r="K4496" s="28">
        <v>230.72</v>
      </c>
      <c r="L4496" s="28">
        <f>IF('Base de datos cruda'!L4496&lt;0,,'Base de datos cruda'!L4496)</f>
        <v>17.9</v>
      </c>
      <c r="M4496" s="28" t="str">
        <f>IF(TRIM(PROPER('Base de datos cruda'!M4496))="High","Alto",IF(TRIM(PROPER('Base de datos cruda'!M4496))="Medium","Medio","Bajo"))</f>
        <v>Bajo</v>
      </c>
      <c r="N4496" s="29">
        <v>44.9</v>
      </c>
      <c r="O4496" s="32">
        <f t="shared" si="1"/>
        <v>44.9</v>
      </c>
      <c r="P4496" s="33">
        <f t="shared" si="2"/>
        <v>19.41</v>
      </c>
      <c r="Q4496" s="34">
        <f t="shared" si="3"/>
        <v>0.8340306834</v>
      </c>
      <c r="R4496" s="35" t="str">
        <f t="shared" si="4"/>
        <v>Bajo</v>
      </c>
      <c r="S4496" s="35" t="str">
        <f>IF(O4496="","",IF(O4496&gt;AVERAGE('Base de datos limpia'!$O$2:$O$8001),"Alto","Normal"))
</f>
        <v>Normal</v>
      </c>
      <c r="T4496" s="35" t="str">
        <f t="shared" si="5"/>
        <v>Gamer moderado</v>
      </c>
      <c r="U4496" s="35"/>
    </row>
    <row r="4497">
      <c r="A4497" s="28">
        <v>4496.0</v>
      </c>
      <c r="B4497" s="28">
        <v>19.0</v>
      </c>
      <c r="C4497" s="28" t="str">
        <f>TRIM(PROPER('Base de datos cruda'!C4497))</f>
        <v>Male</v>
      </c>
      <c r="D4497" s="28">
        <v>3.06</v>
      </c>
      <c r="E4497" s="28">
        <v>7.26</v>
      </c>
      <c r="F4497" s="28">
        <v>5.33</v>
      </c>
      <c r="G4497" s="28">
        <v>61.3</v>
      </c>
      <c r="H4497" s="28" t="str">
        <f>TRIM(PROPER('Base de datos cruda'!H4497))</f>
        <v>Fps</v>
      </c>
      <c r="I4497" s="28">
        <v>0.55</v>
      </c>
      <c r="J4497" s="28">
        <v>7.92</v>
      </c>
      <c r="K4497" s="28">
        <v>277.59</v>
      </c>
      <c r="L4497" s="28">
        <f>IF('Base de datos cruda'!L4497&lt;0,,'Base de datos cruda'!L4497)</f>
        <v>11.91</v>
      </c>
      <c r="M4497" s="28" t="str">
        <f>IF(TRIM(PROPER('Base de datos cruda'!M4497))="High","Alto",IF(TRIM(PROPER('Base de datos cruda'!M4497))="Medium","Medio","Bajo"))</f>
        <v>Alto</v>
      </c>
      <c r="N4497" s="29">
        <v>63.16</v>
      </c>
      <c r="O4497" s="32">
        <f t="shared" si="1"/>
        <v>63.16</v>
      </c>
      <c r="P4497" s="33">
        <f t="shared" si="2"/>
        <v>10.98</v>
      </c>
      <c r="Q4497" s="34">
        <f t="shared" si="3"/>
        <v>2.37254902</v>
      </c>
      <c r="R4497" s="35" t="str">
        <f t="shared" si="4"/>
        <v>Medio</v>
      </c>
      <c r="S4497" s="35" t="str">
        <f>IF(O4497="","",IF(O4497&gt;AVERAGE('Base de datos limpia'!$O$2:$O$8001),"Alto","Normal"))
</f>
        <v>Normal</v>
      </c>
      <c r="T4497" s="35" t="str">
        <f t="shared" si="5"/>
        <v>Gamer intensivo</v>
      </c>
      <c r="U4497" s="35"/>
    </row>
    <row r="4498">
      <c r="A4498" s="28">
        <v>4497.0</v>
      </c>
      <c r="B4498" s="28">
        <v>21.0</v>
      </c>
      <c r="C4498" s="28" t="str">
        <f>TRIM(PROPER('Base de datos cruda'!C4498))</f>
        <v>Male</v>
      </c>
      <c r="D4498" s="28">
        <v>5.52</v>
      </c>
      <c r="E4498" s="28">
        <v>3.49</v>
      </c>
      <c r="F4498" s="28">
        <v>6.51</v>
      </c>
      <c r="G4498" s="28">
        <v>82.26</v>
      </c>
      <c r="H4498" s="28" t="str">
        <f>TRIM(PROPER('Base de datos cruda'!H4498))</f>
        <v>Fps</v>
      </c>
      <c r="I4498" s="28">
        <v>4.92</v>
      </c>
      <c r="J4498" s="28">
        <v>11.4</v>
      </c>
      <c r="K4498" s="28">
        <v>258.92</v>
      </c>
      <c r="L4498" s="28">
        <f>IF('Base de datos cruda'!L4498&lt;0,,'Base de datos cruda'!L4498)</f>
        <v>14.3</v>
      </c>
      <c r="M4498" s="28" t="str">
        <f>IF(TRIM(PROPER('Base de datos cruda'!M4498))="High","Alto",IF(TRIM(PROPER('Base de datos cruda'!M4498))="Medium","Medio","Bajo"))</f>
        <v>Bajo</v>
      </c>
      <c r="N4498" s="29">
        <v>47.17</v>
      </c>
      <c r="O4498" s="32">
        <f t="shared" si="1"/>
        <v>47.17</v>
      </c>
      <c r="P4498" s="33">
        <f t="shared" si="2"/>
        <v>16.92</v>
      </c>
      <c r="Q4498" s="34">
        <f t="shared" si="3"/>
        <v>0.6322463768</v>
      </c>
      <c r="R4498" s="35" t="str">
        <f t="shared" si="4"/>
        <v>Bajo</v>
      </c>
      <c r="S4498" s="35" t="str">
        <f>IF(O4498="","",IF(O4498&gt;AVERAGE('Base de datos limpia'!$O$2:$O$8001),"Alto","Normal"))
</f>
        <v>Normal</v>
      </c>
      <c r="T4498" s="35" t="str">
        <f t="shared" si="5"/>
        <v>Gamer moderado</v>
      </c>
      <c r="U4498" s="35"/>
    </row>
    <row r="4499">
      <c r="A4499" s="28">
        <v>4498.0</v>
      </c>
      <c r="B4499" s="28">
        <v>20.0</v>
      </c>
      <c r="C4499" s="28" t="str">
        <f>TRIM(PROPER('Base de datos cruda'!C4499))</f>
        <v>Male</v>
      </c>
      <c r="D4499" s="28">
        <v>4.79</v>
      </c>
      <c r="E4499" s="28">
        <v>6.13</v>
      </c>
      <c r="F4499" s="28">
        <v>8.19</v>
      </c>
      <c r="G4499" s="28">
        <v>68.32</v>
      </c>
      <c r="H4499" s="28" t="str">
        <f>TRIM(PROPER('Base de datos cruda'!H4499))</f>
        <v>Rpg</v>
      </c>
      <c r="I4499" s="28">
        <v>4.37</v>
      </c>
      <c r="J4499" s="28">
        <v>6.31</v>
      </c>
      <c r="K4499" s="28">
        <v>254.37</v>
      </c>
      <c r="L4499" s="28">
        <f>IF('Base de datos cruda'!L4499&lt;0,,'Base de datos cruda'!L4499)</f>
        <v>6.42</v>
      </c>
      <c r="M4499" s="28" t="str">
        <f>IF(TRIM(PROPER('Base de datos cruda'!M4499))="High","Alto",IF(TRIM(PROPER('Base de datos cruda'!M4499))="Medium","Medio","Bajo"))</f>
        <v>Medio</v>
      </c>
      <c r="N4499" s="29">
        <v>76.91</v>
      </c>
      <c r="O4499" s="32">
        <f t="shared" si="1"/>
        <v>76.91</v>
      </c>
      <c r="P4499" s="33">
        <f t="shared" si="2"/>
        <v>11.1</v>
      </c>
      <c r="Q4499" s="34">
        <f t="shared" si="3"/>
        <v>1.279749478</v>
      </c>
      <c r="R4499" s="35" t="str">
        <f t="shared" si="4"/>
        <v>Alto</v>
      </c>
      <c r="S4499" s="35" t="str">
        <f>IF(O4499="","",IF(O4499&gt;AVERAGE('Base de datos limpia'!$O$2:$O$8001),"Alto","Normal"))
</f>
        <v>Alto</v>
      </c>
      <c r="T4499" s="35" t="str">
        <f t="shared" si="5"/>
        <v>Gamer intensivo</v>
      </c>
      <c r="U4499" s="35"/>
    </row>
    <row r="4500">
      <c r="A4500" s="28">
        <v>4499.0</v>
      </c>
      <c r="B4500" s="28">
        <v>22.0</v>
      </c>
      <c r="C4500" s="28" t="str">
        <f>TRIM(PROPER('Base de datos cruda'!C4500))</f>
        <v>Female</v>
      </c>
      <c r="D4500" s="28">
        <v>0.42</v>
      </c>
      <c r="E4500" s="28">
        <v>7.44</v>
      </c>
      <c r="F4500" s="28">
        <v>5.42</v>
      </c>
      <c r="G4500" s="28">
        <v>69.41</v>
      </c>
      <c r="H4500" s="28" t="str">
        <f>TRIM(PROPER('Base de datos cruda'!H4500))</f>
        <v>Casual</v>
      </c>
      <c r="I4500" s="28">
        <v>4.2</v>
      </c>
      <c r="J4500" s="28">
        <v>3.12</v>
      </c>
      <c r="K4500" s="28">
        <v>306.22</v>
      </c>
      <c r="L4500" s="28">
        <f>IF('Base de datos cruda'!L4500&lt;0,,'Base de datos cruda'!L4500)</f>
        <v>2.29</v>
      </c>
      <c r="M4500" s="28" t="str">
        <f>IF(TRIM(PROPER('Base de datos cruda'!M4500))="High","Alto",IF(TRIM(PROPER('Base de datos cruda'!M4500))="Medium","Medio","Bajo"))</f>
        <v>Alto</v>
      </c>
      <c r="N4500" s="29">
        <v>78.15</v>
      </c>
      <c r="O4500" s="32">
        <f t="shared" si="1"/>
        <v>78.15</v>
      </c>
      <c r="P4500" s="33">
        <f t="shared" si="2"/>
        <v>3.54</v>
      </c>
      <c r="Q4500" s="34">
        <f t="shared" si="3"/>
        <v>17.71428571</v>
      </c>
      <c r="R4500" s="35" t="str">
        <f t="shared" si="4"/>
        <v>Alto</v>
      </c>
      <c r="S4500" s="35" t="str">
        <f>IF(O4500="","",IF(O4500&gt;AVERAGE('Base de datos limpia'!$O$2:$O$8001),"Alto","Normal"))
</f>
        <v>Alto</v>
      </c>
      <c r="T4500" s="35" t="str">
        <f t="shared" si="5"/>
        <v>Gamer intensivo</v>
      </c>
      <c r="U4500" s="35"/>
    </row>
    <row r="4501">
      <c r="A4501" s="28">
        <v>4500.0</v>
      </c>
      <c r="B4501" s="28">
        <v>22.0</v>
      </c>
      <c r="C4501" s="28" t="str">
        <f>TRIM(PROPER('Base de datos cruda'!C4501))</f>
        <v>Male</v>
      </c>
      <c r="D4501" s="28">
        <v>0.63</v>
      </c>
      <c r="E4501" s="28">
        <v>8.54</v>
      </c>
      <c r="F4501" s="28">
        <v>4.79</v>
      </c>
      <c r="G4501" s="28">
        <v>66.43</v>
      </c>
      <c r="H4501" s="28" t="str">
        <f>TRIM(PROPER('Base de datos cruda'!H4501))</f>
        <v>Rpg</v>
      </c>
      <c r="I4501" s="28">
        <v>2.04</v>
      </c>
      <c r="J4501" s="28">
        <v>2.59</v>
      </c>
      <c r="K4501" s="28">
        <v>316.26</v>
      </c>
      <c r="L4501" s="28">
        <f>IF('Base de datos cruda'!L4501&lt;0,,'Base de datos cruda'!L4501)</f>
        <v>2.05</v>
      </c>
      <c r="M4501" s="28" t="str">
        <f>IF(TRIM(PROPER('Base de datos cruda'!M4501))="High","Alto",IF(TRIM(PROPER('Base de datos cruda'!M4501))="Medium","Medio","Bajo"))</f>
        <v>Alto</v>
      </c>
      <c r="N4501" s="29">
        <v>87.86</v>
      </c>
      <c r="O4501" s="32">
        <f t="shared" si="1"/>
        <v>87.86</v>
      </c>
      <c r="P4501" s="33">
        <f t="shared" si="2"/>
        <v>3.22</v>
      </c>
      <c r="Q4501" s="34">
        <f t="shared" si="3"/>
        <v>13.55555556</v>
      </c>
      <c r="R4501" s="35" t="str">
        <f t="shared" si="4"/>
        <v>Alto</v>
      </c>
      <c r="S4501" s="35" t="str">
        <f>IF(O4501="","",IF(O4501&gt;AVERAGE('Base de datos limpia'!$O$2:$O$8001),"Alto","Normal"))
</f>
        <v>Alto</v>
      </c>
      <c r="T4501" s="35" t="str">
        <f t="shared" si="5"/>
        <v>Gamer intensivo</v>
      </c>
      <c r="U4501" s="35"/>
    </row>
    <row r="4502">
      <c r="A4502" s="28">
        <v>4501.0</v>
      </c>
      <c r="B4502" s="28">
        <v>19.0</v>
      </c>
      <c r="C4502" s="28" t="str">
        <f>TRIM(PROPER('Base de datos cruda'!C4502))</f>
        <v>Male</v>
      </c>
      <c r="D4502" s="28">
        <v>0.17</v>
      </c>
      <c r="E4502" s="28">
        <v>5.07</v>
      </c>
      <c r="F4502" s="28">
        <v>5.36</v>
      </c>
      <c r="G4502" s="28">
        <v>90.48</v>
      </c>
      <c r="H4502" s="28" t="str">
        <f>TRIM(PROPER('Base de datos cruda'!H4502))</f>
        <v>Rpg</v>
      </c>
      <c r="I4502" s="28">
        <v>2.57</v>
      </c>
      <c r="J4502" s="28">
        <v>4.32</v>
      </c>
      <c r="K4502" s="28">
        <v>300.04</v>
      </c>
      <c r="L4502" s="28">
        <f>IF('Base de datos cruda'!L4502&lt;0,,'Base de datos cruda'!L4502)</f>
        <v>2.16</v>
      </c>
      <c r="M4502" s="28" t="str">
        <f>IF(TRIM(PROPER('Base de datos cruda'!M4502))="High","Alto",IF(TRIM(PROPER('Base de datos cruda'!M4502))="Medium","Medio","Bajo"))</f>
        <v>Medio</v>
      </c>
      <c r="N4502" s="29">
        <v>84.56</v>
      </c>
      <c r="O4502" s="32">
        <f t="shared" si="1"/>
        <v>84.56</v>
      </c>
      <c r="P4502" s="33">
        <f t="shared" si="2"/>
        <v>4.49</v>
      </c>
      <c r="Q4502" s="34">
        <f t="shared" si="3"/>
        <v>29.82352941</v>
      </c>
      <c r="R4502" s="35" t="str">
        <f t="shared" si="4"/>
        <v>Alto</v>
      </c>
      <c r="S4502" s="35" t="str">
        <f>IF(O4502="","",IF(O4502&gt;AVERAGE('Base de datos limpia'!$O$2:$O$8001),"Alto","Normal"))
</f>
        <v>Alto</v>
      </c>
      <c r="T4502" s="35" t="str">
        <f t="shared" si="5"/>
        <v>Gamer moderado</v>
      </c>
      <c r="U4502" s="35"/>
    </row>
    <row r="4503">
      <c r="A4503" s="28">
        <v>4502.0</v>
      </c>
      <c r="B4503" s="28">
        <v>20.0</v>
      </c>
      <c r="C4503" s="28" t="str">
        <f>TRIM(PROPER('Base de datos cruda'!C4503))</f>
        <v>Other</v>
      </c>
      <c r="D4503" s="28">
        <v>2.97</v>
      </c>
      <c r="E4503" s="28">
        <v>7.73</v>
      </c>
      <c r="F4503" s="28">
        <v>4.5</v>
      </c>
      <c r="G4503" s="28">
        <v>60.02</v>
      </c>
      <c r="H4503" s="28" t="str">
        <f>TRIM(PROPER('Base de datos cruda'!H4503))</f>
        <v>Fps</v>
      </c>
      <c r="I4503" s="28">
        <v>2.28</v>
      </c>
      <c r="J4503" s="28">
        <v>7.29</v>
      </c>
      <c r="K4503" s="28">
        <v>279.53</v>
      </c>
      <c r="L4503" s="28">
        <f>IF('Base de datos cruda'!L4503&lt;0,,'Base de datos cruda'!L4503)</f>
        <v>4.91</v>
      </c>
      <c r="M4503" s="28" t="str">
        <f>IF(TRIM(PROPER('Base de datos cruda'!M4503))="High","Alto",IF(TRIM(PROPER('Base de datos cruda'!M4503))="Medium","Medio","Bajo"))</f>
        <v>Alto</v>
      </c>
      <c r="N4503" s="29">
        <v>74.16</v>
      </c>
      <c r="O4503" s="32">
        <f t="shared" si="1"/>
        <v>74.16</v>
      </c>
      <c r="P4503" s="33">
        <f t="shared" si="2"/>
        <v>10.26</v>
      </c>
      <c r="Q4503" s="34">
        <f t="shared" si="3"/>
        <v>2.602693603</v>
      </c>
      <c r="R4503" s="35" t="str">
        <f t="shared" si="4"/>
        <v>Alto</v>
      </c>
      <c r="S4503" s="35" t="str">
        <f>IF(O4503="","",IF(O4503&gt;AVERAGE('Base de datos limpia'!$O$2:$O$8001),"Alto","Normal"))
</f>
        <v>Alto</v>
      </c>
      <c r="T4503" s="35" t="str">
        <f t="shared" si="5"/>
        <v>Gamer intensivo</v>
      </c>
      <c r="U4503" s="35"/>
    </row>
    <row r="4504">
      <c r="A4504" s="28">
        <v>4503.0</v>
      </c>
      <c r="B4504" s="28">
        <v>18.0</v>
      </c>
      <c r="C4504" s="28" t="str">
        <f>TRIM(PROPER('Base de datos cruda'!C4504))</f>
        <v>Male</v>
      </c>
      <c r="D4504" s="28">
        <v>5.97</v>
      </c>
      <c r="E4504" s="28">
        <v>3.72</v>
      </c>
      <c r="F4504" s="28">
        <v>8.63</v>
      </c>
      <c r="G4504" s="28">
        <v>77.56</v>
      </c>
      <c r="H4504" s="28" t="str">
        <f>TRIM(PROPER('Base de datos cruda'!H4504))</f>
        <v>Casual</v>
      </c>
      <c r="I4504" s="28">
        <v>4.94</v>
      </c>
      <c r="J4504" s="28">
        <v>7.99</v>
      </c>
      <c r="K4504" s="28">
        <v>256.92</v>
      </c>
      <c r="L4504" s="28">
        <f>IF('Base de datos cruda'!L4504&lt;0,,'Base de datos cruda'!L4504)</f>
        <v>13.5</v>
      </c>
      <c r="M4504" s="28" t="str">
        <f>IF(TRIM(PROPER('Base de datos cruda'!M4504))="High","Alto",IF(TRIM(PROPER('Base de datos cruda'!M4504))="Medium","Medio","Bajo"))</f>
        <v>Bajo</v>
      </c>
      <c r="N4504" s="29">
        <v>55.1</v>
      </c>
      <c r="O4504" s="32">
        <f t="shared" si="1"/>
        <v>55.1</v>
      </c>
      <c r="P4504" s="33">
        <f t="shared" si="2"/>
        <v>13.96</v>
      </c>
      <c r="Q4504" s="34">
        <f t="shared" si="3"/>
        <v>0.6231155779</v>
      </c>
      <c r="R4504" s="35" t="str">
        <f t="shared" si="4"/>
        <v>Medio</v>
      </c>
      <c r="S4504" s="35" t="str">
        <f>IF(O4504="","",IF(O4504&gt;AVERAGE('Base de datos limpia'!$O$2:$O$8001),"Alto","Normal"))
</f>
        <v>Normal</v>
      </c>
      <c r="T4504" s="35" t="str">
        <f t="shared" si="5"/>
        <v>Gamer moderado</v>
      </c>
      <c r="U4504" s="35"/>
    </row>
    <row r="4505">
      <c r="A4505" s="28">
        <v>4504.0</v>
      </c>
      <c r="B4505" s="28">
        <v>19.0</v>
      </c>
      <c r="C4505" s="28" t="str">
        <f>TRIM(PROPER('Base de datos cruda'!C4505))</f>
        <v>Female</v>
      </c>
      <c r="D4505" s="28">
        <v>1.38</v>
      </c>
      <c r="E4505" s="28">
        <v>2.92</v>
      </c>
      <c r="F4505" s="28">
        <v>8.36</v>
      </c>
      <c r="G4505" s="28">
        <v>63.47</v>
      </c>
      <c r="H4505" s="28" t="str">
        <f>TRIM(PROPER('Base de datos cruda'!H4505))</f>
        <v>Fps</v>
      </c>
      <c r="I4505" s="28">
        <v>0.17</v>
      </c>
      <c r="J4505" s="28">
        <v>4.49</v>
      </c>
      <c r="K4505" s="28">
        <v>285.1</v>
      </c>
      <c r="L4505" s="28">
        <f>IF('Base de datos cruda'!L4505&lt;0,,'Base de datos cruda'!L4505)</f>
        <v>3.25</v>
      </c>
      <c r="M4505" s="28" t="str">
        <f>IF(TRIM(PROPER('Base de datos cruda'!M4505))="High","Alto",IF(TRIM(PROPER('Base de datos cruda'!M4505))="Medium","Medio","Bajo"))</f>
        <v>Medio</v>
      </c>
      <c r="N4505" s="29">
        <v>68.32</v>
      </c>
      <c r="O4505" s="32">
        <f t="shared" si="1"/>
        <v>68.32</v>
      </c>
      <c r="P4505" s="33">
        <f t="shared" si="2"/>
        <v>5.87</v>
      </c>
      <c r="Q4505" s="34">
        <f t="shared" si="3"/>
        <v>2.115942029</v>
      </c>
      <c r="R4505" s="35" t="str">
        <f t="shared" si="4"/>
        <v>Medio</v>
      </c>
      <c r="S4505" s="35" t="str">
        <f>IF(O4505="","",IF(O4505&gt;AVERAGE('Base de datos limpia'!$O$2:$O$8001),"Alto","Normal"))
</f>
        <v>Alto</v>
      </c>
      <c r="T4505" s="35" t="str">
        <f t="shared" si="5"/>
        <v>Gamer casual</v>
      </c>
      <c r="U4505" s="35"/>
    </row>
    <row r="4506">
      <c r="A4506" s="28">
        <v>4505.0</v>
      </c>
      <c r="B4506" s="28">
        <v>19.0</v>
      </c>
      <c r="C4506" s="28" t="str">
        <f>TRIM(PROPER('Base de datos cruda'!C4506))</f>
        <v>Male</v>
      </c>
      <c r="D4506" s="28">
        <v>4.85</v>
      </c>
      <c r="E4506" s="28">
        <v>2.69</v>
      </c>
      <c r="F4506" s="28">
        <v>5.54</v>
      </c>
      <c r="G4506" s="28">
        <v>82.09</v>
      </c>
      <c r="H4506" s="28" t="str">
        <f>TRIM(PROPER('Base de datos cruda'!H4506))</f>
        <v>Fps</v>
      </c>
      <c r="I4506" s="28">
        <v>1.91</v>
      </c>
      <c r="J4506" s="28">
        <v>8.86</v>
      </c>
      <c r="K4506" s="28">
        <v>244.19</v>
      </c>
      <c r="L4506" s="28">
        <f>IF('Base de datos cruda'!L4506&lt;0,,'Base de datos cruda'!L4506)</f>
        <v>11.49</v>
      </c>
      <c r="M4506" s="28" t="str">
        <f>IF(TRIM(PROPER('Base de datos cruda'!M4506))="High","Alto",IF(TRIM(PROPER('Base de datos cruda'!M4506))="Medium","Medio","Bajo"))</f>
        <v>Medio</v>
      </c>
      <c r="N4506" s="29">
        <v>36.86</v>
      </c>
      <c r="O4506" s="32">
        <f t="shared" si="1"/>
        <v>36.86</v>
      </c>
      <c r="P4506" s="33">
        <f t="shared" si="2"/>
        <v>13.71</v>
      </c>
      <c r="Q4506" s="34">
        <f t="shared" si="3"/>
        <v>0.5546391753</v>
      </c>
      <c r="R4506" s="35" t="str">
        <f t="shared" si="4"/>
        <v>Bajo</v>
      </c>
      <c r="S4506" s="35" t="str">
        <f>IF(O4506="","",IF(O4506&gt;AVERAGE('Base de datos limpia'!$O$2:$O$8001),"Alto","Normal"))
</f>
        <v>Normal</v>
      </c>
      <c r="T4506" s="35" t="str">
        <f t="shared" si="5"/>
        <v>Gamer casual</v>
      </c>
      <c r="U4506" s="35"/>
    </row>
    <row r="4507">
      <c r="A4507" s="28">
        <v>4506.0</v>
      </c>
      <c r="B4507" s="28">
        <v>18.0</v>
      </c>
      <c r="C4507" s="28" t="str">
        <f>TRIM(PROPER('Base de datos cruda'!C4507))</f>
        <v>Male</v>
      </c>
      <c r="D4507" s="28">
        <v>2.31</v>
      </c>
      <c r="E4507" s="28">
        <v>4.23</v>
      </c>
      <c r="F4507" s="28">
        <v>5.23</v>
      </c>
      <c r="G4507" s="28">
        <v>73.84</v>
      </c>
      <c r="H4507" s="28" t="str">
        <f>TRIM(PROPER('Base de datos cruda'!H4507))</f>
        <v>Fps</v>
      </c>
      <c r="I4507" s="28">
        <v>4.84</v>
      </c>
      <c r="J4507" s="28">
        <v>6.6</v>
      </c>
      <c r="K4507" s="28">
        <v>277.94</v>
      </c>
      <c r="L4507" s="28">
        <f>IF('Base de datos cruda'!L4507&lt;0,,'Base de datos cruda'!L4507)</f>
        <v>8.66</v>
      </c>
      <c r="M4507" s="28" t="str">
        <f>IF(TRIM(PROPER('Base de datos cruda'!M4507))="High","Alto",IF(TRIM(PROPER('Base de datos cruda'!M4507))="Medium","Medio","Bajo"))</f>
        <v>Medio</v>
      </c>
      <c r="N4507" s="29">
        <v>60.43</v>
      </c>
      <c r="O4507" s="32">
        <f t="shared" si="1"/>
        <v>60.43</v>
      </c>
      <c r="P4507" s="33">
        <f t="shared" si="2"/>
        <v>8.91</v>
      </c>
      <c r="Q4507" s="34">
        <f t="shared" si="3"/>
        <v>1.831168831</v>
      </c>
      <c r="R4507" s="35" t="str">
        <f t="shared" si="4"/>
        <v>Medio</v>
      </c>
      <c r="S4507" s="35" t="str">
        <f>IF(O4507="","",IF(O4507&gt;AVERAGE('Base de datos limpia'!$O$2:$O$8001),"Alto","Normal"))
</f>
        <v>Normal</v>
      </c>
      <c r="T4507" s="35" t="str">
        <f t="shared" si="5"/>
        <v>Gamer moderado</v>
      </c>
      <c r="U4507" s="35"/>
    </row>
    <row r="4508">
      <c r="A4508" s="28">
        <v>4507.0</v>
      </c>
      <c r="B4508" s="28">
        <v>20.0</v>
      </c>
      <c r="C4508" s="28" t="str">
        <f>TRIM(PROPER('Base de datos cruda'!C4508))</f>
        <v>Female</v>
      </c>
      <c r="D4508" s="28">
        <v>6.38</v>
      </c>
      <c r="E4508" s="28">
        <v>1.32</v>
      </c>
      <c r="F4508" s="28">
        <v>8.53</v>
      </c>
      <c r="G4508" s="28">
        <v>61.13</v>
      </c>
      <c r="H4508" s="28" t="str">
        <f>TRIM(PROPER('Base de datos cruda'!H4508))</f>
        <v>Fps</v>
      </c>
      <c r="I4508" s="28">
        <v>1.85</v>
      </c>
      <c r="J4508" s="28">
        <v>7.89</v>
      </c>
      <c r="K4508" s="28">
        <v>216.13</v>
      </c>
      <c r="L4508" s="28">
        <f>IF('Base de datos cruda'!L4508&lt;0,,'Base de datos cruda'!L4508)</f>
        <v>11.89</v>
      </c>
      <c r="M4508" s="28" t="str">
        <f>IF(TRIM(PROPER('Base de datos cruda'!M4508))="High","Alto",IF(TRIM(PROPER('Base de datos cruda'!M4508))="Medium","Medio","Bajo"))</f>
        <v>Bajo</v>
      </c>
      <c r="N4508" s="29">
        <v>29.48</v>
      </c>
      <c r="O4508" s="32">
        <f t="shared" si="1"/>
        <v>29.48</v>
      </c>
      <c r="P4508" s="33">
        <f t="shared" si="2"/>
        <v>14.27</v>
      </c>
      <c r="Q4508" s="34">
        <f t="shared" si="3"/>
        <v>0.2068965517</v>
      </c>
      <c r="R4508" s="35" t="str">
        <f t="shared" si="4"/>
        <v>Bajo</v>
      </c>
      <c r="S4508" s="35" t="str">
        <f>IF(O4508="","",IF(O4508&gt;AVERAGE('Base de datos limpia'!$O$2:$O$8001),"Alto","Normal"))
</f>
        <v>Normal</v>
      </c>
      <c r="T4508" s="35" t="str">
        <f t="shared" si="5"/>
        <v>Gamer casual</v>
      </c>
      <c r="U4508" s="35"/>
    </row>
    <row r="4509">
      <c r="A4509" s="28">
        <v>4508.0</v>
      </c>
      <c r="B4509" s="28">
        <v>20.0</v>
      </c>
      <c r="C4509" s="28" t="str">
        <f>TRIM(PROPER('Base de datos cruda'!C4509))</f>
        <v>Male</v>
      </c>
      <c r="D4509" s="28">
        <v>6.39</v>
      </c>
      <c r="E4509" s="28">
        <v>3.55</v>
      </c>
      <c r="F4509" s="28">
        <v>4.01</v>
      </c>
      <c r="G4509" s="28">
        <v>78.44</v>
      </c>
      <c r="H4509" s="28" t="str">
        <f>TRIM(PROPER('Base de datos cruda'!H4509))</f>
        <v>Rpg</v>
      </c>
      <c r="I4509" s="28">
        <v>1.99</v>
      </c>
      <c r="J4509" s="28">
        <v>12.0</v>
      </c>
      <c r="K4509" s="28">
        <v>262.29</v>
      </c>
      <c r="L4509" s="28">
        <f>IF('Base de datos cruda'!L4509&lt;0,,'Base de datos cruda'!L4509)</f>
        <v>15.38</v>
      </c>
      <c r="M4509" s="28" t="str">
        <f>IF(TRIM(PROPER('Base de datos cruda'!M4509))="High","Alto",IF(TRIM(PROPER('Base de datos cruda'!M4509))="Medium","Medio","Bajo"))</f>
        <v>Bajo</v>
      </c>
      <c r="N4509" s="29">
        <v>31.57</v>
      </c>
      <c r="O4509" s="32">
        <f t="shared" si="1"/>
        <v>31.57</v>
      </c>
      <c r="P4509" s="33">
        <f t="shared" si="2"/>
        <v>18.39</v>
      </c>
      <c r="Q4509" s="34">
        <f t="shared" si="3"/>
        <v>0.5555555556</v>
      </c>
      <c r="R4509" s="35" t="str">
        <f t="shared" si="4"/>
        <v>Bajo</v>
      </c>
      <c r="S4509" s="35" t="str">
        <f>IF(O4509="","",IF(O4509&gt;AVERAGE('Base de datos limpia'!$O$2:$O$8001),"Alto","Normal"))
</f>
        <v>Normal</v>
      </c>
      <c r="T4509" s="35" t="str">
        <f t="shared" si="5"/>
        <v>Gamer moderado</v>
      </c>
      <c r="U4509" s="35"/>
    </row>
    <row r="4510">
      <c r="A4510" s="28">
        <v>4509.0</v>
      </c>
      <c r="B4510" s="28">
        <v>22.0</v>
      </c>
      <c r="C4510" s="28" t="str">
        <f>TRIM(PROPER('Base de datos cruda'!C4510))</f>
        <v>Female</v>
      </c>
      <c r="D4510" s="28">
        <v>6.2</v>
      </c>
      <c r="E4510" s="28">
        <v>6.87</v>
      </c>
      <c r="F4510" s="28">
        <v>7.0</v>
      </c>
      <c r="G4510" s="28">
        <v>82.82</v>
      </c>
      <c r="H4510" s="28" t="str">
        <f>TRIM(PROPER('Base de datos cruda'!H4510))</f>
        <v>Fps</v>
      </c>
      <c r="I4510" s="28">
        <v>3.16</v>
      </c>
      <c r="J4510" s="28">
        <v>7.37</v>
      </c>
      <c r="K4510" s="28">
        <v>246.8</v>
      </c>
      <c r="L4510" s="28">
        <f>IF('Base de datos cruda'!L4510&lt;0,,'Base de datos cruda'!L4510)</f>
        <v>12.58</v>
      </c>
      <c r="M4510" s="28" t="str">
        <f>IF(TRIM(PROPER('Base de datos cruda'!M4510))="High","Alto",IF(TRIM(PROPER('Base de datos cruda'!M4510))="Medium","Medio","Bajo"))</f>
        <v>Bajo</v>
      </c>
      <c r="N4510" s="29">
        <v>65.41</v>
      </c>
      <c r="O4510" s="32">
        <f t="shared" si="1"/>
        <v>65.41</v>
      </c>
      <c r="P4510" s="33">
        <f t="shared" si="2"/>
        <v>13.57</v>
      </c>
      <c r="Q4510" s="34">
        <f t="shared" si="3"/>
        <v>1.108064516</v>
      </c>
      <c r="R4510" s="35" t="str">
        <f t="shared" si="4"/>
        <v>Medio</v>
      </c>
      <c r="S4510" s="35" t="str">
        <f>IF(O4510="","",IF(O4510&gt;AVERAGE('Base de datos limpia'!$O$2:$O$8001),"Alto","Normal"))
</f>
        <v>Normal</v>
      </c>
      <c r="T4510" s="35" t="str">
        <f t="shared" si="5"/>
        <v>Gamer intensivo</v>
      </c>
      <c r="U4510" s="35"/>
    </row>
    <row r="4511">
      <c r="A4511" s="28">
        <v>4510.0</v>
      </c>
      <c r="B4511" s="28">
        <v>19.0</v>
      </c>
      <c r="C4511" s="28" t="str">
        <f>TRIM(PROPER('Base de datos cruda'!C4511))</f>
        <v>Male</v>
      </c>
      <c r="D4511" s="28">
        <v>4.2</v>
      </c>
      <c r="E4511" s="28">
        <v>6.83</v>
      </c>
      <c r="F4511" s="28">
        <v>8.58</v>
      </c>
      <c r="G4511" s="28">
        <v>69.91</v>
      </c>
      <c r="H4511" s="28" t="str">
        <f>TRIM(PROPER('Base de datos cruda'!H4511))</f>
        <v>Casual</v>
      </c>
      <c r="I4511" s="28">
        <v>4.54</v>
      </c>
      <c r="J4511" s="28">
        <v>10.06</v>
      </c>
      <c r="K4511" s="28">
        <v>262.9</v>
      </c>
      <c r="L4511" s="28">
        <f>IF('Base de datos cruda'!L4511&lt;0,,'Base de datos cruda'!L4511)</f>
        <v>11</v>
      </c>
      <c r="M4511" s="28" t="str">
        <f>IF(TRIM(PROPER('Base de datos cruda'!M4511))="High","Alto",IF(TRIM(PROPER('Base de datos cruda'!M4511))="Medium","Medio","Bajo"))</f>
        <v>Medio</v>
      </c>
      <c r="N4511" s="29">
        <v>83.95</v>
      </c>
      <c r="O4511" s="32">
        <f t="shared" si="1"/>
        <v>83.95</v>
      </c>
      <c r="P4511" s="33">
        <f t="shared" si="2"/>
        <v>14.26</v>
      </c>
      <c r="Q4511" s="34">
        <f t="shared" si="3"/>
        <v>1.626190476</v>
      </c>
      <c r="R4511" s="35" t="str">
        <f t="shared" si="4"/>
        <v>Alto</v>
      </c>
      <c r="S4511" s="35" t="str">
        <f>IF(O4511="","",IF(O4511&gt;AVERAGE('Base de datos limpia'!$O$2:$O$8001),"Alto","Normal"))
</f>
        <v>Alto</v>
      </c>
      <c r="T4511" s="35" t="str">
        <f t="shared" si="5"/>
        <v>Gamer intensivo</v>
      </c>
      <c r="U4511" s="35"/>
    </row>
    <row r="4512">
      <c r="A4512" s="28">
        <v>4511.0</v>
      </c>
      <c r="B4512" s="28">
        <v>19.0</v>
      </c>
      <c r="C4512" s="28" t="str">
        <f>TRIM(PROPER('Base de datos cruda'!C4512))</f>
        <v>Male</v>
      </c>
      <c r="D4512" s="28">
        <v>2.28</v>
      </c>
      <c r="E4512" s="28">
        <v>1.66</v>
      </c>
      <c r="F4512" s="28">
        <v>6.54</v>
      </c>
      <c r="G4512" s="28">
        <v>90.62</v>
      </c>
      <c r="H4512" s="28" t="str">
        <f>TRIM(PROPER('Base de datos cruda'!H4512))</f>
        <v>Casual</v>
      </c>
      <c r="I4512" s="28">
        <v>1.47</v>
      </c>
      <c r="J4512" s="28">
        <v>4.86</v>
      </c>
      <c r="K4512" s="28">
        <v>279.74</v>
      </c>
      <c r="L4512" s="28">
        <f>IF('Base de datos cruda'!L4512&lt;0,,'Base de datos cruda'!L4512)</f>
        <v>4.96</v>
      </c>
      <c r="M4512" s="28" t="str">
        <f>IF(TRIM(PROPER('Base de datos cruda'!M4512))="High","Alto",IF(TRIM(PROPER('Base de datos cruda'!M4512))="Medium","Medio","Bajo"))</f>
        <v>Medio</v>
      </c>
      <c r="N4512" s="29">
        <v>57.0</v>
      </c>
      <c r="O4512" s="32">
        <f t="shared" si="1"/>
        <v>57</v>
      </c>
      <c r="P4512" s="33">
        <f t="shared" si="2"/>
        <v>7.14</v>
      </c>
      <c r="Q4512" s="34">
        <f t="shared" si="3"/>
        <v>0.7280701754</v>
      </c>
      <c r="R4512" s="35" t="str">
        <f t="shared" si="4"/>
        <v>Medio</v>
      </c>
      <c r="S4512" s="35" t="str">
        <f>IF(O4512="","",IF(O4512&gt;AVERAGE('Base de datos limpia'!$O$2:$O$8001),"Alto","Normal"))
</f>
        <v>Normal</v>
      </c>
      <c r="T4512" s="35" t="str">
        <f t="shared" si="5"/>
        <v>Gamer casual</v>
      </c>
      <c r="U4512" s="35"/>
    </row>
    <row r="4513">
      <c r="A4513" s="28">
        <v>4512.0</v>
      </c>
      <c r="B4513" s="28">
        <v>24.0</v>
      </c>
      <c r="C4513" s="28" t="str">
        <f>TRIM(PROPER('Base de datos cruda'!C4513))</f>
        <v>Male</v>
      </c>
      <c r="D4513" s="28">
        <v>6.48</v>
      </c>
      <c r="E4513" s="28">
        <v>3.59</v>
      </c>
      <c r="F4513" s="28">
        <v>4.01</v>
      </c>
      <c r="G4513" s="28">
        <v>74.84</v>
      </c>
      <c r="H4513" s="28" t="str">
        <f>TRIM(PROPER('Base de datos cruda'!H4513))</f>
        <v>Fps</v>
      </c>
      <c r="I4513" s="28">
        <v>4.74</v>
      </c>
      <c r="J4513" s="28">
        <v>9.06</v>
      </c>
      <c r="K4513" s="28">
        <v>264.25</v>
      </c>
      <c r="L4513" s="28">
        <f>IF('Base de datos cruda'!L4513&lt;0,,'Base de datos cruda'!L4513)</f>
        <v>13.47</v>
      </c>
      <c r="M4513" s="28" t="str">
        <f>IF(TRIM(PROPER('Base de datos cruda'!M4513))="High","Alto",IF(TRIM(PROPER('Base de datos cruda'!M4513))="Medium","Medio","Bajo"))</f>
        <v>Bajo</v>
      </c>
      <c r="N4513" s="29">
        <v>21.8</v>
      </c>
      <c r="O4513" s="32">
        <f t="shared" si="1"/>
        <v>21.8</v>
      </c>
      <c r="P4513" s="33">
        <f t="shared" si="2"/>
        <v>15.54</v>
      </c>
      <c r="Q4513" s="34">
        <f t="shared" si="3"/>
        <v>0.5540123457</v>
      </c>
      <c r="R4513" s="35" t="str">
        <f t="shared" si="4"/>
        <v>Bajo</v>
      </c>
      <c r="S4513" s="35" t="str">
        <f>IF(O4513="","",IF(O4513&gt;AVERAGE('Base de datos limpia'!$O$2:$O$8001),"Alto","Normal"))
</f>
        <v>Normal</v>
      </c>
      <c r="T4513" s="35" t="str">
        <f t="shared" si="5"/>
        <v>Gamer moderado</v>
      </c>
      <c r="U4513" s="35"/>
    </row>
    <row r="4514">
      <c r="A4514" s="28">
        <v>4513.0</v>
      </c>
      <c r="B4514" s="28">
        <v>21.0</v>
      </c>
      <c r="C4514" s="28" t="str">
        <f>TRIM(PROPER('Base de datos cruda'!C4514))</f>
        <v>Male</v>
      </c>
      <c r="D4514" s="28">
        <v>1.49</v>
      </c>
      <c r="E4514" s="28">
        <v>6.13</v>
      </c>
      <c r="F4514" s="28">
        <v>5.09</v>
      </c>
      <c r="G4514" s="28">
        <v>89.97</v>
      </c>
      <c r="H4514" s="28" t="str">
        <f>TRIM(PROPER('Base de datos cruda'!H4514))</f>
        <v>Rpg</v>
      </c>
      <c r="I4514" s="28">
        <v>1.41</v>
      </c>
      <c r="J4514" s="28">
        <v>4.72</v>
      </c>
      <c r="K4514" s="28">
        <v>308.67</v>
      </c>
      <c r="L4514" s="28">
        <f>IF('Base de datos cruda'!L4514&lt;0,,'Base de datos cruda'!L4514)</f>
        <v>7.95</v>
      </c>
      <c r="M4514" s="28" t="str">
        <f>IF(TRIM(PROPER('Base de datos cruda'!M4514))="High","Alto",IF(TRIM(PROPER('Base de datos cruda'!M4514))="Medium","Medio","Bajo"))</f>
        <v>Medio</v>
      </c>
      <c r="N4514" s="29">
        <v>78.72</v>
      </c>
      <c r="O4514" s="32">
        <f t="shared" si="1"/>
        <v>78.72</v>
      </c>
      <c r="P4514" s="33">
        <f t="shared" si="2"/>
        <v>6.21</v>
      </c>
      <c r="Q4514" s="34">
        <f t="shared" si="3"/>
        <v>4.11409396</v>
      </c>
      <c r="R4514" s="35" t="str">
        <f t="shared" si="4"/>
        <v>Alto</v>
      </c>
      <c r="S4514" s="35" t="str">
        <f>IF(O4514="","",IF(O4514&gt;AVERAGE('Base de datos limpia'!$O$2:$O$8001),"Alto","Normal"))
</f>
        <v>Alto</v>
      </c>
      <c r="T4514" s="35" t="str">
        <f t="shared" si="5"/>
        <v>Gamer intensivo</v>
      </c>
      <c r="U4514" s="35"/>
    </row>
    <row r="4515">
      <c r="A4515" s="28">
        <v>4514.0</v>
      </c>
      <c r="B4515" s="28">
        <v>19.0</v>
      </c>
      <c r="C4515" s="28" t="str">
        <f>TRIM(PROPER('Base de datos cruda'!C4515))</f>
        <v>Male</v>
      </c>
      <c r="D4515" s="28">
        <v>2.32</v>
      </c>
      <c r="E4515" s="28">
        <v>3.87</v>
      </c>
      <c r="F4515" s="28">
        <v>8.61</v>
      </c>
      <c r="G4515" s="28">
        <v>83.16</v>
      </c>
      <c r="H4515" s="28" t="str">
        <f>TRIM(PROPER('Base de datos cruda'!H4515))</f>
        <v>Rpg</v>
      </c>
      <c r="I4515" s="28">
        <v>4.08</v>
      </c>
      <c r="J4515" s="28">
        <v>6.79</v>
      </c>
      <c r="K4515" s="28">
        <v>290.88</v>
      </c>
      <c r="L4515" s="28">
        <f>IF('Base de datos cruda'!L4515&lt;0,,'Base de datos cruda'!L4515)</f>
        <v>6.03</v>
      </c>
      <c r="M4515" s="28" t="str">
        <f>IF(TRIM(PROPER('Base de datos cruda'!M4515))="High","Alto",IF(TRIM(PROPER('Base de datos cruda'!M4515))="Medium","Medio","Bajo"))</f>
        <v>Medio</v>
      </c>
      <c r="N4515" s="29">
        <v>79.33</v>
      </c>
      <c r="O4515" s="32">
        <f t="shared" si="1"/>
        <v>79.33</v>
      </c>
      <c r="P4515" s="33">
        <f t="shared" si="2"/>
        <v>9.11</v>
      </c>
      <c r="Q4515" s="34">
        <f t="shared" si="3"/>
        <v>1.668103448</v>
      </c>
      <c r="R4515" s="35" t="str">
        <f t="shared" si="4"/>
        <v>Alto</v>
      </c>
      <c r="S4515" s="35" t="str">
        <f>IF(O4515="","",IF(O4515&gt;AVERAGE('Base de datos limpia'!$O$2:$O$8001),"Alto","Normal"))
</f>
        <v>Alto</v>
      </c>
      <c r="T4515" s="35" t="str">
        <f t="shared" si="5"/>
        <v>Gamer moderado</v>
      </c>
      <c r="U4515" s="35"/>
    </row>
    <row r="4516">
      <c r="A4516" s="28">
        <v>4515.0</v>
      </c>
      <c r="B4516" s="28">
        <v>17.0</v>
      </c>
      <c r="C4516" s="28" t="str">
        <f>TRIM(PROPER('Base de datos cruda'!C4516))</f>
        <v>Female</v>
      </c>
      <c r="D4516" s="28">
        <v>1.47</v>
      </c>
      <c r="E4516" s="28">
        <v>4.76</v>
      </c>
      <c r="F4516" s="28">
        <v>4.09</v>
      </c>
      <c r="G4516" s="28">
        <v>94.77</v>
      </c>
      <c r="H4516" s="28" t="str">
        <f>TRIM(PROPER('Base de datos cruda'!H4516))</f>
        <v>Casual</v>
      </c>
      <c r="I4516" s="28">
        <v>1.38</v>
      </c>
      <c r="J4516" s="28">
        <v>3.27</v>
      </c>
      <c r="K4516" s="28">
        <v>314.56</v>
      </c>
      <c r="L4516" s="28">
        <f>IF('Base de datos cruda'!L4516&lt;0,,'Base de datos cruda'!L4516)</f>
        <v>4.38</v>
      </c>
      <c r="M4516" s="28" t="str">
        <f>IF(TRIM(PROPER('Base de datos cruda'!M4516))="High","Alto",IF(TRIM(PROPER('Base de datos cruda'!M4516))="Medium","Medio","Bajo"))</f>
        <v>Medio</v>
      </c>
      <c r="N4516" s="29">
        <v>79.82</v>
      </c>
      <c r="O4516" s="32">
        <f t="shared" si="1"/>
        <v>79.82</v>
      </c>
      <c r="P4516" s="33">
        <f t="shared" si="2"/>
        <v>4.74</v>
      </c>
      <c r="Q4516" s="34">
        <f t="shared" si="3"/>
        <v>3.238095238</v>
      </c>
      <c r="R4516" s="35" t="str">
        <f t="shared" si="4"/>
        <v>Alto</v>
      </c>
      <c r="S4516" s="35" t="str">
        <f>IF(O4516="","",IF(O4516&gt;AVERAGE('Base de datos limpia'!$O$2:$O$8001),"Alto","Normal"))
</f>
        <v>Alto</v>
      </c>
      <c r="T4516" s="35" t="str">
        <f t="shared" si="5"/>
        <v>Gamer moderado</v>
      </c>
      <c r="U4516" s="35"/>
    </row>
    <row r="4517">
      <c r="A4517" s="28">
        <v>4516.0</v>
      </c>
      <c r="B4517" s="28">
        <v>21.0</v>
      </c>
      <c r="C4517" s="28" t="str">
        <f>TRIM(PROPER('Base de datos cruda'!C4517))</f>
        <v>Female</v>
      </c>
      <c r="D4517" s="28">
        <v>5.39</v>
      </c>
      <c r="E4517" s="28">
        <v>7.42</v>
      </c>
      <c r="F4517" s="28">
        <v>5.97</v>
      </c>
      <c r="G4517" s="28">
        <v>81.88</v>
      </c>
      <c r="H4517" s="28" t="str">
        <f>TRIM(PROPER('Base de datos cruda'!H4517))</f>
        <v>Fps</v>
      </c>
      <c r="I4517" s="28">
        <v>0.36</v>
      </c>
      <c r="J4517" s="28">
        <v>7.66</v>
      </c>
      <c r="K4517" s="28">
        <v>259.21</v>
      </c>
      <c r="L4517" s="28">
        <f>IF('Base de datos cruda'!L4517&lt;0,,'Base de datos cruda'!L4517)</f>
        <v>12.12</v>
      </c>
      <c r="M4517" s="28" t="str">
        <f>IF(TRIM(PROPER('Base de datos cruda'!M4517))="High","Alto",IF(TRIM(PROPER('Base de datos cruda'!M4517))="Medium","Medio","Bajo"))</f>
        <v>Alto</v>
      </c>
      <c r="N4517" s="29">
        <v>92.822091581597</v>
      </c>
      <c r="O4517" s="32">
        <f t="shared" si="1"/>
        <v>92.82209158</v>
      </c>
      <c r="P4517" s="33">
        <f t="shared" si="2"/>
        <v>13.05</v>
      </c>
      <c r="Q4517" s="34">
        <f t="shared" si="3"/>
        <v>1.376623377</v>
      </c>
      <c r="R4517" s="35" t="str">
        <f t="shared" si="4"/>
        <v>Alto</v>
      </c>
      <c r="S4517" s="35" t="str">
        <f>IF(O4517="","",IF(O4517&gt;AVERAGE('Base de datos limpia'!$O$2:$O$8001),"Alto","Normal"))
</f>
        <v>Alto</v>
      </c>
      <c r="T4517" s="35" t="str">
        <f t="shared" si="5"/>
        <v>Gamer intensivo</v>
      </c>
      <c r="U4517" s="35"/>
    </row>
    <row r="4518">
      <c r="A4518" s="28">
        <v>4517.0</v>
      </c>
      <c r="B4518" s="28">
        <v>17.0</v>
      </c>
      <c r="C4518" s="28" t="str">
        <f>TRIM(PROPER('Base de datos cruda'!C4518))</f>
        <v>Male</v>
      </c>
      <c r="D4518" s="28">
        <v>5.49</v>
      </c>
      <c r="E4518" s="28">
        <v>1.08</v>
      </c>
      <c r="F4518" s="28">
        <v>7.95</v>
      </c>
      <c r="G4518" s="28">
        <v>67.43</v>
      </c>
      <c r="H4518" s="28" t="str">
        <f>TRIM(PROPER('Base de datos cruda'!H4518))</f>
        <v>Rpg</v>
      </c>
      <c r="I4518" s="28">
        <v>4.06</v>
      </c>
      <c r="J4518" s="28">
        <v>11.3</v>
      </c>
      <c r="K4518" s="28">
        <v>249.1</v>
      </c>
      <c r="L4518" s="28">
        <f>IF('Base de datos cruda'!L4518&lt;0,,'Base de datos cruda'!L4518)</f>
        <v>14.03</v>
      </c>
      <c r="M4518" s="28" t="str">
        <f>IF(TRIM(PROPER('Base de datos cruda'!M4518))="High","Alto",IF(TRIM(PROPER('Base de datos cruda'!M4518))="Medium","Medio","Bajo"))</f>
        <v>Bajo</v>
      </c>
      <c r="N4518" s="29">
        <v>44.9</v>
      </c>
      <c r="O4518" s="32">
        <f t="shared" si="1"/>
        <v>44.9</v>
      </c>
      <c r="P4518" s="33">
        <f t="shared" si="2"/>
        <v>16.79</v>
      </c>
      <c r="Q4518" s="34">
        <f t="shared" si="3"/>
        <v>0.1967213115</v>
      </c>
      <c r="R4518" s="35" t="str">
        <f t="shared" si="4"/>
        <v>Bajo</v>
      </c>
      <c r="S4518" s="35" t="str">
        <f>IF(O4518="","",IF(O4518&gt;AVERAGE('Base de datos limpia'!$O$2:$O$8001),"Alto","Normal"))
</f>
        <v>Normal</v>
      </c>
      <c r="T4518" s="35" t="str">
        <f t="shared" si="5"/>
        <v>Gamer casual</v>
      </c>
      <c r="U4518" s="35"/>
    </row>
    <row r="4519">
      <c r="A4519" s="28">
        <v>4518.0</v>
      </c>
      <c r="B4519" s="28">
        <v>20.0</v>
      </c>
      <c r="C4519" s="28" t="str">
        <f>TRIM(PROPER('Base de datos cruda'!C4519))</f>
        <v>Male</v>
      </c>
      <c r="D4519" s="28">
        <v>5.22</v>
      </c>
      <c r="E4519" s="28">
        <v>3.49</v>
      </c>
      <c r="F4519" s="28">
        <v>8.19</v>
      </c>
      <c r="G4519" s="28">
        <v>92.9</v>
      </c>
      <c r="H4519" s="28" t="str">
        <f>TRIM(PROPER('Base de datos cruda'!H4519))</f>
        <v>Fps</v>
      </c>
      <c r="I4519" s="28">
        <v>2.25</v>
      </c>
      <c r="J4519" s="28">
        <v>10.6</v>
      </c>
      <c r="K4519" s="28">
        <v>251.3</v>
      </c>
      <c r="L4519" s="28">
        <f>IF('Base de datos cruda'!L4519&lt;0,,'Base de datos cruda'!L4519)</f>
        <v>14.09</v>
      </c>
      <c r="M4519" s="28" t="str">
        <f>IF(TRIM(PROPER('Base de datos cruda'!M4519))="High","Alto",IF(TRIM(PROPER('Base de datos cruda'!M4519))="Medium","Medio","Bajo"))</f>
        <v>Bajo</v>
      </c>
      <c r="N4519" s="29">
        <v>62.58</v>
      </c>
      <c r="O4519" s="32">
        <f t="shared" si="1"/>
        <v>62.58</v>
      </c>
      <c r="P4519" s="33">
        <f t="shared" si="2"/>
        <v>15.82</v>
      </c>
      <c r="Q4519" s="34">
        <f t="shared" si="3"/>
        <v>0.6685823755</v>
      </c>
      <c r="R4519" s="35" t="str">
        <f t="shared" si="4"/>
        <v>Medio</v>
      </c>
      <c r="S4519" s="35" t="str">
        <f>IF(O4519="","",IF(O4519&gt;AVERAGE('Base de datos limpia'!$O$2:$O$8001),"Alto","Normal"))
</f>
        <v>Normal</v>
      </c>
      <c r="T4519" s="35" t="str">
        <f t="shared" si="5"/>
        <v>Gamer moderado</v>
      </c>
      <c r="U4519" s="35"/>
    </row>
    <row r="4520">
      <c r="A4520" s="28">
        <v>4519.0</v>
      </c>
      <c r="B4520" s="28">
        <v>21.0</v>
      </c>
      <c r="C4520" s="28" t="str">
        <f>TRIM(PROPER('Base de datos cruda'!C4520))</f>
        <v>Female</v>
      </c>
      <c r="D4520" s="28">
        <v>3.32</v>
      </c>
      <c r="E4520" s="28">
        <v>2.28</v>
      </c>
      <c r="F4520" s="28">
        <v>6.39</v>
      </c>
      <c r="G4520" s="28">
        <v>91.32</v>
      </c>
      <c r="H4520" s="28" t="str">
        <f>TRIM(PROPER('Base de datos cruda'!H4520))</f>
        <v>Rpg</v>
      </c>
      <c r="I4520" s="28">
        <v>1.95</v>
      </c>
      <c r="J4520" s="28">
        <v>5.38</v>
      </c>
      <c r="K4520" s="28">
        <v>274.26</v>
      </c>
      <c r="L4520" s="28">
        <f>IF('Base de datos cruda'!L4520&lt;0,,'Base de datos cruda'!L4520)</f>
        <v>6.4</v>
      </c>
      <c r="M4520" s="28" t="str">
        <f>IF(TRIM(PROPER('Base de datos cruda'!M4520))="High","Alto",IF(TRIM(PROPER('Base de datos cruda'!M4520))="Medium","Medio","Bajo"))</f>
        <v>Medio</v>
      </c>
      <c r="N4520" s="29">
        <v>56.37</v>
      </c>
      <c r="O4520" s="32">
        <f t="shared" si="1"/>
        <v>56.37</v>
      </c>
      <c r="P4520" s="33">
        <f t="shared" si="2"/>
        <v>8.7</v>
      </c>
      <c r="Q4520" s="34">
        <f t="shared" si="3"/>
        <v>0.686746988</v>
      </c>
      <c r="R4520" s="35" t="str">
        <f t="shared" si="4"/>
        <v>Medio</v>
      </c>
      <c r="S4520" s="35" t="str">
        <f>IF(O4520="","",IF(O4520&gt;AVERAGE('Base de datos limpia'!$O$2:$O$8001),"Alto","Normal"))
</f>
        <v>Normal</v>
      </c>
      <c r="T4520" s="35" t="str">
        <f t="shared" si="5"/>
        <v>Gamer casual</v>
      </c>
      <c r="U4520" s="35"/>
    </row>
    <row r="4521">
      <c r="A4521" s="28">
        <v>4520.0</v>
      </c>
      <c r="B4521" s="28">
        <v>19.0</v>
      </c>
      <c r="C4521" s="28" t="str">
        <f>TRIM(PROPER('Base de datos cruda'!C4521))</f>
        <v>Female</v>
      </c>
      <c r="D4521" s="28">
        <v>0.8</v>
      </c>
      <c r="E4521" s="28">
        <v>2.15</v>
      </c>
      <c r="F4521" s="28">
        <v>5.16</v>
      </c>
      <c r="G4521" s="28">
        <v>98.89</v>
      </c>
      <c r="H4521" s="28" t="str">
        <f>TRIM(PROPER('Base de datos cruda'!H4521))</f>
        <v>Fps</v>
      </c>
      <c r="I4521" s="28">
        <v>2.15</v>
      </c>
      <c r="J4521" s="28">
        <v>4.67</v>
      </c>
      <c r="K4521" s="28">
        <v>300.24</v>
      </c>
      <c r="L4521" s="28">
        <f>IF('Base de datos cruda'!L4521&lt;0,,'Base de datos cruda'!L4521)</f>
        <v>6.34</v>
      </c>
      <c r="M4521" s="28" t="str">
        <f>IF(TRIM(PROPER('Base de datos cruda'!M4521))="High","Alto",IF(TRIM(PROPER('Base de datos cruda'!M4521))="Medium","Medio","Bajo"))</f>
        <v>Medio</v>
      </c>
      <c r="N4521" s="29">
        <v>59.67</v>
      </c>
      <c r="O4521" s="32">
        <f t="shared" si="1"/>
        <v>59.67</v>
      </c>
      <c r="P4521" s="33">
        <f t="shared" si="2"/>
        <v>5.47</v>
      </c>
      <c r="Q4521" s="34">
        <f t="shared" si="3"/>
        <v>2.6875</v>
      </c>
      <c r="R4521" s="35" t="str">
        <f t="shared" si="4"/>
        <v>Medio</v>
      </c>
      <c r="S4521" s="35" t="str">
        <f>IF(O4521="","",IF(O4521&gt;AVERAGE('Base de datos limpia'!$O$2:$O$8001),"Alto","Normal"))
</f>
        <v>Normal</v>
      </c>
      <c r="T4521" s="35" t="str">
        <f t="shared" si="5"/>
        <v>Gamer casual</v>
      </c>
      <c r="U4521" s="35"/>
    </row>
    <row r="4522">
      <c r="A4522" s="28">
        <v>4521.0</v>
      </c>
      <c r="B4522" s="28">
        <v>18.0</v>
      </c>
      <c r="C4522" s="28" t="str">
        <f>TRIM(PROPER('Base de datos cruda'!C4522))</f>
        <v>Female</v>
      </c>
      <c r="D4522" s="28">
        <v>7.29</v>
      </c>
      <c r="E4522" s="28">
        <v>9.63</v>
      </c>
      <c r="F4522" s="28">
        <v>7.0</v>
      </c>
      <c r="G4522" s="28">
        <v>63.74</v>
      </c>
      <c r="H4522" s="28" t="str">
        <f>TRIM(PROPER('Base de datos cruda'!H4522))</f>
        <v>Fps</v>
      </c>
      <c r="I4522" s="28">
        <v>3.06</v>
      </c>
      <c r="J4522" s="28">
        <v>9.31</v>
      </c>
      <c r="K4522" s="28">
        <v>243.64</v>
      </c>
      <c r="L4522" s="28">
        <f>IF('Base de datos cruda'!L4522&lt;0,,'Base de datos cruda'!L4522)</f>
        <v>13.75</v>
      </c>
      <c r="M4522" s="28" t="str">
        <f>IF(TRIM(PROPER('Base de datos cruda'!M4522))="High","Alto",IF(TRIM(PROPER('Base de datos cruda'!M4522))="Medium","Medio","Bajo"))</f>
        <v>Bajo</v>
      </c>
      <c r="N4522" s="29">
        <v>68.485557033837</v>
      </c>
      <c r="O4522" s="32">
        <f t="shared" si="1"/>
        <v>68.48555703</v>
      </c>
      <c r="P4522" s="33">
        <f t="shared" si="2"/>
        <v>16.6</v>
      </c>
      <c r="Q4522" s="34">
        <f t="shared" si="3"/>
        <v>1.320987654</v>
      </c>
      <c r="R4522" s="35" t="str">
        <f t="shared" si="4"/>
        <v>Medio</v>
      </c>
      <c r="S4522" s="35" t="str">
        <f>IF(O4522="","",IF(O4522&gt;AVERAGE('Base de datos limpia'!$O$2:$O$8001),"Alto","Normal"))
</f>
        <v>Alto</v>
      </c>
      <c r="T4522" s="35" t="str">
        <f t="shared" si="5"/>
        <v>Gamer intensivo</v>
      </c>
      <c r="U4522" s="35"/>
    </row>
    <row r="4523">
      <c r="A4523" s="28">
        <v>4522.0</v>
      </c>
      <c r="B4523" s="28">
        <v>22.0</v>
      </c>
      <c r="C4523" s="28" t="str">
        <f>TRIM(PROPER('Base de datos cruda'!C4523))</f>
        <v>Female</v>
      </c>
      <c r="D4523" s="28">
        <v>4.06</v>
      </c>
      <c r="E4523" s="28">
        <v>4.39</v>
      </c>
      <c r="F4523" s="28">
        <v>5.32</v>
      </c>
      <c r="G4523" s="28">
        <v>83.65</v>
      </c>
      <c r="H4523" s="28" t="str">
        <f>TRIM(PROPER('Base de datos cruda'!H4523))</f>
        <v>Fps</v>
      </c>
      <c r="I4523" s="28">
        <v>1.31</v>
      </c>
      <c r="J4523" s="28">
        <v>7.81</v>
      </c>
      <c r="K4523" s="28">
        <v>266.1</v>
      </c>
      <c r="L4523" s="28">
        <f>IF('Base de datos cruda'!L4523&lt;0,,'Base de datos cruda'!L4523)</f>
        <v>9.67</v>
      </c>
      <c r="M4523" s="28" t="str">
        <f>IF(TRIM(PROPER('Base de datos cruda'!M4523))="High","Alto",IF(TRIM(PROPER('Base de datos cruda'!M4523))="Medium","Medio","Bajo"))</f>
        <v>Medio</v>
      </c>
      <c r="N4523" s="29">
        <v>56.69</v>
      </c>
      <c r="O4523" s="32">
        <f t="shared" si="1"/>
        <v>56.69</v>
      </c>
      <c r="P4523" s="33">
        <f t="shared" si="2"/>
        <v>11.87</v>
      </c>
      <c r="Q4523" s="34">
        <f t="shared" si="3"/>
        <v>1.081280788</v>
      </c>
      <c r="R4523" s="35" t="str">
        <f t="shared" si="4"/>
        <v>Medio</v>
      </c>
      <c r="S4523" s="35" t="str">
        <f>IF(O4523="","",IF(O4523&gt;AVERAGE('Base de datos limpia'!$O$2:$O$8001),"Alto","Normal"))
</f>
        <v>Normal</v>
      </c>
      <c r="T4523" s="35" t="str">
        <f t="shared" si="5"/>
        <v>Gamer moderado</v>
      </c>
      <c r="U4523" s="35"/>
    </row>
    <row r="4524">
      <c r="A4524" s="28">
        <v>4523.0</v>
      </c>
      <c r="B4524" s="28">
        <v>17.0</v>
      </c>
      <c r="C4524" s="28" t="str">
        <f>TRIM(PROPER('Base de datos cruda'!C4524))</f>
        <v>Male</v>
      </c>
      <c r="D4524" s="28">
        <v>3.26</v>
      </c>
      <c r="E4524" s="28">
        <v>5.74</v>
      </c>
      <c r="F4524" s="28">
        <v>5.28</v>
      </c>
      <c r="G4524" s="28">
        <v>79.67</v>
      </c>
      <c r="H4524" s="28" t="str">
        <f>TRIM(PROPER('Base de datos cruda'!H4524))</f>
        <v>Fps</v>
      </c>
      <c r="I4524" s="28">
        <v>1.19</v>
      </c>
      <c r="J4524" s="28">
        <v>6.09</v>
      </c>
      <c r="K4524" s="28">
        <v>294.41</v>
      </c>
      <c r="L4524" s="28">
        <f>IF('Base de datos cruda'!L4524&lt;0,,'Base de datos cruda'!L4524)</f>
        <v>5.56</v>
      </c>
      <c r="M4524" s="28" t="str">
        <f>IF(TRIM(PROPER('Base de datos cruda'!M4524))="High","Alto",IF(TRIM(PROPER('Base de datos cruda'!M4524))="Medium","Medio","Bajo"))</f>
        <v>Medio</v>
      </c>
      <c r="N4524" s="29">
        <v>67.16</v>
      </c>
      <c r="O4524" s="32">
        <f t="shared" si="1"/>
        <v>67.16</v>
      </c>
      <c r="P4524" s="33">
        <f t="shared" si="2"/>
        <v>9.35</v>
      </c>
      <c r="Q4524" s="34">
        <f t="shared" si="3"/>
        <v>1.760736196</v>
      </c>
      <c r="R4524" s="35" t="str">
        <f t="shared" si="4"/>
        <v>Medio</v>
      </c>
      <c r="S4524" s="35" t="str">
        <f>IF(O4524="","",IF(O4524&gt;AVERAGE('Base de datos limpia'!$O$2:$O$8001),"Alto","Normal"))
</f>
        <v>Alto</v>
      </c>
      <c r="T4524" s="35" t="str">
        <f t="shared" si="5"/>
        <v>Gamer moderado</v>
      </c>
      <c r="U4524" s="35"/>
    </row>
    <row r="4525">
      <c r="A4525" s="28">
        <v>4524.0</v>
      </c>
      <c r="B4525" s="28">
        <v>21.0</v>
      </c>
      <c r="C4525" s="28" t="str">
        <f>TRIM(PROPER('Base de datos cruda'!C4525))</f>
        <v>Male</v>
      </c>
      <c r="D4525" s="28">
        <v>4.71</v>
      </c>
      <c r="E4525" s="28">
        <v>7.6</v>
      </c>
      <c r="F4525" s="28">
        <v>8.04</v>
      </c>
      <c r="G4525" s="28">
        <v>86.83</v>
      </c>
      <c r="H4525" s="28" t="str">
        <f>TRIM(PROPER('Base de datos cruda'!H4525))</f>
        <v>Fps</v>
      </c>
      <c r="I4525" s="28">
        <v>2.42</v>
      </c>
      <c r="J4525" s="28">
        <v>7.52</v>
      </c>
      <c r="K4525" s="28">
        <v>255.19</v>
      </c>
      <c r="L4525" s="28">
        <f>IF('Base de datos cruda'!L4525&lt;0,,'Base de datos cruda'!L4525)</f>
        <v>12.62</v>
      </c>
      <c r="M4525" s="28" t="str">
        <f>IF(TRIM(PROPER('Base de datos cruda'!M4525))="High","Alto",IF(TRIM(PROPER('Base de datos cruda'!M4525))="Medium","Medio","Bajo"))</f>
        <v>Medio</v>
      </c>
      <c r="N4525" s="29">
        <v>92.89</v>
      </c>
      <c r="O4525" s="32">
        <f t="shared" si="1"/>
        <v>92.89</v>
      </c>
      <c r="P4525" s="33">
        <f t="shared" si="2"/>
        <v>12.23</v>
      </c>
      <c r="Q4525" s="34">
        <f t="shared" si="3"/>
        <v>1.61358811</v>
      </c>
      <c r="R4525" s="35" t="str">
        <f t="shared" si="4"/>
        <v>Alto</v>
      </c>
      <c r="S4525" s="35" t="str">
        <f>IF(O4525="","",IF(O4525&gt;AVERAGE('Base de datos limpia'!$O$2:$O$8001),"Alto","Normal"))
</f>
        <v>Alto</v>
      </c>
      <c r="T4525" s="35" t="str">
        <f t="shared" si="5"/>
        <v>Gamer intensivo</v>
      </c>
      <c r="U4525" s="35"/>
    </row>
    <row r="4526">
      <c r="A4526" s="28">
        <v>4525.0</v>
      </c>
      <c r="B4526" s="28">
        <v>19.0</v>
      </c>
      <c r="C4526" s="28" t="str">
        <f>TRIM(PROPER('Base de datos cruda'!C4526))</f>
        <v>Female</v>
      </c>
      <c r="D4526" s="28">
        <v>1.54</v>
      </c>
      <c r="E4526" s="28">
        <v>1.43</v>
      </c>
      <c r="F4526" s="28">
        <v>4.77</v>
      </c>
      <c r="G4526" s="28">
        <v>99.21</v>
      </c>
      <c r="H4526" s="28" t="str">
        <f>TRIM(PROPER('Base de datos cruda'!H4526))</f>
        <v>Rpg</v>
      </c>
      <c r="I4526" s="28">
        <v>0.18</v>
      </c>
      <c r="J4526" s="28">
        <v>5.72</v>
      </c>
      <c r="K4526" s="28">
        <v>295.53</v>
      </c>
      <c r="L4526" s="28">
        <f>IF('Base de datos cruda'!L4526&lt;0,,'Base de datos cruda'!L4526)</f>
        <v>3.33</v>
      </c>
      <c r="M4526" s="28" t="str">
        <f>IF(TRIM(PROPER('Base de datos cruda'!M4526))="High","Alto",IF(TRIM(PROPER('Base de datos cruda'!M4526))="Medium","Medio","Bajo"))</f>
        <v>Medio</v>
      </c>
      <c r="N4526" s="29">
        <v>61.53</v>
      </c>
      <c r="O4526" s="32">
        <f t="shared" si="1"/>
        <v>61.53</v>
      </c>
      <c r="P4526" s="33">
        <f t="shared" si="2"/>
        <v>7.26</v>
      </c>
      <c r="Q4526" s="34">
        <f t="shared" si="3"/>
        <v>0.9285714286</v>
      </c>
      <c r="R4526" s="35" t="str">
        <f t="shared" si="4"/>
        <v>Medio</v>
      </c>
      <c r="S4526" s="35" t="str">
        <f>IF(O4526="","",IF(O4526&gt;AVERAGE('Base de datos limpia'!$O$2:$O$8001),"Alto","Normal"))
</f>
        <v>Normal</v>
      </c>
      <c r="T4526" s="35" t="str">
        <f t="shared" si="5"/>
        <v>Gamer casual</v>
      </c>
      <c r="U4526" s="35"/>
    </row>
    <row r="4527">
      <c r="A4527" s="28">
        <v>4526.0</v>
      </c>
      <c r="B4527" s="28">
        <v>21.0</v>
      </c>
      <c r="C4527" s="28" t="str">
        <f>TRIM(PROPER('Base de datos cruda'!C4527))</f>
        <v>Female</v>
      </c>
      <c r="D4527" s="28">
        <v>1.06</v>
      </c>
      <c r="E4527" s="28">
        <v>3.17</v>
      </c>
      <c r="F4527" s="28">
        <v>4.03</v>
      </c>
      <c r="G4527" s="28">
        <v>81.29</v>
      </c>
      <c r="H4527" s="28" t="str">
        <f>TRIM(PROPER('Base de datos cruda'!H4527))</f>
        <v>Rpg</v>
      </c>
      <c r="I4527" s="28">
        <v>3.21</v>
      </c>
      <c r="J4527" s="28">
        <v>3.32</v>
      </c>
      <c r="K4527" s="28">
        <v>302.76</v>
      </c>
      <c r="L4527" s="28">
        <f>IF('Base de datos cruda'!L4527&lt;0,,'Base de datos cruda'!L4527)</f>
        <v>4.76</v>
      </c>
      <c r="M4527" s="28" t="str">
        <f>IF(TRIM(PROPER('Base de datos cruda'!M4527))="High","Alto",IF(TRIM(PROPER('Base de datos cruda'!M4527))="Medium","Medio","Bajo"))</f>
        <v>Medio</v>
      </c>
      <c r="N4527" s="29">
        <v>61.2</v>
      </c>
      <c r="O4527" s="32">
        <f t="shared" si="1"/>
        <v>61.2</v>
      </c>
      <c r="P4527" s="33">
        <f t="shared" si="2"/>
        <v>4.38</v>
      </c>
      <c r="Q4527" s="34">
        <f t="shared" si="3"/>
        <v>2.990566038</v>
      </c>
      <c r="R4527" s="35" t="str">
        <f t="shared" si="4"/>
        <v>Medio</v>
      </c>
      <c r="S4527" s="35" t="str">
        <f>IF(O4527="","",IF(O4527&gt;AVERAGE('Base de datos limpia'!$O$2:$O$8001),"Alto","Normal"))
</f>
        <v>Normal</v>
      </c>
      <c r="T4527" s="35" t="str">
        <f t="shared" si="5"/>
        <v>Gamer moderado</v>
      </c>
      <c r="U4527" s="35"/>
    </row>
    <row r="4528">
      <c r="A4528" s="28">
        <v>4527.0</v>
      </c>
      <c r="B4528" s="28">
        <v>19.0</v>
      </c>
      <c r="C4528" s="28" t="str">
        <f>TRIM(PROPER('Base de datos cruda'!C4528))</f>
        <v>Female</v>
      </c>
      <c r="D4528" s="28">
        <v>3.24</v>
      </c>
      <c r="E4528" s="28">
        <v>8.49</v>
      </c>
      <c r="F4528" s="28">
        <v>5.68</v>
      </c>
      <c r="G4528" s="28">
        <v>87.43</v>
      </c>
      <c r="H4528" s="28" t="str">
        <f>TRIM(PROPER('Base de datos cruda'!H4528))</f>
        <v>Rpg</v>
      </c>
      <c r="I4528" s="28">
        <v>4.11</v>
      </c>
      <c r="J4528" s="28">
        <v>6.26</v>
      </c>
      <c r="K4528" s="28">
        <v>272.13</v>
      </c>
      <c r="L4528" s="28">
        <f>IF('Base de datos cruda'!L4528&lt;0,,'Base de datos cruda'!L4528)</f>
        <v>8.52</v>
      </c>
      <c r="M4528" s="28" t="str">
        <f>IF(TRIM(PROPER('Base de datos cruda'!M4528))="High","Alto",IF(TRIM(PROPER('Base de datos cruda'!M4528))="Medium","Medio","Bajo"))</f>
        <v>Alto</v>
      </c>
      <c r="N4528" s="29">
        <v>83.82</v>
      </c>
      <c r="O4528" s="32">
        <f t="shared" si="1"/>
        <v>83.82</v>
      </c>
      <c r="P4528" s="33">
        <f t="shared" si="2"/>
        <v>9.5</v>
      </c>
      <c r="Q4528" s="34">
        <f t="shared" si="3"/>
        <v>2.62037037</v>
      </c>
      <c r="R4528" s="35" t="str">
        <f t="shared" si="4"/>
        <v>Alto</v>
      </c>
      <c r="S4528" s="35" t="str">
        <f>IF(O4528="","",IF(O4528&gt;AVERAGE('Base de datos limpia'!$O$2:$O$8001),"Alto","Normal"))
</f>
        <v>Alto</v>
      </c>
      <c r="T4528" s="35" t="str">
        <f t="shared" si="5"/>
        <v>Gamer intensivo</v>
      </c>
      <c r="U4528" s="35"/>
    </row>
    <row r="4529">
      <c r="A4529" s="28">
        <v>4528.0</v>
      </c>
      <c r="B4529" s="28">
        <v>19.0</v>
      </c>
      <c r="C4529" s="28" t="str">
        <f>TRIM(PROPER('Base de datos cruda'!C4529))</f>
        <v>Male</v>
      </c>
      <c r="D4529" s="28">
        <v>1.82</v>
      </c>
      <c r="E4529" s="28">
        <v>8.76</v>
      </c>
      <c r="F4529" s="28">
        <v>6.45</v>
      </c>
      <c r="G4529" s="28">
        <v>73.89</v>
      </c>
      <c r="H4529" s="28" t="str">
        <f>TRIM(PROPER('Base de datos cruda'!H4529))</f>
        <v>Fps</v>
      </c>
      <c r="I4529" s="28">
        <v>3.64</v>
      </c>
      <c r="J4529" s="28">
        <v>7.45</v>
      </c>
      <c r="K4529" s="28">
        <v>292.3</v>
      </c>
      <c r="L4529" s="28">
        <f>IF('Base de datos cruda'!L4529&lt;0,,'Base de datos cruda'!L4529)</f>
        <v>6.81</v>
      </c>
      <c r="M4529" s="28" t="str">
        <f>IF(TRIM(PROPER('Base de datos cruda'!M4529))="High","Alto",IF(TRIM(PROPER('Base de datos cruda'!M4529))="Medium","Medio","Bajo"))</f>
        <v>Medio</v>
      </c>
      <c r="N4529" s="29">
        <v>100.0</v>
      </c>
      <c r="O4529" s="32">
        <f t="shared" si="1"/>
        <v>100</v>
      </c>
      <c r="P4529" s="33">
        <f t="shared" si="2"/>
        <v>9.27</v>
      </c>
      <c r="Q4529" s="34">
        <f t="shared" si="3"/>
        <v>4.813186813</v>
      </c>
      <c r="R4529" s="35" t="str">
        <f t="shared" si="4"/>
        <v>Alto</v>
      </c>
      <c r="S4529" s="35" t="str">
        <f>IF(O4529="","",IF(O4529&gt;AVERAGE('Base de datos limpia'!$O$2:$O$8001),"Alto","Normal"))
</f>
        <v>Alto</v>
      </c>
      <c r="T4529" s="35" t="str">
        <f t="shared" si="5"/>
        <v>Gamer intensivo</v>
      </c>
      <c r="U4529" s="35"/>
    </row>
    <row r="4530">
      <c r="A4530" s="28">
        <v>4529.0</v>
      </c>
      <c r="B4530" s="28">
        <v>19.0</v>
      </c>
      <c r="C4530" s="28" t="str">
        <f>TRIM(PROPER('Base de datos cruda'!C4530))</f>
        <v>Other</v>
      </c>
      <c r="D4530" s="28">
        <v>1.95</v>
      </c>
      <c r="E4530" s="28">
        <v>4.36</v>
      </c>
      <c r="F4530" s="28">
        <v>7.53</v>
      </c>
      <c r="G4530" s="28">
        <v>71.96</v>
      </c>
      <c r="H4530" s="28" t="str">
        <f>TRIM(PROPER('Base de datos cruda'!H4530))</f>
        <v>Fps</v>
      </c>
      <c r="I4530" s="28">
        <v>2.35</v>
      </c>
      <c r="J4530" s="28">
        <v>6.73</v>
      </c>
      <c r="K4530" s="28">
        <v>302.11</v>
      </c>
      <c r="L4530" s="28">
        <f>IF('Base de datos cruda'!L4530&lt;0,,'Base de datos cruda'!L4530)</f>
        <v>8.52</v>
      </c>
      <c r="M4530" s="28" t="str">
        <f>IF(TRIM(PROPER('Base de datos cruda'!M4530))="High","Alto",IF(TRIM(PROPER('Base de datos cruda'!M4530))="Medium","Medio","Bajo"))</f>
        <v>Medio</v>
      </c>
      <c r="N4530" s="29">
        <v>78.11</v>
      </c>
      <c r="O4530" s="32">
        <f t="shared" si="1"/>
        <v>78.11</v>
      </c>
      <c r="P4530" s="33">
        <f t="shared" si="2"/>
        <v>8.68</v>
      </c>
      <c r="Q4530" s="34">
        <f t="shared" si="3"/>
        <v>2.235897436</v>
      </c>
      <c r="R4530" s="35" t="str">
        <f t="shared" si="4"/>
        <v>Alto</v>
      </c>
      <c r="S4530" s="35" t="str">
        <f>IF(O4530="","",IF(O4530&gt;AVERAGE('Base de datos limpia'!$O$2:$O$8001),"Alto","Normal"))
</f>
        <v>Alto</v>
      </c>
      <c r="T4530" s="35" t="str">
        <f t="shared" si="5"/>
        <v>Gamer moderado</v>
      </c>
      <c r="U4530" s="35"/>
    </row>
    <row r="4531">
      <c r="A4531" s="28">
        <v>4530.0</v>
      </c>
      <c r="B4531" s="28">
        <v>24.0</v>
      </c>
      <c r="C4531" s="28" t="str">
        <f>TRIM(PROPER('Base de datos cruda'!C4531))</f>
        <v>Female</v>
      </c>
      <c r="D4531" s="28">
        <v>7.14</v>
      </c>
      <c r="E4531" s="28">
        <v>4.37</v>
      </c>
      <c r="F4531" s="28">
        <v>7.91</v>
      </c>
      <c r="G4531" s="28">
        <v>73.41</v>
      </c>
      <c r="H4531" s="28" t="str">
        <f>TRIM(PROPER('Base de datos cruda'!H4531))</f>
        <v>Casual</v>
      </c>
      <c r="I4531" s="28">
        <v>2.83</v>
      </c>
      <c r="J4531" s="28">
        <v>10.06</v>
      </c>
      <c r="K4531" s="28">
        <v>246.34</v>
      </c>
      <c r="L4531" s="28">
        <f>IF('Base de datos cruda'!L4531&lt;0,,'Base de datos cruda'!L4531)</f>
        <v>14.53</v>
      </c>
      <c r="M4531" s="28" t="str">
        <f>IF(TRIM(PROPER('Base de datos cruda'!M4531))="High","Alto",IF(TRIM(PROPER('Base de datos cruda'!M4531))="Medium","Medio","Bajo"))</f>
        <v>Bajo</v>
      </c>
      <c r="N4531" s="29">
        <v>39.47</v>
      </c>
      <c r="O4531" s="32">
        <f t="shared" si="1"/>
        <v>39.47</v>
      </c>
      <c r="P4531" s="33">
        <f t="shared" si="2"/>
        <v>17.2</v>
      </c>
      <c r="Q4531" s="34">
        <f t="shared" si="3"/>
        <v>0.6120448179</v>
      </c>
      <c r="R4531" s="35" t="str">
        <f t="shared" si="4"/>
        <v>Bajo</v>
      </c>
      <c r="S4531" s="35" t="str">
        <f>IF(O4531="","",IF(O4531&gt;AVERAGE('Base de datos limpia'!$O$2:$O$8001),"Alto","Normal"))
</f>
        <v>Normal</v>
      </c>
      <c r="T4531" s="35" t="str">
        <f t="shared" si="5"/>
        <v>Gamer moderado</v>
      </c>
      <c r="U4531" s="35"/>
    </row>
    <row r="4532">
      <c r="A4532" s="28">
        <v>4531.0</v>
      </c>
      <c r="B4532" s="28">
        <v>22.0</v>
      </c>
      <c r="C4532" s="28" t="str">
        <f>TRIM(PROPER('Base de datos cruda'!C4532))</f>
        <v>Male</v>
      </c>
      <c r="D4532" s="28">
        <v>4.25</v>
      </c>
      <c r="E4532" s="28">
        <v>7.81</v>
      </c>
      <c r="F4532" s="28">
        <v>7.32</v>
      </c>
      <c r="G4532" s="28">
        <v>61.54</v>
      </c>
      <c r="H4532" s="28" t="str">
        <f>TRIM(PROPER('Base de datos cruda'!H4532))</f>
        <v>Fps</v>
      </c>
      <c r="I4532" s="28">
        <v>0.13</v>
      </c>
      <c r="J4532" s="28">
        <v>6.4</v>
      </c>
      <c r="K4532" s="28">
        <v>271.99</v>
      </c>
      <c r="L4532" s="28">
        <f>IF('Base de datos cruda'!L4532&lt;0,,'Base de datos cruda'!L4532)</f>
        <v>12.51</v>
      </c>
      <c r="M4532" s="28" t="str">
        <f>IF(TRIM(PROPER('Base de datos cruda'!M4532))="High","Alto",IF(TRIM(PROPER('Base de datos cruda'!M4532))="Medium","Medio","Bajo"))</f>
        <v>Medio</v>
      </c>
      <c r="N4532" s="29">
        <v>73.65</v>
      </c>
      <c r="O4532" s="32">
        <f t="shared" si="1"/>
        <v>73.65</v>
      </c>
      <c r="P4532" s="33">
        <f t="shared" si="2"/>
        <v>10.65</v>
      </c>
      <c r="Q4532" s="34">
        <f t="shared" si="3"/>
        <v>1.837647059</v>
      </c>
      <c r="R4532" s="35" t="str">
        <f t="shared" si="4"/>
        <v>Alto</v>
      </c>
      <c r="S4532" s="35" t="str">
        <f>IF(O4532="","",IF(O4532&gt;AVERAGE('Base de datos limpia'!$O$2:$O$8001),"Alto","Normal"))
</f>
        <v>Alto</v>
      </c>
      <c r="T4532" s="35" t="str">
        <f t="shared" si="5"/>
        <v>Gamer intensivo</v>
      </c>
      <c r="U4532" s="35"/>
    </row>
    <row r="4533">
      <c r="A4533" s="28">
        <v>4532.0</v>
      </c>
      <c r="B4533" s="28">
        <v>18.0</v>
      </c>
      <c r="C4533" s="28" t="str">
        <f>TRIM(PROPER('Base de datos cruda'!C4533))</f>
        <v>Female</v>
      </c>
      <c r="D4533" s="28">
        <v>3.87</v>
      </c>
      <c r="E4533" s="28">
        <v>3.66</v>
      </c>
      <c r="F4533" s="28">
        <v>7.13</v>
      </c>
      <c r="G4533" s="28">
        <v>71.39</v>
      </c>
      <c r="H4533" s="28" t="str">
        <f>TRIM(PROPER('Base de datos cruda'!H4533))</f>
        <v>Casual</v>
      </c>
      <c r="I4533" s="28">
        <v>4.56</v>
      </c>
      <c r="J4533" s="28">
        <v>8.17</v>
      </c>
      <c r="K4533" s="28">
        <v>261.65</v>
      </c>
      <c r="L4533" s="28">
        <f>IF('Base de datos cruda'!L4533&lt;0,,'Base de datos cruda'!L4533)</f>
        <v>9.12</v>
      </c>
      <c r="M4533" s="28" t="str">
        <f>IF(TRIM(PROPER('Base de datos cruda'!M4533))="High","Alto",IF(TRIM(PROPER('Base de datos cruda'!M4533))="Medium","Medio","Bajo"))</f>
        <v>Medio</v>
      </c>
      <c r="N4533" s="29">
        <v>59.42</v>
      </c>
      <c r="O4533" s="32">
        <f t="shared" si="1"/>
        <v>59.42</v>
      </c>
      <c r="P4533" s="33">
        <f t="shared" si="2"/>
        <v>12.04</v>
      </c>
      <c r="Q4533" s="34">
        <f t="shared" si="3"/>
        <v>0.9457364341</v>
      </c>
      <c r="R4533" s="35" t="str">
        <f t="shared" si="4"/>
        <v>Medio</v>
      </c>
      <c r="S4533" s="35" t="str">
        <f>IF(O4533="","",IF(O4533&gt;AVERAGE('Base de datos limpia'!$O$2:$O$8001),"Alto","Normal"))
</f>
        <v>Normal</v>
      </c>
      <c r="T4533" s="35" t="str">
        <f t="shared" si="5"/>
        <v>Gamer moderado</v>
      </c>
      <c r="U4533" s="35"/>
    </row>
    <row r="4534">
      <c r="A4534" s="28">
        <v>4533.0</v>
      </c>
      <c r="B4534" s="28">
        <v>18.0</v>
      </c>
      <c r="C4534" s="28" t="str">
        <f>TRIM(PROPER('Base de datos cruda'!C4534))</f>
        <v>Male</v>
      </c>
      <c r="D4534" s="28">
        <v>5.52</v>
      </c>
      <c r="E4534" s="28">
        <v>2.05</v>
      </c>
      <c r="F4534" s="28">
        <v>7.33</v>
      </c>
      <c r="G4534" s="28">
        <v>66.92</v>
      </c>
      <c r="H4534" s="28" t="str">
        <f>TRIM(PROPER('Base de datos cruda'!H4534))</f>
        <v>Casual</v>
      </c>
      <c r="I4534" s="28">
        <v>2.79</v>
      </c>
      <c r="J4534" s="28">
        <v>10.56</v>
      </c>
      <c r="K4534" s="28">
        <v>247.76</v>
      </c>
      <c r="L4534" s="28">
        <f>IF('Base de datos cruda'!L4534&lt;0,,'Base de datos cruda'!L4534)</f>
        <v>14.42</v>
      </c>
      <c r="M4534" s="28" t="str">
        <f>IF(TRIM(PROPER('Base de datos cruda'!M4534))="High","Alto",IF(TRIM(PROPER('Base de datos cruda'!M4534))="Medium","Medio","Bajo"))</f>
        <v>Bajo</v>
      </c>
      <c r="N4534" s="29">
        <v>33.72</v>
      </c>
      <c r="O4534" s="32">
        <f t="shared" si="1"/>
        <v>33.72</v>
      </c>
      <c r="P4534" s="33">
        <f t="shared" si="2"/>
        <v>16.08</v>
      </c>
      <c r="Q4534" s="34">
        <f t="shared" si="3"/>
        <v>0.3713768116</v>
      </c>
      <c r="R4534" s="35" t="str">
        <f t="shared" si="4"/>
        <v>Bajo</v>
      </c>
      <c r="S4534" s="35" t="str">
        <f>IF(O4534="","",IF(O4534&gt;AVERAGE('Base de datos limpia'!$O$2:$O$8001),"Alto","Normal"))
</f>
        <v>Normal</v>
      </c>
      <c r="T4534" s="35" t="str">
        <f t="shared" si="5"/>
        <v>Gamer casual</v>
      </c>
      <c r="U4534" s="35"/>
    </row>
    <row r="4535">
      <c r="A4535" s="28">
        <v>4534.0</v>
      </c>
      <c r="B4535" s="28">
        <v>21.0</v>
      </c>
      <c r="C4535" s="28" t="str">
        <f>TRIM(PROPER('Base de datos cruda'!C4535))</f>
        <v>Male</v>
      </c>
      <c r="D4535" s="28">
        <v>7.61</v>
      </c>
      <c r="E4535" s="28">
        <v>3.32</v>
      </c>
      <c r="F4535" s="28">
        <v>5.36</v>
      </c>
      <c r="G4535" s="28">
        <v>78.3</v>
      </c>
      <c r="H4535" s="28" t="str">
        <f>TRIM(PROPER('Base de datos cruda'!H4535))</f>
        <v>Fps</v>
      </c>
      <c r="I4535" s="28">
        <v>1.58</v>
      </c>
      <c r="J4535" s="28">
        <v>12.91</v>
      </c>
      <c r="K4535" s="28">
        <v>222.89</v>
      </c>
      <c r="L4535" s="28">
        <f>IF('Base de datos cruda'!L4535&lt;0,,'Base de datos cruda'!L4535)</f>
        <v>17.48</v>
      </c>
      <c r="M4535" s="28" t="str">
        <f>IF(TRIM(PROPER('Base de datos cruda'!M4535))="High","Alto",IF(TRIM(PROPER('Base de datos cruda'!M4535))="Medium","Medio","Bajo"))</f>
        <v>Bajo</v>
      </c>
      <c r="N4535" s="29">
        <v>21.25</v>
      </c>
      <c r="O4535" s="32">
        <f t="shared" si="1"/>
        <v>21.25</v>
      </c>
      <c r="P4535" s="33">
        <f t="shared" si="2"/>
        <v>20.52</v>
      </c>
      <c r="Q4535" s="34">
        <f t="shared" si="3"/>
        <v>0.4362680683</v>
      </c>
      <c r="R4535" s="35" t="str">
        <f t="shared" si="4"/>
        <v>Bajo</v>
      </c>
      <c r="S4535" s="35" t="str">
        <f>IF(O4535="","",IF(O4535&gt;AVERAGE('Base de datos limpia'!$O$2:$O$8001),"Alto","Normal"))
</f>
        <v>Normal</v>
      </c>
      <c r="T4535" s="35" t="str">
        <f t="shared" si="5"/>
        <v>Gamer moderado</v>
      </c>
      <c r="U4535" s="35"/>
    </row>
    <row r="4536">
      <c r="A4536" s="28">
        <v>4535.0</v>
      </c>
      <c r="B4536" s="28">
        <v>21.0</v>
      </c>
      <c r="C4536" s="28" t="str">
        <f>TRIM(PROPER('Base de datos cruda'!C4536))</f>
        <v>Male</v>
      </c>
      <c r="D4536" s="28">
        <v>0.9</v>
      </c>
      <c r="E4536" s="28">
        <v>4.49</v>
      </c>
      <c r="F4536" s="28">
        <v>5.91</v>
      </c>
      <c r="G4536" s="28">
        <v>78.43</v>
      </c>
      <c r="H4536" s="28" t="str">
        <f>TRIM(PROPER('Base de datos cruda'!H4536))</f>
        <v>Casual</v>
      </c>
      <c r="I4536" s="28">
        <v>1.47</v>
      </c>
      <c r="J4536" s="28">
        <v>4.72</v>
      </c>
      <c r="K4536" s="28">
        <v>326.21</v>
      </c>
      <c r="L4536" s="28">
        <f>IF('Base de datos cruda'!L4536&lt;0,,'Base de datos cruda'!L4536)</f>
        <v>4.94</v>
      </c>
      <c r="M4536" s="28" t="str">
        <f>IF(TRIM(PROPER('Base de datos cruda'!M4536))="High","Alto",IF(TRIM(PROPER('Base de datos cruda'!M4536))="Medium","Medio","Bajo"))</f>
        <v>Medio</v>
      </c>
      <c r="N4536" s="29">
        <v>69.98</v>
      </c>
      <c r="O4536" s="32">
        <f t="shared" si="1"/>
        <v>69.98</v>
      </c>
      <c r="P4536" s="33">
        <f t="shared" si="2"/>
        <v>5.62</v>
      </c>
      <c r="Q4536" s="34">
        <f t="shared" si="3"/>
        <v>4.988888889</v>
      </c>
      <c r="R4536" s="35" t="str">
        <f t="shared" si="4"/>
        <v>Medio</v>
      </c>
      <c r="S4536" s="35" t="str">
        <f>IF(O4536="","",IF(O4536&gt;AVERAGE('Base de datos limpia'!$O$2:$O$8001),"Alto","Normal"))
</f>
        <v>Alto</v>
      </c>
      <c r="T4536" s="35" t="str">
        <f t="shared" si="5"/>
        <v>Gamer moderado</v>
      </c>
      <c r="U4536" s="35"/>
    </row>
    <row r="4537">
      <c r="A4537" s="28">
        <v>4536.0</v>
      </c>
      <c r="B4537" s="28">
        <v>19.0</v>
      </c>
      <c r="C4537" s="28" t="str">
        <f>TRIM(PROPER('Base de datos cruda'!C4537))</f>
        <v>Male</v>
      </c>
      <c r="D4537" s="28">
        <v>6.67</v>
      </c>
      <c r="E4537" s="28">
        <v>1.47</v>
      </c>
      <c r="F4537" s="28">
        <v>7.08</v>
      </c>
      <c r="G4537" s="28">
        <v>90.61</v>
      </c>
      <c r="H4537" s="28" t="str">
        <f>TRIM(PROPER('Base de datos cruda'!H4537))</f>
        <v>Rpg</v>
      </c>
      <c r="I4537" s="28">
        <v>3.3</v>
      </c>
      <c r="J4537" s="28">
        <v>10.25</v>
      </c>
      <c r="K4537" s="28">
        <v>249.82</v>
      </c>
      <c r="L4537" s="28">
        <f>IF('Base de datos cruda'!L4537&lt;0,,'Base de datos cruda'!L4537)</f>
        <v>13.12</v>
      </c>
      <c r="M4537" s="28" t="str">
        <f>IF(TRIM(PROPER('Base de datos cruda'!M4537))="High","Alto",IF(TRIM(PROPER('Base de datos cruda'!M4537))="Medium","Medio","Bajo"))</f>
        <v>Bajo</v>
      </c>
      <c r="N4537" s="29">
        <v>44.04</v>
      </c>
      <c r="O4537" s="32">
        <f t="shared" si="1"/>
        <v>44.04</v>
      </c>
      <c r="P4537" s="33">
        <f t="shared" si="2"/>
        <v>16.92</v>
      </c>
      <c r="Q4537" s="34">
        <f t="shared" si="3"/>
        <v>0.2203898051</v>
      </c>
      <c r="R4537" s="35" t="str">
        <f t="shared" si="4"/>
        <v>Bajo</v>
      </c>
      <c r="S4537" s="35" t="str">
        <f>IF(O4537="","",IF(O4537&gt;AVERAGE('Base de datos limpia'!$O$2:$O$8001),"Alto","Normal"))
</f>
        <v>Normal</v>
      </c>
      <c r="T4537" s="35" t="str">
        <f t="shared" si="5"/>
        <v>Gamer casual</v>
      </c>
      <c r="U4537" s="35"/>
    </row>
    <row r="4538">
      <c r="A4538" s="28">
        <v>4537.0</v>
      </c>
      <c r="B4538" s="28">
        <v>24.0</v>
      </c>
      <c r="C4538" s="28" t="str">
        <f>TRIM(PROPER('Base de datos cruda'!C4538))</f>
        <v>Male</v>
      </c>
      <c r="D4538" s="28">
        <v>4.67</v>
      </c>
      <c r="E4538" s="28">
        <v>5.31</v>
      </c>
      <c r="F4538" s="28">
        <v>4.33</v>
      </c>
      <c r="G4538" s="28">
        <v>80.09</v>
      </c>
      <c r="H4538" s="28" t="str">
        <f>TRIM(PROPER('Base de datos cruda'!H4538))</f>
        <v>Rpg</v>
      </c>
      <c r="I4538" s="28">
        <v>2.92</v>
      </c>
      <c r="J4538" s="28">
        <v>9.27</v>
      </c>
      <c r="K4538" s="28">
        <v>276.1</v>
      </c>
      <c r="L4538" s="28">
        <f>IF('Base de datos cruda'!L4538&lt;0,,'Base de datos cruda'!L4538)</f>
        <v>11.85</v>
      </c>
      <c r="M4538" s="28" t="str">
        <f>IF(TRIM(PROPER('Base de datos cruda'!M4538))="High","Alto",IF(TRIM(PROPER('Base de datos cruda'!M4538))="Medium","Medio","Bajo"))</f>
        <v>Medio</v>
      </c>
      <c r="N4538" s="29">
        <v>60.9564013819292</v>
      </c>
      <c r="O4538" s="32">
        <f t="shared" si="1"/>
        <v>60.95640138</v>
      </c>
      <c r="P4538" s="33">
        <f t="shared" si="2"/>
        <v>13.94</v>
      </c>
      <c r="Q4538" s="34">
        <f t="shared" si="3"/>
        <v>1.137044968</v>
      </c>
      <c r="R4538" s="35" t="str">
        <f t="shared" si="4"/>
        <v>Medio</v>
      </c>
      <c r="S4538" s="35" t="str">
        <f>IF(O4538="","",IF(O4538&gt;AVERAGE('Base de datos limpia'!$O$2:$O$8001),"Alto","Normal"))
</f>
        <v>Normal</v>
      </c>
      <c r="T4538" s="35" t="str">
        <f t="shared" si="5"/>
        <v>Gamer moderado</v>
      </c>
      <c r="U4538" s="35"/>
    </row>
    <row r="4539">
      <c r="A4539" s="28">
        <v>4538.0</v>
      </c>
      <c r="B4539" s="28">
        <v>19.0</v>
      </c>
      <c r="C4539" s="28" t="str">
        <f>TRIM(PROPER('Base de datos cruda'!C4539))</f>
        <v>Female</v>
      </c>
      <c r="D4539" s="28">
        <v>1.17</v>
      </c>
      <c r="E4539" s="28">
        <v>7.66</v>
      </c>
      <c r="F4539" s="28">
        <v>5.48</v>
      </c>
      <c r="G4539" s="28">
        <v>78.52</v>
      </c>
      <c r="H4539" s="28" t="str">
        <f>TRIM(PROPER('Base de datos cruda'!H4539))</f>
        <v>Casual</v>
      </c>
      <c r="I4539" s="28">
        <v>0.94</v>
      </c>
      <c r="J4539" s="28">
        <v>3.05</v>
      </c>
      <c r="K4539" s="28">
        <v>298.87</v>
      </c>
      <c r="L4539" s="28">
        <f>IF('Base de datos cruda'!L4539&lt;0,,'Base de datos cruda'!L4539)</f>
        <v>3.32</v>
      </c>
      <c r="M4539" s="28" t="str">
        <f>IF(TRIM(PROPER('Base de datos cruda'!M4539))="High","Alto",IF(TRIM(PROPER('Base de datos cruda'!M4539))="Medium","Medio","Bajo"))</f>
        <v>Alto</v>
      </c>
      <c r="N4539" s="29">
        <v>89.79</v>
      </c>
      <c r="O4539" s="32">
        <f t="shared" si="1"/>
        <v>89.79</v>
      </c>
      <c r="P4539" s="33">
        <f t="shared" si="2"/>
        <v>4.22</v>
      </c>
      <c r="Q4539" s="34">
        <f t="shared" si="3"/>
        <v>6.547008547</v>
      </c>
      <c r="R4539" s="35" t="str">
        <f t="shared" si="4"/>
        <v>Alto</v>
      </c>
      <c r="S4539" s="35" t="str">
        <f>IF(O4539="","",IF(O4539&gt;AVERAGE('Base de datos limpia'!$O$2:$O$8001),"Alto","Normal"))
</f>
        <v>Alto</v>
      </c>
      <c r="T4539" s="35" t="str">
        <f t="shared" si="5"/>
        <v>Gamer intensivo</v>
      </c>
      <c r="U4539" s="35"/>
    </row>
    <row r="4540">
      <c r="A4540" s="28">
        <v>4539.0</v>
      </c>
      <c r="B4540" s="28">
        <v>24.0</v>
      </c>
      <c r="C4540" s="28" t="str">
        <f>TRIM(PROPER('Base de datos cruda'!C4540))</f>
        <v>Male</v>
      </c>
      <c r="D4540" s="28">
        <v>2.38</v>
      </c>
      <c r="E4540" s="28">
        <v>5.62</v>
      </c>
      <c r="F4540" s="28">
        <v>6.03</v>
      </c>
      <c r="G4540" s="28">
        <v>69.27</v>
      </c>
      <c r="H4540" s="28" t="str">
        <f>TRIM(PROPER('Base de datos cruda'!H4540))</f>
        <v>Rpg</v>
      </c>
      <c r="I4540" s="28">
        <v>2.05</v>
      </c>
      <c r="J4540" s="28">
        <v>7.64</v>
      </c>
      <c r="K4540" s="28">
        <v>278.71</v>
      </c>
      <c r="L4540" s="28">
        <f>IF('Base de datos cruda'!L4540&lt;0,,'Base de datos cruda'!L4540)</f>
        <v>8.26</v>
      </c>
      <c r="M4540" s="28" t="str">
        <f>IF(TRIM(PROPER('Base de datos cruda'!M4540))="High","Alto",IF(TRIM(PROPER('Base de datos cruda'!M4540))="Medium","Medio","Bajo"))</f>
        <v>Medio</v>
      </c>
      <c r="N4540" s="29">
        <v>58.41</v>
      </c>
      <c r="O4540" s="32">
        <f t="shared" si="1"/>
        <v>58.41</v>
      </c>
      <c r="P4540" s="33">
        <f t="shared" si="2"/>
        <v>10.02</v>
      </c>
      <c r="Q4540" s="34">
        <f t="shared" si="3"/>
        <v>2.361344538</v>
      </c>
      <c r="R4540" s="35" t="str">
        <f t="shared" si="4"/>
        <v>Medio</v>
      </c>
      <c r="S4540" s="35" t="str">
        <f>IF(O4540="","",IF(O4540&gt;AVERAGE('Base de datos limpia'!$O$2:$O$8001),"Alto","Normal"))
</f>
        <v>Normal</v>
      </c>
      <c r="T4540" s="35" t="str">
        <f t="shared" si="5"/>
        <v>Gamer moderado</v>
      </c>
      <c r="U4540" s="35"/>
    </row>
    <row r="4541">
      <c r="A4541" s="28">
        <v>4540.0</v>
      </c>
      <c r="B4541" s="28">
        <v>19.0</v>
      </c>
      <c r="C4541" s="28" t="str">
        <f>TRIM(PROPER('Base de datos cruda'!C4541))</f>
        <v>Female</v>
      </c>
      <c r="D4541" s="28">
        <v>3.86</v>
      </c>
      <c r="E4541" s="28">
        <v>1.65</v>
      </c>
      <c r="F4541" s="28">
        <v>6.67</v>
      </c>
      <c r="G4541" s="28">
        <v>94.1</v>
      </c>
      <c r="H4541" s="28" t="str">
        <f>TRIM(PROPER('Base de datos cruda'!H4541))</f>
        <v>Casual</v>
      </c>
      <c r="I4541" s="28">
        <v>3.38</v>
      </c>
      <c r="J4541" s="28">
        <v>5.23</v>
      </c>
      <c r="K4541" s="28">
        <v>279.41</v>
      </c>
      <c r="L4541" s="28">
        <f>IF('Base de datos cruda'!L4541&lt;0,,'Base de datos cruda'!L4541)</f>
        <v>9.22</v>
      </c>
      <c r="M4541" s="28" t="str">
        <f>IF(TRIM(PROPER('Base de datos cruda'!M4541))="High","Alto",IF(TRIM(PROPER('Base de datos cruda'!M4541))="Medium","Medio","Bajo"))</f>
        <v>Medio</v>
      </c>
      <c r="N4541" s="29">
        <v>41.44</v>
      </c>
      <c r="O4541" s="32">
        <f t="shared" si="1"/>
        <v>41.44</v>
      </c>
      <c r="P4541" s="33">
        <f t="shared" si="2"/>
        <v>9.09</v>
      </c>
      <c r="Q4541" s="34">
        <f t="shared" si="3"/>
        <v>0.4274611399</v>
      </c>
      <c r="R4541" s="35" t="str">
        <f t="shared" si="4"/>
        <v>Bajo</v>
      </c>
      <c r="S4541" s="35" t="str">
        <f>IF(O4541="","",IF(O4541&gt;AVERAGE('Base de datos limpia'!$O$2:$O$8001),"Alto","Normal"))
</f>
        <v>Normal</v>
      </c>
      <c r="T4541" s="35" t="str">
        <f t="shared" si="5"/>
        <v>Gamer casual</v>
      </c>
      <c r="U4541" s="35"/>
    </row>
    <row r="4542">
      <c r="A4542" s="28">
        <v>4541.0</v>
      </c>
      <c r="B4542" s="28">
        <v>17.0</v>
      </c>
      <c r="C4542" s="28" t="str">
        <f>TRIM(PROPER('Base de datos cruda'!C4542))</f>
        <v>Male</v>
      </c>
      <c r="D4542" s="28">
        <v>5.53</v>
      </c>
      <c r="E4542" s="28">
        <v>4.96</v>
      </c>
      <c r="F4542" s="28">
        <v>6.43</v>
      </c>
      <c r="G4542" s="28">
        <v>63.64</v>
      </c>
      <c r="H4542" s="28" t="str">
        <f>TRIM(PROPER('Base de datos cruda'!H4542))</f>
        <v>Rpg</v>
      </c>
      <c r="I4542" s="28">
        <v>1.49</v>
      </c>
      <c r="J4542" s="28">
        <v>9.55</v>
      </c>
      <c r="K4542" s="28">
        <v>249.04</v>
      </c>
      <c r="L4542" s="28">
        <f>IF('Base de datos cruda'!L4542&lt;0,,'Base de datos cruda'!L4542)</f>
        <v>11.35</v>
      </c>
      <c r="M4542" s="28" t="str">
        <f>IF(TRIM(PROPER('Base de datos cruda'!M4542))="High","Alto",IF(TRIM(PROPER('Base de datos cruda'!M4542))="Medium","Medio","Bajo"))</f>
        <v>Bajo</v>
      </c>
      <c r="N4542" s="29">
        <v>47.1</v>
      </c>
      <c r="O4542" s="32">
        <f t="shared" si="1"/>
        <v>47.1</v>
      </c>
      <c r="P4542" s="33">
        <f t="shared" si="2"/>
        <v>15.08</v>
      </c>
      <c r="Q4542" s="34">
        <f t="shared" si="3"/>
        <v>0.896925859</v>
      </c>
      <c r="R4542" s="35" t="str">
        <f t="shared" si="4"/>
        <v>Bajo</v>
      </c>
      <c r="S4542" s="35" t="str">
        <f>IF(O4542="","",IF(O4542&gt;AVERAGE('Base de datos limpia'!$O$2:$O$8001),"Alto","Normal"))
</f>
        <v>Normal</v>
      </c>
      <c r="T4542" s="35" t="str">
        <f t="shared" si="5"/>
        <v>Gamer moderado</v>
      </c>
      <c r="U4542" s="35"/>
    </row>
    <row r="4543">
      <c r="A4543" s="28">
        <v>4542.0</v>
      </c>
      <c r="B4543" s="28">
        <v>17.0</v>
      </c>
      <c r="C4543" s="28" t="str">
        <f>TRIM(PROPER('Base de datos cruda'!C4543))</f>
        <v>Male</v>
      </c>
      <c r="D4543" s="28">
        <v>1.94</v>
      </c>
      <c r="E4543" s="28">
        <v>7.38</v>
      </c>
      <c r="F4543" s="28">
        <v>7.59</v>
      </c>
      <c r="G4543" s="28">
        <v>99.29</v>
      </c>
      <c r="H4543" s="28" t="str">
        <f>TRIM(PROPER('Base de datos cruda'!H4543))</f>
        <v>Casual</v>
      </c>
      <c r="I4543" s="28">
        <v>2.55</v>
      </c>
      <c r="J4543" s="28">
        <v>5.89</v>
      </c>
      <c r="K4543" s="28">
        <v>299.64</v>
      </c>
      <c r="L4543" s="28">
        <f>IF('Base de datos cruda'!L4543&lt;0,,'Base de datos cruda'!L4543)</f>
        <v>8.47</v>
      </c>
      <c r="M4543" s="28" t="str">
        <f>IF(TRIM(PROPER('Base de datos cruda'!M4543))="High","Alto",IF(TRIM(PROPER('Base de datos cruda'!M4543))="Medium","Medio","Bajo"))</f>
        <v>Medio</v>
      </c>
      <c r="N4543" s="29">
        <v>100.0</v>
      </c>
      <c r="O4543" s="32">
        <f t="shared" si="1"/>
        <v>100</v>
      </c>
      <c r="P4543" s="33">
        <f t="shared" si="2"/>
        <v>7.83</v>
      </c>
      <c r="Q4543" s="34">
        <f t="shared" si="3"/>
        <v>3.804123711</v>
      </c>
      <c r="R4543" s="35" t="str">
        <f t="shared" si="4"/>
        <v>Alto</v>
      </c>
      <c r="S4543" s="35" t="str">
        <f>IF(O4543="","",IF(O4543&gt;AVERAGE('Base de datos limpia'!$O$2:$O$8001),"Alto","Normal"))
</f>
        <v>Alto</v>
      </c>
      <c r="T4543" s="35" t="str">
        <f t="shared" si="5"/>
        <v>Gamer intensivo</v>
      </c>
      <c r="U4543" s="35"/>
    </row>
    <row r="4544">
      <c r="A4544" s="28">
        <v>4543.0</v>
      </c>
      <c r="B4544" s="28">
        <v>20.0</v>
      </c>
      <c r="C4544" s="28" t="str">
        <f>TRIM(PROPER('Base de datos cruda'!C4544))</f>
        <v>Female</v>
      </c>
      <c r="D4544" s="28">
        <v>4.28</v>
      </c>
      <c r="E4544" s="28">
        <v>1.52</v>
      </c>
      <c r="F4544" s="28">
        <v>6.37</v>
      </c>
      <c r="G4544" s="28">
        <v>79.04</v>
      </c>
      <c r="H4544" s="28" t="str">
        <f>TRIM(PROPER('Base de datos cruda'!H4544))</f>
        <v>Rpg</v>
      </c>
      <c r="I4544" s="28">
        <v>1.27</v>
      </c>
      <c r="J4544" s="28">
        <v>6.83</v>
      </c>
      <c r="K4544" s="28">
        <v>272.76</v>
      </c>
      <c r="L4544" s="28">
        <f>IF('Base de datos cruda'!L4544&lt;0,,'Base de datos cruda'!L4544)</f>
        <v>9.72</v>
      </c>
      <c r="M4544" s="28" t="str">
        <f>IF(TRIM(PROPER('Base de datos cruda'!M4544))="High","Alto",IF(TRIM(PROPER('Base de datos cruda'!M4544))="Medium","Medio","Bajo"))</f>
        <v>Medio</v>
      </c>
      <c r="N4544" s="29">
        <v>52.04</v>
      </c>
      <c r="O4544" s="32">
        <f t="shared" si="1"/>
        <v>52.04</v>
      </c>
      <c r="P4544" s="33">
        <f t="shared" si="2"/>
        <v>11.11</v>
      </c>
      <c r="Q4544" s="34">
        <f t="shared" si="3"/>
        <v>0.3551401869</v>
      </c>
      <c r="R4544" s="35" t="str">
        <f t="shared" si="4"/>
        <v>Medio</v>
      </c>
      <c r="S4544" s="35" t="str">
        <f>IF(O4544="","",IF(O4544&gt;AVERAGE('Base de datos limpia'!$O$2:$O$8001),"Alto","Normal"))
</f>
        <v>Normal</v>
      </c>
      <c r="T4544" s="35" t="str">
        <f t="shared" si="5"/>
        <v>Gamer casual</v>
      </c>
      <c r="U4544" s="35"/>
    </row>
    <row r="4545">
      <c r="A4545" s="28">
        <v>4544.0</v>
      </c>
      <c r="B4545" s="28">
        <v>19.0</v>
      </c>
      <c r="C4545" s="28" t="str">
        <f>TRIM(PROPER('Base de datos cruda'!C4545))</f>
        <v>Female</v>
      </c>
      <c r="D4545" s="28">
        <v>5.48</v>
      </c>
      <c r="E4545" s="28">
        <v>1.54</v>
      </c>
      <c r="F4545" s="28">
        <v>8.52</v>
      </c>
      <c r="G4545" s="28">
        <v>67.44</v>
      </c>
      <c r="H4545" s="28" t="str">
        <f>TRIM(PROPER('Base de datos cruda'!H4545))</f>
        <v>Fps</v>
      </c>
      <c r="I4545" s="28">
        <v>0.36</v>
      </c>
      <c r="J4545" s="28">
        <v>6.66</v>
      </c>
      <c r="K4545" s="28">
        <v>250.29</v>
      </c>
      <c r="L4545" s="28">
        <f>IF('Base de datos cruda'!L4545&lt;0,,'Base de datos cruda'!L4545)</f>
        <v>13.01</v>
      </c>
      <c r="M4545" s="28" t="str">
        <f>IF(TRIM(PROPER('Base de datos cruda'!M4545))="High","Alto",IF(TRIM(PROPER('Base de datos cruda'!M4545))="Medium","Medio","Bajo"))</f>
        <v>Bajo</v>
      </c>
      <c r="N4545" s="29">
        <v>36.7</v>
      </c>
      <c r="O4545" s="32">
        <f t="shared" si="1"/>
        <v>36.7</v>
      </c>
      <c r="P4545" s="33">
        <f t="shared" si="2"/>
        <v>12.14</v>
      </c>
      <c r="Q4545" s="34">
        <f t="shared" si="3"/>
        <v>0.2810218978</v>
      </c>
      <c r="R4545" s="35" t="str">
        <f t="shared" si="4"/>
        <v>Bajo</v>
      </c>
      <c r="S4545" s="35" t="str">
        <f>IF(O4545="","",IF(O4545&gt;AVERAGE('Base de datos limpia'!$O$2:$O$8001),"Alto","Normal"))
</f>
        <v>Normal</v>
      </c>
      <c r="T4545" s="35" t="str">
        <f t="shared" si="5"/>
        <v>Gamer casual</v>
      </c>
      <c r="U4545" s="35"/>
    </row>
    <row r="4546">
      <c r="A4546" s="28">
        <v>4545.0</v>
      </c>
      <c r="B4546" s="28">
        <v>22.0</v>
      </c>
      <c r="C4546" s="28" t="str">
        <f>TRIM(PROPER('Base de datos cruda'!C4546))</f>
        <v>Female</v>
      </c>
      <c r="D4546" s="28">
        <v>3.59</v>
      </c>
      <c r="E4546" s="28">
        <v>4.34</v>
      </c>
      <c r="F4546" s="28">
        <v>5.9</v>
      </c>
      <c r="G4546" s="28">
        <v>74.17</v>
      </c>
      <c r="H4546" s="28" t="str">
        <f>TRIM(PROPER('Base de datos cruda'!H4546))</f>
        <v>Fps</v>
      </c>
      <c r="I4546" s="28">
        <v>1.94</v>
      </c>
      <c r="J4546" s="28">
        <v>8.18</v>
      </c>
      <c r="K4546" s="28">
        <v>286.96</v>
      </c>
      <c r="L4546" s="28">
        <f>IF('Base de datos cruda'!L4546&lt;0,,'Base de datos cruda'!L4546)</f>
        <v>6.95</v>
      </c>
      <c r="M4546" s="28" t="str">
        <f>IF(TRIM(PROPER('Base de datos cruda'!M4546))="High","Alto",IF(TRIM(PROPER('Base de datos cruda'!M4546))="Medium","Medio","Bajo"))</f>
        <v>Medio</v>
      </c>
      <c r="N4546" s="29">
        <v>60.11</v>
      </c>
      <c r="O4546" s="32">
        <f t="shared" si="1"/>
        <v>60.11</v>
      </c>
      <c r="P4546" s="33">
        <f t="shared" si="2"/>
        <v>11.77</v>
      </c>
      <c r="Q4546" s="34">
        <f t="shared" si="3"/>
        <v>1.208913649</v>
      </c>
      <c r="R4546" s="35" t="str">
        <f t="shared" si="4"/>
        <v>Medio</v>
      </c>
      <c r="S4546" s="35" t="str">
        <f>IF(O4546="","",IF(O4546&gt;AVERAGE('Base de datos limpia'!$O$2:$O$8001),"Alto","Normal"))
</f>
        <v>Normal</v>
      </c>
      <c r="T4546" s="35" t="str">
        <f t="shared" si="5"/>
        <v>Gamer moderado</v>
      </c>
      <c r="U4546" s="35"/>
    </row>
    <row r="4547">
      <c r="A4547" s="28">
        <v>4546.0</v>
      </c>
      <c r="B4547" s="28">
        <v>20.0</v>
      </c>
      <c r="C4547" s="28" t="str">
        <f>TRIM(PROPER('Base de datos cruda'!C4547))</f>
        <v>Other</v>
      </c>
      <c r="D4547" s="28">
        <v>6.9</v>
      </c>
      <c r="E4547" s="28">
        <v>2.75</v>
      </c>
      <c r="F4547" s="28">
        <v>6.63</v>
      </c>
      <c r="G4547" s="28">
        <v>60.61</v>
      </c>
      <c r="H4547" s="28" t="str">
        <f>TRIM(PROPER('Base de datos cruda'!H4547))</f>
        <v>Casual</v>
      </c>
      <c r="I4547" s="28">
        <v>3.66</v>
      </c>
      <c r="J4547" s="28">
        <v>8.02</v>
      </c>
      <c r="K4547" s="28">
        <v>222.6</v>
      </c>
      <c r="L4547" s="28">
        <f>IF('Base de datos cruda'!L4547&lt;0,,'Base de datos cruda'!L4547)</f>
        <v>13.53</v>
      </c>
      <c r="M4547" s="28" t="str">
        <f>IF(TRIM(PROPER('Base de datos cruda'!M4547))="High","Alto",IF(TRIM(PROPER('Base de datos cruda'!M4547))="Medium","Medio","Bajo"))</f>
        <v>Bajo</v>
      </c>
      <c r="N4547" s="29">
        <v>24.13</v>
      </c>
      <c r="O4547" s="32">
        <f t="shared" si="1"/>
        <v>24.13</v>
      </c>
      <c r="P4547" s="33">
        <f t="shared" si="2"/>
        <v>14.92</v>
      </c>
      <c r="Q4547" s="34">
        <f t="shared" si="3"/>
        <v>0.3985507246</v>
      </c>
      <c r="R4547" s="35" t="str">
        <f t="shared" si="4"/>
        <v>Bajo</v>
      </c>
      <c r="S4547" s="35" t="str">
        <f>IF(O4547="","",IF(O4547&gt;AVERAGE('Base de datos limpia'!$O$2:$O$8001),"Alto","Normal"))
</f>
        <v>Normal</v>
      </c>
      <c r="T4547" s="35" t="str">
        <f t="shared" si="5"/>
        <v>Gamer casual</v>
      </c>
      <c r="U4547" s="35"/>
    </row>
    <row r="4548">
      <c r="A4548" s="28">
        <v>4547.0</v>
      </c>
      <c r="B4548" s="28">
        <v>21.0</v>
      </c>
      <c r="C4548" s="28" t="str">
        <f>TRIM(PROPER('Base de datos cruda'!C4548))</f>
        <v>Male</v>
      </c>
      <c r="D4548" s="28">
        <v>6.96</v>
      </c>
      <c r="E4548" s="28">
        <v>9.41</v>
      </c>
      <c r="F4548" s="28">
        <v>4.02</v>
      </c>
      <c r="G4548" s="28">
        <v>66.66</v>
      </c>
      <c r="H4548" s="28" t="str">
        <f>TRIM(PROPER('Base de datos cruda'!H4548))</f>
        <v>Fps</v>
      </c>
      <c r="I4548" s="28">
        <v>1.07</v>
      </c>
      <c r="J4548" s="28">
        <v>8.86</v>
      </c>
      <c r="K4548" s="28">
        <v>237.57</v>
      </c>
      <c r="L4548" s="28">
        <f>IF('Base de datos cruda'!L4548&lt;0,,'Base de datos cruda'!L4548)</f>
        <v>17.03</v>
      </c>
      <c r="M4548" s="28" t="str">
        <f>IF(TRIM(PROPER('Base de datos cruda'!M4548))="High","Alto",IF(TRIM(PROPER('Base de datos cruda'!M4548))="Medium","Medio","Bajo"))</f>
        <v>Alto</v>
      </c>
      <c r="N4548" s="29">
        <v>64.6395899834419</v>
      </c>
      <c r="O4548" s="32">
        <f t="shared" si="1"/>
        <v>64.63958998</v>
      </c>
      <c r="P4548" s="33">
        <f t="shared" si="2"/>
        <v>15.82</v>
      </c>
      <c r="Q4548" s="34">
        <f t="shared" si="3"/>
        <v>1.352011494</v>
      </c>
      <c r="R4548" s="35" t="str">
        <f t="shared" si="4"/>
        <v>Medio</v>
      </c>
      <c r="S4548" s="35" t="str">
        <f>IF(O4548="","",IF(O4548&gt;AVERAGE('Base de datos limpia'!$O$2:$O$8001),"Alto","Normal"))
</f>
        <v>Normal</v>
      </c>
      <c r="T4548" s="35" t="str">
        <f t="shared" si="5"/>
        <v>Gamer intensivo</v>
      </c>
      <c r="U4548" s="35"/>
    </row>
    <row r="4549">
      <c r="A4549" s="28">
        <v>4548.0</v>
      </c>
      <c r="B4549" s="28">
        <v>19.0</v>
      </c>
      <c r="C4549" s="28" t="str">
        <f>TRIM(PROPER('Base de datos cruda'!C4549))</f>
        <v>Male</v>
      </c>
      <c r="D4549" s="28">
        <v>3.77</v>
      </c>
      <c r="E4549" s="28">
        <v>6.23</v>
      </c>
      <c r="F4549" s="28">
        <v>5.55</v>
      </c>
      <c r="G4549" s="28">
        <v>73.41</v>
      </c>
      <c r="H4549" s="28" t="str">
        <f>TRIM(PROPER('Base de datos cruda'!H4549))</f>
        <v>Rpg</v>
      </c>
      <c r="I4549" s="28">
        <v>3.77</v>
      </c>
      <c r="J4549" s="28">
        <v>7.49</v>
      </c>
      <c r="K4549" s="28">
        <v>281.54</v>
      </c>
      <c r="L4549" s="28">
        <f>IF('Base de datos cruda'!L4549&lt;0,,'Base de datos cruda'!L4549)</f>
        <v>12.67</v>
      </c>
      <c r="M4549" s="28" t="str">
        <f>IF(TRIM(PROPER('Base de datos cruda'!M4549))="High","Alto",IF(TRIM(PROPER('Base de datos cruda'!M4549))="Medium","Medio","Bajo"))</f>
        <v>Medio</v>
      </c>
      <c r="N4549" s="29">
        <v>65.76</v>
      </c>
      <c r="O4549" s="32">
        <f t="shared" si="1"/>
        <v>65.76</v>
      </c>
      <c r="P4549" s="33">
        <f t="shared" si="2"/>
        <v>11.26</v>
      </c>
      <c r="Q4549" s="34">
        <f t="shared" si="3"/>
        <v>1.652519894</v>
      </c>
      <c r="R4549" s="35" t="str">
        <f t="shared" si="4"/>
        <v>Medio</v>
      </c>
      <c r="S4549" s="35" t="str">
        <f>IF(O4549="","",IF(O4549&gt;AVERAGE('Base de datos limpia'!$O$2:$O$8001),"Alto","Normal"))
</f>
        <v>Alto</v>
      </c>
      <c r="T4549" s="35" t="str">
        <f t="shared" si="5"/>
        <v>Gamer intensivo</v>
      </c>
      <c r="U4549" s="35"/>
    </row>
    <row r="4550">
      <c r="A4550" s="28">
        <v>4549.0</v>
      </c>
      <c r="B4550" s="28">
        <v>17.0</v>
      </c>
      <c r="C4550" s="28" t="str">
        <f>TRIM(PROPER('Base de datos cruda'!C4550))</f>
        <v>Female</v>
      </c>
      <c r="D4550" s="28">
        <v>7.78</v>
      </c>
      <c r="E4550" s="28">
        <v>3.59</v>
      </c>
      <c r="F4550" s="28">
        <v>8.33</v>
      </c>
      <c r="G4550" s="28">
        <v>82.18</v>
      </c>
      <c r="H4550" s="28" t="str">
        <f>TRIM(PROPER('Base de datos cruda'!H4550))</f>
        <v>Fps</v>
      </c>
      <c r="I4550" s="28">
        <v>3.35</v>
      </c>
      <c r="J4550" s="28">
        <v>13.48</v>
      </c>
      <c r="K4550" s="28">
        <v>243.66</v>
      </c>
      <c r="L4550" s="28">
        <f>IF('Base de datos cruda'!L4550&lt;0,,'Base de datos cruda'!L4550)</f>
        <v>19.26</v>
      </c>
      <c r="M4550" s="28" t="str">
        <f>IF(TRIM(PROPER('Base de datos cruda'!M4550))="High","Alto",IF(TRIM(PROPER('Base de datos cruda'!M4550))="Medium","Medio","Bajo"))</f>
        <v>Bajo</v>
      </c>
      <c r="N4550" s="29">
        <v>33.33</v>
      </c>
      <c r="O4550" s="32">
        <f t="shared" si="1"/>
        <v>33.33</v>
      </c>
      <c r="P4550" s="33">
        <f t="shared" si="2"/>
        <v>21.26</v>
      </c>
      <c r="Q4550" s="34">
        <f t="shared" si="3"/>
        <v>0.4614395887</v>
      </c>
      <c r="R4550" s="35" t="str">
        <f t="shared" si="4"/>
        <v>Bajo</v>
      </c>
      <c r="S4550" s="35" t="str">
        <f>IF(O4550="","",IF(O4550&gt;AVERAGE('Base de datos limpia'!$O$2:$O$8001),"Alto","Normal"))
</f>
        <v>Normal</v>
      </c>
      <c r="T4550" s="35" t="str">
        <f t="shared" si="5"/>
        <v>Gamer moderado</v>
      </c>
      <c r="U4550" s="35"/>
    </row>
    <row r="4551">
      <c r="A4551" s="28">
        <v>4550.0</v>
      </c>
      <c r="B4551" s="28">
        <v>24.0</v>
      </c>
      <c r="C4551" s="28" t="str">
        <f>TRIM(PROPER('Base de datos cruda'!C4551))</f>
        <v>Other</v>
      </c>
      <c r="D4551" s="28">
        <v>0.6</v>
      </c>
      <c r="E4551" s="28">
        <v>7.34</v>
      </c>
      <c r="F4551" s="28">
        <v>5.67</v>
      </c>
      <c r="G4551" s="28">
        <v>65.18</v>
      </c>
      <c r="H4551" s="28" t="str">
        <f>TRIM(PROPER('Base de datos cruda'!H4551))</f>
        <v>Fps</v>
      </c>
      <c r="I4551" s="28">
        <v>2.54</v>
      </c>
      <c r="J4551" s="28">
        <v>1.93</v>
      </c>
      <c r="K4551" s="28">
        <v>314.15</v>
      </c>
      <c r="L4551" s="28">
        <f>IF('Base de datos cruda'!L4551&lt;0,,'Base de datos cruda'!L4551)</f>
        <v>1.69</v>
      </c>
      <c r="M4551" s="28" t="str">
        <f>IF(TRIM(PROPER('Base de datos cruda'!M4551))="High","Alto",IF(TRIM(PROPER('Base de datos cruda'!M4551))="Medium","Medio","Bajo"))</f>
        <v>Alto</v>
      </c>
      <c r="N4551" s="29">
        <v>82.06</v>
      </c>
      <c r="O4551" s="32">
        <f t="shared" si="1"/>
        <v>82.06</v>
      </c>
      <c r="P4551" s="33">
        <f t="shared" si="2"/>
        <v>2.53</v>
      </c>
      <c r="Q4551" s="34">
        <f t="shared" si="3"/>
        <v>12.23333333</v>
      </c>
      <c r="R4551" s="35" t="str">
        <f t="shared" si="4"/>
        <v>Alto</v>
      </c>
      <c r="S4551" s="35" t="str">
        <f>IF(O4551="","",IF(O4551&gt;AVERAGE('Base de datos limpia'!$O$2:$O$8001),"Alto","Normal"))
</f>
        <v>Alto</v>
      </c>
      <c r="T4551" s="35" t="str">
        <f t="shared" si="5"/>
        <v>Gamer intensivo</v>
      </c>
      <c r="U4551" s="35"/>
    </row>
    <row r="4552">
      <c r="A4552" s="28">
        <v>4551.0</v>
      </c>
      <c r="B4552" s="28">
        <v>22.0</v>
      </c>
      <c r="C4552" s="28" t="str">
        <f>TRIM(PROPER('Base de datos cruda'!C4552))</f>
        <v>Female</v>
      </c>
      <c r="D4552" s="28">
        <v>0.03</v>
      </c>
      <c r="E4552" s="28">
        <v>4.37</v>
      </c>
      <c r="F4552" s="28">
        <v>5.27</v>
      </c>
      <c r="G4552" s="28">
        <v>87.04</v>
      </c>
      <c r="H4552" s="28" t="str">
        <f>TRIM(PROPER('Base de datos cruda'!H4552))</f>
        <v>Fps</v>
      </c>
      <c r="I4552" s="28">
        <v>4.86</v>
      </c>
      <c r="J4552" s="28">
        <v>3.92</v>
      </c>
      <c r="K4552" s="28">
        <v>332.21</v>
      </c>
      <c r="L4552" s="28" t="str">
        <f>IF('Base de datos cruda'!L4552&lt;0,,'Base de datos cruda'!L4552)</f>
        <v/>
      </c>
      <c r="M4552" s="28" t="str">
        <f>IF(TRIM(PROPER('Base de datos cruda'!M4552))="High","Alto",IF(TRIM(PROPER('Base de datos cruda'!M4552))="Medium","Medio","Bajo"))</f>
        <v>Medio</v>
      </c>
      <c r="N4552" s="29">
        <v>76.95</v>
      </c>
      <c r="O4552" s="32">
        <f t="shared" si="1"/>
        <v>76.95</v>
      </c>
      <c r="P4552" s="33">
        <f t="shared" si="2"/>
        <v>3.95</v>
      </c>
      <c r="Q4552" s="34">
        <f t="shared" si="3"/>
        <v>145.6666667</v>
      </c>
      <c r="R4552" s="35" t="str">
        <f t="shared" si="4"/>
        <v>Alto</v>
      </c>
      <c r="S4552" s="35" t="str">
        <f>IF(O4552="","",IF(O4552&gt;AVERAGE('Base de datos limpia'!$O$2:$O$8001),"Alto","Normal"))
</f>
        <v>Alto</v>
      </c>
      <c r="T4552" s="35" t="str">
        <f t="shared" si="5"/>
        <v>Gamer moderado</v>
      </c>
      <c r="U4552" s="35"/>
    </row>
    <row r="4553">
      <c r="A4553" s="28">
        <v>4552.0</v>
      </c>
      <c r="B4553" s="28">
        <v>19.0</v>
      </c>
      <c r="C4553" s="28" t="str">
        <f>TRIM(PROPER('Base de datos cruda'!C4553))</f>
        <v>Female</v>
      </c>
      <c r="D4553" s="28">
        <v>3.05</v>
      </c>
      <c r="E4553" s="28">
        <v>2.19</v>
      </c>
      <c r="F4553" s="28">
        <v>6.72</v>
      </c>
      <c r="G4553" s="28">
        <v>93.77</v>
      </c>
      <c r="H4553" s="28" t="str">
        <f>TRIM(PROPER('Base de datos cruda'!H4553))</f>
        <v>Fps</v>
      </c>
      <c r="I4553" s="28">
        <v>4.42</v>
      </c>
      <c r="J4553" s="28">
        <v>5.69</v>
      </c>
      <c r="K4553" s="28">
        <v>295.32</v>
      </c>
      <c r="L4553" s="28">
        <f>IF('Base de datos cruda'!L4553&lt;0,,'Base de datos cruda'!L4553)</f>
        <v>9.01</v>
      </c>
      <c r="M4553" s="28" t="str">
        <f>IF(TRIM(PROPER('Base de datos cruda'!M4553))="High","Alto",IF(TRIM(PROPER('Base de datos cruda'!M4553))="Medium","Medio","Bajo"))</f>
        <v>Medio</v>
      </c>
      <c r="N4553" s="29">
        <v>64.01</v>
      </c>
      <c r="O4553" s="32">
        <f t="shared" si="1"/>
        <v>64.01</v>
      </c>
      <c r="P4553" s="33">
        <f t="shared" si="2"/>
        <v>8.74</v>
      </c>
      <c r="Q4553" s="34">
        <f t="shared" si="3"/>
        <v>0.7180327869</v>
      </c>
      <c r="R4553" s="35" t="str">
        <f t="shared" si="4"/>
        <v>Medio</v>
      </c>
      <c r="S4553" s="35" t="str">
        <f>IF(O4553="","",IF(O4553&gt;AVERAGE('Base de datos limpia'!$O$2:$O$8001),"Alto","Normal"))
</f>
        <v>Normal</v>
      </c>
      <c r="T4553" s="35" t="str">
        <f t="shared" si="5"/>
        <v>Gamer casual</v>
      </c>
      <c r="U4553" s="35"/>
    </row>
    <row r="4554">
      <c r="A4554" s="28">
        <v>4553.0</v>
      </c>
      <c r="B4554" s="28">
        <v>18.0</v>
      </c>
      <c r="C4554" s="28" t="str">
        <f>TRIM(PROPER('Base de datos cruda'!C4554))</f>
        <v>Female</v>
      </c>
      <c r="D4554" s="28">
        <v>4.81</v>
      </c>
      <c r="E4554" s="28">
        <v>3.14</v>
      </c>
      <c r="F4554" s="28">
        <v>4.39</v>
      </c>
      <c r="G4554" s="28">
        <v>82.89</v>
      </c>
      <c r="H4554" s="28" t="str">
        <f>TRIM(PROPER('Base de datos cruda'!H4554))</f>
        <v>Rpg</v>
      </c>
      <c r="I4554" s="28">
        <v>2.82</v>
      </c>
      <c r="J4554" s="28">
        <v>9.16</v>
      </c>
      <c r="K4554" s="28">
        <v>285.65</v>
      </c>
      <c r="L4554" s="28">
        <f>IF('Base de datos cruda'!L4554&lt;0,,'Base de datos cruda'!L4554)</f>
        <v>12.41</v>
      </c>
      <c r="M4554" s="28" t="str">
        <f>IF(TRIM(PROPER('Base de datos cruda'!M4554))="High","Alto",IF(TRIM(PROPER('Base de datos cruda'!M4554))="Medium","Medio","Bajo"))</f>
        <v>Medio</v>
      </c>
      <c r="N4554" s="29">
        <v>37.92</v>
      </c>
      <c r="O4554" s="32">
        <f t="shared" si="1"/>
        <v>37.92</v>
      </c>
      <c r="P4554" s="33">
        <f t="shared" si="2"/>
        <v>13.97</v>
      </c>
      <c r="Q4554" s="34">
        <f t="shared" si="3"/>
        <v>0.6528066528</v>
      </c>
      <c r="R4554" s="35" t="str">
        <f t="shared" si="4"/>
        <v>Bajo</v>
      </c>
      <c r="S4554" s="35" t="str">
        <f>IF(O4554="","",IF(O4554&gt;AVERAGE('Base de datos limpia'!$O$2:$O$8001),"Alto","Normal"))
</f>
        <v>Normal</v>
      </c>
      <c r="T4554" s="35" t="str">
        <f t="shared" si="5"/>
        <v>Gamer moderado</v>
      </c>
      <c r="U4554" s="35"/>
    </row>
    <row r="4555">
      <c r="A4555" s="28">
        <v>4554.0</v>
      </c>
      <c r="B4555" s="28">
        <v>18.0</v>
      </c>
      <c r="C4555" s="28" t="str">
        <f>TRIM(PROPER('Base de datos cruda'!C4555))</f>
        <v>Male</v>
      </c>
      <c r="D4555" s="28">
        <v>5.03</v>
      </c>
      <c r="E4555" s="28">
        <v>6.78</v>
      </c>
      <c r="F4555" s="28">
        <v>6.66</v>
      </c>
      <c r="G4555" s="28">
        <v>71.88</v>
      </c>
      <c r="H4555" s="28" t="str">
        <f>TRIM(PROPER('Base de datos cruda'!H4555))</f>
        <v>Casual</v>
      </c>
      <c r="I4555" s="28">
        <v>2.79</v>
      </c>
      <c r="J4555" s="28">
        <v>10.79</v>
      </c>
      <c r="K4555" s="28">
        <v>262.88</v>
      </c>
      <c r="L4555" s="28">
        <f>IF('Base de datos cruda'!L4555&lt;0,,'Base de datos cruda'!L4555)</f>
        <v>8.23</v>
      </c>
      <c r="M4555" s="28" t="str">
        <f>IF(TRIM(PROPER('Base de datos cruda'!M4555))="High","Alto",IF(TRIM(PROPER('Base de datos cruda'!M4555))="Medium","Medio","Bajo"))</f>
        <v>Bajo</v>
      </c>
      <c r="N4555" s="29">
        <v>69.96</v>
      </c>
      <c r="O4555" s="32">
        <f t="shared" si="1"/>
        <v>69.96</v>
      </c>
      <c r="P4555" s="33">
        <f t="shared" si="2"/>
        <v>15.82</v>
      </c>
      <c r="Q4555" s="34">
        <f t="shared" si="3"/>
        <v>1.347912525</v>
      </c>
      <c r="R4555" s="35" t="str">
        <f t="shared" si="4"/>
        <v>Medio</v>
      </c>
      <c r="S4555" s="35" t="str">
        <f>IF(O4555="","",IF(O4555&gt;AVERAGE('Base de datos limpia'!$O$2:$O$8001),"Alto","Normal"))
</f>
        <v>Alto</v>
      </c>
      <c r="T4555" s="35" t="str">
        <f t="shared" si="5"/>
        <v>Gamer intensivo</v>
      </c>
      <c r="U4555" s="35"/>
    </row>
    <row r="4556">
      <c r="A4556" s="28">
        <v>4555.0</v>
      </c>
      <c r="B4556" s="28">
        <v>24.0</v>
      </c>
      <c r="C4556" s="28" t="str">
        <f>TRIM(PROPER('Base de datos cruda'!C4556))</f>
        <v>Female</v>
      </c>
      <c r="D4556" s="28">
        <v>3.81</v>
      </c>
      <c r="E4556" s="28">
        <v>1.47</v>
      </c>
      <c r="F4556" s="28">
        <v>5.52</v>
      </c>
      <c r="G4556" s="28">
        <v>64.86</v>
      </c>
      <c r="H4556" s="28" t="str">
        <f>TRIM(PROPER('Base de datos cruda'!H4556))</f>
        <v>Rpg</v>
      </c>
      <c r="I4556" s="28">
        <v>1.39</v>
      </c>
      <c r="J4556" s="28">
        <v>6.15</v>
      </c>
      <c r="K4556" s="28">
        <v>294.8</v>
      </c>
      <c r="L4556" s="28">
        <f>IF('Base de datos cruda'!L4556&lt;0,,'Base de datos cruda'!L4556)</f>
        <v>5.32</v>
      </c>
      <c r="M4556" s="28" t="str">
        <f>IF(TRIM(PROPER('Base de datos cruda'!M4556))="High","Alto",IF(TRIM(PROPER('Base de datos cruda'!M4556))="Medium","Medio","Bajo"))</f>
        <v>Medio</v>
      </c>
      <c r="N4556" s="29">
        <v>36.27</v>
      </c>
      <c r="O4556" s="32">
        <f t="shared" si="1"/>
        <v>36.27</v>
      </c>
      <c r="P4556" s="33">
        <f t="shared" si="2"/>
        <v>9.96</v>
      </c>
      <c r="Q4556" s="34">
        <f t="shared" si="3"/>
        <v>0.3858267717</v>
      </c>
      <c r="R4556" s="35" t="str">
        <f t="shared" si="4"/>
        <v>Bajo</v>
      </c>
      <c r="S4556" s="35" t="str">
        <f>IF(O4556="","",IF(O4556&gt;AVERAGE('Base de datos limpia'!$O$2:$O$8001),"Alto","Normal"))
</f>
        <v>Normal</v>
      </c>
      <c r="T4556" s="35" t="str">
        <f t="shared" si="5"/>
        <v>Gamer casual</v>
      </c>
      <c r="U4556" s="35"/>
    </row>
    <row r="4557">
      <c r="A4557" s="28">
        <v>4556.0</v>
      </c>
      <c r="B4557" s="28">
        <v>20.0</v>
      </c>
      <c r="C4557" s="28" t="str">
        <f>TRIM(PROPER('Base de datos cruda'!C4557))</f>
        <v>Female</v>
      </c>
      <c r="D4557" s="28">
        <v>1.0</v>
      </c>
      <c r="E4557" s="28">
        <v>3.45</v>
      </c>
      <c r="F4557" s="28">
        <v>5.92</v>
      </c>
      <c r="G4557" s="28">
        <v>60.62</v>
      </c>
      <c r="H4557" s="28" t="str">
        <f>TRIM(PROPER('Base de datos cruda'!H4557))</f>
        <v>Rpg</v>
      </c>
      <c r="I4557" s="28">
        <v>4.6</v>
      </c>
      <c r="J4557" s="28">
        <v>6.78</v>
      </c>
      <c r="K4557" s="28">
        <v>316.1</v>
      </c>
      <c r="L4557" s="28">
        <f>IF('Base de datos cruda'!L4557&lt;0,,'Base de datos cruda'!L4557)</f>
        <v>5.59</v>
      </c>
      <c r="M4557" s="28" t="str">
        <f>IF(TRIM(PROPER('Base de datos cruda'!M4557))="High","Alto",IF(TRIM(PROPER('Base de datos cruda'!M4557))="Medium","Medio","Bajo"))</f>
        <v>Medio</v>
      </c>
      <c r="N4557" s="29">
        <v>72.3807386877205</v>
      </c>
      <c r="O4557" s="32">
        <f t="shared" si="1"/>
        <v>72.38073869</v>
      </c>
      <c r="P4557" s="33">
        <f t="shared" si="2"/>
        <v>7.78</v>
      </c>
      <c r="Q4557" s="34">
        <f t="shared" si="3"/>
        <v>3.45</v>
      </c>
      <c r="R4557" s="35" t="str">
        <f t="shared" si="4"/>
        <v>Alto</v>
      </c>
      <c r="S4557" s="35" t="str">
        <f>IF(O4557="","",IF(O4557&gt;AVERAGE('Base de datos limpia'!$O$2:$O$8001),"Alto","Normal"))
</f>
        <v>Alto</v>
      </c>
      <c r="T4557" s="35" t="str">
        <f t="shared" si="5"/>
        <v>Gamer moderado</v>
      </c>
      <c r="U4557" s="35"/>
    </row>
    <row r="4558">
      <c r="A4558" s="28">
        <v>4557.0</v>
      </c>
      <c r="B4558" s="28">
        <v>18.0</v>
      </c>
      <c r="C4558" s="28" t="str">
        <f>TRIM(PROPER('Base de datos cruda'!C4558))</f>
        <v>Female</v>
      </c>
      <c r="D4558" s="28">
        <v>1.36</v>
      </c>
      <c r="E4558" s="28">
        <v>2.87</v>
      </c>
      <c r="F4558" s="28">
        <v>7.96</v>
      </c>
      <c r="G4558" s="28">
        <v>89.27</v>
      </c>
      <c r="H4558" s="28" t="str">
        <f>TRIM(PROPER('Base de datos cruda'!H4558))</f>
        <v>Rpg</v>
      </c>
      <c r="I4558" s="28">
        <v>4.48</v>
      </c>
      <c r="J4558" s="28">
        <v>6.71</v>
      </c>
      <c r="K4558" s="28">
        <v>288.34</v>
      </c>
      <c r="L4558" s="28">
        <f>IF('Base de datos cruda'!L4558&lt;0,,'Base de datos cruda'!L4558)</f>
        <v>3.73</v>
      </c>
      <c r="M4558" s="28" t="str">
        <f>IF(TRIM(PROPER('Base de datos cruda'!M4558))="High","Alto",IF(TRIM(PROPER('Base de datos cruda'!M4558))="Medium","Medio","Bajo"))</f>
        <v>Medio</v>
      </c>
      <c r="N4558" s="29">
        <v>81.06</v>
      </c>
      <c r="O4558" s="32">
        <f t="shared" si="1"/>
        <v>81.06</v>
      </c>
      <c r="P4558" s="33">
        <f t="shared" si="2"/>
        <v>8.07</v>
      </c>
      <c r="Q4558" s="34">
        <f t="shared" si="3"/>
        <v>2.110294118</v>
      </c>
      <c r="R4558" s="35" t="str">
        <f t="shared" si="4"/>
        <v>Alto</v>
      </c>
      <c r="S4558" s="35" t="str">
        <f>IF(O4558="","",IF(O4558&gt;AVERAGE('Base de datos limpia'!$O$2:$O$8001),"Alto","Normal"))
</f>
        <v>Alto</v>
      </c>
      <c r="T4558" s="35" t="str">
        <f t="shared" si="5"/>
        <v>Gamer casual</v>
      </c>
      <c r="U4558" s="35"/>
    </row>
    <row r="4559">
      <c r="A4559" s="28">
        <v>4558.0</v>
      </c>
      <c r="B4559" s="28">
        <v>20.0</v>
      </c>
      <c r="C4559" s="28" t="str">
        <f>TRIM(PROPER('Base de datos cruda'!C4559))</f>
        <v>Male</v>
      </c>
      <c r="D4559" s="28">
        <v>6.82</v>
      </c>
      <c r="E4559" s="28">
        <v>2.81</v>
      </c>
      <c r="F4559" s="28">
        <v>7.31</v>
      </c>
      <c r="G4559" s="28">
        <v>85.14</v>
      </c>
      <c r="H4559" s="28" t="str">
        <f>TRIM(PROPER('Base de datos cruda'!H4559))</f>
        <v>Casual</v>
      </c>
      <c r="I4559" s="28">
        <v>3.71</v>
      </c>
      <c r="J4559" s="28">
        <v>10.86</v>
      </c>
      <c r="K4559" s="28">
        <v>238.45</v>
      </c>
      <c r="L4559" s="28">
        <f>IF('Base de datos cruda'!L4559&lt;0,,'Base de datos cruda'!L4559)</f>
        <v>13.58</v>
      </c>
      <c r="M4559" s="28" t="str">
        <f>IF(TRIM(PROPER('Base de datos cruda'!M4559))="High","Alto",IF(TRIM(PROPER('Base de datos cruda'!M4559))="Medium","Medio","Bajo"))</f>
        <v>Bajo</v>
      </c>
      <c r="N4559" s="29">
        <v>42.76</v>
      </c>
      <c r="O4559" s="32">
        <f t="shared" si="1"/>
        <v>42.76</v>
      </c>
      <c r="P4559" s="33">
        <f t="shared" si="2"/>
        <v>17.68</v>
      </c>
      <c r="Q4559" s="34">
        <f t="shared" si="3"/>
        <v>0.4120234604</v>
      </c>
      <c r="R4559" s="35" t="str">
        <f t="shared" si="4"/>
        <v>Bajo</v>
      </c>
      <c r="S4559" s="35" t="str">
        <f>IF(O4559="","",IF(O4559&gt;AVERAGE('Base de datos limpia'!$O$2:$O$8001),"Alto","Normal"))
</f>
        <v>Normal</v>
      </c>
      <c r="T4559" s="35" t="str">
        <f t="shared" si="5"/>
        <v>Gamer casual</v>
      </c>
      <c r="U4559" s="35"/>
    </row>
    <row r="4560">
      <c r="A4560" s="28">
        <v>4559.0</v>
      </c>
      <c r="B4560" s="28">
        <v>17.0</v>
      </c>
      <c r="C4560" s="28" t="str">
        <f>TRIM(PROPER('Base de datos cruda'!C4560))</f>
        <v>Male</v>
      </c>
      <c r="D4560" s="28">
        <v>6.94</v>
      </c>
      <c r="E4560" s="28">
        <v>7.14</v>
      </c>
      <c r="F4560" s="28">
        <v>6.23</v>
      </c>
      <c r="G4560" s="28">
        <v>79.05</v>
      </c>
      <c r="H4560" s="28" t="str">
        <f>TRIM(PROPER('Base de datos cruda'!H4560))</f>
        <v>Rpg</v>
      </c>
      <c r="I4560" s="28">
        <v>0.64</v>
      </c>
      <c r="J4560" s="28">
        <v>11.73</v>
      </c>
      <c r="K4560" s="28">
        <v>227.55</v>
      </c>
      <c r="L4560" s="28">
        <f>IF('Base de datos cruda'!L4560&lt;0,,'Base de datos cruda'!L4560)</f>
        <v>16.07</v>
      </c>
      <c r="M4560" s="28" t="str">
        <f>IF(TRIM(PROPER('Base de datos cruda'!M4560))="High","Alto",IF(TRIM(PROPER('Base de datos cruda'!M4560))="Medium","Medio","Bajo"))</f>
        <v>Bajo</v>
      </c>
      <c r="N4560" s="29">
        <v>60.8601757215916</v>
      </c>
      <c r="O4560" s="32">
        <f t="shared" si="1"/>
        <v>60.86017572</v>
      </c>
      <c r="P4560" s="33">
        <f t="shared" si="2"/>
        <v>18.67</v>
      </c>
      <c r="Q4560" s="34">
        <f t="shared" si="3"/>
        <v>1.028818444</v>
      </c>
      <c r="R4560" s="35" t="str">
        <f t="shared" si="4"/>
        <v>Medio</v>
      </c>
      <c r="S4560" s="35" t="str">
        <f>IF(O4560="","",IF(O4560&gt;AVERAGE('Base de datos limpia'!$O$2:$O$8001),"Alto","Normal"))
</f>
        <v>Normal</v>
      </c>
      <c r="T4560" s="35" t="str">
        <f t="shared" si="5"/>
        <v>Gamer intensivo</v>
      </c>
      <c r="U4560" s="35"/>
    </row>
    <row r="4561">
      <c r="A4561" s="28">
        <v>4560.0</v>
      </c>
      <c r="B4561" s="28">
        <v>19.0</v>
      </c>
      <c r="C4561" s="28" t="str">
        <f>TRIM(PROPER('Base de datos cruda'!C4561))</f>
        <v>Male</v>
      </c>
      <c r="D4561" s="28">
        <v>5.39</v>
      </c>
      <c r="E4561" s="28">
        <v>8.43</v>
      </c>
      <c r="F4561" s="28">
        <v>6.89</v>
      </c>
      <c r="G4561" s="28">
        <v>64.08</v>
      </c>
      <c r="H4561" s="28" t="str">
        <f>TRIM(PROPER('Base de datos cruda'!H4561))</f>
        <v>Fps</v>
      </c>
      <c r="I4561" s="28">
        <v>3.52</v>
      </c>
      <c r="J4561" s="28">
        <v>10.71</v>
      </c>
      <c r="K4561" s="28">
        <v>270.62</v>
      </c>
      <c r="L4561" s="28">
        <f>IF('Base de datos cruda'!L4561&lt;0,,'Base de datos cruda'!L4561)</f>
        <v>14.13</v>
      </c>
      <c r="M4561" s="28" t="str">
        <f>IF(TRIM(PROPER('Base de datos cruda'!M4561))="High","Alto",IF(TRIM(PROPER('Base de datos cruda'!M4561))="Medium","Medio","Bajo"))</f>
        <v>Bajo</v>
      </c>
      <c r="N4561" s="29">
        <v>83.6841380225134</v>
      </c>
      <c r="O4561" s="32">
        <f t="shared" si="1"/>
        <v>83.68413802</v>
      </c>
      <c r="P4561" s="33">
        <f t="shared" si="2"/>
        <v>16.1</v>
      </c>
      <c r="Q4561" s="34">
        <f t="shared" si="3"/>
        <v>1.564007421</v>
      </c>
      <c r="R4561" s="35" t="str">
        <f t="shared" si="4"/>
        <v>Alto</v>
      </c>
      <c r="S4561" s="35" t="str">
        <f>IF(O4561="","",IF(O4561&gt;AVERAGE('Base de datos limpia'!$O$2:$O$8001),"Alto","Normal"))
</f>
        <v>Alto</v>
      </c>
      <c r="T4561" s="35" t="str">
        <f t="shared" si="5"/>
        <v>Gamer intensivo</v>
      </c>
      <c r="U4561" s="35"/>
    </row>
    <row r="4562">
      <c r="A4562" s="28">
        <v>4561.0</v>
      </c>
      <c r="B4562" s="28">
        <v>17.0</v>
      </c>
      <c r="C4562" s="28" t="str">
        <f>TRIM(PROPER('Base de datos cruda'!C4562))</f>
        <v>Male</v>
      </c>
      <c r="D4562" s="28">
        <v>5.31</v>
      </c>
      <c r="E4562" s="28">
        <v>7.44</v>
      </c>
      <c r="F4562" s="28">
        <v>7.83</v>
      </c>
      <c r="G4562" s="28">
        <v>68.28</v>
      </c>
      <c r="H4562" s="28" t="str">
        <f>TRIM(PROPER('Base de datos cruda'!H4562))</f>
        <v>Rpg</v>
      </c>
      <c r="I4562" s="28">
        <v>1.27</v>
      </c>
      <c r="J4562" s="28">
        <v>10.33</v>
      </c>
      <c r="K4562" s="28">
        <v>257.97</v>
      </c>
      <c r="L4562" s="28">
        <f>IF('Base de datos cruda'!L4562&lt;0,,'Base de datos cruda'!L4562)</f>
        <v>15.99</v>
      </c>
      <c r="M4562" s="28" t="str">
        <f>IF(TRIM(PROPER('Base de datos cruda'!M4562))="High","Alto",IF(TRIM(PROPER('Base de datos cruda'!M4562))="Medium","Medio","Bajo"))</f>
        <v>Bajo</v>
      </c>
      <c r="N4562" s="29">
        <v>91.3585612960725</v>
      </c>
      <c r="O4562" s="32">
        <f t="shared" si="1"/>
        <v>91.3585613</v>
      </c>
      <c r="P4562" s="33">
        <f t="shared" si="2"/>
        <v>15.64</v>
      </c>
      <c r="Q4562" s="34">
        <f t="shared" si="3"/>
        <v>1.401129944</v>
      </c>
      <c r="R4562" s="35" t="str">
        <f t="shared" si="4"/>
        <v>Alto</v>
      </c>
      <c r="S4562" s="35" t="str">
        <f>IF(O4562="","",IF(O4562&gt;AVERAGE('Base de datos limpia'!$O$2:$O$8001),"Alto","Normal"))
</f>
        <v>Alto</v>
      </c>
      <c r="T4562" s="35" t="str">
        <f t="shared" si="5"/>
        <v>Gamer intensivo</v>
      </c>
      <c r="U4562" s="35"/>
    </row>
    <row r="4563">
      <c r="A4563" s="28">
        <v>4562.0</v>
      </c>
      <c r="B4563" s="28">
        <v>17.0</v>
      </c>
      <c r="C4563" s="28" t="str">
        <f>TRIM(PROPER('Base de datos cruda'!C4563))</f>
        <v>Female</v>
      </c>
      <c r="D4563" s="28">
        <v>4.78</v>
      </c>
      <c r="E4563" s="28">
        <v>6.81</v>
      </c>
      <c r="F4563" s="28">
        <v>7.73</v>
      </c>
      <c r="G4563" s="28">
        <v>92.61</v>
      </c>
      <c r="H4563" s="28" t="str">
        <f>TRIM(PROPER('Base de datos cruda'!H4563))</f>
        <v>Casual</v>
      </c>
      <c r="I4563" s="28">
        <v>0.94</v>
      </c>
      <c r="J4563" s="28">
        <v>7.41</v>
      </c>
      <c r="K4563" s="28">
        <v>249.44</v>
      </c>
      <c r="L4563" s="28">
        <f>IF('Base de datos cruda'!L4563&lt;0,,'Base de datos cruda'!L4563)</f>
        <v>9.24</v>
      </c>
      <c r="M4563" s="28" t="str">
        <f>IF(TRIM(PROPER('Base de datos cruda'!M4563))="High","Alto",IF(TRIM(PROPER('Base de datos cruda'!M4563))="Medium","Medio","Bajo"))</f>
        <v>Medio</v>
      </c>
      <c r="N4563" s="29">
        <v>78.45</v>
      </c>
      <c r="O4563" s="32">
        <f t="shared" si="1"/>
        <v>78.45</v>
      </c>
      <c r="P4563" s="33">
        <f t="shared" si="2"/>
        <v>12.19</v>
      </c>
      <c r="Q4563" s="34">
        <f t="shared" si="3"/>
        <v>1.424686192</v>
      </c>
      <c r="R4563" s="35" t="str">
        <f t="shared" si="4"/>
        <v>Alto</v>
      </c>
      <c r="S4563" s="35" t="str">
        <f>IF(O4563="","",IF(O4563&gt;AVERAGE('Base de datos limpia'!$O$2:$O$8001),"Alto","Normal"))
</f>
        <v>Alto</v>
      </c>
      <c r="T4563" s="35" t="str">
        <f t="shared" si="5"/>
        <v>Gamer intensivo</v>
      </c>
      <c r="U4563" s="35"/>
    </row>
    <row r="4564">
      <c r="A4564" s="28">
        <v>4563.0</v>
      </c>
      <c r="B4564" s="28">
        <v>23.0</v>
      </c>
      <c r="C4564" s="28" t="str">
        <f>TRIM(PROPER('Base de datos cruda'!C4564))</f>
        <v>Male</v>
      </c>
      <c r="D4564" s="28">
        <v>1.62</v>
      </c>
      <c r="E4564" s="28">
        <v>9.25</v>
      </c>
      <c r="F4564" s="28">
        <v>4.93</v>
      </c>
      <c r="G4564" s="28">
        <v>79.19</v>
      </c>
      <c r="H4564" s="28" t="str">
        <f>TRIM(PROPER('Base de datos cruda'!H4564))</f>
        <v>Casual</v>
      </c>
      <c r="I4564" s="28">
        <v>3.8</v>
      </c>
      <c r="J4564" s="28">
        <v>6.68</v>
      </c>
      <c r="K4564" s="28">
        <v>309.39</v>
      </c>
      <c r="L4564" s="28">
        <f>IF('Base de datos cruda'!L4564&lt;0,,'Base de datos cruda'!L4564)</f>
        <v>6.64</v>
      </c>
      <c r="M4564" s="28" t="str">
        <f>IF(TRIM(PROPER('Base de datos cruda'!M4564))="High","Alto",IF(TRIM(PROPER('Base de datos cruda'!M4564))="Medium","Medio","Bajo"))</f>
        <v>Alto</v>
      </c>
      <c r="N4564" s="29">
        <v>95.88</v>
      </c>
      <c r="O4564" s="32">
        <f t="shared" si="1"/>
        <v>95.88</v>
      </c>
      <c r="P4564" s="33">
        <f t="shared" si="2"/>
        <v>8.3</v>
      </c>
      <c r="Q4564" s="34">
        <f t="shared" si="3"/>
        <v>5.709876543</v>
      </c>
      <c r="R4564" s="35" t="str">
        <f t="shared" si="4"/>
        <v>Alto</v>
      </c>
      <c r="S4564" s="35" t="str">
        <f>IF(O4564="","",IF(O4564&gt;AVERAGE('Base de datos limpia'!$O$2:$O$8001),"Alto","Normal"))
</f>
        <v>Alto</v>
      </c>
      <c r="T4564" s="35" t="str">
        <f t="shared" si="5"/>
        <v>Gamer intensivo</v>
      </c>
      <c r="U4564" s="35"/>
    </row>
    <row r="4565">
      <c r="A4565" s="28">
        <v>4564.0</v>
      </c>
      <c r="B4565" s="28">
        <v>16.0</v>
      </c>
      <c r="C4565" s="28" t="str">
        <f>TRIM(PROPER('Base de datos cruda'!C4565))</f>
        <v>Male</v>
      </c>
      <c r="D4565" s="28">
        <v>3.43</v>
      </c>
      <c r="E4565" s="28">
        <v>1.53</v>
      </c>
      <c r="F4565" s="28">
        <v>5.5</v>
      </c>
      <c r="G4565" s="28">
        <v>98.51</v>
      </c>
      <c r="H4565" s="28" t="str">
        <f>TRIM(PROPER('Base de datos cruda'!H4565))</f>
        <v>Casual</v>
      </c>
      <c r="I4565" s="28">
        <v>4.8</v>
      </c>
      <c r="J4565" s="28">
        <v>6.0</v>
      </c>
      <c r="K4565" s="28">
        <v>292.06</v>
      </c>
      <c r="L4565" s="28">
        <f>IF('Base de datos cruda'!L4565&lt;0,,'Base de datos cruda'!L4565)</f>
        <v>6.09</v>
      </c>
      <c r="M4565" s="28" t="str">
        <f>IF(TRIM(PROPER('Base de datos cruda'!M4565))="High","Alto",IF(TRIM(PROPER('Base de datos cruda'!M4565))="Medium","Medio","Bajo"))</f>
        <v>Medio</v>
      </c>
      <c r="N4565" s="29">
        <v>48.88</v>
      </c>
      <c r="O4565" s="32">
        <f t="shared" si="1"/>
        <v>48.88</v>
      </c>
      <c r="P4565" s="33">
        <f t="shared" si="2"/>
        <v>9.43</v>
      </c>
      <c r="Q4565" s="34">
        <f t="shared" si="3"/>
        <v>0.4460641399</v>
      </c>
      <c r="R4565" s="35" t="str">
        <f t="shared" si="4"/>
        <v>Bajo</v>
      </c>
      <c r="S4565" s="35" t="str">
        <f>IF(O4565="","",IF(O4565&gt;AVERAGE('Base de datos limpia'!$O$2:$O$8001),"Alto","Normal"))
</f>
        <v>Normal</v>
      </c>
      <c r="T4565" s="35" t="str">
        <f t="shared" si="5"/>
        <v>Gamer casual</v>
      </c>
      <c r="U4565" s="35"/>
    </row>
    <row r="4566">
      <c r="A4566" s="28">
        <v>4565.0</v>
      </c>
      <c r="B4566" s="28">
        <v>22.0</v>
      </c>
      <c r="C4566" s="28" t="str">
        <f>TRIM(PROPER('Base de datos cruda'!C4566))</f>
        <v>Male</v>
      </c>
      <c r="D4566" s="28">
        <v>5.57</v>
      </c>
      <c r="E4566" s="28">
        <v>2.51</v>
      </c>
      <c r="F4566" s="28">
        <v>5.74</v>
      </c>
      <c r="G4566" s="28">
        <v>100.0</v>
      </c>
      <c r="H4566" s="28" t="str">
        <f>TRIM(PROPER('Base de datos cruda'!H4566))</f>
        <v>Fps</v>
      </c>
      <c r="I4566" s="28">
        <v>0.54</v>
      </c>
      <c r="J4566" s="28">
        <v>10.91</v>
      </c>
      <c r="K4566" s="28">
        <v>249.13</v>
      </c>
      <c r="L4566" s="28">
        <f>IF('Base de datos cruda'!L4566&lt;0,,'Base de datos cruda'!L4566)</f>
        <v>12.82</v>
      </c>
      <c r="M4566" s="28" t="str">
        <f>IF(TRIM(PROPER('Base de datos cruda'!M4566))="High","Alto",IF(TRIM(PROPER('Base de datos cruda'!M4566))="Medium","Medio","Bajo"))</f>
        <v>Bajo</v>
      </c>
      <c r="N4566" s="29">
        <v>41.77</v>
      </c>
      <c r="O4566" s="32">
        <f t="shared" si="1"/>
        <v>41.77</v>
      </c>
      <c r="P4566" s="33">
        <f t="shared" si="2"/>
        <v>16.48</v>
      </c>
      <c r="Q4566" s="34">
        <f t="shared" si="3"/>
        <v>0.4506283662</v>
      </c>
      <c r="R4566" s="35" t="str">
        <f t="shared" si="4"/>
        <v>Bajo</v>
      </c>
      <c r="S4566" s="35" t="str">
        <f>IF(O4566="","",IF(O4566&gt;AVERAGE('Base de datos limpia'!$O$2:$O$8001),"Alto","Normal"))
</f>
        <v>Normal</v>
      </c>
      <c r="T4566" s="35" t="str">
        <f t="shared" si="5"/>
        <v>Gamer casual</v>
      </c>
      <c r="U4566" s="35"/>
    </row>
    <row r="4567">
      <c r="A4567" s="28">
        <v>4566.0</v>
      </c>
      <c r="B4567" s="28">
        <v>20.0</v>
      </c>
      <c r="C4567" s="28" t="str">
        <f>TRIM(PROPER('Base de datos cruda'!C4567))</f>
        <v>Female</v>
      </c>
      <c r="D4567" s="28">
        <v>4.3</v>
      </c>
      <c r="E4567" s="28">
        <v>4.73</v>
      </c>
      <c r="F4567" s="28">
        <v>4.94</v>
      </c>
      <c r="G4567" s="28">
        <v>92.03</v>
      </c>
      <c r="H4567" s="28" t="str">
        <f>TRIM(PROPER('Base de datos cruda'!H4567))</f>
        <v>Casual</v>
      </c>
      <c r="I4567" s="28">
        <v>0.82</v>
      </c>
      <c r="J4567" s="28">
        <v>6.58</v>
      </c>
      <c r="K4567" s="28">
        <v>263.93</v>
      </c>
      <c r="L4567" s="28">
        <f>IF('Base de datos cruda'!L4567&lt;0,,'Base de datos cruda'!L4567)</f>
        <v>10.12</v>
      </c>
      <c r="M4567" s="28" t="str">
        <f>IF(TRIM(PROPER('Base de datos cruda'!M4567))="High","Alto",IF(TRIM(PROPER('Base de datos cruda'!M4567))="Medium","Medio","Bajo"))</f>
        <v>Medio</v>
      </c>
      <c r="N4567" s="29">
        <v>63.19</v>
      </c>
      <c r="O4567" s="32">
        <f t="shared" si="1"/>
        <v>63.19</v>
      </c>
      <c r="P4567" s="33">
        <f t="shared" si="2"/>
        <v>10.88</v>
      </c>
      <c r="Q4567" s="34">
        <f t="shared" si="3"/>
        <v>1.1</v>
      </c>
      <c r="R4567" s="35" t="str">
        <f t="shared" si="4"/>
        <v>Medio</v>
      </c>
      <c r="S4567" s="35" t="str">
        <f>IF(O4567="","",IF(O4567&gt;AVERAGE('Base de datos limpia'!$O$2:$O$8001),"Alto","Normal"))
</f>
        <v>Normal</v>
      </c>
      <c r="T4567" s="35" t="str">
        <f t="shared" si="5"/>
        <v>Gamer moderado</v>
      </c>
      <c r="U4567" s="35"/>
    </row>
    <row r="4568">
      <c r="A4568" s="28">
        <v>4567.0</v>
      </c>
      <c r="B4568" s="28">
        <v>23.0</v>
      </c>
      <c r="C4568" s="28" t="str">
        <f>TRIM(PROPER('Base de datos cruda'!C4568))</f>
        <v>Female</v>
      </c>
      <c r="D4568" s="28">
        <v>0.15</v>
      </c>
      <c r="E4568" s="28">
        <v>4.35</v>
      </c>
      <c r="F4568" s="28">
        <v>4.06</v>
      </c>
      <c r="G4568" s="28">
        <v>70.33</v>
      </c>
      <c r="H4568" s="28" t="str">
        <f>TRIM(PROPER('Base de datos cruda'!H4568))</f>
        <v>Fps</v>
      </c>
      <c r="I4568" s="28">
        <v>1.1</v>
      </c>
      <c r="J4568" s="28">
        <v>4.01</v>
      </c>
      <c r="K4568" s="28">
        <v>320.22</v>
      </c>
      <c r="L4568" s="28">
        <f>IF('Base de datos cruda'!L4568&lt;0,,'Base de datos cruda'!L4568)</f>
        <v>1.93</v>
      </c>
      <c r="M4568" s="28" t="str">
        <f>IF(TRIM(PROPER('Base de datos cruda'!M4568))="High","Alto",IF(TRIM(PROPER('Base de datos cruda'!M4568))="Medium","Medio","Bajo"))</f>
        <v>Medio</v>
      </c>
      <c r="N4568" s="29">
        <v>63.1</v>
      </c>
      <c r="O4568" s="32">
        <f t="shared" si="1"/>
        <v>63.1</v>
      </c>
      <c r="P4568" s="33">
        <f t="shared" si="2"/>
        <v>4.16</v>
      </c>
      <c r="Q4568" s="34">
        <f t="shared" si="3"/>
        <v>29</v>
      </c>
      <c r="R4568" s="35" t="str">
        <f t="shared" si="4"/>
        <v>Medio</v>
      </c>
      <c r="S4568" s="35" t="str">
        <f>IF(O4568="","",IF(O4568&gt;AVERAGE('Base de datos limpia'!$O$2:$O$8001),"Alto","Normal"))
</f>
        <v>Normal</v>
      </c>
      <c r="T4568" s="35" t="str">
        <f t="shared" si="5"/>
        <v>Gamer moderado</v>
      </c>
      <c r="U4568" s="35"/>
    </row>
    <row r="4569">
      <c r="A4569" s="28">
        <v>4568.0</v>
      </c>
      <c r="B4569" s="28">
        <v>16.0</v>
      </c>
      <c r="C4569" s="28" t="str">
        <f>TRIM(PROPER('Base de datos cruda'!C4569))</f>
        <v>Male</v>
      </c>
      <c r="D4569" s="28">
        <v>7.63</v>
      </c>
      <c r="E4569" s="28">
        <v>4.76</v>
      </c>
      <c r="F4569" s="28">
        <v>4.87</v>
      </c>
      <c r="G4569" s="28">
        <v>69.24</v>
      </c>
      <c r="H4569" s="28" t="str">
        <f>TRIM(PROPER('Base de datos cruda'!H4569))</f>
        <v>Fps</v>
      </c>
      <c r="I4569" s="28">
        <v>4.81</v>
      </c>
      <c r="J4569" s="28">
        <v>12.09</v>
      </c>
      <c r="K4569" s="28">
        <v>210.33</v>
      </c>
      <c r="L4569" s="28">
        <f>IF('Base de datos cruda'!L4569&lt;0,,'Base de datos cruda'!L4569)</f>
        <v>14.76</v>
      </c>
      <c r="M4569" s="28" t="str">
        <f>IF(TRIM(PROPER('Base de datos cruda'!M4569))="High","Alto",IF(TRIM(PROPER('Base de datos cruda'!M4569))="Medium","Medio","Bajo"))</f>
        <v>Bajo</v>
      </c>
      <c r="N4569" s="29">
        <v>26.61</v>
      </c>
      <c r="O4569" s="32">
        <f t="shared" si="1"/>
        <v>26.61</v>
      </c>
      <c r="P4569" s="33">
        <f t="shared" si="2"/>
        <v>19.72</v>
      </c>
      <c r="Q4569" s="34">
        <f t="shared" si="3"/>
        <v>0.623853211</v>
      </c>
      <c r="R4569" s="35" t="str">
        <f t="shared" si="4"/>
        <v>Bajo</v>
      </c>
      <c r="S4569" s="35" t="str">
        <f>IF(O4569="","",IF(O4569&gt;AVERAGE('Base de datos limpia'!$O$2:$O$8001),"Alto","Normal"))
</f>
        <v>Normal</v>
      </c>
      <c r="T4569" s="35" t="str">
        <f t="shared" si="5"/>
        <v>Gamer moderado</v>
      </c>
      <c r="U4569" s="35"/>
    </row>
    <row r="4570">
      <c r="A4570" s="28">
        <v>4569.0</v>
      </c>
      <c r="B4570" s="28">
        <v>22.0</v>
      </c>
      <c r="C4570" s="28" t="str">
        <f>TRIM(PROPER('Base de datos cruda'!C4570))</f>
        <v>Male</v>
      </c>
      <c r="D4570" s="28">
        <v>6.76</v>
      </c>
      <c r="E4570" s="28">
        <v>2.86</v>
      </c>
      <c r="F4570" s="28">
        <v>8.04</v>
      </c>
      <c r="G4570" s="28">
        <v>70.15</v>
      </c>
      <c r="H4570" s="28" t="str">
        <f>TRIM(PROPER('Base de datos cruda'!H4570))</f>
        <v>Rpg</v>
      </c>
      <c r="I4570" s="28">
        <v>3.48</v>
      </c>
      <c r="J4570" s="28">
        <v>9.89</v>
      </c>
      <c r="K4570" s="28">
        <v>245.98</v>
      </c>
      <c r="L4570" s="28">
        <f>IF('Base de datos cruda'!L4570&lt;0,,'Base de datos cruda'!L4570)</f>
        <v>16.11</v>
      </c>
      <c r="M4570" s="28" t="str">
        <f>IF(TRIM(PROPER('Base de datos cruda'!M4570))="High","Alto",IF(TRIM(PROPER('Base de datos cruda'!M4570))="Medium","Medio","Bajo"))</f>
        <v>Bajo</v>
      </c>
      <c r="N4570" s="29">
        <v>34.95</v>
      </c>
      <c r="O4570" s="32">
        <f t="shared" si="1"/>
        <v>34.95</v>
      </c>
      <c r="P4570" s="33">
        <f t="shared" si="2"/>
        <v>16.65</v>
      </c>
      <c r="Q4570" s="34">
        <f t="shared" si="3"/>
        <v>0.4230769231</v>
      </c>
      <c r="R4570" s="35" t="str">
        <f t="shared" si="4"/>
        <v>Bajo</v>
      </c>
      <c r="S4570" s="35" t="str">
        <f>IF(O4570="","",IF(O4570&gt;AVERAGE('Base de datos limpia'!$O$2:$O$8001),"Alto","Normal"))
</f>
        <v>Normal</v>
      </c>
      <c r="T4570" s="35" t="str">
        <f t="shared" si="5"/>
        <v>Gamer casual</v>
      </c>
      <c r="U4570" s="35"/>
    </row>
    <row r="4571">
      <c r="A4571" s="28">
        <v>4570.0</v>
      </c>
      <c r="B4571" s="28">
        <v>20.0</v>
      </c>
      <c r="C4571" s="28" t="str">
        <f>TRIM(PROPER('Base de datos cruda'!C4571))</f>
        <v>Male</v>
      </c>
      <c r="D4571" s="28">
        <v>2.08</v>
      </c>
      <c r="E4571" s="28">
        <v>2.35</v>
      </c>
      <c r="F4571" s="28">
        <v>6.73</v>
      </c>
      <c r="G4571" s="28">
        <v>99.47</v>
      </c>
      <c r="H4571" s="28" t="str">
        <f>TRIM(PROPER('Base de datos cruda'!H4571))</f>
        <v>Fps</v>
      </c>
      <c r="I4571" s="28">
        <v>3.39</v>
      </c>
      <c r="J4571" s="28">
        <v>6.99</v>
      </c>
      <c r="K4571" s="28">
        <v>311.95</v>
      </c>
      <c r="L4571" s="28">
        <f>IF('Base de datos cruda'!L4571&lt;0,,'Base de datos cruda'!L4571)</f>
        <v>8.1</v>
      </c>
      <c r="M4571" s="28" t="str">
        <f>IF(TRIM(PROPER('Base de datos cruda'!M4571))="High","Alto",IF(TRIM(PROPER('Base de datos cruda'!M4571))="Medium","Medio","Bajo"))</f>
        <v>Medio</v>
      </c>
      <c r="N4571" s="29">
        <v>65.7</v>
      </c>
      <c r="O4571" s="32">
        <f t="shared" si="1"/>
        <v>65.7</v>
      </c>
      <c r="P4571" s="33">
        <f t="shared" si="2"/>
        <v>9.07</v>
      </c>
      <c r="Q4571" s="34">
        <f t="shared" si="3"/>
        <v>1.129807692</v>
      </c>
      <c r="R4571" s="35" t="str">
        <f t="shared" si="4"/>
        <v>Medio</v>
      </c>
      <c r="S4571" s="35" t="str">
        <f>IF(O4571="","",IF(O4571&gt;AVERAGE('Base de datos limpia'!$O$2:$O$8001),"Alto","Normal"))
</f>
        <v>Alto</v>
      </c>
      <c r="T4571" s="35" t="str">
        <f t="shared" si="5"/>
        <v>Gamer casual</v>
      </c>
      <c r="U4571" s="35"/>
    </row>
    <row r="4572">
      <c r="A4572" s="28">
        <v>4571.0</v>
      </c>
      <c r="B4572" s="28">
        <v>19.0</v>
      </c>
      <c r="C4572" s="28" t="str">
        <f>TRIM(PROPER('Base de datos cruda'!C4572))</f>
        <v>Female</v>
      </c>
      <c r="D4572" s="28">
        <v>4.93</v>
      </c>
      <c r="E4572" s="28">
        <v>5.58</v>
      </c>
      <c r="F4572" s="28">
        <v>5.71</v>
      </c>
      <c r="G4572" s="28">
        <v>73.41</v>
      </c>
      <c r="H4572" s="28" t="str">
        <f>TRIM(PROPER('Base de datos cruda'!H4572))</f>
        <v>Rpg</v>
      </c>
      <c r="I4572" s="28">
        <v>2.53</v>
      </c>
      <c r="J4572" s="28">
        <v>10.56</v>
      </c>
      <c r="K4572" s="28">
        <v>254.33</v>
      </c>
      <c r="L4572" s="28">
        <f>IF('Base de datos cruda'!L4572&lt;0,,'Base de datos cruda'!L4572)</f>
        <v>17.39</v>
      </c>
      <c r="M4572" s="28" t="str">
        <f>IF(TRIM(PROPER('Base de datos cruda'!M4572))="High","Alto",IF(TRIM(PROPER('Base de datos cruda'!M4572))="Medium","Medio","Bajo"))</f>
        <v>Medio</v>
      </c>
      <c r="N4572" s="29">
        <v>64.03</v>
      </c>
      <c r="O4572" s="32">
        <f t="shared" si="1"/>
        <v>64.03</v>
      </c>
      <c r="P4572" s="33">
        <f t="shared" si="2"/>
        <v>15.49</v>
      </c>
      <c r="Q4572" s="34">
        <f t="shared" si="3"/>
        <v>1.131845842</v>
      </c>
      <c r="R4572" s="35" t="str">
        <f t="shared" si="4"/>
        <v>Medio</v>
      </c>
      <c r="S4572" s="35" t="str">
        <f>IF(O4572="","",IF(O4572&gt;AVERAGE('Base de datos limpia'!$O$2:$O$8001),"Alto","Normal"))
</f>
        <v>Normal</v>
      </c>
      <c r="T4572" s="35" t="str">
        <f t="shared" si="5"/>
        <v>Gamer moderado</v>
      </c>
      <c r="U4572" s="35"/>
    </row>
    <row r="4573">
      <c r="A4573" s="28">
        <v>4572.0</v>
      </c>
      <c r="B4573" s="28">
        <v>22.0</v>
      </c>
      <c r="C4573" s="28" t="str">
        <f>TRIM(PROPER('Base de datos cruda'!C4573))</f>
        <v>Male</v>
      </c>
      <c r="D4573" s="28">
        <v>7.39</v>
      </c>
      <c r="E4573" s="28">
        <v>9.35</v>
      </c>
      <c r="F4573" s="28">
        <v>7.04</v>
      </c>
      <c r="G4573" s="28">
        <v>88.26</v>
      </c>
      <c r="H4573" s="28" t="str">
        <f>TRIM(PROPER('Base de datos cruda'!H4573))</f>
        <v>Casual</v>
      </c>
      <c r="I4573" s="28">
        <v>2.69</v>
      </c>
      <c r="J4573" s="28">
        <v>9.32</v>
      </c>
      <c r="K4573" s="28">
        <v>249.75</v>
      </c>
      <c r="L4573" s="28">
        <f>IF('Base de datos cruda'!L4573&lt;0,,'Base de datos cruda'!L4573)</f>
        <v>16.19</v>
      </c>
      <c r="M4573" s="28" t="str">
        <f>IF(TRIM(PROPER('Base de datos cruda'!M4573))="High","Alto",IF(TRIM(PROPER('Base de datos cruda'!M4573))="Medium","Medio","Bajo"))</f>
        <v>Bajo</v>
      </c>
      <c r="N4573" s="29">
        <v>83.4343458502484</v>
      </c>
      <c r="O4573" s="32">
        <f t="shared" si="1"/>
        <v>83.43434585</v>
      </c>
      <c r="P4573" s="33">
        <f t="shared" si="2"/>
        <v>16.71</v>
      </c>
      <c r="Q4573" s="34">
        <f t="shared" si="3"/>
        <v>1.265223275</v>
      </c>
      <c r="R4573" s="35" t="str">
        <f t="shared" si="4"/>
        <v>Alto</v>
      </c>
      <c r="S4573" s="35" t="str">
        <f>IF(O4573="","",IF(O4573&gt;AVERAGE('Base de datos limpia'!$O$2:$O$8001),"Alto","Normal"))
</f>
        <v>Alto</v>
      </c>
      <c r="T4573" s="35" t="str">
        <f t="shared" si="5"/>
        <v>Gamer intensivo</v>
      </c>
      <c r="U4573" s="35"/>
    </row>
    <row r="4574">
      <c r="A4574" s="28">
        <v>4573.0</v>
      </c>
      <c r="B4574" s="28">
        <v>17.0</v>
      </c>
      <c r="C4574" s="28" t="str">
        <f>TRIM(PROPER('Base de datos cruda'!C4574))</f>
        <v>Female</v>
      </c>
      <c r="D4574" s="28">
        <v>0.77</v>
      </c>
      <c r="E4574" s="28">
        <v>4.53</v>
      </c>
      <c r="F4574" s="28">
        <v>7.7</v>
      </c>
      <c r="G4574" s="28">
        <v>98.36</v>
      </c>
      <c r="H4574" s="28" t="str">
        <f>TRIM(PROPER('Base de datos cruda'!H4574))</f>
        <v>Casual</v>
      </c>
      <c r="I4574" s="28">
        <v>1.45</v>
      </c>
      <c r="J4574" s="28">
        <v>1.94</v>
      </c>
      <c r="K4574" s="28">
        <v>320.71</v>
      </c>
      <c r="L4574" s="28">
        <f>IF('Base de datos cruda'!L4574&lt;0,,'Base de datos cruda'!L4574)</f>
        <v>2.47</v>
      </c>
      <c r="M4574" s="28" t="str">
        <f>IF(TRIM(PROPER('Base de datos cruda'!M4574))="High","Alto",IF(TRIM(PROPER('Base de datos cruda'!M4574))="Medium","Medio","Bajo"))</f>
        <v>Medio</v>
      </c>
      <c r="N4574" s="29">
        <v>87.3471021227945</v>
      </c>
      <c r="O4574" s="32">
        <f t="shared" si="1"/>
        <v>87.34710212</v>
      </c>
      <c r="P4574" s="33">
        <f t="shared" si="2"/>
        <v>2.71</v>
      </c>
      <c r="Q4574" s="34">
        <f t="shared" si="3"/>
        <v>5.883116883</v>
      </c>
      <c r="R4574" s="35" t="str">
        <f t="shared" si="4"/>
        <v>Alto</v>
      </c>
      <c r="S4574" s="35" t="str">
        <f>IF(O4574="","",IF(O4574&gt;AVERAGE('Base de datos limpia'!$O$2:$O$8001),"Alto","Normal"))
</f>
        <v>Alto</v>
      </c>
      <c r="T4574" s="35" t="str">
        <f t="shared" si="5"/>
        <v>Gamer moderado</v>
      </c>
      <c r="U4574" s="35"/>
    </row>
    <row r="4575">
      <c r="A4575" s="28">
        <v>4574.0</v>
      </c>
      <c r="B4575" s="28">
        <v>16.0</v>
      </c>
      <c r="C4575" s="28" t="str">
        <f>TRIM(PROPER('Base de datos cruda'!C4575))</f>
        <v>Male</v>
      </c>
      <c r="D4575" s="28">
        <v>4.02</v>
      </c>
      <c r="E4575" s="28">
        <v>1.39</v>
      </c>
      <c r="F4575" s="28">
        <v>5.77</v>
      </c>
      <c r="G4575" s="28">
        <v>92.78</v>
      </c>
      <c r="H4575" s="28" t="str">
        <f>TRIM(PROPER('Base de datos cruda'!H4575))</f>
        <v>Rpg</v>
      </c>
      <c r="I4575" s="28">
        <v>0.77</v>
      </c>
      <c r="J4575" s="28">
        <v>8.15</v>
      </c>
      <c r="K4575" s="28">
        <v>270.99</v>
      </c>
      <c r="L4575" s="28">
        <f>IF('Base de datos cruda'!L4575&lt;0,,'Base de datos cruda'!L4575)</f>
        <v>10.71</v>
      </c>
      <c r="M4575" s="28" t="str">
        <f>IF(TRIM(PROPER('Base de datos cruda'!M4575))="High","Alto",IF(TRIM(PROPER('Base de datos cruda'!M4575))="Medium","Medio","Bajo"))</f>
        <v>Medio</v>
      </c>
      <c r="N4575" s="29">
        <v>44.54</v>
      </c>
      <c r="O4575" s="32">
        <f t="shared" si="1"/>
        <v>44.54</v>
      </c>
      <c r="P4575" s="33">
        <f t="shared" si="2"/>
        <v>12.17</v>
      </c>
      <c r="Q4575" s="34">
        <f t="shared" si="3"/>
        <v>0.3457711443</v>
      </c>
      <c r="R4575" s="35" t="str">
        <f t="shared" si="4"/>
        <v>Bajo</v>
      </c>
      <c r="S4575" s="35" t="str">
        <f>IF(O4575="","",IF(O4575&gt;AVERAGE('Base de datos limpia'!$O$2:$O$8001),"Alto","Normal"))
</f>
        <v>Normal</v>
      </c>
      <c r="T4575" s="35" t="str">
        <f t="shared" si="5"/>
        <v>Gamer casual</v>
      </c>
      <c r="U4575" s="35"/>
    </row>
    <row r="4576">
      <c r="A4576" s="28">
        <v>4575.0</v>
      </c>
      <c r="B4576" s="28">
        <v>16.0</v>
      </c>
      <c r="C4576" s="28" t="str">
        <f>TRIM(PROPER('Base de datos cruda'!C4576))</f>
        <v>Male</v>
      </c>
      <c r="D4576" s="28">
        <v>3.65</v>
      </c>
      <c r="E4576" s="28">
        <v>7.36</v>
      </c>
      <c r="F4576" s="28">
        <v>6.33</v>
      </c>
      <c r="G4576" s="28">
        <v>83.9</v>
      </c>
      <c r="H4576" s="28" t="str">
        <f>TRIM(PROPER('Base de datos cruda'!H4576))</f>
        <v>Rpg</v>
      </c>
      <c r="I4576" s="28">
        <v>3.9</v>
      </c>
      <c r="J4576" s="28">
        <v>7.66</v>
      </c>
      <c r="K4576" s="28">
        <v>282.55</v>
      </c>
      <c r="L4576" s="28">
        <f>IF('Base de datos cruda'!L4576&lt;0,,'Base de datos cruda'!L4576)</f>
        <v>6.58</v>
      </c>
      <c r="M4576" s="28" t="str">
        <f>IF(TRIM(PROPER('Base de datos cruda'!M4576))="High","Alto",IF(TRIM(PROPER('Base de datos cruda'!M4576))="Medium","Medio","Bajo"))</f>
        <v>Medio</v>
      </c>
      <c r="N4576" s="29">
        <v>82.43</v>
      </c>
      <c r="O4576" s="32">
        <f t="shared" si="1"/>
        <v>82.43</v>
      </c>
      <c r="P4576" s="33">
        <f t="shared" si="2"/>
        <v>11.31</v>
      </c>
      <c r="Q4576" s="34">
        <f t="shared" si="3"/>
        <v>2.016438356</v>
      </c>
      <c r="R4576" s="35" t="str">
        <f t="shared" si="4"/>
        <v>Alto</v>
      </c>
      <c r="S4576" s="35" t="str">
        <f>IF(O4576="","",IF(O4576&gt;AVERAGE('Base de datos limpia'!$O$2:$O$8001),"Alto","Normal"))
</f>
        <v>Alto</v>
      </c>
      <c r="T4576" s="35" t="str">
        <f t="shared" si="5"/>
        <v>Gamer intensivo</v>
      </c>
      <c r="U4576" s="35"/>
    </row>
    <row r="4577">
      <c r="A4577" s="28">
        <v>4576.0</v>
      </c>
      <c r="B4577" s="28">
        <v>16.0</v>
      </c>
      <c r="C4577" s="28" t="str">
        <f>TRIM(PROPER('Base de datos cruda'!C4577))</f>
        <v>Female</v>
      </c>
      <c r="D4577" s="28">
        <v>3.28</v>
      </c>
      <c r="E4577" s="28">
        <v>3.62</v>
      </c>
      <c r="F4577" s="28">
        <v>4.32</v>
      </c>
      <c r="G4577" s="28">
        <v>66.76</v>
      </c>
      <c r="H4577" s="28" t="str">
        <f>TRIM(PROPER('Base de datos cruda'!H4577))</f>
        <v>Casual</v>
      </c>
      <c r="I4577" s="28">
        <v>2.35</v>
      </c>
      <c r="J4577" s="28">
        <v>5.99</v>
      </c>
      <c r="K4577" s="28">
        <v>296.62</v>
      </c>
      <c r="L4577" s="28">
        <f>IF('Base de datos cruda'!L4577&lt;0,,'Base de datos cruda'!L4577)</f>
        <v>5.32</v>
      </c>
      <c r="M4577" s="28" t="str">
        <f>IF(TRIM(PROPER('Base de datos cruda'!M4577))="High","Alto",IF(TRIM(PROPER('Base de datos cruda'!M4577))="Medium","Medio","Bajo"))</f>
        <v>Medio</v>
      </c>
      <c r="N4577" s="29">
        <v>49.03</v>
      </c>
      <c r="O4577" s="32">
        <f t="shared" si="1"/>
        <v>49.03</v>
      </c>
      <c r="P4577" s="33">
        <f t="shared" si="2"/>
        <v>9.27</v>
      </c>
      <c r="Q4577" s="34">
        <f t="shared" si="3"/>
        <v>1.103658537</v>
      </c>
      <c r="R4577" s="35" t="str">
        <f t="shared" si="4"/>
        <v>Bajo</v>
      </c>
      <c r="S4577" s="35" t="str">
        <f>IF(O4577="","",IF(O4577&gt;AVERAGE('Base de datos limpia'!$O$2:$O$8001),"Alto","Normal"))
</f>
        <v>Normal</v>
      </c>
      <c r="T4577" s="35" t="str">
        <f t="shared" si="5"/>
        <v>Gamer moderado</v>
      </c>
      <c r="U4577" s="35"/>
    </row>
    <row r="4578">
      <c r="A4578" s="28">
        <v>4577.0</v>
      </c>
      <c r="B4578" s="28">
        <v>20.0</v>
      </c>
      <c r="C4578" s="28" t="str">
        <f>TRIM(PROPER('Base de datos cruda'!C4578))</f>
        <v>Male</v>
      </c>
      <c r="D4578" s="28">
        <v>6.68</v>
      </c>
      <c r="E4578" s="28">
        <v>3.21</v>
      </c>
      <c r="F4578" s="28">
        <v>6.99</v>
      </c>
      <c r="G4578" s="28">
        <v>67.0</v>
      </c>
      <c r="H4578" s="28" t="str">
        <f>TRIM(PROPER('Base de datos cruda'!H4578))</f>
        <v>Rpg</v>
      </c>
      <c r="I4578" s="28">
        <v>1.28</v>
      </c>
      <c r="J4578" s="28">
        <v>11.61</v>
      </c>
      <c r="K4578" s="28">
        <v>241.26</v>
      </c>
      <c r="L4578" s="28">
        <f>IF('Base de datos cruda'!L4578&lt;0,,'Base de datos cruda'!L4578)</f>
        <v>15.66</v>
      </c>
      <c r="M4578" s="28" t="str">
        <f>IF(TRIM(PROPER('Base de datos cruda'!M4578))="High","Alto",IF(TRIM(PROPER('Base de datos cruda'!M4578))="Medium","Medio","Bajo"))</f>
        <v>Bajo</v>
      </c>
      <c r="N4578" s="29">
        <v>25.39</v>
      </c>
      <c r="O4578" s="32">
        <f t="shared" si="1"/>
        <v>25.39</v>
      </c>
      <c r="P4578" s="33">
        <f t="shared" si="2"/>
        <v>18.29</v>
      </c>
      <c r="Q4578" s="34">
        <f t="shared" si="3"/>
        <v>0.4805389222</v>
      </c>
      <c r="R4578" s="35" t="str">
        <f t="shared" si="4"/>
        <v>Bajo</v>
      </c>
      <c r="S4578" s="35" t="str">
        <f>IF(O4578="","",IF(O4578&gt;AVERAGE('Base de datos limpia'!$O$2:$O$8001),"Alto","Normal"))
</f>
        <v>Normal</v>
      </c>
      <c r="T4578" s="35" t="str">
        <f t="shared" si="5"/>
        <v>Gamer moderado</v>
      </c>
      <c r="U4578" s="35"/>
    </row>
    <row r="4579">
      <c r="A4579" s="28">
        <v>4578.0</v>
      </c>
      <c r="B4579" s="28">
        <v>22.0</v>
      </c>
      <c r="C4579" s="28" t="str">
        <f>TRIM(PROPER('Base de datos cruda'!C4579))</f>
        <v>Female</v>
      </c>
      <c r="D4579" s="28">
        <v>3.05</v>
      </c>
      <c r="E4579" s="28">
        <v>3.92</v>
      </c>
      <c r="F4579" s="28">
        <v>5.78</v>
      </c>
      <c r="G4579" s="28">
        <v>79.7</v>
      </c>
      <c r="H4579" s="28" t="str">
        <f>TRIM(PROPER('Base de datos cruda'!H4579))</f>
        <v>Casual</v>
      </c>
      <c r="I4579" s="28">
        <v>3.16</v>
      </c>
      <c r="J4579" s="28">
        <v>8.18</v>
      </c>
      <c r="K4579" s="28">
        <v>287.33</v>
      </c>
      <c r="L4579" s="28">
        <f>IF('Base de datos cruda'!L4579&lt;0,,'Base de datos cruda'!L4579)</f>
        <v>4.07</v>
      </c>
      <c r="M4579" s="28" t="str">
        <f>IF(TRIM(PROPER('Base de datos cruda'!M4579))="High","Alto",IF(TRIM(PROPER('Base de datos cruda'!M4579))="Medium","Medio","Bajo"))</f>
        <v>Medio</v>
      </c>
      <c r="N4579" s="29">
        <v>60.63</v>
      </c>
      <c r="O4579" s="32">
        <f t="shared" si="1"/>
        <v>60.63</v>
      </c>
      <c r="P4579" s="33">
        <f t="shared" si="2"/>
        <v>11.23</v>
      </c>
      <c r="Q4579" s="34">
        <f t="shared" si="3"/>
        <v>1.285245902</v>
      </c>
      <c r="R4579" s="35" t="str">
        <f t="shared" si="4"/>
        <v>Medio</v>
      </c>
      <c r="S4579" s="35" t="str">
        <f>IF(O4579="","",IF(O4579&gt;AVERAGE('Base de datos limpia'!$O$2:$O$8001),"Alto","Normal"))
</f>
        <v>Normal</v>
      </c>
      <c r="T4579" s="35" t="str">
        <f t="shared" si="5"/>
        <v>Gamer moderado</v>
      </c>
      <c r="U4579" s="35"/>
    </row>
    <row r="4580">
      <c r="A4580" s="28">
        <v>4579.0</v>
      </c>
      <c r="B4580" s="28">
        <v>17.0</v>
      </c>
      <c r="C4580" s="28" t="str">
        <f>TRIM(PROPER('Base de datos cruda'!C4580))</f>
        <v>Male</v>
      </c>
      <c r="D4580" s="28">
        <v>0.51</v>
      </c>
      <c r="E4580" s="28">
        <v>7.51</v>
      </c>
      <c r="F4580" s="28">
        <v>6.17</v>
      </c>
      <c r="G4580" s="28">
        <v>98.08</v>
      </c>
      <c r="H4580" s="28" t="str">
        <f>TRIM(PROPER('Base de datos cruda'!H4580))</f>
        <v>Casual</v>
      </c>
      <c r="I4580" s="28">
        <v>1.05</v>
      </c>
      <c r="J4580" s="28">
        <v>3.17</v>
      </c>
      <c r="K4580" s="28">
        <v>308.53</v>
      </c>
      <c r="L4580" s="28">
        <f>IF('Base de datos cruda'!L4580&lt;0,,'Base de datos cruda'!L4580)</f>
        <v>0.09</v>
      </c>
      <c r="M4580" s="28" t="str">
        <f>IF(TRIM(PROPER('Base de datos cruda'!M4580))="High","Alto",IF(TRIM(PROPER('Base de datos cruda'!M4580))="Medium","Medio","Bajo"))</f>
        <v>Medio</v>
      </c>
      <c r="N4580" s="29">
        <v>95.6</v>
      </c>
      <c r="O4580" s="32">
        <f t="shared" si="1"/>
        <v>95.6</v>
      </c>
      <c r="P4580" s="33">
        <f t="shared" si="2"/>
        <v>3.68</v>
      </c>
      <c r="Q4580" s="34">
        <f t="shared" si="3"/>
        <v>14.7254902</v>
      </c>
      <c r="R4580" s="35" t="str">
        <f t="shared" si="4"/>
        <v>Alto</v>
      </c>
      <c r="S4580" s="35" t="str">
        <f>IF(O4580="","",IF(O4580&gt;AVERAGE('Base de datos limpia'!$O$2:$O$8001),"Alto","Normal"))
</f>
        <v>Alto</v>
      </c>
      <c r="T4580" s="35" t="str">
        <f t="shared" si="5"/>
        <v>Gamer intensivo</v>
      </c>
      <c r="U4580" s="35"/>
    </row>
    <row r="4581">
      <c r="A4581" s="28">
        <v>4580.0</v>
      </c>
      <c r="B4581" s="28">
        <v>23.0</v>
      </c>
      <c r="C4581" s="28" t="str">
        <f>TRIM(PROPER('Base de datos cruda'!C4581))</f>
        <v>Female</v>
      </c>
      <c r="D4581" s="28">
        <v>0.53</v>
      </c>
      <c r="E4581" s="28">
        <v>8.37</v>
      </c>
      <c r="F4581" s="28">
        <v>6.11</v>
      </c>
      <c r="G4581" s="28">
        <v>96.18</v>
      </c>
      <c r="H4581" s="28" t="str">
        <f>TRIM(PROPER('Base de datos cruda'!H4581))</f>
        <v>Fps</v>
      </c>
      <c r="I4581" s="28">
        <v>2.44</v>
      </c>
      <c r="J4581" s="28">
        <v>4.94</v>
      </c>
      <c r="K4581" s="28">
        <v>312.44</v>
      </c>
      <c r="L4581" s="28">
        <f>IF('Base de datos cruda'!L4581&lt;0,,'Base de datos cruda'!L4581)</f>
        <v>2.27</v>
      </c>
      <c r="M4581" s="28" t="str">
        <f>IF(TRIM(PROPER('Base de datos cruda'!M4581))="High","Alto",IF(TRIM(PROPER('Base de datos cruda'!M4581))="Medium","Medio","Bajo"))</f>
        <v>Medio</v>
      </c>
      <c r="N4581" s="29">
        <v>95.26</v>
      </c>
      <c r="O4581" s="32">
        <f t="shared" si="1"/>
        <v>95.26</v>
      </c>
      <c r="P4581" s="33">
        <f t="shared" si="2"/>
        <v>5.47</v>
      </c>
      <c r="Q4581" s="34">
        <f t="shared" si="3"/>
        <v>15.79245283</v>
      </c>
      <c r="R4581" s="35" t="str">
        <f t="shared" si="4"/>
        <v>Alto</v>
      </c>
      <c r="S4581" s="35" t="str">
        <f>IF(O4581="","",IF(O4581&gt;AVERAGE('Base de datos limpia'!$O$2:$O$8001),"Alto","Normal"))
</f>
        <v>Alto</v>
      </c>
      <c r="T4581" s="35" t="str">
        <f t="shared" si="5"/>
        <v>Gamer intensivo</v>
      </c>
      <c r="U4581" s="35"/>
    </row>
    <row r="4582">
      <c r="A4582" s="28">
        <v>4581.0</v>
      </c>
      <c r="B4582" s="28">
        <v>19.0</v>
      </c>
      <c r="C4582" s="28" t="str">
        <f>TRIM(PROPER('Base de datos cruda'!C4582))</f>
        <v>Female</v>
      </c>
      <c r="D4582" s="28">
        <v>0.34</v>
      </c>
      <c r="E4582" s="28">
        <v>6.29</v>
      </c>
      <c r="F4582" s="28">
        <v>7.16</v>
      </c>
      <c r="G4582" s="28">
        <v>66.65</v>
      </c>
      <c r="H4582" s="28" t="str">
        <f>TRIM(PROPER('Base de datos cruda'!H4582))</f>
        <v>Fps</v>
      </c>
      <c r="I4582" s="28">
        <v>0.95</v>
      </c>
      <c r="J4582" s="28">
        <v>4.55</v>
      </c>
      <c r="K4582" s="28">
        <v>322.93</v>
      </c>
      <c r="L4582" s="28">
        <f>IF('Base de datos cruda'!L4582&lt;0,,'Base de datos cruda'!L4582)</f>
        <v>4.8</v>
      </c>
      <c r="M4582" s="28" t="str">
        <f>IF(TRIM(PROPER('Base de datos cruda'!M4582))="High","Alto",IF(TRIM(PROPER('Base de datos cruda'!M4582))="Medium","Medio","Bajo"))</f>
        <v>Medio</v>
      </c>
      <c r="N4582" s="29">
        <v>92.02</v>
      </c>
      <c r="O4582" s="32">
        <f t="shared" si="1"/>
        <v>92.02</v>
      </c>
      <c r="P4582" s="33">
        <f t="shared" si="2"/>
        <v>4.89</v>
      </c>
      <c r="Q4582" s="34">
        <f t="shared" si="3"/>
        <v>18.5</v>
      </c>
      <c r="R4582" s="35" t="str">
        <f t="shared" si="4"/>
        <v>Alto</v>
      </c>
      <c r="S4582" s="35" t="str">
        <f>IF(O4582="","",IF(O4582&gt;AVERAGE('Base de datos limpia'!$O$2:$O$8001),"Alto","Normal"))
</f>
        <v>Alto</v>
      </c>
      <c r="T4582" s="35" t="str">
        <f t="shared" si="5"/>
        <v>Gamer intensivo</v>
      </c>
      <c r="U4582" s="35"/>
    </row>
    <row r="4583">
      <c r="A4583" s="28">
        <v>4582.0</v>
      </c>
      <c r="B4583" s="28">
        <v>18.0</v>
      </c>
      <c r="C4583" s="28" t="str">
        <f>TRIM(PROPER('Base de datos cruda'!C4583))</f>
        <v>Female</v>
      </c>
      <c r="D4583" s="28">
        <v>3.27</v>
      </c>
      <c r="E4583" s="28">
        <v>3.9</v>
      </c>
      <c r="F4583" s="28">
        <v>6.86</v>
      </c>
      <c r="G4583" s="28">
        <v>71.51</v>
      </c>
      <c r="H4583" s="28" t="str">
        <f>TRIM(PROPER('Base de datos cruda'!H4583))</f>
        <v>Rpg</v>
      </c>
      <c r="I4583" s="28">
        <v>3.8</v>
      </c>
      <c r="J4583" s="28">
        <v>5.98</v>
      </c>
      <c r="K4583" s="28">
        <v>278.96</v>
      </c>
      <c r="L4583" s="28">
        <f>IF('Base de datos cruda'!L4583&lt;0,,'Base de datos cruda'!L4583)</f>
        <v>8.41</v>
      </c>
      <c r="M4583" s="28" t="str">
        <f>IF(TRIM(PROPER('Base de datos cruda'!M4583))="High","Alto",IF(TRIM(PROPER('Base de datos cruda'!M4583))="Medium","Medio","Bajo"))</f>
        <v>Medio</v>
      </c>
      <c r="N4583" s="29">
        <v>59.06</v>
      </c>
      <c r="O4583" s="32">
        <f t="shared" si="1"/>
        <v>59.06</v>
      </c>
      <c r="P4583" s="33">
        <f t="shared" si="2"/>
        <v>9.25</v>
      </c>
      <c r="Q4583" s="34">
        <f t="shared" si="3"/>
        <v>1.19266055</v>
      </c>
      <c r="R4583" s="35" t="str">
        <f t="shared" si="4"/>
        <v>Medio</v>
      </c>
      <c r="S4583" s="35" t="str">
        <f>IF(O4583="","",IF(O4583&gt;AVERAGE('Base de datos limpia'!$O$2:$O$8001),"Alto","Normal"))
</f>
        <v>Normal</v>
      </c>
      <c r="T4583" s="35" t="str">
        <f t="shared" si="5"/>
        <v>Gamer moderado</v>
      </c>
      <c r="U4583" s="35"/>
    </row>
    <row r="4584">
      <c r="A4584" s="28">
        <v>4583.0</v>
      </c>
      <c r="B4584" s="28">
        <v>23.0</v>
      </c>
      <c r="C4584" s="28" t="str">
        <f>TRIM(PROPER('Base de datos cruda'!C4584))</f>
        <v>Male</v>
      </c>
      <c r="D4584" s="28">
        <v>5.75</v>
      </c>
      <c r="E4584" s="28">
        <v>3.79</v>
      </c>
      <c r="F4584" s="28">
        <v>6.11</v>
      </c>
      <c r="G4584" s="28">
        <v>83.55</v>
      </c>
      <c r="H4584" s="28" t="str">
        <f>TRIM(PROPER('Base de datos cruda'!H4584))</f>
        <v>Casual</v>
      </c>
      <c r="I4584" s="28">
        <v>1.6</v>
      </c>
      <c r="J4584" s="28">
        <v>11.6</v>
      </c>
      <c r="K4584" s="28">
        <v>245.97</v>
      </c>
      <c r="L4584" s="28">
        <f>IF('Base de datos cruda'!L4584&lt;0,,'Base de datos cruda'!L4584)</f>
        <v>11.39</v>
      </c>
      <c r="M4584" s="28" t="str">
        <f>IF(TRIM(PROPER('Base de datos cruda'!M4584))="High","Alto",IF(TRIM(PROPER('Base de datos cruda'!M4584))="Medium","Medio","Bajo"))</f>
        <v>Bajo</v>
      </c>
      <c r="N4584" s="29">
        <v>43.33</v>
      </c>
      <c r="O4584" s="32">
        <f t="shared" si="1"/>
        <v>43.33</v>
      </c>
      <c r="P4584" s="33">
        <f t="shared" si="2"/>
        <v>17.35</v>
      </c>
      <c r="Q4584" s="34">
        <f t="shared" si="3"/>
        <v>0.6591304348</v>
      </c>
      <c r="R4584" s="35" t="str">
        <f t="shared" si="4"/>
        <v>Bajo</v>
      </c>
      <c r="S4584" s="35" t="str">
        <f>IF(O4584="","",IF(O4584&gt;AVERAGE('Base de datos limpia'!$O$2:$O$8001),"Alto","Normal"))
</f>
        <v>Normal</v>
      </c>
      <c r="T4584" s="35" t="str">
        <f t="shared" si="5"/>
        <v>Gamer moderado</v>
      </c>
      <c r="U4584" s="35"/>
    </row>
    <row r="4585">
      <c r="A4585" s="28">
        <v>4584.0</v>
      </c>
      <c r="B4585" s="28">
        <v>17.0</v>
      </c>
      <c r="C4585" s="28" t="str">
        <f>TRIM(PROPER('Base de datos cruda'!C4585))</f>
        <v>Male</v>
      </c>
      <c r="D4585" s="28">
        <v>1.63</v>
      </c>
      <c r="E4585" s="28">
        <v>2.12</v>
      </c>
      <c r="F4585" s="28">
        <v>4.08</v>
      </c>
      <c r="G4585" s="28">
        <v>79.1</v>
      </c>
      <c r="H4585" s="28" t="str">
        <f>TRIM(PROPER('Base de datos cruda'!H4585))</f>
        <v>Casual</v>
      </c>
      <c r="I4585" s="28">
        <v>2.21</v>
      </c>
      <c r="J4585" s="28">
        <v>4.36</v>
      </c>
      <c r="K4585" s="28">
        <v>311.95</v>
      </c>
      <c r="L4585" s="28">
        <f>IF('Base de datos cruda'!L4585&lt;0,,'Base de datos cruda'!L4585)</f>
        <v>4.54</v>
      </c>
      <c r="M4585" s="28" t="str">
        <f>IF(TRIM(PROPER('Base de datos cruda'!M4585))="High","Alto",IF(TRIM(PROPER('Base de datos cruda'!M4585))="Medium","Medio","Bajo"))</f>
        <v>Medio</v>
      </c>
      <c r="N4585" s="29">
        <v>58.02</v>
      </c>
      <c r="O4585" s="32">
        <f t="shared" si="1"/>
        <v>58.02</v>
      </c>
      <c r="P4585" s="33">
        <f t="shared" si="2"/>
        <v>5.99</v>
      </c>
      <c r="Q4585" s="34">
        <f t="shared" si="3"/>
        <v>1.300613497</v>
      </c>
      <c r="R4585" s="35" t="str">
        <f t="shared" si="4"/>
        <v>Medio</v>
      </c>
      <c r="S4585" s="35" t="str">
        <f>IF(O4585="","",IF(O4585&gt;AVERAGE('Base de datos limpia'!$O$2:$O$8001),"Alto","Normal"))
</f>
        <v>Normal</v>
      </c>
      <c r="T4585" s="35" t="str">
        <f t="shared" si="5"/>
        <v>Gamer casual</v>
      </c>
      <c r="U4585" s="35"/>
    </row>
    <row r="4586">
      <c r="A4586" s="28">
        <v>4585.0</v>
      </c>
      <c r="B4586" s="28">
        <v>18.0</v>
      </c>
      <c r="C4586" s="28" t="str">
        <f>TRIM(PROPER('Base de datos cruda'!C4586))</f>
        <v>Male</v>
      </c>
      <c r="D4586" s="28">
        <v>5.17</v>
      </c>
      <c r="E4586" s="28">
        <v>9.4</v>
      </c>
      <c r="F4586" s="28">
        <v>7.1</v>
      </c>
      <c r="G4586" s="28">
        <v>64.77</v>
      </c>
      <c r="H4586" s="28" t="str">
        <f>TRIM(PROPER('Base de datos cruda'!H4586))</f>
        <v>Rpg</v>
      </c>
      <c r="I4586" s="28">
        <v>3.77</v>
      </c>
      <c r="J4586" s="28">
        <v>9.27</v>
      </c>
      <c r="K4586" s="28">
        <v>262.79</v>
      </c>
      <c r="L4586" s="28">
        <f>IF('Base de datos cruda'!L4586&lt;0,,'Base de datos cruda'!L4586)</f>
        <v>13.56</v>
      </c>
      <c r="M4586" s="28" t="str">
        <f>IF(TRIM(PROPER('Base de datos cruda'!M4586))="High","Alto",IF(TRIM(PROPER('Base de datos cruda'!M4586))="Medium","Medio","Bajo"))</f>
        <v>Bajo</v>
      </c>
      <c r="N4586" s="29">
        <v>101.246369800485</v>
      </c>
      <c r="O4586" s="33" t="str">
        <f t="shared" si="1"/>
        <v/>
      </c>
      <c r="P4586" s="33">
        <f t="shared" si="2"/>
        <v>14.44</v>
      </c>
      <c r="Q4586" s="34">
        <f t="shared" si="3"/>
        <v>1.818181818</v>
      </c>
      <c r="R4586" s="35" t="str">
        <f t="shared" si="4"/>
        <v>Alto</v>
      </c>
      <c r="S4586" s="35" t="str">
        <f>IF(O4586="","",IF(O4586&gt;AVERAGE('Base de datos limpia'!$O$2:$O$8001),"Alto","Normal"))
</f>
        <v/>
      </c>
      <c r="T4586" s="35" t="str">
        <f t="shared" si="5"/>
        <v>Gamer intensivo</v>
      </c>
      <c r="U4586" s="35"/>
    </row>
    <row r="4587">
      <c r="A4587" s="28">
        <v>4586.0</v>
      </c>
      <c r="B4587" s="28">
        <v>18.0</v>
      </c>
      <c r="C4587" s="28" t="str">
        <f>TRIM(PROPER('Base de datos cruda'!C4587))</f>
        <v>Female</v>
      </c>
      <c r="D4587" s="28">
        <v>5.5</v>
      </c>
      <c r="E4587" s="28">
        <v>6.74</v>
      </c>
      <c r="F4587" s="28">
        <v>8.4</v>
      </c>
      <c r="G4587" s="28">
        <v>74.77</v>
      </c>
      <c r="H4587" s="28" t="str">
        <f>TRIM(PROPER('Base de datos cruda'!H4587))</f>
        <v>Fps</v>
      </c>
      <c r="I4587" s="28">
        <v>3.3</v>
      </c>
      <c r="J4587" s="28">
        <v>8.4</v>
      </c>
      <c r="K4587" s="28">
        <v>249.2</v>
      </c>
      <c r="L4587" s="28">
        <f>IF('Base de datos cruda'!L4587&lt;0,,'Base de datos cruda'!L4587)</f>
        <v>13.88</v>
      </c>
      <c r="M4587" s="28" t="str">
        <f>IF(TRIM(PROPER('Base de datos cruda'!M4587))="High","Alto",IF(TRIM(PROPER('Base de datos cruda'!M4587))="Medium","Medio","Bajo"))</f>
        <v>Bajo</v>
      </c>
      <c r="N4587" s="29">
        <v>69.43</v>
      </c>
      <c r="O4587" s="32">
        <f t="shared" si="1"/>
        <v>69.43</v>
      </c>
      <c r="P4587" s="33">
        <f t="shared" si="2"/>
        <v>13.9</v>
      </c>
      <c r="Q4587" s="34">
        <f t="shared" si="3"/>
        <v>1.225454545</v>
      </c>
      <c r="R4587" s="35" t="str">
        <f t="shared" si="4"/>
        <v>Medio</v>
      </c>
      <c r="S4587" s="35" t="str">
        <f>IF(O4587="","",IF(O4587&gt;AVERAGE('Base de datos limpia'!$O$2:$O$8001),"Alto","Normal"))
</f>
        <v>Alto</v>
      </c>
      <c r="T4587" s="35" t="str">
        <f t="shared" si="5"/>
        <v>Gamer intensivo</v>
      </c>
      <c r="U4587" s="35"/>
    </row>
    <row r="4588">
      <c r="A4588" s="28">
        <v>4587.0</v>
      </c>
      <c r="B4588" s="28">
        <v>16.0</v>
      </c>
      <c r="C4588" s="28" t="str">
        <f>TRIM(PROPER('Base de datos cruda'!C4588))</f>
        <v>Female</v>
      </c>
      <c r="D4588" s="28">
        <v>2.04</v>
      </c>
      <c r="E4588" s="28">
        <v>1.24</v>
      </c>
      <c r="F4588" s="28">
        <v>7.85</v>
      </c>
      <c r="G4588" s="28">
        <v>98.19</v>
      </c>
      <c r="H4588" s="28" t="str">
        <f>TRIM(PROPER('Base de datos cruda'!H4588))</f>
        <v>Fps</v>
      </c>
      <c r="I4588" s="28">
        <v>2.0</v>
      </c>
      <c r="J4588" s="28">
        <v>3.1</v>
      </c>
      <c r="K4588" s="28">
        <v>313.05</v>
      </c>
      <c r="L4588" s="28">
        <f>IF('Base de datos cruda'!L4588&lt;0,,'Base de datos cruda'!L4588)</f>
        <v>6.7</v>
      </c>
      <c r="M4588" s="28" t="str">
        <f>IF(TRIM(PROPER('Base de datos cruda'!M4588))="High","Alto",IF(TRIM(PROPER('Base de datos cruda'!M4588))="Medium","Medio","Bajo"))</f>
        <v>Medio</v>
      </c>
      <c r="N4588" s="29">
        <v>62.62</v>
      </c>
      <c r="O4588" s="32">
        <f t="shared" si="1"/>
        <v>62.62</v>
      </c>
      <c r="P4588" s="33">
        <f t="shared" si="2"/>
        <v>5.14</v>
      </c>
      <c r="Q4588" s="34">
        <f t="shared" si="3"/>
        <v>0.6078431373</v>
      </c>
      <c r="R4588" s="35" t="str">
        <f t="shared" si="4"/>
        <v>Medio</v>
      </c>
      <c r="S4588" s="35" t="str">
        <f>IF(O4588="","",IF(O4588&gt;AVERAGE('Base de datos limpia'!$O$2:$O$8001),"Alto","Normal"))
</f>
        <v>Normal</v>
      </c>
      <c r="T4588" s="35" t="str">
        <f t="shared" si="5"/>
        <v>Gamer casual</v>
      </c>
      <c r="U4588" s="35"/>
    </row>
    <row r="4589">
      <c r="A4589" s="28">
        <v>4588.0</v>
      </c>
      <c r="B4589" s="28">
        <v>21.0</v>
      </c>
      <c r="C4589" s="28" t="str">
        <f>TRIM(PROPER('Base de datos cruda'!C4589))</f>
        <v>Male</v>
      </c>
      <c r="D4589" s="28">
        <v>4.8</v>
      </c>
      <c r="E4589" s="28">
        <v>6.96</v>
      </c>
      <c r="F4589" s="28">
        <v>8.91</v>
      </c>
      <c r="G4589" s="28">
        <v>98.06</v>
      </c>
      <c r="H4589" s="28" t="str">
        <f>TRIM(PROPER('Base de datos cruda'!H4589))</f>
        <v>Casual</v>
      </c>
      <c r="I4589" s="28">
        <v>0.36</v>
      </c>
      <c r="J4589" s="28">
        <v>6.26</v>
      </c>
      <c r="K4589" s="28">
        <v>283.54</v>
      </c>
      <c r="L4589" s="28">
        <f>IF('Base de datos cruda'!L4589&lt;0,,'Base de datos cruda'!L4589)</f>
        <v>12.73</v>
      </c>
      <c r="M4589" s="28" t="str">
        <f>IF(TRIM(PROPER('Base de datos cruda'!M4589))="High","Alto",IF(TRIM(PROPER('Base de datos cruda'!M4589))="Medium","Medio","Bajo"))</f>
        <v>Medio</v>
      </c>
      <c r="N4589" s="29">
        <v>80.73</v>
      </c>
      <c r="O4589" s="32">
        <f t="shared" si="1"/>
        <v>80.73</v>
      </c>
      <c r="P4589" s="33">
        <f t="shared" si="2"/>
        <v>11.06</v>
      </c>
      <c r="Q4589" s="34">
        <f t="shared" si="3"/>
        <v>1.45</v>
      </c>
      <c r="R4589" s="35" t="str">
        <f t="shared" si="4"/>
        <v>Alto</v>
      </c>
      <c r="S4589" s="35" t="str">
        <f>IF(O4589="","",IF(O4589&gt;AVERAGE('Base de datos limpia'!$O$2:$O$8001),"Alto","Normal"))
</f>
        <v>Alto</v>
      </c>
      <c r="T4589" s="35" t="str">
        <f t="shared" si="5"/>
        <v>Gamer intensivo</v>
      </c>
      <c r="U4589" s="35"/>
    </row>
    <row r="4590">
      <c r="A4590" s="28">
        <v>4589.0</v>
      </c>
      <c r="B4590" s="28">
        <v>17.0</v>
      </c>
      <c r="C4590" s="28" t="str">
        <f>TRIM(PROPER('Base de datos cruda'!C4590))</f>
        <v>Male</v>
      </c>
      <c r="D4590" s="28">
        <v>5.48</v>
      </c>
      <c r="E4590" s="28">
        <v>5.02</v>
      </c>
      <c r="F4590" s="28">
        <v>4.7</v>
      </c>
      <c r="G4590" s="28">
        <v>82.38</v>
      </c>
      <c r="H4590" s="28" t="str">
        <f>TRIM(PROPER('Base de datos cruda'!H4590))</f>
        <v>Rpg</v>
      </c>
      <c r="I4590" s="28">
        <v>4.61</v>
      </c>
      <c r="J4590" s="28">
        <v>7.64</v>
      </c>
      <c r="K4590" s="28">
        <v>264.39</v>
      </c>
      <c r="L4590" s="28">
        <f>IF('Base de datos cruda'!L4590&lt;0,,'Base de datos cruda'!L4590)</f>
        <v>13.18</v>
      </c>
      <c r="M4590" s="28" t="str">
        <f>IF(TRIM(PROPER('Base de datos cruda'!M4590))="High","Alto",IF(TRIM(PROPER('Base de datos cruda'!M4590))="Medium","Medio","Bajo"))</f>
        <v>Bajo</v>
      </c>
      <c r="N4590" s="29">
        <v>51.3519714983419</v>
      </c>
      <c r="O4590" s="32">
        <f t="shared" si="1"/>
        <v>51.3519715</v>
      </c>
      <c r="P4590" s="33">
        <f t="shared" si="2"/>
        <v>13.12</v>
      </c>
      <c r="Q4590" s="34">
        <f t="shared" si="3"/>
        <v>0.9160583942</v>
      </c>
      <c r="R4590" s="35" t="str">
        <f t="shared" si="4"/>
        <v>Medio</v>
      </c>
      <c r="S4590" s="35" t="str">
        <f>IF(O4590="","",IF(O4590&gt;AVERAGE('Base de datos limpia'!$O$2:$O$8001),"Alto","Normal"))
</f>
        <v>Normal</v>
      </c>
      <c r="T4590" s="35" t="str">
        <f t="shared" si="5"/>
        <v>Gamer moderado</v>
      </c>
      <c r="U4590" s="35"/>
    </row>
    <row r="4591">
      <c r="A4591" s="28">
        <v>4590.0</v>
      </c>
      <c r="B4591" s="28">
        <v>16.0</v>
      </c>
      <c r="C4591" s="28" t="str">
        <f>TRIM(PROPER('Base de datos cruda'!C4591))</f>
        <v>Female</v>
      </c>
      <c r="D4591" s="28">
        <v>3.73</v>
      </c>
      <c r="E4591" s="28">
        <v>9.75</v>
      </c>
      <c r="F4591" s="28">
        <v>5.11</v>
      </c>
      <c r="G4591" s="28">
        <v>85.41</v>
      </c>
      <c r="H4591" s="28" t="str">
        <f>TRIM(PROPER('Base de datos cruda'!H4591))</f>
        <v>Rpg</v>
      </c>
      <c r="I4591" s="28">
        <v>0.04</v>
      </c>
      <c r="J4591" s="28">
        <v>8.79</v>
      </c>
      <c r="K4591" s="28">
        <v>263.29</v>
      </c>
      <c r="L4591" s="28">
        <f>IF('Base de datos cruda'!L4591&lt;0,,'Base de datos cruda'!L4591)</f>
        <v>10.96</v>
      </c>
      <c r="M4591" s="28" t="str">
        <f>IF(TRIM(PROPER('Base de datos cruda'!M4591))="High","Alto",IF(TRIM(PROPER('Base de datos cruda'!M4591))="Medium","Medio","Bajo"))</f>
        <v>Alto</v>
      </c>
      <c r="N4591" s="29">
        <v>96.64</v>
      </c>
      <c r="O4591" s="32">
        <f t="shared" si="1"/>
        <v>96.64</v>
      </c>
      <c r="P4591" s="33">
        <f t="shared" si="2"/>
        <v>12.52</v>
      </c>
      <c r="Q4591" s="34">
        <f t="shared" si="3"/>
        <v>2.613941019</v>
      </c>
      <c r="R4591" s="35" t="str">
        <f t="shared" si="4"/>
        <v>Alto</v>
      </c>
      <c r="S4591" s="35" t="str">
        <f>IF(O4591="","",IF(O4591&gt;AVERAGE('Base de datos limpia'!$O$2:$O$8001),"Alto","Normal"))
</f>
        <v>Alto</v>
      </c>
      <c r="T4591" s="35" t="str">
        <f t="shared" si="5"/>
        <v>Gamer intensivo</v>
      </c>
      <c r="U4591" s="35"/>
    </row>
    <row r="4592">
      <c r="A4592" s="28">
        <v>4591.0</v>
      </c>
      <c r="B4592" s="28">
        <v>17.0</v>
      </c>
      <c r="C4592" s="28" t="str">
        <f>TRIM(PROPER('Base de datos cruda'!C4592))</f>
        <v>Male</v>
      </c>
      <c r="D4592" s="28">
        <v>2.69</v>
      </c>
      <c r="E4592" s="28">
        <v>8.37</v>
      </c>
      <c r="F4592" s="28">
        <v>6.7</v>
      </c>
      <c r="G4592" s="28">
        <v>68.88</v>
      </c>
      <c r="H4592" s="28" t="str">
        <f>TRIM(PROPER('Base de datos cruda'!H4592))</f>
        <v>Casual</v>
      </c>
      <c r="I4592" s="28">
        <v>3.67</v>
      </c>
      <c r="J4592" s="28">
        <v>5.9</v>
      </c>
      <c r="K4592" s="28">
        <v>291.79</v>
      </c>
      <c r="L4592" s="28">
        <f>IF('Base de datos cruda'!L4592&lt;0,,'Base de datos cruda'!L4592)</f>
        <v>7.45</v>
      </c>
      <c r="M4592" s="28" t="str">
        <f>IF(TRIM(PROPER('Base de datos cruda'!M4592))="High","Alto",IF(TRIM(PROPER('Base de datos cruda'!M4592))="Medium","Medio","Bajo"))</f>
        <v>Medio</v>
      </c>
      <c r="N4592" s="29">
        <v>89.09</v>
      </c>
      <c r="O4592" s="32">
        <f t="shared" si="1"/>
        <v>89.09</v>
      </c>
      <c r="P4592" s="33">
        <f t="shared" si="2"/>
        <v>8.59</v>
      </c>
      <c r="Q4592" s="34">
        <f t="shared" si="3"/>
        <v>3.111524164</v>
      </c>
      <c r="R4592" s="35" t="str">
        <f t="shared" si="4"/>
        <v>Alto</v>
      </c>
      <c r="S4592" s="35" t="str">
        <f>IF(O4592="","",IF(O4592&gt;AVERAGE('Base de datos limpia'!$O$2:$O$8001),"Alto","Normal"))
</f>
        <v>Alto</v>
      </c>
      <c r="T4592" s="35" t="str">
        <f t="shared" si="5"/>
        <v>Gamer intensivo</v>
      </c>
      <c r="U4592" s="35"/>
    </row>
    <row r="4593">
      <c r="A4593" s="28">
        <v>4592.0</v>
      </c>
      <c r="B4593" s="28">
        <v>21.0</v>
      </c>
      <c r="C4593" s="28" t="str">
        <f>TRIM(PROPER('Base de datos cruda'!C4593))</f>
        <v>Male</v>
      </c>
      <c r="D4593" s="28">
        <v>4.95</v>
      </c>
      <c r="E4593" s="28">
        <v>2.54</v>
      </c>
      <c r="F4593" s="28">
        <v>5.18</v>
      </c>
      <c r="G4593" s="28">
        <v>89.68</v>
      </c>
      <c r="H4593" s="28" t="str">
        <f>TRIM(PROPER('Base de datos cruda'!H4593))</f>
        <v>Casual</v>
      </c>
      <c r="I4593" s="28">
        <v>4.73</v>
      </c>
      <c r="J4593" s="28">
        <v>8.89</v>
      </c>
      <c r="K4593" s="28">
        <v>266.49</v>
      </c>
      <c r="L4593" s="28">
        <f>IF('Base de datos cruda'!L4593&lt;0,,'Base de datos cruda'!L4593)</f>
        <v>13.55</v>
      </c>
      <c r="M4593" s="28" t="str">
        <f>IF(TRIM(PROPER('Base de datos cruda'!M4593))="High","Alto",IF(TRIM(PROPER('Base de datos cruda'!M4593))="Medium","Medio","Bajo"))</f>
        <v>Medio</v>
      </c>
      <c r="N4593" s="29">
        <v>51.5492005129954</v>
      </c>
      <c r="O4593" s="32">
        <f t="shared" si="1"/>
        <v>51.54920051</v>
      </c>
      <c r="P4593" s="33">
        <f t="shared" si="2"/>
        <v>13.84</v>
      </c>
      <c r="Q4593" s="34">
        <f t="shared" si="3"/>
        <v>0.5131313131</v>
      </c>
      <c r="R4593" s="35" t="str">
        <f t="shared" si="4"/>
        <v>Medio</v>
      </c>
      <c r="S4593" s="35" t="str">
        <f>IF(O4593="","",IF(O4593&gt;AVERAGE('Base de datos limpia'!$O$2:$O$8001),"Alto","Normal"))
</f>
        <v>Normal</v>
      </c>
      <c r="T4593" s="35" t="str">
        <f t="shared" si="5"/>
        <v>Gamer casual</v>
      </c>
      <c r="U4593" s="35"/>
    </row>
    <row r="4594">
      <c r="A4594" s="28">
        <v>4593.0</v>
      </c>
      <c r="B4594" s="28">
        <v>19.0</v>
      </c>
      <c r="C4594" s="28" t="str">
        <f>TRIM(PROPER('Base de datos cruda'!C4594))</f>
        <v>Male</v>
      </c>
      <c r="D4594" s="28">
        <v>7.82</v>
      </c>
      <c r="E4594" s="28">
        <v>7.48</v>
      </c>
      <c r="F4594" s="28">
        <v>4.17</v>
      </c>
      <c r="G4594" s="28">
        <v>62.1</v>
      </c>
      <c r="H4594" s="28" t="str">
        <f>TRIM(PROPER('Base de datos cruda'!H4594))</f>
        <v>Rpg</v>
      </c>
      <c r="I4594" s="28">
        <v>1.53</v>
      </c>
      <c r="J4594" s="28">
        <v>13.54</v>
      </c>
      <c r="K4594" s="28">
        <v>210.31</v>
      </c>
      <c r="L4594" s="28">
        <f>IF('Base de datos cruda'!L4594&lt;0,,'Base de datos cruda'!L4594)</f>
        <v>16.92</v>
      </c>
      <c r="M4594" s="28" t="str">
        <f>IF(TRIM(PROPER('Base de datos cruda'!M4594))="High","Alto",IF(TRIM(PROPER('Base de datos cruda'!M4594))="Medium","Medio","Bajo"))</f>
        <v>Alto</v>
      </c>
      <c r="N4594" s="29">
        <v>50.1788944982729</v>
      </c>
      <c r="O4594" s="32">
        <f t="shared" si="1"/>
        <v>50.1788945</v>
      </c>
      <c r="P4594" s="33">
        <f t="shared" si="2"/>
        <v>21.36</v>
      </c>
      <c r="Q4594" s="34">
        <f t="shared" si="3"/>
        <v>0.9565217391</v>
      </c>
      <c r="R4594" s="35" t="str">
        <f t="shared" si="4"/>
        <v>Medio</v>
      </c>
      <c r="S4594" s="35" t="str">
        <f>IF(O4594="","",IF(O4594&gt;AVERAGE('Base de datos limpia'!$O$2:$O$8001),"Alto","Normal"))
</f>
        <v>Normal</v>
      </c>
      <c r="T4594" s="35" t="str">
        <f t="shared" si="5"/>
        <v>Gamer intensivo</v>
      </c>
      <c r="U4594" s="35"/>
    </row>
    <row r="4595">
      <c r="A4595" s="28">
        <v>4594.0</v>
      </c>
      <c r="B4595" s="28">
        <v>21.0</v>
      </c>
      <c r="C4595" s="28" t="str">
        <f>TRIM(PROPER('Base de datos cruda'!C4595))</f>
        <v>Female</v>
      </c>
      <c r="D4595" s="28">
        <v>3.41</v>
      </c>
      <c r="E4595" s="28">
        <v>5.37</v>
      </c>
      <c r="F4595" s="28">
        <v>6.01</v>
      </c>
      <c r="G4595" s="28">
        <v>68.83</v>
      </c>
      <c r="H4595" s="28" t="str">
        <f>TRIM(PROPER('Base de datos cruda'!H4595))</f>
        <v>Rpg</v>
      </c>
      <c r="I4595" s="28">
        <v>0.38</v>
      </c>
      <c r="J4595" s="28">
        <v>5.15</v>
      </c>
      <c r="K4595" s="28">
        <v>291.0</v>
      </c>
      <c r="L4595" s="28">
        <f>IF('Base de datos cruda'!L4595&lt;0,,'Base de datos cruda'!L4595)</f>
        <v>7.28</v>
      </c>
      <c r="M4595" s="28" t="str">
        <f>IF(TRIM(PROPER('Base de datos cruda'!M4595))="High","Alto",IF(TRIM(PROPER('Base de datos cruda'!M4595))="Medium","Medio","Bajo"))</f>
        <v>Medio</v>
      </c>
      <c r="N4595" s="29">
        <v>66.42</v>
      </c>
      <c r="O4595" s="32">
        <f t="shared" si="1"/>
        <v>66.42</v>
      </c>
      <c r="P4595" s="33">
        <f t="shared" si="2"/>
        <v>8.56</v>
      </c>
      <c r="Q4595" s="34">
        <f t="shared" si="3"/>
        <v>1.574780059</v>
      </c>
      <c r="R4595" s="35" t="str">
        <f t="shared" si="4"/>
        <v>Medio</v>
      </c>
      <c r="S4595" s="35" t="str">
        <f>IF(O4595="","",IF(O4595&gt;AVERAGE('Base de datos limpia'!$O$2:$O$8001),"Alto","Normal"))
</f>
        <v>Alto</v>
      </c>
      <c r="T4595" s="35" t="str">
        <f t="shared" si="5"/>
        <v>Gamer moderado</v>
      </c>
      <c r="U4595" s="35"/>
    </row>
    <row r="4596">
      <c r="A4596" s="28">
        <v>4595.0</v>
      </c>
      <c r="B4596" s="28">
        <v>24.0</v>
      </c>
      <c r="C4596" s="28" t="str">
        <f>TRIM(PROPER('Base de datos cruda'!C4596))</f>
        <v>Female</v>
      </c>
      <c r="D4596" s="28">
        <v>3.13</v>
      </c>
      <c r="E4596" s="28">
        <v>2.68</v>
      </c>
      <c r="F4596" s="28">
        <v>5.44</v>
      </c>
      <c r="G4596" s="28">
        <v>60.24</v>
      </c>
      <c r="H4596" s="28" t="str">
        <f>TRIM(PROPER('Base de datos cruda'!H4596))</f>
        <v>Casual</v>
      </c>
      <c r="I4596" s="28">
        <v>1.25</v>
      </c>
      <c r="J4596" s="28">
        <v>8.44</v>
      </c>
      <c r="K4596" s="28">
        <v>284.53</v>
      </c>
      <c r="L4596" s="28">
        <f>IF('Base de datos cruda'!L4596&lt;0,,'Base de datos cruda'!L4596)</f>
        <v>7.52</v>
      </c>
      <c r="M4596" s="28" t="str">
        <f>IF(TRIM(PROPER('Base de datos cruda'!M4596))="High","Alto",IF(TRIM(PROPER('Base de datos cruda'!M4596))="Medium","Medio","Bajo"))</f>
        <v>Medio</v>
      </c>
      <c r="N4596" s="29">
        <v>36.12</v>
      </c>
      <c r="O4596" s="32">
        <f t="shared" si="1"/>
        <v>36.12</v>
      </c>
      <c r="P4596" s="33">
        <f t="shared" si="2"/>
        <v>11.57</v>
      </c>
      <c r="Q4596" s="34">
        <f t="shared" si="3"/>
        <v>0.8562300319</v>
      </c>
      <c r="R4596" s="35" t="str">
        <f t="shared" si="4"/>
        <v>Bajo</v>
      </c>
      <c r="S4596" s="35" t="str">
        <f>IF(O4596="","",IF(O4596&gt;AVERAGE('Base de datos limpia'!$O$2:$O$8001),"Alto","Normal"))
</f>
        <v>Normal</v>
      </c>
      <c r="T4596" s="35" t="str">
        <f t="shared" si="5"/>
        <v>Gamer casual</v>
      </c>
      <c r="U4596" s="35"/>
    </row>
    <row r="4597">
      <c r="A4597" s="28">
        <v>4596.0</v>
      </c>
      <c r="B4597" s="28">
        <v>23.0</v>
      </c>
      <c r="C4597" s="28" t="str">
        <f>TRIM(PROPER('Base de datos cruda'!C4597))</f>
        <v>Other</v>
      </c>
      <c r="D4597" s="28">
        <v>3.71</v>
      </c>
      <c r="E4597" s="28">
        <v>7.29</v>
      </c>
      <c r="F4597" s="28">
        <v>5.32</v>
      </c>
      <c r="G4597" s="28">
        <v>75.43</v>
      </c>
      <c r="H4597" s="28" t="str">
        <f>TRIM(PROPER('Base de datos cruda'!H4597))</f>
        <v>Fps</v>
      </c>
      <c r="I4597" s="28">
        <v>1.57</v>
      </c>
      <c r="J4597" s="28">
        <v>6.61</v>
      </c>
      <c r="K4597" s="28">
        <v>286.71</v>
      </c>
      <c r="L4597" s="28">
        <f>IF('Base de datos cruda'!L4597&lt;0,,'Base de datos cruda'!L4597)</f>
        <v>9.74</v>
      </c>
      <c r="M4597" s="28" t="str">
        <f>IF(TRIM(PROPER('Base de datos cruda'!M4597))="High","Alto",IF(TRIM(PROPER('Base de datos cruda'!M4597))="Medium","Medio","Bajo"))</f>
        <v>Alto</v>
      </c>
      <c r="N4597" s="29">
        <v>77.66</v>
      </c>
      <c r="O4597" s="32">
        <f t="shared" si="1"/>
        <v>77.66</v>
      </c>
      <c r="P4597" s="33">
        <f t="shared" si="2"/>
        <v>10.32</v>
      </c>
      <c r="Q4597" s="34">
        <f t="shared" si="3"/>
        <v>1.964959569</v>
      </c>
      <c r="R4597" s="35" t="str">
        <f t="shared" si="4"/>
        <v>Alto</v>
      </c>
      <c r="S4597" s="35" t="str">
        <f>IF(O4597="","",IF(O4597&gt;AVERAGE('Base de datos limpia'!$O$2:$O$8001),"Alto","Normal"))
</f>
        <v>Alto</v>
      </c>
      <c r="T4597" s="35" t="str">
        <f t="shared" si="5"/>
        <v>Gamer intensivo</v>
      </c>
      <c r="U4597" s="35"/>
    </row>
    <row r="4598">
      <c r="A4598" s="28">
        <v>4597.0</v>
      </c>
      <c r="B4598" s="28">
        <v>16.0</v>
      </c>
      <c r="C4598" s="28" t="str">
        <f>TRIM(PROPER('Base de datos cruda'!C4598))</f>
        <v>Male</v>
      </c>
      <c r="D4598" s="28">
        <v>0.61</v>
      </c>
      <c r="E4598" s="28">
        <v>5.93</v>
      </c>
      <c r="F4598" s="28">
        <v>8.77</v>
      </c>
      <c r="G4598" s="28">
        <v>94.01</v>
      </c>
      <c r="H4598" s="28" t="str">
        <f>TRIM(PROPER('Base de datos cruda'!H4598))</f>
        <v>Rpg</v>
      </c>
      <c r="I4598" s="28">
        <v>2.26</v>
      </c>
      <c r="J4598" s="28">
        <v>3.3</v>
      </c>
      <c r="K4598" s="28">
        <v>309.62</v>
      </c>
      <c r="L4598" s="28">
        <f>IF('Base de datos cruda'!L4598&lt;0,,'Base de datos cruda'!L4598)</f>
        <v>2.05</v>
      </c>
      <c r="M4598" s="28" t="str">
        <f>IF(TRIM(PROPER('Base de datos cruda'!M4598))="High","Alto",IF(TRIM(PROPER('Base de datos cruda'!M4598))="Medium","Medio","Bajo"))</f>
        <v>Medio</v>
      </c>
      <c r="N4598" s="29">
        <v>97.77</v>
      </c>
      <c r="O4598" s="32">
        <f t="shared" si="1"/>
        <v>97.77</v>
      </c>
      <c r="P4598" s="33">
        <f t="shared" si="2"/>
        <v>3.91</v>
      </c>
      <c r="Q4598" s="34">
        <f t="shared" si="3"/>
        <v>9.721311475</v>
      </c>
      <c r="R4598" s="35" t="str">
        <f t="shared" si="4"/>
        <v>Alto</v>
      </c>
      <c r="S4598" s="35" t="str">
        <f>IF(O4598="","",IF(O4598&gt;AVERAGE('Base de datos limpia'!$O$2:$O$8001),"Alto","Normal"))
</f>
        <v>Alto</v>
      </c>
      <c r="T4598" s="35" t="str">
        <f t="shared" si="5"/>
        <v>Gamer moderado</v>
      </c>
      <c r="U4598" s="35"/>
    </row>
    <row r="4599">
      <c r="A4599" s="28">
        <v>4598.0</v>
      </c>
      <c r="B4599" s="28">
        <v>23.0</v>
      </c>
      <c r="C4599" s="28" t="str">
        <f>TRIM(PROPER('Base de datos cruda'!C4599))</f>
        <v>Female</v>
      </c>
      <c r="D4599" s="28">
        <v>4.43</v>
      </c>
      <c r="E4599" s="28">
        <v>1.27</v>
      </c>
      <c r="F4599" s="28">
        <v>5.19</v>
      </c>
      <c r="G4599" s="28">
        <v>99.3</v>
      </c>
      <c r="H4599" s="28" t="str">
        <f>TRIM(PROPER('Base de datos cruda'!H4599))</f>
        <v>Fps</v>
      </c>
      <c r="I4599" s="28">
        <v>2.63</v>
      </c>
      <c r="J4599" s="28">
        <v>8.56</v>
      </c>
      <c r="K4599" s="28">
        <v>271.68</v>
      </c>
      <c r="L4599" s="28">
        <f>IF('Base de datos cruda'!L4599&lt;0,,'Base de datos cruda'!L4599)</f>
        <v>12.95</v>
      </c>
      <c r="M4599" s="28" t="str">
        <f>IF(TRIM(PROPER('Base de datos cruda'!M4599))="High","Alto",IF(TRIM(PROPER('Base de datos cruda'!M4599))="Medium","Medio","Bajo"))</f>
        <v>Medio</v>
      </c>
      <c r="N4599" s="29">
        <v>37.17</v>
      </c>
      <c r="O4599" s="32">
        <f t="shared" si="1"/>
        <v>37.17</v>
      </c>
      <c r="P4599" s="33">
        <f t="shared" si="2"/>
        <v>12.99</v>
      </c>
      <c r="Q4599" s="34">
        <f t="shared" si="3"/>
        <v>0.2866817156</v>
      </c>
      <c r="R4599" s="35" t="str">
        <f t="shared" si="4"/>
        <v>Bajo</v>
      </c>
      <c r="S4599" s="35" t="str">
        <f>IF(O4599="","",IF(O4599&gt;AVERAGE('Base de datos limpia'!$O$2:$O$8001),"Alto","Normal"))
</f>
        <v>Normal</v>
      </c>
      <c r="T4599" s="35" t="str">
        <f t="shared" si="5"/>
        <v>Gamer casual</v>
      </c>
      <c r="U4599" s="35"/>
    </row>
    <row r="4600">
      <c r="A4600" s="28">
        <v>4599.0</v>
      </c>
      <c r="B4600" s="28">
        <v>24.0</v>
      </c>
      <c r="C4600" s="28" t="str">
        <f>TRIM(PROPER('Base de datos cruda'!C4600))</f>
        <v>Female</v>
      </c>
      <c r="D4600" s="28">
        <v>2.63</v>
      </c>
      <c r="E4600" s="28">
        <v>6.82</v>
      </c>
      <c r="F4600" s="28">
        <v>4.65</v>
      </c>
      <c r="G4600" s="28">
        <v>86.71</v>
      </c>
      <c r="H4600" s="28" t="str">
        <f>TRIM(PROPER('Base de datos cruda'!H4600))</f>
        <v>Casual</v>
      </c>
      <c r="I4600" s="28">
        <v>3.63</v>
      </c>
      <c r="J4600" s="28">
        <v>8.12</v>
      </c>
      <c r="K4600" s="28">
        <v>293.76</v>
      </c>
      <c r="L4600" s="28">
        <f>IF('Base de datos cruda'!L4600&lt;0,,'Base de datos cruda'!L4600)</f>
        <v>8.11</v>
      </c>
      <c r="M4600" s="28" t="str">
        <f>IF(TRIM(PROPER('Base de datos cruda'!M4600))="High","Alto",IF(TRIM(PROPER('Base de datos cruda'!M4600))="Medium","Medio","Bajo"))</f>
        <v>Medio</v>
      </c>
      <c r="N4600" s="29">
        <v>80.15</v>
      </c>
      <c r="O4600" s="32">
        <f t="shared" si="1"/>
        <v>80.15</v>
      </c>
      <c r="P4600" s="33">
        <f t="shared" si="2"/>
        <v>10.75</v>
      </c>
      <c r="Q4600" s="34">
        <f t="shared" si="3"/>
        <v>2.593155894</v>
      </c>
      <c r="R4600" s="35" t="str">
        <f t="shared" si="4"/>
        <v>Alto</v>
      </c>
      <c r="S4600" s="35" t="str">
        <f>IF(O4600="","",IF(O4600&gt;AVERAGE('Base de datos limpia'!$O$2:$O$8001),"Alto","Normal"))
</f>
        <v>Alto</v>
      </c>
      <c r="T4600" s="35" t="str">
        <f t="shared" si="5"/>
        <v>Gamer intensivo</v>
      </c>
      <c r="U4600" s="35"/>
    </row>
    <row r="4601">
      <c r="A4601" s="28">
        <v>4600.0</v>
      </c>
      <c r="B4601" s="28">
        <v>21.0</v>
      </c>
      <c r="C4601" s="28" t="str">
        <f>TRIM(PROPER('Base de datos cruda'!C4601))</f>
        <v>Male</v>
      </c>
      <c r="D4601" s="28">
        <v>0.97</v>
      </c>
      <c r="E4601" s="28">
        <v>6.71</v>
      </c>
      <c r="F4601" s="28">
        <v>4.63</v>
      </c>
      <c r="G4601" s="28">
        <v>89.79</v>
      </c>
      <c r="H4601" s="28" t="str">
        <f>TRIM(PROPER('Base de datos cruda'!H4601))</f>
        <v>Casual</v>
      </c>
      <c r="I4601" s="28">
        <v>4.5</v>
      </c>
      <c r="J4601" s="28">
        <v>3.71</v>
      </c>
      <c r="K4601" s="28">
        <v>310.25</v>
      </c>
      <c r="L4601" s="28">
        <f>IF('Base de datos cruda'!L4601&lt;0,,'Base de datos cruda'!L4601)</f>
        <v>5.44</v>
      </c>
      <c r="M4601" s="28" t="str">
        <f>IF(TRIM(PROPER('Base de datos cruda'!M4601))="High","Alto",IF(TRIM(PROPER('Base de datos cruda'!M4601))="Medium","Medio","Bajo"))</f>
        <v>Medio</v>
      </c>
      <c r="N4601" s="29">
        <v>88.77</v>
      </c>
      <c r="O4601" s="32">
        <f t="shared" si="1"/>
        <v>88.77</v>
      </c>
      <c r="P4601" s="33">
        <f t="shared" si="2"/>
        <v>4.68</v>
      </c>
      <c r="Q4601" s="34">
        <f t="shared" si="3"/>
        <v>6.917525773</v>
      </c>
      <c r="R4601" s="35" t="str">
        <f t="shared" si="4"/>
        <v>Alto</v>
      </c>
      <c r="S4601" s="35" t="str">
        <f>IF(O4601="","",IF(O4601&gt;AVERAGE('Base de datos limpia'!$O$2:$O$8001),"Alto","Normal"))
</f>
        <v>Alto</v>
      </c>
      <c r="T4601" s="35" t="str">
        <f t="shared" si="5"/>
        <v>Gamer intensivo</v>
      </c>
      <c r="U4601" s="35"/>
    </row>
    <row r="4602">
      <c r="A4602" s="28">
        <v>4601.0</v>
      </c>
      <c r="B4602" s="28">
        <v>20.0</v>
      </c>
      <c r="C4602" s="28" t="str">
        <f>TRIM(PROPER('Base de datos cruda'!C4602))</f>
        <v>Female</v>
      </c>
      <c r="D4602" s="28">
        <v>3.73</v>
      </c>
      <c r="E4602" s="28">
        <v>2.3</v>
      </c>
      <c r="F4602" s="28">
        <v>8.03</v>
      </c>
      <c r="G4602" s="28">
        <v>70.51</v>
      </c>
      <c r="H4602" s="28" t="str">
        <f>TRIM(PROPER('Base de datos cruda'!H4602))</f>
        <v>Casual</v>
      </c>
      <c r="I4602" s="28">
        <v>2.32</v>
      </c>
      <c r="J4602" s="28">
        <v>8.54</v>
      </c>
      <c r="K4602" s="28">
        <v>280.15</v>
      </c>
      <c r="L4602" s="28">
        <f>IF('Base de datos cruda'!L4602&lt;0,,'Base de datos cruda'!L4602)</f>
        <v>5.64</v>
      </c>
      <c r="M4602" s="28" t="str">
        <f>IF(TRIM(PROPER('Base de datos cruda'!M4602))="High","Alto",IF(TRIM(PROPER('Base de datos cruda'!M4602))="Medium","Medio","Bajo"))</f>
        <v>Medio</v>
      </c>
      <c r="N4602" s="29">
        <v>50.64</v>
      </c>
      <c r="O4602" s="32">
        <f t="shared" si="1"/>
        <v>50.64</v>
      </c>
      <c r="P4602" s="33">
        <f t="shared" si="2"/>
        <v>12.27</v>
      </c>
      <c r="Q4602" s="34">
        <f t="shared" si="3"/>
        <v>0.6166219839</v>
      </c>
      <c r="R4602" s="35" t="str">
        <f t="shared" si="4"/>
        <v>Medio</v>
      </c>
      <c r="S4602" s="35" t="str">
        <f>IF(O4602="","",IF(O4602&gt;AVERAGE('Base de datos limpia'!$O$2:$O$8001),"Alto","Normal"))
</f>
        <v>Normal</v>
      </c>
      <c r="T4602" s="35" t="str">
        <f t="shared" si="5"/>
        <v>Gamer casual</v>
      </c>
      <c r="U4602" s="35"/>
    </row>
    <row r="4603">
      <c r="A4603" s="28">
        <v>4602.0</v>
      </c>
      <c r="B4603" s="28">
        <v>21.0</v>
      </c>
      <c r="C4603" s="28" t="str">
        <f>TRIM(PROPER('Base de datos cruda'!C4603))</f>
        <v>Male</v>
      </c>
      <c r="D4603" s="28">
        <v>0.03</v>
      </c>
      <c r="E4603" s="28">
        <v>4.14</v>
      </c>
      <c r="F4603" s="28">
        <v>7.57</v>
      </c>
      <c r="G4603" s="28">
        <v>80.81</v>
      </c>
      <c r="H4603" s="28" t="str">
        <f>TRIM(PROPER('Base de datos cruda'!H4603))</f>
        <v>Fps</v>
      </c>
      <c r="I4603" s="28">
        <v>3.73</v>
      </c>
      <c r="J4603" s="28">
        <v>1.13</v>
      </c>
      <c r="K4603" s="28">
        <v>318.27</v>
      </c>
      <c r="L4603" s="28" t="str">
        <f>IF('Base de datos cruda'!L4603&lt;0,,'Base de datos cruda'!L4603)</f>
        <v/>
      </c>
      <c r="M4603" s="28" t="str">
        <f>IF(TRIM(PROPER('Base de datos cruda'!M4603))="High","Alto",IF(TRIM(PROPER('Base de datos cruda'!M4603))="Medium","Medio","Bajo"))</f>
        <v>Medio</v>
      </c>
      <c r="N4603" s="29">
        <v>73.37</v>
      </c>
      <c r="O4603" s="32">
        <f t="shared" si="1"/>
        <v>73.37</v>
      </c>
      <c r="P4603" s="33">
        <f t="shared" si="2"/>
        <v>1.16</v>
      </c>
      <c r="Q4603" s="34">
        <f t="shared" si="3"/>
        <v>138</v>
      </c>
      <c r="R4603" s="35" t="str">
        <f t="shared" si="4"/>
        <v>Alto</v>
      </c>
      <c r="S4603" s="35" t="str">
        <f>IF(O4603="","",IF(O4603&gt;AVERAGE('Base de datos limpia'!$O$2:$O$8001),"Alto","Normal"))
</f>
        <v>Alto</v>
      </c>
      <c r="T4603" s="35" t="str">
        <f t="shared" si="5"/>
        <v>Gamer moderado</v>
      </c>
      <c r="U4603" s="35"/>
    </row>
    <row r="4604">
      <c r="A4604" s="28">
        <v>4603.0</v>
      </c>
      <c r="B4604" s="28">
        <v>21.0</v>
      </c>
      <c r="C4604" s="28" t="str">
        <f>TRIM(PROPER('Base de datos cruda'!C4604))</f>
        <v>Male</v>
      </c>
      <c r="D4604" s="28">
        <v>3.21</v>
      </c>
      <c r="E4604" s="28">
        <v>6.27</v>
      </c>
      <c r="F4604" s="28">
        <v>4.65</v>
      </c>
      <c r="G4604" s="28">
        <v>89.46</v>
      </c>
      <c r="H4604" s="28" t="str">
        <f>TRIM(PROPER('Base de datos cruda'!H4604))</f>
        <v>Rpg</v>
      </c>
      <c r="I4604" s="28">
        <v>0.64</v>
      </c>
      <c r="J4604" s="28">
        <v>7.33</v>
      </c>
      <c r="K4604" s="28">
        <v>269.65</v>
      </c>
      <c r="L4604" s="28">
        <f>IF('Base de datos cruda'!L4604&lt;0,,'Base de datos cruda'!L4604)</f>
        <v>10.36</v>
      </c>
      <c r="M4604" s="28" t="str">
        <f>IF(TRIM(PROPER('Base de datos cruda'!M4604))="High","Alto",IF(TRIM(PROPER('Base de datos cruda'!M4604))="Medium","Medio","Bajo"))</f>
        <v>Medio</v>
      </c>
      <c r="N4604" s="29">
        <v>79.88</v>
      </c>
      <c r="O4604" s="32">
        <f t="shared" si="1"/>
        <v>79.88</v>
      </c>
      <c r="P4604" s="33">
        <f t="shared" si="2"/>
        <v>10.54</v>
      </c>
      <c r="Q4604" s="34">
        <f t="shared" si="3"/>
        <v>1.953271028</v>
      </c>
      <c r="R4604" s="35" t="str">
        <f t="shared" si="4"/>
        <v>Alto</v>
      </c>
      <c r="S4604" s="35" t="str">
        <f>IF(O4604="","",IF(O4604&gt;AVERAGE('Base de datos limpia'!$O$2:$O$8001),"Alto","Normal"))
</f>
        <v>Alto</v>
      </c>
      <c r="T4604" s="35" t="str">
        <f t="shared" si="5"/>
        <v>Gamer intensivo</v>
      </c>
      <c r="U4604" s="35"/>
    </row>
    <row r="4605">
      <c r="A4605" s="28">
        <v>4604.0</v>
      </c>
      <c r="B4605" s="28">
        <v>24.0</v>
      </c>
      <c r="C4605" s="28" t="str">
        <f>TRIM(PROPER('Base de datos cruda'!C4605))</f>
        <v>Male</v>
      </c>
      <c r="D4605" s="28">
        <v>0.85</v>
      </c>
      <c r="E4605" s="28">
        <v>2.25</v>
      </c>
      <c r="F4605" s="28">
        <v>5.1</v>
      </c>
      <c r="G4605" s="28">
        <v>79.89</v>
      </c>
      <c r="H4605" s="28" t="str">
        <f>TRIM(PROPER('Base de datos cruda'!H4605))</f>
        <v>Fps</v>
      </c>
      <c r="I4605" s="28">
        <v>1.64</v>
      </c>
      <c r="J4605" s="28">
        <v>5.0</v>
      </c>
      <c r="K4605" s="28">
        <v>289.38</v>
      </c>
      <c r="L4605" s="28">
        <f>IF('Base de datos cruda'!L4605&lt;0,,'Base de datos cruda'!L4605)</f>
        <v>3.82</v>
      </c>
      <c r="M4605" s="28" t="str">
        <f>IF(TRIM(PROPER('Base de datos cruda'!M4605))="High","Alto",IF(TRIM(PROPER('Base de datos cruda'!M4605))="Medium","Medio","Bajo"))</f>
        <v>Medio</v>
      </c>
      <c r="N4605" s="29">
        <v>55.22</v>
      </c>
      <c r="O4605" s="32">
        <f t="shared" si="1"/>
        <v>55.22</v>
      </c>
      <c r="P4605" s="33">
        <f t="shared" si="2"/>
        <v>5.85</v>
      </c>
      <c r="Q4605" s="34">
        <f t="shared" si="3"/>
        <v>2.647058824</v>
      </c>
      <c r="R4605" s="35" t="str">
        <f t="shared" si="4"/>
        <v>Medio</v>
      </c>
      <c r="S4605" s="35" t="str">
        <f>IF(O4605="","",IF(O4605&gt;AVERAGE('Base de datos limpia'!$O$2:$O$8001),"Alto","Normal"))
</f>
        <v>Normal</v>
      </c>
      <c r="T4605" s="35" t="str">
        <f t="shared" si="5"/>
        <v>Gamer casual</v>
      </c>
      <c r="U4605" s="35"/>
    </row>
    <row r="4606">
      <c r="A4606" s="28">
        <v>4605.0</v>
      </c>
      <c r="B4606" s="28">
        <v>19.0</v>
      </c>
      <c r="C4606" s="28" t="str">
        <f>TRIM(PROPER('Base de datos cruda'!C4606))</f>
        <v>Male</v>
      </c>
      <c r="D4606" s="28">
        <v>0.19</v>
      </c>
      <c r="E4606" s="28">
        <v>8.67</v>
      </c>
      <c r="F4606" s="28">
        <v>7.74</v>
      </c>
      <c r="G4606" s="28">
        <v>63.54</v>
      </c>
      <c r="H4606" s="28" t="str">
        <f>TRIM(PROPER('Base de datos cruda'!H4606))</f>
        <v>Fps</v>
      </c>
      <c r="I4606" s="28">
        <v>0.59</v>
      </c>
      <c r="J4606" s="28">
        <v>3.97</v>
      </c>
      <c r="K4606" s="28">
        <v>311.55</v>
      </c>
      <c r="L4606" s="28">
        <f>IF('Base de datos cruda'!L4606&lt;0,,'Base de datos cruda'!L4606)</f>
        <v>4.38</v>
      </c>
      <c r="M4606" s="28" t="str">
        <f>IF(TRIM(PROPER('Base de datos cruda'!M4606))="High","Alto",IF(TRIM(PROPER('Base de datos cruda'!M4606))="Medium","Medio","Bajo"))</f>
        <v>Medio</v>
      </c>
      <c r="N4606" s="29">
        <v>92.28</v>
      </c>
      <c r="O4606" s="32">
        <f t="shared" si="1"/>
        <v>92.28</v>
      </c>
      <c r="P4606" s="33">
        <f t="shared" si="2"/>
        <v>4.16</v>
      </c>
      <c r="Q4606" s="34">
        <f t="shared" si="3"/>
        <v>45.63157895</v>
      </c>
      <c r="R4606" s="35" t="str">
        <f t="shared" si="4"/>
        <v>Alto</v>
      </c>
      <c r="S4606" s="35" t="str">
        <f>IF(O4606="","",IF(O4606&gt;AVERAGE('Base de datos limpia'!$O$2:$O$8001),"Alto","Normal"))
</f>
        <v>Alto</v>
      </c>
      <c r="T4606" s="35" t="str">
        <f t="shared" si="5"/>
        <v>Gamer intensivo</v>
      </c>
      <c r="U4606" s="35"/>
    </row>
    <row r="4607">
      <c r="A4607" s="28">
        <v>4606.0</v>
      </c>
      <c r="B4607" s="28">
        <v>17.0</v>
      </c>
      <c r="C4607" s="28" t="str">
        <f>TRIM(PROPER('Base de datos cruda'!C4607))</f>
        <v>Female</v>
      </c>
      <c r="D4607" s="28">
        <v>6.6</v>
      </c>
      <c r="E4607" s="28">
        <v>1.25</v>
      </c>
      <c r="F4607" s="28">
        <v>5.37</v>
      </c>
      <c r="G4607" s="28">
        <v>89.63</v>
      </c>
      <c r="H4607" s="28" t="str">
        <f>TRIM(PROPER('Base de datos cruda'!H4607))</f>
        <v>Rpg</v>
      </c>
      <c r="I4607" s="28">
        <v>3.46</v>
      </c>
      <c r="J4607" s="28">
        <v>12.29</v>
      </c>
      <c r="K4607" s="28">
        <v>248.71</v>
      </c>
      <c r="L4607" s="28">
        <f>IF('Base de datos cruda'!L4607&lt;0,,'Base de datos cruda'!L4607)</f>
        <v>16.55</v>
      </c>
      <c r="M4607" s="28" t="str">
        <f>IF(TRIM(PROPER('Base de datos cruda'!M4607))="High","Alto",IF(TRIM(PROPER('Base de datos cruda'!M4607))="Medium","Medio","Bajo"))</f>
        <v>Bajo</v>
      </c>
      <c r="N4607" s="29">
        <v>27.5121248529393</v>
      </c>
      <c r="O4607" s="32">
        <f t="shared" si="1"/>
        <v>27.51212485</v>
      </c>
      <c r="P4607" s="33">
        <f t="shared" si="2"/>
        <v>18.89</v>
      </c>
      <c r="Q4607" s="34">
        <f t="shared" si="3"/>
        <v>0.1893939394</v>
      </c>
      <c r="R4607" s="35" t="str">
        <f t="shared" si="4"/>
        <v>Bajo</v>
      </c>
      <c r="S4607" s="35" t="str">
        <f>IF(O4607="","",IF(O4607&gt;AVERAGE('Base de datos limpia'!$O$2:$O$8001),"Alto","Normal"))
</f>
        <v>Normal</v>
      </c>
      <c r="T4607" s="35" t="str">
        <f t="shared" si="5"/>
        <v>Gamer casual</v>
      </c>
      <c r="U4607" s="35"/>
    </row>
    <row r="4608">
      <c r="A4608" s="28">
        <v>4607.0</v>
      </c>
      <c r="B4608" s="28">
        <v>24.0</v>
      </c>
      <c r="C4608" s="28" t="str">
        <f>TRIM(PROPER('Base de datos cruda'!C4608))</f>
        <v>Male</v>
      </c>
      <c r="D4608" s="28">
        <v>7.33</v>
      </c>
      <c r="E4608" s="28">
        <v>1.93</v>
      </c>
      <c r="F4608" s="28">
        <v>8.91</v>
      </c>
      <c r="G4608" s="28">
        <v>68.78</v>
      </c>
      <c r="H4608" s="28" t="str">
        <f>TRIM(PROPER('Base de datos cruda'!H4608))</f>
        <v>Casual</v>
      </c>
      <c r="I4608" s="28">
        <v>4.54</v>
      </c>
      <c r="J4608" s="28">
        <v>13.02</v>
      </c>
      <c r="K4608" s="28">
        <v>221.65</v>
      </c>
      <c r="L4608" s="28">
        <f>IF('Base de datos cruda'!L4608&lt;0,,'Base de datos cruda'!L4608)</f>
        <v>15.64</v>
      </c>
      <c r="M4608" s="28" t="str">
        <f>IF(TRIM(PROPER('Base de datos cruda'!M4608))="High","Alto",IF(TRIM(PROPER('Base de datos cruda'!M4608))="Medium","Medio","Bajo"))</f>
        <v>Bajo</v>
      </c>
      <c r="N4608" s="29">
        <v>30.41</v>
      </c>
      <c r="O4608" s="32">
        <f t="shared" si="1"/>
        <v>30.41</v>
      </c>
      <c r="P4608" s="33">
        <f t="shared" si="2"/>
        <v>20.35</v>
      </c>
      <c r="Q4608" s="34">
        <f t="shared" si="3"/>
        <v>0.2633015007</v>
      </c>
      <c r="R4608" s="35" t="str">
        <f t="shared" si="4"/>
        <v>Bajo</v>
      </c>
      <c r="S4608" s="35" t="str">
        <f>IF(O4608="","",IF(O4608&gt;AVERAGE('Base de datos limpia'!$O$2:$O$8001),"Alto","Normal"))
</f>
        <v>Normal</v>
      </c>
      <c r="T4608" s="35" t="str">
        <f t="shared" si="5"/>
        <v>Gamer casual</v>
      </c>
      <c r="U4608" s="35"/>
    </row>
    <row r="4609">
      <c r="A4609" s="28">
        <v>4608.0</v>
      </c>
      <c r="B4609" s="28">
        <v>17.0</v>
      </c>
      <c r="C4609" s="28" t="str">
        <f>TRIM(PROPER('Base de datos cruda'!C4609))</f>
        <v>Male</v>
      </c>
      <c r="D4609" s="28">
        <v>1.66</v>
      </c>
      <c r="E4609" s="28">
        <v>2.04</v>
      </c>
      <c r="F4609" s="28">
        <v>6.7</v>
      </c>
      <c r="G4609" s="28">
        <v>63.91</v>
      </c>
      <c r="H4609" s="28" t="str">
        <f>TRIM(PROPER('Base de datos cruda'!H4609))</f>
        <v>Fps</v>
      </c>
      <c r="I4609" s="28">
        <v>4.45</v>
      </c>
      <c r="J4609" s="28">
        <v>4.37</v>
      </c>
      <c r="K4609" s="28">
        <v>310.69</v>
      </c>
      <c r="L4609" s="28">
        <f>IF('Base de datos cruda'!L4609&lt;0,,'Base de datos cruda'!L4609)</f>
        <v>8.26</v>
      </c>
      <c r="M4609" s="28" t="str">
        <f>IF(TRIM(PROPER('Base de datos cruda'!M4609))="High","Alto",IF(TRIM(PROPER('Base de datos cruda'!M4609))="Medium","Medio","Bajo"))</f>
        <v>Medio</v>
      </c>
      <c r="N4609" s="29">
        <v>58.53</v>
      </c>
      <c r="O4609" s="32">
        <f t="shared" si="1"/>
        <v>58.53</v>
      </c>
      <c r="P4609" s="33">
        <f t="shared" si="2"/>
        <v>6.03</v>
      </c>
      <c r="Q4609" s="34">
        <f t="shared" si="3"/>
        <v>1.228915663</v>
      </c>
      <c r="R4609" s="35" t="str">
        <f t="shared" si="4"/>
        <v>Medio</v>
      </c>
      <c r="S4609" s="35" t="str">
        <f>IF(O4609="","",IF(O4609&gt;AVERAGE('Base de datos limpia'!$O$2:$O$8001),"Alto","Normal"))
</f>
        <v>Normal</v>
      </c>
      <c r="T4609" s="35" t="str">
        <f t="shared" si="5"/>
        <v>Gamer casual</v>
      </c>
      <c r="U4609" s="35"/>
    </row>
    <row r="4610">
      <c r="A4610" s="28">
        <v>4609.0</v>
      </c>
      <c r="B4610" s="28">
        <v>24.0</v>
      </c>
      <c r="C4610" s="28" t="str">
        <f>TRIM(PROPER('Base de datos cruda'!C4610))</f>
        <v>Male</v>
      </c>
      <c r="D4610" s="28">
        <v>4.31</v>
      </c>
      <c r="E4610" s="28">
        <v>5.75</v>
      </c>
      <c r="F4610" s="28">
        <v>4.96</v>
      </c>
      <c r="G4610" s="28">
        <v>79.12</v>
      </c>
      <c r="H4610" s="28" t="str">
        <f>TRIM(PROPER('Base de datos cruda'!H4610))</f>
        <v>Fps</v>
      </c>
      <c r="I4610" s="28">
        <v>1.63</v>
      </c>
      <c r="J4610" s="28">
        <v>7.59</v>
      </c>
      <c r="K4610" s="28">
        <v>282.19</v>
      </c>
      <c r="L4610" s="28">
        <f>IF('Base de datos cruda'!L4610&lt;0,,'Base de datos cruda'!L4610)</f>
        <v>8.93</v>
      </c>
      <c r="M4610" s="28" t="str">
        <f>IF(TRIM(PROPER('Base de datos cruda'!M4610))="High","Alto",IF(TRIM(PROPER('Base de datos cruda'!M4610))="Medium","Medio","Bajo"))</f>
        <v>Medio</v>
      </c>
      <c r="N4610" s="29">
        <v>59.54</v>
      </c>
      <c r="O4610" s="32">
        <f t="shared" si="1"/>
        <v>59.54</v>
      </c>
      <c r="P4610" s="33">
        <f t="shared" si="2"/>
        <v>11.9</v>
      </c>
      <c r="Q4610" s="34">
        <f t="shared" si="3"/>
        <v>1.334106729</v>
      </c>
      <c r="R4610" s="35" t="str">
        <f t="shared" si="4"/>
        <v>Medio</v>
      </c>
      <c r="S4610" s="35" t="str">
        <f>IF(O4610="","",IF(O4610&gt;AVERAGE('Base de datos limpia'!$O$2:$O$8001),"Alto","Normal"))
</f>
        <v>Normal</v>
      </c>
      <c r="T4610" s="35" t="str">
        <f t="shared" si="5"/>
        <v>Gamer moderado</v>
      </c>
      <c r="U4610" s="35"/>
    </row>
    <row r="4611">
      <c r="A4611" s="28">
        <v>4610.0</v>
      </c>
      <c r="B4611" s="28">
        <v>17.0</v>
      </c>
      <c r="C4611" s="28" t="str">
        <f>TRIM(PROPER('Base de datos cruda'!C4611))</f>
        <v>Female</v>
      </c>
      <c r="D4611" s="28">
        <v>2.22</v>
      </c>
      <c r="E4611" s="28">
        <v>6.58</v>
      </c>
      <c r="F4611" s="28">
        <v>8.29</v>
      </c>
      <c r="G4611" s="28">
        <v>62.98</v>
      </c>
      <c r="H4611" s="28" t="str">
        <f>TRIM(PROPER('Base de datos cruda'!H4611))</f>
        <v>Rpg</v>
      </c>
      <c r="I4611" s="28">
        <v>1.17</v>
      </c>
      <c r="J4611" s="28">
        <v>7.18</v>
      </c>
      <c r="K4611" s="28">
        <v>298.09</v>
      </c>
      <c r="L4611" s="28">
        <f>IF('Base de datos cruda'!L4611&lt;0,,'Base de datos cruda'!L4611)</f>
        <v>5.43</v>
      </c>
      <c r="M4611" s="28" t="str">
        <f>IF(TRIM(PROPER('Base de datos cruda'!M4611))="High","Alto",IF(TRIM(PROPER('Base de datos cruda'!M4611))="Medium","Medio","Bajo"))</f>
        <v>Medio</v>
      </c>
      <c r="N4611" s="29">
        <v>83.16</v>
      </c>
      <c r="O4611" s="32">
        <f t="shared" si="1"/>
        <v>83.16</v>
      </c>
      <c r="P4611" s="33">
        <f t="shared" si="2"/>
        <v>9.4</v>
      </c>
      <c r="Q4611" s="34">
        <f t="shared" si="3"/>
        <v>2.963963964</v>
      </c>
      <c r="R4611" s="35" t="str">
        <f t="shared" si="4"/>
        <v>Alto</v>
      </c>
      <c r="S4611" s="35" t="str">
        <f>IF(O4611="","",IF(O4611&gt;AVERAGE('Base de datos limpia'!$O$2:$O$8001),"Alto","Normal"))
</f>
        <v>Alto</v>
      </c>
      <c r="T4611" s="35" t="str">
        <f t="shared" si="5"/>
        <v>Gamer intensivo</v>
      </c>
      <c r="U4611" s="35"/>
    </row>
    <row r="4612">
      <c r="A4612" s="28">
        <v>4611.0</v>
      </c>
      <c r="B4612" s="28">
        <v>23.0</v>
      </c>
      <c r="C4612" s="28" t="str">
        <f>TRIM(PROPER('Base de datos cruda'!C4612))</f>
        <v>Female</v>
      </c>
      <c r="D4612" s="28">
        <v>3.95</v>
      </c>
      <c r="E4612" s="28">
        <v>4.63</v>
      </c>
      <c r="F4612" s="28">
        <v>5.6</v>
      </c>
      <c r="G4612" s="28">
        <v>85.18</v>
      </c>
      <c r="H4612" s="28" t="str">
        <f>TRIM(PROPER('Base de datos cruda'!H4612))</f>
        <v>Fps</v>
      </c>
      <c r="I4612" s="28">
        <v>1.37</v>
      </c>
      <c r="J4612" s="28">
        <v>9.17</v>
      </c>
      <c r="K4612" s="28">
        <v>270.94</v>
      </c>
      <c r="L4612" s="28">
        <f>IF('Base de datos cruda'!L4612&lt;0,,'Base de datos cruda'!L4612)</f>
        <v>12.15</v>
      </c>
      <c r="M4612" s="28" t="str">
        <f>IF(TRIM(PROPER('Base de datos cruda'!M4612))="High","Alto",IF(TRIM(PROPER('Base de datos cruda'!M4612))="Medium","Medio","Bajo"))</f>
        <v>Medio</v>
      </c>
      <c r="N4612" s="29">
        <v>57.93</v>
      </c>
      <c r="O4612" s="32">
        <f t="shared" si="1"/>
        <v>57.93</v>
      </c>
      <c r="P4612" s="33">
        <f t="shared" si="2"/>
        <v>13.12</v>
      </c>
      <c r="Q4612" s="34">
        <f t="shared" si="3"/>
        <v>1.172151899</v>
      </c>
      <c r="R4612" s="35" t="str">
        <f t="shared" si="4"/>
        <v>Medio</v>
      </c>
      <c r="S4612" s="35" t="str">
        <f>IF(O4612="","",IF(O4612&gt;AVERAGE('Base de datos limpia'!$O$2:$O$8001),"Alto","Normal"))
</f>
        <v>Normal</v>
      </c>
      <c r="T4612" s="35" t="str">
        <f t="shared" si="5"/>
        <v>Gamer moderado</v>
      </c>
      <c r="U4612" s="35"/>
    </row>
    <row r="4613">
      <c r="A4613" s="28">
        <v>4612.0</v>
      </c>
      <c r="B4613" s="28">
        <v>24.0</v>
      </c>
      <c r="C4613" s="28" t="str">
        <f>TRIM(PROPER('Base de datos cruda'!C4613))</f>
        <v>Female</v>
      </c>
      <c r="D4613" s="28">
        <v>3.49</v>
      </c>
      <c r="E4613" s="28">
        <v>3.6</v>
      </c>
      <c r="F4613" s="28">
        <v>5.44</v>
      </c>
      <c r="G4613" s="28">
        <v>85.62</v>
      </c>
      <c r="H4613" s="28" t="str">
        <f>TRIM(PROPER('Base de datos cruda'!H4613))</f>
        <v>Fps</v>
      </c>
      <c r="I4613" s="28">
        <v>1.44</v>
      </c>
      <c r="J4613" s="28">
        <v>6.58</v>
      </c>
      <c r="K4613" s="28">
        <v>288.37</v>
      </c>
      <c r="L4613" s="28">
        <f>IF('Base de datos cruda'!L4613&lt;0,,'Base de datos cruda'!L4613)</f>
        <v>6.7</v>
      </c>
      <c r="M4613" s="28" t="str">
        <f>IF(TRIM(PROPER('Base de datos cruda'!M4613))="High","Alto",IF(TRIM(PROPER('Base de datos cruda'!M4613))="Medium","Medio","Bajo"))</f>
        <v>Medio</v>
      </c>
      <c r="N4613" s="29">
        <v>49.62</v>
      </c>
      <c r="O4613" s="32">
        <f t="shared" si="1"/>
        <v>49.62</v>
      </c>
      <c r="P4613" s="33">
        <f t="shared" si="2"/>
        <v>10.07</v>
      </c>
      <c r="Q4613" s="34">
        <f t="shared" si="3"/>
        <v>1.031518625</v>
      </c>
      <c r="R4613" s="35" t="str">
        <f t="shared" si="4"/>
        <v>Bajo</v>
      </c>
      <c r="S4613" s="35" t="str">
        <f>IF(O4613="","",IF(O4613&gt;AVERAGE('Base de datos limpia'!$O$2:$O$8001),"Alto","Normal"))
</f>
        <v>Normal</v>
      </c>
      <c r="T4613" s="35" t="str">
        <f t="shared" si="5"/>
        <v>Gamer moderado</v>
      </c>
      <c r="U4613" s="35"/>
    </row>
    <row r="4614">
      <c r="A4614" s="28">
        <v>4613.0</v>
      </c>
      <c r="B4614" s="28">
        <v>24.0</v>
      </c>
      <c r="C4614" s="28" t="str">
        <f>TRIM(PROPER('Base de datos cruda'!C4614))</f>
        <v>Female</v>
      </c>
      <c r="D4614" s="28">
        <v>2.15</v>
      </c>
      <c r="E4614" s="28">
        <v>8.28</v>
      </c>
      <c r="F4614" s="28">
        <v>5.64</v>
      </c>
      <c r="G4614" s="28">
        <v>70.27</v>
      </c>
      <c r="H4614" s="28" t="str">
        <f>TRIM(PROPER('Base de datos cruda'!H4614))</f>
        <v>Rpg</v>
      </c>
      <c r="I4614" s="28">
        <v>0.41</v>
      </c>
      <c r="J4614" s="28">
        <v>4.9</v>
      </c>
      <c r="K4614" s="28">
        <v>305.77</v>
      </c>
      <c r="L4614" s="28">
        <f>IF('Base de datos cruda'!L4614&lt;0,,'Base de datos cruda'!L4614)</f>
        <v>3.09</v>
      </c>
      <c r="M4614" s="28" t="str">
        <f>IF(TRIM(PROPER('Base de datos cruda'!M4614))="High","Alto",IF(TRIM(PROPER('Base de datos cruda'!M4614))="Medium","Medio","Bajo"))</f>
        <v>Alto</v>
      </c>
      <c r="N4614" s="29">
        <v>80.53</v>
      </c>
      <c r="O4614" s="32">
        <f t="shared" si="1"/>
        <v>80.53</v>
      </c>
      <c r="P4614" s="33">
        <f t="shared" si="2"/>
        <v>7.05</v>
      </c>
      <c r="Q4614" s="34">
        <f t="shared" si="3"/>
        <v>3.851162791</v>
      </c>
      <c r="R4614" s="35" t="str">
        <f t="shared" si="4"/>
        <v>Alto</v>
      </c>
      <c r="S4614" s="35" t="str">
        <f>IF(O4614="","",IF(O4614&gt;AVERAGE('Base de datos limpia'!$O$2:$O$8001),"Alto","Normal"))
</f>
        <v>Alto</v>
      </c>
      <c r="T4614" s="35" t="str">
        <f t="shared" si="5"/>
        <v>Gamer intensivo</v>
      </c>
      <c r="U4614" s="35"/>
    </row>
    <row r="4615">
      <c r="A4615" s="28">
        <v>4614.0</v>
      </c>
      <c r="B4615" s="28">
        <v>24.0</v>
      </c>
      <c r="C4615" s="28" t="str">
        <f>TRIM(PROPER('Base de datos cruda'!C4615))</f>
        <v>Male</v>
      </c>
      <c r="D4615" s="28">
        <v>5.6</v>
      </c>
      <c r="E4615" s="28">
        <v>1.61</v>
      </c>
      <c r="F4615" s="28">
        <v>7.84</v>
      </c>
      <c r="G4615" s="28">
        <v>98.58</v>
      </c>
      <c r="H4615" s="28" t="str">
        <f>TRIM(PROPER('Base de datos cruda'!H4615))</f>
        <v>Rpg</v>
      </c>
      <c r="I4615" s="28">
        <v>0.67</v>
      </c>
      <c r="J4615" s="28">
        <v>10.7</v>
      </c>
      <c r="K4615" s="28">
        <v>250.55</v>
      </c>
      <c r="L4615" s="28">
        <f>IF('Base de datos cruda'!L4615&lt;0,,'Base de datos cruda'!L4615)</f>
        <v>12.21</v>
      </c>
      <c r="M4615" s="28" t="str">
        <f>IF(TRIM(PROPER('Base de datos cruda'!M4615))="High","Alto",IF(TRIM(PROPER('Base de datos cruda'!M4615))="Medium","Medio","Bajo"))</f>
        <v>Bajo</v>
      </c>
      <c r="N4615" s="29">
        <v>51.0608693754452</v>
      </c>
      <c r="O4615" s="32">
        <f t="shared" si="1"/>
        <v>51.06086938</v>
      </c>
      <c r="P4615" s="33">
        <f t="shared" si="2"/>
        <v>16.3</v>
      </c>
      <c r="Q4615" s="34">
        <f t="shared" si="3"/>
        <v>0.2875</v>
      </c>
      <c r="R4615" s="35" t="str">
        <f t="shared" si="4"/>
        <v>Medio</v>
      </c>
      <c r="S4615" s="35" t="str">
        <f>IF(O4615="","",IF(O4615&gt;AVERAGE('Base de datos limpia'!$O$2:$O$8001),"Alto","Normal"))
</f>
        <v>Normal</v>
      </c>
      <c r="T4615" s="35" t="str">
        <f t="shared" si="5"/>
        <v>Gamer casual</v>
      </c>
      <c r="U4615" s="35"/>
    </row>
    <row r="4616">
      <c r="A4616" s="28">
        <v>4615.0</v>
      </c>
      <c r="B4616" s="28">
        <v>17.0</v>
      </c>
      <c r="C4616" s="28" t="str">
        <f>TRIM(PROPER('Base de datos cruda'!C4616))</f>
        <v>Male</v>
      </c>
      <c r="D4616" s="28">
        <v>1.01</v>
      </c>
      <c r="E4616" s="28">
        <v>3.52</v>
      </c>
      <c r="F4616" s="28">
        <v>4.87</v>
      </c>
      <c r="G4616" s="28">
        <v>92.98</v>
      </c>
      <c r="H4616" s="28" t="str">
        <f>TRIM(PROPER('Base de datos cruda'!H4616))</f>
        <v>Rpg</v>
      </c>
      <c r="I4616" s="28">
        <v>1.07</v>
      </c>
      <c r="J4616" s="28">
        <v>3.89</v>
      </c>
      <c r="K4616" s="28">
        <v>308.73</v>
      </c>
      <c r="L4616" s="28">
        <f>IF('Base de datos cruda'!L4616&lt;0,,'Base de datos cruda'!L4616)</f>
        <v>5.1</v>
      </c>
      <c r="M4616" s="28" t="str">
        <f>IF(TRIM(PROPER('Base de datos cruda'!M4616))="High","Alto",IF(TRIM(PROPER('Base de datos cruda'!M4616))="Medium","Medio","Bajo"))</f>
        <v>Medio</v>
      </c>
      <c r="N4616" s="29">
        <v>77.62</v>
      </c>
      <c r="O4616" s="32">
        <f t="shared" si="1"/>
        <v>77.62</v>
      </c>
      <c r="P4616" s="33">
        <f t="shared" si="2"/>
        <v>4.9</v>
      </c>
      <c r="Q4616" s="34">
        <f t="shared" si="3"/>
        <v>3.485148515</v>
      </c>
      <c r="R4616" s="35" t="str">
        <f t="shared" si="4"/>
        <v>Alto</v>
      </c>
      <c r="S4616" s="35" t="str">
        <f>IF(O4616="","",IF(O4616&gt;AVERAGE('Base de datos limpia'!$O$2:$O$8001),"Alto","Normal"))
</f>
        <v>Alto</v>
      </c>
      <c r="T4616" s="35" t="str">
        <f t="shared" si="5"/>
        <v>Gamer moderado</v>
      </c>
      <c r="U4616" s="35"/>
    </row>
    <row r="4617">
      <c r="A4617" s="28">
        <v>4616.0</v>
      </c>
      <c r="B4617" s="28">
        <v>19.0</v>
      </c>
      <c r="C4617" s="28" t="str">
        <f>TRIM(PROPER('Base de datos cruda'!C4617))</f>
        <v>Female</v>
      </c>
      <c r="D4617" s="28">
        <v>0.42</v>
      </c>
      <c r="E4617" s="28">
        <v>1.35</v>
      </c>
      <c r="F4617" s="28">
        <v>5.91</v>
      </c>
      <c r="G4617" s="28">
        <v>64.38</v>
      </c>
      <c r="H4617" s="28" t="str">
        <f>TRIM(PROPER('Base de datos cruda'!H4617))</f>
        <v>Fps</v>
      </c>
      <c r="I4617" s="28">
        <v>0.04</v>
      </c>
      <c r="J4617" s="28">
        <v>3.45</v>
      </c>
      <c r="K4617" s="28">
        <v>306.83</v>
      </c>
      <c r="L4617" s="28">
        <f>IF('Base de datos cruda'!L4617&lt;0,,'Base de datos cruda'!L4617)</f>
        <v>6.63</v>
      </c>
      <c r="M4617" s="28" t="str">
        <f>IF(TRIM(PROPER('Base de datos cruda'!M4617))="High","Alto",IF(TRIM(PROPER('Base de datos cruda'!M4617))="Medium","Medio","Bajo"))</f>
        <v>Medio</v>
      </c>
      <c r="N4617" s="29">
        <v>49.13</v>
      </c>
      <c r="O4617" s="32">
        <f t="shared" si="1"/>
        <v>49.13</v>
      </c>
      <c r="P4617" s="33">
        <f t="shared" si="2"/>
        <v>3.87</v>
      </c>
      <c r="Q4617" s="34">
        <f t="shared" si="3"/>
        <v>3.214285714</v>
      </c>
      <c r="R4617" s="35" t="str">
        <f t="shared" si="4"/>
        <v>Bajo</v>
      </c>
      <c r="S4617" s="35" t="str">
        <f>IF(O4617="","",IF(O4617&gt;AVERAGE('Base de datos limpia'!$O$2:$O$8001),"Alto","Normal"))
</f>
        <v>Normal</v>
      </c>
      <c r="T4617" s="35" t="str">
        <f t="shared" si="5"/>
        <v>Gamer casual</v>
      </c>
      <c r="U4617" s="35"/>
    </row>
    <row r="4618">
      <c r="A4618" s="28">
        <v>4617.0</v>
      </c>
      <c r="B4618" s="28">
        <v>22.0</v>
      </c>
      <c r="C4618" s="28" t="str">
        <f>TRIM(PROPER('Base de datos cruda'!C4618))</f>
        <v>Male</v>
      </c>
      <c r="D4618" s="28">
        <v>6.14</v>
      </c>
      <c r="E4618" s="28">
        <v>1.13</v>
      </c>
      <c r="F4618" s="28">
        <v>4.15</v>
      </c>
      <c r="G4618" s="28">
        <v>89.94</v>
      </c>
      <c r="H4618" s="28" t="str">
        <f>TRIM(PROPER('Base de datos cruda'!H4618))</f>
        <v>Fps</v>
      </c>
      <c r="I4618" s="28">
        <v>0.24</v>
      </c>
      <c r="J4618" s="28">
        <v>7.82</v>
      </c>
      <c r="K4618" s="28">
        <v>249.18</v>
      </c>
      <c r="L4618" s="28">
        <f>IF('Base de datos cruda'!L4618&lt;0,,'Base de datos cruda'!L4618)</f>
        <v>13.13</v>
      </c>
      <c r="M4618" s="28" t="str">
        <f>IF(TRIM(PROPER('Base de datos cruda'!M4618))="High","Alto",IF(TRIM(PROPER('Base de datos cruda'!M4618))="Medium","Medio","Bajo"))</f>
        <v>Bajo</v>
      </c>
      <c r="N4618" s="29">
        <v>26.86</v>
      </c>
      <c r="O4618" s="32">
        <f t="shared" si="1"/>
        <v>26.86</v>
      </c>
      <c r="P4618" s="33">
        <f t="shared" si="2"/>
        <v>13.96</v>
      </c>
      <c r="Q4618" s="34">
        <f t="shared" si="3"/>
        <v>0.1840390879</v>
      </c>
      <c r="R4618" s="35" t="str">
        <f t="shared" si="4"/>
        <v>Bajo</v>
      </c>
      <c r="S4618" s="35" t="str">
        <f>IF(O4618="","",IF(O4618&gt;AVERAGE('Base de datos limpia'!$O$2:$O$8001),"Alto","Normal"))
</f>
        <v>Normal</v>
      </c>
      <c r="T4618" s="35" t="str">
        <f t="shared" si="5"/>
        <v>Gamer casual</v>
      </c>
      <c r="U4618" s="35"/>
    </row>
    <row r="4619">
      <c r="A4619" s="28">
        <v>4618.0</v>
      </c>
      <c r="B4619" s="28">
        <v>17.0</v>
      </c>
      <c r="C4619" s="28" t="str">
        <f>TRIM(PROPER('Base de datos cruda'!C4619))</f>
        <v>Male</v>
      </c>
      <c r="D4619" s="28">
        <v>5.33</v>
      </c>
      <c r="E4619" s="28">
        <v>4.18</v>
      </c>
      <c r="F4619" s="28">
        <v>8.13</v>
      </c>
      <c r="G4619" s="28">
        <v>74.12</v>
      </c>
      <c r="H4619" s="28" t="str">
        <f>TRIM(PROPER('Base de datos cruda'!H4619))</f>
        <v>Fps</v>
      </c>
      <c r="I4619" s="28">
        <v>3.49</v>
      </c>
      <c r="J4619" s="28">
        <v>9.04</v>
      </c>
      <c r="K4619" s="28">
        <v>235.37</v>
      </c>
      <c r="L4619" s="28">
        <f>IF('Base de datos cruda'!L4619&lt;0,,'Base de datos cruda'!L4619)</f>
        <v>11.07</v>
      </c>
      <c r="M4619" s="28" t="str">
        <f>IF(TRIM(PROPER('Base de datos cruda'!M4619))="High","Alto",IF(TRIM(PROPER('Base de datos cruda'!M4619))="Medium","Medio","Bajo"))</f>
        <v>Bajo</v>
      </c>
      <c r="N4619" s="29">
        <v>60.72</v>
      </c>
      <c r="O4619" s="32">
        <f t="shared" si="1"/>
        <v>60.72</v>
      </c>
      <c r="P4619" s="33">
        <f t="shared" si="2"/>
        <v>14.37</v>
      </c>
      <c r="Q4619" s="34">
        <f t="shared" si="3"/>
        <v>0.7842401501</v>
      </c>
      <c r="R4619" s="35" t="str">
        <f t="shared" si="4"/>
        <v>Medio</v>
      </c>
      <c r="S4619" s="35" t="str">
        <f>IF(O4619="","",IF(O4619&gt;AVERAGE('Base de datos limpia'!$O$2:$O$8001),"Alto","Normal"))
</f>
        <v>Normal</v>
      </c>
      <c r="T4619" s="35" t="str">
        <f t="shared" si="5"/>
        <v>Gamer moderado</v>
      </c>
      <c r="U4619" s="35"/>
    </row>
    <row r="4620">
      <c r="A4620" s="28">
        <v>4619.0</v>
      </c>
      <c r="B4620" s="28">
        <v>16.0</v>
      </c>
      <c r="C4620" s="28" t="str">
        <f>TRIM(PROPER('Base de datos cruda'!C4620))</f>
        <v>Female</v>
      </c>
      <c r="D4620" s="28">
        <v>3.99</v>
      </c>
      <c r="E4620" s="28">
        <v>2.75</v>
      </c>
      <c r="F4620" s="28">
        <v>5.7</v>
      </c>
      <c r="G4620" s="28">
        <v>90.01</v>
      </c>
      <c r="H4620" s="28" t="str">
        <f>TRIM(PROPER('Base de datos cruda'!H4620))</f>
        <v>Fps</v>
      </c>
      <c r="I4620" s="28">
        <v>3.1</v>
      </c>
      <c r="J4620" s="28">
        <v>6.62</v>
      </c>
      <c r="K4620" s="28">
        <v>269.19</v>
      </c>
      <c r="L4620" s="28">
        <f>IF('Base de datos cruda'!L4620&lt;0,,'Base de datos cruda'!L4620)</f>
        <v>11.76</v>
      </c>
      <c r="M4620" s="28" t="str">
        <f>IF(TRIM(PROPER('Base de datos cruda'!M4620))="High","Alto",IF(TRIM(PROPER('Base de datos cruda'!M4620))="Medium","Medio","Bajo"))</f>
        <v>Medio</v>
      </c>
      <c r="N4620" s="29">
        <v>49.7</v>
      </c>
      <c r="O4620" s="32">
        <f t="shared" si="1"/>
        <v>49.7</v>
      </c>
      <c r="P4620" s="33">
        <f t="shared" si="2"/>
        <v>10.61</v>
      </c>
      <c r="Q4620" s="34">
        <f t="shared" si="3"/>
        <v>0.6892230576</v>
      </c>
      <c r="R4620" s="35" t="str">
        <f t="shared" si="4"/>
        <v>Bajo</v>
      </c>
      <c r="S4620" s="35" t="str">
        <f>IF(O4620="","",IF(O4620&gt;AVERAGE('Base de datos limpia'!$O$2:$O$8001),"Alto","Normal"))
</f>
        <v>Normal</v>
      </c>
      <c r="T4620" s="35" t="str">
        <f t="shared" si="5"/>
        <v>Gamer casual</v>
      </c>
      <c r="U4620" s="35"/>
    </row>
    <row r="4621">
      <c r="A4621" s="28">
        <v>4620.0</v>
      </c>
      <c r="B4621" s="28">
        <v>18.0</v>
      </c>
      <c r="C4621" s="28" t="str">
        <f>TRIM(PROPER('Base de datos cruda'!C4621))</f>
        <v>Male</v>
      </c>
      <c r="D4621" s="28">
        <v>3.74</v>
      </c>
      <c r="E4621" s="28">
        <v>3.42</v>
      </c>
      <c r="F4621" s="28">
        <v>5.24</v>
      </c>
      <c r="G4621" s="28">
        <v>92.03</v>
      </c>
      <c r="H4621" s="28" t="str">
        <f>TRIM(PROPER('Base de datos cruda'!H4621))</f>
        <v>Fps</v>
      </c>
      <c r="I4621" s="28">
        <v>4.73</v>
      </c>
      <c r="J4621" s="28">
        <v>7.69</v>
      </c>
      <c r="K4621" s="28">
        <v>266.59</v>
      </c>
      <c r="L4621" s="28">
        <f>IF('Base de datos cruda'!L4621&lt;0,,'Base de datos cruda'!L4621)</f>
        <v>8.22</v>
      </c>
      <c r="M4621" s="28" t="str">
        <f>IF(TRIM(PROPER('Base de datos cruda'!M4621))="High","Alto",IF(TRIM(PROPER('Base de datos cruda'!M4621))="Medium","Medio","Bajo"))</f>
        <v>Medio</v>
      </c>
      <c r="N4621" s="29">
        <v>57.81</v>
      </c>
      <c r="O4621" s="32">
        <f t="shared" si="1"/>
        <v>57.81</v>
      </c>
      <c r="P4621" s="33">
        <f t="shared" si="2"/>
        <v>11.43</v>
      </c>
      <c r="Q4621" s="34">
        <f t="shared" si="3"/>
        <v>0.9144385027</v>
      </c>
      <c r="R4621" s="35" t="str">
        <f t="shared" si="4"/>
        <v>Medio</v>
      </c>
      <c r="S4621" s="35" t="str">
        <f>IF(O4621="","",IF(O4621&gt;AVERAGE('Base de datos limpia'!$O$2:$O$8001),"Alto","Normal"))
</f>
        <v>Normal</v>
      </c>
      <c r="T4621" s="35" t="str">
        <f t="shared" si="5"/>
        <v>Gamer moderado</v>
      </c>
      <c r="U4621" s="35"/>
    </row>
    <row r="4622">
      <c r="A4622" s="28">
        <v>4621.0</v>
      </c>
      <c r="B4622" s="28">
        <v>19.0</v>
      </c>
      <c r="C4622" s="28" t="str">
        <f>TRIM(PROPER('Base de datos cruda'!C4622))</f>
        <v>Male</v>
      </c>
      <c r="D4622" s="28">
        <v>3.98</v>
      </c>
      <c r="E4622" s="28">
        <v>8.39</v>
      </c>
      <c r="F4622" s="28">
        <v>6.9</v>
      </c>
      <c r="G4622" s="28">
        <v>66.06</v>
      </c>
      <c r="H4622" s="28" t="str">
        <f>TRIM(PROPER('Base de datos cruda'!H4622))</f>
        <v>Casual</v>
      </c>
      <c r="I4622" s="28">
        <v>2.01</v>
      </c>
      <c r="J4622" s="28">
        <v>7.22</v>
      </c>
      <c r="K4622" s="28">
        <v>271.36</v>
      </c>
      <c r="L4622" s="28">
        <f>IF('Base de datos cruda'!L4622&lt;0,,'Base de datos cruda'!L4622)</f>
        <v>8.69</v>
      </c>
      <c r="M4622" s="28" t="str">
        <f>IF(TRIM(PROPER('Base de datos cruda'!M4622))="High","Alto",IF(TRIM(PROPER('Base de datos cruda'!M4622))="Medium","Medio","Bajo"))</f>
        <v>Medio</v>
      </c>
      <c r="N4622" s="29">
        <v>84.32</v>
      </c>
      <c r="O4622" s="32">
        <f t="shared" si="1"/>
        <v>84.32</v>
      </c>
      <c r="P4622" s="33">
        <f t="shared" si="2"/>
        <v>11.2</v>
      </c>
      <c r="Q4622" s="34">
        <f t="shared" si="3"/>
        <v>2.108040201</v>
      </c>
      <c r="R4622" s="35" t="str">
        <f t="shared" si="4"/>
        <v>Alto</v>
      </c>
      <c r="S4622" s="35" t="str">
        <f>IF(O4622="","",IF(O4622&gt;AVERAGE('Base de datos limpia'!$O$2:$O$8001),"Alto","Normal"))
</f>
        <v>Alto</v>
      </c>
      <c r="T4622" s="35" t="str">
        <f t="shared" si="5"/>
        <v>Gamer intensivo</v>
      </c>
      <c r="U4622" s="35"/>
    </row>
    <row r="4623">
      <c r="A4623" s="28">
        <v>4622.0</v>
      </c>
      <c r="B4623" s="28">
        <v>23.0</v>
      </c>
      <c r="C4623" s="28" t="str">
        <f>TRIM(PROPER('Base de datos cruda'!C4623))</f>
        <v>Male</v>
      </c>
      <c r="D4623" s="28">
        <v>3.5</v>
      </c>
      <c r="E4623" s="28">
        <v>2.47</v>
      </c>
      <c r="F4623" s="28">
        <v>7.52</v>
      </c>
      <c r="G4623" s="28">
        <v>86.47</v>
      </c>
      <c r="H4623" s="28" t="str">
        <f>TRIM(PROPER('Base de datos cruda'!H4623))</f>
        <v>Fps</v>
      </c>
      <c r="I4623" s="28">
        <v>2.22</v>
      </c>
      <c r="J4623" s="28">
        <v>8.24</v>
      </c>
      <c r="K4623" s="28">
        <v>270.05</v>
      </c>
      <c r="L4623" s="28">
        <f>IF('Base de datos cruda'!L4623&lt;0,,'Base de datos cruda'!L4623)</f>
        <v>10.2</v>
      </c>
      <c r="M4623" s="28" t="str">
        <f>IF(TRIM(PROPER('Base de datos cruda'!M4623))="High","Alto",IF(TRIM(PROPER('Base de datos cruda'!M4623))="Medium","Medio","Bajo"))</f>
        <v>Medio</v>
      </c>
      <c r="N4623" s="29">
        <v>55.22</v>
      </c>
      <c r="O4623" s="32">
        <f t="shared" si="1"/>
        <v>55.22</v>
      </c>
      <c r="P4623" s="33">
        <f t="shared" si="2"/>
        <v>11.74</v>
      </c>
      <c r="Q4623" s="34">
        <f t="shared" si="3"/>
        <v>0.7057142857</v>
      </c>
      <c r="R4623" s="35" t="str">
        <f t="shared" si="4"/>
        <v>Medio</v>
      </c>
      <c r="S4623" s="35" t="str">
        <f>IF(O4623="","",IF(O4623&gt;AVERAGE('Base de datos limpia'!$O$2:$O$8001),"Alto","Normal"))
</f>
        <v>Normal</v>
      </c>
      <c r="T4623" s="35" t="str">
        <f t="shared" si="5"/>
        <v>Gamer casual</v>
      </c>
      <c r="U4623" s="35"/>
    </row>
    <row r="4624">
      <c r="A4624" s="28">
        <v>4623.0</v>
      </c>
      <c r="B4624" s="28">
        <v>21.0</v>
      </c>
      <c r="C4624" s="28" t="str">
        <f>TRIM(PROPER('Base de datos cruda'!C4624))</f>
        <v>Male</v>
      </c>
      <c r="D4624" s="28">
        <v>3.14</v>
      </c>
      <c r="E4624" s="28">
        <v>8.02</v>
      </c>
      <c r="F4624" s="28">
        <v>8.06</v>
      </c>
      <c r="G4624" s="28">
        <v>94.51</v>
      </c>
      <c r="H4624" s="28" t="str">
        <f>TRIM(PROPER('Base de datos cruda'!H4624))</f>
        <v>Fps</v>
      </c>
      <c r="I4624" s="28">
        <v>0.34</v>
      </c>
      <c r="J4624" s="28">
        <v>5.53</v>
      </c>
      <c r="K4624" s="28">
        <v>263.19</v>
      </c>
      <c r="L4624" s="28">
        <f>IF('Base de datos cruda'!L4624&lt;0,,'Base de datos cruda'!L4624)</f>
        <v>9.76</v>
      </c>
      <c r="M4624" s="28" t="str">
        <f>IF(TRIM(PROPER('Base de datos cruda'!M4624))="High","Alto",IF(TRIM(PROPER('Base de datos cruda'!M4624))="Medium","Medio","Bajo"))</f>
        <v>Medio</v>
      </c>
      <c r="N4624" s="29">
        <v>96.0798794005221</v>
      </c>
      <c r="O4624" s="32">
        <f t="shared" si="1"/>
        <v>96.0798794</v>
      </c>
      <c r="P4624" s="33">
        <f t="shared" si="2"/>
        <v>8.67</v>
      </c>
      <c r="Q4624" s="34">
        <f t="shared" si="3"/>
        <v>2.554140127</v>
      </c>
      <c r="R4624" s="35" t="str">
        <f t="shared" si="4"/>
        <v>Alto</v>
      </c>
      <c r="S4624" s="35" t="str">
        <f>IF(O4624="","",IF(O4624&gt;AVERAGE('Base de datos limpia'!$O$2:$O$8001),"Alto","Normal"))
</f>
        <v>Alto</v>
      </c>
      <c r="T4624" s="35" t="str">
        <f t="shared" si="5"/>
        <v>Gamer intensivo</v>
      </c>
      <c r="U4624" s="35"/>
    </row>
    <row r="4625">
      <c r="A4625" s="28">
        <v>4624.0</v>
      </c>
      <c r="B4625" s="28">
        <v>17.0</v>
      </c>
      <c r="C4625" s="28" t="str">
        <f>TRIM(PROPER('Base de datos cruda'!C4625))</f>
        <v>Female</v>
      </c>
      <c r="D4625" s="28">
        <v>4.0</v>
      </c>
      <c r="E4625" s="28">
        <v>7.08</v>
      </c>
      <c r="F4625" s="28">
        <v>5.74</v>
      </c>
      <c r="G4625" s="28">
        <v>72.93</v>
      </c>
      <c r="H4625" s="28" t="str">
        <f>TRIM(PROPER('Base de datos cruda'!H4625))</f>
        <v>Fps</v>
      </c>
      <c r="I4625" s="28">
        <v>0.76</v>
      </c>
      <c r="J4625" s="28">
        <v>5.86</v>
      </c>
      <c r="K4625" s="28">
        <v>265.46</v>
      </c>
      <c r="L4625" s="28">
        <f>IF('Base de datos cruda'!L4625&lt;0,,'Base de datos cruda'!L4625)</f>
        <v>9.07</v>
      </c>
      <c r="M4625" s="28" t="str">
        <f>IF(TRIM(PROPER('Base de datos cruda'!M4625))="High","Alto",IF(TRIM(PROPER('Base de datos cruda'!M4625))="Medium","Medio","Bajo"))</f>
        <v>Alto</v>
      </c>
      <c r="N4625" s="29">
        <v>72.01</v>
      </c>
      <c r="O4625" s="32">
        <f t="shared" si="1"/>
        <v>72.01</v>
      </c>
      <c r="P4625" s="33">
        <f t="shared" si="2"/>
        <v>9.86</v>
      </c>
      <c r="Q4625" s="34">
        <f t="shared" si="3"/>
        <v>1.77</v>
      </c>
      <c r="R4625" s="35" t="str">
        <f t="shared" si="4"/>
        <v>Alto</v>
      </c>
      <c r="S4625" s="35" t="str">
        <f>IF(O4625="","",IF(O4625&gt;AVERAGE('Base de datos limpia'!$O$2:$O$8001),"Alto","Normal"))
</f>
        <v>Alto</v>
      </c>
      <c r="T4625" s="35" t="str">
        <f t="shared" si="5"/>
        <v>Gamer intensivo</v>
      </c>
      <c r="U4625" s="35"/>
    </row>
    <row r="4626">
      <c r="A4626" s="28">
        <v>4625.0</v>
      </c>
      <c r="B4626" s="28">
        <v>24.0</v>
      </c>
      <c r="C4626" s="28" t="str">
        <f>TRIM(PROPER('Base de datos cruda'!C4626))</f>
        <v>Female</v>
      </c>
      <c r="D4626" s="28">
        <v>4.23</v>
      </c>
      <c r="E4626" s="28">
        <v>3.94</v>
      </c>
      <c r="F4626" s="28">
        <v>8.06</v>
      </c>
      <c r="G4626" s="28">
        <v>63.21</v>
      </c>
      <c r="H4626" s="28" t="str">
        <f>TRIM(PROPER('Base de datos cruda'!H4626))</f>
        <v>Rpg</v>
      </c>
      <c r="I4626" s="28">
        <v>3.46</v>
      </c>
      <c r="J4626" s="28">
        <v>8.74</v>
      </c>
      <c r="K4626" s="28">
        <v>264.48</v>
      </c>
      <c r="L4626" s="28">
        <f>IF('Base de datos cruda'!L4626&lt;0,,'Base de datos cruda'!L4626)</f>
        <v>10.01</v>
      </c>
      <c r="M4626" s="28" t="str">
        <f>IF(TRIM(PROPER('Base de datos cruda'!M4626))="High","Alto",IF(TRIM(PROPER('Base de datos cruda'!M4626))="Medium","Medio","Bajo"))</f>
        <v>Medio</v>
      </c>
      <c r="N4626" s="29">
        <v>69.9923990497305</v>
      </c>
      <c r="O4626" s="32">
        <f t="shared" si="1"/>
        <v>69.99239905</v>
      </c>
      <c r="P4626" s="33">
        <f t="shared" si="2"/>
        <v>12.97</v>
      </c>
      <c r="Q4626" s="34">
        <f t="shared" si="3"/>
        <v>0.9314420804</v>
      </c>
      <c r="R4626" s="35" t="str">
        <f t="shared" si="4"/>
        <v>Medio</v>
      </c>
      <c r="S4626" s="35" t="str">
        <f>IF(O4626="","",IF(O4626&gt;AVERAGE('Base de datos limpia'!$O$2:$O$8001),"Alto","Normal"))
</f>
        <v>Alto</v>
      </c>
      <c r="T4626" s="35" t="str">
        <f t="shared" si="5"/>
        <v>Gamer moderado</v>
      </c>
      <c r="U4626" s="35"/>
    </row>
    <row r="4627">
      <c r="A4627" s="28">
        <v>4626.0</v>
      </c>
      <c r="B4627" s="28">
        <v>17.0</v>
      </c>
      <c r="C4627" s="28" t="str">
        <f>TRIM(PROPER('Base de datos cruda'!C4627))</f>
        <v>Female</v>
      </c>
      <c r="D4627" s="28">
        <v>5.54</v>
      </c>
      <c r="E4627" s="28">
        <v>5.92</v>
      </c>
      <c r="F4627" s="28">
        <v>6.32</v>
      </c>
      <c r="G4627" s="28">
        <v>61.09</v>
      </c>
      <c r="H4627" s="28" t="str">
        <f>TRIM(PROPER('Base de datos cruda'!H4627))</f>
        <v>Fps</v>
      </c>
      <c r="I4627" s="28">
        <v>1.18</v>
      </c>
      <c r="J4627" s="28">
        <v>8.46</v>
      </c>
      <c r="K4627" s="28">
        <v>264.17</v>
      </c>
      <c r="L4627" s="28">
        <f>IF('Base de datos cruda'!L4627&lt;0,,'Base de datos cruda'!L4627)</f>
        <v>17.18</v>
      </c>
      <c r="M4627" s="28" t="str">
        <f>IF(TRIM(PROPER('Base de datos cruda'!M4627))="High","Alto",IF(TRIM(PROPER('Base de datos cruda'!M4627))="Medium","Medio","Bajo"))</f>
        <v>Bajo</v>
      </c>
      <c r="N4627" s="29">
        <v>50.28</v>
      </c>
      <c r="O4627" s="32">
        <f t="shared" si="1"/>
        <v>50.28</v>
      </c>
      <c r="P4627" s="33">
        <f t="shared" si="2"/>
        <v>14</v>
      </c>
      <c r="Q4627" s="34">
        <f t="shared" si="3"/>
        <v>1.068592058</v>
      </c>
      <c r="R4627" s="35" t="str">
        <f t="shared" si="4"/>
        <v>Medio</v>
      </c>
      <c r="S4627" s="35" t="str">
        <f>IF(O4627="","",IF(O4627&gt;AVERAGE('Base de datos limpia'!$O$2:$O$8001),"Alto","Normal"))
</f>
        <v>Normal</v>
      </c>
      <c r="T4627" s="35" t="str">
        <f t="shared" si="5"/>
        <v>Gamer moderado</v>
      </c>
      <c r="U4627" s="35"/>
    </row>
    <row r="4628">
      <c r="A4628" s="28">
        <v>4627.0</v>
      </c>
      <c r="B4628" s="28">
        <v>20.0</v>
      </c>
      <c r="C4628" s="28" t="str">
        <f>TRIM(PROPER('Base de datos cruda'!C4628))</f>
        <v>Female</v>
      </c>
      <c r="D4628" s="28">
        <v>5.69</v>
      </c>
      <c r="E4628" s="28">
        <v>5.0</v>
      </c>
      <c r="F4628" s="28">
        <v>4.51</v>
      </c>
      <c r="G4628" s="28">
        <v>64.4</v>
      </c>
      <c r="H4628" s="28" t="str">
        <f>TRIM(PROPER('Base de datos cruda'!H4628))</f>
        <v>Fps</v>
      </c>
      <c r="I4628" s="28">
        <v>3.87</v>
      </c>
      <c r="J4628" s="28">
        <v>9.51</v>
      </c>
      <c r="K4628" s="28">
        <v>245.31</v>
      </c>
      <c r="L4628" s="28">
        <f>IF('Base de datos cruda'!L4628&lt;0,,'Base de datos cruda'!L4628)</f>
        <v>11.95</v>
      </c>
      <c r="M4628" s="28" t="str">
        <f>IF(TRIM(PROPER('Base de datos cruda'!M4628))="High","Alto",IF(TRIM(PROPER('Base de datos cruda'!M4628))="Medium","Medio","Bajo"))</f>
        <v>Bajo</v>
      </c>
      <c r="N4628" s="29">
        <v>50.25</v>
      </c>
      <c r="O4628" s="32">
        <f t="shared" si="1"/>
        <v>50.25</v>
      </c>
      <c r="P4628" s="33">
        <f t="shared" si="2"/>
        <v>15.2</v>
      </c>
      <c r="Q4628" s="34">
        <f t="shared" si="3"/>
        <v>0.8787346221</v>
      </c>
      <c r="R4628" s="35" t="str">
        <f t="shared" si="4"/>
        <v>Medio</v>
      </c>
      <c r="S4628" s="35" t="str">
        <f>IF(O4628="","",IF(O4628&gt;AVERAGE('Base de datos limpia'!$O$2:$O$8001),"Alto","Normal"))
</f>
        <v>Normal</v>
      </c>
      <c r="T4628" s="35" t="str">
        <f t="shared" si="5"/>
        <v>Gamer moderado</v>
      </c>
      <c r="U4628" s="35"/>
    </row>
    <row r="4629">
      <c r="A4629" s="28">
        <v>4628.0</v>
      </c>
      <c r="B4629" s="28">
        <v>19.0</v>
      </c>
      <c r="C4629" s="28" t="str">
        <f>TRIM(PROPER('Base de datos cruda'!C4629))</f>
        <v>Male</v>
      </c>
      <c r="D4629" s="28">
        <v>3.02</v>
      </c>
      <c r="E4629" s="28">
        <v>2.16</v>
      </c>
      <c r="F4629" s="28">
        <v>8.23</v>
      </c>
      <c r="G4629" s="28">
        <v>60.17</v>
      </c>
      <c r="H4629" s="28" t="str">
        <f>TRIM(PROPER('Base de datos cruda'!H4629))</f>
        <v>Fps</v>
      </c>
      <c r="I4629" s="28">
        <v>3.53</v>
      </c>
      <c r="J4629" s="28">
        <v>8.73</v>
      </c>
      <c r="K4629" s="28">
        <v>275.28</v>
      </c>
      <c r="L4629" s="28">
        <f>IF('Base de datos cruda'!L4629&lt;0,,'Base de datos cruda'!L4629)</f>
        <v>7.78</v>
      </c>
      <c r="M4629" s="28" t="str">
        <f>IF(TRIM(PROPER('Base de datos cruda'!M4629))="High","Alto",IF(TRIM(PROPER('Base de datos cruda'!M4629))="Medium","Medio","Bajo"))</f>
        <v>Medio</v>
      </c>
      <c r="N4629" s="29">
        <v>68.3581530090908</v>
      </c>
      <c r="O4629" s="32">
        <f t="shared" si="1"/>
        <v>68.35815301</v>
      </c>
      <c r="P4629" s="33">
        <f t="shared" si="2"/>
        <v>11.75</v>
      </c>
      <c r="Q4629" s="34">
        <f t="shared" si="3"/>
        <v>0.7152317881</v>
      </c>
      <c r="R4629" s="35" t="str">
        <f t="shared" si="4"/>
        <v>Medio</v>
      </c>
      <c r="S4629" s="35" t="str">
        <f>IF(O4629="","",IF(O4629&gt;AVERAGE('Base de datos limpia'!$O$2:$O$8001),"Alto","Normal"))
</f>
        <v>Alto</v>
      </c>
      <c r="T4629" s="35" t="str">
        <f t="shared" si="5"/>
        <v>Gamer casual</v>
      </c>
      <c r="U4629" s="35"/>
    </row>
    <row r="4630">
      <c r="A4630" s="28">
        <v>4629.0</v>
      </c>
      <c r="B4630" s="28">
        <v>22.0</v>
      </c>
      <c r="C4630" s="28" t="str">
        <f>TRIM(PROPER('Base de datos cruda'!C4630))</f>
        <v>Male</v>
      </c>
      <c r="D4630" s="28">
        <v>3.31</v>
      </c>
      <c r="E4630" s="28">
        <v>9.16</v>
      </c>
      <c r="F4630" s="28">
        <v>6.74</v>
      </c>
      <c r="G4630" s="28">
        <v>73.08</v>
      </c>
      <c r="H4630" s="28" t="str">
        <f>TRIM(PROPER('Base de datos cruda'!H4630))</f>
        <v>Casual</v>
      </c>
      <c r="I4630" s="28">
        <v>3.74</v>
      </c>
      <c r="J4630" s="28">
        <v>6.73</v>
      </c>
      <c r="K4630" s="28">
        <v>268.36</v>
      </c>
      <c r="L4630" s="28">
        <f>IF('Base de datos cruda'!L4630&lt;0,,'Base de datos cruda'!L4630)</f>
        <v>7.55</v>
      </c>
      <c r="M4630" s="28" t="str">
        <f>IF(TRIM(PROPER('Base de datos cruda'!M4630))="High","Alto",IF(TRIM(PROPER('Base de datos cruda'!M4630))="Medium","Medio","Bajo"))</f>
        <v>Medio</v>
      </c>
      <c r="N4630" s="29">
        <v>84.44</v>
      </c>
      <c r="O4630" s="32">
        <f t="shared" si="1"/>
        <v>84.44</v>
      </c>
      <c r="P4630" s="33">
        <f t="shared" si="2"/>
        <v>10.04</v>
      </c>
      <c r="Q4630" s="34">
        <f t="shared" si="3"/>
        <v>2.767371601</v>
      </c>
      <c r="R4630" s="35" t="str">
        <f t="shared" si="4"/>
        <v>Alto</v>
      </c>
      <c r="S4630" s="35" t="str">
        <f>IF(O4630="","",IF(O4630&gt;AVERAGE('Base de datos limpia'!$O$2:$O$8001),"Alto","Normal"))
</f>
        <v>Alto</v>
      </c>
      <c r="T4630" s="35" t="str">
        <f t="shared" si="5"/>
        <v>Gamer intensivo</v>
      </c>
      <c r="U4630" s="35"/>
    </row>
    <row r="4631">
      <c r="A4631" s="28">
        <v>4630.0</v>
      </c>
      <c r="B4631" s="28">
        <v>23.0</v>
      </c>
      <c r="C4631" s="28" t="str">
        <f>TRIM(PROPER('Base de datos cruda'!C4631))</f>
        <v>Male</v>
      </c>
      <c r="D4631" s="28">
        <v>2.99</v>
      </c>
      <c r="E4631" s="28">
        <v>6.13</v>
      </c>
      <c r="F4631" s="28">
        <v>7.01</v>
      </c>
      <c r="G4631" s="28">
        <v>71.97</v>
      </c>
      <c r="H4631" s="28" t="str">
        <f>TRIM(PROPER('Base de datos cruda'!H4631))</f>
        <v>Casual</v>
      </c>
      <c r="I4631" s="28">
        <v>3.45</v>
      </c>
      <c r="J4631" s="28">
        <v>4.75</v>
      </c>
      <c r="K4631" s="28">
        <v>295.55</v>
      </c>
      <c r="L4631" s="28">
        <f>IF('Base de datos cruda'!L4631&lt;0,,'Base de datos cruda'!L4631)</f>
        <v>7.96</v>
      </c>
      <c r="M4631" s="28" t="str">
        <f>IF(TRIM(PROPER('Base de datos cruda'!M4631))="High","Alto",IF(TRIM(PROPER('Base de datos cruda'!M4631))="Medium","Medio","Bajo"))</f>
        <v>Medio</v>
      </c>
      <c r="N4631" s="29">
        <v>75.1</v>
      </c>
      <c r="O4631" s="32">
        <f t="shared" si="1"/>
        <v>75.1</v>
      </c>
      <c r="P4631" s="33">
        <f t="shared" si="2"/>
        <v>7.74</v>
      </c>
      <c r="Q4631" s="34">
        <f t="shared" si="3"/>
        <v>2.050167224</v>
      </c>
      <c r="R4631" s="35" t="str">
        <f t="shared" si="4"/>
        <v>Alto</v>
      </c>
      <c r="S4631" s="35" t="str">
        <f>IF(O4631="","",IF(O4631&gt;AVERAGE('Base de datos limpia'!$O$2:$O$8001),"Alto","Normal"))
</f>
        <v>Alto</v>
      </c>
      <c r="T4631" s="35" t="str">
        <f t="shared" si="5"/>
        <v>Gamer intensivo</v>
      </c>
      <c r="U4631" s="35"/>
    </row>
    <row r="4632">
      <c r="A4632" s="28">
        <v>4631.0</v>
      </c>
      <c r="B4632" s="28">
        <v>20.0</v>
      </c>
      <c r="C4632" s="28" t="str">
        <f>TRIM(PROPER('Base de datos cruda'!C4632))</f>
        <v>Male</v>
      </c>
      <c r="D4632" s="28">
        <v>4.29</v>
      </c>
      <c r="E4632" s="28">
        <v>8.92</v>
      </c>
      <c r="F4632" s="28">
        <v>8.69</v>
      </c>
      <c r="G4632" s="28">
        <v>64.41</v>
      </c>
      <c r="H4632" s="28" t="str">
        <f>TRIM(PROPER('Base de datos cruda'!H4632))</f>
        <v>Casual</v>
      </c>
      <c r="I4632" s="28">
        <v>3.54</v>
      </c>
      <c r="J4632" s="28">
        <v>7.42</v>
      </c>
      <c r="K4632" s="28">
        <v>266.29</v>
      </c>
      <c r="L4632" s="28">
        <f>IF('Base de datos cruda'!L4632&lt;0,,'Base de datos cruda'!L4632)</f>
        <v>9.21</v>
      </c>
      <c r="M4632" s="28" t="str">
        <f>IF(TRIM(PROPER('Base de datos cruda'!M4632))="High","Alto",IF(TRIM(PROPER('Base de datos cruda'!M4632))="Medium","Medio","Bajo"))</f>
        <v>Medio</v>
      </c>
      <c r="N4632" s="29">
        <v>85.63</v>
      </c>
      <c r="O4632" s="32">
        <f t="shared" si="1"/>
        <v>85.63</v>
      </c>
      <c r="P4632" s="33">
        <f t="shared" si="2"/>
        <v>11.71</v>
      </c>
      <c r="Q4632" s="34">
        <f t="shared" si="3"/>
        <v>2.079254079</v>
      </c>
      <c r="R4632" s="35" t="str">
        <f t="shared" si="4"/>
        <v>Alto</v>
      </c>
      <c r="S4632" s="35" t="str">
        <f>IF(O4632="","",IF(O4632&gt;AVERAGE('Base de datos limpia'!$O$2:$O$8001),"Alto","Normal"))
</f>
        <v>Alto</v>
      </c>
      <c r="T4632" s="35" t="str">
        <f t="shared" si="5"/>
        <v>Gamer intensivo</v>
      </c>
      <c r="U4632" s="35"/>
    </row>
    <row r="4633">
      <c r="A4633" s="28">
        <v>4632.0</v>
      </c>
      <c r="B4633" s="28">
        <v>20.0</v>
      </c>
      <c r="C4633" s="28" t="str">
        <f>TRIM(PROPER('Base de datos cruda'!C4633))</f>
        <v>Other</v>
      </c>
      <c r="D4633" s="28">
        <v>3.63</v>
      </c>
      <c r="E4633" s="28">
        <v>8.41</v>
      </c>
      <c r="F4633" s="28">
        <v>6.8</v>
      </c>
      <c r="G4633" s="28">
        <v>86.04</v>
      </c>
      <c r="H4633" s="28" t="str">
        <f>TRIM(PROPER('Base de datos cruda'!H4633))</f>
        <v>Fps</v>
      </c>
      <c r="I4633" s="28">
        <v>2.73</v>
      </c>
      <c r="J4633" s="28">
        <v>7.02</v>
      </c>
      <c r="K4633" s="28">
        <v>279.16</v>
      </c>
      <c r="L4633" s="28">
        <f>IF('Base de datos cruda'!L4633&lt;0,,'Base de datos cruda'!L4633)</f>
        <v>10.59</v>
      </c>
      <c r="M4633" s="28" t="str">
        <f>IF(TRIM(PROPER('Base de datos cruda'!M4633))="High","Alto",IF(TRIM(PROPER('Base de datos cruda'!M4633))="Medium","Medio","Bajo"))</f>
        <v>Medio</v>
      </c>
      <c r="N4633" s="29">
        <v>87.8</v>
      </c>
      <c r="O4633" s="32">
        <f t="shared" si="1"/>
        <v>87.8</v>
      </c>
      <c r="P4633" s="33">
        <f t="shared" si="2"/>
        <v>10.65</v>
      </c>
      <c r="Q4633" s="34">
        <f t="shared" si="3"/>
        <v>2.316804408</v>
      </c>
      <c r="R4633" s="35" t="str">
        <f t="shared" si="4"/>
        <v>Alto</v>
      </c>
      <c r="S4633" s="35" t="str">
        <f>IF(O4633="","",IF(O4633&gt;AVERAGE('Base de datos limpia'!$O$2:$O$8001),"Alto","Normal"))
</f>
        <v>Alto</v>
      </c>
      <c r="T4633" s="35" t="str">
        <f t="shared" si="5"/>
        <v>Gamer intensivo</v>
      </c>
      <c r="U4633" s="35"/>
    </row>
    <row r="4634">
      <c r="A4634" s="28">
        <v>4633.0</v>
      </c>
      <c r="B4634" s="28">
        <v>17.0</v>
      </c>
      <c r="C4634" s="28" t="str">
        <f>TRIM(PROPER('Base de datos cruda'!C4634))</f>
        <v>Female</v>
      </c>
      <c r="D4634" s="28">
        <v>7.12</v>
      </c>
      <c r="E4634" s="28">
        <v>1.72</v>
      </c>
      <c r="F4634" s="28">
        <v>4.03</v>
      </c>
      <c r="G4634" s="28">
        <v>99.68</v>
      </c>
      <c r="H4634" s="28" t="str">
        <f>TRIM(PROPER('Base de datos cruda'!H4634))</f>
        <v>Fps</v>
      </c>
      <c r="I4634" s="28">
        <v>3.39</v>
      </c>
      <c r="J4634" s="28">
        <v>11.95</v>
      </c>
      <c r="K4634" s="28">
        <v>219.12</v>
      </c>
      <c r="L4634" s="28">
        <f>IF('Base de datos cruda'!L4634&lt;0,,'Base de datos cruda'!L4634)</f>
        <v>16.55</v>
      </c>
      <c r="M4634" s="28" t="str">
        <f>IF(TRIM(PROPER('Base de datos cruda'!M4634))="High","Alto",IF(TRIM(PROPER('Base de datos cruda'!M4634))="Medium","Medio","Bajo"))</f>
        <v>Bajo</v>
      </c>
      <c r="N4634" s="29">
        <v>21.62</v>
      </c>
      <c r="O4634" s="32">
        <f t="shared" si="1"/>
        <v>21.62</v>
      </c>
      <c r="P4634" s="33">
        <f t="shared" si="2"/>
        <v>19.07</v>
      </c>
      <c r="Q4634" s="34">
        <f t="shared" si="3"/>
        <v>0.2415730337</v>
      </c>
      <c r="R4634" s="35" t="str">
        <f t="shared" si="4"/>
        <v>Bajo</v>
      </c>
      <c r="S4634" s="35" t="str">
        <f>IF(O4634="","",IF(O4634&gt;AVERAGE('Base de datos limpia'!$O$2:$O$8001),"Alto","Normal"))
</f>
        <v>Normal</v>
      </c>
      <c r="T4634" s="35" t="str">
        <f t="shared" si="5"/>
        <v>Gamer casual</v>
      </c>
      <c r="U4634" s="35"/>
    </row>
    <row r="4635">
      <c r="A4635" s="28">
        <v>4634.0</v>
      </c>
      <c r="B4635" s="28">
        <v>23.0</v>
      </c>
      <c r="C4635" s="28" t="str">
        <f>TRIM(PROPER('Base de datos cruda'!C4635))</f>
        <v>Male</v>
      </c>
      <c r="D4635" s="28">
        <v>5.57</v>
      </c>
      <c r="E4635" s="28">
        <v>2.87</v>
      </c>
      <c r="F4635" s="28">
        <v>8.35</v>
      </c>
      <c r="G4635" s="28">
        <v>96.04</v>
      </c>
      <c r="H4635" s="28" t="str">
        <f>TRIM(PROPER('Base de datos cruda'!H4635))</f>
        <v>Rpg</v>
      </c>
      <c r="I4635" s="28">
        <v>2.63</v>
      </c>
      <c r="J4635" s="28">
        <v>7.55</v>
      </c>
      <c r="K4635" s="28">
        <v>235.61</v>
      </c>
      <c r="L4635" s="28">
        <f>IF('Base de datos cruda'!L4635&lt;0,,'Base de datos cruda'!L4635)</f>
        <v>11.49</v>
      </c>
      <c r="M4635" s="28" t="str">
        <f>IF(TRIM(PROPER('Base de datos cruda'!M4635))="High","Alto",IF(TRIM(PROPER('Base de datos cruda'!M4635))="Medium","Medio","Bajo"))</f>
        <v>Bajo</v>
      </c>
      <c r="N4635" s="29">
        <v>51.88</v>
      </c>
      <c r="O4635" s="32">
        <f t="shared" si="1"/>
        <v>51.88</v>
      </c>
      <c r="P4635" s="33">
        <f t="shared" si="2"/>
        <v>13.12</v>
      </c>
      <c r="Q4635" s="34">
        <f t="shared" si="3"/>
        <v>0.5152603232</v>
      </c>
      <c r="R4635" s="35" t="str">
        <f t="shared" si="4"/>
        <v>Medio</v>
      </c>
      <c r="S4635" s="35" t="str">
        <f>IF(O4635="","",IF(O4635&gt;AVERAGE('Base de datos limpia'!$O$2:$O$8001),"Alto","Normal"))
</f>
        <v>Normal</v>
      </c>
      <c r="T4635" s="35" t="str">
        <f t="shared" si="5"/>
        <v>Gamer casual</v>
      </c>
      <c r="U4635" s="35"/>
    </row>
    <row r="4636">
      <c r="A4636" s="28">
        <v>4635.0</v>
      </c>
      <c r="B4636" s="28">
        <v>17.0</v>
      </c>
      <c r="C4636" s="28" t="str">
        <f>TRIM(PROPER('Base de datos cruda'!C4636))</f>
        <v>Male</v>
      </c>
      <c r="D4636" s="28">
        <v>7.19</v>
      </c>
      <c r="E4636" s="28">
        <v>2.31</v>
      </c>
      <c r="F4636" s="28">
        <v>5.42</v>
      </c>
      <c r="G4636" s="28">
        <v>70.11</v>
      </c>
      <c r="H4636" s="28" t="str">
        <f>TRIM(PROPER('Base de datos cruda'!H4636))</f>
        <v>Fps</v>
      </c>
      <c r="I4636" s="28">
        <v>1.03</v>
      </c>
      <c r="J4636" s="28">
        <v>9.92</v>
      </c>
      <c r="K4636" s="28">
        <v>224.7</v>
      </c>
      <c r="L4636" s="28">
        <f>IF('Base de datos cruda'!L4636&lt;0,,'Base de datos cruda'!L4636)</f>
        <v>14.62</v>
      </c>
      <c r="M4636" s="28" t="str">
        <f>IF(TRIM(PROPER('Base de datos cruda'!M4636))="High","Alto",IF(TRIM(PROPER('Base de datos cruda'!M4636))="Medium","Medio","Bajo"))</f>
        <v>Bajo</v>
      </c>
      <c r="N4636" s="29">
        <v>15.16</v>
      </c>
      <c r="O4636" s="32">
        <f t="shared" si="1"/>
        <v>15.16</v>
      </c>
      <c r="P4636" s="33">
        <f t="shared" si="2"/>
        <v>17.11</v>
      </c>
      <c r="Q4636" s="34">
        <f t="shared" si="3"/>
        <v>0.3212795549</v>
      </c>
      <c r="R4636" s="35" t="str">
        <f t="shared" si="4"/>
        <v>Bajo</v>
      </c>
      <c r="S4636" s="35" t="str">
        <f>IF(O4636="","",IF(O4636&gt;AVERAGE('Base de datos limpia'!$O$2:$O$8001),"Alto","Normal"))
</f>
        <v>Normal</v>
      </c>
      <c r="T4636" s="35" t="str">
        <f t="shared" si="5"/>
        <v>Gamer casual</v>
      </c>
      <c r="U4636" s="35"/>
    </row>
    <row r="4637">
      <c r="A4637" s="28">
        <v>4636.0</v>
      </c>
      <c r="B4637" s="28">
        <v>21.0</v>
      </c>
      <c r="C4637" s="28" t="str">
        <f>TRIM(PROPER('Base de datos cruda'!C4637))</f>
        <v>Male</v>
      </c>
      <c r="D4637" s="28">
        <v>5.67</v>
      </c>
      <c r="E4637" s="28">
        <v>8.48</v>
      </c>
      <c r="F4637" s="28">
        <v>6.51</v>
      </c>
      <c r="G4637" s="28">
        <v>90.8</v>
      </c>
      <c r="H4637" s="28" t="str">
        <f>TRIM(PROPER('Base de datos cruda'!H4637))</f>
        <v>Rpg</v>
      </c>
      <c r="I4637" s="28">
        <v>1.09</v>
      </c>
      <c r="J4637" s="28">
        <v>6.92</v>
      </c>
      <c r="K4637" s="28">
        <v>268.19</v>
      </c>
      <c r="L4637" s="28">
        <f>IF('Base de datos cruda'!L4637&lt;0,,'Base de datos cruda'!L4637)</f>
        <v>11.91</v>
      </c>
      <c r="M4637" s="28" t="str">
        <f>IF(TRIM(PROPER('Base de datos cruda'!M4637))="High","Alto",IF(TRIM(PROPER('Base de datos cruda'!M4637))="Medium","Medio","Bajo"))</f>
        <v>Bajo</v>
      </c>
      <c r="N4637" s="29">
        <v>85.9971661793374</v>
      </c>
      <c r="O4637" s="32">
        <f t="shared" si="1"/>
        <v>85.99716618</v>
      </c>
      <c r="P4637" s="33">
        <f t="shared" si="2"/>
        <v>12.59</v>
      </c>
      <c r="Q4637" s="34">
        <f t="shared" si="3"/>
        <v>1.495590829</v>
      </c>
      <c r="R4637" s="35" t="str">
        <f t="shared" si="4"/>
        <v>Alto</v>
      </c>
      <c r="S4637" s="35" t="str">
        <f>IF(O4637="","",IF(O4637&gt;AVERAGE('Base de datos limpia'!$O$2:$O$8001),"Alto","Normal"))
</f>
        <v>Alto</v>
      </c>
      <c r="T4637" s="35" t="str">
        <f t="shared" si="5"/>
        <v>Gamer intensivo</v>
      </c>
      <c r="U4637" s="35"/>
    </row>
    <row r="4638">
      <c r="A4638" s="28">
        <v>4637.0</v>
      </c>
      <c r="B4638" s="28">
        <v>23.0</v>
      </c>
      <c r="C4638" s="28" t="str">
        <f>TRIM(PROPER('Base de datos cruda'!C4638))</f>
        <v>Male</v>
      </c>
      <c r="D4638" s="28">
        <v>7.77</v>
      </c>
      <c r="E4638" s="28">
        <v>8.76</v>
      </c>
      <c r="F4638" s="28">
        <v>5.02</v>
      </c>
      <c r="G4638" s="28">
        <v>97.47</v>
      </c>
      <c r="H4638" s="28" t="str">
        <f>TRIM(PROPER('Base de datos cruda'!H4638))</f>
        <v>Rpg</v>
      </c>
      <c r="I4638" s="28">
        <v>2.03</v>
      </c>
      <c r="J4638" s="28">
        <v>12.28</v>
      </c>
      <c r="K4638" s="28">
        <v>215.85</v>
      </c>
      <c r="L4638" s="28">
        <f>IF('Base de datos cruda'!L4638&lt;0,,'Base de datos cruda'!L4638)</f>
        <v>18.69</v>
      </c>
      <c r="M4638" s="28" t="str">
        <f>IF(TRIM(PROPER('Base de datos cruda'!M4638))="High","Alto",IF(TRIM(PROPER('Base de datos cruda'!M4638))="Medium","Medio","Bajo"))</f>
        <v>Alto</v>
      </c>
      <c r="N4638" s="29">
        <v>68.3912866295073</v>
      </c>
      <c r="O4638" s="32">
        <f t="shared" si="1"/>
        <v>68.39128663</v>
      </c>
      <c r="P4638" s="33">
        <f t="shared" si="2"/>
        <v>20.05</v>
      </c>
      <c r="Q4638" s="34">
        <f t="shared" si="3"/>
        <v>1.127413127</v>
      </c>
      <c r="R4638" s="35" t="str">
        <f t="shared" si="4"/>
        <v>Medio</v>
      </c>
      <c r="S4638" s="35" t="str">
        <f>IF(O4638="","",IF(O4638&gt;AVERAGE('Base de datos limpia'!$O$2:$O$8001),"Alto","Normal"))
</f>
        <v>Alto</v>
      </c>
      <c r="T4638" s="35" t="str">
        <f t="shared" si="5"/>
        <v>Gamer intensivo</v>
      </c>
      <c r="U4638" s="35"/>
    </row>
    <row r="4639">
      <c r="A4639" s="28">
        <v>4638.0</v>
      </c>
      <c r="B4639" s="28">
        <v>21.0</v>
      </c>
      <c r="C4639" s="28" t="str">
        <f>TRIM(PROPER('Base de datos cruda'!C4639))</f>
        <v>Male</v>
      </c>
      <c r="D4639" s="28">
        <v>5.09</v>
      </c>
      <c r="E4639" s="28">
        <v>5.75</v>
      </c>
      <c r="F4639" s="28">
        <v>5.48</v>
      </c>
      <c r="G4639" s="28">
        <v>96.25</v>
      </c>
      <c r="H4639" s="28" t="str">
        <f>TRIM(PROPER('Base de datos cruda'!H4639))</f>
        <v>Rpg</v>
      </c>
      <c r="I4639" s="28">
        <v>0.07</v>
      </c>
      <c r="J4639" s="28">
        <v>9.81</v>
      </c>
      <c r="K4639" s="28">
        <v>252.66</v>
      </c>
      <c r="L4639" s="28">
        <f>IF('Base de datos cruda'!L4639&lt;0,,'Base de datos cruda'!L4639)</f>
        <v>12.47</v>
      </c>
      <c r="M4639" s="28" t="str">
        <f>IF(TRIM(PROPER('Base de datos cruda'!M4639))="High","Alto",IF(TRIM(PROPER('Base de datos cruda'!M4639))="Medium","Medio","Bajo"))</f>
        <v>Bajo</v>
      </c>
      <c r="N4639" s="29">
        <v>66.08</v>
      </c>
      <c r="O4639" s="32">
        <f t="shared" si="1"/>
        <v>66.08</v>
      </c>
      <c r="P4639" s="33">
        <f t="shared" si="2"/>
        <v>14.9</v>
      </c>
      <c r="Q4639" s="34">
        <f t="shared" si="3"/>
        <v>1.129666012</v>
      </c>
      <c r="R4639" s="35" t="str">
        <f t="shared" si="4"/>
        <v>Medio</v>
      </c>
      <c r="S4639" s="35" t="str">
        <f>IF(O4639="","",IF(O4639&gt;AVERAGE('Base de datos limpia'!$O$2:$O$8001),"Alto","Normal"))
</f>
        <v>Alto</v>
      </c>
      <c r="T4639" s="35" t="str">
        <f t="shared" si="5"/>
        <v>Gamer moderado</v>
      </c>
      <c r="U4639" s="35"/>
    </row>
    <row r="4640">
      <c r="A4640" s="28">
        <v>4639.0</v>
      </c>
      <c r="B4640" s="28">
        <v>19.0</v>
      </c>
      <c r="C4640" s="28" t="str">
        <f>TRIM(PROPER('Base de datos cruda'!C4640))</f>
        <v>Female</v>
      </c>
      <c r="D4640" s="28">
        <v>7.71</v>
      </c>
      <c r="E4640" s="28">
        <v>1.94</v>
      </c>
      <c r="F4640" s="28">
        <v>7.43</v>
      </c>
      <c r="G4640" s="28">
        <v>95.38</v>
      </c>
      <c r="H4640" s="28" t="str">
        <f>TRIM(PROPER('Base de datos cruda'!H4640))</f>
        <v>Rpg</v>
      </c>
      <c r="I4640" s="28">
        <v>4.45</v>
      </c>
      <c r="J4640" s="28">
        <v>11.0</v>
      </c>
      <c r="K4640" s="28">
        <v>227.61</v>
      </c>
      <c r="L4640" s="28">
        <f>IF('Base de datos cruda'!L4640&lt;0,,'Base de datos cruda'!L4640)</f>
        <v>17.53</v>
      </c>
      <c r="M4640" s="28" t="str">
        <f>IF(TRIM(PROPER('Base de datos cruda'!M4640))="High","Alto",IF(TRIM(PROPER('Base de datos cruda'!M4640))="Medium","Medio","Bajo"))</f>
        <v>Bajo</v>
      </c>
      <c r="N4640" s="29">
        <v>30.23</v>
      </c>
      <c r="O4640" s="32">
        <f t="shared" si="1"/>
        <v>30.23</v>
      </c>
      <c r="P4640" s="33">
        <f t="shared" si="2"/>
        <v>18.71</v>
      </c>
      <c r="Q4640" s="34">
        <f t="shared" si="3"/>
        <v>0.2516212711</v>
      </c>
      <c r="R4640" s="35" t="str">
        <f t="shared" si="4"/>
        <v>Bajo</v>
      </c>
      <c r="S4640" s="35" t="str">
        <f>IF(O4640="","",IF(O4640&gt;AVERAGE('Base de datos limpia'!$O$2:$O$8001),"Alto","Normal"))
</f>
        <v>Normal</v>
      </c>
      <c r="T4640" s="35" t="str">
        <f t="shared" si="5"/>
        <v>Gamer casual</v>
      </c>
      <c r="U4640" s="35"/>
    </row>
    <row r="4641">
      <c r="A4641" s="28">
        <v>4640.0</v>
      </c>
      <c r="B4641" s="28">
        <v>19.0</v>
      </c>
      <c r="C4641" s="28" t="str">
        <f>TRIM(PROPER('Base de datos cruda'!C4641))</f>
        <v>Female</v>
      </c>
      <c r="D4641" s="28">
        <v>1.27</v>
      </c>
      <c r="E4641" s="28">
        <v>2.22</v>
      </c>
      <c r="F4641" s="28">
        <v>6.15</v>
      </c>
      <c r="G4641" s="28">
        <v>91.46</v>
      </c>
      <c r="H4641" s="28" t="str">
        <f>TRIM(PROPER('Base de datos cruda'!H4641))</f>
        <v>Fps</v>
      </c>
      <c r="I4641" s="28">
        <v>1.34</v>
      </c>
      <c r="J4641" s="28">
        <v>4.96</v>
      </c>
      <c r="K4641" s="28">
        <v>298.51</v>
      </c>
      <c r="L4641" s="28">
        <f>IF('Base de datos cruda'!L4641&lt;0,,'Base de datos cruda'!L4641)</f>
        <v>2.83</v>
      </c>
      <c r="M4641" s="28" t="str">
        <f>IF(TRIM(PROPER('Base de datos cruda'!M4641))="High","Alto",IF(TRIM(PROPER('Base de datos cruda'!M4641))="Medium","Medio","Bajo"))</f>
        <v>Medio</v>
      </c>
      <c r="N4641" s="29">
        <v>74.35</v>
      </c>
      <c r="O4641" s="32">
        <f t="shared" si="1"/>
        <v>74.35</v>
      </c>
      <c r="P4641" s="33">
        <f t="shared" si="2"/>
        <v>6.23</v>
      </c>
      <c r="Q4641" s="34">
        <f t="shared" si="3"/>
        <v>1.748031496</v>
      </c>
      <c r="R4641" s="35" t="str">
        <f t="shared" si="4"/>
        <v>Alto</v>
      </c>
      <c r="S4641" s="35" t="str">
        <f>IF(O4641="","",IF(O4641&gt;AVERAGE('Base de datos limpia'!$O$2:$O$8001),"Alto","Normal"))
</f>
        <v>Alto</v>
      </c>
      <c r="T4641" s="35" t="str">
        <f t="shared" si="5"/>
        <v>Gamer casual</v>
      </c>
      <c r="U4641" s="35"/>
    </row>
    <row r="4642">
      <c r="A4642" s="28">
        <v>4641.0</v>
      </c>
      <c r="B4642" s="28">
        <v>21.0</v>
      </c>
      <c r="C4642" s="28" t="str">
        <f>TRIM(PROPER('Base de datos cruda'!C4642))</f>
        <v>Female</v>
      </c>
      <c r="D4642" s="28">
        <v>0.42</v>
      </c>
      <c r="E4642" s="28">
        <v>8.32</v>
      </c>
      <c r="F4642" s="28">
        <v>7.14</v>
      </c>
      <c r="G4642" s="28">
        <v>71.72</v>
      </c>
      <c r="H4642" s="28" t="str">
        <f>TRIM(PROPER('Base de datos cruda'!H4642))</f>
        <v>Casual</v>
      </c>
      <c r="I4642" s="28">
        <v>0.26</v>
      </c>
      <c r="J4642" s="28">
        <v>5.17</v>
      </c>
      <c r="K4642" s="28">
        <v>319.74</v>
      </c>
      <c r="L4642" s="28">
        <f>IF('Base de datos cruda'!L4642&lt;0,,'Base de datos cruda'!L4642)</f>
        <v>1.78</v>
      </c>
      <c r="M4642" s="28" t="str">
        <f>IF(TRIM(PROPER('Base de datos cruda'!M4642))="High","Alto",IF(TRIM(PROPER('Base de datos cruda'!M4642))="Medium","Medio","Bajo"))</f>
        <v>Medio</v>
      </c>
      <c r="N4642" s="29">
        <v>99.0</v>
      </c>
      <c r="O4642" s="32">
        <f t="shared" si="1"/>
        <v>99</v>
      </c>
      <c r="P4642" s="33">
        <f t="shared" si="2"/>
        <v>5.59</v>
      </c>
      <c r="Q4642" s="34">
        <f t="shared" si="3"/>
        <v>19.80952381</v>
      </c>
      <c r="R4642" s="35" t="str">
        <f t="shared" si="4"/>
        <v>Alto</v>
      </c>
      <c r="S4642" s="35" t="str">
        <f>IF(O4642="","",IF(O4642&gt;AVERAGE('Base de datos limpia'!$O$2:$O$8001),"Alto","Normal"))
</f>
        <v>Alto</v>
      </c>
      <c r="T4642" s="35" t="str">
        <f t="shared" si="5"/>
        <v>Gamer intensivo</v>
      </c>
      <c r="U4642" s="35"/>
    </row>
    <row r="4643">
      <c r="A4643" s="28">
        <v>4642.0</v>
      </c>
      <c r="B4643" s="28">
        <v>19.0</v>
      </c>
      <c r="C4643" s="28" t="str">
        <f>TRIM(PROPER('Base de datos cruda'!C4643))</f>
        <v>Male</v>
      </c>
      <c r="D4643" s="28">
        <v>4.63</v>
      </c>
      <c r="E4643" s="28">
        <v>9.36</v>
      </c>
      <c r="F4643" s="28">
        <v>8.12</v>
      </c>
      <c r="G4643" s="28">
        <v>63.34</v>
      </c>
      <c r="H4643" s="28" t="str">
        <f>TRIM(PROPER('Base de datos cruda'!H4643))</f>
        <v>Casual</v>
      </c>
      <c r="I4643" s="28">
        <v>2.12</v>
      </c>
      <c r="J4643" s="28">
        <v>6.97</v>
      </c>
      <c r="K4643" s="28">
        <v>256.13</v>
      </c>
      <c r="L4643" s="28">
        <f>IF('Base de datos cruda'!L4643&lt;0,,'Base de datos cruda'!L4643)</f>
        <v>10.42</v>
      </c>
      <c r="M4643" s="28" t="str">
        <f>IF(TRIM(PROPER('Base de datos cruda'!M4643))="High","Alto",IF(TRIM(PROPER('Base de datos cruda'!M4643))="Medium","Medio","Bajo"))</f>
        <v>Medio</v>
      </c>
      <c r="N4643" s="29">
        <v>85.91</v>
      </c>
      <c r="O4643" s="32">
        <f t="shared" si="1"/>
        <v>85.91</v>
      </c>
      <c r="P4643" s="33">
        <f t="shared" si="2"/>
        <v>11.6</v>
      </c>
      <c r="Q4643" s="34">
        <f t="shared" si="3"/>
        <v>2.021598272</v>
      </c>
      <c r="R4643" s="35" t="str">
        <f t="shared" si="4"/>
        <v>Alto</v>
      </c>
      <c r="S4643" s="35" t="str">
        <f>IF(O4643="","",IF(O4643&gt;AVERAGE('Base de datos limpia'!$O$2:$O$8001),"Alto","Normal"))
</f>
        <v>Alto</v>
      </c>
      <c r="T4643" s="35" t="str">
        <f t="shared" si="5"/>
        <v>Gamer intensivo</v>
      </c>
      <c r="U4643" s="35"/>
    </row>
    <row r="4644">
      <c r="A4644" s="28">
        <v>4643.0</v>
      </c>
      <c r="B4644" s="28">
        <v>23.0</v>
      </c>
      <c r="C4644" s="28" t="str">
        <f>TRIM(PROPER('Base de datos cruda'!C4644))</f>
        <v>Male</v>
      </c>
      <c r="D4644" s="28">
        <v>7.87</v>
      </c>
      <c r="E4644" s="28">
        <v>2.8</v>
      </c>
      <c r="F4644" s="28">
        <v>5.7</v>
      </c>
      <c r="G4644" s="28">
        <v>79.51</v>
      </c>
      <c r="H4644" s="28" t="str">
        <f>TRIM(PROPER('Base de datos cruda'!H4644))</f>
        <v>Rpg</v>
      </c>
      <c r="I4644" s="28">
        <v>4.08</v>
      </c>
      <c r="J4644" s="28">
        <v>11.9</v>
      </c>
      <c r="K4644" s="28">
        <v>214.55</v>
      </c>
      <c r="L4644" s="28">
        <f>IF('Base de datos cruda'!L4644&lt;0,,'Base de datos cruda'!L4644)</f>
        <v>17.99</v>
      </c>
      <c r="M4644" s="28" t="str">
        <f>IF(TRIM(PROPER('Base de datos cruda'!M4644))="High","Alto",IF(TRIM(PROPER('Base de datos cruda'!M4644))="Medium","Medio","Bajo"))</f>
        <v>Bajo</v>
      </c>
      <c r="N4644" s="29">
        <v>27.234716928091</v>
      </c>
      <c r="O4644" s="32">
        <f t="shared" si="1"/>
        <v>27.23471693</v>
      </c>
      <c r="P4644" s="33">
        <f t="shared" si="2"/>
        <v>19.77</v>
      </c>
      <c r="Q4644" s="34">
        <f t="shared" si="3"/>
        <v>0.3557814485</v>
      </c>
      <c r="R4644" s="35" t="str">
        <f t="shared" si="4"/>
        <v>Bajo</v>
      </c>
      <c r="S4644" s="35" t="str">
        <f>IF(O4644="","",IF(O4644&gt;AVERAGE('Base de datos limpia'!$O$2:$O$8001),"Alto","Normal"))
</f>
        <v>Normal</v>
      </c>
      <c r="T4644" s="35" t="str">
        <f t="shared" si="5"/>
        <v>Gamer casual</v>
      </c>
      <c r="U4644" s="35"/>
    </row>
    <row r="4645">
      <c r="A4645" s="28">
        <v>4644.0</v>
      </c>
      <c r="B4645" s="28">
        <v>24.0</v>
      </c>
      <c r="C4645" s="28" t="str">
        <f>TRIM(PROPER('Base de datos cruda'!C4645))</f>
        <v>Female</v>
      </c>
      <c r="D4645" s="28">
        <v>3.34</v>
      </c>
      <c r="E4645" s="28">
        <v>1.1</v>
      </c>
      <c r="F4645" s="28">
        <v>6.84</v>
      </c>
      <c r="G4645" s="28">
        <v>62.19</v>
      </c>
      <c r="H4645" s="28" t="str">
        <f>TRIM(PROPER('Base de datos cruda'!H4645))</f>
        <v>Fps</v>
      </c>
      <c r="I4645" s="28">
        <v>1.99</v>
      </c>
      <c r="J4645" s="28">
        <v>9.16</v>
      </c>
      <c r="K4645" s="28">
        <v>307.1</v>
      </c>
      <c r="L4645" s="28">
        <f>IF('Base de datos cruda'!L4645&lt;0,,'Base de datos cruda'!L4645)</f>
        <v>9.69</v>
      </c>
      <c r="M4645" s="28" t="str">
        <f>IF(TRIM(PROPER('Base de datos cruda'!M4645))="High","Alto",IF(TRIM(PROPER('Base de datos cruda'!M4645))="Medium","Medio","Bajo"))</f>
        <v>Medio</v>
      </c>
      <c r="N4645" s="29">
        <v>41.6153317438468</v>
      </c>
      <c r="O4645" s="32">
        <f t="shared" si="1"/>
        <v>41.61533174</v>
      </c>
      <c r="P4645" s="33">
        <f t="shared" si="2"/>
        <v>12.5</v>
      </c>
      <c r="Q4645" s="34">
        <f t="shared" si="3"/>
        <v>0.3293413174</v>
      </c>
      <c r="R4645" s="35" t="str">
        <f t="shared" si="4"/>
        <v>Bajo</v>
      </c>
      <c r="S4645" s="35" t="str">
        <f>IF(O4645="","",IF(O4645&gt;AVERAGE('Base de datos limpia'!$O$2:$O$8001),"Alto","Normal"))
</f>
        <v>Normal</v>
      </c>
      <c r="T4645" s="35" t="str">
        <f t="shared" si="5"/>
        <v>Gamer casual</v>
      </c>
      <c r="U4645" s="35"/>
    </row>
    <row r="4646">
      <c r="A4646" s="28">
        <v>4645.0</v>
      </c>
      <c r="B4646" s="28">
        <v>16.0</v>
      </c>
      <c r="C4646" s="28" t="str">
        <f>TRIM(PROPER('Base de datos cruda'!C4646))</f>
        <v>Female</v>
      </c>
      <c r="D4646" s="28">
        <v>1.7</v>
      </c>
      <c r="E4646" s="28">
        <v>3.98</v>
      </c>
      <c r="F4646" s="28">
        <v>7.89</v>
      </c>
      <c r="G4646" s="28">
        <v>99.94</v>
      </c>
      <c r="H4646" s="28" t="str">
        <f>TRIM(PROPER('Base de datos cruda'!H4646))</f>
        <v>Casual</v>
      </c>
      <c r="I4646" s="28">
        <v>1.31</v>
      </c>
      <c r="J4646" s="28">
        <v>5.99</v>
      </c>
      <c r="K4646" s="28">
        <v>290.23</v>
      </c>
      <c r="L4646" s="28">
        <f>IF('Base de datos cruda'!L4646&lt;0,,'Base de datos cruda'!L4646)</f>
        <v>4.36</v>
      </c>
      <c r="M4646" s="28" t="str">
        <f>IF(TRIM(PROPER('Base de datos cruda'!M4646))="High","Alto",IF(TRIM(PROPER('Base de datos cruda'!M4646))="Medium","Medio","Bajo"))</f>
        <v>Medio</v>
      </c>
      <c r="N4646" s="29">
        <v>81.83</v>
      </c>
      <c r="O4646" s="32">
        <f t="shared" si="1"/>
        <v>81.83</v>
      </c>
      <c r="P4646" s="33">
        <f t="shared" si="2"/>
        <v>7.69</v>
      </c>
      <c r="Q4646" s="34">
        <f t="shared" si="3"/>
        <v>2.341176471</v>
      </c>
      <c r="R4646" s="35" t="str">
        <f t="shared" si="4"/>
        <v>Alto</v>
      </c>
      <c r="S4646" s="35" t="str">
        <f>IF(O4646="","",IF(O4646&gt;AVERAGE('Base de datos limpia'!$O$2:$O$8001),"Alto","Normal"))
</f>
        <v>Alto</v>
      </c>
      <c r="T4646" s="35" t="str">
        <f t="shared" si="5"/>
        <v>Gamer moderado</v>
      </c>
      <c r="U4646" s="35"/>
    </row>
    <row r="4647">
      <c r="A4647" s="28">
        <v>4646.0</v>
      </c>
      <c r="B4647" s="28">
        <v>19.0</v>
      </c>
      <c r="C4647" s="28" t="str">
        <f>TRIM(PROPER('Base de datos cruda'!C4647))</f>
        <v>Female</v>
      </c>
      <c r="D4647" s="28">
        <v>4.17</v>
      </c>
      <c r="E4647" s="28">
        <v>1.27</v>
      </c>
      <c r="F4647" s="28">
        <v>7.58</v>
      </c>
      <c r="G4647" s="28">
        <v>74.33</v>
      </c>
      <c r="H4647" s="28" t="str">
        <f>TRIM(PROPER('Base de datos cruda'!H4647))</f>
        <v>Casual</v>
      </c>
      <c r="I4647" s="28">
        <v>2.72</v>
      </c>
      <c r="J4647" s="28">
        <v>5.56</v>
      </c>
      <c r="K4647" s="28">
        <v>277.91</v>
      </c>
      <c r="L4647" s="28">
        <f>IF('Base de datos cruda'!L4647&lt;0,,'Base de datos cruda'!L4647)</f>
        <v>9.18</v>
      </c>
      <c r="M4647" s="28" t="str">
        <f>IF(TRIM(PROPER('Base de datos cruda'!M4647))="High","Alto",IF(TRIM(PROPER('Base de datos cruda'!M4647))="Medium","Medio","Bajo"))</f>
        <v>Medio</v>
      </c>
      <c r="N4647" s="29">
        <v>46.9</v>
      </c>
      <c r="O4647" s="32">
        <f t="shared" si="1"/>
        <v>46.9</v>
      </c>
      <c r="P4647" s="33">
        <f t="shared" si="2"/>
        <v>9.73</v>
      </c>
      <c r="Q4647" s="34">
        <f t="shared" si="3"/>
        <v>0.3045563549</v>
      </c>
      <c r="R4647" s="35" t="str">
        <f t="shared" si="4"/>
        <v>Bajo</v>
      </c>
      <c r="S4647" s="35" t="str">
        <f>IF(O4647="","",IF(O4647&gt;AVERAGE('Base de datos limpia'!$O$2:$O$8001),"Alto","Normal"))
</f>
        <v>Normal</v>
      </c>
      <c r="T4647" s="35" t="str">
        <f t="shared" si="5"/>
        <v>Gamer casual</v>
      </c>
      <c r="U4647" s="35"/>
    </row>
    <row r="4648">
      <c r="A4648" s="28">
        <v>4647.0</v>
      </c>
      <c r="B4648" s="28">
        <v>19.0</v>
      </c>
      <c r="C4648" s="28" t="str">
        <f>TRIM(PROPER('Base de datos cruda'!C4648))</f>
        <v>Female</v>
      </c>
      <c r="D4648" s="28">
        <v>5.19</v>
      </c>
      <c r="E4648" s="28">
        <v>8.45</v>
      </c>
      <c r="F4648" s="28">
        <v>6.7</v>
      </c>
      <c r="G4648" s="28">
        <v>98.33</v>
      </c>
      <c r="H4648" s="28" t="str">
        <f>TRIM(PROPER('Base de datos cruda'!H4648))</f>
        <v>Rpg</v>
      </c>
      <c r="I4648" s="28">
        <v>2.87</v>
      </c>
      <c r="J4648" s="28">
        <v>7.64</v>
      </c>
      <c r="K4648" s="28">
        <v>248.3</v>
      </c>
      <c r="L4648" s="28">
        <f>IF('Base de datos cruda'!L4648&lt;0,,'Base de datos cruda'!L4648)</f>
        <v>11.66</v>
      </c>
      <c r="M4648" s="28" t="str">
        <f>IF(TRIM(PROPER('Base de datos cruda'!M4648))="High","Alto",IF(TRIM(PROPER('Base de datos cruda'!M4648))="Medium","Medio","Bajo"))</f>
        <v>Bajo</v>
      </c>
      <c r="N4648" s="29">
        <v>95.8647297199304</v>
      </c>
      <c r="O4648" s="32">
        <f t="shared" si="1"/>
        <v>95.86472972</v>
      </c>
      <c r="P4648" s="33">
        <f t="shared" si="2"/>
        <v>12.83</v>
      </c>
      <c r="Q4648" s="34">
        <f t="shared" si="3"/>
        <v>1.628131021</v>
      </c>
      <c r="R4648" s="35" t="str">
        <f t="shared" si="4"/>
        <v>Alto</v>
      </c>
      <c r="S4648" s="35" t="str">
        <f>IF(O4648="","",IF(O4648&gt;AVERAGE('Base de datos limpia'!$O$2:$O$8001),"Alto","Normal"))
</f>
        <v>Alto</v>
      </c>
      <c r="T4648" s="35" t="str">
        <f t="shared" si="5"/>
        <v>Gamer intensivo</v>
      </c>
      <c r="U4648" s="35"/>
    </row>
    <row r="4649">
      <c r="A4649" s="28">
        <v>4648.0</v>
      </c>
      <c r="B4649" s="28">
        <v>17.0</v>
      </c>
      <c r="C4649" s="28" t="str">
        <f>TRIM(PROPER('Base de datos cruda'!C4649))</f>
        <v>Female</v>
      </c>
      <c r="D4649" s="28">
        <v>2.52</v>
      </c>
      <c r="E4649" s="28">
        <v>5.42</v>
      </c>
      <c r="F4649" s="28">
        <v>5.92</v>
      </c>
      <c r="G4649" s="28">
        <v>90.92</v>
      </c>
      <c r="H4649" s="28" t="str">
        <f>TRIM(PROPER('Base de datos cruda'!H4649))</f>
        <v>Rpg</v>
      </c>
      <c r="I4649" s="28">
        <v>3.8</v>
      </c>
      <c r="J4649" s="28">
        <v>6.12</v>
      </c>
      <c r="K4649" s="28">
        <v>274.35</v>
      </c>
      <c r="L4649" s="28">
        <f>IF('Base de datos cruda'!L4649&lt;0,,'Base de datos cruda'!L4649)</f>
        <v>6.6</v>
      </c>
      <c r="M4649" s="28" t="str">
        <f>IF(TRIM(PROPER('Base de datos cruda'!M4649))="High","Alto",IF(TRIM(PROPER('Base de datos cruda'!M4649))="Medium","Medio","Bajo"))</f>
        <v>Medio</v>
      </c>
      <c r="N4649" s="29">
        <v>62.25</v>
      </c>
      <c r="O4649" s="32">
        <f t="shared" si="1"/>
        <v>62.25</v>
      </c>
      <c r="P4649" s="33">
        <f t="shared" si="2"/>
        <v>8.64</v>
      </c>
      <c r="Q4649" s="34">
        <f t="shared" si="3"/>
        <v>2.150793651</v>
      </c>
      <c r="R4649" s="35" t="str">
        <f t="shared" si="4"/>
        <v>Medio</v>
      </c>
      <c r="S4649" s="35" t="str">
        <f>IF(O4649="","",IF(O4649&gt;AVERAGE('Base de datos limpia'!$O$2:$O$8001),"Alto","Normal"))
</f>
        <v>Normal</v>
      </c>
      <c r="T4649" s="35" t="str">
        <f t="shared" si="5"/>
        <v>Gamer moderado</v>
      </c>
      <c r="U4649" s="35"/>
    </row>
    <row r="4650">
      <c r="A4650" s="28">
        <v>4649.0</v>
      </c>
      <c r="B4650" s="28">
        <v>21.0</v>
      </c>
      <c r="C4650" s="28" t="str">
        <f>TRIM(PROPER('Base de datos cruda'!C4650))</f>
        <v>Female</v>
      </c>
      <c r="D4650" s="28">
        <v>5.72</v>
      </c>
      <c r="E4650" s="28">
        <v>6.78</v>
      </c>
      <c r="F4650" s="28">
        <v>6.04</v>
      </c>
      <c r="G4650" s="28">
        <v>76.45</v>
      </c>
      <c r="H4650" s="28" t="str">
        <f>TRIM(PROPER('Base de datos cruda'!H4650))</f>
        <v>Casual</v>
      </c>
      <c r="I4650" s="28">
        <v>4.0</v>
      </c>
      <c r="J4650" s="28">
        <v>7.08</v>
      </c>
      <c r="K4650" s="28">
        <v>250.46</v>
      </c>
      <c r="L4650" s="28">
        <f>IF('Base de datos cruda'!L4650&lt;0,,'Base de datos cruda'!L4650)</f>
        <v>10.82</v>
      </c>
      <c r="M4650" s="28" t="str">
        <f>IF(TRIM(PROPER('Base de datos cruda'!M4650))="High","Alto",IF(TRIM(PROPER('Base de datos cruda'!M4650))="Medium","Medio","Bajo"))</f>
        <v>Bajo</v>
      </c>
      <c r="N4650" s="29">
        <v>65.12</v>
      </c>
      <c r="O4650" s="32">
        <f t="shared" si="1"/>
        <v>65.12</v>
      </c>
      <c r="P4650" s="33">
        <f t="shared" si="2"/>
        <v>12.8</v>
      </c>
      <c r="Q4650" s="34">
        <f t="shared" si="3"/>
        <v>1.185314685</v>
      </c>
      <c r="R4650" s="35" t="str">
        <f t="shared" si="4"/>
        <v>Medio</v>
      </c>
      <c r="S4650" s="35" t="str">
        <f>IF(O4650="","",IF(O4650&gt;AVERAGE('Base de datos limpia'!$O$2:$O$8001),"Alto","Normal"))
</f>
        <v>Normal</v>
      </c>
      <c r="T4650" s="35" t="str">
        <f t="shared" si="5"/>
        <v>Gamer intensivo</v>
      </c>
      <c r="U4650" s="35"/>
    </row>
    <row r="4651">
      <c r="A4651" s="28">
        <v>4650.0</v>
      </c>
      <c r="B4651" s="28">
        <v>18.0</v>
      </c>
      <c r="C4651" s="28" t="str">
        <f>TRIM(PROPER('Base de datos cruda'!C4651))</f>
        <v>Male</v>
      </c>
      <c r="D4651" s="28">
        <v>7.8</v>
      </c>
      <c r="E4651" s="28">
        <v>4.7</v>
      </c>
      <c r="F4651" s="28">
        <v>6.17</v>
      </c>
      <c r="G4651" s="28">
        <v>64.73</v>
      </c>
      <c r="H4651" s="28" t="str">
        <f>TRIM(PROPER('Base de datos cruda'!H4651))</f>
        <v>Rpg</v>
      </c>
      <c r="I4651" s="28">
        <v>3.53</v>
      </c>
      <c r="J4651" s="28">
        <v>12.18</v>
      </c>
      <c r="K4651" s="28">
        <v>212.99</v>
      </c>
      <c r="L4651" s="28">
        <f>IF('Base de datos cruda'!L4651&lt;0,,'Base de datos cruda'!L4651)</f>
        <v>18.83</v>
      </c>
      <c r="M4651" s="28" t="str">
        <f>IF(TRIM(PROPER('Base de datos cruda'!M4651))="High","Alto",IF(TRIM(PROPER('Base de datos cruda'!M4651))="Medium","Medio","Bajo"))</f>
        <v>Bajo</v>
      </c>
      <c r="N4651" s="29">
        <v>26.67</v>
      </c>
      <c r="O4651" s="32">
        <f t="shared" si="1"/>
        <v>26.67</v>
      </c>
      <c r="P4651" s="33">
        <f t="shared" si="2"/>
        <v>19.98</v>
      </c>
      <c r="Q4651" s="34">
        <f t="shared" si="3"/>
        <v>0.6025641026</v>
      </c>
      <c r="R4651" s="35" t="str">
        <f t="shared" si="4"/>
        <v>Bajo</v>
      </c>
      <c r="S4651" s="35" t="str">
        <f>IF(O4651="","",IF(O4651&gt;AVERAGE('Base de datos limpia'!$O$2:$O$8001),"Alto","Normal"))
</f>
        <v>Normal</v>
      </c>
      <c r="T4651" s="35" t="str">
        <f t="shared" si="5"/>
        <v>Gamer moderado</v>
      </c>
      <c r="U4651" s="35"/>
    </row>
    <row r="4652">
      <c r="A4652" s="28">
        <v>4651.0</v>
      </c>
      <c r="B4652" s="28">
        <v>22.0</v>
      </c>
      <c r="C4652" s="28" t="str">
        <f>TRIM(PROPER('Base de datos cruda'!C4652))</f>
        <v>Female</v>
      </c>
      <c r="D4652" s="28">
        <v>7.18</v>
      </c>
      <c r="E4652" s="28">
        <v>4.11</v>
      </c>
      <c r="F4652" s="28">
        <v>5.74</v>
      </c>
      <c r="G4652" s="28">
        <v>69.49</v>
      </c>
      <c r="H4652" s="28" t="str">
        <f>TRIM(PROPER('Base de datos cruda'!H4652))</f>
        <v>Casual</v>
      </c>
      <c r="I4652" s="28">
        <v>0.02</v>
      </c>
      <c r="J4652" s="28">
        <v>11.45</v>
      </c>
      <c r="K4652" s="28">
        <v>229.91</v>
      </c>
      <c r="L4652" s="28">
        <f>IF('Base de datos cruda'!L4652&lt;0,,'Base de datos cruda'!L4652)</f>
        <v>16.47</v>
      </c>
      <c r="M4652" s="28" t="str">
        <f>IF(TRIM(PROPER('Base de datos cruda'!M4652))="High","Alto",IF(TRIM(PROPER('Base de datos cruda'!M4652))="Medium","Medio","Bajo"))</f>
        <v>Bajo</v>
      </c>
      <c r="N4652" s="29">
        <v>26.83</v>
      </c>
      <c r="O4652" s="32">
        <f t="shared" si="1"/>
        <v>26.83</v>
      </c>
      <c r="P4652" s="33">
        <f t="shared" si="2"/>
        <v>18.63</v>
      </c>
      <c r="Q4652" s="34">
        <f t="shared" si="3"/>
        <v>0.5724233983</v>
      </c>
      <c r="R4652" s="35" t="str">
        <f t="shared" si="4"/>
        <v>Bajo</v>
      </c>
      <c r="S4652" s="35" t="str">
        <f>IF(O4652="","",IF(O4652&gt;AVERAGE('Base de datos limpia'!$O$2:$O$8001),"Alto","Normal"))
</f>
        <v>Normal</v>
      </c>
      <c r="T4652" s="35" t="str">
        <f t="shared" si="5"/>
        <v>Gamer moderado</v>
      </c>
      <c r="U4652" s="35"/>
    </row>
    <row r="4653">
      <c r="A4653" s="28">
        <v>4652.0</v>
      </c>
      <c r="B4653" s="28">
        <v>20.0</v>
      </c>
      <c r="C4653" s="28" t="str">
        <f>TRIM(PROPER('Base de datos cruda'!C4653))</f>
        <v>Male</v>
      </c>
      <c r="D4653" s="28">
        <v>2.33</v>
      </c>
      <c r="E4653" s="28">
        <v>3.0</v>
      </c>
      <c r="F4653" s="28">
        <v>7.5</v>
      </c>
      <c r="G4653" s="28">
        <v>86.92</v>
      </c>
      <c r="H4653" s="28" t="str">
        <f>TRIM(PROPER('Base de datos cruda'!H4653))</f>
        <v>Casual</v>
      </c>
      <c r="I4653" s="28">
        <v>0.01</v>
      </c>
      <c r="J4653" s="28">
        <v>7.71</v>
      </c>
      <c r="K4653" s="28">
        <v>284.08</v>
      </c>
      <c r="L4653" s="28">
        <f>IF('Base de datos cruda'!L4653&lt;0,,'Base de datos cruda'!L4653)</f>
        <v>5.85</v>
      </c>
      <c r="M4653" s="28" t="str">
        <f>IF(TRIM(PROPER('Base de datos cruda'!M4653))="High","Alto",IF(TRIM(PROPER('Base de datos cruda'!M4653))="Medium","Medio","Bajo"))</f>
        <v>Medio</v>
      </c>
      <c r="N4653" s="29">
        <v>65.33</v>
      </c>
      <c r="O4653" s="32">
        <f t="shared" si="1"/>
        <v>65.33</v>
      </c>
      <c r="P4653" s="33">
        <f t="shared" si="2"/>
        <v>10.04</v>
      </c>
      <c r="Q4653" s="34">
        <f t="shared" si="3"/>
        <v>1.287553648</v>
      </c>
      <c r="R4653" s="35" t="str">
        <f t="shared" si="4"/>
        <v>Medio</v>
      </c>
      <c r="S4653" s="35" t="str">
        <f>IF(O4653="","",IF(O4653&gt;AVERAGE('Base de datos limpia'!$O$2:$O$8001),"Alto","Normal"))
</f>
        <v>Normal</v>
      </c>
      <c r="T4653" s="35" t="str">
        <f t="shared" si="5"/>
        <v>Gamer moderado</v>
      </c>
      <c r="U4653" s="35"/>
    </row>
    <row r="4654">
      <c r="A4654" s="28">
        <v>4653.0</v>
      </c>
      <c r="B4654" s="28">
        <v>19.0</v>
      </c>
      <c r="C4654" s="28" t="str">
        <f>TRIM(PROPER('Base de datos cruda'!C4654))</f>
        <v>Male</v>
      </c>
      <c r="D4654" s="28">
        <v>2.61</v>
      </c>
      <c r="E4654" s="28">
        <v>7.93</v>
      </c>
      <c r="F4654" s="28">
        <v>4.63</v>
      </c>
      <c r="G4654" s="28">
        <v>93.2</v>
      </c>
      <c r="H4654" s="28" t="str">
        <f>TRIM(PROPER('Base de datos cruda'!H4654))</f>
        <v>Casual</v>
      </c>
      <c r="I4654" s="28">
        <v>4.89</v>
      </c>
      <c r="J4654" s="28">
        <v>6.11</v>
      </c>
      <c r="K4654" s="28">
        <v>301.2</v>
      </c>
      <c r="L4654" s="28">
        <f>IF('Base de datos cruda'!L4654&lt;0,,'Base de datos cruda'!L4654)</f>
        <v>6.72</v>
      </c>
      <c r="M4654" s="28" t="str">
        <f>IF(TRIM(PROPER('Base de datos cruda'!M4654))="High","Alto",IF(TRIM(PROPER('Base de datos cruda'!M4654))="Medium","Medio","Bajo"))</f>
        <v>Alto</v>
      </c>
      <c r="N4654" s="29">
        <v>79.32</v>
      </c>
      <c r="O4654" s="32">
        <f t="shared" si="1"/>
        <v>79.32</v>
      </c>
      <c r="P4654" s="33">
        <f t="shared" si="2"/>
        <v>8.72</v>
      </c>
      <c r="Q4654" s="34">
        <f t="shared" si="3"/>
        <v>3.038314176</v>
      </c>
      <c r="R4654" s="35" t="str">
        <f t="shared" si="4"/>
        <v>Alto</v>
      </c>
      <c r="S4654" s="35" t="str">
        <f>IF(O4654="","",IF(O4654&gt;AVERAGE('Base de datos limpia'!$O$2:$O$8001),"Alto","Normal"))
</f>
        <v>Alto</v>
      </c>
      <c r="T4654" s="35" t="str">
        <f t="shared" si="5"/>
        <v>Gamer intensivo</v>
      </c>
      <c r="U4654" s="35"/>
    </row>
    <row r="4655">
      <c r="A4655" s="28">
        <v>4654.0</v>
      </c>
      <c r="B4655" s="28">
        <v>20.0</v>
      </c>
      <c r="C4655" s="28" t="str">
        <f>TRIM(PROPER('Base de datos cruda'!C4655))</f>
        <v>Female</v>
      </c>
      <c r="D4655" s="28">
        <v>2.97</v>
      </c>
      <c r="E4655" s="28">
        <v>7.26</v>
      </c>
      <c r="F4655" s="28">
        <v>8.84</v>
      </c>
      <c r="G4655" s="28">
        <v>99.18</v>
      </c>
      <c r="H4655" s="28" t="str">
        <f>TRIM(PROPER('Base de datos cruda'!H4655))</f>
        <v>Rpg</v>
      </c>
      <c r="I4655" s="28">
        <v>1.32</v>
      </c>
      <c r="J4655" s="28">
        <v>7.43</v>
      </c>
      <c r="K4655" s="28">
        <v>268.94</v>
      </c>
      <c r="L4655" s="28">
        <f>IF('Base de datos cruda'!L4655&lt;0,,'Base de datos cruda'!L4655)</f>
        <v>7</v>
      </c>
      <c r="M4655" s="28" t="str">
        <f>IF(TRIM(PROPER('Base de datos cruda'!M4655))="High","Alto",IF(TRIM(PROPER('Base de datos cruda'!M4655))="Medium","Medio","Bajo"))</f>
        <v>Medio</v>
      </c>
      <c r="N4655" s="29">
        <v>97.6</v>
      </c>
      <c r="O4655" s="32">
        <f t="shared" si="1"/>
        <v>97.6</v>
      </c>
      <c r="P4655" s="33">
        <f t="shared" si="2"/>
        <v>10.4</v>
      </c>
      <c r="Q4655" s="34">
        <f t="shared" si="3"/>
        <v>2.444444444</v>
      </c>
      <c r="R4655" s="35" t="str">
        <f t="shared" si="4"/>
        <v>Alto</v>
      </c>
      <c r="S4655" s="35" t="str">
        <f>IF(O4655="","",IF(O4655&gt;AVERAGE('Base de datos limpia'!$O$2:$O$8001),"Alto","Normal"))
</f>
        <v>Alto</v>
      </c>
      <c r="T4655" s="35" t="str">
        <f t="shared" si="5"/>
        <v>Gamer intensivo</v>
      </c>
      <c r="U4655" s="35"/>
    </row>
    <row r="4656">
      <c r="A4656" s="28">
        <v>4655.0</v>
      </c>
      <c r="B4656" s="28">
        <v>23.0</v>
      </c>
      <c r="C4656" s="28" t="str">
        <f>TRIM(PROPER('Base de datos cruda'!C4656))</f>
        <v>Male</v>
      </c>
      <c r="D4656" s="28">
        <v>3.16</v>
      </c>
      <c r="E4656" s="28">
        <v>4.25</v>
      </c>
      <c r="F4656" s="28">
        <v>7.89</v>
      </c>
      <c r="G4656" s="28">
        <v>65.29</v>
      </c>
      <c r="H4656" s="28" t="str">
        <f>TRIM(PROPER('Base de datos cruda'!H4656))</f>
        <v>Fps</v>
      </c>
      <c r="I4656" s="28">
        <v>1.41</v>
      </c>
      <c r="J4656" s="28">
        <v>5.07</v>
      </c>
      <c r="K4656" s="28">
        <v>288.84</v>
      </c>
      <c r="L4656" s="28">
        <f>IF('Base de datos cruda'!L4656&lt;0,,'Base de datos cruda'!L4656)</f>
        <v>7.28</v>
      </c>
      <c r="M4656" s="28" t="str">
        <f>IF(TRIM(PROPER('Base de datos cruda'!M4656))="High","Alto",IF(TRIM(PROPER('Base de datos cruda'!M4656))="Medium","Medio","Bajo"))</f>
        <v>Medio</v>
      </c>
      <c r="N4656" s="29">
        <v>74.99</v>
      </c>
      <c r="O4656" s="32">
        <f t="shared" si="1"/>
        <v>74.99</v>
      </c>
      <c r="P4656" s="33">
        <f t="shared" si="2"/>
        <v>8.23</v>
      </c>
      <c r="Q4656" s="34">
        <f t="shared" si="3"/>
        <v>1.344936709</v>
      </c>
      <c r="R4656" s="35" t="str">
        <f t="shared" si="4"/>
        <v>Alto</v>
      </c>
      <c r="S4656" s="35" t="str">
        <f>IF(O4656="","",IF(O4656&gt;AVERAGE('Base de datos limpia'!$O$2:$O$8001),"Alto","Normal"))
</f>
        <v>Alto</v>
      </c>
      <c r="T4656" s="35" t="str">
        <f t="shared" si="5"/>
        <v>Gamer moderado</v>
      </c>
      <c r="U4656" s="35"/>
    </row>
    <row r="4657">
      <c r="A4657" s="28">
        <v>4656.0</v>
      </c>
      <c r="B4657" s="28">
        <v>18.0</v>
      </c>
      <c r="C4657" s="28" t="str">
        <f>TRIM(PROPER('Base de datos cruda'!C4657))</f>
        <v>Male</v>
      </c>
      <c r="D4657" s="28">
        <v>0.8</v>
      </c>
      <c r="E4657" s="28">
        <v>3.89</v>
      </c>
      <c r="F4657" s="28">
        <v>5.49</v>
      </c>
      <c r="G4657" s="28">
        <v>66.24</v>
      </c>
      <c r="H4657" s="28" t="str">
        <f>TRIM(PROPER('Base de datos cruda'!H4657))</f>
        <v>Rpg</v>
      </c>
      <c r="I4657" s="28">
        <v>3.66</v>
      </c>
      <c r="J4657" s="28">
        <v>1.81</v>
      </c>
      <c r="K4657" s="28">
        <v>313.25</v>
      </c>
      <c r="L4657" s="28">
        <f>IF('Base de datos cruda'!L4657&lt;0,,'Base de datos cruda'!L4657)</f>
        <v>4.96</v>
      </c>
      <c r="M4657" s="28" t="str">
        <f>IF(TRIM(PROPER('Base de datos cruda'!M4657))="High","Alto",IF(TRIM(PROPER('Base de datos cruda'!M4657))="Medium","Medio","Bajo"))</f>
        <v>Medio</v>
      </c>
      <c r="N4657" s="29">
        <v>56.0</v>
      </c>
      <c r="O4657" s="32">
        <f t="shared" si="1"/>
        <v>56</v>
      </c>
      <c r="P4657" s="33">
        <f t="shared" si="2"/>
        <v>2.61</v>
      </c>
      <c r="Q4657" s="34">
        <f t="shared" si="3"/>
        <v>4.8625</v>
      </c>
      <c r="R4657" s="35" t="str">
        <f t="shared" si="4"/>
        <v>Medio</v>
      </c>
      <c r="S4657" s="35" t="str">
        <f>IF(O4657="","",IF(O4657&gt;AVERAGE('Base de datos limpia'!$O$2:$O$8001),"Alto","Normal"))
</f>
        <v>Normal</v>
      </c>
      <c r="T4657" s="35" t="str">
        <f t="shared" si="5"/>
        <v>Gamer moderado</v>
      </c>
      <c r="U4657" s="35"/>
    </row>
    <row r="4658">
      <c r="A4658" s="28">
        <v>4657.0</v>
      </c>
      <c r="B4658" s="28">
        <v>22.0</v>
      </c>
      <c r="C4658" s="28" t="str">
        <f>TRIM(PROPER('Base de datos cruda'!C4658))</f>
        <v>Male</v>
      </c>
      <c r="D4658" s="28">
        <v>6.1</v>
      </c>
      <c r="E4658" s="28">
        <v>1.01</v>
      </c>
      <c r="F4658" s="28">
        <v>4.21</v>
      </c>
      <c r="G4658" s="28">
        <v>61.7</v>
      </c>
      <c r="H4658" s="28" t="str">
        <f>TRIM(PROPER('Base de datos cruda'!H4658))</f>
        <v>Fps</v>
      </c>
      <c r="I4658" s="28">
        <v>2.91</v>
      </c>
      <c r="J4658" s="28">
        <v>7.96</v>
      </c>
      <c r="K4658" s="28">
        <v>244.51</v>
      </c>
      <c r="L4658" s="28">
        <f>IF('Base de datos cruda'!L4658&lt;0,,'Base de datos cruda'!L4658)</f>
        <v>13.43</v>
      </c>
      <c r="M4658" s="28" t="str">
        <f>IF(TRIM(PROPER('Base de datos cruda'!M4658))="High","Alto",IF(TRIM(PROPER('Base de datos cruda'!M4658))="Medium","Medio","Bajo"))</f>
        <v>Bajo</v>
      </c>
      <c r="N4658" s="29">
        <v>14.37</v>
      </c>
      <c r="O4658" s="32">
        <f t="shared" si="1"/>
        <v>14.37</v>
      </c>
      <c r="P4658" s="33">
        <f t="shared" si="2"/>
        <v>14.06</v>
      </c>
      <c r="Q4658" s="34">
        <f t="shared" si="3"/>
        <v>0.1655737705</v>
      </c>
      <c r="R4658" s="35" t="str">
        <f t="shared" si="4"/>
        <v>Bajo</v>
      </c>
      <c r="S4658" s="35" t="str">
        <f>IF(O4658="","",IF(O4658&gt;AVERAGE('Base de datos limpia'!$O$2:$O$8001),"Alto","Normal"))
</f>
        <v>Normal</v>
      </c>
      <c r="T4658" s="35" t="str">
        <f t="shared" si="5"/>
        <v>Gamer casual</v>
      </c>
      <c r="U4658" s="35"/>
    </row>
    <row r="4659">
      <c r="A4659" s="28">
        <v>4658.0</v>
      </c>
      <c r="B4659" s="28">
        <v>21.0</v>
      </c>
      <c r="C4659" s="28" t="str">
        <f>TRIM(PROPER('Base de datos cruda'!C4659))</f>
        <v>Male</v>
      </c>
      <c r="D4659" s="28">
        <v>2.92</v>
      </c>
      <c r="E4659" s="28">
        <v>1.57</v>
      </c>
      <c r="F4659" s="28">
        <v>7.56</v>
      </c>
      <c r="G4659" s="28">
        <v>70.41</v>
      </c>
      <c r="H4659" s="28" t="str">
        <f>TRIM(PROPER('Base de datos cruda'!H4659))</f>
        <v>Rpg</v>
      </c>
      <c r="I4659" s="28">
        <v>2.32</v>
      </c>
      <c r="J4659" s="28">
        <v>4.23</v>
      </c>
      <c r="K4659" s="28">
        <v>277.38</v>
      </c>
      <c r="L4659" s="28">
        <f>IF('Base de datos cruda'!L4659&lt;0,,'Base de datos cruda'!L4659)</f>
        <v>6.9</v>
      </c>
      <c r="M4659" s="28" t="str">
        <f>IF(TRIM(PROPER('Base de datos cruda'!M4659))="High","Alto",IF(TRIM(PROPER('Base de datos cruda'!M4659))="Medium","Medio","Bajo"))</f>
        <v>Medio</v>
      </c>
      <c r="N4659" s="29">
        <v>55.68</v>
      </c>
      <c r="O4659" s="32">
        <f t="shared" si="1"/>
        <v>55.68</v>
      </c>
      <c r="P4659" s="33">
        <f t="shared" si="2"/>
        <v>7.15</v>
      </c>
      <c r="Q4659" s="34">
        <f t="shared" si="3"/>
        <v>0.5376712329</v>
      </c>
      <c r="R4659" s="35" t="str">
        <f t="shared" si="4"/>
        <v>Medio</v>
      </c>
      <c r="S4659" s="35" t="str">
        <f>IF(O4659="","",IF(O4659&gt;AVERAGE('Base de datos limpia'!$O$2:$O$8001),"Alto","Normal"))
</f>
        <v>Normal</v>
      </c>
      <c r="T4659" s="35" t="str">
        <f t="shared" si="5"/>
        <v>Gamer casual</v>
      </c>
      <c r="U4659" s="35"/>
    </row>
    <row r="4660">
      <c r="A4660" s="28">
        <v>4659.0</v>
      </c>
      <c r="B4660" s="28">
        <v>16.0</v>
      </c>
      <c r="C4660" s="28" t="str">
        <f>TRIM(PROPER('Base de datos cruda'!C4660))</f>
        <v>Male</v>
      </c>
      <c r="D4660" s="28">
        <v>7.04</v>
      </c>
      <c r="E4660" s="28">
        <v>6.61</v>
      </c>
      <c r="F4660" s="28">
        <v>7.67</v>
      </c>
      <c r="G4660" s="28">
        <v>92.84</v>
      </c>
      <c r="H4660" s="28" t="str">
        <f>TRIM(PROPER('Base de datos cruda'!H4660))</f>
        <v>Casual</v>
      </c>
      <c r="I4660" s="28">
        <v>0.58</v>
      </c>
      <c r="J4660" s="28">
        <v>10.18</v>
      </c>
      <c r="K4660" s="28">
        <v>237.24</v>
      </c>
      <c r="L4660" s="28">
        <f>IF('Base de datos cruda'!L4660&lt;0,,'Base de datos cruda'!L4660)</f>
        <v>18.5</v>
      </c>
      <c r="M4660" s="28" t="str">
        <f>IF(TRIM(PROPER('Base de datos cruda'!M4660))="High","Alto",IF(TRIM(PROPER('Base de datos cruda'!M4660))="Medium","Medio","Bajo"))</f>
        <v>Bajo</v>
      </c>
      <c r="N4660" s="29">
        <v>63.74</v>
      </c>
      <c r="O4660" s="32">
        <f t="shared" si="1"/>
        <v>63.74</v>
      </c>
      <c r="P4660" s="33">
        <f t="shared" si="2"/>
        <v>17.22</v>
      </c>
      <c r="Q4660" s="34">
        <f t="shared" si="3"/>
        <v>0.9389204545</v>
      </c>
      <c r="R4660" s="35" t="str">
        <f t="shared" si="4"/>
        <v>Medio</v>
      </c>
      <c r="S4660" s="35" t="str">
        <f>IF(O4660="","",IF(O4660&gt;AVERAGE('Base de datos limpia'!$O$2:$O$8001),"Alto","Normal"))
</f>
        <v>Normal</v>
      </c>
      <c r="T4660" s="35" t="str">
        <f t="shared" si="5"/>
        <v>Gamer intensivo</v>
      </c>
      <c r="U4660" s="35"/>
    </row>
    <row r="4661">
      <c r="A4661" s="28">
        <v>4660.0</v>
      </c>
      <c r="B4661" s="28">
        <v>22.0</v>
      </c>
      <c r="C4661" s="28" t="str">
        <f>TRIM(PROPER('Base de datos cruda'!C4661))</f>
        <v>Male</v>
      </c>
      <c r="D4661" s="28">
        <v>7.42</v>
      </c>
      <c r="E4661" s="28">
        <v>5.63</v>
      </c>
      <c r="F4661" s="28">
        <v>8.82</v>
      </c>
      <c r="G4661" s="28">
        <v>67.93</v>
      </c>
      <c r="H4661" s="28" t="str">
        <f>TRIM(PROPER('Base de datos cruda'!H4661))</f>
        <v>Rpg</v>
      </c>
      <c r="I4661" s="28">
        <v>0.41</v>
      </c>
      <c r="J4661" s="28">
        <v>10.76</v>
      </c>
      <c r="K4661" s="28">
        <v>233.21</v>
      </c>
      <c r="L4661" s="28">
        <f>IF('Base de datos cruda'!L4661&lt;0,,'Base de datos cruda'!L4661)</f>
        <v>17.05</v>
      </c>
      <c r="M4661" s="28" t="str">
        <f>IF(TRIM(PROPER('Base de datos cruda'!M4661))="High","Alto",IF(TRIM(PROPER('Base de datos cruda'!M4661))="Medium","Medio","Bajo"))</f>
        <v>Bajo</v>
      </c>
      <c r="N4661" s="29">
        <v>56.68</v>
      </c>
      <c r="O4661" s="32">
        <f t="shared" si="1"/>
        <v>56.68</v>
      </c>
      <c r="P4661" s="33">
        <f t="shared" si="2"/>
        <v>18.18</v>
      </c>
      <c r="Q4661" s="34">
        <f t="shared" si="3"/>
        <v>0.7587601078</v>
      </c>
      <c r="R4661" s="35" t="str">
        <f t="shared" si="4"/>
        <v>Medio</v>
      </c>
      <c r="S4661" s="35" t="str">
        <f>IF(O4661="","",IF(O4661&gt;AVERAGE('Base de datos limpia'!$O$2:$O$8001),"Alto","Normal"))
</f>
        <v>Normal</v>
      </c>
      <c r="T4661" s="35" t="str">
        <f t="shared" si="5"/>
        <v>Gamer moderado</v>
      </c>
      <c r="U4661" s="35"/>
    </row>
    <row r="4662">
      <c r="A4662" s="28">
        <v>4661.0</v>
      </c>
      <c r="B4662" s="28">
        <v>22.0</v>
      </c>
      <c r="C4662" s="28" t="str">
        <f>TRIM(PROPER('Base de datos cruda'!C4662))</f>
        <v>Male</v>
      </c>
      <c r="D4662" s="28">
        <v>0.2</v>
      </c>
      <c r="E4662" s="28">
        <v>4.91</v>
      </c>
      <c r="F4662" s="28">
        <v>5.27</v>
      </c>
      <c r="G4662" s="28">
        <v>81.91</v>
      </c>
      <c r="H4662" s="28" t="str">
        <f>TRIM(PROPER('Base de datos cruda'!H4662))</f>
        <v>Fps</v>
      </c>
      <c r="I4662" s="28">
        <v>3.52</v>
      </c>
      <c r="J4662" s="28">
        <v>4.42</v>
      </c>
      <c r="K4662" s="28">
        <v>321.54</v>
      </c>
      <c r="L4662" s="28">
        <f>IF('Base de datos cruda'!L4662&lt;0,,'Base de datos cruda'!L4662)</f>
        <v>3.38</v>
      </c>
      <c r="M4662" s="28" t="str">
        <f>IF(TRIM(PROPER('Base de datos cruda'!M4662))="High","Alto",IF(TRIM(PROPER('Base de datos cruda'!M4662))="Medium","Medio","Bajo"))</f>
        <v>Medio</v>
      </c>
      <c r="N4662" s="29">
        <v>79.84</v>
      </c>
      <c r="O4662" s="32">
        <f t="shared" si="1"/>
        <v>79.84</v>
      </c>
      <c r="P4662" s="33">
        <f t="shared" si="2"/>
        <v>4.62</v>
      </c>
      <c r="Q4662" s="34">
        <f t="shared" si="3"/>
        <v>24.55</v>
      </c>
      <c r="R4662" s="35" t="str">
        <f t="shared" si="4"/>
        <v>Alto</v>
      </c>
      <c r="S4662" s="35" t="str">
        <f>IF(O4662="","",IF(O4662&gt;AVERAGE('Base de datos limpia'!$O$2:$O$8001),"Alto","Normal"))
</f>
        <v>Alto</v>
      </c>
      <c r="T4662" s="35" t="str">
        <f t="shared" si="5"/>
        <v>Gamer moderado</v>
      </c>
      <c r="U4662" s="35"/>
    </row>
    <row r="4663">
      <c r="A4663" s="28">
        <v>4662.0</v>
      </c>
      <c r="B4663" s="28">
        <v>16.0</v>
      </c>
      <c r="C4663" s="28" t="str">
        <f>TRIM(PROPER('Base de datos cruda'!C4663))</f>
        <v>Male</v>
      </c>
      <c r="D4663" s="28">
        <v>7.91</v>
      </c>
      <c r="E4663" s="28">
        <v>8.45</v>
      </c>
      <c r="F4663" s="28">
        <v>4.41</v>
      </c>
      <c r="G4663" s="28">
        <v>77.86</v>
      </c>
      <c r="H4663" s="28" t="str">
        <f>TRIM(PROPER('Base de datos cruda'!H4663))</f>
        <v>Fps</v>
      </c>
      <c r="I4663" s="28">
        <v>0.62</v>
      </c>
      <c r="J4663" s="28">
        <v>9.61</v>
      </c>
      <c r="K4663" s="28">
        <v>222.39</v>
      </c>
      <c r="L4663" s="28">
        <f>IF('Base de datos cruda'!L4663&lt;0,,'Base de datos cruda'!L4663)</f>
        <v>16.96</v>
      </c>
      <c r="M4663" s="28" t="str">
        <f>IF(TRIM(PROPER('Base de datos cruda'!M4663))="High","Alto",IF(TRIM(PROPER('Base de datos cruda'!M4663))="Medium","Medio","Bajo"))</f>
        <v>Alto</v>
      </c>
      <c r="N4663" s="29">
        <v>62.5306647053331</v>
      </c>
      <c r="O4663" s="32">
        <f t="shared" si="1"/>
        <v>62.53066471</v>
      </c>
      <c r="P4663" s="33">
        <f t="shared" si="2"/>
        <v>17.52</v>
      </c>
      <c r="Q4663" s="34">
        <f t="shared" si="3"/>
        <v>1.068268015</v>
      </c>
      <c r="R4663" s="35" t="str">
        <f t="shared" si="4"/>
        <v>Medio</v>
      </c>
      <c r="S4663" s="35" t="str">
        <f>IF(O4663="","",IF(O4663&gt;AVERAGE('Base de datos limpia'!$O$2:$O$8001),"Alto","Normal"))
</f>
        <v>Normal</v>
      </c>
      <c r="T4663" s="35" t="str">
        <f t="shared" si="5"/>
        <v>Gamer intensivo</v>
      </c>
      <c r="U4663" s="35"/>
    </row>
    <row r="4664">
      <c r="A4664" s="28">
        <v>4663.0</v>
      </c>
      <c r="B4664" s="28">
        <v>24.0</v>
      </c>
      <c r="C4664" s="28" t="str">
        <f>TRIM(PROPER('Base de datos cruda'!C4664))</f>
        <v>Other</v>
      </c>
      <c r="D4664" s="28">
        <v>5.68</v>
      </c>
      <c r="E4664" s="28">
        <v>5.54</v>
      </c>
      <c r="F4664" s="28">
        <v>8.58</v>
      </c>
      <c r="G4664" s="28">
        <v>73.03</v>
      </c>
      <c r="H4664" s="28" t="str">
        <f>TRIM(PROPER('Base de datos cruda'!H4664))</f>
        <v>Fps</v>
      </c>
      <c r="I4664" s="28">
        <v>2.18</v>
      </c>
      <c r="J4664" s="28">
        <v>7.75</v>
      </c>
      <c r="K4664" s="28">
        <v>240.39</v>
      </c>
      <c r="L4664" s="28">
        <f>IF('Base de datos cruda'!L4664&lt;0,,'Base de datos cruda'!L4664)</f>
        <v>11.63</v>
      </c>
      <c r="M4664" s="28" t="str">
        <f>IF(TRIM(PROPER('Base de datos cruda'!M4664))="High","Alto",IF(TRIM(PROPER('Base de datos cruda'!M4664))="Medium","Medio","Bajo"))</f>
        <v>Bajo</v>
      </c>
      <c r="N4664" s="29">
        <v>67.59</v>
      </c>
      <c r="O4664" s="32">
        <f t="shared" si="1"/>
        <v>67.59</v>
      </c>
      <c r="P4664" s="33">
        <f t="shared" si="2"/>
        <v>13.43</v>
      </c>
      <c r="Q4664" s="34">
        <f t="shared" si="3"/>
        <v>0.9753521127</v>
      </c>
      <c r="R4664" s="35" t="str">
        <f t="shared" si="4"/>
        <v>Medio</v>
      </c>
      <c r="S4664" s="35" t="str">
        <f>IF(O4664="","",IF(O4664&gt;AVERAGE('Base de datos limpia'!$O$2:$O$8001),"Alto","Normal"))
</f>
        <v>Alto</v>
      </c>
      <c r="T4664" s="35" t="str">
        <f t="shared" si="5"/>
        <v>Gamer moderado</v>
      </c>
      <c r="U4664" s="35"/>
    </row>
    <row r="4665">
      <c r="A4665" s="28">
        <v>4664.0</v>
      </c>
      <c r="B4665" s="28">
        <v>21.0</v>
      </c>
      <c r="C4665" s="28" t="str">
        <f>TRIM(PROPER('Base de datos cruda'!C4665))</f>
        <v>Male</v>
      </c>
      <c r="D4665" s="28">
        <v>4.16</v>
      </c>
      <c r="E4665" s="28">
        <v>4.46</v>
      </c>
      <c r="F4665" s="28">
        <v>5.29</v>
      </c>
      <c r="G4665" s="28">
        <v>84.73</v>
      </c>
      <c r="H4665" s="28" t="str">
        <f>TRIM(PROPER('Base de datos cruda'!H4665))</f>
        <v>Casual</v>
      </c>
      <c r="I4665" s="28">
        <v>3.68</v>
      </c>
      <c r="J4665" s="28">
        <v>9.15</v>
      </c>
      <c r="K4665" s="28">
        <v>278.86</v>
      </c>
      <c r="L4665" s="28">
        <f>IF('Base de datos cruda'!L4665&lt;0,,'Base de datos cruda'!L4665)</f>
        <v>11.71</v>
      </c>
      <c r="M4665" s="28" t="str">
        <f>IF(TRIM(PROPER('Base de datos cruda'!M4665))="High","Alto",IF(TRIM(PROPER('Base de datos cruda'!M4665))="Medium","Medio","Bajo"))</f>
        <v>Medio</v>
      </c>
      <c r="N4665" s="29">
        <v>69.5050900865169</v>
      </c>
      <c r="O4665" s="32">
        <f t="shared" si="1"/>
        <v>69.50509009</v>
      </c>
      <c r="P4665" s="33">
        <f t="shared" si="2"/>
        <v>13.31</v>
      </c>
      <c r="Q4665" s="34">
        <f t="shared" si="3"/>
        <v>1.072115385</v>
      </c>
      <c r="R4665" s="35" t="str">
        <f t="shared" si="4"/>
        <v>Medio</v>
      </c>
      <c r="S4665" s="35" t="str">
        <f>IF(O4665="","",IF(O4665&gt;AVERAGE('Base de datos limpia'!$O$2:$O$8001),"Alto","Normal"))
</f>
        <v>Alto</v>
      </c>
      <c r="T4665" s="35" t="str">
        <f t="shared" si="5"/>
        <v>Gamer moderado</v>
      </c>
      <c r="U4665" s="35"/>
    </row>
    <row r="4666">
      <c r="A4666" s="28">
        <v>4665.0</v>
      </c>
      <c r="B4666" s="28">
        <v>17.0</v>
      </c>
      <c r="C4666" s="28" t="str">
        <f>TRIM(PROPER('Base de datos cruda'!C4666))</f>
        <v>Male</v>
      </c>
      <c r="D4666" s="28">
        <v>3.12</v>
      </c>
      <c r="E4666" s="28">
        <v>2.45</v>
      </c>
      <c r="F4666" s="28">
        <v>7.61</v>
      </c>
      <c r="G4666" s="28">
        <v>80.09</v>
      </c>
      <c r="H4666" s="28" t="str">
        <f>TRIM(PROPER('Base de datos cruda'!H4666))</f>
        <v>Casual</v>
      </c>
      <c r="I4666" s="28">
        <v>4.62</v>
      </c>
      <c r="J4666" s="28">
        <v>7.0</v>
      </c>
      <c r="K4666" s="28">
        <v>282.53</v>
      </c>
      <c r="L4666" s="28">
        <f>IF('Base de datos cruda'!L4666&lt;0,,'Base de datos cruda'!L4666)</f>
        <v>11.58</v>
      </c>
      <c r="M4666" s="28" t="str">
        <f>IF(TRIM(PROPER('Base de datos cruda'!M4666))="High","Alto",IF(TRIM(PROPER('Base de datos cruda'!M4666))="Medium","Medio","Bajo"))</f>
        <v>Medio</v>
      </c>
      <c r="N4666" s="29">
        <v>56.4</v>
      </c>
      <c r="O4666" s="32">
        <f t="shared" si="1"/>
        <v>56.4</v>
      </c>
      <c r="P4666" s="33">
        <f t="shared" si="2"/>
        <v>10.12</v>
      </c>
      <c r="Q4666" s="34">
        <f t="shared" si="3"/>
        <v>0.7852564103</v>
      </c>
      <c r="R4666" s="35" t="str">
        <f t="shared" si="4"/>
        <v>Medio</v>
      </c>
      <c r="S4666" s="35" t="str">
        <f>IF(O4666="","",IF(O4666&gt;AVERAGE('Base de datos limpia'!$O$2:$O$8001),"Alto","Normal"))
</f>
        <v>Normal</v>
      </c>
      <c r="T4666" s="35" t="str">
        <f t="shared" si="5"/>
        <v>Gamer casual</v>
      </c>
      <c r="U4666" s="35"/>
    </row>
    <row r="4667">
      <c r="A4667" s="28">
        <v>4666.0</v>
      </c>
      <c r="B4667" s="28">
        <v>20.0</v>
      </c>
      <c r="C4667" s="28" t="str">
        <f>TRIM(PROPER('Base de datos cruda'!C4667))</f>
        <v>Female</v>
      </c>
      <c r="D4667" s="28">
        <v>4.15</v>
      </c>
      <c r="E4667" s="28">
        <v>8.39</v>
      </c>
      <c r="F4667" s="28">
        <v>4.3</v>
      </c>
      <c r="G4667" s="28">
        <v>73.39</v>
      </c>
      <c r="H4667" s="28" t="str">
        <f>TRIM(PROPER('Base de datos cruda'!H4667))</f>
        <v>Casual</v>
      </c>
      <c r="I4667" s="28">
        <v>4.37</v>
      </c>
      <c r="J4667" s="28">
        <v>5.3</v>
      </c>
      <c r="K4667" s="28">
        <v>264.07</v>
      </c>
      <c r="L4667" s="28">
        <f>IF('Base de datos cruda'!L4667&lt;0,,'Base de datos cruda'!L4667)</f>
        <v>6.23</v>
      </c>
      <c r="M4667" s="28" t="str">
        <f>IF(TRIM(PROPER('Base de datos cruda'!M4667))="High","Alto",IF(TRIM(PROPER('Base de datos cruda'!M4667))="Medium","Medio","Bajo"))</f>
        <v>Alto</v>
      </c>
      <c r="N4667" s="29">
        <v>75.8</v>
      </c>
      <c r="O4667" s="32">
        <f t="shared" si="1"/>
        <v>75.8</v>
      </c>
      <c r="P4667" s="33">
        <f t="shared" si="2"/>
        <v>9.45</v>
      </c>
      <c r="Q4667" s="34">
        <f t="shared" si="3"/>
        <v>2.021686747</v>
      </c>
      <c r="R4667" s="35" t="str">
        <f t="shared" si="4"/>
        <v>Alto</v>
      </c>
      <c r="S4667" s="35" t="str">
        <f>IF(O4667="","",IF(O4667&gt;AVERAGE('Base de datos limpia'!$O$2:$O$8001),"Alto","Normal"))
</f>
        <v>Alto</v>
      </c>
      <c r="T4667" s="35" t="str">
        <f t="shared" si="5"/>
        <v>Gamer intensivo</v>
      </c>
      <c r="U4667" s="35"/>
    </row>
    <row r="4668">
      <c r="A4668" s="28">
        <v>4667.0</v>
      </c>
      <c r="B4668" s="28">
        <v>19.0</v>
      </c>
      <c r="C4668" s="28" t="str">
        <f>TRIM(PROPER('Base de datos cruda'!C4668))</f>
        <v>Female</v>
      </c>
      <c r="D4668" s="28">
        <v>2.6</v>
      </c>
      <c r="E4668" s="28">
        <v>6.19</v>
      </c>
      <c r="F4668" s="28">
        <v>7.8</v>
      </c>
      <c r="G4668" s="28">
        <v>87.55</v>
      </c>
      <c r="H4668" s="28" t="str">
        <f>TRIM(PROPER('Base de datos cruda'!H4668))</f>
        <v>Fps</v>
      </c>
      <c r="I4668" s="28">
        <v>4.32</v>
      </c>
      <c r="J4668" s="28">
        <v>7.84</v>
      </c>
      <c r="K4668" s="28">
        <v>278.78</v>
      </c>
      <c r="L4668" s="28">
        <f>IF('Base de datos cruda'!L4668&lt;0,,'Base de datos cruda'!L4668)</f>
        <v>6.91</v>
      </c>
      <c r="M4668" s="28" t="str">
        <f>IF(TRIM(PROPER('Base de datos cruda'!M4668))="High","Alto",IF(TRIM(PROPER('Base de datos cruda'!M4668))="Medium","Medio","Bajo"))</f>
        <v>Medio</v>
      </c>
      <c r="N4668" s="29">
        <v>84.86</v>
      </c>
      <c r="O4668" s="32">
        <f t="shared" si="1"/>
        <v>84.86</v>
      </c>
      <c r="P4668" s="33">
        <f t="shared" si="2"/>
        <v>10.44</v>
      </c>
      <c r="Q4668" s="34">
        <f t="shared" si="3"/>
        <v>2.380769231</v>
      </c>
      <c r="R4668" s="35" t="str">
        <f t="shared" si="4"/>
        <v>Alto</v>
      </c>
      <c r="S4668" s="35" t="str">
        <f>IF(O4668="","",IF(O4668&gt;AVERAGE('Base de datos limpia'!$O$2:$O$8001),"Alto","Normal"))
</f>
        <v>Alto</v>
      </c>
      <c r="T4668" s="35" t="str">
        <f t="shared" si="5"/>
        <v>Gamer intensivo</v>
      </c>
      <c r="U4668" s="35"/>
    </row>
    <row r="4669">
      <c r="A4669" s="28">
        <v>4668.0</v>
      </c>
      <c r="B4669" s="28">
        <v>22.0</v>
      </c>
      <c r="C4669" s="28" t="str">
        <f>TRIM(PROPER('Base de datos cruda'!C4669))</f>
        <v>Female</v>
      </c>
      <c r="D4669" s="28">
        <v>4.98</v>
      </c>
      <c r="E4669" s="28">
        <v>1.83</v>
      </c>
      <c r="F4669" s="28">
        <v>4.64</v>
      </c>
      <c r="G4669" s="28">
        <v>71.2</v>
      </c>
      <c r="H4669" s="28" t="str">
        <f>TRIM(PROPER('Base de datos cruda'!H4669))</f>
        <v>Fps</v>
      </c>
      <c r="I4669" s="28">
        <v>1.79</v>
      </c>
      <c r="J4669" s="28">
        <v>9.13</v>
      </c>
      <c r="K4669" s="28">
        <v>269.46</v>
      </c>
      <c r="L4669" s="28">
        <f>IF('Base de datos cruda'!L4669&lt;0,,'Base de datos cruda'!L4669)</f>
        <v>10.33</v>
      </c>
      <c r="M4669" s="28" t="str">
        <f>IF(TRIM(PROPER('Base de datos cruda'!M4669))="High","Alto",IF(TRIM(PROPER('Base de datos cruda'!M4669))="Medium","Medio","Bajo"))</f>
        <v>Medio</v>
      </c>
      <c r="N4669" s="29">
        <v>22.0</v>
      </c>
      <c r="O4669" s="32">
        <f t="shared" si="1"/>
        <v>22</v>
      </c>
      <c r="P4669" s="33">
        <f t="shared" si="2"/>
        <v>14.11</v>
      </c>
      <c r="Q4669" s="34">
        <f t="shared" si="3"/>
        <v>0.3674698795</v>
      </c>
      <c r="R4669" s="35" t="str">
        <f t="shared" si="4"/>
        <v>Bajo</v>
      </c>
      <c r="S4669" s="35" t="str">
        <f>IF(O4669="","",IF(O4669&gt;AVERAGE('Base de datos limpia'!$O$2:$O$8001),"Alto","Normal"))
</f>
        <v>Normal</v>
      </c>
      <c r="T4669" s="35" t="str">
        <f t="shared" si="5"/>
        <v>Gamer casual</v>
      </c>
      <c r="U4669" s="35"/>
    </row>
    <row r="4670">
      <c r="A4670" s="28">
        <v>4669.0</v>
      </c>
      <c r="B4670" s="28">
        <v>23.0</v>
      </c>
      <c r="C4670" s="28" t="str">
        <f>TRIM(PROPER('Base de datos cruda'!C4670))</f>
        <v>Male</v>
      </c>
      <c r="D4670" s="28">
        <v>0.74</v>
      </c>
      <c r="E4670" s="28">
        <v>6.84</v>
      </c>
      <c r="F4670" s="28">
        <v>7.48</v>
      </c>
      <c r="G4670" s="28">
        <v>85.73</v>
      </c>
      <c r="H4670" s="28" t="str">
        <f>TRIM(PROPER('Base de datos cruda'!H4670))</f>
        <v>Casual</v>
      </c>
      <c r="I4670" s="28">
        <v>4.64</v>
      </c>
      <c r="J4670" s="28">
        <v>2.67</v>
      </c>
      <c r="K4670" s="28">
        <v>324.96</v>
      </c>
      <c r="L4670" s="28">
        <f>IF('Base de datos cruda'!L4670&lt;0,,'Base de datos cruda'!L4670)</f>
        <v>0.96</v>
      </c>
      <c r="M4670" s="28" t="str">
        <f>IF(TRIM(PROPER('Base de datos cruda'!M4670))="High","Alto",IF(TRIM(PROPER('Base de datos cruda'!M4670))="Medium","Medio","Bajo"))</f>
        <v>Medio</v>
      </c>
      <c r="N4670" s="29">
        <v>100.0</v>
      </c>
      <c r="O4670" s="32">
        <f t="shared" si="1"/>
        <v>100</v>
      </c>
      <c r="P4670" s="33">
        <f t="shared" si="2"/>
        <v>3.41</v>
      </c>
      <c r="Q4670" s="34">
        <f t="shared" si="3"/>
        <v>9.243243243</v>
      </c>
      <c r="R4670" s="35" t="str">
        <f t="shared" si="4"/>
        <v>Alto</v>
      </c>
      <c r="S4670" s="35" t="str">
        <f>IF(O4670="","",IF(O4670&gt;AVERAGE('Base de datos limpia'!$O$2:$O$8001),"Alto","Normal"))
</f>
        <v>Alto</v>
      </c>
      <c r="T4670" s="35" t="str">
        <f t="shared" si="5"/>
        <v>Gamer intensivo</v>
      </c>
      <c r="U4670" s="35"/>
    </row>
    <row r="4671">
      <c r="A4671" s="28">
        <v>4670.0</v>
      </c>
      <c r="B4671" s="28">
        <v>16.0</v>
      </c>
      <c r="C4671" s="28" t="str">
        <f>TRIM(PROPER('Base de datos cruda'!C4671))</f>
        <v>Female</v>
      </c>
      <c r="D4671" s="28">
        <v>4.97</v>
      </c>
      <c r="E4671" s="28">
        <v>4.83</v>
      </c>
      <c r="F4671" s="28">
        <v>6.66</v>
      </c>
      <c r="G4671" s="28">
        <v>98.29</v>
      </c>
      <c r="H4671" s="28" t="str">
        <f>TRIM(PROPER('Base de datos cruda'!H4671))</f>
        <v>Fps</v>
      </c>
      <c r="I4671" s="28">
        <v>3.42</v>
      </c>
      <c r="J4671" s="28">
        <v>7.23</v>
      </c>
      <c r="K4671" s="28">
        <v>266.11</v>
      </c>
      <c r="L4671" s="28">
        <f>IF('Base de datos cruda'!L4671&lt;0,,'Base de datos cruda'!L4671)</f>
        <v>13.52</v>
      </c>
      <c r="M4671" s="28" t="str">
        <f>IF(TRIM(PROPER('Base de datos cruda'!M4671))="High","Alto",IF(TRIM(PROPER('Base de datos cruda'!M4671))="Medium","Medio","Bajo"))</f>
        <v>Medio</v>
      </c>
      <c r="N4671" s="29">
        <v>60.18</v>
      </c>
      <c r="O4671" s="32">
        <f t="shared" si="1"/>
        <v>60.18</v>
      </c>
      <c r="P4671" s="33">
        <f t="shared" si="2"/>
        <v>12.2</v>
      </c>
      <c r="Q4671" s="34">
        <f t="shared" si="3"/>
        <v>0.9718309859</v>
      </c>
      <c r="R4671" s="35" t="str">
        <f t="shared" si="4"/>
        <v>Medio</v>
      </c>
      <c r="S4671" s="35" t="str">
        <f>IF(O4671="","",IF(O4671&gt;AVERAGE('Base de datos limpia'!$O$2:$O$8001),"Alto","Normal"))
</f>
        <v>Normal</v>
      </c>
      <c r="T4671" s="35" t="str">
        <f t="shared" si="5"/>
        <v>Gamer moderado</v>
      </c>
      <c r="U4671" s="35"/>
    </row>
    <row r="4672">
      <c r="A4672" s="28">
        <v>4671.0</v>
      </c>
      <c r="B4672" s="28">
        <v>20.0</v>
      </c>
      <c r="C4672" s="28" t="str">
        <f>TRIM(PROPER('Base de datos cruda'!C4672))</f>
        <v>Female</v>
      </c>
      <c r="D4672" s="28">
        <v>2.2</v>
      </c>
      <c r="E4672" s="28">
        <v>8.3</v>
      </c>
      <c r="F4672" s="28">
        <v>8.78</v>
      </c>
      <c r="G4672" s="28">
        <v>89.16</v>
      </c>
      <c r="H4672" s="28" t="str">
        <f>TRIM(PROPER('Base de datos cruda'!H4672))</f>
        <v>Rpg</v>
      </c>
      <c r="I4672" s="28">
        <v>4.43</v>
      </c>
      <c r="J4672" s="28">
        <v>5.97</v>
      </c>
      <c r="K4672" s="28">
        <v>300.02</v>
      </c>
      <c r="L4672" s="28">
        <f>IF('Base de datos cruda'!L4672&lt;0,,'Base de datos cruda'!L4672)</f>
        <v>5.97</v>
      </c>
      <c r="M4672" s="28" t="str">
        <f>IF(TRIM(PROPER('Base de datos cruda'!M4672))="High","Alto",IF(TRIM(PROPER('Base de datos cruda'!M4672))="Medium","Medio","Bajo"))</f>
        <v>Medio</v>
      </c>
      <c r="N4672" s="29">
        <v>100.0</v>
      </c>
      <c r="O4672" s="32">
        <f t="shared" si="1"/>
        <v>100</v>
      </c>
      <c r="P4672" s="33">
        <f t="shared" si="2"/>
        <v>8.17</v>
      </c>
      <c r="Q4672" s="34">
        <f t="shared" si="3"/>
        <v>3.772727273</v>
      </c>
      <c r="R4672" s="35" t="str">
        <f t="shared" si="4"/>
        <v>Alto</v>
      </c>
      <c r="S4672" s="35" t="str">
        <f>IF(O4672="","",IF(O4672&gt;AVERAGE('Base de datos limpia'!$O$2:$O$8001),"Alto","Normal"))
</f>
        <v>Alto</v>
      </c>
      <c r="T4672" s="35" t="str">
        <f t="shared" si="5"/>
        <v>Gamer intensivo</v>
      </c>
      <c r="U4672" s="35"/>
    </row>
    <row r="4673">
      <c r="A4673" s="28">
        <v>4672.0</v>
      </c>
      <c r="B4673" s="28">
        <v>18.0</v>
      </c>
      <c r="C4673" s="28" t="str">
        <f>TRIM(PROPER('Base de datos cruda'!C4673))</f>
        <v>Female</v>
      </c>
      <c r="D4673" s="28">
        <v>0.14</v>
      </c>
      <c r="E4673" s="28">
        <v>9.27</v>
      </c>
      <c r="F4673" s="28">
        <v>4.18</v>
      </c>
      <c r="G4673" s="28">
        <v>76.74</v>
      </c>
      <c r="H4673" s="28" t="str">
        <f>TRIM(PROPER('Base de datos cruda'!H4673))</f>
        <v>Casual</v>
      </c>
      <c r="I4673" s="28">
        <v>0.44</v>
      </c>
      <c r="J4673" s="28">
        <v>3.94</v>
      </c>
      <c r="K4673" s="28">
        <v>330.04</v>
      </c>
      <c r="L4673" s="28">
        <f>IF('Base de datos cruda'!L4673&lt;0,,'Base de datos cruda'!L4673)</f>
        <v>3.63</v>
      </c>
      <c r="M4673" s="28" t="str">
        <f>IF(TRIM(PROPER('Base de datos cruda'!M4673))="High","Alto",IF(TRIM(PROPER('Base de datos cruda'!M4673))="Medium","Medio","Bajo"))</f>
        <v>Alto</v>
      </c>
      <c r="N4673" s="29">
        <v>97.93</v>
      </c>
      <c r="O4673" s="32">
        <f t="shared" si="1"/>
        <v>97.93</v>
      </c>
      <c r="P4673" s="33">
        <f t="shared" si="2"/>
        <v>4.08</v>
      </c>
      <c r="Q4673" s="34">
        <f t="shared" si="3"/>
        <v>66.21428571</v>
      </c>
      <c r="R4673" s="35" t="str">
        <f t="shared" si="4"/>
        <v>Alto</v>
      </c>
      <c r="S4673" s="35" t="str">
        <f>IF(O4673="","",IF(O4673&gt;AVERAGE('Base de datos limpia'!$O$2:$O$8001),"Alto","Normal"))
</f>
        <v>Alto</v>
      </c>
      <c r="T4673" s="35" t="str">
        <f t="shared" si="5"/>
        <v>Gamer intensivo</v>
      </c>
      <c r="U4673" s="35"/>
    </row>
    <row r="4674">
      <c r="A4674" s="28">
        <v>4673.0</v>
      </c>
      <c r="B4674" s="28">
        <v>16.0</v>
      </c>
      <c r="C4674" s="28" t="str">
        <f>TRIM(PROPER('Base de datos cruda'!C4674))</f>
        <v>Female</v>
      </c>
      <c r="D4674" s="28">
        <v>4.42</v>
      </c>
      <c r="E4674" s="28">
        <v>6.4</v>
      </c>
      <c r="F4674" s="28">
        <v>5.46</v>
      </c>
      <c r="G4674" s="28">
        <v>89.9</v>
      </c>
      <c r="H4674" s="28" t="str">
        <f>TRIM(PROPER('Base de datos cruda'!H4674))</f>
        <v>Rpg</v>
      </c>
      <c r="I4674" s="28">
        <v>0.2</v>
      </c>
      <c r="J4674" s="28">
        <v>9.45</v>
      </c>
      <c r="K4674" s="28">
        <v>263.34</v>
      </c>
      <c r="L4674" s="28">
        <f>IF('Base de datos cruda'!L4674&lt;0,,'Base de datos cruda'!L4674)</f>
        <v>10.02</v>
      </c>
      <c r="M4674" s="28" t="str">
        <f>IF(TRIM(PROPER('Base de datos cruda'!M4674))="High","Alto",IF(TRIM(PROPER('Base de datos cruda'!M4674))="Medium","Medio","Bajo"))</f>
        <v>Medio</v>
      </c>
      <c r="N4674" s="29">
        <v>64.15</v>
      </c>
      <c r="O4674" s="32">
        <f t="shared" si="1"/>
        <v>64.15</v>
      </c>
      <c r="P4674" s="33">
        <f t="shared" si="2"/>
        <v>13.87</v>
      </c>
      <c r="Q4674" s="34">
        <f t="shared" si="3"/>
        <v>1.447963801</v>
      </c>
      <c r="R4674" s="35" t="str">
        <f t="shared" si="4"/>
        <v>Medio</v>
      </c>
      <c r="S4674" s="35" t="str">
        <f>IF(O4674="","",IF(O4674&gt;AVERAGE('Base de datos limpia'!$O$2:$O$8001),"Alto","Normal"))
</f>
        <v>Normal</v>
      </c>
      <c r="T4674" s="35" t="str">
        <f t="shared" si="5"/>
        <v>Gamer intensivo</v>
      </c>
      <c r="U4674" s="35"/>
    </row>
    <row r="4675">
      <c r="A4675" s="28">
        <v>4674.0</v>
      </c>
      <c r="B4675" s="28">
        <v>18.0</v>
      </c>
      <c r="C4675" s="28" t="str">
        <f>TRIM(PROPER('Base de datos cruda'!C4675))</f>
        <v>Female</v>
      </c>
      <c r="D4675" s="28">
        <v>4.63</v>
      </c>
      <c r="E4675" s="28">
        <v>7.58</v>
      </c>
      <c r="F4675" s="28">
        <v>4.35</v>
      </c>
      <c r="G4675" s="28">
        <v>92.37</v>
      </c>
      <c r="H4675" s="28" t="str">
        <f>TRIM(PROPER('Base de datos cruda'!H4675))</f>
        <v>Rpg</v>
      </c>
      <c r="I4675" s="28">
        <v>2.15</v>
      </c>
      <c r="J4675" s="28">
        <v>7.42</v>
      </c>
      <c r="K4675" s="28">
        <v>285.78</v>
      </c>
      <c r="L4675" s="28">
        <f>IF('Base de datos cruda'!L4675&lt;0,,'Base de datos cruda'!L4675)</f>
        <v>9.37</v>
      </c>
      <c r="M4675" s="28" t="str">
        <f>IF(TRIM(PROPER('Base de datos cruda'!M4675))="High","Alto",IF(TRIM(PROPER('Base de datos cruda'!M4675))="Medium","Medio","Bajo"))</f>
        <v>Alto</v>
      </c>
      <c r="N4675" s="29">
        <v>66.79</v>
      </c>
      <c r="O4675" s="32">
        <f t="shared" si="1"/>
        <v>66.79</v>
      </c>
      <c r="P4675" s="33">
        <f t="shared" si="2"/>
        <v>12.05</v>
      </c>
      <c r="Q4675" s="34">
        <f t="shared" si="3"/>
        <v>1.637149028</v>
      </c>
      <c r="R4675" s="35" t="str">
        <f t="shared" si="4"/>
        <v>Medio</v>
      </c>
      <c r="S4675" s="35" t="str">
        <f>IF(O4675="","",IF(O4675&gt;AVERAGE('Base de datos limpia'!$O$2:$O$8001),"Alto","Normal"))
</f>
        <v>Alto</v>
      </c>
      <c r="T4675" s="35" t="str">
        <f t="shared" si="5"/>
        <v>Gamer intensivo</v>
      </c>
      <c r="U4675" s="35"/>
    </row>
    <row r="4676">
      <c r="A4676" s="28">
        <v>4675.0</v>
      </c>
      <c r="B4676" s="28">
        <v>21.0</v>
      </c>
      <c r="C4676" s="28" t="str">
        <f>TRIM(PROPER('Base de datos cruda'!C4676))</f>
        <v>Female</v>
      </c>
      <c r="D4676" s="28">
        <v>3.41</v>
      </c>
      <c r="E4676" s="28">
        <v>1.51</v>
      </c>
      <c r="F4676" s="28">
        <v>8.4</v>
      </c>
      <c r="G4676" s="28">
        <v>73.03</v>
      </c>
      <c r="H4676" s="28" t="str">
        <f>TRIM(PROPER('Base de datos cruda'!H4676))</f>
        <v>Fps</v>
      </c>
      <c r="I4676" s="28">
        <v>4.14</v>
      </c>
      <c r="J4676" s="28">
        <v>7.16</v>
      </c>
      <c r="K4676" s="28">
        <v>268.48</v>
      </c>
      <c r="L4676" s="28">
        <f>IF('Base de datos cruda'!L4676&lt;0,,'Base de datos cruda'!L4676)</f>
        <v>6.66</v>
      </c>
      <c r="M4676" s="28" t="str">
        <f>IF(TRIM(PROPER('Base de datos cruda'!M4676))="High","Alto",IF(TRIM(PROPER('Base de datos cruda'!M4676))="Medium","Medio","Bajo"))</f>
        <v>Medio</v>
      </c>
      <c r="N4676" s="29">
        <v>53.96</v>
      </c>
      <c r="O4676" s="32">
        <f t="shared" si="1"/>
        <v>53.96</v>
      </c>
      <c r="P4676" s="33">
        <f t="shared" si="2"/>
        <v>10.57</v>
      </c>
      <c r="Q4676" s="34">
        <f t="shared" si="3"/>
        <v>0.4428152493</v>
      </c>
      <c r="R4676" s="35" t="str">
        <f t="shared" si="4"/>
        <v>Medio</v>
      </c>
      <c r="S4676" s="35" t="str">
        <f>IF(O4676="","",IF(O4676&gt;AVERAGE('Base de datos limpia'!$O$2:$O$8001),"Alto","Normal"))
</f>
        <v>Normal</v>
      </c>
      <c r="T4676" s="35" t="str">
        <f t="shared" si="5"/>
        <v>Gamer casual</v>
      </c>
      <c r="U4676" s="35"/>
    </row>
    <row r="4677">
      <c r="A4677" s="28">
        <v>4676.0</v>
      </c>
      <c r="B4677" s="28">
        <v>22.0</v>
      </c>
      <c r="C4677" s="28" t="str">
        <f>TRIM(PROPER('Base de datos cruda'!C4677))</f>
        <v>Female</v>
      </c>
      <c r="D4677" s="28">
        <v>0.58</v>
      </c>
      <c r="E4677" s="28">
        <v>6.04</v>
      </c>
      <c r="F4677" s="28">
        <v>6.97</v>
      </c>
      <c r="G4677" s="28">
        <v>88.21</v>
      </c>
      <c r="H4677" s="28" t="str">
        <f>TRIM(PROPER('Base de datos cruda'!H4677))</f>
        <v>Casual</v>
      </c>
      <c r="I4677" s="28">
        <v>2.04</v>
      </c>
      <c r="J4677" s="28">
        <v>4.49</v>
      </c>
      <c r="K4677" s="28">
        <v>310.61</v>
      </c>
      <c r="L4677" s="28">
        <f>IF('Base de datos cruda'!L4677&lt;0,,'Base de datos cruda'!L4677)</f>
        <v>6.01</v>
      </c>
      <c r="M4677" s="28" t="str">
        <f>IF(TRIM(PROPER('Base de datos cruda'!M4677))="High","Alto",IF(TRIM(PROPER('Base de datos cruda'!M4677))="Medium","Medio","Bajo"))</f>
        <v>Medio</v>
      </c>
      <c r="N4677" s="29">
        <v>91.7</v>
      </c>
      <c r="O4677" s="32">
        <f t="shared" si="1"/>
        <v>91.7</v>
      </c>
      <c r="P4677" s="33">
        <f t="shared" si="2"/>
        <v>5.07</v>
      </c>
      <c r="Q4677" s="34">
        <f t="shared" si="3"/>
        <v>10.4137931</v>
      </c>
      <c r="R4677" s="35" t="str">
        <f t="shared" si="4"/>
        <v>Alto</v>
      </c>
      <c r="S4677" s="35" t="str">
        <f>IF(O4677="","",IF(O4677&gt;AVERAGE('Base de datos limpia'!$O$2:$O$8001),"Alto","Normal"))
</f>
        <v>Alto</v>
      </c>
      <c r="T4677" s="35" t="str">
        <f t="shared" si="5"/>
        <v>Gamer intensivo</v>
      </c>
      <c r="U4677" s="35"/>
    </row>
    <row r="4678">
      <c r="A4678" s="28">
        <v>4677.0</v>
      </c>
      <c r="B4678" s="28">
        <v>23.0</v>
      </c>
      <c r="C4678" s="28" t="str">
        <f>TRIM(PROPER('Base de datos cruda'!C4678))</f>
        <v>Male</v>
      </c>
      <c r="D4678" s="28">
        <v>7.15</v>
      </c>
      <c r="E4678" s="28">
        <v>7.8</v>
      </c>
      <c r="F4678" s="28">
        <v>6.67</v>
      </c>
      <c r="G4678" s="28">
        <v>77.38</v>
      </c>
      <c r="H4678" s="28" t="str">
        <f>TRIM(PROPER('Base de datos cruda'!H4678))</f>
        <v>Fps</v>
      </c>
      <c r="I4678" s="28">
        <v>4.42</v>
      </c>
      <c r="J4678" s="28">
        <v>10.94</v>
      </c>
      <c r="K4678" s="28">
        <v>226.48</v>
      </c>
      <c r="L4678" s="28">
        <f>IF('Base de datos cruda'!L4678&lt;0,,'Base de datos cruda'!L4678)</f>
        <v>17.75</v>
      </c>
      <c r="M4678" s="28" t="str">
        <f>IF(TRIM(PROPER('Base de datos cruda'!M4678))="High","Alto",IF(TRIM(PROPER('Base de datos cruda'!M4678))="Medium","Medio","Bajo"))</f>
        <v>Bajo</v>
      </c>
      <c r="N4678" s="29">
        <v>64.090454619203</v>
      </c>
      <c r="O4678" s="32">
        <f t="shared" si="1"/>
        <v>64.09045462</v>
      </c>
      <c r="P4678" s="33">
        <f t="shared" si="2"/>
        <v>18.09</v>
      </c>
      <c r="Q4678" s="34">
        <f t="shared" si="3"/>
        <v>1.090909091</v>
      </c>
      <c r="R4678" s="35" t="str">
        <f t="shared" si="4"/>
        <v>Medio</v>
      </c>
      <c r="S4678" s="35" t="str">
        <f>IF(O4678="","",IF(O4678&gt;AVERAGE('Base de datos limpia'!$O$2:$O$8001),"Alto","Normal"))
</f>
        <v>Normal</v>
      </c>
      <c r="T4678" s="35" t="str">
        <f t="shared" si="5"/>
        <v>Gamer intensivo</v>
      </c>
      <c r="U4678" s="35"/>
    </row>
    <row r="4679">
      <c r="A4679" s="28">
        <v>4678.0</v>
      </c>
      <c r="B4679" s="28">
        <v>19.0</v>
      </c>
      <c r="C4679" s="28" t="str">
        <f>TRIM(PROPER('Base de datos cruda'!C4679))</f>
        <v>Female</v>
      </c>
      <c r="D4679" s="28">
        <v>4.89</v>
      </c>
      <c r="E4679" s="28">
        <v>5.47</v>
      </c>
      <c r="F4679" s="28">
        <v>4.66</v>
      </c>
      <c r="G4679" s="28">
        <v>92.74</v>
      </c>
      <c r="H4679" s="28" t="str">
        <f>TRIM(PROPER('Base de datos cruda'!H4679))</f>
        <v>Fps</v>
      </c>
      <c r="I4679" s="28">
        <v>1.17</v>
      </c>
      <c r="J4679" s="28">
        <v>6.25</v>
      </c>
      <c r="K4679" s="28">
        <v>261.96</v>
      </c>
      <c r="L4679" s="28">
        <f>IF('Base de datos cruda'!L4679&lt;0,,'Base de datos cruda'!L4679)</f>
        <v>8.36</v>
      </c>
      <c r="M4679" s="28" t="str">
        <f>IF(TRIM(PROPER('Base de datos cruda'!M4679))="High","Alto",IF(TRIM(PROPER('Base de datos cruda'!M4679))="Medium","Medio","Bajo"))</f>
        <v>Medio</v>
      </c>
      <c r="N4679" s="29">
        <v>49.75</v>
      </c>
      <c r="O4679" s="32">
        <f t="shared" si="1"/>
        <v>49.75</v>
      </c>
      <c r="P4679" s="33">
        <f t="shared" si="2"/>
        <v>11.14</v>
      </c>
      <c r="Q4679" s="34">
        <f t="shared" si="3"/>
        <v>1.118609407</v>
      </c>
      <c r="R4679" s="35" t="str">
        <f t="shared" si="4"/>
        <v>Bajo</v>
      </c>
      <c r="S4679" s="35" t="str">
        <f>IF(O4679="","",IF(O4679&gt;AVERAGE('Base de datos limpia'!$O$2:$O$8001),"Alto","Normal"))
</f>
        <v>Normal</v>
      </c>
      <c r="T4679" s="35" t="str">
        <f t="shared" si="5"/>
        <v>Gamer moderado</v>
      </c>
      <c r="U4679" s="35"/>
    </row>
    <row r="4680">
      <c r="A4680" s="28">
        <v>4679.0</v>
      </c>
      <c r="B4680" s="28">
        <v>18.0</v>
      </c>
      <c r="C4680" s="28" t="str">
        <f>TRIM(PROPER('Base de datos cruda'!C4680))</f>
        <v>Female</v>
      </c>
      <c r="D4680" s="28">
        <v>0.93</v>
      </c>
      <c r="E4680" s="28">
        <v>6.34</v>
      </c>
      <c r="F4680" s="28">
        <v>6.45</v>
      </c>
      <c r="G4680" s="28">
        <v>71.82</v>
      </c>
      <c r="H4680" s="28" t="str">
        <f>TRIM(PROPER('Base de datos cruda'!H4680))</f>
        <v>Rpg</v>
      </c>
      <c r="I4680" s="28">
        <v>0.2</v>
      </c>
      <c r="J4680" s="28">
        <v>3.99</v>
      </c>
      <c r="K4680" s="28">
        <v>326.15</v>
      </c>
      <c r="L4680" s="28">
        <f>IF('Base de datos cruda'!L4680&lt;0,,'Base de datos cruda'!L4680)</f>
        <v>5.67</v>
      </c>
      <c r="M4680" s="28" t="str">
        <f>IF(TRIM(PROPER('Base de datos cruda'!M4680))="High","Alto",IF(TRIM(PROPER('Base de datos cruda'!M4680))="Medium","Medio","Bajo"))</f>
        <v>Medio</v>
      </c>
      <c r="N4680" s="29">
        <v>87.61</v>
      </c>
      <c r="O4680" s="32">
        <f t="shared" si="1"/>
        <v>87.61</v>
      </c>
      <c r="P4680" s="33">
        <f t="shared" si="2"/>
        <v>4.92</v>
      </c>
      <c r="Q4680" s="34">
        <f t="shared" si="3"/>
        <v>6.817204301</v>
      </c>
      <c r="R4680" s="35" t="str">
        <f t="shared" si="4"/>
        <v>Alto</v>
      </c>
      <c r="S4680" s="35" t="str">
        <f>IF(O4680="","",IF(O4680&gt;AVERAGE('Base de datos limpia'!$O$2:$O$8001),"Alto","Normal"))
</f>
        <v>Alto</v>
      </c>
      <c r="T4680" s="35" t="str">
        <f t="shared" si="5"/>
        <v>Gamer intensivo</v>
      </c>
      <c r="U4680" s="35"/>
    </row>
    <row r="4681">
      <c r="A4681" s="28">
        <v>4680.0</v>
      </c>
      <c r="B4681" s="28">
        <v>20.0</v>
      </c>
      <c r="C4681" s="28" t="str">
        <f>TRIM(PROPER('Base de datos cruda'!C4681))</f>
        <v>Male</v>
      </c>
      <c r="D4681" s="28">
        <v>4.09</v>
      </c>
      <c r="E4681" s="28">
        <v>9.09</v>
      </c>
      <c r="F4681" s="28">
        <v>5.99</v>
      </c>
      <c r="G4681" s="28">
        <v>97.51</v>
      </c>
      <c r="H4681" s="28" t="str">
        <f>TRIM(PROPER('Base de datos cruda'!H4681))</f>
        <v>Fps</v>
      </c>
      <c r="I4681" s="28">
        <v>3.81</v>
      </c>
      <c r="J4681" s="28">
        <v>6.78</v>
      </c>
      <c r="K4681" s="28">
        <v>268.54</v>
      </c>
      <c r="L4681" s="28">
        <f>IF('Base de datos cruda'!L4681&lt;0,,'Base de datos cruda'!L4681)</f>
        <v>9.01</v>
      </c>
      <c r="M4681" s="28" t="str">
        <f>IF(TRIM(PROPER('Base de datos cruda'!M4681))="High","Alto",IF(TRIM(PROPER('Base de datos cruda'!M4681))="Medium","Medio","Bajo"))</f>
        <v>Alto</v>
      </c>
      <c r="N4681" s="29">
        <v>76.58</v>
      </c>
      <c r="O4681" s="32">
        <f t="shared" si="1"/>
        <v>76.58</v>
      </c>
      <c r="P4681" s="33">
        <f t="shared" si="2"/>
        <v>10.87</v>
      </c>
      <c r="Q4681" s="34">
        <f t="shared" si="3"/>
        <v>2.222493888</v>
      </c>
      <c r="R4681" s="35" t="str">
        <f t="shared" si="4"/>
        <v>Alto</v>
      </c>
      <c r="S4681" s="35" t="str">
        <f>IF(O4681="","",IF(O4681&gt;AVERAGE('Base de datos limpia'!$O$2:$O$8001),"Alto","Normal"))
</f>
        <v>Alto</v>
      </c>
      <c r="T4681" s="35" t="str">
        <f t="shared" si="5"/>
        <v>Gamer intensivo</v>
      </c>
      <c r="U4681" s="35"/>
    </row>
    <row r="4682">
      <c r="A4682" s="28">
        <v>4681.0</v>
      </c>
      <c r="B4682" s="28">
        <v>24.0</v>
      </c>
      <c r="C4682" s="28" t="str">
        <f>TRIM(PROPER('Base de datos cruda'!C4682))</f>
        <v>Other</v>
      </c>
      <c r="D4682" s="28">
        <v>3.98</v>
      </c>
      <c r="E4682" s="28">
        <v>2.78</v>
      </c>
      <c r="F4682" s="28">
        <v>5.58</v>
      </c>
      <c r="G4682" s="28">
        <v>82.99</v>
      </c>
      <c r="H4682" s="28" t="str">
        <f>TRIM(PROPER('Base de datos cruda'!H4682))</f>
        <v>Rpg</v>
      </c>
      <c r="I4682" s="28">
        <v>3.13</v>
      </c>
      <c r="J4682" s="28">
        <v>9.94</v>
      </c>
      <c r="K4682" s="28">
        <v>276.46</v>
      </c>
      <c r="L4682" s="28">
        <f>IF('Base de datos cruda'!L4682&lt;0,,'Base de datos cruda'!L4682)</f>
        <v>11.85</v>
      </c>
      <c r="M4682" s="28" t="str">
        <f>IF(TRIM(PROPER('Base de datos cruda'!M4682))="High","Alto",IF(TRIM(PROPER('Base de datos cruda'!M4682))="Medium","Medio","Bajo"))</f>
        <v>Medio</v>
      </c>
      <c r="N4682" s="29">
        <v>49.76</v>
      </c>
      <c r="O4682" s="32">
        <f t="shared" si="1"/>
        <v>49.76</v>
      </c>
      <c r="P4682" s="33">
        <f t="shared" si="2"/>
        <v>13.92</v>
      </c>
      <c r="Q4682" s="34">
        <f t="shared" si="3"/>
        <v>0.6984924623</v>
      </c>
      <c r="R4682" s="35" t="str">
        <f t="shared" si="4"/>
        <v>Bajo</v>
      </c>
      <c r="S4682" s="35" t="str">
        <f>IF(O4682="","",IF(O4682&gt;AVERAGE('Base de datos limpia'!$O$2:$O$8001),"Alto","Normal"))
</f>
        <v>Normal</v>
      </c>
      <c r="T4682" s="35" t="str">
        <f t="shared" si="5"/>
        <v>Gamer casual</v>
      </c>
      <c r="U4682" s="35"/>
    </row>
    <row r="4683">
      <c r="A4683" s="28">
        <v>4682.0</v>
      </c>
      <c r="B4683" s="28">
        <v>21.0</v>
      </c>
      <c r="C4683" s="28" t="str">
        <f>TRIM(PROPER('Base de datos cruda'!C4683))</f>
        <v>Male</v>
      </c>
      <c r="D4683" s="28">
        <v>0.48</v>
      </c>
      <c r="E4683" s="28">
        <v>1.88</v>
      </c>
      <c r="F4683" s="28">
        <v>7.86</v>
      </c>
      <c r="G4683" s="28">
        <v>74.13</v>
      </c>
      <c r="H4683" s="28" t="str">
        <f>TRIM(PROPER('Base de datos cruda'!H4683))</f>
        <v>Rpg</v>
      </c>
      <c r="I4683" s="28">
        <v>2.2</v>
      </c>
      <c r="J4683" s="28">
        <v>3.81</v>
      </c>
      <c r="K4683" s="28">
        <v>285.16</v>
      </c>
      <c r="L4683" s="28">
        <f>IF('Base de datos cruda'!L4683&lt;0,,'Base de datos cruda'!L4683)</f>
        <v>2.72</v>
      </c>
      <c r="M4683" s="28" t="str">
        <f>IF(TRIM(PROPER('Base de datos cruda'!M4683))="High","Alto",IF(TRIM(PROPER('Base de datos cruda'!M4683))="Medium","Medio","Bajo"))</f>
        <v>Medio</v>
      </c>
      <c r="N4683" s="29">
        <v>69.96</v>
      </c>
      <c r="O4683" s="32">
        <f t="shared" si="1"/>
        <v>69.96</v>
      </c>
      <c r="P4683" s="33">
        <f t="shared" si="2"/>
        <v>4.29</v>
      </c>
      <c r="Q4683" s="34">
        <f t="shared" si="3"/>
        <v>3.916666667</v>
      </c>
      <c r="R4683" s="35" t="str">
        <f t="shared" si="4"/>
        <v>Medio</v>
      </c>
      <c r="S4683" s="35" t="str">
        <f>IF(O4683="","",IF(O4683&gt;AVERAGE('Base de datos limpia'!$O$2:$O$8001),"Alto","Normal"))
</f>
        <v>Alto</v>
      </c>
      <c r="T4683" s="35" t="str">
        <f t="shared" si="5"/>
        <v>Gamer casual</v>
      </c>
      <c r="U4683" s="35"/>
    </row>
    <row r="4684">
      <c r="A4684" s="28">
        <v>4683.0</v>
      </c>
      <c r="B4684" s="28">
        <v>24.0</v>
      </c>
      <c r="C4684" s="28" t="str">
        <f>TRIM(PROPER('Base de datos cruda'!C4684))</f>
        <v>Male</v>
      </c>
      <c r="D4684" s="28">
        <v>4.85</v>
      </c>
      <c r="E4684" s="28">
        <v>7.22</v>
      </c>
      <c r="F4684" s="28">
        <v>4.31</v>
      </c>
      <c r="G4684" s="28">
        <v>76.77</v>
      </c>
      <c r="H4684" s="28" t="str">
        <f>TRIM(PROPER('Base de datos cruda'!H4684))</f>
        <v>Fps</v>
      </c>
      <c r="I4684" s="28">
        <v>4.23</v>
      </c>
      <c r="J4684" s="28">
        <v>8.03</v>
      </c>
      <c r="K4684" s="28">
        <v>266.08</v>
      </c>
      <c r="L4684" s="28">
        <f>IF('Base de datos cruda'!L4684&lt;0,,'Base de datos cruda'!L4684)</f>
        <v>8.42</v>
      </c>
      <c r="M4684" s="28" t="str">
        <f>IF(TRIM(PROPER('Base de datos cruda'!M4684))="High","Alto",IF(TRIM(PROPER('Base de datos cruda'!M4684))="Medium","Medio","Bajo"))</f>
        <v>Alto</v>
      </c>
      <c r="N4684" s="29">
        <v>52.98</v>
      </c>
      <c r="O4684" s="32">
        <f t="shared" si="1"/>
        <v>52.98</v>
      </c>
      <c r="P4684" s="33">
        <f t="shared" si="2"/>
        <v>12.88</v>
      </c>
      <c r="Q4684" s="34">
        <f t="shared" si="3"/>
        <v>1.488659794</v>
      </c>
      <c r="R4684" s="35" t="str">
        <f t="shared" si="4"/>
        <v>Medio</v>
      </c>
      <c r="S4684" s="35" t="str">
        <f>IF(O4684="","",IF(O4684&gt;AVERAGE('Base de datos limpia'!$O$2:$O$8001),"Alto","Normal"))
</f>
        <v>Normal</v>
      </c>
      <c r="T4684" s="35" t="str">
        <f t="shared" si="5"/>
        <v>Gamer intensivo</v>
      </c>
      <c r="U4684" s="35"/>
    </row>
    <row r="4685">
      <c r="A4685" s="28">
        <v>4684.0</v>
      </c>
      <c r="B4685" s="28">
        <v>21.0</v>
      </c>
      <c r="C4685" s="28" t="str">
        <f>TRIM(PROPER('Base de datos cruda'!C4685))</f>
        <v>Female</v>
      </c>
      <c r="D4685" s="28">
        <v>6.47</v>
      </c>
      <c r="E4685" s="28">
        <v>8.41</v>
      </c>
      <c r="F4685" s="28">
        <v>7.23</v>
      </c>
      <c r="G4685" s="28">
        <v>73.91</v>
      </c>
      <c r="H4685" s="28" t="str">
        <f>TRIM(PROPER('Base de datos cruda'!H4685))</f>
        <v>Fps</v>
      </c>
      <c r="I4685" s="28">
        <v>4.12</v>
      </c>
      <c r="J4685" s="28">
        <v>9.89</v>
      </c>
      <c r="K4685" s="28">
        <v>252.34</v>
      </c>
      <c r="L4685" s="28">
        <f>IF('Base de datos cruda'!L4685&lt;0,,'Base de datos cruda'!L4685)</f>
        <v>12.99</v>
      </c>
      <c r="M4685" s="28" t="str">
        <f>IF(TRIM(PROPER('Base de datos cruda'!M4685))="High","Alto",IF(TRIM(PROPER('Base de datos cruda'!M4685))="Medium","Medio","Bajo"))</f>
        <v>Bajo</v>
      </c>
      <c r="N4685" s="29">
        <v>76.2694126746372</v>
      </c>
      <c r="O4685" s="32">
        <f t="shared" si="1"/>
        <v>76.26941267</v>
      </c>
      <c r="P4685" s="33">
        <f t="shared" si="2"/>
        <v>16.36</v>
      </c>
      <c r="Q4685" s="34">
        <f t="shared" si="3"/>
        <v>1.29984544</v>
      </c>
      <c r="R4685" s="35" t="str">
        <f t="shared" si="4"/>
        <v>Alto</v>
      </c>
      <c r="S4685" s="35" t="str">
        <f>IF(O4685="","",IF(O4685&gt;AVERAGE('Base de datos limpia'!$O$2:$O$8001),"Alto","Normal"))
</f>
        <v>Alto</v>
      </c>
      <c r="T4685" s="35" t="str">
        <f t="shared" si="5"/>
        <v>Gamer intensivo</v>
      </c>
      <c r="U4685" s="35"/>
    </row>
    <row r="4686">
      <c r="A4686" s="28">
        <v>4685.0</v>
      </c>
      <c r="B4686" s="28">
        <v>17.0</v>
      </c>
      <c r="C4686" s="28" t="str">
        <f>TRIM(PROPER('Base de datos cruda'!C4686))</f>
        <v>Male</v>
      </c>
      <c r="D4686" s="28">
        <v>5.99</v>
      </c>
      <c r="E4686" s="28">
        <v>8.65</v>
      </c>
      <c r="F4686" s="28">
        <v>8.11</v>
      </c>
      <c r="G4686" s="28">
        <v>65.85</v>
      </c>
      <c r="H4686" s="28" t="str">
        <f>TRIM(PROPER('Base de datos cruda'!H4686))</f>
        <v>Fps</v>
      </c>
      <c r="I4686" s="28">
        <v>1.62</v>
      </c>
      <c r="J4686" s="28">
        <v>11.59</v>
      </c>
      <c r="K4686" s="28">
        <v>249.35</v>
      </c>
      <c r="L4686" s="28">
        <f>IF('Base de datos cruda'!L4686&lt;0,,'Base de datos cruda'!L4686)</f>
        <v>17.49</v>
      </c>
      <c r="M4686" s="28" t="str">
        <f>IF(TRIM(PROPER('Base de datos cruda'!M4686))="High","Alto",IF(TRIM(PROPER('Base de datos cruda'!M4686))="Medium","Medio","Bajo"))</f>
        <v>Bajo</v>
      </c>
      <c r="N4686" s="29">
        <v>80.4962026998393</v>
      </c>
      <c r="O4686" s="32">
        <f t="shared" si="1"/>
        <v>80.4962027</v>
      </c>
      <c r="P4686" s="33">
        <f t="shared" si="2"/>
        <v>17.58</v>
      </c>
      <c r="Q4686" s="34">
        <f t="shared" si="3"/>
        <v>1.444073456</v>
      </c>
      <c r="R4686" s="35" t="str">
        <f t="shared" si="4"/>
        <v>Alto</v>
      </c>
      <c r="S4686" s="35" t="str">
        <f>IF(O4686="","",IF(O4686&gt;AVERAGE('Base de datos limpia'!$O$2:$O$8001),"Alto","Normal"))
</f>
        <v>Alto</v>
      </c>
      <c r="T4686" s="35" t="str">
        <f t="shared" si="5"/>
        <v>Gamer intensivo</v>
      </c>
      <c r="U4686" s="35"/>
    </row>
    <row r="4687">
      <c r="A4687" s="28">
        <v>4686.0</v>
      </c>
      <c r="B4687" s="28">
        <v>20.0</v>
      </c>
      <c r="C4687" s="28" t="str">
        <f>TRIM(PROPER('Base de datos cruda'!C4687))</f>
        <v>Male</v>
      </c>
      <c r="D4687" s="28">
        <v>1.62</v>
      </c>
      <c r="E4687" s="28">
        <v>6.77</v>
      </c>
      <c r="F4687" s="28">
        <v>8.54</v>
      </c>
      <c r="G4687" s="28">
        <v>62.74</v>
      </c>
      <c r="H4687" s="28" t="str">
        <f>TRIM(PROPER('Base de datos cruda'!H4687))</f>
        <v>Fps</v>
      </c>
      <c r="I4687" s="28">
        <v>4.19</v>
      </c>
      <c r="J4687" s="28">
        <v>5.68</v>
      </c>
      <c r="K4687" s="28">
        <v>289.9</v>
      </c>
      <c r="L4687" s="28">
        <f>IF('Base de datos cruda'!L4687&lt;0,,'Base de datos cruda'!L4687)</f>
        <v>7.15</v>
      </c>
      <c r="M4687" s="28" t="str">
        <f>IF(TRIM(PROPER('Base de datos cruda'!M4687))="High","Alto",IF(TRIM(PROPER('Base de datos cruda'!M4687))="Medium","Medio","Bajo"))</f>
        <v>Medio</v>
      </c>
      <c r="N4687" s="29">
        <v>95.45</v>
      </c>
      <c r="O4687" s="32">
        <f t="shared" si="1"/>
        <v>95.45</v>
      </c>
      <c r="P4687" s="33">
        <f t="shared" si="2"/>
        <v>7.3</v>
      </c>
      <c r="Q4687" s="34">
        <f t="shared" si="3"/>
        <v>4.179012346</v>
      </c>
      <c r="R4687" s="35" t="str">
        <f t="shared" si="4"/>
        <v>Alto</v>
      </c>
      <c r="S4687" s="35" t="str">
        <f>IF(O4687="","",IF(O4687&gt;AVERAGE('Base de datos limpia'!$O$2:$O$8001),"Alto","Normal"))
</f>
        <v>Alto</v>
      </c>
      <c r="T4687" s="35" t="str">
        <f t="shared" si="5"/>
        <v>Gamer intensivo</v>
      </c>
      <c r="U4687" s="35"/>
    </row>
    <row r="4688">
      <c r="A4688" s="28">
        <v>4687.0</v>
      </c>
      <c r="B4688" s="28">
        <v>24.0</v>
      </c>
      <c r="C4688" s="28" t="str">
        <f>TRIM(PROPER('Base de datos cruda'!C4688))</f>
        <v>Male</v>
      </c>
      <c r="D4688" s="28">
        <v>6.9</v>
      </c>
      <c r="E4688" s="28">
        <v>8.5</v>
      </c>
      <c r="F4688" s="28">
        <v>7.73</v>
      </c>
      <c r="G4688" s="28">
        <v>72.87</v>
      </c>
      <c r="H4688" s="28" t="str">
        <f>TRIM(PROPER('Base de datos cruda'!H4688))</f>
        <v>Fps</v>
      </c>
      <c r="I4688" s="28">
        <v>1.73</v>
      </c>
      <c r="J4688" s="28">
        <v>9.85</v>
      </c>
      <c r="K4688" s="28">
        <v>225.2</v>
      </c>
      <c r="L4688" s="28">
        <f>IF('Base de datos cruda'!L4688&lt;0,,'Base de datos cruda'!L4688)</f>
        <v>13.23</v>
      </c>
      <c r="M4688" s="28" t="str">
        <f>IF(TRIM(PROPER('Base de datos cruda'!M4688))="High","Alto",IF(TRIM(PROPER('Base de datos cruda'!M4688))="Medium","Medio","Bajo"))</f>
        <v>Bajo</v>
      </c>
      <c r="N4688" s="29">
        <v>82.9373246386775</v>
      </c>
      <c r="O4688" s="32">
        <f t="shared" si="1"/>
        <v>82.93732464</v>
      </c>
      <c r="P4688" s="33">
        <f t="shared" si="2"/>
        <v>16.75</v>
      </c>
      <c r="Q4688" s="34">
        <f t="shared" si="3"/>
        <v>1.231884058</v>
      </c>
      <c r="R4688" s="35" t="str">
        <f t="shared" si="4"/>
        <v>Alto</v>
      </c>
      <c r="S4688" s="35" t="str">
        <f>IF(O4688="","",IF(O4688&gt;AVERAGE('Base de datos limpia'!$O$2:$O$8001),"Alto","Normal"))
</f>
        <v>Alto</v>
      </c>
      <c r="T4688" s="35" t="str">
        <f t="shared" si="5"/>
        <v>Gamer intensivo</v>
      </c>
      <c r="U4688" s="35"/>
    </row>
    <row r="4689">
      <c r="A4689" s="28">
        <v>4688.0</v>
      </c>
      <c r="B4689" s="28">
        <v>23.0</v>
      </c>
      <c r="C4689" s="28" t="str">
        <f>TRIM(PROPER('Base de datos cruda'!C4689))</f>
        <v>Male</v>
      </c>
      <c r="D4689" s="28">
        <v>2.74</v>
      </c>
      <c r="E4689" s="28">
        <v>7.31</v>
      </c>
      <c r="F4689" s="28">
        <v>5.41</v>
      </c>
      <c r="G4689" s="28">
        <v>78.35</v>
      </c>
      <c r="H4689" s="28" t="str">
        <f>TRIM(PROPER('Base de datos cruda'!H4689))</f>
        <v>Casual</v>
      </c>
      <c r="I4689" s="28">
        <v>3.11</v>
      </c>
      <c r="J4689" s="28">
        <v>8.3</v>
      </c>
      <c r="K4689" s="28">
        <v>281.57</v>
      </c>
      <c r="L4689" s="28">
        <f>IF('Base de datos cruda'!L4689&lt;0,,'Base de datos cruda'!L4689)</f>
        <v>8.68</v>
      </c>
      <c r="M4689" s="28" t="str">
        <f>IF(TRIM(PROPER('Base de datos cruda'!M4689))="High","Alto",IF(TRIM(PROPER('Base de datos cruda'!M4689))="Medium","Medio","Bajo"))</f>
        <v>Alto</v>
      </c>
      <c r="N4689" s="29">
        <v>73.2</v>
      </c>
      <c r="O4689" s="32">
        <f t="shared" si="1"/>
        <v>73.2</v>
      </c>
      <c r="P4689" s="33">
        <f t="shared" si="2"/>
        <v>11.04</v>
      </c>
      <c r="Q4689" s="34">
        <f t="shared" si="3"/>
        <v>2.667883212</v>
      </c>
      <c r="R4689" s="35" t="str">
        <f t="shared" si="4"/>
        <v>Alto</v>
      </c>
      <c r="S4689" s="35" t="str">
        <f>IF(O4689="","",IF(O4689&gt;AVERAGE('Base de datos limpia'!$O$2:$O$8001),"Alto","Normal"))
</f>
        <v>Alto</v>
      </c>
      <c r="T4689" s="35" t="str">
        <f t="shared" si="5"/>
        <v>Gamer intensivo</v>
      </c>
      <c r="U4689" s="35"/>
    </row>
    <row r="4690">
      <c r="A4690" s="28">
        <v>4689.0</v>
      </c>
      <c r="B4690" s="28">
        <v>22.0</v>
      </c>
      <c r="C4690" s="28" t="str">
        <f>TRIM(PROPER('Base de datos cruda'!C4690))</f>
        <v>Male</v>
      </c>
      <c r="D4690" s="28">
        <v>7.57</v>
      </c>
      <c r="E4690" s="28">
        <v>1.79</v>
      </c>
      <c r="F4690" s="28">
        <v>7.0</v>
      </c>
      <c r="G4690" s="28">
        <v>74.47</v>
      </c>
      <c r="H4690" s="28" t="str">
        <f>TRIM(PROPER('Base de datos cruda'!H4690))</f>
        <v>Fps</v>
      </c>
      <c r="I4690" s="28">
        <v>0.96</v>
      </c>
      <c r="J4690" s="28">
        <v>13.22</v>
      </c>
      <c r="K4690" s="28">
        <v>217.07</v>
      </c>
      <c r="L4690" s="28">
        <f>IF('Base de datos cruda'!L4690&lt;0,,'Base de datos cruda'!L4690)</f>
        <v>17.54</v>
      </c>
      <c r="M4690" s="28" t="str">
        <f>IF(TRIM(PROPER('Base de datos cruda'!M4690))="High","Alto",IF(TRIM(PROPER('Base de datos cruda'!M4690))="Medium","Medio","Bajo"))</f>
        <v>Bajo</v>
      </c>
      <c r="N4690" s="29">
        <v>28.3072918454847</v>
      </c>
      <c r="O4690" s="32">
        <f t="shared" si="1"/>
        <v>28.30729185</v>
      </c>
      <c r="P4690" s="33">
        <f t="shared" si="2"/>
        <v>20.79</v>
      </c>
      <c r="Q4690" s="34">
        <f t="shared" si="3"/>
        <v>0.2364597094</v>
      </c>
      <c r="R4690" s="35" t="str">
        <f t="shared" si="4"/>
        <v>Bajo</v>
      </c>
      <c r="S4690" s="35" t="str">
        <f>IF(O4690="","",IF(O4690&gt;AVERAGE('Base de datos limpia'!$O$2:$O$8001),"Alto","Normal"))
</f>
        <v>Normal</v>
      </c>
      <c r="T4690" s="35" t="str">
        <f t="shared" si="5"/>
        <v>Gamer casual</v>
      </c>
      <c r="U4690" s="35"/>
    </row>
    <row r="4691">
      <c r="A4691" s="28">
        <v>4690.0</v>
      </c>
      <c r="B4691" s="28">
        <v>16.0</v>
      </c>
      <c r="C4691" s="28" t="str">
        <f>TRIM(PROPER('Base de datos cruda'!C4691))</f>
        <v>Male</v>
      </c>
      <c r="D4691" s="28">
        <v>0.57</v>
      </c>
      <c r="E4691" s="28">
        <v>7.86</v>
      </c>
      <c r="F4691" s="28">
        <v>4.71</v>
      </c>
      <c r="G4691" s="28">
        <v>60.56</v>
      </c>
      <c r="H4691" s="28" t="str">
        <f>TRIM(PROPER('Base de datos cruda'!H4691))</f>
        <v>Fps</v>
      </c>
      <c r="I4691" s="28">
        <v>1.32</v>
      </c>
      <c r="J4691" s="28">
        <v>2.89</v>
      </c>
      <c r="K4691" s="28">
        <v>328.92</v>
      </c>
      <c r="L4691" s="28">
        <f>IF('Base de datos cruda'!L4691&lt;0,,'Base de datos cruda'!L4691)</f>
        <v>4.58</v>
      </c>
      <c r="M4691" s="28" t="str">
        <f>IF(TRIM(PROPER('Base de datos cruda'!M4691))="High","Alto",IF(TRIM(PROPER('Base de datos cruda'!M4691))="Medium","Medio","Bajo"))</f>
        <v>Alto</v>
      </c>
      <c r="N4691" s="29">
        <v>82.48</v>
      </c>
      <c r="O4691" s="32">
        <f t="shared" si="1"/>
        <v>82.48</v>
      </c>
      <c r="P4691" s="33">
        <f t="shared" si="2"/>
        <v>3.46</v>
      </c>
      <c r="Q4691" s="34">
        <f t="shared" si="3"/>
        <v>13.78947368</v>
      </c>
      <c r="R4691" s="35" t="str">
        <f t="shared" si="4"/>
        <v>Alto</v>
      </c>
      <c r="S4691" s="35" t="str">
        <f>IF(O4691="","",IF(O4691&gt;AVERAGE('Base de datos limpia'!$O$2:$O$8001),"Alto","Normal"))
</f>
        <v>Alto</v>
      </c>
      <c r="T4691" s="35" t="str">
        <f t="shared" si="5"/>
        <v>Gamer intensivo</v>
      </c>
      <c r="U4691" s="35"/>
    </row>
    <row r="4692">
      <c r="A4692" s="28">
        <v>4691.0</v>
      </c>
      <c r="B4692" s="28">
        <v>19.0</v>
      </c>
      <c r="C4692" s="28" t="str">
        <f>TRIM(PROPER('Base de datos cruda'!C4692))</f>
        <v>Male</v>
      </c>
      <c r="D4692" s="28">
        <v>3.89</v>
      </c>
      <c r="E4692" s="28">
        <v>2.61</v>
      </c>
      <c r="F4692" s="28">
        <v>4.59</v>
      </c>
      <c r="G4692" s="28">
        <v>83.16</v>
      </c>
      <c r="H4692" s="28" t="str">
        <f>TRIM(PROPER('Base de datos cruda'!H4692))</f>
        <v>Fps</v>
      </c>
      <c r="I4692" s="28">
        <v>2.24</v>
      </c>
      <c r="J4692" s="28">
        <v>6.86</v>
      </c>
      <c r="K4692" s="28">
        <v>278.0</v>
      </c>
      <c r="L4692" s="28">
        <f>IF('Base de datos cruda'!L4692&lt;0,,'Base de datos cruda'!L4692)</f>
        <v>8.86</v>
      </c>
      <c r="M4692" s="28" t="str">
        <f>IF(TRIM(PROPER('Base de datos cruda'!M4692))="High","Alto",IF(TRIM(PROPER('Base de datos cruda'!M4692))="Medium","Medio","Bajo"))</f>
        <v>Medio</v>
      </c>
      <c r="N4692" s="29">
        <v>33.88</v>
      </c>
      <c r="O4692" s="32">
        <f t="shared" si="1"/>
        <v>33.88</v>
      </c>
      <c r="P4692" s="33">
        <f t="shared" si="2"/>
        <v>10.75</v>
      </c>
      <c r="Q4692" s="34">
        <f t="shared" si="3"/>
        <v>0.6709511568</v>
      </c>
      <c r="R4692" s="35" t="str">
        <f t="shared" si="4"/>
        <v>Bajo</v>
      </c>
      <c r="S4692" s="35" t="str">
        <f>IF(O4692="","",IF(O4692&gt;AVERAGE('Base de datos limpia'!$O$2:$O$8001),"Alto","Normal"))
</f>
        <v>Normal</v>
      </c>
      <c r="T4692" s="35" t="str">
        <f t="shared" si="5"/>
        <v>Gamer casual</v>
      </c>
      <c r="U4692" s="35"/>
    </row>
    <row r="4693">
      <c r="A4693" s="28">
        <v>4692.0</v>
      </c>
      <c r="B4693" s="28">
        <v>22.0</v>
      </c>
      <c r="C4693" s="28" t="str">
        <f>TRIM(PROPER('Base de datos cruda'!C4693))</f>
        <v>Other</v>
      </c>
      <c r="D4693" s="28">
        <v>4.78</v>
      </c>
      <c r="E4693" s="28">
        <v>3.13</v>
      </c>
      <c r="F4693" s="28">
        <v>7.19</v>
      </c>
      <c r="G4693" s="28">
        <v>65.79</v>
      </c>
      <c r="H4693" s="28" t="str">
        <f>TRIM(PROPER('Base de datos cruda'!H4693))</f>
        <v>Rpg</v>
      </c>
      <c r="I4693" s="28">
        <v>1.57</v>
      </c>
      <c r="J4693" s="28">
        <v>10.61</v>
      </c>
      <c r="K4693" s="28">
        <v>277.09</v>
      </c>
      <c r="L4693" s="28">
        <f>IF('Base de datos cruda'!L4693&lt;0,,'Base de datos cruda'!L4693)</f>
        <v>10.94</v>
      </c>
      <c r="M4693" s="28" t="str">
        <f>IF(TRIM(PROPER('Base de datos cruda'!M4693))="High","Alto",IF(TRIM(PROPER('Base de datos cruda'!M4693))="Medium","Medio","Bajo"))</f>
        <v>Medio</v>
      </c>
      <c r="N4693" s="29">
        <v>49.24</v>
      </c>
      <c r="O4693" s="32">
        <f t="shared" si="1"/>
        <v>49.24</v>
      </c>
      <c r="P4693" s="33">
        <f t="shared" si="2"/>
        <v>15.39</v>
      </c>
      <c r="Q4693" s="34">
        <f t="shared" si="3"/>
        <v>0.6548117155</v>
      </c>
      <c r="R4693" s="35" t="str">
        <f t="shared" si="4"/>
        <v>Bajo</v>
      </c>
      <c r="S4693" s="35" t="str">
        <f>IF(O4693="","",IF(O4693&gt;AVERAGE('Base de datos limpia'!$O$2:$O$8001),"Alto","Normal"))
</f>
        <v>Normal</v>
      </c>
      <c r="T4693" s="35" t="str">
        <f t="shared" si="5"/>
        <v>Gamer moderado</v>
      </c>
      <c r="U4693" s="35"/>
    </row>
    <row r="4694">
      <c r="A4694" s="28">
        <v>4693.0</v>
      </c>
      <c r="B4694" s="28">
        <v>22.0</v>
      </c>
      <c r="C4694" s="28" t="str">
        <f>TRIM(PROPER('Base de datos cruda'!C4694))</f>
        <v>Other</v>
      </c>
      <c r="D4694" s="28">
        <v>1.98</v>
      </c>
      <c r="E4694" s="28">
        <v>4.55</v>
      </c>
      <c r="F4694" s="28">
        <v>8.26</v>
      </c>
      <c r="G4694" s="28">
        <v>68.44</v>
      </c>
      <c r="H4694" s="28" t="str">
        <f>TRIM(PROPER('Base de datos cruda'!H4694))</f>
        <v>Casual</v>
      </c>
      <c r="I4694" s="28">
        <v>0.65</v>
      </c>
      <c r="J4694" s="28">
        <v>5.69</v>
      </c>
      <c r="K4694" s="28">
        <v>293.35</v>
      </c>
      <c r="L4694" s="28">
        <f>IF('Base de datos cruda'!L4694&lt;0,,'Base de datos cruda'!L4694)</f>
        <v>7.29</v>
      </c>
      <c r="M4694" s="28" t="str">
        <f>IF(TRIM(PROPER('Base de datos cruda'!M4694))="High","Alto",IF(TRIM(PROPER('Base de datos cruda'!M4694))="Medium","Medio","Bajo"))</f>
        <v>Medio</v>
      </c>
      <c r="N4694" s="29">
        <v>97.4191056352361</v>
      </c>
      <c r="O4694" s="32">
        <f t="shared" si="1"/>
        <v>97.41910564</v>
      </c>
      <c r="P4694" s="33">
        <f t="shared" si="2"/>
        <v>7.67</v>
      </c>
      <c r="Q4694" s="34">
        <f t="shared" si="3"/>
        <v>2.297979798</v>
      </c>
      <c r="R4694" s="35" t="str">
        <f t="shared" si="4"/>
        <v>Alto</v>
      </c>
      <c r="S4694" s="35" t="str">
        <f>IF(O4694="","",IF(O4694&gt;AVERAGE('Base de datos limpia'!$O$2:$O$8001),"Alto","Normal"))
</f>
        <v>Alto</v>
      </c>
      <c r="T4694" s="35" t="str">
        <f t="shared" si="5"/>
        <v>Gamer moderado</v>
      </c>
      <c r="U4694" s="35"/>
    </row>
    <row r="4695">
      <c r="A4695" s="28">
        <v>4694.0</v>
      </c>
      <c r="B4695" s="28">
        <v>21.0</v>
      </c>
      <c r="C4695" s="28" t="str">
        <f>TRIM(PROPER('Base de datos cruda'!C4695))</f>
        <v>Male</v>
      </c>
      <c r="D4695" s="28">
        <v>6.17</v>
      </c>
      <c r="E4695" s="28">
        <v>3.83</v>
      </c>
      <c r="F4695" s="28">
        <v>4.34</v>
      </c>
      <c r="G4695" s="28">
        <v>64.83</v>
      </c>
      <c r="H4695" s="28" t="str">
        <f>TRIM(PROPER('Base de datos cruda'!H4695))</f>
        <v>Casual</v>
      </c>
      <c r="I4695" s="28">
        <v>2.41</v>
      </c>
      <c r="J4695" s="28">
        <v>9.33</v>
      </c>
      <c r="K4695" s="28">
        <v>238.31</v>
      </c>
      <c r="L4695" s="28">
        <f>IF('Base de datos cruda'!L4695&lt;0,,'Base de datos cruda'!L4695)</f>
        <v>16.3</v>
      </c>
      <c r="M4695" s="28" t="str">
        <f>IF(TRIM(PROPER('Base de datos cruda'!M4695))="High","Alto",IF(TRIM(PROPER('Base de datos cruda'!M4695))="Medium","Medio","Bajo"))</f>
        <v>Bajo</v>
      </c>
      <c r="N4695" s="29">
        <v>32.49</v>
      </c>
      <c r="O4695" s="32">
        <f t="shared" si="1"/>
        <v>32.49</v>
      </c>
      <c r="P4695" s="33">
        <f t="shared" si="2"/>
        <v>15.5</v>
      </c>
      <c r="Q4695" s="34">
        <f t="shared" si="3"/>
        <v>0.6207455429</v>
      </c>
      <c r="R4695" s="35" t="str">
        <f t="shared" si="4"/>
        <v>Bajo</v>
      </c>
      <c r="S4695" s="35" t="str">
        <f>IF(O4695="","",IF(O4695&gt;AVERAGE('Base de datos limpia'!$O$2:$O$8001),"Alto","Normal"))
</f>
        <v>Normal</v>
      </c>
      <c r="T4695" s="35" t="str">
        <f t="shared" si="5"/>
        <v>Gamer moderado</v>
      </c>
      <c r="U4695" s="35"/>
    </row>
    <row r="4696">
      <c r="A4696" s="28">
        <v>4695.0</v>
      </c>
      <c r="B4696" s="28">
        <v>23.0</v>
      </c>
      <c r="C4696" s="28" t="str">
        <f>TRIM(PROPER('Base de datos cruda'!C4696))</f>
        <v>Female</v>
      </c>
      <c r="D4696" s="28">
        <v>5.02</v>
      </c>
      <c r="E4696" s="28">
        <v>3.89</v>
      </c>
      <c r="F4696" s="28">
        <v>4.53</v>
      </c>
      <c r="G4696" s="28">
        <v>80.82</v>
      </c>
      <c r="H4696" s="28" t="str">
        <f>TRIM(PROPER('Base de datos cruda'!H4696))</f>
        <v>Rpg</v>
      </c>
      <c r="I4696" s="28">
        <v>2.56</v>
      </c>
      <c r="J4696" s="28">
        <v>7.0</v>
      </c>
      <c r="K4696" s="28">
        <v>252.73</v>
      </c>
      <c r="L4696" s="28">
        <f>IF('Base de datos cruda'!L4696&lt;0,,'Base de datos cruda'!L4696)</f>
        <v>11.82</v>
      </c>
      <c r="M4696" s="28" t="str">
        <f>IF(TRIM(PROPER('Base de datos cruda'!M4696))="High","Alto",IF(TRIM(PROPER('Base de datos cruda'!M4696))="Medium","Medio","Bajo"))</f>
        <v>Bajo</v>
      </c>
      <c r="N4696" s="29">
        <v>43.86</v>
      </c>
      <c r="O4696" s="32">
        <f t="shared" si="1"/>
        <v>43.86</v>
      </c>
      <c r="P4696" s="33">
        <f t="shared" si="2"/>
        <v>12.02</v>
      </c>
      <c r="Q4696" s="34">
        <f t="shared" si="3"/>
        <v>0.7749003984</v>
      </c>
      <c r="R4696" s="35" t="str">
        <f t="shared" si="4"/>
        <v>Bajo</v>
      </c>
      <c r="S4696" s="35" t="str">
        <f>IF(O4696="","",IF(O4696&gt;AVERAGE('Base de datos limpia'!$O$2:$O$8001),"Alto","Normal"))
</f>
        <v>Normal</v>
      </c>
      <c r="T4696" s="35" t="str">
        <f t="shared" si="5"/>
        <v>Gamer moderado</v>
      </c>
      <c r="U4696" s="35"/>
    </row>
    <row r="4697">
      <c r="A4697" s="28">
        <v>4696.0</v>
      </c>
      <c r="B4697" s="28">
        <v>21.0</v>
      </c>
      <c r="C4697" s="28" t="str">
        <f>TRIM(PROPER('Base de datos cruda'!C4697))</f>
        <v>Male</v>
      </c>
      <c r="D4697" s="28">
        <v>0.14</v>
      </c>
      <c r="E4697" s="28">
        <v>2.52</v>
      </c>
      <c r="F4697" s="28">
        <v>6.83</v>
      </c>
      <c r="G4697" s="28">
        <v>63.81</v>
      </c>
      <c r="H4697" s="28" t="str">
        <f>TRIM(PROPER('Base de datos cruda'!H4697))</f>
        <v>Fps</v>
      </c>
      <c r="I4697" s="28">
        <v>0.79</v>
      </c>
      <c r="J4697" s="28">
        <v>3.06</v>
      </c>
      <c r="K4697" s="28">
        <v>313.7</v>
      </c>
      <c r="L4697" s="28">
        <f>IF('Base de datos cruda'!L4697&lt;0,,'Base de datos cruda'!L4697)</f>
        <v>2.88</v>
      </c>
      <c r="M4697" s="28" t="str">
        <f>IF(TRIM(PROPER('Base de datos cruda'!M4697))="High","Alto",IF(TRIM(PROPER('Base de datos cruda'!M4697))="Medium","Medio","Bajo"))</f>
        <v>Medio</v>
      </c>
      <c r="N4697" s="29">
        <v>65.91</v>
      </c>
      <c r="O4697" s="32">
        <f t="shared" si="1"/>
        <v>65.91</v>
      </c>
      <c r="P4697" s="33">
        <f t="shared" si="2"/>
        <v>3.2</v>
      </c>
      <c r="Q4697" s="34">
        <f t="shared" si="3"/>
        <v>18</v>
      </c>
      <c r="R4697" s="35" t="str">
        <f t="shared" si="4"/>
        <v>Medio</v>
      </c>
      <c r="S4697" s="35" t="str">
        <f>IF(O4697="","",IF(O4697&gt;AVERAGE('Base de datos limpia'!$O$2:$O$8001),"Alto","Normal"))
</f>
        <v>Alto</v>
      </c>
      <c r="T4697" s="35" t="str">
        <f t="shared" si="5"/>
        <v>Gamer casual</v>
      </c>
      <c r="U4697" s="35"/>
    </row>
    <row r="4698">
      <c r="A4698" s="28">
        <v>4697.0</v>
      </c>
      <c r="B4698" s="28">
        <v>18.0</v>
      </c>
      <c r="C4698" s="28" t="str">
        <f>TRIM(PROPER('Base de datos cruda'!C4698))</f>
        <v>Male</v>
      </c>
      <c r="D4698" s="28">
        <v>4.87</v>
      </c>
      <c r="E4698" s="28">
        <v>3.64</v>
      </c>
      <c r="F4698" s="28">
        <v>5.09</v>
      </c>
      <c r="G4698" s="28">
        <v>70.25</v>
      </c>
      <c r="H4698" s="28" t="str">
        <f>TRIM(PROPER('Base de datos cruda'!H4698))</f>
        <v>Fps</v>
      </c>
      <c r="I4698" s="28">
        <v>0.87</v>
      </c>
      <c r="J4698" s="28">
        <v>9.03</v>
      </c>
      <c r="K4698" s="28">
        <v>256.62</v>
      </c>
      <c r="L4698" s="28">
        <f>IF('Base de datos cruda'!L4698&lt;0,,'Base de datos cruda'!L4698)</f>
        <v>9.43</v>
      </c>
      <c r="M4698" s="28" t="str">
        <f>IF(TRIM(PROPER('Base de datos cruda'!M4698))="High","Alto",IF(TRIM(PROPER('Base de datos cruda'!M4698))="Medium","Medio","Bajo"))</f>
        <v>Medio</v>
      </c>
      <c r="N4698" s="29">
        <v>38.81</v>
      </c>
      <c r="O4698" s="32">
        <f t="shared" si="1"/>
        <v>38.81</v>
      </c>
      <c r="P4698" s="33">
        <f t="shared" si="2"/>
        <v>13.9</v>
      </c>
      <c r="Q4698" s="34">
        <f t="shared" si="3"/>
        <v>0.7474332649</v>
      </c>
      <c r="R4698" s="35" t="str">
        <f t="shared" si="4"/>
        <v>Bajo</v>
      </c>
      <c r="S4698" s="35" t="str">
        <f>IF(O4698="","",IF(O4698&gt;AVERAGE('Base de datos limpia'!$O$2:$O$8001),"Alto","Normal"))
</f>
        <v>Normal</v>
      </c>
      <c r="T4698" s="35" t="str">
        <f t="shared" si="5"/>
        <v>Gamer moderado</v>
      </c>
      <c r="U4698" s="35"/>
    </row>
    <row r="4699">
      <c r="A4699" s="28">
        <v>4698.0</v>
      </c>
      <c r="B4699" s="28">
        <v>19.0</v>
      </c>
      <c r="C4699" s="28" t="str">
        <f>TRIM(PROPER('Base de datos cruda'!C4699))</f>
        <v>Male</v>
      </c>
      <c r="D4699" s="28">
        <v>3.93</v>
      </c>
      <c r="E4699" s="28">
        <v>1.18</v>
      </c>
      <c r="F4699" s="28">
        <v>7.06</v>
      </c>
      <c r="G4699" s="28">
        <v>78.07</v>
      </c>
      <c r="H4699" s="28" t="str">
        <f>TRIM(PROPER('Base de datos cruda'!H4699))</f>
        <v>Fps</v>
      </c>
      <c r="I4699" s="28">
        <v>0.15</v>
      </c>
      <c r="J4699" s="28">
        <v>5.12</v>
      </c>
      <c r="K4699" s="28">
        <v>285.06</v>
      </c>
      <c r="L4699" s="28">
        <f>IF('Base de datos cruda'!L4699&lt;0,,'Base de datos cruda'!L4699)</f>
        <v>5.9</v>
      </c>
      <c r="M4699" s="28" t="str">
        <f>IF(TRIM(PROPER('Base de datos cruda'!M4699))="High","Alto",IF(TRIM(PROPER('Base de datos cruda'!M4699))="Medium","Medio","Bajo"))</f>
        <v>Medio</v>
      </c>
      <c r="N4699" s="29">
        <v>38.75</v>
      </c>
      <c r="O4699" s="32">
        <f t="shared" si="1"/>
        <v>38.75</v>
      </c>
      <c r="P4699" s="33">
        <f t="shared" si="2"/>
        <v>9.05</v>
      </c>
      <c r="Q4699" s="34">
        <f t="shared" si="3"/>
        <v>0.3002544529</v>
      </c>
      <c r="R4699" s="35" t="str">
        <f t="shared" si="4"/>
        <v>Bajo</v>
      </c>
      <c r="S4699" s="35" t="str">
        <f>IF(O4699="","",IF(O4699&gt;AVERAGE('Base de datos limpia'!$O$2:$O$8001),"Alto","Normal"))
</f>
        <v>Normal</v>
      </c>
      <c r="T4699" s="35" t="str">
        <f t="shared" si="5"/>
        <v>Gamer casual</v>
      </c>
      <c r="U4699" s="35"/>
    </row>
    <row r="4700">
      <c r="A4700" s="28">
        <v>4699.0</v>
      </c>
      <c r="B4700" s="28">
        <v>18.0</v>
      </c>
      <c r="C4700" s="28" t="str">
        <f>TRIM(PROPER('Base de datos cruda'!C4700))</f>
        <v>Other</v>
      </c>
      <c r="D4700" s="28">
        <v>1.57</v>
      </c>
      <c r="E4700" s="28">
        <v>5.26</v>
      </c>
      <c r="F4700" s="28">
        <v>5.07</v>
      </c>
      <c r="G4700" s="28">
        <v>66.71</v>
      </c>
      <c r="H4700" s="28" t="str">
        <f>TRIM(PROPER('Base de datos cruda'!H4700))</f>
        <v>Casual</v>
      </c>
      <c r="I4700" s="28">
        <v>0.15</v>
      </c>
      <c r="J4700" s="28">
        <v>2.99</v>
      </c>
      <c r="K4700" s="28">
        <v>310.3</v>
      </c>
      <c r="L4700" s="28">
        <f>IF('Base de datos cruda'!L4700&lt;0,,'Base de datos cruda'!L4700)</f>
        <v>1.15</v>
      </c>
      <c r="M4700" s="28" t="str">
        <f>IF(TRIM(PROPER('Base de datos cruda'!M4700))="High","Alto",IF(TRIM(PROPER('Base de datos cruda'!M4700))="Medium","Medio","Bajo"))</f>
        <v>Medio</v>
      </c>
      <c r="N4700" s="29">
        <v>81.3799151796329</v>
      </c>
      <c r="O4700" s="32">
        <f t="shared" si="1"/>
        <v>81.37991518</v>
      </c>
      <c r="P4700" s="33">
        <f t="shared" si="2"/>
        <v>4.56</v>
      </c>
      <c r="Q4700" s="34">
        <f t="shared" si="3"/>
        <v>3.350318471</v>
      </c>
      <c r="R4700" s="35" t="str">
        <f t="shared" si="4"/>
        <v>Alto</v>
      </c>
      <c r="S4700" s="35" t="str">
        <f>IF(O4700="","",IF(O4700&gt;AVERAGE('Base de datos limpia'!$O$2:$O$8001),"Alto","Normal"))
</f>
        <v>Alto</v>
      </c>
      <c r="T4700" s="35" t="str">
        <f t="shared" si="5"/>
        <v>Gamer moderado</v>
      </c>
      <c r="U4700" s="35"/>
    </row>
    <row r="4701">
      <c r="A4701" s="28">
        <v>4700.0</v>
      </c>
      <c r="B4701" s="28">
        <v>16.0</v>
      </c>
      <c r="C4701" s="28" t="str">
        <f>TRIM(PROPER('Base de datos cruda'!C4701))</f>
        <v>Female</v>
      </c>
      <c r="D4701" s="28">
        <v>7.97</v>
      </c>
      <c r="E4701" s="28">
        <v>7.92</v>
      </c>
      <c r="F4701" s="28">
        <v>4.58</v>
      </c>
      <c r="G4701" s="28">
        <v>77.85</v>
      </c>
      <c r="H4701" s="28" t="str">
        <f>TRIM(PROPER('Base de datos cruda'!H4701))</f>
        <v>Rpg</v>
      </c>
      <c r="I4701" s="28">
        <v>1.79</v>
      </c>
      <c r="J4701" s="28">
        <v>9.0</v>
      </c>
      <c r="K4701" s="28">
        <v>227.07</v>
      </c>
      <c r="L4701" s="28">
        <f>IF('Base de datos cruda'!L4701&lt;0,,'Base de datos cruda'!L4701)</f>
        <v>18.56</v>
      </c>
      <c r="M4701" s="28" t="str">
        <f>IF(TRIM(PROPER('Base de datos cruda'!M4701))="High","Alto",IF(TRIM(PROPER('Base de datos cruda'!M4701))="Medium","Medio","Bajo"))</f>
        <v>Alto</v>
      </c>
      <c r="N4701" s="29">
        <v>59.0858212188493</v>
      </c>
      <c r="O4701" s="32">
        <f t="shared" si="1"/>
        <v>59.08582122</v>
      </c>
      <c r="P4701" s="33">
        <f t="shared" si="2"/>
        <v>16.97</v>
      </c>
      <c r="Q4701" s="34">
        <f t="shared" si="3"/>
        <v>0.9937264743</v>
      </c>
      <c r="R4701" s="35" t="str">
        <f t="shared" si="4"/>
        <v>Medio</v>
      </c>
      <c r="S4701" s="35" t="str">
        <f>IF(O4701="","",IF(O4701&gt;AVERAGE('Base de datos limpia'!$O$2:$O$8001),"Alto","Normal"))
</f>
        <v>Normal</v>
      </c>
      <c r="T4701" s="35" t="str">
        <f t="shared" si="5"/>
        <v>Gamer intensivo</v>
      </c>
      <c r="U4701" s="35"/>
    </row>
    <row r="4702">
      <c r="A4702" s="28">
        <v>4701.0</v>
      </c>
      <c r="B4702" s="28">
        <v>20.0</v>
      </c>
      <c r="C4702" s="28" t="str">
        <f>TRIM(PROPER('Base de datos cruda'!C4702))</f>
        <v>Male</v>
      </c>
      <c r="D4702" s="28">
        <v>7.18</v>
      </c>
      <c r="E4702" s="28">
        <v>8.76</v>
      </c>
      <c r="F4702" s="28">
        <v>6.73</v>
      </c>
      <c r="G4702" s="28">
        <v>73.71</v>
      </c>
      <c r="H4702" s="28" t="str">
        <f>TRIM(PROPER('Base de datos cruda'!H4702))</f>
        <v>Fps</v>
      </c>
      <c r="I4702" s="28">
        <v>0.73</v>
      </c>
      <c r="J4702" s="28">
        <v>9.27</v>
      </c>
      <c r="K4702" s="28">
        <v>217.24</v>
      </c>
      <c r="L4702" s="28">
        <f>IF('Base de datos cruda'!L4702&lt;0,,'Base de datos cruda'!L4702)</f>
        <v>14.63</v>
      </c>
      <c r="M4702" s="28" t="str">
        <f>IF(TRIM(PROPER('Base de datos cruda'!M4702))="High","Alto",IF(TRIM(PROPER('Base de datos cruda'!M4702))="Medium","Medio","Bajo"))</f>
        <v>Bajo</v>
      </c>
      <c r="N4702" s="29">
        <v>71.0008612668916</v>
      </c>
      <c r="O4702" s="32">
        <f t="shared" si="1"/>
        <v>71.00086127</v>
      </c>
      <c r="P4702" s="33">
        <f t="shared" si="2"/>
        <v>16.45</v>
      </c>
      <c r="Q4702" s="34">
        <f t="shared" si="3"/>
        <v>1.22005571</v>
      </c>
      <c r="R4702" s="35" t="str">
        <f t="shared" si="4"/>
        <v>Alto</v>
      </c>
      <c r="S4702" s="35" t="str">
        <f>IF(O4702="","",IF(O4702&gt;AVERAGE('Base de datos limpia'!$O$2:$O$8001),"Alto","Normal"))
</f>
        <v>Alto</v>
      </c>
      <c r="T4702" s="35" t="str">
        <f t="shared" si="5"/>
        <v>Gamer intensivo</v>
      </c>
      <c r="U4702" s="35"/>
    </row>
    <row r="4703">
      <c r="A4703" s="28">
        <v>4702.0</v>
      </c>
      <c r="B4703" s="28">
        <v>16.0</v>
      </c>
      <c r="C4703" s="28" t="str">
        <f>TRIM(PROPER('Base de datos cruda'!C4703))</f>
        <v>Male</v>
      </c>
      <c r="D4703" s="28">
        <v>2.34</v>
      </c>
      <c r="E4703" s="28">
        <v>8.38</v>
      </c>
      <c r="F4703" s="28">
        <v>8.31</v>
      </c>
      <c r="G4703" s="28">
        <v>94.42</v>
      </c>
      <c r="H4703" s="28" t="str">
        <f>TRIM(PROPER('Base de datos cruda'!H4703))</f>
        <v>Casual</v>
      </c>
      <c r="I4703" s="28">
        <v>4.6</v>
      </c>
      <c r="J4703" s="28">
        <v>4.25</v>
      </c>
      <c r="K4703" s="28">
        <v>294.87</v>
      </c>
      <c r="L4703" s="28">
        <f>IF('Base de datos cruda'!L4703&lt;0,,'Base de datos cruda'!L4703)</f>
        <v>7.29</v>
      </c>
      <c r="M4703" s="28" t="str">
        <f>IF(TRIM(PROPER('Base de datos cruda'!M4703))="High","Alto",IF(TRIM(PROPER('Base de datos cruda'!M4703))="Medium","Medio","Bajo"))</f>
        <v>Medio</v>
      </c>
      <c r="N4703" s="29">
        <v>100.0</v>
      </c>
      <c r="O4703" s="32">
        <f t="shared" si="1"/>
        <v>100</v>
      </c>
      <c r="P4703" s="33">
        <f t="shared" si="2"/>
        <v>6.59</v>
      </c>
      <c r="Q4703" s="34">
        <f t="shared" si="3"/>
        <v>3.581196581</v>
      </c>
      <c r="R4703" s="35" t="str">
        <f t="shared" si="4"/>
        <v>Alto</v>
      </c>
      <c r="S4703" s="35" t="str">
        <f>IF(O4703="","",IF(O4703&gt;AVERAGE('Base de datos limpia'!$O$2:$O$8001),"Alto","Normal"))
</f>
        <v>Alto</v>
      </c>
      <c r="T4703" s="35" t="str">
        <f t="shared" si="5"/>
        <v>Gamer intensivo</v>
      </c>
      <c r="U4703" s="35"/>
    </row>
    <row r="4704">
      <c r="A4704" s="28">
        <v>4703.0</v>
      </c>
      <c r="B4704" s="28">
        <v>16.0</v>
      </c>
      <c r="C4704" s="28" t="str">
        <f>TRIM(PROPER('Base de datos cruda'!C4704))</f>
        <v>Male</v>
      </c>
      <c r="D4704" s="28">
        <v>4.33</v>
      </c>
      <c r="E4704" s="28">
        <v>4.75</v>
      </c>
      <c r="F4704" s="28">
        <v>7.43</v>
      </c>
      <c r="G4704" s="28">
        <v>91.8</v>
      </c>
      <c r="H4704" s="28" t="str">
        <f>TRIM(PROPER('Base de datos cruda'!H4704))</f>
        <v>Casual</v>
      </c>
      <c r="I4704" s="28">
        <v>1.0</v>
      </c>
      <c r="J4704" s="28">
        <v>9.58</v>
      </c>
      <c r="K4704" s="28">
        <v>264.93</v>
      </c>
      <c r="L4704" s="28">
        <f>IF('Base de datos cruda'!L4704&lt;0,,'Base de datos cruda'!L4704)</f>
        <v>10.08</v>
      </c>
      <c r="M4704" s="28" t="str">
        <f>IF(TRIM(PROPER('Base de datos cruda'!M4704))="High","Alto",IF(TRIM(PROPER('Base de datos cruda'!M4704))="Medium","Medio","Bajo"))</f>
        <v>Medio</v>
      </c>
      <c r="N4704" s="29">
        <v>60.21</v>
      </c>
      <c r="O4704" s="32">
        <f t="shared" si="1"/>
        <v>60.21</v>
      </c>
      <c r="P4704" s="33">
        <f t="shared" si="2"/>
        <v>13.91</v>
      </c>
      <c r="Q4704" s="34">
        <f t="shared" si="3"/>
        <v>1.096997691</v>
      </c>
      <c r="R4704" s="35" t="str">
        <f t="shared" si="4"/>
        <v>Medio</v>
      </c>
      <c r="S4704" s="35" t="str">
        <f>IF(O4704="","",IF(O4704&gt;AVERAGE('Base de datos limpia'!$O$2:$O$8001),"Alto","Normal"))
</f>
        <v>Normal</v>
      </c>
      <c r="T4704" s="35" t="str">
        <f t="shared" si="5"/>
        <v>Gamer moderado</v>
      </c>
      <c r="U4704" s="35"/>
    </row>
    <row r="4705">
      <c r="A4705" s="28">
        <v>4704.0</v>
      </c>
      <c r="B4705" s="28">
        <v>17.0</v>
      </c>
      <c r="C4705" s="28" t="str">
        <f>TRIM(PROPER('Base de datos cruda'!C4705))</f>
        <v>Female</v>
      </c>
      <c r="D4705" s="28">
        <v>2.53</v>
      </c>
      <c r="E4705" s="28">
        <v>7.57</v>
      </c>
      <c r="F4705" s="28">
        <v>8.09</v>
      </c>
      <c r="G4705" s="28">
        <v>99.71</v>
      </c>
      <c r="H4705" s="28" t="str">
        <f>TRIM(PROPER('Base de datos cruda'!H4705))</f>
        <v>Casual</v>
      </c>
      <c r="I4705" s="28">
        <v>0.33</v>
      </c>
      <c r="J4705" s="28">
        <v>4.46</v>
      </c>
      <c r="K4705" s="28">
        <v>303.7</v>
      </c>
      <c r="L4705" s="28">
        <f>IF('Base de datos cruda'!L4705&lt;0,,'Base de datos cruda'!L4705)</f>
        <v>6</v>
      </c>
      <c r="M4705" s="28" t="str">
        <f>IF(TRIM(PROPER('Base de datos cruda'!M4705))="High","Alto",IF(TRIM(PROPER('Base de datos cruda'!M4705))="Medium","Medio","Bajo"))</f>
        <v>Medio</v>
      </c>
      <c r="N4705" s="29">
        <v>94.45</v>
      </c>
      <c r="O4705" s="32">
        <f t="shared" si="1"/>
        <v>94.45</v>
      </c>
      <c r="P4705" s="33">
        <f t="shared" si="2"/>
        <v>6.99</v>
      </c>
      <c r="Q4705" s="34">
        <f t="shared" si="3"/>
        <v>2.992094862</v>
      </c>
      <c r="R4705" s="35" t="str">
        <f t="shared" si="4"/>
        <v>Alto</v>
      </c>
      <c r="S4705" s="35" t="str">
        <f>IF(O4705="","",IF(O4705&gt;AVERAGE('Base de datos limpia'!$O$2:$O$8001),"Alto","Normal"))
</f>
        <v>Alto</v>
      </c>
      <c r="T4705" s="35" t="str">
        <f t="shared" si="5"/>
        <v>Gamer intensivo</v>
      </c>
      <c r="U4705" s="35"/>
    </row>
    <row r="4706">
      <c r="A4706" s="28">
        <v>4705.0</v>
      </c>
      <c r="B4706" s="28">
        <v>19.0</v>
      </c>
      <c r="C4706" s="28" t="str">
        <f>TRIM(PROPER('Base de datos cruda'!C4706))</f>
        <v>Female</v>
      </c>
      <c r="D4706" s="28">
        <v>6.2</v>
      </c>
      <c r="E4706" s="28">
        <v>3.59</v>
      </c>
      <c r="F4706" s="28">
        <v>5.33</v>
      </c>
      <c r="G4706" s="28">
        <v>81.16</v>
      </c>
      <c r="H4706" s="28" t="str">
        <f>TRIM(PROPER('Base de datos cruda'!H4706))</f>
        <v>Fps</v>
      </c>
      <c r="I4706" s="28">
        <v>2.02</v>
      </c>
      <c r="J4706" s="28">
        <v>10.51</v>
      </c>
      <c r="K4706" s="28">
        <v>254.55</v>
      </c>
      <c r="L4706" s="28">
        <f>IF('Base de datos cruda'!L4706&lt;0,,'Base de datos cruda'!L4706)</f>
        <v>12.94</v>
      </c>
      <c r="M4706" s="28" t="str">
        <f>IF(TRIM(PROPER('Base de datos cruda'!M4706))="High","Alto",IF(TRIM(PROPER('Base de datos cruda'!M4706))="Medium","Medio","Bajo"))</f>
        <v>Bajo</v>
      </c>
      <c r="N4706" s="29">
        <v>32.07</v>
      </c>
      <c r="O4706" s="32">
        <f t="shared" si="1"/>
        <v>32.07</v>
      </c>
      <c r="P4706" s="33">
        <f t="shared" si="2"/>
        <v>16.71</v>
      </c>
      <c r="Q4706" s="34">
        <f t="shared" si="3"/>
        <v>0.5790322581</v>
      </c>
      <c r="R4706" s="35" t="str">
        <f t="shared" si="4"/>
        <v>Bajo</v>
      </c>
      <c r="S4706" s="35" t="str">
        <f>IF(O4706="","",IF(O4706&gt;AVERAGE('Base de datos limpia'!$O$2:$O$8001),"Alto","Normal"))
</f>
        <v>Normal</v>
      </c>
      <c r="T4706" s="35" t="str">
        <f t="shared" si="5"/>
        <v>Gamer moderado</v>
      </c>
      <c r="U4706" s="35"/>
    </row>
    <row r="4707">
      <c r="A4707" s="28">
        <v>4706.0</v>
      </c>
      <c r="B4707" s="28">
        <v>21.0</v>
      </c>
      <c r="C4707" s="28" t="str">
        <f>TRIM(PROPER('Base de datos cruda'!C4707))</f>
        <v>Male</v>
      </c>
      <c r="D4707" s="28">
        <v>7.44</v>
      </c>
      <c r="E4707" s="28">
        <v>1.5</v>
      </c>
      <c r="F4707" s="28">
        <v>8.43</v>
      </c>
      <c r="G4707" s="28">
        <v>83.02</v>
      </c>
      <c r="H4707" s="28" t="str">
        <f>TRIM(PROPER('Base de datos cruda'!H4707))</f>
        <v>Fps</v>
      </c>
      <c r="I4707" s="28">
        <v>0.96</v>
      </c>
      <c r="J4707" s="28">
        <v>9.03</v>
      </c>
      <c r="K4707" s="28">
        <v>232.14</v>
      </c>
      <c r="L4707" s="28">
        <f>IF('Base de datos cruda'!L4707&lt;0,,'Base de datos cruda'!L4707)</f>
        <v>15.02</v>
      </c>
      <c r="M4707" s="28" t="str">
        <f>IF(TRIM(PROPER('Base de datos cruda'!M4707))="High","Alto",IF(TRIM(PROPER('Base de datos cruda'!M4707))="Medium","Medio","Bajo"))</f>
        <v>Bajo</v>
      </c>
      <c r="N4707" s="29">
        <v>16.83</v>
      </c>
      <c r="O4707" s="32">
        <f t="shared" si="1"/>
        <v>16.83</v>
      </c>
      <c r="P4707" s="33">
        <f t="shared" si="2"/>
        <v>16.47</v>
      </c>
      <c r="Q4707" s="34">
        <f t="shared" si="3"/>
        <v>0.2016129032</v>
      </c>
      <c r="R4707" s="35" t="str">
        <f t="shared" si="4"/>
        <v>Bajo</v>
      </c>
      <c r="S4707" s="35" t="str">
        <f>IF(O4707="","",IF(O4707&gt;AVERAGE('Base de datos limpia'!$O$2:$O$8001),"Alto","Normal"))
</f>
        <v>Normal</v>
      </c>
      <c r="T4707" s="35" t="str">
        <f t="shared" si="5"/>
        <v>Gamer casual</v>
      </c>
      <c r="U4707" s="35"/>
    </row>
    <row r="4708">
      <c r="A4708" s="28">
        <v>4707.0</v>
      </c>
      <c r="B4708" s="28">
        <v>23.0</v>
      </c>
      <c r="C4708" s="28" t="str">
        <f>TRIM(PROPER('Base de datos cruda'!C4708))</f>
        <v>Female</v>
      </c>
      <c r="D4708" s="28">
        <v>2.87</v>
      </c>
      <c r="E4708" s="28">
        <v>7.08</v>
      </c>
      <c r="F4708" s="28">
        <v>5.89</v>
      </c>
      <c r="G4708" s="28">
        <v>97.87</v>
      </c>
      <c r="H4708" s="28" t="str">
        <f>TRIM(PROPER('Base de datos cruda'!H4708))</f>
        <v>Fps</v>
      </c>
      <c r="I4708" s="28">
        <v>0.31</v>
      </c>
      <c r="J4708" s="28">
        <v>6.84</v>
      </c>
      <c r="K4708" s="28">
        <v>264.58</v>
      </c>
      <c r="L4708" s="28">
        <f>IF('Base de datos cruda'!L4708&lt;0,,'Base de datos cruda'!L4708)</f>
        <v>4.31</v>
      </c>
      <c r="M4708" s="28" t="str">
        <f>IF(TRIM(PROPER('Base de datos cruda'!M4708))="High","Alto",IF(TRIM(PROPER('Base de datos cruda'!M4708))="Medium","Medio","Bajo"))</f>
        <v>Alto</v>
      </c>
      <c r="N4708" s="29">
        <v>88.05</v>
      </c>
      <c r="O4708" s="32">
        <f t="shared" si="1"/>
        <v>88.05</v>
      </c>
      <c r="P4708" s="33">
        <f t="shared" si="2"/>
        <v>9.71</v>
      </c>
      <c r="Q4708" s="34">
        <f t="shared" si="3"/>
        <v>2.466898955</v>
      </c>
      <c r="R4708" s="35" t="str">
        <f t="shared" si="4"/>
        <v>Alto</v>
      </c>
      <c r="S4708" s="35" t="str">
        <f>IF(O4708="","",IF(O4708&gt;AVERAGE('Base de datos limpia'!$O$2:$O$8001),"Alto","Normal"))
</f>
        <v>Alto</v>
      </c>
      <c r="T4708" s="35" t="str">
        <f t="shared" si="5"/>
        <v>Gamer intensivo</v>
      </c>
      <c r="U4708" s="35"/>
    </row>
    <row r="4709">
      <c r="A4709" s="28">
        <v>4708.0</v>
      </c>
      <c r="B4709" s="28">
        <v>18.0</v>
      </c>
      <c r="C4709" s="28" t="str">
        <f>TRIM(PROPER('Base de datos cruda'!C4709))</f>
        <v>Male</v>
      </c>
      <c r="D4709" s="28">
        <v>6.44</v>
      </c>
      <c r="E4709" s="28">
        <v>6.84</v>
      </c>
      <c r="F4709" s="28">
        <v>8.26</v>
      </c>
      <c r="G4709" s="28">
        <v>75.98</v>
      </c>
      <c r="H4709" s="28" t="str">
        <f>TRIM(PROPER('Base de datos cruda'!H4709))</f>
        <v>Rpg</v>
      </c>
      <c r="I4709" s="28">
        <v>3.76</v>
      </c>
      <c r="J4709" s="28">
        <v>9.62</v>
      </c>
      <c r="K4709" s="28">
        <v>241.36</v>
      </c>
      <c r="L4709" s="28">
        <f>IF('Base de datos cruda'!L4709&lt;0,,'Base de datos cruda'!L4709)</f>
        <v>13.83</v>
      </c>
      <c r="M4709" s="28" t="str">
        <f>IF(TRIM(PROPER('Base de datos cruda'!M4709))="High","Alto",IF(TRIM(PROPER('Base de datos cruda'!M4709))="Medium","Medio","Bajo"))</f>
        <v>Bajo</v>
      </c>
      <c r="N4709" s="29">
        <v>57.74</v>
      </c>
      <c r="O4709" s="32">
        <f t="shared" si="1"/>
        <v>57.74</v>
      </c>
      <c r="P4709" s="33">
        <f t="shared" si="2"/>
        <v>16.06</v>
      </c>
      <c r="Q4709" s="34">
        <f t="shared" si="3"/>
        <v>1.062111801</v>
      </c>
      <c r="R4709" s="35" t="str">
        <f t="shared" si="4"/>
        <v>Medio</v>
      </c>
      <c r="S4709" s="35" t="str">
        <f>IF(O4709="","",IF(O4709&gt;AVERAGE('Base de datos limpia'!$O$2:$O$8001),"Alto","Normal"))
</f>
        <v>Normal</v>
      </c>
      <c r="T4709" s="35" t="str">
        <f t="shared" si="5"/>
        <v>Gamer intensivo</v>
      </c>
      <c r="U4709" s="35"/>
    </row>
    <row r="4710">
      <c r="A4710" s="28">
        <v>4709.0</v>
      </c>
      <c r="B4710" s="28">
        <v>16.0</v>
      </c>
      <c r="C4710" s="28" t="str">
        <f>TRIM(PROPER('Base de datos cruda'!C4710))</f>
        <v>Female</v>
      </c>
      <c r="D4710" s="28">
        <v>3.99</v>
      </c>
      <c r="E4710" s="28">
        <v>8.21</v>
      </c>
      <c r="F4710" s="28">
        <v>6.36</v>
      </c>
      <c r="G4710" s="28">
        <v>82.23</v>
      </c>
      <c r="H4710" s="28" t="str">
        <f>TRIM(PROPER('Base de datos cruda'!H4710))</f>
        <v>Rpg</v>
      </c>
      <c r="I4710" s="28">
        <v>2.79</v>
      </c>
      <c r="J4710" s="28">
        <v>7.03</v>
      </c>
      <c r="K4710" s="28">
        <v>265.59</v>
      </c>
      <c r="L4710" s="28">
        <f>IF('Base de datos cruda'!L4710&lt;0,,'Base de datos cruda'!L4710)</f>
        <v>8.69</v>
      </c>
      <c r="M4710" s="28" t="str">
        <f>IF(TRIM(PROPER('Base de datos cruda'!M4710))="High","Alto",IF(TRIM(PROPER('Base de datos cruda'!M4710))="Medium","Medio","Bajo"))</f>
        <v>Medio</v>
      </c>
      <c r="N4710" s="29">
        <v>76.71</v>
      </c>
      <c r="O4710" s="32">
        <f t="shared" si="1"/>
        <v>76.71</v>
      </c>
      <c r="P4710" s="33">
        <f t="shared" si="2"/>
        <v>11.02</v>
      </c>
      <c r="Q4710" s="34">
        <f t="shared" si="3"/>
        <v>2.05764411</v>
      </c>
      <c r="R4710" s="35" t="str">
        <f t="shared" si="4"/>
        <v>Alto</v>
      </c>
      <c r="S4710" s="35" t="str">
        <f>IF(O4710="","",IF(O4710&gt;AVERAGE('Base de datos limpia'!$O$2:$O$8001),"Alto","Normal"))
</f>
        <v>Alto</v>
      </c>
      <c r="T4710" s="35" t="str">
        <f t="shared" si="5"/>
        <v>Gamer intensivo</v>
      </c>
      <c r="U4710" s="35"/>
    </row>
    <row r="4711">
      <c r="A4711" s="28">
        <v>4710.0</v>
      </c>
      <c r="B4711" s="28">
        <v>18.0</v>
      </c>
      <c r="C4711" s="28" t="str">
        <f>TRIM(PROPER('Base de datos cruda'!C4711))</f>
        <v>Female</v>
      </c>
      <c r="D4711" s="28">
        <v>3.17</v>
      </c>
      <c r="E4711" s="28">
        <v>6.54</v>
      </c>
      <c r="F4711" s="28">
        <v>5.34</v>
      </c>
      <c r="G4711" s="28">
        <v>75.16</v>
      </c>
      <c r="H4711" s="28" t="str">
        <f>TRIM(PROPER('Base de datos cruda'!H4711))</f>
        <v>Casual</v>
      </c>
      <c r="I4711" s="28">
        <v>0.29</v>
      </c>
      <c r="J4711" s="28">
        <v>8.45</v>
      </c>
      <c r="K4711" s="28">
        <v>286.01</v>
      </c>
      <c r="L4711" s="28">
        <f>IF('Base de datos cruda'!L4711&lt;0,,'Base de datos cruda'!L4711)</f>
        <v>5.59</v>
      </c>
      <c r="M4711" s="28" t="str">
        <f>IF(TRIM(PROPER('Base de datos cruda'!M4711))="High","Alto",IF(TRIM(PROPER('Base de datos cruda'!M4711))="Medium","Medio","Bajo"))</f>
        <v>Medio</v>
      </c>
      <c r="N4711" s="29">
        <v>70.55</v>
      </c>
      <c r="O4711" s="32">
        <f t="shared" si="1"/>
        <v>70.55</v>
      </c>
      <c r="P4711" s="33">
        <f t="shared" si="2"/>
        <v>11.62</v>
      </c>
      <c r="Q4711" s="34">
        <f t="shared" si="3"/>
        <v>2.063091483</v>
      </c>
      <c r="R4711" s="35" t="str">
        <f t="shared" si="4"/>
        <v>Alto</v>
      </c>
      <c r="S4711" s="35" t="str">
        <f>IF(O4711="","",IF(O4711&gt;AVERAGE('Base de datos limpia'!$O$2:$O$8001),"Alto","Normal"))
</f>
        <v>Alto</v>
      </c>
      <c r="T4711" s="35" t="str">
        <f t="shared" si="5"/>
        <v>Gamer intensivo</v>
      </c>
      <c r="U4711" s="35"/>
    </row>
    <row r="4712">
      <c r="A4712" s="28">
        <v>4711.0</v>
      </c>
      <c r="B4712" s="28">
        <v>18.0</v>
      </c>
      <c r="C4712" s="28" t="str">
        <f>TRIM(PROPER('Base de datos cruda'!C4712))</f>
        <v>Male</v>
      </c>
      <c r="D4712" s="28">
        <v>7.51</v>
      </c>
      <c r="E4712" s="28">
        <v>2.41</v>
      </c>
      <c r="F4712" s="28">
        <v>5.3</v>
      </c>
      <c r="G4712" s="28">
        <v>81.83</v>
      </c>
      <c r="H4712" s="28" t="str">
        <f>TRIM(PROPER('Base de datos cruda'!H4712))</f>
        <v>Fps</v>
      </c>
      <c r="I4712" s="28">
        <v>2.34</v>
      </c>
      <c r="J4712" s="28">
        <v>9.35</v>
      </c>
      <c r="K4712" s="28">
        <v>218.46</v>
      </c>
      <c r="L4712" s="28">
        <f>IF('Base de datos cruda'!L4712&lt;0,,'Base de datos cruda'!L4712)</f>
        <v>16.79</v>
      </c>
      <c r="M4712" s="28" t="str">
        <f>IF(TRIM(PROPER('Base de datos cruda'!M4712))="High","Alto",IF(TRIM(PROPER('Base de datos cruda'!M4712))="Medium","Medio","Bajo"))</f>
        <v>Bajo</v>
      </c>
      <c r="N4712" s="29">
        <v>14.52</v>
      </c>
      <c r="O4712" s="32">
        <f t="shared" si="1"/>
        <v>14.52</v>
      </c>
      <c r="P4712" s="33">
        <f t="shared" si="2"/>
        <v>16.86</v>
      </c>
      <c r="Q4712" s="34">
        <f t="shared" si="3"/>
        <v>0.3209054594</v>
      </c>
      <c r="R4712" s="35" t="str">
        <f t="shared" si="4"/>
        <v>Bajo</v>
      </c>
      <c r="S4712" s="35" t="str">
        <f>IF(O4712="","",IF(O4712&gt;AVERAGE('Base de datos limpia'!$O$2:$O$8001),"Alto","Normal"))
</f>
        <v>Normal</v>
      </c>
      <c r="T4712" s="35" t="str">
        <f t="shared" si="5"/>
        <v>Gamer casual</v>
      </c>
      <c r="U4712" s="35"/>
    </row>
    <row r="4713">
      <c r="A4713" s="28">
        <v>4712.0</v>
      </c>
      <c r="B4713" s="28">
        <v>20.0</v>
      </c>
      <c r="C4713" s="28" t="str">
        <f>TRIM(PROPER('Base de datos cruda'!C4713))</f>
        <v>Female</v>
      </c>
      <c r="D4713" s="28">
        <v>4.08</v>
      </c>
      <c r="E4713" s="28">
        <v>8.68</v>
      </c>
      <c r="F4713" s="28">
        <v>6.84</v>
      </c>
      <c r="G4713" s="28">
        <v>63.23</v>
      </c>
      <c r="H4713" s="28" t="str">
        <f>TRIM(PROPER('Base de datos cruda'!H4713))</f>
        <v>Rpg</v>
      </c>
      <c r="I4713" s="28">
        <v>0.19</v>
      </c>
      <c r="J4713" s="28">
        <v>8.06</v>
      </c>
      <c r="K4713" s="28">
        <v>273.66</v>
      </c>
      <c r="L4713" s="28">
        <f>IF('Base de datos cruda'!L4713&lt;0,,'Base de datos cruda'!L4713)</f>
        <v>11.3</v>
      </c>
      <c r="M4713" s="28" t="str">
        <f>IF(TRIM(PROPER('Base de datos cruda'!M4713))="High","Alto",IF(TRIM(PROPER('Base de datos cruda'!M4713))="Medium","Medio","Bajo"))</f>
        <v>Medio</v>
      </c>
      <c r="N4713" s="29">
        <v>74.04</v>
      </c>
      <c r="O4713" s="32">
        <f t="shared" si="1"/>
        <v>74.04</v>
      </c>
      <c r="P4713" s="33">
        <f t="shared" si="2"/>
        <v>12.14</v>
      </c>
      <c r="Q4713" s="34">
        <f t="shared" si="3"/>
        <v>2.12745098</v>
      </c>
      <c r="R4713" s="35" t="str">
        <f t="shared" si="4"/>
        <v>Alto</v>
      </c>
      <c r="S4713" s="35" t="str">
        <f>IF(O4713="","",IF(O4713&gt;AVERAGE('Base de datos limpia'!$O$2:$O$8001),"Alto","Normal"))
</f>
        <v>Alto</v>
      </c>
      <c r="T4713" s="35" t="str">
        <f t="shared" si="5"/>
        <v>Gamer intensivo</v>
      </c>
      <c r="U4713" s="35"/>
    </row>
    <row r="4714">
      <c r="A4714" s="28">
        <v>4713.0</v>
      </c>
      <c r="B4714" s="28">
        <v>19.0</v>
      </c>
      <c r="C4714" s="28" t="str">
        <f>TRIM(PROPER('Base de datos cruda'!C4714))</f>
        <v>Female</v>
      </c>
      <c r="D4714" s="28">
        <v>3.74</v>
      </c>
      <c r="E4714" s="28">
        <v>6.65</v>
      </c>
      <c r="F4714" s="28">
        <v>4.4</v>
      </c>
      <c r="G4714" s="28">
        <v>91.35</v>
      </c>
      <c r="H4714" s="28" t="str">
        <f>TRIM(PROPER('Base de datos cruda'!H4714))</f>
        <v>Casual</v>
      </c>
      <c r="I4714" s="28">
        <v>1.77</v>
      </c>
      <c r="J4714" s="28">
        <v>8.85</v>
      </c>
      <c r="K4714" s="28">
        <v>252.94</v>
      </c>
      <c r="L4714" s="28">
        <f>IF('Base de datos cruda'!L4714&lt;0,,'Base de datos cruda'!L4714)</f>
        <v>8.71</v>
      </c>
      <c r="M4714" s="28" t="str">
        <f>IF(TRIM(PROPER('Base de datos cruda'!M4714))="High","Alto",IF(TRIM(PROPER('Base de datos cruda'!M4714))="Medium","Medio","Bajo"))</f>
        <v>Medio</v>
      </c>
      <c r="N4714" s="29">
        <v>63.1</v>
      </c>
      <c r="O4714" s="32">
        <f t="shared" si="1"/>
        <v>63.1</v>
      </c>
      <c r="P4714" s="33">
        <f t="shared" si="2"/>
        <v>12.59</v>
      </c>
      <c r="Q4714" s="34">
        <f t="shared" si="3"/>
        <v>1.778074866</v>
      </c>
      <c r="R4714" s="35" t="str">
        <f t="shared" si="4"/>
        <v>Medio</v>
      </c>
      <c r="S4714" s="35" t="str">
        <f>IF(O4714="","",IF(O4714&gt;AVERAGE('Base de datos limpia'!$O$2:$O$8001),"Alto","Normal"))
</f>
        <v>Normal</v>
      </c>
      <c r="T4714" s="35" t="str">
        <f t="shared" si="5"/>
        <v>Gamer intensivo</v>
      </c>
      <c r="U4714" s="35"/>
    </row>
    <row r="4715">
      <c r="A4715" s="28">
        <v>4714.0</v>
      </c>
      <c r="B4715" s="28">
        <v>19.0</v>
      </c>
      <c r="C4715" s="28" t="str">
        <f>TRIM(PROPER('Base de datos cruda'!C4715))</f>
        <v>Male</v>
      </c>
      <c r="D4715" s="28">
        <v>5.38</v>
      </c>
      <c r="E4715" s="28">
        <v>8.27</v>
      </c>
      <c r="F4715" s="28">
        <v>8.65</v>
      </c>
      <c r="G4715" s="28">
        <v>99.41</v>
      </c>
      <c r="H4715" s="28" t="str">
        <f>TRIM(PROPER('Base de datos cruda'!H4715))</f>
        <v>Fps</v>
      </c>
      <c r="I4715" s="28">
        <v>1.82</v>
      </c>
      <c r="J4715" s="28">
        <v>9.95</v>
      </c>
      <c r="K4715" s="28">
        <v>241.58</v>
      </c>
      <c r="L4715" s="28">
        <f>IF('Base de datos cruda'!L4715&lt;0,,'Base de datos cruda'!L4715)</f>
        <v>10.63</v>
      </c>
      <c r="M4715" s="28" t="str">
        <f>IF(TRIM(PROPER('Base de datos cruda'!M4715))="High","Alto",IF(TRIM(PROPER('Base de datos cruda'!M4715))="Medium","Medio","Bajo"))</f>
        <v>Bajo</v>
      </c>
      <c r="N4715" s="29">
        <v>98.1977001445053</v>
      </c>
      <c r="O4715" s="32">
        <f t="shared" si="1"/>
        <v>98.19770014</v>
      </c>
      <c r="P4715" s="33">
        <f t="shared" si="2"/>
        <v>15.33</v>
      </c>
      <c r="Q4715" s="34">
        <f t="shared" si="3"/>
        <v>1.537174721</v>
      </c>
      <c r="R4715" s="35" t="str">
        <f t="shared" si="4"/>
        <v>Alto</v>
      </c>
      <c r="S4715" s="35" t="str">
        <f>IF(O4715="","",IF(O4715&gt;AVERAGE('Base de datos limpia'!$O$2:$O$8001),"Alto","Normal"))
</f>
        <v>Alto</v>
      </c>
      <c r="T4715" s="35" t="str">
        <f t="shared" si="5"/>
        <v>Gamer intensivo</v>
      </c>
      <c r="U4715" s="35"/>
    </row>
    <row r="4716">
      <c r="A4716" s="28">
        <v>4715.0</v>
      </c>
      <c r="B4716" s="28">
        <v>24.0</v>
      </c>
      <c r="C4716" s="28" t="str">
        <f>TRIM(PROPER('Base de datos cruda'!C4716))</f>
        <v>Male</v>
      </c>
      <c r="D4716" s="28">
        <v>2.09</v>
      </c>
      <c r="E4716" s="28">
        <v>7.97</v>
      </c>
      <c r="F4716" s="28">
        <v>5.36</v>
      </c>
      <c r="G4716" s="28">
        <v>62.63</v>
      </c>
      <c r="H4716" s="28" t="str">
        <f>TRIM(PROPER('Base de datos cruda'!H4716))</f>
        <v>Fps</v>
      </c>
      <c r="I4716" s="28">
        <v>4.11</v>
      </c>
      <c r="J4716" s="28">
        <v>8.01</v>
      </c>
      <c r="K4716" s="28">
        <v>286.12</v>
      </c>
      <c r="L4716" s="28">
        <f>IF('Base de datos cruda'!L4716&lt;0,,'Base de datos cruda'!L4716)</f>
        <v>10.6</v>
      </c>
      <c r="M4716" s="28" t="str">
        <f>IF(TRIM(PROPER('Base de datos cruda'!M4716))="High","Alto",IF(TRIM(PROPER('Base de datos cruda'!M4716))="Medium","Medio","Bajo"))</f>
        <v>Alto</v>
      </c>
      <c r="N4716" s="29">
        <v>80.32</v>
      </c>
      <c r="O4716" s="32">
        <f t="shared" si="1"/>
        <v>80.32</v>
      </c>
      <c r="P4716" s="33">
        <f t="shared" si="2"/>
        <v>10.1</v>
      </c>
      <c r="Q4716" s="34">
        <f t="shared" si="3"/>
        <v>3.813397129</v>
      </c>
      <c r="R4716" s="35" t="str">
        <f t="shared" si="4"/>
        <v>Alto</v>
      </c>
      <c r="S4716" s="35" t="str">
        <f>IF(O4716="","",IF(O4716&gt;AVERAGE('Base de datos limpia'!$O$2:$O$8001),"Alto","Normal"))
</f>
        <v>Alto</v>
      </c>
      <c r="T4716" s="35" t="str">
        <f t="shared" si="5"/>
        <v>Gamer intensivo</v>
      </c>
      <c r="U4716" s="35"/>
    </row>
    <row r="4717">
      <c r="A4717" s="28">
        <v>4716.0</v>
      </c>
      <c r="B4717" s="28">
        <v>22.0</v>
      </c>
      <c r="C4717" s="28" t="str">
        <f>TRIM(PROPER('Base de datos cruda'!C4717))</f>
        <v>Female</v>
      </c>
      <c r="D4717" s="28">
        <v>2.6</v>
      </c>
      <c r="E4717" s="28">
        <v>3.68</v>
      </c>
      <c r="F4717" s="28">
        <v>5.68</v>
      </c>
      <c r="G4717" s="28">
        <v>92.04</v>
      </c>
      <c r="H4717" s="28" t="str">
        <f>TRIM(PROPER('Base de datos cruda'!H4717))</f>
        <v>Rpg</v>
      </c>
      <c r="I4717" s="28">
        <v>3.68</v>
      </c>
      <c r="J4717" s="28">
        <v>3.61</v>
      </c>
      <c r="K4717" s="28">
        <v>283.34</v>
      </c>
      <c r="L4717" s="28">
        <f>IF('Base de datos cruda'!L4717&lt;0,,'Base de datos cruda'!L4717)</f>
        <v>6.22</v>
      </c>
      <c r="M4717" s="28" t="str">
        <f>IF(TRIM(PROPER('Base de datos cruda'!M4717))="High","Alto",IF(TRIM(PROPER('Base de datos cruda'!M4717))="Medium","Medio","Bajo"))</f>
        <v>Medio</v>
      </c>
      <c r="N4717" s="29">
        <v>56.46</v>
      </c>
      <c r="O4717" s="32">
        <f t="shared" si="1"/>
        <v>56.46</v>
      </c>
      <c r="P4717" s="33">
        <f t="shared" si="2"/>
        <v>6.21</v>
      </c>
      <c r="Q4717" s="34">
        <f t="shared" si="3"/>
        <v>1.415384615</v>
      </c>
      <c r="R4717" s="35" t="str">
        <f t="shared" si="4"/>
        <v>Medio</v>
      </c>
      <c r="S4717" s="35" t="str">
        <f>IF(O4717="","",IF(O4717&gt;AVERAGE('Base de datos limpia'!$O$2:$O$8001),"Alto","Normal"))
</f>
        <v>Normal</v>
      </c>
      <c r="T4717" s="35" t="str">
        <f t="shared" si="5"/>
        <v>Gamer moderado</v>
      </c>
      <c r="U4717" s="35"/>
    </row>
    <row r="4718">
      <c r="A4718" s="28">
        <v>4717.0</v>
      </c>
      <c r="B4718" s="28">
        <v>19.0</v>
      </c>
      <c r="C4718" s="28" t="str">
        <f>TRIM(PROPER('Base de datos cruda'!C4718))</f>
        <v>Male</v>
      </c>
      <c r="D4718" s="28">
        <v>7.46</v>
      </c>
      <c r="E4718" s="28">
        <v>1.67</v>
      </c>
      <c r="F4718" s="28">
        <v>5.17</v>
      </c>
      <c r="G4718" s="28">
        <v>69.67</v>
      </c>
      <c r="H4718" s="28" t="str">
        <f>TRIM(PROPER('Base de datos cruda'!H4718))</f>
        <v>Casual</v>
      </c>
      <c r="I4718" s="28">
        <v>4.48</v>
      </c>
      <c r="J4718" s="28">
        <v>12.88</v>
      </c>
      <c r="K4718" s="28">
        <v>234.37</v>
      </c>
      <c r="L4718" s="28">
        <f>IF('Base de datos cruda'!L4718&lt;0,,'Base de datos cruda'!L4718)</f>
        <v>12.87</v>
      </c>
      <c r="M4718" s="28" t="str">
        <f>IF(TRIM(PROPER('Base de datos cruda'!M4718))="High","Alto",IF(TRIM(PROPER('Base de datos cruda'!M4718))="Medium","Medio","Bajo"))</f>
        <v>Bajo</v>
      </c>
      <c r="N4718" s="29">
        <v>18.13</v>
      </c>
      <c r="O4718" s="32">
        <f t="shared" si="1"/>
        <v>18.13</v>
      </c>
      <c r="P4718" s="33">
        <f t="shared" si="2"/>
        <v>20.34</v>
      </c>
      <c r="Q4718" s="34">
        <f t="shared" si="3"/>
        <v>0.2238605898</v>
      </c>
      <c r="R4718" s="35" t="str">
        <f t="shared" si="4"/>
        <v>Bajo</v>
      </c>
      <c r="S4718" s="35" t="str">
        <f>IF(O4718="","",IF(O4718&gt;AVERAGE('Base de datos limpia'!$O$2:$O$8001),"Alto","Normal"))
</f>
        <v>Normal</v>
      </c>
      <c r="T4718" s="35" t="str">
        <f t="shared" si="5"/>
        <v>Gamer casual</v>
      </c>
      <c r="U4718" s="35"/>
    </row>
    <row r="4719">
      <c r="A4719" s="28">
        <v>4718.0</v>
      </c>
      <c r="B4719" s="28">
        <v>18.0</v>
      </c>
      <c r="C4719" s="28" t="str">
        <f>TRIM(PROPER('Base de datos cruda'!C4719))</f>
        <v>Male</v>
      </c>
      <c r="D4719" s="28">
        <v>5.43</v>
      </c>
      <c r="E4719" s="28">
        <v>2.59</v>
      </c>
      <c r="F4719" s="28">
        <v>4.02</v>
      </c>
      <c r="G4719" s="28">
        <v>67.9</v>
      </c>
      <c r="H4719" s="28" t="str">
        <f>TRIM(PROPER('Base de datos cruda'!H4719))</f>
        <v>Casual</v>
      </c>
      <c r="I4719" s="28">
        <v>0.7</v>
      </c>
      <c r="J4719" s="28">
        <v>9.5</v>
      </c>
      <c r="K4719" s="28">
        <v>238.29</v>
      </c>
      <c r="L4719" s="28">
        <f>IF('Base de datos cruda'!L4719&lt;0,,'Base de datos cruda'!L4719)</f>
        <v>12.04</v>
      </c>
      <c r="M4719" s="28" t="str">
        <f>IF(TRIM(PROPER('Base de datos cruda'!M4719))="High","Alto",IF(TRIM(PROPER('Base de datos cruda'!M4719))="Medium","Medio","Bajo"))</f>
        <v>Bajo</v>
      </c>
      <c r="N4719" s="29">
        <v>23.13</v>
      </c>
      <c r="O4719" s="32">
        <f t="shared" si="1"/>
        <v>23.13</v>
      </c>
      <c r="P4719" s="33">
        <f t="shared" si="2"/>
        <v>14.93</v>
      </c>
      <c r="Q4719" s="34">
        <f t="shared" si="3"/>
        <v>0.4769797422</v>
      </c>
      <c r="R4719" s="35" t="str">
        <f t="shared" si="4"/>
        <v>Bajo</v>
      </c>
      <c r="S4719" s="35" t="str">
        <f>IF(O4719="","",IF(O4719&gt;AVERAGE('Base de datos limpia'!$O$2:$O$8001),"Alto","Normal"))
</f>
        <v>Normal</v>
      </c>
      <c r="T4719" s="35" t="str">
        <f t="shared" si="5"/>
        <v>Gamer casual</v>
      </c>
      <c r="U4719" s="35"/>
    </row>
    <row r="4720">
      <c r="A4720" s="28">
        <v>4719.0</v>
      </c>
      <c r="B4720" s="28">
        <v>21.0</v>
      </c>
      <c r="C4720" s="28" t="str">
        <f>TRIM(PROPER('Base de datos cruda'!C4720))</f>
        <v>Male</v>
      </c>
      <c r="D4720" s="28">
        <v>6.61</v>
      </c>
      <c r="E4720" s="28">
        <v>1.84</v>
      </c>
      <c r="F4720" s="28">
        <v>7.46</v>
      </c>
      <c r="G4720" s="28">
        <v>87.73</v>
      </c>
      <c r="H4720" s="28" t="str">
        <f>TRIM(PROPER('Base de datos cruda'!H4720))</f>
        <v>Casual</v>
      </c>
      <c r="I4720" s="28">
        <v>2.67</v>
      </c>
      <c r="J4720" s="28">
        <v>7.62</v>
      </c>
      <c r="K4720" s="28">
        <v>234.27</v>
      </c>
      <c r="L4720" s="28">
        <f>IF('Base de datos cruda'!L4720&lt;0,,'Base de datos cruda'!L4720)</f>
        <v>12.42</v>
      </c>
      <c r="M4720" s="28" t="str">
        <f>IF(TRIM(PROPER('Base de datos cruda'!M4720))="High","Alto",IF(TRIM(PROPER('Base de datos cruda'!M4720))="Medium","Medio","Bajo"))</f>
        <v>Bajo</v>
      </c>
      <c r="N4720" s="29">
        <v>35.86</v>
      </c>
      <c r="O4720" s="32">
        <f t="shared" si="1"/>
        <v>35.86</v>
      </c>
      <c r="P4720" s="33">
        <f t="shared" si="2"/>
        <v>14.23</v>
      </c>
      <c r="Q4720" s="34">
        <f t="shared" si="3"/>
        <v>0.278366112</v>
      </c>
      <c r="R4720" s="35" t="str">
        <f t="shared" si="4"/>
        <v>Bajo</v>
      </c>
      <c r="S4720" s="35" t="str">
        <f>IF(O4720="","",IF(O4720&gt;AVERAGE('Base de datos limpia'!$O$2:$O$8001),"Alto","Normal"))
</f>
        <v>Normal</v>
      </c>
      <c r="T4720" s="35" t="str">
        <f t="shared" si="5"/>
        <v>Gamer casual</v>
      </c>
      <c r="U4720" s="35"/>
    </row>
    <row r="4721">
      <c r="A4721" s="28">
        <v>4720.0</v>
      </c>
      <c r="B4721" s="28">
        <v>18.0</v>
      </c>
      <c r="C4721" s="28" t="str">
        <f>TRIM(PROPER('Base de datos cruda'!C4721))</f>
        <v>Female</v>
      </c>
      <c r="D4721" s="28">
        <v>2.17</v>
      </c>
      <c r="E4721" s="28">
        <v>3.19</v>
      </c>
      <c r="F4721" s="28">
        <v>6.95</v>
      </c>
      <c r="G4721" s="28">
        <v>61.77</v>
      </c>
      <c r="H4721" s="28" t="str">
        <f>TRIM(PROPER('Base de datos cruda'!H4721))</f>
        <v>Casual</v>
      </c>
      <c r="I4721" s="28">
        <v>0.1</v>
      </c>
      <c r="J4721" s="28">
        <v>5.5</v>
      </c>
      <c r="K4721" s="28">
        <v>287.8</v>
      </c>
      <c r="L4721" s="28">
        <f>IF('Base de datos cruda'!L4721&lt;0,,'Base de datos cruda'!L4721)</f>
        <v>4.55</v>
      </c>
      <c r="M4721" s="28" t="str">
        <f>IF(TRIM(PROPER('Base de datos cruda'!M4721))="High","Alto",IF(TRIM(PROPER('Base de datos cruda'!M4721))="Medium","Medio","Bajo"))</f>
        <v>Medio</v>
      </c>
      <c r="N4721" s="29">
        <v>58.54</v>
      </c>
      <c r="O4721" s="32">
        <f t="shared" si="1"/>
        <v>58.54</v>
      </c>
      <c r="P4721" s="33">
        <f t="shared" si="2"/>
        <v>7.67</v>
      </c>
      <c r="Q4721" s="34">
        <f t="shared" si="3"/>
        <v>1.470046083</v>
      </c>
      <c r="R4721" s="35" t="str">
        <f t="shared" si="4"/>
        <v>Medio</v>
      </c>
      <c r="S4721" s="35" t="str">
        <f>IF(O4721="","",IF(O4721&gt;AVERAGE('Base de datos limpia'!$O$2:$O$8001),"Alto","Normal"))
</f>
        <v>Normal</v>
      </c>
      <c r="T4721" s="35" t="str">
        <f t="shared" si="5"/>
        <v>Gamer moderado</v>
      </c>
      <c r="U4721" s="35"/>
    </row>
    <row r="4722">
      <c r="A4722" s="28">
        <v>4721.0</v>
      </c>
      <c r="B4722" s="28">
        <v>21.0</v>
      </c>
      <c r="C4722" s="28" t="str">
        <f>TRIM(PROPER('Base de datos cruda'!C4722))</f>
        <v>Female</v>
      </c>
      <c r="D4722" s="28">
        <v>4.35</v>
      </c>
      <c r="E4722" s="28">
        <v>5.14</v>
      </c>
      <c r="F4722" s="28">
        <v>8.05</v>
      </c>
      <c r="G4722" s="28">
        <v>78.53</v>
      </c>
      <c r="H4722" s="28" t="str">
        <f>TRIM(PROPER('Base de datos cruda'!H4722))</f>
        <v>Rpg</v>
      </c>
      <c r="I4722" s="28">
        <v>4.13</v>
      </c>
      <c r="J4722" s="28">
        <v>9.19</v>
      </c>
      <c r="K4722" s="28">
        <v>274.68</v>
      </c>
      <c r="L4722" s="28">
        <f>IF('Base de datos cruda'!L4722&lt;0,,'Base de datos cruda'!L4722)</f>
        <v>13.3</v>
      </c>
      <c r="M4722" s="28" t="str">
        <f>IF(TRIM(PROPER('Base de datos cruda'!M4722))="High","Alto",IF(TRIM(PROPER('Base de datos cruda'!M4722))="Medium","Medio","Bajo"))</f>
        <v>Medio</v>
      </c>
      <c r="N4722" s="29">
        <v>68.94</v>
      </c>
      <c r="O4722" s="32">
        <f t="shared" si="1"/>
        <v>68.94</v>
      </c>
      <c r="P4722" s="33">
        <f t="shared" si="2"/>
        <v>13.54</v>
      </c>
      <c r="Q4722" s="34">
        <f t="shared" si="3"/>
        <v>1.181609195</v>
      </c>
      <c r="R4722" s="35" t="str">
        <f t="shared" si="4"/>
        <v>Medio</v>
      </c>
      <c r="S4722" s="35" t="str">
        <f>IF(O4722="","",IF(O4722&gt;AVERAGE('Base de datos limpia'!$O$2:$O$8001),"Alto","Normal"))
</f>
        <v>Alto</v>
      </c>
      <c r="T4722" s="35" t="str">
        <f t="shared" si="5"/>
        <v>Gamer moderado</v>
      </c>
      <c r="U4722" s="35"/>
    </row>
    <row r="4723">
      <c r="A4723" s="28">
        <v>4722.0</v>
      </c>
      <c r="B4723" s="28">
        <v>24.0</v>
      </c>
      <c r="C4723" s="28" t="str">
        <f>TRIM(PROPER('Base de datos cruda'!C4723))</f>
        <v>Female</v>
      </c>
      <c r="D4723" s="28">
        <v>7.77</v>
      </c>
      <c r="E4723" s="28">
        <v>9.16</v>
      </c>
      <c r="F4723" s="28">
        <v>4.21</v>
      </c>
      <c r="G4723" s="28">
        <v>60.06</v>
      </c>
      <c r="H4723" s="28" t="str">
        <f>TRIM(PROPER('Base de datos cruda'!H4723))</f>
        <v>Fps</v>
      </c>
      <c r="I4723" s="28">
        <v>1.83</v>
      </c>
      <c r="J4723" s="28">
        <v>9.68</v>
      </c>
      <c r="K4723" s="28">
        <v>224.84</v>
      </c>
      <c r="L4723" s="28">
        <f>IF('Base de datos cruda'!L4723&lt;0,,'Base de datos cruda'!L4723)</f>
        <v>17</v>
      </c>
      <c r="M4723" s="28" t="str">
        <f>IF(TRIM(PROPER('Base de datos cruda'!M4723))="High","Alto",IF(TRIM(PROPER('Base de datos cruda'!M4723))="Medium","Medio","Bajo"))</f>
        <v>Alto</v>
      </c>
      <c r="N4723" s="29">
        <v>55.8847980536704</v>
      </c>
      <c r="O4723" s="32">
        <f t="shared" si="1"/>
        <v>55.88479805</v>
      </c>
      <c r="P4723" s="33">
        <f t="shared" si="2"/>
        <v>17.45</v>
      </c>
      <c r="Q4723" s="34">
        <f t="shared" si="3"/>
        <v>1.178893179</v>
      </c>
      <c r="R4723" s="35" t="str">
        <f t="shared" si="4"/>
        <v>Medio</v>
      </c>
      <c r="S4723" s="35" t="str">
        <f>IF(O4723="","",IF(O4723&gt;AVERAGE('Base de datos limpia'!$O$2:$O$8001),"Alto","Normal"))
</f>
        <v>Normal</v>
      </c>
      <c r="T4723" s="35" t="str">
        <f t="shared" si="5"/>
        <v>Gamer intensivo</v>
      </c>
      <c r="U4723" s="35"/>
    </row>
    <row r="4724">
      <c r="A4724" s="28">
        <v>4723.0</v>
      </c>
      <c r="B4724" s="28">
        <v>21.0</v>
      </c>
      <c r="C4724" s="28" t="str">
        <f>TRIM(PROPER('Base de datos cruda'!C4724))</f>
        <v>Female</v>
      </c>
      <c r="D4724" s="28">
        <v>2.55</v>
      </c>
      <c r="E4724" s="28">
        <v>8.85</v>
      </c>
      <c r="F4724" s="28">
        <v>8.64</v>
      </c>
      <c r="G4724" s="28">
        <v>82.18</v>
      </c>
      <c r="H4724" s="28" t="str">
        <f>TRIM(PROPER('Base de datos cruda'!H4724))</f>
        <v>Casual</v>
      </c>
      <c r="I4724" s="28">
        <v>0.35</v>
      </c>
      <c r="J4724" s="28">
        <v>6.94</v>
      </c>
      <c r="K4724" s="28">
        <v>279.73</v>
      </c>
      <c r="L4724" s="28">
        <f>IF('Base de datos cruda'!L4724&lt;0,,'Base de datos cruda'!L4724)</f>
        <v>8.57</v>
      </c>
      <c r="M4724" s="28" t="str">
        <f>IF(TRIM(PROPER('Base de datos cruda'!M4724))="High","Alto",IF(TRIM(PROPER('Base de datos cruda'!M4724))="Medium","Medio","Bajo"))</f>
        <v>Medio</v>
      </c>
      <c r="N4724" s="29">
        <v>97.28</v>
      </c>
      <c r="O4724" s="32">
        <f t="shared" si="1"/>
        <v>97.28</v>
      </c>
      <c r="P4724" s="33">
        <f t="shared" si="2"/>
        <v>9.49</v>
      </c>
      <c r="Q4724" s="34">
        <f t="shared" si="3"/>
        <v>3.470588235</v>
      </c>
      <c r="R4724" s="35" t="str">
        <f t="shared" si="4"/>
        <v>Alto</v>
      </c>
      <c r="S4724" s="35" t="str">
        <f>IF(O4724="","",IF(O4724&gt;AVERAGE('Base de datos limpia'!$O$2:$O$8001),"Alto","Normal"))
</f>
        <v>Alto</v>
      </c>
      <c r="T4724" s="35" t="str">
        <f t="shared" si="5"/>
        <v>Gamer intensivo</v>
      </c>
      <c r="U4724" s="35"/>
    </row>
    <row r="4725">
      <c r="A4725" s="28">
        <v>4724.0</v>
      </c>
      <c r="B4725" s="28">
        <v>19.0</v>
      </c>
      <c r="C4725" s="28" t="str">
        <f>TRIM(PROPER('Base de datos cruda'!C4725))</f>
        <v>Male</v>
      </c>
      <c r="D4725" s="28">
        <v>1.28</v>
      </c>
      <c r="E4725" s="28">
        <v>7.47</v>
      </c>
      <c r="F4725" s="28">
        <v>5.65</v>
      </c>
      <c r="G4725" s="28">
        <v>78.48</v>
      </c>
      <c r="H4725" s="28" t="str">
        <f>TRIM(PROPER('Base de datos cruda'!H4725))</f>
        <v>Casual</v>
      </c>
      <c r="I4725" s="28">
        <v>1.62</v>
      </c>
      <c r="J4725" s="28">
        <v>2.98</v>
      </c>
      <c r="K4725" s="28">
        <v>293.85</v>
      </c>
      <c r="L4725" s="28">
        <f>IF('Base de datos cruda'!L4725&lt;0,,'Base de datos cruda'!L4725)</f>
        <v>3.13</v>
      </c>
      <c r="M4725" s="28" t="str">
        <f>IF(TRIM(PROPER('Base de datos cruda'!M4725))="High","Alto",IF(TRIM(PROPER('Base de datos cruda'!M4725))="Medium","Medio","Bajo"))</f>
        <v>Alto</v>
      </c>
      <c r="N4725" s="29">
        <v>100.0</v>
      </c>
      <c r="O4725" s="32">
        <f t="shared" si="1"/>
        <v>100</v>
      </c>
      <c r="P4725" s="33">
        <f t="shared" si="2"/>
        <v>4.26</v>
      </c>
      <c r="Q4725" s="34">
        <f t="shared" si="3"/>
        <v>5.8359375</v>
      </c>
      <c r="R4725" s="35" t="str">
        <f t="shared" si="4"/>
        <v>Alto</v>
      </c>
      <c r="S4725" s="35" t="str">
        <f>IF(O4725="","",IF(O4725&gt;AVERAGE('Base de datos limpia'!$O$2:$O$8001),"Alto","Normal"))
</f>
        <v>Alto</v>
      </c>
      <c r="T4725" s="35" t="str">
        <f t="shared" si="5"/>
        <v>Gamer intensivo</v>
      </c>
      <c r="U4725" s="35"/>
    </row>
    <row r="4726">
      <c r="A4726" s="28">
        <v>4725.0</v>
      </c>
      <c r="B4726" s="28">
        <v>20.0</v>
      </c>
      <c r="C4726" s="28" t="str">
        <f>TRIM(PROPER('Base de datos cruda'!C4726))</f>
        <v>Female</v>
      </c>
      <c r="D4726" s="28">
        <v>4.09</v>
      </c>
      <c r="E4726" s="28">
        <v>1.22</v>
      </c>
      <c r="F4726" s="28">
        <v>8.57</v>
      </c>
      <c r="G4726" s="28">
        <v>96.62</v>
      </c>
      <c r="H4726" s="28" t="str">
        <f>TRIM(PROPER('Base de datos cruda'!H4726))</f>
        <v>Fps</v>
      </c>
      <c r="I4726" s="28">
        <v>1.43</v>
      </c>
      <c r="J4726" s="28">
        <v>9.11</v>
      </c>
      <c r="K4726" s="28">
        <v>265.39</v>
      </c>
      <c r="L4726" s="28">
        <f>IF('Base de datos cruda'!L4726&lt;0,,'Base de datos cruda'!L4726)</f>
        <v>12.4</v>
      </c>
      <c r="M4726" s="28" t="str">
        <f>IF(TRIM(PROPER('Base de datos cruda'!M4726))="High","Alto",IF(TRIM(PROPER('Base de datos cruda'!M4726))="Medium","Medio","Bajo"))</f>
        <v>Medio</v>
      </c>
      <c r="N4726" s="29">
        <v>50.24</v>
      </c>
      <c r="O4726" s="32">
        <f t="shared" si="1"/>
        <v>50.24</v>
      </c>
      <c r="P4726" s="33">
        <f t="shared" si="2"/>
        <v>13.2</v>
      </c>
      <c r="Q4726" s="34">
        <f t="shared" si="3"/>
        <v>0.2982885086</v>
      </c>
      <c r="R4726" s="35" t="str">
        <f t="shared" si="4"/>
        <v>Medio</v>
      </c>
      <c r="S4726" s="35" t="str">
        <f>IF(O4726="","",IF(O4726&gt;AVERAGE('Base de datos limpia'!$O$2:$O$8001),"Alto","Normal"))
</f>
        <v>Normal</v>
      </c>
      <c r="T4726" s="35" t="str">
        <f t="shared" si="5"/>
        <v>Gamer casual</v>
      </c>
      <c r="U4726" s="35"/>
    </row>
    <row r="4727">
      <c r="A4727" s="28">
        <v>4726.0</v>
      </c>
      <c r="B4727" s="28">
        <v>21.0</v>
      </c>
      <c r="C4727" s="28" t="str">
        <f>TRIM(PROPER('Base de datos cruda'!C4727))</f>
        <v>Female</v>
      </c>
      <c r="D4727" s="28">
        <v>3.1</v>
      </c>
      <c r="E4727" s="28">
        <v>4.07</v>
      </c>
      <c r="F4727" s="28">
        <v>4.54</v>
      </c>
      <c r="G4727" s="28">
        <v>88.81</v>
      </c>
      <c r="H4727" s="28" t="str">
        <f>TRIM(PROPER('Base de datos cruda'!H4727))</f>
        <v>Fps</v>
      </c>
      <c r="I4727" s="28">
        <v>3.83</v>
      </c>
      <c r="J4727" s="28">
        <v>6.94</v>
      </c>
      <c r="K4727" s="28">
        <v>266.32</v>
      </c>
      <c r="L4727" s="28">
        <f>IF('Base de datos cruda'!L4727&lt;0,,'Base de datos cruda'!L4727)</f>
        <v>7.37</v>
      </c>
      <c r="M4727" s="28" t="str">
        <f>IF(TRIM(PROPER('Base de datos cruda'!M4727))="High","Alto",IF(TRIM(PROPER('Base de datos cruda'!M4727))="Medium","Medio","Bajo"))</f>
        <v>Medio</v>
      </c>
      <c r="N4727" s="29">
        <v>62.43</v>
      </c>
      <c r="O4727" s="32">
        <f t="shared" si="1"/>
        <v>62.43</v>
      </c>
      <c r="P4727" s="33">
        <f t="shared" si="2"/>
        <v>10.04</v>
      </c>
      <c r="Q4727" s="34">
        <f t="shared" si="3"/>
        <v>1.312903226</v>
      </c>
      <c r="R4727" s="35" t="str">
        <f t="shared" si="4"/>
        <v>Medio</v>
      </c>
      <c r="S4727" s="35" t="str">
        <f>IF(O4727="","",IF(O4727&gt;AVERAGE('Base de datos limpia'!$O$2:$O$8001),"Alto","Normal"))
</f>
        <v>Normal</v>
      </c>
      <c r="T4727" s="35" t="str">
        <f t="shared" si="5"/>
        <v>Gamer moderado</v>
      </c>
      <c r="U4727" s="35"/>
    </row>
    <row r="4728">
      <c r="A4728" s="28">
        <v>4727.0</v>
      </c>
      <c r="B4728" s="28">
        <v>18.0</v>
      </c>
      <c r="C4728" s="28" t="str">
        <f>TRIM(PROPER('Base de datos cruda'!C4728))</f>
        <v>Male</v>
      </c>
      <c r="D4728" s="28">
        <v>1.28</v>
      </c>
      <c r="E4728" s="28">
        <v>7.14</v>
      </c>
      <c r="F4728" s="28">
        <v>7.72</v>
      </c>
      <c r="G4728" s="28">
        <v>65.04</v>
      </c>
      <c r="H4728" s="28" t="str">
        <f>TRIM(PROPER('Base de datos cruda'!H4728))</f>
        <v>Rpg</v>
      </c>
      <c r="I4728" s="28">
        <v>0.63</v>
      </c>
      <c r="J4728" s="28">
        <v>2.45</v>
      </c>
      <c r="K4728" s="28">
        <v>320.9</v>
      </c>
      <c r="L4728" s="28">
        <f>IF('Base de datos cruda'!L4728&lt;0,,'Base de datos cruda'!L4728)</f>
        <v>3.61</v>
      </c>
      <c r="M4728" s="28" t="str">
        <f>IF(TRIM(PROPER('Base de datos cruda'!M4728))="High","Alto",IF(TRIM(PROPER('Base de datos cruda'!M4728))="Medium","Medio","Bajo"))</f>
        <v>Medio</v>
      </c>
      <c r="N4728" s="29">
        <v>100.04779722291</v>
      </c>
      <c r="O4728" s="33" t="str">
        <f t="shared" si="1"/>
        <v/>
      </c>
      <c r="P4728" s="33">
        <f t="shared" si="2"/>
        <v>3.73</v>
      </c>
      <c r="Q4728" s="34">
        <f t="shared" si="3"/>
        <v>5.578125</v>
      </c>
      <c r="R4728" s="35" t="str">
        <f t="shared" si="4"/>
        <v>Alto</v>
      </c>
      <c r="S4728" s="35" t="str">
        <f>IF(O4728="","",IF(O4728&gt;AVERAGE('Base de datos limpia'!$O$2:$O$8001),"Alto","Normal"))
</f>
        <v/>
      </c>
      <c r="T4728" s="35" t="str">
        <f t="shared" si="5"/>
        <v>Gamer intensivo</v>
      </c>
      <c r="U4728" s="35"/>
    </row>
    <row r="4729">
      <c r="A4729" s="28">
        <v>4728.0</v>
      </c>
      <c r="B4729" s="28">
        <v>23.0</v>
      </c>
      <c r="C4729" s="28" t="str">
        <f>TRIM(PROPER('Base de datos cruda'!C4729))</f>
        <v>Male</v>
      </c>
      <c r="D4729" s="28">
        <v>7.11</v>
      </c>
      <c r="E4729" s="28">
        <v>2.16</v>
      </c>
      <c r="F4729" s="28">
        <v>6.9</v>
      </c>
      <c r="G4729" s="28">
        <v>74.18</v>
      </c>
      <c r="H4729" s="28" t="str">
        <f>TRIM(PROPER('Base de datos cruda'!H4729))</f>
        <v>Casual</v>
      </c>
      <c r="I4729" s="28">
        <v>2.78</v>
      </c>
      <c r="J4729" s="28">
        <v>8.56</v>
      </c>
      <c r="K4729" s="28">
        <v>234.64</v>
      </c>
      <c r="L4729" s="28">
        <f>IF('Base de datos cruda'!L4729&lt;0,,'Base de datos cruda'!L4729)</f>
        <v>15.92</v>
      </c>
      <c r="M4729" s="28" t="str">
        <f>IF(TRIM(PROPER('Base de datos cruda'!M4729))="High","Alto",IF(TRIM(PROPER('Base de datos cruda'!M4729))="Medium","Medio","Bajo"))</f>
        <v>Bajo</v>
      </c>
      <c r="N4729" s="29">
        <v>19.37</v>
      </c>
      <c r="O4729" s="32">
        <f t="shared" si="1"/>
        <v>19.37</v>
      </c>
      <c r="P4729" s="33">
        <f t="shared" si="2"/>
        <v>15.67</v>
      </c>
      <c r="Q4729" s="34">
        <f t="shared" si="3"/>
        <v>0.3037974684</v>
      </c>
      <c r="R4729" s="35" t="str">
        <f t="shared" si="4"/>
        <v>Bajo</v>
      </c>
      <c r="S4729" s="35" t="str">
        <f>IF(O4729="","",IF(O4729&gt;AVERAGE('Base de datos limpia'!$O$2:$O$8001),"Alto","Normal"))
</f>
        <v>Normal</v>
      </c>
      <c r="T4729" s="35" t="str">
        <f t="shared" si="5"/>
        <v>Gamer casual</v>
      </c>
      <c r="U4729" s="35"/>
    </row>
    <row r="4730">
      <c r="A4730" s="28">
        <v>4729.0</v>
      </c>
      <c r="B4730" s="28">
        <v>19.0</v>
      </c>
      <c r="C4730" s="28" t="str">
        <f>TRIM(PROPER('Base de datos cruda'!C4730))</f>
        <v>Male</v>
      </c>
      <c r="D4730" s="28">
        <v>7.93</v>
      </c>
      <c r="E4730" s="28">
        <v>8.21</v>
      </c>
      <c r="F4730" s="28">
        <v>5.79</v>
      </c>
      <c r="G4730" s="28">
        <v>97.26</v>
      </c>
      <c r="H4730" s="28" t="str">
        <f>TRIM(PROPER('Base de datos cruda'!H4730))</f>
        <v>Fps</v>
      </c>
      <c r="I4730" s="28">
        <v>3.97</v>
      </c>
      <c r="J4730" s="28">
        <v>13.25</v>
      </c>
      <c r="K4730" s="28">
        <v>215.7</v>
      </c>
      <c r="L4730" s="28">
        <f>IF('Base de datos cruda'!L4730&lt;0,,'Base de datos cruda'!L4730)</f>
        <v>17.27</v>
      </c>
      <c r="M4730" s="28" t="str">
        <f>IF(TRIM(PROPER('Base de datos cruda'!M4730))="High","Alto",IF(TRIM(PROPER('Base de datos cruda'!M4730))="Medium","Medio","Bajo"))</f>
        <v>Alto</v>
      </c>
      <c r="N4730" s="29">
        <v>70.0338733590618</v>
      </c>
      <c r="O4730" s="32">
        <f t="shared" si="1"/>
        <v>70.03387336</v>
      </c>
      <c r="P4730" s="33">
        <f t="shared" si="2"/>
        <v>21.18</v>
      </c>
      <c r="Q4730" s="34">
        <f t="shared" si="3"/>
        <v>1.035308953</v>
      </c>
      <c r="R4730" s="35" t="str">
        <f t="shared" si="4"/>
        <v>Alto</v>
      </c>
      <c r="S4730" s="35" t="str">
        <f>IF(O4730="","",IF(O4730&gt;AVERAGE('Base de datos limpia'!$O$2:$O$8001),"Alto","Normal"))
</f>
        <v>Alto</v>
      </c>
      <c r="T4730" s="35" t="str">
        <f t="shared" si="5"/>
        <v>Gamer intensivo</v>
      </c>
      <c r="U4730" s="35"/>
    </row>
    <row r="4731">
      <c r="A4731" s="28">
        <v>4730.0</v>
      </c>
      <c r="B4731" s="28">
        <v>23.0</v>
      </c>
      <c r="C4731" s="28" t="str">
        <f>TRIM(PROPER('Base de datos cruda'!C4731))</f>
        <v>Female</v>
      </c>
      <c r="D4731" s="28">
        <v>4.55</v>
      </c>
      <c r="E4731" s="28">
        <v>9.23</v>
      </c>
      <c r="F4731" s="28">
        <v>4.4</v>
      </c>
      <c r="G4731" s="28">
        <v>89.01</v>
      </c>
      <c r="H4731" s="28" t="str">
        <f>TRIM(PROPER('Base de datos cruda'!H4731))</f>
        <v>Casual</v>
      </c>
      <c r="I4731" s="28">
        <v>3.7</v>
      </c>
      <c r="J4731" s="28">
        <v>5.72</v>
      </c>
      <c r="K4731" s="28">
        <v>254.86</v>
      </c>
      <c r="L4731" s="28">
        <f>IF('Base de datos cruda'!L4731&lt;0,,'Base de datos cruda'!L4731)</f>
        <v>5.49</v>
      </c>
      <c r="M4731" s="28" t="str">
        <f>IF(TRIM(PROPER('Base de datos cruda'!M4731))="High","Alto",IF(TRIM(PROPER('Base de datos cruda'!M4731))="Medium","Medio","Bajo"))</f>
        <v>Alto</v>
      </c>
      <c r="N4731" s="29">
        <v>88.06</v>
      </c>
      <c r="O4731" s="32">
        <f t="shared" si="1"/>
        <v>88.06</v>
      </c>
      <c r="P4731" s="33">
        <f t="shared" si="2"/>
        <v>10.27</v>
      </c>
      <c r="Q4731" s="34">
        <f t="shared" si="3"/>
        <v>2.028571429</v>
      </c>
      <c r="R4731" s="35" t="str">
        <f t="shared" si="4"/>
        <v>Alto</v>
      </c>
      <c r="S4731" s="35" t="str">
        <f>IF(O4731="","",IF(O4731&gt;AVERAGE('Base de datos limpia'!$O$2:$O$8001),"Alto","Normal"))
</f>
        <v>Alto</v>
      </c>
      <c r="T4731" s="35" t="str">
        <f t="shared" si="5"/>
        <v>Gamer intensivo</v>
      </c>
      <c r="U4731" s="35"/>
    </row>
    <row r="4732">
      <c r="A4732" s="28">
        <v>4731.0</v>
      </c>
      <c r="B4732" s="28">
        <v>18.0</v>
      </c>
      <c r="C4732" s="28" t="str">
        <f>TRIM(PROPER('Base de datos cruda'!C4732))</f>
        <v>Female</v>
      </c>
      <c r="D4732" s="28">
        <v>6.2</v>
      </c>
      <c r="E4732" s="28">
        <v>4.19</v>
      </c>
      <c r="F4732" s="28">
        <v>7.02</v>
      </c>
      <c r="G4732" s="28">
        <v>83.77</v>
      </c>
      <c r="H4732" s="28" t="str">
        <f>TRIM(PROPER('Base de datos cruda'!H4732))</f>
        <v>Casual</v>
      </c>
      <c r="I4732" s="28">
        <v>4.68</v>
      </c>
      <c r="J4732" s="28">
        <v>8.69</v>
      </c>
      <c r="K4732" s="28">
        <v>233.53</v>
      </c>
      <c r="L4732" s="28">
        <f>IF('Base de datos cruda'!L4732&lt;0,,'Base de datos cruda'!L4732)</f>
        <v>10.26</v>
      </c>
      <c r="M4732" s="28" t="str">
        <f>IF(TRIM(PROPER('Base de datos cruda'!M4732))="High","Alto",IF(TRIM(PROPER('Base de datos cruda'!M4732))="Medium","Medio","Bajo"))</f>
        <v>Bajo</v>
      </c>
      <c r="N4732" s="29">
        <v>49.74</v>
      </c>
      <c r="O4732" s="32">
        <f t="shared" si="1"/>
        <v>49.74</v>
      </c>
      <c r="P4732" s="33">
        <f t="shared" si="2"/>
        <v>14.89</v>
      </c>
      <c r="Q4732" s="34">
        <f t="shared" si="3"/>
        <v>0.6758064516</v>
      </c>
      <c r="R4732" s="35" t="str">
        <f t="shared" si="4"/>
        <v>Bajo</v>
      </c>
      <c r="S4732" s="35" t="str">
        <f>IF(O4732="","",IF(O4732&gt;AVERAGE('Base de datos limpia'!$O$2:$O$8001),"Alto","Normal"))
</f>
        <v>Normal</v>
      </c>
      <c r="T4732" s="35" t="str">
        <f t="shared" si="5"/>
        <v>Gamer moderado</v>
      </c>
      <c r="U4732" s="35"/>
    </row>
    <row r="4733">
      <c r="A4733" s="28">
        <v>4732.0</v>
      </c>
      <c r="B4733" s="28">
        <v>22.0</v>
      </c>
      <c r="C4733" s="28" t="str">
        <f>TRIM(PROPER('Base de datos cruda'!C4733))</f>
        <v>Female</v>
      </c>
      <c r="D4733" s="28">
        <v>6.87</v>
      </c>
      <c r="E4733" s="28">
        <v>7.35</v>
      </c>
      <c r="F4733" s="28">
        <v>4.13</v>
      </c>
      <c r="G4733" s="28">
        <v>82.36</v>
      </c>
      <c r="H4733" s="28" t="str">
        <f>TRIM(PROPER('Base de datos cruda'!H4733))</f>
        <v>Casual</v>
      </c>
      <c r="I4733" s="28">
        <v>0.0</v>
      </c>
      <c r="J4733" s="28">
        <v>10.7</v>
      </c>
      <c r="K4733" s="28">
        <v>241.27</v>
      </c>
      <c r="L4733" s="28">
        <f>IF('Base de datos cruda'!L4733&lt;0,,'Base de datos cruda'!L4733)</f>
        <v>20.28</v>
      </c>
      <c r="M4733" s="28" t="str">
        <f>IF(TRIM(PROPER('Base de datos cruda'!M4733))="High","Alto",IF(TRIM(PROPER('Base de datos cruda'!M4733))="Medium","Medio","Bajo"))</f>
        <v>Alto</v>
      </c>
      <c r="N4733" s="29">
        <v>68.1415103973845</v>
      </c>
      <c r="O4733" s="32">
        <f t="shared" si="1"/>
        <v>68.1415104</v>
      </c>
      <c r="P4733" s="33">
        <f t="shared" si="2"/>
        <v>17.57</v>
      </c>
      <c r="Q4733" s="34">
        <f t="shared" si="3"/>
        <v>1.069868996</v>
      </c>
      <c r="R4733" s="35" t="str">
        <f t="shared" si="4"/>
        <v>Medio</v>
      </c>
      <c r="S4733" s="35" t="str">
        <f>IF(O4733="","",IF(O4733&gt;AVERAGE('Base de datos limpia'!$O$2:$O$8001),"Alto","Normal"))
</f>
        <v>Alto</v>
      </c>
      <c r="T4733" s="35" t="str">
        <f t="shared" si="5"/>
        <v>Gamer intensivo</v>
      </c>
      <c r="U4733" s="35"/>
    </row>
    <row r="4734">
      <c r="A4734" s="28">
        <v>4733.0</v>
      </c>
      <c r="B4734" s="28">
        <v>24.0</v>
      </c>
      <c r="C4734" s="28" t="str">
        <f>TRIM(PROPER('Base de datos cruda'!C4734))</f>
        <v>Other</v>
      </c>
      <c r="D4734" s="28">
        <v>5.61</v>
      </c>
      <c r="E4734" s="28">
        <v>2.33</v>
      </c>
      <c r="F4734" s="28">
        <v>6.51</v>
      </c>
      <c r="G4734" s="28">
        <v>75.92</v>
      </c>
      <c r="H4734" s="28" t="str">
        <f>TRIM(PROPER('Base de datos cruda'!H4734))</f>
        <v>Rpg</v>
      </c>
      <c r="I4734" s="28">
        <v>1.77</v>
      </c>
      <c r="J4734" s="28">
        <v>7.68</v>
      </c>
      <c r="K4734" s="28">
        <v>236.15</v>
      </c>
      <c r="L4734" s="28">
        <f>IF('Base de datos cruda'!L4734&lt;0,,'Base de datos cruda'!L4734)</f>
        <v>13.56</v>
      </c>
      <c r="M4734" s="28" t="str">
        <f>IF(TRIM(PROPER('Base de datos cruda'!M4734))="High","Alto",IF(TRIM(PROPER('Base de datos cruda'!M4734))="Medium","Medio","Bajo"))</f>
        <v>Bajo</v>
      </c>
      <c r="N4734" s="29">
        <v>29.95</v>
      </c>
      <c r="O4734" s="32">
        <f t="shared" si="1"/>
        <v>29.95</v>
      </c>
      <c r="P4734" s="33">
        <f t="shared" si="2"/>
        <v>13.29</v>
      </c>
      <c r="Q4734" s="34">
        <f t="shared" si="3"/>
        <v>0.4153297683</v>
      </c>
      <c r="R4734" s="35" t="str">
        <f t="shared" si="4"/>
        <v>Bajo</v>
      </c>
      <c r="S4734" s="35" t="str">
        <f>IF(O4734="","",IF(O4734&gt;AVERAGE('Base de datos limpia'!$O$2:$O$8001),"Alto","Normal"))
</f>
        <v>Normal</v>
      </c>
      <c r="T4734" s="35" t="str">
        <f t="shared" si="5"/>
        <v>Gamer casual</v>
      </c>
      <c r="U4734" s="35"/>
    </row>
    <row r="4735">
      <c r="A4735" s="28">
        <v>4734.0</v>
      </c>
      <c r="B4735" s="28">
        <v>19.0</v>
      </c>
      <c r="C4735" s="28" t="str">
        <f>TRIM(PROPER('Base de datos cruda'!C4735))</f>
        <v>Male</v>
      </c>
      <c r="D4735" s="28">
        <v>0.35</v>
      </c>
      <c r="E4735" s="28">
        <v>7.22</v>
      </c>
      <c r="F4735" s="28">
        <v>7.02</v>
      </c>
      <c r="G4735" s="28">
        <v>83.41</v>
      </c>
      <c r="H4735" s="28" t="str">
        <f>TRIM(PROPER('Base de datos cruda'!H4735))</f>
        <v>Casual</v>
      </c>
      <c r="I4735" s="28">
        <v>1.85</v>
      </c>
      <c r="J4735" s="28">
        <v>2.47</v>
      </c>
      <c r="K4735" s="28">
        <v>314.02</v>
      </c>
      <c r="L4735" s="28">
        <f>IF('Base de datos cruda'!L4735&lt;0,,'Base de datos cruda'!L4735)</f>
        <v>3.16</v>
      </c>
      <c r="M4735" s="28" t="str">
        <f>IF(TRIM(PROPER('Base de datos cruda'!M4735))="High","Alto",IF(TRIM(PROPER('Base de datos cruda'!M4735))="Medium","Medio","Bajo"))</f>
        <v>Medio</v>
      </c>
      <c r="N4735" s="29">
        <v>99.31</v>
      </c>
      <c r="O4735" s="32">
        <f t="shared" si="1"/>
        <v>99.31</v>
      </c>
      <c r="P4735" s="33">
        <f t="shared" si="2"/>
        <v>2.82</v>
      </c>
      <c r="Q4735" s="34">
        <f t="shared" si="3"/>
        <v>20.62857143</v>
      </c>
      <c r="R4735" s="35" t="str">
        <f t="shared" si="4"/>
        <v>Alto</v>
      </c>
      <c r="S4735" s="35" t="str">
        <f>IF(O4735="","",IF(O4735&gt;AVERAGE('Base de datos limpia'!$O$2:$O$8001),"Alto","Normal"))
</f>
        <v>Alto</v>
      </c>
      <c r="T4735" s="35" t="str">
        <f t="shared" si="5"/>
        <v>Gamer intensivo</v>
      </c>
      <c r="U4735" s="35"/>
    </row>
    <row r="4736">
      <c r="A4736" s="28">
        <v>4735.0</v>
      </c>
      <c r="B4736" s="28">
        <v>23.0</v>
      </c>
      <c r="C4736" s="28" t="str">
        <f>TRIM(PROPER('Base de datos cruda'!C4736))</f>
        <v>Female</v>
      </c>
      <c r="D4736" s="28">
        <v>1.26</v>
      </c>
      <c r="E4736" s="28">
        <v>1.19</v>
      </c>
      <c r="F4736" s="28">
        <v>7.66</v>
      </c>
      <c r="G4736" s="28">
        <v>90.87</v>
      </c>
      <c r="H4736" s="28" t="str">
        <f>TRIM(PROPER('Base de datos cruda'!H4736))</f>
        <v>Fps</v>
      </c>
      <c r="I4736" s="28">
        <v>0.17</v>
      </c>
      <c r="J4736" s="28">
        <v>6.14</v>
      </c>
      <c r="K4736" s="28">
        <v>310.62</v>
      </c>
      <c r="L4736" s="28">
        <f>IF('Base de datos cruda'!L4736&lt;0,,'Base de datos cruda'!L4736)</f>
        <v>7.8</v>
      </c>
      <c r="M4736" s="28" t="str">
        <f>IF(TRIM(PROPER('Base de datos cruda'!M4736))="High","Alto",IF(TRIM(PROPER('Base de datos cruda'!M4736))="Medium","Medio","Bajo"))</f>
        <v>Medio</v>
      </c>
      <c r="N4736" s="29">
        <v>70.46</v>
      </c>
      <c r="O4736" s="32">
        <f t="shared" si="1"/>
        <v>70.46</v>
      </c>
      <c r="P4736" s="33">
        <f t="shared" si="2"/>
        <v>7.4</v>
      </c>
      <c r="Q4736" s="34">
        <f t="shared" si="3"/>
        <v>0.9444444444</v>
      </c>
      <c r="R4736" s="35" t="str">
        <f t="shared" si="4"/>
        <v>Alto</v>
      </c>
      <c r="S4736" s="35" t="str">
        <f>IF(O4736="","",IF(O4736&gt;AVERAGE('Base de datos limpia'!$O$2:$O$8001),"Alto","Normal"))
</f>
        <v>Alto</v>
      </c>
      <c r="T4736" s="35" t="str">
        <f t="shared" si="5"/>
        <v>Gamer casual</v>
      </c>
      <c r="U4736" s="35"/>
    </row>
    <row r="4737">
      <c r="A4737" s="28">
        <v>4736.0</v>
      </c>
      <c r="B4737" s="28">
        <v>18.0</v>
      </c>
      <c r="C4737" s="28" t="str">
        <f>TRIM(PROPER('Base de datos cruda'!C4737))</f>
        <v>Female</v>
      </c>
      <c r="D4737" s="28">
        <v>0.57</v>
      </c>
      <c r="E4737" s="28">
        <v>2.36</v>
      </c>
      <c r="F4737" s="28">
        <v>8.96</v>
      </c>
      <c r="G4737" s="28">
        <v>65.1</v>
      </c>
      <c r="H4737" s="28" t="str">
        <f>TRIM(PROPER('Base de datos cruda'!H4737))</f>
        <v>Fps</v>
      </c>
      <c r="I4737" s="28">
        <v>4.09</v>
      </c>
      <c r="J4737" s="28">
        <v>3.02</v>
      </c>
      <c r="K4737" s="28">
        <v>307.3</v>
      </c>
      <c r="L4737" s="28">
        <f>IF('Base de datos cruda'!L4737&lt;0,,'Base de datos cruda'!L4737)</f>
        <v>0.12</v>
      </c>
      <c r="M4737" s="28" t="str">
        <f>IF(TRIM(PROPER('Base de datos cruda'!M4737))="High","Alto",IF(TRIM(PROPER('Base de datos cruda'!M4737))="Medium","Medio","Bajo"))</f>
        <v>Medio</v>
      </c>
      <c r="N4737" s="29">
        <v>70.86</v>
      </c>
      <c r="O4737" s="32">
        <f t="shared" si="1"/>
        <v>70.86</v>
      </c>
      <c r="P4737" s="33">
        <f t="shared" si="2"/>
        <v>3.59</v>
      </c>
      <c r="Q4737" s="34">
        <f t="shared" si="3"/>
        <v>4.140350877</v>
      </c>
      <c r="R4737" s="35" t="str">
        <f t="shared" si="4"/>
        <v>Alto</v>
      </c>
      <c r="S4737" s="35" t="str">
        <f>IF(O4737="","",IF(O4737&gt;AVERAGE('Base de datos limpia'!$O$2:$O$8001),"Alto","Normal"))
</f>
        <v>Alto</v>
      </c>
      <c r="T4737" s="35" t="str">
        <f t="shared" si="5"/>
        <v>Gamer casual</v>
      </c>
      <c r="U4737" s="35"/>
    </row>
    <row r="4738">
      <c r="A4738" s="28">
        <v>4737.0</v>
      </c>
      <c r="B4738" s="28">
        <v>22.0</v>
      </c>
      <c r="C4738" s="28" t="str">
        <f>TRIM(PROPER('Base de datos cruda'!C4738))</f>
        <v>Male</v>
      </c>
      <c r="D4738" s="28">
        <v>0.08</v>
      </c>
      <c r="E4738" s="28">
        <v>7.39</v>
      </c>
      <c r="F4738" s="28">
        <v>5.3</v>
      </c>
      <c r="G4738" s="28">
        <v>98.79</v>
      </c>
      <c r="H4738" s="28" t="str">
        <f>TRIM(PROPER('Base de datos cruda'!H4738))</f>
        <v>Fps</v>
      </c>
      <c r="I4738" s="28">
        <v>3.44</v>
      </c>
      <c r="J4738" s="28">
        <v>1.27</v>
      </c>
      <c r="K4738" s="28">
        <v>308.92</v>
      </c>
      <c r="L4738" s="28" t="str">
        <f>IF('Base de datos cruda'!L4738&lt;0,,'Base de datos cruda'!L4738)</f>
        <v/>
      </c>
      <c r="M4738" s="28" t="str">
        <f>IF(TRIM(PROPER('Base de datos cruda'!M4738))="High","Alto",IF(TRIM(PROPER('Base de datos cruda'!M4738))="Medium","Medio","Bajo"))</f>
        <v>Alto</v>
      </c>
      <c r="N4738" s="29">
        <v>100.0</v>
      </c>
      <c r="O4738" s="32">
        <f t="shared" si="1"/>
        <v>100</v>
      </c>
      <c r="P4738" s="33">
        <f t="shared" si="2"/>
        <v>1.35</v>
      </c>
      <c r="Q4738" s="34">
        <f t="shared" si="3"/>
        <v>92.375</v>
      </c>
      <c r="R4738" s="35" t="str">
        <f t="shared" si="4"/>
        <v>Alto</v>
      </c>
      <c r="S4738" s="35" t="str">
        <f>IF(O4738="","",IF(O4738&gt;AVERAGE('Base de datos limpia'!$O$2:$O$8001),"Alto","Normal"))
</f>
        <v>Alto</v>
      </c>
      <c r="T4738" s="35" t="str">
        <f t="shared" si="5"/>
        <v>Gamer intensivo</v>
      </c>
      <c r="U4738" s="35"/>
    </row>
    <row r="4739">
      <c r="A4739" s="28">
        <v>4738.0</v>
      </c>
      <c r="B4739" s="28">
        <v>18.0</v>
      </c>
      <c r="C4739" s="28" t="str">
        <f>TRIM(PROPER('Base de datos cruda'!C4739))</f>
        <v>Other</v>
      </c>
      <c r="D4739" s="28">
        <v>2.45</v>
      </c>
      <c r="E4739" s="28">
        <v>7.41</v>
      </c>
      <c r="F4739" s="28">
        <v>5.61</v>
      </c>
      <c r="G4739" s="28">
        <v>69.57</v>
      </c>
      <c r="H4739" s="28" t="str">
        <f>TRIM(PROPER('Base de datos cruda'!H4739))</f>
        <v>Fps</v>
      </c>
      <c r="I4739" s="28">
        <v>2.64</v>
      </c>
      <c r="J4739" s="28">
        <v>7.06</v>
      </c>
      <c r="K4739" s="28">
        <v>298.98</v>
      </c>
      <c r="L4739" s="28">
        <f>IF('Base de datos cruda'!L4739&lt;0,,'Base de datos cruda'!L4739)</f>
        <v>5</v>
      </c>
      <c r="M4739" s="28" t="str">
        <f>IF(TRIM(PROPER('Base de datos cruda'!M4739))="High","Alto",IF(TRIM(PROPER('Base de datos cruda'!M4739))="Medium","Medio","Bajo"))</f>
        <v>Alto</v>
      </c>
      <c r="N4739" s="29">
        <v>68.7</v>
      </c>
      <c r="O4739" s="32">
        <f t="shared" si="1"/>
        <v>68.7</v>
      </c>
      <c r="P4739" s="33">
        <f t="shared" si="2"/>
        <v>9.51</v>
      </c>
      <c r="Q4739" s="34">
        <f t="shared" si="3"/>
        <v>3.024489796</v>
      </c>
      <c r="R4739" s="35" t="str">
        <f t="shared" si="4"/>
        <v>Medio</v>
      </c>
      <c r="S4739" s="35" t="str">
        <f>IF(O4739="","",IF(O4739&gt;AVERAGE('Base de datos limpia'!$O$2:$O$8001),"Alto","Normal"))
</f>
        <v>Alto</v>
      </c>
      <c r="T4739" s="35" t="str">
        <f t="shared" si="5"/>
        <v>Gamer intensivo</v>
      </c>
      <c r="U4739" s="35"/>
    </row>
    <row r="4740">
      <c r="A4740" s="28">
        <v>4739.0</v>
      </c>
      <c r="B4740" s="28">
        <v>22.0</v>
      </c>
      <c r="C4740" s="28" t="str">
        <f>TRIM(PROPER('Base de datos cruda'!C4740))</f>
        <v>Male</v>
      </c>
      <c r="D4740" s="28">
        <v>3.14</v>
      </c>
      <c r="E4740" s="28">
        <v>6.77</v>
      </c>
      <c r="F4740" s="28">
        <v>5.71</v>
      </c>
      <c r="G4740" s="28">
        <v>77.91</v>
      </c>
      <c r="H4740" s="28" t="str">
        <f>TRIM(PROPER('Base de datos cruda'!H4740))</f>
        <v>Fps</v>
      </c>
      <c r="I4740" s="28">
        <v>2.03</v>
      </c>
      <c r="J4740" s="28">
        <v>8.91</v>
      </c>
      <c r="K4740" s="28">
        <v>271.0</v>
      </c>
      <c r="L4740" s="28">
        <f>IF('Base de datos cruda'!L4740&lt;0,,'Base de datos cruda'!L4740)</f>
        <v>13.88</v>
      </c>
      <c r="M4740" s="28" t="str">
        <f>IF(TRIM(PROPER('Base de datos cruda'!M4740))="High","Alto",IF(TRIM(PROPER('Base de datos cruda'!M4740))="Medium","Medio","Bajo"))</f>
        <v>Medio</v>
      </c>
      <c r="N4740" s="29">
        <v>74.81</v>
      </c>
      <c r="O4740" s="32">
        <f t="shared" si="1"/>
        <v>74.81</v>
      </c>
      <c r="P4740" s="33">
        <f t="shared" si="2"/>
        <v>12.05</v>
      </c>
      <c r="Q4740" s="34">
        <f t="shared" si="3"/>
        <v>2.156050955</v>
      </c>
      <c r="R4740" s="35" t="str">
        <f t="shared" si="4"/>
        <v>Alto</v>
      </c>
      <c r="S4740" s="35" t="str">
        <f>IF(O4740="","",IF(O4740&gt;AVERAGE('Base de datos limpia'!$O$2:$O$8001),"Alto","Normal"))
</f>
        <v>Alto</v>
      </c>
      <c r="T4740" s="35" t="str">
        <f t="shared" si="5"/>
        <v>Gamer intensivo</v>
      </c>
      <c r="U4740" s="35"/>
    </row>
    <row r="4741">
      <c r="A4741" s="28">
        <v>4740.0</v>
      </c>
      <c r="B4741" s="28">
        <v>21.0</v>
      </c>
      <c r="C4741" s="28" t="str">
        <f>TRIM(PROPER('Base de datos cruda'!C4741))</f>
        <v>Female</v>
      </c>
      <c r="D4741" s="28">
        <v>1.93</v>
      </c>
      <c r="E4741" s="28">
        <v>5.3</v>
      </c>
      <c r="F4741" s="28">
        <v>7.66</v>
      </c>
      <c r="G4741" s="28">
        <v>60.91</v>
      </c>
      <c r="H4741" s="28" t="str">
        <f>TRIM(PROPER('Base de datos cruda'!H4741))</f>
        <v>Fps</v>
      </c>
      <c r="I4741" s="28">
        <v>4.48</v>
      </c>
      <c r="J4741" s="28">
        <v>7.09</v>
      </c>
      <c r="K4741" s="28">
        <v>294.06</v>
      </c>
      <c r="L4741" s="28">
        <f>IF('Base de datos cruda'!L4741&lt;0,,'Base de datos cruda'!L4741)</f>
        <v>4.44</v>
      </c>
      <c r="M4741" s="28" t="str">
        <f>IF(TRIM(PROPER('Base de datos cruda'!M4741))="High","Alto",IF(TRIM(PROPER('Base de datos cruda'!M4741))="Medium","Medio","Bajo"))</f>
        <v>Medio</v>
      </c>
      <c r="N4741" s="29">
        <v>87.76</v>
      </c>
      <c r="O4741" s="32">
        <f t="shared" si="1"/>
        <v>87.76</v>
      </c>
      <c r="P4741" s="33">
        <f t="shared" si="2"/>
        <v>9.02</v>
      </c>
      <c r="Q4741" s="34">
        <f t="shared" si="3"/>
        <v>2.74611399</v>
      </c>
      <c r="R4741" s="35" t="str">
        <f t="shared" si="4"/>
        <v>Alto</v>
      </c>
      <c r="S4741" s="35" t="str">
        <f>IF(O4741="","",IF(O4741&gt;AVERAGE('Base de datos limpia'!$O$2:$O$8001),"Alto","Normal"))
</f>
        <v>Alto</v>
      </c>
      <c r="T4741" s="35" t="str">
        <f t="shared" si="5"/>
        <v>Gamer moderado</v>
      </c>
      <c r="U4741" s="35"/>
    </row>
    <row r="4742">
      <c r="A4742" s="28">
        <v>4741.0</v>
      </c>
      <c r="B4742" s="28">
        <v>17.0</v>
      </c>
      <c r="C4742" s="28" t="str">
        <f>TRIM(PROPER('Base de datos cruda'!C4742))</f>
        <v>Female</v>
      </c>
      <c r="D4742" s="28">
        <v>0.52</v>
      </c>
      <c r="E4742" s="28">
        <v>7.07</v>
      </c>
      <c r="F4742" s="28">
        <v>8.66</v>
      </c>
      <c r="G4742" s="28">
        <v>82.01</v>
      </c>
      <c r="H4742" s="28" t="str">
        <f>TRIM(PROPER('Base de datos cruda'!H4742))</f>
        <v>Casual</v>
      </c>
      <c r="I4742" s="28">
        <v>1.32</v>
      </c>
      <c r="J4742" s="28">
        <v>4.26</v>
      </c>
      <c r="K4742" s="28">
        <v>314.91</v>
      </c>
      <c r="L4742" s="28">
        <f>IF('Base de datos cruda'!L4742&lt;0,,'Base de datos cruda'!L4742)</f>
        <v>5.42</v>
      </c>
      <c r="M4742" s="28" t="str">
        <f>IF(TRIM(PROPER('Base de datos cruda'!M4742))="High","Alto",IF(TRIM(PROPER('Base de datos cruda'!M4742))="Medium","Medio","Bajo"))</f>
        <v>Medio</v>
      </c>
      <c r="N4742" s="29">
        <v>95.35</v>
      </c>
      <c r="O4742" s="32">
        <f t="shared" si="1"/>
        <v>95.35</v>
      </c>
      <c r="P4742" s="33">
        <f t="shared" si="2"/>
        <v>4.78</v>
      </c>
      <c r="Q4742" s="34">
        <f t="shared" si="3"/>
        <v>13.59615385</v>
      </c>
      <c r="R4742" s="35" t="str">
        <f t="shared" si="4"/>
        <v>Alto</v>
      </c>
      <c r="S4742" s="35" t="str">
        <f>IF(O4742="","",IF(O4742&gt;AVERAGE('Base de datos limpia'!$O$2:$O$8001),"Alto","Normal"))
</f>
        <v>Alto</v>
      </c>
      <c r="T4742" s="35" t="str">
        <f t="shared" si="5"/>
        <v>Gamer intensivo</v>
      </c>
      <c r="U4742" s="35"/>
    </row>
    <row r="4743">
      <c r="A4743" s="28">
        <v>4742.0</v>
      </c>
      <c r="B4743" s="28">
        <v>18.0</v>
      </c>
      <c r="C4743" s="28" t="str">
        <f>TRIM(PROPER('Base de datos cruda'!C4743))</f>
        <v>Female</v>
      </c>
      <c r="D4743" s="28">
        <v>4.24</v>
      </c>
      <c r="E4743" s="28">
        <v>7.96</v>
      </c>
      <c r="F4743" s="28">
        <v>8.87</v>
      </c>
      <c r="G4743" s="28">
        <v>75.27</v>
      </c>
      <c r="H4743" s="28" t="str">
        <f>TRIM(PROPER('Base de datos cruda'!H4743))</f>
        <v>Rpg</v>
      </c>
      <c r="I4743" s="28">
        <v>1.67</v>
      </c>
      <c r="J4743" s="28">
        <v>7.36</v>
      </c>
      <c r="K4743" s="28">
        <v>263.08</v>
      </c>
      <c r="L4743" s="28">
        <f>IF('Base de datos cruda'!L4743&lt;0,,'Base de datos cruda'!L4743)</f>
        <v>8.72</v>
      </c>
      <c r="M4743" s="28" t="str">
        <f>IF(TRIM(PROPER('Base de datos cruda'!M4743))="High","Alto",IF(TRIM(PROPER('Base de datos cruda'!M4743))="Medium","Medio","Bajo"))</f>
        <v>Medio</v>
      </c>
      <c r="N4743" s="29">
        <v>91.61</v>
      </c>
      <c r="O4743" s="32">
        <f t="shared" si="1"/>
        <v>91.61</v>
      </c>
      <c r="P4743" s="33">
        <f t="shared" si="2"/>
        <v>11.6</v>
      </c>
      <c r="Q4743" s="34">
        <f t="shared" si="3"/>
        <v>1.877358491</v>
      </c>
      <c r="R4743" s="35" t="str">
        <f t="shared" si="4"/>
        <v>Alto</v>
      </c>
      <c r="S4743" s="35" t="str">
        <f>IF(O4743="","",IF(O4743&gt;AVERAGE('Base de datos limpia'!$O$2:$O$8001),"Alto","Normal"))
</f>
        <v>Alto</v>
      </c>
      <c r="T4743" s="35" t="str">
        <f t="shared" si="5"/>
        <v>Gamer intensivo</v>
      </c>
      <c r="U4743" s="35"/>
    </row>
    <row r="4744">
      <c r="A4744" s="28">
        <v>4743.0</v>
      </c>
      <c r="B4744" s="28">
        <v>21.0</v>
      </c>
      <c r="C4744" s="28" t="str">
        <f>TRIM(PROPER('Base de datos cruda'!C4744))</f>
        <v>Female</v>
      </c>
      <c r="D4744" s="28">
        <v>2.19</v>
      </c>
      <c r="E4744" s="28">
        <v>9.7</v>
      </c>
      <c r="F4744" s="28">
        <v>8.73</v>
      </c>
      <c r="G4744" s="28">
        <v>69.99</v>
      </c>
      <c r="H4744" s="28" t="str">
        <f>TRIM(PROPER('Base de datos cruda'!H4744))</f>
        <v>Casual</v>
      </c>
      <c r="I4744" s="28">
        <v>4.76</v>
      </c>
      <c r="J4744" s="28">
        <v>7.82</v>
      </c>
      <c r="K4744" s="28">
        <v>281.74</v>
      </c>
      <c r="L4744" s="28">
        <f>IF('Base de datos cruda'!L4744&lt;0,,'Base de datos cruda'!L4744)</f>
        <v>7.37</v>
      </c>
      <c r="M4744" s="28" t="str">
        <f>IF(TRIM(PROPER('Base de datos cruda'!M4744))="High","Alto",IF(TRIM(PROPER('Base de datos cruda'!M4744))="Medium","Medio","Bajo"))</f>
        <v>Medio</v>
      </c>
      <c r="N4744" s="29">
        <v>100.0</v>
      </c>
      <c r="O4744" s="32">
        <f t="shared" si="1"/>
        <v>100</v>
      </c>
      <c r="P4744" s="33">
        <f t="shared" si="2"/>
        <v>10.01</v>
      </c>
      <c r="Q4744" s="34">
        <f t="shared" si="3"/>
        <v>4.429223744</v>
      </c>
      <c r="R4744" s="35" t="str">
        <f t="shared" si="4"/>
        <v>Alto</v>
      </c>
      <c r="S4744" s="35" t="str">
        <f>IF(O4744="","",IF(O4744&gt;AVERAGE('Base de datos limpia'!$O$2:$O$8001),"Alto","Normal"))
</f>
        <v>Alto</v>
      </c>
      <c r="T4744" s="35" t="str">
        <f t="shared" si="5"/>
        <v>Gamer intensivo</v>
      </c>
      <c r="U4744" s="35"/>
    </row>
    <row r="4745">
      <c r="A4745" s="28">
        <v>4744.0</v>
      </c>
      <c r="B4745" s="28">
        <v>19.0</v>
      </c>
      <c r="C4745" s="28" t="str">
        <f>TRIM(PROPER('Base de datos cruda'!C4745))</f>
        <v>Male</v>
      </c>
      <c r="D4745" s="28">
        <v>6.37</v>
      </c>
      <c r="E4745" s="28">
        <v>9.0</v>
      </c>
      <c r="F4745" s="28">
        <v>8.4</v>
      </c>
      <c r="G4745" s="28">
        <v>99.42</v>
      </c>
      <c r="H4745" s="28" t="str">
        <f>TRIM(PROPER('Base de datos cruda'!H4745))</f>
        <v>Fps</v>
      </c>
      <c r="I4745" s="28">
        <v>0.32</v>
      </c>
      <c r="J4745" s="28">
        <v>11.2</v>
      </c>
      <c r="K4745" s="28">
        <v>237.97</v>
      </c>
      <c r="L4745" s="28">
        <f>IF('Base de datos cruda'!L4745&lt;0,,'Base de datos cruda'!L4745)</f>
        <v>17.7</v>
      </c>
      <c r="M4745" s="28" t="str">
        <f>IF(TRIM(PROPER('Base de datos cruda'!M4745))="High","Alto",IF(TRIM(PROPER('Base de datos cruda'!M4745))="Medium","Medio","Bajo"))</f>
        <v>Bajo</v>
      </c>
      <c r="N4745" s="29">
        <v>99.4964136954867</v>
      </c>
      <c r="O4745" s="32">
        <f t="shared" si="1"/>
        <v>99.4964137</v>
      </c>
      <c r="P4745" s="33">
        <f t="shared" si="2"/>
        <v>17.57</v>
      </c>
      <c r="Q4745" s="34">
        <f t="shared" si="3"/>
        <v>1.412872841</v>
      </c>
      <c r="R4745" s="35" t="str">
        <f t="shared" si="4"/>
        <v>Alto</v>
      </c>
      <c r="S4745" s="35" t="str">
        <f>IF(O4745="","",IF(O4745&gt;AVERAGE('Base de datos limpia'!$O$2:$O$8001),"Alto","Normal"))
</f>
        <v>Alto</v>
      </c>
      <c r="T4745" s="35" t="str">
        <f t="shared" si="5"/>
        <v>Gamer intensivo</v>
      </c>
      <c r="U4745" s="35"/>
    </row>
    <row r="4746">
      <c r="A4746" s="28">
        <v>4745.0</v>
      </c>
      <c r="B4746" s="28">
        <v>21.0</v>
      </c>
      <c r="C4746" s="28" t="str">
        <f>TRIM(PROPER('Base de datos cruda'!C4746))</f>
        <v>Female</v>
      </c>
      <c r="D4746" s="28">
        <v>0.06</v>
      </c>
      <c r="E4746" s="28">
        <v>8.15</v>
      </c>
      <c r="F4746" s="28">
        <v>8.95</v>
      </c>
      <c r="G4746" s="28">
        <v>77.13</v>
      </c>
      <c r="H4746" s="28" t="str">
        <f>TRIM(PROPER('Base de datos cruda'!H4746))</f>
        <v>Fps</v>
      </c>
      <c r="I4746" s="28">
        <v>3.9</v>
      </c>
      <c r="J4746" s="28">
        <v>3.91</v>
      </c>
      <c r="K4746" s="28">
        <v>322.68</v>
      </c>
      <c r="L4746" s="28">
        <f>IF('Base de datos cruda'!L4746&lt;0,,'Base de datos cruda'!L4746)</f>
        <v>2.62</v>
      </c>
      <c r="M4746" s="28" t="str">
        <f>IF(TRIM(PROPER('Base de datos cruda'!M4746))="High","Alto",IF(TRIM(PROPER('Base de datos cruda'!M4746))="Medium","Medio","Bajo"))</f>
        <v>Medio</v>
      </c>
      <c r="N4746" s="29">
        <v>100.0</v>
      </c>
      <c r="O4746" s="32">
        <f t="shared" si="1"/>
        <v>100</v>
      </c>
      <c r="P4746" s="33">
        <f t="shared" si="2"/>
        <v>3.97</v>
      </c>
      <c r="Q4746" s="34">
        <f t="shared" si="3"/>
        <v>135.8333333</v>
      </c>
      <c r="R4746" s="35" t="str">
        <f t="shared" si="4"/>
        <v>Alto</v>
      </c>
      <c r="S4746" s="35" t="str">
        <f>IF(O4746="","",IF(O4746&gt;AVERAGE('Base de datos limpia'!$O$2:$O$8001),"Alto","Normal"))
</f>
        <v>Alto</v>
      </c>
      <c r="T4746" s="35" t="str">
        <f t="shared" si="5"/>
        <v>Gamer intensivo</v>
      </c>
      <c r="U4746" s="35"/>
    </row>
    <row r="4747">
      <c r="A4747" s="28">
        <v>4746.0</v>
      </c>
      <c r="B4747" s="28">
        <v>16.0</v>
      </c>
      <c r="C4747" s="28" t="str">
        <f>TRIM(PROPER('Base de datos cruda'!C4747))</f>
        <v>Male</v>
      </c>
      <c r="D4747" s="28">
        <v>6.74</v>
      </c>
      <c r="E4747" s="28">
        <v>7.25</v>
      </c>
      <c r="F4747" s="28">
        <v>5.88</v>
      </c>
      <c r="G4747" s="28">
        <v>76.57</v>
      </c>
      <c r="H4747" s="28" t="str">
        <f>TRIM(PROPER('Base de datos cruda'!H4747))</f>
        <v>Fps</v>
      </c>
      <c r="I4747" s="28">
        <v>3.59</v>
      </c>
      <c r="J4747" s="28">
        <v>12.14</v>
      </c>
      <c r="K4747" s="28">
        <v>231.83</v>
      </c>
      <c r="L4747" s="28">
        <f>IF('Base de datos cruda'!L4747&lt;0,,'Base de datos cruda'!L4747)</f>
        <v>15.92</v>
      </c>
      <c r="M4747" s="28" t="str">
        <f>IF(TRIM(PROPER('Base de datos cruda'!M4747))="High","Alto",IF(TRIM(PROPER('Base de datos cruda'!M4747))="Medium","Medio","Bajo"))</f>
        <v>Alto</v>
      </c>
      <c r="N4747" s="29">
        <v>71.9576764281461</v>
      </c>
      <c r="O4747" s="32">
        <f t="shared" si="1"/>
        <v>71.95767643</v>
      </c>
      <c r="P4747" s="33">
        <f t="shared" si="2"/>
        <v>18.88</v>
      </c>
      <c r="Q4747" s="34">
        <f t="shared" si="3"/>
        <v>1.075667656</v>
      </c>
      <c r="R4747" s="35" t="str">
        <f t="shared" si="4"/>
        <v>Alto</v>
      </c>
      <c r="S4747" s="35" t="str">
        <f>IF(O4747="","",IF(O4747&gt;AVERAGE('Base de datos limpia'!$O$2:$O$8001),"Alto","Normal"))
</f>
        <v>Alto</v>
      </c>
      <c r="T4747" s="35" t="str">
        <f t="shared" si="5"/>
        <v>Gamer intensivo</v>
      </c>
      <c r="U4747" s="35"/>
    </row>
    <row r="4748">
      <c r="A4748" s="28">
        <v>4747.0</v>
      </c>
      <c r="B4748" s="28">
        <v>16.0</v>
      </c>
      <c r="C4748" s="28" t="str">
        <f>TRIM(PROPER('Base de datos cruda'!C4748))</f>
        <v>Female</v>
      </c>
      <c r="D4748" s="28">
        <v>7.64</v>
      </c>
      <c r="E4748" s="28">
        <v>6.17</v>
      </c>
      <c r="F4748" s="28">
        <v>8.74</v>
      </c>
      <c r="G4748" s="28">
        <v>78.52</v>
      </c>
      <c r="H4748" s="28" t="str">
        <f>TRIM(PROPER('Base de datos cruda'!H4748))</f>
        <v>Fps</v>
      </c>
      <c r="I4748" s="28">
        <v>4.51</v>
      </c>
      <c r="J4748" s="28">
        <v>11.65</v>
      </c>
      <c r="K4748" s="28">
        <v>232.87</v>
      </c>
      <c r="L4748" s="28">
        <f>IF('Base de datos cruda'!L4748&lt;0,,'Base de datos cruda'!L4748)</f>
        <v>21.82</v>
      </c>
      <c r="M4748" s="28" t="str">
        <f>IF(TRIM(PROPER('Base de datos cruda'!M4748))="High","Alto",IF(TRIM(PROPER('Base de datos cruda'!M4748))="Medium","Medio","Bajo"))</f>
        <v>Bajo</v>
      </c>
      <c r="N4748" s="29">
        <v>47.57</v>
      </c>
      <c r="O4748" s="32">
        <f t="shared" si="1"/>
        <v>47.57</v>
      </c>
      <c r="P4748" s="33">
        <f t="shared" si="2"/>
        <v>19.29</v>
      </c>
      <c r="Q4748" s="34">
        <f t="shared" si="3"/>
        <v>0.807591623</v>
      </c>
      <c r="R4748" s="35" t="str">
        <f t="shared" si="4"/>
        <v>Bajo</v>
      </c>
      <c r="S4748" s="35" t="str">
        <f>IF(O4748="","",IF(O4748&gt;AVERAGE('Base de datos limpia'!$O$2:$O$8001),"Alto","Normal"))
</f>
        <v>Normal</v>
      </c>
      <c r="T4748" s="35" t="str">
        <f t="shared" si="5"/>
        <v>Gamer intensivo</v>
      </c>
      <c r="U4748" s="35"/>
    </row>
    <row r="4749">
      <c r="A4749" s="28">
        <v>4748.0</v>
      </c>
      <c r="B4749" s="28">
        <v>18.0</v>
      </c>
      <c r="C4749" s="28" t="str">
        <f>TRIM(PROPER('Base de datos cruda'!C4749))</f>
        <v>Female</v>
      </c>
      <c r="D4749" s="28">
        <v>5.73</v>
      </c>
      <c r="E4749" s="28">
        <v>2.09</v>
      </c>
      <c r="F4749" s="28">
        <v>7.81</v>
      </c>
      <c r="G4749" s="28">
        <v>64.65</v>
      </c>
      <c r="H4749" s="28" t="str">
        <f>TRIM(PROPER('Base de datos cruda'!H4749))</f>
        <v>Fps</v>
      </c>
      <c r="I4749" s="28">
        <v>0.45</v>
      </c>
      <c r="J4749" s="28">
        <v>11.6</v>
      </c>
      <c r="K4749" s="28">
        <v>248.69</v>
      </c>
      <c r="L4749" s="28">
        <f>IF('Base de datos cruda'!L4749&lt;0,,'Base de datos cruda'!L4749)</f>
        <v>10.73</v>
      </c>
      <c r="M4749" s="28" t="str">
        <f>IF(TRIM(PROPER('Base de datos cruda'!M4749))="High","Alto",IF(TRIM(PROPER('Base de datos cruda'!M4749))="Medium","Medio","Bajo"))</f>
        <v>Bajo</v>
      </c>
      <c r="N4749" s="29">
        <v>35.09</v>
      </c>
      <c r="O4749" s="32">
        <f t="shared" si="1"/>
        <v>35.09</v>
      </c>
      <c r="P4749" s="33">
        <f t="shared" si="2"/>
        <v>17.33</v>
      </c>
      <c r="Q4749" s="34">
        <f t="shared" si="3"/>
        <v>0.3647469459</v>
      </c>
      <c r="R4749" s="35" t="str">
        <f t="shared" si="4"/>
        <v>Bajo</v>
      </c>
      <c r="S4749" s="35" t="str">
        <f>IF(O4749="","",IF(O4749&gt;AVERAGE('Base de datos limpia'!$O$2:$O$8001),"Alto","Normal"))
</f>
        <v>Normal</v>
      </c>
      <c r="T4749" s="35" t="str">
        <f t="shared" si="5"/>
        <v>Gamer casual</v>
      </c>
      <c r="U4749" s="35"/>
    </row>
    <row r="4750">
      <c r="A4750" s="28">
        <v>4749.0</v>
      </c>
      <c r="B4750" s="28">
        <v>23.0</v>
      </c>
      <c r="C4750" s="28" t="str">
        <f>TRIM(PROPER('Base de datos cruda'!C4750))</f>
        <v>Female</v>
      </c>
      <c r="D4750" s="28">
        <v>5.87</v>
      </c>
      <c r="E4750" s="28">
        <v>2.49</v>
      </c>
      <c r="F4750" s="28">
        <v>4.84</v>
      </c>
      <c r="G4750" s="28">
        <v>75.72</v>
      </c>
      <c r="H4750" s="28" t="str">
        <f>TRIM(PROPER('Base de datos cruda'!H4750))</f>
        <v>Fps</v>
      </c>
      <c r="I4750" s="28">
        <v>4.85</v>
      </c>
      <c r="J4750" s="28">
        <v>11.16</v>
      </c>
      <c r="K4750" s="28">
        <v>243.51</v>
      </c>
      <c r="L4750" s="28">
        <f>IF('Base de datos cruda'!L4750&lt;0,,'Base de datos cruda'!L4750)</f>
        <v>12.5</v>
      </c>
      <c r="M4750" s="28" t="str">
        <f>IF(TRIM(PROPER('Base de datos cruda'!M4750))="High","Alto",IF(TRIM(PROPER('Base de datos cruda'!M4750))="Medium","Medio","Bajo"))</f>
        <v>Bajo</v>
      </c>
      <c r="N4750" s="29">
        <v>27.28</v>
      </c>
      <c r="O4750" s="32">
        <f t="shared" si="1"/>
        <v>27.28</v>
      </c>
      <c r="P4750" s="33">
        <f t="shared" si="2"/>
        <v>17.03</v>
      </c>
      <c r="Q4750" s="34">
        <f t="shared" si="3"/>
        <v>0.4241908007</v>
      </c>
      <c r="R4750" s="35" t="str">
        <f t="shared" si="4"/>
        <v>Bajo</v>
      </c>
      <c r="S4750" s="35" t="str">
        <f>IF(O4750="","",IF(O4750&gt;AVERAGE('Base de datos limpia'!$O$2:$O$8001),"Alto","Normal"))
</f>
        <v>Normal</v>
      </c>
      <c r="T4750" s="35" t="str">
        <f t="shared" si="5"/>
        <v>Gamer casual</v>
      </c>
      <c r="U4750" s="35"/>
    </row>
    <row r="4751">
      <c r="A4751" s="28">
        <v>4750.0</v>
      </c>
      <c r="B4751" s="28">
        <v>23.0</v>
      </c>
      <c r="C4751" s="28" t="str">
        <f>TRIM(PROPER('Base de datos cruda'!C4751))</f>
        <v>Male</v>
      </c>
      <c r="D4751" s="28">
        <v>7.47</v>
      </c>
      <c r="E4751" s="28">
        <v>8.38</v>
      </c>
      <c r="F4751" s="28">
        <v>4.23</v>
      </c>
      <c r="G4751" s="28">
        <v>73.46</v>
      </c>
      <c r="H4751" s="28" t="str">
        <f>TRIM(PROPER('Base de datos cruda'!H4751))</f>
        <v>Rpg</v>
      </c>
      <c r="I4751" s="28">
        <v>0.14</v>
      </c>
      <c r="J4751" s="28">
        <v>11.22</v>
      </c>
      <c r="K4751" s="28">
        <v>223.11</v>
      </c>
      <c r="L4751" s="28">
        <f>IF('Base de datos cruda'!L4751&lt;0,,'Base de datos cruda'!L4751)</f>
        <v>16.2</v>
      </c>
      <c r="M4751" s="28" t="str">
        <f>IF(TRIM(PROPER('Base de datos cruda'!M4751))="High","Alto",IF(TRIM(PROPER('Base de datos cruda'!M4751))="Medium","Medio","Bajo"))</f>
        <v>Alto</v>
      </c>
      <c r="N4751" s="29">
        <v>67.8487201416393</v>
      </c>
      <c r="O4751" s="32">
        <f t="shared" si="1"/>
        <v>67.84872014</v>
      </c>
      <c r="P4751" s="33">
        <f t="shared" si="2"/>
        <v>18.69</v>
      </c>
      <c r="Q4751" s="34">
        <f t="shared" si="3"/>
        <v>1.121820616</v>
      </c>
      <c r="R4751" s="35" t="str">
        <f t="shared" si="4"/>
        <v>Medio</v>
      </c>
      <c r="S4751" s="35" t="str">
        <f>IF(O4751="","",IF(O4751&gt;AVERAGE('Base de datos limpia'!$O$2:$O$8001),"Alto","Normal"))
</f>
        <v>Alto</v>
      </c>
      <c r="T4751" s="35" t="str">
        <f t="shared" si="5"/>
        <v>Gamer intensivo</v>
      </c>
      <c r="U4751" s="35"/>
    </row>
    <row r="4752">
      <c r="A4752" s="28">
        <v>4751.0</v>
      </c>
      <c r="B4752" s="28">
        <v>19.0</v>
      </c>
      <c r="C4752" s="28" t="str">
        <f>TRIM(PROPER('Base de datos cruda'!C4752))</f>
        <v>Female</v>
      </c>
      <c r="D4752" s="28">
        <v>1.67</v>
      </c>
      <c r="E4752" s="28">
        <v>8.23</v>
      </c>
      <c r="F4752" s="28">
        <v>5.07</v>
      </c>
      <c r="G4752" s="28">
        <v>78.6</v>
      </c>
      <c r="H4752" s="28" t="str">
        <f>TRIM(PROPER('Base de datos cruda'!H4752))</f>
        <v>Fps</v>
      </c>
      <c r="I4752" s="28">
        <v>1.69</v>
      </c>
      <c r="J4752" s="28">
        <v>7.28</v>
      </c>
      <c r="K4752" s="28">
        <v>302.28</v>
      </c>
      <c r="L4752" s="28">
        <f>IF('Base de datos cruda'!L4752&lt;0,,'Base de datos cruda'!L4752)</f>
        <v>8.23</v>
      </c>
      <c r="M4752" s="28" t="str">
        <f>IF(TRIM(PROPER('Base de datos cruda'!M4752))="High","Alto",IF(TRIM(PROPER('Base de datos cruda'!M4752))="Medium","Medio","Bajo"))</f>
        <v>Alto</v>
      </c>
      <c r="N4752" s="29">
        <v>94.27</v>
      </c>
      <c r="O4752" s="32">
        <f t="shared" si="1"/>
        <v>94.27</v>
      </c>
      <c r="P4752" s="33">
        <f t="shared" si="2"/>
        <v>8.95</v>
      </c>
      <c r="Q4752" s="34">
        <f t="shared" si="3"/>
        <v>4.928143713</v>
      </c>
      <c r="R4752" s="35" t="str">
        <f t="shared" si="4"/>
        <v>Alto</v>
      </c>
      <c r="S4752" s="35" t="str">
        <f>IF(O4752="","",IF(O4752&gt;AVERAGE('Base de datos limpia'!$O$2:$O$8001),"Alto","Normal"))
</f>
        <v>Alto</v>
      </c>
      <c r="T4752" s="35" t="str">
        <f t="shared" si="5"/>
        <v>Gamer intensivo</v>
      </c>
      <c r="U4752" s="35"/>
    </row>
    <row r="4753">
      <c r="A4753" s="28">
        <v>4752.0</v>
      </c>
      <c r="B4753" s="28">
        <v>21.0</v>
      </c>
      <c r="C4753" s="28" t="str">
        <f>TRIM(PROPER('Base de datos cruda'!C4753))</f>
        <v>Female</v>
      </c>
      <c r="D4753" s="28">
        <v>7.96</v>
      </c>
      <c r="E4753" s="28">
        <v>6.53</v>
      </c>
      <c r="F4753" s="28">
        <v>7.89</v>
      </c>
      <c r="G4753" s="28">
        <v>94.26</v>
      </c>
      <c r="H4753" s="28" t="str">
        <f>TRIM(PROPER('Base de datos cruda'!H4753))</f>
        <v>Fps</v>
      </c>
      <c r="I4753" s="28">
        <v>0.42</v>
      </c>
      <c r="J4753" s="28">
        <v>10.67</v>
      </c>
      <c r="K4753" s="28">
        <v>235.75</v>
      </c>
      <c r="L4753" s="28">
        <f>IF('Base de datos cruda'!L4753&lt;0,,'Base de datos cruda'!L4753)</f>
        <v>16.27</v>
      </c>
      <c r="M4753" s="28" t="str">
        <f>IF(TRIM(PROPER('Base de datos cruda'!M4753))="High","Alto",IF(TRIM(PROPER('Base de datos cruda'!M4753))="Medium","Medio","Bajo"))</f>
        <v>Bajo</v>
      </c>
      <c r="N4753" s="29">
        <v>46.22</v>
      </c>
      <c r="O4753" s="32">
        <f t="shared" si="1"/>
        <v>46.22</v>
      </c>
      <c r="P4753" s="33">
        <f t="shared" si="2"/>
        <v>18.63</v>
      </c>
      <c r="Q4753" s="34">
        <f t="shared" si="3"/>
        <v>0.8203517588</v>
      </c>
      <c r="R4753" s="35" t="str">
        <f t="shared" si="4"/>
        <v>Bajo</v>
      </c>
      <c r="S4753" s="35" t="str">
        <f>IF(O4753="","",IF(O4753&gt;AVERAGE('Base de datos limpia'!$O$2:$O$8001),"Alto","Normal"))
</f>
        <v>Normal</v>
      </c>
      <c r="T4753" s="35" t="str">
        <f t="shared" si="5"/>
        <v>Gamer intensivo</v>
      </c>
      <c r="U4753" s="35"/>
    </row>
    <row r="4754">
      <c r="A4754" s="28">
        <v>4753.0</v>
      </c>
      <c r="B4754" s="28">
        <v>23.0</v>
      </c>
      <c r="C4754" s="28" t="str">
        <f>TRIM(PROPER('Base de datos cruda'!C4754))</f>
        <v>Female</v>
      </c>
      <c r="D4754" s="28">
        <v>6.19</v>
      </c>
      <c r="E4754" s="28">
        <v>4.95</v>
      </c>
      <c r="F4754" s="28">
        <v>7.16</v>
      </c>
      <c r="G4754" s="28">
        <v>67.71</v>
      </c>
      <c r="H4754" s="28" t="str">
        <f>TRIM(PROPER('Base de datos cruda'!H4754))</f>
        <v>Fps</v>
      </c>
      <c r="I4754" s="28">
        <v>0.26</v>
      </c>
      <c r="J4754" s="28">
        <v>10.69</v>
      </c>
      <c r="K4754" s="28">
        <v>246.94</v>
      </c>
      <c r="L4754" s="28">
        <f>IF('Base de datos cruda'!L4754&lt;0,,'Base de datos cruda'!L4754)</f>
        <v>16.57</v>
      </c>
      <c r="M4754" s="28" t="str">
        <f>IF(TRIM(PROPER('Base de datos cruda'!M4754))="High","Alto",IF(TRIM(PROPER('Base de datos cruda'!M4754))="Medium","Medio","Bajo"))</f>
        <v>Bajo</v>
      </c>
      <c r="N4754" s="29">
        <v>44.64</v>
      </c>
      <c r="O4754" s="32">
        <f t="shared" si="1"/>
        <v>44.64</v>
      </c>
      <c r="P4754" s="33">
        <f t="shared" si="2"/>
        <v>16.88</v>
      </c>
      <c r="Q4754" s="34">
        <f t="shared" si="3"/>
        <v>0.7996768982</v>
      </c>
      <c r="R4754" s="35" t="str">
        <f t="shared" si="4"/>
        <v>Bajo</v>
      </c>
      <c r="S4754" s="35" t="str">
        <f>IF(O4754="","",IF(O4754&gt;AVERAGE('Base de datos limpia'!$O$2:$O$8001),"Alto","Normal"))
</f>
        <v>Normal</v>
      </c>
      <c r="T4754" s="35" t="str">
        <f t="shared" si="5"/>
        <v>Gamer moderado</v>
      </c>
      <c r="U4754" s="35"/>
    </row>
    <row r="4755">
      <c r="A4755" s="28">
        <v>4754.0</v>
      </c>
      <c r="B4755" s="28">
        <v>22.0</v>
      </c>
      <c r="C4755" s="28" t="str">
        <f>TRIM(PROPER('Base de datos cruda'!C4755))</f>
        <v>Male</v>
      </c>
      <c r="D4755" s="28">
        <v>5.81</v>
      </c>
      <c r="E4755" s="28">
        <v>1.23</v>
      </c>
      <c r="F4755" s="28">
        <v>5.12</v>
      </c>
      <c r="G4755" s="28">
        <v>84.31</v>
      </c>
      <c r="H4755" s="28" t="str">
        <f>TRIM(PROPER('Base de datos cruda'!H4755))</f>
        <v>Casual</v>
      </c>
      <c r="I4755" s="28">
        <v>4.82</v>
      </c>
      <c r="J4755" s="28">
        <v>7.67</v>
      </c>
      <c r="K4755" s="28">
        <v>240.63</v>
      </c>
      <c r="L4755" s="28">
        <f>IF('Base de datos cruda'!L4755&lt;0,,'Base de datos cruda'!L4755)</f>
        <v>9.11</v>
      </c>
      <c r="M4755" s="28" t="str">
        <f>IF(TRIM(PROPER('Base de datos cruda'!M4755))="High","Alto",IF(TRIM(PROPER('Base de datos cruda'!M4755))="Medium","Medio","Bajo"))</f>
        <v>Bajo</v>
      </c>
      <c r="N4755" s="29">
        <v>14.33</v>
      </c>
      <c r="O4755" s="32">
        <f t="shared" si="1"/>
        <v>14.33</v>
      </c>
      <c r="P4755" s="33">
        <f t="shared" si="2"/>
        <v>13.48</v>
      </c>
      <c r="Q4755" s="34">
        <f t="shared" si="3"/>
        <v>0.2117039587</v>
      </c>
      <c r="R4755" s="35" t="str">
        <f t="shared" si="4"/>
        <v>Bajo</v>
      </c>
      <c r="S4755" s="35" t="str">
        <f>IF(O4755="","",IF(O4755&gt;AVERAGE('Base de datos limpia'!$O$2:$O$8001),"Alto","Normal"))
</f>
        <v>Normal</v>
      </c>
      <c r="T4755" s="35" t="str">
        <f t="shared" si="5"/>
        <v>Gamer casual</v>
      </c>
      <c r="U4755" s="35"/>
    </row>
    <row r="4756">
      <c r="A4756" s="28">
        <v>4755.0</v>
      </c>
      <c r="B4756" s="28">
        <v>22.0</v>
      </c>
      <c r="C4756" s="28" t="str">
        <f>TRIM(PROPER('Base de datos cruda'!C4756))</f>
        <v>Male</v>
      </c>
      <c r="D4756" s="28">
        <v>2.89</v>
      </c>
      <c r="E4756" s="28">
        <v>3.94</v>
      </c>
      <c r="F4756" s="28">
        <v>7.71</v>
      </c>
      <c r="G4756" s="28">
        <v>61.51</v>
      </c>
      <c r="H4756" s="28" t="str">
        <f>TRIM(PROPER('Base de datos cruda'!H4756))</f>
        <v>Fps</v>
      </c>
      <c r="I4756" s="28">
        <v>3.6</v>
      </c>
      <c r="J4756" s="28">
        <v>8.37</v>
      </c>
      <c r="K4756" s="28">
        <v>296.25</v>
      </c>
      <c r="L4756" s="28">
        <f>IF('Base de datos cruda'!L4756&lt;0,,'Base de datos cruda'!L4756)</f>
        <v>10.82</v>
      </c>
      <c r="M4756" s="28" t="str">
        <f>IF(TRIM(PROPER('Base de datos cruda'!M4756))="High","Alto",IF(TRIM(PROPER('Base de datos cruda'!M4756))="Medium","Medio","Bajo"))</f>
        <v>Medio</v>
      </c>
      <c r="N4756" s="29">
        <v>63.47</v>
      </c>
      <c r="O4756" s="32">
        <f t="shared" si="1"/>
        <v>63.47</v>
      </c>
      <c r="P4756" s="33">
        <f t="shared" si="2"/>
        <v>11.26</v>
      </c>
      <c r="Q4756" s="34">
        <f t="shared" si="3"/>
        <v>1.363321799</v>
      </c>
      <c r="R4756" s="35" t="str">
        <f t="shared" si="4"/>
        <v>Medio</v>
      </c>
      <c r="S4756" s="35" t="str">
        <f>IF(O4756="","",IF(O4756&gt;AVERAGE('Base de datos limpia'!$O$2:$O$8001),"Alto","Normal"))
</f>
        <v>Normal</v>
      </c>
      <c r="T4756" s="35" t="str">
        <f t="shared" si="5"/>
        <v>Gamer moderado</v>
      </c>
      <c r="U4756" s="35"/>
    </row>
    <row r="4757">
      <c r="A4757" s="28">
        <v>4756.0</v>
      </c>
      <c r="B4757" s="28">
        <v>19.0</v>
      </c>
      <c r="C4757" s="28" t="str">
        <f>TRIM(PROPER('Base de datos cruda'!C4757))</f>
        <v>Male</v>
      </c>
      <c r="D4757" s="28">
        <v>4.37</v>
      </c>
      <c r="E4757" s="28">
        <v>4.79</v>
      </c>
      <c r="F4757" s="28">
        <v>4.71</v>
      </c>
      <c r="G4757" s="28">
        <v>72.67</v>
      </c>
      <c r="H4757" s="28" t="str">
        <f>TRIM(PROPER('Base de datos cruda'!H4757))</f>
        <v>Fps</v>
      </c>
      <c r="I4757" s="28">
        <v>2.53</v>
      </c>
      <c r="J4757" s="28">
        <v>6.61</v>
      </c>
      <c r="K4757" s="28">
        <v>258.71</v>
      </c>
      <c r="L4757" s="28">
        <f>IF('Base de datos cruda'!L4757&lt;0,,'Base de datos cruda'!L4757)</f>
        <v>11.65</v>
      </c>
      <c r="M4757" s="28" t="str">
        <f>IF(TRIM(PROPER('Base de datos cruda'!M4757))="High","Alto",IF(TRIM(PROPER('Base de datos cruda'!M4757))="Medium","Medio","Bajo"))</f>
        <v>Medio</v>
      </c>
      <c r="N4757" s="29">
        <v>60.02</v>
      </c>
      <c r="O4757" s="32">
        <f t="shared" si="1"/>
        <v>60.02</v>
      </c>
      <c r="P4757" s="33">
        <f t="shared" si="2"/>
        <v>10.98</v>
      </c>
      <c r="Q4757" s="34">
        <f t="shared" si="3"/>
        <v>1.09610984</v>
      </c>
      <c r="R4757" s="35" t="str">
        <f t="shared" si="4"/>
        <v>Medio</v>
      </c>
      <c r="S4757" s="35" t="str">
        <f>IF(O4757="","",IF(O4757&gt;AVERAGE('Base de datos limpia'!$O$2:$O$8001),"Alto","Normal"))
</f>
        <v>Normal</v>
      </c>
      <c r="T4757" s="35" t="str">
        <f t="shared" si="5"/>
        <v>Gamer moderado</v>
      </c>
      <c r="U4757" s="35"/>
    </row>
    <row r="4758">
      <c r="A4758" s="28">
        <v>4757.0</v>
      </c>
      <c r="B4758" s="28">
        <v>24.0</v>
      </c>
      <c r="C4758" s="28" t="str">
        <f>TRIM(PROPER('Base de datos cruda'!C4758))</f>
        <v>Female</v>
      </c>
      <c r="D4758" s="28">
        <v>5.23</v>
      </c>
      <c r="E4758" s="28">
        <v>5.37</v>
      </c>
      <c r="F4758" s="28">
        <v>8.11</v>
      </c>
      <c r="G4758" s="28">
        <v>78.91</v>
      </c>
      <c r="H4758" s="28" t="str">
        <f>TRIM(PROPER('Base de datos cruda'!H4758))</f>
        <v>Fps</v>
      </c>
      <c r="I4758" s="28">
        <v>0.54</v>
      </c>
      <c r="J4758" s="28">
        <v>10.98</v>
      </c>
      <c r="K4758" s="28">
        <v>274.53</v>
      </c>
      <c r="L4758" s="28">
        <f>IF('Base de datos cruda'!L4758&lt;0,,'Base de datos cruda'!L4758)</f>
        <v>11.19</v>
      </c>
      <c r="M4758" s="28" t="str">
        <f>IF(TRIM(PROPER('Base de datos cruda'!M4758))="High","Alto",IF(TRIM(PROPER('Base de datos cruda'!M4758))="Medium","Medio","Bajo"))</f>
        <v>Bajo</v>
      </c>
      <c r="N4758" s="29">
        <v>63.42</v>
      </c>
      <c r="O4758" s="32">
        <f t="shared" si="1"/>
        <v>63.42</v>
      </c>
      <c r="P4758" s="33">
        <f t="shared" si="2"/>
        <v>16.21</v>
      </c>
      <c r="Q4758" s="34">
        <f t="shared" si="3"/>
        <v>1.026768642</v>
      </c>
      <c r="R4758" s="35" t="str">
        <f t="shared" si="4"/>
        <v>Medio</v>
      </c>
      <c r="S4758" s="35" t="str">
        <f>IF(O4758="","",IF(O4758&gt;AVERAGE('Base de datos limpia'!$O$2:$O$8001),"Alto","Normal"))
</f>
        <v>Normal</v>
      </c>
      <c r="T4758" s="35" t="str">
        <f t="shared" si="5"/>
        <v>Gamer moderado</v>
      </c>
      <c r="U4758" s="35"/>
    </row>
    <row r="4759">
      <c r="A4759" s="28">
        <v>4758.0</v>
      </c>
      <c r="B4759" s="28">
        <v>21.0</v>
      </c>
      <c r="C4759" s="28" t="str">
        <f>TRIM(PROPER('Base de datos cruda'!C4759))</f>
        <v>Female</v>
      </c>
      <c r="D4759" s="28">
        <v>4.96</v>
      </c>
      <c r="E4759" s="28">
        <v>9.36</v>
      </c>
      <c r="F4759" s="28">
        <v>7.97</v>
      </c>
      <c r="G4759" s="28">
        <v>62.97</v>
      </c>
      <c r="H4759" s="28" t="str">
        <f>TRIM(PROPER('Base de datos cruda'!H4759))</f>
        <v>Casual</v>
      </c>
      <c r="I4759" s="28">
        <v>2.63</v>
      </c>
      <c r="J4759" s="28">
        <v>6.04</v>
      </c>
      <c r="K4759" s="28">
        <v>258.87</v>
      </c>
      <c r="L4759" s="28">
        <f>IF('Base de datos cruda'!L4759&lt;0,,'Base de datos cruda'!L4759)</f>
        <v>10.39</v>
      </c>
      <c r="M4759" s="28" t="str">
        <f>IF(TRIM(PROPER('Base de datos cruda'!M4759))="High","Alto",IF(TRIM(PROPER('Base de datos cruda'!M4759))="Medium","Medio","Bajo"))</f>
        <v>Medio</v>
      </c>
      <c r="N4759" s="29">
        <v>86.54</v>
      </c>
      <c r="O4759" s="32">
        <f t="shared" si="1"/>
        <v>86.54</v>
      </c>
      <c r="P4759" s="33">
        <f t="shared" si="2"/>
        <v>11</v>
      </c>
      <c r="Q4759" s="34">
        <f t="shared" si="3"/>
        <v>1.887096774</v>
      </c>
      <c r="R4759" s="35" t="str">
        <f t="shared" si="4"/>
        <v>Alto</v>
      </c>
      <c r="S4759" s="35" t="str">
        <f>IF(O4759="","",IF(O4759&gt;AVERAGE('Base de datos limpia'!$O$2:$O$8001),"Alto","Normal"))
</f>
        <v>Alto</v>
      </c>
      <c r="T4759" s="35" t="str">
        <f t="shared" si="5"/>
        <v>Gamer intensivo</v>
      </c>
      <c r="U4759" s="35"/>
    </row>
    <row r="4760">
      <c r="A4760" s="28">
        <v>4759.0</v>
      </c>
      <c r="B4760" s="28">
        <v>18.0</v>
      </c>
      <c r="C4760" s="28" t="str">
        <f>TRIM(PROPER('Base de datos cruda'!C4760))</f>
        <v>Other</v>
      </c>
      <c r="D4760" s="28">
        <v>5.64</v>
      </c>
      <c r="E4760" s="28">
        <v>1.98</v>
      </c>
      <c r="F4760" s="28">
        <v>8.86</v>
      </c>
      <c r="G4760" s="28">
        <v>81.76</v>
      </c>
      <c r="H4760" s="28" t="str">
        <f>TRIM(PROPER('Base de datos cruda'!H4760))</f>
        <v>Rpg</v>
      </c>
      <c r="I4760" s="28">
        <v>1.6</v>
      </c>
      <c r="J4760" s="28">
        <v>10.05</v>
      </c>
      <c r="K4760" s="28">
        <v>243.54</v>
      </c>
      <c r="L4760" s="28">
        <f>IF('Base de datos cruda'!L4760&lt;0,,'Base de datos cruda'!L4760)</f>
        <v>12.95</v>
      </c>
      <c r="M4760" s="28" t="str">
        <f>IF(TRIM(PROPER('Base de datos cruda'!M4760))="High","Alto",IF(TRIM(PROPER('Base de datos cruda'!M4760))="Medium","Medio","Bajo"))</f>
        <v>Bajo</v>
      </c>
      <c r="N4760" s="29">
        <v>50.57</v>
      </c>
      <c r="O4760" s="32">
        <f t="shared" si="1"/>
        <v>50.57</v>
      </c>
      <c r="P4760" s="33">
        <f t="shared" si="2"/>
        <v>15.69</v>
      </c>
      <c r="Q4760" s="34">
        <f t="shared" si="3"/>
        <v>0.3510638298</v>
      </c>
      <c r="R4760" s="35" t="str">
        <f t="shared" si="4"/>
        <v>Medio</v>
      </c>
      <c r="S4760" s="35" t="str">
        <f>IF(O4760="","",IF(O4760&gt;AVERAGE('Base de datos limpia'!$O$2:$O$8001),"Alto","Normal"))
</f>
        <v>Normal</v>
      </c>
      <c r="T4760" s="35" t="str">
        <f t="shared" si="5"/>
        <v>Gamer casual</v>
      </c>
      <c r="U4760" s="35"/>
    </row>
    <row r="4761">
      <c r="A4761" s="28">
        <v>4760.0</v>
      </c>
      <c r="B4761" s="28">
        <v>20.0</v>
      </c>
      <c r="C4761" s="28" t="str">
        <f>TRIM(PROPER('Base de datos cruda'!C4761))</f>
        <v>Male</v>
      </c>
      <c r="D4761" s="28">
        <v>0.66</v>
      </c>
      <c r="E4761" s="28">
        <v>5.67</v>
      </c>
      <c r="F4761" s="28">
        <v>4.75</v>
      </c>
      <c r="G4761" s="28">
        <v>72.41</v>
      </c>
      <c r="H4761" s="28" t="str">
        <f>TRIM(PROPER('Base de datos cruda'!H4761))</f>
        <v>Fps</v>
      </c>
      <c r="I4761" s="28">
        <v>1.36</v>
      </c>
      <c r="J4761" s="28">
        <v>2.41</v>
      </c>
      <c r="K4761" s="28">
        <v>317.67</v>
      </c>
      <c r="L4761" s="28">
        <f>IF('Base de datos cruda'!L4761&lt;0,,'Base de datos cruda'!L4761)</f>
        <v>3.1</v>
      </c>
      <c r="M4761" s="28" t="str">
        <f>IF(TRIM(PROPER('Base de datos cruda'!M4761))="High","Alto",IF(TRIM(PROPER('Base de datos cruda'!M4761))="Medium","Medio","Bajo"))</f>
        <v>Medio</v>
      </c>
      <c r="N4761" s="29">
        <v>70.22</v>
      </c>
      <c r="O4761" s="32">
        <f t="shared" si="1"/>
        <v>70.22</v>
      </c>
      <c r="P4761" s="33">
        <f t="shared" si="2"/>
        <v>3.07</v>
      </c>
      <c r="Q4761" s="34">
        <f t="shared" si="3"/>
        <v>8.590909091</v>
      </c>
      <c r="R4761" s="35" t="str">
        <f t="shared" si="4"/>
        <v>Alto</v>
      </c>
      <c r="S4761" s="35" t="str">
        <f>IF(O4761="","",IF(O4761&gt;AVERAGE('Base de datos limpia'!$O$2:$O$8001),"Alto","Normal"))
</f>
        <v>Alto</v>
      </c>
      <c r="T4761" s="35" t="str">
        <f t="shared" si="5"/>
        <v>Gamer moderado</v>
      </c>
      <c r="U4761" s="35"/>
    </row>
    <row r="4762">
      <c r="A4762" s="28">
        <v>4761.0</v>
      </c>
      <c r="B4762" s="28">
        <v>20.0</v>
      </c>
      <c r="C4762" s="28" t="str">
        <f>TRIM(PROPER('Base de datos cruda'!C4762))</f>
        <v>Male</v>
      </c>
      <c r="D4762" s="28">
        <v>2.85</v>
      </c>
      <c r="E4762" s="28">
        <v>4.31</v>
      </c>
      <c r="F4762" s="28">
        <v>8.53</v>
      </c>
      <c r="G4762" s="28">
        <v>99.71</v>
      </c>
      <c r="H4762" s="28" t="str">
        <f>TRIM(PROPER('Base de datos cruda'!H4762))</f>
        <v>Rpg</v>
      </c>
      <c r="I4762" s="28">
        <v>3.09</v>
      </c>
      <c r="J4762" s="28">
        <v>7.7</v>
      </c>
      <c r="K4762" s="28">
        <v>282.69</v>
      </c>
      <c r="L4762" s="28">
        <f>IF('Base de datos cruda'!L4762&lt;0,,'Base de datos cruda'!L4762)</f>
        <v>10.45</v>
      </c>
      <c r="M4762" s="28" t="str">
        <f>IF(TRIM(PROPER('Base de datos cruda'!M4762))="High","Alto",IF(TRIM(PROPER('Base de datos cruda'!M4762))="Medium","Medio","Bajo"))</f>
        <v>Medio</v>
      </c>
      <c r="N4762" s="29">
        <v>85.77</v>
      </c>
      <c r="O4762" s="32">
        <f t="shared" si="1"/>
        <v>85.77</v>
      </c>
      <c r="P4762" s="33">
        <f t="shared" si="2"/>
        <v>10.55</v>
      </c>
      <c r="Q4762" s="34">
        <f t="shared" si="3"/>
        <v>1.512280702</v>
      </c>
      <c r="R4762" s="35" t="str">
        <f t="shared" si="4"/>
        <v>Alto</v>
      </c>
      <c r="S4762" s="35" t="str">
        <f>IF(O4762="","",IF(O4762&gt;AVERAGE('Base de datos limpia'!$O$2:$O$8001),"Alto","Normal"))
</f>
        <v>Alto</v>
      </c>
      <c r="T4762" s="35" t="str">
        <f t="shared" si="5"/>
        <v>Gamer moderado</v>
      </c>
      <c r="U4762" s="35"/>
    </row>
    <row r="4763">
      <c r="A4763" s="28">
        <v>4762.0</v>
      </c>
      <c r="B4763" s="28">
        <v>20.0</v>
      </c>
      <c r="C4763" s="28" t="str">
        <f>TRIM(PROPER('Base de datos cruda'!C4763))</f>
        <v>Female</v>
      </c>
      <c r="D4763" s="28">
        <v>3.47</v>
      </c>
      <c r="E4763" s="28">
        <v>9.91</v>
      </c>
      <c r="F4763" s="28">
        <v>5.71</v>
      </c>
      <c r="G4763" s="28">
        <v>85.24</v>
      </c>
      <c r="H4763" s="28" t="str">
        <f>TRIM(PROPER('Base de datos cruda'!H4763))</f>
        <v>Rpg</v>
      </c>
      <c r="I4763" s="28">
        <v>3.95</v>
      </c>
      <c r="J4763" s="28">
        <v>6.93</v>
      </c>
      <c r="K4763" s="28">
        <v>282.79</v>
      </c>
      <c r="L4763" s="28">
        <f>IF('Base de datos cruda'!L4763&lt;0,,'Base de datos cruda'!L4763)</f>
        <v>7.3</v>
      </c>
      <c r="M4763" s="28" t="str">
        <f>IF(TRIM(PROPER('Base de datos cruda'!M4763))="High","Alto",IF(TRIM(PROPER('Base de datos cruda'!M4763))="Medium","Medio","Bajo"))</f>
        <v>Alto</v>
      </c>
      <c r="N4763" s="29">
        <v>100.0</v>
      </c>
      <c r="O4763" s="32">
        <f t="shared" si="1"/>
        <v>100</v>
      </c>
      <c r="P4763" s="33">
        <f t="shared" si="2"/>
        <v>10.4</v>
      </c>
      <c r="Q4763" s="34">
        <f t="shared" si="3"/>
        <v>2.855907781</v>
      </c>
      <c r="R4763" s="35" t="str">
        <f t="shared" si="4"/>
        <v>Alto</v>
      </c>
      <c r="S4763" s="35" t="str">
        <f>IF(O4763="","",IF(O4763&gt;AVERAGE('Base de datos limpia'!$O$2:$O$8001),"Alto","Normal"))
</f>
        <v>Alto</v>
      </c>
      <c r="T4763" s="35" t="str">
        <f t="shared" si="5"/>
        <v>Gamer intensivo</v>
      </c>
      <c r="U4763" s="35"/>
    </row>
    <row r="4764">
      <c r="A4764" s="28">
        <v>4763.0</v>
      </c>
      <c r="B4764" s="28">
        <v>23.0</v>
      </c>
      <c r="C4764" s="28" t="str">
        <f>TRIM(PROPER('Base de datos cruda'!C4764))</f>
        <v>Female</v>
      </c>
      <c r="D4764" s="28">
        <v>2.09</v>
      </c>
      <c r="E4764" s="28">
        <v>8.76</v>
      </c>
      <c r="F4764" s="28">
        <v>6.08</v>
      </c>
      <c r="G4764" s="28">
        <v>69.77</v>
      </c>
      <c r="H4764" s="28" t="str">
        <f>TRIM(PROPER('Base de datos cruda'!H4764))</f>
        <v>Fps</v>
      </c>
      <c r="I4764" s="28">
        <v>2.22</v>
      </c>
      <c r="J4764" s="28">
        <v>7.64</v>
      </c>
      <c r="K4764" s="28">
        <v>295.84</v>
      </c>
      <c r="L4764" s="28">
        <f>IF('Base de datos cruda'!L4764&lt;0,,'Base de datos cruda'!L4764)</f>
        <v>7.69</v>
      </c>
      <c r="M4764" s="28" t="str">
        <f>IF(TRIM(PROPER('Base de datos cruda'!M4764))="High","Alto",IF(TRIM(PROPER('Base de datos cruda'!M4764))="Medium","Medio","Bajo"))</f>
        <v>Medio</v>
      </c>
      <c r="N4764" s="29">
        <v>92.5543589645158</v>
      </c>
      <c r="O4764" s="32">
        <f t="shared" si="1"/>
        <v>92.55435896</v>
      </c>
      <c r="P4764" s="33">
        <f t="shared" si="2"/>
        <v>9.73</v>
      </c>
      <c r="Q4764" s="34">
        <f t="shared" si="3"/>
        <v>4.19138756</v>
      </c>
      <c r="R4764" s="35" t="str">
        <f t="shared" si="4"/>
        <v>Alto</v>
      </c>
      <c r="S4764" s="35" t="str">
        <f>IF(O4764="","",IF(O4764&gt;AVERAGE('Base de datos limpia'!$O$2:$O$8001),"Alto","Normal"))
</f>
        <v>Alto</v>
      </c>
      <c r="T4764" s="35" t="str">
        <f t="shared" si="5"/>
        <v>Gamer intensivo</v>
      </c>
      <c r="U4764" s="35"/>
    </row>
    <row r="4765">
      <c r="A4765" s="28">
        <v>4764.0</v>
      </c>
      <c r="B4765" s="28">
        <v>24.0</v>
      </c>
      <c r="C4765" s="28" t="str">
        <f>TRIM(PROPER('Base de datos cruda'!C4765))</f>
        <v>Female</v>
      </c>
      <c r="D4765" s="28">
        <v>1.38</v>
      </c>
      <c r="E4765" s="28">
        <v>4.95</v>
      </c>
      <c r="F4765" s="28">
        <v>6.34</v>
      </c>
      <c r="G4765" s="28">
        <v>64.11</v>
      </c>
      <c r="H4765" s="28" t="str">
        <f>TRIM(PROPER('Base de datos cruda'!H4765))</f>
        <v>Fps</v>
      </c>
      <c r="I4765" s="28">
        <v>2.47</v>
      </c>
      <c r="J4765" s="28">
        <v>5.96</v>
      </c>
      <c r="K4765" s="28">
        <v>289.65</v>
      </c>
      <c r="L4765" s="28">
        <f>IF('Base de datos cruda'!L4765&lt;0,,'Base de datos cruda'!L4765)</f>
        <v>5.54</v>
      </c>
      <c r="M4765" s="28" t="str">
        <f>IF(TRIM(PROPER('Base de datos cruda'!M4765))="High","Alto",IF(TRIM(PROPER('Base de datos cruda'!M4765))="Medium","Medio","Bajo"))</f>
        <v>Medio</v>
      </c>
      <c r="N4765" s="29">
        <v>81.74</v>
      </c>
      <c r="O4765" s="32">
        <f t="shared" si="1"/>
        <v>81.74</v>
      </c>
      <c r="P4765" s="33">
        <f t="shared" si="2"/>
        <v>7.34</v>
      </c>
      <c r="Q4765" s="34">
        <f t="shared" si="3"/>
        <v>3.586956522</v>
      </c>
      <c r="R4765" s="35" t="str">
        <f t="shared" si="4"/>
        <v>Alto</v>
      </c>
      <c r="S4765" s="35" t="str">
        <f>IF(O4765="","",IF(O4765&gt;AVERAGE('Base de datos limpia'!$O$2:$O$8001),"Alto","Normal"))
</f>
        <v>Alto</v>
      </c>
      <c r="T4765" s="35" t="str">
        <f t="shared" si="5"/>
        <v>Gamer moderado</v>
      </c>
      <c r="U4765" s="35"/>
    </row>
    <row r="4766">
      <c r="A4766" s="28">
        <v>4765.0</v>
      </c>
      <c r="B4766" s="28">
        <v>24.0</v>
      </c>
      <c r="C4766" s="28" t="str">
        <f>TRIM(PROPER('Base de datos cruda'!C4766))</f>
        <v>Female</v>
      </c>
      <c r="D4766" s="28">
        <v>1.11</v>
      </c>
      <c r="E4766" s="28">
        <v>10.0</v>
      </c>
      <c r="F4766" s="28">
        <v>7.13</v>
      </c>
      <c r="G4766" s="28">
        <v>61.63</v>
      </c>
      <c r="H4766" s="28" t="str">
        <f>TRIM(PROPER('Base de datos cruda'!H4766))</f>
        <v>Casual</v>
      </c>
      <c r="I4766" s="28">
        <v>3.26</v>
      </c>
      <c r="J4766" s="28">
        <v>5.95</v>
      </c>
      <c r="K4766" s="28">
        <v>305.98</v>
      </c>
      <c r="L4766" s="28">
        <f>IF('Base de datos cruda'!L4766&lt;0,,'Base de datos cruda'!L4766)</f>
        <v>4.89</v>
      </c>
      <c r="M4766" s="28" t="str">
        <f>IF(TRIM(PROPER('Base de datos cruda'!M4766))="High","Alto",IF(TRIM(PROPER('Base de datos cruda'!M4766))="Medium","Medio","Bajo"))</f>
        <v>Medio</v>
      </c>
      <c r="N4766" s="29">
        <v>100.0</v>
      </c>
      <c r="O4766" s="32">
        <f t="shared" si="1"/>
        <v>100</v>
      </c>
      <c r="P4766" s="33">
        <f t="shared" si="2"/>
        <v>7.06</v>
      </c>
      <c r="Q4766" s="34">
        <f t="shared" si="3"/>
        <v>9.009009009</v>
      </c>
      <c r="R4766" s="35" t="str">
        <f t="shared" si="4"/>
        <v>Alto</v>
      </c>
      <c r="S4766" s="35" t="str">
        <f>IF(O4766="","",IF(O4766&gt;AVERAGE('Base de datos limpia'!$O$2:$O$8001),"Alto","Normal"))
</f>
        <v>Alto</v>
      </c>
      <c r="T4766" s="35" t="str">
        <f t="shared" si="5"/>
        <v>Gamer intensivo</v>
      </c>
      <c r="U4766" s="35"/>
    </row>
    <row r="4767">
      <c r="A4767" s="28">
        <v>4766.0</v>
      </c>
      <c r="B4767" s="28">
        <v>21.0</v>
      </c>
      <c r="C4767" s="28" t="str">
        <f>TRIM(PROPER('Base de datos cruda'!C4767))</f>
        <v>Male</v>
      </c>
      <c r="D4767" s="28">
        <v>2.93</v>
      </c>
      <c r="E4767" s="28">
        <v>5.63</v>
      </c>
      <c r="F4767" s="28">
        <v>8.97</v>
      </c>
      <c r="G4767" s="28">
        <v>63.63</v>
      </c>
      <c r="H4767" s="28" t="str">
        <f>TRIM(PROPER('Base de datos cruda'!H4767))</f>
        <v>Rpg</v>
      </c>
      <c r="I4767" s="28">
        <v>0.62</v>
      </c>
      <c r="J4767" s="28">
        <v>4.53</v>
      </c>
      <c r="K4767" s="28">
        <v>289.85</v>
      </c>
      <c r="L4767" s="28">
        <f>IF('Base de datos cruda'!L4767&lt;0,,'Base de datos cruda'!L4767)</f>
        <v>9.57</v>
      </c>
      <c r="M4767" s="28" t="str">
        <f>IF(TRIM(PROPER('Base de datos cruda'!M4767))="High","Alto",IF(TRIM(PROPER('Base de datos cruda'!M4767))="Medium","Medio","Bajo"))</f>
        <v>Medio</v>
      </c>
      <c r="N4767" s="29">
        <v>74.84</v>
      </c>
      <c r="O4767" s="32">
        <f t="shared" si="1"/>
        <v>74.84</v>
      </c>
      <c r="P4767" s="33">
        <f t="shared" si="2"/>
        <v>7.46</v>
      </c>
      <c r="Q4767" s="34">
        <f t="shared" si="3"/>
        <v>1.921501706</v>
      </c>
      <c r="R4767" s="35" t="str">
        <f t="shared" si="4"/>
        <v>Alto</v>
      </c>
      <c r="S4767" s="35" t="str">
        <f>IF(O4767="","",IF(O4767&gt;AVERAGE('Base de datos limpia'!$O$2:$O$8001),"Alto","Normal"))
</f>
        <v>Alto</v>
      </c>
      <c r="T4767" s="35" t="str">
        <f t="shared" si="5"/>
        <v>Gamer moderado</v>
      </c>
      <c r="U4767" s="35"/>
    </row>
    <row r="4768">
      <c r="A4768" s="28">
        <v>4767.0</v>
      </c>
      <c r="B4768" s="28">
        <v>21.0</v>
      </c>
      <c r="C4768" s="28" t="str">
        <f>TRIM(PROPER('Base de datos cruda'!C4768))</f>
        <v>Female</v>
      </c>
      <c r="D4768" s="28">
        <v>3.95</v>
      </c>
      <c r="E4768" s="28">
        <v>2.5</v>
      </c>
      <c r="F4768" s="28">
        <v>7.0</v>
      </c>
      <c r="G4768" s="28">
        <v>87.2</v>
      </c>
      <c r="H4768" s="28" t="str">
        <f>TRIM(PROPER('Base de datos cruda'!H4768))</f>
        <v>Rpg</v>
      </c>
      <c r="I4768" s="28">
        <v>4.14</v>
      </c>
      <c r="J4768" s="28">
        <v>5.43</v>
      </c>
      <c r="K4768" s="28">
        <v>273.73</v>
      </c>
      <c r="L4768" s="28">
        <f>IF('Base de datos cruda'!L4768&lt;0,,'Base de datos cruda'!L4768)</f>
        <v>8.96</v>
      </c>
      <c r="M4768" s="28" t="str">
        <f>IF(TRIM(PROPER('Base de datos cruda'!M4768))="High","Alto",IF(TRIM(PROPER('Base de datos cruda'!M4768))="Medium","Medio","Bajo"))</f>
        <v>Medio</v>
      </c>
      <c r="N4768" s="29">
        <v>59.12</v>
      </c>
      <c r="O4768" s="32">
        <f t="shared" si="1"/>
        <v>59.12</v>
      </c>
      <c r="P4768" s="33">
        <f t="shared" si="2"/>
        <v>9.38</v>
      </c>
      <c r="Q4768" s="34">
        <f t="shared" si="3"/>
        <v>0.6329113924</v>
      </c>
      <c r="R4768" s="35" t="str">
        <f t="shared" si="4"/>
        <v>Medio</v>
      </c>
      <c r="S4768" s="35" t="str">
        <f>IF(O4768="","",IF(O4768&gt;AVERAGE('Base de datos limpia'!$O$2:$O$8001),"Alto","Normal"))
</f>
        <v>Normal</v>
      </c>
      <c r="T4768" s="35" t="str">
        <f t="shared" si="5"/>
        <v>Gamer casual</v>
      </c>
      <c r="U4768" s="35"/>
    </row>
    <row r="4769">
      <c r="A4769" s="28">
        <v>4768.0</v>
      </c>
      <c r="B4769" s="28">
        <v>24.0</v>
      </c>
      <c r="C4769" s="28" t="str">
        <f>TRIM(PROPER('Base de datos cruda'!C4769))</f>
        <v>Female</v>
      </c>
      <c r="D4769" s="28">
        <v>0.5</v>
      </c>
      <c r="E4769" s="28">
        <v>6.0</v>
      </c>
      <c r="F4769" s="28">
        <v>8.63</v>
      </c>
      <c r="G4769" s="28">
        <v>94.2</v>
      </c>
      <c r="H4769" s="28" t="str">
        <f>TRIM(PROPER('Base de datos cruda'!H4769))</f>
        <v>Fps</v>
      </c>
      <c r="I4769" s="28">
        <v>4.18</v>
      </c>
      <c r="J4769" s="28">
        <v>5.75</v>
      </c>
      <c r="K4769" s="28">
        <v>326.56</v>
      </c>
      <c r="L4769" s="28">
        <f>IF('Base de datos cruda'!L4769&lt;0,,'Base de datos cruda'!L4769)</f>
        <v>1.2</v>
      </c>
      <c r="M4769" s="28" t="str">
        <f>IF(TRIM(PROPER('Base de datos cruda'!M4769))="High","Alto",IF(TRIM(PROPER('Base de datos cruda'!M4769))="Medium","Medio","Bajo"))</f>
        <v>Medio</v>
      </c>
      <c r="N4769" s="29">
        <v>99.68</v>
      </c>
      <c r="O4769" s="32">
        <f t="shared" si="1"/>
        <v>99.68</v>
      </c>
      <c r="P4769" s="33">
        <f t="shared" si="2"/>
        <v>6.25</v>
      </c>
      <c r="Q4769" s="34">
        <f t="shared" si="3"/>
        <v>12</v>
      </c>
      <c r="R4769" s="35" t="str">
        <f t="shared" si="4"/>
        <v>Alto</v>
      </c>
      <c r="S4769" s="35" t="str">
        <f>IF(O4769="","",IF(O4769&gt;AVERAGE('Base de datos limpia'!$O$2:$O$8001),"Alto","Normal"))
</f>
        <v>Alto</v>
      </c>
      <c r="T4769" s="35" t="str">
        <f t="shared" si="5"/>
        <v>Gamer intensivo</v>
      </c>
      <c r="U4769" s="35"/>
    </row>
    <row r="4770">
      <c r="A4770" s="28">
        <v>4769.0</v>
      </c>
      <c r="B4770" s="28">
        <v>19.0</v>
      </c>
      <c r="C4770" s="28" t="str">
        <f>TRIM(PROPER('Base de datos cruda'!C4770))</f>
        <v>Female</v>
      </c>
      <c r="D4770" s="28">
        <v>7.57</v>
      </c>
      <c r="E4770" s="28">
        <v>3.04</v>
      </c>
      <c r="F4770" s="28">
        <v>5.28</v>
      </c>
      <c r="G4770" s="28">
        <v>66.27</v>
      </c>
      <c r="H4770" s="28" t="str">
        <f>TRIM(PROPER('Base de datos cruda'!H4770))</f>
        <v>Casual</v>
      </c>
      <c r="I4770" s="28">
        <v>2.71</v>
      </c>
      <c r="J4770" s="28">
        <v>9.7</v>
      </c>
      <c r="K4770" s="28">
        <v>232.28</v>
      </c>
      <c r="L4770" s="28">
        <f>IF('Base de datos cruda'!L4770&lt;0,,'Base de datos cruda'!L4770)</f>
        <v>17.68</v>
      </c>
      <c r="M4770" s="28" t="str">
        <f>IF(TRIM(PROPER('Base de datos cruda'!M4770))="High","Alto",IF(TRIM(PROPER('Base de datos cruda'!M4770))="Medium","Medio","Bajo"))</f>
        <v>Bajo</v>
      </c>
      <c r="N4770" s="29">
        <v>15.29</v>
      </c>
      <c r="O4770" s="32">
        <f t="shared" si="1"/>
        <v>15.29</v>
      </c>
      <c r="P4770" s="33">
        <f t="shared" si="2"/>
        <v>17.27</v>
      </c>
      <c r="Q4770" s="34">
        <f t="shared" si="3"/>
        <v>0.4015852048</v>
      </c>
      <c r="R4770" s="35" t="str">
        <f t="shared" si="4"/>
        <v>Bajo</v>
      </c>
      <c r="S4770" s="35" t="str">
        <f>IF(O4770="","",IF(O4770&gt;AVERAGE('Base de datos limpia'!$O$2:$O$8001),"Alto","Normal"))
</f>
        <v>Normal</v>
      </c>
      <c r="T4770" s="35" t="str">
        <f t="shared" si="5"/>
        <v>Gamer moderado</v>
      </c>
      <c r="U4770" s="35"/>
    </row>
    <row r="4771">
      <c r="A4771" s="28">
        <v>4770.0</v>
      </c>
      <c r="B4771" s="28">
        <v>21.0</v>
      </c>
      <c r="C4771" s="28" t="str">
        <f>TRIM(PROPER('Base de datos cruda'!C4771))</f>
        <v>Male</v>
      </c>
      <c r="D4771" s="28">
        <v>6.12</v>
      </c>
      <c r="E4771" s="28">
        <v>6.73</v>
      </c>
      <c r="F4771" s="28">
        <v>5.99</v>
      </c>
      <c r="G4771" s="28">
        <v>76.09</v>
      </c>
      <c r="H4771" s="28" t="str">
        <f>TRIM(PROPER('Base de datos cruda'!H4771))</f>
        <v>Fps</v>
      </c>
      <c r="I4771" s="28">
        <v>0.94</v>
      </c>
      <c r="J4771" s="28">
        <v>11.45</v>
      </c>
      <c r="K4771" s="28">
        <v>244.14</v>
      </c>
      <c r="L4771" s="28">
        <f>IF('Base de datos cruda'!L4771&lt;0,,'Base de datos cruda'!L4771)</f>
        <v>18.11</v>
      </c>
      <c r="M4771" s="28" t="str">
        <f>IF(TRIM(PROPER('Base de datos cruda'!M4771))="High","Alto",IF(TRIM(PROPER('Base de datos cruda'!M4771))="Medium","Medio","Bajo"))</f>
        <v>Bajo</v>
      </c>
      <c r="N4771" s="29">
        <v>68.06</v>
      </c>
      <c r="O4771" s="32">
        <f t="shared" si="1"/>
        <v>68.06</v>
      </c>
      <c r="P4771" s="33">
        <f t="shared" si="2"/>
        <v>17.57</v>
      </c>
      <c r="Q4771" s="34">
        <f t="shared" si="3"/>
        <v>1.099673203</v>
      </c>
      <c r="R4771" s="35" t="str">
        <f t="shared" si="4"/>
        <v>Medio</v>
      </c>
      <c r="S4771" s="35" t="str">
        <f>IF(O4771="","",IF(O4771&gt;AVERAGE('Base de datos limpia'!$O$2:$O$8001),"Alto","Normal"))
</f>
        <v>Alto</v>
      </c>
      <c r="T4771" s="35" t="str">
        <f t="shared" si="5"/>
        <v>Gamer intensivo</v>
      </c>
      <c r="U4771" s="35"/>
    </row>
    <row r="4772">
      <c r="A4772" s="28">
        <v>4771.0</v>
      </c>
      <c r="B4772" s="28">
        <v>19.0</v>
      </c>
      <c r="C4772" s="28" t="str">
        <f>TRIM(PROPER('Base de datos cruda'!C4772))</f>
        <v>Male</v>
      </c>
      <c r="D4772" s="28">
        <v>5.85</v>
      </c>
      <c r="E4772" s="28">
        <v>9.44</v>
      </c>
      <c r="F4772" s="28">
        <v>6.52</v>
      </c>
      <c r="G4772" s="28">
        <v>74.17</v>
      </c>
      <c r="H4772" s="28" t="str">
        <f>TRIM(PROPER('Base de datos cruda'!H4772))</f>
        <v>Fps</v>
      </c>
      <c r="I4772" s="28">
        <v>2.5</v>
      </c>
      <c r="J4772" s="28">
        <v>7.56</v>
      </c>
      <c r="K4772" s="28">
        <v>251.9</v>
      </c>
      <c r="L4772" s="28">
        <f>IF('Base de datos cruda'!L4772&lt;0,,'Base de datos cruda'!L4772)</f>
        <v>12.83</v>
      </c>
      <c r="M4772" s="28" t="str">
        <f>IF(TRIM(PROPER('Base de datos cruda'!M4772))="High","Alto",IF(TRIM(PROPER('Base de datos cruda'!M4772))="Medium","Medio","Bajo"))</f>
        <v>Bajo</v>
      </c>
      <c r="N4772" s="29">
        <v>82.8644720736573</v>
      </c>
      <c r="O4772" s="32">
        <f t="shared" si="1"/>
        <v>82.86447207</v>
      </c>
      <c r="P4772" s="33">
        <f t="shared" si="2"/>
        <v>13.41</v>
      </c>
      <c r="Q4772" s="34">
        <f t="shared" si="3"/>
        <v>1.613675214</v>
      </c>
      <c r="R4772" s="35" t="str">
        <f t="shared" si="4"/>
        <v>Alto</v>
      </c>
      <c r="S4772" s="35" t="str">
        <f>IF(O4772="","",IF(O4772&gt;AVERAGE('Base de datos limpia'!$O$2:$O$8001),"Alto","Normal"))
</f>
        <v>Alto</v>
      </c>
      <c r="T4772" s="35" t="str">
        <f t="shared" si="5"/>
        <v>Gamer intensivo</v>
      </c>
      <c r="U4772" s="35"/>
    </row>
    <row r="4773">
      <c r="A4773" s="28">
        <v>4772.0</v>
      </c>
      <c r="B4773" s="28">
        <v>16.0</v>
      </c>
      <c r="C4773" s="28" t="str">
        <f>TRIM(PROPER('Base de datos cruda'!C4773))</f>
        <v>Male</v>
      </c>
      <c r="D4773" s="28">
        <v>1.38</v>
      </c>
      <c r="E4773" s="28">
        <v>8.08</v>
      </c>
      <c r="F4773" s="28">
        <v>5.61</v>
      </c>
      <c r="G4773" s="28">
        <v>85.78</v>
      </c>
      <c r="H4773" s="28" t="str">
        <f>TRIM(PROPER('Base de datos cruda'!H4773))</f>
        <v>Rpg</v>
      </c>
      <c r="I4773" s="28">
        <v>0.53</v>
      </c>
      <c r="J4773" s="28">
        <v>3.92</v>
      </c>
      <c r="K4773" s="28">
        <v>298.52</v>
      </c>
      <c r="L4773" s="28">
        <f>IF('Base de datos cruda'!L4773&lt;0,,'Base de datos cruda'!L4773)</f>
        <v>6.73</v>
      </c>
      <c r="M4773" s="28" t="str">
        <f>IF(TRIM(PROPER('Base de datos cruda'!M4773))="High","Alto",IF(TRIM(PROPER('Base de datos cruda'!M4773))="Medium","Medio","Bajo"))</f>
        <v>Alto</v>
      </c>
      <c r="N4773" s="29">
        <v>100.0</v>
      </c>
      <c r="O4773" s="32">
        <f t="shared" si="1"/>
        <v>100</v>
      </c>
      <c r="P4773" s="33">
        <f t="shared" si="2"/>
        <v>5.3</v>
      </c>
      <c r="Q4773" s="34">
        <f t="shared" si="3"/>
        <v>5.855072464</v>
      </c>
      <c r="R4773" s="35" t="str">
        <f t="shared" si="4"/>
        <v>Alto</v>
      </c>
      <c r="S4773" s="35" t="str">
        <f>IF(O4773="","",IF(O4773&gt;AVERAGE('Base de datos limpia'!$O$2:$O$8001),"Alto","Normal"))
</f>
        <v>Alto</v>
      </c>
      <c r="T4773" s="35" t="str">
        <f t="shared" si="5"/>
        <v>Gamer intensivo</v>
      </c>
      <c r="U4773" s="35"/>
    </row>
    <row r="4774">
      <c r="A4774" s="28">
        <v>4773.0</v>
      </c>
      <c r="B4774" s="28">
        <v>22.0</v>
      </c>
      <c r="C4774" s="28" t="str">
        <f>TRIM(PROPER('Base de datos cruda'!C4774))</f>
        <v>Female</v>
      </c>
      <c r="D4774" s="28">
        <v>4.83</v>
      </c>
      <c r="E4774" s="28">
        <v>3.46</v>
      </c>
      <c r="F4774" s="28">
        <v>8.88</v>
      </c>
      <c r="G4774" s="28">
        <v>67.31</v>
      </c>
      <c r="H4774" s="28" t="str">
        <f>TRIM(PROPER('Base de datos cruda'!H4774))</f>
        <v>Rpg</v>
      </c>
      <c r="I4774" s="28">
        <v>3.82</v>
      </c>
      <c r="J4774" s="28">
        <v>10.47</v>
      </c>
      <c r="K4774" s="28">
        <v>265.64</v>
      </c>
      <c r="L4774" s="28">
        <f>IF('Base de datos cruda'!L4774&lt;0,,'Base de datos cruda'!L4774)</f>
        <v>11.64</v>
      </c>
      <c r="M4774" s="28" t="str">
        <f>IF(TRIM(PROPER('Base de datos cruda'!M4774))="High","Alto",IF(TRIM(PROPER('Base de datos cruda'!M4774))="Medium","Medio","Bajo"))</f>
        <v>Medio</v>
      </c>
      <c r="N4774" s="29">
        <v>53.72</v>
      </c>
      <c r="O4774" s="32">
        <f t="shared" si="1"/>
        <v>53.72</v>
      </c>
      <c r="P4774" s="33">
        <f t="shared" si="2"/>
        <v>15.3</v>
      </c>
      <c r="Q4774" s="34">
        <f t="shared" si="3"/>
        <v>0.7163561077</v>
      </c>
      <c r="R4774" s="35" t="str">
        <f t="shared" si="4"/>
        <v>Medio</v>
      </c>
      <c r="S4774" s="35" t="str">
        <f>IF(O4774="","",IF(O4774&gt;AVERAGE('Base de datos limpia'!$O$2:$O$8001),"Alto","Normal"))
</f>
        <v>Normal</v>
      </c>
      <c r="T4774" s="35" t="str">
        <f t="shared" si="5"/>
        <v>Gamer moderado</v>
      </c>
      <c r="U4774" s="35"/>
    </row>
    <row r="4775">
      <c r="A4775" s="28">
        <v>4774.0</v>
      </c>
      <c r="B4775" s="28">
        <v>21.0</v>
      </c>
      <c r="C4775" s="28" t="str">
        <f>TRIM(PROPER('Base de datos cruda'!C4775))</f>
        <v>Male</v>
      </c>
      <c r="D4775" s="28">
        <v>4.24</v>
      </c>
      <c r="E4775" s="28">
        <v>3.67</v>
      </c>
      <c r="F4775" s="28">
        <v>7.63</v>
      </c>
      <c r="G4775" s="28">
        <v>98.13</v>
      </c>
      <c r="H4775" s="28" t="str">
        <f>TRIM(PROPER('Base de datos cruda'!H4775))</f>
        <v>Casual</v>
      </c>
      <c r="I4775" s="28">
        <v>1.56</v>
      </c>
      <c r="J4775" s="28">
        <v>9.44</v>
      </c>
      <c r="K4775" s="28">
        <v>272.71</v>
      </c>
      <c r="L4775" s="28">
        <f>IF('Base de datos cruda'!L4775&lt;0,,'Base de datos cruda'!L4775)</f>
        <v>11.91</v>
      </c>
      <c r="M4775" s="28" t="str">
        <f>IF(TRIM(PROPER('Base de datos cruda'!M4775))="High","Alto",IF(TRIM(PROPER('Base de datos cruda'!M4775))="Medium","Medio","Bajo"))</f>
        <v>Medio</v>
      </c>
      <c r="N4775" s="29">
        <v>66.81</v>
      </c>
      <c r="O4775" s="32">
        <f t="shared" si="1"/>
        <v>66.81</v>
      </c>
      <c r="P4775" s="33">
        <f t="shared" si="2"/>
        <v>13.68</v>
      </c>
      <c r="Q4775" s="34">
        <f t="shared" si="3"/>
        <v>0.8655660377</v>
      </c>
      <c r="R4775" s="35" t="str">
        <f t="shared" si="4"/>
        <v>Medio</v>
      </c>
      <c r="S4775" s="35" t="str">
        <f>IF(O4775="","",IF(O4775&gt;AVERAGE('Base de datos limpia'!$O$2:$O$8001),"Alto","Normal"))
</f>
        <v>Alto</v>
      </c>
      <c r="T4775" s="35" t="str">
        <f t="shared" si="5"/>
        <v>Gamer moderado</v>
      </c>
      <c r="U4775" s="35"/>
    </row>
    <row r="4776">
      <c r="A4776" s="28">
        <v>4775.0</v>
      </c>
      <c r="B4776" s="28">
        <v>24.0</v>
      </c>
      <c r="C4776" s="28" t="str">
        <f>TRIM(PROPER('Base de datos cruda'!C4776))</f>
        <v>Male</v>
      </c>
      <c r="D4776" s="28">
        <v>7.86</v>
      </c>
      <c r="E4776" s="28">
        <v>1.62</v>
      </c>
      <c r="F4776" s="28">
        <v>6.39</v>
      </c>
      <c r="G4776" s="28">
        <v>89.14</v>
      </c>
      <c r="H4776" s="28" t="str">
        <f>TRIM(PROPER('Base de datos cruda'!H4776))</f>
        <v>Fps</v>
      </c>
      <c r="I4776" s="28">
        <v>1.56</v>
      </c>
      <c r="J4776" s="28">
        <v>9.13</v>
      </c>
      <c r="K4776" s="28">
        <v>213.29</v>
      </c>
      <c r="L4776" s="28">
        <f>IF('Base de datos cruda'!L4776&lt;0,,'Base de datos cruda'!L4776)</f>
        <v>13.23</v>
      </c>
      <c r="M4776" s="28" t="str">
        <f>IF(TRIM(PROPER('Base de datos cruda'!M4776))="High","Alto",IF(TRIM(PROPER('Base de datos cruda'!M4776))="Medium","Medio","Bajo"))</f>
        <v>Bajo</v>
      </c>
      <c r="N4776" s="29">
        <v>20.41</v>
      </c>
      <c r="O4776" s="32">
        <f t="shared" si="1"/>
        <v>20.41</v>
      </c>
      <c r="P4776" s="33">
        <f t="shared" si="2"/>
        <v>16.99</v>
      </c>
      <c r="Q4776" s="34">
        <f t="shared" si="3"/>
        <v>0.2061068702</v>
      </c>
      <c r="R4776" s="35" t="str">
        <f t="shared" si="4"/>
        <v>Bajo</v>
      </c>
      <c r="S4776" s="35" t="str">
        <f>IF(O4776="","",IF(O4776&gt;AVERAGE('Base de datos limpia'!$O$2:$O$8001),"Alto","Normal"))
</f>
        <v>Normal</v>
      </c>
      <c r="T4776" s="35" t="str">
        <f t="shared" si="5"/>
        <v>Gamer casual</v>
      </c>
      <c r="U4776" s="35"/>
    </row>
    <row r="4777">
      <c r="A4777" s="28">
        <v>4776.0</v>
      </c>
      <c r="B4777" s="28">
        <v>22.0</v>
      </c>
      <c r="C4777" s="28" t="str">
        <f>TRIM(PROPER('Base de datos cruda'!C4777))</f>
        <v>Male</v>
      </c>
      <c r="D4777" s="28">
        <v>5.98</v>
      </c>
      <c r="E4777" s="28">
        <v>3.57</v>
      </c>
      <c r="F4777" s="28">
        <v>7.76</v>
      </c>
      <c r="G4777" s="28">
        <v>98.2</v>
      </c>
      <c r="H4777" s="28" t="str">
        <f>TRIM(PROPER('Base de datos cruda'!H4777))</f>
        <v>Rpg</v>
      </c>
      <c r="I4777" s="28">
        <v>4.73</v>
      </c>
      <c r="J4777" s="28">
        <v>9.22</v>
      </c>
      <c r="K4777" s="28">
        <v>255.97</v>
      </c>
      <c r="L4777" s="28">
        <f>IF('Base de datos cruda'!L4777&lt;0,,'Base de datos cruda'!L4777)</f>
        <v>12.36</v>
      </c>
      <c r="M4777" s="28" t="str">
        <f>IF(TRIM(PROPER('Base de datos cruda'!M4777))="High","Alto",IF(TRIM(PROPER('Base de datos cruda'!M4777))="Medium","Medio","Bajo"))</f>
        <v>Bajo</v>
      </c>
      <c r="N4777" s="29">
        <v>53.07</v>
      </c>
      <c r="O4777" s="32">
        <f t="shared" si="1"/>
        <v>53.07</v>
      </c>
      <c r="P4777" s="33">
        <f t="shared" si="2"/>
        <v>15.2</v>
      </c>
      <c r="Q4777" s="34">
        <f t="shared" si="3"/>
        <v>0.5969899666</v>
      </c>
      <c r="R4777" s="35" t="str">
        <f t="shared" si="4"/>
        <v>Medio</v>
      </c>
      <c r="S4777" s="35" t="str">
        <f>IF(O4777="","",IF(O4777&gt;AVERAGE('Base de datos limpia'!$O$2:$O$8001),"Alto","Normal"))
</f>
        <v>Normal</v>
      </c>
      <c r="T4777" s="35" t="str">
        <f t="shared" si="5"/>
        <v>Gamer moderado</v>
      </c>
      <c r="U4777" s="35"/>
    </row>
    <row r="4778">
      <c r="A4778" s="28">
        <v>4777.0</v>
      </c>
      <c r="B4778" s="28">
        <v>22.0</v>
      </c>
      <c r="C4778" s="28" t="str">
        <f>TRIM(PROPER('Base de datos cruda'!C4778))</f>
        <v>Female</v>
      </c>
      <c r="D4778" s="28">
        <v>4.61</v>
      </c>
      <c r="E4778" s="28">
        <v>1.83</v>
      </c>
      <c r="F4778" s="28">
        <v>6.34</v>
      </c>
      <c r="G4778" s="28">
        <v>71.09</v>
      </c>
      <c r="H4778" s="28" t="str">
        <f>TRIM(PROPER('Base de datos cruda'!H4778))</f>
        <v>Fps</v>
      </c>
      <c r="I4778" s="28">
        <v>2.11</v>
      </c>
      <c r="J4778" s="28">
        <v>10.16</v>
      </c>
      <c r="K4778" s="28">
        <v>287.01</v>
      </c>
      <c r="L4778" s="28">
        <f>IF('Base de datos cruda'!L4778&lt;0,,'Base de datos cruda'!L4778)</f>
        <v>12.33</v>
      </c>
      <c r="M4778" s="28" t="str">
        <f>IF(TRIM(PROPER('Base de datos cruda'!M4778))="High","Alto",IF(TRIM(PROPER('Base de datos cruda'!M4778))="Medium","Medio","Bajo"))</f>
        <v>Medio</v>
      </c>
      <c r="N4778" s="29">
        <v>30.78</v>
      </c>
      <c r="O4778" s="32">
        <f t="shared" si="1"/>
        <v>30.78</v>
      </c>
      <c r="P4778" s="33">
        <f t="shared" si="2"/>
        <v>14.77</v>
      </c>
      <c r="Q4778" s="34">
        <f t="shared" si="3"/>
        <v>0.3969631236</v>
      </c>
      <c r="R4778" s="35" t="str">
        <f t="shared" si="4"/>
        <v>Bajo</v>
      </c>
      <c r="S4778" s="35" t="str">
        <f>IF(O4778="","",IF(O4778&gt;AVERAGE('Base de datos limpia'!$O$2:$O$8001),"Alto","Normal"))
</f>
        <v>Normal</v>
      </c>
      <c r="T4778" s="35" t="str">
        <f t="shared" si="5"/>
        <v>Gamer casual</v>
      </c>
      <c r="U4778" s="35"/>
    </row>
    <row r="4779">
      <c r="A4779" s="28">
        <v>4778.0</v>
      </c>
      <c r="B4779" s="28">
        <v>17.0</v>
      </c>
      <c r="C4779" s="28" t="str">
        <f>TRIM(PROPER('Base de datos cruda'!C4779))</f>
        <v>Male</v>
      </c>
      <c r="D4779" s="28">
        <v>6.81</v>
      </c>
      <c r="E4779" s="28">
        <v>5.5</v>
      </c>
      <c r="F4779" s="28">
        <v>4.09</v>
      </c>
      <c r="G4779" s="28">
        <v>83.51</v>
      </c>
      <c r="H4779" s="28" t="str">
        <f>TRIM(PROPER('Base de datos cruda'!H4779))</f>
        <v>Casual</v>
      </c>
      <c r="I4779" s="28">
        <v>3.95</v>
      </c>
      <c r="J4779" s="28">
        <v>7.88</v>
      </c>
      <c r="K4779" s="28">
        <v>243.74</v>
      </c>
      <c r="L4779" s="28">
        <f>IF('Base de datos cruda'!L4779&lt;0,,'Base de datos cruda'!L4779)</f>
        <v>15.49</v>
      </c>
      <c r="M4779" s="28" t="str">
        <f>IF(TRIM(PROPER('Base de datos cruda'!M4779))="High","Alto",IF(TRIM(PROPER('Base de datos cruda'!M4779))="Medium","Medio","Bajo"))</f>
        <v>Bajo</v>
      </c>
      <c r="N4779" s="29">
        <v>40.26</v>
      </c>
      <c r="O4779" s="32">
        <f t="shared" si="1"/>
        <v>40.26</v>
      </c>
      <c r="P4779" s="33">
        <f t="shared" si="2"/>
        <v>14.69</v>
      </c>
      <c r="Q4779" s="34">
        <f t="shared" si="3"/>
        <v>0.8076358297</v>
      </c>
      <c r="R4779" s="35" t="str">
        <f t="shared" si="4"/>
        <v>Bajo</v>
      </c>
      <c r="S4779" s="35" t="str">
        <f>IF(O4779="","",IF(O4779&gt;AVERAGE('Base de datos limpia'!$O$2:$O$8001),"Alto","Normal"))
</f>
        <v>Normal</v>
      </c>
      <c r="T4779" s="35" t="str">
        <f t="shared" si="5"/>
        <v>Gamer moderado</v>
      </c>
      <c r="U4779" s="35"/>
    </row>
    <row r="4780">
      <c r="A4780" s="28">
        <v>4779.0</v>
      </c>
      <c r="B4780" s="28">
        <v>24.0</v>
      </c>
      <c r="C4780" s="28" t="str">
        <f>TRIM(PROPER('Base de datos cruda'!C4780))</f>
        <v>Female</v>
      </c>
      <c r="D4780" s="28">
        <v>1.24</v>
      </c>
      <c r="E4780" s="28">
        <v>7.38</v>
      </c>
      <c r="F4780" s="28">
        <v>6.72</v>
      </c>
      <c r="G4780" s="28">
        <v>89.29</v>
      </c>
      <c r="H4780" s="28" t="str">
        <f>TRIM(PROPER('Base de datos cruda'!H4780))</f>
        <v>Fps</v>
      </c>
      <c r="I4780" s="28">
        <v>3.19</v>
      </c>
      <c r="J4780" s="28">
        <v>2.78</v>
      </c>
      <c r="K4780" s="28">
        <v>284.82</v>
      </c>
      <c r="L4780" s="28">
        <f>IF('Base de datos cruda'!L4780&lt;0,,'Base de datos cruda'!L4780)</f>
        <v>4.12</v>
      </c>
      <c r="M4780" s="28" t="str">
        <f>IF(TRIM(PROPER('Base de datos cruda'!M4780))="High","Alto",IF(TRIM(PROPER('Base de datos cruda'!M4780))="Medium","Medio","Bajo"))</f>
        <v>Medio</v>
      </c>
      <c r="N4780" s="29">
        <v>97.29</v>
      </c>
      <c r="O4780" s="32">
        <f t="shared" si="1"/>
        <v>97.29</v>
      </c>
      <c r="P4780" s="33">
        <f t="shared" si="2"/>
        <v>4.02</v>
      </c>
      <c r="Q4780" s="34">
        <f t="shared" si="3"/>
        <v>5.951612903</v>
      </c>
      <c r="R4780" s="35" t="str">
        <f t="shared" si="4"/>
        <v>Alto</v>
      </c>
      <c r="S4780" s="35" t="str">
        <f>IF(O4780="","",IF(O4780&gt;AVERAGE('Base de datos limpia'!$O$2:$O$8001),"Alto","Normal"))
</f>
        <v>Alto</v>
      </c>
      <c r="T4780" s="35" t="str">
        <f t="shared" si="5"/>
        <v>Gamer intensivo</v>
      </c>
      <c r="U4780" s="35"/>
    </row>
    <row r="4781">
      <c r="A4781" s="28">
        <v>4780.0</v>
      </c>
      <c r="B4781" s="28">
        <v>24.0</v>
      </c>
      <c r="C4781" s="28" t="str">
        <f>TRIM(PROPER('Base de datos cruda'!C4781))</f>
        <v>Male</v>
      </c>
      <c r="D4781" s="28">
        <v>0.12</v>
      </c>
      <c r="E4781" s="28">
        <v>7.76</v>
      </c>
      <c r="F4781" s="28">
        <v>7.13</v>
      </c>
      <c r="G4781" s="28">
        <v>88.44</v>
      </c>
      <c r="H4781" s="28" t="str">
        <f>TRIM(PROPER('Base de datos cruda'!H4781))</f>
        <v>Rpg</v>
      </c>
      <c r="I4781" s="28">
        <v>1.58</v>
      </c>
      <c r="J4781" s="28">
        <v>4.35</v>
      </c>
      <c r="K4781" s="28">
        <v>314.29</v>
      </c>
      <c r="L4781" s="28">
        <f>IF('Base de datos cruda'!L4781&lt;0,,'Base de datos cruda'!L4781)</f>
        <v>4.92</v>
      </c>
      <c r="M4781" s="28" t="str">
        <f>IF(TRIM(PROPER('Base de datos cruda'!M4781))="High","Alto",IF(TRIM(PROPER('Base de datos cruda'!M4781))="Medium","Medio","Bajo"))</f>
        <v>Medio</v>
      </c>
      <c r="N4781" s="29">
        <v>99.24</v>
      </c>
      <c r="O4781" s="32">
        <f t="shared" si="1"/>
        <v>99.24</v>
      </c>
      <c r="P4781" s="33">
        <f t="shared" si="2"/>
        <v>4.47</v>
      </c>
      <c r="Q4781" s="34">
        <f t="shared" si="3"/>
        <v>64.66666667</v>
      </c>
      <c r="R4781" s="35" t="str">
        <f t="shared" si="4"/>
        <v>Alto</v>
      </c>
      <c r="S4781" s="35" t="str">
        <f>IF(O4781="","",IF(O4781&gt;AVERAGE('Base de datos limpia'!$O$2:$O$8001),"Alto","Normal"))
</f>
        <v>Alto</v>
      </c>
      <c r="T4781" s="35" t="str">
        <f t="shared" si="5"/>
        <v>Gamer intensivo</v>
      </c>
      <c r="U4781" s="35"/>
    </row>
    <row r="4782">
      <c r="A4782" s="28">
        <v>4781.0</v>
      </c>
      <c r="B4782" s="28">
        <v>21.0</v>
      </c>
      <c r="C4782" s="28" t="str">
        <f>TRIM(PROPER('Base de datos cruda'!C4782))</f>
        <v>Male</v>
      </c>
      <c r="D4782" s="28">
        <v>5.52</v>
      </c>
      <c r="E4782" s="28">
        <v>1.54</v>
      </c>
      <c r="F4782" s="28">
        <v>8.91</v>
      </c>
      <c r="G4782" s="28">
        <v>60.85</v>
      </c>
      <c r="H4782" s="28" t="str">
        <f>TRIM(PROPER('Base de datos cruda'!H4782))</f>
        <v>Fps</v>
      </c>
      <c r="I4782" s="28">
        <v>0.62</v>
      </c>
      <c r="J4782" s="28">
        <v>7.04</v>
      </c>
      <c r="K4782" s="28">
        <v>240.97</v>
      </c>
      <c r="L4782" s="28">
        <f>IF('Base de datos cruda'!L4782&lt;0,,'Base de datos cruda'!L4782)</f>
        <v>8.74</v>
      </c>
      <c r="M4782" s="28" t="str">
        <f>IF(TRIM(PROPER('Base de datos cruda'!M4782))="High","Alto",IF(TRIM(PROPER('Base de datos cruda'!M4782))="Medium","Medio","Bajo"))</f>
        <v>Bajo</v>
      </c>
      <c r="N4782" s="29">
        <v>40.16</v>
      </c>
      <c r="O4782" s="32">
        <f t="shared" si="1"/>
        <v>40.16</v>
      </c>
      <c r="P4782" s="33">
        <f t="shared" si="2"/>
        <v>12.56</v>
      </c>
      <c r="Q4782" s="34">
        <f t="shared" si="3"/>
        <v>0.2789855072</v>
      </c>
      <c r="R4782" s="35" t="str">
        <f t="shared" si="4"/>
        <v>Bajo</v>
      </c>
      <c r="S4782" s="35" t="str">
        <f>IF(O4782="","",IF(O4782&gt;AVERAGE('Base de datos limpia'!$O$2:$O$8001),"Alto","Normal"))
</f>
        <v>Normal</v>
      </c>
      <c r="T4782" s="35" t="str">
        <f t="shared" si="5"/>
        <v>Gamer casual</v>
      </c>
      <c r="U4782" s="35"/>
    </row>
    <row r="4783">
      <c r="A4783" s="28">
        <v>4782.0</v>
      </c>
      <c r="B4783" s="28">
        <v>18.0</v>
      </c>
      <c r="C4783" s="28" t="str">
        <f>TRIM(PROPER('Base de datos cruda'!C4783))</f>
        <v>Female</v>
      </c>
      <c r="D4783" s="28">
        <v>0.79</v>
      </c>
      <c r="E4783" s="28">
        <v>4.06</v>
      </c>
      <c r="F4783" s="28">
        <v>4.2</v>
      </c>
      <c r="G4783" s="28">
        <v>99.93</v>
      </c>
      <c r="H4783" s="28" t="str">
        <f>TRIM(PROPER('Base de datos cruda'!H4783))</f>
        <v>Rpg</v>
      </c>
      <c r="I4783" s="28">
        <v>3.99</v>
      </c>
      <c r="J4783" s="28">
        <v>4.03</v>
      </c>
      <c r="K4783" s="28">
        <v>307.6</v>
      </c>
      <c r="L4783" s="28">
        <f>IF('Base de datos cruda'!L4783&lt;0,,'Base de datos cruda'!L4783)</f>
        <v>6.14</v>
      </c>
      <c r="M4783" s="28" t="str">
        <f>IF(TRIM(PROPER('Base de datos cruda'!M4783))="High","Alto",IF(TRIM(PROPER('Base de datos cruda'!M4783))="Medium","Medio","Bajo"))</f>
        <v>Medio</v>
      </c>
      <c r="N4783" s="29">
        <v>72.36</v>
      </c>
      <c r="O4783" s="32">
        <f t="shared" si="1"/>
        <v>72.36</v>
      </c>
      <c r="P4783" s="33">
        <f t="shared" si="2"/>
        <v>4.82</v>
      </c>
      <c r="Q4783" s="34">
        <f t="shared" si="3"/>
        <v>5.139240506</v>
      </c>
      <c r="R4783" s="35" t="str">
        <f t="shared" si="4"/>
        <v>Alto</v>
      </c>
      <c r="S4783" s="35" t="str">
        <f>IF(O4783="","",IF(O4783&gt;AVERAGE('Base de datos limpia'!$O$2:$O$8001),"Alto","Normal"))
</f>
        <v>Alto</v>
      </c>
      <c r="T4783" s="35" t="str">
        <f t="shared" si="5"/>
        <v>Gamer moderado</v>
      </c>
      <c r="U4783" s="35"/>
    </row>
    <row r="4784">
      <c r="A4784" s="28">
        <v>4783.0</v>
      </c>
      <c r="B4784" s="28">
        <v>16.0</v>
      </c>
      <c r="C4784" s="28" t="str">
        <f>TRIM(PROPER('Base de datos cruda'!C4784))</f>
        <v>Male</v>
      </c>
      <c r="D4784" s="28">
        <v>0.92</v>
      </c>
      <c r="E4784" s="28">
        <v>3.59</v>
      </c>
      <c r="F4784" s="28">
        <v>6.56</v>
      </c>
      <c r="G4784" s="28">
        <v>97.12</v>
      </c>
      <c r="H4784" s="28" t="str">
        <f>TRIM(PROPER('Base de datos cruda'!H4784))</f>
        <v>Rpg</v>
      </c>
      <c r="I4784" s="28">
        <v>3.81</v>
      </c>
      <c r="J4784" s="28">
        <v>4.46</v>
      </c>
      <c r="K4784" s="28">
        <v>315.82</v>
      </c>
      <c r="L4784" s="28">
        <f>IF('Base de datos cruda'!L4784&lt;0,,'Base de datos cruda'!L4784)</f>
        <v>2.18</v>
      </c>
      <c r="M4784" s="28" t="str">
        <f>IF(TRIM(PROPER('Base de datos cruda'!M4784))="High","Alto",IF(TRIM(PROPER('Base de datos cruda'!M4784))="Medium","Medio","Bajo"))</f>
        <v>Medio</v>
      </c>
      <c r="N4784" s="29">
        <v>71.37</v>
      </c>
      <c r="O4784" s="32">
        <f t="shared" si="1"/>
        <v>71.37</v>
      </c>
      <c r="P4784" s="33">
        <f t="shared" si="2"/>
        <v>5.38</v>
      </c>
      <c r="Q4784" s="34">
        <f t="shared" si="3"/>
        <v>3.902173913</v>
      </c>
      <c r="R4784" s="35" t="str">
        <f t="shared" si="4"/>
        <v>Alto</v>
      </c>
      <c r="S4784" s="35" t="str">
        <f>IF(O4784="","",IF(O4784&gt;AVERAGE('Base de datos limpia'!$O$2:$O$8001),"Alto","Normal"))
</f>
        <v>Alto</v>
      </c>
      <c r="T4784" s="35" t="str">
        <f t="shared" si="5"/>
        <v>Gamer moderado</v>
      </c>
      <c r="U4784" s="35"/>
    </row>
    <row r="4785">
      <c r="A4785" s="28">
        <v>4784.0</v>
      </c>
      <c r="B4785" s="28">
        <v>19.0</v>
      </c>
      <c r="C4785" s="28" t="str">
        <f>TRIM(PROPER('Base de datos cruda'!C4785))</f>
        <v>Male</v>
      </c>
      <c r="D4785" s="28">
        <v>5.96</v>
      </c>
      <c r="E4785" s="28">
        <v>1.94</v>
      </c>
      <c r="F4785" s="28">
        <v>4.49</v>
      </c>
      <c r="G4785" s="28">
        <v>64.79</v>
      </c>
      <c r="H4785" s="28" t="str">
        <f>TRIM(PROPER('Base de datos cruda'!H4785))</f>
        <v>Fps</v>
      </c>
      <c r="I4785" s="28">
        <v>0.85</v>
      </c>
      <c r="J4785" s="28">
        <v>11.26</v>
      </c>
      <c r="K4785" s="28">
        <v>241.3</v>
      </c>
      <c r="L4785" s="28">
        <f>IF('Base de datos cruda'!L4785&lt;0,,'Base de datos cruda'!L4785)</f>
        <v>12.11</v>
      </c>
      <c r="M4785" s="28" t="str">
        <f>IF(TRIM(PROPER('Base de datos cruda'!M4785))="High","Alto",IF(TRIM(PROPER('Base de datos cruda'!M4785))="Medium","Medio","Bajo"))</f>
        <v>Bajo</v>
      </c>
      <c r="N4785" s="29">
        <v>21.02</v>
      </c>
      <c r="O4785" s="32">
        <f t="shared" si="1"/>
        <v>21.02</v>
      </c>
      <c r="P4785" s="33">
        <f t="shared" si="2"/>
        <v>17.22</v>
      </c>
      <c r="Q4785" s="34">
        <f t="shared" si="3"/>
        <v>0.3255033557</v>
      </c>
      <c r="R4785" s="35" t="str">
        <f t="shared" si="4"/>
        <v>Bajo</v>
      </c>
      <c r="S4785" s="35" t="str">
        <f>IF(O4785="","",IF(O4785&gt;AVERAGE('Base de datos limpia'!$O$2:$O$8001),"Alto","Normal"))
</f>
        <v>Normal</v>
      </c>
      <c r="T4785" s="35" t="str">
        <f t="shared" si="5"/>
        <v>Gamer casual</v>
      </c>
      <c r="U4785" s="35"/>
    </row>
    <row r="4786">
      <c r="A4786" s="28">
        <v>4785.0</v>
      </c>
      <c r="B4786" s="28">
        <v>18.0</v>
      </c>
      <c r="C4786" s="28" t="str">
        <f>TRIM(PROPER('Base de datos cruda'!C4786))</f>
        <v>Male</v>
      </c>
      <c r="D4786" s="28">
        <v>2.16</v>
      </c>
      <c r="E4786" s="28">
        <v>4.26</v>
      </c>
      <c r="F4786" s="28">
        <v>4.74</v>
      </c>
      <c r="G4786" s="28">
        <v>81.74</v>
      </c>
      <c r="H4786" s="28" t="str">
        <f>TRIM(PROPER('Base de datos cruda'!H4786))</f>
        <v>Rpg</v>
      </c>
      <c r="I4786" s="28">
        <v>1.25</v>
      </c>
      <c r="J4786" s="28">
        <v>7.95</v>
      </c>
      <c r="K4786" s="28">
        <v>312.93</v>
      </c>
      <c r="L4786" s="28">
        <f>IF('Base de datos cruda'!L4786&lt;0,,'Base de datos cruda'!L4786)</f>
        <v>9.29</v>
      </c>
      <c r="M4786" s="28" t="str">
        <f>IF(TRIM(PROPER('Base de datos cruda'!M4786))="High","Alto",IF(TRIM(PROPER('Base de datos cruda'!M4786))="Medium","Medio","Bajo"))</f>
        <v>Medio</v>
      </c>
      <c r="N4786" s="29">
        <v>62.79</v>
      </c>
      <c r="O4786" s="32">
        <f t="shared" si="1"/>
        <v>62.79</v>
      </c>
      <c r="P4786" s="33">
        <f t="shared" si="2"/>
        <v>10.11</v>
      </c>
      <c r="Q4786" s="34">
        <f t="shared" si="3"/>
        <v>1.972222222</v>
      </c>
      <c r="R4786" s="35" t="str">
        <f t="shared" si="4"/>
        <v>Medio</v>
      </c>
      <c r="S4786" s="35" t="str">
        <f>IF(O4786="","",IF(O4786&gt;AVERAGE('Base de datos limpia'!$O$2:$O$8001),"Alto","Normal"))
</f>
        <v>Normal</v>
      </c>
      <c r="T4786" s="35" t="str">
        <f t="shared" si="5"/>
        <v>Gamer moderado</v>
      </c>
      <c r="U4786" s="35"/>
    </row>
    <row r="4787">
      <c r="A4787" s="28">
        <v>4786.0</v>
      </c>
      <c r="B4787" s="28">
        <v>16.0</v>
      </c>
      <c r="C4787" s="28" t="str">
        <f>TRIM(PROPER('Base de datos cruda'!C4787))</f>
        <v>Female</v>
      </c>
      <c r="D4787" s="28">
        <v>5.03</v>
      </c>
      <c r="E4787" s="28">
        <v>3.69</v>
      </c>
      <c r="F4787" s="28">
        <v>7.05</v>
      </c>
      <c r="G4787" s="28">
        <v>72.58</v>
      </c>
      <c r="H4787" s="28" t="str">
        <f>TRIM(PROPER('Base de datos cruda'!H4787))</f>
        <v>Fps</v>
      </c>
      <c r="I4787" s="28">
        <v>3.83</v>
      </c>
      <c r="J4787" s="28">
        <v>8.59</v>
      </c>
      <c r="K4787" s="28">
        <v>230.83</v>
      </c>
      <c r="L4787" s="28">
        <f>IF('Base de datos cruda'!L4787&lt;0,,'Base de datos cruda'!L4787)</f>
        <v>9.62</v>
      </c>
      <c r="M4787" s="28" t="str">
        <f>IF(TRIM(PROPER('Base de datos cruda'!M4787))="High","Alto",IF(TRIM(PROPER('Base de datos cruda'!M4787))="Medium","Medio","Bajo"))</f>
        <v>Bajo</v>
      </c>
      <c r="N4787" s="29">
        <v>45.24</v>
      </c>
      <c r="O4787" s="32">
        <f t="shared" si="1"/>
        <v>45.24</v>
      </c>
      <c r="P4787" s="33">
        <f t="shared" si="2"/>
        <v>13.62</v>
      </c>
      <c r="Q4787" s="34">
        <f t="shared" si="3"/>
        <v>0.7335984095</v>
      </c>
      <c r="R4787" s="35" t="str">
        <f t="shared" si="4"/>
        <v>Bajo</v>
      </c>
      <c r="S4787" s="35" t="str">
        <f>IF(O4787="","",IF(O4787&gt;AVERAGE('Base de datos limpia'!$O$2:$O$8001),"Alto","Normal"))
</f>
        <v>Normal</v>
      </c>
      <c r="T4787" s="35" t="str">
        <f t="shared" si="5"/>
        <v>Gamer moderado</v>
      </c>
      <c r="U4787" s="35"/>
    </row>
    <row r="4788">
      <c r="A4788" s="28">
        <v>4787.0</v>
      </c>
      <c r="B4788" s="28">
        <v>18.0</v>
      </c>
      <c r="C4788" s="28" t="str">
        <f>TRIM(PROPER('Base de datos cruda'!C4788))</f>
        <v>Female</v>
      </c>
      <c r="D4788" s="28">
        <v>7.34</v>
      </c>
      <c r="E4788" s="28">
        <v>6.71</v>
      </c>
      <c r="F4788" s="28">
        <v>5.16</v>
      </c>
      <c r="G4788" s="28">
        <v>95.16</v>
      </c>
      <c r="H4788" s="28" t="str">
        <f>TRIM(PROPER('Base de datos cruda'!H4788))</f>
        <v>Casual</v>
      </c>
      <c r="I4788" s="28">
        <v>4.92</v>
      </c>
      <c r="J4788" s="28">
        <v>10.89</v>
      </c>
      <c r="K4788" s="28">
        <v>229.44</v>
      </c>
      <c r="L4788" s="28">
        <f>IF('Base de datos cruda'!L4788&lt;0,,'Base de datos cruda'!L4788)</f>
        <v>19.28</v>
      </c>
      <c r="M4788" s="28" t="str">
        <f>IF(TRIM(PROPER('Base de datos cruda'!M4788))="High","Alto",IF(TRIM(PROPER('Base de datos cruda'!M4788))="Medium","Medio","Bajo"))</f>
        <v>Bajo</v>
      </c>
      <c r="N4788" s="29">
        <v>45.68</v>
      </c>
      <c r="O4788" s="32">
        <f t="shared" si="1"/>
        <v>45.68</v>
      </c>
      <c r="P4788" s="33">
        <f t="shared" si="2"/>
        <v>18.23</v>
      </c>
      <c r="Q4788" s="34">
        <f t="shared" si="3"/>
        <v>0.9141689373</v>
      </c>
      <c r="R4788" s="35" t="str">
        <f t="shared" si="4"/>
        <v>Bajo</v>
      </c>
      <c r="S4788" s="35" t="str">
        <f>IF(O4788="","",IF(O4788&gt;AVERAGE('Base de datos limpia'!$O$2:$O$8001),"Alto","Normal"))
</f>
        <v>Normal</v>
      </c>
      <c r="T4788" s="35" t="str">
        <f t="shared" si="5"/>
        <v>Gamer intensivo</v>
      </c>
      <c r="U4788" s="35"/>
    </row>
    <row r="4789">
      <c r="A4789" s="28">
        <v>4788.0</v>
      </c>
      <c r="B4789" s="28">
        <v>19.0</v>
      </c>
      <c r="C4789" s="28" t="str">
        <f>TRIM(PROPER('Base de datos cruda'!C4789))</f>
        <v>Male</v>
      </c>
      <c r="D4789" s="28">
        <v>2.53</v>
      </c>
      <c r="E4789" s="28">
        <v>8.95</v>
      </c>
      <c r="F4789" s="28">
        <v>7.75</v>
      </c>
      <c r="G4789" s="28">
        <v>87.9</v>
      </c>
      <c r="H4789" s="28" t="str">
        <f>TRIM(PROPER('Base de datos cruda'!H4789))</f>
        <v>Rpg</v>
      </c>
      <c r="I4789" s="28">
        <v>4.22</v>
      </c>
      <c r="J4789" s="28">
        <v>7.16</v>
      </c>
      <c r="K4789" s="28">
        <v>293.43</v>
      </c>
      <c r="L4789" s="28">
        <f>IF('Base de datos cruda'!L4789&lt;0,,'Base de datos cruda'!L4789)</f>
        <v>3.01</v>
      </c>
      <c r="M4789" s="28" t="str">
        <f>IF(TRIM(PROPER('Base de datos cruda'!M4789))="High","Alto",IF(TRIM(PROPER('Base de datos cruda'!M4789))="Medium","Medio","Bajo"))</f>
        <v>Medio</v>
      </c>
      <c r="N4789" s="29">
        <v>99.1</v>
      </c>
      <c r="O4789" s="32">
        <f t="shared" si="1"/>
        <v>99.1</v>
      </c>
      <c r="P4789" s="33">
        <f t="shared" si="2"/>
        <v>9.69</v>
      </c>
      <c r="Q4789" s="34">
        <f t="shared" si="3"/>
        <v>3.537549407</v>
      </c>
      <c r="R4789" s="35" t="str">
        <f t="shared" si="4"/>
        <v>Alto</v>
      </c>
      <c r="S4789" s="35" t="str">
        <f>IF(O4789="","",IF(O4789&gt;AVERAGE('Base de datos limpia'!$O$2:$O$8001),"Alto","Normal"))
</f>
        <v>Alto</v>
      </c>
      <c r="T4789" s="35" t="str">
        <f t="shared" si="5"/>
        <v>Gamer intensivo</v>
      </c>
      <c r="U4789" s="35"/>
    </row>
    <row r="4790">
      <c r="A4790" s="28">
        <v>4789.0</v>
      </c>
      <c r="B4790" s="28">
        <v>23.0</v>
      </c>
      <c r="C4790" s="28" t="str">
        <f>TRIM(PROPER('Base de datos cruda'!C4790))</f>
        <v>Male</v>
      </c>
      <c r="D4790" s="28">
        <v>1.74</v>
      </c>
      <c r="E4790" s="28">
        <v>5.09</v>
      </c>
      <c r="F4790" s="28">
        <v>6.57</v>
      </c>
      <c r="G4790" s="28">
        <v>68.94</v>
      </c>
      <c r="H4790" s="28" t="str">
        <f>TRIM(PROPER('Base de datos cruda'!H4790))</f>
        <v>Casual</v>
      </c>
      <c r="I4790" s="28">
        <v>3.42</v>
      </c>
      <c r="J4790" s="28">
        <v>3.7</v>
      </c>
      <c r="K4790" s="28">
        <v>286.93</v>
      </c>
      <c r="L4790" s="28">
        <f>IF('Base de datos cruda'!L4790&lt;0,,'Base de datos cruda'!L4790)</f>
        <v>2.95</v>
      </c>
      <c r="M4790" s="28" t="str">
        <f>IF(TRIM(PROPER('Base de datos cruda'!M4790))="High","Alto",IF(TRIM(PROPER('Base de datos cruda'!M4790))="Medium","Medio","Bajo"))</f>
        <v>Medio</v>
      </c>
      <c r="N4790" s="29">
        <v>77.86</v>
      </c>
      <c r="O4790" s="32">
        <f t="shared" si="1"/>
        <v>77.86</v>
      </c>
      <c r="P4790" s="33">
        <f t="shared" si="2"/>
        <v>5.44</v>
      </c>
      <c r="Q4790" s="34">
        <f t="shared" si="3"/>
        <v>2.925287356</v>
      </c>
      <c r="R4790" s="35" t="str">
        <f t="shared" si="4"/>
        <v>Alto</v>
      </c>
      <c r="S4790" s="35" t="str">
        <f>IF(O4790="","",IF(O4790&gt;AVERAGE('Base de datos limpia'!$O$2:$O$8001),"Alto","Normal"))
</f>
        <v>Alto</v>
      </c>
      <c r="T4790" s="35" t="str">
        <f t="shared" si="5"/>
        <v>Gamer moderado</v>
      </c>
      <c r="U4790" s="35"/>
    </row>
    <row r="4791">
      <c r="A4791" s="28">
        <v>4790.0</v>
      </c>
      <c r="B4791" s="28">
        <v>24.0</v>
      </c>
      <c r="C4791" s="28" t="str">
        <f>TRIM(PROPER('Base de datos cruda'!C4791))</f>
        <v>Other</v>
      </c>
      <c r="D4791" s="28">
        <v>0.85</v>
      </c>
      <c r="E4791" s="28">
        <v>7.72</v>
      </c>
      <c r="F4791" s="28">
        <v>5.09</v>
      </c>
      <c r="G4791" s="28">
        <v>61.35</v>
      </c>
      <c r="H4791" s="28" t="str">
        <f>TRIM(PROPER('Base de datos cruda'!H4791))</f>
        <v>Fps</v>
      </c>
      <c r="I4791" s="28">
        <v>4.58</v>
      </c>
      <c r="J4791" s="28">
        <v>6.55</v>
      </c>
      <c r="K4791" s="28">
        <v>298.92</v>
      </c>
      <c r="L4791" s="28">
        <f>IF('Base de datos cruda'!L4791&lt;0,,'Base de datos cruda'!L4791)</f>
        <v>6.3</v>
      </c>
      <c r="M4791" s="28" t="str">
        <f>IF(TRIM(PROPER('Base de datos cruda'!M4791))="High","Alto",IF(TRIM(PROPER('Base de datos cruda'!M4791))="Medium","Medio","Bajo"))</f>
        <v>Alto</v>
      </c>
      <c r="N4791" s="29">
        <v>82.0</v>
      </c>
      <c r="O4791" s="32">
        <f t="shared" si="1"/>
        <v>82</v>
      </c>
      <c r="P4791" s="33">
        <f t="shared" si="2"/>
        <v>7.4</v>
      </c>
      <c r="Q4791" s="34">
        <f t="shared" si="3"/>
        <v>9.082352941</v>
      </c>
      <c r="R4791" s="35" t="str">
        <f t="shared" si="4"/>
        <v>Alto</v>
      </c>
      <c r="S4791" s="35" t="str">
        <f>IF(O4791="","",IF(O4791&gt;AVERAGE('Base de datos limpia'!$O$2:$O$8001),"Alto","Normal"))
</f>
        <v>Alto</v>
      </c>
      <c r="T4791" s="35" t="str">
        <f t="shared" si="5"/>
        <v>Gamer intensivo</v>
      </c>
      <c r="U4791" s="35"/>
    </row>
    <row r="4792">
      <c r="A4792" s="28">
        <v>4791.0</v>
      </c>
      <c r="B4792" s="28">
        <v>18.0</v>
      </c>
      <c r="C4792" s="28" t="str">
        <f>TRIM(PROPER('Base de datos cruda'!C4792))</f>
        <v>Female</v>
      </c>
      <c r="D4792" s="28">
        <v>1.04</v>
      </c>
      <c r="E4792" s="28">
        <v>2.31</v>
      </c>
      <c r="F4792" s="28">
        <v>6.47</v>
      </c>
      <c r="G4792" s="28">
        <v>71.67</v>
      </c>
      <c r="H4792" s="28" t="str">
        <f>TRIM(PROPER('Base de datos cruda'!H4792))</f>
        <v>Fps</v>
      </c>
      <c r="I4792" s="28">
        <v>1.43</v>
      </c>
      <c r="J4792" s="28">
        <v>2.05</v>
      </c>
      <c r="K4792" s="28">
        <v>315.08</v>
      </c>
      <c r="L4792" s="28">
        <f>IF('Base de datos cruda'!L4792&lt;0,,'Base de datos cruda'!L4792)</f>
        <v>3.93</v>
      </c>
      <c r="M4792" s="28" t="str">
        <f>IF(TRIM(PROPER('Base de datos cruda'!M4792))="High","Alto",IF(TRIM(PROPER('Base de datos cruda'!M4792))="Medium","Medio","Bajo"))</f>
        <v>Medio</v>
      </c>
      <c r="N4792" s="29">
        <v>74.9832959283117</v>
      </c>
      <c r="O4792" s="32">
        <f t="shared" si="1"/>
        <v>74.98329593</v>
      </c>
      <c r="P4792" s="33">
        <f t="shared" si="2"/>
        <v>3.09</v>
      </c>
      <c r="Q4792" s="34">
        <f t="shared" si="3"/>
        <v>2.221153846</v>
      </c>
      <c r="R4792" s="35" t="str">
        <f t="shared" si="4"/>
        <v>Alto</v>
      </c>
      <c r="S4792" s="35" t="str">
        <f>IF(O4792="","",IF(O4792&gt;AVERAGE('Base de datos limpia'!$O$2:$O$8001),"Alto","Normal"))
</f>
        <v>Alto</v>
      </c>
      <c r="T4792" s="35" t="str">
        <f t="shared" si="5"/>
        <v>Gamer casual</v>
      </c>
      <c r="U4792" s="35"/>
    </row>
    <row r="4793">
      <c r="A4793" s="28">
        <v>4792.0</v>
      </c>
      <c r="B4793" s="28">
        <v>21.0</v>
      </c>
      <c r="C4793" s="28" t="str">
        <f>TRIM(PROPER('Base de datos cruda'!C4793))</f>
        <v>Male</v>
      </c>
      <c r="D4793" s="28">
        <v>0.5</v>
      </c>
      <c r="E4793" s="28">
        <v>9.05</v>
      </c>
      <c r="F4793" s="28">
        <v>4.0</v>
      </c>
      <c r="G4793" s="28">
        <v>61.53</v>
      </c>
      <c r="H4793" s="28" t="str">
        <f>TRIM(PROPER('Base de datos cruda'!H4793))</f>
        <v>Fps</v>
      </c>
      <c r="I4793" s="28">
        <v>0.05</v>
      </c>
      <c r="J4793" s="28">
        <v>1.51</v>
      </c>
      <c r="K4793" s="28">
        <v>333.28</v>
      </c>
      <c r="L4793" s="28" t="str">
        <f>IF('Base de datos cruda'!L4793&lt;0,,'Base de datos cruda'!L4793)</f>
        <v/>
      </c>
      <c r="M4793" s="28" t="str">
        <f>IF(TRIM(PROPER('Base de datos cruda'!M4793))="High","Alto",IF(TRIM(PROPER('Base de datos cruda'!M4793))="Medium","Medio","Bajo"))</f>
        <v>Alto</v>
      </c>
      <c r="N4793" s="29">
        <v>91.6334879556359</v>
      </c>
      <c r="O4793" s="32">
        <f t="shared" si="1"/>
        <v>91.63348796</v>
      </c>
      <c r="P4793" s="33">
        <f t="shared" si="2"/>
        <v>2.01</v>
      </c>
      <c r="Q4793" s="34">
        <f t="shared" si="3"/>
        <v>18.1</v>
      </c>
      <c r="R4793" s="35" t="str">
        <f t="shared" si="4"/>
        <v>Alto</v>
      </c>
      <c r="S4793" s="35" t="str">
        <f>IF(O4793="","",IF(O4793&gt;AVERAGE('Base de datos limpia'!$O$2:$O$8001),"Alto","Normal"))
</f>
        <v>Alto</v>
      </c>
      <c r="T4793" s="35" t="str">
        <f t="shared" si="5"/>
        <v>Gamer intensivo</v>
      </c>
      <c r="U4793" s="35"/>
    </row>
    <row r="4794">
      <c r="A4794" s="28">
        <v>4793.0</v>
      </c>
      <c r="B4794" s="28">
        <v>20.0</v>
      </c>
      <c r="C4794" s="28" t="str">
        <f>TRIM(PROPER('Base de datos cruda'!C4794))</f>
        <v>Female</v>
      </c>
      <c r="D4794" s="28">
        <v>0.7</v>
      </c>
      <c r="E4794" s="28">
        <v>2.37</v>
      </c>
      <c r="F4794" s="28">
        <v>8.31</v>
      </c>
      <c r="G4794" s="28">
        <v>65.65</v>
      </c>
      <c r="H4794" s="28" t="str">
        <f>TRIM(PROPER('Base de datos cruda'!H4794))</f>
        <v>Fps</v>
      </c>
      <c r="I4794" s="28">
        <v>1.6</v>
      </c>
      <c r="J4794" s="28">
        <v>4.83</v>
      </c>
      <c r="K4794" s="28">
        <v>332.06</v>
      </c>
      <c r="L4794" s="28">
        <f>IF('Base de datos cruda'!L4794&lt;0,,'Base de datos cruda'!L4794)</f>
        <v>2.14</v>
      </c>
      <c r="M4794" s="28" t="str">
        <f>IF(TRIM(PROPER('Base de datos cruda'!M4794))="High","Alto",IF(TRIM(PROPER('Base de datos cruda'!M4794))="Medium","Medio","Bajo"))</f>
        <v>Medio</v>
      </c>
      <c r="N4794" s="29">
        <v>65.12</v>
      </c>
      <c r="O4794" s="32">
        <f t="shared" si="1"/>
        <v>65.12</v>
      </c>
      <c r="P4794" s="33">
        <f t="shared" si="2"/>
        <v>5.53</v>
      </c>
      <c r="Q4794" s="34">
        <f t="shared" si="3"/>
        <v>3.385714286</v>
      </c>
      <c r="R4794" s="35" t="str">
        <f t="shared" si="4"/>
        <v>Medio</v>
      </c>
      <c r="S4794" s="35" t="str">
        <f>IF(O4794="","",IF(O4794&gt;AVERAGE('Base de datos limpia'!$O$2:$O$8001),"Alto","Normal"))
</f>
        <v>Normal</v>
      </c>
      <c r="T4794" s="35" t="str">
        <f t="shared" si="5"/>
        <v>Gamer casual</v>
      </c>
      <c r="U4794" s="35"/>
    </row>
    <row r="4795">
      <c r="A4795" s="28">
        <v>4794.0</v>
      </c>
      <c r="B4795" s="28">
        <v>21.0</v>
      </c>
      <c r="C4795" s="28" t="str">
        <f>TRIM(PROPER('Base de datos cruda'!C4795))</f>
        <v>Female</v>
      </c>
      <c r="D4795" s="28">
        <v>3.46</v>
      </c>
      <c r="E4795" s="28">
        <v>2.73</v>
      </c>
      <c r="F4795" s="28">
        <v>4.06</v>
      </c>
      <c r="G4795" s="28">
        <v>85.45</v>
      </c>
      <c r="H4795" s="28" t="str">
        <f>TRIM(PROPER('Base de datos cruda'!H4795))</f>
        <v>Fps</v>
      </c>
      <c r="I4795" s="28">
        <v>4.86</v>
      </c>
      <c r="J4795" s="28">
        <v>6.17</v>
      </c>
      <c r="K4795" s="28">
        <v>275.01</v>
      </c>
      <c r="L4795" s="28">
        <f>IF('Base de datos cruda'!L4795&lt;0,,'Base de datos cruda'!L4795)</f>
        <v>4.84</v>
      </c>
      <c r="M4795" s="28" t="str">
        <f>IF(TRIM(PROPER('Base de datos cruda'!M4795))="High","Alto",IF(TRIM(PROPER('Base de datos cruda'!M4795))="Medium","Medio","Bajo"))</f>
        <v>Medio</v>
      </c>
      <c r="N4795" s="29">
        <v>44.89</v>
      </c>
      <c r="O4795" s="32">
        <f t="shared" si="1"/>
        <v>44.89</v>
      </c>
      <c r="P4795" s="33">
        <f t="shared" si="2"/>
        <v>9.63</v>
      </c>
      <c r="Q4795" s="34">
        <f t="shared" si="3"/>
        <v>0.789017341</v>
      </c>
      <c r="R4795" s="35" t="str">
        <f t="shared" si="4"/>
        <v>Bajo</v>
      </c>
      <c r="S4795" s="35" t="str">
        <f>IF(O4795="","",IF(O4795&gt;AVERAGE('Base de datos limpia'!$O$2:$O$8001),"Alto","Normal"))
</f>
        <v>Normal</v>
      </c>
      <c r="T4795" s="35" t="str">
        <f t="shared" si="5"/>
        <v>Gamer casual</v>
      </c>
      <c r="U4795" s="35"/>
    </row>
    <row r="4796">
      <c r="A4796" s="28">
        <v>4795.0</v>
      </c>
      <c r="B4796" s="28">
        <v>19.0</v>
      </c>
      <c r="C4796" s="28" t="str">
        <f>TRIM(PROPER('Base de datos cruda'!C4796))</f>
        <v>Female</v>
      </c>
      <c r="D4796" s="28">
        <v>2.57</v>
      </c>
      <c r="E4796" s="28">
        <v>1.96</v>
      </c>
      <c r="F4796" s="28">
        <v>4.04</v>
      </c>
      <c r="G4796" s="28">
        <v>89.8</v>
      </c>
      <c r="H4796" s="28" t="str">
        <f>TRIM(PROPER('Base de datos cruda'!H4796))</f>
        <v>Fps</v>
      </c>
      <c r="I4796" s="28">
        <v>4.41</v>
      </c>
      <c r="J4796" s="28">
        <v>5.56</v>
      </c>
      <c r="K4796" s="28">
        <v>302.67</v>
      </c>
      <c r="L4796" s="28">
        <f>IF('Base de datos cruda'!L4796&lt;0,,'Base de datos cruda'!L4796)</f>
        <v>6.91</v>
      </c>
      <c r="M4796" s="28" t="str">
        <f>IF(TRIM(PROPER('Base de datos cruda'!M4796))="High","Alto",IF(TRIM(PROPER('Base de datos cruda'!M4796))="Medium","Medio","Bajo"))</f>
        <v>Medio</v>
      </c>
      <c r="N4796" s="29">
        <v>48.25</v>
      </c>
      <c r="O4796" s="32">
        <f t="shared" si="1"/>
        <v>48.25</v>
      </c>
      <c r="P4796" s="33">
        <f t="shared" si="2"/>
        <v>8.13</v>
      </c>
      <c r="Q4796" s="34">
        <f t="shared" si="3"/>
        <v>0.7626459144</v>
      </c>
      <c r="R4796" s="35" t="str">
        <f t="shared" si="4"/>
        <v>Bajo</v>
      </c>
      <c r="S4796" s="35" t="str">
        <f>IF(O4796="","",IF(O4796&gt;AVERAGE('Base de datos limpia'!$O$2:$O$8001),"Alto","Normal"))
</f>
        <v>Normal</v>
      </c>
      <c r="T4796" s="35" t="str">
        <f t="shared" si="5"/>
        <v>Gamer casual</v>
      </c>
      <c r="U4796" s="35"/>
    </row>
    <row r="4797">
      <c r="A4797" s="28">
        <v>4796.0</v>
      </c>
      <c r="B4797" s="28">
        <v>21.0</v>
      </c>
      <c r="C4797" s="28" t="str">
        <f>TRIM(PROPER('Base de datos cruda'!C4797))</f>
        <v>Male</v>
      </c>
      <c r="D4797" s="28">
        <v>5.65</v>
      </c>
      <c r="E4797" s="28">
        <v>3.79</v>
      </c>
      <c r="F4797" s="28">
        <v>7.06</v>
      </c>
      <c r="G4797" s="28">
        <v>78.72</v>
      </c>
      <c r="H4797" s="28" t="str">
        <f>TRIM(PROPER('Base de datos cruda'!H4797))</f>
        <v>Casual</v>
      </c>
      <c r="I4797" s="28">
        <v>0.25</v>
      </c>
      <c r="J4797" s="28">
        <v>7.76</v>
      </c>
      <c r="K4797" s="28">
        <v>251.51</v>
      </c>
      <c r="L4797" s="28">
        <f>IF('Base de datos cruda'!L4797&lt;0,,'Base de datos cruda'!L4797)</f>
        <v>12.46</v>
      </c>
      <c r="M4797" s="28" t="str">
        <f>IF(TRIM(PROPER('Base de datos cruda'!M4797))="High","Alto",IF(TRIM(PROPER('Base de datos cruda'!M4797))="Medium","Medio","Bajo"))</f>
        <v>Bajo</v>
      </c>
      <c r="N4797" s="29">
        <v>62.0897843366558</v>
      </c>
      <c r="O4797" s="32">
        <f t="shared" si="1"/>
        <v>62.08978434</v>
      </c>
      <c r="P4797" s="33">
        <f t="shared" si="2"/>
        <v>13.41</v>
      </c>
      <c r="Q4797" s="34">
        <f t="shared" si="3"/>
        <v>0.6707964602</v>
      </c>
      <c r="R4797" s="35" t="str">
        <f t="shared" si="4"/>
        <v>Medio</v>
      </c>
      <c r="S4797" s="35" t="str">
        <f>IF(O4797="","",IF(O4797&gt;AVERAGE('Base de datos limpia'!$O$2:$O$8001),"Alto","Normal"))
</f>
        <v>Normal</v>
      </c>
      <c r="T4797" s="35" t="str">
        <f t="shared" si="5"/>
        <v>Gamer moderado</v>
      </c>
      <c r="U4797" s="35"/>
    </row>
    <row r="4798">
      <c r="A4798" s="28">
        <v>4797.0</v>
      </c>
      <c r="B4798" s="28">
        <v>22.0</v>
      </c>
      <c r="C4798" s="28" t="str">
        <f>TRIM(PROPER('Base de datos cruda'!C4798))</f>
        <v>Male</v>
      </c>
      <c r="D4798" s="28">
        <v>6.96</v>
      </c>
      <c r="E4798" s="28">
        <v>5.97</v>
      </c>
      <c r="F4798" s="28">
        <v>8.87</v>
      </c>
      <c r="G4798" s="28">
        <v>84.01</v>
      </c>
      <c r="H4798" s="28" t="str">
        <f>TRIM(PROPER('Base de datos cruda'!H4798))</f>
        <v>Rpg</v>
      </c>
      <c r="I4798" s="28">
        <v>2.51</v>
      </c>
      <c r="J4798" s="28">
        <v>10.0</v>
      </c>
      <c r="K4798" s="28">
        <v>245.65</v>
      </c>
      <c r="L4798" s="28">
        <f>IF('Base de datos cruda'!L4798&lt;0,,'Base de datos cruda'!L4798)</f>
        <v>14.94</v>
      </c>
      <c r="M4798" s="28" t="str">
        <f>IF(TRIM(PROPER('Base de datos cruda'!M4798))="High","Alto",IF(TRIM(PROPER('Base de datos cruda'!M4798))="Medium","Medio","Bajo"))</f>
        <v>Bajo</v>
      </c>
      <c r="N4798" s="29">
        <v>72.0650607051033</v>
      </c>
      <c r="O4798" s="32">
        <f t="shared" si="1"/>
        <v>72.06506071</v>
      </c>
      <c r="P4798" s="33">
        <f t="shared" si="2"/>
        <v>16.96</v>
      </c>
      <c r="Q4798" s="34">
        <f t="shared" si="3"/>
        <v>0.8577586207</v>
      </c>
      <c r="R4798" s="35" t="str">
        <f t="shared" si="4"/>
        <v>Alto</v>
      </c>
      <c r="S4798" s="35" t="str">
        <f>IF(O4798="","",IF(O4798&gt;AVERAGE('Base de datos limpia'!$O$2:$O$8001),"Alto","Normal"))
</f>
        <v>Alto</v>
      </c>
      <c r="T4798" s="35" t="str">
        <f t="shared" si="5"/>
        <v>Gamer moderado</v>
      </c>
      <c r="U4798" s="35"/>
    </row>
    <row r="4799">
      <c r="A4799" s="28">
        <v>4798.0</v>
      </c>
      <c r="B4799" s="28">
        <v>24.0</v>
      </c>
      <c r="C4799" s="28" t="str">
        <f>TRIM(PROPER('Base de datos cruda'!C4799))</f>
        <v>Male</v>
      </c>
      <c r="D4799" s="28">
        <v>6.28</v>
      </c>
      <c r="E4799" s="28">
        <v>9.89</v>
      </c>
      <c r="F4799" s="28">
        <v>8.28</v>
      </c>
      <c r="G4799" s="28">
        <v>66.24</v>
      </c>
      <c r="H4799" s="28" t="str">
        <f>TRIM(PROPER('Base de datos cruda'!H4799))</f>
        <v>Rpg</v>
      </c>
      <c r="I4799" s="28">
        <v>0.4</v>
      </c>
      <c r="J4799" s="28">
        <v>11.42</v>
      </c>
      <c r="K4799" s="28">
        <v>242.53</v>
      </c>
      <c r="L4799" s="28">
        <f>IF('Base de datos cruda'!L4799&lt;0,,'Base de datos cruda'!L4799)</f>
        <v>14.92</v>
      </c>
      <c r="M4799" s="28" t="str">
        <f>IF(TRIM(PROPER('Base de datos cruda'!M4799))="High","Alto",IF(TRIM(PROPER('Base de datos cruda'!M4799))="Medium","Medio","Bajo"))</f>
        <v>Bajo</v>
      </c>
      <c r="N4799" s="29">
        <v>94.2696836770154</v>
      </c>
      <c r="O4799" s="32">
        <f t="shared" si="1"/>
        <v>94.26968368</v>
      </c>
      <c r="P4799" s="33">
        <f t="shared" si="2"/>
        <v>17.7</v>
      </c>
      <c r="Q4799" s="34">
        <f t="shared" si="3"/>
        <v>1.574840764</v>
      </c>
      <c r="R4799" s="35" t="str">
        <f t="shared" si="4"/>
        <v>Alto</v>
      </c>
      <c r="S4799" s="35" t="str">
        <f>IF(O4799="","",IF(O4799&gt;AVERAGE('Base de datos limpia'!$O$2:$O$8001),"Alto","Normal"))
</f>
        <v>Alto</v>
      </c>
      <c r="T4799" s="35" t="str">
        <f t="shared" si="5"/>
        <v>Gamer intensivo</v>
      </c>
      <c r="U4799" s="35"/>
    </row>
    <row r="4800">
      <c r="A4800" s="28">
        <v>4799.0</v>
      </c>
      <c r="B4800" s="28">
        <v>22.0</v>
      </c>
      <c r="C4800" s="28" t="str">
        <f>TRIM(PROPER('Base de datos cruda'!C4800))</f>
        <v>Female</v>
      </c>
      <c r="D4800" s="28">
        <v>4.25</v>
      </c>
      <c r="E4800" s="28">
        <v>8.14</v>
      </c>
      <c r="F4800" s="28">
        <v>5.26</v>
      </c>
      <c r="G4800" s="28">
        <v>72.67</v>
      </c>
      <c r="H4800" s="28" t="str">
        <f>TRIM(PROPER('Base de datos cruda'!H4800))</f>
        <v>Casual</v>
      </c>
      <c r="I4800" s="28">
        <v>3.95</v>
      </c>
      <c r="J4800" s="28">
        <v>8.75</v>
      </c>
      <c r="K4800" s="28">
        <v>257.65</v>
      </c>
      <c r="L4800" s="28">
        <f>IF('Base de datos cruda'!L4800&lt;0,,'Base de datos cruda'!L4800)</f>
        <v>8.55</v>
      </c>
      <c r="M4800" s="28" t="str">
        <f>IF(TRIM(PROPER('Base de datos cruda'!M4800))="High","Alto",IF(TRIM(PROPER('Base de datos cruda'!M4800))="Medium","Medio","Bajo"))</f>
        <v>Alto</v>
      </c>
      <c r="N4800" s="29">
        <v>66.18</v>
      </c>
      <c r="O4800" s="32">
        <f t="shared" si="1"/>
        <v>66.18</v>
      </c>
      <c r="P4800" s="33">
        <f t="shared" si="2"/>
        <v>13</v>
      </c>
      <c r="Q4800" s="34">
        <f t="shared" si="3"/>
        <v>1.915294118</v>
      </c>
      <c r="R4800" s="35" t="str">
        <f t="shared" si="4"/>
        <v>Medio</v>
      </c>
      <c r="S4800" s="35" t="str">
        <f>IF(O4800="","",IF(O4800&gt;AVERAGE('Base de datos limpia'!$O$2:$O$8001),"Alto","Normal"))
</f>
        <v>Alto</v>
      </c>
      <c r="T4800" s="35" t="str">
        <f t="shared" si="5"/>
        <v>Gamer intensivo</v>
      </c>
      <c r="U4800" s="35"/>
    </row>
    <row r="4801">
      <c r="A4801" s="28">
        <v>4800.0</v>
      </c>
      <c r="B4801" s="28">
        <v>21.0</v>
      </c>
      <c r="C4801" s="28" t="str">
        <f>TRIM(PROPER('Base de datos cruda'!C4801))</f>
        <v>Female</v>
      </c>
      <c r="D4801" s="28">
        <v>0.82</v>
      </c>
      <c r="E4801" s="28">
        <v>4.42</v>
      </c>
      <c r="F4801" s="28">
        <v>4.98</v>
      </c>
      <c r="G4801" s="28">
        <v>88.52</v>
      </c>
      <c r="H4801" s="28" t="str">
        <f>TRIM(PROPER('Base de datos cruda'!H4801))</f>
        <v>Fps</v>
      </c>
      <c r="I4801" s="28">
        <v>1.86</v>
      </c>
      <c r="J4801" s="28">
        <v>2.29</v>
      </c>
      <c r="K4801" s="28">
        <v>326.18</v>
      </c>
      <c r="L4801" s="28">
        <f>IF('Base de datos cruda'!L4801&lt;0,,'Base de datos cruda'!L4801)</f>
        <v>0.91</v>
      </c>
      <c r="M4801" s="28" t="str">
        <f>IF(TRIM(PROPER('Base de datos cruda'!M4801))="High","Alto",IF(TRIM(PROPER('Base de datos cruda'!M4801))="Medium","Medio","Bajo"))</f>
        <v>Medio</v>
      </c>
      <c r="N4801" s="29">
        <v>68.95</v>
      </c>
      <c r="O4801" s="32">
        <f t="shared" si="1"/>
        <v>68.95</v>
      </c>
      <c r="P4801" s="33">
        <f t="shared" si="2"/>
        <v>3.11</v>
      </c>
      <c r="Q4801" s="34">
        <f t="shared" si="3"/>
        <v>5.390243902</v>
      </c>
      <c r="R4801" s="35" t="str">
        <f t="shared" si="4"/>
        <v>Medio</v>
      </c>
      <c r="S4801" s="35" t="str">
        <f>IF(O4801="","",IF(O4801&gt;AVERAGE('Base de datos limpia'!$O$2:$O$8001),"Alto","Normal"))
</f>
        <v>Alto</v>
      </c>
      <c r="T4801" s="35" t="str">
        <f t="shared" si="5"/>
        <v>Gamer moderado</v>
      </c>
      <c r="U4801" s="35"/>
    </row>
    <row r="4802">
      <c r="A4802" s="28">
        <v>4801.0</v>
      </c>
      <c r="B4802" s="28">
        <v>16.0</v>
      </c>
      <c r="C4802" s="28" t="str">
        <f>TRIM(PROPER('Base de datos cruda'!C4802))</f>
        <v>Male</v>
      </c>
      <c r="D4802" s="28">
        <v>5.68</v>
      </c>
      <c r="E4802" s="28">
        <v>6.18</v>
      </c>
      <c r="F4802" s="28">
        <v>7.13</v>
      </c>
      <c r="G4802" s="28">
        <v>74.6</v>
      </c>
      <c r="H4802" s="28" t="str">
        <f>TRIM(PROPER('Base de datos cruda'!H4802))</f>
        <v>Casual</v>
      </c>
      <c r="I4802" s="28">
        <v>4.56</v>
      </c>
      <c r="J4802" s="28">
        <v>6.96</v>
      </c>
      <c r="K4802" s="28">
        <v>270.47</v>
      </c>
      <c r="L4802" s="28">
        <f>IF('Base de datos cruda'!L4802&lt;0,,'Base de datos cruda'!L4802)</f>
        <v>14.13</v>
      </c>
      <c r="M4802" s="28" t="str">
        <f>IF(TRIM(PROPER('Base de datos cruda'!M4802))="High","Alto",IF(TRIM(PROPER('Base de datos cruda'!M4802))="Medium","Medio","Bajo"))</f>
        <v>Bajo</v>
      </c>
      <c r="N4802" s="29">
        <v>65.51</v>
      </c>
      <c r="O4802" s="32">
        <f t="shared" si="1"/>
        <v>65.51</v>
      </c>
      <c r="P4802" s="33">
        <f t="shared" si="2"/>
        <v>12.64</v>
      </c>
      <c r="Q4802" s="34">
        <f t="shared" si="3"/>
        <v>1.088028169</v>
      </c>
      <c r="R4802" s="35" t="str">
        <f t="shared" si="4"/>
        <v>Medio</v>
      </c>
      <c r="S4802" s="35" t="str">
        <f>IF(O4802="","",IF(O4802&gt;AVERAGE('Base de datos limpia'!$O$2:$O$8001),"Alto","Normal"))
</f>
        <v>Alto</v>
      </c>
      <c r="T4802" s="35" t="str">
        <f t="shared" si="5"/>
        <v>Gamer intensivo</v>
      </c>
      <c r="U4802" s="35"/>
    </row>
    <row r="4803">
      <c r="A4803" s="28">
        <v>4802.0</v>
      </c>
      <c r="B4803" s="28">
        <v>17.0</v>
      </c>
      <c r="C4803" s="28" t="str">
        <f>TRIM(PROPER('Base de datos cruda'!C4803))</f>
        <v>Female</v>
      </c>
      <c r="D4803" s="28">
        <v>2.9</v>
      </c>
      <c r="E4803" s="28">
        <v>6.61</v>
      </c>
      <c r="F4803" s="28">
        <v>8.11</v>
      </c>
      <c r="G4803" s="28">
        <v>73.95</v>
      </c>
      <c r="H4803" s="28" t="str">
        <f>TRIM(PROPER('Base de datos cruda'!H4803))</f>
        <v>Rpg</v>
      </c>
      <c r="I4803" s="28">
        <v>0.27</v>
      </c>
      <c r="J4803" s="28">
        <v>6.43</v>
      </c>
      <c r="K4803" s="28">
        <v>280.99</v>
      </c>
      <c r="L4803" s="28">
        <f>IF('Base de datos cruda'!L4803&lt;0,,'Base de datos cruda'!L4803)</f>
        <v>6.59</v>
      </c>
      <c r="M4803" s="28" t="str">
        <f>IF(TRIM(PROPER('Base de datos cruda'!M4803))="High","Alto",IF(TRIM(PROPER('Base de datos cruda'!M4803))="Medium","Medio","Bajo"))</f>
        <v>Medio</v>
      </c>
      <c r="N4803" s="29">
        <v>84.13</v>
      </c>
      <c r="O4803" s="32">
        <f t="shared" si="1"/>
        <v>84.13</v>
      </c>
      <c r="P4803" s="33">
        <f t="shared" si="2"/>
        <v>9.33</v>
      </c>
      <c r="Q4803" s="34">
        <f t="shared" si="3"/>
        <v>2.279310345</v>
      </c>
      <c r="R4803" s="35" t="str">
        <f t="shared" si="4"/>
        <v>Alto</v>
      </c>
      <c r="S4803" s="35" t="str">
        <f>IF(O4803="","",IF(O4803&gt;AVERAGE('Base de datos limpia'!$O$2:$O$8001),"Alto","Normal"))
</f>
        <v>Alto</v>
      </c>
      <c r="T4803" s="35" t="str">
        <f t="shared" si="5"/>
        <v>Gamer intensivo</v>
      </c>
      <c r="U4803" s="35"/>
    </row>
    <row r="4804">
      <c r="A4804" s="28">
        <v>4803.0</v>
      </c>
      <c r="B4804" s="28">
        <v>16.0</v>
      </c>
      <c r="C4804" s="28" t="str">
        <f>TRIM(PROPER('Base de datos cruda'!C4804))</f>
        <v>Female</v>
      </c>
      <c r="D4804" s="28">
        <v>0.69</v>
      </c>
      <c r="E4804" s="28">
        <v>8.4</v>
      </c>
      <c r="F4804" s="28">
        <v>5.81</v>
      </c>
      <c r="G4804" s="28">
        <v>67.76</v>
      </c>
      <c r="H4804" s="28" t="str">
        <f>TRIM(PROPER('Base de datos cruda'!H4804))</f>
        <v>Fps</v>
      </c>
      <c r="I4804" s="28">
        <v>3.67</v>
      </c>
      <c r="J4804" s="28">
        <v>5.34</v>
      </c>
      <c r="K4804" s="28">
        <v>321.09</v>
      </c>
      <c r="L4804" s="28">
        <f>IF('Base de datos cruda'!L4804&lt;0,,'Base de datos cruda'!L4804)</f>
        <v>2.56</v>
      </c>
      <c r="M4804" s="28" t="str">
        <f>IF(TRIM(PROPER('Base de datos cruda'!M4804))="High","Alto",IF(TRIM(PROPER('Base de datos cruda'!M4804))="Medium","Medio","Bajo"))</f>
        <v>Alto</v>
      </c>
      <c r="N4804" s="29">
        <v>86.53</v>
      </c>
      <c r="O4804" s="32">
        <f t="shared" si="1"/>
        <v>86.53</v>
      </c>
      <c r="P4804" s="33">
        <f t="shared" si="2"/>
        <v>6.03</v>
      </c>
      <c r="Q4804" s="34">
        <f t="shared" si="3"/>
        <v>12.17391304</v>
      </c>
      <c r="R4804" s="35" t="str">
        <f t="shared" si="4"/>
        <v>Alto</v>
      </c>
      <c r="S4804" s="35" t="str">
        <f>IF(O4804="","",IF(O4804&gt;AVERAGE('Base de datos limpia'!$O$2:$O$8001),"Alto","Normal"))
</f>
        <v>Alto</v>
      </c>
      <c r="T4804" s="35" t="str">
        <f t="shared" si="5"/>
        <v>Gamer intensivo</v>
      </c>
      <c r="U4804" s="35"/>
    </row>
    <row r="4805">
      <c r="A4805" s="28">
        <v>4804.0</v>
      </c>
      <c r="B4805" s="28">
        <v>24.0</v>
      </c>
      <c r="C4805" s="28" t="str">
        <f>TRIM(PROPER('Base de datos cruda'!C4805))</f>
        <v>Other</v>
      </c>
      <c r="D4805" s="28">
        <v>6.74</v>
      </c>
      <c r="E4805" s="28">
        <v>7.63</v>
      </c>
      <c r="F4805" s="28">
        <v>6.16</v>
      </c>
      <c r="G4805" s="28">
        <v>83.79</v>
      </c>
      <c r="H4805" s="28" t="str">
        <f>TRIM(PROPER('Base de datos cruda'!H4805))</f>
        <v>Casual</v>
      </c>
      <c r="I4805" s="28">
        <v>2.0</v>
      </c>
      <c r="J4805" s="28">
        <v>11.06</v>
      </c>
      <c r="K4805" s="28">
        <v>237.67</v>
      </c>
      <c r="L4805" s="28">
        <f>IF('Base de datos cruda'!L4805&lt;0,,'Base de datos cruda'!L4805)</f>
        <v>17.92</v>
      </c>
      <c r="M4805" s="28" t="str">
        <f>IF(TRIM(PROPER('Base de datos cruda'!M4805))="High","Alto",IF(TRIM(PROPER('Base de datos cruda'!M4805))="Medium","Medio","Bajo"))</f>
        <v>Bajo</v>
      </c>
      <c r="N4805" s="29">
        <v>67.9146883777601</v>
      </c>
      <c r="O4805" s="32">
        <f t="shared" si="1"/>
        <v>67.91468838</v>
      </c>
      <c r="P4805" s="33">
        <f t="shared" si="2"/>
        <v>17.8</v>
      </c>
      <c r="Q4805" s="34">
        <f t="shared" si="3"/>
        <v>1.132047478</v>
      </c>
      <c r="R4805" s="35" t="str">
        <f t="shared" si="4"/>
        <v>Medio</v>
      </c>
      <c r="S4805" s="35" t="str">
        <f>IF(O4805="","",IF(O4805&gt;AVERAGE('Base de datos limpia'!$O$2:$O$8001),"Alto","Normal"))
</f>
        <v>Alto</v>
      </c>
      <c r="T4805" s="35" t="str">
        <f t="shared" si="5"/>
        <v>Gamer intensivo</v>
      </c>
      <c r="U4805" s="35"/>
    </row>
    <row r="4806">
      <c r="A4806" s="28">
        <v>4805.0</v>
      </c>
      <c r="B4806" s="28">
        <v>24.0</v>
      </c>
      <c r="C4806" s="28" t="str">
        <f>TRIM(PROPER('Base de datos cruda'!C4806))</f>
        <v>Female</v>
      </c>
      <c r="D4806" s="28">
        <v>2.71</v>
      </c>
      <c r="E4806" s="28">
        <v>6.12</v>
      </c>
      <c r="F4806" s="28">
        <v>4.58</v>
      </c>
      <c r="G4806" s="28">
        <v>92.38</v>
      </c>
      <c r="H4806" s="28" t="str">
        <f>TRIM(PROPER('Base de datos cruda'!H4806))</f>
        <v>Rpg</v>
      </c>
      <c r="I4806" s="28">
        <v>1.34</v>
      </c>
      <c r="J4806" s="28">
        <v>8.03</v>
      </c>
      <c r="K4806" s="28">
        <v>309.29</v>
      </c>
      <c r="L4806" s="28">
        <f>IF('Base de datos cruda'!L4806&lt;0,,'Base de datos cruda'!L4806)</f>
        <v>5.72</v>
      </c>
      <c r="M4806" s="28" t="str">
        <f>IF(TRIM(PROPER('Base de datos cruda'!M4806))="High","Alto",IF(TRIM(PROPER('Base de datos cruda'!M4806))="Medium","Medio","Bajo"))</f>
        <v>Medio</v>
      </c>
      <c r="N4806" s="29">
        <v>71.48</v>
      </c>
      <c r="O4806" s="32">
        <f t="shared" si="1"/>
        <v>71.48</v>
      </c>
      <c r="P4806" s="33">
        <f t="shared" si="2"/>
        <v>10.74</v>
      </c>
      <c r="Q4806" s="34">
        <f t="shared" si="3"/>
        <v>2.258302583</v>
      </c>
      <c r="R4806" s="35" t="str">
        <f t="shared" si="4"/>
        <v>Alto</v>
      </c>
      <c r="S4806" s="35" t="str">
        <f>IF(O4806="","",IF(O4806&gt;AVERAGE('Base de datos limpia'!$O$2:$O$8001),"Alto","Normal"))
</f>
        <v>Alto</v>
      </c>
      <c r="T4806" s="35" t="str">
        <f t="shared" si="5"/>
        <v>Gamer intensivo</v>
      </c>
      <c r="U4806" s="35"/>
    </row>
    <row r="4807">
      <c r="A4807" s="28">
        <v>4806.0</v>
      </c>
      <c r="B4807" s="28">
        <v>22.0</v>
      </c>
      <c r="C4807" s="28" t="str">
        <f>TRIM(PROPER('Base de datos cruda'!C4807))</f>
        <v>Other</v>
      </c>
      <c r="D4807" s="28">
        <v>1.75</v>
      </c>
      <c r="E4807" s="28">
        <v>7.02</v>
      </c>
      <c r="F4807" s="28">
        <v>4.76</v>
      </c>
      <c r="G4807" s="28">
        <v>78.78</v>
      </c>
      <c r="H4807" s="28" t="str">
        <f>TRIM(PROPER('Base de datos cruda'!H4807))</f>
        <v>Rpg</v>
      </c>
      <c r="I4807" s="28">
        <v>2.59</v>
      </c>
      <c r="J4807" s="28">
        <v>3.42</v>
      </c>
      <c r="K4807" s="28">
        <v>284.07</v>
      </c>
      <c r="L4807" s="28">
        <f>IF('Base de datos cruda'!L4807&lt;0,,'Base de datos cruda'!L4807)</f>
        <v>7.29</v>
      </c>
      <c r="M4807" s="28" t="str">
        <f>IF(TRIM(PROPER('Base de datos cruda'!M4807))="High","Alto",IF(TRIM(PROPER('Base de datos cruda'!M4807))="Medium","Medio","Bajo"))</f>
        <v>Alto</v>
      </c>
      <c r="N4807" s="29">
        <v>91.47</v>
      </c>
      <c r="O4807" s="32">
        <f t="shared" si="1"/>
        <v>91.47</v>
      </c>
      <c r="P4807" s="33">
        <f t="shared" si="2"/>
        <v>5.17</v>
      </c>
      <c r="Q4807" s="34">
        <f t="shared" si="3"/>
        <v>4.011428571</v>
      </c>
      <c r="R4807" s="35" t="str">
        <f t="shared" si="4"/>
        <v>Alto</v>
      </c>
      <c r="S4807" s="35" t="str">
        <f>IF(O4807="","",IF(O4807&gt;AVERAGE('Base de datos limpia'!$O$2:$O$8001),"Alto","Normal"))
</f>
        <v>Alto</v>
      </c>
      <c r="T4807" s="35" t="str">
        <f t="shared" si="5"/>
        <v>Gamer intensivo</v>
      </c>
      <c r="U4807" s="35"/>
    </row>
    <row r="4808">
      <c r="A4808" s="28">
        <v>4807.0</v>
      </c>
      <c r="B4808" s="28">
        <v>17.0</v>
      </c>
      <c r="C4808" s="28" t="str">
        <f>TRIM(PROPER('Base de datos cruda'!C4808))</f>
        <v>Male</v>
      </c>
      <c r="D4808" s="28">
        <v>6.97</v>
      </c>
      <c r="E4808" s="28">
        <v>7.71</v>
      </c>
      <c r="F4808" s="28">
        <v>6.84</v>
      </c>
      <c r="G4808" s="28">
        <v>64.62</v>
      </c>
      <c r="H4808" s="28" t="str">
        <f>TRIM(PROPER('Base de datos cruda'!H4808))</f>
        <v>Casual</v>
      </c>
      <c r="I4808" s="28">
        <v>2.43</v>
      </c>
      <c r="J4808" s="28">
        <v>11.0</v>
      </c>
      <c r="K4808" s="28">
        <v>234.58</v>
      </c>
      <c r="L4808" s="28">
        <f>IF('Base de datos cruda'!L4808&lt;0,,'Base de datos cruda'!L4808)</f>
        <v>19.08</v>
      </c>
      <c r="M4808" s="28" t="str">
        <f>IF(TRIM(PROPER('Base de datos cruda'!M4808))="High","Alto",IF(TRIM(PROPER('Base de datos cruda'!M4808))="Medium","Medio","Bajo"))</f>
        <v>Bajo</v>
      </c>
      <c r="N4808" s="29">
        <v>58.9900109590692</v>
      </c>
      <c r="O4808" s="32">
        <f t="shared" si="1"/>
        <v>58.99001096</v>
      </c>
      <c r="P4808" s="33">
        <f t="shared" si="2"/>
        <v>17.97</v>
      </c>
      <c r="Q4808" s="34">
        <f t="shared" si="3"/>
        <v>1.106169297</v>
      </c>
      <c r="R4808" s="35" t="str">
        <f t="shared" si="4"/>
        <v>Medio</v>
      </c>
      <c r="S4808" s="35" t="str">
        <f>IF(O4808="","",IF(O4808&gt;AVERAGE('Base de datos limpia'!$O$2:$O$8001),"Alto","Normal"))
</f>
        <v>Normal</v>
      </c>
      <c r="T4808" s="35" t="str">
        <f t="shared" si="5"/>
        <v>Gamer intensivo</v>
      </c>
      <c r="U4808" s="35"/>
    </row>
    <row r="4809">
      <c r="A4809" s="28">
        <v>4808.0</v>
      </c>
      <c r="B4809" s="28">
        <v>21.0</v>
      </c>
      <c r="C4809" s="28" t="str">
        <f>TRIM(PROPER('Base de datos cruda'!C4809))</f>
        <v>Female</v>
      </c>
      <c r="D4809" s="28">
        <v>7.22</v>
      </c>
      <c r="E4809" s="28">
        <v>2.2</v>
      </c>
      <c r="F4809" s="28">
        <v>4.51</v>
      </c>
      <c r="G4809" s="28">
        <v>93.53</v>
      </c>
      <c r="H4809" s="28" t="str">
        <f>TRIM(PROPER('Base de datos cruda'!H4809))</f>
        <v>Casual</v>
      </c>
      <c r="I4809" s="28">
        <v>1.74</v>
      </c>
      <c r="J4809" s="28">
        <v>12.05</v>
      </c>
      <c r="K4809" s="28">
        <v>218.89</v>
      </c>
      <c r="L4809" s="28">
        <f>IF('Base de datos cruda'!L4809&lt;0,,'Base de datos cruda'!L4809)</f>
        <v>14.82</v>
      </c>
      <c r="M4809" s="28" t="str">
        <f>IF(TRIM(PROPER('Base de datos cruda'!M4809))="High","Alto",IF(TRIM(PROPER('Base de datos cruda'!M4809))="Medium","Medio","Bajo"))</f>
        <v>Bajo</v>
      </c>
      <c r="N4809" s="29">
        <v>22.57</v>
      </c>
      <c r="O4809" s="32">
        <f t="shared" si="1"/>
        <v>22.57</v>
      </c>
      <c r="P4809" s="33">
        <f t="shared" si="2"/>
        <v>19.27</v>
      </c>
      <c r="Q4809" s="34">
        <f t="shared" si="3"/>
        <v>0.3047091413</v>
      </c>
      <c r="R4809" s="35" t="str">
        <f t="shared" si="4"/>
        <v>Bajo</v>
      </c>
      <c r="S4809" s="35" t="str">
        <f>IF(O4809="","",IF(O4809&gt;AVERAGE('Base de datos limpia'!$O$2:$O$8001),"Alto","Normal"))
</f>
        <v>Normal</v>
      </c>
      <c r="T4809" s="35" t="str">
        <f t="shared" si="5"/>
        <v>Gamer casual</v>
      </c>
      <c r="U4809" s="35"/>
    </row>
    <row r="4810">
      <c r="A4810" s="28">
        <v>4809.0</v>
      </c>
      <c r="B4810" s="28">
        <v>19.0</v>
      </c>
      <c r="C4810" s="28" t="str">
        <f>TRIM(PROPER('Base de datos cruda'!C4810))</f>
        <v>Female</v>
      </c>
      <c r="D4810" s="28">
        <v>2.71</v>
      </c>
      <c r="E4810" s="28">
        <v>2.8</v>
      </c>
      <c r="F4810" s="28">
        <v>5.01</v>
      </c>
      <c r="G4810" s="28">
        <v>62.86</v>
      </c>
      <c r="H4810" s="28" t="str">
        <f>TRIM(PROPER('Base de datos cruda'!H4810))</f>
        <v>Casual</v>
      </c>
      <c r="I4810" s="28">
        <v>3.24</v>
      </c>
      <c r="J4810" s="28">
        <v>8.4</v>
      </c>
      <c r="K4810" s="28">
        <v>271.61</v>
      </c>
      <c r="L4810" s="28">
        <f>IF('Base de datos cruda'!L4810&lt;0,,'Base de datos cruda'!L4810)</f>
        <v>10.11</v>
      </c>
      <c r="M4810" s="28" t="str">
        <f>IF(TRIM(PROPER('Base de datos cruda'!M4810))="High","Alto",IF(TRIM(PROPER('Base de datos cruda'!M4810))="Medium","Medio","Bajo"))</f>
        <v>Medio</v>
      </c>
      <c r="N4810" s="29">
        <v>50.22</v>
      </c>
      <c r="O4810" s="32">
        <f t="shared" si="1"/>
        <v>50.22</v>
      </c>
      <c r="P4810" s="33">
        <f t="shared" si="2"/>
        <v>11.11</v>
      </c>
      <c r="Q4810" s="34">
        <f t="shared" si="3"/>
        <v>1.033210332</v>
      </c>
      <c r="R4810" s="35" t="str">
        <f t="shared" si="4"/>
        <v>Medio</v>
      </c>
      <c r="S4810" s="35" t="str">
        <f>IF(O4810="","",IF(O4810&gt;AVERAGE('Base de datos limpia'!$O$2:$O$8001),"Alto","Normal"))
</f>
        <v>Normal</v>
      </c>
      <c r="T4810" s="35" t="str">
        <f t="shared" si="5"/>
        <v>Gamer casual</v>
      </c>
      <c r="U4810" s="35"/>
    </row>
    <row r="4811">
      <c r="A4811" s="28">
        <v>4810.0</v>
      </c>
      <c r="B4811" s="28">
        <v>16.0</v>
      </c>
      <c r="C4811" s="28" t="str">
        <f>TRIM(PROPER('Base de datos cruda'!C4811))</f>
        <v>Male</v>
      </c>
      <c r="D4811" s="28">
        <v>2.84</v>
      </c>
      <c r="E4811" s="28">
        <v>7.2</v>
      </c>
      <c r="F4811" s="28">
        <v>5.17</v>
      </c>
      <c r="G4811" s="28">
        <v>78.87</v>
      </c>
      <c r="H4811" s="28" t="str">
        <f>TRIM(PROPER('Base de datos cruda'!H4811))</f>
        <v>Rpg</v>
      </c>
      <c r="I4811" s="28">
        <v>3.31</v>
      </c>
      <c r="J4811" s="28">
        <v>4.34</v>
      </c>
      <c r="K4811" s="28">
        <v>284.76</v>
      </c>
      <c r="L4811" s="28">
        <f>IF('Base de datos cruda'!L4811&lt;0,,'Base de datos cruda'!L4811)</f>
        <v>2.11</v>
      </c>
      <c r="M4811" s="28" t="str">
        <f>IF(TRIM(PROPER('Base de datos cruda'!M4811))="High","Alto",IF(TRIM(PROPER('Base de datos cruda'!M4811))="Medium","Medio","Bajo"))</f>
        <v>Alto</v>
      </c>
      <c r="N4811" s="29">
        <v>71.78</v>
      </c>
      <c r="O4811" s="32">
        <f t="shared" si="1"/>
        <v>71.78</v>
      </c>
      <c r="P4811" s="33">
        <f t="shared" si="2"/>
        <v>7.18</v>
      </c>
      <c r="Q4811" s="34">
        <f t="shared" si="3"/>
        <v>2.535211268</v>
      </c>
      <c r="R4811" s="35" t="str">
        <f t="shared" si="4"/>
        <v>Alto</v>
      </c>
      <c r="S4811" s="35" t="str">
        <f>IF(O4811="","",IF(O4811&gt;AVERAGE('Base de datos limpia'!$O$2:$O$8001),"Alto","Normal"))
</f>
        <v>Alto</v>
      </c>
      <c r="T4811" s="35" t="str">
        <f t="shared" si="5"/>
        <v>Gamer intensivo</v>
      </c>
      <c r="U4811" s="35"/>
    </row>
    <row r="4812">
      <c r="A4812" s="28">
        <v>4811.0</v>
      </c>
      <c r="B4812" s="28">
        <v>16.0</v>
      </c>
      <c r="C4812" s="28" t="str">
        <f>TRIM(PROPER('Base de datos cruda'!C4812))</f>
        <v>Male</v>
      </c>
      <c r="D4812" s="28">
        <v>4.64</v>
      </c>
      <c r="E4812" s="28">
        <v>8.65</v>
      </c>
      <c r="F4812" s="28">
        <v>6.22</v>
      </c>
      <c r="G4812" s="28">
        <v>70.44</v>
      </c>
      <c r="H4812" s="28" t="str">
        <f>TRIM(PROPER('Base de datos cruda'!H4812))</f>
        <v>Casual</v>
      </c>
      <c r="I4812" s="28">
        <v>0.39</v>
      </c>
      <c r="J4812" s="28">
        <v>6.84</v>
      </c>
      <c r="K4812" s="28">
        <v>259.82</v>
      </c>
      <c r="L4812" s="28">
        <f>IF('Base de datos cruda'!L4812&lt;0,,'Base de datos cruda'!L4812)</f>
        <v>10.58</v>
      </c>
      <c r="M4812" s="28" t="str">
        <f>IF(TRIM(PROPER('Base de datos cruda'!M4812))="High","Alto",IF(TRIM(PROPER('Base de datos cruda'!M4812))="Medium","Medio","Bajo"))</f>
        <v>Medio</v>
      </c>
      <c r="N4812" s="29">
        <v>74.2</v>
      </c>
      <c r="O4812" s="32">
        <f t="shared" si="1"/>
        <v>74.2</v>
      </c>
      <c r="P4812" s="33">
        <f t="shared" si="2"/>
        <v>11.48</v>
      </c>
      <c r="Q4812" s="34">
        <f t="shared" si="3"/>
        <v>1.864224138</v>
      </c>
      <c r="R4812" s="35" t="str">
        <f t="shared" si="4"/>
        <v>Alto</v>
      </c>
      <c r="S4812" s="35" t="str">
        <f>IF(O4812="","",IF(O4812&gt;AVERAGE('Base de datos limpia'!$O$2:$O$8001),"Alto","Normal"))
</f>
        <v>Alto</v>
      </c>
      <c r="T4812" s="35" t="str">
        <f t="shared" si="5"/>
        <v>Gamer intensivo</v>
      </c>
      <c r="U4812" s="35"/>
    </row>
    <row r="4813">
      <c r="A4813" s="28">
        <v>4812.0</v>
      </c>
      <c r="B4813" s="28">
        <v>20.0</v>
      </c>
      <c r="C4813" s="28" t="str">
        <f>TRIM(PROPER('Base de datos cruda'!C4813))</f>
        <v>Other</v>
      </c>
      <c r="D4813" s="28">
        <v>5.87</v>
      </c>
      <c r="E4813" s="28">
        <v>4.68</v>
      </c>
      <c r="F4813" s="28">
        <v>4.23</v>
      </c>
      <c r="G4813" s="28">
        <v>97.45</v>
      </c>
      <c r="H4813" s="28" t="str">
        <f>TRIM(PROPER('Base de datos cruda'!H4813))</f>
        <v>Fps</v>
      </c>
      <c r="I4813" s="28">
        <v>2.98</v>
      </c>
      <c r="J4813" s="28">
        <v>8.64</v>
      </c>
      <c r="K4813" s="28">
        <v>239.45</v>
      </c>
      <c r="L4813" s="28">
        <f>IF('Base de datos cruda'!L4813&lt;0,,'Base de datos cruda'!L4813)</f>
        <v>11.11</v>
      </c>
      <c r="M4813" s="28" t="str">
        <f>IF(TRIM(PROPER('Base de datos cruda'!M4813))="High","Alto",IF(TRIM(PROPER('Base de datos cruda'!M4813))="Medium","Medio","Bajo"))</f>
        <v>Bajo</v>
      </c>
      <c r="N4813" s="29">
        <v>49.3182551440842</v>
      </c>
      <c r="O4813" s="32">
        <f t="shared" si="1"/>
        <v>49.31825514</v>
      </c>
      <c r="P4813" s="33">
        <f t="shared" si="2"/>
        <v>14.51</v>
      </c>
      <c r="Q4813" s="34">
        <f t="shared" si="3"/>
        <v>0.797274276</v>
      </c>
      <c r="R4813" s="35" t="str">
        <f t="shared" si="4"/>
        <v>Bajo</v>
      </c>
      <c r="S4813" s="35" t="str">
        <f>IF(O4813="","",IF(O4813&gt;AVERAGE('Base de datos limpia'!$O$2:$O$8001),"Alto","Normal"))
</f>
        <v>Normal</v>
      </c>
      <c r="T4813" s="35" t="str">
        <f t="shared" si="5"/>
        <v>Gamer moderado</v>
      </c>
      <c r="U4813" s="35"/>
    </row>
    <row r="4814">
      <c r="A4814" s="28">
        <v>4813.0</v>
      </c>
      <c r="B4814" s="28">
        <v>17.0</v>
      </c>
      <c r="C4814" s="28" t="str">
        <f>TRIM(PROPER('Base de datos cruda'!C4814))</f>
        <v>Male</v>
      </c>
      <c r="D4814" s="28">
        <v>0.51</v>
      </c>
      <c r="E4814" s="28">
        <v>9.82</v>
      </c>
      <c r="F4814" s="28">
        <v>6.5</v>
      </c>
      <c r="G4814" s="28">
        <v>89.5</v>
      </c>
      <c r="H4814" s="28" t="str">
        <f>TRIM(PROPER('Base de datos cruda'!H4814))</f>
        <v>Casual</v>
      </c>
      <c r="I4814" s="28">
        <v>3.55</v>
      </c>
      <c r="J4814" s="28">
        <v>4.21</v>
      </c>
      <c r="K4814" s="28">
        <v>322.25</v>
      </c>
      <c r="L4814" s="28">
        <f>IF('Base de datos cruda'!L4814&lt;0,,'Base de datos cruda'!L4814)</f>
        <v>3.88</v>
      </c>
      <c r="M4814" s="28" t="str">
        <f>IF(TRIM(PROPER('Base de datos cruda'!M4814))="High","Alto",IF(TRIM(PROPER('Base de datos cruda'!M4814))="Medium","Medio","Bajo"))</f>
        <v>Medio</v>
      </c>
      <c r="N4814" s="29">
        <v>106.435483637554</v>
      </c>
      <c r="O4814" s="33" t="str">
        <f t="shared" si="1"/>
        <v/>
      </c>
      <c r="P4814" s="33">
        <f t="shared" si="2"/>
        <v>4.72</v>
      </c>
      <c r="Q4814" s="34">
        <f t="shared" si="3"/>
        <v>19.25490196</v>
      </c>
      <c r="R4814" s="35" t="str">
        <f t="shared" si="4"/>
        <v>Alto</v>
      </c>
      <c r="S4814" s="35" t="str">
        <f>IF(O4814="","",IF(O4814&gt;AVERAGE('Base de datos limpia'!$O$2:$O$8001),"Alto","Normal"))
</f>
        <v/>
      </c>
      <c r="T4814" s="35" t="str">
        <f t="shared" si="5"/>
        <v>Gamer intensivo</v>
      </c>
      <c r="U4814" s="35"/>
    </row>
    <row r="4815">
      <c r="A4815" s="28">
        <v>4814.0</v>
      </c>
      <c r="B4815" s="28">
        <v>19.0</v>
      </c>
      <c r="C4815" s="28" t="str">
        <f>TRIM(PROPER('Base de datos cruda'!C4815))</f>
        <v>Female</v>
      </c>
      <c r="D4815" s="28">
        <v>4.75</v>
      </c>
      <c r="E4815" s="28">
        <v>2.94</v>
      </c>
      <c r="F4815" s="28">
        <v>8.64</v>
      </c>
      <c r="G4815" s="28">
        <v>82.66</v>
      </c>
      <c r="H4815" s="28" t="str">
        <f>TRIM(PROPER('Base de datos cruda'!H4815))</f>
        <v>Fps</v>
      </c>
      <c r="I4815" s="28">
        <v>0.38</v>
      </c>
      <c r="J4815" s="28">
        <v>7.79</v>
      </c>
      <c r="K4815" s="28">
        <v>275.99</v>
      </c>
      <c r="L4815" s="28">
        <f>IF('Base de datos cruda'!L4815&lt;0,,'Base de datos cruda'!L4815)</f>
        <v>11.65</v>
      </c>
      <c r="M4815" s="28" t="str">
        <f>IF(TRIM(PROPER('Base de datos cruda'!M4815))="High","Alto",IF(TRIM(PROPER('Base de datos cruda'!M4815))="Medium","Medio","Bajo"))</f>
        <v>Medio</v>
      </c>
      <c r="N4815" s="29">
        <v>53.32</v>
      </c>
      <c r="O4815" s="32">
        <f t="shared" si="1"/>
        <v>53.32</v>
      </c>
      <c r="P4815" s="33">
        <f t="shared" si="2"/>
        <v>12.54</v>
      </c>
      <c r="Q4815" s="34">
        <f t="shared" si="3"/>
        <v>0.6189473684</v>
      </c>
      <c r="R4815" s="35" t="str">
        <f t="shared" si="4"/>
        <v>Medio</v>
      </c>
      <c r="S4815" s="35" t="str">
        <f>IF(O4815="","",IF(O4815&gt;AVERAGE('Base de datos limpia'!$O$2:$O$8001),"Alto","Normal"))
</f>
        <v>Normal</v>
      </c>
      <c r="T4815" s="35" t="str">
        <f t="shared" si="5"/>
        <v>Gamer casual</v>
      </c>
      <c r="U4815" s="35"/>
    </row>
    <row r="4816">
      <c r="A4816" s="28">
        <v>4815.0</v>
      </c>
      <c r="B4816" s="28">
        <v>16.0</v>
      </c>
      <c r="C4816" s="28" t="str">
        <f>TRIM(PROPER('Base de datos cruda'!C4816))</f>
        <v>Male</v>
      </c>
      <c r="D4816" s="28">
        <v>7.62</v>
      </c>
      <c r="E4816" s="28">
        <v>4.75</v>
      </c>
      <c r="F4816" s="28">
        <v>4.12</v>
      </c>
      <c r="G4816" s="28">
        <v>86.71</v>
      </c>
      <c r="H4816" s="28" t="str">
        <f>TRIM(PROPER('Base de datos cruda'!H4816))</f>
        <v>Rpg</v>
      </c>
      <c r="I4816" s="28">
        <v>3.3</v>
      </c>
      <c r="J4816" s="28">
        <v>12.93</v>
      </c>
      <c r="K4816" s="28">
        <v>233.69</v>
      </c>
      <c r="L4816" s="28">
        <f>IF('Base de datos cruda'!L4816&lt;0,,'Base de datos cruda'!L4816)</f>
        <v>17.34</v>
      </c>
      <c r="M4816" s="28" t="str">
        <f>IF(TRIM(PROPER('Base de datos cruda'!M4816))="High","Alto",IF(TRIM(PROPER('Base de datos cruda'!M4816))="Medium","Medio","Bajo"))</f>
        <v>Bajo</v>
      </c>
      <c r="N4816" s="29">
        <v>22.05</v>
      </c>
      <c r="O4816" s="32">
        <f t="shared" si="1"/>
        <v>22.05</v>
      </c>
      <c r="P4816" s="33">
        <f t="shared" si="2"/>
        <v>20.55</v>
      </c>
      <c r="Q4816" s="34">
        <f t="shared" si="3"/>
        <v>0.6233595801</v>
      </c>
      <c r="R4816" s="35" t="str">
        <f t="shared" si="4"/>
        <v>Bajo</v>
      </c>
      <c r="S4816" s="35" t="str">
        <f>IF(O4816="","",IF(O4816&gt;AVERAGE('Base de datos limpia'!$O$2:$O$8001),"Alto","Normal"))
</f>
        <v>Normal</v>
      </c>
      <c r="T4816" s="35" t="str">
        <f t="shared" si="5"/>
        <v>Gamer moderado</v>
      </c>
      <c r="U4816" s="35"/>
    </row>
    <row r="4817">
      <c r="A4817" s="28">
        <v>4816.0</v>
      </c>
      <c r="B4817" s="28">
        <v>19.0</v>
      </c>
      <c r="C4817" s="28" t="str">
        <f>TRIM(PROPER('Base de datos cruda'!C4817))</f>
        <v>Male</v>
      </c>
      <c r="D4817" s="28">
        <v>2.1</v>
      </c>
      <c r="E4817" s="28">
        <v>4.41</v>
      </c>
      <c r="F4817" s="28">
        <v>7.15</v>
      </c>
      <c r="G4817" s="28">
        <v>81.31</v>
      </c>
      <c r="H4817" s="28" t="str">
        <f>TRIM(PROPER('Base de datos cruda'!H4817))</f>
        <v>Casual</v>
      </c>
      <c r="I4817" s="28">
        <v>4.02</v>
      </c>
      <c r="J4817" s="28">
        <v>7.85</v>
      </c>
      <c r="K4817" s="28">
        <v>276.03</v>
      </c>
      <c r="L4817" s="28">
        <f>IF('Base de datos cruda'!L4817&lt;0,,'Base de datos cruda'!L4817)</f>
        <v>4.89</v>
      </c>
      <c r="M4817" s="28" t="str">
        <f>IF(TRIM(PROPER('Base de datos cruda'!M4817))="High","Alto",IF(TRIM(PROPER('Base de datos cruda'!M4817))="Medium","Medio","Bajo"))</f>
        <v>Medio</v>
      </c>
      <c r="N4817" s="29">
        <v>76.6814707094341</v>
      </c>
      <c r="O4817" s="32">
        <f t="shared" si="1"/>
        <v>76.68147071</v>
      </c>
      <c r="P4817" s="33">
        <f t="shared" si="2"/>
        <v>9.95</v>
      </c>
      <c r="Q4817" s="34">
        <f t="shared" si="3"/>
        <v>2.1</v>
      </c>
      <c r="R4817" s="35" t="str">
        <f t="shared" si="4"/>
        <v>Alto</v>
      </c>
      <c r="S4817" s="35" t="str">
        <f>IF(O4817="","",IF(O4817&gt;AVERAGE('Base de datos limpia'!$O$2:$O$8001),"Alto","Normal"))
</f>
        <v>Alto</v>
      </c>
      <c r="T4817" s="35" t="str">
        <f t="shared" si="5"/>
        <v>Gamer moderado</v>
      </c>
      <c r="U4817" s="35"/>
    </row>
    <row r="4818">
      <c r="A4818" s="28">
        <v>4817.0</v>
      </c>
      <c r="B4818" s="28">
        <v>21.0</v>
      </c>
      <c r="C4818" s="28" t="str">
        <f>TRIM(PROPER('Base de datos cruda'!C4818))</f>
        <v>Male</v>
      </c>
      <c r="D4818" s="28">
        <v>7.27</v>
      </c>
      <c r="E4818" s="28">
        <v>9.37</v>
      </c>
      <c r="F4818" s="28">
        <v>8.18</v>
      </c>
      <c r="G4818" s="28">
        <v>65.9</v>
      </c>
      <c r="H4818" s="28" t="str">
        <f>TRIM(PROPER('Base de datos cruda'!H4818))</f>
        <v>Casual</v>
      </c>
      <c r="I4818" s="28">
        <v>4.16</v>
      </c>
      <c r="J4818" s="28">
        <v>8.62</v>
      </c>
      <c r="K4818" s="28">
        <v>236.15</v>
      </c>
      <c r="L4818" s="28">
        <f>IF('Base de datos cruda'!L4818&lt;0,,'Base de datos cruda'!L4818)</f>
        <v>17.05</v>
      </c>
      <c r="M4818" s="28" t="str">
        <f>IF(TRIM(PROPER('Base de datos cruda'!M4818))="High","Alto",IF(TRIM(PROPER('Base de datos cruda'!M4818))="Medium","Medio","Bajo"))</f>
        <v>Bajo</v>
      </c>
      <c r="N4818" s="29">
        <v>86.9962005984387</v>
      </c>
      <c r="O4818" s="32">
        <f t="shared" si="1"/>
        <v>86.9962006</v>
      </c>
      <c r="P4818" s="33">
        <f t="shared" si="2"/>
        <v>15.89</v>
      </c>
      <c r="Q4818" s="34">
        <f t="shared" si="3"/>
        <v>1.288858322</v>
      </c>
      <c r="R4818" s="35" t="str">
        <f t="shared" si="4"/>
        <v>Alto</v>
      </c>
      <c r="S4818" s="35" t="str">
        <f>IF(O4818="","",IF(O4818&gt;AVERAGE('Base de datos limpia'!$O$2:$O$8001),"Alto","Normal"))
</f>
        <v>Alto</v>
      </c>
      <c r="T4818" s="35" t="str">
        <f t="shared" si="5"/>
        <v>Gamer intensivo</v>
      </c>
      <c r="U4818" s="35"/>
    </row>
    <row r="4819">
      <c r="A4819" s="28">
        <v>4818.0</v>
      </c>
      <c r="B4819" s="28">
        <v>19.0</v>
      </c>
      <c r="C4819" s="28" t="str">
        <f>TRIM(PROPER('Base de datos cruda'!C4819))</f>
        <v>Male</v>
      </c>
      <c r="D4819" s="28">
        <v>7.6</v>
      </c>
      <c r="E4819" s="28">
        <v>3.57</v>
      </c>
      <c r="F4819" s="28">
        <v>5.56</v>
      </c>
      <c r="G4819" s="28">
        <v>88.36</v>
      </c>
      <c r="H4819" s="28" t="str">
        <f>TRIM(PROPER('Base de datos cruda'!H4819))</f>
        <v>Casual</v>
      </c>
      <c r="I4819" s="28">
        <v>0.21</v>
      </c>
      <c r="J4819" s="28">
        <v>12.1</v>
      </c>
      <c r="K4819" s="28">
        <v>232.1</v>
      </c>
      <c r="L4819" s="28">
        <f>IF('Base de datos cruda'!L4819&lt;0,,'Base de datos cruda'!L4819)</f>
        <v>17.39</v>
      </c>
      <c r="M4819" s="28" t="str">
        <f>IF(TRIM(PROPER('Base de datos cruda'!M4819))="High","Alto",IF(TRIM(PROPER('Base de datos cruda'!M4819))="Medium","Medio","Bajo"))</f>
        <v>Bajo</v>
      </c>
      <c r="N4819" s="29">
        <v>38.62</v>
      </c>
      <c r="O4819" s="32">
        <f t="shared" si="1"/>
        <v>38.62</v>
      </c>
      <c r="P4819" s="33">
        <f t="shared" si="2"/>
        <v>19.7</v>
      </c>
      <c r="Q4819" s="34">
        <f t="shared" si="3"/>
        <v>0.4697368421</v>
      </c>
      <c r="R4819" s="35" t="str">
        <f t="shared" si="4"/>
        <v>Bajo</v>
      </c>
      <c r="S4819" s="35" t="str">
        <f>IF(O4819="","",IF(O4819&gt;AVERAGE('Base de datos limpia'!$O$2:$O$8001),"Alto","Normal"))
</f>
        <v>Normal</v>
      </c>
      <c r="T4819" s="35" t="str">
        <f t="shared" si="5"/>
        <v>Gamer moderado</v>
      </c>
      <c r="U4819" s="35"/>
    </row>
    <row r="4820">
      <c r="A4820" s="28">
        <v>4819.0</v>
      </c>
      <c r="B4820" s="28">
        <v>16.0</v>
      </c>
      <c r="C4820" s="28" t="str">
        <f>TRIM(PROPER('Base de datos cruda'!C4820))</f>
        <v>Female</v>
      </c>
      <c r="D4820" s="28">
        <v>2.15</v>
      </c>
      <c r="E4820" s="28">
        <v>5.24</v>
      </c>
      <c r="F4820" s="28">
        <v>4.66</v>
      </c>
      <c r="G4820" s="28">
        <v>79.71</v>
      </c>
      <c r="H4820" s="28" t="str">
        <f>TRIM(PROPER('Base de datos cruda'!H4820))</f>
        <v>Fps</v>
      </c>
      <c r="I4820" s="28">
        <v>3.49</v>
      </c>
      <c r="J4820" s="28">
        <v>3.72</v>
      </c>
      <c r="K4820" s="28">
        <v>285.78</v>
      </c>
      <c r="L4820" s="28">
        <f>IF('Base de datos cruda'!L4820&lt;0,,'Base de datos cruda'!L4820)</f>
        <v>3.67</v>
      </c>
      <c r="M4820" s="28" t="str">
        <f>IF(TRIM(PROPER('Base de datos cruda'!M4820))="High","Alto",IF(TRIM(PROPER('Base de datos cruda'!M4820))="Medium","Medio","Bajo"))</f>
        <v>Medio</v>
      </c>
      <c r="N4820" s="29">
        <v>69.21</v>
      </c>
      <c r="O4820" s="32">
        <f t="shared" si="1"/>
        <v>69.21</v>
      </c>
      <c r="P4820" s="33">
        <f t="shared" si="2"/>
        <v>5.87</v>
      </c>
      <c r="Q4820" s="34">
        <f t="shared" si="3"/>
        <v>2.437209302</v>
      </c>
      <c r="R4820" s="35" t="str">
        <f t="shared" si="4"/>
        <v>Medio</v>
      </c>
      <c r="S4820" s="35" t="str">
        <f>IF(O4820="","",IF(O4820&gt;AVERAGE('Base de datos limpia'!$O$2:$O$8001),"Alto","Normal"))
</f>
        <v>Alto</v>
      </c>
      <c r="T4820" s="35" t="str">
        <f t="shared" si="5"/>
        <v>Gamer moderado</v>
      </c>
      <c r="U4820" s="35"/>
    </row>
    <row r="4821">
      <c r="A4821" s="28">
        <v>4820.0</v>
      </c>
      <c r="B4821" s="28">
        <v>22.0</v>
      </c>
      <c r="C4821" s="28" t="str">
        <f>TRIM(PROPER('Base de datos cruda'!C4821))</f>
        <v>Female</v>
      </c>
      <c r="D4821" s="28">
        <v>6.03</v>
      </c>
      <c r="E4821" s="28">
        <v>2.69</v>
      </c>
      <c r="F4821" s="28">
        <v>4.22</v>
      </c>
      <c r="G4821" s="28">
        <v>85.37</v>
      </c>
      <c r="H4821" s="28" t="str">
        <f>TRIM(PROPER('Base de datos cruda'!H4821))</f>
        <v>Fps</v>
      </c>
      <c r="I4821" s="28">
        <v>3.98</v>
      </c>
      <c r="J4821" s="28">
        <v>11.52</v>
      </c>
      <c r="K4821" s="28">
        <v>251.1</v>
      </c>
      <c r="L4821" s="28">
        <f>IF('Base de datos cruda'!L4821&lt;0,,'Base de datos cruda'!L4821)</f>
        <v>13.78</v>
      </c>
      <c r="M4821" s="28" t="str">
        <f>IF(TRIM(PROPER('Base de datos cruda'!M4821))="High","Alto",IF(TRIM(PROPER('Base de datos cruda'!M4821))="Medium","Medio","Bajo"))</f>
        <v>Bajo</v>
      </c>
      <c r="N4821" s="29">
        <v>43.7825363497389</v>
      </c>
      <c r="O4821" s="32">
        <f t="shared" si="1"/>
        <v>43.78253635</v>
      </c>
      <c r="P4821" s="33">
        <f t="shared" si="2"/>
        <v>17.55</v>
      </c>
      <c r="Q4821" s="34">
        <f t="shared" si="3"/>
        <v>0.4461028192</v>
      </c>
      <c r="R4821" s="35" t="str">
        <f t="shared" si="4"/>
        <v>Bajo</v>
      </c>
      <c r="S4821" s="35" t="str">
        <f>IF(O4821="","",IF(O4821&gt;AVERAGE('Base de datos limpia'!$O$2:$O$8001),"Alto","Normal"))
</f>
        <v>Normal</v>
      </c>
      <c r="T4821" s="35" t="str">
        <f t="shared" si="5"/>
        <v>Gamer casual</v>
      </c>
      <c r="U4821" s="35"/>
    </row>
    <row r="4822">
      <c r="A4822" s="28">
        <v>4821.0</v>
      </c>
      <c r="B4822" s="28">
        <v>17.0</v>
      </c>
      <c r="C4822" s="28" t="str">
        <f>TRIM(PROPER('Base de datos cruda'!C4822))</f>
        <v>Male</v>
      </c>
      <c r="D4822" s="28">
        <v>1.91</v>
      </c>
      <c r="E4822" s="28">
        <v>5.69</v>
      </c>
      <c r="F4822" s="28">
        <v>7.22</v>
      </c>
      <c r="G4822" s="28">
        <v>61.81</v>
      </c>
      <c r="H4822" s="28" t="str">
        <f>TRIM(PROPER('Base de datos cruda'!H4822))</f>
        <v>Casual</v>
      </c>
      <c r="I4822" s="28">
        <v>1.98</v>
      </c>
      <c r="J4822" s="28">
        <v>3.62</v>
      </c>
      <c r="K4822" s="28">
        <v>292.01</v>
      </c>
      <c r="L4822" s="28">
        <f>IF('Base de datos cruda'!L4822&lt;0,,'Base de datos cruda'!L4822)</f>
        <v>4.48</v>
      </c>
      <c r="M4822" s="28" t="str">
        <f>IF(TRIM(PROPER('Base de datos cruda'!M4822))="High","Alto",IF(TRIM(PROPER('Base de datos cruda'!M4822))="Medium","Medio","Bajo"))</f>
        <v>Medio</v>
      </c>
      <c r="N4822" s="29">
        <v>83.05</v>
      </c>
      <c r="O4822" s="32">
        <f t="shared" si="1"/>
        <v>83.05</v>
      </c>
      <c r="P4822" s="33">
        <f t="shared" si="2"/>
        <v>5.53</v>
      </c>
      <c r="Q4822" s="34">
        <f t="shared" si="3"/>
        <v>2.979057592</v>
      </c>
      <c r="R4822" s="35" t="str">
        <f t="shared" si="4"/>
        <v>Alto</v>
      </c>
      <c r="S4822" s="35" t="str">
        <f>IF(O4822="","",IF(O4822&gt;AVERAGE('Base de datos limpia'!$O$2:$O$8001),"Alto","Normal"))
</f>
        <v>Alto</v>
      </c>
      <c r="T4822" s="35" t="str">
        <f t="shared" si="5"/>
        <v>Gamer moderado</v>
      </c>
      <c r="U4822" s="35"/>
    </row>
    <row r="4823">
      <c r="A4823" s="28">
        <v>4822.0</v>
      </c>
      <c r="B4823" s="28">
        <v>24.0</v>
      </c>
      <c r="C4823" s="28" t="str">
        <f>TRIM(PROPER('Base de datos cruda'!C4823))</f>
        <v>Male</v>
      </c>
      <c r="D4823" s="28">
        <v>5.9</v>
      </c>
      <c r="E4823" s="28">
        <v>8.72</v>
      </c>
      <c r="F4823" s="28">
        <v>6.76</v>
      </c>
      <c r="G4823" s="28">
        <v>65.68</v>
      </c>
      <c r="H4823" s="28" t="str">
        <f>TRIM(PROPER('Base de datos cruda'!H4823))</f>
        <v>Rpg</v>
      </c>
      <c r="I4823" s="28">
        <v>2.71</v>
      </c>
      <c r="J4823" s="28">
        <v>11.86</v>
      </c>
      <c r="K4823" s="28">
        <v>241.0</v>
      </c>
      <c r="L4823" s="28">
        <f>IF('Base de datos cruda'!L4823&lt;0,,'Base de datos cruda'!L4823)</f>
        <v>14.58</v>
      </c>
      <c r="M4823" s="28" t="str">
        <f>IF(TRIM(PROPER('Base de datos cruda'!M4823))="High","Alto",IF(TRIM(PROPER('Base de datos cruda'!M4823))="Medium","Medio","Bajo"))</f>
        <v>Bajo</v>
      </c>
      <c r="N4823" s="29">
        <v>80.7151096026363</v>
      </c>
      <c r="O4823" s="32">
        <f t="shared" si="1"/>
        <v>80.7151096</v>
      </c>
      <c r="P4823" s="33">
        <f t="shared" si="2"/>
        <v>17.76</v>
      </c>
      <c r="Q4823" s="34">
        <f t="shared" si="3"/>
        <v>1.477966102</v>
      </c>
      <c r="R4823" s="35" t="str">
        <f t="shared" si="4"/>
        <v>Alto</v>
      </c>
      <c r="S4823" s="35" t="str">
        <f>IF(O4823="","",IF(O4823&gt;AVERAGE('Base de datos limpia'!$O$2:$O$8001),"Alto","Normal"))
</f>
        <v>Alto</v>
      </c>
      <c r="T4823" s="35" t="str">
        <f t="shared" si="5"/>
        <v>Gamer intensivo</v>
      </c>
      <c r="U4823" s="35"/>
    </row>
    <row r="4824">
      <c r="A4824" s="28">
        <v>4823.0</v>
      </c>
      <c r="B4824" s="28">
        <v>18.0</v>
      </c>
      <c r="C4824" s="28" t="str">
        <f>TRIM(PROPER('Base de datos cruda'!C4824))</f>
        <v>Male</v>
      </c>
      <c r="D4824" s="28">
        <v>6.38</v>
      </c>
      <c r="E4824" s="28">
        <v>3.74</v>
      </c>
      <c r="F4824" s="28">
        <v>5.15</v>
      </c>
      <c r="G4824" s="28">
        <v>83.57</v>
      </c>
      <c r="H4824" s="28" t="str">
        <f>TRIM(PROPER('Base de datos cruda'!H4824))</f>
        <v>Casual</v>
      </c>
      <c r="I4824" s="28">
        <v>1.33</v>
      </c>
      <c r="J4824" s="28">
        <v>9.52</v>
      </c>
      <c r="K4824" s="28">
        <v>231.61</v>
      </c>
      <c r="L4824" s="28">
        <f>IF('Base de datos cruda'!L4824&lt;0,,'Base de datos cruda'!L4824)</f>
        <v>14.95</v>
      </c>
      <c r="M4824" s="28" t="str">
        <f>IF(TRIM(PROPER('Base de datos cruda'!M4824))="High","Alto",IF(TRIM(PROPER('Base de datos cruda'!M4824))="Medium","Medio","Bajo"))</f>
        <v>Bajo</v>
      </c>
      <c r="N4824" s="29">
        <v>39.58</v>
      </c>
      <c r="O4824" s="32">
        <f t="shared" si="1"/>
        <v>39.58</v>
      </c>
      <c r="P4824" s="33">
        <f t="shared" si="2"/>
        <v>15.9</v>
      </c>
      <c r="Q4824" s="34">
        <f t="shared" si="3"/>
        <v>0.5862068966</v>
      </c>
      <c r="R4824" s="35" t="str">
        <f t="shared" si="4"/>
        <v>Bajo</v>
      </c>
      <c r="S4824" s="35" t="str">
        <f>IF(O4824="","",IF(O4824&gt;AVERAGE('Base de datos limpia'!$O$2:$O$8001),"Alto","Normal"))
</f>
        <v>Normal</v>
      </c>
      <c r="T4824" s="35" t="str">
        <f t="shared" si="5"/>
        <v>Gamer moderado</v>
      </c>
      <c r="U4824" s="35"/>
    </row>
    <row r="4825">
      <c r="A4825" s="28">
        <v>4824.0</v>
      </c>
      <c r="B4825" s="28">
        <v>23.0</v>
      </c>
      <c r="C4825" s="28" t="str">
        <f>TRIM(PROPER('Base de datos cruda'!C4825))</f>
        <v>Male</v>
      </c>
      <c r="D4825" s="28">
        <v>1.98</v>
      </c>
      <c r="E4825" s="28">
        <v>8.3</v>
      </c>
      <c r="F4825" s="28">
        <v>8.16</v>
      </c>
      <c r="G4825" s="28">
        <v>78.38</v>
      </c>
      <c r="H4825" s="28" t="str">
        <f>TRIM(PROPER('Base de datos cruda'!H4825))</f>
        <v>Casual</v>
      </c>
      <c r="I4825" s="28">
        <v>1.55</v>
      </c>
      <c r="J4825" s="28">
        <v>4.89</v>
      </c>
      <c r="K4825" s="28">
        <v>304.58</v>
      </c>
      <c r="L4825" s="28">
        <f>IF('Base de datos cruda'!L4825&lt;0,,'Base de datos cruda'!L4825)</f>
        <v>7.33</v>
      </c>
      <c r="M4825" s="28" t="str">
        <f>IF(TRIM(PROPER('Base de datos cruda'!M4825))="High","Alto",IF(TRIM(PROPER('Base de datos cruda'!M4825))="Medium","Medio","Bajo"))</f>
        <v>Medio</v>
      </c>
      <c r="N4825" s="29">
        <v>100.0</v>
      </c>
      <c r="O4825" s="32">
        <f t="shared" si="1"/>
        <v>100</v>
      </c>
      <c r="P4825" s="33">
        <f t="shared" si="2"/>
        <v>6.87</v>
      </c>
      <c r="Q4825" s="34">
        <f t="shared" si="3"/>
        <v>4.191919192</v>
      </c>
      <c r="R4825" s="35" t="str">
        <f t="shared" si="4"/>
        <v>Alto</v>
      </c>
      <c r="S4825" s="35" t="str">
        <f>IF(O4825="","",IF(O4825&gt;AVERAGE('Base de datos limpia'!$O$2:$O$8001),"Alto","Normal"))
</f>
        <v>Alto</v>
      </c>
      <c r="T4825" s="35" t="str">
        <f t="shared" si="5"/>
        <v>Gamer intensivo</v>
      </c>
      <c r="U4825" s="35"/>
    </row>
    <row r="4826">
      <c r="A4826" s="28">
        <v>4825.0</v>
      </c>
      <c r="B4826" s="28">
        <v>23.0</v>
      </c>
      <c r="C4826" s="28" t="str">
        <f>TRIM(PROPER('Base de datos cruda'!C4826))</f>
        <v>Female</v>
      </c>
      <c r="D4826" s="28">
        <v>5.73</v>
      </c>
      <c r="E4826" s="28">
        <v>9.2</v>
      </c>
      <c r="F4826" s="28">
        <v>7.68</v>
      </c>
      <c r="G4826" s="28">
        <v>69.07</v>
      </c>
      <c r="H4826" s="28" t="str">
        <f>TRIM(PROPER('Base de datos cruda'!H4826))</f>
        <v>Casual</v>
      </c>
      <c r="I4826" s="28">
        <v>2.51</v>
      </c>
      <c r="J4826" s="28">
        <v>9.66</v>
      </c>
      <c r="K4826" s="28">
        <v>264.17</v>
      </c>
      <c r="L4826" s="28">
        <f>IF('Base de datos cruda'!L4826&lt;0,,'Base de datos cruda'!L4826)</f>
        <v>15.52</v>
      </c>
      <c r="M4826" s="28" t="str">
        <f>IF(TRIM(PROPER('Base de datos cruda'!M4826))="High","Alto",IF(TRIM(PROPER('Base de datos cruda'!M4826))="Medium","Medio","Bajo"))</f>
        <v>Bajo</v>
      </c>
      <c r="N4826" s="29">
        <v>88.0702196046585</v>
      </c>
      <c r="O4826" s="32">
        <f t="shared" si="1"/>
        <v>88.0702196</v>
      </c>
      <c r="P4826" s="33">
        <f t="shared" si="2"/>
        <v>15.39</v>
      </c>
      <c r="Q4826" s="34">
        <f t="shared" si="3"/>
        <v>1.605584642</v>
      </c>
      <c r="R4826" s="35" t="str">
        <f t="shared" si="4"/>
        <v>Alto</v>
      </c>
      <c r="S4826" s="35" t="str">
        <f>IF(O4826="","",IF(O4826&gt;AVERAGE('Base de datos limpia'!$O$2:$O$8001),"Alto","Normal"))
</f>
        <v>Alto</v>
      </c>
      <c r="T4826" s="35" t="str">
        <f t="shared" si="5"/>
        <v>Gamer intensivo</v>
      </c>
      <c r="U4826" s="35"/>
    </row>
    <row r="4827">
      <c r="A4827" s="28">
        <v>4826.0</v>
      </c>
      <c r="B4827" s="28">
        <v>18.0</v>
      </c>
      <c r="C4827" s="28" t="str">
        <f>TRIM(PROPER('Base de datos cruda'!C4827))</f>
        <v>Male</v>
      </c>
      <c r="D4827" s="28">
        <v>6.5</v>
      </c>
      <c r="E4827" s="28">
        <v>1.66</v>
      </c>
      <c r="F4827" s="28">
        <v>5.38</v>
      </c>
      <c r="G4827" s="28">
        <v>69.63</v>
      </c>
      <c r="H4827" s="28" t="str">
        <f>TRIM(PROPER('Base de datos cruda'!H4827))</f>
        <v>Rpg</v>
      </c>
      <c r="I4827" s="28">
        <v>0.76</v>
      </c>
      <c r="J4827" s="28">
        <v>9.47</v>
      </c>
      <c r="K4827" s="28">
        <v>240.59</v>
      </c>
      <c r="L4827" s="28">
        <f>IF('Base de datos cruda'!L4827&lt;0,,'Base de datos cruda'!L4827)</f>
        <v>14.03</v>
      </c>
      <c r="M4827" s="28" t="str">
        <f>IF(TRIM(PROPER('Base de datos cruda'!M4827))="High","Alto",IF(TRIM(PROPER('Base de datos cruda'!M4827))="Medium","Medio","Bajo"))</f>
        <v>Bajo</v>
      </c>
      <c r="N4827" s="29">
        <v>19.94</v>
      </c>
      <c r="O4827" s="32">
        <f t="shared" si="1"/>
        <v>19.94</v>
      </c>
      <c r="P4827" s="33">
        <f t="shared" si="2"/>
        <v>15.97</v>
      </c>
      <c r="Q4827" s="34">
        <f t="shared" si="3"/>
        <v>0.2553846154</v>
      </c>
      <c r="R4827" s="35" t="str">
        <f t="shared" si="4"/>
        <v>Bajo</v>
      </c>
      <c r="S4827" s="35" t="str">
        <f>IF(O4827="","",IF(O4827&gt;AVERAGE('Base de datos limpia'!$O$2:$O$8001),"Alto","Normal"))
</f>
        <v>Normal</v>
      </c>
      <c r="T4827" s="35" t="str">
        <f t="shared" si="5"/>
        <v>Gamer casual</v>
      </c>
      <c r="U4827" s="35"/>
    </row>
    <row r="4828">
      <c r="A4828" s="28">
        <v>4827.0</v>
      </c>
      <c r="B4828" s="28">
        <v>19.0</v>
      </c>
      <c r="C4828" s="28" t="str">
        <f>TRIM(PROPER('Base de datos cruda'!C4828))</f>
        <v>Male</v>
      </c>
      <c r="D4828" s="28">
        <v>2.87</v>
      </c>
      <c r="E4828" s="28">
        <v>7.81</v>
      </c>
      <c r="F4828" s="28">
        <v>7.77</v>
      </c>
      <c r="G4828" s="28">
        <v>85.27</v>
      </c>
      <c r="H4828" s="28" t="str">
        <f>TRIM(PROPER('Base de datos cruda'!H4828))</f>
        <v>Casual</v>
      </c>
      <c r="I4828" s="28">
        <v>1.85</v>
      </c>
      <c r="J4828" s="28">
        <v>5.04</v>
      </c>
      <c r="K4828" s="28">
        <v>295.41</v>
      </c>
      <c r="L4828" s="28">
        <f>IF('Base de datos cruda'!L4828&lt;0,,'Base de datos cruda'!L4828)</f>
        <v>7.68</v>
      </c>
      <c r="M4828" s="28" t="str">
        <f>IF(TRIM(PROPER('Base de datos cruda'!M4828))="High","Alto",IF(TRIM(PROPER('Base de datos cruda'!M4828))="Medium","Medio","Bajo"))</f>
        <v>Medio</v>
      </c>
      <c r="N4828" s="29">
        <v>91.77</v>
      </c>
      <c r="O4828" s="32">
        <f t="shared" si="1"/>
        <v>91.77</v>
      </c>
      <c r="P4828" s="33">
        <f t="shared" si="2"/>
        <v>7.91</v>
      </c>
      <c r="Q4828" s="34">
        <f t="shared" si="3"/>
        <v>2.721254355</v>
      </c>
      <c r="R4828" s="35" t="str">
        <f t="shared" si="4"/>
        <v>Alto</v>
      </c>
      <c r="S4828" s="35" t="str">
        <f>IF(O4828="","",IF(O4828&gt;AVERAGE('Base de datos limpia'!$O$2:$O$8001),"Alto","Normal"))
</f>
        <v>Alto</v>
      </c>
      <c r="T4828" s="35" t="str">
        <f t="shared" si="5"/>
        <v>Gamer intensivo</v>
      </c>
      <c r="U4828" s="35"/>
    </row>
    <row r="4829">
      <c r="A4829" s="28">
        <v>4828.0</v>
      </c>
      <c r="B4829" s="28">
        <v>17.0</v>
      </c>
      <c r="C4829" s="28" t="str">
        <f>TRIM(PROPER('Base de datos cruda'!C4829))</f>
        <v>Female</v>
      </c>
      <c r="D4829" s="28">
        <v>1.34</v>
      </c>
      <c r="E4829" s="28">
        <v>3.3</v>
      </c>
      <c r="F4829" s="28">
        <v>5.22</v>
      </c>
      <c r="G4829" s="28">
        <v>62.36</v>
      </c>
      <c r="H4829" s="28" t="str">
        <f>TRIM(PROPER('Base de datos cruda'!H4829))</f>
        <v>Fps</v>
      </c>
      <c r="I4829" s="28">
        <v>1.51</v>
      </c>
      <c r="J4829" s="28">
        <v>5.49</v>
      </c>
      <c r="K4829" s="28">
        <v>319.18</v>
      </c>
      <c r="L4829" s="28">
        <f>IF('Base de datos cruda'!L4829&lt;0,,'Base de datos cruda'!L4829)</f>
        <v>4.35</v>
      </c>
      <c r="M4829" s="28" t="str">
        <f>IF(TRIM(PROPER('Base de datos cruda'!M4829))="High","Alto",IF(TRIM(PROPER('Base de datos cruda'!M4829))="Medium","Medio","Bajo"))</f>
        <v>Medio</v>
      </c>
      <c r="N4829" s="29">
        <v>63.91</v>
      </c>
      <c r="O4829" s="32">
        <f t="shared" si="1"/>
        <v>63.91</v>
      </c>
      <c r="P4829" s="33">
        <f t="shared" si="2"/>
        <v>6.83</v>
      </c>
      <c r="Q4829" s="34">
        <f t="shared" si="3"/>
        <v>2.462686567</v>
      </c>
      <c r="R4829" s="35" t="str">
        <f t="shared" si="4"/>
        <v>Medio</v>
      </c>
      <c r="S4829" s="35" t="str">
        <f>IF(O4829="","",IF(O4829&gt;AVERAGE('Base de datos limpia'!$O$2:$O$8001),"Alto","Normal"))
</f>
        <v>Normal</v>
      </c>
      <c r="T4829" s="35" t="str">
        <f t="shared" si="5"/>
        <v>Gamer moderado</v>
      </c>
      <c r="U4829" s="35"/>
    </row>
    <row r="4830">
      <c r="A4830" s="28">
        <v>4829.0</v>
      </c>
      <c r="B4830" s="28">
        <v>19.0</v>
      </c>
      <c r="C4830" s="28" t="str">
        <f>TRIM(PROPER('Base de datos cruda'!C4830))</f>
        <v>Male</v>
      </c>
      <c r="D4830" s="28">
        <v>0.74</v>
      </c>
      <c r="E4830" s="28">
        <v>2.58</v>
      </c>
      <c r="F4830" s="28">
        <v>7.38</v>
      </c>
      <c r="G4830" s="28">
        <v>77.37</v>
      </c>
      <c r="H4830" s="28" t="str">
        <f>TRIM(PROPER('Base de datos cruda'!H4830))</f>
        <v>Casual</v>
      </c>
      <c r="I4830" s="28">
        <v>1.19</v>
      </c>
      <c r="J4830" s="28">
        <v>5.38</v>
      </c>
      <c r="K4830" s="28">
        <v>312.43</v>
      </c>
      <c r="L4830" s="28">
        <f>IF('Base de datos cruda'!L4830&lt;0,,'Base de datos cruda'!L4830)</f>
        <v>6.23</v>
      </c>
      <c r="M4830" s="28" t="str">
        <f>IF(TRIM(PROPER('Base de datos cruda'!M4830))="High","Alto",IF(TRIM(PROPER('Base de datos cruda'!M4830))="Medium","Medio","Bajo"))</f>
        <v>Medio</v>
      </c>
      <c r="N4830" s="29">
        <v>68.49</v>
      </c>
      <c r="O4830" s="32">
        <f t="shared" si="1"/>
        <v>68.49</v>
      </c>
      <c r="P4830" s="33">
        <f t="shared" si="2"/>
        <v>6.12</v>
      </c>
      <c r="Q4830" s="34">
        <f t="shared" si="3"/>
        <v>3.486486486</v>
      </c>
      <c r="R4830" s="35" t="str">
        <f t="shared" si="4"/>
        <v>Medio</v>
      </c>
      <c r="S4830" s="35" t="str">
        <f>IF(O4830="","",IF(O4830&gt;AVERAGE('Base de datos limpia'!$O$2:$O$8001),"Alto","Normal"))
</f>
        <v>Alto</v>
      </c>
      <c r="T4830" s="35" t="str">
        <f t="shared" si="5"/>
        <v>Gamer casual</v>
      </c>
      <c r="U4830" s="35"/>
    </row>
    <row r="4831">
      <c r="A4831" s="28">
        <v>4830.0</v>
      </c>
      <c r="B4831" s="28">
        <v>24.0</v>
      </c>
      <c r="C4831" s="28" t="str">
        <f>TRIM(PROPER('Base de datos cruda'!C4831))</f>
        <v>Male</v>
      </c>
      <c r="D4831" s="28">
        <v>4.6</v>
      </c>
      <c r="E4831" s="28">
        <v>6.41</v>
      </c>
      <c r="F4831" s="28">
        <v>4.59</v>
      </c>
      <c r="G4831" s="28">
        <v>80.92</v>
      </c>
      <c r="H4831" s="28" t="str">
        <f>TRIM(PROPER('Base de datos cruda'!H4831))</f>
        <v>Fps</v>
      </c>
      <c r="I4831" s="28">
        <v>2.42</v>
      </c>
      <c r="J4831" s="28">
        <v>10.33</v>
      </c>
      <c r="K4831" s="28">
        <v>264.03</v>
      </c>
      <c r="L4831" s="28">
        <f>IF('Base de datos cruda'!L4831&lt;0,,'Base de datos cruda'!L4831)</f>
        <v>11.8</v>
      </c>
      <c r="M4831" s="28" t="str">
        <f>IF(TRIM(PROPER('Base de datos cruda'!M4831))="High","Alto",IF(TRIM(PROPER('Base de datos cruda'!M4831))="Medium","Medio","Bajo"))</f>
        <v>Medio</v>
      </c>
      <c r="N4831" s="29">
        <v>56.83</v>
      </c>
      <c r="O4831" s="32">
        <f t="shared" si="1"/>
        <v>56.83</v>
      </c>
      <c r="P4831" s="33">
        <f t="shared" si="2"/>
        <v>14.93</v>
      </c>
      <c r="Q4831" s="34">
        <f t="shared" si="3"/>
        <v>1.393478261</v>
      </c>
      <c r="R4831" s="35" t="str">
        <f t="shared" si="4"/>
        <v>Medio</v>
      </c>
      <c r="S4831" s="35" t="str">
        <f>IF(O4831="","",IF(O4831&gt;AVERAGE('Base de datos limpia'!$O$2:$O$8001),"Alto","Normal"))
</f>
        <v>Normal</v>
      </c>
      <c r="T4831" s="35" t="str">
        <f t="shared" si="5"/>
        <v>Gamer intensivo</v>
      </c>
      <c r="U4831" s="35"/>
    </row>
    <row r="4832">
      <c r="A4832" s="28">
        <v>4831.0</v>
      </c>
      <c r="B4832" s="28">
        <v>17.0</v>
      </c>
      <c r="C4832" s="28" t="str">
        <f>TRIM(PROPER('Base de datos cruda'!C4832))</f>
        <v>Male</v>
      </c>
      <c r="D4832" s="28">
        <v>7.82</v>
      </c>
      <c r="E4832" s="28">
        <v>7.35</v>
      </c>
      <c r="F4832" s="28">
        <v>7.46</v>
      </c>
      <c r="G4832" s="28">
        <v>72.33</v>
      </c>
      <c r="H4832" s="28" t="str">
        <f>TRIM(PROPER('Base de datos cruda'!H4832))</f>
        <v>Fps</v>
      </c>
      <c r="I4832" s="28">
        <v>4.19</v>
      </c>
      <c r="J4832" s="28">
        <v>10.87</v>
      </c>
      <c r="K4832" s="28">
        <v>230.86</v>
      </c>
      <c r="L4832" s="28">
        <f>IF('Base de datos cruda'!L4832&lt;0,,'Base de datos cruda'!L4832)</f>
        <v>17.41</v>
      </c>
      <c r="M4832" s="28" t="str">
        <f>IF(TRIM(PROPER('Base de datos cruda'!M4832))="High","Alto",IF(TRIM(PROPER('Base de datos cruda'!M4832))="Medium","Medio","Bajo"))</f>
        <v>Bajo</v>
      </c>
      <c r="N4832" s="29">
        <v>70.5360602050853</v>
      </c>
      <c r="O4832" s="32">
        <f t="shared" si="1"/>
        <v>70.53606021</v>
      </c>
      <c r="P4832" s="33">
        <f t="shared" si="2"/>
        <v>18.69</v>
      </c>
      <c r="Q4832" s="34">
        <f t="shared" si="3"/>
        <v>0.9398976982</v>
      </c>
      <c r="R4832" s="35" t="str">
        <f t="shared" si="4"/>
        <v>Alto</v>
      </c>
      <c r="S4832" s="35" t="str">
        <f>IF(O4832="","",IF(O4832&gt;AVERAGE('Base de datos limpia'!$O$2:$O$8001),"Alto","Normal"))
</f>
        <v>Alto</v>
      </c>
      <c r="T4832" s="35" t="str">
        <f t="shared" si="5"/>
        <v>Gamer intensivo</v>
      </c>
      <c r="U4832" s="35"/>
    </row>
    <row r="4833">
      <c r="A4833" s="28">
        <v>4832.0</v>
      </c>
      <c r="B4833" s="28">
        <v>18.0</v>
      </c>
      <c r="C4833" s="28" t="str">
        <f>TRIM(PROPER('Base de datos cruda'!C4833))</f>
        <v>Female</v>
      </c>
      <c r="D4833" s="28">
        <v>6.58</v>
      </c>
      <c r="E4833" s="28">
        <v>4.55</v>
      </c>
      <c r="F4833" s="28">
        <v>5.19</v>
      </c>
      <c r="G4833" s="28">
        <v>92.82</v>
      </c>
      <c r="H4833" s="28" t="str">
        <f>TRIM(PROPER('Base de datos cruda'!H4833))</f>
        <v>Rpg</v>
      </c>
      <c r="I4833" s="28">
        <v>1.21</v>
      </c>
      <c r="J4833" s="28">
        <v>11.11</v>
      </c>
      <c r="K4833" s="28">
        <v>232.66</v>
      </c>
      <c r="L4833" s="28">
        <f>IF('Base de datos cruda'!L4833&lt;0,,'Base de datos cruda'!L4833)</f>
        <v>15.37</v>
      </c>
      <c r="M4833" s="28" t="str">
        <f>IF(TRIM(PROPER('Base de datos cruda'!M4833))="High","Alto",IF(TRIM(PROPER('Base de datos cruda'!M4833))="Medium","Medio","Bajo"))</f>
        <v>Bajo</v>
      </c>
      <c r="N4833" s="29">
        <v>47.11</v>
      </c>
      <c r="O4833" s="32">
        <f t="shared" si="1"/>
        <v>47.11</v>
      </c>
      <c r="P4833" s="33">
        <f t="shared" si="2"/>
        <v>17.69</v>
      </c>
      <c r="Q4833" s="34">
        <f t="shared" si="3"/>
        <v>0.6914893617</v>
      </c>
      <c r="R4833" s="35" t="str">
        <f t="shared" si="4"/>
        <v>Bajo</v>
      </c>
      <c r="S4833" s="35" t="str">
        <f>IF(O4833="","",IF(O4833&gt;AVERAGE('Base de datos limpia'!$O$2:$O$8001),"Alto","Normal"))
</f>
        <v>Normal</v>
      </c>
      <c r="T4833" s="35" t="str">
        <f t="shared" si="5"/>
        <v>Gamer moderado</v>
      </c>
      <c r="U4833" s="35"/>
    </row>
    <row r="4834">
      <c r="A4834" s="28">
        <v>4833.0</v>
      </c>
      <c r="B4834" s="28">
        <v>19.0</v>
      </c>
      <c r="C4834" s="28" t="str">
        <f>TRIM(PROPER('Base de datos cruda'!C4834))</f>
        <v>Female</v>
      </c>
      <c r="D4834" s="28">
        <v>3.49</v>
      </c>
      <c r="E4834" s="28">
        <v>1.35</v>
      </c>
      <c r="F4834" s="28">
        <v>6.86</v>
      </c>
      <c r="G4834" s="28">
        <v>62.27</v>
      </c>
      <c r="H4834" s="28" t="str">
        <f>TRIM(PROPER('Base de datos cruda'!H4834))</f>
        <v>Casual</v>
      </c>
      <c r="I4834" s="28">
        <v>3.3</v>
      </c>
      <c r="J4834" s="28">
        <v>8.66</v>
      </c>
      <c r="K4834" s="28">
        <v>283.59</v>
      </c>
      <c r="L4834" s="28">
        <f>IF('Base de datos cruda'!L4834&lt;0,,'Base de datos cruda'!L4834)</f>
        <v>10.49</v>
      </c>
      <c r="M4834" s="28" t="str">
        <f>IF(TRIM(PROPER('Base de datos cruda'!M4834))="High","Alto",IF(TRIM(PROPER('Base de datos cruda'!M4834))="Medium","Medio","Bajo"))</f>
        <v>Medio</v>
      </c>
      <c r="N4834" s="29">
        <v>42.15</v>
      </c>
      <c r="O4834" s="32">
        <f t="shared" si="1"/>
        <v>42.15</v>
      </c>
      <c r="P4834" s="33">
        <f t="shared" si="2"/>
        <v>12.15</v>
      </c>
      <c r="Q4834" s="34">
        <f t="shared" si="3"/>
        <v>0.3868194842</v>
      </c>
      <c r="R4834" s="35" t="str">
        <f t="shared" si="4"/>
        <v>Bajo</v>
      </c>
      <c r="S4834" s="35" t="str">
        <f>IF(O4834="","",IF(O4834&gt;AVERAGE('Base de datos limpia'!$O$2:$O$8001),"Alto","Normal"))
</f>
        <v>Normal</v>
      </c>
      <c r="T4834" s="35" t="str">
        <f t="shared" si="5"/>
        <v>Gamer casual</v>
      </c>
      <c r="U4834" s="35"/>
    </row>
    <row r="4835">
      <c r="A4835" s="28">
        <v>4834.0</v>
      </c>
      <c r="B4835" s="28">
        <v>20.0</v>
      </c>
      <c r="C4835" s="28" t="str">
        <f>TRIM(PROPER('Base de datos cruda'!C4835))</f>
        <v>Female</v>
      </c>
      <c r="D4835" s="28">
        <v>4.29</v>
      </c>
      <c r="E4835" s="28">
        <v>9.18</v>
      </c>
      <c r="F4835" s="28">
        <v>4.86</v>
      </c>
      <c r="G4835" s="28">
        <v>94.63</v>
      </c>
      <c r="H4835" s="28" t="str">
        <f>TRIM(PROPER('Base de datos cruda'!H4835))</f>
        <v>Casual</v>
      </c>
      <c r="I4835" s="28">
        <v>1.27</v>
      </c>
      <c r="J4835" s="28">
        <v>9.45</v>
      </c>
      <c r="K4835" s="28">
        <v>270.03</v>
      </c>
      <c r="L4835" s="28">
        <f>IF('Base de datos cruda'!L4835&lt;0,,'Base de datos cruda'!L4835)</f>
        <v>12.42</v>
      </c>
      <c r="M4835" s="28" t="str">
        <f>IF(TRIM(PROPER('Base de datos cruda'!M4835))="High","Alto",IF(TRIM(PROPER('Base de datos cruda'!M4835))="Medium","Medio","Bajo"))</f>
        <v>Alto</v>
      </c>
      <c r="N4835" s="29">
        <v>91.03</v>
      </c>
      <c r="O4835" s="32">
        <f t="shared" si="1"/>
        <v>91.03</v>
      </c>
      <c r="P4835" s="33">
        <f t="shared" si="2"/>
        <v>13.74</v>
      </c>
      <c r="Q4835" s="34">
        <f t="shared" si="3"/>
        <v>2.13986014</v>
      </c>
      <c r="R4835" s="35" t="str">
        <f t="shared" si="4"/>
        <v>Alto</v>
      </c>
      <c r="S4835" s="35" t="str">
        <f>IF(O4835="","",IF(O4835&gt;AVERAGE('Base de datos limpia'!$O$2:$O$8001),"Alto","Normal"))
</f>
        <v>Alto</v>
      </c>
      <c r="T4835" s="35" t="str">
        <f t="shared" si="5"/>
        <v>Gamer intensivo</v>
      </c>
      <c r="U4835" s="35"/>
    </row>
    <row r="4836">
      <c r="A4836" s="28">
        <v>4835.0</v>
      </c>
      <c r="B4836" s="28">
        <v>16.0</v>
      </c>
      <c r="C4836" s="28" t="str">
        <f>TRIM(PROPER('Base de datos cruda'!C4836))</f>
        <v>Male</v>
      </c>
      <c r="D4836" s="28">
        <v>2.24</v>
      </c>
      <c r="E4836" s="28">
        <v>7.58</v>
      </c>
      <c r="F4836" s="28">
        <v>7.63</v>
      </c>
      <c r="G4836" s="28">
        <v>88.93</v>
      </c>
      <c r="H4836" s="28" t="str">
        <f>TRIM(PROPER('Base de datos cruda'!H4836))</f>
        <v>Fps</v>
      </c>
      <c r="I4836" s="28">
        <v>0.71</v>
      </c>
      <c r="J4836" s="28">
        <v>3.41</v>
      </c>
      <c r="K4836" s="28">
        <v>280.05</v>
      </c>
      <c r="L4836" s="28">
        <f>IF('Base de datos cruda'!L4836&lt;0,,'Base de datos cruda'!L4836)</f>
        <v>7.84</v>
      </c>
      <c r="M4836" s="28" t="str">
        <f>IF(TRIM(PROPER('Base de datos cruda'!M4836))="High","Alto",IF(TRIM(PROPER('Base de datos cruda'!M4836))="Medium","Medio","Bajo"))</f>
        <v>Medio</v>
      </c>
      <c r="N4836" s="29">
        <v>99.61</v>
      </c>
      <c r="O4836" s="32">
        <f t="shared" si="1"/>
        <v>99.61</v>
      </c>
      <c r="P4836" s="33">
        <f t="shared" si="2"/>
        <v>5.65</v>
      </c>
      <c r="Q4836" s="34">
        <f t="shared" si="3"/>
        <v>3.383928571</v>
      </c>
      <c r="R4836" s="35" t="str">
        <f t="shared" si="4"/>
        <v>Alto</v>
      </c>
      <c r="S4836" s="35" t="str">
        <f>IF(O4836="","",IF(O4836&gt;AVERAGE('Base de datos limpia'!$O$2:$O$8001),"Alto","Normal"))
</f>
        <v>Alto</v>
      </c>
      <c r="T4836" s="35" t="str">
        <f t="shared" si="5"/>
        <v>Gamer intensivo</v>
      </c>
      <c r="U4836" s="35"/>
    </row>
    <row r="4837">
      <c r="A4837" s="28">
        <v>4836.0</v>
      </c>
      <c r="B4837" s="28">
        <v>22.0</v>
      </c>
      <c r="C4837" s="28" t="str">
        <f>TRIM(PROPER('Base de datos cruda'!C4837))</f>
        <v>Male</v>
      </c>
      <c r="D4837" s="28">
        <v>1.3</v>
      </c>
      <c r="E4837" s="28">
        <v>3.45</v>
      </c>
      <c r="F4837" s="28">
        <v>4.3</v>
      </c>
      <c r="G4837" s="28">
        <v>77.85</v>
      </c>
      <c r="H4837" s="28" t="str">
        <f>TRIM(PROPER('Base de datos cruda'!H4837))</f>
        <v>Casual</v>
      </c>
      <c r="I4837" s="28">
        <v>4.72</v>
      </c>
      <c r="J4837" s="28">
        <v>4.08</v>
      </c>
      <c r="K4837" s="28">
        <v>291.45</v>
      </c>
      <c r="L4837" s="28">
        <f>IF('Base de datos cruda'!L4837&lt;0,,'Base de datos cruda'!L4837)</f>
        <v>6.41</v>
      </c>
      <c r="M4837" s="28" t="str">
        <f>IF(TRIM(PROPER('Base de datos cruda'!M4837))="High","Alto",IF(TRIM(PROPER('Base de datos cruda'!M4837))="Medium","Medio","Bajo"))</f>
        <v>Medio</v>
      </c>
      <c r="N4837" s="29">
        <v>61.09</v>
      </c>
      <c r="O4837" s="32">
        <f t="shared" si="1"/>
        <v>61.09</v>
      </c>
      <c r="P4837" s="33">
        <f t="shared" si="2"/>
        <v>5.38</v>
      </c>
      <c r="Q4837" s="34">
        <f t="shared" si="3"/>
        <v>2.653846154</v>
      </c>
      <c r="R4837" s="35" t="str">
        <f t="shared" si="4"/>
        <v>Medio</v>
      </c>
      <c r="S4837" s="35" t="str">
        <f>IF(O4837="","",IF(O4837&gt;AVERAGE('Base de datos limpia'!$O$2:$O$8001),"Alto","Normal"))
</f>
        <v>Normal</v>
      </c>
      <c r="T4837" s="35" t="str">
        <f t="shared" si="5"/>
        <v>Gamer moderado</v>
      </c>
      <c r="U4837" s="35"/>
    </row>
    <row r="4838">
      <c r="A4838" s="28">
        <v>4837.0</v>
      </c>
      <c r="B4838" s="28">
        <v>22.0</v>
      </c>
      <c r="C4838" s="28" t="str">
        <f>TRIM(PROPER('Base de datos cruda'!C4838))</f>
        <v>Female</v>
      </c>
      <c r="D4838" s="28">
        <v>3.86</v>
      </c>
      <c r="E4838" s="28">
        <v>5.47</v>
      </c>
      <c r="F4838" s="28">
        <v>4.83</v>
      </c>
      <c r="G4838" s="28">
        <v>96.98</v>
      </c>
      <c r="H4838" s="28" t="str">
        <f>TRIM(PROPER('Base de datos cruda'!H4838))</f>
        <v>Casual</v>
      </c>
      <c r="I4838" s="28">
        <v>3.17</v>
      </c>
      <c r="J4838" s="28">
        <v>4.93</v>
      </c>
      <c r="K4838" s="28">
        <v>263.83</v>
      </c>
      <c r="L4838" s="28">
        <f>IF('Base de datos cruda'!L4838&lt;0,,'Base de datos cruda'!L4838)</f>
        <v>8.34</v>
      </c>
      <c r="M4838" s="28" t="str">
        <f>IF(TRIM(PROPER('Base de datos cruda'!M4838))="High","Alto",IF(TRIM(PROPER('Base de datos cruda'!M4838))="Medium","Medio","Bajo"))</f>
        <v>Medio</v>
      </c>
      <c r="N4838" s="29">
        <v>66.3741177334196</v>
      </c>
      <c r="O4838" s="32">
        <f t="shared" si="1"/>
        <v>66.37411773</v>
      </c>
      <c r="P4838" s="33">
        <f t="shared" si="2"/>
        <v>8.79</v>
      </c>
      <c r="Q4838" s="34">
        <f t="shared" si="3"/>
        <v>1.417098446</v>
      </c>
      <c r="R4838" s="35" t="str">
        <f t="shared" si="4"/>
        <v>Medio</v>
      </c>
      <c r="S4838" s="35" t="str">
        <f>IF(O4838="","",IF(O4838&gt;AVERAGE('Base de datos limpia'!$O$2:$O$8001),"Alto","Normal"))
</f>
        <v>Alto</v>
      </c>
      <c r="T4838" s="35" t="str">
        <f t="shared" si="5"/>
        <v>Gamer moderado</v>
      </c>
      <c r="U4838" s="35"/>
    </row>
    <row r="4839">
      <c r="A4839" s="28">
        <v>4838.0</v>
      </c>
      <c r="B4839" s="28">
        <v>24.0</v>
      </c>
      <c r="C4839" s="28" t="str">
        <f>TRIM(PROPER('Base de datos cruda'!C4839))</f>
        <v>Female</v>
      </c>
      <c r="D4839" s="28">
        <v>3.71</v>
      </c>
      <c r="E4839" s="28">
        <v>1.25</v>
      </c>
      <c r="F4839" s="28">
        <v>4.92</v>
      </c>
      <c r="G4839" s="28">
        <v>88.09</v>
      </c>
      <c r="H4839" s="28" t="str">
        <f>TRIM(PROPER('Base de datos cruda'!H4839))</f>
        <v>Rpg</v>
      </c>
      <c r="I4839" s="28">
        <v>0.52</v>
      </c>
      <c r="J4839" s="28">
        <v>7.51</v>
      </c>
      <c r="K4839" s="28">
        <v>280.61</v>
      </c>
      <c r="L4839" s="28">
        <f>IF('Base de datos cruda'!L4839&lt;0,,'Base de datos cruda'!L4839)</f>
        <v>9.23</v>
      </c>
      <c r="M4839" s="28" t="str">
        <f>IF(TRIM(PROPER('Base de datos cruda'!M4839))="High","Alto",IF(TRIM(PROPER('Base de datos cruda'!M4839))="Medium","Medio","Bajo"))</f>
        <v>Medio</v>
      </c>
      <c r="N4839" s="29">
        <v>30.07</v>
      </c>
      <c r="O4839" s="32">
        <f t="shared" si="1"/>
        <v>30.07</v>
      </c>
      <c r="P4839" s="33">
        <f t="shared" si="2"/>
        <v>11.22</v>
      </c>
      <c r="Q4839" s="34">
        <f t="shared" si="3"/>
        <v>0.3369272237</v>
      </c>
      <c r="R4839" s="35" t="str">
        <f t="shared" si="4"/>
        <v>Bajo</v>
      </c>
      <c r="S4839" s="35" t="str">
        <f>IF(O4839="","",IF(O4839&gt;AVERAGE('Base de datos limpia'!$O$2:$O$8001),"Alto","Normal"))
</f>
        <v>Normal</v>
      </c>
      <c r="T4839" s="35" t="str">
        <f t="shared" si="5"/>
        <v>Gamer casual</v>
      </c>
      <c r="U4839" s="35"/>
    </row>
    <row r="4840">
      <c r="A4840" s="28">
        <v>4839.0</v>
      </c>
      <c r="B4840" s="28">
        <v>19.0</v>
      </c>
      <c r="C4840" s="28" t="str">
        <f>TRIM(PROPER('Base de datos cruda'!C4840))</f>
        <v>Other</v>
      </c>
      <c r="D4840" s="28">
        <v>4.18</v>
      </c>
      <c r="E4840" s="28">
        <v>4.05</v>
      </c>
      <c r="F4840" s="28">
        <v>4.21</v>
      </c>
      <c r="G4840" s="28">
        <v>97.24</v>
      </c>
      <c r="H4840" s="28" t="str">
        <f>TRIM(PROPER('Base de datos cruda'!H4840))</f>
        <v>Fps</v>
      </c>
      <c r="I4840" s="28">
        <v>3.16</v>
      </c>
      <c r="J4840" s="28">
        <v>9.51</v>
      </c>
      <c r="K4840" s="28">
        <v>266.47</v>
      </c>
      <c r="L4840" s="28">
        <f>IF('Base de datos cruda'!L4840&lt;0,,'Base de datos cruda'!L4840)</f>
        <v>10.57</v>
      </c>
      <c r="M4840" s="28" t="str">
        <f>IF(TRIM(PROPER('Base de datos cruda'!M4840))="High","Alto",IF(TRIM(PROPER('Base de datos cruda'!M4840))="Medium","Medio","Bajo"))</f>
        <v>Medio</v>
      </c>
      <c r="N4840" s="29">
        <v>59.53</v>
      </c>
      <c r="O4840" s="32">
        <f t="shared" si="1"/>
        <v>59.53</v>
      </c>
      <c r="P4840" s="33">
        <f t="shared" si="2"/>
        <v>13.69</v>
      </c>
      <c r="Q4840" s="34">
        <f t="shared" si="3"/>
        <v>0.9688995215</v>
      </c>
      <c r="R4840" s="35" t="str">
        <f t="shared" si="4"/>
        <v>Medio</v>
      </c>
      <c r="S4840" s="35" t="str">
        <f>IF(O4840="","",IF(O4840&gt;AVERAGE('Base de datos limpia'!$O$2:$O$8001),"Alto","Normal"))
</f>
        <v>Normal</v>
      </c>
      <c r="T4840" s="35" t="str">
        <f t="shared" si="5"/>
        <v>Gamer moderado</v>
      </c>
      <c r="U4840" s="35"/>
    </row>
    <row r="4841">
      <c r="A4841" s="28">
        <v>4840.0</v>
      </c>
      <c r="B4841" s="28">
        <v>21.0</v>
      </c>
      <c r="C4841" s="28" t="str">
        <f>TRIM(PROPER('Base de datos cruda'!C4841))</f>
        <v>Male</v>
      </c>
      <c r="D4841" s="28">
        <v>7.62</v>
      </c>
      <c r="E4841" s="28">
        <v>5.7</v>
      </c>
      <c r="F4841" s="28">
        <v>7.73</v>
      </c>
      <c r="G4841" s="28">
        <v>78.9</v>
      </c>
      <c r="H4841" s="28" t="str">
        <f>TRIM(PROPER('Base de datos cruda'!H4841))</f>
        <v>Rpg</v>
      </c>
      <c r="I4841" s="28">
        <v>0.88</v>
      </c>
      <c r="J4841" s="28">
        <v>12.69</v>
      </c>
      <c r="K4841" s="28">
        <v>228.31</v>
      </c>
      <c r="L4841" s="28">
        <f>IF('Base de datos cruda'!L4841&lt;0,,'Base de datos cruda'!L4841)</f>
        <v>19.79</v>
      </c>
      <c r="M4841" s="28" t="str">
        <f>IF(TRIM(PROPER('Base de datos cruda'!M4841))="High","Alto",IF(TRIM(PROPER('Base de datos cruda'!M4841))="Medium","Medio","Bajo"))</f>
        <v>Bajo</v>
      </c>
      <c r="N4841" s="29">
        <v>46.58</v>
      </c>
      <c r="O4841" s="32">
        <f t="shared" si="1"/>
        <v>46.58</v>
      </c>
      <c r="P4841" s="33">
        <f t="shared" si="2"/>
        <v>20.31</v>
      </c>
      <c r="Q4841" s="34">
        <f t="shared" si="3"/>
        <v>0.7480314961</v>
      </c>
      <c r="R4841" s="35" t="str">
        <f t="shared" si="4"/>
        <v>Bajo</v>
      </c>
      <c r="S4841" s="35" t="str">
        <f>IF(O4841="","",IF(O4841&gt;AVERAGE('Base de datos limpia'!$O$2:$O$8001),"Alto","Normal"))
</f>
        <v>Normal</v>
      </c>
      <c r="T4841" s="35" t="str">
        <f t="shared" si="5"/>
        <v>Gamer moderado</v>
      </c>
      <c r="U4841" s="35"/>
    </row>
    <row r="4842">
      <c r="A4842" s="28">
        <v>4841.0</v>
      </c>
      <c r="B4842" s="28">
        <v>17.0</v>
      </c>
      <c r="C4842" s="28" t="str">
        <f>TRIM(PROPER('Base de datos cruda'!C4842))</f>
        <v>Male</v>
      </c>
      <c r="D4842" s="28">
        <v>4.83</v>
      </c>
      <c r="E4842" s="28">
        <v>5.66</v>
      </c>
      <c r="F4842" s="28">
        <v>8.9</v>
      </c>
      <c r="G4842" s="28">
        <v>78.12</v>
      </c>
      <c r="H4842" s="28" t="str">
        <f>TRIM(PROPER('Base de datos cruda'!H4842))</f>
        <v>Casual</v>
      </c>
      <c r="I4842" s="28">
        <v>4.44</v>
      </c>
      <c r="J4842" s="28">
        <v>9.89</v>
      </c>
      <c r="K4842" s="28">
        <v>275.7</v>
      </c>
      <c r="L4842" s="28">
        <f>IF('Base de datos cruda'!L4842&lt;0,,'Base de datos cruda'!L4842)</f>
        <v>12.68</v>
      </c>
      <c r="M4842" s="28" t="str">
        <f>IF(TRIM(PROPER('Base de datos cruda'!M4842))="High","Alto",IF(TRIM(PROPER('Base de datos cruda'!M4842))="Medium","Medio","Bajo"))</f>
        <v>Medio</v>
      </c>
      <c r="N4842" s="29">
        <v>69.91</v>
      </c>
      <c r="O4842" s="32">
        <f t="shared" si="1"/>
        <v>69.91</v>
      </c>
      <c r="P4842" s="33">
        <f t="shared" si="2"/>
        <v>14.72</v>
      </c>
      <c r="Q4842" s="34">
        <f t="shared" si="3"/>
        <v>1.17184265</v>
      </c>
      <c r="R4842" s="35" t="str">
        <f t="shared" si="4"/>
        <v>Medio</v>
      </c>
      <c r="S4842" s="35" t="str">
        <f>IF(O4842="","",IF(O4842&gt;AVERAGE('Base de datos limpia'!$O$2:$O$8001),"Alto","Normal"))
</f>
        <v>Alto</v>
      </c>
      <c r="T4842" s="35" t="str">
        <f t="shared" si="5"/>
        <v>Gamer moderado</v>
      </c>
      <c r="U4842" s="35"/>
    </row>
    <row r="4843">
      <c r="A4843" s="28">
        <v>4842.0</v>
      </c>
      <c r="B4843" s="28">
        <v>19.0</v>
      </c>
      <c r="C4843" s="28" t="str">
        <f>TRIM(PROPER('Base de datos cruda'!C4843))</f>
        <v>Female</v>
      </c>
      <c r="D4843" s="28">
        <v>4.85</v>
      </c>
      <c r="E4843" s="28">
        <v>2.87</v>
      </c>
      <c r="F4843" s="28">
        <v>7.89</v>
      </c>
      <c r="G4843" s="28">
        <v>81.23</v>
      </c>
      <c r="H4843" s="28" t="str">
        <f>TRIM(PROPER('Base de datos cruda'!H4843))</f>
        <v>Casual</v>
      </c>
      <c r="I4843" s="28">
        <v>1.24</v>
      </c>
      <c r="J4843" s="28">
        <v>7.61</v>
      </c>
      <c r="K4843" s="28">
        <v>266.23</v>
      </c>
      <c r="L4843" s="28">
        <f>IF('Base de datos cruda'!L4843&lt;0,,'Base de datos cruda'!L4843)</f>
        <v>16</v>
      </c>
      <c r="M4843" s="28" t="str">
        <f>IF(TRIM(PROPER('Base de datos cruda'!M4843))="High","Alto",IF(TRIM(PROPER('Base de datos cruda'!M4843))="Medium","Medio","Bajo"))</f>
        <v>Medio</v>
      </c>
      <c r="N4843" s="29">
        <v>48.49</v>
      </c>
      <c r="O4843" s="32">
        <f t="shared" si="1"/>
        <v>48.49</v>
      </c>
      <c r="P4843" s="33">
        <f t="shared" si="2"/>
        <v>12.46</v>
      </c>
      <c r="Q4843" s="34">
        <f t="shared" si="3"/>
        <v>0.5917525773</v>
      </c>
      <c r="R4843" s="35" t="str">
        <f t="shared" si="4"/>
        <v>Bajo</v>
      </c>
      <c r="S4843" s="35" t="str">
        <f>IF(O4843="","",IF(O4843&gt;AVERAGE('Base de datos limpia'!$O$2:$O$8001),"Alto","Normal"))
</f>
        <v>Normal</v>
      </c>
      <c r="T4843" s="35" t="str">
        <f t="shared" si="5"/>
        <v>Gamer casual</v>
      </c>
      <c r="U4843" s="35"/>
    </row>
    <row r="4844">
      <c r="A4844" s="28">
        <v>4843.0</v>
      </c>
      <c r="B4844" s="28">
        <v>17.0</v>
      </c>
      <c r="C4844" s="28" t="str">
        <f>TRIM(PROPER('Base de datos cruda'!C4844))</f>
        <v>Female</v>
      </c>
      <c r="D4844" s="28">
        <v>1.02</v>
      </c>
      <c r="E4844" s="28">
        <v>7.99</v>
      </c>
      <c r="F4844" s="28">
        <v>8.3</v>
      </c>
      <c r="G4844" s="28">
        <v>62.62</v>
      </c>
      <c r="H4844" s="28" t="str">
        <f>TRIM(PROPER('Base de datos cruda'!H4844))</f>
        <v>Fps</v>
      </c>
      <c r="I4844" s="28">
        <v>4.03</v>
      </c>
      <c r="J4844" s="28">
        <v>2.25</v>
      </c>
      <c r="K4844" s="28">
        <v>301.33</v>
      </c>
      <c r="L4844" s="28">
        <f>IF('Base de datos cruda'!L4844&lt;0,,'Base de datos cruda'!L4844)</f>
        <v>2.53</v>
      </c>
      <c r="M4844" s="28" t="str">
        <f>IF(TRIM(PROPER('Base de datos cruda'!M4844))="High","Alto",IF(TRIM(PROPER('Base de datos cruda'!M4844))="Medium","Medio","Bajo"))</f>
        <v>Medio</v>
      </c>
      <c r="N4844" s="29">
        <v>107.933673851108</v>
      </c>
      <c r="O4844" s="33" t="str">
        <f t="shared" si="1"/>
        <v/>
      </c>
      <c r="P4844" s="33">
        <f t="shared" si="2"/>
        <v>3.27</v>
      </c>
      <c r="Q4844" s="34">
        <f t="shared" si="3"/>
        <v>7.833333333</v>
      </c>
      <c r="R4844" s="35" t="str">
        <f t="shared" si="4"/>
        <v>Alto</v>
      </c>
      <c r="S4844" s="35" t="str">
        <f>IF(O4844="","",IF(O4844&gt;AVERAGE('Base de datos limpia'!$O$2:$O$8001),"Alto","Normal"))
</f>
        <v/>
      </c>
      <c r="T4844" s="35" t="str">
        <f t="shared" si="5"/>
        <v>Gamer intensivo</v>
      </c>
      <c r="U4844" s="35"/>
    </row>
    <row r="4845">
      <c r="A4845" s="28">
        <v>4844.0</v>
      </c>
      <c r="B4845" s="28">
        <v>20.0</v>
      </c>
      <c r="C4845" s="28" t="str">
        <f>TRIM(PROPER('Base de datos cruda'!C4845))</f>
        <v>Female</v>
      </c>
      <c r="D4845" s="28">
        <v>7.97</v>
      </c>
      <c r="E4845" s="28">
        <v>3.69</v>
      </c>
      <c r="F4845" s="28">
        <v>4.03</v>
      </c>
      <c r="G4845" s="28">
        <v>96.34</v>
      </c>
      <c r="H4845" s="28" t="str">
        <f>TRIM(PROPER('Base de datos cruda'!H4845))</f>
        <v>Fps</v>
      </c>
      <c r="I4845" s="28">
        <v>1.0</v>
      </c>
      <c r="J4845" s="28">
        <v>9.83</v>
      </c>
      <c r="K4845" s="28">
        <v>214.49</v>
      </c>
      <c r="L4845" s="28">
        <f>IF('Base de datos cruda'!L4845&lt;0,,'Base de datos cruda'!L4845)</f>
        <v>19.91</v>
      </c>
      <c r="M4845" s="28" t="str">
        <f>IF(TRIM(PROPER('Base de datos cruda'!M4845))="High","Alto",IF(TRIM(PROPER('Base de datos cruda'!M4845))="Medium","Medio","Bajo"))</f>
        <v>Bajo</v>
      </c>
      <c r="N4845" s="29">
        <v>26.73</v>
      </c>
      <c r="O4845" s="32">
        <f t="shared" si="1"/>
        <v>26.73</v>
      </c>
      <c r="P4845" s="33">
        <f t="shared" si="2"/>
        <v>17.8</v>
      </c>
      <c r="Q4845" s="34">
        <f t="shared" si="3"/>
        <v>0.4629861982</v>
      </c>
      <c r="R4845" s="35" t="str">
        <f t="shared" si="4"/>
        <v>Bajo</v>
      </c>
      <c r="S4845" s="35" t="str">
        <f>IF(O4845="","",IF(O4845&gt;AVERAGE('Base de datos limpia'!$O$2:$O$8001),"Alto","Normal"))
</f>
        <v>Normal</v>
      </c>
      <c r="T4845" s="35" t="str">
        <f t="shared" si="5"/>
        <v>Gamer moderado</v>
      </c>
      <c r="U4845" s="35"/>
    </row>
    <row r="4846">
      <c r="A4846" s="28">
        <v>4845.0</v>
      </c>
      <c r="B4846" s="28">
        <v>22.0</v>
      </c>
      <c r="C4846" s="28" t="str">
        <f>TRIM(PROPER('Base de datos cruda'!C4846))</f>
        <v>Female</v>
      </c>
      <c r="D4846" s="28">
        <v>6.18</v>
      </c>
      <c r="E4846" s="28">
        <v>6.22</v>
      </c>
      <c r="F4846" s="28">
        <v>4.59</v>
      </c>
      <c r="G4846" s="28">
        <v>86.71</v>
      </c>
      <c r="H4846" s="28" t="str">
        <f>TRIM(PROPER('Base de datos cruda'!H4846))</f>
        <v>Fps</v>
      </c>
      <c r="I4846" s="28">
        <v>2.79</v>
      </c>
      <c r="J4846" s="28">
        <v>10.53</v>
      </c>
      <c r="K4846" s="28">
        <v>248.89</v>
      </c>
      <c r="L4846" s="28">
        <f>IF('Base de datos cruda'!L4846&lt;0,,'Base de datos cruda'!L4846)</f>
        <v>17.6</v>
      </c>
      <c r="M4846" s="28" t="str">
        <f>IF(TRIM(PROPER('Base de datos cruda'!M4846))="High","Alto",IF(TRIM(PROPER('Base de datos cruda'!M4846))="Medium","Medio","Bajo"))</f>
        <v>Bajo</v>
      </c>
      <c r="N4846" s="29">
        <v>46.9</v>
      </c>
      <c r="O4846" s="32">
        <f t="shared" si="1"/>
        <v>46.9</v>
      </c>
      <c r="P4846" s="33">
        <f t="shared" si="2"/>
        <v>16.71</v>
      </c>
      <c r="Q4846" s="34">
        <f t="shared" si="3"/>
        <v>1.006472492</v>
      </c>
      <c r="R4846" s="35" t="str">
        <f t="shared" si="4"/>
        <v>Bajo</v>
      </c>
      <c r="S4846" s="35" t="str">
        <f>IF(O4846="","",IF(O4846&gt;AVERAGE('Base de datos limpia'!$O$2:$O$8001),"Alto","Normal"))
</f>
        <v>Normal</v>
      </c>
      <c r="T4846" s="35" t="str">
        <f t="shared" si="5"/>
        <v>Gamer intensivo</v>
      </c>
      <c r="U4846" s="35"/>
    </row>
    <row r="4847">
      <c r="A4847" s="28">
        <v>4846.0</v>
      </c>
      <c r="B4847" s="28">
        <v>16.0</v>
      </c>
      <c r="C4847" s="28" t="str">
        <f>TRIM(PROPER('Base de datos cruda'!C4847))</f>
        <v>Female</v>
      </c>
      <c r="D4847" s="28">
        <v>7.02</v>
      </c>
      <c r="E4847" s="28">
        <v>3.44</v>
      </c>
      <c r="F4847" s="28">
        <v>6.8</v>
      </c>
      <c r="G4847" s="28">
        <v>84.7</v>
      </c>
      <c r="H4847" s="28" t="str">
        <f>TRIM(PROPER('Base de datos cruda'!H4847))</f>
        <v>Rpg</v>
      </c>
      <c r="I4847" s="28">
        <v>4.56</v>
      </c>
      <c r="J4847" s="28">
        <v>8.69</v>
      </c>
      <c r="K4847" s="28">
        <v>226.05</v>
      </c>
      <c r="L4847" s="28">
        <f>IF('Base de datos cruda'!L4847&lt;0,,'Base de datos cruda'!L4847)</f>
        <v>17.88</v>
      </c>
      <c r="M4847" s="28" t="str">
        <f>IF(TRIM(PROPER('Base de datos cruda'!M4847))="High","Alto",IF(TRIM(PROPER('Base de datos cruda'!M4847))="Medium","Medio","Bajo"))</f>
        <v>Bajo</v>
      </c>
      <c r="N4847" s="29">
        <v>36.52</v>
      </c>
      <c r="O4847" s="32">
        <f t="shared" si="1"/>
        <v>36.52</v>
      </c>
      <c r="P4847" s="33">
        <f t="shared" si="2"/>
        <v>15.71</v>
      </c>
      <c r="Q4847" s="34">
        <f t="shared" si="3"/>
        <v>0.49002849</v>
      </c>
      <c r="R4847" s="35" t="str">
        <f t="shared" si="4"/>
        <v>Bajo</v>
      </c>
      <c r="S4847" s="35" t="str">
        <f>IF(O4847="","",IF(O4847&gt;AVERAGE('Base de datos limpia'!$O$2:$O$8001),"Alto","Normal"))
</f>
        <v>Normal</v>
      </c>
      <c r="T4847" s="35" t="str">
        <f t="shared" si="5"/>
        <v>Gamer moderado</v>
      </c>
      <c r="U4847" s="35"/>
    </row>
    <row r="4848">
      <c r="A4848" s="28">
        <v>4847.0</v>
      </c>
      <c r="B4848" s="28">
        <v>22.0</v>
      </c>
      <c r="C4848" s="28" t="str">
        <f>TRIM(PROPER('Base de datos cruda'!C4848))</f>
        <v>Female</v>
      </c>
      <c r="D4848" s="28">
        <v>3.31</v>
      </c>
      <c r="E4848" s="28">
        <v>4.83</v>
      </c>
      <c r="F4848" s="28">
        <v>8.89</v>
      </c>
      <c r="G4848" s="28">
        <v>97.06</v>
      </c>
      <c r="H4848" s="28" t="str">
        <f>TRIM(PROPER('Base de datos cruda'!H4848))</f>
        <v>Rpg</v>
      </c>
      <c r="I4848" s="28">
        <v>1.48</v>
      </c>
      <c r="J4848" s="28">
        <v>4.94</v>
      </c>
      <c r="K4848" s="28">
        <v>292.81</v>
      </c>
      <c r="L4848" s="28">
        <f>IF('Base de datos cruda'!L4848&lt;0,,'Base de datos cruda'!L4848)</f>
        <v>6.78</v>
      </c>
      <c r="M4848" s="28" t="str">
        <f>IF(TRIM(PROPER('Base de datos cruda'!M4848))="High","Alto",IF(TRIM(PROPER('Base de datos cruda'!M4848))="Medium","Medio","Bajo"))</f>
        <v>Medio</v>
      </c>
      <c r="N4848" s="29">
        <v>94.9</v>
      </c>
      <c r="O4848" s="32">
        <f t="shared" si="1"/>
        <v>94.9</v>
      </c>
      <c r="P4848" s="33">
        <f t="shared" si="2"/>
        <v>8.25</v>
      </c>
      <c r="Q4848" s="34">
        <f t="shared" si="3"/>
        <v>1.459214502</v>
      </c>
      <c r="R4848" s="35" t="str">
        <f t="shared" si="4"/>
        <v>Alto</v>
      </c>
      <c r="S4848" s="35" t="str">
        <f>IF(O4848="","",IF(O4848&gt;AVERAGE('Base de datos limpia'!$O$2:$O$8001),"Alto","Normal"))
</f>
        <v>Alto</v>
      </c>
      <c r="T4848" s="35" t="str">
        <f t="shared" si="5"/>
        <v>Gamer moderado</v>
      </c>
      <c r="U4848" s="35"/>
    </row>
    <row r="4849">
      <c r="A4849" s="28">
        <v>4848.0</v>
      </c>
      <c r="B4849" s="28">
        <v>21.0</v>
      </c>
      <c r="C4849" s="28" t="str">
        <f>TRIM(PROPER('Base de datos cruda'!C4849))</f>
        <v>Female</v>
      </c>
      <c r="D4849" s="28">
        <v>4.02</v>
      </c>
      <c r="E4849" s="28">
        <v>2.87</v>
      </c>
      <c r="F4849" s="28">
        <v>7.3</v>
      </c>
      <c r="G4849" s="28">
        <v>99.75</v>
      </c>
      <c r="H4849" s="28" t="str">
        <f>TRIM(PROPER('Base de datos cruda'!H4849))</f>
        <v>Rpg</v>
      </c>
      <c r="I4849" s="28">
        <v>0.41</v>
      </c>
      <c r="J4849" s="28">
        <v>6.79</v>
      </c>
      <c r="K4849" s="28">
        <v>274.22</v>
      </c>
      <c r="L4849" s="28">
        <f>IF('Base de datos cruda'!L4849&lt;0,,'Base de datos cruda'!L4849)</f>
        <v>9.26</v>
      </c>
      <c r="M4849" s="28" t="str">
        <f>IF(TRIM(PROPER('Base de datos cruda'!M4849))="High","Alto",IF(TRIM(PROPER('Base de datos cruda'!M4849))="Medium","Medio","Bajo"))</f>
        <v>Medio</v>
      </c>
      <c r="N4849" s="29">
        <v>69.3</v>
      </c>
      <c r="O4849" s="32">
        <f t="shared" si="1"/>
        <v>69.3</v>
      </c>
      <c r="P4849" s="33">
        <f t="shared" si="2"/>
        <v>10.81</v>
      </c>
      <c r="Q4849" s="34">
        <f t="shared" si="3"/>
        <v>0.7139303483</v>
      </c>
      <c r="R4849" s="35" t="str">
        <f t="shared" si="4"/>
        <v>Medio</v>
      </c>
      <c r="S4849" s="35" t="str">
        <f>IF(O4849="","",IF(O4849&gt;AVERAGE('Base de datos limpia'!$O$2:$O$8001),"Alto","Normal"))
</f>
        <v>Alto</v>
      </c>
      <c r="T4849" s="35" t="str">
        <f t="shared" si="5"/>
        <v>Gamer casual</v>
      </c>
      <c r="U4849" s="35"/>
    </row>
    <row r="4850">
      <c r="A4850" s="28">
        <v>4849.0</v>
      </c>
      <c r="B4850" s="28">
        <v>21.0</v>
      </c>
      <c r="C4850" s="28" t="str">
        <f>TRIM(PROPER('Base de datos cruda'!C4850))</f>
        <v>Other</v>
      </c>
      <c r="D4850" s="28">
        <v>4.18</v>
      </c>
      <c r="E4850" s="28">
        <v>6.7</v>
      </c>
      <c r="F4850" s="28">
        <v>5.87</v>
      </c>
      <c r="G4850" s="28">
        <v>66.54</v>
      </c>
      <c r="H4850" s="28" t="str">
        <f>TRIM(PROPER('Base de datos cruda'!H4850))</f>
        <v>Rpg</v>
      </c>
      <c r="I4850" s="28">
        <v>2.76</v>
      </c>
      <c r="J4850" s="28">
        <v>5.65</v>
      </c>
      <c r="K4850" s="28">
        <v>271.13</v>
      </c>
      <c r="L4850" s="28">
        <f>IF('Base de datos cruda'!L4850&lt;0,,'Base de datos cruda'!L4850)</f>
        <v>8.77</v>
      </c>
      <c r="M4850" s="28" t="str">
        <f>IF(TRIM(PROPER('Base de datos cruda'!M4850))="High","Alto",IF(TRIM(PROPER('Base de datos cruda'!M4850))="Medium","Medio","Bajo"))</f>
        <v>Medio</v>
      </c>
      <c r="N4850" s="29">
        <v>55.39</v>
      </c>
      <c r="O4850" s="32">
        <f t="shared" si="1"/>
        <v>55.39</v>
      </c>
      <c r="P4850" s="33">
        <f t="shared" si="2"/>
        <v>9.83</v>
      </c>
      <c r="Q4850" s="34">
        <f t="shared" si="3"/>
        <v>1.602870813</v>
      </c>
      <c r="R4850" s="35" t="str">
        <f t="shared" si="4"/>
        <v>Medio</v>
      </c>
      <c r="S4850" s="35" t="str">
        <f>IF(O4850="","",IF(O4850&gt;AVERAGE('Base de datos limpia'!$O$2:$O$8001),"Alto","Normal"))
</f>
        <v>Normal</v>
      </c>
      <c r="T4850" s="35" t="str">
        <f t="shared" si="5"/>
        <v>Gamer intensivo</v>
      </c>
      <c r="U4850" s="35"/>
    </row>
    <row r="4851">
      <c r="A4851" s="28">
        <v>4850.0</v>
      </c>
      <c r="B4851" s="28">
        <v>23.0</v>
      </c>
      <c r="C4851" s="28" t="str">
        <f>TRIM(PROPER('Base de datos cruda'!C4851))</f>
        <v>Female</v>
      </c>
      <c r="D4851" s="28">
        <v>1.55</v>
      </c>
      <c r="E4851" s="28">
        <v>4.83</v>
      </c>
      <c r="F4851" s="28">
        <v>4.73</v>
      </c>
      <c r="G4851" s="28">
        <v>89.96</v>
      </c>
      <c r="H4851" s="28" t="str">
        <f>TRIM(PROPER('Base de datos cruda'!H4851))</f>
        <v>Fps</v>
      </c>
      <c r="I4851" s="28">
        <v>0.86</v>
      </c>
      <c r="J4851" s="28">
        <v>4.2</v>
      </c>
      <c r="K4851" s="28">
        <v>291.85</v>
      </c>
      <c r="L4851" s="28">
        <f>IF('Base de datos cruda'!L4851&lt;0,,'Base de datos cruda'!L4851)</f>
        <v>7.37</v>
      </c>
      <c r="M4851" s="28" t="str">
        <f>IF(TRIM(PROPER('Base de datos cruda'!M4851))="High","Alto",IF(TRIM(PROPER('Base de datos cruda'!M4851))="Medium","Medio","Bajo"))</f>
        <v>Medio</v>
      </c>
      <c r="N4851" s="29">
        <v>66.96</v>
      </c>
      <c r="O4851" s="32">
        <f t="shared" si="1"/>
        <v>66.96</v>
      </c>
      <c r="P4851" s="33">
        <f t="shared" si="2"/>
        <v>5.75</v>
      </c>
      <c r="Q4851" s="34">
        <f t="shared" si="3"/>
        <v>3.116129032</v>
      </c>
      <c r="R4851" s="35" t="str">
        <f t="shared" si="4"/>
        <v>Medio</v>
      </c>
      <c r="S4851" s="35" t="str">
        <f>IF(O4851="","",IF(O4851&gt;AVERAGE('Base de datos limpia'!$O$2:$O$8001),"Alto","Normal"))
</f>
        <v>Alto</v>
      </c>
      <c r="T4851" s="35" t="str">
        <f t="shared" si="5"/>
        <v>Gamer moderado</v>
      </c>
      <c r="U4851" s="35"/>
    </row>
    <row r="4852">
      <c r="A4852" s="28">
        <v>4851.0</v>
      </c>
      <c r="B4852" s="28">
        <v>23.0</v>
      </c>
      <c r="C4852" s="28" t="str">
        <f>TRIM(PROPER('Base de datos cruda'!C4852))</f>
        <v>Male</v>
      </c>
      <c r="D4852" s="28">
        <v>5.52</v>
      </c>
      <c r="E4852" s="28">
        <v>1.15</v>
      </c>
      <c r="F4852" s="28">
        <v>4.76</v>
      </c>
      <c r="G4852" s="28">
        <v>83.2</v>
      </c>
      <c r="H4852" s="28" t="str">
        <f>TRIM(PROPER('Base de datos cruda'!H4852))</f>
        <v>Fps</v>
      </c>
      <c r="I4852" s="28">
        <v>3.64</v>
      </c>
      <c r="J4852" s="28">
        <v>11.37</v>
      </c>
      <c r="K4852" s="28">
        <v>259.95</v>
      </c>
      <c r="L4852" s="28">
        <f>IF('Base de datos cruda'!L4852&lt;0,,'Base de datos cruda'!L4852)</f>
        <v>13.06</v>
      </c>
      <c r="M4852" s="28" t="str">
        <f>IF(TRIM(PROPER('Base de datos cruda'!M4852))="High","Alto",IF(TRIM(PROPER('Base de datos cruda'!M4852))="Medium","Medio","Bajo"))</f>
        <v>Bajo</v>
      </c>
      <c r="N4852" s="29">
        <v>33.99</v>
      </c>
      <c r="O4852" s="32">
        <f t="shared" si="1"/>
        <v>33.99</v>
      </c>
      <c r="P4852" s="33">
        <f t="shared" si="2"/>
        <v>16.89</v>
      </c>
      <c r="Q4852" s="34">
        <f t="shared" si="3"/>
        <v>0.2083333333</v>
      </c>
      <c r="R4852" s="35" t="str">
        <f t="shared" si="4"/>
        <v>Bajo</v>
      </c>
      <c r="S4852" s="35" t="str">
        <f>IF(O4852="","",IF(O4852&gt;AVERAGE('Base de datos limpia'!$O$2:$O$8001),"Alto","Normal"))
</f>
        <v>Normal</v>
      </c>
      <c r="T4852" s="35" t="str">
        <f t="shared" si="5"/>
        <v>Gamer casual</v>
      </c>
      <c r="U4852" s="35"/>
    </row>
    <row r="4853">
      <c r="A4853" s="28">
        <v>4852.0</v>
      </c>
      <c r="B4853" s="28">
        <v>21.0</v>
      </c>
      <c r="C4853" s="28" t="str">
        <f>TRIM(PROPER('Base de datos cruda'!C4853))</f>
        <v>Male</v>
      </c>
      <c r="D4853" s="28">
        <v>7.22</v>
      </c>
      <c r="E4853" s="28">
        <v>1.25</v>
      </c>
      <c r="F4853" s="28">
        <v>5.81</v>
      </c>
      <c r="G4853" s="28">
        <v>78.44</v>
      </c>
      <c r="H4853" s="28" t="str">
        <f>TRIM(PROPER('Base de datos cruda'!H4853))</f>
        <v>Fps</v>
      </c>
      <c r="I4853" s="28">
        <v>2.95</v>
      </c>
      <c r="J4853" s="28">
        <v>8.32</v>
      </c>
      <c r="K4853" s="28">
        <v>244.64</v>
      </c>
      <c r="L4853" s="28">
        <f>IF('Base de datos cruda'!L4853&lt;0,,'Base de datos cruda'!L4853)</f>
        <v>13.83</v>
      </c>
      <c r="M4853" s="28" t="str">
        <f>IF(TRIM(PROPER('Base de datos cruda'!M4853))="High","Alto",IF(TRIM(PROPER('Base de datos cruda'!M4853))="Medium","Medio","Bajo"))</f>
        <v>Bajo</v>
      </c>
      <c r="N4853" s="29">
        <v>19.95</v>
      </c>
      <c r="O4853" s="32">
        <f t="shared" si="1"/>
        <v>19.95</v>
      </c>
      <c r="P4853" s="33">
        <f t="shared" si="2"/>
        <v>15.54</v>
      </c>
      <c r="Q4853" s="34">
        <f t="shared" si="3"/>
        <v>0.1731301939</v>
      </c>
      <c r="R4853" s="35" t="str">
        <f t="shared" si="4"/>
        <v>Bajo</v>
      </c>
      <c r="S4853" s="35" t="str">
        <f>IF(O4853="","",IF(O4853&gt;AVERAGE('Base de datos limpia'!$O$2:$O$8001),"Alto","Normal"))
</f>
        <v>Normal</v>
      </c>
      <c r="T4853" s="35" t="str">
        <f t="shared" si="5"/>
        <v>Gamer casual</v>
      </c>
      <c r="U4853" s="35"/>
    </row>
    <row r="4854">
      <c r="A4854" s="28">
        <v>4853.0</v>
      </c>
      <c r="B4854" s="28">
        <v>18.0</v>
      </c>
      <c r="C4854" s="28" t="str">
        <f>TRIM(PROPER('Base de datos cruda'!C4854))</f>
        <v>Female</v>
      </c>
      <c r="D4854" s="28">
        <v>1.31</v>
      </c>
      <c r="E4854" s="28">
        <v>5.24</v>
      </c>
      <c r="F4854" s="28">
        <v>7.57</v>
      </c>
      <c r="G4854" s="28">
        <v>99.1</v>
      </c>
      <c r="H4854" s="28" t="str">
        <f>TRIM(PROPER('Base de datos cruda'!H4854))</f>
        <v>Fps</v>
      </c>
      <c r="I4854" s="28">
        <v>1.73</v>
      </c>
      <c r="J4854" s="28">
        <v>6.46</v>
      </c>
      <c r="K4854" s="28">
        <v>302.92</v>
      </c>
      <c r="L4854" s="28">
        <f>IF('Base de datos cruda'!L4854&lt;0,,'Base de datos cruda'!L4854)</f>
        <v>6.58</v>
      </c>
      <c r="M4854" s="28" t="str">
        <f>IF(TRIM(PROPER('Base de datos cruda'!M4854))="High","Alto",IF(TRIM(PROPER('Base de datos cruda'!M4854))="Medium","Medio","Bajo"))</f>
        <v>Medio</v>
      </c>
      <c r="N4854" s="29">
        <v>93.71</v>
      </c>
      <c r="O4854" s="32">
        <f t="shared" si="1"/>
        <v>93.71</v>
      </c>
      <c r="P4854" s="33">
        <f t="shared" si="2"/>
        <v>7.77</v>
      </c>
      <c r="Q4854" s="34">
        <f t="shared" si="3"/>
        <v>4</v>
      </c>
      <c r="R4854" s="35" t="str">
        <f t="shared" si="4"/>
        <v>Alto</v>
      </c>
      <c r="S4854" s="35" t="str">
        <f>IF(O4854="","",IF(O4854&gt;AVERAGE('Base de datos limpia'!$O$2:$O$8001),"Alto","Normal"))
</f>
        <v>Alto</v>
      </c>
      <c r="T4854" s="35" t="str">
        <f t="shared" si="5"/>
        <v>Gamer moderado</v>
      </c>
      <c r="U4854" s="35"/>
    </row>
    <row r="4855">
      <c r="A4855" s="28">
        <v>4854.0</v>
      </c>
      <c r="B4855" s="28">
        <v>20.0</v>
      </c>
      <c r="C4855" s="28" t="str">
        <f>TRIM(PROPER('Base de datos cruda'!C4855))</f>
        <v>Male</v>
      </c>
      <c r="D4855" s="28">
        <v>0.69</v>
      </c>
      <c r="E4855" s="28">
        <v>2.65</v>
      </c>
      <c r="F4855" s="28">
        <v>4.16</v>
      </c>
      <c r="G4855" s="28">
        <v>94.01</v>
      </c>
      <c r="H4855" s="28" t="str">
        <f>TRIM(PROPER('Base de datos cruda'!H4855))</f>
        <v>Casual</v>
      </c>
      <c r="I4855" s="28">
        <v>3.53</v>
      </c>
      <c r="J4855" s="28">
        <v>6.66</v>
      </c>
      <c r="K4855" s="28">
        <v>321.0</v>
      </c>
      <c r="L4855" s="28">
        <f>IF('Base de datos cruda'!L4855&lt;0,,'Base de datos cruda'!L4855)</f>
        <v>1.71</v>
      </c>
      <c r="M4855" s="28" t="str">
        <f>IF(TRIM(PROPER('Base de datos cruda'!M4855))="High","Alto",IF(TRIM(PROPER('Base de datos cruda'!M4855))="Medium","Medio","Bajo"))</f>
        <v>Medio</v>
      </c>
      <c r="N4855" s="29">
        <v>62.24</v>
      </c>
      <c r="O4855" s="32">
        <f t="shared" si="1"/>
        <v>62.24</v>
      </c>
      <c r="P4855" s="33">
        <f t="shared" si="2"/>
        <v>7.35</v>
      </c>
      <c r="Q4855" s="34">
        <f t="shared" si="3"/>
        <v>3.84057971</v>
      </c>
      <c r="R4855" s="35" t="str">
        <f t="shared" si="4"/>
        <v>Medio</v>
      </c>
      <c r="S4855" s="35" t="str">
        <f>IF(O4855="","",IF(O4855&gt;AVERAGE('Base de datos limpia'!$O$2:$O$8001),"Alto","Normal"))
</f>
        <v>Normal</v>
      </c>
      <c r="T4855" s="35" t="str">
        <f t="shared" si="5"/>
        <v>Gamer casual</v>
      </c>
      <c r="U4855" s="35"/>
    </row>
    <row r="4856">
      <c r="A4856" s="28">
        <v>4855.0</v>
      </c>
      <c r="B4856" s="28">
        <v>17.0</v>
      </c>
      <c r="C4856" s="28" t="str">
        <f>TRIM(PROPER('Base de datos cruda'!C4856))</f>
        <v>Female</v>
      </c>
      <c r="D4856" s="28">
        <v>5.91</v>
      </c>
      <c r="E4856" s="28">
        <v>6.27</v>
      </c>
      <c r="F4856" s="28">
        <v>8.26</v>
      </c>
      <c r="G4856" s="28">
        <v>87.87</v>
      </c>
      <c r="H4856" s="28" t="str">
        <f>TRIM(PROPER('Base de datos cruda'!H4856))</f>
        <v>Fps</v>
      </c>
      <c r="I4856" s="28">
        <v>1.19</v>
      </c>
      <c r="J4856" s="28">
        <v>9.09</v>
      </c>
      <c r="K4856" s="28">
        <v>245.03</v>
      </c>
      <c r="L4856" s="28">
        <f>IF('Base de datos cruda'!L4856&lt;0,,'Base de datos cruda'!L4856)</f>
        <v>14.95</v>
      </c>
      <c r="M4856" s="28" t="str">
        <f>IF(TRIM(PROPER('Base de datos cruda'!M4856))="High","Alto",IF(TRIM(PROPER('Base de datos cruda'!M4856))="Medium","Medio","Bajo"))</f>
        <v>Bajo</v>
      </c>
      <c r="N4856" s="29">
        <v>66.7</v>
      </c>
      <c r="O4856" s="32">
        <f t="shared" si="1"/>
        <v>66.7</v>
      </c>
      <c r="P4856" s="33">
        <f t="shared" si="2"/>
        <v>15</v>
      </c>
      <c r="Q4856" s="34">
        <f t="shared" si="3"/>
        <v>1.060913706</v>
      </c>
      <c r="R4856" s="35" t="str">
        <f t="shared" si="4"/>
        <v>Medio</v>
      </c>
      <c r="S4856" s="35" t="str">
        <f>IF(O4856="","",IF(O4856&gt;AVERAGE('Base de datos limpia'!$O$2:$O$8001),"Alto","Normal"))
</f>
        <v>Alto</v>
      </c>
      <c r="T4856" s="35" t="str">
        <f t="shared" si="5"/>
        <v>Gamer intensivo</v>
      </c>
      <c r="U4856" s="35"/>
    </row>
    <row r="4857">
      <c r="A4857" s="28">
        <v>4856.0</v>
      </c>
      <c r="B4857" s="28">
        <v>20.0</v>
      </c>
      <c r="C4857" s="28" t="str">
        <f>TRIM(PROPER('Base de datos cruda'!C4857))</f>
        <v>Male</v>
      </c>
      <c r="D4857" s="28">
        <v>2.19</v>
      </c>
      <c r="E4857" s="28">
        <v>4.67</v>
      </c>
      <c r="F4857" s="28">
        <v>8.71</v>
      </c>
      <c r="G4857" s="28">
        <v>75.31</v>
      </c>
      <c r="H4857" s="28" t="str">
        <f>TRIM(PROPER('Base de datos cruda'!H4857))</f>
        <v>Rpg</v>
      </c>
      <c r="I4857" s="28">
        <v>4.59</v>
      </c>
      <c r="J4857" s="28">
        <v>7.91</v>
      </c>
      <c r="K4857" s="28">
        <v>293.1</v>
      </c>
      <c r="L4857" s="28">
        <f>IF('Base de datos cruda'!L4857&lt;0,,'Base de datos cruda'!L4857)</f>
        <v>4.96</v>
      </c>
      <c r="M4857" s="28" t="str">
        <f>IF(TRIM(PROPER('Base de datos cruda'!M4857))="High","Alto",IF(TRIM(PROPER('Base de datos cruda'!M4857))="Medium","Medio","Bajo"))</f>
        <v>Medio</v>
      </c>
      <c r="N4857" s="29">
        <v>75.64</v>
      </c>
      <c r="O4857" s="32">
        <f t="shared" si="1"/>
        <v>75.64</v>
      </c>
      <c r="P4857" s="33">
        <f t="shared" si="2"/>
        <v>10.1</v>
      </c>
      <c r="Q4857" s="34">
        <f t="shared" si="3"/>
        <v>2.132420091</v>
      </c>
      <c r="R4857" s="35" t="str">
        <f t="shared" si="4"/>
        <v>Alto</v>
      </c>
      <c r="S4857" s="35" t="str">
        <f>IF(O4857="","",IF(O4857&gt;AVERAGE('Base de datos limpia'!$O$2:$O$8001),"Alto","Normal"))
</f>
        <v>Alto</v>
      </c>
      <c r="T4857" s="35" t="str">
        <f t="shared" si="5"/>
        <v>Gamer moderado</v>
      </c>
      <c r="U4857" s="35"/>
    </row>
    <row r="4858">
      <c r="A4858" s="28">
        <v>4857.0</v>
      </c>
      <c r="B4858" s="28">
        <v>24.0</v>
      </c>
      <c r="C4858" s="28" t="str">
        <f>TRIM(PROPER('Base de datos cruda'!C4858))</f>
        <v>Male</v>
      </c>
      <c r="D4858" s="28">
        <v>4.99</v>
      </c>
      <c r="E4858" s="28">
        <v>6.89</v>
      </c>
      <c r="F4858" s="28">
        <v>8.44</v>
      </c>
      <c r="G4858" s="28">
        <v>86.64</v>
      </c>
      <c r="H4858" s="28" t="str">
        <f>TRIM(PROPER('Base de datos cruda'!H4858))</f>
        <v>Fps</v>
      </c>
      <c r="I4858" s="28">
        <v>1.73</v>
      </c>
      <c r="J4858" s="28">
        <v>7.3</v>
      </c>
      <c r="K4858" s="28">
        <v>280.98</v>
      </c>
      <c r="L4858" s="28">
        <f>IF('Base de datos cruda'!L4858&lt;0,,'Base de datos cruda'!L4858)</f>
        <v>10.31</v>
      </c>
      <c r="M4858" s="28" t="str">
        <f>IF(TRIM(PROPER('Base de datos cruda'!M4858))="High","Alto",IF(TRIM(PROPER('Base de datos cruda'!M4858))="Medium","Medio","Bajo"))</f>
        <v>Medio</v>
      </c>
      <c r="N4858" s="29">
        <v>82.45</v>
      </c>
      <c r="O4858" s="32">
        <f t="shared" si="1"/>
        <v>82.45</v>
      </c>
      <c r="P4858" s="33">
        <f t="shared" si="2"/>
        <v>12.29</v>
      </c>
      <c r="Q4858" s="34">
        <f t="shared" si="3"/>
        <v>1.380761523</v>
      </c>
      <c r="R4858" s="35" t="str">
        <f t="shared" si="4"/>
        <v>Alto</v>
      </c>
      <c r="S4858" s="35" t="str">
        <f>IF(O4858="","",IF(O4858&gt;AVERAGE('Base de datos limpia'!$O$2:$O$8001),"Alto","Normal"))
</f>
        <v>Alto</v>
      </c>
      <c r="T4858" s="35" t="str">
        <f t="shared" si="5"/>
        <v>Gamer intensivo</v>
      </c>
      <c r="U4858" s="35"/>
    </row>
    <row r="4859">
      <c r="A4859" s="28">
        <v>4858.0</v>
      </c>
      <c r="B4859" s="28">
        <v>16.0</v>
      </c>
      <c r="C4859" s="28" t="str">
        <f>TRIM(PROPER('Base de datos cruda'!C4859))</f>
        <v>Female</v>
      </c>
      <c r="D4859" s="28">
        <v>5.57</v>
      </c>
      <c r="E4859" s="28">
        <v>9.57</v>
      </c>
      <c r="F4859" s="28">
        <v>8.57</v>
      </c>
      <c r="G4859" s="28">
        <v>81.27</v>
      </c>
      <c r="H4859" s="28" t="str">
        <f>TRIM(PROPER('Base de datos cruda'!H4859))</f>
        <v>Rpg</v>
      </c>
      <c r="I4859" s="28">
        <v>3.81</v>
      </c>
      <c r="J4859" s="28">
        <v>11.48</v>
      </c>
      <c r="K4859" s="28">
        <v>249.45</v>
      </c>
      <c r="L4859" s="28">
        <f>IF('Base de datos cruda'!L4859&lt;0,,'Base de datos cruda'!L4859)</f>
        <v>16.41</v>
      </c>
      <c r="M4859" s="28" t="str">
        <f>IF(TRIM(PROPER('Base de datos cruda'!M4859))="High","Alto",IF(TRIM(PROPER('Base de datos cruda'!M4859))="Medium","Medio","Bajo"))</f>
        <v>Bajo</v>
      </c>
      <c r="N4859" s="29">
        <v>94.9118970360268</v>
      </c>
      <c r="O4859" s="32">
        <f t="shared" si="1"/>
        <v>94.91189704</v>
      </c>
      <c r="P4859" s="33">
        <f t="shared" si="2"/>
        <v>17.05</v>
      </c>
      <c r="Q4859" s="34">
        <f t="shared" si="3"/>
        <v>1.718132855</v>
      </c>
      <c r="R4859" s="35" t="str">
        <f t="shared" si="4"/>
        <v>Alto</v>
      </c>
      <c r="S4859" s="35" t="str">
        <f>IF(O4859="","",IF(O4859&gt;AVERAGE('Base de datos limpia'!$O$2:$O$8001),"Alto","Normal"))
</f>
        <v>Alto</v>
      </c>
      <c r="T4859" s="35" t="str">
        <f t="shared" si="5"/>
        <v>Gamer intensivo</v>
      </c>
      <c r="U4859" s="35"/>
    </row>
    <row r="4860">
      <c r="A4860" s="28">
        <v>4859.0</v>
      </c>
      <c r="B4860" s="28">
        <v>20.0</v>
      </c>
      <c r="C4860" s="28" t="str">
        <f>TRIM(PROPER('Base de datos cruda'!C4860))</f>
        <v>Male</v>
      </c>
      <c r="D4860" s="28">
        <v>2.58</v>
      </c>
      <c r="E4860" s="28">
        <v>5.76</v>
      </c>
      <c r="F4860" s="28">
        <v>4.08</v>
      </c>
      <c r="G4860" s="28">
        <v>69.97</v>
      </c>
      <c r="H4860" s="28" t="str">
        <f>TRIM(PROPER('Base de datos cruda'!H4860))</f>
        <v>Rpg</v>
      </c>
      <c r="I4860" s="28">
        <v>1.29</v>
      </c>
      <c r="J4860" s="28">
        <v>7.89</v>
      </c>
      <c r="K4860" s="28">
        <v>294.44</v>
      </c>
      <c r="L4860" s="28">
        <f>IF('Base de datos cruda'!L4860&lt;0,,'Base de datos cruda'!L4860)</f>
        <v>6.7</v>
      </c>
      <c r="M4860" s="28" t="str">
        <f>IF(TRIM(PROPER('Base de datos cruda'!M4860))="High","Alto",IF(TRIM(PROPER('Base de datos cruda'!M4860))="Medium","Medio","Bajo"))</f>
        <v>Medio</v>
      </c>
      <c r="N4860" s="29">
        <v>67.91</v>
      </c>
      <c r="O4860" s="32">
        <f t="shared" si="1"/>
        <v>67.91</v>
      </c>
      <c r="P4860" s="33">
        <f t="shared" si="2"/>
        <v>10.47</v>
      </c>
      <c r="Q4860" s="34">
        <f t="shared" si="3"/>
        <v>2.23255814</v>
      </c>
      <c r="R4860" s="35" t="str">
        <f t="shared" si="4"/>
        <v>Medio</v>
      </c>
      <c r="S4860" s="35" t="str">
        <f>IF(O4860="","",IF(O4860&gt;AVERAGE('Base de datos limpia'!$O$2:$O$8001),"Alto","Normal"))
</f>
        <v>Alto</v>
      </c>
      <c r="T4860" s="35" t="str">
        <f t="shared" si="5"/>
        <v>Gamer moderado</v>
      </c>
      <c r="U4860" s="35"/>
    </row>
    <row r="4861">
      <c r="A4861" s="28">
        <v>4860.0</v>
      </c>
      <c r="B4861" s="28">
        <v>21.0</v>
      </c>
      <c r="C4861" s="28" t="str">
        <f>TRIM(PROPER('Base de datos cruda'!C4861))</f>
        <v>Male</v>
      </c>
      <c r="D4861" s="28">
        <v>6.52</v>
      </c>
      <c r="E4861" s="28">
        <v>8.09</v>
      </c>
      <c r="F4861" s="28">
        <v>8.89</v>
      </c>
      <c r="G4861" s="28">
        <v>78.02</v>
      </c>
      <c r="H4861" s="28" t="str">
        <f>TRIM(PROPER('Base de datos cruda'!H4861))</f>
        <v>Fps</v>
      </c>
      <c r="I4861" s="28">
        <v>3.57</v>
      </c>
      <c r="J4861" s="28">
        <v>11.94</v>
      </c>
      <c r="K4861" s="28">
        <v>237.87</v>
      </c>
      <c r="L4861" s="28">
        <f>IF('Base de datos cruda'!L4861&lt;0,,'Base de datos cruda'!L4861)</f>
        <v>16.36</v>
      </c>
      <c r="M4861" s="28" t="str">
        <f>IF(TRIM(PROPER('Base de datos cruda'!M4861))="High","Alto",IF(TRIM(PROPER('Base de datos cruda'!M4861))="Medium","Medio","Bajo"))</f>
        <v>Bajo</v>
      </c>
      <c r="N4861" s="29">
        <v>79.8296121397066</v>
      </c>
      <c r="O4861" s="32">
        <f t="shared" si="1"/>
        <v>79.82961214</v>
      </c>
      <c r="P4861" s="33">
        <f t="shared" si="2"/>
        <v>18.46</v>
      </c>
      <c r="Q4861" s="34">
        <f t="shared" si="3"/>
        <v>1.240797546</v>
      </c>
      <c r="R4861" s="35" t="str">
        <f t="shared" si="4"/>
        <v>Alto</v>
      </c>
      <c r="S4861" s="35" t="str">
        <f>IF(O4861="","",IF(O4861&gt;AVERAGE('Base de datos limpia'!$O$2:$O$8001),"Alto","Normal"))
</f>
        <v>Alto</v>
      </c>
      <c r="T4861" s="35" t="str">
        <f t="shared" si="5"/>
        <v>Gamer intensivo</v>
      </c>
      <c r="U4861" s="35"/>
    </row>
    <row r="4862">
      <c r="A4862" s="28">
        <v>4861.0</v>
      </c>
      <c r="B4862" s="28">
        <v>22.0</v>
      </c>
      <c r="C4862" s="28" t="str">
        <f>TRIM(PROPER('Base de datos cruda'!C4862))</f>
        <v>Male</v>
      </c>
      <c r="D4862" s="28">
        <v>4.4</v>
      </c>
      <c r="E4862" s="28">
        <v>7.78</v>
      </c>
      <c r="F4862" s="28">
        <v>5.83</v>
      </c>
      <c r="G4862" s="28">
        <v>68.49</v>
      </c>
      <c r="H4862" s="28" t="str">
        <f>TRIM(PROPER('Base de datos cruda'!H4862))</f>
        <v>Rpg</v>
      </c>
      <c r="I4862" s="28">
        <v>0.16</v>
      </c>
      <c r="J4862" s="28">
        <v>6.05</v>
      </c>
      <c r="K4862" s="28">
        <v>270.0</v>
      </c>
      <c r="L4862" s="28">
        <f>IF('Base de datos cruda'!L4862&lt;0,,'Base de datos cruda'!L4862)</f>
        <v>12.04</v>
      </c>
      <c r="M4862" s="28" t="str">
        <f>IF(TRIM(PROPER('Base de datos cruda'!M4862))="High","Alto",IF(TRIM(PROPER('Base de datos cruda'!M4862))="Medium","Medio","Bajo"))</f>
        <v>Alto</v>
      </c>
      <c r="N4862" s="29">
        <v>75.65</v>
      </c>
      <c r="O4862" s="32">
        <f t="shared" si="1"/>
        <v>75.65</v>
      </c>
      <c r="P4862" s="33">
        <f t="shared" si="2"/>
        <v>10.45</v>
      </c>
      <c r="Q4862" s="34">
        <f t="shared" si="3"/>
        <v>1.768181818</v>
      </c>
      <c r="R4862" s="35" t="str">
        <f t="shared" si="4"/>
        <v>Alto</v>
      </c>
      <c r="S4862" s="35" t="str">
        <f>IF(O4862="","",IF(O4862&gt;AVERAGE('Base de datos limpia'!$O$2:$O$8001),"Alto","Normal"))
</f>
        <v>Alto</v>
      </c>
      <c r="T4862" s="35" t="str">
        <f t="shared" si="5"/>
        <v>Gamer intensivo</v>
      </c>
      <c r="U4862" s="35"/>
    </row>
    <row r="4863">
      <c r="A4863" s="28">
        <v>4862.0</v>
      </c>
      <c r="B4863" s="28">
        <v>24.0</v>
      </c>
      <c r="C4863" s="28" t="str">
        <f>TRIM(PROPER('Base de datos cruda'!C4863))</f>
        <v>Female</v>
      </c>
      <c r="D4863" s="28">
        <v>6.95</v>
      </c>
      <c r="E4863" s="28">
        <v>9.3</v>
      </c>
      <c r="F4863" s="28">
        <v>8.35</v>
      </c>
      <c r="G4863" s="28">
        <v>80.02</v>
      </c>
      <c r="H4863" s="28" t="str">
        <f>TRIM(PROPER('Base de datos cruda'!H4863))</f>
        <v>Fps</v>
      </c>
      <c r="I4863" s="28">
        <v>1.48</v>
      </c>
      <c r="J4863" s="28">
        <v>12.3</v>
      </c>
      <c r="K4863" s="28">
        <v>243.56</v>
      </c>
      <c r="L4863" s="28">
        <f>IF('Base de datos cruda'!L4863&lt;0,,'Base de datos cruda'!L4863)</f>
        <v>14.3</v>
      </c>
      <c r="M4863" s="28" t="str">
        <f>IF(TRIM(PROPER('Base de datos cruda'!M4863))="High","Alto",IF(TRIM(PROPER('Base de datos cruda'!M4863))="Medium","Medio","Bajo"))</f>
        <v>Bajo</v>
      </c>
      <c r="N4863" s="29">
        <v>88.7307787178067</v>
      </c>
      <c r="O4863" s="32">
        <f t="shared" si="1"/>
        <v>88.73077872</v>
      </c>
      <c r="P4863" s="33">
        <f t="shared" si="2"/>
        <v>19.25</v>
      </c>
      <c r="Q4863" s="34">
        <f t="shared" si="3"/>
        <v>1.338129496</v>
      </c>
      <c r="R4863" s="35" t="str">
        <f t="shared" si="4"/>
        <v>Alto</v>
      </c>
      <c r="S4863" s="35" t="str">
        <f>IF(O4863="","",IF(O4863&gt;AVERAGE('Base de datos limpia'!$O$2:$O$8001),"Alto","Normal"))
</f>
        <v>Alto</v>
      </c>
      <c r="T4863" s="35" t="str">
        <f t="shared" si="5"/>
        <v>Gamer intensivo</v>
      </c>
      <c r="U4863" s="35"/>
    </row>
    <row r="4864">
      <c r="A4864" s="28">
        <v>4863.0</v>
      </c>
      <c r="B4864" s="28">
        <v>21.0</v>
      </c>
      <c r="C4864" s="28" t="str">
        <f>TRIM(PROPER('Base de datos cruda'!C4864))</f>
        <v>Male</v>
      </c>
      <c r="D4864" s="28">
        <v>6.11</v>
      </c>
      <c r="E4864" s="28">
        <v>2.93</v>
      </c>
      <c r="F4864" s="28">
        <v>4.93</v>
      </c>
      <c r="G4864" s="28">
        <v>88.81</v>
      </c>
      <c r="H4864" s="28" t="str">
        <f>TRIM(PROPER('Base de datos cruda'!H4864))</f>
        <v>Rpg</v>
      </c>
      <c r="I4864" s="28">
        <v>0.46</v>
      </c>
      <c r="J4864" s="28">
        <v>11.82</v>
      </c>
      <c r="K4864" s="28">
        <v>237.67</v>
      </c>
      <c r="L4864" s="28">
        <f>IF('Base de datos cruda'!L4864&lt;0,,'Base de datos cruda'!L4864)</f>
        <v>15.42</v>
      </c>
      <c r="M4864" s="28" t="str">
        <f>IF(TRIM(PROPER('Base de datos cruda'!M4864))="High","Alto",IF(TRIM(PROPER('Base de datos cruda'!M4864))="Medium","Medio","Bajo"))</f>
        <v>Bajo</v>
      </c>
      <c r="N4864" s="29">
        <v>27.06</v>
      </c>
      <c r="O4864" s="32">
        <f t="shared" si="1"/>
        <v>27.06</v>
      </c>
      <c r="P4864" s="33">
        <f t="shared" si="2"/>
        <v>17.93</v>
      </c>
      <c r="Q4864" s="34">
        <f t="shared" si="3"/>
        <v>0.4795417349</v>
      </c>
      <c r="R4864" s="35" t="str">
        <f t="shared" si="4"/>
        <v>Bajo</v>
      </c>
      <c r="S4864" s="35" t="str">
        <f>IF(O4864="","",IF(O4864&gt;AVERAGE('Base de datos limpia'!$O$2:$O$8001),"Alto","Normal"))
</f>
        <v>Normal</v>
      </c>
      <c r="T4864" s="35" t="str">
        <f t="shared" si="5"/>
        <v>Gamer casual</v>
      </c>
      <c r="U4864" s="35"/>
    </row>
    <row r="4865">
      <c r="A4865" s="28">
        <v>4864.0</v>
      </c>
      <c r="B4865" s="28">
        <v>20.0</v>
      </c>
      <c r="C4865" s="28" t="str">
        <f>TRIM(PROPER('Base de datos cruda'!C4865))</f>
        <v>Female</v>
      </c>
      <c r="D4865" s="28">
        <v>6.95</v>
      </c>
      <c r="E4865" s="28">
        <v>8.45</v>
      </c>
      <c r="F4865" s="28">
        <v>6.23</v>
      </c>
      <c r="G4865" s="28">
        <v>61.47</v>
      </c>
      <c r="H4865" s="28" t="str">
        <f>TRIM(PROPER('Base de datos cruda'!H4865))</f>
        <v>Casual</v>
      </c>
      <c r="I4865" s="28">
        <v>2.26</v>
      </c>
      <c r="J4865" s="28">
        <v>12.05</v>
      </c>
      <c r="K4865" s="28">
        <v>229.55</v>
      </c>
      <c r="L4865" s="28">
        <f>IF('Base de datos cruda'!L4865&lt;0,,'Base de datos cruda'!L4865)</f>
        <v>17.74</v>
      </c>
      <c r="M4865" s="28" t="str">
        <f>IF(TRIM(PROPER('Base de datos cruda'!M4865))="High","Alto",IF(TRIM(PROPER('Base de datos cruda'!M4865))="Medium","Medio","Bajo"))</f>
        <v>Bajo</v>
      </c>
      <c r="N4865" s="29">
        <v>70.9478872570757</v>
      </c>
      <c r="O4865" s="32">
        <f t="shared" si="1"/>
        <v>70.94788726</v>
      </c>
      <c r="P4865" s="33">
        <f t="shared" si="2"/>
        <v>19</v>
      </c>
      <c r="Q4865" s="34">
        <f t="shared" si="3"/>
        <v>1.215827338</v>
      </c>
      <c r="R4865" s="35" t="str">
        <f t="shared" si="4"/>
        <v>Alto</v>
      </c>
      <c r="S4865" s="35" t="str">
        <f>IF(O4865="","",IF(O4865&gt;AVERAGE('Base de datos limpia'!$O$2:$O$8001),"Alto","Normal"))
</f>
        <v>Alto</v>
      </c>
      <c r="T4865" s="35" t="str">
        <f t="shared" si="5"/>
        <v>Gamer intensivo</v>
      </c>
      <c r="U4865" s="35"/>
    </row>
    <row r="4866">
      <c r="A4866" s="28">
        <v>4865.0</v>
      </c>
      <c r="B4866" s="28">
        <v>22.0</v>
      </c>
      <c r="C4866" s="28" t="str">
        <f>TRIM(PROPER('Base de datos cruda'!C4866))</f>
        <v>Male</v>
      </c>
      <c r="D4866" s="28">
        <v>0.16</v>
      </c>
      <c r="E4866" s="28">
        <v>9.15</v>
      </c>
      <c r="F4866" s="28">
        <v>4.22</v>
      </c>
      <c r="G4866" s="28">
        <v>90.62</v>
      </c>
      <c r="H4866" s="28" t="str">
        <f>TRIM(PROPER('Base de datos cruda'!H4866))</f>
        <v>Rpg</v>
      </c>
      <c r="I4866" s="28">
        <v>2.18</v>
      </c>
      <c r="J4866" s="28">
        <v>1.62</v>
      </c>
      <c r="K4866" s="28">
        <v>323.76</v>
      </c>
      <c r="L4866" s="28" t="str">
        <f>IF('Base de datos cruda'!L4866&lt;0,,'Base de datos cruda'!L4866)</f>
        <v/>
      </c>
      <c r="M4866" s="28" t="str">
        <f>IF(TRIM(PROPER('Base de datos cruda'!M4866))="High","Alto",IF(TRIM(PROPER('Base de datos cruda'!M4866))="Medium","Medio","Bajo"))</f>
        <v>Alto</v>
      </c>
      <c r="N4866" s="29">
        <v>91.8</v>
      </c>
      <c r="O4866" s="32">
        <f t="shared" si="1"/>
        <v>91.8</v>
      </c>
      <c r="P4866" s="33">
        <f t="shared" si="2"/>
        <v>1.78</v>
      </c>
      <c r="Q4866" s="34">
        <f t="shared" si="3"/>
        <v>57.1875</v>
      </c>
      <c r="R4866" s="35" t="str">
        <f t="shared" si="4"/>
        <v>Alto</v>
      </c>
      <c r="S4866" s="35" t="str">
        <f>IF(O4866="","",IF(O4866&gt;AVERAGE('Base de datos limpia'!$O$2:$O$8001),"Alto","Normal"))
</f>
        <v>Alto</v>
      </c>
      <c r="T4866" s="35" t="str">
        <f t="shared" si="5"/>
        <v>Gamer intensivo</v>
      </c>
      <c r="U4866" s="35"/>
    </row>
    <row r="4867">
      <c r="A4867" s="28">
        <v>4866.0</v>
      </c>
      <c r="B4867" s="28">
        <v>16.0</v>
      </c>
      <c r="C4867" s="28" t="str">
        <f>TRIM(PROPER('Base de datos cruda'!C4867))</f>
        <v>Female</v>
      </c>
      <c r="D4867" s="28">
        <v>1.95</v>
      </c>
      <c r="E4867" s="28">
        <v>4.53</v>
      </c>
      <c r="F4867" s="28">
        <v>4.2</v>
      </c>
      <c r="G4867" s="28">
        <v>60.8</v>
      </c>
      <c r="H4867" s="28" t="str">
        <f>TRIM(PROPER('Base de datos cruda'!H4867))</f>
        <v>Casual</v>
      </c>
      <c r="I4867" s="28">
        <v>1.8</v>
      </c>
      <c r="J4867" s="28">
        <v>3.37</v>
      </c>
      <c r="K4867" s="28">
        <v>298.22</v>
      </c>
      <c r="L4867" s="28">
        <f>IF('Base de datos cruda'!L4867&lt;0,,'Base de datos cruda'!L4867)</f>
        <v>2.53</v>
      </c>
      <c r="M4867" s="28" t="str">
        <f>IF(TRIM(PROPER('Base de datos cruda'!M4867))="High","Alto",IF(TRIM(PROPER('Base de datos cruda'!M4867))="Medium","Medio","Bajo"))</f>
        <v>Medio</v>
      </c>
      <c r="N4867" s="29">
        <v>68.43</v>
      </c>
      <c r="O4867" s="32">
        <f t="shared" si="1"/>
        <v>68.43</v>
      </c>
      <c r="P4867" s="33">
        <f t="shared" si="2"/>
        <v>5.32</v>
      </c>
      <c r="Q4867" s="34">
        <f t="shared" si="3"/>
        <v>2.323076923</v>
      </c>
      <c r="R4867" s="35" t="str">
        <f t="shared" si="4"/>
        <v>Medio</v>
      </c>
      <c r="S4867" s="35" t="str">
        <f>IF(O4867="","",IF(O4867&gt;AVERAGE('Base de datos limpia'!$O$2:$O$8001),"Alto","Normal"))
</f>
        <v>Alto</v>
      </c>
      <c r="T4867" s="35" t="str">
        <f t="shared" si="5"/>
        <v>Gamer moderado</v>
      </c>
      <c r="U4867" s="35"/>
    </row>
    <row r="4868">
      <c r="A4868" s="28">
        <v>4867.0</v>
      </c>
      <c r="B4868" s="28">
        <v>20.0</v>
      </c>
      <c r="C4868" s="28" t="str">
        <f>TRIM(PROPER('Base de datos cruda'!C4868))</f>
        <v>Male</v>
      </c>
      <c r="D4868" s="28">
        <v>0.72</v>
      </c>
      <c r="E4868" s="28">
        <v>3.82</v>
      </c>
      <c r="F4868" s="28">
        <v>8.72</v>
      </c>
      <c r="G4868" s="28">
        <v>80.69</v>
      </c>
      <c r="H4868" s="28" t="str">
        <f>TRIM(PROPER('Base de datos cruda'!H4868))</f>
        <v>Fps</v>
      </c>
      <c r="I4868" s="28">
        <v>4.91</v>
      </c>
      <c r="J4868" s="28">
        <v>3.51</v>
      </c>
      <c r="K4868" s="28">
        <v>323.08</v>
      </c>
      <c r="L4868" s="28">
        <f>IF('Base de datos cruda'!L4868&lt;0,,'Base de datos cruda'!L4868)</f>
        <v>6.07</v>
      </c>
      <c r="M4868" s="28" t="str">
        <f>IF(TRIM(PROPER('Base de datos cruda'!M4868))="High","Alto",IF(TRIM(PROPER('Base de datos cruda'!M4868))="Medium","Medio","Bajo"))</f>
        <v>Medio</v>
      </c>
      <c r="N4868" s="29">
        <v>83.06</v>
      </c>
      <c r="O4868" s="32">
        <f t="shared" si="1"/>
        <v>83.06</v>
      </c>
      <c r="P4868" s="33">
        <f t="shared" si="2"/>
        <v>4.23</v>
      </c>
      <c r="Q4868" s="34">
        <f t="shared" si="3"/>
        <v>5.305555556</v>
      </c>
      <c r="R4868" s="35" t="str">
        <f t="shared" si="4"/>
        <v>Alto</v>
      </c>
      <c r="S4868" s="35" t="str">
        <f>IF(O4868="","",IF(O4868&gt;AVERAGE('Base de datos limpia'!$O$2:$O$8001),"Alto","Normal"))
</f>
        <v>Alto</v>
      </c>
      <c r="T4868" s="35" t="str">
        <f t="shared" si="5"/>
        <v>Gamer moderado</v>
      </c>
      <c r="U4868" s="35"/>
    </row>
    <row r="4869">
      <c r="A4869" s="28">
        <v>4868.0</v>
      </c>
      <c r="B4869" s="28">
        <v>17.0</v>
      </c>
      <c r="C4869" s="28" t="str">
        <f>TRIM(PROPER('Base de datos cruda'!C4869))</f>
        <v>Male</v>
      </c>
      <c r="D4869" s="28">
        <v>3.54</v>
      </c>
      <c r="E4869" s="28">
        <v>9.57</v>
      </c>
      <c r="F4869" s="28">
        <v>8.05</v>
      </c>
      <c r="G4869" s="28">
        <v>82.94</v>
      </c>
      <c r="H4869" s="28" t="str">
        <f>TRIM(PROPER('Base de datos cruda'!H4869))</f>
        <v>Fps</v>
      </c>
      <c r="I4869" s="28">
        <v>1.22</v>
      </c>
      <c r="J4869" s="28">
        <v>8.06</v>
      </c>
      <c r="K4869" s="28">
        <v>280.22</v>
      </c>
      <c r="L4869" s="28">
        <f>IF('Base de datos cruda'!L4869&lt;0,,'Base de datos cruda'!L4869)</f>
        <v>7.05</v>
      </c>
      <c r="M4869" s="28" t="str">
        <f>IF(TRIM(PROPER('Base de datos cruda'!M4869))="High","Alto",IF(TRIM(PROPER('Base de datos cruda'!M4869))="Medium","Medio","Bajo"))</f>
        <v>Medio</v>
      </c>
      <c r="N4869" s="29">
        <v>100.0</v>
      </c>
      <c r="O4869" s="32">
        <f t="shared" si="1"/>
        <v>100</v>
      </c>
      <c r="P4869" s="33">
        <f t="shared" si="2"/>
        <v>11.6</v>
      </c>
      <c r="Q4869" s="34">
        <f t="shared" si="3"/>
        <v>2.703389831</v>
      </c>
      <c r="R4869" s="35" t="str">
        <f t="shared" si="4"/>
        <v>Alto</v>
      </c>
      <c r="S4869" s="35" t="str">
        <f>IF(O4869="","",IF(O4869&gt;AVERAGE('Base de datos limpia'!$O$2:$O$8001),"Alto","Normal"))
</f>
        <v>Alto</v>
      </c>
      <c r="T4869" s="35" t="str">
        <f t="shared" si="5"/>
        <v>Gamer intensivo</v>
      </c>
      <c r="U4869" s="35"/>
    </row>
    <row r="4870">
      <c r="A4870" s="28">
        <v>4869.0</v>
      </c>
      <c r="B4870" s="28">
        <v>19.0</v>
      </c>
      <c r="C4870" s="28" t="str">
        <f>TRIM(PROPER('Base de datos cruda'!C4870))</f>
        <v>Male</v>
      </c>
      <c r="D4870" s="28">
        <v>7.12</v>
      </c>
      <c r="E4870" s="28">
        <v>6.65</v>
      </c>
      <c r="F4870" s="28">
        <v>6.65</v>
      </c>
      <c r="G4870" s="28">
        <v>90.45</v>
      </c>
      <c r="H4870" s="28" t="str">
        <f>TRIM(PROPER('Base de datos cruda'!H4870))</f>
        <v>Fps</v>
      </c>
      <c r="I4870" s="28">
        <v>3.96</v>
      </c>
      <c r="J4870" s="28">
        <v>8.18</v>
      </c>
      <c r="K4870" s="28">
        <v>253.16</v>
      </c>
      <c r="L4870" s="28">
        <f>IF('Base de datos cruda'!L4870&lt;0,,'Base de datos cruda'!L4870)</f>
        <v>14.07</v>
      </c>
      <c r="M4870" s="28" t="str">
        <f>IF(TRIM(PROPER('Base de datos cruda'!M4870))="High","Alto",IF(TRIM(PROPER('Base de datos cruda'!M4870))="Medium","Medio","Bajo"))</f>
        <v>Bajo</v>
      </c>
      <c r="N4870" s="29">
        <v>53.17</v>
      </c>
      <c r="O4870" s="32">
        <f t="shared" si="1"/>
        <v>53.17</v>
      </c>
      <c r="P4870" s="33">
        <f t="shared" si="2"/>
        <v>15.3</v>
      </c>
      <c r="Q4870" s="34">
        <f t="shared" si="3"/>
        <v>0.933988764</v>
      </c>
      <c r="R4870" s="35" t="str">
        <f t="shared" si="4"/>
        <v>Medio</v>
      </c>
      <c r="S4870" s="35" t="str">
        <f>IF(O4870="","",IF(O4870&gt;AVERAGE('Base de datos limpia'!$O$2:$O$8001),"Alto","Normal"))
</f>
        <v>Normal</v>
      </c>
      <c r="T4870" s="35" t="str">
        <f t="shared" si="5"/>
        <v>Gamer intensivo</v>
      </c>
      <c r="U4870" s="35"/>
    </row>
    <row r="4871">
      <c r="A4871" s="28">
        <v>4870.0</v>
      </c>
      <c r="B4871" s="28">
        <v>22.0</v>
      </c>
      <c r="C4871" s="28" t="str">
        <f>TRIM(PROPER('Base de datos cruda'!C4871))</f>
        <v>Male</v>
      </c>
      <c r="D4871" s="28">
        <v>3.74</v>
      </c>
      <c r="E4871" s="28">
        <v>4.43</v>
      </c>
      <c r="F4871" s="28">
        <v>6.63</v>
      </c>
      <c r="G4871" s="28">
        <v>90.44</v>
      </c>
      <c r="H4871" s="28" t="str">
        <f>TRIM(PROPER('Base de datos cruda'!H4871))</f>
        <v>Fps</v>
      </c>
      <c r="I4871" s="28">
        <v>2.24</v>
      </c>
      <c r="J4871" s="28">
        <v>9.49</v>
      </c>
      <c r="K4871" s="28">
        <v>282.09</v>
      </c>
      <c r="L4871" s="28">
        <f>IF('Base de datos cruda'!L4871&lt;0,,'Base de datos cruda'!L4871)</f>
        <v>6.32</v>
      </c>
      <c r="M4871" s="28" t="str">
        <f>IF(TRIM(PROPER('Base de datos cruda'!M4871))="High","Alto",IF(TRIM(PROPER('Base de datos cruda'!M4871))="Medium","Medio","Bajo"))</f>
        <v>Medio</v>
      </c>
      <c r="N4871" s="29">
        <v>63.92</v>
      </c>
      <c r="O4871" s="32">
        <f t="shared" si="1"/>
        <v>63.92</v>
      </c>
      <c r="P4871" s="33">
        <f t="shared" si="2"/>
        <v>13.23</v>
      </c>
      <c r="Q4871" s="34">
        <f t="shared" si="3"/>
        <v>1.184491979</v>
      </c>
      <c r="R4871" s="35" t="str">
        <f t="shared" si="4"/>
        <v>Medio</v>
      </c>
      <c r="S4871" s="35" t="str">
        <f>IF(O4871="","",IF(O4871&gt;AVERAGE('Base de datos limpia'!$O$2:$O$8001),"Alto","Normal"))
</f>
        <v>Normal</v>
      </c>
      <c r="T4871" s="35" t="str">
        <f t="shared" si="5"/>
        <v>Gamer moderado</v>
      </c>
      <c r="U4871" s="35"/>
    </row>
    <row r="4872">
      <c r="A4872" s="28">
        <v>4871.0</v>
      </c>
      <c r="B4872" s="28">
        <v>20.0</v>
      </c>
      <c r="C4872" s="28" t="str">
        <f>TRIM(PROPER('Base de datos cruda'!C4872))</f>
        <v>Female</v>
      </c>
      <c r="D4872" s="28">
        <v>6.8</v>
      </c>
      <c r="E4872" s="28">
        <v>8.13</v>
      </c>
      <c r="F4872" s="28">
        <v>7.74</v>
      </c>
      <c r="G4872" s="28">
        <v>76.7</v>
      </c>
      <c r="H4872" s="28" t="str">
        <f>TRIM(PROPER('Base de datos cruda'!H4872))</f>
        <v>Rpg</v>
      </c>
      <c r="I4872" s="28">
        <v>1.67</v>
      </c>
      <c r="J4872" s="28">
        <v>10.43</v>
      </c>
      <c r="K4872" s="28">
        <v>257.19</v>
      </c>
      <c r="L4872" s="28">
        <f>IF('Base de datos cruda'!L4872&lt;0,,'Base de datos cruda'!L4872)</f>
        <v>13.84</v>
      </c>
      <c r="M4872" s="28" t="str">
        <f>IF(TRIM(PROPER('Base de datos cruda'!M4872))="High","Alto",IF(TRIM(PROPER('Base de datos cruda'!M4872))="Medium","Medio","Bajo"))</f>
        <v>Bajo</v>
      </c>
      <c r="N4872" s="29">
        <v>76.5539300231175</v>
      </c>
      <c r="O4872" s="32">
        <f t="shared" si="1"/>
        <v>76.55393002</v>
      </c>
      <c r="P4872" s="33">
        <f t="shared" si="2"/>
        <v>17.23</v>
      </c>
      <c r="Q4872" s="34">
        <f t="shared" si="3"/>
        <v>1.195588235</v>
      </c>
      <c r="R4872" s="35" t="str">
        <f t="shared" si="4"/>
        <v>Alto</v>
      </c>
      <c r="S4872" s="35" t="str">
        <f>IF(O4872="","",IF(O4872&gt;AVERAGE('Base de datos limpia'!$O$2:$O$8001),"Alto","Normal"))
</f>
        <v>Alto</v>
      </c>
      <c r="T4872" s="35" t="str">
        <f t="shared" si="5"/>
        <v>Gamer intensivo</v>
      </c>
      <c r="U4872" s="35"/>
    </row>
    <row r="4873">
      <c r="A4873" s="28">
        <v>4872.0</v>
      </c>
      <c r="B4873" s="28">
        <v>21.0</v>
      </c>
      <c r="C4873" s="28" t="str">
        <f>TRIM(PROPER('Base de datos cruda'!C4873))</f>
        <v>Male</v>
      </c>
      <c r="D4873" s="28">
        <v>2.62</v>
      </c>
      <c r="E4873" s="28">
        <v>3.74</v>
      </c>
      <c r="F4873" s="28">
        <v>5.71</v>
      </c>
      <c r="G4873" s="28">
        <v>62.65</v>
      </c>
      <c r="H4873" s="28" t="str">
        <f>TRIM(PROPER('Base de datos cruda'!H4873))</f>
        <v>Rpg</v>
      </c>
      <c r="I4873" s="28">
        <v>1.02</v>
      </c>
      <c r="J4873" s="28">
        <v>5.41</v>
      </c>
      <c r="K4873" s="28">
        <v>305.46</v>
      </c>
      <c r="L4873" s="28">
        <f>IF('Base de datos cruda'!L4873&lt;0,,'Base de datos cruda'!L4873)</f>
        <v>8.19</v>
      </c>
      <c r="M4873" s="28" t="str">
        <f>IF(TRIM(PROPER('Base de datos cruda'!M4873))="High","Alto",IF(TRIM(PROPER('Base de datos cruda'!M4873))="Medium","Medio","Bajo"))</f>
        <v>Medio</v>
      </c>
      <c r="N4873" s="29">
        <v>49.15</v>
      </c>
      <c r="O4873" s="32">
        <f t="shared" si="1"/>
        <v>49.15</v>
      </c>
      <c r="P4873" s="33">
        <f t="shared" si="2"/>
        <v>8.03</v>
      </c>
      <c r="Q4873" s="34">
        <f t="shared" si="3"/>
        <v>1.427480916</v>
      </c>
      <c r="R4873" s="35" t="str">
        <f t="shared" si="4"/>
        <v>Bajo</v>
      </c>
      <c r="S4873" s="35" t="str">
        <f>IF(O4873="","",IF(O4873&gt;AVERAGE('Base de datos limpia'!$O$2:$O$8001),"Alto","Normal"))
</f>
        <v>Normal</v>
      </c>
      <c r="T4873" s="35" t="str">
        <f t="shared" si="5"/>
        <v>Gamer moderado</v>
      </c>
      <c r="U4873" s="35"/>
    </row>
    <row r="4874">
      <c r="A4874" s="28">
        <v>4873.0</v>
      </c>
      <c r="B4874" s="28">
        <v>17.0</v>
      </c>
      <c r="C4874" s="28" t="str">
        <f>TRIM(PROPER('Base de datos cruda'!C4874))</f>
        <v>Male</v>
      </c>
      <c r="D4874" s="28">
        <v>2.72</v>
      </c>
      <c r="E4874" s="28">
        <v>2.59</v>
      </c>
      <c r="F4874" s="28">
        <v>7.81</v>
      </c>
      <c r="G4874" s="28">
        <v>87.74</v>
      </c>
      <c r="H4874" s="28" t="str">
        <f>TRIM(PROPER('Base de datos cruda'!H4874))</f>
        <v>Casual</v>
      </c>
      <c r="I4874" s="28">
        <v>3.17</v>
      </c>
      <c r="J4874" s="28">
        <v>6.53</v>
      </c>
      <c r="K4874" s="28">
        <v>280.94</v>
      </c>
      <c r="L4874" s="28">
        <f>IF('Base de datos cruda'!L4874&lt;0,,'Base de datos cruda'!L4874)</f>
        <v>9.26</v>
      </c>
      <c r="M4874" s="28" t="str">
        <f>IF(TRIM(PROPER('Base de datos cruda'!M4874))="High","Alto",IF(TRIM(PROPER('Base de datos cruda'!M4874))="Medium","Medio","Bajo"))</f>
        <v>Medio</v>
      </c>
      <c r="N4874" s="29">
        <v>67.01</v>
      </c>
      <c r="O4874" s="32">
        <f t="shared" si="1"/>
        <v>67.01</v>
      </c>
      <c r="P4874" s="33">
        <f t="shared" si="2"/>
        <v>9.25</v>
      </c>
      <c r="Q4874" s="34">
        <f t="shared" si="3"/>
        <v>0.9522058824</v>
      </c>
      <c r="R4874" s="35" t="str">
        <f t="shared" si="4"/>
        <v>Medio</v>
      </c>
      <c r="S4874" s="35" t="str">
        <f>IF(O4874="","",IF(O4874&gt;AVERAGE('Base de datos limpia'!$O$2:$O$8001),"Alto","Normal"))
</f>
        <v>Alto</v>
      </c>
      <c r="T4874" s="35" t="str">
        <f t="shared" si="5"/>
        <v>Gamer casual</v>
      </c>
      <c r="U4874" s="35"/>
    </row>
    <row r="4875">
      <c r="A4875" s="28">
        <v>4874.0</v>
      </c>
      <c r="B4875" s="28">
        <v>18.0</v>
      </c>
      <c r="C4875" s="28" t="str">
        <f>TRIM(PROPER('Base de datos cruda'!C4875))</f>
        <v>Female</v>
      </c>
      <c r="D4875" s="28">
        <v>7.16</v>
      </c>
      <c r="E4875" s="28">
        <v>5.9</v>
      </c>
      <c r="F4875" s="28">
        <v>6.43</v>
      </c>
      <c r="G4875" s="28">
        <v>80.44</v>
      </c>
      <c r="H4875" s="28" t="str">
        <f>TRIM(PROPER('Base de datos cruda'!H4875))</f>
        <v>Casual</v>
      </c>
      <c r="I4875" s="28">
        <v>1.67</v>
      </c>
      <c r="J4875" s="28">
        <v>11.74</v>
      </c>
      <c r="K4875" s="28">
        <v>248.88</v>
      </c>
      <c r="L4875" s="28">
        <f>IF('Base de datos cruda'!L4875&lt;0,,'Base de datos cruda'!L4875)</f>
        <v>18.2</v>
      </c>
      <c r="M4875" s="28" t="str">
        <f>IF(TRIM(PROPER('Base de datos cruda'!M4875))="High","Alto",IF(TRIM(PROPER('Base de datos cruda'!M4875))="Medium","Medio","Bajo"))</f>
        <v>Bajo</v>
      </c>
      <c r="N4875" s="29">
        <v>45.14</v>
      </c>
      <c r="O4875" s="32">
        <f t="shared" si="1"/>
        <v>45.14</v>
      </c>
      <c r="P4875" s="33">
        <f t="shared" si="2"/>
        <v>18.9</v>
      </c>
      <c r="Q4875" s="34">
        <f t="shared" si="3"/>
        <v>0.8240223464</v>
      </c>
      <c r="R4875" s="35" t="str">
        <f t="shared" si="4"/>
        <v>Bajo</v>
      </c>
      <c r="S4875" s="35" t="str">
        <f>IF(O4875="","",IF(O4875&gt;AVERAGE('Base de datos limpia'!$O$2:$O$8001),"Alto","Normal"))
</f>
        <v>Normal</v>
      </c>
      <c r="T4875" s="35" t="str">
        <f t="shared" si="5"/>
        <v>Gamer moderado</v>
      </c>
      <c r="U4875" s="35"/>
    </row>
    <row r="4876">
      <c r="A4876" s="28">
        <v>4875.0</v>
      </c>
      <c r="B4876" s="28">
        <v>22.0</v>
      </c>
      <c r="C4876" s="28" t="str">
        <f>TRIM(PROPER('Base de datos cruda'!C4876))</f>
        <v>Male</v>
      </c>
      <c r="D4876" s="28">
        <v>3.41</v>
      </c>
      <c r="E4876" s="28">
        <v>6.1</v>
      </c>
      <c r="F4876" s="28">
        <v>7.19</v>
      </c>
      <c r="G4876" s="28">
        <v>73.32</v>
      </c>
      <c r="H4876" s="28" t="str">
        <f>TRIM(PROPER('Base de datos cruda'!H4876))</f>
        <v>Rpg</v>
      </c>
      <c r="I4876" s="28">
        <v>4.06</v>
      </c>
      <c r="J4876" s="28">
        <v>5.78</v>
      </c>
      <c r="K4876" s="28">
        <v>288.48</v>
      </c>
      <c r="L4876" s="28">
        <f>IF('Base de datos cruda'!L4876&lt;0,,'Base de datos cruda'!L4876)</f>
        <v>7.94</v>
      </c>
      <c r="M4876" s="28" t="str">
        <f>IF(TRIM(PROPER('Base de datos cruda'!M4876))="High","Alto",IF(TRIM(PROPER('Base de datos cruda'!M4876))="Medium","Medio","Bajo"))</f>
        <v>Medio</v>
      </c>
      <c r="N4876" s="29">
        <v>71.4807801598634</v>
      </c>
      <c r="O4876" s="32">
        <f t="shared" si="1"/>
        <v>71.48078016</v>
      </c>
      <c r="P4876" s="33">
        <f t="shared" si="2"/>
        <v>9.19</v>
      </c>
      <c r="Q4876" s="34">
        <f t="shared" si="3"/>
        <v>1.788856305</v>
      </c>
      <c r="R4876" s="35" t="str">
        <f t="shared" si="4"/>
        <v>Alto</v>
      </c>
      <c r="S4876" s="35" t="str">
        <f>IF(O4876="","",IF(O4876&gt;AVERAGE('Base de datos limpia'!$O$2:$O$8001),"Alto","Normal"))
</f>
        <v>Alto</v>
      </c>
      <c r="T4876" s="35" t="str">
        <f t="shared" si="5"/>
        <v>Gamer intensivo</v>
      </c>
      <c r="U4876" s="35"/>
    </row>
    <row r="4877">
      <c r="A4877" s="28">
        <v>4876.0</v>
      </c>
      <c r="B4877" s="28">
        <v>17.0</v>
      </c>
      <c r="C4877" s="28" t="str">
        <f>TRIM(PROPER('Base de datos cruda'!C4877))</f>
        <v>Male</v>
      </c>
      <c r="D4877" s="28">
        <v>6.32</v>
      </c>
      <c r="E4877" s="28">
        <v>8.43</v>
      </c>
      <c r="F4877" s="28">
        <v>8.82</v>
      </c>
      <c r="G4877" s="28">
        <v>69.39</v>
      </c>
      <c r="H4877" s="28" t="str">
        <f>TRIM(PROPER('Base de datos cruda'!H4877))</f>
        <v>Rpg</v>
      </c>
      <c r="I4877" s="28">
        <v>4.84</v>
      </c>
      <c r="J4877" s="28">
        <v>8.78</v>
      </c>
      <c r="K4877" s="28">
        <v>252.86</v>
      </c>
      <c r="L4877" s="28">
        <f>IF('Base de datos cruda'!L4877&lt;0,,'Base de datos cruda'!L4877)</f>
        <v>11.72</v>
      </c>
      <c r="M4877" s="28" t="str">
        <f>IF(TRIM(PROPER('Base de datos cruda'!M4877))="High","Alto",IF(TRIM(PROPER('Base de datos cruda'!M4877))="Medium","Medio","Bajo"))</f>
        <v>Bajo</v>
      </c>
      <c r="N4877" s="29">
        <v>92.8776669441845</v>
      </c>
      <c r="O4877" s="32">
        <f t="shared" si="1"/>
        <v>92.87766694</v>
      </c>
      <c r="P4877" s="33">
        <f t="shared" si="2"/>
        <v>15.1</v>
      </c>
      <c r="Q4877" s="34">
        <f t="shared" si="3"/>
        <v>1.333860759</v>
      </c>
      <c r="R4877" s="35" t="str">
        <f t="shared" si="4"/>
        <v>Alto</v>
      </c>
      <c r="S4877" s="35" t="str">
        <f>IF(O4877="","",IF(O4877&gt;AVERAGE('Base de datos limpia'!$O$2:$O$8001),"Alto","Normal"))
</f>
        <v>Alto</v>
      </c>
      <c r="T4877" s="35" t="str">
        <f t="shared" si="5"/>
        <v>Gamer intensivo</v>
      </c>
      <c r="U4877" s="35"/>
    </row>
    <row r="4878">
      <c r="A4878" s="28">
        <v>4877.0</v>
      </c>
      <c r="B4878" s="28">
        <v>21.0</v>
      </c>
      <c r="C4878" s="28" t="str">
        <f>TRIM(PROPER('Base de datos cruda'!C4878))</f>
        <v>Female</v>
      </c>
      <c r="D4878" s="28">
        <v>1.89</v>
      </c>
      <c r="E4878" s="28">
        <v>5.11</v>
      </c>
      <c r="F4878" s="28">
        <v>6.36</v>
      </c>
      <c r="G4878" s="28">
        <v>64.79</v>
      </c>
      <c r="H4878" s="28" t="str">
        <f>TRIM(PROPER('Base de datos cruda'!H4878))</f>
        <v>Fps</v>
      </c>
      <c r="I4878" s="28">
        <v>1.14</v>
      </c>
      <c r="J4878" s="28">
        <v>5.23</v>
      </c>
      <c r="K4878" s="28">
        <v>309.17</v>
      </c>
      <c r="L4878" s="28">
        <f>IF('Base de datos cruda'!L4878&lt;0,,'Base de datos cruda'!L4878)</f>
        <v>6.28</v>
      </c>
      <c r="M4878" s="28" t="str">
        <f>IF(TRIM(PROPER('Base de datos cruda'!M4878))="High","Alto",IF(TRIM(PROPER('Base de datos cruda'!M4878))="Medium","Medio","Bajo"))</f>
        <v>Medio</v>
      </c>
      <c r="N4878" s="29">
        <v>76.67</v>
      </c>
      <c r="O4878" s="32">
        <f t="shared" si="1"/>
        <v>76.67</v>
      </c>
      <c r="P4878" s="33">
        <f t="shared" si="2"/>
        <v>7.12</v>
      </c>
      <c r="Q4878" s="34">
        <f t="shared" si="3"/>
        <v>2.703703704</v>
      </c>
      <c r="R4878" s="35" t="str">
        <f t="shared" si="4"/>
        <v>Alto</v>
      </c>
      <c r="S4878" s="35" t="str">
        <f>IF(O4878="","",IF(O4878&gt;AVERAGE('Base de datos limpia'!$O$2:$O$8001),"Alto","Normal"))
</f>
        <v>Alto</v>
      </c>
      <c r="T4878" s="35" t="str">
        <f t="shared" si="5"/>
        <v>Gamer moderado</v>
      </c>
      <c r="U4878" s="35"/>
    </row>
    <row r="4879">
      <c r="A4879" s="28">
        <v>4878.0</v>
      </c>
      <c r="B4879" s="28">
        <v>20.0</v>
      </c>
      <c r="C4879" s="28" t="str">
        <f>TRIM(PROPER('Base de datos cruda'!C4879))</f>
        <v>Female</v>
      </c>
      <c r="D4879" s="28">
        <v>7.59</v>
      </c>
      <c r="E4879" s="28">
        <v>8.33</v>
      </c>
      <c r="F4879" s="28">
        <v>6.09</v>
      </c>
      <c r="G4879" s="28">
        <v>71.81</v>
      </c>
      <c r="H4879" s="28" t="str">
        <f>TRIM(PROPER('Base de datos cruda'!H4879))</f>
        <v>Rpg</v>
      </c>
      <c r="I4879" s="28">
        <v>0.64</v>
      </c>
      <c r="J4879" s="28">
        <v>11.94</v>
      </c>
      <c r="K4879" s="28">
        <v>225.83</v>
      </c>
      <c r="L4879" s="28">
        <f>IF('Base de datos cruda'!L4879&lt;0,,'Base de datos cruda'!L4879)</f>
        <v>16.47</v>
      </c>
      <c r="M4879" s="28" t="str">
        <f>IF(TRIM(PROPER('Base de datos cruda'!M4879))="High","Alto",IF(TRIM(PROPER('Base de datos cruda'!M4879))="Medium","Medio","Bajo"))</f>
        <v>Bajo</v>
      </c>
      <c r="N4879" s="29">
        <v>72.526711211123</v>
      </c>
      <c r="O4879" s="32">
        <f t="shared" si="1"/>
        <v>72.52671121</v>
      </c>
      <c r="P4879" s="33">
        <f t="shared" si="2"/>
        <v>19.53</v>
      </c>
      <c r="Q4879" s="34">
        <f t="shared" si="3"/>
        <v>1.097496706</v>
      </c>
      <c r="R4879" s="35" t="str">
        <f t="shared" si="4"/>
        <v>Alto</v>
      </c>
      <c r="S4879" s="35" t="str">
        <f>IF(O4879="","",IF(O4879&gt;AVERAGE('Base de datos limpia'!$O$2:$O$8001),"Alto","Normal"))
</f>
        <v>Alto</v>
      </c>
      <c r="T4879" s="35" t="str">
        <f t="shared" si="5"/>
        <v>Gamer intensivo</v>
      </c>
      <c r="U4879" s="35"/>
    </row>
    <row r="4880">
      <c r="A4880" s="28">
        <v>4879.0</v>
      </c>
      <c r="B4880" s="28">
        <v>16.0</v>
      </c>
      <c r="C4880" s="28" t="str">
        <f>TRIM(PROPER('Base de datos cruda'!C4880))</f>
        <v>Male</v>
      </c>
      <c r="D4880" s="28">
        <v>4.6</v>
      </c>
      <c r="E4880" s="28">
        <v>3.8</v>
      </c>
      <c r="F4880" s="28">
        <v>8.53</v>
      </c>
      <c r="G4880" s="28">
        <v>78.34</v>
      </c>
      <c r="H4880" s="28" t="str">
        <f>TRIM(PROPER('Base de datos cruda'!H4880))</f>
        <v>Fps</v>
      </c>
      <c r="I4880" s="28">
        <v>1.58</v>
      </c>
      <c r="J4880" s="28">
        <v>9.13</v>
      </c>
      <c r="K4880" s="28">
        <v>268.08</v>
      </c>
      <c r="L4880" s="28">
        <f>IF('Base de datos cruda'!L4880&lt;0,,'Base de datos cruda'!L4880)</f>
        <v>8.25</v>
      </c>
      <c r="M4880" s="28" t="str">
        <f>IF(TRIM(PROPER('Base de datos cruda'!M4880))="High","Alto",IF(TRIM(PROPER('Base de datos cruda'!M4880))="Medium","Medio","Bajo"))</f>
        <v>Medio</v>
      </c>
      <c r="N4880" s="29">
        <v>66.3550742134376</v>
      </c>
      <c r="O4880" s="32">
        <f t="shared" si="1"/>
        <v>66.35507421</v>
      </c>
      <c r="P4880" s="33">
        <f t="shared" si="2"/>
        <v>13.73</v>
      </c>
      <c r="Q4880" s="34">
        <f t="shared" si="3"/>
        <v>0.8260869565</v>
      </c>
      <c r="R4880" s="35" t="str">
        <f t="shared" si="4"/>
        <v>Medio</v>
      </c>
      <c r="S4880" s="35" t="str">
        <f>IF(O4880="","",IF(O4880&gt;AVERAGE('Base de datos limpia'!$O$2:$O$8001),"Alto","Normal"))
</f>
        <v>Alto</v>
      </c>
      <c r="T4880" s="35" t="str">
        <f t="shared" si="5"/>
        <v>Gamer moderado</v>
      </c>
      <c r="U4880" s="35"/>
    </row>
    <row r="4881">
      <c r="A4881" s="28">
        <v>4880.0</v>
      </c>
      <c r="B4881" s="28">
        <v>19.0</v>
      </c>
      <c r="C4881" s="28" t="str">
        <f>TRIM(PROPER('Base de datos cruda'!C4881))</f>
        <v>Male</v>
      </c>
      <c r="D4881" s="28">
        <v>6.07</v>
      </c>
      <c r="E4881" s="28">
        <v>6.18</v>
      </c>
      <c r="F4881" s="28">
        <v>8.51</v>
      </c>
      <c r="G4881" s="28">
        <v>79.1</v>
      </c>
      <c r="H4881" s="28" t="str">
        <f>TRIM(PROPER('Base de datos cruda'!H4881))</f>
        <v>Rpg</v>
      </c>
      <c r="I4881" s="28">
        <v>2.34</v>
      </c>
      <c r="J4881" s="28">
        <v>8.69</v>
      </c>
      <c r="K4881" s="28">
        <v>242.95</v>
      </c>
      <c r="L4881" s="28">
        <f>IF('Base de datos cruda'!L4881&lt;0,,'Base de datos cruda'!L4881)</f>
        <v>13.51</v>
      </c>
      <c r="M4881" s="28" t="str">
        <f>IF(TRIM(PROPER('Base de datos cruda'!M4881))="High","Alto",IF(TRIM(PROPER('Base de datos cruda'!M4881))="Medium","Medio","Bajo"))</f>
        <v>Bajo</v>
      </c>
      <c r="N4881" s="29">
        <v>66.6</v>
      </c>
      <c r="O4881" s="32">
        <f t="shared" si="1"/>
        <v>66.6</v>
      </c>
      <c r="P4881" s="33">
        <f t="shared" si="2"/>
        <v>14.76</v>
      </c>
      <c r="Q4881" s="34">
        <f t="shared" si="3"/>
        <v>1.018121911</v>
      </c>
      <c r="R4881" s="35" t="str">
        <f t="shared" si="4"/>
        <v>Medio</v>
      </c>
      <c r="S4881" s="35" t="str">
        <f>IF(O4881="","",IF(O4881&gt;AVERAGE('Base de datos limpia'!$O$2:$O$8001),"Alto","Normal"))
</f>
        <v>Alto</v>
      </c>
      <c r="T4881" s="35" t="str">
        <f t="shared" si="5"/>
        <v>Gamer intensivo</v>
      </c>
      <c r="U4881" s="35"/>
    </row>
    <row r="4882">
      <c r="A4882" s="28">
        <v>4881.0</v>
      </c>
      <c r="B4882" s="28">
        <v>17.0</v>
      </c>
      <c r="C4882" s="28" t="str">
        <f>TRIM(PROPER('Base de datos cruda'!C4882))</f>
        <v>Other</v>
      </c>
      <c r="D4882" s="28">
        <v>0.72</v>
      </c>
      <c r="E4882" s="28">
        <v>2.88</v>
      </c>
      <c r="F4882" s="28">
        <v>8.96</v>
      </c>
      <c r="G4882" s="28">
        <v>83.31</v>
      </c>
      <c r="H4882" s="28" t="str">
        <f>TRIM(PROPER('Base de datos cruda'!H4882))</f>
        <v>Casual</v>
      </c>
      <c r="I4882" s="28">
        <v>1.5</v>
      </c>
      <c r="J4882" s="28">
        <v>3.33</v>
      </c>
      <c r="K4882" s="28">
        <v>334.46</v>
      </c>
      <c r="L4882" s="28">
        <f>IF('Base de datos cruda'!L4882&lt;0,,'Base de datos cruda'!L4882)</f>
        <v>5.29</v>
      </c>
      <c r="M4882" s="28" t="str">
        <f>IF(TRIM(PROPER('Base de datos cruda'!M4882))="High","Alto",IF(TRIM(PROPER('Base de datos cruda'!M4882))="Medium","Medio","Bajo"))</f>
        <v>Medio</v>
      </c>
      <c r="N4882" s="29">
        <v>80.57</v>
      </c>
      <c r="O4882" s="32">
        <f t="shared" si="1"/>
        <v>80.57</v>
      </c>
      <c r="P4882" s="33">
        <f t="shared" si="2"/>
        <v>4.05</v>
      </c>
      <c r="Q4882" s="34">
        <f t="shared" si="3"/>
        <v>4</v>
      </c>
      <c r="R4882" s="35" t="str">
        <f t="shared" si="4"/>
        <v>Alto</v>
      </c>
      <c r="S4882" s="35" t="str">
        <f>IF(O4882="","",IF(O4882&gt;AVERAGE('Base de datos limpia'!$O$2:$O$8001),"Alto","Normal"))
</f>
        <v>Alto</v>
      </c>
      <c r="T4882" s="35" t="str">
        <f t="shared" si="5"/>
        <v>Gamer casual</v>
      </c>
      <c r="U4882" s="35"/>
    </row>
    <row r="4883">
      <c r="A4883" s="28">
        <v>4882.0</v>
      </c>
      <c r="B4883" s="28">
        <v>19.0</v>
      </c>
      <c r="C4883" s="28" t="str">
        <f>TRIM(PROPER('Base de datos cruda'!C4883))</f>
        <v>Male</v>
      </c>
      <c r="D4883" s="28">
        <v>3.94</v>
      </c>
      <c r="E4883" s="28">
        <v>4.47</v>
      </c>
      <c r="F4883" s="28">
        <v>6.75</v>
      </c>
      <c r="G4883" s="28">
        <v>74.5</v>
      </c>
      <c r="H4883" s="28" t="str">
        <f>TRIM(PROPER('Base de datos cruda'!H4883))</f>
        <v>Rpg</v>
      </c>
      <c r="I4883" s="28">
        <v>4.85</v>
      </c>
      <c r="J4883" s="28">
        <v>7.38</v>
      </c>
      <c r="K4883" s="28">
        <v>265.19</v>
      </c>
      <c r="L4883" s="28">
        <f>IF('Base de datos cruda'!L4883&lt;0,,'Base de datos cruda'!L4883)</f>
        <v>11.82</v>
      </c>
      <c r="M4883" s="28" t="str">
        <f>IF(TRIM(PROPER('Base de datos cruda'!M4883))="High","Alto",IF(TRIM(PROPER('Base de datos cruda'!M4883))="Medium","Medio","Bajo"))</f>
        <v>Medio</v>
      </c>
      <c r="N4883" s="29">
        <v>53.26</v>
      </c>
      <c r="O4883" s="32">
        <f t="shared" si="1"/>
        <v>53.26</v>
      </c>
      <c r="P4883" s="33">
        <f t="shared" si="2"/>
        <v>11.32</v>
      </c>
      <c r="Q4883" s="34">
        <f t="shared" si="3"/>
        <v>1.134517766</v>
      </c>
      <c r="R4883" s="35" t="str">
        <f t="shared" si="4"/>
        <v>Medio</v>
      </c>
      <c r="S4883" s="35" t="str">
        <f>IF(O4883="","",IF(O4883&gt;AVERAGE('Base de datos limpia'!$O$2:$O$8001),"Alto","Normal"))
</f>
        <v>Normal</v>
      </c>
      <c r="T4883" s="35" t="str">
        <f t="shared" si="5"/>
        <v>Gamer moderado</v>
      </c>
      <c r="U4883" s="35"/>
    </row>
    <row r="4884">
      <c r="A4884" s="28">
        <v>4883.0</v>
      </c>
      <c r="B4884" s="28">
        <v>16.0</v>
      </c>
      <c r="C4884" s="28" t="str">
        <f>TRIM(PROPER('Base de datos cruda'!C4884))</f>
        <v>Other</v>
      </c>
      <c r="D4884" s="28">
        <v>7.21</v>
      </c>
      <c r="E4884" s="28">
        <v>8.72</v>
      </c>
      <c r="F4884" s="28">
        <v>5.72</v>
      </c>
      <c r="G4884" s="28">
        <v>96.8</v>
      </c>
      <c r="H4884" s="28" t="str">
        <f>TRIM(PROPER('Base de datos cruda'!H4884))</f>
        <v>Fps</v>
      </c>
      <c r="I4884" s="28">
        <v>3.9</v>
      </c>
      <c r="J4884" s="28">
        <v>10.92</v>
      </c>
      <c r="K4884" s="28">
        <v>220.7</v>
      </c>
      <c r="L4884" s="28">
        <f>IF('Base de datos cruda'!L4884&lt;0,,'Base de datos cruda'!L4884)</f>
        <v>18.63</v>
      </c>
      <c r="M4884" s="28" t="str">
        <f>IF(TRIM(PROPER('Base de datos cruda'!M4884))="High","Alto",IF(TRIM(PROPER('Base de datos cruda'!M4884))="Medium","Medio","Bajo"))</f>
        <v>Alto</v>
      </c>
      <c r="N4884" s="29">
        <v>76.2443134943991</v>
      </c>
      <c r="O4884" s="32">
        <f t="shared" si="1"/>
        <v>76.24431349</v>
      </c>
      <c r="P4884" s="33">
        <f t="shared" si="2"/>
        <v>18.13</v>
      </c>
      <c r="Q4884" s="34">
        <f t="shared" si="3"/>
        <v>1.209431345</v>
      </c>
      <c r="R4884" s="35" t="str">
        <f t="shared" si="4"/>
        <v>Alto</v>
      </c>
      <c r="S4884" s="35" t="str">
        <f>IF(O4884="","",IF(O4884&gt;AVERAGE('Base de datos limpia'!$O$2:$O$8001),"Alto","Normal"))
</f>
        <v>Alto</v>
      </c>
      <c r="T4884" s="35" t="str">
        <f t="shared" si="5"/>
        <v>Gamer intensivo</v>
      </c>
      <c r="U4884" s="35"/>
    </row>
    <row r="4885">
      <c r="A4885" s="28">
        <v>4884.0</v>
      </c>
      <c r="B4885" s="28">
        <v>17.0</v>
      </c>
      <c r="C4885" s="28" t="str">
        <f>TRIM(PROPER('Base de datos cruda'!C4885))</f>
        <v>Male</v>
      </c>
      <c r="D4885" s="28">
        <v>7.02</v>
      </c>
      <c r="E4885" s="28">
        <v>2.94</v>
      </c>
      <c r="F4885" s="28">
        <v>5.2</v>
      </c>
      <c r="G4885" s="28">
        <v>79.83</v>
      </c>
      <c r="H4885" s="28" t="str">
        <f>TRIM(PROPER('Base de datos cruda'!H4885))</f>
        <v>Casual</v>
      </c>
      <c r="I4885" s="28">
        <v>4.83</v>
      </c>
      <c r="J4885" s="28">
        <v>11.27</v>
      </c>
      <c r="K4885" s="28">
        <v>227.58</v>
      </c>
      <c r="L4885" s="28">
        <f>IF('Base de datos cruda'!L4885&lt;0,,'Base de datos cruda'!L4885)</f>
        <v>16.77</v>
      </c>
      <c r="M4885" s="28" t="str">
        <f>IF(TRIM(PROPER('Base de datos cruda'!M4885))="High","Alto",IF(TRIM(PROPER('Base de datos cruda'!M4885))="Medium","Medio","Bajo"))</f>
        <v>Bajo</v>
      </c>
      <c r="N4885" s="29">
        <v>19.89</v>
      </c>
      <c r="O4885" s="32">
        <f t="shared" si="1"/>
        <v>19.89</v>
      </c>
      <c r="P4885" s="33">
        <f t="shared" si="2"/>
        <v>18.29</v>
      </c>
      <c r="Q4885" s="34">
        <f t="shared" si="3"/>
        <v>0.4188034188</v>
      </c>
      <c r="R4885" s="35" t="str">
        <f t="shared" si="4"/>
        <v>Bajo</v>
      </c>
      <c r="S4885" s="35" t="str">
        <f>IF(O4885="","",IF(O4885&gt;AVERAGE('Base de datos limpia'!$O$2:$O$8001),"Alto","Normal"))
</f>
        <v>Normal</v>
      </c>
      <c r="T4885" s="35" t="str">
        <f t="shared" si="5"/>
        <v>Gamer casual</v>
      </c>
      <c r="U4885" s="35"/>
    </row>
    <row r="4886">
      <c r="A4886" s="28">
        <v>4885.0</v>
      </c>
      <c r="B4886" s="28">
        <v>23.0</v>
      </c>
      <c r="C4886" s="28" t="str">
        <f>TRIM(PROPER('Base de datos cruda'!C4886))</f>
        <v>Female</v>
      </c>
      <c r="D4886" s="28">
        <v>0.37</v>
      </c>
      <c r="E4886" s="28">
        <v>8.29</v>
      </c>
      <c r="F4886" s="28">
        <v>4.17</v>
      </c>
      <c r="G4886" s="28">
        <v>76.95</v>
      </c>
      <c r="H4886" s="28" t="str">
        <f>TRIM(PROPER('Base de datos cruda'!H4886))</f>
        <v>Fps</v>
      </c>
      <c r="I4886" s="28">
        <v>1.87</v>
      </c>
      <c r="J4886" s="28">
        <v>4.46</v>
      </c>
      <c r="K4886" s="28">
        <v>315.01</v>
      </c>
      <c r="L4886" s="28">
        <f>IF('Base de datos cruda'!L4886&lt;0,,'Base de datos cruda'!L4886)</f>
        <v>0.93</v>
      </c>
      <c r="M4886" s="28" t="str">
        <f>IF(TRIM(PROPER('Base de datos cruda'!M4886))="High","Alto",IF(TRIM(PROPER('Base de datos cruda'!M4886))="Medium","Medio","Bajo"))</f>
        <v>Alto</v>
      </c>
      <c r="N4886" s="29">
        <v>82.62</v>
      </c>
      <c r="O4886" s="32">
        <f t="shared" si="1"/>
        <v>82.62</v>
      </c>
      <c r="P4886" s="33">
        <f t="shared" si="2"/>
        <v>4.83</v>
      </c>
      <c r="Q4886" s="34">
        <f t="shared" si="3"/>
        <v>22.40540541</v>
      </c>
      <c r="R4886" s="35" t="str">
        <f t="shared" si="4"/>
        <v>Alto</v>
      </c>
      <c r="S4886" s="35" t="str">
        <f>IF(O4886="","",IF(O4886&gt;AVERAGE('Base de datos limpia'!$O$2:$O$8001),"Alto","Normal"))
</f>
        <v>Alto</v>
      </c>
      <c r="T4886" s="35" t="str">
        <f t="shared" si="5"/>
        <v>Gamer intensivo</v>
      </c>
      <c r="U4886" s="35"/>
    </row>
    <row r="4887">
      <c r="A4887" s="28">
        <v>4886.0</v>
      </c>
      <c r="B4887" s="28">
        <v>21.0</v>
      </c>
      <c r="C4887" s="28" t="str">
        <f>TRIM(PROPER('Base de datos cruda'!C4887))</f>
        <v>Male</v>
      </c>
      <c r="D4887" s="28">
        <v>2.43</v>
      </c>
      <c r="E4887" s="28">
        <v>3.55</v>
      </c>
      <c r="F4887" s="28">
        <v>7.63</v>
      </c>
      <c r="G4887" s="28">
        <v>61.93</v>
      </c>
      <c r="H4887" s="28" t="str">
        <f>TRIM(PROPER('Base de datos cruda'!H4887))</f>
        <v>Casual</v>
      </c>
      <c r="I4887" s="28">
        <v>1.52</v>
      </c>
      <c r="J4887" s="28">
        <v>5.29</v>
      </c>
      <c r="K4887" s="28">
        <v>290.22</v>
      </c>
      <c r="L4887" s="28">
        <f>IF('Base de datos cruda'!L4887&lt;0,,'Base de datos cruda'!L4887)</f>
        <v>7.46</v>
      </c>
      <c r="M4887" s="28" t="str">
        <f>IF(TRIM(PROPER('Base de datos cruda'!M4887))="High","Alto",IF(TRIM(PROPER('Base de datos cruda'!M4887))="Medium","Medio","Bajo"))</f>
        <v>Medio</v>
      </c>
      <c r="N4887" s="29">
        <v>58.42</v>
      </c>
      <c r="O4887" s="32">
        <f t="shared" si="1"/>
        <v>58.42</v>
      </c>
      <c r="P4887" s="33">
        <f t="shared" si="2"/>
        <v>7.72</v>
      </c>
      <c r="Q4887" s="34">
        <f t="shared" si="3"/>
        <v>1.46090535</v>
      </c>
      <c r="R4887" s="35" t="str">
        <f t="shared" si="4"/>
        <v>Medio</v>
      </c>
      <c r="S4887" s="35" t="str">
        <f>IF(O4887="","",IF(O4887&gt;AVERAGE('Base de datos limpia'!$O$2:$O$8001),"Alto","Normal"))
</f>
        <v>Normal</v>
      </c>
      <c r="T4887" s="35" t="str">
        <f t="shared" si="5"/>
        <v>Gamer moderado</v>
      </c>
      <c r="U4887" s="35"/>
    </row>
    <row r="4888">
      <c r="A4888" s="28">
        <v>4887.0</v>
      </c>
      <c r="B4888" s="28">
        <v>17.0</v>
      </c>
      <c r="C4888" s="28" t="str">
        <f>TRIM(PROPER('Base de datos cruda'!C4888))</f>
        <v>Female</v>
      </c>
      <c r="D4888" s="28">
        <v>3.55</v>
      </c>
      <c r="E4888" s="28">
        <v>1.31</v>
      </c>
      <c r="F4888" s="28">
        <v>5.17</v>
      </c>
      <c r="G4888" s="28">
        <v>83.96</v>
      </c>
      <c r="H4888" s="28" t="str">
        <f>TRIM(PROPER('Base de datos cruda'!H4888))</f>
        <v>Casual</v>
      </c>
      <c r="I4888" s="28">
        <v>2.04</v>
      </c>
      <c r="J4888" s="28">
        <v>6.03</v>
      </c>
      <c r="K4888" s="28">
        <v>286.3</v>
      </c>
      <c r="L4888" s="28">
        <f>IF('Base de datos cruda'!L4888&lt;0,,'Base de datos cruda'!L4888)</f>
        <v>8.64</v>
      </c>
      <c r="M4888" s="28" t="str">
        <f>IF(TRIM(PROPER('Base de datos cruda'!M4888))="High","Alto",IF(TRIM(PROPER('Base de datos cruda'!M4888))="Medium","Medio","Bajo"))</f>
        <v>Medio</v>
      </c>
      <c r="N4888" s="29">
        <v>50.85</v>
      </c>
      <c r="O4888" s="32">
        <f t="shared" si="1"/>
        <v>50.85</v>
      </c>
      <c r="P4888" s="33">
        <f t="shared" si="2"/>
        <v>9.58</v>
      </c>
      <c r="Q4888" s="34">
        <f t="shared" si="3"/>
        <v>0.3690140845</v>
      </c>
      <c r="R4888" s="35" t="str">
        <f t="shared" si="4"/>
        <v>Medio</v>
      </c>
      <c r="S4888" s="35" t="str">
        <f>IF(O4888="","",IF(O4888&gt;AVERAGE('Base de datos limpia'!$O$2:$O$8001),"Alto","Normal"))
</f>
        <v>Normal</v>
      </c>
      <c r="T4888" s="35" t="str">
        <f t="shared" si="5"/>
        <v>Gamer casual</v>
      </c>
      <c r="U4888" s="35"/>
    </row>
    <row r="4889">
      <c r="A4889" s="28">
        <v>4888.0</v>
      </c>
      <c r="B4889" s="28">
        <v>21.0</v>
      </c>
      <c r="C4889" s="28" t="str">
        <f>TRIM(PROPER('Base de datos cruda'!C4889))</f>
        <v>Male</v>
      </c>
      <c r="D4889" s="28">
        <v>1.38</v>
      </c>
      <c r="E4889" s="28">
        <v>1.99</v>
      </c>
      <c r="F4889" s="28">
        <v>7.03</v>
      </c>
      <c r="G4889" s="28">
        <v>84.11</v>
      </c>
      <c r="H4889" s="28" t="str">
        <f>TRIM(PROPER('Base de datos cruda'!H4889))</f>
        <v>Rpg</v>
      </c>
      <c r="I4889" s="28">
        <v>2.61</v>
      </c>
      <c r="J4889" s="28">
        <v>3.92</v>
      </c>
      <c r="K4889" s="28">
        <v>303.75</v>
      </c>
      <c r="L4889" s="28">
        <f>IF('Base de datos cruda'!L4889&lt;0,,'Base de datos cruda'!L4889)</f>
        <v>3.52</v>
      </c>
      <c r="M4889" s="28" t="str">
        <f>IF(TRIM(PROPER('Base de datos cruda'!M4889))="High","Alto",IF(TRIM(PROPER('Base de datos cruda'!M4889))="Medium","Medio","Bajo"))</f>
        <v>Medio</v>
      </c>
      <c r="N4889" s="29">
        <v>70.97</v>
      </c>
      <c r="O4889" s="32">
        <f t="shared" si="1"/>
        <v>70.97</v>
      </c>
      <c r="P4889" s="33">
        <f t="shared" si="2"/>
        <v>5.3</v>
      </c>
      <c r="Q4889" s="34">
        <f t="shared" si="3"/>
        <v>1.442028986</v>
      </c>
      <c r="R4889" s="35" t="str">
        <f t="shared" si="4"/>
        <v>Alto</v>
      </c>
      <c r="S4889" s="35" t="str">
        <f>IF(O4889="","",IF(O4889&gt;AVERAGE('Base de datos limpia'!$O$2:$O$8001),"Alto","Normal"))
</f>
        <v>Alto</v>
      </c>
      <c r="T4889" s="35" t="str">
        <f t="shared" si="5"/>
        <v>Gamer casual</v>
      </c>
      <c r="U4889" s="35"/>
    </row>
    <row r="4890">
      <c r="A4890" s="28">
        <v>4889.0</v>
      </c>
      <c r="B4890" s="28">
        <v>24.0</v>
      </c>
      <c r="C4890" s="28" t="str">
        <f>TRIM(PROPER('Base de datos cruda'!C4890))</f>
        <v>Female</v>
      </c>
      <c r="D4890" s="28">
        <v>5.84</v>
      </c>
      <c r="E4890" s="28">
        <v>7.71</v>
      </c>
      <c r="F4890" s="28">
        <v>8.58</v>
      </c>
      <c r="G4890" s="28">
        <v>83.33</v>
      </c>
      <c r="H4890" s="28" t="str">
        <f>TRIM(PROPER('Base de datos cruda'!H4890))</f>
        <v>Fps</v>
      </c>
      <c r="I4890" s="28">
        <v>3.71</v>
      </c>
      <c r="J4890" s="28">
        <v>10.07</v>
      </c>
      <c r="K4890" s="28">
        <v>244.97</v>
      </c>
      <c r="L4890" s="28">
        <f>IF('Base de datos cruda'!L4890&lt;0,,'Base de datos cruda'!L4890)</f>
        <v>15.13</v>
      </c>
      <c r="M4890" s="28" t="str">
        <f>IF(TRIM(PROPER('Base de datos cruda'!M4890))="High","Alto",IF(TRIM(PROPER('Base de datos cruda'!M4890))="Medium","Medio","Bajo"))</f>
        <v>Bajo</v>
      </c>
      <c r="N4890" s="29">
        <v>85.6512995479552</v>
      </c>
      <c r="O4890" s="32">
        <f t="shared" si="1"/>
        <v>85.65129955</v>
      </c>
      <c r="P4890" s="33">
        <f t="shared" si="2"/>
        <v>15.91</v>
      </c>
      <c r="Q4890" s="34">
        <f t="shared" si="3"/>
        <v>1.320205479</v>
      </c>
      <c r="R4890" s="35" t="str">
        <f t="shared" si="4"/>
        <v>Alto</v>
      </c>
      <c r="S4890" s="35" t="str">
        <f>IF(O4890="","",IF(O4890&gt;AVERAGE('Base de datos limpia'!$O$2:$O$8001),"Alto","Normal"))
</f>
        <v>Alto</v>
      </c>
      <c r="T4890" s="35" t="str">
        <f t="shared" si="5"/>
        <v>Gamer intensivo</v>
      </c>
      <c r="U4890" s="35"/>
    </row>
    <row r="4891">
      <c r="A4891" s="28">
        <v>4890.0</v>
      </c>
      <c r="B4891" s="28">
        <v>22.0</v>
      </c>
      <c r="C4891" s="28" t="str">
        <f>TRIM(PROPER('Base de datos cruda'!C4891))</f>
        <v>Male</v>
      </c>
      <c r="D4891" s="28">
        <v>1.48</v>
      </c>
      <c r="E4891" s="28">
        <v>3.36</v>
      </c>
      <c r="F4891" s="28">
        <v>8.75</v>
      </c>
      <c r="G4891" s="28">
        <v>95.5</v>
      </c>
      <c r="H4891" s="28" t="str">
        <f>TRIM(PROPER('Base de datos cruda'!H4891))</f>
        <v>Casual</v>
      </c>
      <c r="I4891" s="28">
        <v>4.41</v>
      </c>
      <c r="J4891" s="28">
        <v>4.65</v>
      </c>
      <c r="K4891" s="28">
        <v>307.07</v>
      </c>
      <c r="L4891" s="28">
        <f>IF('Base de datos cruda'!L4891&lt;0,,'Base de datos cruda'!L4891)</f>
        <v>5.46</v>
      </c>
      <c r="M4891" s="28" t="str">
        <f>IF(TRIM(PROPER('Base de datos cruda'!M4891))="High","Alto",IF(TRIM(PROPER('Base de datos cruda'!M4891))="Medium","Medio","Bajo"))</f>
        <v>Medio</v>
      </c>
      <c r="N4891" s="29">
        <v>93.72</v>
      </c>
      <c r="O4891" s="32">
        <f t="shared" si="1"/>
        <v>93.72</v>
      </c>
      <c r="P4891" s="33">
        <f t="shared" si="2"/>
        <v>6.13</v>
      </c>
      <c r="Q4891" s="34">
        <f t="shared" si="3"/>
        <v>2.27027027</v>
      </c>
      <c r="R4891" s="35" t="str">
        <f t="shared" si="4"/>
        <v>Alto</v>
      </c>
      <c r="S4891" s="35" t="str">
        <f>IF(O4891="","",IF(O4891&gt;AVERAGE('Base de datos limpia'!$O$2:$O$8001),"Alto","Normal"))
</f>
        <v>Alto</v>
      </c>
      <c r="T4891" s="35" t="str">
        <f t="shared" si="5"/>
        <v>Gamer moderado</v>
      </c>
      <c r="U4891" s="35"/>
    </row>
    <row r="4892">
      <c r="A4892" s="28">
        <v>4891.0</v>
      </c>
      <c r="B4892" s="28">
        <v>24.0</v>
      </c>
      <c r="C4892" s="28" t="str">
        <f>TRIM(PROPER('Base de datos cruda'!C4892))</f>
        <v>Male</v>
      </c>
      <c r="D4892" s="28">
        <v>2.77</v>
      </c>
      <c r="E4892" s="28">
        <v>6.89</v>
      </c>
      <c r="F4892" s="28">
        <v>4.02</v>
      </c>
      <c r="G4892" s="28">
        <v>90.52</v>
      </c>
      <c r="H4892" s="28" t="str">
        <f>TRIM(PROPER('Base de datos cruda'!H4892))</f>
        <v>Rpg</v>
      </c>
      <c r="I4892" s="28">
        <v>2.32</v>
      </c>
      <c r="J4892" s="28">
        <v>4.44</v>
      </c>
      <c r="K4892" s="28">
        <v>298.41</v>
      </c>
      <c r="L4892" s="28">
        <f>IF('Base de datos cruda'!L4892&lt;0,,'Base de datos cruda'!L4892)</f>
        <v>5.14</v>
      </c>
      <c r="M4892" s="28" t="str">
        <f>IF(TRIM(PROPER('Base de datos cruda'!M4892))="High","Alto",IF(TRIM(PROPER('Base de datos cruda'!M4892))="Medium","Medio","Bajo"))</f>
        <v>Medio</v>
      </c>
      <c r="N4892" s="29">
        <v>70.74</v>
      </c>
      <c r="O4892" s="32">
        <f t="shared" si="1"/>
        <v>70.74</v>
      </c>
      <c r="P4892" s="33">
        <f t="shared" si="2"/>
        <v>7.21</v>
      </c>
      <c r="Q4892" s="34">
        <f t="shared" si="3"/>
        <v>2.487364621</v>
      </c>
      <c r="R4892" s="35" t="str">
        <f t="shared" si="4"/>
        <v>Alto</v>
      </c>
      <c r="S4892" s="35" t="str">
        <f>IF(O4892="","",IF(O4892&gt;AVERAGE('Base de datos limpia'!$O$2:$O$8001),"Alto","Normal"))
</f>
        <v>Alto</v>
      </c>
      <c r="T4892" s="35" t="str">
        <f t="shared" si="5"/>
        <v>Gamer intensivo</v>
      </c>
      <c r="U4892" s="35"/>
    </row>
    <row r="4893">
      <c r="A4893" s="28">
        <v>4892.0</v>
      </c>
      <c r="B4893" s="28">
        <v>20.0</v>
      </c>
      <c r="C4893" s="28" t="str">
        <f>TRIM(PROPER('Base de datos cruda'!C4893))</f>
        <v>Female</v>
      </c>
      <c r="D4893" s="28">
        <v>5.31</v>
      </c>
      <c r="E4893" s="28">
        <v>7.29</v>
      </c>
      <c r="F4893" s="28">
        <v>5.59</v>
      </c>
      <c r="G4893" s="28">
        <v>94.7</v>
      </c>
      <c r="H4893" s="28" t="str">
        <f>TRIM(PROPER('Base de datos cruda'!H4893))</f>
        <v>Fps</v>
      </c>
      <c r="I4893" s="28">
        <v>1.45</v>
      </c>
      <c r="J4893" s="28">
        <v>6.34</v>
      </c>
      <c r="K4893" s="28">
        <v>258.35</v>
      </c>
      <c r="L4893" s="28">
        <f>IF('Base de datos cruda'!L4893&lt;0,,'Base de datos cruda'!L4893)</f>
        <v>9.8</v>
      </c>
      <c r="M4893" s="28" t="str">
        <f>IF(TRIM(PROPER('Base de datos cruda'!M4893))="High","Alto",IF(TRIM(PROPER('Base de datos cruda'!M4893))="Medium","Medio","Bajo"))</f>
        <v>Alto</v>
      </c>
      <c r="N4893" s="29">
        <v>73.8191879814351</v>
      </c>
      <c r="O4893" s="32">
        <f t="shared" si="1"/>
        <v>73.81918798</v>
      </c>
      <c r="P4893" s="33">
        <f t="shared" si="2"/>
        <v>11.65</v>
      </c>
      <c r="Q4893" s="34">
        <f t="shared" si="3"/>
        <v>1.372881356</v>
      </c>
      <c r="R4893" s="35" t="str">
        <f t="shared" si="4"/>
        <v>Alto</v>
      </c>
      <c r="S4893" s="35" t="str">
        <f>IF(O4893="","",IF(O4893&gt;AVERAGE('Base de datos limpia'!$O$2:$O$8001),"Alto","Normal"))
</f>
        <v>Alto</v>
      </c>
      <c r="T4893" s="35" t="str">
        <f t="shared" si="5"/>
        <v>Gamer intensivo</v>
      </c>
      <c r="U4893" s="35"/>
    </row>
    <row r="4894">
      <c r="A4894" s="28">
        <v>4893.0</v>
      </c>
      <c r="B4894" s="28">
        <v>22.0</v>
      </c>
      <c r="C4894" s="28" t="str">
        <f>TRIM(PROPER('Base de datos cruda'!C4894))</f>
        <v>Female</v>
      </c>
      <c r="D4894" s="28">
        <v>3.86</v>
      </c>
      <c r="E4894" s="28">
        <v>4.11</v>
      </c>
      <c r="F4894" s="28">
        <v>8.19</v>
      </c>
      <c r="G4894" s="28">
        <v>62.38</v>
      </c>
      <c r="H4894" s="28" t="str">
        <f>TRIM(PROPER('Base de datos cruda'!H4894))</f>
        <v>Rpg</v>
      </c>
      <c r="I4894" s="28">
        <v>1.59</v>
      </c>
      <c r="J4894" s="28">
        <v>5.01</v>
      </c>
      <c r="K4894" s="28">
        <v>282.37</v>
      </c>
      <c r="L4894" s="28">
        <f>IF('Base de datos cruda'!L4894&lt;0,,'Base de datos cruda'!L4894)</f>
        <v>5.99</v>
      </c>
      <c r="M4894" s="28" t="str">
        <f>IF(TRIM(PROPER('Base de datos cruda'!M4894))="High","Alto",IF(TRIM(PROPER('Base de datos cruda'!M4894))="Medium","Medio","Bajo"))</f>
        <v>Medio</v>
      </c>
      <c r="N4894" s="29">
        <v>56.38</v>
      </c>
      <c r="O4894" s="32">
        <f t="shared" si="1"/>
        <v>56.38</v>
      </c>
      <c r="P4894" s="33">
        <f t="shared" si="2"/>
        <v>8.87</v>
      </c>
      <c r="Q4894" s="34">
        <f t="shared" si="3"/>
        <v>1.064766839</v>
      </c>
      <c r="R4894" s="35" t="str">
        <f t="shared" si="4"/>
        <v>Medio</v>
      </c>
      <c r="S4894" s="35" t="str">
        <f>IF(O4894="","",IF(O4894&gt;AVERAGE('Base de datos limpia'!$O$2:$O$8001),"Alto","Normal"))
</f>
        <v>Normal</v>
      </c>
      <c r="T4894" s="35" t="str">
        <f t="shared" si="5"/>
        <v>Gamer moderado</v>
      </c>
      <c r="U4894" s="35"/>
    </row>
    <row r="4895">
      <c r="A4895" s="28">
        <v>4894.0</v>
      </c>
      <c r="B4895" s="28">
        <v>22.0</v>
      </c>
      <c r="C4895" s="28" t="str">
        <f>TRIM(PROPER('Base de datos cruda'!C4895))</f>
        <v>Female</v>
      </c>
      <c r="D4895" s="28">
        <v>5.91</v>
      </c>
      <c r="E4895" s="28">
        <v>5.27</v>
      </c>
      <c r="F4895" s="28">
        <v>6.68</v>
      </c>
      <c r="G4895" s="28">
        <v>72.73</v>
      </c>
      <c r="H4895" s="28" t="str">
        <f>TRIM(PROPER('Base de datos cruda'!H4895))</f>
        <v>Rpg</v>
      </c>
      <c r="I4895" s="28">
        <v>3.48</v>
      </c>
      <c r="J4895" s="28">
        <v>11.25</v>
      </c>
      <c r="K4895" s="28">
        <v>249.91</v>
      </c>
      <c r="L4895" s="28">
        <f>IF('Base de datos cruda'!L4895&lt;0,,'Base de datos cruda'!L4895)</f>
        <v>15</v>
      </c>
      <c r="M4895" s="28" t="str">
        <f>IF(TRIM(PROPER('Base de datos cruda'!M4895))="High","Alto",IF(TRIM(PROPER('Base de datos cruda'!M4895))="Medium","Medio","Bajo"))</f>
        <v>Bajo</v>
      </c>
      <c r="N4895" s="29">
        <v>60.81</v>
      </c>
      <c r="O4895" s="32">
        <f t="shared" si="1"/>
        <v>60.81</v>
      </c>
      <c r="P4895" s="33">
        <f t="shared" si="2"/>
        <v>17.16</v>
      </c>
      <c r="Q4895" s="34">
        <f t="shared" si="3"/>
        <v>0.8917089679</v>
      </c>
      <c r="R4895" s="35" t="str">
        <f t="shared" si="4"/>
        <v>Medio</v>
      </c>
      <c r="S4895" s="35" t="str">
        <f>IF(O4895="","",IF(O4895&gt;AVERAGE('Base de datos limpia'!$O$2:$O$8001),"Alto","Normal"))
</f>
        <v>Normal</v>
      </c>
      <c r="T4895" s="35" t="str">
        <f t="shared" si="5"/>
        <v>Gamer moderado</v>
      </c>
      <c r="U4895" s="35"/>
    </row>
    <row r="4896">
      <c r="A4896" s="28">
        <v>4895.0</v>
      </c>
      <c r="B4896" s="28">
        <v>18.0</v>
      </c>
      <c r="C4896" s="28" t="str">
        <f>TRIM(PROPER('Base de datos cruda'!C4896))</f>
        <v>Male</v>
      </c>
      <c r="D4896" s="28">
        <v>7.69</v>
      </c>
      <c r="E4896" s="28">
        <v>4.63</v>
      </c>
      <c r="F4896" s="28">
        <v>8.04</v>
      </c>
      <c r="G4896" s="28">
        <v>72.75</v>
      </c>
      <c r="H4896" s="28" t="str">
        <f>TRIM(PROPER('Base de datos cruda'!H4896))</f>
        <v>Fps</v>
      </c>
      <c r="I4896" s="28">
        <v>2.84</v>
      </c>
      <c r="J4896" s="28">
        <v>10.98</v>
      </c>
      <c r="K4896" s="28">
        <v>225.12</v>
      </c>
      <c r="L4896" s="28">
        <f>IF('Base de datos cruda'!L4896&lt;0,,'Base de datos cruda'!L4896)</f>
        <v>18.84</v>
      </c>
      <c r="M4896" s="28" t="str">
        <f>IF(TRIM(PROPER('Base de datos cruda'!M4896))="High","Alto",IF(TRIM(PROPER('Base de datos cruda'!M4896))="Medium","Medio","Bajo"))</f>
        <v>Bajo</v>
      </c>
      <c r="N4896" s="29">
        <v>43.46</v>
      </c>
      <c r="O4896" s="32">
        <f t="shared" si="1"/>
        <v>43.46</v>
      </c>
      <c r="P4896" s="33">
        <f t="shared" si="2"/>
        <v>18.67</v>
      </c>
      <c r="Q4896" s="34">
        <f t="shared" si="3"/>
        <v>0.6020806242</v>
      </c>
      <c r="R4896" s="35" t="str">
        <f t="shared" si="4"/>
        <v>Bajo</v>
      </c>
      <c r="S4896" s="35" t="str">
        <f>IF(O4896="","",IF(O4896&gt;AVERAGE('Base de datos limpia'!$O$2:$O$8001),"Alto","Normal"))
</f>
        <v>Normal</v>
      </c>
      <c r="T4896" s="35" t="str">
        <f t="shared" si="5"/>
        <v>Gamer moderado</v>
      </c>
      <c r="U4896" s="35"/>
    </row>
    <row r="4897">
      <c r="A4897" s="28">
        <v>4896.0</v>
      </c>
      <c r="B4897" s="28">
        <v>22.0</v>
      </c>
      <c r="C4897" s="28" t="str">
        <f>TRIM(PROPER('Base de datos cruda'!C4897))</f>
        <v>Female</v>
      </c>
      <c r="D4897" s="28">
        <v>0.93</v>
      </c>
      <c r="E4897" s="28">
        <v>9.53</v>
      </c>
      <c r="F4897" s="28">
        <v>8.27</v>
      </c>
      <c r="G4897" s="28">
        <v>86.28</v>
      </c>
      <c r="H4897" s="28" t="str">
        <f>TRIM(PROPER('Base de datos cruda'!H4897))</f>
        <v>Fps</v>
      </c>
      <c r="I4897" s="28">
        <v>2.43</v>
      </c>
      <c r="J4897" s="28">
        <v>5.22</v>
      </c>
      <c r="K4897" s="28">
        <v>315.82</v>
      </c>
      <c r="L4897" s="28">
        <f>IF('Base de datos cruda'!L4897&lt;0,,'Base de datos cruda'!L4897)</f>
        <v>2.82</v>
      </c>
      <c r="M4897" s="28" t="str">
        <f>IF(TRIM(PROPER('Base de datos cruda'!M4897))="High","Alto",IF(TRIM(PROPER('Base de datos cruda'!M4897))="Medium","Medio","Bajo"))</f>
        <v>Medio</v>
      </c>
      <c r="N4897" s="29">
        <v>100.0</v>
      </c>
      <c r="O4897" s="32">
        <f t="shared" si="1"/>
        <v>100</v>
      </c>
      <c r="P4897" s="33">
        <f t="shared" si="2"/>
        <v>6.15</v>
      </c>
      <c r="Q4897" s="34">
        <f t="shared" si="3"/>
        <v>10.24731183</v>
      </c>
      <c r="R4897" s="35" t="str">
        <f t="shared" si="4"/>
        <v>Alto</v>
      </c>
      <c r="S4897" s="35" t="str">
        <f>IF(O4897="","",IF(O4897&gt;AVERAGE('Base de datos limpia'!$O$2:$O$8001),"Alto","Normal"))
</f>
        <v>Alto</v>
      </c>
      <c r="T4897" s="35" t="str">
        <f t="shared" si="5"/>
        <v>Gamer intensivo</v>
      </c>
      <c r="U4897" s="35"/>
    </row>
    <row r="4898">
      <c r="A4898" s="28">
        <v>4897.0</v>
      </c>
      <c r="B4898" s="28">
        <v>16.0</v>
      </c>
      <c r="C4898" s="28" t="str">
        <f>TRIM(PROPER('Base de datos cruda'!C4898))</f>
        <v>Male</v>
      </c>
      <c r="D4898" s="28">
        <v>5.68</v>
      </c>
      <c r="E4898" s="28">
        <v>3.88</v>
      </c>
      <c r="F4898" s="28">
        <v>6.21</v>
      </c>
      <c r="G4898" s="28">
        <v>77.94</v>
      </c>
      <c r="H4898" s="28" t="str">
        <f>TRIM(PROPER('Base de datos cruda'!H4898))</f>
        <v>Fps</v>
      </c>
      <c r="I4898" s="28">
        <v>1.01</v>
      </c>
      <c r="J4898" s="28">
        <v>11.33</v>
      </c>
      <c r="K4898" s="28">
        <v>254.13</v>
      </c>
      <c r="L4898" s="28">
        <f>IF('Base de datos cruda'!L4898&lt;0,,'Base de datos cruda'!L4898)</f>
        <v>12.05</v>
      </c>
      <c r="M4898" s="28" t="str">
        <f>IF(TRIM(PROPER('Base de datos cruda'!M4898))="High","Alto",IF(TRIM(PROPER('Base de datos cruda'!M4898))="Medium","Medio","Bajo"))</f>
        <v>Bajo</v>
      </c>
      <c r="N4898" s="29">
        <v>40.97</v>
      </c>
      <c r="O4898" s="32">
        <f t="shared" si="1"/>
        <v>40.97</v>
      </c>
      <c r="P4898" s="33">
        <f t="shared" si="2"/>
        <v>17.01</v>
      </c>
      <c r="Q4898" s="34">
        <f t="shared" si="3"/>
        <v>0.6830985915</v>
      </c>
      <c r="R4898" s="35" t="str">
        <f t="shared" si="4"/>
        <v>Bajo</v>
      </c>
      <c r="S4898" s="35" t="str">
        <f>IF(O4898="","",IF(O4898&gt;AVERAGE('Base de datos limpia'!$O$2:$O$8001),"Alto","Normal"))
</f>
        <v>Normal</v>
      </c>
      <c r="T4898" s="35" t="str">
        <f t="shared" si="5"/>
        <v>Gamer moderado</v>
      </c>
      <c r="U4898" s="35"/>
    </row>
    <row r="4899">
      <c r="A4899" s="28">
        <v>4898.0</v>
      </c>
      <c r="B4899" s="28">
        <v>24.0</v>
      </c>
      <c r="C4899" s="28" t="str">
        <f>TRIM(PROPER('Base de datos cruda'!C4899))</f>
        <v>Other</v>
      </c>
      <c r="D4899" s="28">
        <v>1.84</v>
      </c>
      <c r="E4899" s="28">
        <v>2.65</v>
      </c>
      <c r="F4899" s="28">
        <v>5.79</v>
      </c>
      <c r="G4899" s="28">
        <v>91.1</v>
      </c>
      <c r="H4899" s="28" t="str">
        <f>TRIM(PROPER('Base de datos cruda'!H4899))</f>
        <v>Fps</v>
      </c>
      <c r="I4899" s="28">
        <v>4.38</v>
      </c>
      <c r="J4899" s="28">
        <v>3.47</v>
      </c>
      <c r="K4899" s="28">
        <v>307.96</v>
      </c>
      <c r="L4899" s="28">
        <f>IF('Base de datos cruda'!L4899&lt;0,,'Base de datos cruda'!L4899)</f>
        <v>5.5</v>
      </c>
      <c r="M4899" s="28" t="str">
        <f>IF(TRIM(PROPER('Base de datos cruda'!M4899))="High","Alto",IF(TRIM(PROPER('Base de datos cruda'!M4899))="Medium","Medio","Bajo"))</f>
        <v>Medio</v>
      </c>
      <c r="N4899" s="29">
        <v>67.81</v>
      </c>
      <c r="O4899" s="32">
        <f t="shared" si="1"/>
        <v>67.81</v>
      </c>
      <c r="P4899" s="33">
        <f t="shared" si="2"/>
        <v>5.31</v>
      </c>
      <c r="Q4899" s="34">
        <f t="shared" si="3"/>
        <v>1.440217391</v>
      </c>
      <c r="R4899" s="35" t="str">
        <f t="shared" si="4"/>
        <v>Medio</v>
      </c>
      <c r="S4899" s="35" t="str">
        <f>IF(O4899="","",IF(O4899&gt;AVERAGE('Base de datos limpia'!$O$2:$O$8001),"Alto","Normal"))
</f>
        <v>Alto</v>
      </c>
      <c r="T4899" s="35" t="str">
        <f t="shared" si="5"/>
        <v>Gamer casual</v>
      </c>
      <c r="U4899" s="35"/>
    </row>
    <row r="4900">
      <c r="A4900" s="28">
        <v>4899.0</v>
      </c>
      <c r="B4900" s="28">
        <v>21.0</v>
      </c>
      <c r="C4900" s="28" t="str">
        <f>TRIM(PROPER('Base de datos cruda'!C4900))</f>
        <v>Female</v>
      </c>
      <c r="D4900" s="28">
        <v>3.32</v>
      </c>
      <c r="E4900" s="28">
        <v>4.29</v>
      </c>
      <c r="F4900" s="28">
        <v>6.28</v>
      </c>
      <c r="G4900" s="28">
        <v>75.38</v>
      </c>
      <c r="H4900" s="28" t="str">
        <f>TRIM(PROPER('Base de datos cruda'!H4900))</f>
        <v>Fps</v>
      </c>
      <c r="I4900" s="28">
        <v>3.91</v>
      </c>
      <c r="J4900" s="28">
        <v>6.56</v>
      </c>
      <c r="K4900" s="28">
        <v>295.58</v>
      </c>
      <c r="L4900" s="28">
        <f>IF('Base de datos cruda'!L4900&lt;0,,'Base de datos cruda'!L4900)</f>
        <v>11.42</v>
      </c>
      <c r="M4900" s="28" t="str">
        <f>IF(TRIM(PROPER('Base de datos cruda'!M4900))="High","Alto",IF(TRIM(PROPER('Base de datos cruda'!M4900))="Medium","Medio","Bajo"))</f>
        <v>Medio</v>
      </c>
      <c r="N4900" s="29">
        <v>55.71</v>
      </c>
      <c r="O4900" s="32">
        <f t="shared" si="1"/>
        <v>55.71</v>
      </c>
      <c r="P4900" s="33">
        <f t="shared" si="2"/>
        <v>9.88</v>
      </c>
      <c r="Q4900" s="34">
        <f t="shared" si="3"/>
        <v>1.292168675</v>
      </c>
      <c r="R4900" s="35" t="str">
        <f t="shared" si="4"/>
        <v>Medio</v>
      </c>
      <c r="S4900" s="35" t="str">
        <f>IF(O4900="","",IF(O4900&gt;AVERAGE('Base de datos limpia'!$O$2:$O$8001),"Alto","Normal"))
</f>
        <v>Normal</v>
      </c>
      <c r="T4900" s="35" t="str">
        <f t="shared" si="5"/>
        <v>Gamer moderado</v>
      </c>
      <c r="U4900" s="35"/>
    </row>
    <row r="4901">
      <c r="A4901" s="28">
        <v>4900.0</v>
      </c>
      <c r="B4901" s="28">
        <v>20.0</v>
      </c>
      <c r="C4901" s="28" t="str">
        <f>TRIM(PROPER('Base de datos cruda'!C4901))</f>
        <v>Male</v>
      </c>
      <c r="D4901" s="28">
        <v>0.26</v>
      </c>
      <c r="E4901" s="28">
        <v>7.03</v>
      </c>
      <c r="F4901" s="28">
        <v>7.26</v>
      </c>
      <c r="G4901" s="28">
        <v>68.86</v>
      </c>
      <c r="H4901" s="28" t="str">
        <f>TRIM(PROPER('Base de datos cruda'!H4901))</f>
        <v>Fps</v>
      </c>
      <c r="I4901" s="28">
        <v>0.7</v>
      </c>
      <c r="J4901" s="28">
        <v>3.96</v>
      </c>
      <c r="K4901" s="28">
        <v>315.75</v>
      </c>
      <c r="L4901" s="28">
        <f>IF('Base de datos cruda'!L4901&lt;0,,'Base de datos cruda'!L4901)</f>
        <v>6.35</v>
      </c>
      <c r="M4901" s="28" t="str">
        <f>IF(TRIM(PROPER('Base de datos cruda'!M4901))="High","Alto",IF(TRIM(PROPER('Base de datos cruda'!M4901))="Medium","Medio","Bajo"))</f>
        <v>Medio</v>
      </c>
      <c r="N4901" s="29">
        <v>90.72</v>
      </c>
      <c r="O4901" s="32">
        <f t="shared" si="1"/>
        <v>90.72</v>
      </c>
      <c r="P4901" s="33">
        <f t="shared" si="2"/>
        <v>4.22</v>
      </c>
      <c r="Q4901" s="34">
        <f t="shared" si="3"/>
        <v>27.03846154</v>
      </c>
      <c r="R4901" s="35" t="str">
        <f t="shared" si="4"/>
        <v>Alto</v>
      </c>
      <c r="S4901" s="35" t="str">
        <f>IF(O4901="","",IF(O4901&gt;AVERAGE('Base de datos limpia'!$O$2:$O$8001),"Alto","Normal"))
</f>
        <v>Alto</v>
      </c>
      <c r="T4901" s="35" t="str">
        <f t="shared" si="5"/>
        <v>Gamer intensivo</v>
      </c>
      <c r="U4901" s="35"/>
    </row>
    <row r="4902">
      <c r="A4902" s="28">
        <v>4901.0</v>
      </c>
      <c r="B4902" s="28">
        <v>22.0</v>
      </c>
      <c r="C4902" s="28" t="str">
        <f>TRIM(PROPER('Base de datos cruda'!C4902))</f>
        <v>Female</v>
      </c>
      <c r="D4902" s="28">
        <v>1.09</v>
      </c>
      <c r="E4902" s="28">
        <v>7.28</v>
      </c>
      <c r="F4902" s="28">
        <v>5.84</v>
      </c>
      <c r="G4902" s="28">
        <v>71.64</v>
      </c>
      <c r="H4902" s="28" t="str">
        <f>TRIM(PROPER('Base de datos cruda'!H4902))</f>
        <v>Fps</v>
      </c>
      <c r="I4902" s="28">
        <v>1.84</v>
      </c>
      <c r="J4902" s="28">
        <v>6.3</v>
      </c>
      <c r="K4902" s="28">
        <v>313.39</v>
      </c>
      <c r="L4902" s="28">
        <f>IF('Base de datos cruda'!L4902&lt;0,,'Base de datos cruda'!L4902)</f>
        <v>7.82</v>
      </c>
      <c r="M4902" s="28" t="str">
        <f>IF(TRIM(PROPER('Base de datos cruda'!M4902))="High","Alto",IF(TRIM(PROPER('Base de datos cruda'!M4902))="Medium","Medio","Bajo"))</f>
        <v>Alto</v>
      </c>
      <c r="N4902" s="29">
        <v>86.29</v>
      </c>
      <c r="O4902" s="32">
        <f t="shared" si="1"/>
        <v>86.29</v>
      </c>
      <c r="P4902" s="33">
        <f t="shared" si="2"/>
        <v>7.39</v>
      </c>
      <c r="Q4902" s="34">
        <f t="shared" si="3"/>
        <v>6.678899083</v>
      </c>
      <c r="R4902" s="35" t="str">
        <f t="shared" si="4"/>
        <v>Alto</v>
      </c>
      <c r="S4902" s="35" t="str">
        <f>IF(O4902="","",IF(O4902&gt;AVERAGE('Base de datos limpia'!$O$2:$O$8001),"Alto","Normal"))
</f>
        <v>Alto</v>
      </c>
      <c r="T4902" s="35" t="str">
        <f t="shared" si="5"/>
        <v>Gamer intensivo</v>
      </c>
      <c r="U4902" s="35"/>
    </row>
    <row r="4903">
      <c r="A4903" s="28">
        <v>4902.0</v>
      </c>
      <c r="B4903" s="28">
        <v>20.0</v>
      </c>
      <c r="C4903" s="28" t="str">
        <f>TRIM(PROPER('Base de datos cruda'!C4903))</f>
        <v>Female</v>
      </c>
      <c r="D4903" s="28">
        <v>2.56</v>
      </c>
      <c r="E4903" s="28">
        <v>9.32</v>
      </c>
      <c r="F4903" s="28">
        <v>7.87</v>
      </c>
      <c r="G4903" s="28">
        <v>67.3</v>
      </c>
      <c r="H4903" s="28" t="str">
        <f>TRIM(PROPER('Base de datos cruda'!H4903))</f>
        <v>Fps</v>
      </c>
      <c r="I4903" s="28">
        <v>2.71</v>
      </c>
      <c r="J4903" s="28">
        <v>8.53</v>
      </c>
      <c r="K4903" s="28">
        <v>299.96</v>
      </c>
      <c r="L4903" s="28">
        <f>IF('Base de datos cruda'!L4903&lt;0,,'Base de datos cruda'!L4903)</f>
        <v>8.01</v>
      </c>
      <c r="M4903" s="28" t="str">
        <f>IF(TRIM(PROPER('Base de datos cruda'!M4903))="High","Alto",IF(TRIM(PROPER('Base de datos cruda'!M4903))="Medium","Medio","Bajo"))</f>
        <v>Medio</v>
      </c>
      <c r="N4903" s="29">
        <v>99.05</v>
      </c>
      <c r="O4903" s="32">
        <f t="shared" si="1"/>
        <v>99.05</v>
      </c>
      <c r="P4903" s="33">
        <f t="shared" si="2"/>
        <v>11.09</v>
      </c>
      <c r="Q4903" s="34">
        <f t="shared" si="3"/>
        <v>3.640625</v>
      </c>
      <c r="R4903" s="35" t="str">
        <f t="shared" si="4"/>
        <v>Alto</v>
      </c>
      <c r="S4903" s="35" t="str">
        <f>IF(O4903="","",IF(O4903&gt;AVERAGE('Base de datos limpia'!$O$2:$O$8001),"Alto","Normal"))
</f>
        <v>Alto</v>
      </c>
      <c r="T4903" s="35" t="str">
        <f t="shared" si="5"/>
        <v>Gamer intensivo</v>
      </c>
      <c r="U4903" s="35"/>
    </row>
    <row r="4904">
      <c r="A4904" s="28">
        <v>4903.0</v>
      </c>
      <c r="B4904" s="28">
        <v>20.0</v>
      </c>
      <c r="C4904" s="28" t="str">
        <f>TRIM(PROPER('Base de datos cruda'!C4904))</f>
        <v>Male</v>
      </c>
      <c r="D4904" s="28">
        <v>2.74</v>
      </c>
      <c r="E4904" s="28">
        <v>8.94</v>
      </c>
      <c r="F4904" s="28">
        <v>8.52</v>
      </c>
      <c r="G4904" s="28">
        <v>67.92</v>
      </c>
      <c r="H4904" s="28" t="str">
        <f>TRIM(PROPER('Base de datos cruda'!H4904))</f>
        <v>Casual</v>
      </c>
      <c r="I4904" s="28">
        <v>2.27</v>
      </c>
      <c r="J4904" s="28">
        <v>7.3</v>
      </c>
      <c r="K4904" s="28">
        <v>291.22</v>
      </c>
      <c r="L4904" s="28">
        <f>IF('Base de datos cruda'!L4904&lt;0,,'Base de datos cruda'!L4904)</f>
        <v>5.96</v>
      </c>
      <c r="M4904" s="28" t="str">
        <f>IF(TRIM(PROPER('Base de datos cruda'!M4904))="High","Alto",IF(TRIM(PROPER('Base de datos cruda'!M4904))="Medium","Medio","Bajo"))</f>
        <v>Medio</v>
      </c>
      <c r="N4904" s="29">
        <v>100.0</v>
      </c>
      <c r="O4904" s="32">
        <f t="shared" si="1"/>
        <v>100</v>
      </c>
      <c r="P4904" s="33">
        <f t="shared" si="2"/>
        <v>10.04</v>
      </c>
      <c r="Q4904" s="34">
        <f t="shared" si="3"/>
        <v>3.262773723</v>
      </c>
      <c r="R4904" s="35" t="str">
        <f t="shared" si="4"/>
        <v>Alto</v>
      </c>
      <c r="S4904" s="35" t="str">
        <f>IF(O4904="","",IF(O4904&gt;AVERAGE('Base de datos limpia'!$O$2:$O$8001),"Alto","Normal"))
</f>
        <v>Alto</v>
      </c>
      <c r="T4904" s="35" t="str">
        <f t="shared" si="5"/>
        <v>Gamer intensivo</v>
      </c>
      <c r="U4904" s="35"/>
    </row>
    <row r="4905">
      <c r="A4905" s="28">
        <v>4904.0</v>
      </c>
      <c r="B4905" s="28">
        <v>22.0</v>
      </c>
      <c r="C4905" s="28" t="str">
        <f>TRIM(PROPER('Base de datos cruda'!C4905))</f>
        <v>Female</v>
      </c>
      <c r="D4905" s="28">
        <v>7.2</v>
      </c>
      <c r="E4905" s="28">
        <v>3.59</v>
      </c>
      <c r="F4905" s="28">
        <v>5.41</v>
      </c>
      <c r="G4905" s="28">
        <v>68.67</v>
      </c>
      <c r="H4905" s="28" t="str">
        <f>TRIM(PROPER('Base de datos cruda'!H4905))</f>
        <v>Rpg</v>
      </c>
      <c r="I4905" s="28">
        <v>1.99</v>
      </c>
      <c r="J4905" s="28">
        <v>11.41</v>
      </c>
      <c r="K4905" s="28">
        <v>238.7</v>
      </c>
      <c r="L4905" s="28">
        <f>IF('Base de datos cruda'!L4905&lt;0,,'Base de datos cruda'!L4905)</f>
        <v>17.72</v>
      </c>
      <c r="M4905" s="28" t="str">
        <f>IF(TRIM(PROPER('Base de datos cruda'!M4905))="High","Alto",IF(TRIM(PROPER('Base de datos cruda'!M4905))="Medium","Medio","Bajo"))</f>
        <v>Bajo</v>
      </c>
      <c r="N4905" s="29">
        <v>33.86</v>
      </c>
      <c r="O4905" s="32">
        <f t="shared" si="1"/>
        <v>33.86</v>
      </c>
      <c r="P4905" s="33">
        <f t="shared" si="2"/>
        <v>18.61</v>
      </c>
      <c r="Q4905" s="34">
        <f t="shared" si="3"/>
        <v>0.4986111111</v>
      </c>
      <c r="R4905" s="35" t="str">
        <f t="shared" si="4"/>
        <v>Bajo</v>
      </c>
      <c r="S4905" s="35" t="str">
        <f>IF(O4905="","",IF(O4905&gt;AVERAGE('Base de datos limpia'!$O$2:$O$8001),"Alto","Normal"))
</f>
        <v>Normal</v>
      </c>
      <c r="T4905" s="35" t="str">
        <f t="shared" si="5"/>
        <v>Gamer moderado</v>
      </c>
      <c r="U4905" s="35"/>
    </row>
    <row r="4906">
      <c r="A4906" s="28">
        <v>4905.0</v>
      </c>
      <c r="B4906" s="28">
        <v>22.0</v>
      </c>
      <c r="C4906" s="28" t="str">
        <f>TRIM(PROPER('Base de datos cruda'!C4906))</f>
        <v>Male</v>
      </c>
      <c r="D4906" s="28">
        <v>5.93</v>
      </c>
      <c r="E4906" s="28">
        <v>5.1</v>
      </c>
      <c r="F4906" s="28">
        <v>8.82</v>
      </c>
      <c r="G4906" s="28">
        <v>60.64</v>
      </c>
      <c r="H4906" s="28" t="str">
        <f>TRIM(PROPER('Base de datos cruda'!H4906))</f>
        <v>Rpg</v>
      </c>
      <c r="I4906" s="28">
        <v>3.59</v>
      </c>
      <c r="J4906" s="28">
        <v>11.53</v>
      </c>
      <c r="K4906" s="28">
        <v>250.27</v>
      </c>
      <c r="L4906" s="28">
        <f>IF('Base de datos cruda'!L4906&lt;0,,'Base de datos cruda'!L4906)</f>
        <v>14.52</v>
      </c>
      <c r="M4906" s="28" t="str">
        <f>IF(TRIM(PROPER('Base de datos cruda'!M4906))="High","Alto",IF(TRIM(PROPER('Base de datos cruda'!M4906))="Medium","Medio","Bajo"))</f>
        <v>Bajo</v>
      </c>
      <c r="N4906" s="29">
        <v>47.36</v>
      </c>
      <c r="O4906" s="32">
        <f t="shared" si="1"/>
        <v>47.36</v>
      </c>
      <c r="P4906" s="33">
        <f t="shared" si="2"/>
        <v>17.46</v>
      </c>
      <c r="Q4906" s="34">
        <f t="shared" si="3"/>
        <v>0.8600337268</v>
      </c>
      <c r="R4906" s="35" t="str">
        <f t="shared" si="4"/>
        <v>Bajo</v>
      </c>
      <c r="S4906" s="35" t="str">
        <f>IF(O4906="","",IF(O4906&gt;AVERAGE('Base de datos limpia'!$O$2:$O$8001),"Alto","Normal"))
</f>
        <v>Normal</v>
      </c>
      <c r="T4906" s="35" t="str">
        <f t="shared" si="5"/>
        <v>Gamer moderado</v>
      </c>
      <c r="U4906" s="35"/>
    </row>
    <row r="4907">
      <c r="A4907" s="28">
        <v>4906.0</v>
      </c>
      <c r="B4907" s="28">
        <v>18.0</v>
      </c>
      <c r="C4907" s="28" t="str">
        <f>TRIM(PROPER('Base de datos cruda'!C4907))</f>
        <v>Female</v>
      </c>
      <c r="D4907" s="28">
        <v>7.78</v>
      </c>
      <c r="E4907" s="28">
        <v>7.73</v>
      </c>
      <c r="F4907" s="28">
        <v>7.11</v>
      </c>
      <c r="G4907" s="28">
        <v>88.64</v>
      </c>
      <c r="H4907" s="28" t="str">
        <f>TRIM(PROPER('Base de datos cruda'!H4907))</f>
        <v>Rpg</v>
      </c>
      <c r="I4907" s="28">
        <v>0.27</v>
      </c>
      <c r="J4907" s="28">
        <v>12.97</v>
      </c>
      <c r="K4907" s="28">
        <v>229.19</v>
      </c>
      <c r="L4907" s="28">
        <f>IF('Base de datos cruda'!L4907&lt;0,,'Base de datos cruda'!L4907)</f>
        <v>17.76</v>
      </c>
      <c r="M4907" s="28" t="str">
        <f>IF(TRIM(PROPER('Base de datos cruda'!M4907))="High","Alto",IF(TRIM(PROPER('Base de datos cruda'!M4907))="Medium","Medio","Bajo"))</f>
        <v>Bajo</v>
      </c>
      <c r="N4907" s="29">
        <v>67.2918160774342</v>
      </c>
      <c r="O4907" s="32">
        <f t="shared" si="1"/>
        <v>67.29181608</v>
      </c>
      <c r="P4907" s="33">
        <f t="shared" si="2"/>
        <v>20.75</v>
      </c>
      <c r="Q4907" s="34">
        <f t="shared" si="3"/>
        <v>0.9935732648</v>
      </c>
      <c r="R4907" s="35" t="str">
        <f t="shared" si="4"/>
        <v>Medio</v>
      </c>
      <c r="S4907" s="35" t="str">
        <f>IF(O4907="","",IF(O4907&gt;AVERAGE('Base de datos limpia'!$O$2:$O$8001),"Alto","Normal"))
</f>
        <v>Alto</v>
      </c>
      <c r="T4907" s="35" t="str">
        <f t="shared" si="5"/>
        <v>Gamer intensivo</v>
      </c>
      <c r="U4907" s="35"/>
    </row>
    <row r="4908">
      <c r="A4908" s="28">
        <v>4907.0</v>
      </c>
      <c r="B4908" s="28">
        <v>18.0</v>
      </c>
      <c r="C4908" s="28" t="str">
        <f>TRIM(PROPER('Base de datos cruda'!C4908))</f>
        <v>Male</v>
      </c>
      <c r="D4908" s="28">
        <v>4.79</v>
      </c>
      <c r="E4908" s="28">
        <v>9.25</v>
      </c>
      <c r="F4908" s="28">
        <v>8.39</v>
      </c>
      <c r="G4908" s="28">
        <v>75.98</v>
      </c>
      <c r="H4908" s="28" t="str">
        <f>TRIM(PROPER('Base de datos cruda'!H4908))</f>
        <v>Fps</v>
      </c>
      <c r="I4908" s="28">
        <v>2.36</v>
      </c>
      <c r="J4908" s="28">
        <v>10.12</v>
      </c>
      <c r="K4908" s="28">
        <v>267.74</v>
      </c>
      <c r="L4908" s="28">
        <f>IF('Base de datos cruda'!L4908&lt;0,,'Base de datos cruda'!L4908)</f>
        <v>16.05</v>
      </c>
      <c r="M4908" s="28" t="str">
        <f>IF(TRIM(PROPER('Base de datos cruda'!M4908))="High","Alto",IF(TRIM(PROPER('Base de datos cruda'!M4908))="Medium","Medio","Bajo"))</f>
        <v>Medio</v>
      </c>
      <c r="N4908" s="29">
        <v>94.28</v>
      </c>
      <c r="O4908" s="32">
        <f t="shared" si="1"/>
        <v>94.28</v>
      </c>
      <c r="P4908" s="33">
        <f t="shared" si="2"/>
        <v>14.91</v>
      </c>
      <c r="Q4908" s="34">
        <f t="shared" si="3"/>
        <v>1.931106472</v>
      </c>
      <c r="R4908" s="35" t="str">
        <f t="shared" si="4"/>
        <v>Alto</v>
      </c>
      <c r="S4908" s="35" t="str">
        <f>IF(O4908="","",IF(O4908&gt;AVERAGE('Base de datos limpia'!$O$2:$O$8001),"Alto","Normal"))
</f>
        <v>Alto</v>
      </c>
      <c r="T4908" s="35" t="str">
        <f t="shared" si="5"/>
        <v>Gamer intensivo</v>
      </c>
      <c r="U4908" s="35"/>
    </row>
    <row r="4909">
      <c r="A4909" s="28">
        <v>4908.0</v>
      </c>
      <c r="B4909" s="28">
        <v>18.0</v>
      </c>
      <c r="C4909" s="28" t="str">
        <f>TRIM(PROPER('Base de datos cruda'!C4909))</f>
        <v>Male</v>
      </c>
      <c r="D4909" s="28">
        <v>1.93</v>
      </c>
      <c r="E4909" s="28">
        <v>4.03</v>
      </c>
      <c r="F4909" s="28">
        <v>4.52</v>
      </c>
      <c r="G4909" s="28">
        <v>60.91</v>
      </c>
      <c r="H4909" s="28" t="str">
        <f>TRIM(PROPER('Base de datos cruda'!H4909))</f>
        <v>Casual</v>
      </c>
      <c r="I4909" s="28">
        <v>1.31</v>
      </c>
      <c r="J4909" s="28">
        <v>2.94</v>
      </c>
      <c r="K4909" s="28">
        <v>290.76</v>
      </c>
      <c r="L4909" s="28">
        <f>IF('Base de datos cruda'!L4909&lt;0,,'Base de datos cruda'!L4909)</f>
        <v>7.14</v>
      </c>
      <c r="M4909" s="28" t="str">
        <f>IF(TRIM(PROPER('Base de datos cruda'!M4909))="High","Alto",IF(TRIM(PROPER('Base de datos cruda'!M4909))="Medium","Medio","Bajo"))</f>
        <v>Medio</v>
      </c>
      <c r="N4909" s="29">
        <v>59.01</v>
      </c>
      <c r="O4909" s="32">
        <f t="shared" si="1"/>
        <v>59.01</v>
      </c>
      <c r="P4909" s="33">
        <f t="shared" si="2"/>
        <v>4.87</v>
      </c>
      <c r="Q4909" s="34">
        <f t="shared" si="3"/>
        <v>2.088082902</v>
      </c>
      <c r="R4909" s="35" t="str">
        <f t="shared" si="4"/>
        <v>Medio</v>
      </c>
      <c r="S4909" s="35" t="str">
        <f>IF(O4909="","",IF(O4909&gt;AVERAGE('Base de datos limpia'!$O$2:$O$8001),"Alto","Normal"))
</f>
        <v>Normal</v>
      </c>
      <c r="T4909" s="35" t="str">
        <f t="shared" si="5"/>
        <v>Gamer moderado</v>
      </c>
      <c r="U4909" s="35"/>
    </row>
    <row r="4910">
      <c r="A4910" s="28">
        <v>4909.0</v>
      </c>
      <c r="B4910" s="28">
        <v>21.0</v>
      </c>
      <c r="C4910" s="28" t="str">
        <f>TRIM(PROPER('Base de datos cruda'!C4910))</f>
        <v>Male</v>
      </c>
      <c r="D4910" s="28">
        <v>2.62</v>
      </c>
      <c r="E4910" s="28">
        <v>5.0</v>
      </c>
      <c r="F4910" s="28">
        <v>5.26</v>
      </c>
      <c r="G4910" s="28">
        <v>74.8</v>
      </c>
      <c r="H4910" s="28" t="str">
        <f>TRIM(PROPER('Base de datos cruda'!H4910))</f>
        <v>Rpg</v>
      </c>
      <c r="I4910" s="28">
        <v>0.42</v>
      </c>
      <c r="J4910" s="28">
        <v>6.19</v>
      </c>
      <c r="K4910" s="28">
        <v>271.58</v>
      </c>
      <c r="L4910" s="28">
        <f>IF('Base de datos cruda'!L4910&lt;0,,'Base de datos cruda'!L4910)</f>
        <v>8.3</v>
      </c>
      <c r="M4910" s="28" t="str">
        <f>IF(TRIM(PROPER('Base de datos cruda'!M4910))="High","Alto",IF(TRIM(PROPER('Base de datos cruda'!M4910))="Medium","Medio","Bajo"))</f>
        <v>Medio</v>
      </c>
      <c r="N4910" s="29">
        <v>62.04</v>
      </c>
      <c r="O4910" s="32">
        <f t="shared" si="1"/>
        <v>62.04</v>
      </c>
      <c r="P4910" s="33">
        <f t="shared" si="2"/>
        <v>8.81</v>
      </c>
      <c r="Q4910" s="34">
        <f t="shared" si="3"/>
        <v>1.908396947</v>
      </c>
      <c r="R4910" s="35" t="str">
        <f t="shared" si="4"/>
        <v>Medio</v>
      </c>
      <c r="S4910" s="35" t="str">
        <f>IF(O4910="","",IF(O4910&gt;AVERAGE('Base de datos limpia'!$O$2:$O$8001),"Alto","Normal"))
</f>
        <v>Normal</v>
      </c>
      <c r="T4910" s="35" t="str">
        <f t="shared" si="5"/>
        <v>Gamer moderado</v>
      </c>
      <c r="U4910" s="35"/>
    </row>
    <row r="4911">
      <c r="A4911" s="28">
        <v>4910.0</v>
      </c>
      <c r="B4911" s="28">
        <v>21.0</v>
      </c>
      <c r="C4911" s="28" t="str">
        <f>TRIM(PROPER('Base de datos cruda'!C4911))</f>
        <v>Female</v>
      </c>
      <c r="D4911" s="28">
        <v>2.56</v>
      </c>
      <c r="E4911" s="28">
        <v>9.1</v>
      </c>
      <c r="F4911" s="28">
        <v>5.61</v>
      </c>
      <c r="G4911" s="28">
        <v>96.21</v>
      </c>
      <c r="H4911" s="28" t="str">
        <f>TRIM(PROPER('Base de datos cruda'!H4911))</f>
        <v>Rpg</v>
      </c>
      <c r="I4911" s="28">
        <v>2.32</v>
      </c>
      <c r="J4911" s="28">
        <v>7.47</v>
      </c>
      <c r="K4911" s="28">
        <v>288.4</v>
      </c>
      <c r="L4911" s="28">
        <f>IF('Base de datos cruda'!L4911&lt;0,,'Base de datos cruda'!L4911)</f>
        <v>7.38</v>
      </c>
      <c r="M4911" s="28" t="str">
        <f>IF(TRIM(PROPER('Base de datos cruda'!M4911))="High","Alto",IF(TRIM(PROPER('Base de datos cruda'!M4911))="Medium","Medio","Bajo"))</f>
        <v>Alto</v>
      </c>
      <c r="N4911" s="29">
        <v>94.74</v>
      </c>
      <c r="O4911" s="32">
        <f t="shared" si="1"/>
        <v>94.74</v>
      </c>
      <c r="P4911" s="33">
        <f t="shared" si="2"/>
        <v>10.03</v>
      </c>
      <c r="Q4911" s="34">
        <f t="shared" si="3"/>
        <v>3.5546875</v>
      </c>
      <c r="R4911" s="35" t="str">
        <f t="shared" si="4"/>
        <v>Alto</v>
      </c>
      <c r="S4911" s="35" t="str">
        <f>IF(O4911="","",IF(O4911&gt;AVERAGE('Base de datos limpia'!$O$2:$O$8001),"Alto","Normal"))
</f>
        <v>Alto</v>
      </c>
      <c r="T4911" s="35" t="str">
        <f t="shared" si="5"/>
        <v>Gamer intensivo</v>
      </c>
      <c r="U4911" s="35"/>
    </row>
    <row r="4912">
      <c r="A4912" s="28">
        <v>4911.0</v>
      </c>
      <c r="B4912" s="28">
        <v>18.0</v>
      </c>
      <c r="C4912" s="28" t="str">
        <f>TRIM(PROPER('Base de datos cruda'!C4912))</f>
        <v>Female</v>
      </c>
      <c r="D4912" s="28">
        <v>2.61</v>
      </c>
      <c r="E4912" s="28">
        <v>4.23</v>
      </c>
      <c r="F4912" s="28">
        <v>5.51</v>
      </c>
      <c r="G4912" s="28">
        <v>80.45</v>
      </c>
      <c r="H4912" s="28" t="str">
        <f>TRIM(PROPER('Base de datos cruda'!H4912))</f>
        <v>Casual</v>
      </c>
      <c r="I4912" s="28">
        <v>0.86</v>
      </c>
      <c r="J4912" s="28">
        <v>4.52</v>
      </c>
      <c r="K4912" s="28">
        <v>286.99</v>
      </c>
      <c r="L4912" s="28">
        <f>IF('Base de datos cruda'!L4912&lt;0,,'Base de datos cruda'!L4912)</f>
        <v>6.19</v>
      </c>
      <c r="M4912" s="28" t="str">
        <f>IF(TRIM(PROPER('Base de datos cruda'!M4912))="High","Alto",IF(TRIM(PROPER('Base de datos cruda'!M4912))="Medium","Medio","Bajo"))</f>
        <v>Medio</v>
      </c>
      <c r="N4912" s="29">
        <v>53.86</v>
      </c>
      <c r="O4912" s="32">
        <f t="shared" si="1"/>
        <v>53.86</v>
      </c>
      <c r="P4912" s="33">
        <f t="shared" si="2"/>
        <v>7.13</v>
      </c>
      <c r="Q4912" s="34">
        <f t="shared" si="3"/>
        <v>1.620689655</v>
      </c>
      <c r="R4912" s="35" t="str">
        <f t="shared" si="4"/>
        <v>Medio</v>
      </c>
      <c r="S4912" s="35" t="str">
        <f>IF(O4912="","",IF(O4912&gt;AVERAGE('Base de datos limpia'!$O$2:$O$8001),"Alto","Normal"))
</f>
        <v>Normal</v>
      </c>
      <c r="T4912" s="35" t="str">
        <f t="shared" si="5"/>
        <v>Gamer moderado</v>
      </c>
      <c r="U4912" s="35"/>
    </row>
    <row r="4913">
      <c r="A4913" s="28">
        <v>4912.0</v>
      </c>
      <c r="B4913" s="28">
        <v>18.0</v>
      </c>
      <c r="C4913" s="28" t="str">
        <f>TRIM(PROPER('Base de datos cruda'!C4913))</f>
        <v>Other</v>
      </c>
      <c r="D4913" s="28">
        <v>5.38</v>
      </c>
      <c r="E4913" s="28">
        <v>5.32</v>
      </c>
      <c r="F4913" s="28">
        <v>4.86</v>
      </c>
      <c r="G4913" s="28">
        <v>99.47</v>
      </c>
      <c r="H4913" s="28" t="str">
        <f>TRIM(PROPER('Base de datos cruda'!H4913))</f>
        <v>Casual</v>
      </c>
      <c r="I4913" s="28">
        <v>1.29</v>
      </c>
      <c r="J4913" s="28">
        <v>10.14</v>
      </c>
      <c r="K4913" s="28">
        <v>271.64</v>
      </c>
      <c r="L4913" s="28">
        <f>IF('Base de datos cruda'!L4913&lt;0,,'Base de datos cruda'!L4913)</f>
        <v>10.05</v>
      </c>
      <c r="M4913" s="28" t="str">
        <f>IF(TRIM(PROPER('Base de datos cruda'!M4913))="High","Alto",IF(TRIM(PROPER('Base de datos cruda'!M4913))="Medium","Medio","Bajo"))</f>
        <v>Bajo</v>
      </c>
      <c r="N4913" s="29">
        <v>65.8394494623176</v>
      </c>
      <c r="O4913" s="32">
        <f t="shared" si="1"/>
        <v>65.83944946</v>
      </c>
      <c r="P4913" s="33">
        <f t="shared" si="2"/>
        <v>15.52</v>
      </c>
      <c r="Q4913" s="34">
        <f t="shared" si="3"/>
        <v>0.9888475836</v>
      </c>
      <c r="R4913" s="35" t="str">
        <f t="shared" si="4"/>
        <v>Medio</v>
      </c>
      <c r="S4913" s="35" t="str">
        <f>IF(O4913="","",IF(O4913&gt;AVERAGE('Base de datos limpia'!$O$2:$O$8001),"Alto","Normal"))
</f>
        <v>Alto</v>
      </c>
      <c r="T4913" s="35" t="str">
        <f t="shared" si="5"/>
        <v>Gamer moderado</v>
      </c>
      <c r="U4913" s="35"/>
    </row>
    <row r="4914">
      <c r="A4914" s="28">
        <v>4913.0</v>
      </c>
      <c r="B4914" s="28">
        <v>23.0</v>
      </c>
      <c r="C4914" s="28" t="str">
        <f>TRIM(PROPER('Base de datos cruda'!C4914))</f>
        <v>Male</v>
      </c>
      <c r="D4914" s="28">
        <v>4.25</v>
      </c>
      <c r="E4914" s="28">
        <v>9.14</v>
      </c>
      <c r="F4914" s="28">
        <v>8.34</v>
      </c>
      <c r="G4914" s="28">
        <v>81.6</v>
      </c>
      <c r="H4914" s="28" t="str">
        <f>TRIM(PROPER('Base de datos cruda'!H4914))</f>
        <v>Fps</v>
      </c>
      <c r="I4914" s="28">
        <v>2.54</v>
      </c>
      <c r="J4914" s="28">
        <v>5.3</v>
      </c>
      <c r="K4914" s="28">
        <v>271.96</v>
      </c>
      <c r="L4914" s="28">
        <f>IF('Base de datos cruda'!L4914&lt;0,,'Base de datos cruda'!L4914)</f>
        <v>11.12</v>
      </c>
      <c r="M4914" s="28" t="str">
        <f>IF(TRIM(PROPER('Base de datos cruda'!M4914))="High","Alto",IF(TRIM(PROPER('Base de datos cruda'!M4914))="Medium","Medio","Bajo"))</f>
        <v>Medio</v>
      </c>
      <c r="N4914" s="29">
        <v>96.3559997924435</v>
      </c>
      <c r="O4914" s="32">
        <f t="shared" si="1"/>
        <v>96.35599979</v>
      </c>
      <c r="P4914" s="33">
        <f t="shared" si="2"/>
        <v>9.55</v>
      </c>
      <c r="Q4914" s="34">
        <f t="shared" si="3"/>
        <v>2.150588235</v>
      </c>
      <c r="R4914" s="35" t="str">
        <f t="shared" si="4"/>
        <v>Alto</v>
      </c>
      <c r="S4914" s="35" t="str">
        <f>IF(O4914="","",IF(O4914&gt;AVERAGE('Base de datos limpia'!$O$2:$O$8001),"Alto","Normal"))
</f>
        <v>Alto</v>
      </c>
      <c r="T4914" s="35" t="str">
        <f t="shared" si="5"/>
        <v>Gamer intensivo</v>
      </c>
      <c r="U4914" s="35"/>
    </row>
    <row r="4915">
      <c r="A4915" s="28">
        <v>4914.0</v>
      </c>
      <c r="B4915" s="28">
        <v>23.0</v>
      </c>
      <c r="C4915" s="28" t="str">
        <f>TRIM(PROPER('Base de datos cruda'!C4915))</f>
        <v>Male</v>
      </c>
      <c r="D4915" s="28">
        <v>3.08</v>
      </c>
      <c r="E4915" s="28">
        <v>8.22</v>
      </c>
      <c r="F4915" s="28">
        <v>6.09</v>
      </c>
      <c r="G4915" s="28">
        <v>98.51</v>
      </c>
      <c r="H4915" s="28" t="str">
        <f>TRIM(PROPER('Base de datos cruda'!H4915))</f>
        <v>Casual</v>
      </c>
      <c r="I4915" s="28">
        <v>4.87</v>
      </c>
      <c r="J4915" s="28">
        <v>6.96</v>
      </c>
      <c r="K4915" s="28">
        <v>288.66</v>
      </c>
      <c r="L4915" s="28">
        <f>IF('Base de datos cruda'!L4915&lt;0,,'Base de datos cruda'!L4915)</f>
        <v>10.69</v>
      </c>
      <c r="M4915" s="28" t="str">
        <f>IF(TRIM(PROPER('Base de datos cruda'!M4915))="High","Alto",IF(TRIM(PROPER('Base de datos cruda'!M4915))="Medium","Medio","Bajo"))</f>
        <v>Medio</v>
      </c>
      <c r="N4915" s="29">
        <v>84.08</v>
      </c>
      <c r="O4915" s="32">
        <f t="shared" si="1"/>
        <v>84.08</v>
      </c>
      <c r="P4915" s="33">
        <f t="shared" si="2"/>
        <v>10.04</v>
      </c>
      <c r="Q4915" s="34">
        <f t="shared" si="3"/>
        <v>2.668831169</v>
      </c>
      <c r="R4915" s="35" t="str">
        <f t="shared" si="4"/>
        <v>Alto</v>
      </c>
      <c r="S4915" s="35" t="str">
        <f>IF(O4915="","",IF(O4915&gt;AVERAGE('Base de datos limpia'!$O$2:$O$8001),"Alto","Normal"))
</f>
        <v>Alto</v>
      </c>
      <c r="T4915" s="35" t="str">
        <f t="shared" si="5"/>
        <v>Gamer intensivo</v>
      </c>
      <c r="U4915" s="35"/>
    </row>
    <row r="4916">
      <c r="A4916" s="28">
        <v>4915.0</v>
      </c>
      <c r="B4916" s="28">
        <v>22.0</v>
      </c>
      <c r="C4916" s="28" t="str">
        <f>TRIM(PROPER('Base de datos cruda'!C4916))</f>
        <v>Female</v>
      </c>
      <c r="D4916" s="28">
        <v>1.19</v>
      </c>
      <c r="E4916" s="28">
        <v>3.19</v>
      </c>
      <c r="F4916" s="28">
        <v>8.82</v>
      </c>
      <c r="G4916" s="28">
        <v>68.07</v>
      </c>
      <c r="H4916" s="28" t="str">
        <f>TRIM(PROPER('Base de datos cruda'!H4916))</f>
        <v>Casual</v>
      </c>
      <c r="I4916" s="28">
        <v>3.42</v>
      </c>
      <c r="J4916" s="28">
        <v>6.45</v>
      </c>
      <c r="K4916" s="28">
        <v>301.6</v>
      </c>
      <c r="L4916" s="28">
        <f>IF('Base de datos cruda'!L4916&lt;0,,'Base de datos cruda'!L4916)</f>
        <v>3.48</v>
      </c>
      <c r="M4916" s="28" t="str">
        <f>IF(TRIM(PROPER('Base de datos cruda'!M4916))="High","Alto",IF(TRIM(PROPER('Base de datos cruda'!M4916))="Medium","Medio","Bajo"))</f>
        <v>Medio</v>
      </c>
      <c r="N4916" s="29">
        <v>78.86</v>
      </c>
      <c r="O4916" s="32">
        <f t="shared" si="1"/>
        <v>78.86</v>
      </c>
      <c r="P4916" s="33">
        <f t="shared" si="2"/>
        <v>7.64</v>
      </c>
      <c r="Q4916" s="34">
        <f t="shared" si="3"/>
        <v>2.680672269</v>
      </c>
      <c r="R4916" s="35" t="str">
        <f t="shared" si="4"/>
        <v>Alto</v>
      </c>
      <c r="S4916" s="35" t="str">
        <f>IF(O4916="","",IF(O4916&gt;AVERAGE('Base de datos limpia'!$O$2:$O$8001),"Alto","Normal"))
</f>
        <v>Alto</v>
      </c>
      <c r="T4916" s="35" t="str">
        <f t="shared" si="5"/>
        <v>Gamer moderado</v>
      </c>
      <c r="U4916" s="35"/>
    </row>
    <row r="4917">
      <c r="A4917" s="28">
        <v>4916.0</v>
      </c>
      <c r="B4917" s="28">
        <v>19.0</v>
      </c>
      <c r="C4917" s="28" t="str">
        <f>TRIM(PROPER('Base de datos cruda'!C4917))</f>
        <v>Female</v>
      </c>
      <c r="D4917" s="28">
        <v>0.18</v>
      </c>
      <c r="E4917" s="28">
        <v>3.92</v>
      </c>
      <c r="F4917" s="28">
        <v>6.92</v>
      </c>
      <c r="G4917" s="28">
        <v>71.6</v>
      </c>
      <c r="H4917" s="28" t="str">
        <f>TRIM(PROPER('Base de datos cruda'!H4917))</f>
        <v>Casual</v>
      </c>
      <c r="I4917" s="28">
        <v>1.4</v>
      </c>
      <c r="J4917" s="28">
        <v>3.34</v>
      </c>
      <c r="K4917" s="28">
        <v>311.88</v>
      </c>
      <c r="L4917" s="28">
        <f>IF('Base de datos cruda'!L4917&lt;0,,'Base de datos cruda'!L4917)</f>
        <v>0.68</v>
      </c>
      <c r="M4917" s="28" t="str">
        <f>IF(TRIM(PROPER('Base de datos cruda'!M4917))="High","Alto",IF(TRIM(PROPER('Base de datos cruda'!M4917))="Medium","Medio","Bajo"))</f>
        <v>Medio</v>
      </c>
      <c r="N4917" s="29">
        <v>74.09</v>
      </c>
      <c r="O4917" s="32">
        <f t="shared" si="1"/>
        <v>74.09</v>
      </c>
      <c r="P4917" s="33">
        <f t="shared" si="2"/>
        <v>3.52</v>
      </c>
      <c r="Q4917" s="34">
        <f t="shared" si="3"/>
        <v>21.77777778</v>
      </c>
      <c r="R4917" s="35" t="str">
        <f t="shared" si="4"/>
        <v>Alto</v>
      </c>
      <c r="S4917" s="35" t="str">
        <f>IF(O4917="","",IF(O4917&gt;AVERAGE('Base de datos limpia'!$O$2:$O$8001),"Alto","Normal"))
</f>
        <v>Alto</v>
      </c>
      <c r="T4917" s="35" t="str">
        <f t="shared" si="5"/>
        <v>Gamer moderado</v>
      </c>
      <c r="U4917" s="35"/>
    </row>
    <row r="4918">
      <c r="A4918" s="28">
        <v>4917.0</v>
      </c>
      <c r="B4918" s="28">
        <v>19.0</v>
      </c>
      <c r="C4918" s="28" t="str">
        <f>TRIM(PROPER('Base de datos cruda'!C4918))</f>
        <v>Male</v>
      </c>
      <c r="D4918" s="28">
        <v>1.75</v>
      </c>
      <c r="E4918" s="28">
        <v>4.18</v>
      </c>
      <c r="F4918" s="28">
        <v>4.69</v>
      </c>
      <c r="G4918" s="28">
        <v>88.0</v>
      </c>
      <c r="H4918" s="28" t="str">
        <f>TRIM(PROPER('Base de datos cruda'!H4918))</f>
        <v>Fps</v>
      </c>
      <c r="I4918" s="28">
        <v>1.91</v>
      </c>
      <c r="J4918" s="28">
        <v>6.45</v>
      </c>
      <c r="K4918" s="28">
        <v>290.65</v>
      </c>
      <c r="L4918" s="28">
        <f>IF('Base de datos cruda'!L4918&lt;0,,'Base de datos cruda'!L4918)</f>
        <v>7.8</v>
      </c>
      <c r="M4918" s="28" t="str">
        <f>IF(TRIM(PROPER('Base de datos cruda'!M4918))="High","Alto",IF(TRIM(PROPER('Base de datos cruda'!M4918))="Medium","Medio","Bajo"))</f>
        <v>Medio</v>
      </c>
      <c r="N4918" s="29">
        <v>74.84</v>
      </c>
      <c r="O4918" s="32">
        <f t="shared" si="1"/>
        <v>74.84</v>
      </c>
      <c r="P4918" s="33">
        <f t="shared" si="2"/>
        <v>8.2</v>
      </c>
      <c r="Q4918" s="34">
        <f t="shared" si="3"/>
        <v>2.388571429</v>
      </c>
      <c r="R4918" s="35" t="str">
        <f t="shared" si="4"/>
        <v>Alto</v>
      </c>
      <c r="S4918" s="35" t="str">
        <f>IF(O4918="","",IF(O4918&gt;AVERAGE('Base de datos limpia'!$O$2:$O$8001),"Alto","Normal"))
</f>
        <v>Alto</v>
      </c>
      <c r="T4918" s="35" t="str">
        <f t="shared" si="5"/>
        <v>Gamer moderado</v>
      </c>
      <c r="U4918" s="35"/>
    </row>
    <row r="4919">
      <c r="A4919" s="28">
        <v>4918.0</v>
      </c>
      <c r="B4919" s="28">
        <v>18.0</v>
      </c>
      <c r="C4919" s="28" t="str">
        <f>TRIM(PROPER('Base de datos cruda'!C4919))</f>
        <v>Male</v>
      </c>
      <c r="D4919" s="28">
        <v>0.86</v>
      </c>
      <c r="E4919" s="28">
        <v>9.21</v>
      </c>
      <c r="F4919" s="28">
        <v>6.73</v>
      </c>
      <c r="G4919" s="28">
        <v>99.47</v>
      </c>
      <c r="H4919" s="28" t="str">
        <f>TRIM(PROPER('Base de datos cruda'!H4919))</f>
        <v>Casual</v>
      </c>
      <c r="I4919" s="28">
        <v>2.03</v>
      </c>
      <c r="J4919" s="28">
        <v>4.51</v>
      </c>
      <c r="K4919" s="28">
        <v>297.08</v>
      </c>
      <c r="L4919" s="28">
        <f>IF('Base de datos cruda'!L4919&lt;0,,'Base de datos cruda'!L4919)</f>
        <v>2.9</v>
      </c>
      <c r="M4919" s="28" t="str">
        <f>IF(TRIM(PROPER('Base de datos cruda'!M4919))="High","Alto",IF(TRIM(PROPER('Base de datos cruda'!M4919))="Medium","Medio","Bajo"))</f>
        <v>Medio</v>
      </c>
      <c r="N4919" s="29">
        <v>100.0</v>
      </c>
      <c r="O4919" s="32">
        <f t="shared" si="1"/>
        <v>100</v>
      </c>
      <c r="P4919" s="33">
        <f t="shared" si="2"/>
        <v>5.37</v>
      </c>
      <c r="Q4919" s="34">
        <f t="shared" si="3"/>
        <v>10.70930233</v>
      </c>
      <c r="R4919" s="35" t="str">
        <f t="shared" si="4"/>
        <v>Alto</v>
      </c>
      <c r="S4919" s="35" t="str">
        <f>IF(O4919="","",IF(O4919&gt;AVERAGE('Base de datos limpia'!$O$2:$O$8001),"Alto","Normal"))
</f>
        <v>Alto</v>
      </c>
      <c r="T4919" s="35" t="str">
        <f t="shared" si="5"/>
        <v>Gamer intensivo</v>
      </c>
      <c r="U4919" s="35"/>
    </row>
    <row r="4920">
      <c r="A4920" s="28">
        <v>4919.0</v>
      </c>
      <c r="B4920" s="28">
        <v>20.0</v>
      </c>
      <c r="C4920" s="28" t="str">
        <f>TRIM(PROPER('Base de datos cruda'!C4920))</f>
        <v>Female</v>
      </c>
      <c r="D4920" s="28">
        <v>6.28</v>
      </c>
      <c r="E4920" s="28">
        <v>9.99</v>
      </c>
      <c r="F4920" s="28">
        <v>8.97</v>
      </c>
      <c r="G4920" s="28">
        <v>93.01</v>
      </c>
      <c r="H4920" s="28" t="str">
        <f>TRIM(PROPER('Base de datos cruda'!H4920))</f>
        <v>Rpg</v>
      </c>
      <c r="I4920" s="28">
        <v>0.77</v>
      </c>
      <c r="J4920" s="28">
        <v>10.52</v>
      </c>
      <c r="K4920" s="28">
        <v>251.9</v>
      </c>
      <c r="L4920" s="28">
        <f>IF('Base de datos cruda'!L4920&lt;0,,'Base de datos cruda'!L4920)</f>
        <v>16.95</v>
      </c>
      <c r="M4920" s="28" t="str">
        <f>IF(TRIM(PROPER('Base de datos cruda'!M4920))="High","Alto",IF(TRIM(PROPER('Base de datos cruda'!M4920))="Medium","Medio","Bajo"))</f>
        <v>Bajo</v>
      </c>
      <c r="N4920" s="29">
        <v>99.527831634696</v>
      </c>
      <c r="O4920" s="32">
        <f t="shared" si="1"/>
        <v>99.52783163</v>
      </c>
      <c r="P4920" s="33">
        <f t="shared" si="2"/>
        <v>16.8</v>
      </c>
      <c r="Q4920" s="34">
        <f t="shared" si="3"/>
        <v>1.590764331</v>
      </c>
      <c r="R4920" s="35" t="str">
        <f t="shared" si="4"/>
        <v>Alto</v>
      </c>
      <c r="S4920" s="35" t="str">
        <f>IF(O4920="","",IF(O4920&gt;AVERAGE('Base de datos limpia'!$O$2:$O$8001),"Alto","Normal"))
</f>
        <v>Alto</v>
      </c>
      <c r="T4920" s="35" t="str">
        <f t="shared" si="5"/>
        <v>Gamer intensivo</v>
      </c>
      <c r="U4920" s="35"/>
    </row>
    <row r="4921">
      <c r="A4921" s="28">
        <v>4920.0</v>
      </c>
      <c r="B4921" s="28">
        <v>18.0</v>
      </c>
      <c r="C4921" s="28" t="str">
        <f>TRIM(PROPER('Base de datos cruda'!C4921))</f>
        <v>Male</v>
      </c>
      <c r="D4921" s="28">
        <v>0.9</v>
      </c>
      <c r="E4921" s="28">
        <v>7.97</v>
      </c>
      <c r="F4921" s="28">
        <v>6.83</v>
      </c>
      <c r="G4921" s="28">
        <v>82.15</v>
      </c>
      <c r="H4921" s="28" t="str">
        <f>TRIM(PROPER('Base de datos cruda'!H4921))</f>
        <v>Rpg</v>
      </c>
      <c r="I4921" s="28">
        <v>0.8</v>
      </c>
      <c r="J4921" s="28">
        <v>4.48</v>
      </c>
      <c r="K4921" s="28">
        <v>312.27</v>
      </c>
      <c r="L4921" s="28">
        <f>IF('Base de datos cruda'!L4921&lt;0,,'Base de datos cruda'!L4921)</f>
        <v>2.03</v>
      </c>
      <c r="M4921" s="28" t="str">
        <f>IF(TRIM(PROPER('Base de datos cruda'!M4921))="High","Alto",IF(TRIM(PROPER('Base de datos cruda'!M4921))="Medium","Medio","Bajo"))</f>
        <v>Medio</v>
      </c>
      <c r="N4921" s="29">
        <v>96.58</v>
      </c>
      <c r="O4921" s="32">
        <f t="shared" si="1"/>
        <v>96.58</v>
      </c>
      <c r="P4921" s="33">
        <f t="shared" si="2"/>
        <v>5.38</v>
      </c>
      <c r="Q4921" s="34">
        <f t="shared" si="3"/>
        <v>8.855555556</v>
      </c>
      <c r="R4921" s="35" t="str">
        <f t="shared" si="4"/>
        <v>Alto</v>
      </c>
      <c r="S4921" s="35" t="str">
        <f>IF(O4921="","",IF(O4921&gt;AVERAGE('Base de datos limpia'!$O$2:$O$8001),"Alto","Normal"))
</f>
        <v>Alto</v>
      </c>
      <c r="T4921" s="35" t="str">
        <f t="shared" si="5"/>
        <v>Gamer intensivo</v>
      </c>
      <c r="U4921" s="35"/>
    </row>
    <row r="4922">
      <c r="A4922" s="28">
        <v>4921.0</v>
      </c>
      <c r="B4922" s="28">
        <v>23.0</v>
      </c>
      <c r="C4922" s="28" t="str">
        <f>TRIM(PROPER('Base de datos cruda'!C4922))</f>
        <v>Female</v>
      </c>
      <c r="D4922" s="28">
        <v>5.79</v>
      </c>
      <c r="E4922" s="28">
        <v>5.36</v>
      </c>
      <c r="F4922" s="28">
        <v>4.01</v>
      </c>
      <c r="G4922" s="28">
        <v>63.41</v>
      </c>
      <c r="H4922" s="28" t="str">
        <f>TRIM(PROPER('Base de datos cruda'!H4922))</f>
        <v>Fps</v>
      </c>
      <c r="I4922" s="28">
        <v>0.74</v>
      </c>
      <c r="J4922" s="28">
        <v>9.17</v>
      </c>
      <c r="K4922" s="28">
        <v>265.29</v>
      </c>
      <c r="L4922" s="28">
        <f>IF('Base de datos cruda'!L4922&lt;0,,'Base de datos cruda'!L4922)</f>
        <v>12.65</v>
      </c>
      <c r="M4922" s="28" t="str">
        <f>IF(TRIM(PROPER('Base de datos cruda'!M4922))="High","Alto",IF(TRIM(PROPER('Base de datos cruda'!M4922))="Medium","Medio","Bajo"))</f>
        <v>Bajo</v>
      </c>
      <c r="N4922" s="29">
        <v>37.41</v>
      </c>
      <c r="O4922" s="32">
        <f t="shared" si="1"/>
        <v>37.41</v>
      </c>
      <c r="P4922" s="33">
        <f t="shared" si="2"/>
        <v>14.96</v>
      </c>
      <c r="Q4922" s="34">
        <f t="shared" si="3"/>
        <v>0.9257340242</v>
      </c>
      <c r="R4922" s="35" t="str">
        <f t="shared" si="4"/>
        <v>Bajo</v>
      </c>
      <c r="S4922" s="35" t="str">
        <f>IF(O4922="","",IF(O4922&gt;AVERAGE('Base de datos limpia'!$O$2:$O$8001),"Alto","Normal"))
</f>
        <v>Normal</v>
      </c>
      <c r="T4922" s="35" t="str">
        <f t="shared" si="5"/>
        <v>Gamer moderado</v>
      </c>
      <c r="U4922" s="35"/>
    </row>
    <row r="4923">
      <c r="A4923" s="28">
        <v>4922.0</v>
      </c>
      <c r="B4923" s="28">
        <v>22.0</v>
      </c>
      <c r="C4923" s="28" t="str">
        <f>TRIM(PROPER('Base de datos cruda'!C4923))</f>
        <v>Female</v>
      </c>
      <c r="D4923" s="28">
        <v>3.09</v>
      </c>
      <c r="E4923" s="28">
        <v>1.09</v>
      </c>
      <c r="F4923" s="28">
        <v>8.67</v>
      </c>
      <c r="G4923" s="28">
        <v>74.58</v>
      </c>
      <c r="H4923" s="28" t="str">
        <f>TRIM(PROPER('Base de datos cruda'!H4923))</f>
        <v>Fps</v>
      </c>
      <c r="I4923" s="28">
        <v>2.61</v>
      </c>
      <c r="J4923" s="28">
        <v>8.3</v>
      </c>
      <c r="K4923" s="28">
        <v>288.42</v>
      </c>
      <c r="L4923" s="28">
        <f>IF('Base de datos cruda'!L4923&lt;0,,'Base de datos cruda'!L4923)</f>
        <v>9.82</v>
      </c>
      <c r="M4923" s="28" t="str">
        <f>IF(TRIM(PROPER('Base de datos cruda'!M4923))="High","Alto",IF(TRIM(PROPER('Base de datos cruda'!M4923))="Medium","Medio","Bajo"))</f>
        <v>Medio</v>
      </c>
      <c r="N4923" s="29">
        <v>59.0010985828525</v>
      </c>
      <c r="O4923" s="32">
        <f t="shared" si="1"/>
        <v>59.00109858</v>
      </c>
      <c r="P4923" s="33">
        <f t="shared" si="2"/>
        <v>11.39</v>
      </c>
      <c r="Q4923" s="34">
        <f t="shared" si="3"/>
        <v>0.3527508091</v>
      </c>
      <c r="R4923" s="35" t="str">
        <f t="shared" si="4"/>
        <v>Medio</v>
      </c>
      <c r="S4923" s="35" t="str">
        <f>IF(O4923="","",IF(O4923&gt;AVERAGE('Base de datos limpia'!$O$2:$O$8001),"Alto","Normal"))
</f>
        <v>Normal</v>
      </c>
      <c r="T4923" s="35" t="str">
        <f t="shared" si="5"/>
        <v>Gamer casual</v>
      </c>
      <c r="U4923" s="35"/>
    </row>
    <row r="4924">
      <c r="A4924" s="28">
        <v>4923.0</v>
      </c>
      <c r="B4924" s="28">
        <v>18.0</v>
      </c>
      <c r="C4924" s="28" t="str">
        <f>TRIM(PROPER('Base de datos cruda'!C4924))</f>
        <v>Female</v>
      </c>
      <c r="D4924" s="28">
        <v>0.59</v>
      </c>
      <c r="E4924" s="28">
        <v>7.28</v>
      </c>
      <c r="F4924" s="28">
        <v>5.17</v>
      </c>
      <c r="G4924" s="28">
        <v>63.46</v>
      </c>
      <c r="H4924" s="28" t="str">
        <f>TRIM(PROPER('Base de datos cruda'!H4924))</f>
        <v>Fps</v>
      </c>
      <c r="I4924" s="28">
        <v>3.37</v>
      </c>
      <c r="J4924" s="28">
        <v>2.05</v>
      </c>
      <c r="K4924" s="28">
        <v>315.35</v>
      </c>
      <c r="L4924" s="28">
        <f>IF('Base de datos cruda'!L4924&lt;0,,'Base de datos cruda'!L4924)</f>
        <v>1.26</v>
      </c>
      <c r="M4924" s="28" t="str">
        <f>IF(TRIM(PROPER('Base de datos cruda'!M4924))="High","Alto",IF(TRIM(PROPER('Base de datos cruda'!M4924))="Medium","Medio","Bajo"))</f>
        <v>Alto</v>
      </c>
      <c r="N4924" s="29">
        <v>86.5669984882716</v>
      </c>
      <c r="O4924" s="32">
        <f t="shared" si="1"/>
        <v>86.56699849</v>
      </c>
      <c r="P4924" s="33">
        <f t="shared" si="2"/>
        <v>2.64</v>
      </c>
      <c r="Q4924" s="34">
        <f t="shared" si="3"/>
        <v>12.33898305</v>
      </c>
      <c r="R4924" s="35" t="str">
        <f t="shared" si="4"/>
        <v>Alto</v>
      </c>
      <c r="S4924" s="35" t="str">
        <f>IF(O4924="","",IF(O4924&gt;AVERAGE('Base de datos limpia'!$O$2:$O$8001),"Alto","Normal"))
</f>
        <v>Alto</v>
      </c>
      <c r="T4924" s="35" t="str">
        <f t="shared" si="5"/>
        <v>Gamer intensivo</v>
      </c>
      <c r="U4924" s="35"/>
    </row>
    <row r="4925">
      <c r="A4925" s="28">
        <v>4924.0</v>
      </c>
      <c r="B4925" s="28">
        <v>24.0</v>
      </c>
      <c r="C4925" s="28" t="str">
        <f>TRIM(PROPER('Base de datos cruda'!C4925))</f>
        <v>Female</v>
      </c>
      <c r="D4925" s="28">
        <v>6.5</v>
      </c>
      <c r="E4925" s="28">
        <v>4.5</v>
      </c>
      <c r="F4925" s="28">
        <v>7.44</v>
      </c>
      <c r="G4925" s="28">
        <v>72.45</v>
      </c>
      <c r="H4925" s="28" t="str">
        <f>TRIM(PROPER('Base de datos cruda'!H4925))</f>
        <v>Rpg</v>
      </c>
      <c r="I4925" s="28">
        <v>2.95</v>
      </c>
      <c r="J4925" s="28">
        <v>10.42</v>
      </c>
      <c r="K4925" s="28">
        <v>222.19</v>
      </c>
      <c r="L4925" s="28">
        <f>IF('Base de datos cruda'!L4925&lt;0,,'Base de datos cruda'!L4925)</f>
        <v>14.2</v>
      </c>
      <c r="M4925" s="28" t="str">
        <f>IF(TRIM(PROPER('Base de datos cruda'!M4925))="High","Alto",IF(TRIM(PROPER('Base de datos cruda'!M4925))="Medium","Medio","Bajo"))</f>
        <v>Bajo</v>
      </c>
      <c r="N4925" s="29">
        <v>43.18</v>
      </c>
      <c r="O4925" s="32">
        <f t="shared" si="1"/>
        <v>43.18</v>
      </c>
      <c r="P4925" s="33">
        <f t="shared" si="2"/>
        <v>16.92</v>
      </c>
      <c r="Q4925" s="34">
        <f t="shared" si="3"/>
        <v>0.6923076923</v>
      </c>
      <c r="R4925" s="35" t="str">
        <f t="shared" si="4"/>
        <v>Bajo</v>
      </c>
      <c r="S4925" s="35" t="str">
        <f>IF(O4925="","",IF(O4925&gt;AVERAGE('Base de datos limpia'!$O$2:$O$8001),"Alto","Normal"))
</f>
        <v>Normal</v>
      </c>
      <c r="T4925" s="35" t="str">
        <f t="shared" si="5"/>
        <v>Gamer moderado</v>
      </c>
      <c r="U4925" s="35"/>
    </row>
    <row r="4926">
      <c r="A4926" s="28">
        <v>4925.0</v>
      </c>
      <c r="B4926" s="28">
        <v>20.0</v>
      </c>
      <c r="C4926" s="28" t="str">
        <f>TRIM(PROPER('Base de datos cruda'!C4926))</f>
        <v>Male</v>
      </c>
      <c r="D4926" s="28">
        <v>4.64</v>
      </c>
      <c r="E4926" s="28">
        <v>6.7</v>
      </c>
      <c r="F4926" s="28">
        <v>6.58</v>
      </c>
      <c r="G4926" s="28">
        <v>70.35</v>
      </c>
      <c r="H4926" s="28" t="str">
        <f>TRIM(PROPER('Base de datos cruda'!H4926))</f>
        <v>Fps</v>
      </c>
      <c r="I4926" s="28">
        <v>4.89</v>
      </c>
      <c r="J4926" s="28">
        <v>6.21</v>
      </c>
      <c r="K4926" s="28">
        <v>283.4</v>
      </c>
      <c r="L4926" s="28">
        <f>IF('Base de datos cruda'!L4926&lt;0,,'Base de datos cruda'!L4926)</f>
        <v>9.26</v>
      </c>
      <c r="M4926" s="28" t="str">
        <f>IF(TRIM(PROPER('Base de datos cruda'!M4926))="High","Alto",IF(TRIM(PROPER('Base de datos cruda'!M4926))="Medium","Medio","Bajo"))</f>
        <v>Medio</v>
      </c>
      <c r="N4926" s="29">
        <v>64.03</v>
      </c>
      <c r="O4926" s="32">
        <f t="shared" si="1"/>
        <v>64.03</v>
      </c>
      <c r="P4926" s="33">
        <f t="shared" si="2"/>
        <v>10.85</v>
      </c>
      <c r="Q4926" s="34">
        <f t="shared" si="3"/>
        <v>1.443965517</v>
      </c>
      <c r="R4926" s="35" t="str">
        <f t="shared" si="4"/>
        <v>Medio</v>
      </c>
      <c r="S4926" s="35" t="str">
        <f>IF(O4926="","",IF(O4926&gt;AVERAGE('Base de datos limpia'!$O$2:$O$8001),"Alto","Normal"))
</f>
        <v>Normal</v>
      </c>
      <c r="T4926" s="35" t="str">
        <f t="shared" si="5"/>
        <v>Gamer intensivo</v>
      </c>
      <c r="U4926" s="35"/>
    </row>
    <row r="4927">
      <c r="A4927" s="28">
        <v>4926.0</v>
      </c>
      <c r="B4927" s="28">
        <v>24.0</v>
      </c>
      <c r="C4927" s="28" t="str">
        <f>TRIM(PROPER('Base de datos cruda'!C4927))</f>
        <v>Female</v>
      </c>
      <c r="D4927" s="28">
        <v>1.89</v>
      </c>
      <c r="E4927" s="28">
        <v>6.46</v>
      </c>
      <c r="F4927" s="28">
        <v>5.63</v>
      </c>
      <c r="G4927" s="28">
        <v>75.54</v>
      </c>
      <c r="H4927" s="28" t="str">
        <f>TRIM(PROPER('Base de datos cruda'!H4927))</f>
        <v>Fps</v>
      </c>
      <c r="I4927" s="28">
        <v>0.63</v>
      </c>
      <c r="J4927" s="28">
        <v>5.7</v>
      </c>
      <c r="K4927" s="28">
        <v>297.71</v>
      </c>
      <c r="L4927" s="28">
        <f>IF('Base de datos cruda'!L4927&lt;0,,'Base de datos cruda'!L4927)</f>
        <v>7.07</v>
      </c>
      <c r="M4927" s="28" t="str">
        <f>IF(TRIM(PROPER('Base de datos cruda'!M4927))="High","Alto",IF(TRIM(PROPER('Base de datos cruda'!M4927))="Medium","Medio","Bajo"))</f>
        <v>Medio</v>
      </c>
      <c r="N4927" s="29">
        <v>78.55</v>
      </c>
      <c r="O4927" s="32">
        <f t="shared" si="1"/>
        <v>78.55</v>
      </c>
      <c r="P4927" s="33">
        <f t="shared" si="2"/>
        <v>7.59</v>
      </c>
      <c r="Q4927" s="34">
        <f t="shared" si="3"/>
        <v>3.417989418</v>
      </c>
      <c r="R4927" s="35" t="str">
        <f t="shared" si="4"/>
        <v>Alto</v>
      </c>
      <c r="S4927" s="35" t="str">
        <f>IF(O4927="","",IF(O4927&gt;AVERAGE('Base de datos limpia'!$O$2:$O$8001),"Alto","Normal"))
</f>
        <v>Alto</v>
      </c>
      <c r="T4927" s="35" t="str">
        <f t="shared" si="5"/>
        <v>Gamer intensivo</v>
      </c>
      <c r="U4927" s="35"/>
    </row>
    <row r="4928">
      <c r="A4928" s="28">
        <v>4927.0</v>
      </c>
      <c r="B4928" s="28">
        <v>22.0</v>
      </c>
      <c r="C4928" s="28" t="str">
        <f>TRIM(PROPER('Base de datos cruda'!C4928))</f>
        <v>Female</v>
      </c>
      <c r="D4928" s="28">
        <v>7.16</v>
      </c>
      <c r="E4928" s="28">
        <v>5.33</v>
      </c>
      <c r="F4928" s="28">
        <v>5.41</v>
      </c>
      <c r="G4928" s="28">
        <v>93.49</v>
      </c>
      <c r="H4928" s="28" t="str">
        <f>TRIM(PROPER('Base de datos cruda'!H4928))</f>
        <v>Casual</v>
      </c>
      <c r="I4928" s="28">
        <v>4.93</v>
      </c>
      <c r="J4928" s="28">
        <v>12.98</v>
      </c>
      <c r="K4928" s="28">
        <v>213.24</v>
      </c>
      <c r="L4928" s="28">
        <f>IF('Base de datos cruda'!L4928&lt;0,,'Base de datos cruda'!L4928)</f>
        <v>19.16</v>
      </c>
      <c r="M4928" s="28" t="str">
        <f>IF(TRIM(PROPER('Base de datos cruda'!M4928))="High","Alto",IF(TRIM(PROPER('Base de datos cruda'!M4928))="Medium","Medio","Bajo"))</f>
        <v>Bajo</v>
      </c>
      <c r="N4928" s="29">
        <v>52.03</v>
      </c>
      <c r="O4928" s="32">
        <f t="shared" si="1"/>
        <v>52.03</v>
      </c>
      <c r="P4928" s="33">
        <f t="shared" si="2"/>
        <v>20.14</v>
      </c>
      <c r="Q4928" s="34">
        <f t="shared" si="3"/>
        <v>0.7444134078</v>
      </c>
      <c r="R4928" s="35" t="str">
        <f t="shared" si="4"/>
        <v>Medio</v>
      </c>
      <c r="S4928" s="35" t="str">
        <f>IF(O4928="","",IF(O4928&gt;AVERAGE('Base de datos limpia'!$O$2:$O$8001),"Alto","Normal"))
</f>
        <v>Normal</v>
      </c>
      <c r="T4928" s="35" t="str">
        <f t="shared" si="5"/>
        <v>Gamer moderado</v>
      </c>
      <c r="U4928" s="35"/>
    </row>
    <row r="4929">
      <c r="A4929" s="28">
        <v>4928.0</v>
      </c>
      <c r="B4929" s="28">
        <v>22.0</v>
      </c>
      <c r="C4929" s="28" t="str">
        <f>TRIM(PROPER('Base de datos cruda'!C4929))</f>
        <v>Male</v>
      </c>
      <c r="D4929" s="28">
        <v>0.36</v>
      </c>
      <c r="E4929" s="28">
        <v>9.5</v>
      </c>
      <c r="F4929" s="28">
        <v>8.64</v>
      </c>
      <c r="G4929" s="28">
        <v>66.02</v>
      </c>
      <c r="H4929" s="28" t="str">
        <f>TRIM(PROPER('Base de datos cruda'!H4929))</f>
        <v>Casual</v>
      </c>
      <c r="I4929" s="28">
        <v>2.33</v>
      </c>
      <c r="J4929" s="28">
        <v>1.65</v>
      </c>
      <c r="K4929" s="28">
        <v>317.94</v>
      </c>
      <c r="L4929" s="28">
        <f>IF('Base de datos cruda'!L4929&lt;0,,'Base de datos cruda'!L4929)</f>
        <v>2.35</v>
      </c>
      <c r="M4929" s="28" t="str">
        <f>IF(TRIM(PROPER('Base de datos cruda'!M4929))="High","Alto",IF(TRIM(PROPER('Base de datos cruda'!M4929))="Medium","Medio","Bajo"))</f>
        <v>Medio</v>
      </c>
      <c r="N4929" s="29">
        <v>109.9510266348</v>
      </c>
      <c r="O4929" s="33" t="str">
        <f t="shared" si="1"/>
        <v/>
      </c>
      <c r="P4929" s="33">
        <f t="shared" si="2"/>
        <v>2.01</v>
      </c>
      <c r="Q4929" s="34">
        <f t="shared" si="3"/>
        <v>26.38888889</v>
      </c>
      <c r="R4929" s="35" t="str">
        <f t="shared" si="4"/>
        <v>Alto</v>
      </c>
      <c r="S4929" s="35" t="str">
        <f>IF(O4929="","",IF(O4929&gt;AVERAGE('Base de datos limpia'!$O$2:$O$8001),"Alto","Normal"))
</f>
        <v/>
      </c>
      <c r="T4929" s="35" t="str">
        <f t="shared" si="5"/>
        <v>Gamer intensivo</v>
      </c>
      <c r="U4929" s="35"/>
    </row>
    <row r="4930">
      <c r="A4930" s="28">
        <v>4929.0</v>
      </c>
      <c r="B4930" s="28">
        <v>21.0</v>
      </c>
      <c r="C4930" s="28" t="str">
        <f>TRIM(PROPER('Base de datos cruda'!C4930))</f>
        <v>Female</v>
      </c>
      <c r="D4930" s="28">
        <v>1.61</v>
      </c>
      <c r="E4930" s="28">
        <v>1.21</v>
      </c>
      <c r="F4930" s="28">
        <v>8.56</v>
      </c>
      <c r="G4930" s="28">
        <v>72.24</v>
      </c>
      <c r="H4930" s="28" t="str">
        <f>TRIM(PROPER('Base de datos cruda'!H4930))</f>
        <v>Rpg</v>
      </c>
      <c r="I4930" s="28">
        <v>1.09</v>
      </c>
      <c r="J4930" s="28">
        <v>4.72</v>
      </c>
      <c r="K4930" s="28">
        <v>292.57</v>
      </c>
      <c r="L4930" s="28">
        <f>IF('Base de datos cruda'!L4930&lt;0,,'Base de datos cruda'!L4930)</f>
        <v>3.38</v>
      </c>
      <c r="M4930" s="28" t="str">
        <f>IF(TRIM(PROPER('Base de datos cruda'!M4930))="High","Alto",IF(TRIM(PROPER('Base de datos cruda'!M4930))="Medium","Medio","Bajo"))</f>
        <v>Medio</v>
      </c>
      <c r="N4930" s="29">
        <v>54.77</v>
      </c>
      <c r="O4930" s="32">
        <f t="shared" si="1"/>
        <v>54.77</v>
      </c>
      <c r="P4930" s="33">
        <f t="shared" si="2"/>
        <v>6.33</v>
      </c>
      <c r="Q4930" s="34">
        <f t="shared" si="3"/>
        <v>0.751552795</v>
      </c>
      <c r="R4930" s="35" t="str">
        <f t="shared" si="4"/>
        <v>Medio</v>
      </c>
      <c r="S4930" s="35" t="str">
        <f>IF(O4930="","",IF(O4930&gt;AVERAGE('Base de datos limpia'!$O$2:$O$8001),"Alto","Normal"))
</f>
        <v>Normal</v>
      </c>
      <c r="T4930" s="35" t="str">
        <f t="shared" si="5"/>
        <v>Gamer casual</v>
      </c>
      <c r="U4930" s="35"/>
    </row>
    <row r="4931">
      <c r="A4931" s="28">
        <v>4930.0</v>
      </c>
      <c r="B4931" s="28">
        <v>17.0</v>
      </c>
      <c r="C4931" s="28" t="str">
        <f>TRIM(PROPER('Base de datos cruda'!C4931))</f>
        <v>Male</v>
      </c>
      <c r="D4931" s="28">
        <v>6.02</v>
      </c>
      <c r="E4931" s="28">
        <v>7.41</v>
      </c>
      <c r="F4931" s="28">
        <v>6.57</v>
      </c>
      <c r="G4931" s="28">
        <v>70.44</v>
      </c>
      <c r="H4931" s="28" t="str">
        <f>TRIM(PROPER('Base de datos cruda'!H4931))</f>
        <v>Casual</v>
      </c>
      <c r="I4931" s="28">
        <v>4.72</v>
      </c>
      <c r="J4931" s="28">
        <v>11.03</v>
      </c>
      <c r="K4931" s="28">
        <v>239.29</v>
      </c>
      <c r="L4931" s="28">
        <f>IF('Base de datos cruda'!L4931&lt;0,,'Base de datos cruda'!L4931)</f>
        <v>17.28</v>
      </c>
      <c r="M4931" s="28" t="str">
        <f>IF(TRIM(PROPER('Base de datos cruda'!M4931))="High","Alto",IF(TRIM(PROPER('Base de datos cruda'!M4931))="Medium","Medio","Bajo"))</f>
        <v>Bajo</v>
      </c>
      <c r="N4931" s="29">
        <v>78.0249355199336</v>
      </c>
      <c r="O4931" s="32">
        <f t="shared" si="1"/>
        <v>78.02493552</v>
      </c>
      <c r="P4931" s="33">
        <f t="shared" si="2"/>
        <v>17.05</v>
      </c>
      <c r="Q4931" s="34">
        <f t="shared" si="3"/>
        <v>1.23089701</v>
      </c>
      <c r="R4931" s="35" t="str">
        <f t="shared" si="4"/>
        <v>Alto</v>
      </c>
      <c r="S4931" s="35" t="str">
        <f>IF(O4931="","",IF(O4931&gt;AVERAGE('Base de datos limpia'!$O$2:$O$8001),"Alto","Normal"))
</f>
        <v>Alto</v>
      </c>
      <c r="T4931" s="35" t="str">
        <f t="shared" si="5"/>
        <v>Gamer intensivo</v>
      </c>
      <c r="U4931" s="35"/>
    </row>
    <row r="4932">
      <c r="A4932" s="28">
        <v>4931.0</v>
      </c>
      <c r="B4932" s="28">
        <v>24.0</v>
      </c>
      <c r="C4932" s="28" t="str">
        <f>TRIM(PROPER('Base de datos cruda'!C4932))</f>
        <v>Female</v>
      </c>
      <c r="D4932" s="28">
        <v>5.68</v>
      </c>
      <c r="E4932" s="28">
        <v>4.69</v>
      </c>
      <c r="F4932" s="28">
        <v>5.29</v>
      </c>
      <c r="G4932" s="28">
        <v>71.85</v>
      </c>
      <c r="H4932" s="28" t="str">
        <f>TRIM(PROPER('Base de datos cruda'!H4932))</f>
        <v>Rpg</v>
      </c>
      <c r="I4932" s="28">
        <v>2.34</v>
      </c>
      <c r="J4932" s="28">
        <v>8.53</v>
      </c>
      <c r="K4932" s="28">
        <v>254.51</v>
      </c>
      <c r="L4932" s="28">
        <f>IF('Base de datos cruda'!L4932&lt;0,,'Base de datos cruda'!L4932)</f>
        <v>13.3</v>
      </c>
      <c r="M4932" s="28" t="str">
        <f>IF(TRIM(PROPER('Base de datos cruda'!M4932))="High","Alto",IF(TRIM(PROPER('Base de datos cruda'!M4932))="Medium","Medio","Bajo"))</f>
        <v>Bajo</v>
      </c>
      <c r="N4932" s="29">
        <v>43.46</v>
      </c>
      <c r="O4932" s="32">
        <f t="shared" si="1"/>
        <v>43.46</v>
      </c>
      <c r="P4932" s="33">
        <f t="shared" si="2"/>
        <v>14.21</v>
      </c>
      <c r="Q4932" s="34">
        <f t="shared" si="3"/>
        <v>0.8257042254</v>
      </c>
      <c r="R4932" s="35" t="str">
        <f t="shared" si="4"/>
        <v>Bajo</v>
      </c>
      <c r="S4932" s="35" t="str">
        <f>IF(O4932="","",IF(O4932&gt;AVERAGE('Base de datos limpia'!$O$2:$O$8001),"Alto","Normal"))
</f>
        <v>Normal</v>
      </c>
      <c r="T4932" s="35" t="str">
        <f t="shared" si="5"/>
        <v>Gamer moderado</v>
      </c>
      <c r="U4932" s="35"/>
    </row>
    <row r="4933">
      <c r="A4933" s="28">
        <v>4932.0</v>
      </c>
      <c r="B4933" s="28">
        <v>21.0</v>
      </c>
      <c r="C4933" s="28" t="str">
        <f>TRIM(PROPER('Base de datos cruda'!C4933))</f>
        <v>Male</v>
      </c>
      <c r="D4933" s="28">
        <v>2.31</v>
      </c>
      <c r="E4933" s="28">
        <v>7.42</v>
      </c>
      <c r="F4933" s="28">
        <v>4.51</v>
      </c>
      <c r="G4933" s="28">
        <v>74.42</v>
      </c>
      <c r="H4933" s="28" t="str">
        <f>TRIM(PROPER('Base de datos cruda'!H4933))</f>
        <v>Fps</v>
      </c>
      <c r="I4933" s="28">
        <v>1.74</v>
      </c>
      <c r="J4933" s="28">
        <v>5.91</v>
      </c>
      <c r="K4933" s="28">
        <v>286.41</v>
      </c>
      <c r="L4933" s="28">
        <f>IF('Base de datos cruda'!L4933&lt;0,,'Base de datos cruda'!L4933)</f>
        <v>8.52</v>
      </c>
      <c r="M4933" s="28" t="str">
        <f>IF(TRIM(PROPER('Base de datos cruda'!M4933))="High","Alto",IF(TRIM(PROPER('Base de datos cruda'!M4933))="Medium","Medio","Bajo"))</f>
        <v>Alto</v>
      </c>
      <c r="N4933" s="29">
        <v>78.59</v>
      </c>
      <c r="O4933" s="32">
        <f t="shared" si="1"/>
        <v>78.59</v>
      </c>
      <c r="P4933" s="33">
        <f t="shared" si="2"/>
        <v>8.22</v>
      </c>
      <c r="Q4933" s="34">
        <f t="shared" si="3"/>
        <v>3.212121212</v>
      </c>
      <c r="R4933" s="35" t="str">
        <f t="shared" si="4"/>
        <v>Alto</v>
      </c>
      <c r="S4933" s="35" t="str">
        <f>IF(O4933="","",IF(O4933&gt;AVERAGE('Base de datos limpia'!$O$2:$O$8001),"Alto","Normal"))
</f>
        <v>Alto</v>
      </c>
      <c r="T4933" s="35" t="str">
        <f t="shared" si="5"/>
        <v>Gamer intensivo</v>
      </c>
      <c r="U4933" s="35"/>
    </row>
    <row r="4934">
      <c r="A4934" s="28">
        <v>4933.0</v>
      </c>
      <c r="B4934" s="28">
        <v>23.0</v>
      </c>
      <c r="C4934" s="28" t="str">
        <f>TRIM(PROPER('Base de datos cruda'!C4934))</f>
        <v>Female</v>
      </c>
      <c r="D4934" s="28">
        <v>0.5</v>
      </c>
      <c r="E4934" s="28">
        <v>7.08</v>
      </c>
      <c r="F4934" s="28">
        <v>4.78</v>
      </c>
      <c r="G4934" s="28">
        <v>69.77</v>
      </c>
      <c r="H4934" s="28" t="str">
        <f>TRIM(PROPER('Base de datos cruda'!H4934))</f>
        <v>Rpg</v>
      </c>
      <c r="I4934" s="28">
        <v>1.07</v>
      </c>
      <c r="J4934" s="28">
        <v>2.07</v>
      </c>
      <c r="K4934" s="28">
        <v>324.27</v>
      </c>
      <c r="L4934" s="28" t="str">
        <f>IF('Base de datos cruda'!L4934&lt;0,,'Base de datos cruda'!L4934)</f>
        <v/>
      </c>
      <c r="M4934" s="28" t="str">
        <f>IF(TRIM(PROPER('Base de datos cruda'!M4934))="High","Alto",IF(TRIM(PROPER('Base de datos cruda'!M4934))="Medium","Medio","Bajo"))</f>
        <v>Alto</v>
      </c>
      <c r="N4934" s="29">
        <v>74.57</v>
      </c>
      <c r="O4934" s="32">
        <f t="shared" si="1"/>
        <v>74.57</v>
      </c>
      <c r="P4934" s="33">
        <f t="shared" si="2"/>
        <v>2.57</v>
      </c>
      <c r="Q4934" s="34">
        <f t="shared" si="3"/>
        <v>14.16</v>
      </c>
      <c r="R4934" s="35" t="str">
        <f t="shared" si="4"/>
        <v>Alto</v>
      </c>
      <c r="S4934" s="35" t="str">
        <f>IF(O4934="","",IF(O4934&gt;AVERAGE('Base de datos limpia'!$O$2:$O$8001),"Alto","Normal"))
</f>
        <v>Alto</v>
      </c>
      <c r="T4934" s="35" t="str">
        <f t="shared" si="5"/>
        <v>Gamer intensivo</v>
      </c>
      <c r="U4934" s="35"/>
    </row>
    <row r="4935">
      <c r="A4935" s="28">
        <v>4934.0</v>
      </c>
      <c r="B4935" s="28">
        <v>16.0</v>
      </c>
      <c r="C4935" s="28" t="str">
        <f>TRIM(PROPER('Base de datos cruda'!C4935))</f>
        <v>Male</v>
      </c>
      <c r="D4935" s="28">
        <v>6.86</v>
      </c>
      <c r="E4935" s="28">
        <v>1.09</v>
      </c>
      <c r="F4935" s="28">
        <v>6.61</v>
      </c>
      <c r="G4935" s="28">
        <v>97.7</v>
      </c>
      <c r="H4935" s="28" t="str">
        <f>TRIM(PROPER('Base de datos cruda'!H4935))</f>
        <v>Rpg</v>
      </c>
      <c r="I4935" s="28">
        <v>1.34</v>
      </c>
      <c r="J4935" s="28">
        <v>8.98</v>
      </c>
      <c r="K4935" s="28">
        <v>236.53</v>
      </c>
      <c r="L4935" s="28">
        <f>IF('Base de datos cruda'!L4935&lt;0,,'Base de datos cruda'!L4935)</f>
        <v>17.12</v>
      </c>
      <c r="M4935" s="28" t="str">
        <f>IF(TRIM(PROPER('Base de datos cruda'!M4935))="High","Alto",IF(TRIM(PROPER('Base de datos cruda'!M4935))="Medium","Medio","Bajo"))</f>
        <v>Bajo</v>
      </c>
      <c r="N4935" s="29">
        <v>17.12</v>
      </c>
      <c r="O4935" s="32">
        <f t="shared" si="1"/>
        <v>17.12</v>
      </c>
      <c r="P4935" s="33">
        <f t="shared" si="2"/>
        <v>15.84</v>
      </c>
      <c r="Q4935" s="34">
        <f t="shared" si="3"/>
        <v>0.1588921283</v>
      </c>
      <c r="R4935" s="35" t="str">
        <f t="shared" si="4"/>
        <v>Bajo</v>
      </c>
      <c r="S4935" s="35" t="str">
        <f>IF(O4935="","",IF(O4935&gt;AVERAGE('Base de datos limpia'!$O$2:$O$8001),"Alto","Normal"))
</f>
        <v>Normal</v>
      </c>
      <c r="T4935" s="35" t="str">
        <f t="shared" si="5"/>
        <v>Gamer casual</v>
      </c>
      <c r="U4935" s="35"/>
    </row>
    <row r="4936">
      <c r="A4936" s="28">
        <v>4935.0</v>
      </c>
      <c r="B4936" s="28">
        <v>20.0</v>
      </c>
      <c r="C4936" s="28" t="str">
        <f>TRIM(PROPER('Base de datos cruda'!C4936))</f>
        <v>Male</v>
      </c>
      <c r="D4936" s="28">
        <v>2.51</v>
      </c>
      <c r="E4936" s="28">
        <v>3.57</v>
      </c>
      <c r="F4936" s="28">
        <v>5.54</v>
      </c>
      <c r="G4936" s="28">
        <v>76.8</v>
      </c>
      <c r="H4936" s="28" t="str">
        <f>TRIM(PROPER('Base de datos cruda'!H4936))</f>
        <v>Fps</v>
      </c>
      <c r="I4936" s="28">
        <v>4.9</v>
      </c>
      <c r="J4936" s="28">
        <v>6.94</v>
      </c>
      <c r="K4936" s="28">
        <v>293.88</v>
      </c>
      <c r="L4936" s="28">
        <f>IF('Base de datos cruda'!L4936&lt;0,,'Base de datos cruda'!L4936)</f>
        <v>6.49</v>
      </c>
      <c r="M4936" s="28" t="str">
        <f>IF(TRIM(PROPER('Base de datos cruda'!M4936))="High","Alto",IF(TRIM(PROPER('Base de datos cruda'!M4936))="Medium","Medio","Bajo"))</f>
        <v>Medio</v>
      </c>
      <c r="N4936" s="29">
        <v>58.39</v>
      </c>
      <c r="O4936" s="32">
        <f t="shared" si="1"/>
        <v>58.39</v>
      </c>
      <c r="P4936" s="33">
        <f t="shared" si="2"/>
        <v>9.45</v>
      </c>
      <c r="Q4936" s="34">
        <f t="shared" si="3"/>
        <v>1.422310757</v>
      </c>
      <c r="R4936" s="35" t="str">
        <f t="shared" si="4"/>
        <v>Medio</v>
      </c>
      <c r="S4936" s="35" t="str">
        <f>IF(O4936="","",IF(O4936&gt;AVERAGE('Base de datos limpia'!$O$2:$O$8001),"Alto","Normal"))
</f>
        <v>Normal</v>
      </c>
      <c r="T4936" s="35" t="str">
        <f t="shared" si="5"/>
        <v>Gamer moderado</v>
      </c>
      <c r="U4936" s="35"/>
    </row>
    <row r="4937">
      <c r="A4937" s="28">
        <v>4936.0</v>
      </c>
      <c r="B4937" s="28">
        <v>16.0</v>
      </c>
      <c r="C4937" s="28" t="str">
        <f>TRIM(PROPER('Base de datos cruda'!C4937))</f>
        <v>Other</v>
      </c>
      <c r="D4937" s="28">
        <v>1.57</v>
      </c>
      <c r="E4937" s="28">
        <v>2.7</v>
      </c>
      <c r="F4937" s="28">
        <v>4.21</v>
      </c>
      <c r="G4937" s="28">
        <v>64.56</v>
      </c>
      <c r="H4937" s="28" t="str">
        <f>TRIM(PROPER('Base de datos cruda'!H4937))</f>
        <v>Fps</v>
      </c>
      <c r="I4937" s="28">
        <v>1.52</v>
      </c>
      <c r="J4937" s="28">
        <v>6.71</v>
      </c>
      <c r="K4937" s="28">
        <v>306.83</v>
      </c>
      <c r="L4937" s="28">
        <f>IF('Base de datos cruda'!L4937&lt;0,,'Base de datos cruda'!L4937)</f>
        <v>4.83</v>
      </c>
      <c r="M4937" s="28" t="str">
        <f>IF(TRIM(PROPER('Base de datos cruda'!M4937))="High","Alto",IF(TRIM(PROPER('Base de datos cruda'!M4937))="Medium","Medio","Bajo"))</f>
        <v>Medio</v>
      </c>
      <c r="N4937" s="29">
        <v>51.62</v>
      </c>
      <c r="O4937" s="32">
        <f t="shared" si="1"/>
        <v>51.62</v>
      </c>
      <c r="P4937" s="33">
        <f t="shared" si="2"/>
        <v>8.28</v>
      </c>
      <c r="Q4937" s="34">
        <f t="shared" si="3"/>
        <v>1.719745223</v>
      </c>
      <c r="R4937" s="35" t="str">
        <f t="shared" si="4"/>
        <v>Medio</v>
      </c>
      <c r="S4937" s="35" t="str">
        <f>IF(O4937="","",IF(O4937&gt;AVERAGE('Base de datos limpia'!$O$2:$O$8001),"Alto","Normal"))
</f>
        <v>Normal</v>
      </c>
      <c r="T4937" s="35" t="str">
        <f t="shared" si="5"/>
        <v>Gamer casual</v>
      </c>
      <c r="U4937" s="35"/>
    </row>
    <row r="4938">
      <c r="A4938" s="28">
        <v>4937.0</v>
      </c>
      <c r="B4938" s="28">
        <v>23.0</v>
      </c>
      <c r="C4938" s="28" t="str">
        <f>TRIM(PROPER('Base de datos cruda'!C4938))</f>
        <v>Female</v>
      </c>
      <c r="D4938" s="28">
        <v>4.13</v>
      </c>
      <c r="E4938" s="28">
        <v>2.5</v>
      </c>
      <c r="F4938" s="28">
        <v>6.28</v>
      </c>
      <c r="G4938" s="28">
        <v>78.71</v>
      </c>
      <c r="H4938" s="28" t="str">
        <f>TRIM(PROPER('Base de datos cruda'!H4938))</f>
        <v>Fps</v>
      </c>
      <c r="I4938" s="28">
        <v>4.89</v>
      </c>
      <c r="J4938" s="28">
        <v>8.36</v>
      </c>
      <c r="K4938" s="28">
        <v>272.96</v>
      </c>
      <c r="L4938" s="28">
        <f>IF('Base de datos cruda'!L4938&lt;0,,'Base de datos cruda'!L4938)</f>
        <v>11.19</v>
      </c>
      <c r="M4938" s="28" t="str">
        <f>IF(TRIM(PROPER('Base de datos cruda'!M4938))="High","Alto",IF(TRIM(PROPER('Base de datos cruda'!M4938))="Medium","Medio","Bajo"))</f>
        <v>Medio</v>
      </c>
      <c r="N4938" s="29">
        <v>44.2</v>
      </c>
      <c r="O4938" s="32">
        <f t="shared" si="1"/>
        <v>44.2</v>
      </c>
      <c r="P4938" s="33">
        <f t="shared" si="2"/>
        <v>12.49</v>
      </c>
      <c r="Q4938" s="34">
        <f t="shared" si="3"/>
        <v>0.6053268765</v>
      </c>
      <c r="R4938" s="35" t="str">
        <f t="shared" si="4"/>
        <v>Bajo</v>
      </c>
      <c r="S4938" s="35" t="str">
        <f>IF(O4938="","",IF(O4938&gt;AVERAGE('Base de datos limpia'!$O$2:$O$8001),"Alto","Normal"))
</f>
        <v>Normal</v>
      </c>
      <c r="T4938" s="35" t="str">
        <f t="shared" si="5"/>
        <v>Gamer casual</v>
      </c>
      <c r="U4938" s="35"/>
    </row>
    <row r="4939">
      <c r="A4939" s="28">
        <v>4938.0</v>
      </c>
      <c r="B4939" s="28">
        <v>23.0</v>
      </c>
      <c r="C4939" s="28" t="str">
        <f>TRIM(PROPER('Base de datos cruda'!C4939))</f>
        <v>Male</v>
      </c>
      <c r="D4939" s="28">
        <v>7.28</v>
      </c>
      <c r="E4939" s="28">
        <v>7.56</v>
      </c>
      <c r="F4939" s="28">
        <v>7.73</v>
      </c>
      <c r="G4939" s="28">
        <v>67.38</v>
      </c>
      <c r="H4939" s="28" t="str">
        <f>TRIM(PROPER('Base de datos cruda'!H4939))</f>
        <v>Rpg</v>
      </c>
      <c r="I4939" s="28">
        <v>1.65</v>
      </c>
      <c r="J4939" s="28">
        <v>12.46</v>
      </c>
      <c r="K4939" s="28">
        <v>234.78</v>
      </c>
      <c r="L4939" s="28">
        <f>IF('Base de datos cruda'!L4939&lt;0,,'Base de datos cruda'!L4939)</f>
        <v>13.05</v>
      </c>
      <c r="M4939" s="28" t="str">
        <f>IF(TRIM(PROPER('Base de datos cruda'!M4939))="High","Alto",IF(TRIM(PROPER('Base de datos cruda'!M4939))="Medium","Medio","Bajo"))</f>
        <v>Bajo</v>
      </c>
      <c r="N4939" s="29">
        <v>70.615229438223</v>
      </c>
      <c r="O4939" s="32">
        <f t="shared" si="1"/>
        <v>70.61522944</v>
      </c>
      <c r="P4939" s="33">
        <f t="shared" si="2"/>
        <v>19.74</v>
      </c>
      <c r="Q4939" s="34">
        <f t="shared" si="3"/>
        <v>1.038461538</v>
      </c>
      <c r="R4939" s="35" t="str">
        <f t="shared" si="4"/>
        <v>Alto</v>
      </c>
      <c r="S4939" s="35" t="str">
        <f>IF(O4939="","",IF(O4939&gt;AVERAGE('Base de datos limpia'!$O$2:$O$8001),"Alto","Normal"))
</f>
        <v>Alto</v>
      </c>
      <c r="T4939" s="35" t="str">
        <f t="shared" si="5"/>
        <v>Gamer intensivo</v>
      </c>
      <c r="U4939" s="35"/>
    </row>
    <row r="4940">
      <c r="A4940" s="28">
        <v>4939.0</v>
      </c>
      <c r="B4940" s="28">
        <v>16.0</v>
      </c>
      <c r="C4940" s="28" t="str">
        <f>TRIM(PROPER('Base de datos cruda'!C4940))</f>
        <v>Male</v>
      </c>
      <c r="D4940" s="28">
        <v>0.35</v>
      </c>
      <c r="E4940" s="28">
        <v>3.16</v>
      </c>
      <c r="F4940" s="28">
        <v>8.46</v>
      </c>
      <c r="G4940" s="28">
        <v>68.65</v>
      </c>
      <c r="H4940" s="28" t="str">
        <f>TRIM(PROPER('Base de datos cruda'!H4940))</f>
        <v>Fps</v>
      </c>
      <c r="I4940" s="28">
        <v>1.16</v>
      </c>
      <c r="J4940" s="28">
        <v>4.38</v>
      </c>
      <c r="K4940" s="28">
        <v>317.22</v>
      </c>
      <c r="L4940" s="28">
        <f>IF('Base de datos cruda'!L4940&lt;0,,'Base de datos cruda'!L4940)</f>
        <v>3.41</v>
      </c>
      <c r="M4940" s="28" t="str">
        <f>IF(TRIM(PROPER('Base de datos cruda'!M4940))="High","Alto",IF(TRIM(PROPER('Base de datos cruda'!M4940))="Medium","Medio","Bajo"))</f>
        <v>Medio</v>
      </c>
      <c r="N4940" s="29">
        <v>75.98</v>
      </c>
      <c r="O4940" s="32">
        <f t="shared" si="1"/>
        <v>75.98</v>
      </c>
      <c r="P4940" s="33">
        <f t="shared" si="2"/>
        <v>4.73</v>
      </c>
      <c r="Q4940" s="34">
        <f t="shared" si="3"/>
        <v>9.028571429</v>
      </c>
      <c r="R4940" s="35" t="str">
        <f t="shared" si="4"/>
        <v>Alto</v>
      </c>
      <c r="S4940" s="35" t="str">
        <f>IF(O4940="","",IF(O4940&gt;AVERAGE('Base de datos limpia'!$O$2:$O$8001),"Alto","Normal"))
</f>
        <v>Alto</v>
      </c>
      <c r="T4940" s="35" t="str">
        <f t="shared" si="5"/>
        <v>Gamer moderado</v>
      </c>
      <c r="U4940" s="35"/>
    </row>
    <row r="4941">
      <c r="A4941" s="28">
        <v>4940.0</v>
      </c>
      <c r="B4941" s="28">
        <v>24.0</v>
      </c>
      <c r="C4941" s="28" t="str">
        <f>TRIM(PROPER('Base de datos cruda'!C4941))</f>
        <v>Male</v>
      </c>
      <c r="D4941" s="28">
        <v>6.13</v>
      </c>
      <c r="E4941" s="28">
        <v>5.27</v>
      </c>
      <c r="F4941" s="28">
        <v>6.93</v>
      </c>
      <c r="G4941" s="28">
        <v>71.4</v>
      </c>
      <c r="H4941" s="28" t="str">
        <f>TRIM(PROPER('Base de datos cruda'!H4941))</f>
        <v>Casual</v>
      </c>
      <c r="I4941" s="28">
        <v>0.92</v>
      </c>
      <c r="J4941" s="28">
        <v>11.18</v>
      </c>
      <c r="K4941" s="28">
        <v>261.38</v>
      </c>
      <c r="L4941" s="28">
        <f>IF('Base de datos cruda'!L4941&lt;0,,'Base de datos cruda'!L4941)</f>
        <v>14.23</v>
      </c>
      <c r="M4941" s="28" t="str">
        <f>IF(TRIM(PROPER('Base de datos cruda'!M4941))="High","Alto",IF(TRIM(PROPER('Base de datos cruda'!M4941))="Medium","Medio","Bajo"))</f>
        <v>Bajo</v>
      </c>
      <c r="N4941" s="29">
        <v>54.81</v>
      </c>
      <c r="O4941" s="32">
        <f t="shared" si="1"/>
        <v>54.81</v>
      </c>
      <c r="P4941" s="33">
        <f t="shared" si="2"/>
        <v>17.31</v>
      </c>
      <c r="Q4941" s="34">
        <f t="shared" si="3"/>
        <v>0.8597063622</v>
      </c>
      <c r="R4941" s="35" t="str">
        <f t="shared" si="4"/>
        <v>Medio</v>
      </c>
      <c r="S4941" s="35" t="str">
        <f>IF(O4941="","",IF(O4941&gt;AVERAGE('Base de datos limpia'!$O$2:$O$8001),"Alto","Normal"))
</f>
        <v>Normal</v>
      </c>
      <c r="T4941" s="35" t="str">
        <f t="shared" si="5"/>
        <v>Gamer moderado</v>
      </c>
      <c r="U4941" s="35"/>
    </row>
    <row r="4942">
      <c r="A4942" s="28">
        <v>4941.0</v>
      </c>
      <c r="B4942" s="28">
        <v>17.0</v>
      </c>
      <c r="C4942" s="28" t="str">
        <f>TRIM(PROPER('Base de datos cruda'!C4942))</f>
        <v>Female</v>
      </c>
      <c r="D4942" s="28">
        <v>4.58</v>
      </c>
      <c r="E4942" s="28">
        <v>3.22</v>
      </c>
      <c r="F4942" s="28">
        <v>7.62</v>
      </c>
      <c r="G4942" s="28">
        <v>64.99</v>
      </c>
      <c r="H4942" s="28" t="str">
        <f>TRIM(PROPER('Base de datos cruda'!H4942))</f>
        <v>Fps</v>
      </c>
      <c r="I4942" s="28">
        <v>2.06</v>
      </c>
      <c r="J4942" s="28">
        <v>10.49</v>
      </c>
      <c r="K4942" s="28">
        <v>273.48</v>
      </c>
      <c r="L4942" s="28">
        <f>IF('Base de datos cruda'!L4942&lt;0,,'Base de datos cruda'!L4942)</f>
        <v>14.94</v>
      </c>
      <c r="M4942" s="28" t="str">
        <f>IF(TRIM(PROPER('Base de datos cruda'!M4942))="High","Alto",IF(TRIM(PROPER('Base de datos cruda'!M4942))="Medium","Medio","Bajo"))</f>
        <v>Medio</v>
      </c>
      <c r="N4942" s="29">
        <v>44.79</v>
      </c>
      <c r="O4942" s="32">
        <f t="shared" si="1"/>
        <v>44.79</v>
      </c>
      <c r="P4942" s="33">
        <f t="shared" si="2"/>
        <v>15.07</v>
      </c>
      <c r="Q4942" s="34">
        <f t="shared" si="3"/>
        <v>0.7030567686</v>
      </c>
      <c r="R4942" s="35" t="str">
        <f t="shared" si="4"/>
        <v>Bajo</v>
      </c>
      <c r="S4942" s="35" t="str">
        <f>IF(O4942="","",IF(O4942&gt;AVERAGE('Base de datos limpia'!$O$2:$O$8001),"Alto","Normal"))
</f>
        <v>Normal</v>
      </c>
      <c r="T4942" s="35" t="str">
        <f t="shared" si="5"/>
        <v>Gamer moderado</v>
      </c>
      <c r="U4942" s="35"/>
    </row>
    <row r="4943">
      <c r="A4943" s="28">
        <v>4942.0</v>
      </c>
      <c r="B4943" s="28">
        <v>24.0</v>
      </c>
      <c r="C4943" s="28" t="str">
        <f>TRIM(PROPER('Base de datos cruda'!C4943))</f>
        <v>Female</v>
      </c>
      <c r="D4943" s="28">
        <v>3.4</v>
      </c>
      <c r="E4943" s="28">
        <v>6.22</v>
      </c>
      <c r="F4943" s="28">
        <v>5.82</v>
      </c>
      <c r="G4943" s="28">
        <v>88.84</v>
      </c>
      <c r="H4943" s="28" t="str">
        <f>TRIM(PROPER('Base de datos cruda'!H4943))</f>
        <v>Rpg</v>
      </c>
      <c r="I4943" s="28">
        <v>1.18</v>
      </c>
      <c r="J4943" s="28">
        <v>4.81</v>
      </c>
      <c r="K4943" s="28">
        <v>272.29</v>
      </c>
      <c r="L4943" s="28">
        <f>IF('Base de datos cruda'!L4943&lt;0,,'Base de datos cruda'!L4943)</f>
        <v>8.05</v>
      </c>
      <c r="M4943" s="28" t="str">
        <f>IF(TRIM(PROPER('Base de datos cruda'!M4943))="High","Alto",IF(TRIM(PROPER('Base de datos cruda'!M4943))="Medium","Medio","Bajo"))</f>
        <v>Medio</v>
      </c>
      <c r="N4943" s="29">
        <v>70.28</v>
      </c>
      <c r="O4943" s="32">
        <f t="shared" si="1"/>
        <v>70.28</v>
      </c>
      <c r="P4943" s="33">
        <f t="shared" si="2"/>
        <v>8.21</v>
      </c>
      <c r="Q4943" s="34">
        <f t="shared" si="3"/>
        <v>1.829411765</v>
      </c>
      <c r="R4943" s="35" t="str">
        <f t="shared" si="4"/>
        <v>Alto</v>
      </c>
      <c r="S4943" s="35" t="str">
        <f>IF(O4943="","",IF(O4943&gt;AVERAGE('Base de datos limpia'!$O$2:$O$8001),"Alto","Normal"))
</f>
        <v>Alto</v>
      </c>
      <c r="T4943" s="35" t="str">
        <f t="shared" si="5"/>
        <v>Gamer intensivo</v>
      </c>
      <c r="U4943" s="35"/>
    </row>
    <row r="4944">
      <c r="A4944" s="28">
        <v>4943.0</v>
      </c>
      <c r="B4944" s="28">
        <v>16.0</v>
      </c>
      <c r="C4944" s="28" t="str">
        <f>TRIM(PROPER('Base de datos cruda'!C4944))</f>
        <v>Female</v>
      </c>
      <c r="D4944" s="28">
        <v>5.95</v>
      </c>
      <c r="E4944" s="28">
        <v>7.49</v>
      </c>
      <c r="F4944" s="28">
        <v>6.48</v>
      </c>
      <c r="G4944" s="28">
        <v>91.68</v>
      </c>
      <c r="H4944" s="28" t="str">
        <f>TRIM(PROPER('Base de datos cruda'!H4944))</f>
        <v>Casual</v>
      </c>
      <c r="I4944" s="28">
        <v>3.48</v>
      </c>
      <c r="J4944" s="28">
        <v>9.35</v>
      </c>
      <c r="K4944" s="28">
        <v>237.48</v>
      </c>
      <c r="L4944" s="28">
        <f>IF('Base de datos cruda'!L4944&lt;0,,'Base de datos cruda'!L4944)</f>
        <v>11.61</v>
      </c>
      <c r="M4944" s="28" t="str">
        <f>IF(TRIM(PROPER('Base de datos cruda'!M4944))="High","Alto",IF(TRIM(PROPER('Base de datos cruda'!M4944))="Medium","Medio","Bajo"))</f>
        <v>Bajo</v>
      </c>
      <c r="N4944" s="29">
        <v>85.0162858878072</v>
      </c>
      <c r="O4944" s="32">
        <f t="shared" si="1"/>
        <v>85.01628589</v>
      </c>
      <c r="P4944" s="33">
        <f t="shared" si="2"/>
        <v>15.3</v>
      </c>
      <c r="Q4944" s="34">
        <f t="shared" si="3"/>
        <v>1.258823529</v>
      </c>
      <c r="R4944" s="35" t="str">
        <f t="shared" si="4"/>
        <v>Alto</v>
      </c>
      <c r="S4944" s="35" t="str">
        <f>IF(O4944="","",IF(O4944&gt;AVERAGE('Base de datos limpia'!$O$2:$O$8001),"Alto","Normal"))
</f>
        <v>Alto</v>
      </c>
      <c r="T4944" s="35" t="str">
        <f t="shared" si="5"/>
        <v>Gamer intensivo</v>
      </c>
      <c r="U4944" s="35"/>
    </row>
    <row r="4945">
      <c r="A4945" s="28">
        <v>4944.0</v>
      </c>
      <c r="B4945" s="28">
        <v>24.0</v>
      </c>
      <c r="C4945" s="28" t="str">
        <f>TRIM(PROPER('Base de datos cruda'!C4945))</f>
        <v>Female</v>
      </c>
      <c r="D4945" s="28">
        <v>7.73</v>
      </c>
      <c r="E4945" s="28">
        <v>3.98</v>
      </c>
      <c r="F4945" s="28">
        <v>7.65</v>
      </c>
      <c r="G4945" s="28">
        <v>75.77</v>
      </c>
      <c r="H4945" s="28" t="str">
        <f>TRIM(PROPER('Base de datos cruda'!H4945))</f>
        <v>Casual</v>
      </c>
      <c r="I4945" s="28">
        <v>1.2</v>
      </c>
      <c r="J4945" s="28">
        <v>9.68</v>
      </c>
      <c r="K4945" s="28">
        <v>219.3</v>
      </c>
      <c r="L4945" s="28">
        <f>IF('Base de datos cruda'!L4945&lt;0,,'Base de datos cruda'!L4945)</f>
        <v>14.83</v>
      </c>
      <c r="M4945" s="28" t="str">
        <f>IF(TRIM(PROPER('Base de datos cruda'!M4945))="High","Alto",IF(TRIM(PROPER('Base de datos cruda'!M4945))="Medium","Medio","Bajo"))</f>
        <v>Bajo</v>
      </c>
      <c r="N4945" s="29">
        <v>40.34</v>
      </c>
      <c r="O4945" s="32">
        <f t="shared" si="1"/>
        <v>40.34</v>
      </c>
      <c r="P4945" s="33">
        <f t="shared" si="2"/>
        <v>17.41</v>
      </c>
      <c r="Q4945" s="34">
        <f t="shared" si="3"/>
        <v>0.5148771022</v>
      </c>
      <c r="R4945" s="35" t="str">
        <f t="shared" si="4"/>
        <v>Bajo</v>
      </c>
      <c r="S4945" s="35" t="str">
        <f>IF(O4945="","",IF(O4945&gt;AVERAGE('Base de datos limpia'!$O$2:$O$8001),"Alto","Normal"))
</f>
        <v>Normal</v>
      </c>
      <c r="T4945" s="35" t="str">
        <f t="shared" si="5"/>
        <v>Gamer moderado</v>
      </c>
      <c r="U4945" s="35"/>
    </row>
    <row r="4946">
      <c r="A4946" s="28">
        <v>4945.0</v>
      </c>
      <c r="B4946" s="28">
        <v>19.0</v>
      </c>
      <c r="C4946" s="28" t="str">
        <f>TRIM(PROPER('Base de datos cruda'!C4946))</f>
        <v>Female</v>
      </c>
      <c r="D4946" s="28">
        <v>1.83</v>
      </c>
      <c r="E4946" s="28">
        <v>6.43</v>
      </c>
      <c r="F4946" s="28">
        <v>7.64</v>
      </c>
      <c r="G4946" s="28">
        <v>87.56</v>
      </c>
      <c r="H4946" s="28" t="str">
        <f>TRIM(PROPER('Base de datos cruda'!H4946))</f>
        <v>Casual</v>
      </c>
      <c r="I4946" s="28">
        <v>4.18</v>
      </c>
      <c r="J4946" s="28">
        <v>5.16</v>
      </c>
      <c r="K4946" s="28">
        <v>302.32</v>
      </c>
      <c r="L4946" s="28">
        <f>IF('Base de datos cruda'!L4946&lt;0,,'Base de datos cruda'!L4946)</f>
        <v>0.41</v>
      </c>
      <c r="M4946" s="28" t="str">
        <f>IF(TRIM(PROPER('Base de datos cruda'!M4946))="High","Alto",IF(TRIM(PROPER('Base de datos cruda'!M4946))="Medium","Medio","Bajo"))</f>
        <v>Medio</v>
      </c>
      <c r="N4946" s="29">
        <v>94.39</v>
      </c>
      <c r="O4946" s="32">
        <f t="shared" si="1"/>
        <v>94.39</v>
      </c>
      <c r="P4946" s="33">
        <f t="shared" si="2"/>
        <v>6.99</v>
      </c>
      <c r="Q4946" s="34">
        <f t="shared" si="3"/>
        <v>3.513661202</v>
      </c>
      <c r="R4946" s="35" t="str">
        <f t="shared" si="4"/>
        <v>Alto</v>
      </c>
      <c r="S4946" s="35" t="str">
        <f>IF(O4946="","",IF(O4946&gt;AVERAGE('Base de datos limpia'!$O$2:$O$8001),"Alto","Normal"))
</f>
        <v>Alto</v>
      </c>
      <c r="T4946" s="35" t="str">
        <f t="shared" si="5"/>
        <v>Gamer intensivo</v>
      </c>
      <c r="U4946" s="35"/>
    </row>
    <row r="4947">
      <c r="A4947" s="28">
        <v>4946.0</v>
      </c>
      <c r="B4947" s="28">
        <v>24.0</v>
      </c>
      <c r="C4947" s="28" t="str">
        <f>TRIM(PROPER('Base de datos cruda'!C4947))</f>
        <v>Male</v>
      </c>
      <c r="D4947" s="28">
        <v>1.15</v>
      </c>
      <c r="E4947" s="28">
        <v>8.42</v>
      </c>
      <c r="F4947" s="28">
        <v>6.12</v>
      </c>
      <c r="G4947" s="28">
        <v>75.56</v>
      </c>
      <c r="H4947" s="28" t="str">
        <f>TRIM(PROPER('Base de datos cruda'!H4947))</f>
        <v>Fps</v>
      </c>
      <c r="I4947" s="28">
        <v>4.17</v>
      </c>
      <c r="J4947" s="28">
        <v>4.65</v>
      </c>
      <c r="K4947" s="28">
        <v>295.16</v>
      </c>
      <c r="L4947" s="28">
        <f>IF('Base de datos cruda'!L4947&lt;0,,'Base de datos cruda'!L4947)</f>
        <v>8.91</v>
      </c>
      <c r="M4947" s="28" t="str">
        <f>IF(TRIM(PROPER('Base de datos cruda'!M4947))="High","Alto",IF(TRIM(PROPER('Base de datos cruda'!M4947))="Medium","Medio","Bajo"))</f>
        <v>Medio</v>
      </c>
      <c r="N4947" s="29">
        <v>100.0</v>
      </c>
      <c r="O4947" s="32">
        <f t="shared" si="1"/>
        <v>100</v>
      </c>
      <c r="P4947" s="33">
        <f t="shared" si="2"/>
        <v>5.8</v>
      </c>
      <c r="Q4947" s="34">
        <f t="shared" si="3"/>
        <v>7.32173913</v>
      </c>
      <c r="R4947" s="35" t="str">
        <f t="shared" si="4"/>
        <v>Alto</v>
      </c>
      <c r="S4947" s="35" t="str">
        <f>IF(O4947="","",IF(O4947&gt;AVERAGE('Base de datos limpia'!$O$2:$O$8001),"Alto","Normal"))
</f>
        <v>Alto</v>
      </c>
      <c r="T4947" s="35" t="str">
        <f t="shared" si="5"/>
        <v>Gamer intensivo</v>
      </c>
      <c r="U4947" s="35"/>
    </row>
    <row r="4948">
      <c r="A4948" s="28">
        <v>4947.0</v>
      </c>
      <c r="B4948" s="28">
        <v>22.0</v>
      </c>
      <c r="C4948" s="28" t="str">
        <f>TRIM(PROPER('Base de datos cruda'!C4948))</f>
        <v>Male</v>
      </c>
      <c r="D4948" s="28">
        <v>7.3</v>
      </c>
      <c r="E4948" s="28">
        <v>1.85</v>
      </c>
      <c r="F4948" s="28">
        <v>6.72</v>
      </c>
      <c r="G4948" s="28">
        <v>66.56</v>
      </c>
      <c r="H4948" s="28" t="str">
        <f>TRIM(PROPER('Base de datos cruda'!H4948))</f>
        <v>Casual</v>
      </c>
      <c r="I4948" s="28">
        <v>1.43</v>
      </c>
      <c r="J4948" s="28">
        <v>11.41</v>
      </c>
      <c r="K4948" s="28">
        <v>225.87</v>
      </c>
      <c r="L4948" s="28">
        <f>IF('Base de datos cruda'!L4948&lt;0,,'Base de datos cruda'!L4948)</f>
        <v>11.65</v>
      </c>
      <c r="M4948" s="28" t="str">
        <f>IF(TRIM(PROPER('Base de datos cruda'!M4948))="High","Alto",IF(TRIM(PROPER('Base de datos cruda'!M4948))="Medium","Medio","Bajo"))</f>
        <v>Bajo</v>
      </c>
      <c r="N4948" s="29">
        <v>11.68</v>
      </c>
      <c r="O4948" s="32">
        <f t="shared" si="1"/>
        <v>11.68</v>
      </c>
      <c r="P4948" s="33">
        <f t="shared" si="2"/>
        <v>18.71</v>
      </c>
      <c r="Q4948" s="34">
        <f t="shared" si="3"/>
        <v>0.2534246575</v>
      </c>
      <c r="R4948" s="35" t="str">
        <f t="shared" si="4"/>
        <v>Bajo</v>
      </c>
      <c r="S4948" s="35" t="str">
        <f>IF(O4948="","",IF(O4948&gt;AVERAGE('Base de datos limpia'!$O$2:$O$8001),"Alto","Normal"))
</f>
        <v>Normal</v>
      </c>
      <c r="T4948" s="35" t="str">
        <f t="shared" si="5"/>
        <v>Gamer casual</v>
      </c>
      <c r="U4948" s="35"/>
    </row>
    <row r="4949">
      <c r="A4949" s="28">
        <v>4948.0</v>
      </c>
      <c r="B4949" s="28">
        <v>21.0</v>
      </c>
      <c r="C4949" s="28" t="str">
        <f>TRIM(PROPER('Base de datos cruda'!C4949))</f>
        <v>Female</v>
      </c>
      <c r="D4949" s="28">
        <v>5.35</v>
      </c>
      <c r="E4949" s="28">
        <v>7.4</v>
      </c>
      <c r="F4949" s="28">
        <v>8.62</v>
      </c>
      <c r="G4949" s="28">
        <v>75.89</v>
      </c>
      <c r="H4949" s="28" t="str">
        <f>TRIM(PROPER('Base de datos cruda'!H4949))</f>
        <v>Rpg</v>
      </c>
      <c r="I4949" s="28">
        <v>3.77</v>
      </c>
      <c r="J4949" s="28">
        <v>8.55</v>
      </c>
      <c r="K4949" s="28">
        <v>242.37</v>
      </c>
      <c r="L4949" s="28">
        <f>IF('Base de datos cruda'!L4949&lt;0,,'Base de datos cruda'!L4949)</f>
        <v>11.22</v>
      </c>
      <c r="M4949" s="28" t="str">
        <f>IF(TRIM(PROPER('Base de datos cruda'!M4949))="High","Alto",IF(TRIM(PROPER('Base de datos cruda'!M4949))="Medium","Medio","Bajo"))</f>
        <v>Bajo</v>
      </c>
      <c r="N4949" s="29">
        <v>75.7065969139749</v>
      </c>
      <c r="O4949" s="32">
        <f t="shared" si="1"/>
        <v>75.70659691</v>
      </c>
      <c r="P4949" s="33">
        <f t="shared" si="2"/>
        <v>13.9</v>
      </c>
      <c r="Q4949" s="34">
        <f t="shared" si="3"/>
        <v>1.38317757</v>
      </c>
      <c r="R4949" s="35" t="str">
        <f t="shared" si="4"/>
        <v>Alto</v>
      </c>
      <c r="S4949" s="35" t="str">
        <f>IF(O4949="","",IF(O4949&gt;AVERAGE('Base de datos limpia'!$O$2:$O$8001),"Alto","Normal"))
</f>
        <v>Alto</v>
      </c>
      <c r="T4949" s="35" t="str">
        <f t="shared" si="5"/>
        <v>Gamer intensivo</v>
      </c>
      <c r="U4949" s="35"/>
    </row>
    <row r="4950">
      <c r="A4950" s="28">
        <v>4949.0</v>
      </c>
      <c r="B4950" s="28">
        <v>20.0</v>
      </c>
      <c r="C4950" s="28" t="str">
        <f>TRIM(PROPER('Base de datos cruda'!C4950))</f>
        <v>Female</v>
      </c>
      <c r="D4950" s="28">
        <v>3.5</v>
      </c>
      <c r="E4950" s="28">
        <v>3.91</v>
      </c>
      <c r="F4950" s="28">
        <v>7.16</v>
      </c>
      <c r="G4950" s="28">
        <v>82.28</v>
      </c>
      <c r="H4950" s="28" t="str">
        <f>TRIM(PROPER('Base de datos cruda'!H4950))</f>
        <v>Casual</v>
      </c>
      <c r="I4950" s="28">
        <v>4.29</v>
      </c>
      <c r="J4950" s="28">
        <v>6.12</v>
      </c>
      <c r="K4950" s="28">
        <v>287.32</v>
      </c>
      <c r="L4950" s="28">
        <f>IF('Base de datos cruda'!L4950&lt;0,,'Base de datos cruda'!L4950)</f>
        <v>9.79</v>
      </c>
      <c r="M4950" s="28" t="str">
        <f>IF(TRIM(PROPER('Base de datos cruda'!M4950))="High","Alto",IF(TRIM(PROPER('Base de datos cruda'!M4950))="Medium","Medio","Bajo"))</f>
        <v>Medio</v>
      </c>
      <c r="N4950" s="29">
        <v>75.25</v>
      </c>
      <c r="O4950" s="32">
        <f t="shared" si="1"/>
        <v>75.25</v>
      </c>
      <c r="P4950" s="33">
        <f t="shared" si="2"/>
        <v>9.62</v>
      </c>
      <c r="Q4950" s="34">
        <f t="shared" si="3"/>
        <v>1.117142857</v>
      </c>
      <c r="R4950" s="35" t="str">
        <f t="shared" si="4"/>
        <v>Alto</v>
      </c>
      <c r="S4950" s="35" t="str">
        <f>IF(O4950="","",IF(O4950&gt;AVERAGE('Base de datos limpia'!$O$2:$O$8001),"Alto","Normal"))
</f>
        <v>Alto</v>
      </c>
      <c r="T4950" s="35" t="str">
        <f t="shared" si="5"/>
        <v>Gamer moderado</v>
      </c>
      <c r="U4950" s="35"/>
    </row>
    <row r="4951">
      <c r="A4951" s="28">
        <v>4950.0</v>
      </c>
      <c r="B4951" s="28">
        <v>24.0</v>
      </c>
      <c r="C4951" s="28" t="str">
        <f>TRIM(PROPER('Base de datos cruda'!C4951))</f>
        <v>Female</v>
      </c>
      <c r="D4951" s="28">
        <v>4.59</v>
      </c>
      <c r="E4951" s="28">
        <v>2.1</v>
      </c>
      <c r="F4951" s="28">
        <v>7.21</v>
      </c>
      <c r="G4951" s="28">
        <v>61.64</v>
      </c>
      <c r="H4951" s="28" t="str">
        <f>TRIM(PROPER('Base de datos cruda'!H4951))</f>
        <v>Casual</v>
      </c>
      <c r="I4951" s="28">
        <v>2.95</v>
      </c>
      <c r="J4951" s="28">
        <v>5.81</v>
      </c>
      <c r="K4951" s="28">
        <v>271.55</v>
      </c>
      <c r="L4951" s="28">
        <f>IF('Base de datos cruda'!L4951&lt;0,,'Base de datos cruda'!L4951)</f>
        <v>12.73</v>
      </c>
      <c r="M4951" s="28" t="str">
        <f>IF(TRIM(PROPER('Base de datos cruda'!M4951))="High","Alto",IF(TRIM(PROPER('Base de datos cruda'!M4951))="Medium","Medio","Bajo"))</f>
        <v>Medio</v>
      </c>
      <c r="N4951" s="29">
        <v>41.65</v>
      </c>
      <c r="O4951" s="32">
        <f t="shared" si="1"/>
        <v>41.65</v>
      </c>
      <c r="P4951" s="33">
        <f t="shared" si="2"/>
        <v>10.4</v>
      </c>
      <c r="Q4951" s="34">
        <f t="shared" si="3"/>
        <v>0.4575163399</v>
      </c>
      <c r="R4951" s="35" t="str">
        <f t="shared" si="4"/>
        <v>Bajo</v>
      </c>
      <c r="S4951" s="35" t="str">
        <f>IF(O4951="","",IF(O4951&gt;AVERAGE('Base de datos limpia'!$O$2:$O$8001),"Alto","Normal"))
</f>
        <v>Normal</v>
      </c>
      <c r="T4951" s="35" t="str">
        <f t="shared" si="5"/>
        <v>Gamer casual</v>
      </c>
      <c r="U4951" s="35"/>
    </row>
    <row r="4952">
      <c r="A4952" s="28">
        <v>4951.0</v>
      </c>
      <c r="B4952" s="28">
        <v>17.0</v>
      </c>
      <c r="C4952" s="28" t="str">
        <f>TRIM(PROPER('Base de datos cruda'!C4952))</f>
        <v>Female</v>
      </c>
      <c r="D4952" s="28">
        <v>5.96</v>
      </c>
      <c r="E4952" s="28">
        <v>5.91</v>
      </c>
      <c r="F4952" s="28">
        <v>7.92</v>
      </c>
      <c r="G4952" s="28">
        <v>86.18</v>
      </c>
      <c r="H4952" s="28" t="str">
        <f>TRIM(PROPER('Base de datos cruda'!H4952))</f>
        <v>Fps</v>
      </c>
      <c r="I4952" s="28">
        <v>1.83</v>
      </c>
      <c r="J4952" s="28">
        <v>7.13</v>
      </c>
      <c r="K4952" s="28">
        <v>257.27</v>
      </c>
      <c r="L4952" s="28">
        <f>IF('Base de datos cruda'!L4952&lt;0,,'Base de datos cruda'!L4952)</f>
        <v>16.11</v>
      </c>
      <c r="M4952" s="28" t="str">
        <f>IF(TRIM(PROPER('Base de datos cruda'!M4952))="High","Alto",IF(TRIM(PROPER('Base de datos cruda'!M4952))="Medium","Medio","Bajo"))</f>
        <v>Bajo</v>
      </c>
      <c r="N4952" s="29">
        <v>58.8</v>
      </c>
      <c r="O4952" s="32">
        <f t="shared" si="1"/>
        <v>58.8</v>
      </c>
      <c r="P4952" s="33">
        <f t="shared" si="2"/>
        <v>13.09</v>
      </c>
      <c r="Q4952" s="34">
        <f t="shared" si="3"/>
        <v>0.9916107383</v>
      </c>
      <c r="R4952" s="35" t="str">
        <f t="shared" si="4"/>
        <v>Medio</v>
      </c>
      <c r="S4952" s="35" t="str">
        <f>IF(O4952="","",IF(O4952&gt;AVERAGE('Base de datos limpia'!$O$2:$O$8001),"Alto","Normal"))
</f>
        <v>Normal</v>
      </c>
      <c r="T4952" s="35" t="str">
        <f t="shared" si="5"/>
        <v>Gamer moderado</v>
      </c>
      <c r="U4952" s="35"/>
    </row>
    <row r="4953">
      <c r="A4953" s="28">
        <v>4952.0</v>
      </c>
      <c r="B4953" s="28">
        <v>17.0</v>
      </c>
      <c r="C4953" s="28" t="str">
        <f>TRIM(PROPER('Base de datos cruda'!C4953))</f>
        <v>Female</v>
      </c>
      <c r="D4953" s="28">
        <v>6.18</v>
      </c>
      <c r="E4953" s="28">
        <v>3.04</v>
      </c>
      <c r="F4953" s="28">
        <v>4.58</v>
      </c>
      <c r="G4953" s="28">
        <v>89.7</v>
      </c>
      <c r="H4953" s="28" t="str">
        <f>TRIM(PROPER('Base de datos cruda'!H4953))</f>
        <v>Rpg</v>
      </c>
      <c r="I4953" s="28">
        <v>2.2</v>
      </c>
      <c r="J4953" s="28">
        <v>8.06</v>
      </c>
      <c r="K4953" s="28">
        <v>241.09</v>
      </c>
      <c r="L4953" s="28">
        <f>IF('Base de datos cruda'!L4953&lt;0,,'Base de datos cruda'!L4953)</f>
        <v>13.1</v>
      </c>
      <c r="M4953" s="28" t="str">
        <f>IF(TRIM(PROPER('Base de datos cruda'!M4953))="High","Alto",IF(TRIM(PROPER('Base de datos cruda'!M4953))="Medium","Medio","Bajo"))</f>
        <v>Bajo</v>
      </c>
      <c r="N4953" s="29">
        <v>22.03</v>
      </c>
      <c r="O4953" s="32">
        <f t="shared" si="1"/>
        <v>22.03</v>
      </c>
      <c r="P4953" s="33">
        <f t="shared" si="2"/>
        <v>14.24</v>
      </c>
      <c r="Q4953" s="34">
        <f t="shared" si="3"/>
        <v>0.4919093851</v>
      </c>
      <c r="R4953" s="35" t="str">
        <f t="shared" si="4"/>
        <v>Bajo</v>
      </c>
      <c r="S4953" s="35" t="str">
        <f>IF(O4953="","",IF(O4953&gt;AVERAGE('Base de datos limpia'!$O$2:$O$8001),"Alto","Normal"))
</f>
        <v>Normal</v>
      </c>
      <c r="T4953" s="35" t="str">
        <f t="shared" si="5"/>
        <v>Gamer moderado</v>
      </c>
      <c r="U4953" s="35"/>
    </row>
    <row r="4954">
      <c r="A4954" s="28">
        <v>4953.0</v>
      </c>
      <c r="B4954" s="28">
        <v>24.0</v>
      </c>
      <c r="C4954" s="28" t="str">
        <f>TRIM(PROPER('Base de datos cruda'!C4954))</f>
        <v>Female</v>
      </c>
      <c r="D4954" s="28">
        <v>7.36</v>
      </c>
      <c r="E4954" s="28">
        <v>8.39</v>
      </c>
      <c r="F4954" s="28">
        <v>6.61</v>
      </c>
      <c r="G4954" s="28">
        <v>94.4</v>
      </c>
      <c r="H4954" s="28" t="str">
        <f>TRIM(PROPER('Base de datos cruda'!H4954))</f>
        <v>Fps</v>
      </c>
      <c r="I4954" s="28">
        <v>3.93</v>
      </c>
      <c r="J4954" s="28">
        <v>10.6</v>
      </c>
      <c r="K4954" s="28">
        <v>214.09</v>
      </c>
      <c r="L4954" s="28">
        <f>IF('Base de datos cruda'!L4954&lt;0,,'Base de datos cruda'!L4954)</f>
        <v>17.34</v>
      </c>
      <c r="M4954" s="28" t="str">
        <f>IF(TRIM(PROPER('Base de datos cruda'!M4954))="High","Alto",IF(TRIM(PROPER('Base de datos cruda'!M4954))="Medium","Medio","Bajo"))</f>
        <v>Bajo</v>
      </c>
      <c r="N4954" s="29">
        <v>78.74556737573</v>
      </c>
      <c r="O4954" s="32">
        <f t="shared" si="1"/>
        <v>78.74556738</v>
      </c>
      <c r="P4954" s="33">
        <f t="shared" si="2"/>
        <v>17.96</v>
      </c>
      <c r="Q4954" s="34">
        <f t="shared" si="3"/>
        <v>1.139945652</v>
      </c>
      <c r="R4954" s="35" t="str">
        <f t="shared" si="4"/>
        <v>Alto</v>
      </c>
      <c r="S4954" s="35" t="str">
        <f>IF(O4954="","",IF(O4954&gt;AVERAGE('Base de datos limpia'!$O$2:$O$8001),"Alto","Normal"))
</f>
        <v>Alto</v>
      </c>
      <c r="T4954" s="35" t="str">
        <f t="shared" si="5"/>
        <v>Gamer intensivo</v>
      </c>
      <c r="U4954" s="35"/>
    </row>
    <row r="4955">
      <c r="A4955" s="28">
        <v>4954.0</v>
      </c>
      <c r="B4955" s="28">
        <v>18.0</v>
      </c>
      <c r="C4955" s="28" t="str">
        <f>TRIM(PROPER('Base de datos cruda'!C4955))</f>
        <v>Male</v>
      </c>
      <c r="D4955" s="28">
        <v>3.41</v>
      </c>
      <c r="E4955" s="28">
        <v>1.39</v>
      </c>
      <c r="F4955" s="28">
        <v>8.8</v>
      </c>
      <c r="G4955" s="28">
        <v>64.11</v>
      </c>
      <c r="H4955" s="28" t="str">
        <f>TRIM(PROPER('Base de datos cruda'!H4955))</f>
        <v>Fps</v>
      </c>
      <c r="I4955" s="28">
        <v>1.47</v>
      </c>
      <c r="J4955" s="28">
        <v>6.5</v>
      </c>
      <c r="K4955" s="28">
        <v>270.73</v>
      </c>
      <c r="L4955" s="28">
        <f>IF('Base de datos cruda'!L4955&lt;0,,'Base de datos cruda'!L4955)</f>
        <v>7.75</v>
      </c>
      <c r="M4955" s="28" t="str">
        <f>IF(TRIM(PROPER('Base de datos cruda'!M4955))="High","Alto",IF(TRIM(PROPER('Base de datos cruda'!M4955))="Medium","Medio","Bajo"))</f>
        <v>Medio</v>
      </c>
      <c r="N4955" s="29">
        <v>45.46</v>
      </c>
      <c r="O4955" s="32">
        <f t="shared" si="1"/>
        <v>45.46</v>
      </c>
      <c r="P4955" s="33">
        <f t="shared" si="2"/>
        <v>9.91</v>
      </c>
      <c r="Q4955" s="34">
        <f t="shared" si="3"/>
        <v>0.4076246334</v>
      </c>
      <c r="R4955" s="35" t="str">
        <f t="shared" si="4"/>
        <v>Bajo</v>
      </c>
      <c r="S4955" s="35" t="str">
        <f>IF(O4955="","",IF(O4955&gt;AVERAGE('Base de datos limpia'!$O$2:$O$8001),"Alto","Normal"))
</f>
        <v>Normal</v>
      </c>
      <c r="T4955" s="35" t="str">
        <f t="shared" si="5"/>
        <v>Gamer casual</v>
      </c>
      <c r="U4955" s="35"/>
    </row>
    <row r="4956">
      <c r="A4956" s="28">
        <v>4955.0</v>
      </c>
      <c r="B4956" s="28">
        <v>23.0</v>
      </c>
      <c r="C4956" s="28" t="str">
        <f>TRIM(PROPER('Base de datos cruda'!C4956))</f>
        <v>Male</v>
      </c>
      <c r="D4956" s="28">
        <v>2.35</v>
      </c>
      <c r="E4956" s="28">
        <v>1.89</v>
      </c>
      <c r="F4956" s="28">
        <v>5.81</v>
      </c>
      <c r="G4956" s="28">
        <v>60.0</v>
      </c>
      <c r="H4956" s="28" t="str">
        <f>TRIM(PROPER('Base de datos cruda'!H4956))</f>
        <v>Rpg</v>
      </c>
      <c r="I4956" s="28">
        <v>1.67</v>
      </c>
      <c r="J4956" s="28">
        <v>4.3</v>
      </c>
      <c r="K4956" s="28">
        <v>278.33</v>
      </c>
      <c r="L4956" s="28">
        <f>IF('Base de datos cruda'!L4956&lt;0,,'Base de datos cruda'!L4956)</f>
        <v>2.56</v>
      </c>
      <c r="M4956" s="28" t="str">
        <f>IF(TRIM(PROPER('Base de datos cruda'!M4956))="High","Alto",IF(TRIM(PROPER('Base de datos cruda'!M4956))="Medium","Medio","Bajo"))</f>
        <v>Medio</v>
      </c>
      <c r="N4956" s="29">
        <v>40.65</v>
      </c>
      <c r="O4956" s="32">
        <f t="shared" si="1"/>
        <v>40.65</v>
      </c>
      <c r="P4956" s="33">
        <f t="shared" si="2"/>
        <v>6.65</v>
      </c>
      <c r="Q4956" s="34">
        <f t="shared" si="3"/>
        <v>0.8042553191</v>
      </c>
      <c r="R4956" s="35" t="str">
        <f t="shared" si="4"/>
        <v>Bajo</v>
      </c>
      <c r="S4956" s="35" t="str">
        <f>IF(O4956="","",IF(O4956&gt;AVERAGE('Base de datos limpia'!$O$2:$O$8001),"Alto","Normal"))
</f>
        <v>Normal</v>
      </c>
      <c r="T4956" s="35" t="str">
        <f t="shared" si="5"/>
        <v>Gamer casual</v>
      </c>
      <c r="U4956" s="35"/>
    </row>
    <row r="4957">
      <c r="A4957" s="28">
        <v>4956.0</v>
      </c>
      <c r="B4957" s="28">
        <v>24.0</v>
      </c>
      <c r="C4957" s="28" t="str">
        <f>TRIM(PROPER('Base de datos cruda'!C4957))</f>
        <v>Other</v>
      </c>
      <c r="D4957" s="28">
        <v>5.12</v>
      </c>
      <c r="E4957" s="28">
        <v>5.69</v>
      </c>
      <c r="F4957" s="28">
        <v>5.47</v>
      </c>
      <c r="G4957" s="28">
        <v>62.93</v>
      </c>
      <c r="H4957" s="28" t="str">
        <f>TRIM(PROPER('Base de datos cruda'!H4957))</f>
        <v>Rpg</v>
      </c>
      <c r="I4957" s="28">
        <v>0.8</v>
      </c>
      <c r="J4957" s="28">
        <v>10.23</v>
      </c>
      <c r="K4957" s="28">
        <v>244.98</v>
      </c>
      <c r="L4957" s="28">
        <f>IF('Base de datos cruda'!L4957&lt;0,,'Base de datos cruda'!L4957)</f>
        <v>10.7</v>
      </c>
      <c r="M4957" s="28" t="str">
        <f>IF(TRIM(PROPER('Base de datos cruda'!M4957))="High","Alto",IF(TRIM(PROPER('Base de datos cruda'!M4957))="Medium","Medio","Bajo"))</f>
        <v>Bajo</v>
      </c>
      <c r="N4957" s="29">
        <v>48.14</v>
      </c>
      <c r="O4957" s="32">
        <f t="shared" si="1"/>
        <v>48.14</v>
      </c>
      <c r="P4957" s="33">
        <f t="shared" si="2"/>
        <v>15.35</v>
      </c>
      <c r="Q4957" s="34">
        <f t="shared" si="3"/>
        <v>1.111328125</v>
      </c>
      <c r="R4957" s="35" t="str">
        <f t="shared" si="4"/>
        <v>Bajo</v>
      </c>
      <c r="S4957" s="35" t="str">
        <f>IF(O4957="","",IF(O4957&gt;AVERAGE('Base de datos limpia'!$O$2:$O$8001),"Alto","Normal"))
</f>
        <v>Normal</v>
      </c>
      <c r="T4957" s="35" t="str">
        <f t="shared" si="5"/>
        <v>Gamer moderado</v>
      </c>
      <c r="U4957" s="35"/>
    </row>
    <row r="4958">
      <c r="A4958" s="28">
        <v>4957.0</v>
      </c>
      <c r="B4958" s="28">
        <v>23.0</v>
      </c>
      <c r="C4958" s="28" t="str">
        <f>TRIM(PROPER('Base de datos cruda'!C4958))</f>
        <v>Female</v>
      </c>
      <c r="D4958" s="28">
        <v>3.33</v>
      </c>
      <c r="E4958" s="28">
        <v>6.3</v>
      </c>
      <c r="F4958" s="28">
        <v>7.01</v>
      </c>
      <c r="G4958" s="28">
        <v>96.96</v>
      </c>
      <c r="H4958" s="28" t="str">
        <f>TRIM(PROPER('Base de datos cruda'!H4958))</f>
        <v>Rpg</v>
      </c>
      <c r="I4958" s="28">
        <v>2.0</v>
      </c>
      <c r="J4958" s="28">
        <v>7.75</v>
      </c>
      <c r="K4958" s="28">
        <v>291.41</v>
      </c>
      <c r="L4958" s="28">
        <f>IF('Base de datos cruda'!L4958&lt;0,,'Base de datos cruda'!L4958)</f>
        <v>5.44</v>
      </c>
      <c r="M4958" s="28" t="str">
        <f>IF(TRIM(PROPER('Base de datos cruda'!M4958))="High","Alto",IF(TRIM(PROPER('Base de datos cruda'!M4958))="Medium","Medio","Bajo"))</f>
        <v>Medio</v>
      </c>
      <c r="N4958" s="29">
        <v>83.46</v>
      </c>
      <c r="O4958" s="32">
        <f t="shared" si="1"/>
        <v>83.46</v>
      </c>
      <c r="P4958" s="33">
        <f t="shared" si="2"/>
        <v>11.08</v>
      </c>
      <c r="Q4958" s="34">
        <f t="shared" si="3"/>
        <v>1.891891892</v>
      </c>
      <c r="R4958" s="35" t="str">
        <f t="shared" si="4"/>
        <v>Alto</v>
      </c>
      <c r="S4958" s="35" t="str">
        <f>IF(O4958="","",IF(O4958&gt;AVERAGE('Base de datos limpia'!$O$2:$O$8001),"Alto","Normal"))
</f>
        <v>Alto</v>
      </c>
      <c r="T4958" s="35" t="str">
        <f t="shared" si="5"/>
        <v>Gamer intensivo</v>
      </c>
      <c r="U4958" s="35"/>
    </row>
    <row r="4959">
      <c r="A4959" s="28">
        <v>4958.0</v>
      </c>
      <c r="B4959" s="28">
        <v>19.0</v>
      </c>
      <c r="C4959" s="28" t="str">
        <f>TRIM(PROPER('Base de datos cruda'!C4959))</f>
        <v>Male</v>
      </c>
      <c r="D4959" s="28">
        <v>4.76</v>
      </c>
      <c r="E4959" s="28">
        <v>7.57</v>
      </c>
      <c r="F4959" s="28">
        <v>5.11</v>
      </c>
      <c r="G4959" s="28">
        <v>90.62</v>
      </c>
      <c r="H4959" s="28" t="str">
        <f>TRIM(PROPER('Base de datos cruda'!H4959))</f>
        <v>Casual</v>
      </c>
      <c r="I4959" s="28">
        <v>0.43</v>
      </c>
      <c r="J4959" s="28">
        <v>7.48</v>
      </c>
      <c r="K4959" s="28">
        <v>260.41</v>
      </c>
      <c r="L4959" s="28">
        <f>IF('Base de datos cruda'!L4959&lt;0,,'Base de datos cruda'!L4959)</f>
        <v>11.51</v>
      </c>
      <c r="M4959" s="28" t="str">
        <f>IF(TRIM(PROPER('Base de datos cruda'!M4959))="High","Alto",IF(TRIM(PROPER('Base de datos cruda'!M4959))="Medium","Medio","Bajo"))</f>
        <v>Alto</v>
      </c>
      <c r="N4959" s="29">
        <v>75.47</v>
      </c>
      <c r="O4959" s="32">
        <f t="shared" si="1"/>
        <v>75.47</v>
      </c>
      <c r="P4959" s="33">
        <f t="shared" si="2"/>
        <v>12.24</v>
      </c>
      <c r="Q4959" s="34">
        <f t="shared" si="3"/>
        <v>1.590336134</v>
      </c>
      <c r="R4959" s="35" t="str">
        <f t="shared" si="4"/>
        <v>Alto</v>
      </c>
      <c r="S4959" s="35" t="str">
        <f>IF(O4959="","",IF(O4959&gt;AVERAGE('Base de datos limpia'!$O$2:$O$8001),"Alto","Normal"))
</f>
        <v>Alto</v>
      </c>
      <c r="T4959" s="35" t="str">
        <f t="shared" si="5"/>
        <v>Gamer intensivo</v>
      </c>
      <c r="U4959" s="35"/>
    </row>
    <row r="4960">
      <c r="A4960" s="28">
        <v>4959.0</v>
      </c>
      <c r="B4960" s="28">
        <v>16.0</v>
      </c>
      <c r="C4960" s="28" t="str">
        <f>TRIM(PROPER('Base de datos cruda'!C4960))</f>
        <v>Male</v>
      </c>
      <c r="D4960" s="28">
        <v>3.36</v>
      </c>
      <c r="E4960" s="28">
        <v>3.33</v>
      </c>
      <c r="F4960" s="28">
        <v>6.78</v>
      </c>
      <c r="G4960" s="28">
        <v>93.42</v>
      </c>
      <c r="H4960" s="28" t="str">
        <f>TRIM(PROPER('Base de datos cruda'!H4960))</f>
        <v>Rpg</v>
      </c>
      <c r="I4960" s="28">
        <v>1.61</v>
      </c>
      <c r="J4960" s="28">
        <v>8.34</v>
      </c>
      <c r="K4960" s="28">
        <v>282.57</v>
      </c>
      <c r="L4960" s="28">
        <f>IF('Base de datos cruda'!L4960&lt;0,,'Base de datos cruda'!L4960)</f>
        <v>8.53</v>
      </c>
      <c r="M4960" s="28" t="str">
        <f>IF(TRIM(PROPER('Base de datos cruda'!M4960))="High","Alto",IF(TRIM(PROPER('Base de datos cruda'!M4960))="Medium","Medio","Bajo"))</f>
        <v>Medio</v>
      </c>
      <c r="N4960" s="29">
        <v>61.31</v>
      </c>
      <c r="O4960" s="32">
        <f t="shared" si="1"/>
        <v>61.31</v>
      </c>
      <c r="P4960" s="33">
        <f t="shared" si="2"/>
        <v>11.7</v>
      </c>
      <c r="Q4960" s="34">
        <f t="shared" si="3"/>
        <v>0.9910714286</v>
      </c>
      <c r="R4960" s="35" t="str">
        <f t="shared" si="4"/>
        <v>Medio</v>
      </c>
      <c r="S4960" s="35" t="str">
        <f>IF(O4960="","",IF(O4960&gt;AVERAGE('Base de datos limpia'!$O$2:$O$8001),"Alto","Normal"))
</f>
        <v>Normal</v>
      </c>
      <c r="T4960" s="35" t="str">
        <f t="shared" si="5"/>
        <v>Gamer moderado</v>
      </c>
      <c r="U4960" s="35"/>
    </row>
    <row r="4961">
      <c r="A4961" s="28">
        <v>4960.0</v>
      </c>
      <c r="B4961" s="28">
        <v>19.0</v>
      </c>
      <c r="C4961" s="28" t="str">
        <f>TRIM(PROPER('Base de datos cruda'!C4961))</f>
        <v>Male</v>
      </c>
      <c r="D4961" s="28">
        <v>1.22</v>
      </c>
      <c r="E4961" s="28">
        <v>8.58</v>
      </c>
      <c r="F4961" s="28">
        <v>4.78</v>
      </c>
      <c r="G4961" s="28">
        <v>80.68</v>
      </c>
      <c r="H4961" s="28" t="str">
        <f>TRIM(PROPER('Base de datos cruda'!H4961))</f>
        <v>Casual</v>
      </c>
      <c r="I4961" s="28">
        <v>1.87</v>
      </c>
      <c r="J4961" s="28">
        <v>7.17</v>
      </c>
      <c r="K4961" s="28">
        <v>316.39</v>
      </c>
      <c r="L4961" s="28">
        <f>IF('Base de datos cruda'!L4961&lt;0,,'Base de datos cruda'!L4961)</f>
        <v>5.04</v>
      </c>
      <c r="M4961" s="28" t="str">
        <f>IF(TRIM(PROPER('Base de datos cruda'!M4961))="High","Alto",IF(TRIM(PROPER('Base de datos cruda'!M4961))="Medium","Medio","Bajo"))</f>
        <v>Alto</v>
      </c>
      <c r="N4961" s="29">
        <v>91.87</v>
      </c>
      <c r="O4961" s="32">
        <f t="shared" si="1"/>
        <v>91.87</v>
      </c>
      <c r="P4961" s="33">
        <f t="shared" si="2"/>
        <v>8.39</v>
      </c>
      <c r="Q4961" s="34">
        <f t="shared" si="3"/>
        <v>7.032786885</v>
      </c>
      <c r="R4961" s="35" t="str">
        <f t="shared" si="4"/>
        <v>Alto</v>
      </c>
      <c r="S4961" s="35" t="str">
        <f>IF(O4961="","",IF(O4961&gt;AVERAGE('Base de datos limpia'!$O$2:$O$8001),"Alto","Normal"))
</f>
        <v>Alto</v>
      </c>
      <c r="T4961" s="35" t="str">
        <f t="shared" si="5"/>
        <v>Gamer intensivo</v>
      </c>
      <c r="U4961" s="35"/>
    </row>
    <row r="4962">
      <c r="A4962" s="28">
        <v>4961.0</v>
      </c>
      <c r="B4962" s="28">
        <v>24.0</v>
      </c>
      <c r="C4962" s="28" t="str">
        <f>TRIM(PROPER('Base de datos cruda'!C4962))</f>
        <v>Male</v>
      </c>
      <c r="D4962" s="28">
        <v>3.76</v>
      </c>
      <c r="E4962" s="28">
        <v>9.58</v>
      </c>
      <c r="F4962" s="28">
        <v>6.9</v>
      </c>
      <c r="G4962" s="28">
        <v>81.07</v>
      </c>
      <c r="H4962" s="28" t="str">
        <f>TRIM(PROPER('Base de datos cruda'!H4962))</f>
        <v>Casual</v>
      </c>
      <c r="I4962" s="28">
        <v>1.28</v>
      </c>
      <c r="J4962" s="28">
        <v>5.99</v>
      </c>
      <c r="K4962" s="28">
        <v>264.68</v>
      </c>
      <c r="L4962" s="28">
        <f>IF('Base de datos cruda'!L4962&lt;0,,'Base de datos cruda'!L4962)</f>
        <v>9.98</v>
      </c>
      <c r="M4962" s="28" t="str">
        <f>IF(TRIM(PROPER('Base de datos cruda'!M4962))="High","Alto",IF(TRIM(PROPER('Base de datos cruda'!M4962))="Medium","Medio","Bajo"))</f>
        <v>Medio</v>
      </c>
      <c r="N4962" s="29">
        <v>100.0</v>
      </c>
      <c r="O4962" s="32">
        <f t="shared" si="1"/>
        <v>100</v>
      </c>
      <c r="P4962" s="33">
        <f t="shared" si="2"/>
        <v>9.75</v>
      </c>
      <c r="Q4962" s="34">
        <f t="shared" si="3"/>
        <v>2.54787234</v>
      </c>
      <c r="R4962" s="35" t="str">
        <f t="shared" si="4"/>
        <v>Alto</v>
      </c>
      <c r="S4962" s="35" t="str">
        <f>IF(O4962="","",IF(O4962&gt;AVERAGE('Base de datos limpia'!$O$2:$O$8001),"Alto","Normal"))
</f>
        <v>Alto</v>
      </c>
      <c r="T4962" s="35" t="str">
        <f t="shared" si="5"/>
        <v>Gamer intensivo</v>
      </c>
      <c r="U4962" s="35"/>
    </row>
    <row r="4963">
      <c r="A4963" s="28">
        <v>4962.0</v>
      </c>
      <c r="B4963" s="28">
        <v>17.0</v>
      </c>
      <c r="C4963" s="28" t="str">
        <f>TRIM(PROPER('Base de datos cruda'!C4963))</f>
        <v>Female</v>
      </c>
      <c r="D4963" s="28">
        <v>5.53</v>
      </c>
      <c r="E4963" s="28">
        <v>5.49</v>
      </c>
      <c r="F4963" s="28">
        <v>7.01</v>
      </c>
      <c r="G4963" s="28">
        <v>71.94</v>
      </c>
      <c r="H4963" s="28" t="str">
        <f>TRIM(PROPER('Base de datos cruda'!H4963))</f>
        <v>Casual</v>
      </c>
      <c r="I4963" s="28">
        <v>0.51</v>
      </c>
      <c r="J4963" s="28">
        <v>8.34</v>
      </c>
      <c r="K4963" s="28">
        <v>259.78</v>
      </c>
      <c r="L4963" s="28">
        <f>IF('Base de datos cruda'!L4963&lt;0,,'Base de datos cruda'!L4963)</f>
        <v>12.96</v>
      </c>
      <c r="M4963" s="28" t="str">
        <f>IF(TRIM(PROPER('Base de datos cruda'!M4963))="High","Alto",IF(TRIM(PROPER('Base de datos cruda'!M4963))="Medium","Medio","Bajo"))</f>
        <v>Bajo</v>
      </c>
      <c r="N4963" s="29">
        <v>54.1</v>
      </c>
      <c r="O4963" s="32">
        <f t="shared" si="1"/>
        <v>54.1</v>
      </c>
      <c r="P4963" s="33">
        <f t="shared" si="2"/>
        <v>13.87</v>
      </c>
      <c r="Q4963" s="34">
        <f t="shared" si="3"/>
        <v>0.9927667269</v>
      </c>
      <c r="R4963" s="35" t="str">
        <f t="shared" si="4"/>
        <v>Medio</v>
      </c>
      <c r="S4963" s="35" t="str">
        <f>IF(O4963="","",IF(O4963&gt;AVERAGE('Base de datos limpia'!$O$2:$O$8001),"Alto","Normal"))
</f>
        <v>Normal</v>
      </c>
      <c r="T4963" s="35" t="str">
        <f t="shared" si="5"/>
        <v>Gamer moderado</v>
      </c>
      <c r="U4963" s="35"/>
    </row>
    <row r="4964">
      <c r="A4964" s="28">
        <v>4963.0</v>
      </c>
      <c r="B4964" s="28">
        <v>18.0</v>
      </c>
      <c r="C4964" s="28" t="str">
        <f>TRIM(PROPER('Base de datos cruda'!C4964))</f>
        <v>Male</v>
      </c>
      <c r="D4964" s="28">
        <v>6.39</v>
      </c>
      <c r="E4964" s="28">
        <v>7.84</v>
      </c>
      <c r="F4964" s="28">
        <v>6.09</v>
      </c>
      <c r="G4964" s="28">
        <v>93.71</v>
      </c>
      <c r="H4964" s="28" t="str">
        <f>TRIM(PROPER('Base de datos cruda'!H4964))</f>
        <v>Casual</v>
      </c>
      <c r="I4964" s="28">
        <v>2.61</v>
      </c>
      <c r="J4964" s="28">
        <v>12.35</v>
      </c>
      <c r="K4964" s="28">
        <v>228.79</v>
      </c>
      <c r="L4964" s="28">
        <f>IF('Base de datos cruda'!L4964&lt;0,,'Base de datos cruda'!L4964)</f>
        <v>17.08</v>
      </c>
      <c r="M4964" s="28" t="str">
        <f>IF(TRIM(PROPER('Base de datos cruda'!M4964))="High","Alto",IF(TRIM(PROPER('Base de datos cruda'!M4964))="Medium","Medio","Bajo"))</f>
        <v>Bajo</v>
      </c>
      <c r="N4964" s="29">
        <v>79.0977122980941</v>
      </c>
      <c r="O4964" s="32">
        <f t="shared" si="1"/>
        <v>79.0977123</v>
      </c>
      <c r="P4964" s="33">
        <f t="shared" si="2"/>
        <v>18.74</v>
      </c>
      <c r="Q4964" s="34">
        <f t="shared" si="3"/>
        <v>1.226917058</v>
      </c>
      <c r="R4964" s="35" t="str">
        <f t="shared" si="4"/>
        <v>Alto</v>
      </c>
      <c r="S4964" s="35" t="str">
        <f>IF(O4964="","",IF(O4964&gt;AVERAGE('Base de datos limpia'!$O$2:$O$8001),"Alto","Normal"))
</f>
        <v>Alto</v>
      </c>
      <c r="T4964" s="35" t="str">
        <f t="shared" si="5"/>
        <v>Gamer intensivo</v>
      </c>
      <c r="U4964" s="35"/>
    </row>
    <row r="4965">
      <c r="A4965" s="28">
        <v>4964.0</v>
      </c>
      <c r="B4965" s="28">
        <v>23.0</v>
      </c>
      <c r="C4965" s="28" t="str">
        <f>TRIM(PROPER('Base de datos cruda'!C4965))</f>
        <v>Female</v>
      </c>
      <c r="D4965" s="28">
        <v>3.95</v>
      </c>
      <c r="E4965" s="28">
        <v>5.72</v>
      </c>
      <c r="F4965" s="28">
        <v>5.91</v>
      </c>
      <c r="G4965" s="28">
        <v>93.19</v>
      </c>
      <c r="H4965" s="28" t="str">
        <f>TRIM(PROPER('Base de datos cruda'!H4965))</f>
        <v>Rpg</v>
      </c>
      <c r="I4965" s="28">
        <v>4.33</v>
      </c>
      <c r="J4965" s="28">
        <v>5.64</v>
      </c>
      <c r="K4965" s="28">
        <v>275.12</v>
      </c>
      <c r="L4965" s="28">
        <f>IF('Base de datos cruda'!L4965&lt;0,,'Base de datos cruda'!L4965)</f>
        <v>12.37</v>
      </c>
      <c r="M4965" s="28" t="str">
        <f>IF(TRIM(PROPER('Base de datos cruda'!M4965))="High","Alto",IF(TRIM(PROPER('Base de datos cruda'!M4965))="Medium","Medio","Bajo"))</f>
        <v>Medio</v>
      </c>
      <c r="N4965" s="29">
        <v>62.71</v>
      </c>
      <c r="O4965" s="32">
        <f t="shared" si="1"/>
        <v>62.71</v>
      </c>
      <c r="P4965" s="33">
        <f t="shared" si="2"/>
        <v>9.59</v>
      </c>
      <c r="Q4965" s="34">
        <f t="shared" si="3"/>
        <v>1.448101266</v>
      </c>
      <c r="R4965" s="35" t="str">
        <f t="shared" si="4"/>
        <v>Medio</v>
      </c>
      <c r="S4965" s="35" t="str">
        <f>IF(O4965="","",IF(O4965&gt;AVERAGE('Base de datos limpia'!$O$2:$O$8001),"Alto","Normal"))
</f>
        <v>Normal</v>
      </c>
      <c r="T4965" s="35" t="str">
        <f t="shared" si="5"/>
        <v>Gamer moderado</v>
      </c>
      <c r="U4965" s="35"/>
    </row>
    <row r="4966">
      <c r="A4966" s="28">
        <v>4965.0</v>
      </c>
      <c r="B4966" s="28">
        <v>21.0</v>
      </c>
      <c r="C4966" s="28" t="str">
        <f>TRIM(PROPER('Base de datos cruda'!C4966))</f>
        <v>Male</v>
      </c>
      <c r="D4966" s="28">
        <v>1.32</v>
      </c>
      <c r="E4966" s="28">
        <v>1.63</v>
      </c>
      <c r="F4966" s="28">
        <v>5.23</v>
      </c>
      <c r="G4966" s="28">
        <v>75.69</v>
      </c>
      <c r="H4966" s="28" t="str">
        <f>TRIM(PROPER('Base de datos cruda'!H4966))</f>
        <v>Rpg</v>
      </c>
      <c r="I4966" s="28">
        <v>1.68</v>
      </c>
      <c r="J4966" s="28">
        <v>2.71</v>
      </c>
      <c r="K4966" s="28">
        <v>314.84</v>
      </c>
      <c r="L4966" s="28">
        <f>IF('Base de datos cruda'!L4966&lt;0,,'Base de datos cruda'!L4966)</f>
        <v>1.75</v>
      </c>
      <c r="M4966" s="28" t="str">
        <f>IF(TRIM(PROPER('Base de datos cruda'!M4966))="High","Alto",IF(TRIM(PROPER('Base de datos cruda'!M4966))="Medium","Medio","Bajo"))</f>
        <v>Medio</v>
      </c>
      <c r="N4966" s="29">
        <v>58.27</v>
      </c>
      <c r="O4966" s="32">
        <f t="shared" si="1"/>
        <v>58.27</v>
      </c>
      <c r="P4966" s="33">
        <f t="shared" si="2"/>
        <v>4.03</v>
      </c>
      <c r="Q4966" s="34">
        <f t="shared" si="3"/>
        <v>1.234848485</v>
      </c>
      <c r="R4966" s="35" t="str">
        <f t="shared" si="4"/>
        <v>Medio</v>
      </c>
      <c r="S4966" s="35" t="str">
        <f>IF(O4966="","",IF(O4966&gt;AVERAGE('Base de datos limpia'!$O$2:$O$8001),"Alto","Normal"))
</f>
        <v>Normal</v>
      </c>
      <c r="T4966" s="35" t="str">
        <f t="shared" si="5"/>
        <v>Gamer casual</v>
      </c>
      <c r="U4966" s="35"/>
    </row>
    <row r="4967">
      <c r="A4967" s="28">
        <v>4966.0</v>
      </c>
      <c r="B4967" s="28">
        <v>23.0</v>
      </c>
      <c r="C4967" s="28" t="str">
        <f>TRIM(PROPER('Base de datos cruda'!C4967))</f>
        <v>Female</v>
      </c>
      <c r="D4967" s="28">
        <v>3.32</v>
      </c>
      <c r="E4967" s="28">
        <v>3.94</v>
      </c>
      <c r="F4967" s="28">
        <v>5.65</v>
      </c>
      <c r="G4967" s="28">
        <v>73.17</v>
      </c>
      <c r="H4967" s="28" t="str">
        <f>TRIM(PROPER('Base de datos cruda'!H4967))</f>
        <v>Casual</v>
      </c>
      <c r="I4967" s="28">
        <v>1.18</v>
      </c>
      <c r="J4967" s="28">
        <v>6.92</v>
      </c>
      <c r="K4967" s="28">
        <v>268.77</v>
      </c>
      <c r="L4967" s="28">
        <f>IF('Base de datos cruda'!L4967&lt;0,,'Base de datos cruda'!L4967)</f>
        <v>4.69</v>
      </c>
      <c r="M4967" s="28" t="str">
        <f>IF(TRIM(PROPER('Base de datos cruda'!M4967))="High","Alto",IF(TRIM(PROPER('Base de datos cruda'!M4967))="Medium","Medio","Bajo"))</f>
        <v>Medio</v>
      </c>
      <c r="N4967" s="29">
        <v>61.55</v>
      </c>
      <c r="O4967" s="32">
        <f t="shared" si="1"/>
        <v>61.55</v>
      </c>
      <c r="P4967" s="33">
        <f t="shared" si="2"/>
        <v>10.24</v>
      </c>
      <c r="Q4967" s="34">
        <f t="shared" si="3"/>
        <v>1.186746988</v>
      </c>
      <c r="R4967" s="35" t="str">
        <f t="shared" si="4"/>
        <v>Medio</v>
      </c>
      <c r="S4967" s="35" t="str">
        <f>IF(O4967="","",IF(O4967&gt;AVERAGE('Base de datos limpia'!$O$2:$O$8001),"Alto","Normal"))
</f>
        <v>Normal</v>
      </c>
      <c r="T4967" s="35" t="str">
        <f t="shared" si="5"/>
        <v>Gamer moderado</v>
      </c>
      <c r="U4967" s="35"/>
    </row>
    <row r="4968">
      <c r="A4968" s="28">
        <v>4967.0</v>
      </c>
      <c r="B4968" s="28">
        <v>22.0</v>
      </c>
      <c r="C4968" s="28" t="str">
        <f>TRIM(PROPER('Base de datos cruda'!C4968))</f>
        <v>Male</v>
      </c>
      <c r="D4968" s="28">
        <v>6.29</v>
      </c>
      <c r="E4968" s="28">
        <v>1.79</v>
      </c>
      <c r="F4968" s="28">
        <v>6.49</v>
      </c>
      <c r="G4968" s="28">
        <v>89.53</v>
      </c>
      <c r="H4968" s="28" t="str">
        <f>TRIM(PROPER('Base de datos cruda'!H4968))</f>
        <v>Rpg</v>
      </c>
      <c r="I4968" s="28">
        <v>1.43</v>
      </c>
      <c r="J4968" s="28">
        <v>9.63</v>
      </c>
      <c r="K4968" s="28">
        <v>252.81</v>
      </c>
      <c r="L4968" s="28">
        <f>IF('Base de datos cruda'!L4968&lt;0,,'Base de datos cruda'!L4968)</f>
        <v>13.09</v>
      </c>
      <c r="M4968" s="28" t="str">
        <f>IF(TRIM(PROPER('Base de datos cruda'!M4968))="High","Alto",IF(TRIM(PROPER('Base de datos cruda'!M4968))="Medium","Medio","Bajo"))</f>
        <v>Bajo</v>
      </c>
      <c r="N4968" s="29">
        <v>27.71</v>
      </c>
      <c r="O4968" s="32">
        <f t="shared" si="1"/>
        <v>27.71</v>
      </c>
      <c r="P4968" s="33">
        <f t="shared" si="2"/>
        <v>15.92</v>
      </c>
      <c r="Q4968" s="34">
        <f t="shared" si="3"/>
        <v>0.2845786963</v>
      </c>
      <c r="R4968" s="35" t="str">
        <f t="shared" si="4"/>
        <v>Bajo</v>
      </c>
      <c r="S4968" s="35" t="str">
        <f>IF(O4968="","",IF(O4968&gt;AVERAGE('Base de datos limpia'!$O$2:$O$8001),"Alto","Normal"))
</f>
        <v>Normal</v>
      </c>
      <c r="T4968" s="35" t="str">
        <f t="shared" si="5"/>
        <v>Gamer casual</v>
      </c>
      <c r="U4968" s="35"/>
    </row>
    <row r="4969">
      <c r="A4969" s="28">
        <v>4968.0</v>
      </c>
      <c r="B4969" s="28">
        <v>20.0</v>
      </c>
      <c r="C4969" s="28" t="str">
        <f>TRIM(PROPER('Base de datos cruda'!C4969))</f>
        <v>Female</v>
      </c>
      <c r="D4969" s="28">
        <v>3.3</v>
      </c>
      <c r="E4969" s="28">
        <v>9.9</v>
      </c>
      <c r="F4969" s="28">
        <v>5.24</v>
      </c>
      <c r="G4969" s="28">
        <v>61.05</v>
      </c>
      <c r="H4969" s="28" t="str">
        <f>TRIM(PROPER('Base de datos cruda'!H4969))</f>
        <v>Rpg</v>
      </c>
      <c r="I4969" s="28">
        <v>4.31</v>
      </c>
      <c r="J4969" s="28">
        <v>4.69</v>
      </c>
      <c r="K4969" s="28">
        <v>282.65</v>
      </c>
      <c r="L4969" s="28">
        <f>IF('Base de datos cruda'!L4969&lt;0,,'Base de datos cruda'!L4969)</f>
        <v>6.88</v>
      </c>
      <c r="M4969" s="28" t="str">
        <f>IF(TRIM(PROPER('Base de datos cruda'!M4969))="High","Alto",IF(TRIM(PROPER('Base de datos cruda'!M4969))="Medium","Medio","Bajo"))</f>
        <v>Alto</v>
      </c>
      <c r="N4969" s="29">
        <v>77.48</v>
      </c>
      <c r="O4969" s="32">
        <f t="shared" si="1"/>
        <v>77.48</v>
      </c>
      <c r="P4969" s="33">
        <f t="shared" si="2"/>
        <v>7.99</v>
      </c>
      <c r="Q4969" s="34">
        <f t="shared" si="3"/>
        <v>3</v>
      </c>
      <c r="R4969" s="35" t="str">
        <f t="shared" si="4"/>
        <v>Alto</v>
      </c>
      <c r="S4969" s="35" t="str">
        <f>IF(O4969="","",IF(O4969&gt;AVERAGE('Base de datos limpia'!$O$2:$O$8001),"Alto","Normal"))
</f>
        <v>Alto</v>
      </c>
      <c r="T4969" s="35" t="str">
        <f t="shared" si="5"/>
        <v>Gamer intensivo</v>
      </c>
      <c r="U4969" s="35"/>
    </row>
    <row r="4970">
      <c r="A4970" s="28">
        <v>4969.0</v>
      </c>
      <c r="B4970" s="28">
        <v>24.0</v>
      </c>
      <c r="C4970" s="28" t="str">
        <f>TRIM(PROPER('Base de datos cruda'!C4970))</f>
        <v>Female</v>
      </c>
      <c r="D4970" s="28">
        <v>5.57</v>
      </c>
      <c r="E4970" s="28">
        <v>3.06</v>
      </c>
      <c r="F4970" s="28">
        <v>7.91</v>
      </c>
      <c r="G4970" s="28">
        <v>94.4</v>
      </c>
      <c r="H4970" s="28" t="str">
        <f>TRIM(PROPER('Base de datos cruda'!H4970))</f>
        <v>Casual</v>
      </c>
      <c r="I4970" s="28">
        <v>2.64</v>
      </c>
      <c r="J4970" s="28">
        <v>8.02</v>
      </c>
      <c r="K4970" s="28">
        <v>248.62</v>
      </c>
      <c r="L4970" s="28">
        <f>IF('Base de datos cruda'!L4970&lt;0,,'Base de datos cruda'!L4970)</f>
        <v>13.24</v>
      </c>
      <c r="M4970" s="28" t="str">
        <f>IF(TRIM(PROPER('Base de datos cruda'!M4970))="High","Alto",IF(TRIM(PROPER('Base de datos cruda'!M4970))="Medium","Medio","Bajo"))</f>
        <v>Bajo</v>
      </c>
      <c r="N4970" s="29">
        <v>50.12</v>
      </c>
      <c r="O4970" s="32">
        <f t="shared" si="1"/>
        <v>50.12</v>
      </c>
      <c r="P4970" s="33">
        <f t="shared" si="2"/>
        <v>13.59</v>
      </c>
      <c r="Q4970" s="34">
        <f t="shared" si="3"/>
        <v>0.5493716338</v>
      </c>
      <c r="R4970" s="35" t="str">
        <f t="shared" si="4"/>
        <v>Medio</v>
      </c>
      <c r="S4970" s="35" t="str">
        <f>IF(O4970="","",IF(O4970&gt;AVERAGE('Base de datos limpia'!$O$2:$O$8001),"Alto","Normal"))
</f>
        <v>Normal</v>
      </c>
      <c r="T4970" s="35" t="str">
        <f t="shared" si="5"/>
        <v>Gamer moderado</v>
      </c>
      <c r="U4970" s="35"/>
    </row>
    <row r="4971">
      <c r="A4971" s="28">
        <v>4970.0</v>
      </c>
      <c r="B4971" s="28">
        <v>19.0</v>
      </c>
      <c r="C4971" s="28" t="str">
        <f>TRIM(PROPER('Base de datos cruda'!C4971))</f>
        <v>Female</v>
      </c>
      <c r="D4971" s="28">
        <v>4.06</v>
      </c>
      <c r="E4971" s="28">
        <v>6.72</v>
      </c>
      <c r="F4971" s="28">
        <v>7.55</v>
      </c>
      <c r="G4971" s="28">
        <v>77.85</v>
      </c>
      <c r="H4971" s="28" t="str">
        <f>TRIM(PROPER('Base de datos cruda'!H4971))</f>
        <v>Casual</v>
      </c>
      <c r="I4971" s="28">
        <v>0.65</v>
      </c>
      <c r="J4971" s="28">
        <v>7.15</v>
      </c>
      <c r="K4971" s="28">
        <v>259.28</v>
      </c>
      <c r="L4971" s="28">
        <f>IF('Base de datos cruda'!L4971&lt;0,,'Base de datos cruda'!L4971)</f>
        <v>11.11</v>
      </c>
      <c r="M4971" s="28" t="str">
        <f>IF(TRIM(PROPER('Base de datos cruda'!M4971))="High","Alto",IF(TRIM(PROPER('Base de datos cruda'!M4971))="Medium","Medio","Bajo"))</f>
        <v>Medio</v>
      </c>
      <c r="N4971" s="29">
        <v>86.99</v>
      </c>
      <c r="O4971" s="32">
        <f t="shared" si="1"/>
        <v>86.99</v>
      </c>
      <c r="P4971" s="33">
        <f t="shared" si="2"/>
        <v>11.21</v>
      </c>
      <c r="Q4971" s="34">
        <f t="shared" si="3"/>
        <v>1.655172414</v>
      </c>
      <c r="R4971" s="35" t="str">
        <f t="shared" si="4"/>
        <v>Alto</v>
      </c>
      <c r="S4971" s="35" t="str">
        <f>IF(O4971="","",IF(O4971&gt;AVERAGE('Base de datos limpia'!$O$2:$O$8001),"Alto","Normal"))
</f>
        <v>Alto</v>
      </c>
      <c r="T4971" s="35" t="str">
        <f t="shared" si="5"/>
        <v>Gamer intensivo</v>
      </c>
      <c r="U4971" s="35"/>
    </row>
    <row r="4972">
      <c r="A4972" s="28">
        <v>4971.0</v>
      </c>
      <c r="B4972" s="28">
        <v>21.0</v>
      </c>
      <c r="C4972" s="28" t="str">
        <f>TRIM(PROPER('Base de datos cruda'!C4972))</f>
        <v>Male</v>
      </c>
      <c r="D4972" s="28">
        <v>1.93</v>
      </c>
      <c r="E4972" s="28">
        <v>3.56</v>
      </c>
      <c r="F4972" s="28">
        <v>5.35</v>
      </c>
      <c r="G4972" s="28">
        <v>77.65</v>
      </c>
      <c r="H4972" s="28" t="str">
        <f>TRIM(PROPER('Base de datos cruda'!H4972))</f>
        <v>Fps</v>
      </c>
      <c r="I4972" s="28">
        <v>3.55</v>
      </c>
      <c r="J4972" s="28">
        <v>7.04</v>
      </c>
      <c r="K4972" s="28">
        <v>299.26</v>
      </c>
      <c r="L4972" s="28">
        <f>IF('Base de datos cruda'!L4972&lt;0,,'Base de datos cruda'!L4972)</f>
        <v>4.29</v>
      </c>
      <c r="M4972" s="28" t="str">
        <f>IF(TRIM(PROPER('Base de datos cruda'!M4972))="High","Alto",IF(TRIM(PROPER('Base de datos cruda'!M4972))="Medium","Medio","Bajo"))</f>
        <v>Medio</v>
      </c>
      <c r="N4972" s="29">
        <v>62.49</v>
      </c>
      <c r="O4972" s="32">
        <f t="shared" si="1"/>
        <v>62.49</v>
      </c>
      <c r="P4972" s="33">
        <f t="shared" si="2"/>
        <v>8.97</v>
      </c>
      <c r="Q4972" s="34">
        <f t="shared" si="3"/>
        <v>1.844559585</v>
      </c>
      <c r="R4972" s="35" t="str">
        <f t="shared" si="4"/>
        <v>Medio</v>
      </c>
      <c r="S4972" s="35" t="str">
        <f>IF(O4972="","",IF(O4972&gt;AVERAGE('Base de datos limpia'!$O$2:$O$8001),"Alto","Normal"))
</f>
        <v>Normal</v>
      </c>
      <c r="T4972" s="35" t="str">
        <f t="shared" si="5"/>
        <v>Gamer moderado</v>
      </c>
      <c r="U4972" s="35"/>
    </row>
    <row r="4973">
      <c r="A4973" s="28">
        <v>4972.0</v>
      </c>
      <c r="B4973" s="28">
        <v>17.0</v>
      </c>
      <c r="C4973" s="28" t="str">
        <f>TRIM(PROPER('Base de datos cruda'!C4973))</f>
        <v>Male</v>
      </c>
      <c r="D4973" s="28">
        <v>6.37</v>
      </c>
      <c r="E4973" s="28">
        <v>6.88</v>
      </c>
      <c r="F4973" s="28">
        <v>4.49</v>
      </c>
      <c r="G4973" s="28">
        <v>86.76</v>
      </c>
      <c r="H4973" s="28" t="str">
        <f>TRIM(PROPER('Base de datos cruda'!H4973))</f>
        <v>Rpg</v>
      </c>
      <c r="I4973" s="28">
        <v>0.77</v>
      </c>
      <c r="J4973" s="28">
        <v>10.91</v>
      </c>
      <c r="K4973" s="28">
        <v>248.5</v>
      </c>
      <c r="L4973" s="28">
        <f>IF('Base de datos cruda'!L4973&lt;0,,'Base de datos cruda'!L4973)</f>
        <v>12.58</v>
      </c>
      <c r="M4973" s="28" t="str">
        <f>IF(TRIM(PROPER('Base de datos cruda'!M4973))="High","Alto",IF(TRIM(PROPER('Base de datos cruda'!M4973))="Medium","Medio","Bajo"))</f>
        <v>Bajo</v>
      </c>
      <c r="N4973" s="29">
        <v>65.78</v>
      </c>
      <c r="O4973" s="32">
        <f t="shared" si="1"/>
        <v>65.78</v>
      </c>
      <c r="P4973" s="33">
        <f t="shared" si="2"/>
        <v>17.28</v>
      </c>
      <c r="Q4973" s="34">
        <f t="shared" si="3"/>
        <v>1.080062794</v>
      </c>
      <c r="R4973" s="35" t="str">
        <f t="shared" si="4"/>
        <v>Medio</v>
      </c>
      <c r="S4973" s="35" t="str">
        <f>IF(O4973="","",IF(O4973&gt;AVERAGE('Base de datos limpia'!$O$2:$O$8001),"Alto","Normal"))
</f>
        <v>Alto</v>
      </c>
      <c r="T4973" s="35" t="str">
        <f t="shared" si="5"/>
        <v>Gamer intensivo</v>
      </c>
      <c r="U4973" s="35"/>
    </row>
    <row r="4974">
      <c r="A4974" s="28">
        <v>4973.0</v>
      </c>
      <c r="B4974" s="28">
        <v>17.0</v>
      </c>
      <c r="C4974" s="28" t="str">
        <f>TRIM(PROPER('Base de datos cruda'!C4974))</f>
        <v>Male</v>
      </c>
      <c r="D4974" s="28">
        <v>0.67</v>
      </c>
      <c r="E4974" s="28">
        <v>2.89</v>
      </c>
      <c r="F4974" s="28">
        <v>4.0</v>
      </c>
      <c r="G4974" s="28">
        <v>85.83</v>
      </c>
      <c r="H4974" s="28" t="str">
        <f>TRIM(PROPER('Base de datos cruda'!H4974))</f>
        <v>Rpg</v>
      </c>
      <c r="I4974" s="28">
        <v>0.3</v>
      </c>
      <c r="J4974" s="28">
        <v>6.24</v>
      </c>
      <c r="K4974" s="28">
        <v>308.79</v>
      </c>
      <c r="L4974" s="28">
        <f>IF('Base de datos cruda'!L4974&lt;0,,'Base de datos cruda'!L4974)</f>
        <v>6.85</v>
      </c>
      <c r="M4974" s="28" t="str">
        <f>IF(TRIM(PROPER('Base de datos cruda'!M4974))="High","Alto",IF(TRIM(PROPER('Base de datos cruda'!M4974))="Medium","Medio","Bajo"))</f>
        <v>Medio</v>
      </c>
      <c r="N4974" s="29">
        <v>55.19</v>
      </c>
      <c r="O4974" s="32">
        <f t="shared" si="1"/>
        <v>55.19</v>
      </c>
      <c r="P4974" s="33">
        <f t="shared" si="2"/>
        <v>6.91</v>
      </c>
      <c r="Q4974" s="34">
        <f t="shared" si="3"/>
        <v>4.313432836</v>
      </c>
      <c r="R4974" s="35" t="str">
        <f t="shared" si="4"/>
        <v>Medio</v>
      </c>
      <c r="S4974" s="35" t="str">
        <f>IF(O4974="","",IF(O4974&gt;AVERAGE('Base de datos limpia'!$O$2:$O$8001),"Alto","Normal"))
</f>
        <v>Normal</v>
      </c>
      <c r="T4974" s="35" t="str">
        <f t="shared" si="5"/>
        <v>Gamer casual</v>
      </c>
      <c r="U4974" s="35"/>
    </row>
    <row r="4975">
      <c r="A4975" s="28">
        <v>4974.0</v>
      </c>
      <c r="B4975" s="28">
        <v>17.0</v>
      </c>
      <c r="C4975" s="28" t="str">
        <f>TRIM(PROPER('Base de datos cruda'!C4975))</f>
        <v>Male</v>
      </c>
      <c r="D4975" s="28">
        <v>4.2</v>
      </c>
      <c r="E4975" s="28">
        <v>8.07</v>
      </c>
      <c r="F4975" s="28">
        <v>6.98</v>
      </c>
      <c r="G4975" s="28">
        <v>70.64</v>
      </c>
      <c r="H4975" s="28" t="str">
        <f>TRIM(PROPER('Base de datos cruda'!H4975))</f>
        <v>Fps</v>
      </c>
      <c r="I4975" s="28">
        <v>1.28</v>
      </c>
      <c r="J4975" s="28">
        <v>6.86</v>
      </c>
      <c r="K4975" s="28">
        <v>259.79</v>
      </c>
      <c r="L4975" s="28">
        <f>IF('Base de datos cruda'!L4975&lt;0,,'Base de datos cruda'!L4975)</f>
        <v>10.37</v>
      </c>
      <c r="M4975" s="28" t="str">
        <f>IF(TRIM(PROPER('Base de datos cruda'!M4975))="High","Alto",IF(TRIM(PROPER('Base de datos cruda'!M4975))="Medium","Medio","Bajo"))</f>
        <v>Medio</v>
      </c>
      <c r="N4975" s="29">
        <v>71.19</v>
      </c>
      <c r="O4975" s="32">
        <f t="shared" si="1"/>
        <v>71.19</v>
      </c>
      <c r="P4975" s="33">
        <f t="shared" si="2"/>
        <v>11.06</v>
      </c>
      <c r="Q4975" s="34">
        <f t="shared" si="3"/>
        <v>1.921428571</v>
      </c>
      <c r="R4975" s="35" t="str">
        <f t="shared" si="4"/>
        <v>Alto</v>
      </c>
      <c r="S4975" s="35" t="str">
        <f>IF(O4975="","",IF(O4975&gt;AVERAGE('Base de datos limpia'!$O$2:$O$8001),"Alto","Normal"))
</f>
        <v>Alto</v>
      </c>
      <c r="T4975" s="35" t="str">
        <f t="shared" si="5"/>
        <v>Gamer intensivo</v>
      </c>
      <c r="U4975" s="35"/>
    </row>
    <row r="4976">
      <c r="A4976" s="28">
        <v>4975.0</v>
      </c>
      <c r="B4976" s="28">
        <v>22.0</v>
      </c>
      <c r="C4976" s="28" t="str">
        <f>TRIM(PROPER('Base de datos cruda'!C4976))</f>
        <v>Female</v>
      </c>
      <c r="D4976" s="28">
        <v>1.67</v>
      </c>
      <c r="E4976" s="28">
        <v>2.0</v>
      </c>
      <c r="F4976" s="28">
        <v>5.06</v>
      </c>
      <c r="G4976" s="28">
        <v>97.73</v>
      </c>
      <c r="H4976" s="28" t="str">
        <f>TRIM(PROPER('Base de datos cruda'!H4976))</f>
        <v>Casual</v>
      </c>
      <c r="I4976" s="28">
        <v>0.84</v>
      </c>
      <c r="J4976" s="28">
        <v>4.22</v>
      </c>
      <c r="K4976" s="28">
        <v>307.58</v>
      </c>
      <c r="L4976" s="28">
        <f>IF('Base de datos cruda'!L4976&lt;0,,'Base de datos cruda'!L4976)</f>
        <v>5.32</v>
      </c>
      <c r="M4976" s="28" t="str">
        <f>IF(TRIM(PROPER('Base de datos cruda'!M4976))="High","Alto",IF(TRIM(PROPER('Base de datos cruda'!M4976))="Medium","Medio","Bajo"))</f>
        <v>Medio</v>
      </c>
      <c r="N4976" s="29">
        <v>59.69</v>
      </c>
      <c r="O4976" s="32">
        <f t="shared" si="1"/>
        <v>59.69</v>
      </c>
      <c r="P4976" s="33">
        <f t="shared" si="2"/>
        <v>5.89</v>
      </c>
      <c r="Q4976" s="34">
        <f t="shared" si="3"/>
        <v>1.19760479</v>
      </c>
      <c r="R4976" s="35" t="str">
        <f t="shared" si="4"/>
        <v>Medio</v>
      </c>
      <c r="S4976" s="35" t="str">
        <f>IF(O4976="","",IF(O4976&gt;AVERAGE('Base de datos limpia'!$O$2:$O$8001),"Alto","Normal"))
</f>
        <v>Normal</v>
      </c>
      <c r="T4976" s="35" t="str">
        <f t="shared" si="5"/>
        <v>Gamer casual</v>
      </c>
      <c r="U4976" s="35"/>
    </row>
    <row r="4977">
      <c r="A4977" s="28">
        <v>4976.0</v>
      </c>
      <c r="B4977" s="28">
        <v>17.0</v>
      </c>
      <c r="C4977" s="28" t="str">
        <f>TRIM(PROPER('Base de datos cruda'!C4977))</f>
        <v>Female</v>
      </c>
      <c r="D4977" s="28">
        <v>0.54</v>
      </c>
      <c r="E4977" s="28">
        <v>9.06</v>
      </c>
      <c r="F4977" s="28">
        <v>4.06</v>
      </c>
      <c r="G4977" s="28">
        <v>99.45</v>
      </c>
      <c r="H4977" s="28" t="str">
        <f>TRIM(PROPER('Base de datos cruda'!H4977))</f>
        <v>Casual</v>
      </c>
      <c r="I4977" s="28">
        <v>3.02</v>
      </c>
      <c r="J4977" s="28">
        <v>3.86</v>
      </c>
      <c r="K4977" s="28">
        <v>325.37</v>
      </c>
      <c r="L4977" s="28">
        <f>IF('Base de datos cruda'!L4977&lt;0,,'Base de datos cruda'!L4977)</f>
        <v>3.27</v>
      </c>
      <c r="M4977" s="28" t="str">
        <f>IF(TRIM(PROPER('Base de datos cruda'!M4977))="High","Alto",IF(TRIM(PROPER('Base de datos cruda'!M4977))="Medium","Medio","Bajo"))</f>
        <v>Alto</v>
      </c>
      <c r="N4977" s="29">
        <v>90.29</v>
      </c>
      <c r="O4977" s="32">
        <f t="shared" si="1"/>
        <v>90.29</v>
      </c>
      <c r="P4977" s="33">
        <f t="shared" si="2"/>
        <v>4.4</v>
      </c>
      <c r="Q4977" s="34">
        <f t="shared" si="3"/>
        <v>16.77777778</v>
      </c>
      <c r="R4977" s="35" t="str">
        <f t="shared" si="4"/>
        <v>Alto</v>
      </c>
      <c r="S4977" s="35" t="str">
        <f>IF(O4977="","",IF(O4977&gt;AVERAGE('Base de datos limpia'!$O$2:$O$8001),"Alto","Normal"))
</f>
        <v>Alto</v>
      </c>
      <c r="T4977" s="35" t="str">
        <f t="shared" si="5"/>
        <v>Gamer intensivo</v>
      </c>
      <c r="U4977" s="35"/>
    </row>
    <row r="4978">
      <c r="A4978" s="28">
        <v>4977.0</v>
      </c>
      <c r="B4978" s="28">
        <v>17.0</v>
      </c>
      <c r="C4978" s="28" t="str">
        <f>TRIM(PROPER('Base de datos cruda'!C4978))</f>
        <v>Female</v>
      </c>
      <c r="D4978" s="28">
        <v>4.02</v>
      </c>
      <c r="E4978" s="28">
        <v>8.56</v>
      </c>
      <c r="F4978" s="28">
        <v>5.8</v>
      </c>
      <c r="G4978" s="28">
        <v>81.04</v>
      </c>
      <c r="H4978" s="28" t="str">
        <f>TRIM(PROPER('Base de datos cruda'!H4978))</f>
        <v>Fps</v>
      </c>
      <c r="I4978" s="28">
        <v>2.42</v>
      </c>
      <c r="J4978" s="28">
        <v>5.06</v>
      </c>
      <c r="K4978" s="28">
        <v>281.3</v>
      </c>
      <c r="L4978" s="28">
        <f>IF('Base de datos cruda'!L4978&lt;0,,'Base de datos cruda'!L4978)</f>
        <v>8.86</v>
      </c>
      <c r="M4978" s="28" t="str">
        <f>IF(TRIM(PROPER('Base de datos cruda'!M4978))="High","Alto",IF(TRIM(PROPER('Base de datos cruda'!M4978))="Medium","Medio","Bajo"))</f>
        <v>Alto</v>
      </c>
      <c r="N4978" s="29">
        <v>79.16</v>
      </c>
      <c r="O4978" s="32">
        <f t="shared" si="1"/>
        <v>79.16</v>
      </c>
      <c r="P4978" s="33">
        <f t="shared" si="2"/>
        <v>9.08</v>
      </c>
      <c r="Q4978" s="34">
        <f t="shared" si="3"/>
        <v>2.129353234</v>
      </c>
      <c r="R4978" s="35" t="str">
        <f t="shared" si="4"/>
        <v>Alto</v>
      </c>
      <c r="S4978" s="35" t="str">
        <f>IF(O4978="","",IF(O4978&gt;AVERAGE('Base de datos limpia'!$O$2:$O$8001),"Alto","Normal"))
</f>
        <v>Alto</v>
      </c>
      <c r="T4978" s="35" t="str">
        <f t="shared" si="5"/>
        <v>Gamer intensivo</v>
      </c>
      <c r="U4978" s="35"/>
    </row>
    <row r="4979">
      <c r="A4979" s="28">
        <v>4978.0</v>
      </c>
      <c r="B4979" s="28">
        <v>24.0</v>
      </c>
      <c r="C4979" s="28" t="str">
        <f>TRIM(PROPER('Base de datos cruda'!C4979))</f>
        <v>Female</v>
      </c>
      <c r="D4979" s="28">
        <v>4.0</v>
      </c>
      <c r="E4979" s="28">
        <v>7.11</v>
      </c>
      <c r="F4979" s="28">
        <v>8.81</v>
      </c>
      <c r="G4979" s="28">
        <v>82.46</v>
      </c>
      <c r="H4979" s="28" t="str">
        <f>TRIM(PROPER('Base de datos cruda'!H4979))</f>
        <v>Fps</v>
      </c>
      <c r="I4979" s="28">
        <v>3.62</v>
      </c>
      <c r="J4979" s="28">
        <v>6.04</v>
      </c>
      <c r="K4979" s="28">
        <v>287.89</v>
      </c>
      <c r="L4979" s="28">
        <f>IF('Base de datos cruda'!L4979&lt;0,,'Base de datos cruda'!L4979)</f>
        <v>8.57</v>
      </c>
      <c r="M4979" s="28" t="str">
        <f>IF(TRIM(PROPER('Base de datos cruda'!M4979))="High","Alto",IF(TRIM(PROPER('Base de datos cruda'!M4979))="Medium","Medio","Bajo"))</f>
        <v>Medio</v>
      </c>
      <c r="N4979" s="29">
        <v>88.55</v>
      </c>
      <c r="O4979" s="32">
        <f t="shared" si="1"/>
        <v>88.55</v>
      </c>
      <c r="P4979" s="33">
        <f t="shared" si="2"/>
        <v>10.04</v>
      </c>
      <c r="Q4979" s="34">
        <f t="shared" si="3"/>
        <v>1.7775</v>
      </c>
      <c r="R4979" s="35" t="str">
        <f t="shared" si="4"/>
        <v>Alto</v>
      </c>
      <c r="S4979" s="35" t="str">
        <f>IF(O4979="","",IF(O4979&gt;AVERAGE('Base de datos limpia'!$O$2:$O$8001),"Alto","Normal"))
</f>
        <v>Alto</v>
      </c>
      <c r="T4979" s="35" t="str">
        <f t="shared" si="5"/>
        <v>Gamer intensivo</v>
      </c>
      <c r="U4979" s="35"/>
    </row>
    <row r="4980">
      <c r="A4980" s="28">
        <v>4979.0</v>
      </c>
      <c r="B4980" s="28">
        <v>22.0</v>
      </c>
      <c r="C4980" s="28" t="str">
        <f>TRIM(PROPER('Base de datos cruda'!C4980))</f>
        <v>Male</v>
      </c>
      <c r="D4980" s="28">
        <v>5.66</v>
      </c>
      <c r="E4980" s="28">
        <v>1.61</v>
      </c>
      <c r="F4980" s="28">
        <v>7.45</v>
      </c>
      <c r="G4980" s="28">
        <v>82.17</v>
      </c>
      <c r="H4980" s="28" t="str">
        <f>TRIM(PROPER('Base de datos cruda'!H4980))</f>
        <v>Casual</v>
      </c>
      <c r="I4980" s="28">
        <v>2.56</v>
      </c>
      <c r="J4980" s="28">
        <v>7.72</v>
      </c>
      <c r="K4980" s="28">
        <v>245.56</v>
      </c>
      <c r="L4980" s="28">
        <f>IF('Base de datos cruda'!L4980&lt;0,,'Base de datos cruda'!L4980)</f>
        <v>10.93</v>
      </c>
      <c r="M4980" s="28" t="str">
        <f>IF(TRIM(PROPER('Base de datos cruda'!M4980))="High","Alto",IF(TRIM(PROPER('Base de datos cruda'!M4980))="Medium","Medio","Bajo"))</f>
        <v>Bajo</v>
      </c>
      <c r="N4980" s="29">
        <v>34.86</v>
      </c>
      <c r="O4980" s="32">
        <f t="shared" si="1"/>
        <v>34.86</v>
      </c>
      <c r="P4980" s="33">
        <f t="shared" si="2"/>
        <v>13.38</v>
      </c>
      <c r="Q4980" s="34">
        <f t="shared" si="3"/>
        <v>0.2844522968</v>
      </c>
      <c r="R4980" s="35" t="str">
        <f t="shared" si="4"/>
        <v>Bajo</v>
      </c>
      <c r="S4980" s="35" t="str">
        <f>IF(O4980="","",IF(O4980&gt;AVERAGE('Base de datos limpia'!$O$2:$O$8001),"Alto","Normal"))
</f>
        <v>Normal</v>
      </c>
      <c r="T4980" s="35" t="str">
        <f t="shared" si="5"/>
        <v>Gamer casual</v>
      </c>
      <c r="U4980" s="35"/>
    </row>
    <row r="4981">
      <c r="A4981" s="28">
        <v>4980.0</v>
      </c>
      <c r="B4981" s="28">
        <v>18.0</v>
      </c>
      <c r="C4981" s="28" t="str">
        <f>TRIM(PROPER('Base de datos cruda'!C4981))</f>
        <v>Male</v>
      </c>
      <c r="D4981" s="28">
        <v>5.96</v>
      </c>
      <c r="E4981" s="28">
        <v>2.88</v>
      </c>
      <c r="F4981" s="28">
        <v>8.29</v>
      </c>
      <c r="G4981" s="28">
        <v>79.43</v>
      </c>
      <c r="H4981" s="28" t="str">
        <f>TRIM(PROPER('Base de datos cruda'!H4981))</f>
        <v>Fps</v>
      </c>
      <c r="I4981" s="28">
        <v>2.1</v>
      </c>
      <c r="J4981" s="28">
        <v>7.27</v>
      </c>
      <c r="K4981" s="28">
        <v>234.33</v>
      </c>
      <c r="L4981" s="28">
        <f>IF('Base de datos cruda'!L4981&lt;0,,'Base de datos cruda'!L4981)</f>
        <v>11.5</v>
      </c>
      <c r="M4981" s="28" t="str">
        <f>IF(TRIM(PROPER('Base de datos cruda'!M4981))="High","Alto",IF(TRIM(PROPER('Base de datos cruda'!M4981))="Medium","Medio","Bajo"))</f>
        <v>Bajo</v>
      </c>
      <c r="N4981" s="29">
        <v>50.67</v>
      </c>
      <c r="O4981" s="32">
        <f t="shared" si="1"/>
        <v>50.67</v>
      </c>
      <c r="P4981" s="33">
        <f t="shared" si="2"/>
        <v>13.23</v>
      </c>
      <c r="Q4981" s="34">
        <f t="shared" si="3"/>
        <v>0.4832214765</v>
      </c>
      <c r="R4981" s="35" t="str">
        <f t="shared" si="4"/>
        <v>Medio</v>
      </c>
      <c r="S4981" s="35" t="str">
        <f>IF(O4981="","",IF(O4981&gt;AVERAGE('Base de datos limpia'!$O$2:$O$8001),"Alto","Normal"))
</f>
        <v>Normal</v>
      </c>
      <c r="T4981" s="35" t="str">
        <f t="shared" si="5"/>
        <v>Gamer casual</v>
      </c>
      <c r="U4981" s="35"/>
    </row>
    <row r="4982">
      <c r="A4982" s="28">
        <v>4981.0</v>
      </c>
      <c r="B4982" s="28">
        <v>18.0</v>
      </c>
      <c r="C4982" s="28" t="str">
        <f>TRIM(PROPER('Base de datos cruda'!C4982))</f>
        <v>Male</v>
      </c>
      <c r="D4982" s="28">
        <v>5.82</v>
      </c>
      <c r="E4982" s="28">
        <v>8.73</v>
      </c>
      <c r="F4982" s="28">
        <v>4.72</v>
      </c>
      <c r="G4982" s="28">
        <v>97.81</v>
      </c>
      <c r="H4982" s="28" t="str">
        <f>TRIM(PROPER('Base de datos cruda'!H4982))</f>
        <v>Rpg</v>
      </c>
      <c r="I4982" s="28">
        <v>2.63</v>
      </c>
      <c r="J4982" s="28">
        <v>9.1</v>
      </c>
      <c r="K4982" s="28">
        <v>254.27</v>
      </c>
      <c r="L4982" s="28">
        <f>IF('Base de datos cruda'!L4982&lt;0,,'Base de datos cruda'!L4982)</f>
        <v>17.61</v>
      </c>
      <c r="M4982" s="28" t="str">
        <f>IF(TRIM(PROPER('Base de datos cruda'!M4982))="High","Alto",IF(TRIM(PROPER('Base de datos cruda'!M4982))="Medium","Medio","Bajo"))</f>
        <v>Alto</v>
      </c>
      <c r="N4982" s="29">
        <v>84.2082735745279</v>
      </c>
      <c r="O4982" s="32">
        <f t="shared" si="1"/>
        <v>84.20827357</v>
      </c>
      <c r="P4982" s="33">
        <f t="shared" si="2"/>
        <v>14.92</v>
      </c>
      <c r="Q4982" s="34">
        <f t="shared" si="3"/>
        <v>1.5</v>
      </c>
      <c r="R4982" s="35" t="str">
        <f t="shared" si="4"/>
        <v>Alto</v>
      </c>
      <c r="S4982" s="35" t="str">
        <f>IF(O4982="","",IF(O4982&gt;AVERAGE('Base de datos limpia'!$O$2:$O$8001),"Alto","Normal"))
</f>
        <v>Alto</v>
      </c>
      <c r="T4982" s="35" t="str">
        <f t="shared" si="5"/>
        <v>Gamer intensivo</v>
      </c>
      <c r="U4982" s="35"/>
    </row>
    <row r="4983">
      <c r="A4983" s="28">
        <v>4982.0</v>
      </c>
      <c r="B4983" s="28">
        <v>22.0</v>
      </c>
      <c r="C4983" s="28" t="str">
        <f>TRIM(PROPER('Base de datos cruda'!C4983))</f>
        <v>Female</v>
      </c>
      <c r="D4983" s="28">
        <v>3.28</v>
      </c>
      <c r="E4983" s="28">
        <v>2.1</v>
      </c>
      <c r="F4983" s="28">
        <v>4.37</v>
      </c>
      <c r="G4983" s="28">
        <v>69.79</v>
      </c>
      <c r="H4983" s="28" t="str">
        <f>TRIM(PROPER('Base de datos cruda'!H4983))</f>
        <v>Fps</v>
      </c>
      <c r="I4983" s="28">
        <v>2.17</v>
      </c>
      <c r="J4983" s="28">
        <v>8.81</v>
      </c>
      <c r="K4983" s="28">
        <v>276.61</v>
      </c>
      <c r="L4983" s="28">
        <f>IF('Base de datos cruda'!L4983&lt;0,,'Base de datos cruda'!L4983)</f>
        <v>12.93</v>
      </c>
      <c r="M4983" s="28" t="str">
        <f>IF(TRIM(PROPER('Base de datos cruda'!M4983))="High","Alto",IF(TRIM(PROPER('Base de datos cruda'!M4983))="Medium","Medio","Bajo"))</f>
        <v>Medio</v>
      </c>
      <c r="N4983" s="29">
        <v>31.68</v>
      </c>
      <c r="O4983" s="32">
        <f t="shared" si="1"/>
        <v>31.68</v>
      </c>
      <c r="P4983" s="33">
        <f t="shared" si="2"/>
        <v>12.09</v>
      </c>
      <c r="Q4983" s="34">
        <f t="shared" si="3"/>
        <v>0.6402439024</v>
      </c>
      <c r="R4983" s="35" t="str">
        <f t="shared" si="4"/>
        <v>Bajo</v>
      </c>
      <c r="S4983" s="35" t="str">
        <f>IF(O4983="","",IF(O4983&gt;AVERAGE('Base de datos limpia'!$O$2:$O$8001),"Alto","Normal"))
</f>
        <v>Normal</v>
      </c>
      <c r="T4983" s="35" t="str">
        <f t="shared" si="5"/>
        <v>Gamer casual</v>
      </c>
      <c r="U4983" s="35"/>
    </row>
    <row r="4984">
      <c r="A4984" s="28">
        <v>4983.0</v>
      </c>
      <c r="B4984" s="28">
        <v>20.0</v>
      </c>
      <c r="C4984" s="28" t="str">
        <f>TRIM(PROPER('Base de datos cruda'!C4984))</f>
        <v>Female</v>
      </c>
      <c r="D4984" s="28">
        <v>5.05</v>
      </c>
      <c r="E4984" s="28">
        <v>2.4</v>
      </c>
      <c r="F4984" s="28">
        <v>4.06</v>
      </c>
      <c r="G4984" s="28">
        <v>64.32</v>
      </c>
      <c r="H4984" s="28" t="str">
        <f>TRIM(PROPER('Base de datos cruda'!H4984))</f>
        <v>Casual</v>
      </c>
      <c r="I4984" s="28">
        <v>0.19</v>
      </c>
      <c r="J4984" s="28">
        <v>6.07</v>
      </c>
      <c r="K4984" s="28">
        <v>269.28</v>
      </c>
      <c r="L4984" s="28">
        <f>IF('Base de datos cruda'!L4984&lt;0,,'Base de datos cruda'!L4984)</f>
        <v>12.46</v>
      </c>
      <c r="M4984" s="28" t="str">
        <f>IF(TRIM(PROPER('Base de datos cruda'!M4984))="High","Alto",IF(TRIM(PROPER('Base de datos cruda'!M4984))="Medium","Medio","Bajo"))</f>
        <v>Bajo</v>
      </c>
      <c r="N4984" s="29">
        <v>27.98</v>
      </c>
      <c r="O4984" s="32">
        <f t="shared" si="1"/>
        <v>27.98</v>
      </c>
      <c r="P4984" s="33">
        <f t="shared" si="2"/>
        <v>11.12</v>
      </c>
      <c r="Q4984" s="34">
        <f t="shared" si="3"/>
        <v>0.4752475248</v>
      </c>
      <c r="R4984" s="35" t="str">
        <f t="shared" si="4"/>
        <v>Bajo</v>
      </c>
      <c r="S4984" s="35" t="str">
        <f>IF(O4984="","",IF(O4984&gt;AVERAGE('Base de datos limpia'!$O$2:$O$8001),"Alto","Normal"))
</f>
        <v>Normal</v>
      </c>
      <c r="T4984" s="35" t="str">
        <f t="shared" si="5"/>
        <v>Gamer casual</v>
      </c>
      <c r="U4984" s="35"/>
    </row>
    <row r="4985">
      <c r="A4985" s="28">
        <v>4984.0</v>
      </c>
      <c r="B4985" s="28">
        <v>21.0</v>
      </c>
      <c r="C4985" s="28" t="str">
        <f>TRIM(PROPER('Base de datos cruda'!C4985))</f>
        <v>Male</v>
      </c>
      <c r="D4985" s="28">
        <v>4.62</v>
      </c>
      <c r="E4985" s="28">
        <v>5.9</v>
      </c>
      <c r="F4985" s="28">
        <v>8.78</v>
      </c>
      <c r="G4985" s="28">
        <v>97.18</v>
      </c>
      <c r="H4985" s="28" t="str">
        <f>TRIM(PROPER('Base de datos cruda'!H4985))</f>
        <v>Casual</v>
      </c>
      <c r="I4985" s="28">
        <v>3.4</v>
      </c>
      <c r="J4985" s="28">
        <v>8.76</v>
      </c>
      <c r="K4985" s="28">
        <v>254.19</v>
      </c>
      <c r="L4985" s="28">
        <f>IF('Base de datos cruda'!L4985&lt;0,,'Base de datos cruda'!L4985)</f>
        <v>11.18</v>
      </c>
      <c r="M4985" s="28" t="str">
        <f>IF(TRIM(PROPER('Base de datos cruda'!M4985))="High","Alto",IF(TRIM(PROPER('Base de datos cruda'!M4985))="Medium","Medio","Bajo"))</f>
        <v>Medio</v>
      </c>
      <c r="N4985" s="29">
        <v>79.07</v>
      </c>
      <c r="O4985" s="32">
        <f t="shared" si="1"/>
        <v>79.07</v>
      </c>
      <c r="P4985" s="33">
        <f t="shared" si="2"/>
        <v>13.38</v>
      </c>
      <c r="Q4985" s="34">
        <f t="shared" si="3"/>
        <v>1.277056277</v>
      </c>
      <c r="R4985" s="35" t="str">
        <f t="shared" si="4"/>
        <v>Alto</v>
      </c>
      <c r="S4985" s="35" t="str">
        <f>IF(O4985="","",IF(O4985&gt;AVERAGE('Base de datos limpia'!$O$2:$O$8001),"Alto","Normal"))
</f>
        <v>Alto</v>
      </c>
      <c r="T4985" s="35" t="str">
        <f t="shared" si="5"/>
        <v>Gamer moderado</v>
      </c>
      <c r="U4985" s="35"/>
    </row>
    <row r="4986">
      <c r="A4986" s="28">
        <v>4985.0</v>
      </c>
      <c r="B4986" s="28">
        <v>23.0</v>
      </c>
      <c r="C4986" s="28" t="str">
        <f>TRIM(PROPER('Base de datos cruda'!C4986))</f>
        <v>Male</v>
      </c>
      <c r="D4986" s="28">
        <v>3.37</v>
      </c>
      <c r="E4986" s="28">
        <v>3.47</v>
      </c>
      <c r="F4986" s="28">
        <v>5.5</v>
      </c>
      <c r="G4986" s="28">
        <v>68.52</v>
      </c>
      <c r="H4986" s="28" t="str">
        <f>TRIM(PROPER('Base de datos cruda'!H4986))</f>
        <v>Fps</v>
      </c>
      <c r="I4986" s="28">
        <v>4.81</v>
      </c>
      <c r="J4986" s="28">
        <v>8.77</v>
      </c>
      <c r="K4986" s="28">
        <v>269.92</v>
      </c>
      <c r="L4986" s="28">
        <f>IF('Base de datos cruda'!L4986&lt;0,,'Base de datos cruda'!L4986)</f>
        <v>10.57</v>
      </c>
      <c r="M4986" s="28" t="str">
        <f>IF(TRIM(PROPER('Base de datos cruda'!M4986))="High","Alto",IF(TRIM(PROPER('Base de datos cruda'!M4986))="Medium","Medio","Bajo"))</f>
        <v>Medio</v>
      </c>
      <c r="N4986" s="29">
        <v>50.88</v>
      </c>
      <c r="O4986" s="32">
        <f t="shared" si="1"/>
        <v>50.88</v>
      </c>
      <c r="P4986" s="33">
        <f t="shared" si="2"/>
        <v>12.14</v>
      </c>
      <c r="Q4986" s="34">
        <f t="shared" si="3"/>
        <v>1.029673591</v>
      </c>
      <c r="R4986" s="35" t="str">
        <f t="shared" si="4"/>
        <v>Medio</v>
      </c>
      <c r="S4986" s="35" t="str">
        <f>IF(O4986="","",IF(O4986&gt;AVERAGE('Base de datos limpia'!$O$2:$O$8001),"Alto","Normal"))
</f>
        <v>Normal</v>
      </c>
      <c r="T4986" s="35" t="str">
        <f t="shared" si="5"/>
        <v>Gamer moderado</v>
      </c>
      <c r="U4986" s="35"/>
    </row>
    <row r="4987">
      <c r="A4987" s="28">
        <v>4986.0</v>
      </c>
      <c r="B4987" s="28">
        <v>24.0</v>
      </c>
      <c r="C4987" s="28" t="str">
        <f>TRIM(PROPER('Base de datos cruda'!C4987))</f>
        <v>Female</v>
      </c>
      <c r="D4987" s="28">
        <v>4.78</v>
      </c>
      <c r="E4987" s="28">
        <v>3.0</v>
      </c>
      <c r="F4987" s="28">
        <v>6.3</v>
      </c>
      <c r="G4987" s="28">
        <v>89.97</v>
      </c>
      <c r="H4987" s="28" t="str">
        <f>TRIM(PROPER('Base de datos cruda'!H4987))</f>
        <v>Casual</v>
      </c>
      <c r="I4987" s="28">
        <v>2.11</v>
      </c>
      <c r="J4987" s="28">
        <v>6.32</v>
      </c>
      <c r="K4987" s="28">
        <v>263.32</v>
      </c>
      <c r="L4987" s="28">
        <f>IF('Base de datos cruda'!L4987&lt;0,,'Base de datos cruda'!L4987)</f>
        <v>7.48</v>
      </c>
      <c r="M4987" s="28" t="str">
        <f>IF(TRIM(PROPER('Base de datos cruda'!M4987))="High","Alto",IF(TRIM(PROPER('Base de datos cruda'!M4987))="Medium","Medio","Bajo"))</f>
        <v>Medio</v>
      </c>
      <c r="N4987" s="29">
        <v>42.92</v>
      </c>
      <c r="O4987" s="32">
        <f t="shared" si="1"/>
        <v>42.92</v>
      </c>
      <c r="P4987" s="33">
        <f t="shared" si="2"/>
        <v>11.1</v>
      </c>
      <c r="Q4987" s="34">
        <f t="shared" si="3"/>
        <v>0.6276150628</v>
      </c>
      <c r="R4987" s="35" t="str">
        <f t="shared" si="4"/>
        <v>Bajo</v>
      </c>
      <c r="S4987" s="35" t="str">
        <f>IF(O4987="","",IF(O4987&gt;AVERAGE('Base de datos limpia'!$O$2:$O$8001),"Alto","Normal"))
</f>
        <v>Normal</v>
      </c>
      <c r="T4987" s="35" t="str">
        <f t="shared" si="5"/>
        <v>Gamer moderado</v>
      </c>
      <c r="U4987" s="35"/>
    </row>
    <row r="4988">
      <c r="A4988" s="28">
        <v>4987.0</v>
      </c>
      <c r="B4988" s="28">
        <v>16.0</v>
      </c>
      <c r="C4988" s="28" t="str">
        <f>TRIM(PROPER('Base de datos cruda'!C4988))</f>
        <v>Female</v>
      </c>
      <c r="D4988" s="28">
        <v>7.58</v>
      </c>
      <c r="E4988" s="28">
        <v>6.18</v>
      </c>
      <c r="F4988" s="28">
        <v>5.97</v>
      </c>
      <c r="G4988" s="28">
        <v>68.15</v>
      </c>
      <c r="H4988" s="28" t="str">
        <f>TRIM(PROPER('Base de datos cruda'!H4988))</f>
        <v>Casual</v>
      </c>
      <c r="I4988" s="28">
        <v>2.12</v>
      </c>
      <c r="J4988" s="28">
        <v>13.17</v>
      </c>
      <c r="K4988" s="28">
        <v>230.79</v>
      </c>
      <c r="L4988" s="28">
        <f>IF('Base de datos cruda'!L4988&lt;0,,'Base de datos cruda'!L4988)</f>
        <v>19.95</v>
      </c>
      <c r="M4988" s="28" t="str">
        <f>IF(TRIM(PROPER('Base de datos cruda'!M4988))="High","Alto",IF(TRIM(PROPER('Base de datos cruda'!M4988))="Medium","Medio","Bajo"))</f>
        <v>Bajo</v>
      </c>
      <c r="N4988" s="29">
        <v>41.01</v>
      </c>
      <c r="O4988" s="32">
        <f t="shared" si="1"/>
        <v>41.01</v>
      </c>
      <c r="P4988" s="33">
        <f t="shared" si="2"/>
        <v>20.75</v>
      </c>
      <c r="Q4988" s="34">
        <f t="shared" si="3"/>
        <v>0.8153034301</v>
      </c>
      <c r="R4988" s="35" t="str">
        <f t="shared" si="4"/>
        <v>Bajo</v>
      </c>
      <c r="S4988" s="35" t="str">
        <f>IF(O4988="","",IF(O4988&gt;AVERAGE('Base de datos limpia'!$O$2:$O$8001),"Alto","Normal"))
</f>
        <v>Normal</v>
      </c>
      <c r="T4988" s="35" t="str">
        <f t="shared" si="5"/>
        <v>Gamer intensivo</v>
      </c>
      <c r="U4988" s="35"/>
    </row>
    <row r="4989">
      <c r="A4989" s="28">
        <v>4988.0</v>
      </c>
      <c r="B4989" s="28">
        <v>18.0</v>
      </c>
      <c r="C4989" s="28" t="str">
        <f>TRIM(PROPER('Base de datos cruda'!C4989))</f>
        <v>Female</v>
      </c>
      <c r="D4989" s="28">
        <v>1.54</v>
      </c>
      <c r="E4989" s="28">
        <v>4.35</v>
      </c>
      <c r="F4989" s="28">
        <v>7.65</v>
      </c>
      <c r="G4989" s="28">
        <v>98.41</v>
      </c>
      <c r="H4989" s="28" t="str">
        <f>TRIM(PROPER('Base de datos cruda'!H4989))</f>
        <v>Rpg</v>
      </c>
      <c r="I4989" s="28">
        <v>0.23</v>
      </c>
      <c r="J4989" s="28">
        <v>6.63</v>
      </c>
      <c r="K4989" s="28">
        <v>308.27</v>
      </c>
      <c r="L4989" s="28">
        <f>IF('Base de datos cruda'!L4989&lt;0,,'Base de datos cruda'!L4989)</f>
        <v>5.14</v>
      </c>
      <c r="M4989" s="28" t="str">
        <f>IF(TRIM(PROPER('Base de datos cruda'!M4989))="High","Alto",IF(TRIM(PROPER('Base de datos cruda'!M4989))="Medium","Medio","Bajo"))</f>
        <v>Medio</v>
      </c>
      <c r="N4989" s="29">
        <v>94.35</v>
      </c>
      <c r="O4989" s="32">
        <f t="shared" si="1"/>
        <v>94.35</v>
      </c>
      <c r="P4989" s="33">
        <f t="shared" si="2"/>
        <v>8.17</v>
      </c>
      <c r="Q4989" s="34">
        <f t="shared" si="3"/>
        <v>2.824675325</v>
      </c>
      <c r="R4989" s="35" t="str">
        <f t="shared" si="4"/>
        <v>Alto</v>
      </c>
      <c r="S4989" s="35" t="str">
        <f>IF(O4989="","",IF(O4989&gt;AVERAGE('Base de datos limpia'!$O$2:$O$8001),"Alto","Normal"))
</f>
        <v>Alto</v>
      </c>
      <c r="T4989" s="35" t="str">
        <f t="shared" si="5"/>
        <v>Gamer moderado</v>
      </c>
      <c r="U4989" s="35"/>
    </row>
    <row r="4990">
      <c r="A4990" s="28">
        <v>4989.0</v>
      </c>
      <c r="B4990" s="28">
        <v>22.0</v>
      </c>
      <c r="C4990" s="28" t="str">
        <f>TRIM(PROPER('Base de datos cruda'!C4990))</f>
        <v>Male</v>
      </c>
      <c r="D4990" s="28">
        <v>7.25</v>
      </c>
      <c r="E4990" s="28">
        <v>2.27</v>
      </c>
      <c r="F4990" s="28">
        <v>5.55</v>
      </c>
      <c r="G4990" s="28">
        <v>91.64</v>
      </c>
      <c r="H4990" s="28" t="str">
        <f>TRIM(PROPER('Base de datos cruda'!H4990))</f>
        <v>Fps</v>
      </c>
      <c r="I4990" s="28">
        <v>4.45</v>
      </c>
      <c r="J4990" s="28">
        <v>9.32</v>
      </c>
      <c r="K4990" s="28">
        <v>232.02</v>
      </c>
      <c r="L4990" s="28">
        <f>IF('Base de datos cruda'!L4990&lt;0,,'Base de datos cruda'!L4990)</f>
        <v>15.57</v>
      </c>
      <c r="M4990" s="28" t="str">
        <f>IF(TRIM(PROPER('Base de datos cruda'!M4990))="High","Alto",IF(TRIM(PROPER('Base de datos cruda'!M4990))="Medium","Medio","Bajo"))</f>
        <v>Bajo</v>
      </c>
      <c r="N4990" s="29">
        <v>17.7</v>
      </c>
      <c r="O4990" s="32">
        <f t="shared" si="1"/>
        <v>17.7</v>
      </c>
      <c r="P4990" s="33">
        <f t="shared" si="2"/>
        <v>16.57</v>
      </c>
      <c r="Q4990" s="34">
        <f t="shared" si="3"/>
        <v>0.3131034483</v>
      </c>
      <c r="R4990" s="35" t="str">
        <f t="shared" si="4"/>
        <v>Bajo</v>
      </c>
      <c r="S4990" s="35" t="str">
        <f>IF(O4990="","",IF(O4990&gt;AVERAGE('Base de datos limpia'!$O$2:$O$8001),"Alto","Normal"))
</f>
        <v>Normal</v>
      </c>
      <c r="T4990" s="35" t="str">
        <f t="shared" si="5"/>
        <v>Gamer casual</v>
      </c>
      <c r="U4990" s="35"/>
    </row>
    <row r="4991">
      <c r="A4991" s="28">
        <v>4990.0</v>
      </c>
      <c r="B4991" s="28">
        <v>21.0</v>
      </c>
      <c r="C4991" s="28" t="str">
        <f>TRIM(PROPER('Base de datos cruda'!C4991))</f>
        <v>Male</v>
      </c>
      <c r="D4991" s="28">
        <v>0.43</v>
      </c>
      <c r="E4991" s="28">
        <v>5.81</v>
      </c>
      <c r="F4991" s="28">
        <v>6.68</v>
      </c>
      <c r="G4991" s="28">
        <v>96.75</v>
      </c>
      <c r="H4991" s="28" t="str">
        <f>TRIM(PROPER('Base de datos cruda'!H4991))</f>
        <v>Casual</v>
      </c>
      <c r="I4991" s="28">
        <v>4.65</v>
      </c>
      <c r="J4991" s="28">
        <v>5.96</v>
      </c>
      <c r="K4991" s="28">
        <v>295.67</v>
      </c>
      <c r="L4991" s="28">
        <f>IF('Base de datos cruda'!L4991&lt;0,,'Base de datos cruda'!L4991)</f>
        <v>3.82</v>
      </c>
      <c r="M4991" s="28" t="str">
        <f>IF(TRIM(PROPER('Base de datos cruda'!M4991))="High","Alto",IF(TRIM(PROPER('Base de datos cruda'!M4991))="Medium","Medio","Bajo"))</f>
        <v>Medio</v>
      </c>
      <c r="N4991" s="29">
        <v>80.49</v>
      </c>
      <c r="O4991" s="32">
        <f t="shared" si="1"/>
        <v>80.49</v>
      </c>
      <c r="P4991" s="33">
        <f t="shared" si="2"/>
        <v>6.39</v>
      </c>
      <c r="Q4991" s="34">
        <f t="shared" si="3"/>
        <v>13.51162791</v>
      </c>
      <c r="R4991" s="35" t="str">
        <f t="shared" si="4"/>
        <v>Alto</v>
      </c>
      <c r="S4991" s="35" t="str">
        <f>IF(O4991="","",IF(O4991&gt;AVERAGE('Base de datos limpia'!$O$2:$O$8001),"Alto","Normal"))
</f>
        <v>Alto</v>
      </c>
      <c r="T4991" s="35" t="str">
        <f t="shared" si="5"/>
        <v>Gamer moderado</v>
      </c>
      <c r="U4991" s="35"/>
    </row>
    <row r="4992">
      <c r="A4992" s="28">
        <v>4991.0</v>
      </c>
      <c r="B4992" s="28">
        <v>22.0</v>
      </c>
      <c r="C4992" s="28" t="str">
        <f>TRIM(PROPER('Base de datos cruda'!C4992))</f>
        <v>Other</v>
      </c>
      <c r="D4992" s="28">
        <v>2.47</v>
      </c>
      <c r="E4992" s="28">
        <v>4.48</v>
      </c>
      <c r="F4992" s="28">
        <v>8.98</v>
      </c>
      <c r="G4992" s="28">
        <v>98.04</v>
      </c>
      <c r="H4992" s="28" t="str">
        <f>TRIM(PROPER('Base de datos cruda'!H4992))</f>
        <v>Fps</v>
      </c>
      <c r="I4992" s="28">
        <v>4.07</v>
      </c>
      <c r="J4992" s="28">
        <v>7.49</v>
      </c>
      <c r="K4992" s="28">
        <v>324.88</v>
      </c>
      <c r="L4992" s="28">
        <f>IF('Base de datos cruda'!L4992&lt;0,,'Base de datos cruda'!L4992)</f>
        <v>7.09</v>
      </c>
      <c r="M4992" s="28" t="str">
        <f>IF(TRIM(PROPER('Base de datos cruda'!M4992))="High","Alto",IF(TRIM(PROPER('Base de datos cruda'!M4992))="Medium","Medio","Bajo"))</f>
        <v>Medio</v>
      </c>
      <c r="N4992" s="29">
        <v>76.73</v>
      </c>
      <c r="O4992" s="32">
        <f t="shared" si="1"/>
        <v>76.73</v>
      </c>
      <c r="P4992" s="33">
        <f t="shared" si="2"/>
        <v>9.96</v>
      </c>
      <c r="Q4992" s="34">
        <f t="shared" si="3"/>
        <v>1.813765182</v>
      </c>
      <c r="R4992" s="35" t="str">
        <f t="shared" si="4"/>
        <v>Alto</v>
      </c>
      <c r="S4992" s="35" t="str">
        <f>IF(O4992="","",IF(O4992&gt;AVERAGE('Base de datos limpia'!$O$2:$O$8001),"Alto","Normal"))
</f>
        <v>Alto</v>
      </c>
      <c r="T4992" s="35" t="str">
        <f t="shared" si="5"/>
        <v>Gamer moderado</v>
      </c>
      <c r="U4992" s="35"/>
    </row>
    <row r="4993">
      <c r="A4993" s="28">
        <v>4992.0</v>
      </c>
      <c r="B4993" s="28">
        <v>23.0</v>
      </c>
      <c r="C4993" s="28" t="str">
        <f>TRIM(PROPER('Base de datos cruda'!C4993))</f>
        <v>Female</v>
      </c>
      <c r="D4993" s="28">
        <v>2.31</v>
      </c>
      <c r="E4993" s="28">
        <v>7.61</v>
      </c>
      <c r="F4993" s="28">
        <v>6.22</v>
      </c>
      <c r="G4993" s="28">
        <v>63.38</v>
      </c>
      <c r="H4993" s="28" t="str">
        <f>TRIM(PROPER('Base de datos cruda'!H4993))</f>
        <v>Rpg</v>
      </c>
      <c r="I4993" s="28">
        <v>0.53</v>
      </c>
      <c r="J4993" s="28">
        <v>3.87</v>
      </c>
      <c r="K4993" s="28">
        <v>292.62</v>
      </c>
      <c r="L4993" s="28">
        <f>IF('Base de datos cruda'!L4993&lt;0,,'Base de datos cruda'!L4993)</f>
        <v>7.01</v>
      </c>
      <c r="M4993" s="28" t="str">
        <f>IF(TRIM(PROPER('Base de datos cruda'!M4993))="High","Alto",IF(TRIM(PROPER('Base de datos cruda'!M4993))="Medium","Medio","Bajo"))</f>
        <v>Medio</v>
      </c>
      <c r="N4993" s="29">
        <v>82.39</v>
      </c>
      <c r="O4993" s="32">
        <f t="shared" si="1"/>
        <v>82.39</v>
      </c>
      <c r="P4993" s="33">
        <f t="shared" si="2"/>
        <v>6.18</v>
      </c>
      <c r="Q4993" s="34">
        <f t="shared" si="3"/>
        <v>3.294372294</v>
      </c>
      <c r="R4993" s="35" t="str">
        <f t="shared" si="4"/>
        <v>Alto</v>
      </c>
      <c r="S4993" s="35" t="str">
        <f>IF(O4993="","",IF(O4993&gt;AVERAGE('Base de datos limpia'!$O$2:$O$8001),"Alto","Normal"))
</f>
        <v>Alto</v>
      </c>
      <c r="T4993" s="35" t="str">
        <f t="shared" si="5"/>
        <v>Gamer intensivo</v>
      </c>
      <c r="U4993" s="35"/>
    </row>
    <row r="4994">
      <c r="A4994" s="28">
        <v>4993.0</v>
      </c>
      <c r="B4994" s="28">
        <v>21.0</v>
      </c>
      <c r="C4994" s="28" t="str">
        <f>TRIM(PROPER('Base de datos cruda'!C4994))</f>
        <v>Male</v>
      </c>
      <c r="D4994" s="28">
        <v>5.01</v>
      </c>
      <c r="E4994" s="28">
        <v>1.92</v>
      </c>
      <c r="F4994" s="28">
        <v>6.76</v>
      </c>
      <c r="G4994" s="28">
        <v>77.34</v>
      </c>
      <c r="H4994" s="28" t="str">
        <f>TRIM(PROPER('Base de datos cruda'!H4994))</f>
        <v>Fps</v>
      </c>
      <c r="I4994" s="28">
        <v>4.5</v>
      </c>
      <c r="J4994" s="28">
        <v>10.16</v>
      </c>
      <c r="K4994" s="28">
        <v>288.77</v>
      </c>
      <c r="L4994" s="28">
        <f>IF('Base de datos cruda'!L4994&lt;0,,'Base de datos cruda'!L4994)</f>
        <v>15.78</v>
      </c>
      <c r="M4994" s="28" t="str">
        <f>IF(TRIM(PROPER('Base de datos cruda'!M4994))="High","Alto",IF(TRIM(PROPER('Base de datos cruda'!M4994))="Medium","Medio","Bajo"))</f>
        <v>Bajo</v>
      </c>
      <c r="N4994" s="29">
        <v>31.3</v>
      </c>
      <c r="O4994" s="32">
        <f t="shared" si="1"/>
        <v>31.3</v>
      </c>
      <c r="P4994" s="33">
        <f t="shared" si="2"/>
        <v>15.17</v>
      </c>
      <c r="Q4994" s="34">
        <f t="shared" si="3"/>
        <v>0.3832335329</v>
      </c>
      <c r="R4994" s="35" t="str">
        <f t="shared" si="4"/>
        <v>Bajo</v>
      </c>
      <c r="S4994" s="35" t="str">
        <f>IF(O4994="","",IF(O4994&gt;AVERAGE('Base de datos limpia'!$O$2:$O$8001),"Alto","Normal"))
</f>
        <v>Normal</v>
      </c>
      <c r="T4994" s="35" t="str">
        <f t="shared" si="5"/>
        <v>Gamer casual</v>
      </c>
      <c r="U4994" s="35"/>
    </row>
    <row r="4995">
      <c r="A4995" s="28">
        <v>4994.0</v>
      </c>
      <c r="B4995" s="28">
        <v>18.0</v>
      </c>
      <c r="C4995" s="28" t="str">
        <f>TRIM(PROPER('Base de datos cruda'!C4995))</f>
        <v>Female</v>
      </c>
      <c r="D4995" s="28">
        <v>1.05</v>
      </c>
      <c r="E4995" s="28">
        <v>6.59</v>
      </c>
      <c r="F4995" s="28">
        <v>6.51</v>
      </c>
      <c r="G4995" s="28">
        <v>85.92</v>
      </c>
      <c r="H4995" s="28" t="str">
        <f>TRIM(PROPER('Base de datos cruda'!H4995))</f>
        <v>Rpg</v>
      </c>
      <c r="I4995" s="28">
        <v>0.12</v>
      </c>
      <c r="J4995" s="28">
        <v>4.76</v>
      </c>
      <c r="K4995" s="28">
        <v>306.14</v>
      </c>
      <c r="L4995" s="28">
        <f>IF('Base de datos cruda'!L4995&lt;0,,'Base de datos cruda'!L4995)</f>
        <v>5.67</v>
      </c>
      <c r="M4995" s="28" t="str">
        <f>IF(TRIM(PROPER('Base de datos cruda'!M4995))="High","Alto",IF(TRIM(PROPER('Base de datos cruda'!M4995))="Medium","Medio","Bajo"))</f>
        <v>Medio</v>
      </c>
      <c r="N4995" s="29">
        <v>95.84</v>
      </c>
      <c r="O4995" s="32">
        <f t="shared" si="1"/>
        <v>95.84</v>
      </c>
      <c r="P4995" s="33">
        <f t="shared" si="2"/>
        <v>5.81</v>
      </c>
      <c r="Q4995" s="34">
        <f t="shared" si="3"/>
        <v>6.276190476</v>
      </c>
      <c r="R4995" s="35" t="str">
        <f t="shared" si="4"/>
        <v>Alto</v>
      </c>
      <c r="S4995" s="35" t="str">
        <f>IF(O4995="","",IF(O4995&gt;AVERAGE('Base de datos limpia'!$O$2:$O$8001),"Alto","Normal"))
</f>
        <v>Alto</v>
      </c>
      <c r="T4995" s="35" t="str">
        <f t="shared" si="5"/>
        <v>Gamer intensivo</v>
      </c>
      <c r="U4995" s="35"/>
    </row>
    <row r="4996">
      <c r="A4996" s="28">
        <v>4995.0</v>
      </c>
      <c r="B4996" s="28">
        <v>17.0</v>
      </c>
      <c r="C4996" s="28" t="str">
        <f>TRIM(PROPER('Base de datos cruda'!C4996))</f>
        <v>Female</v>
      </c>
      <c r="D4996" s="28">
        <v>7.06</v>
      </c>
      <c r="E4996" s="28">
        <v>4.93</v>
      </c>
      <c r="F4996" s="28">
        <v>8.02</v>
      </c>
      <c r="G4996" s="28">
        <v>92.1</v>
      </c>
      <c r="H4996" s="28" t="str">
        <f>TRIM(PROPER('Base de datos cruda'!H4996))</f>
        <v>Fps</v>
      </c>
      <c r="I4996" s="28">
        <v>2.22</v>
      </c>
      <c r="J4996" s="28">
        <v>12.14</v>
      </c>
      <c r="K4996" s="28">
        <v>224.75</v>
      </c>
      <c r="L4996" s="28">
        <f>IF('Base de datos cruda'!L4996&lt;0,,'Base de datos cruda'!L4996)</f>
        <v>16.79</v>
      </c>
      <c r="M4996" s="28" t="str">
        <f>IF(TRIM(PROPER('Base de datos cruda'!M4996))="High","Alto",IF(TRIM(PROPER('Base de datos cruda'!M4996))="Medium","Medio","Bajo"))</f>
        <v>Bajo</v>
      </c>
      <c r="N4996" s="29">
        <v>53.56</v>
      </c>
      <c r="O4996" s="32">
        <f t="shared" si="1"/>
        <v>53.56</v>
      </c>
      <c r="P4996" s="33">
        <f t="shared" si="2"/>
        <v>19.2</v>
      </c>
      <c r="Q4996" s="34">
        <f t="shared" si="3"/>
        <v>0.6983002833</v>
      </c>
      <c r="R4996" s="35" t="str">
        <f t="shared" si="4"/>
        <v>Medio</v>
      </c>
      <c r="S4996" s="35" t="str">
        <f>IF(O4996="","",IF(O4996&gt;AVERAGE('Base de datos limpia'!$O$2:$O$8001),"Alto","Normal"))
</f>
        <v>Normal</v>
      </c>
      <c r="T4996" s="35" t="str">
        <f t="shared" si="5"/>
        <v>Gamer moderado</v>
      </c>
      <c r="U4996" s="35"/>
    </row>
    <row r="4997">
      <c r="A4997" s="28">
        <v>4996.0</v>
      </c>
      <c r="B4997" s="28">
        <v>22.0</v>
      </c>
      <c r="C4997" s="28" t="str">
        <f>TRIM(PROPER('Base de datos cruda'!C4997))</f>
        <v>Male</v>
      </c>
      <c r="D4997" s="28">
        <v>6.63</v>
      </c>
      <c r="E4997" s="28">
        <v>4.65</v>
      </c>
      <c r="F4997" s="28">
        <v>5.33</v>
      </c>
      <c r="G4997" s="28">
        <v>69.66</v>
      </c>
      <c r="H4997" s="28" t="str">
        <f>TRIM(PROPER('Base de datos cruda'!H4997))</f>
        <v>Rpg</v>
      </c>
      <c r="I4997" s="28">
        <v>2.5</v>
      </c>
      <c r="J4997" s="28">
        <v>10.72</v>
      </c>
      <c r="K4997" s="28">
        <v>237.27</v>
      </c>
      <c r="L4997" s="28">
        <f>IF('Base de datos cruda'!L4997&lt;0,,'Base de datos cruda'!L4997)</f>
        <v>13.17</v>
      </c>
      <c r="M4997" s="28" t="str">
        <f>IF(TRIM(PROPER('Base de datos cruda'!M4997))="High","Alto",IF(TRIM(PROPER('Base de datos cruda'!M4997))="Medium","Medio","Bajo"))</f>
        <v>Bajo</v>
      </c>
      <c r="N4997" s="29">
        <v>37.81</v>
      </c>
      <c r="O4997" s="32">
        <f t="shared" si="1"/>
        <v>37.81</v>
      </c>
      <c r="P4997" s="33">
        <f t="shared" si="2"/>
        <v>17.35</v>
      </c>
      <c r="Q4997" s="34">
        <f t="shared" si="3"/>
        <v>0.7013574661</v>
      </c>
      <c r="R4997" s="35" t="str">
        <f t="shared" si="4"/>
        <v>Bajo</v>
      </c>
      <c r="S4997" s="35" t="str">
        <f>IF(O4997="","",IF(O4997&gt;AVERAGE('Base de datos limpia'!$O$2:$O$8001),"Alto","Normal"))
</f>
        <v>Normal</v>
      </c>
      <c r="T4997" s="35" t="str">
        <f t="shared" si="5"/>
        <v>Gamer moderado</v>
      </c>
      <c r="U4997" s="35"/>
    </row>
    <row r="4998">
      <c r="A4998" s="28">
        <v>4997.0</v>
      </c>
      <c r="B4998" s="28">
        <v>16.0</v>
      </c>
      <c r="C4998" s="28" t="str">
        <f>TRIM(PROPER('Base de datos cruda'!C4998))</f>
        <v>Male</v>
      </c>
      <c r="D4998" s="28">
        <v>5.22</v>
      </c>
      <c r="E4998" s="28">
        <v>3.09</v>
      </c>
      <c r="F4998" s="28">
        <v>4.85</v>
      </c>
      <c r="G4998" s="28">
        <v>96.58</v>
      </c>
      <c r="H4998" s="28" t="str">
        <f>TRIM(PROPER('Base de datos cruda'!H4998))</f>
        <v>Fps</v>
      </c>
      <c r="I4998" s="28">
        <v>4.17</v>
      </c>
      <c r="J4998" s="28">
        <v>8.18</v>
      </c>
      <c r="K4998" s="28">
        <v>268.37</v>
      </c>
      <c r="L4998" s="28">
        <f>IF('Base de datos cruda'!L4998&lt;0,,'Base de datos cruda'!L4998)</f>
        <v>12</v>
      </c>
      <c r="M4998" s="28" t="str">
        <f>IF(TRIM(PROPER('Base de datos cruda'!M4998))="High","Alto",IF(TRIM(PROPER('Base de datos cruda'!M4998))="Medium","Medio","Bajo"))</f>
        <v>Bajo</v>
      </c>
      <c r="N4998" s="29">
        <v>56.01</v>
      </c>
      <c r="O4998" s="32">
        <f t="shared" si="1"/>
        <v>56.01</v>
      </c>
      <c r="P4998" s="33">
        <f t="shared" si="2"/>
        <v>13.4</v>
      </c>
      <c r="Q4998" s="34">
        <f t="shared" si="3"/>
        <v>0.591954023</v>
      </c>
      <c r="R4998" s="35" t="str">
        <f t="shared" si="4"/>
        <v>Medio</v>
      </c>
      <c r="S4998" s="35" t="str">
        <f>IF(O4998="","",IF(O4998&gt;AVERAGE('Base de datos limpia'!$O$2:$O$8001),"Alto","Normal"))
</f>
        <v>Normal</v>
      </c>
      <c r="T4998" s="35" t="str">
        <f t="shared" si="5"/>
        <v>Gamer moderado</v>
      </c>
      <c r="U4998" s="35"/>
    </row>
    <row r="4999">
      <c r="A4999" s="28">
        <v>4998.0</v>
      </c>
      <c r="B4999" s="28">
        <v>18.0</v>
      </c>
      <c r="C4999" s="28" t="str">
        <f>TRIM(PROPER('Base de datos cruda'!C4999))</f>
        <v>Male</v>
      </c>
      <c r="D4999" s="28">
        <v>3.67</v>
      </c>
      <c r="E4999" s="28">
        <v>1.27</v>
      </c>
      <c r="F4999" s="28">
        <v>7.77</v>
      </c>
      <c r="G4999" s="28">
        <v>68.84</v>
      </c>
      <c r="H4999" s="28" t="str">
        <f>TRIM(PROPER('Base de datos cruda'!H4999))</f>
        <v>Rpg</v>
      </c>
      <c r="I4999" s="28">
        <v>3.75</v>
      </c>
      <c r="J4999" s="28">
        <v>7.68</v>
      </c>
      <c r="K4999" s="28">
        <v>282.15</v>
      </c>
      <c r="L4999" s="28">
        <f>IF('Base de datos cruda'!L4999&lt;0,,'Base de datos cruda'!L4999)</f>
        <v>9.19</v>
      </c>
      <c r="M4999" s="28" t="str">
        <f>IF(TRIM(PROPER('Base de datos cruda'!M4999))="High","Alto",IF(TRIM(PROPER('Base de datos cruda'!M4999))="Medium","Medio","Bajo"))</f>
        <v>Medio</v>
      </c>
      <c r="N4999" s="29">
        <v>35.96</v>
      </c>
      <c r="O4999" s="32">
        <f t="shared" si="1"/>
        <v>35.96</v>
      </c>
      <c r="P4999" s="33">
        <f t="shared" si="2"/>
        <v>11.35</v>
      </c>
      <c r="Q4999" s="34">
        <f t="shared" si="3"/>
        <v>0.3460490463</v>
      </c>
      <c r="R4999" s="35" t="str">
        <f t="shared" si="4"/>
        <v>Bajo</v>
      </c>
      <c r="S4999" s="35" t="str">
        <f>IF(O4999="","",IF(O4999&gt;AVERAGE('Base de datos limpia'!$O$2:$O$8001),"Alto","Normal"))
</f>
        <v>Normal</v>
      </c>
      <c r="T4999" s="35" t="str">
        <f t="shared" si="5"/>
        <v>Gamer casual</v>
      </c>
      <c r="U4999" s="35"/>
    </row>
    <row r="5000">
      <c r="A5000" s="28">
        <v>4999.0</v>
      </c>
      <c r="B5000" s="28">
        <v>19.0</v>
      </c>
      <c r="C5000" s="28" t="str">
        <f>TRIM(PROPER('Base de datos cruda'!C5000))</f>
        <v>Male</v>
      </c>
      <c r="D5000" s="28">
        <v>7.46</v>
      </c>
      <c r="E5000" s="28">
        <v>8.63</v>
      </c>
      <c r="F5000" s="28">
        <v>6.08</v>
      </c>
      <c r="G5000" s="28">
        <v>94.65</v>
      </c>
      <c r="H5000" s="28" t="str">
        <f>TRIM(PROPER('Base de datos cruda'!H5000))</f>
        <v>Casual</v>
      </c>
      <c r="I5000" s="28">
        <v>3.99</v>
      </c>
      <c r="J5000" s="28">
        <v>11.64</v>
      </c>
      <c r="K5000" s="28">
        <v>233.56</v>
      </c>
      <c r="L5000" s="28">
        <f>IF('Base de datos cruda'!L5000&lt;0,,'Base de datos cruda'!L5000)</f>
        <v>18.66</v>
      </c>
      <c r="M5000" s="28" t="str">
        <f>IF(TRIM(PROPER('Base de datos cruda'!M5000))="High","Alto",IF(TRIM(PROPER('Base de datos cruda'!M5000))="Medium","Medio","Bajo"))</f>
        <v>Bajo</v>
      </c>
      <c r="N5000" s="29">
        <v>60.520037526037</v>
      </c>
      <c r="O5000" s="32">
        <f t="shared" si="1"/>
        <v>60.52003753</v>
      </c>
      <c r="P5000" s="33">
        <f t="shared" si="2"/>
        <v>19.1</v>
      </c>
      <c r="Q5000" s="34">
        <f t="shared" si="3"/>
        <v>1.156836461</v>
      </c>
      <c r="R5000" s="35" t="str">
        <f t="shared" si="4"/>
        <v>Medio</v>
      </c>
      <c r="S5000" s="35" t="str">
        <f>IF(O5000="","",IF(O5000&gt;AVERAGE('Base de datos limpia'!$O$2:$O$8001),"Alto","Normal"))
</f>
        <v>Normal</v>
      </c>
      <c r="T5000" s="35" t="str">
        <f t="shared" si="5"/>
        <v>Gamer intensivo</v>
      </c>
      <c r="U5000" s="35"/>
    </row>
    <row r="5001">
      <c r="A5001" s="28">
        <v>5000.0</v>
      </c>
      <c r="B5001" s="28">
        <v>16.0</v>
      </c>
      <c r="C5001" s="28" t="str">
        <f>TRIM(PROPER('Base de datos cruda'!C5001))</f>
        <v>Female</v>
      </c>
      <c r="D5001" s="28">
        <v>6.65</v>
      </c>
      <c r="E5001" s="28">
        <v>3.94</v>
      </c>
      <c r="F5001" s="28">
        <v>8.57</v>
      </c>
      <c r="G5001" s="28">
        <v>80.51</v>
      </c>
      <c r="H5001" s="28" t="str">
        <f>TRIM(PROPER('Base de datos cruda'!H5001))</f>
        <v>Fps</v>
      </c>
      <c r="I5001" s="28">
        <v>4.34</v>
      </c>
      <c r="J5001" s="28">
        <v>11.48</v>
      </c>
      <c r="K5001" s="28">
        <v>239.59</v>
      </c>
      <c r="L5001" s="28">
        <f>IF('Base de datos cruda'!L5001&lt;0,,'Base de datos cruda'!L5001)</f>
        <v>14.43</v>
      </c>
      <c r="M5001" s="28" t="str">
        <f>IF(TRIM(PROPER('Base de datos cruda'!M5001))="High","Alto",IF(TRIM(PROPER('Base de datos cruda'!M5001))="Medium","Medio","Bajo"))</f>
        <v>Bajo</v>
      </c>
      <c r="N5001" s="29">
        <v>62.4508551121044</v>
      </c>
      <c r="O5001" s="32">
        <f t="shared" si="1"/>
        <v>62.45085511</v>
      </c>
      <c r="P5001" s="33">
        <f t="shared" si="2"/>
        <v>18.13</v>
      </c>
      <c r="Q5001" s="34">
        <f t="shared" si="3"/>
        <v>0.592481203</v>
      </c>
      <c r="R5001" s="35" t="str">
        <f t="shared" si="4"/>
        <v>Medio</v>
      </c>
      <c r="S5001" s="35" t="str">
        <f>IF(O5001="","",IF(O5001&gt;AVERAGE('Base de datos limpia'!$O$2:$O$8001),"Alto","Normal"))
</f>
        <v>Normal</v>
      </c>
      <c r="T5001" s="35" t="str">
        <f t="shared" si="5"/>
        <v>Gamer moderado</v>
      </c>
      <c r="U5001" s="35"/>
    </row>
    <row r="5002">
      <c r="A5002" s="28">
        <v>5001.0</v>
      </c>
      <c r="B5002" s="28">
        <v>20.0</v>
      </c>
      <c r="C5002" s="28" t="str">
        <f>TRIM(PROPER('Base de datos cruda'!C5002))</f>
        <v>Male</v>
      </c>
      <c r="D5002" s="28">
        <v>3.99</v>
      </c>
      <c r="E5002" s="28">
        <v>7.13</v>
      </c>
      <c r="F5002" s="28">
        <v>7.22</v>
      </c>
      <c r="G5002" s="28">
        <v>80.62</v>
      </c>
      <c r="H5002" s="28" t="str">
        <f>TRIM(PROPER('Base de datos cruda'!H5002))</f>
        <v>Casual</v>
      </c>
      <c r="I5002" s="28">
        <v>2.38</v>
      </c>
      <c r="J5002" s="28">
        <v>9.14</v>
      </c>
      <c r="K5002" s="28">
        <v>273.41</v>
      </c>
      <c r="L5002" s="28">
        <f>IF('Base de datos cruda'!L5002&lt;0,,'Base de datos cruda'!L5002)</f>
        <v>8.78</v>
      </c>
      <c r="M5002" s="28" t="str">
        <f>IF(TRIM(PROPER('Base de datos cruda'!M5002))="High","Alto",IF(TRIM(PROPER('Base de datos cruda'!M5002))="Medium","Medio","Bajo"))</f>
        <v>Medio</v>
      </c>
      <c r="N5002" s="29">
        <v>82.57</v>
      </c>
      <c r="O5002" s="32">
        <f t="shared" si="1"/>
        <v>82.57</v>
      </c>
      <c r="P5002" s="33">
        <f t="shared" si="2"/>
        <v>13.13</v>
      </c>
      <c r="Q5002" s="34">
        <f t="shared" si="3"/>
        <v>1.786967419</v>
      </c>
      <c r="R5002" s="35" t="str">
        <f t="shared" si="4"/>
        <v>Alto</v>
      </c>
      <c r="S5002" s="35" t="str">
        <f>IF(O5002="","",IF(O5002&gt;AVERAGE('Base de datos limpia'!$O$2:$O$8001),"Alto","Normal"))
</f>
        <v>Alto</v>
      </c>
      <c r="T5002" s="35" t="str">
        <f t="shared" si="5"/>
        <v>Gamer intensivo</v>
      </c>
      <c r="U5002" s="35"/>
    </row>
    <row r="5003">
      <c r="A5003" s="28">
        <v>5002.0</v>
      </c>
      <c r="B5003" s="28">
        <v>18.0</v>
      </c>
      <c r="C5003" s="28" t="str">
        <f>TRIM(PROPER('Base de datos cruda'!C5003))</f>
        <v>Female</v>
      </c>
      <c r="D5003" s="28">
        <v>5.61</v>
      </c>
      <c r="E5003" s="28">
        <v>9.53</v>
      </c>
      <c r="F5003" s="28">
        <v>6.82</v>
      </c>
      <c r="G5003" s="28">
        <v>74.96</v>
      </c>
      <c r="H5003" s="28" t="str">
        <f>TRIM(PROPER('Base de datos cruda'!H5003))</f>
        <v>Fps</v>
      </c>
      <c r="I5003" s="28">
        <v>3.9</v>
      </c>
      <c r="J5003" s="28">
        <v>9.93</v>
      </c>
      <c r="K5003" s="28">
        <v>251.19</v>
      </c>
      <c r="L5003" s="28">
        <f>IF('Base de datos cruda'!L5003&lt;0,,'Base de datos cruda'!L5003)</f>
        <v>13.98</v>
      </c>
      <c r="M5003" s="28" t="str">
        <f>IF(TRIM(PROPER('Base de datos cruda'!M5003))="High","Alto",IF(TRIM(PROPER('Base de datos cruda'!M5003))="Medium","Medio","Bajo"))</f>
        <v>Bajo</v>
      </c>
      <c r="N5003" s="29">
        <v>91.3304254578929</v>
      </c>
      <c r="O5003" s="32">
        <f t="shared" si="1"/>
        <v>91.33042546</v>
      </c>
      <c r="P5003" s="33">
        <f t="shared" si="2"/>
        <v>15.54</v>
      </c>
      <c r="Q5003" s="34">
        <f t="shared" si="3"/>
        <v>1.698752228</v>
      </c>
      <c r="R5003" s="35" t="str">
        <f t="shared" si="4"/>
        <v>Alto</v>
      </c>
      <c r="S5003" s="35" t="str">
        <f>IF(O5003="","",IF(O5003&gt;AVERAGE('Base de datos limpia'!$O$2:$O$8001),"Alto","Normal"))
</f>
        <v>Alto</v>
      </c>
      <c r="T5003" s="35" t="str">
        <f t="shared" si="5"/>
        <v>Gamer intensivo</v>
      </c>
      <c r="U5003" s="35"/>
    </row>
    <row r="5004">
      <c r="A5004" s="28">
        <v>5003.0</v>
      </c>
      <c r="B5004" s="28">
        <v>17.0</v>
      </c>
      <c r="C5004" s="28" t="str">
        <f>TRIM(PROPER('Base de datos cruda'!C5004))</f>
        <v>Other</v>
      </c>
      <c r="D5004" s="28">
        <v>4.54</v>
      </c>
      <c r="E5004" s="28">
        <v>6.08</v>
      </c>
      <c r="F5004" s="28">
        <v>4.35</v>
      </c>
      <c r="G5004" s="28">
        <v>64.14</v>
      </c>
      <c r="H5004" s="28" t="str">
        <f>TRIM(PROPER('Base de datos cruda'!H5004))</f>
        <v>Rpg</v>
      </c>
      <c r="I5004" s="28">
        <v>0.34</v>
      </c>
      <c r="J5004" s="28">
        <v>10.49</v>
      </c>
      <c r="K5004" s="28">
        <v>277.49</v>
      </c>
      <c r="L5004" s="28">
        <f>IF('Base de datos cruda'!L5004&lt;0,,'Base de datos cruda'!L5004)</f>
        <v>13.9</v>
      </c>
      <c r="M5004" s="28" t="str">
        <f>IF(TRIM(PROPER('Base de datos cruda'!M5004))="High","Alto",IF(TRIM(PROPER('Base de datos cruda'!M5004))="Medium","Medio","Bajo"))</f>
        <v>Medio</v>
      </c>
      <c r="N5004" s="29">
        <v>43.57</v>
      </c>
      <c r="O5004" s="32">
        <f t="shared" si="1"/>
        <v>43.57</v>
      </c>
      <c r="P5004" s="33">
        <f t="shared" si="2"/>
        <v>15.03</v>
      </c>
      <c r="Q5004" s="34">
        <f t="shared" si="3"/>
        <v>1.339207048</v>
      </c>
      <c r="R5004" s="35" t="str">
        <f t="shared" si="4"/>
        <v>Bajo</v>
      </c>
      <c r="S5004" s="35" t="str">
        <f>IF(O5004="","",IF(O5004&gt;AVERAGE('Base de datos limpia'!$O$2:$O$8001),"Alto","Normal"))
</f>
        <v>Normal</v>
      </c>
      <c r="T5004" s="35" t="str">
        <f t="shared" si="5"/>
        <v>Gamer intensivo</v>
      </c>
      <c r="U5004" s="35"/>
    </row>
    <row r="5005">
      <c r="A5005" s="28">
        <v>5004.0</v>
      </c>
      <c r="B5005" s="28">
        <v>18.0</v>
      </c>
      <c r="C5005" s="28" t="str">
        <f>TRIM(PROPER('Base de datos cruda'!C5005))</f>
        <v>Male</v>
      </c>
      <c r="D5005" s="28">
        <v>4.7</v>
      </c>
      <c r="E5005" s="28">
        <v>4.57</v>
      </c>
      <c r="F5005" s="28">
        <v>7.65</v>
      </c>
      <c r="G5005" s="28">
        <v>73.88</v>
      </c>
      <c r="H5005" s="28" t="str">
        <f>TRIM(PROPER('Base de datos cruda'!H5005))</f>
        <v>Rpg</v>
      </c>
      <c r="I5005" s="28">
        <v>2.22</v>
      </c>
      <c r="J5005" s="28">
        <v>9.59</v>
      </c>
      <c r="K5005" s="28">
        <v>272.76</v>
      </c>
      <c r="L5005" s="28">
        <f>IF('Base de datos cruda'!L5005&lt;0,,'Base de datos cruda'!L5005)</f>
        <v>12.15</v>
      </c>
      <c r="M5005" s="28" t="str">
        <f>IF(TRIM(PROPER('Base de datos cruda'!M5005))="High","Alto",IF(TRIM(PROPER('Base de datos cruda'!M5005))="Medium","Medio","Bajo"))</f>
        <v>Medio</v>
      </c>
      <c r="N5005" s="29">
        <v>53.01</v>
      </c>
      <c r="O5005" s="32">
        <f t="shared" si="1"/>
        <v>53.01</v>
      </c>
      <c r="P5005" s="33">
        <f t="shared" si="2"/>
        <v>14.29</v>
      </c>
      <c r="Q5005" s="34">
        <f t="shared" si="3"/>
        <v>0.9723404255</v>
      </c>
      <c r="R5005" s="35" t="str">
        <f t="shared" si="4"/>
        <v>Medio</v>
      </c>
      <c r="S5005" s="35" t="str">
        <f>IF(O5005="","",IF(O5005&gt;AVERAGE('Base de datos limpia'!$O$2:$O$8001),"Alto","Normal"))
</f>
        <v>Normal</v>
      </c>
      <c r="T5005" s="35" t="str">
        <f t="shared" si="5"/>
        <v>Gamer moderado</v>
      </c>
      <c r="U5005" s="35"/>
    </row>
    <row r="5006">
      <c r="A5006" s="28">
        <v>5005.0</v>
      </c>
      <c r="B5006" s="28">
        <v>23.0</v>
      </c>
      <c r="C5006" s="28" t="str">
        <f>TRIM(PROPER('Base de datos cruda'!C5006))</f>
        <v>Male</v>
      </c>
      <c r="D5006" s="28">
        <v>2.65</v>
      </c>
      <c r="E5006" s="28">
        <v>3.41</v>
      </c>
      <c r="F5006" s="28">
        <v>7.43</v>
      </c>
      <c r="G5006" s="28">
        <v>77.07</v>
      </c>
      <c r="H5006" s="28" t="str">
        <f>TRIM(PROPER('Base de datos cruda'!H5006))</f>
        <v>Rpg</v>
      </c>
      <c r="I5006" s="28">
        <v>0.15</v>
      </c>
      <c r="J5006" s="28">
        <v>8.2</v>
      </c>
      <c r="K5006" s="28">
        <v>278.78</v>
      </c>
      <c r="L5006" s="28">
        <f>IF('Base de datos cruda'!L5006&lt;0,,'Base de datos cruda'!L5006)</f>
        <v>10.01</v>
      </c>
      <c r="M5006" s="28" t="str">
        <f>IF(TRIM(PROPER('Base de datos cruda'!M5006))="High","Alto",IF(TRIM(PROPER('Base de datos cruda'!M5006))="Medium","Medio","Bajo"))</f>
        <v>Medio</v>
      </c>
      <c r="N5006" s="29">
        <v>69.57</v>
      </c>
      <c r="O5006" s="32">
        <f t="shared" si="1"/>
        <v>69.57</v>
      </c>
      <c r="P5006" s="33">
        <f t="shared" si="2"/>
        <v>10.85</v>
      </c>
      <c r="Q5006" s="34">
        <f t="shared" si="3"/>
        <v>1.286792453</v>
      </c>
      <c r="R5006" s="35" t="str">
        <f t="shared" si="4"/>
        <v>Medio</v>
      </c>
      <c r="S5006" s="35" t="str">
        <f>IF(O5006="","",IF(O5006&gt;AVERAGE('Base de datos limpia'!$O$2:$O$8001),"Alto","Normal"))
</f>
        <v>Alto</v>
      </c>
      <c r="T5006" s="35" t="str">
        <f t="shared" si="5"/>
        <v>Gamer moderado</v>
      </c>
      <c r="U5006" s="35"/>
    </row>
    <row r="5007">
      <c r="A5007" s="28">
        <v>5006.0</v>
      </c>
      <c r="B5007" s="28">
        <v>21.0</v>
      </c>
      <c r="C5007" s="28" t="str">
        <f>TRIM(PROPER('Base de datos cruda'!C5007))</f>
        <v>Female</v>
      </c>
      <c r="D5007" s="28">
        <v>3.7</v>
      </c>
      <c r="E5007" s="28">
        <v>9.41</v>
      </c>
      <c r="F5007" s="28">
        <v>7.2</v>
      </c>
      <c r="G5007" s="28">
        <v>79.16</v>
      </c>
      <c r="H5007" s="28" t="str">
        <f>TRIM(PROPER('Base de datos cruda'!H5007))</f>
        <v>Fps</v>
      </c>
      <c r="I5007" s="28">
        <v>4.58</v>
      </c>
      <c r="J5007" s="28">
        <v>6.3</v>
      </c>
      <c r="K5007" s="28">
        <v>260.83</v>
      </c>
      <c r="L5007" s="28">
        <f>IF('Base de datos cruda'!L5007&lt;0,,'Base de datos cruda'!L5007)</f>
        <v>6.15</v>
      </c>
      <c r="M5007" s="28" t="str">
        <f>IF(TRIM(PROPER('Base de datos cruda'!M5007))="High","Alto",IF(TRIM(PROPER('Base de datos cruda'!M5007))="Medium","Medio","Bajo"))</f>
        <v>Medio</v>
      </c>
      <c r="N5007" s="29">
        <v>93.94</v>
      </c>
      <c r="O5007" s="32">
        <f t="shared" si="1"/>
        <v>93.94</v>
      </c>
      <c r="P5007" s="33">
        <f t="shared" si="2"/>
        <v>10</v>
      </c>
      <c r="Q5007" s="34">
        <f t="shared" si="3"/>
        <v>2.543243243</v>
      </c>
      <c r="R5007" s="35" t="str">
        <f t="shared" si="4"/>
        <v>Alto</v>
      </c>
      <c r="S5007" s="35" t="str">
        <f>IF(O5007="","",IF(O5007&gt;AVERAGE('Base de datos limpia'!$O$2:$O$8001),"Alto","Normal"))
</f>
        <v>Alto</v>
      </c>
      <c r="T5007" s="35" t="str">
        <f t="shared" si="5"/>
        <v>Gamer intensivo</v>
      </c>
      <c r="U5007" s="35"/>
    </row>
    <row r="5008">
      <c r="A5008" s="28">
        <v>5007.0</v>
      </c>
      <c r="B5008" s="28">
        <v>22.0</v>
      </c>
      <c r="C5008" s="28" t="str">
        <f>TRIM(PROPER('Base de datos cruda'!C5008))</f>
        <v>Female</v>
      </c>
      <c r="D5008" s="28">
        <v>0.62</v>
      </c>
      <c r="E5008" s="28">
        <v>7.14</v>
      </c>
      <c r="F5008" s="28">
        <v>5.34</v>
      </c>
      <c r="G5008" s="28">
        <v>89.56</v>
      </c>
      <c r="H5008" s="28" t="str">
        <f>TRIM(PROPER('Base de datos cruda'!H5008))</f>
        <v>Fps</v>
      </c>
      <c r="I5008" s="28">
        <v>4.79</v>
      </c>
      <c r="J5008" s="28">
        <v>3.2</v>
      </c>
      <c r="K5008" s="28">
        <v>300.3</v>
      </c>
      <c r="L5008" s="28">
        <f>IF('Base de datos cruda'!L5008&lt;0,,'Base de datos cruda'!L5008)</f>
        <v>3.48</v>
      </c>
      <c r="M5008" s="28" t="str">
        <f>IF(TRIM(PROPER('Base de datos cruda'!M5008))="High","Alto",IF(TRIM(PROPER('Base de datos cruda'!M5008))="Medium","Medio","Bajo"))</f>
        <v>Alto</v>
      </c>
      <c r="N5008" s="29">
        <v>96.66</v>
      </c>
      <c r="O5008" s="32">
        <f t="shared" si="1"/>
        <v>96.66</v>
      </c>
      <c r="P5008" s="33">
        <f t="shared" si="2"/>
        <v>3.82</v>
      </c>
      <c r="Q5008" s="34">
        <f t="shared" si="3"/>
        <v>11.51612903</v>
      </c>
      <c r="R5008" s="35" t="str">
        <f t="shared" si="4"/>
        <v>Alto</v>
      </c>
      <c r="S5008" s="35" t="str">
        <f>IF(O5008="","",IF(O5008&gt;AVERAGE('Base de datos limpia'!$O$2:$O$8001),"Alto","Normal"))
</f>
        <v>Alto</v>
      </c>
      <c r="T5008" s="35" t="str">
        <f t="shared" si="5"/>
        <v>Gamer intensivo</v>
      </c>
      <c r="U5008" s="35"/>
    </row>
    <row r="5009">
      <c r="A5009" s="28">
        <v>5008.0</v>
      </c>
      <c r="B5009" s="28">
        <v>21.0</v>
      </c>
      <c r="C5009" s="28" t="str">
        <f>TRIM(PROPER('Base de datos cruda'!C5009))</f>
        <v>Female</v>
      </c>
      <c r="D5009" s="28">
        <v>2.86</v>
      </c>
      <c r="E5009" s="28">
        <v>6.99</v>
      </c>
      <c r="F5009" s="28">
        <v>8.73</v>
      </c>
      <c r="G5009" s="28">
        <v>74.08</v>
      </c>
      <c r="H5009" s="28" t="str">
        <f>TRIM(PROPER('Base de datos cruda'!H5009))</f>
        <v>Fps</v>
      </c>
      <c r="I5009" s="28">
        <v>0.42</v>
      </c>
      <c r="J5009" s="28">
        <v>5.67</v>
      </c>
      <c r="K5009" s="28">
        <v>282.12</v>
      </c>
      <c r="L5009" s="28">
        <f>IF('Base de datos cruda'!L5009&lt;0,,'Base de datos cruda'!L5009)</f>
        <v>4.56</v>
      </c>
      <c r="M5009" s="28" t="str">
        <f>IF(TRIM(PROPER('Base de datos cruda'!M5009))="High","Alto",IF(TRIM(PROPER('Base de datos cruda'!M5009))="Medium","Medio","Bajo"))</f>
        <v>Medio</v>
      </c>
      <c r="N5009" s="29">
        <v>87.33</v>
      </c>
      <c r="O5009" s="32">
        <f t="shared" si="1"/>
        <v>87.33</v>
      </c>
      <c r="P5009" s="33">
        <f t="shared" si="2"/>
        <v>8.53</v>
      </c>
      <c r="Q5009" s="34">
        <f t="shared" si="3"/>
        <v>2.444055944</v>
      </c>
      <c r="R5009" s="35" t="str">
        <f t="shared" si="4"/>
        <v>Alto</v>
      </c>
      <c r="S5009" s="35" t="str">
        <f>IF(O5009="","",IF(O5009&gt;AVERAGE('Base de datos limpia'!$O$2:$O$8001),"Alto","Normal"))
</f>
        <v>Alto</v>
      </c>
      <c r="T5009" s="35" t="str">
        <f t="shared" si="5"/>
        <v>Gamer intensivo</v>
      </c>
      <c r="U5009" s="35"/>
    </row>
    <row r="5010">
      <c r="A5010" s="28">
        <v>5009.0</v>
      </c>
      <c r="B5010" s="28">
        <v>21.0</v>
      </c>
      <c r="C5010" s="28" t="str">
        <f>TRIM(PROPER('Base de datos cruda'!C5010))</f>
        <v>Male</v>
      </c>
      <c r="D5010" s="28">
        <v>5.57</v>
      </c>
      <c r="E5010" s="28">
        <v>4.84</v>
      </c>
      <c r="F5010" s="28">
        <v>5.61</v>
      </c>
      <c r="G5010" s="28">
        <v>76.26</v>
      </c>
      <c r="H5010" s="28" t="str">
        <f>TRIM(PROPER('Base de datos cruda'!H5010))</f>
        <v>Casual</v>
      </c>
      <c r="I5010" s="28">
        <v>2.66</v>
      </c>
      <c r="J5010" s="28">
        <v>8.77</v>
      </c>
      <c r="K5010" s="28">
        <v>255.37</v>
      </c>
      <c r="L5010" s="28">
        <f>IF('Base de datos cruda'!L5010&lt;0,,'Base de datos cruda'!L5010)</f>
        <v>18.07</v>
      </c>
      <c r="M5010" s="28" t="str">
        <f>IF(TRIM(PROPER('Base de datos cruda'!M5010))="High","Alto",IF(TRIM(PROPER('Base de datos cruda'!M5010))="Medium","Medio","Bajo"))</f>
        <v>Bajo</v>
      </c>
      <c r="N5010" s="29">
        <v>47.01</v>
      </c>
      <c r="O5010" s="32">
        <f t="shared" si="1"/>
        <v>47.01</v>
      </c>
      <c r="P5010" s="33">
        <f t="shared" si="2"/>
        <v>14.34</v>
      </c>
      <c r="Q5010" s="34">
        <f t="shared" si="3"/>
        <v>0.868940754</v>
      </c>
      <c r="R5010" s="35" t="str">
        <f t="shared" si="4"/>
        <v>Bajo</v>
      </c>
      <c r="S5010" s="35" t="str">
        <f>IF(O5010="","",IF(O5010&gt;AVERAGE('Base de datos limpia'!$O$2:$O$8001),"Alto","Normal"))
</f>
        <v>Normal</v>
      </c>
      <c r="T5010" s="35" t="str">
        <f t="shared" si="5"/>
        <v>Gamer moderado</v>
      </c>
      <c r="U5010" s="35"/>
    </row>
    <row r="5011">
      <c r="A5011" s="28">
        <v>5010.0</v>
      </c>
      <c r="B5011" s="28">
        <v>18.0</v>
      </c>
      <c r="C5011" s="28" t="str">
        <f>TRIM(PROPER('Base de datos cruda'!C5011))</f>
        <v>Male</v>
      </c>
      <c r="D5011" s="28">
        <v>7.63</v>
      </c>
      <c r="E5011" s="28">
        <v>8.61</v>
      </c>
      <c r="F5011" s="28">
        <v>4.76</v>
      </c>
      <c r="G5011" s="28">
        <v>96.24</v>
      </c>
      <c r="H5011" s="28" t="str">
        <f>TRIM(PROPER('Base de datos cruda'!H5011))</f>
        <v>Rpg</v>
      </c>
      <c r="I5011" s="28">
        <v>1.63</v>
      </c>
      <c r="J5011" s="28">
        <v>13.44</v>
      </c>
      <c r="K5011" s="28">
        <v>227.89</v>
      </c>
      <c r="L5011" s="28">
        <f>IF('Base de datos cruda'!L5011&lt;0,,'Base de datos cruda'!L5011)</f>
        <v>20.85</v>
      </c>
      <c r="M5011" s="28" t="str">
        <f>IF(TRIM(PROPER('Base de datos cruda'!M5011))="High","Alto",IF(TRIM(PROPER('Base de datos cruda'!M5011))="Medium","Medio","Bajo"))</f>
        <v>Alto</v>
      </c>
      <c r="N5011" s="29">
        <v>79.9953515147437</v>
      </c>
      <c r="O5011" s="32">
        <f t="shared" si="1"/>
        <v>79.99535151</v>
      </c>
      <c r="P5011" s="33">
        <f t="shared" si="2"/>
        <v>21.07</v>
      </c>
      <c r="Q5011" s="34">
        <f t="shared" si="3"/>
        <v>1.128440367</v>
      </c>
      <c r="R5011" s="35" t="str">
        <f t="shared" si="4"/>
        <v>Alto</v>
      </c>
      <c r="S5011" s="35" t="str">
        <f>IF(O5011="","",IF(O5011&gt;AVERAGE('Base de datos limpia'!$O$2:$O$8001),"Alto","Normal"))
</f>
        <v>Alto</v>
      </c>
      <c r="T5011" s="35" t="str">
        <f t="shared" si="5"/>
        <v>Gamer intensivo</v>
      </c>
      <c r="U5011" s="35"/>
    </row>
    <row r="5012">
      <c r="A5012" s="28">
        <v>5011.0</v>
      </c>
      <c r="B5012" s="28">
        <v>23.0</v>
      </c>
      <c r="C5012" s="28" t="str">
        <f>TRIM(PROPER('Base de datos cruda'!C5012))</f>
        <v>Female</v>
      </c>
      <c r="D5012" s="28">
        <v>7.7</v>
      </c>
      <c r="E5012" s="28">
        <v>7.42</v>
      </c>
      <c r="F5012" s="28">
        <v>8.94</v>
      </c>
      <c r="G5012" s="28">
        <v>90.1</v>
      </c>
      <c r="H5012" s="28" t="str">
        <f>TRIM(PROPER('Base de datos cruda'!H5012))</f>
        <v>Casual</v>
      </c>
      <c r="I5012" s="28">
        <v>1.71</v>
      </c>
      <c r="J5012" s="28">
        <v>9.07</v>
      </c>
      <c r="K5012" s="28">
        <v>233.9</v>
      </c>
      <c r="L5012" s="28">
        <f>IF('Base de datos cruda'!L5012&lt;0,,'Base de datos cruda'!L5012)</f>
        <v>16.85</v>
      </c>
      <c r="M5012" s="28" t="str">
        <f>IF(TRIM(PROPER('Base de datos cruda'!M5012))="High","Alto",IF(TRIM(PROPER('Base de datos cruda'!M5012))="Medium","Medio","Bajo"))</f>
        <v>Bajo</v>
      </c>
      <c r="N5012" s="29">
        <v>64.7644498142379</v>
      </c>
      <c r="O5012" s="32">
        <f t="shared" si="1"/>
        <v>64.76444981</v>
      </c>
      <c r="P5012" s="33">
        <f t="shared" si="2"/>
        <v>16.77</v>
      </c>
      <c r="Q5012" s="34">
        <f t="shared" si="3"/>
        <v>0.9636363636</v>
      </c>
      <c r="R5012" s="35" t="str">
        <f t="shared" si="4"/>
        <v>Medio</v>
      </c>
      <c r="S5012" s="35" t="str">
        <f>IF(O5012="","",IF(O5012&gt;AVERAGE('Base de datos limpia'!$O$2:$O$8001),"Alto","Normal"))
</f>
        <v>Normal</v>
      </c>
      <c r="T5012" s="35" t="str">
        <f t="shared" si="5"/>
        <v>Gamer intensivo</v>
      </c>
      <c r="U5012" s="35"/>
    </row>
    <row r="5013">
      <c r="A5013" s="28">
        <v>5012.0</v>
      </c>
      <c r="B5013" s="28">
        <v>22.0</v>
      </c>
      <c r="C5013" s="28" t="str">
        <f>TRIM(PROPER('Base de datos cruda'!C5013))</f>
        <v>Other</v>
      </c>
      <c r="D5013" s="28">
        <v>4.45</v>
      </c>
      <c r="E5013" s="28">
        <v>3.55</v>
      </c>
      <c r="F5013" s="28">
        <v>7.73</v>
      </c>
      <c r="G5013" s="28">
        <v>60.91</v>
      </c>
      <c r="H5013" s="28" t="str">
        <f>TRIM(PROPER('Base de datos cruda'!H5013))</f>
        <v>Casual</v>
      </c>
      <c r="I5013" s="28">
        <v>2.25</v>
      </c>
      <c r="J5013" s="28">
        <v>7.94</v>
      </c>
      <c r="K5013" s="28">
        <v>266.45</v>
      </c>
      <c r="L5013" s="28">
        <f>IF('Base de datos cruda'!L5013&lt;0,,'Base de datos cruda'!L5013)</f>
        <v>7.44</v>
      </c>
      <c r="M5013" s="28" t="str">
        <f>IF(TRIM(PROPER('Base de datos cruda'!M5013))="High","Alto",IF(TRIM(PROPER('Base de datos cruda'!M5013))="Medium","Medio","Bajo"))</f>
        <v>Medio</v>
      </c>
      <c r="N5013" s="29">
        <v>55.42</v>
      </c>
      <c r="O5013" s="32">
        <f t="shared" si="1"/>
        <v>55.42</v>
      </c>
      <c r="P5013" s="33">
        <f t="shared" si="2"/>
        <v>12.39</v>
      </c>
      <c r="Q5013" s="34">
        <f t="shared" si="3"/>
        <v>0.797752809</v>
      </c>
      <c r="R5013" s="35" t="str">
        <f t="shared" si="4"/>
        <v>Medio</v>
      </c>
      <c r="S5013" s="35" t="str">
        <f>IF(O5013="","",IF(O5013&gt;AVERAGE('Base de datos limpia'!$O$2:$O$8001),"Alto","Normal"))
</f>
        <v>Normal</v>
      </c>
      <c r="T5013" s="35" t="str">
        <f t="shared" si="5"/>
        <v>Gamer moderado</v>
      </c>
      <c r="U5013" s="35"/>
    </row>
    <row r="5014">
      <c r="A5014" s="28">
        <v>5013.0</v>
      </c>
      <c r="B5014" s="28">
        <v>22.0</v>
      </c>
      <c r="C5014" s="28" t="str">
        <f>TRIM(PROPER('Base de datos cruda'!C5014))</f>
        <v>Male</v>
      </c>
      <c r="D5014" s="28">
        <v>4.85</v>
      </c>
      <c r="E5014" s="28">
        <v>6.4</v>
      </c>
      <c r="F5014" s="28">
        <v>6.07</v>
      </c>
      <c r="G5014" s="28">
        <v>92.48</v>
      </c>
      <c r="H5014" s="28" t="str">
        <f>TRIM(PROPER('Base de datos cruda'!H5014))</f>
        <v>Casual</v>
      </c>
      <c r="I5014" s="28">
        <v>0.63</v>
      </c>
      <c r="J5014" s="28">
        <v>6.66</v>
      </c>
      <c r="K5014" s="28">
        <v>277.76</v>
      </c>
      <c r="L5014" s="28">
        <f>IF('Base de datos cruda'!L5014&lt;0,,'Base de datos cruda'!L5014)</f>
        <v>7.85</v>
      </c>
      <c r="M5014" s="28" t="str">
        <f>IF(TRIM(PROPER('Base de datos cruda'!M5014))="High","Alto",IF(TRIM(PROPER('Base de datos cruda'!M5014))="Medium","Medio","Bajo"))</f>
        <v>Medio</v>
      </c>
      <c r="N5014" s="29">
        <v>61.22</v>
      </c>
      <c r="O5014" s="32">
        <f t="shared" si="1"/>
        <v>61.22</v>
      </c>
      <c r="P5014" s="33">
        <f t="shared" si="2"/>
        <v>11.51</v>
      </c>
      <c r="Q5014" s="34">
        <f t="shared" si="3"/>
        <v>1.319587629</v>
      </c>
      <c r="R5014" s="35" t="str">
        <f t="shared" si="4"/>
        <v>Medio</v>
      </c>
      <c r="S5014" s="35" t="str">
        <f>IF(O5014="","",IF(O5014&gt;AVERAGE('Base de datos limpia'!$O$2:$O$8001),"Alto","Normal"))
</f>
        <v>Normal</v>
      </c>
      <c r="T5014" s="35" t="str">
        <f t="shared" si="5"/>
        <v>Gamer intensivo</v>
      </c>
      <c r="U5014" s="35"/>
    </row>
    <row r="5015">
      <c r="A5015" s="28">
        <v>5014.0</v>
      </c>
      <c r="B5015" s="28">
        <v>21.0</v>
      </c>
      <c r="C5015" s="28" t="str">
        <f>TRIM(PROPER('Base de datos cruda'!C5015))</f>
        <v>Female</v>
      </c>
      <c r="D5015" s="28">
        <v>1.49</v>
      </c>
      <c r="E5015" s="28">
        <v>4.87</v>
      </c>
      <c r="F5015" s="28">
        <v>8.68</v>
      </c>
      <c r="G5015" s="28">
        <v>99.6</v>
      </c>
      <c r="H5015" s="28" t="str">
        <f>TRIM(PROPER('Base de datos cruda'!H5015))</f>
        <v>Rpg</v>
      </c>
      <c r="I5015" s="28">
        <v>0.9</v>
      </c>
      <c r="J5015" s="28">
        <v>6.54</v>
      </c>
      <c r="K5015" s="28">
        <v>307.21</v>
      </c>
      <c r="L5015" s="28">
        <f>IF('Base de datos cruda'!L5015&lt;0,,'Base de datos cruda'!L5015)</f>
        <v>9.3</v>
      </c>
      <c r="M5015" s="28" t="str">
        <f>IF(TRIM(PROPER('Base de datos cruda'!M5015))="High","Alto",IF(TRIM(PROPER('Base de datos cruda'!M5015))="Medium","Medio","Bajo"))</f>
        <v>Medio</v>
      </c>
      <c r="N5015" s="29">
        <v>90.85</v>
      </c>
      <c r="O5015" s="32">
        <f t="shared" si="1"/>
        <v>90.85</v>
      </c>
      <c r="P5015" s="33">
        <f t="shared" si="2"/>
        <v>8.03</v>
      </c>
      <c r="Q5015" s="34">
        <f t="shared" si="3"/>
        <v>3.268456376</v>
      </c>
      <c r="R5015" s="35" t="str">
        <f t="shared" si="4"/>
        <v>Alto</v>
      </c>
      <c r="S5015" s="35" t="str">
        <f>IF(O5015="","",IF(O5015&gt;AVERAGE('Base de datos limpia'!$O$2:$O$8001),"Alto","Normal"))
</f>
        <v>Alto</v>
      </c>
      <c r="T5015" s="35" t="str">
        <f t="shared" si="5"/>
        <v>Gamer moderado</v>
      </c>
      <c r="U5015" s="35"/>
    </row>
    <row r="5016">
      <c r="A5016" s="28">
        <v>5015.0</v>
      </c>
      <c r="B5016" s="28">
        <v>20.0</v>
      </c>
      <c r="C5016" s="28" t="str">
        <f>TRIM(PROPER('Base de datos cruda'!C5016))</f>
        <v>Male</v>
      </c>
      <c r="D5016" s="28">
        <v>5.56</v>
      </c>
      <c r="E5016" s="28">
        <v>1.06</v>
      </c>
      <c r="F5016" s="28">
        <v>4.46</v>
      </c>
      <c r="G5016" s="28">
        <v>97.59</v>
      </c>
      <c r="H5016" s="28" t="str">
        <f>TRIM(PROPER('Base de datos cruda'!H5016))</f>
        <v>Fps</v>
      </c>
      <c r="I5016" s="28">
        <v>2.89</v>
      </c>
      <c r="J5016" s="28">
        <v>6.72</v>
      </c>
      <c r="K5016" s="28">
        <v>253.46</v>
      </c>
      <c r="L5016" s="28">
        <f>IF('Base de datos cruda'!L5016&lt;0,,'Base de datos cruda'!L5016)</f>
        <v>9.38</v>
      </c>
      <c r="M5016" s="28" t="str">
        <f>IF(TRIM(PROPER('Base de datos cruda'!M5016))="High","Alto",IF(TRIM(PROPER('Base de datos cruda'!M5016))="Medium","Medio","Bajo"))</f>
        <v>Bajo</v>
      </c>
      <c r="N5016" s="29">
        <v>30.94</v>
      </c>
      <c r="O5016" s="32">
        <f t="shared" si="1"/>
        <v>30.94</v>
      </c>
      <c r="P5016" s="33">
        <f t="shared" si="2"/>
        <v>12.28</v>
      </c>
      <c r="Q5016" s="34">
        <f t="shared" si="3"/>
        <v>0.190647482</v>
      </c>
      <c r="R5016" s="35" t="str">
        <f t="shared" si="4"/>
        <v>Bajo</v>
      </c>
      <c r="S5016" s="35" t="str">
        <f>IF(O5016="","",IF(O5016&gt;AVERAGE('Base de datos limpia'!$O$2:$O$8001),"Alto","Normal"))
</f>
        <v>Normal</v>
      </c>
      <c r="T5016" s="35" t="str">
        <f t="shared" si="5"/>
        <v>Gamer casual</v>
      </c>
      <c r="U5016" s="35"/>
    </row>
    <row r="5017">
      <c r="A5017" s="28">
        <v>5016.0</v>
      </c>
      <c r="B5017" s="28">
        <v>23.0</v>
      </c>
      <c r="C5017" s="28" t="str">
        <f>TRIM(PROPER('Base de datos cruda'!C5017))</f>
        <v>Other</v>
      </c>
      <c r="D5017" s="28">
        <v>0.57</v>
      </c>
      <c r="E5017" s="28">
        <v>8.27</v>
      </c>
      <c r="F5017" s="28">
        <v>4.44</v>
      </c>
      <c r="G5017" s="28">
        <v>93.44</v>
      </c>
      <c r="H5017" s="28" t="str">
        <f>TRIM(PROPER('Base de datos cruda'!H5017))</f>
        <v>Casual</v>
      </c>
      <c r="I5017" s="28">
        <v>0.09</v>
      </c>
      <c r="J5017" s="28">
        <v>3.85</v>
      </c>
      <c r="K5017" s="28">
        <v>298.05</v>
      </c>
      <c r="L5017" s="28">
        <f>IF('Base de datos cruda'!L5017&lt;0,,'Base de datos cruda'!L5017)</f>
        <v>3.78</v>
      </c>
      <c r="M5017" s="28" t="str">
        <f>IF(TRIM(PROPER('Base de datos cruda'!M5017))="High","Alto",IF(TRIM(PROPER('Base de datos cruda'!M5017))="Medium","Medio","Bajo"))</f>
        <v>Alto</v>
      </c>
      <c r="N5017" s="29">
        <v>87.48</v>
      </c>
      <c r="O5017" s="32">
        <f t="shared" si="1"/>
        <v>87.48</v>
      </c>
      <c r="P5017" s="33">
        <f t="shared" si="2"/>
        <v>4.42</v>
      </c>
      <c r="Q5017" s="34">
        <f t="shared" si="3"/>
        <v>14.50877193</v>
      </c>
      <c r="R5017" s="35" t="str">
        <f t="shared" si="4"/>
        <v>Alto</v>
      </c>
      <c r="S5017" s="35" t="str">
        <f>IF(O5017="","",IF(O5017&gt;AVERAGE('Base de datos limpia'!$O$2:$O$8001),"Alto","Normal"))
</f>
        <v>Alto</v>
      </c>
      <c r="T5017" s="35" t="str">
        <f t="shared" si="5"/>
        <v>Gamer intensivo</v>
      </c>
      <c r="U5017" s="35"/>
    </row>
    <row r="5018">
      <c r="A5018" s="28">
        <v>5017.0</v>
      </c>
      <c r="B5018" s="28">
        <v>20.0</v>
      </c>
      <c r="C5018" s="28" t="str">
        <f>TRIM(PROPER('Base de datos cruda'!C5018))</f>
        <v>Female</v>
      </c>
      <c r="D5018" s="28">
        <v>2.28</v>
      </c>
      <c r="E5018" s="28">
        <v>2.11</v>
      </c>
      <c r="F5018" s="28">
        <v>7.41</v>
      </c>
      <c r="G5018" s="28">
        <v>85.17</v>
      </c>
      <c r="H5018" s="28" t="str">
        <f>TRIM(PROPER('Base de datos cruda'!H5018))</f>
        <v>Fps</v>
      </c>
      <c r="I5018" s="28">
        <v>3.0</v>
      </c>
      <c r="J5018" s="28">
        <v>5.25</v>
      </c>
      <c r="K5018" s="28">
        <v>296.14</v>
      </c>
      <c r="L5018" s="28">
        <f>IF('Base de datos cruda'!L5018&lt;0,,'Base de datos cruda'!L5018)</f>
        <v>9.69</v>
      </c>
      <c r="M5018" s="28" t="str">
        <f>IF(TRIM(PROPER('Base de datos cruda'!M5018))="High","Alto",IF(TRIM(PROPER('Base de datos cruda'!M5018))="Medium","Medio","Bajo"))</f>
        <v>Medio</v>
      </c>
      <c r="N5018" s="29">
        <v>65.35</v>
      </c>
      <c r="O5018" s="32">
        <f t="shared" si="1"/>
        <v>65.35</v>
      </c>
      <c r="P5018" s="33">
        <f t="shared" si="2"/>
        <v>7.53</v>
      </c>
      <c r="Q5018" s="34">
        <f t="shared" si="3"/>
        <v>0.9254385965</v>
      </c>
      <c r="R5018" s="35" t="str">
        <f t="shared" si="4"/>
        <v>Medio</v>
      </c>
      <c r="S5018" s="35" t="str">
        <f>IF(O5018="","",IF(O5018&gt;AVERAGE('Base de datos limpia'!$O$2:$O$8001),"Alto","Normal"))
</f>
        <v>Normal</v>
      </c>
      <c r="T5018" s="35" t="str">
        <f t="shared" si="5"/>
        <v>Gamer casual</v>
      </c>
      <c r="U5018" s="35"/>
    </row>
    <row r="5019">
      <c r="A5019" s="28">
        <v>5018.0</v>
      </c>
      <c r="B5019" s="28">
        <v>24.0</v>
      </c>
      <c r="C5019" s="28" t="str">
        <f>TRIM(PROPER('Base de datos cruda'!C5019))</f>
        <v>Male</v>
      </c>
      <c r="D5019" s="28">
        <v>5.35</v>
      </c>
      <c r="E5019" s="28">
        <v>5.59</v>
      </c>
      <c r="F5019" s="28">
        <v>4.89</v>
      </c>
      <c r="G5019" s="28">
        <v>71.13</v>
      </c>
      <c r="H5019" s="28" t="str">
        <f>TRIM(PROPER('Base de datos cruda'!H5019))</f>
        <v>Rpg</v>
      </c>
      <c r="I5019" s="28">
        <v>1.59</v>
      </c>
      <c r="J5019" s="28">
        <v>6.81</v>
      </c>
      <c r="K5019" s="28">
        <v>260.79</v>
      </c>
      <c r="L5019" s="28">
        <f>IF('Base de datos cruda'!L5019&lt;0,,'Base de datos cruda'!L5019)</f>
        <v>11.64</v>
      </c>
      <c r="M5019" s="28" t="str">
        <f>IF(TRIM(PROPER('Base de datos cruda'!M5019))="High","Alto",IF(TRIM(PROPER('Base de datos cruda'!M5019))="Medium","Medio","Bajo"))</f>
        <v>Bajo</v>
      </c>
      <c r="N5019" s="29">
        <v>48.59</v>
      </c>
      <c r="O5019" s="32">
        <f t="shared" si="1"/>
        <v>48.59</v>
      </c>
      <c r="P5019" s="33">
        <f t="shared" si="2"/>
        <v>12.16</v>
      </c>
      <c r="Q5019" s="34">
        <f t="shared" si="3"/>
        <v>1.044859813</v>
      </c>
      <c r="R5019" s="35" t="str">
        <f t="shared" si="4"/>
        <v>Bajo</v>
      </c>
      <c r="S5019" s="35" t="str">
        <f>IF(O5019="","",IF(O5019&gt;AVERAGE('Base de datos limpia'!$O$2:$O$8001),"Alto","Normal"))
</f>
        <v>Normal</v>
      </c>
      <c r="T5019" s="35" t="str">
        <f t="shared" si="5"/>
        <v>Gamer moderado</v>
      </c>
      <c r="U5019" s="35"/>
    </row>
    <row r="5020">
      <c r="A5020" s="28">
        <v>5019.0</v>
      </c>
      <c r="B5020" s="28">
        <v>24.0</v>
      </c>
      <c r="C5020" s="28" t="str">
        <f>TRIM(PROPER('Base de datos cruda'!C5020))</f>
        <v>Female</v>
      </c>
      <c r="D5020" s="28">
        <v>2.48</v>
      </c>
      <c r="E5020" s="28">
        <v>4.03</v>
      </c>
      <c r="F5020" s="28">
        <v>8.59</v>
      </c>
      <c r="G5020" s="28">
        <v>86.18</v>
      </c>
      <c r="H5020" s="28" t="str">
        <f>TRIM(PROPER('Base de datos cruda'!H5020))</f>
        <v>Casual</v>
      </c>
      <c r="I5020" s="28">
        <v>4.16</v>
      </c>
      <c r="J5020" s="28">
        <v>5.36</v>
      </c>
      <c r="K5020" s="28">
        <v>283.1</v>
      </c>
      <c r="L5020" s="28">
        <f>IF('Base de datos cruda'!L5020&lt;0,,'Base de datos cruda'!L5020)</f>
        <v>4.01</v>
      </c>
      <c r="M5020" s="28" t="str">
        <f>IF(TRIM(PROPER('Base de datos cruda'!M5020))="High","Alto",IF(TRIM(PROPER('Base de datos cruda'!M5020))="Medium","Medio","Bajo"))</f>
        <v>Medio</v>
      </c>
      <c r="N5020" s="29">
        <v>71.71</v>
      </c>
      <c r="O5020" s="32">
        <f t="shared" si="1"/>
        <v>71.71</v>
      </c>
      <c r="P5020" s="33">
        <f t="shared" si="2"/>
        <v>7.84</v>
      </c>
      <c r="Q5020" s="34">
        <f t="shared" si="3"/>
        <v>1.625</v>
      </c>
      <c r="R5020" s="35" t="str">
        <f t="shared" si="4"/>
        <v>Alto</v>
      </c>
      <c r="S5020" s="35" t="str">
        <f>IF(O5020="","",IF(O5020&gt;AVERAGE('Base de datos limpia'!$O$2:$O$8001),"Alto","Normal"))
</f>
        <v>Alto</v>
      </c>
      <c r="T5020" s="35" t="str">
        <f t="shared" si="5"/>
        <v>Gamer moderado</v>
      </c>
      <c r="U5020" s="35"/>
    </row>
    <row r="5021">
      <c r="A5021" s="28">
        <v>5020.0</v>
      </c>
      <c r="B5021" s="28">
        <v>16.0</v>
      </c>
      <c r="C5021" s="28" t="str">
        <f>TRIM(PROPER('Base de datos cruda'!C5021))</f>
        <v>Male</v>
      </c>
      <c r="D5021" s="28">
        <v>0.4</v>
      </c>
      <c r="E5021" s="28">
        <v>4.08</v>
      </c>
      <c r="F5021" s="28">
        <v>8.2</v>
      </c>
      <c r="G5021" s="28">
        <v>87.82</v>
      </c>
      <c r="H5021" s="28" t="str">
        <f>TRIM(PROPER('Base de datos cruda'!H5021))</f>
        <v>Rpg</v>
      </c>
      <c r="I5021" s="28">
        <v>3.0</v>
      </c>
      <c r="J5021" s="28">
        <v>5.45</v>
      </c>
      <c r="K5021" s="28">
        <v>303.64</v>
      </c>
      <c r="L5021" s="28" t="str">
        <f>IF('Base de datos cruda'!L5021&lt;0,,'Base de datos cruda'!L5021)</f>
        <v/>
      </c>
      <c r="M5021" s="28" t="str">
        <f>IF(TRIM(PROPER('Base de datos cruda'!M5021))="High","Alto",IF(TRIM(PROPER('Base de datos cruda'!M5021))="Medium","Medio","Bajo"))</f>
        <v>Medio</v>
      </c>
      <c r="N5021" s="29">
        <v>82.58</v>
      </c>
      <c r="O5021" s="32">
        <f t="shared" si="1"/>
        <v>82.58</v>
      </c>
      <c r="P5021" s="33">
        <f t="shared" si="2"/>
        <v>5.85</v>
      </c>
      <c r="Q5021" s="34">
        <f t="shared" si="3"/>
        <v>10.2</v>
      </c>
      <c r="R5021" s="35" t="str">
        <f t="shared" si="4"/>
        <v>Alto</v>
      </c>
      <c r="S5021" s="35" t="str">
        <f>IF(O5021="","",IF(O5021&gt;AVERAGE('Base de datos limpia'!$O$2:$O$8001),"Alto","Normal"))
</f>
        <v>Alto</v>
      </c>
      <c r="T5021" s="35" t="str">
        <f t="shared" si="5"/>
        <v>Gamer moderado</v>
      </c>
      <c r="U5021" s="35"/>
    </row>
    <row r="5022">
      <c r="A5022" s="28">
        <v>5021.0</v>
      </c>
      <c r="B5022" s="28">
        <v>21.0</v>
      </c>
      <c r="C5022" s="28" t="str">
        <f>TRIM(PROPER('Base de datos cruda'!C5022))</f>
        <v>Male</v>
      </c>
      <c r="D5022" s="28">
        <v>6.65</v>
      </c>
      <c r="E5022" s="28">
        <v>5.3</v>
      </c>
      <c r="F5022" s="28">
        <v>5.53</v>
      </c>
      <c r="G5022" s="28">
        <v>71.26</v>
      </c>
      <c r="H5022" s="28" t="str">
        <f>TRIM(PROPER('Base de datos cruda'!H5022))</f>
        <v>Fps</v>
      </c>
      <c r="I5022" s="28">
        <v>3.54</v>
      </c>
      <c r="J5022" s="28">
        <v>8.34</v>
      </c>
      <c r="K5022" s="28">
        <v>251.15</v>
      </c>
      <c r="L5022" s="28">
        <f>IF('Base de datos cruda'!L5022&lt;0,,'Base de datos cruda'!L5022)</f>
        <v>14.91</v>
      </c>
      <c r="M5022" s="28" t="str">
        <f>IF(TRIM(PROPER('Base de datos cruda'!M5022))="High","Alto",IF(TRIM(PROPER('Base de datos cruda'!M5022))="Medium","Medio","Bajo"))</f>
        <v>Bajo</v>
      </c>
      <c r="N5022" s="29">
        <v>38.07</v>
      </c>
      <c r="O5022" s="32">
        <f t="shared" si="1"/>
        <v>38.07</v>
      </c>
      <c r="P5022" s="33">
        <f t="shared" si="2"/>
        <v>14.99</v>
      </c>
      <c r="Q5022" s="34">
        <f t="shared" si="3"/>
        <v>0.7969924812</v>
      </c>
      <c r="R5022" s="35" t="str">
        <f t="shared" si="4"/>
        <v>Bajo</v>
      </c>
      <c r="S5022" s="35" t="str">
        <f>IF(O5022="","",IF(O5022&gt;AVERAGE('Base de datos limpia'!$O$2:$O$8001),"Alto","Normal"))
</f>
        <v>Normal</v>
      </c>
      <c r="T5022" s="35" t="str">
        <f t="shared" si="5"/>
        <v>Gamer moderado</v>
      </c>
      <c r="U5022" s="35"/>
    </row>
    <row r="5023">
      <c r="A5023" s="28">
        <v>5022.0</v>
      </c>
      <c r="B5023" s="28">
        <v>22.0</v>
      </c>
      <c r="C5023" s="28" t="str">
        <f>TRIM(PROPER('Base de datos cruda'!C5023))</f>
        <v>Male</v>
      </c>
      <c r="D5023" s="28">
        <v>2.48</v>
      </c>
      <c r="E5023" s="28">
        <v>9.97</v>
      </c>
      <c r="F5023" s="28">
        <v>8.44</v>
      </c>
      <c r="G5023" s="28">
        <v>70.21</v>
      </c>
      <c r="H5023" s="28" t="str">
        <f>TRIM(PROPER('Base de datos cruda'!H5023))</f>
        <v>Fps</v>
      </c>
      <c r="I5023" s="28">
        <v>0.57</v>
      </c>
      <c r="J5023" s="28">
        <v>8.4</v>
      </c>
      <c r="K5023" s="28">
        <v>280.55</v>
      </c>
      <c r="L5023" s="28">
        <f>IF('Base de datos cruda'!L5023&lt;0,,'Base de datos cruda'!L5023)</f>
        <v>5.71</v>
      </c>
      <c r="M5023" s="28" t="str">
        <f>IF(TRIM(PROPER('Base de datos cruda'!M5023))="High","Alto",IF(TRIM(PROPER('Base de datos cruda'!M5023))="Medium","Medio","Bajo"))</f>
        <v>Medio</v>
      </c>
      <c r="N5023" s="29">
        <v>100.0</v>
      </c>
      <c r="O5023" s="32">
        <f t="shared" si="1"/>
        <v>100</v>
      </c>
      <c r="P5023" s="33">
        <f t="shared" si="2"/>
        <v>10.88</v>
      </c>
      <c r="Q5023" s="34">
        <f t="shared" si="3"/>
        <v>4.02016129</v>
      </c>
      <c r="R5023" s="35" t="str">
        <f t="shared" si="4"/>
        <v>Alto</v>
      </c>
      <c r="S5023" s="35" t="str">
        <f>IF(O5023="","",IF(O5023&gt;AVERAGE('Base de datos limpia'!$O$2:$O$8001),"Alto","Normal"))
</f>
        <v>Alto</v>
      </c>
      <c r="T5023" s="35" t="str">
        <f t="shared" si="5"/>
        <v>Gamer intensivo</v>
      </c>
      <c r="U5023" s="35"/>
    </row>
    <row r="5024">
      <c r="A5024" s="28">
        <v>5023.0</v>
      </c>
      <c r="B5024" s="28">
        <v>18.0</v>
      </c>
      <c r="C5024" s="28" t="str">
        <f>TRIM(PROPER('Base de datos cruda'!C5024))</f>
        <v>Male</v>
      </c>
      <c r="D5024" s="28">
        <v>0.5</v>
      </c>
      <c r="E5024" s="28">
        <v>4.68</v>
      </c>
      <c r="F5024" s="28">
        <v>4.21</v>
      </c>
      <c r="G5024" s="28">
        <v>75.88</v>
      </c>
      <c r="H5024" s="28" t="str">
        <f>TRIM(PROPER('Base de datos cruda'!H5024))</f>
        <v>Casual</v>
      </c>
      <c r="I5024" s="28">
        <v>1.33</v>
      </c>
      <c r="J5024" s="28">
        <v>1.79</v>
      </c>
      <c r="K5024" s="28">
        <v>315.66</v>
      </c>
      <c r="L5024" s="28">
        <f>IF('Base de datos cruda'!L5024&lt;0,,'Base de datos cruda'!L5024)</f>
        <v>1.65</v>
      </c>
      <c r="M5024" s="28" t="str">
        <f>IF(TRIM(PROPER('Base de datos cruda'!M5024))="High","Alto",IF(TRIM(PROPER('Base de datos cruda'!M5024))="Medium","Medio","Bajo"))</f>
        <v>Medio</v>
      </c>
      <c r="N5024" s="29">
        <v>64.5</v>
      </c>
      <c r="O5024" s="32">
        <f t="shared" si="1"/>
        <v>64.5</v>
      </c>
      <c r="P5024" s="33">
        <f t="shared" si="2"/>
        <v>2.29</v>
      </c>
      <c r="Q5024" s="34">
        <f t="shared" si="3"/>
        <v>9.36</v>
      </c>
      <c r="R5024" s="35" t="str">
        <f t="shared" si="4"/>
        <v>Medio</v>
      </c>
      <c r="S5024" s="35" t="str">
        <f>IF(O5024="","",IF(O5024&gt;AVERAGE('Base de datos limpia'!$O$2:$O$8001),"Alto","Normal"))
</f>
        <v>Normal</v>
      </c>
      <c r="T5024" s="35" t="str">
        <f t="shared" si="5"/>
        <v>Gamer moderado</v>
      </c>
      <c r="U5024" s="35"/>
    </row>
    <row r="5025">
      <c r="A5025" s="28">
        <v>5024.0</v>
      </c>
      <c r="B5025" s="28">
        <v>22.0</v>
      </c>
      <c r="C5025" s="28" t="str">
        <f>TRIM(PROPER('Base de datos cruda'!C5025))</f>
        <v>Male</v>
      </c>
      <c r="D5025" s="28">
        <v>0.6</v>
      </c>
      <c r="E5025" s="28">
        <v>2.64</v>
      </c>
      <c r="F5025" s="28">
        <v>6.74</v>
      </c>
      <c r="G5025" s="28">
        <v>85.65</v>
      </c>
      <c r="H5025" s="28" t="str">
        <f>TRIM(PROPER('Base de datos cruda'!H5025))</f>
        <v>Casual</v>
      </c>
      <c r="I5025" s="28">
        <v>4.98</v>
      </c>
      <c r="J5025" s="28">
        <v>3.05</v>
      </c>
      <c r="K5025" s="28">
        <v>313.1</v>
      </c>
      <c r="L5025" s="28">
        <f>IF('Base de datos cruda'!L5025&lt;0,,'Base de datos cruda'!L5025)</f>
        <v>0.29</v>
      </c>
      <c r="M5025" s="28" t="str">
        <f>IF(TRIM(PROPER('Base de datos cruda'!M5025))="High","Alto",IF(TRIM(PROPER('Base de datos cruda'!M5025))="Medium","Medio","Bajo"))</f>
        <v>Medio</v>
      </c>
      <c r="N5025" s="29">
        <v>60.6</v>
      </c>
      <c r="O5025" s="32">
        <f t="shared" si="1"/>
        <v>60.6</v>
      </c>
      <c r="P5025" s="33">
        <f t="shared" si="2"/>
        <v>3.65</v>
      </c>
      <c r="Q5025" s="34">
        <f t="shared" si="3"/>
        <v>4.4</v>
      </c>
      <c r="R5025" s="35" t="str">
        <f t="shared" si="4"/>
        <v>Medio</v>
      </c>
      <c r="S5025" s="35" t="str">
        <f>IF(O5025="","",IF(O5025&gt;AVERAGE('Base de datos limpia'!$O$2:$O$8001),"Alto","Normal"))
</f>
        <v>Normal</v>
      </c>
      <c r="T5025" s="35" t="str">
        <f t="shared" si="5"/>
        <v>Gamer casual</v>
      </c>
      <c r="U5025" s="35"/>
    </row>
    <row r="5026">
      <c r="A5026" s="28">
        <v>5025.0</v>
      </c>
      <c r="B5026" s="28">
        <v>22.0</v>
      </c>
      <c r="C5026" s="28" t="str">
        <f>TRIM(PROPER('Base de datos cruda'!C5026))</f>
        <v>Female</v>
      </c>
      <c r="D5026" s="28">
        <v>2.01</v>
      </c>
      <c r="E5026" s="28">
        <v>6.52</v>
      </c>
      <c r="F5026" s="28">
        <v>8.68</v>
      </c>
      <c r="G5026" s="28">
        <v>71.72</v>
      </c>
      <c r="H5026" s="28" t="str">
        <f>TRIM(PROPER('Base de datos cruda'!H5026))</f>
        <v>Casual</v>
      </c>
      <c r="I5026" s="28">
        <v>2.17</v>
      </c>
      <c r="J5026" s="28">
        <v>6.88</v>
      </c>
      <c r="K5026" s="28">
        <v>300.35</v>
      </c>
      <c r="L5026" s="28">
        <f>IF('Base de datos cruda'!L5026&lt;0,,'Base de datos cruda'!L5026)</f>
        <v>5.25</v>
      </c>
      <c r="M5026" s="28" t="str">
        <f>IF(TRIM(PROPER('Base de datos cruda'!M5026))="High","Alto",IF(TRIM(PROPER('Base de datos cruda'!M5026))="Medium","Medio","Bajo"))</f>
        <v>Medio</v>
      </c>
      <c r="N5026" s="29">
        <v>80.84</v>
      </c>
      <c r="O5026" s="32">
        <f t="shared" si="1"/>
        <v>80.84</v>
      </c>
      <c r="P5026" s="33">
        <f t="shared" si="2"/>
        <v>8.89</v>
      </c>
      <c r="Q5026" s="34">
        <f t="shared" si="3"/>
        <v>3.243781095</v>
      </c>
      <c r="R5026" s="35" t="str">
        <f t="shared" si="4"/>
        <v>Alto</v>
      </c>
      <c r="S5026" s="35" t="str">
        <f>IF(O5026="","",IF(O5026&gt;AVERAGE('Base de datos limpia'!$O$2:$O$8001),"Alto","Normal"))
</f>
        <v>Alto</v>
      </c>
      <c r="T5026" s="35" t="str">
        <f t="shared" si="5"/>
        <v>Gamer intensivo</v>
      </c>
      <c r="U5026" s="35"/>
    </row>
    <row r="5027">
      <c r="A5027" s="28">
        <v>5026.0</v>
      </c>
      <c r="B5027" s="28">
        <v>17.0</v>
      </c>
      <c r="C5027" s="28" t="str">
        <f>TRIM(PROPER('Base de datos cruda'!C5027))</f>
        <v>Female</v>
      </c>
      <c r="D5027" s="28">
        <v>1.42</v>
      </c>
      <c r="E5027" s="28">
        <v>3.13</v>
      </c>
      <c r="F5027" s="28">
        <v>8.28</v>
      </c>
      <c r="G5027" s="28">
        <v>82.23</v>
      </c>
      <c r="H5027" s="28" t="str">
        <f>TRIM(PROPER('Base de datos cruda'!H5027))</f>
        <v>Casual</v>
      </c>
      <c r="I5027" s="28">
        <v>1.79</v>
      </c>
      <c r="J5027" s="28">
        <v>4.21</v>
      </c>
      <c r="K5027" s="28">
        <v>293.35</v>
      </c>
      <c r="L5027" s="28">
        <f>IF('Base de datos cruda'!L5027&lt;0,,'Base de datos cruda'!L5027)</f>
        <v>3.1</v>
      </c>
      <c r="M5027" s="28" t="str">
        <f>IF(TRIM(PROPER('Base de datos cruda'!M5027))="High","Alto",IF(TRIM(PROPER('Base de datos cruda'!M5027))="Medium","Medio","Bajo"))</f>
        <v>Medio</v>
      </c>
      <c r="N5027" s="29">
        <v>67.55</v>
      </c>
      <c r="O5027" s="32">
        <f t="shared" si="1"/>
        <v>67.55</v>
      </c>
      <c r="P5027" s="33">
        <f t="shared" si="2"/>
        <v>5.63</v>
      </c>
      <c r="Q5027" s="34">
        <f t="shared" si="3"/>
        <v>2.204225352</v>
      </c>
      <c r="R5027" s="35" t="str">
        <f t="shared" si="4"/>
        <v>Medio</v>
      </c>
      <c r="S5027" s="35" t="str">
        <f>IF(O5027="","",IF(O5027&gt;AVERAGE('Base de datos limpia'!$O$2:$O$8001),"Alto","Normal"))
</f>
        <v>Alto</v>
      </c>
      <c r="T5027" s="35" t="str">
        <f t="shared" si="5"/>
        <v>Gamer moderado</v>
      </c>
      <c r="U5027" s="35"/>
    </row>
    <row r="5028">
      <c r="A5028" s="28">
        <v>5027.0</v>
      </c>
      <c r="B5028" s="28">
        <v>22.0</v>
      </c>
      <c r="C5028" s="28" t="str">
        <f>TRIM(PROPER('Base de datos cruda'!C5028))</f>
        <v>Male</v>
      </c>
      <c r="D5028" s="28">
        <v>6.19</v>
      </c>
      <c r="E5028" s="28">
        <v>1.95</v>
      </c>
      <c r="F5028" s="28">
        <v>5.78</v>
      </c>
      <c r="G5028" s="28">
        <v>95.97</v>
      </c>
      <c r="H5028" s="28" t="str">
        <f>TRIM(PROPER('Base de datos cruda'!H5028))</f>
        <v>Fps</v>
      </c>
      <c r="I5028" s="28">
        <v>4.37</v>
      </c>
      <c r="J5028" s="28">
        <v>9.59</v>
      </c>
      <c r="K5028" s="28">
        <v>244.51</v>
      </c>
      <c r="L5028" s="28">
        <f>IF('Base de datos cruda'!L5028&lt;0,,'Base de datos cruda'!L5028)</f>
        <v>13.56</v>
      </c>
      <c r="M5028" s="28" t="str">
        <f>IF(TRIM(PROPER('Base de datos cruda'!M5028))="High","Alto",IF(TRIM(PROPER('Base de datos cruda'!M5028))="Medium","Medio","Bajo"))</f>
        <v>Bajo</v>
      </c>
      <c r="N5028" s="29">
        <v>35.33</v>
      </c>
      <c r="O5028" s="32">
        <f t="shared" si="1"/>
        <v>35.33</v>
      </c>
      <c r="P5028" s="33">
        <f t="shared" si="2"/>
        <v>15.78</v>
      </c>
      <c r="Q5028" s="34">
        <f t="shared" si="3"/>
        <v>0.3150242326</v>
      </c>
      <c r="R5028" s="35" t="str">
        <f t="shared" si="4"/>
        <v>Bajo</v>
      </c>
      <c r="S5028" s="35" t="str">
        <f>IF(O5028="","",IF(O5028&gt;AVERAGE('Base de datos limpia'!$O$2:$O$8001),"Alto","Normal"))
</f>
        <v>Normal</v>
      </c>
      <c r="T5028" s="35" t="str">
        <f t="shared" si="5"/>
        <v>Gamer casual</v>
      </c>
      <c r="U5028" s="35"/>
    </row>
    <row r="5029">
      <c r="A5029" s="28">
        <v>5028.0</v>
      </c>
      <c r="B5029" s="28">
        <v>16.0</v>
      </c>
      <c r="C5029" s="28" t="str">
        <f>TRIM(PROPER('Base de datos cruda'!C5029))</f>
        <v>Female</v>
      </c>
      <c r="D5029" s="28">
        <v>2.57</v>
      </c>
      <c r="E5029" s="28">
        <v>1.45</v>
      </c>
      <c r="F5029" s="28">
        <v>4.91</v>
      </c>
      <c r="G5029" s="28">
        <v>71.8</v>
      </c>
      <c r="H5029" s="28" t="str">
        <f>TRIM(PROPER('Base de datos cruda'!H5029))</f>
        <v>Fps</v>
      </c>
      <c r="I5029" s="28">
        <v>0.17</v>
      </c>
      <c r="J5029" s="28">
        <v>4.5</v>
      </c>
      <c r="K5029" s="28">
        <v>279.49</v>
      </c>
      <c r="L5029" s="28">
        <f>IF('Base de datos cruda'!L5029&lt;0,,'Base de datos cruda'!L5029)</f>
        <v>4.62</v>
      </c>
      <c r="M5029" s="28" t="str">
        <f>IF(TRIM(PROPER('Base de datos cruda'!M5029))="High","Alto",IF(TRIM(PROPER('Base de datos cruda'!M5029))="Medium","Medio","Bajo"))</f>
        <v>Medio</v>
      </c>
      <c r="N5029" s="29">
        <v>49.4990490175609</v>
      </c>
      <c r="O5029" s="32">
        <f t="shared" si="1"/>
        <v>49.49904902</v>
      </c>
      <c r="P5029" s="33">
        <f t="shared" si="2"/>
        <v>7.07</v>
      </c>
      <c r="Q5029" s="34">
        <f t="shared" si="3"/>
        <v>0.5642023346</v>
      </c>
      <c r="R5029" s="35" t="str">
        <f t="shared" si="4"/>
        <v>Bajo</v>
      </c>
      <c r="S5029" s="35" t="str">
        <f>IF(O5029="","",IF(O5029&gt;AVERAGE('Base de datos limpia'!$O$2:$O$8001),"Alto","Normal"))
</f>
        <v>Normal</v>
      </c>
      <c r="T5029" s="35" t="str">
        <f t="shared" si="5"/>
        <v>Gamer casual</v>
      </c>
      <c r="U5029" s="35"/>
    </row>
    <row r="5030">
      <c r="A5030" s="28">
        <v>5029.0</v>
      </c>
      <c r="B5030" s="28">
        <v>20.0</v>
      </c>
      <c r="C5030" s="28" t="str">
        <f>TRIM(PROPER('Base de datos cruda'!C5030))</f>
        <v>Female</v>
      </c>
      <c r="D5030" s="28">
        <v>6.44</v>
      </c>
      <c r="E5030" s="28">
        <v>1.21</v>
      </c>
      <c r="F5030" s="28">
        <v>5.05</v>
      </c>
      <c r="G5030" s="28">
        <v>98.64</v>
      </c>
      <c r="H5030" s="28" t="str">
        <f>TRIM(PROPER('Base de datos cruda'!H5030))</f>
        <v>Fps</v>
      </c>
      <c r="I5030" s="28">
        <v>2.67</v>
      </c>
      <c r="J5030" s="28">
        <v>11.02</v>
      </c>
      <c r="K5030" s="28">
        <v>243.46</v>
      </c>
      <c r="L5030" s="28">
        <f>IF('Base de datos cruda'!L5030&lt;0,,'Base de datos cruda'!L5030)</f>
        <v>15.74</v>
      </c>
      <c r="M5030" s="28" t="str">
        <f>IF(TRIM(PROPER('Base de datos cruda'!M5030))="High","Alto",IF(TRIM(PROPER('Base de datos cruda'!M5030))="Medium","Medio","Bajo"))</f>
        <v>Bajo</v>
      </c>
      <c r="N5030" s="29">
        <v>20.4</v>
      </c>
      <c r="O5030" s="32">
        <f t="shared" si="1"/>
        <v>20.4</v>
      </c>
      <c r="P5030" s="33">
        <f t="shared" si="2"/>
        <v>17.46</v>
      </c>
      <c r="Q5030" s="34">
        <f t="shared" si="3"/>
        <v>0.1878881988</v>
      </c>
      <c r="R5030" s="35" t="str">
        <f t="shared" si="4"/>
        <v>Bajo</v>
      </c>
      <c r="S5030" s="35" t="str">
        <f>IF(O5030="","",IF(O5030&gt;AVERAGE('Base de datos limpia'!$O$2:$O$8001),"Alto","Normal"))
</f>
        <v>Normal</v>
      </c>
      <c r="T5030" s="35" t="str">
        <f t="shared" si="5"/>
        <v>Gamer casual</v>
      </c>
      <c r="U5030" s="35"/>
    </row>
    <row r="5031">
      <c r="A5031" s="28">
        <v>5030.0</v>
      </c>
      <c r="B5031" s="28">
        <v>24.0</v>
      </c>
      <c r="C5031" s="28" t="str">
        <f>TRIM(PROPER('Base de datos cruda'!C5031))</f>
        <v>Other</v>
      </c>
      <c r="D5031" s="28">
        <v>1.39</v>
      </c>
      <c r="E5031" s="28">
        <v>4.88</v>
      </c>
      <c r="F5031" s="28">
        <v>6.57</v>
      </c>
      <c r="G5031" s="28">
        <v>78.93</v>
      </c>
      <c r="H5031" s="28" t="str">
        <f>TRIM(PROPER('Base de datos cruda'!H5031))</f>
        <v>Fps</v>
      </c>
      <c r="I5031" s="28">
        <v>1.05</v>
      </c>
      <c r="J5031" s="28">
        <v>3.29</v>
      </c>
      <c r="K5031" s="28">
        <v>308.36</v>
      </c>
      <c r="L5031" s="28">
        <f>IF('Base de datos cruda'!L5031&lt;0,,'Base de datos cruda'!L5031)</f>
        <v>5.72</v>
      </c>
      <c r="M5031" s="28" t="str">
        <f>IF(TRIM(PROPER('Base de datos cruda'!M5031))="High","Alto",IF(TRIM(PROPER('Base de datos cruda'!M5031))="Medium","Medio","Bajo"))</f>
        <v>Medio</v>
      </c>
      <c r="N5031" s="29">
        <v>80.31</v>
      </c>
      <c r="O5031" s="32">
        <f t="shared" si="1"/>
        <v>80.31</v>
      </c>
      <c r="P5031" s="33">
        <f t="shared" si="2"/>
        <v>4.68</v>
      </c>
      <c r="Q5031" s="34">
        <f t="shared" si="3"/>
        <v>3.510791367</v>
      </c>
      <c r="R5031" s="35" t="str">
        <f t="shared" si="4"/>
        <v>Alto</v>
      </c>
      <c r="S5031" s="35" t="str">
        <f>IF(O5031="","",IF(O5031&gt;AVERAGE('Base de datos limpia'!$O$2:$O$8001),"Alto","Normal"))
</f>
        <v>Alto</v>
      </c>
      <c r="T5031" s="35" t="str">
        <f t="shared" si="5"/>
        <v>Gamer moderado</v>
      </c>
      <c r="U5031" s="35"/>
    </row>
    <row r="5032">
      <c r="A5032" s="28">
        <v>5031.0</v>
      </c>
      <c r="B5032" s="28">
        <v>22.0</v>
      </c>
      <c r="C5032" s="28" t="str">
        <f>TRIM(PROPER('Base de datos cruda'!C5032))</f>
        <v>Female</v>
      </c>
      <c r="D5032" s="28">
        <v>3.94</v>
      </c>
      <c r="E5032" s="28">
        <v>4.84</v>
      </c>
      <c r="F5032" s="28">
        <v>6.98</v>
      </c>
      <c r="G5032" s="28">
        <v>64.04</v>
      </c>
      <c r="H5032" s="28" t="str">
        <f>TRIM(PROPER('Base de datos cruda'!H5032))</f>
        <v>Fps</v>
      </c>
      <c r="I5032" s="28">
        <v>1.84</v>
      </c>
      <c r="J5032" s="28">
        <v>9.18</v>
      </c>
      <c r="K5032" s="28">
        <v>281.67</v>
      </c>
      <c r="L5032" s="28">
        <f>IF('Base de datos cruda'!L5032&lt;0,,'Base de datos cruda'!L5032)</f>
        <v>9.78</v>
      </c>
      <c r="M5032" s="28" t="str">
        <f>IF(TRIM(PROPER('Base de datos cruda'!M5032))="High","Alto",IF(TRIM(PROPER('Base de datos cruda'!M5032))="Medium","Medio","Bajo"))</f>
        <v>Medio</v>
      </c>
      <c r="N5032" s="29">
        <v>72.4798637888195</v>
      </c>
      <c r="O5032" s="32">
        <f t="shared" si="1"/>
        <v>72.47986379</v>
      </c>
      <c r="P5032" s="33">
        <f t="shared" si="2"/>
        <v>13.12</v>
      </c>
      <c r="Q5032" s="34">
        <f t="shared" si="3"/>
        <v>1.228426396</v>
      </c>
      <c r="R5032" s="35" t="str">
        <f t="shared" si="4"/>
        <v>Alto</v>
      </c>
      <c r="S5032" s="35" t="str">
        <f>IF(O5032="","",IF(O5032&gt;AVERAGE('Base de datos limpia'!$O$2:$O$8001),"Alto","Normal"))
</f>
        <v>Alto</v>
      </c>
      <c r="T5032" s="35" t="str">
        <f t="shared" si="5"/>
        <v>Gamer moderado</v>
      </c>
      <c r="U5032" s="35"/>
    </row>
    <row r="5033">
      <c r="A5033" s="28">
        <v>5032.0</v>
      </c>
      <c r="B5033" s="28">
        <v>22.0</v>
      </c>
      <c r="C5033" s="28" t="str">
        <f>TRIM(PROPER('Base de datos cruda'!C5033))</f>
        <v>Male</v>
      </c>
      <c r="D5033" s="28">
        <v>5.5</v>
      </c>
      <c r="E5033" s="28">
        <v>2.67</v>
      </c>
      <c r="F5033" s="28">
        <v>4.16</v>
      </c>
      <c r="G5033" s="28">
        <v>62.2</v>
      </c>
      <c r="H5033" s="28" t="str">
        <f>TRIM(PROPER('Base de datos cruda'!H5033))</f>
        <v>Fps</v>
      </c>
      <c r="I5033" s="28">
        <v>1.0</v>
      </c>
      <c r="J5033" s="28">
        <v>9.2</v>
      </c>
      <c r="K5033" s="28">
        <v>268.95</v>
      </c>
      <c r="L5033" s="28">
        <f>IF('Base de datos cruda'!L5033&lt;0,,'Base de datos cruda'!L5033)</f>
        <v>13.37</v>
      </c>
      <c r="M5033" s="28" t="str">
        <f>IF(TRIM(PROPER('Base de datos cruda'!M5033))="High","Alto",IF(TRIM(PROPER('Base de datos cruda'!M5033))="Medium","Medio","Bajo"))</f>
        <v>Bajo</v>
      </c>
      <c r="N5033" s="29">
        <v>22.39</v>
      </c>
      <c r="O5033" s="32">
        <f t="shared" si="1"/>
        <v>22.39</v>
      </c>
      <c r="P5033" s="33">
        <f t="shared" si="2"/>
        <v>14.7</v>
      </c>
      <c r="Q5033" s="34">
        <f t="shared" si="3"/>
        <v>0.4854545455</v>
      </c>
      <c r="R5033" s="35" t="str">
        <f t="shared" si="4"/>
        <v>Bajo</v>
      </c>
      <c r="S5033" s="35" t="str">
        <f>IF(O5033="","",IF(O5033&gt;AVERAGE('Base de datos limpia'!$O$2:$O$8001),"Alto","Normal"))
</f>
        <v>Normal</v>
      </c>
      <c r="T5033" s="35" t="str">
        <f t="shared" si="5"/>
        <v>Gamer casual</v>
      </c>
      <c r="U5033" s="35"/>
    </row>
    <row r="5034">
      <c r="A5034" s="28">
        <v>5033.0</v>
      </c>
      <c r="B5034" s="28">
        <v>17.0</v>
      </c>
      <c r="C5034" s="28" t="str">
        <f>TRIM(PROPER('Base de datos cruda'!C5034))</f>
        <v>Male</v>
      </c>
      <c r="D5034" s="28">
        <v>5.22</v>
      </c>
      <c r="E5034" s="28">
        <v>8.06</v>
      </c>
      <c r="F5034" s="28">
        <v>6.07</v>
      </c>
      <c r="G5034" s="28">
        <v>73.55</v>
      </c>
      <c r="H5034" s="28" t="str">
        <f>TRIM(PROPER('Base de datos cruda'!H5034))</f>
        <v>Rpg</v>
      </c>
      <c r="I5034" s="28">
        <v>0.19</v>
      </c>
      <c r="J5034" s="28">
        <v>8.96</v>
      </c>
      <c r="K5034" s="28">
        <v>254.72</v>
      </c>
      <c r="L5034" s="28">
        <f>IF('Base de datos cruda'!L5034&lt;0,,'Base de datos cruda'!L5034)</f>
        <v>10.44</v>
      </c>
      <c r="M5034" s="28" t="str">
        <f>IF(TRIM(PROPER('Base de datos cruda'!M5034))="High","Alto",IF(TRIM(PROPER('Base de datos cruda'!M5034))="Medium","Medio","Bajo"))</f>
        <v>Bajo</v>
      </c>
      <c r="N5034" s="29">
        <v>78.4357769390237</v>
      </c>
      <c r="O5034" s="32">
        <f t="shared" si="1"/>
        <v>78.43577694</v>
      </c>
      <c r="P5034" s="33">
        <f t="shared" si="2"/>
        <v>14.18</v>
      </c>
      <c r="Q5034" s="34">
        <f t="shared" si="3"/>
        <v>1.544061303</v>
      </c>
      <c r="R5034" s="35" t="str">
        <f t="shared" si="4"/>
        <v>Alto</v>
      </c>
      <c r="S5034" s="35" t="str">
        <f>IF(O5034="","",IF(O5034&gt;AVERAGE('Base de datos limpia'!$O$2:$O$8001),"Alto","Normal"))
</f>
        <v>Alto</v>
      </c>
      <c r="T5034" s="35" t="str">
        <f t="shared" si="5"/>
        <v>Gamer intensivo</v>
      </c>
      <c r="U5034" s="35"/>
    </row>
    <row r="5035">
      <c r="A5035" s="28">
        <v>5034.0</v>
      </c>
      <c r="B5035" s="28">
        <v>23.0</v>
      </c>
      <c r="C5035" s="28" t="str">
        <f>TRIM(PROPER('Base de datos cruda'!C5035))</f>
        <v>Female</v>
      </c>
      <c r="D5035" s="28">
        <v>4.81</v>
      </c>
      <c r="E5035" s="28">
        <v>2.16</v>
      </c>
      <c r="F5035" s="28">
        <v>8.15</v>
      </c>
      <c r="G5035" s="28">
        <v>70.35</v>
      </c>
      <c r="H5035" s="28" t="str">
        <f>TRIM(PROPER('Base de datos cruda'!H5035))</f>
        <v>Fps</v>
      </c>
      <c r="I5035" s="28">
        <v>2.08</v>
      </c>
      <c r="J5035" s="28">
        <v>10.48</v>
      </c>
      <c r="K5035" s="28">
        <v>259.47</v>
      </c>
      <c r="L5035" s="28">
        <f>IF('Base de datos cruda'!L5035&lt;0,,'Base de datos cruda'!L5035)</f>
        <v>9.32</v>
      </c>
      <c r="M5035" s="28" t="str">
        <f>IF(TRIM(PROPER('Base de datos cruda'!M5035))="High","Alto",IF(TRIM(PROPER('Base de datos cruda'!M5035))="Medium","Medio","Bajo"))</f>
        <v>Medio</v>
      </c>
      <c r="N5035" s="29">
        <v>55.26</v>
      </c>
      <c r="O5035" s="32">
        <f t="shared" si="1"/>
        <v>55.26</v>
      </c>
      <c r="P5035" s="33">
        <f t="shared" si="2"/>
        <v>15.29</v>
      </c>
      <c r="Q5035" s="34">
        <f t="shared" si="3"/>
        <v>0.4490644491</v>
      </c>
      <c r="R5035" s="35" t="str">
        <f t="shared" si="4"/>
        <v>Medio</v>
      </c>
      <c r="S5035" s="35" t="str">
        <f>IF(O5035="","",IF(O5035&gt;AVERAGE('Base de datos limpia'!$O$2:$O$8001),"Alto","Normal"))
</f>
        <v>Normal</v>
      </c>
      <c r="T5035" s="35" t="str">
        <f t="shared" si="5"/>
        <v>Gamer casual</v>
      </c>
      <c r="U5035" s="35"/>
    </row>
    <row r="5036">
      <c r="A5036" s="28">
        <v>5035.0</v>
      </c>
      <c r="B5036" s="28">
        <v>18.0</v>
      </c>
      <c r="C5036" s="28" t="str">
        <f>TRIM(PROPER('Base de datos cruda'!C5036))</f>
        <v>Male</v>
      </c>
      <c r="D5036" s="28">
        <v>7.4</v>
      </c>
      <c r="E5036" s="28">
        <v>9.24</v>
      </c>
      <c r="F5036" s="28">
        <v>6.22</v>
      </c>
      <c r="G5036" s="28">
        <v>93.75</v>
      </c>
      <c r="H5036" s="28" t="str">
        <f>TRIM(PROPER('Base de datos cruda'!H5036))</f>
        <v>Fps</v>
      </c>
      <c r="I5036" s="28">
        <v>3.95</v>
      </c>
      <c r="J5036" s="28">
        <v>12.26</v>
      </c>
      <c r="K5036" s="28">
        <v>243.93</v>
      </c>
      <c r="L5036" s="28">
        <f>IF('Base de datos cruda'!L5036&lt;0,,'Base de datos cruda'!L5036)</f>
        <v>18.03</v>
      </c>
      <c r="M5036" s="28" t="str">
        <f>IF(TRIM(PROPER('Base de datos cruda'!M5036))="High","Alto",IF(TRIM(PROPER('Base de datos cruda'!M5036))="Medium","Medio","Bajo"))</f>
        <v>Bajo</v>
      </c>
      <c r="N5036" s="29">
        <v>78.8942856947345</v>
      </c>
      <c r="O5036" s="32">
        <f t="shared" si="1"/>
        <v>78.89428569</v>
      </c>
      <c r="P5036" s="33">
        <f t="shared" si="2"/>
        <v>19.66</v>
      </c>
      <c r="Q5036" s="34">
        <f t="shared" si="3"/>
        <v>1.248648649</v>
      </c>
      <c r="R5036" s="35" t="str">
        <f t="shared" si="4"/>
        <v>Alto</v>
      </c>
      <c r="S5036" s="35" t="str">
        <f>IF(O5036="","",IF(O5036&gt;AVERAGE('Base de datos limpia'!$O$2:$O$8001),"Alto","Normal"))
</f>
        <v>Alto</v>
      </c>
      <c r="T5036" s="35" t="str">
        <f t="shared" si="5"/>
        <v>Gamer intensivo</v>
      </c>
      <c r="U5036" s="35"/>
    </row>
    <row r="5037">
      <c r="A5037" s="28">
        <v>5036.0</v>
      </c>
      <c r="B5037" s="28">
        <v>23.0</v>
      </c>
      <c r="C5037" s="28" t="str">
        <f>TRIM(PROPER('Base de datos cruda'!C5037))</f>
        <v>Male</v>
      </c>
      <c r="D5037" s="28">
        <v>1.83</v>
      </c>
      <c r="E5037" s="28">
        <v>6.29</v>
      </c>
      <c r="F5037" s="28">
        <v>4.85</v>
      </c>
      <c r="G5037" s="28">
        <v>89.51</v>
      </c>
      <c r="H5037" s="28" t="str">
        <f>TRIM(PROPER('Base de datos cruda'!H5037))</f>
        <v>Casual</v>
      </c>
      <c r="I5037" s="28">
        <v>4.76</v>
      </c>
      <c r="J5037" s="28">
        <v>6.55</v>
      </c>
      <c r="K5037" s="28">
        <v>303.79</v>
      </c>
      <c r="L5037" s="28">
        <f>IF('Base de datos cruda'!L5037&lt;0,,'Base de datos cruda'!L5037)</f>
        <v>7.78</v>
      </c>
      <c r="M5037" s="28" t="str">
        <f>IF(TRIM(PROPER('Base de datos cruda'!M5037))="High","Alto",IF(TRIM(PROPER('Base de datos cruda'!M5037))="Medium","Medio","Bajo"))</f>
        <v>Medio</v>
      </c>
      <c r="N5037" s="29">
        <v>88.57</v>
      </c>
      <c r="O5037" s="32">
        <f t="shared" si="1"/>
        <v>88.57</v>
      </c>
      <c r="P5037" s="33">
        <f t="shared" si="2"/>
        <v>8.38</v>
      </c>
      <c r="Q5037" s="34">
        <f t="shared" si="3"/>
        <v>3.43715847</v>
      </c>
      <c r="R5037" s="35" t="str">
        <f t="shared" si="4"/>
        <v>Alto</v>
      </c>
      <c r="S5037" s="35" t="str">
        <f>IF(O5037="","",IF(O5037&gt;AVERAGE('Base de datos limpia'!$O$2:$O$8001),"Alto","Normal"))
</f>
        <v>Alto</v>
      </c>
      <c r="T5037" s="35" t="str">
        <f t="shared" si="5"/>
        <v>Gamer intensivo</v>
      </c>
      <c r="U5037" s="35"/>
    </row>
    <row r="5038">
      <c r="A5038" s="28">
        <v>5037.0</v>
      </c>
      <c r="B5038" s="28">
        <v>18.0</v>
      </c>
      <c r="C5038" s="28" t="str">
        <f>TRIM(PROPER('Base de datos cruda'!C5038))</f>
        <v>Male</v>
      </c>
      <c r="D5038" s="28">
        <v>3.95</v>
      </c>
      <c r="E5038" s="28">
        <v>1.25</v>
      </c>
      <c r="F5038" s="28">
        <v>8.77</v>
      </c>
      <c r="G5038" s="28">
        <v>95.38</v>
      </c>
      <c r="H5038" s="28" t="str">
        <f>TRIM(PROPER('Base de datos cruda'!H5038))</f>
        <v>Fps</v>
      </c>
      <c r="I5038" s="28">
        <v>3.12</v>
      </c>
      <c r="J5038" s="28">
        <v>9.24</v>
      </c>
      <c r="K5038" s="28">
        <v>284.97</v>
      </c>
      <c r="L5038" s="28">
        <f>IF('Base de datos cruda'!L5038&lt;0,,'Base de datos cruda'!L5038)</f>
        <v>6.72</v>
      </c>
      <c r="M5038" s="28" t="str">
        <f>IF(TRIM(PROPER('Base de datos cruda'!M5038))="High","Alto",IF(TRIM(PROPER('Base de datos cruda'!M5038))="Medium","Medio","Bajo"))</f>
        <v>Medio</v>
      </c>
      <c r="N5038" s="29">
        <v>59.04</v>
      </c>
      <c r="O5038" s="32">
        <f t="shared" si="1"/>
        <v>59.04</v>
      </c>
      <c r="P5038" s="33">
        <f t="shared" si="2"/>
        <v>13.19</v>
      </c>
      <c r="Q5038" s="34">
        <f t="shared" si="3"/>
        <v>0.3164556962</v>
      </c>
      <c r="R5038" s="35" t="str">
        <f t="shared" si="4"/>
        <v>Medio</v>
      </c>
      <c r="S5038" s="35" t="str">
        <f>IF(O5038="","",IF(O5038&gt;AVERAGE('Base de datos limpia'!$O$2:$O$8001),"Alto","Normal"))
</f>
        <v>Normal</v>
      </c>
      <c r="T5038" s="35" t="str">
        <f t="shared" si="5"/>
        <v>Gamer casual</v>
      </c>
      <c r="U5038" s="35"/>
    </row>
    <row r="5039">
      <c r="A5039" s="28">
        <v>5038.0</v>
      </c>
      <c r="B5039" s="28">
        <v>22.0</v>
      </c>
      <c r="C5039" s="28" t="str">
        <f>TRIM(PROPER('Base de datos cruda'!C5039))</f>
        <v>Male</v>
      </c>
      <c r="D5039" s="28">
        <v>7.07</v>
      </c>
      <c r="E5039" s="28">
        <v>9.67</v>
      </c>
      <c r="F5039" s="28">
        <v>5.33</v>
      </c>
      <c r="G5039" s="28">
        <v>83.57</v>
      </c>
      <c r="H5039" s="28" t="str">
        <f>TRIM(PROPER('Base de datos cruda'!H5039))</f>
        <v>Fps</v>
      </c>
      <c r="I5039" s="28">
        <v>1.94</v>
      </c>
      <c r="J5039" s="28">
        <v>8.53</v>
      </c>
      <c r="K5039" s="28">
        <v>254.69</v>
      </c>
      <c r="L5039" s="28">
        <f>IF('Base de datos cruda'!L5039&lt;0,,'Base de datos cruda'!L5039)</f>
        <v>14.69</v>
      </c>
      <c r="M5039" s="28" t="str">
        <f>IF(TRIM(PROPER('Base de datos cruda'!M5039))="High","Alto",IF(TRIM(PROPER('Base de datos cruda'!M5039))="Medium","Medio","Bajo"))</f>
        <v>Alto</v>
      </c>
      <c r="N5039" s="29">
        <v>75.3298058031194</v>
      </c>
      <c r="O5039" s="32">
        <f t="shared" si="1"/>
        <v>75.3298058</v>
      </c>
      <c r="P5039" s="33">
        <f t="shared" si="2"/>
        <v>15.6</v>
      </c>
      <c r="Q5039" s="34">
        <f t="shared" si="3"/>
        <v>1.367751061</v>
      </c>
      <c r="R5039" s="35" t="str">
        <f t="shared" si="4"/>
        <v>Alto</v>
      </c>
      <c r="S5039" s="35" t="str">
        <f>IF(O5039="","",IF(O5039&gt;AVERAGE('Base de datos limpia'!$O$2:$O$8001),"Alto","Normal"))
</f>
        <v>Alto</v>
      </c>
      <c r="T5039" s="35" t="str">
        <f t="shared" si="5"/>
        <v>Gamer intensivo</v>
      </c>
      <c r="U5039" s="35"/>
    </row>
    <row r="5040">
      <c r="A5040" s="28">
        <v>5039.0</v>
      </c>
      <c r="B5040" s="28">
        <v>17.0</v>
      </c>
      <c r="C5040" s="28" t="str">
        <f>TRIM(PROPER('Base de datos cruda'!C5040))</f>
        <v>Male</v>
      </c>
      <c r="D5040" s="28">
        <v>0.62</v>
      </c>
      <c r="E5040" s="28">
        <v>3.77</v>
      </c>
      <c r="F5040" s="28">
        <v>7.99</v>
      </c>
      <c r="G5040" s="28">
        <v>77.42</v>
      </c>
      <c r="H5040" s="28" t="str">
        <f>TRIM(PROPER('Base de datos cruda'!H5040))</f>
        <v>Fps</v>
      </c>
      <c r="I5040" s="28">
        <v>3.85</v>
      </c>
      <c r="J5040" s="28">
        <v>5.25</v>
      </c>
      <c r="K5040" s="28">
        <v>304.12</v>
      </c>
      <c r="L5040" s="28">
        <f>IF('Base de datos cruda'!L5040&lt;0,,'Base de datos cruda'!L5040)</f>
        <v>4.42</v>
      </c>
      <c r="M5040" s="28" t="str">
        <f>IF(TRIM(PROPER('Base de datos cruda'!M5040))="High","Alto",IF(TRIM(PROPER('Base de datos cruda'!M5040))="Medium","Medio","Bajo"))</f>
        <v>Medio</v>
      </c>
      <c r="N5040" s="29">
        <v>73.2</v>
      </c>
      <c r="O5040" s="32">
        <f t="shared" si="1"/>
        <v>73.2</v>
      </c>
      <c r="P5040" s="33">
        <f t="shared" si="2"/>
        <v>5.87</v>
      </c>
      <c r="Q5040" s="34">
        <f t="shared" si="3"/>
        <v>6.080645161</v>
      </c>
      <c r="R5040" s="35" t="str">
        <f t="shared" si="4"/>
        <v>Alto</v>
      </c>
      <c r="S5040" s="35" t="str">
        <f>IF(O5040="","",IF(O5040&gt;AVERAGE('Base de datos limpia'!$O$2:$O$8001),"Alto","Normal"))
</f>
        <v>Alto</v>
      </c>
      <c r="T5040" s="35" t="str">
        <f t="shared" si="5"/>
        <v>Gamer moderado</v>
      </c>
      <c r="U5040" s="35"/>
    </row>
    <row r="5041">
      <c r="A5041" s="28">
        <v>5040.0</v>
      </c>
      <c r="B5041" s="28">
        <v>19.0</v>
      </c>
      <c r="C5041" s="28" t="str">
        <f>TRIM(PROPER('Base de datos cruda'!C5041))</f>
        <v>Female</v>
      </c>
      <c r="D5041" s="28">
        <v>0.45</v>
      </c>
      <c r="E5041" s="28">
        <v>5.05</v>
      </c>
      <c r="F5041" s="28">
        <v>4.97</v>
      </c>
      <c r="G5041" s="28">
        <v>70.82</v>
      </c>
      <c r="H5041" s="28" t="str">
        <f>TRIM(PROPER('Base de datos cruda'!H5041))</f>
        <v>Casual</v>
      </c>
      <c r="I5041" s="28">
        <v>2.53</v>
      </c>
      <c r="J5041" s="28">
        <v>2.62</v>
      </c>
      <c r="K5041" s="28">
        <v>322.69</v>
      </c>
      <c r="L5041" s="28">
        <f>IF('Base de datos cruda'!L5041&lt;0,,'Base de datos cruda'!L5041)</f>
        <v>2.56</v>
      </c>
      <c r="M5041" s="28" t="str">
        <f>IF(TRIM(PROPER('Base de datos cruda'!M5041))="High","Alto",IF(TRIM(PROPER('Base de datos cruda'!M5041))="Medium","Medio","Bajo"))</f>
        <v>Medio</v>
      </c>
      <c r="N5041" s="29">
        <v>65.96</v>
      </c>
      <c r="O5041" s="32">
        <f t="shared" si="1"/>
        <v>65.96</v>
      </c>
      <c r="P5041" s="33">
        <f t="shared" si="2"/>
        <v>3.07</v>
      </c>
      <c r="Q5041" s="34">
        <f t="shared" si="3"/>
        <v>11.22222222</v>
      </c>
      <c r="R5041" s="35" t="str">
        <f t="shared" si="4"/>
        <v>Medio</v>
      </c>
      <c r="S5041" s="35" t="str">
        <f>IF(O5041="","",IF(O5041&gt;AVERAGE('Base de datos limpia'!$O$2:$O$8001),"Alto","Normal"))
</f>
        <v>Alto</v>
      </c>
      <c r="T5041" s="35" t="str">
        <f t="shared" si="5"/>
        <v>Gamer moderado</v>
      </c>
      <c r="U5041" s="35"/>
    </row>
    <row r="5042">
      <c r="A5042" s="28">
        <v>5041.0</v>
      </c>
      <c r="B5042" s="28">
        <v>21.0</v>
      </c>
      <c r="C5042" s="28" t="str">
        <f>TRIM(PROPER('Base de datos cruda'!C5042))</f>
        <v>Male</v>
      </c>
      <c r="D5042" s="28">
        <v>1.87</v>
      </c>
      <c r="E5042" s="28">
        <v>3.56</v>
      </c>
      <c r="F5042" s="28">
        <v>6.12</v>
      </c>
      <c r="G5042" s="28">
        <v>83.32</v>
      </c>
      <c r="H5042" s="28" t="str">
        <f>TRIM(PROPER('Base de datos cruda'!H5042))</f>
        <v>Rpg</v>
      </c>
      <c r="I5042" s="28">
        <v>1.84</v>
      </c>
      <c r="J5042" s="28">
        <v>4.27</v>
      </c>
      <c r="K5042" s="28">
        <v>291.57</v>
      </c>
      <c r="L5042" s="28">
        <f>IF('Base de datos cruda'!L5042&lt;0,,'Base de datos cruda'!L5042)</f>
        <v>3.76</v>
      </c>
      <c r="M5042" s="28" t="str">
        <f>IF(TRIM(PROPER('Base de datos cruda'!M5042))="High","Alto",IF(TRIM(PROPER('Base de datos cruda'!M5042))="Medium","Medio","Bajo"))</f>
        <v>Medio</v>
      </c>
      <c r="N5042" s="29">
        <v>74.09</v>
      </c>
      <c r="O5042" s="32">
        <f t="shared" si="1"/>
        <v>74.09</v>
      </c>
      <c r="P5042" s="33">
        <f t="shared" si="2"/>
        <v>6.14</v>
      </c>
      <c r="Q5042" s="34">
        <f t="shared" si="3"/>
        <v>1.903743316</v>
      </c>
      <c r="R5042" s="35" t="str">
        <f t="shared" si="4"/>
        <v>Alto</v>
      </c>
      <c r="S5042" s="35" t="str">
        <f>IF(O5042="","",IF(O5042&gt;AVERAGE('Base de datos limpia'!$O$2:$O$8001),"Alto","Normal"))
</f>
        <v>Alto</v>
      </c>
      <c r="T5042" s="35" t="str">
        <f t="shared" si="5"/>
        <v>Gamer moderado</v>
      </c>
      <c r="U5042" s="35"/>
    </row>
    <row r="5043">
      <c r="A5043" s="28">
        <v>5042.0</v>
      </c>
      <c r="B5043" s="28">
        <v>24.0</v>
      </c>
      <c r="C5043" s="28" t="str">
        <f>TRIM(PROPER('Base de datos cruda'!C5043))</f>
        <v>Female</v>
      </c>
      <c r="D5043" s="28">
        <v>5.06</v>
      </c>
      <c r="E5043" s="28">
        <v>7.56</v>
      </c>
      <c r="F5043" s="28">
        <v>6.45</v>
      </c>
      <c r="G5043" s="28">
        <v>84.72</v>
      </c>
      <c r="H5043" s="28" t="str">
        <f>TRIM(PROPER('Base de datos cruda'!H5043))</f>
        <v>Rpg</v>
      </c>
      <c r="I5043" s="28">
        <v>0.9</v>
      </c>
      <c r="J5043" s="28">
        <v>6.14</v>
      </c>
      <c r="K5043" s="28">
        <v>274.91</v>
      </c>
      <c r="L5043" s="28">
        <f>IF('Base de datos cruda'!L5043&lt;0,,'Base de datos cruda'!L5043)</f>
        <v>10.76</v>
      </c>
      <c r="M5043" s="28" t="str">
        <f>IF(TRIM(PROPER('Base de datos cruda'!M5043))="High","Alto",IF(TRIM(PROPER('Base de datos cruda'!M5043))="Medium","Medio","Bajo"))</f>
        <v>Bajo</v>
      </c>
      <c r="N5043" s="29">
        <v>88.8888144487672</v>
      </c>
      <c r="O5043" s="32">
        <f t="shared" si="1"/>
        <v>88.88881445</v>
      </c>
      <c r="P5043" s="33">
        <f t="shared" si="2"/>
        <v>11.2</v>
      </c>
      <c r="Q5043" s="34">
        <f t="shared" si="3"/>
        <v>1.494071146</v>
      </c>
      <c r="R5043" s="35" t="str">
        <f t="shared" si="4"/>
        <v>Alto</v>
      </c>
      <c r="S5043" s="35" t="str">
        <f>IF(O5043="","",IF(O5043&gt;AVERAGE('Base de datos limpia'!$O$2:$O$8001),"Alto","Normal"))
</f>
        <v>Alto</v>
      </c>
      <c r="T5043" s="35" t="str">
        <f t="shared" si="5"/>
        <v>Gamer intensivo</v>
      </c>
      <c r="U5043" s="35"/>
    </row>
    <row r="5044">
      <c r="A5044" s="28">
        <v>5043.0</v>
      </c>
      <c r="B5044" s="28">
        <v>20.0</v>
      </c>
      <c r="C5044" s="28" t="str">
        <f>TRIM(PROPER('Base de datos cruda'!C5044))</f>
        <v>Female</v>
      </c>
      <c r="D5044" s="28">
        <v>2.08</v>
      </c>
      <c r="E5044" s="28">
        <v>5.37</v>
      </c>
      <c r="F5044" s="28">
        <v>6.5</v>
      </c>
      <c r="G5044" s="28">
        <v>75.72</v>
      </c>
      <c r="H5044" s="28" t="str">
        <f>TRIM(PROPER('Base de datos cruda'!H5044))</f>
        <v>Fps</v>
      </c>
      <c r="I5044" s="28">
        <v>3.98</v>
      </c>
      <c r="J5044" s="28">
        <v>7.55</v>
      </c>
      <c r="K5044" s="28">
        <v>283.16</v>
      </c>
      <c r="L5044" s="28">
        <f>IF('Base de datos cruda'!L5044&lt;0,,'Base de datos cruda'!L5044)</f>
        <v>8.75</v>
      </c>
      <c r="M5044" s="28" t="str">
        <f>IF(TRIM(PROPER('Base de datos cruda'!M5044))="High","Alto",IF(TRIM(PROPER('Base de datos cruda'!M5044))="Medium","Medio","Bajo"))</f>
        <v>Medio</v>
      </c>
      <c r="N5044" s="29">
        <v>76.1</v>
      </c>
      <c r="O5044" s="32">
        <f t="shared" si="1"/>
        <v>76.1</v>
      </c>
      <c r="P5044" s="33">
        <f t="shared" si="2"/>
        <v>9.63</v>
      </c>
      <c r="Q5044" s="34">
        <f t="shared" si="3"/>
        <v>2.581730769</v>
      </c>
      <c r="R5044" s="35" t="str">
        <f t="shared" si="4"/>
        <v>Alto</v>
      </c>
      <c r="S5044" s="35" t="str">
        <f>IF(O5044="","",IF(O5044&gt;AVERAGE('Base de datos limpia'!$O$2:$O$8001),"Alto","Normal"))
</f>
        <v>Alto</v>
      </c>
      <c r="T5044" s="35" t="str">
        <f t="shared" si="5"/>
        <v>Gamer moderado</v>
      </c>
      <c r="U5044" s="35"/>
    </row>
    <row r="5045">
      <c r="A5045" s="28">
        <v>5044.0</v>
      </c>
      <c r="B5045" s="28">
        <v>24.0</v>
      </c>
      <c r="C5045" s="28" t="str">
        <f>TRIM(PROPER('Base de datos cruda'!C5045))</f>
        <v>Male</v>
      </c>
      <c r="D5045" s="28">
        <v>1.52</v>
      </c>
      <c r="E5045" s="28">
        <v>2.19</v>
      </c>
      <c r="F5045" s="28">
        <v>6.58</v>
      </c>
      <c r="G5045" s="28">
        <v>97.46</v>
      </c>
      <c r="H5045" s="28" t="str">
        <f>TRIM(PROPER('Base de datos cruda'!H5045))</f>
        <v>Rpg</v>
      </c>
      <c r="I5045" s="28">
        <v>2.5</v>
      </c>
      <c r="J5045" s="28">
        <v>6.22</v>
      </c>
      <c r="K5045" s="28">
        <v>310.94</v>
      </c>
      <c r="L5045" s="28">
        <f>IF('Base de datos cruda'!L5045&lt;0,,'Base de datos cruda'!L5045)</f>
        <v>3.67</v>
      </c>
      <c r="M5045" s="28" t="str">
        <f>IF(TRIM(PROPER('Base de datos cruda'!M5045))="High","Alto",IF(TRIM(PROPER('Base de datos cruda'!M5045))="Medium","Medio","Bajo"))</f>
        <v>Medio</v>
      </c>
      <c r="N5045" s="29">
        <v>71.41</v>
      </c>
      <c r="O5045" s="32">
        <f t="shared" si="1"/>
        <v>71.41</v>
      </c>
      <c r="P5045" s="33">
        <f t="shared" si="2"/>
        <v>7.74</v>
      </c>
      <c r="Q5045" s="34">
        <f t="shared" si="3"/>
        <v>1.440789474</v>
      </c>
      <c r="R5045" s="35" t="str">
        <f t="shared" si="4"/>
        <v>Alto</v>
      </c>
      <c r="S5045" s="35" t="str">
        <f>IF(O5045="","",IF(O5045&gt;AVERAGE('Base de datos limpia'!$O$2:$O$8001),"Alto","Normal"))
</f>
        <v>Alto</v>
      </c>
      <c r="T5045" s="35" t="str">
        <f t="shared" si="5"/>
        <v>Gamer casual</v>
      </c>
      <c r="U5045" s="35"/>
    </row>
    <row r="5046">
      <c r="A5046" s="28">
        <v>5045.0</v>
      </c>
      <c r="B5046" s="28">
        <v>20.0</v>
      </c>
      <c r="C5046" s="28" t="str">
        <f>TRIM(PROPER('Base de datos cruda'!C5046))</f>
        <v>Male</v>
      </c>
      <c r="D5046" s="28">
        <v>3.67</v>
      </c>
      <c r="E5046" s="28">
        <v>1.94</v>
      </c>
      <c r="F5046" s="28">
        <v>5.12</v>
      </c>
      <c r="G5046" s="28">
        <v>85.6</v>
      </c>
      <c r="H5046" s="28" t="str">
        <f>TRIM(PROPER('Base de datos cruda'!H5046))</f>
        <v>Fps</v>
      </c>
      <c r="I5046" s="28">
        <v>4.82</v>
      </c>
      <c r="J5046" s="28">
        <v>5.37</v>
      </c>
      <c r="K5046" s="28">
        <v>270.42</v>
      </c>
      <c r="L5046" s="28">
        <f>IF('Base de datos cruda'!L5046&lt;0,,'Base de datos cruda'!L5046)</f>
        <v>11.3</v>
      </c>
      <c r="M5046" s="28" t="str">
        <f>IF(TRIM(PROPER('Base de datos cruda'!M5046))="High","Alto",IF(TRIM(PROPER('Base de datos cruda'!M5046))="Medium","Medio","Bajo"))</f>
        <v>Medio</v>
      </c>
      <c r="N5046" s="29">
        <v>39.88</v>
      </c>
      <c r="O5046" s="32">
        <f t="shared" si="1"/>
        <v>39.88</v>
      </c>
      <c r="P5046" s="33">
        <f t="shared" si="2"/>
        <v>9.04</v>
      </c>
      <c r="Q5046" s="34">
        <f t="shared" si="3"/>
        <v>0.5286103542</v>
      </c>
      <c r="R5046" s="35" t="str">
        <f t="shared" si="4"/>
        <v>Bajo</v>
      </c>
      <c r="S5046" s="35" t="str">
        <f>IF(O5046="","",IF(O5046&gt;AVERAGE('Base de datos limpia'!$O$2:$O$8001),"Alto","Normal"))
</f>
        <v>Normal</v>
      </c>
      <c r="T5046" s="35" t="str">
        <f t="shared" si="5"/>
        <v>Gamer casual</v>
      </c>
      <c r="U5046" s="35"/>
    </row>
    <row r="5047">
      <c r="A5047" s="28">
        <v>5046.0</v>
      </c>
      <c r="B5047" s="28">
        <v>23.0</v>
      </c>
      <c r="C5047" s="28" t="str">
        <f>TRIM(PROPER('Base de datos cruda'!C5047))</f>
        <v>Male</v>
      </c>
      <c r="D5047" s="28">
        <v>4.91</v>
      </c>
      <c r="E5047" s="28">
        <v>7.53</v>
      </c>
      <c r="F5047" s="28">
        <v>6.58</v>
      </c>
      <c r="G5047" s="28">
        <v>93.5</v>
      </c>
      <c r="H5047" s="28" t="str">
        <f>TRIM(PROPER('Base de datos cruda'!H5047))</f>
        <v>Fps</v>
      </c>
      <c r="I5047" s="28">
        <v>4.01</v>
      </c>
      <c r="J5047" s="28">
        <v>7.55</v>
      </c>
      <c r="K5047" s="28">
        <v>266.62</v>
      </c>
      <c r="L5047" s="28">
        <f>IF('Base de datos cruda'!L5047&lt;0,,'Base de datos cruda'!L5047)</f>
        <v>8.36</v>
      </c>
      <c r="M5047" s="28" t="str">
        <f>IF(TRIM(PROPER('Base de datos cruda'!M5047))="High","Alto",IF(TRIM(PROPER('Base de datos cruda'!M5047))="Medium","Medio","Bajo"))</f>
        <v>Medio</v>
      </c>
      <c r="N5047" s="29">
        <v>71.9</v>
      </c>
      <c r="O5047" s="32">
        <f t="shared" si="1"/>
        <v>71.9</v>
      </c>
      <c r="P5047" s="33">
        <f t="shared" si="2"/>
        <v>12.46</v>
      </c>
      <c r="Q5047" s="34">
        <f t="shared" si="3"/>
        <v>1.533604888</v>
      </c>
      <c r="R5047" s="35" t="str">
        <f t="shared" si="4"/>
        <v>Alto</v>
      </c>
      <c r="S5047" s="35" t="str">
        <f>IF(O5047="","",IF(O5047&gt;AVERAGE('Base de datos limpia'!$O$2:$O$8001),"Alto","Normal"))
</f>
        <v>Alto</v>
      </c>
      <c r="T5047" s="35" t="str">
        <f t="shared" si="5"/>
        <v>Gamer intensivo</v>
      </c>
      <c r="U5047" s="35"/>
    </row>
    <row r="5048">
      <c r="A5048" s="28">
        <v>5047.0</v>
      </c>
      <c r="B5048" s="28">
        <v>16.0</v>
      </c>
      <c r="C5048" s="28" t="str">
        <f>TRIM(PROPER('Base de datos cruda'!C5048))</f>
        <v>Male</v>
      </c>
      <c r="D5048" s="28">
        <v>1.99</v>
      </c>
      <c r="E5048" s="28">
        <v>3.13</v>
      </c>
      <c r="F5048" s="28">
        <v>6.41</v>
      </c>
      <c r="G5048" s="28">
        <v>84.82</v>
      </c>
      <c r="H5048" s="28" t="str">
        <f>TRIM(PROPER('Base de datos cruda'!H5048))</f>
        <v>Rpg</v>
      </c>
      <c r="I5048" s="28">
        <v>2.1</v>
      </c>
      <c r="J5048" s="28">
        <v>5.39</v>
      </c>
      <c r="K5048" s="28">
        <v>308.8</v>
      </c>
      <c r="L5048" s="28">
        <f>IF('Base de datos cruda'!L5048&lt;0,,'Base de datos cruda'!L5048)</f>
        <v>7.48</v>
      </c>
      <c r="M5048" s="28" t="str">
        <f>IF(TRIM(PROPER('Base de datos cruda'!M5048))="High","Alto",IF(TRIM(PROPER('Base de datos cruda'!M5048))="Medium","Medio","Bajo"))</f>
        <v>Medio</v>
      </c>
      <c r="N5048" s="29">
        <v>65.59</v>
      </c>
      <c r="O5048" s="32">
        <f t="shared" si="1"/>
        <v>65.59</v>
      </c>
      <c r="P5048" s="33">
        <f t="shared" si="2"/>
        <v>7.38</v>
      </c>
      <c r="Q5048" s="34">
        <f t="shared" si="3"/>
        <v>1.572864322</v>
      </c>
      <c r="R5048" s="35" t="str">
        <f t="shared" si="4"/>
        <v>Medio</v>
      </c>
      <c r="S5048" s="35" t="str">
        <f>IF(O5048="","",IF(O5048&gt;AVERAGE('Base de datos limpia'!$O$2:$O$8001),"Alto","Normal"))
</f>
        <v>Alto</v>
      </c>
      <c r="T5048" s="35" t="str">
        <f t="shared" si="5"/>
        <v>Gamer moderado</v>
      </c>
      <c r="U5048" s="35"/>
    </row>
    <row r="5049">
      <c r="A5049" s="28">
        <v>5048.0</v>
      </c>
      <c r="B5049" s="28">
        <v>22.0</v>
      </c>
      <c r="C5049" s="28" t="str">
        <f>TRIM(PROPER('Base de datos cruda'!C5049))</f>
        <v>Male</v>
      </c>
      <c r="D5049" s="28">
        <v>2.41</v>
      </c>
      <c r="E5049" s="28">
        <v>2.24</v>
      </c>
      <c r="F5049" s="28">
        <v>5.04</v>
      </c>
      <c r="G5049" s="28">
        <v>72.66</v>
      </c>
      <c r="H5049" s="28" t="str">
        <f>TRIM(PROPER('Base de datos cruda'!H5049))</f>
        <v>Casual</v>
      </c>
      <c r="I5049" s="28">
        <v>3.7</v>
      </c>
      <c r="J5049" s="28">
        <v>5.88</v>
      </c>
      <c r="K5049" s="28">
        <v>284.64</v>
      </c>
      <c r="L5049" s="28">
        <f>IF('Base de datos cruda'!L5049&lt;0,,'Base de datos cruda'!L5049)</f>
        <v>6.66</v>
      </c>
      <c r="M5049" s="28" t="str">
        <f>IF(TRIM(PROPER('Base de datos cruda'!M5049))="High","Alto",IF(TRIM(PROPER('Base de datos cruda'!M5049))="Medium","Medio","Bajo"))</f>
        <v>Medio</v>
      </c>
      <c r="N5049" s="29">
        <v>46.66</v>
      </c>
      <c r="O5049" s="32">
        <f t="shared" si="1"/>
        <v>46.66</v>
      </c>
      <c r="P5049" s="33">
        <f t="shared" si="2"/>
        <v>8.29</v>
      </c>
      <c r="Q5049" s="34">
        <f t="shared" si="3"/>
        <v>0.9294605809</v>
      </c>
      <c r="R5049" s="35" t="str">
        <f t="shared" si="4"/>
        <v>Bajo</v>
      </c>
      <c r="S5049" s="35" t="str">
        <f>IF(O5049="","",IF(O5049&gt;AVERAGE('Base de datos limpia'!$O$2:$O$8001),"Alto","Normal"))
</f>
        <v>Normal</v>
      </c>
      <c r="T5049" s="35" t="str">
        <f t="shared" si="5"/>
        <v>Gamer casual</v>
      </c>
      <c r="U5049" s="35"/>
    </row>
    <row r="5050">
      <c r="A5050" s="28">
        <v>5049.0</v>
      </c>
      <c r="B5050" s="28">
        <v>19.0</v>
      </c>
      <c r="C5050" s="28" t="str">
        <f>TRIM(PROPER('Base de datos cruda'!C5050))</f>
        <v>Male</v>
      </c>
      <c r="D5050" s="28">
        <v>4.91</v>
      </c>
      <c r="E5050" s="28">
        <v>5.49</v>
      </c>
      <c r="F5050" s="28">
        <v>8.94</v>
      </c>
      <c r="G5050" s="28">
        <v>89.46</v>
      </c>
      <c r="H5050" s="28" t="str">
        <f>TRIM(PROPER('Base de datos cruda'!H5050))</f>
        <v>Fps</v>
      </c>
      <c r="I5050" s="28">
        <v>2.27</v>
      </c>
      <c r="J5050" s="28">
        <v>8.89</v>
      </c>
      <c r="K5050" s="28">
        <v>246.4</v>
      </c>
      <c r="L5050" s="28">
        <f>IF('Base de datos cruda'!L5050&lt;0,,'Base de datos cruda'!L5050)</f>
        <v>10.78</v>
      </c>
      <c r="M5050" s="28" t="str">
        <f>IF(TRIM(PROPER('Base de datos cruda'!M5050))="High","Alto",IF(TRIM(PROPER('Base de datos cruda'!M5050))="Medium","Medio","Bajo"))</f>
        <v>Medio</v>
      </c>
      <c r="N5050" s="29">
        <v>70.8</v>
      </c>
      <c r="O5050" s="32">
        <f t="shared" si="1"/>
        <v>70.8</v>
      </c>
      <c r="P5050" s="33">
        <f t="shared" si="2"/>
        <v>13.8</v>
      </c>
      <c r="Q5050" s="34">
        <f t="shared" si="3"/>
        <v>1.118126273</v>
      </c>
      <c r="R5050" s="35" t="str">
        <f t="shared" si="4"/>
        <v>Alto</v>
      </c>
      <c r="S5050" s="35" t="str">
        <f>IF(O5050="","",IF(O5050&gt;AVERAGE('Base de datos limpia'!$O$2:$O$8001),"Alto","Normal"))
</f>
        <v>Alto</v>
      </c>
      <c r="T5050" s="35" t="str">
        <f t="shared" si="5"/>
        <v>Gamer moderado</v>
      </c>
      <c r="U5050" s="35"/>
    </row>
    <row r="5051">
      <c r="A5051" s="28">
        <v>5050.0</v>
      </c>
      <c r="B5051" s="28">
        <v>20.0</v>
      </c>
      <c r="C5051" s="28" t="str">
        <f>TRIM(PROPER('Base de datos cruda'!C5051))</f>
        <v>Female</v>
      </c>
      <c r="D5051" s="28">
        <v>7.57</v>
      </c>
      <c r="E5051" s="28">
        <v>8.22</v>
      </c>
      <c r="F5051" s="28">
        <v>8.33</v>
      </c>
      <c r="G5051" s="28">
        <v>69.21</v>
      </c>
      <c r="H5051" s="28" t="str">
        <f>TRIM(PROPER('Base de datos cruda'!H5051))</f>
        <v>Casual</v>
      </c>
      <c r="I5051" s="28">
        <v>0.4</v>
      </c>
      <c r="J5051" s="28">
        <v>10.93</v>
      </c>
      <c r="K5051" s="28">
        <v>226.57</v>
      </c>
      <c r="L5051" s="28">
        <f>IF('Base de datos cruda'!L5051&lt;0,,'Base de datos cruda'!L5051)</f>
        <v>13.14</v>
      </c>
      <c r="M5051" s="28" t="str">
        <f>IF(TRIM(PROPER('Base de datos cruda'!M5051))="High","Alto",IF(TRIM(PROPER('Base de datos cruda'!M5051))="Medium","Medio","Bajo"))</f>
        <v>Bajo</v>
      </c>
      <c r="N5051" s="29">
        <v>75.6788682985935</v>
      </c>
      <c r="O5051" s="32">
        <f t="shared" si="1"/>
        <v>75.6788683</v>
      </c>
      <c r="P5051" s="33">
        <f t="shared" si="2"/>
        <v>18.5</v>
      </c>
      <c r="Q5051" s="34">
        <f t="shared" si="3"/>
        <v>1.085865258</v>
      </c>
      <c r="R5051" s="35" t="str">
        <f t="shared" si="4"/>
        <v>Alto</v>
      </c>
      <c r="S5051" s="35" t="str">
        <f>IF(O5051="","",IF(O5051&gt;AVERAGE('Base de datos limpia'!$O$2:$O$8001),"Alto","Normal"))
</f>
        <v>Alto</v>
      </c>
      <c r="T5051" s="35" t="str">
        <f t="shared" si="5"/>
        <v>Gamer intensivo</v>
      </c>
      <c r="U5051" s="35"/>
    </row>
    <row r="5052">
      <c r="A5052" s="28">
        <v>5051.0</v>
      </c>
      <c r="B5052" s="28">
        <v>21.0</v>
      </c>
      <c r="C5052" s="28" t="str">
        <f>TRIM(PROPER('Base de datos cruda'!C5052))</f>
        <v>Female</v>
      </c>
      <c r="D5052" s="28">
        <v>5.4</v>
      </c>
      <c r="E5052" s="28">
        <v>3.51</v>
      </c>
      <c r="F5052" s="28">
        <v>8.44</v>
      </c>
      <c r="G5052" s="28">
        <v>83.86</v>
      </c>
      <c r="H5052" s="28" t="str">
        <f>TRIM(PROPER('Base de datos cruda'!H5052))</f>
        <v>Fps</v>
      </c>
      <c r="I5052" s="28">
        <v>2.58</v>
      </c>
      <c r="J5052" s="28">
        <v>9.64</v>
      </c>
      <c r="K5052" s="28">
        <v>251.33</v>
      </c>
      <c r="L5052" s="28">
        <f>IF('Base de datos cruda'!L5052&lt;0,,'Base de datos cruda'!L5052)</f>
        <v>15.3</v>
      </c>
      <c r="M5052" s="28" t="str">
        <f>IF(TRIM(PROPER('Base de datos cruda'!M5052))="High","Alto",IF(TRIM(PROPER('Base de datos cruda'!M5052))="Medium","Medio","Bajo"))</f>
        <v>Bajo</v>
      </c>
      <c r="N5052" s="29">
        <v>62.26</v>
      </c>
      <c r="O5052" s="32">
        <f t="shared" si="1"/>
        <v>62.26</v>
      </c>
      <c r="P5052" s="33">
        <f t="shared" si="2"/>
        <v>15.04</v>
      </c>
      <c r="Q5052" s="34">
        <f t="shared" si="3"/>
        <v>0.65</v>
      </c>
      <c r="R5052" s="35" t="str">
        <f t="shared" si="4"/>
        <v>Medio</v>
      </c>
      <c r="S5052" s="35" t="str">
        <f>IF(O5052="","",IF(O5052&gt;AVERAGE('Base de datos limpia'!$O$2:$O$8001),"Alto","Normal"))
</f>
        <v>Normal</v>
      </c>
      <c r="T5052" s="35" t="str">
        <f t="shared" si="5"/>
        <v>Gamer moderado</v>
      </c>
      <c r="U5052" s="35"/>
    </row>
    <row r="5053">
      <c r="A5053" s="28">
        <v>5052.0</v>
      </c>
      <c r="B5053" s="28">
        <v>20.0</v>
      </c>
      <c r="C5053" s="28" t="str">
        <f>TRIM(PROPER('Base de datos cruda'!C5053))</f>
        <v>Male</v>
      </c>
      <c r="D5053" s="28">
        <v>6.26</v>
      </c>
      <c r="E5053" s="28">
        <v>3.49</v>
      </c>
      <c r="F5053" s="28">
        <v>7.43</v>
      </c>
      <c r="G5053" s="28">
        <v>76.09</v>
      </c>
      <c r="H5053" s="28" t="str">
        <f>TRIM(PROPER('Base de datos cruda'!H5053))</f>
        <v>Fps</v>
      </c>
      <c r="I5053" s="28">
        <v>4.33</v>
      </c>
      <c r="J5053" s="28">
        <v>11.68</v>
      </c>
      <c r="K5053" s="28">
        <v>232.04</v>
      </c>
      <c r="L5053" s="28">
        <f>IF('Base de datos cruda'!L5053&lt;0,,'Base de datos cruda'!L5053)</f>
        <v>13.36</v>
      </c>
      <c r="M5053" s="28" t="str">
        <f>IF(TRIM(PROPER('Base de datos cruda'!M5053))="High","Alto",IF(TRIM(PROPER('Base de datos cruda'!M5053))="Medium","Medio","Bajo"))</f>
        <v>Bajo</v>
      </c>
      <c r="N5053" s="29">
        <v>46.42</v>
      </c>
      <c r="O5053" s="32">
        <f t="shared" si="1"/>
        <v>46.42</v>
      </c>
      <c r="P5053" s="33">
        <f t="shared" si="2"/>
        <v>17.94</v>
      </c>
      <c r="Q5053" s="34">
        <f t="shared" si="3"/>
        <v>0.5575079872</v>
      </c>
      <c r="R5053" s="35" t="str">
        <f t="shared" si="4"/>
        <v>Bajo</v>
      </c>
      <c r="S5053" s="35" t="str">
        <f>IF(O5053="","",IF(O5053&gt;AVERAGE('Base de datos limpia'!$O$2:$O$8001),"Alto","Normal"))
</f>
        <v>Normal</v>
      </c>
      <c r="T5053" s="35" t="str">
        <f t="shared" si="5"/>
        <v>Gamer moderado</v>
      </c>
      <c r="U5053" s="35"/>
    </row>
    <row r="5054">
      <c r="A5054" s="28">
        <v>5053.0</v>
      </c>
      <c r="B5054" s="28">
        <v>16.0</v>
      </c>
      <c r="C5054" s="28" t="str">
        <f>TRIM(PROPER('Base de datos cruda'!C5054))</f>
        <v>Male</v>
      </c>
      <c r="D5054" s="28">
        <v>2.93</v>
      </c>
      <c r="E5054" s="28">
        <v>8.5</v>
      </c>
      <c r="F5054" s="28">
        <v>4.8</v>
      </c>
      <c r="G5054" s="28">
        <v>66.0</v>
      </c>
      <c r="H5054" s="28" t="str">
        <f>TRIM(PROPER('Base de datos cruda'!H5054))</f>
        <v>Fps</v>
      </c>
      <c r="I5054" s="28">
        <v>4.28</v>
      </c>
      <c r="J5054" s="28">
        <v>5.92</v>
      </c>
      <c r="K5054" s="28">
        <v>264.75</v>
      </c>
      <c r="L5054" s="28">
        <f>IF('Base de datos cruda'!L5054&lt;0,,'Base de datos cruda'!L5054)</f>
        <v>7.3</v>
      </c>
      <c r="M5054" s="28" t="str">
        <f>IF(TRIM(PROPER('Base de datos cruda'!M5054))="High","Alto",IF(TRIM(PROPER('Base de datos cruda'!M5054))="Medium","Medio","Bajo"))</f>
        <v>Alto</v>
      </c>
      <c r="N5054" s="29">
        <v>86.07</v>
      </c>
      <c r="O5054" s="32">
        <f t="shared" si="1"/>
        <v>86.07</v>
      </c>
      <c r="P5054" s="33">
        <f t="shared" si="2"/>
        <v>8.85</v>
      </c>
      <c r="Q5054" s="34">
        <f t="shared" si="3"/>
        <v>2.901023891</v>
      </c>
      <c r="R5054" s="35" t="str">
        <f t="shared" si="4"/>
        <v>Alto</v>
      </c>
      <c r="S5054" s="35" t="str">
        <f>IF(O5054="","",IF(O5054&gt;AVERAGE('Base de datos limpia'!$O$2:$O$8001),"Alto","Normal"))
</f>
        <v>Alto</v>
      </c>
      <c r="T5054" s="35" t="str">
        <f t="shared" si="5"/>
        <v>Gamer intensivo</v>
      </c>
      <c r="U5054" s="35"/>
    </row>
    <row r="5055">
      <c r="A5055" s="28">
        <v>5054.0</v>
      </c>
      <c r="B5055" s="28">
        <v>24.0</v>
      </c>
      <c r="C5055" s="28" t="str">
        <f>TRIM(PROPER('Base de datos cruda'!C5055))</f>
        <v>Female</v>
      </c>
      <c r="D5055" s="28">
        <v>2.18</v>
      </c>
      <c r="E5055" s="28">
        <v>2.33</v>
      </c>
      <c r="F5055" s="28">
        <v>6.84</v>
      </c>
      <c r="G5055" s="28">
        <v>76.53</v>
      </c>
      <c r="H5055" s="28" t="str">
        <f>TRIM(PROPER('Base de datos cruda'!H5055))</f>
        <v>Casual</v>
      </c>
      <c r="I5055" s="28">
        <v>2.87</v>
      </c>
      <c r="J5055" s="28">
        <v>7.56</v>
      </c>
      <c r="K5055" s="28">
        <v>306.01</v>
      </c>
      <c r="L5055" s="28">
        <f>IF('Base de datos cruda'!L5055&lt;0,,'Base de datos cruda'!L5055)</f>
        <v>7.99</v>
      </c>
      <c r="M5055" s="28" t="str">
        <f>IF(TRIM(PROPER('Base de datos cruda'!M5055))="High","Alto",IF(TRIM(PROPER('Base de datos cruda'!M5055))="Medium","Medio","Bajo"))</f>
        <v>Medio</v>
      </c>
      <c r="N5055" s="29">
        <v>51.39</v>
      </c>
      <c r="O5055" s="32">
        <f t="shared" si="1"/>
        <v>51.39</v>
      </c>
      <c r="P5055" s="33">
        <f t="shared" si="2"/>
        <v>9.74</v>
      </c>
      <c r="Q5055" s="34">
        <f t="shared" si="3"/>
        <v>1.068807339</v>
      </c>
      <c r="R5055" s="35" t="str">
        <f t="shared" si="4"/>
        <v>Medio</v>
      </c>
      <c r="S5055" s="35" t="str">
        <f>IF(O5055="","",IF(O5055&gt;AVERAGE('Base de datos limpia'!$O$2:$O$8001),"Alto","Normal"))
</f>
        <v>Normal</v>
      </c>
      <c r="T5055" s="35" t="str">
        <f t="shared" si="5"/>
        <v>Gamer casual</v>
      </c>
      <c r="U5055" s="35"/>
    </row>
    <row r="5056">
      <c r="A5056" s="28">
        <v>5055.0</v>
      </c>
      <c r="B5056" s="28">
        <v>17.0</v>
      </c>
      <c r="C5056" s="28" t="str">
        <f>TRIM(PROPER('Base de datos cruda'!C5056))</f>
        <v>Female</v>
      </c>
      <c r="D5056" s="28">
        <v>3.63</v>
      </c>
      <c r="E5056" s="28">
        <v>6.55</v>
      </c>
      <c r="F5056" s="28">
        <v>8.11</v>
      </c>
      <c r="G5056" s="28">
        <v>72.41</v>
      </c>
      <c r="H5056" s="28" t="str">
        <f>TRIM(PROPER('Base de datos cruda'!H5056))</f>
        <v>Fps</v>
      </c>
      <c r="I5056" s="28">
        <v>1.9</v>
      </c>
      <c r="J5056" s="28">
        <v>5.73</v>
      </c>
      <c r="K5056" s="28">
        <v>291.36</v>
      </c>
      <c r="L5056" s="28">
        <f>IF('Base de datos cruda'!L5056&lt;0,,'Base de datos cruda'!L5056)</f>
        <v>13.07</v>
      </c>
      <c r="M5056" s="28" t="str">
        <f>IF(TRIM(PROPER('Base de datos cruda'!M5056))="High","Alto",IF(TRIM(PROPER('Base de datos cruda'!M5056))="Medium","Medio","Bajo"))</f>
        <v>Medio</v>
      </c>
      <c r="N5056" s="29">
        <v>83.22</v>
      </c>
      <c r="O5056" s="32">
        <f t="shared" si="1"/>
        <v>83.22</v>
      </c>
      <c r="P5056" s="33">
        <f t="shared" si="2"/>
        <v>9.36</v>
      </c>
      <c r="Q5056" s="34">
        <f t="shared" si="3"/>
        <v>1.804407713</v>
      </c>
      <c r="R5056" s="35" t="str">
        <f t="shared" si="4"/>
        <v>Alto</v>
      </c>
      <c r="S5056" s="35" t="str">
        <f>IF(O5056="","",IF(O5056&gt;AVERAGE('Base de datos limpia'!$O$2:$O$8001),"Alto","Normal"))
</f>
        <v>Alto</v>
      </c>
      <c r="T5056" s="35" t="str">
        <f t="shared" si="5"/>
        <v>Gamer intensivo</v>
      </c>
      <c r="U5056" s="35"/>
    </row>
    <row r="5057">
      <c r="A5057" s="28">
        <v>5056.0</v>
      </c>
      <c r="B5057" s="28">
        <v>24.0</v>
      </c>
      <c r="C5057" s="28" t="str">
        <f>TRIM(PROPER('Base de datos cruda'!C5057))</f>
        <v>Female</v>
      </c>
      <c r="D5057" s="28">
        <v>6.46</v>
      </c>
      <c r="E5057" s="28">
        <v>9.6</v>
      </c>
      <c r="F5057" s="28">
        <v>4.19</v>
      </c>
      <c r="G5057" s="28">
        <v>64.49</v>
      </c>
      <c r="H5057" s="28" t="str">
        <f>TRIM(PROPER('Base de datos cruda'!H5057))</f>
        <v>Rpg</v>
      </c>
      <c r="I5057" s="28">
        <v>0.05</v>
      </c>
      <c r="J5057" s="28">
        <v>8.07</v>
      </c>
      <c r="K5057" s="28">
        <v>236.46</v>
      </c>
      <c r="L5057" s="28">
        <f>IF('Base de datos cruda'!L5057&lt;0,,'Base de datos cruda'!L5057)</f>
        <v>13.01</v>
      </c>
      <c r="M5057" s="28" t="str">
        <f>IF(TRIM(PROPER('Base de datos cruda'!M5057))="High","Alto",IF(TRIM(PROPER('Base de datos cruda'!M5057))="Medium","Medio","Bajo"))</f>
        <v>Alto</v>
      </c>
      <c r="N5057" s="29">
        <v>77.1349160427732</v>
      </c>
      <c r="O5057" s="32">
        <f t="shared" si="1"/>
        <v>77.13491604</v>
      </c>
      <c r="P5057" s="33">
        <f t="shared" si="2"/>
        <v>14.53</v>
      </c>
      <c r="Q5057" s="34">
        <f t="shared" si="3"/>
        <v>1.486068111</v>
      </c>
      <c r="R5057" s="35" t="str">
        <f t="shared" si="4"/>
        <v>Alto</v>
      </c>
      <c r="S5057" s="35" t="str">
        <f>IF(O5057="","",IF(O5057&gt;AVERAGE('Base de datos limpia'!$O$2:$O$8001),"Alto","Normal"))
</f>
        <v>Alto</v>
      </c>
      <c r="T5057" s="35" t="str">
        <f t="shared" si="5"/>
        <v>Gamer intensivo</v>
      </c>
      <c r="U5057" s="35"/>
    </row>
    <row r="5058">
      <c r="A5058" s="28">
        <v>5057.0</v>
      </c>
      <c r="B5058" s="28">
        <v>17.0</v>
      </c>
      <c r="C5058" s="28" t="str">
        <f>TRIM(PROPER('Base de datos cruda'!C5058))</f>
        <v>Female</v>
      </c>
      <c r="D5058" s="28">
        <v>3.65</v>
      </c>
      <c r="E5058" s="28">
        <v>8.57</v>
      </c>
      <c r="F5058" s="28">
        <v>6.48</v>
      </c>
      <c r="G5058" s="28">
        <v>92.95</v>
      </c>
      <c r="H5058" s="28" t="str">
        <f>TRIM(PROPER('Base de datos cruda'!H5058))</f>
        <v>Fps</v>
      </c>
      <c r="I5058" s="28">
        <v>1.56</v>
      </c>
      <c r="J5058" s="28">
        <v>5.85</v>
      </c>
      <c r="K5058" s="28">
        <v>273.27</v>
      </c>
      <c r="L5058" s="28">
        <f>IF('Base de datos cruda'!L5058&lt;0,,'Base de datos cruda'!L5058)</f>
        <v>8.5</v>
      </c>
      <c r="M5058" s="28" t="str">
        <f>IF(TRIM(PROPER('Base de datos cruda'!M5058))="High","Alto",IF(TRIM(PROPER('Base de datos cruda'!M5058))="Medium","Medio","Bajo"))</f>
        <v>Medio</v>
      </c>
      <c r="N5058" s="29">
        <v>88.97</v>
      </c>
      <c r="O5058" s="32">
        <f t="shared" si="1"/>
        <v>88.97</v>
      </c>
      <c r="P5058" s="33">
        <f t="shared" si="2"/>
        <v>9.5</v>
      </c>
      <c r="Q5058" s="34">
        <f t="shared" si="3"/>
        <v>2.347945205</v>
      </c>
      <c r="R5058" s="35" t="str">
        <f t="shared" si="4"/>
        <v>Alto</v>
      </c>
      <c r="S5058" s="35" t="str">
        <f>IF(O5058="","",IF(O5058&gt;AVERAGE('Base de datos limpia'!$O$2:$O$8001),"Alto","Normal"))
</f>
        <v>Alto</v>
      </c>
      <c r="T5058" s="35" t="str">
        <f t="shared" si="5"/>
        <v>Gamer intensivo</v>
      </c>
      <c r="U5058" s="35"/>
    </row>
    <row r="5059">
      <c r="A5059" s="28">
        <v>5058.0</v>
      </c>
      <c r="B5059" s="28">
        <v>24.0</v>
      </c>
      <c r="C5059" s="28" t="str">
        <f>TRIM(PROPER('Base de datos cruda'!C5059))</f>
        <v>Male</v>
      </c>
      <c r="D5059" s="28">
        <v>6.77</v>
      </c>
      <c r="E5059" s="28">
        <v>1.56</v>
      </c>
      <c r="F5059" s="28">
        <v>5.98</v>
      </c>
      <c r="G5059" s="28">
        <v>79.94</v>
      </c>
      <c r="H5059" s="28" t="str">
        <f>TRIM(PROPER('Base de datos cruda'!H5059))</f>
        <v>Rpg</v>
      </c>
      <c r="I5059" s="28">
        <v>4.95</v>
      </c>
      <c r="J5059" s="28">
        <v>8.8</v>
      </c>
      <c r="K5059" s="28">
        <v>246.84</v>
      </c>
      <c r="L5059" s="28">
        <f>IF('Base de datos cruda'!L5059&lt;0,,'Base de datos cruda'!L5059)</f>
        <v>15.38</v>
      </c>
      <c r="M5059" s="28" t="str">
        <f>IF(TRIM(PROPER('Base de datos cruda'!M5059))="High","Alto",IF(TRIM(PROPER('Base de datos cruda'!M5059))="Medium","Medio","Bajo"))</f>
        <v>Bajo</v>
      </c>
      <c r="N5059" s="29">
        <v>20.62</v>
      </c>
      <c r="O5059" s="32">
        <f t="shared" si="1"/>
        <v>20.62</v>
      </c>
      <c r="P5059" s="33">
        <f t="shared" si="2"/>
        <v>15.57</v>
      </c>
      <c r="Q5059" s="34">
        <f t="shared" si="3"/>
        <v>0.2304283604</v>
      </c>
      <c r="R5059" s="35" t="str">
        <f t="shared" si="4"/>
        <v>Bajo</v>
      </c>
      <c r="S5059" s="35" t="str">
        <f>IF(O5059="","",IF(O5059&gt;AVERAGE('Base de datos limpia'!$O$2:$O$8001),"Alto","Normal"))
</f>
        <v>Normal</v>
      </c>
      <c r="T5059" s="35" t="str">
        <f t="shared" si="5"/>
        <v>Gamer casual</v>
      </c>
      <c r="U5059" s="35"/>
    </row>
    <row r="5060">
      <c r="A5060" s="28">
        <v>5059.0</v>
      </c>
      <c r="B5060" s="28">
        <v>21.0</v>
      </c>
      <c r="C5060" s="28" t="str">
        <f>TRIM(PROPER('Base de datos cruda'!C5060))</f>
        <v>Male</v>
      </c>
      <c r="D5060" s="28">
        <v>7.91</v>
      </c>
      <c r="E5060" s="28">
        <v>3.88</v>
      </c>
      <c r="F5060" s="28">
        <v>5.06</v>
      </c>
      <c r="G5060" s="28">
        <v>73.85</v>
      </c>
      <c r="H5060" s="28" t="str">
        <f>TRIM(PROPER('Base de datos cruda'!H5060))</f>
        <v>Rpg</v>
      </c>
      <c r="I5060" s="28">
        <v>3.63</v>
      </c>
      <c r="J5060" s="28">
        <v>13.84</v>
      </c>
      <c r="K5060" s="28">
        <v>233.31</v>
      </c>
      <c r="L5060" s="28">
        <f>IF('Base de datos cruda'!L5060&lt;0,,'Base de datos cruda'!L5060)</f>
        <v>19.02</v>
      </c>
      <c r="M5060" s="28" t="str">
        <f>IF(TRIM(PROPER('Base de datos cruda'!M5060))="High","Alto",IF(TRIM(PROPER('Base de datos cruda'!M5060))="Medium","Medio","Bajo"))</f>
        <v>Bajo</v>
      </c>
      <c r="N5060" s="29">
        <v>19.83</v>
      </c>
      <c r="O5060" s="32">
        <f t="shared" si="1"/>
        <v>19.83</v>
      </c>
      <c r="P5060" s="33">
        <f t="shared" si="2"/>
        <v>21.75</v>
      </c>
      <c r="Q5060" s="34">
        <f t="shared" si="3"/>
        <v>0.4905183312</v>
      </c>
      <c r="R5060" s="35" t="str">
        <f t="shared" si="4"/>
        <v>Bajo</v>
      </c>
      <c r="S5060" s="35" t="str">
        <f>IF(O5060="","",IF(O5060&gt;AVERAGE('Base de datos limpia'!$O$2:$O$8001),"Alto","Normal"))
</f>
        <v>Normal</v>
      </c>
      <c r="T5060" s="35" t="str">
        <f t="shared" si="5"/>
        <v>Gamer moderado</v>
      </c>
      <c r="U5060" s="35"/>
    </row>
    <row r="5061">
      <c r="A5061" s="28">
        <v>5060.0</v>
      </c>
      <c r="B5061" s="28">
        <v>24.0</v>
      </c>
      <c r="C5061" s="28" t="str">
        <f>TRIM(PROPER('Base de datos cruda'!C5061))</f>
        <v>Female</v>
      </c>
      <c r="D5061" s="28">
        <v>0.58</v>
      </c>
      <c r="E5061" s="28">
        <v>2.28</v>
      </c>
      <c r="F5061" s="28">
        <v>5.89</v>
      </c>
      <c r="G5061" s="28">
        <v>80.2</v>
      </c>
      <c r="H5061" s="28" t="str">
        <f>TRIM(PROPER('Base de datos cruda'!H5061))</f>
        <v>Fps</v>
      </c>
      <c r="I5061" s="28">
        <v>3.59</v>
      </c>
      <c r="J5061" s="28">
        <v>3.49</v>
      </c>
      <c r="K5061" s="28">
        <v>330.83</v>
      </c>
      <c r="L5061" s="28">
        <f>IF('Base de datos cruda'!L5061&lt;0,,'Base de datos cruda'!L5061)</f>
        <v>1.09</v>
      </c>
      <c r="M5061" s="28" t="str">
        <f>IF(TRIM(PROPER('Base de datos cruda'!M5061))="High","Alto",IF(TRIM(PROPER('Base de datos cruda'!M5061))="Medium","Medio","Bajo"))</f>
        <v>Medio</v>
      </c>
      <c r="N5061" s="29">
        <v>58.52</v>
      </c>
      <c r="O5061" s="32">
        <f t="shared" si="1"/>
        <v>58.52</v>
      </c>
      <c r="P5061" s="33">
        <f t="shared" si="2"/>
        <v>4.07</v>
      </c>
      <c r="Q5061" s="34">
        <f t="shared" si="3"/>
        <v>3.931034483</v>
      </c>
      <c r="R5061" s="35" t="str">
        <f t="shared" si="4"/>
        <v>Medio</v>
      </c>
      <c r="S5061" s="35" t="str">
        <f>IF(O5061="","",IF(O5061&gt;AVERAGE('Base de datos limpia'!$O$2:$O$8001),"Alto","Normal"))
</f>
        <v>Normal</v>
      </c>
      <c r="T5061" s="35" t="str">
        <f t="shared" si="5"/>
        <v>Gamer casual</v>
      </c>
      <c r="U5061" s="35"/>
    </row>
    <row r="5062">
      <c r="A5062" s="28">
        <v>5061.0</v>
      </c>
      <c r="B5062" s="28">
        <v>21.0</v>
      </c>
      <c r="C5062" s="28" t="str">
        <f>TRIM(PROPER('Base de datos cruda'!C5062))</f>
        <v>Male</v>
      </c>
      <c r="D5062" s="28">
        <v>0.36</v>
      </c>
      <c r="E5062" s="28">
        <v>9.54</v>
      </c>
      <c r="F5062" s="28">
        <v>8.92</v>
      </c>
      <c r="G5062" s="28">
        <v>90.18</v>
      </c>
      <c r="H5062" s="28" t="str">
        <f>TRIM(PROPER('Base de datos cruda'!H5062))</f>
        <v>Casual</v>
      </c>
      <c r="I5062" s="28">
        <v>3.81</v>
      </c>
      <c r="J5062" s="28">
        <v>4.62</v>
      </c>
      <c r="K5062" s="28">
        <v>321.9</v>
      </c>
      <c r="L5062" s="28">
        <f>IF('Base de datos cruda'!L5062&lt;0,,'Base de datos cruda'!L5062)</f>
        <v>5.82</v>
      </c>
      <c r="M5062" s="28" t="str">
        <f>IF(TRIM(PROPER('Base de datos cruda'!M5062))="High","Alto",IF(TRIM(PROPER('Base de datos cruda'!M5062))="Medium","Medio","Bajo"))</f>
        <v>Medio</v>
      </c>
      <c r="N5062" s="29">
        <v>100.0</v>
      </c>
      <c r="O5062" s="32">
        <f t="shared" si="1"/>
        <v>100</v>
      </c>
      <c r="P5062" s="33">
        <f t="shared" si="2"/>
        <v>4.98</v>
      </c>
      <c r="Q5062" s="34">
        <f t="shared" si="3"/>
        <v>26.5</v>
      </c>
      <c r="R5062" s="35" t="str">
        <f t="shared" si="4"/>
        <v>Alto</v>
      </c>
      <c r="S5062" s="35" t="str">
        <f>IF(O5062="","",IF(O5062&gt;AVERAGE('Base de datos limpia'!$O$2:$O$8001),"Alto","Normal"))
</f>
        <v>Alto</v>
      </c>
      <c r="T5062" s="35" t="str">
        <f t="shared" si="5"/>
        <v>Gamer intensivo</v>
      </c>
      <c r="U5062" s="35"/>
    </row>
    <row r="5063">
      <c r="A5063" s="28">
        <v>5062.0</v>
      </c>
      <c r="B5063" s="28">
        <v>21.0</v>
      </c>
      <c r="C5063" s="28" t="str">
        <f>TRIM(PROPER('Base de datos cruda'!C5063))</f>
        <v>Other</v>
      </c>
      <c r="D5063" s="28">
        <v>1.2</v>
      </c>
      <c r="E5063" s="28">
        <v>9.87</v>
      </c>
      <c r="F5063" s="28">
        <v>7.62</v>
      </c>
      <c r="G5063" s="28">
        <v>60.73</v>
      </c>
      <c r="H5063" s="28" t="str">
        <f>TRIM(PROPER('Base de datos cruda'!H5063))</f>
        <v>Casual</v>
      </c>
      <c r="I5063" s="28">
        <v>3.1</v>
      </c>
      <c r="J5063" s="28">
        <v>5.68</v>
      </c>
      <c r="K5063" s="28">
        <v>295.35</v>
      </c>
      <c r="L5063" s="28">
        <f>IF('Base de datos cruda'!L5063&lt;0,,'Base de datos cruda'!L5063)</f>
        <v>3.72</v>
      </c>
      <c r="M5063" s="28" t="str">
        <f>IF(TRIM(PROPER('Base de datos cruda'!M5063))="High","Alto",IF(TRIM(PROPER('Base de datos cruda'!M5063))="Medium","Medio","Bajo"))</f>
        <v>Medio</v>
      </c>
      <c r="N5063" s="29">
        <v>100.0</v>
      </c>
      <c r="O5063" s="32">
        <f t="shared" si="1"/>
        <v>100</v>
      </c>
      <c r="P5063" s="33">
        <f t="shared" si="2"/>
        <v>6.88</v>
      </c>
      <c r="Q5063" s="34">
        <f t="shared" si="3"/>
        <v>8.225</v>
      </c>
      <c r="R5063" s="35" t="str">
        <f t="shared" si="4"/>
        <v>Alto</v>
      </c>
      <c r="S5063" s="35" t="str">
        <f>IF(O5063="","",IF(O5063&gt;AVERAGE('Base de datos limpia'!$O$2:$O$8001),"Alto","Normal"))
</f>
        <v>Alto</v>
      </c>
      <c r="T5063" s="35" t="str">
        <f t="shared" si="5"/>
        <v>Gamer intensivo</v>
      </c>
      <c r="U5063" s="35"/>
    </row>
    <row r="5064">
      <c r="A5064" s="28">
        <v>5063.0</v>
      </c>
      <c r="B5064" s="28">
        <v>17.0</v>
      </c>
      <c r="C5064" s="28" t="str">
        <f>TRIM(PROPER('Base de datos cruda'!C5064))</f>
        <v>Female</v>
      </c>
      <c r="D5064" s="28">
        <v>3.07</v>
      </c>
      <c r="E5064" s="28">
        <v>3.11</v>
      </c>
      <c r="F5064" s="28">
        <v>5.5</v>
      </c>
      <c r="G5064" s="28">
        <v>81.87</v>
      </c>
      <c r="H5064" s="28" t="str">
        <f>TRIM(PROPER('Base de datos cruda'!H5064))</f>
        <v>Fps</v>
      </c>
      <c r="I5064" s="28">
        <v>2.93</v>
      </c>
      <c r="J5064" s="28">
        <v>6.3</v>
      </c>
      <c r="K5064" s="28">
        <v>291.07</v>
      </c>
      <c r="L5064" s="28">
        <f>IF('Base de datos cruda'!L5064&lt;0,,'Base de datos cruda'!L5064)</f>
        <v>8.69</v>
      </c>
      <c r="M5064" s="28" t="str">
        <f>IF(TRIM(PROPER('Base de datos cruda'!M5064))="High","Alto",IF(TRIM(PROPER('Base de datos cruda'!M5064))="Medium","Medio","Bajo"))</f>
        <v>Medio</v>
      </c>
      <c r="N5064" s="29">
        <v>54.4122842085496</v>
      </c>
      <c r="O5064" s="32">
        <f t="shared" si="1"/>
        <v>54.41228421</v>
      </c>
      <c r="P5064" s="33">
        <f t="shared" si="2"/>
        <v>9.37</v>
      </c>
      <c r="Q5064" s="34">
        <f t="shared" si="3"/>
        <v>1.013029316</v>
      </c>
      <c r="R5064" s="35" t="str">
        <f t="shared" si="4"/>
        <v>Medio</v>
      </c>
      <c r="S5064" s="35" t="str">
        <f>IF(O5064="","",IF(O5064&gt;AVERAGE('Base de datos limpia'!$O$2:$O$8001),"Alto","Normal"))
</f>
        <v>Normal</v>
      </c>
      <c r="T5064" s="35" t="str">
        <f t="shared" si="5"/>
        <v>Gamer moderado</v>
      </c>
      <c r="U5064" s="35"/>
    </row>
    <row r="5065">
      <c r="A5065" s="28">
        <v>5064.0</v>
      </c>
      <c r="B5065" s="28">
        <v>23.0</v>
      </c>
      <c r="C5065" s="28" t="str">
        <f>TRIM(PROPER('Base de datos cruda'!C5065))</f>
        <v>Female</v>
      </c>
      <c r="D5065" s="28">
        <v>1.05</v>
      </c>
      <c r="E5065" s="28">
        <v>7.03</v>
      </c>
      <c r="F5065" s="28">
        <v>7.03</v>
      </c>
      <c r="G5065" s="28">
        <v>79.17</v>
      </c>
      <c r="H5065" s="28" t="str">
        <f>TRIM(PROPER('Base de datos cruda'!H5065))</f>
        <v>Rpg</v>
      </c>
      <c r="I5065" s="28">
        <v>2.27</v>
      </c>
      <c r="J5065" s="28">
        <v>3.17</v>
      </c>
      <c r="K5065" s="28">
        <v>300.42</v>
      </c>
      <c r="L5065" s="28">
        <f>IF('Base de datos cruda'!L5065&lt;0,,'Base de datos cruda'!L5065)</f>
        <v>2.73</v>
      </c>
      <c r="M5065" s="28" t="str">
        <f>IF(TRIM(PROPER('Base de datos cruda'!M5065))="High","Alto",IF(TRIM(PROPER('Base de datos cruda'!M5065))="Medium","Medio","Bajo"))</f>
        <v>Medio</v>
      </c>
      <c r="N5065" s="29">
        <v>98.91</v>
      </c>
      <c r="O5065" s="32">
        <f t="shared" si="1"/>
        <v>98.91</v>
      </c>
      <c r="P5065" s="33">
        <f t="shared" si="2"/>
        <v>4.22</v>
      </c>
      <c r="Q5065" s="34">
        <f t="shared" si="3"/>
        <v>6.695238095</v>
      </c>
      <c r="R5065" s="35" t="str">
        <f t="shared" si="4"/>
        <v>Alto</v>
      </c>
      <c r="S5065" s="35" t="str">
        <f>IF(O5065="","",IF(O5065&gt;AVERAGE('Base de datos limpia'!$O$2:$O$8001),"Alto","Normal"))
</f>
        <v>Alto</v>
      </c>
      <c r="T5065" s="35" t="str">
        <f t="shared" si="5"/>
        <v>Gamer intensivo</v>
      </c>
      <c r="U5065" s="35"/>
    </row>
    <row r="5066">
      <c r="A5066" s="28">
        <v>5065.0</v>
      </c>
      <c r="B5066" s="28">
        <v>18.0</v>
      </c>
      <c r="C5066" s="28" t="str">
        <f>TRIM(PROPER('Base de datos cruda'!C5066))</f>
        <v>Male</v>
      </c>
      <c r="D5066" s="28">
        <v>6.97</v>
      </c>
      <c r="E5066" s="28">
        <v>8.57</v>
      </c>
      <c r="F5066" s="28">
        <v>5.23</v>
      </c>
      <c r="G5066" s="28">
        <v>95.72</v>
      </c>
      <c r="H5066" s="28" t="str">
        <f>TRIM(PROPER('Base de datos cruda'!H5066))</f>
        <v>Fps</v>
      </c>
      <c r="I5066" s="28">
        <v>2.22</v>
      </c>
      <c r="J5066" s="28">
        <v>10.16</v>
      </c>
      <c r="K5066" s="28">
        <v>235.7</v>
      </c>
      <c r="L5066" s="28">
        <f>IF('Base de datos cruda'!L5066&lt;0,,'Base de datos cruda'!L5066)</f>
        <v>14.32</v>
      </c>
      <c r="M5066" s="28" t="str">
        <f>IF(TRIM(PROPER('Base de datos cruda'!M5066))="High","Alto",IF(TRIM(PROPER('Base de datos cruda'!M5066))="Medium","Medio","Bajo"))</f>
        <v>Alto</v>
      </c>
      <c r="N5066" s="29">
        <v>62.4824094996685</v>
      </c>
      <c r="O5066" s="32">
        <f t="shared" si="1"/>
        <v>62.4824095</v>
      </c>
      <c r="P5066" s="33">
        <f t="shared" si="2"/>
        <v>17.13</v>
      </c>
      <c r="Q5066" s="34">
        <f t="shared" si="3"/>
        <v>1.229555237</v>
      </c>
      <c r="R5066" s="35" t="str">
        <f t="shared" si="4"/>
        <v>Medio</v>
      </c>
      <c r="S5066" s="35" t="str">
        <f>IF(O5066="","",IF(O5066&gt;AVERAGE('Base de datos limpia'!$O$2:$O$8001),"Alto","Normal"))
</f>
        <v>Normal</v>
      </c>
      <c r="T5066" s="35" t="str">
        <f t="shared" si="5"/>
        <v>Gamer intensivo</v>
      </c>
      <c r="U5066" s="35"/>
    </row>
    <row r="5067">
      <c r="A5067" s="28">
        <v>5066.0</v>
      </c>
      <c r="B5067" s="28">
        <v>22.0</v>
      </c>
      <c r="C5067" s="28" t="str">
        <f>TRIM(PROPER('Base de datos cruda'!C5067))</f>
        <v>Female</v>
      </c>
      <c r="D5067" s="28">
        <v>0.19</v>
      </c>
      <c r="E5067" s="28">
        <v>3.1</v>
      </c>
      <c r="F5067" s="28">
        <v>7.05</v>
      </c>
      <c r="G5067" s="28">
        <v>82.24</v>
      </c>
      <c r="H5067" s="28" t="str">
        <f>TRIM(PROPER('Base de datos cruda'!H5067))</f>
        <v>Casual</v>
      </c>
      <c r="I5067" s="28">
        <v>4.35</v>
      </c>
      <c r="J5067" s="28">
        <v>3.56</v>
      </c>
      <c r="K5067" s="28">
        <v>328.85</v>
      </c>
      <c r="L5067" s="28">
        <f>IF('Base de datos cruda'!L5067&lt;0,,'Base de datos cruda'!L5067)</f>
        <v>4.16</v>
      </c>
      <c r="M5067" s="28" t="str">
        <f>IF(TRIM(PROPER('Base de datos cruda'!M5067))="High","Alto",IF(TRIM(PROPER('Base de datos cruda'!M5067))="Medium","Medio","Bajo"))</f>
        <v>Medio</v>
      </c>
      <c r="N5067" s="29">
        <v>81.03</v>
      </c>
      <c r="O5067" s="32">
        <f t="shared" si="1"/>
        <v>81.03</v>
      </c>
      <c r="P5067" s="33">
        <f t="shared" si="2"/>
        <v>3.75</v>
      </c>
      <c r="Q5067" s="34">
        <f t="shared" si="3"/>
        <v>16.31578947</v>
      </c>
      <c r="R5067" s="35" t="str">
        <f t="shared" si="4"/>
        <v>Alto</v>
      </c>
      <c r="S5067" s="35" t="str">
        <f>IF(O5067="","",IF(O5067&gt;AVERAGE('Base de datos limpia'!$O$2:$O$8001),"Alto","Normal"))
</f>
        <v>Alto</v>
      </c>
      <c r="T5067" s="35" t="str">
        <f t="shared" si="5"/>
        <v>Gamer moderado</v>
      </c>
      <c r="U5067" s="35"/>
    </row>
    <row r="5068">
      <c r="A5068" s="28">
        <v>5067.0</v>
      </c>
      <c r="B5068" s="28">
        <v>20.0</v>
      </c>
      <c r="C5068" s="28" t="str">
        <f>TRIM(PROPER('Base de datos cruda'!C5068))</f>
        <v>Female</v>
      </c>
      <c r="D5068" s="28">
        <v>2.53</v>
      </c>
      <c r="E5068" s="28">
        <v>2.69</v>
      </c>
      <c r="F5068" s="28">
        <v>8.48</v>
      </c>
      <c r="G5068" s="28">
        <v>65.49</v>
      </c>
      <c r="H5068" s="28" t="str">
        <f>TRIM(PROPER('Base de datos cruda'!H5068))</f>
        <v>Rpg</v>
      </c>
      <c r="I5068" s="28">
        <v>1.97</v>
      </c>
      <c r="J5068" s="28">
        <v>8.3</v>
      </c>
      <c r="K5068" s="28">
        <v>280.59</v>
      </c>
      <c r="L5068" s="28">
        <f>IF('Base de datos cruda'!L5068&lt;0,,'Base de datos cruda'!L5068)</f>
        <v>8.47</v>
      </c>
      <c r="M5068" s="28" t="str">
        <f>IF(TRIM(PROPER('Base de datos cruda'!M5068))="High","Alto",IF(TRIM(PROPER('Base de datos cruda'!M5068))="Medium","Medio","Bajo"))</f>
        <v>Medio</v>
      </c>
      <c r="N5068" s="29">
        <v>58.55</v>
      </c>
      <c r="O5068" s="32">
        <f t="shared" si="1"/>
        <v>58.55</v>
      </c>
      <c r="P5068" s="33">
        <f t="shared" si="2"/>
        <v>10.83</v>
      </c>
      <c r="Q5068" s="34">
        <f t="shared" si="3"/>
        <v>1.063241107</v>
      </c>
      <c r="R5068" s="35" t="str">
        <f t="shared" si="4"/>
        <v>Medio</v>
      </c>
      <c r="S5068" s="35" t="str">
        <f>IF(O5068="","",IF(O5068&gt;AVERAGE('Base de datos limpia'!$O$2:$O$8001),"Alto","Normal"))
</f>
        <v>Normal</v>
      </c>
      <c r="T5068" s="35" t="str">
        <f t="shared" si="5"/>
        <v>Gamer casual</v>
      </c>
      <c r="U5068" s="35"/>
    </row>
    <row r="5069">
      <c r="A5069" s="28">
        <v>5068.0</v>
      </c>
      <c r="B5069" s="28">
        <v>18.0</v>
      </c>
      <c r="C5069" s="28" t="str">
        <f>TRIM(PROPER('Base de datos cruda'!C5069))</f>
        <v>Male</v>
      </c>
      <c r="D5069" s="28">
        <v>1.48</v>
      </c>
      <c r="E5069" s="28">
        <v>1.1</v>
      </c>
      <c r="F5069" s="28">
        <v>6.78</v>
      </c>
      <c r="G5069" s="28">
        <v>75.55</v>
      </c>
      <c r="H5069" s="28" t="str">
        <f>TRIM(PROPER('Base de datos cruda'!H5069))</f>
        <v>Fps</v>
      </c>
      <c r="I5069" s="28">
        <v>4.2</v>
      </c>
      <c r="J5069" s="28">
        <v>5.32</v>
      </c>
      <c r="K5069" s="28">
        <v>301.51</v>
      </c>
      <c r="L5069" s="28">
        <f>IF('Base de datos cruda'!L5069&lt;0,,'Base de datos cruda'!L5069)</f>
        <v>0.51</v>
      </c>
      <c r="M5069" s="28" t="str">
        <f>IF(TRIM(PROPER('Base de datos cruda'!M5069))="High","Alto",IF(TRIM(PROPER('Base de datos cruda'!M5069))="Medium","Medio","Bajo"))</f>
        <v>Medio</v>
      </c>
      <c r="N5069" s="29">
        <v>48.79</v>
      </c>
      <c r="O5069" s="32">
        <f t="shared" si="1"/>
        <v>48.79</v>
      </c>
      <c r="P5069" s="33">
        <f t="shared" si="2"/>
        <v>6.8</v>
      </c>
      <c r="Q5069" s="34">
        <f t="shared" si="3"/>
        <v>0.7432432432</v>
      </c>
      <c r="R5069" s="35" t="str">
        <f t="shared" si="4"/>
        <v>Bajo</v>
      </c>
      <c r="S5069" s="35" t="str">
        <f>IF(O5069="","",IF(O5069&gt;AVERAGE('Base de datos limpia'!$O$2:$O$8001),"Alto","Normal"))
</f>
        <v>Normal</v>
      </c>
      <c r="T5069" s="35" t="str">
        <f t="shared" si="5"/>
        <v>Gamer casual</v>
      </c>
      <c r="U5069" s="35"/>
    </row>
    <row r="5070">
      <c r="A5070" s="28">
        <v>5069.0</v>
      </c>
      <c r="B5070" s="28">
        <v>16.0</v>
      </c>
      <c r="C5070" s="28" t="str">
        <f>TRIM(PROPER('Base de datos cruda'!C5070))</f>
        <v>Male</v>
      </c>
      <c r="D5070" s="28">
        <v>7.45</v>
      </c>
      <c r="E5070" s="28">
        <v>4.71</v>
      </c>
      <c r="F5070" s="28">
        <v>7.67</v>
      </c>
      <c r="G5070" s="28">
        <v>84.84</v>
      </c>
      <c r="H5070" s="28" t="str">
        <f>TRIM(PROPER('Base de datos cruda'!H5070))</f>
        <v>Casual</v>
      </c>
      <c r="I5070" s="28">
        <v>4.19</v>
      </c>
      <c r="J5070" s="28">
        <v>13.3</v>
      </c>
      <c r="K5070" s="28">
        <v>218.34</v>
      </c>
      <c r="L5070" s="28">
        <f>IF('Base de datos cruda'!L5070&lt;0,,'Base de datos cruda'!L5070)</f>
        <v>18.42</v>
      </c>
      <c r="M5070" s="28" t="str">
        <f>IF(TRIM(PROPER('Base de datos cruda'!M5070))="High","Alto",IF(TRIM(PROPER('Base de datos cruda'!M5070))="Medium","Medio","Bajo"))</f>
        <v>Bajo</v>
      </c>
      <c r="N5070" s="29">
        <v>46.33</v>
      </c>
      <c r="O5070" s="32">
        <f t="shared" si="1"/>
        <v>46.33</v>
      </c>
      <c r="P5070" s="33">
        <f t="shared" si="2"/>
        <v>20.75</v>
      </c>
      <c r="Q5070" s="34">
        <f t="shared" si="3"/>
        <v>0.6322147651</v>
      </c>
      <c r="R5070" s="35" t="str">
        <f t="shared" si="4"/>
        <v>Bajo</v>
      </c>
      <c r="S5070" s="35" t="str">
        <f>IF(O5070="","",IF(O5070&gt;AVERAGE('Base de datos limpia'!$O$2:$O$8001),"Alto","Normal"))
</f>
        <v>Normal</v>
      </c>
      <c r="T5070" s="35" t="str">
        <f t="shared" si="5"/>
        <v>Gamer moderado</v>
      </c>
      <c r="U5070" s="35"/>
    </row>
    <row r="5071">
      <c r="A5071" s="28">
        <v>5070.0</v>
      </c>
      <c r="B5071" s="28">
        <v>23.0</v>
      </c>
      <c r="C5071" s="28" t="str">
        <f>TRIM(PROPER('Base de datos cruda'!C5071))</f>
        <v>Female</v>
      </c>
      <c r="D5071" s="28">
        <v>5.36</v>
      </c>
      <c r="E5071" s="28">
        <v>9.09</v>
      </c>
      <c r="F5071" s="28">
        <v>6.27</v>
      </c>
      <c r="G5071" s="28">
        <v>61.84</v>
      </c>
      <c r="H5071" s="28" t="str">
        <f>TRIM(PROPER('Base de datos cruda'!H5071))</f>
        <v>Fps</v>
      </c>
      <c r="I5071" s="28">
        <v>3.85</v>
      </c>
      <c r="J5071" s="28">
        <v>9.24</v>
      </c>
      <c r="K5071" s="28">
        <v>245.79</v>
      </c>
      <c r="L5071" s="28">
        <f>IF('Base de datos cruda'!L5071&lt;0,,'Base de datos cruda'!L5071)</f>
        <v>11.41</v>
      </c>
      <c r="M5071" s="28" t="str">
        <f>IF(TRIM(PROPER('Base de datos cruda'!M5071))="High","Alto",IF(TRIM(PROPER('Base de datos cruda'!M5071))="Medium","Medio","Bajo"))</f>
        <v>Bajo</v>
      </c>
      <c r="N5071" s="29">
        <v>83.8617898303729</v>
      </c>
      <c r="O5071" s="32">
        <f t="shared" si="1"/>
        <v>83.86178983</v>
      </c>
      <c r="P5071" s="33">
        <f t="shared" si="2"/>
        <v>14.6</v>
      </c>
      <c r="Q5071" s="34">
        <f t="shared" si="3"/>
        <v>1.695895522</v>
      </c>
      <c r="R5071" s="35" t="str">
        <f t="shared" si="4"/>
        <v>Alto</v>
      </c>
      <c r="S5071" s="35" t="str">
        <f>IF(O5071="","",IF(O5071&gt;AVERAGE('Base de datos limpia'!$O$2:$O$8001),"Alto","Normal"))
</f>
        <v>Alto</v>
      </c>
      <c r="T5071" s="35" t="str">
        <f t="shared" si="5"/>
        <v>Gamer intensivo</v>
      </c>
      <c r="U5071" s="35"/>
    </row>
    <row r="5072">
      <c r="A5072" s="28">
        <v>5071.0</v>
      </c>
      <c r="B5072" s="28">
        <v>18.0</v>
      </c>
      <c r="C5072" s="28" t="str">
        <f>TRIM(PROPER('Base de datos cruda'!C5072))</f>
        <v>Female</v>
      </c>
      <c r="D5072" s="28">
        <v>7.3</v>
      </c>
      <c r="E5072" s="28">
        <v>9.13</v>
      </c>
      <c r="F5072" s="28">
        <v>6.62</v>
      </c>
      <c r="G5072" s="28">
        <v>95.39</v>
      </c>
      <c r="H5072" s="28" t="str">
        <f>TRIM(PROPER('Base de datos cruda'!H5072))</f>
        <v>Fps</v>
      </c>
      <c r="I5072" s="28">
        <v>0.19</v>
      </c>
      <c r="J5072" s="28">
        <v>9.02</v>
      </c>
      <c r="K5072" s="28">
        <v>226.93</v>
      </c>
      <c r="L5072" s="28">
        <f>IF('Base de datos cruda'!L5072&lt;0,,'Base de datos cruda'!L5072)</f>
        <v>12.28</v>
      </c>
      <c r="M5072" s="28" t="str">
        <f>IF(TRIM(PROPER('Base de datos cruda'!M5072))="High","Alto",IF(TRIM(PROPER('Base de datos cruda'!M5072))="Medium","Medio","Bajo"))</f>
        <v>Bajo</v>
      </c>
      <c r="N5072" s="29">
        <v>75.4161631092266</v>
      </c>
      <c r="O5072" s="32">
        <f t="shared" si="1"/>
        <v>75.41616311</v>
      </c>
      <c r="P5072" s="33">
        <f t="shared" si="2"/>
        <v>16.32</v>
      </c>
      <c r="Q5072" s="34">
        <f t="shared" si="3"/>
        <v>1.250684932</v>
      </c>
      <c r="R5072" s="35" t="str">
        <f t="shared" si="4"/>
        <v>Alto</v>
      </c>
      <c r="S5072" s="35" t="str">
        <f>IF(O5072="","",IF(O5072&gt;AVERAGE('Base de datos limpia'!$O$2:$O$8001),"Alto","Normal"))
</f>
        <v>Alto</v>
      </c>
      <c r="T5072" s="35" t="str">
        <f t="shared" si="5"/>
        <v>Gamer intensivo</v>
      </c>
      <c r="U5072" s="35"/>
    </row>
    <row r="5073">
      <c r="A5073" s="28">
        <v>5072.0</v>
      </c>
      <c r="B5073" s="28">
        <v>17.0</v>
      </c>
      <c r="C5073" s="28" t="str">
        <f>TRIM(PROPER('Base de datos cruda'!C5073))</f>
        <v>Male</v>
      </c>
      <c r="D5073" s="28">
        <v>7.78</v>
      </c>
      <c r="E5073" s="28">
        <v>2.15</v>
      </c>
      <c r="F5073" s="28">
        <v>7.48</v>
      </c>
      <c r="G5073" s="28">
        <v>62.71</v>
      </c>
      <c r="H5073" s="28" t="str">
        <f>TRIM(PROPER('Base de datos cruda'!H5073))</f>
        <v>Casual</v>
      </c>
      <c r="I5073" s="28">
        <v>0.74</v>
      </c>
      <c r="J5073" s="28">
        <v>10.7</v>
      </c>
      <c r="K5073" s="28">
        <v>242.94</v>
      </c>
      <c r="L5073" s="28">
        <f>IF('Base de datos cruda'!L5073&lt;0,,'Base de datos cruda'!L5073)</f>
        <v>18.93</v>
      </c>
      <c r="M5073" s="28" t="str">
        <f>IF(TRIM(PROPER('Base de datos cruda'!M5073))="High","Alto",IF(TRIM(PROPER('Base de datos cruda'!M5073))="Medium","Medio","Bajo"))</f>
        <v>Bajo</v>
      </c>
      <c r="N5073" s="29">
        <v>15.36</v>
      </c>
      <c r="O5073" s="32">
        <f t="shared" si="1"/>
        <v>15.36</v>
      </c>
      <c r="P5073" s="33">
        <f t="shared" si="2"/>
        <v>18.48</v>
      </c>
      <c r="Q5073" s="34">
        <f t="shared" si="3"/>
        <v>0.2763496144</v>
      </c>
      <c r="R5073" s="35" t="str">
        <f t="shared" si="4"/>
        <v>Bajo</v>
      </c>
      <c r="S5073" s="35" t="str">
        <f>IF(O5073="","",IF(O5073&gt;AVERAGE('Base de datos limpia'!$O$2:$O$8001),"Alto","Normal"))
</f>
        <v>Normal</v>
      </c>
      <c r="T5073" s="35" t="str">
        <f t="shared" si="5"/>
        <v>Gamer casual</v>
      </c>
      <c r="U5073" s="35"/>
    </row>
    <row r="5074">
      <c r="A5074" s="28">
        <v>5073.0</v>
      </c>
      <c r="B5074" s="28">
        <v>16.0</v>
      </c>
      <c r="C5074" s="28" t="str">
        <f>TRIM(PROPER('Base de datos cruda'!C5074))</f>
        <v>Male</v>
      </c>
      <c r="D5074" s="28">
        <v>3.98</v>
      </c>
      <c r="E5074" s="28">
        <v>2.84</v>
      </c>
      <c r="F5074" s="28">
        <v>8.06</v>
      </c>
      <c r="G5074" s="28">
        <v>61.22</v>
      </c>
      <c r="H5074" s="28" t="str">
        <f>TRIM(PROPER('Base de datos cruda'!H5074))</f>
        <v>Fps</v>
      </c>
      <c r="I5074" s="28">
        <v>1.57</v>
      </c>
      <c r="J5074" s="28">
        <v>8.94</v>
      </c>
      <c r="K5074" s="28">
        <v>272.57</v>
      </c>
      <c r="L5074" s="28">
        <f>IF('Base de datos cruda'!L5074&lt;0,,'Base de datos cruda'!L5074)</f>
        <v>8.91</v>
      </c>
      <c r="M5074" s="28" t="str">
        <f>IF(TRIM(PROPER('Base de datos cruda'!M5074))="High","Alto",IF(TRIM(PROPER('Base de datos cruda'!M5074))="Medium","Medio","Bajo"))</f>
        <v>Medio</v>
      </c>
      <c r="N5074" s="29">
        <v>51.32</v>
      </c>
      <c r="O5074" s="32">
        <f t="shared" si="1"/>
        <v>51.32</v>
      </c>
      <c r="P5074" s="33">
        <f t="shared" si="2"/>
        <v>12.92</v>
      </c>
      <c r="Q5074" s="34">
        <f t="shared" si="3"/>
        <v>0.7135678392</v>
      </c>
      <c r="R5074" s="35" t="str">
        <f t="shared" si="4"/>
        <v>Medio</v>
      </c>
      <c r="S5074" s="35" t="str">
        <f>IF(O5074="","",IF(O5074&gt;AVERAGE('Base de datos limpia'!$O$2:$O$8001),"Alto","Normal"))
</f>
        <v>Normal</v>
      </c>
      <c r="T5074" s="35" t="str">
        <f t="shared" si="5"/>
        <v>Gamer casual</v>
      </c>
      <c r="U5074" s="35"/>
    </row>
    <row r="5075">
      <c r="A5075" s="28">
        <v>5074.0</v>
      </c>
      <c r="B5075" s="28">
        <v>19.0</v>
      </c>
      <c r="C5075" s="28" t="str">
        <f>TRIM(PROPER('Base de datos cruda'!C5075))</f>
        <v>Female</v>
      </c>
      <c r="D5075" s="28">
        <v>1.87</v>
      </c>
      <c r="E5075" s="28">
        <v>4.67</v>
      </c>
      <c r="F5075" s="28">
        <v>7.3</v>
      </c>
      <c r="G5075" s="28">
        <v>60.08</v>
      </c>
      <c r="H5075" s="28" t="str">
        <f>TRIM(PROPER('Base de datos cruda'!H5075))</f>
        <v>Fps</v>
      </c>
      <c r="I5075" s="28">
        <v>4.24</v>
      </c>
      <c r="J5075" s="28">
        <v>4.98</v>
      </c>
      <c r="K5075" s="28">
        <v>324.0</v>
      </c>
      <c r="L5075" s="28">
        <f>IF('Base de datos cruda'!L5075&lt;0,,'Base de datos cruda'!L5075)</f>
        <v>5.82</v>
      </c>
      <c r="M5075" s="28" t="str">
        <f>IF(TRIM(PROPER('Base de datos cruda'!M5075))="High","Alto",IF(TRIM(PROPER('Base de datos cruda'!M5075))="Medium","Medio","Bajo"))</f>
        <v>Medio</v>
      </c>
      <c r="N5075" s="29">
        <v>80.55</v>
      </c>
      <c r="O5075" s="32">
        <f t="shared" si="1"/>
        <v>80.55</v>
      </c>
      <c r="P5075" s="33">
        <f t="shared" si="2"/>
        <v>6.85</v>
      </c>
      <c r="Q5075" s="34">
        <f t="shared" si="3"/>
        <v>2.497326203</v>
      </c>
      <c r="R5075" s="35" t="str">
        <f t="shared" si="4"/>
        <v>Alto</v>
      </c>
      <c r="S5075" s="35" t="str">
        <f>IF(O5075="","",IF(O5075&gt;AVERAGE('Base de datos limpia'!$O$2:$O$8001),"Alto","Normal"))
</f>
        <v>Alto</v>
      </c>
      <c r="T5075" s="35" t="str">
        <f t="shared" si="5"/>
        <v>Gamer moderado</v>
      </c>
      <c r="U5075" s="35"/>
    </row>
    <row r="5076">
      <c r="A5076" s="28">
        <v>5075.0</v>
      </c>
      <c r="B5076" s="28">
        <v>23.0</v>
      </c>
      <c r="C5076" s="28" t="str">
        <f>TRIM(PROPER('Base de datos cruda'!C5076))</f>
        <v>Female</v>
      </c>
      <c r="D5076" s="28">
        <v>1.55</v>
      </c>
      <c r="E5076" s="28">
        <v>8.03</v>
      </c>
      <c r="F5076" s="28">
        <v>8.89</v>
      </c>
      <c r="G5076" s="28">
        <v>87.35</v>
      </c>
      <c r="H5076" s="28" t="str">
        <f>TRIM(PROPER('Base de datos cruda'!H5076))</f>
        <v>Fps</v>
      </c>
      <c r="I5076" s="28">
        <v>4.37</v>
      </c>
      <c r="J5076" s="28">
        <v>3.05</v>
      </c>
      <c r="K5076" s="28">
        <v>310.95</v>
      </c>
      <c r="L5076" s="28">
        <f>IF('Base de datos cruda'!L5076&lt;0,,'Base de datos cruda'!L5076)</f>
        <v>5.69</v>
      </c>
      <c r="M5076" s="28" t="str">
        <f>IF(TRIM(PROPER('Base de datos cruda'!M5076))="High","Alto",IF(TRIM(PROPER('Base de datos cruda'!M5076))="Medium","Medio","Bajo"))</f>
        <v>Medio</v>
      </c>
      <c r="N5076" s="29">
        <v>97.86</v>
      </c>
      <c r="O5076" s="32">
        <f t="shared" si="1"/>
        <v>97.86</v>
      </c>
      <c r="P5076" s="33">
        <f t="shared" si="2"/>
        <v>4.6</v>
      </c>
      <c r="Q5076" s="34">
        <f t="shared" si="3"/>
        <v>5.180645161</v>
      </c>
      <c r="R5076" s="35" t="str">
        <f t="shared" si="4"/>
        <v>Alto</v>
      </c>
      <c r="S5076" s="35" t="str">
        <f>IF(O5076="","",IF(O5076&gt;AVERAGE('Base de datos limpia'!$O$2:$O$8001),"Alto","Normal"))
</f>
        <v>Alto</v>
      </c>
      <c r="T5076" s="35" t="str">
        <f t="shared" si="5"/>
        <v>Gamer intensivo</v>
      </c>
      <c r="U5076" s="35"/>
    </row>
    <row r="5077">
      <c r="A5077" s="28">
        <v>5076.0</v>
      </c>
      <c r="B5077" s="28">
        <v>18.0</v>
      </c>
      <c r="C5077" s="28" t="str">
        <f>TRIM(PROPER('Base de datos cruda'!C5077))</f>
        <v>Female</v>
      </c>
      <c r="D5077" s="28">
        <v>1.78</v>
      </c>
      <c r="E5077" s="28">
        <v>6.51</v>
      </c>
      <c r="F5077" s="28">
        <v>8.1</v>
      </c>
      <c r="G5077" s="28">
        <v>78.24</v>
      </c>
      <c r="H5077" s="28" t="str">
        <f>TRIM(PROPER('Base de datos cruda'!H5077))</f>
        <v>Casual</v>
      </c>
      <c r="I5077" s="28">
        <v>0.21</v>
      </c>
      <c r="J5077" s="28">
        <v>3.26</v>
      </c>
      <c r="K5077" s="28">
        <v>308.46</v>
      </c>
      <c r="L5077" s="28">
        <f>IF('Base de datos cruda'!L5077&lt;0,,'Base de datos cruda'!L5077)</f>
        <v>3.82</v>
      </c>
      <c r="M5077" s="28" t="str">
        <f>IF(TRIM(PROPER('Base de datos cruda'!M5077))="High","Alto",IF(TRIM(PROPER('Base de datos cruda'!M5077))="Medium","Medio","Bajo"))</f>
        <v>Medio</v>
      </c>
      <c r="N5077" s="29">
        <v>96.77</v>
      </c>
      <c r="O5077" s="32">
        <f t="shared" si="1"/>
        <v>96.77</v>
      </c>
      <c r="P5077" s="33">
        <f t="shared" si="2"/>
        <v>5.04</v>
      </c>
      <c r="Q5077" s="34">
        <f t="shared" si="3"/>
        <v>3.657303371</v>
      </c>
      <c r="R5077" s="35" t="str">
        <f t="shared" si="4"/>
        <v>Alto</v>
      </c>
      <c r="S5077" s="35" t="str">
        <f>IF(O5077="","",IF(O5077&gt;AVERAGE('Base de datos limpia'!$O$2:$O$8001),"Alto","Normal"))
</f>
        <v>Alto</v>
      </c>
      <c r="T5077" s="35" t="str">
        <f t="shared" si="5"/>
        <v>Gamer intensivo</v>
      </c>
      <c r="U5077" s="35"/>
    </row>
    <row r="5078">
      <c r="A5078" s="28">
        <v>5077.0</v>
      </c>
      <c r="B5078" s="28">
        <v>16.0</v>
      </c>
      <c r="C5078" s="28" t="str">
        <f>TRIM(PROPER('Base de datos cruda'!C5078))</f>
        <v>Female</v>
      </c>
      <c r="D5078" s="28">
        <v>5.67</v>
      </c>
      <c r="E5078" s="28">
        <v>5.62</v>
      </c>
      <c r="F5078" s="28">
        <v>7.89</v>
      </c>
      <c r="G5078" s="28">
        <v>64.11</v>
      </c>
      <c r="H5078" s="28" t="str">
        <f>TRIM(PROPER('Base de datos cruda'!H5078))</f>
        <v>Fps</v>
      </c>
      <c r="I5078" s="28">
        <v>1.62</v>
      </c>
      <c r="J5078" s="28">
        <v>7.86</v>
      </c>
      <c r="K5078" s="28">
        <v>241.02</v>
      </c>
      <c r="L5078" s="28">
        <f>IF('Base de datos cruda'!L5078&lt;0,,'Base de datos cruda'!L5078)</f>
        <v>12.94</v>
      </c>
      <c r="M5078" s="28" t="str">
        <f>IF(TRIM(PROPER('Base de datos cruda'!M5078))="High","Alto",IF(TRIM(PROPER('Base de datos cruda'!M5078))="Medium","Medio","Bajo"))</f>
        <v>Bajo</v>
      </c>
      <c r="N5078" s="29">
        <v>65.74</v>
      </c>
      <c r="O5078" s="32">
        <f t="shared" si="1"/>
        <v>65.74</v>
      </c>
      <c r="P5078" s="33">
        <f t="shared" si="2"/>
        <v>13.53</v>
      </c>
      <c r="Q5078" s="34">
        <f t="shared" si="3"/>
        <v>0.9911816578</v>
      </c>
      <c r="R5078" s="35" t="str">
        <f t="shared" si="4"/>
        <v>Medio</v>
      </c>
      <c r="S5078" s="35" t="str">
        <f>IF(O5078="","",IF(O5078&gt;AVERAGE('Base de datos limpia'!$O$2:$O$8001),"Alto","Normal"))
</f>
        <v>Alto</v>
      </c>
      <c r="T5078" s="35" t="str">
        <f t="shared" si="5"/>
        <v>Gamer moderado</v>
      </c>
      <c r="U5078" s="35"/>
    </row>
    <row r="5079">
      <c r="A5079" s="28">
        <v>5078.0</v>
      </c>
      <c r="B5079" s="28">
        <v>19.0</v>
      </c>
      <c r="C5079" s="28" t="str">
        <f>TRIM(PROPER('Base de datos cruda'!C5079))</f>
        <v>Male</v>
      </c>
      <c r="D5079" s="28">
        <v>0.32</v>
      </c>
      <c r="E5079" s="28">
        <v>6.33</v>
      </c>
      <c r="F5079" s="28">
        <v>8.23</v>
      </c>
      <c r="G5079" s="28">
        <v>94.25</v>
      </c>
      <c r="H5079" s="28" t="str">
        <f>TRIM(PROPER('Base de datos cruda'!H5079))</f>
        <v>Fps</v>
      </c>
      <c r="I5079" s="28">
        <v>4.25</v>
      </c>
      <c r="J5079" s="28">
        <v>4.14</v>
      </c>
      <c r="K5079" s="28">
        <v>314.63</v>
      </c>
      <c r="L5079" s="28">
        <f>IF('Base de datos cruda'!L5079&lt;0,,'Base de datos cruda'!L5079)</f>
        <v>1.19</v>
      </c>
      <c r="M5079" s="28" t="str">
        <f>IF(TRIM(PROPER('Base de datos cruda'!M5079))="High","Alto",IF(TRIM(PROPER('Base de datos cruda'!M5079))="Medium","Medio","Bajo"))</f>
        <v>Medio</v>
      </c>
      <c r="N5079" s="29">
        <v>94.74</v>
      </c>
      <c r="O5079" s="32">
        <f t="shared" si="1"/>
        <v>94.74</v>
      </c>
      <c r="P5079" s="33">
        <f t="shared" si="2"/>
        <v>4.46</v>
      </c>
      <c r="Q5079" s="34">
        <f t="shared" si="3"/>
        <v>19.78125</v>
      </c>
      <c r="R5079" s="35" t="str">
        <f t="shared" si="4"/>
        <v>Alto</v>
      </c>
      <c r="S5079" s="35" t="str">
        <f>IF(O5079="","",IF(O5079&gt;AVERAGE('Base de datos limpia'!$O$2:$O$8001),"Alto","Normal"))
</f>
        <v>Alto</v>
      </c>
      <c r="T5079" s="35" t="str">
        <f t="shared" si="5"/>
        <v>Gamer intensivo</v>
      </c>
      <c r="U5079" s="35"/>
    </row>
    <row r="5080">
      <c r="A5080" s="28">
        <v>5079.0</v>
      </c>
      <c r="B5080" s="28">
        <v>24.0</v>
      </c>
      <c r="C5080" s="28" t="str">
        <f>TRIM(PROPER('Base de datos cruda'!C5080))</f>
        <v>Female</v>
      </c>
      <c r="D5080" s="28">
        <v>0.41</v>
      </c>
      <c r="E5080" s="28">
        <v>1.87</v>
      </c>
      <c r="F5080" s="28">
        <v>5.41</v>
      </c>
      <c r="G5080" s="28">
        <v>68.11</v>
      </c>
      <c r="H5080" s="28" t="str">
        <f>TRIM(PROPER('Base de datos cruda'!H5080))</f>
        <v>Fps</v>
      </c>
      <c r="I5080" s="28">
        <v>1.25</v>
      </c>
      <c r="J5080" s="28">
        <v>5.56</v>
      </c>
      <c r="K5080" s="28">
        <v>303.65</v>
      </c>
      <c r="L5080" s="28">
        <f>IF('Base de datos cruda'!L5080&lt;0,,'Base de datos cruda'!L5080)</f>
        <v>5.6</v>
      </c>
      <c r="M5080" s="28" t="str">
        <f>IF(TRIM(PROPER('Base de datos cruda'!M5080))="High","Alto",IF(TRIM(PROPER('Base de datos cruda'!M5080))="Medium","Medio","Bajo"))</f>
        <v>Medio</v>
      </c>
      <c r="N5080" s="29">
        <v>56.51</v>
      </c>
      <c r="O5080" s="32">
        <f t="shared" si="1"/>
        <v>56.51</v>
      </c>
      <c r="P5080" s="33">
        <f t="shared" si="2"/>
        <v>5.97</v>
      </c>
      <c r="Q5080" s="34">
        <f t="shared" si="3"/>
        <v>4.56097561</v>
      </c>
      <c r="R5080" s="35" t="str">
        <f t="shared" si="4"/>
        <v>Medio</v>
      </c>
      <c r="S5080" s="35" t="str">
        <f>IF(O5080="","",IF(O5080&gt;AVERAGE('Base de datos limpia'!$O$2:$O$8001),"Alto","Normal"))
</f>
        <v>Normal</v>
      </c>
      <c r="T5080" s="35" t="str">
        <f t="shared" si="5"/>
        <v>Gamer casual</v>
      </c>
      <c r="U5080" s="35"/>
    </row>
    <row r="5081">
      <c r="A5081" s="28">
        <v>5080.0</v>
      </c>
      <c r="B5081" s="28">
        <v>16.0</v>
      </c>
      <c r="C5081" s="28" t="str">
        <f>TRIM(PROPER('Base de datos cruda'!C5081))</f>
        <v>Male</v>
      </c>
      <c r="D5081" s="28">
        <v>4.87</v>
      </c>
      <c r="E5081" s="28">
        <v>5.3</v>
      </c>
      <c r="F5081" s="28">
        <v>6.16</v>
      </c>
      <c r="G5081" s="28">
        <v>73.05</v>
      </c>
      <c r="H5081" s="28" t="str">
        <f>TRIM(PROPER('Base de datos cruda'!H5081))</f>
        <v>Fps</v>
      </c>
      <c r="I5081" s="28">
        <v>4.88</v>
      </c>
      <c r="J5081" s="28">
        <v>8.54</v>
      </c>
      <c r="K5081" s="28">
        <v>258.46</v>
      </c>
      <c r="L5081" s="28">
        <f>IF('Base de datos cruda'!L5081&lt;0,,'Base de datos cruda'!L5081)</f>
        <v>11.21</v>
      </c>
      <c r="M5081" s="28" t="str">
        <f>IF(TRIM(PROPER('Base de datos cruda'!M5081))="High","Alto",IF(TRIM(PROPER('Base de datos cruda'!M5081))="Medium","Medio","Bajo"))</f>
        <v>Medio</v>
      </c>
      <c r="N5081" s="29">
        <v>60.22</v>
      </c>
      <c r="O5081" s="32">
        <f t="shared" si="1"/>
        <v>60.22</v>
      </c>
      <c r="P5081" s="33">
        <f t="shared" si="2"/>
        <v>13.41</v>
      </c>
      <c r="Q5081" s="34">
        <f t="shared" si="3"/>
        <v>1.088295688</v>
      </c>
      <c r="R5081" s="35" t="str">
        <f t="shared" si="4"/>
        <v>Medio</v>
      </c>
      <c r="S5081" s="35" t="str">
        <f>IF(O5081="","",IF(O5081&gt;AVERAGE('Base de datos limpia'!$O$2:$O$8001),"Alto","Normal"))
</f>
        <v>Normal</v>
      </c>
      <c r="T5081" s="35" t="str">
        <f t="shared" si="5"/>
        <v>Gamer moderado</v>
      </c>
      <c r="U5081" s="35"/>
    </row>
    <row r="5082">
      <c r="A5082" s="28">
        <v>5081.0</v>
      </c>
      <c r="B5082" s="28">
        <v>17.0</v>
      </c>
      <c r="C5082" s="28" t="str">
        <f>TRIM(PROPER('Base de datos cruda'!C5082))</f>
        <v>Female</v>
      </c>
      <c r="D5082" s="28">
        <v>5.14</v>
      </c>
      <c r="E5082" s="28">
        <v>9.93</v>
      </c>
      <c r="F5082" s="28">
        <v>6.82</v>
      </c>
      <c r="G5082" s="28">
        <v>67.11</v>
      </c>
      <c r="H5082" s="28" t="str">
        <f>TRIM(PROPER('Base de datos cruda'!H5082))</f>
        <v>Casual</v>
      </c>
      <c r="I5082" s="28">
        <v>2.45</v>
      </c>
      <c r="J5082" s="28">
        <v>9.87</v>
      </c>
      <c r="K5082" s="28">
        <v>253.75</v>
      </c>
      <c r="L5082" s="28">
        <f>IF('Base de datos cruda'!L5082&lt;0,,'Base de datos cruda'!L5082)</f>
        <v>13.72</v>
      </c>
      <c r="M5082" s="28" t="str">
        <f>IF(TRIM(PROPER('Base de datos cruda'!M5082))="High","Alto",IF(TRIM(PROPER('Base de datos cruda'!M5082))="Medium","Medio","Bajo"))</f>
        <v>Bajo</v>
      </c>
      <c r="N5082" s="29">
        <v>104.175452267389</v>
      </c>
      <c r="O5082" s="33" t="str">
        <f t="shared" si="1"/>
        <v/>
      </c>
      <c r="P5082" s="33">
        <f t="shared" si="2"/>
        <v>15.01</v>
      </c>
      <c r="Q5082" s="34">
        <f t="shared" si="3"/>
        <v>1.931906615</v>
      </c>
      <c r="R5082" s="35" t="str">
        <f t="shared" si="4"/>
        <v>Alto</v>
      </c>
      <c r="S5082" s="35" t="str">
        <f>IF(O5082="","",IF(O5082&gt;AVERAGE('Base de datos limpia'!$O$2:$O$8001),"Alto","Normal"))
</f>
        <v/>
      </c>
      <c r="T5082" s="35" t="str">
        <f t="shared" si="5"/>
        <v>Gamer intensivo</v>
      </c>
      <c r="U5082" s="35"/>
    </row>
    <row r="5083">
      <c r="A5083" s="28">
        <v>5082.0</v>
      </c>
      <c r="B5083" s="28">
        <v>24.0</v>
      </c>
      <c r="C5083" s="28" t="str">
        <f>TRIM(PROPER('Base de datos cruda'!C5083))</f>
        <v>Female</v>
      </c>
      <c r="D5083" s="28">
        <v>5.32</v>
      </c>
      <c r="E5083" s="28">
        <v>1.8</v>
      </c>
      <c r="F5083" s="28">
        <v>6.31</v>
      </c>
      <c r="G5083" s="28">
        <v>97.07</v>
      </c>
      <c r="H5083" s="28" t="str">
        <f>TRIM(PROPER('Base de datos cruda'!H5083))</f>
        <v>Rpg</v>
      </c>
      <c r="I5083" s="28">
        <v>4.69</v>
      </c>
      <c r="J5083" s="28">
        <v>9.55</v>
      </c>
      <c r="K5083" s="28">
        <v>255.74</v>
      </c>
      <c r="L5083" s="28">
        <f>IF('Base de datos cruda'!L5083&lt;0,,'Base de datos cruda'!L5083)</f>
        <v>15.77</v>
      </c>
      <c r="M5083" s="28" t="str">
        <f>IF(TRIM(PROPER('Base de datos cruda'!M5083))="High","Alto",IF(TRIM(PROPER('Base de datos cruda'!M5083))="Medium","Medio","Bajo"))</f>
        <v>Bajo</v>
      </c>
      <c r="N5083" s="29">
        <v>41.79</v>
      </c>
      <c r="O5083" s="32">
        <f t="shared" si="1"/>
        <v>41.79</v>
      </c>
      <c r="P5083" s="33">
        <f t="shared" si="2"/>
        <v>14.87</v>
      </c>
      <c r="Q5083" s="34">
        <f t="shared" si="3"/>
        <v>0.3383458647</v>
      </c>
      <c r="R5083" s="35" t="str">
        <f t="shared" si="4"/>
        <v>Bajo</v>
      </c>
      <c r="S5083" s="35" t="str">
        <f>IF(O5083="","",IF(O5083&gt;AVERAGE('Base de datos limpia'!$O$2:$O$8001),"Alto","Normal"))
</f>
        <v>Normal</v>
      </c>
      <c r="T5083" s="35" t="str">
        <f t="shared" si="5"/>
        <v>Gamer casual</v>
      </c>
      <c r="U5083" s="35"/>
    </row>
    <row r="5084">
      <c r="A5084" s="28">
        <v>5083.0</v>
      </c>
      <c r="B5084" s="28">
        <v>17.0</v>
      </c>
      <c r="C5084" s="28" t="str">
        <f>TRIM(PROPER('Base de datos cruda'!C5084))</f>
        <v>Male</v>
      </c>
      <c r="D5084" s="28">
        <v>2.98</v>
      </c>
      <c r="E5084" s="28">
        <v>5.67</v>
      </c>
      <c r="F5084" s="28">
        <v>8.24</v>
      </c>
      <c r="G5084" s="28">
        <v>90.32</v>
      </c>
      <c r="H5084" s="28" t="str">
        <f>TRIM(PROPER('Base de datos cruda'!H5084))</f>
        <v>Casual</v>
      </c>
      <c r="I5084" s="28">
        <v>2.14</v>
      </c>
      <c r="J5084" s="28">
        <v>6.6</v>
      </c>
      <c r="K5084" s="28">
        <v>292.5</v>
      </c>
      <c r="L5084" s="28">
        <f>IF('Base de datos cruda'!L5084&lt;0,,'Base de datos cruda'!L5084)</f>
        <v>4.07</v>
      </c>
      <c r="M5084" s="28" t="str">
        <f>IF(TRIM(PROPER('Base de datos cruda'!M5084))="High","Alto",IF(TRIM(PROPER('Base de datos cruda'!M5084))="Medium","Medio","Bajo"))</f>
        <v>Medio</v>
      </c>
      <c r="N5084" s="29">
        <v>87.31</v>
      </c>
      <c r="O5084" s="32">
        <f t="shared" si="1"/>
        <v>87.31</v>
      </c>
      <c r="P5084" s="33">
        <f t="shared" si="2"/>
        <v>9.58</v>
      </c>
      <c r="Q5084" s="34">
        <f t="shared" si="3"/>
        <v>1.902684564</v>
      </c>
      <c r="R5084" s="35" t="str">
        <f t="shared" si="4"/>
        <v>Alto</v>
      </c>
      <c r="S5084" s="35" t="str">
        <f>IF(O5084="","",IF(O5084&gt;AVERAGE('Base de datos limpia'!$O$2:$O$8001),"Alto","Normal"))
</f>
        <v>Alto</v>
      </c>
      <c r="T5084" s="35" t="str">
        <f t="shared" si="5"/>
        <v>Gamer moderado</v>
      </c>
      <c r="U5084" s="35"/>
    </row>
    <row r="5085">
      <c r="A5085" s="28">
        <v>5084.0</v>
      </c>
      <c r="B5085" s="28">
        <v>18.0</v>
      </c>
      <c r="C5085" s="28" t="str">
        <f>TRIM(PROPER('Base de datos cruda'!C5085))</f>
        <v>Male</v>
      </c>
      <c r="D5085" s="28">
        <v>6.45</v>
      </c>
      <c r="E5085" s="28">
        <v>3.66</v>
      </c>
      <c r="F5085" s="28">
        <v>4.14</v>
      </c>
      <c r="G5085" s="28">
        <v>88.96</v>
      </c>
      <c r="H5085" s="28" t="str">
        <f>TRIM(PROPER('Base de datos cruda'!H5085))</f>
        <v>Rpg</v>
      </c>
      <c r="I5085" s="28">
        <v>1.62</v>
      </c>
      <c r="J5085" s="28">
        <v>8.52</v>
      </c>
      <c r="K5085" s="28">
        <v>239.98</v>
      </c>
      <c r="L5085" s="28">
        <f>IF('Base de datos cruda'!L5085&lt;0,,'Base de datos cruda'!L5085)</f>
        <v>12.56</v>
      </c>
      <c r="M5085" s="28" t="str">
        <f>IF(TRIM(PROPER('Base de datos cruda'!M5085))="High","Alto",IF(TRIM(PROPER('Base de datos cruda'!M5085))="Medium","Medio","Bajo"))</f>
        <v>Bajo</v>
      </c>
      <c r="N5085" s="29">
        <v>37.77</v>
      </c>
      <c r="O5085" s="32">
        <f t="shared" si="1"/>
        <v>37.77</v>
      </c>
      <c r="P5085" s="33">
        <f t="shared" si="2"/>
        <v>14.97</v>
      </c>
      <c r="Q5085" s="34">
        <f t="shared" si="3"/>
        <v>0.5674418605</v>
      </c>
      <c r="R5085" s="35" t="str">
        <f t="shared" si="4"/>
        <v>Bajo</v>
      </c>
      <c r="S5085" s="35" t="str">
        <f>IF(O5085="","",IF(O5085&gt;AVERAGE('Base de datos limpia'!$O$2:$O$8001),"Alto","Normal"))
</f>
        <v>Normal</v>
      </c>
      <c r="T5085" s="35" t="str">
        <f t="shared" si="5"/>
        <v>Gamer moderado</v>
      </c>
      <c r="U5085" s="35"/>
    </row>
    <row r="5086">
      <c r="A5086" s="28">
        <v>5085.0</v>
      </c>
      <c r="B5086" s="28">
        <v>22.0</v>
      </c>
      <c r="C5086" s="28" t="str">
        <f>TRIM(PROPER('Base de datos cruda'!C5086))</f>
        <v>Female</v>
      </c>
      <c r="D5086" s="28">
        <v>4.27</v>
      </c>
      <c r="E5086" s="28">
        <v>5.86</v>
      </c>
      <c r="F5086" s="28">
        <v>5.05</v>
      </c>
      <c r="G5086" s="28">
        <v>61.76</v>
      </c>
      <c r="H5086" s="28" t="str">
        <f>TRIM(PROPER('Base de datos cruda'!H5086))</f>
        <v>Fps</v>
      </c>
      <c r="I5086" s="28">
        <v>1.81</v>
      </c>
      <c r="J5086" s="28">
        <v>9.69</v>
      </c>
      <c r="K5086" s="28">
        <v>277.2</v>
      </c>
      <c r="L5086" s="28">
        <f>IF('Base de datos cruda'!L5086&lt;0,,'Base de datos cruda'!L5086)</f>
        <v>10.9</v>
      </c>
      <c r="M5086" s="28" t="str">
        <f>IF(TRIM(PROPER('Base de datos cruda'!M5086))="High","Alto",IF(TRIM(PROPER('Base de datos cruda'!M5086))="Medium","Medio","Bajo"))</f>
        <v>Medio</v>
      </c>
      <c r="N5086" s="29">
        <v>59.33</v>
      </c>
      <c r="O5086" s="32">
        <f t="shared" si="1"/>
        <v>59.33</v>
      </c>
      <c r="P5086" s="33">
        <f t="shared" si="2"/>
        <v>13.96</v>
      </c>
      <c r="Q5086" s="34">
        <f t="shared" si="3"/>
        <v>1.37236534</v>
      </c>
      <c r="R5086" s="35" t="str">
        <f t="shared" si="4"/>
        <v>Medio</v>
      </c>
      <c r="S5086" s="35" t="str">
        <f>IF(O5086="","",IF(O5086&gt;AVERAGE('Base de datos limpia'!$O$2:$O$8001),"Alto","Normal"))
</f>
        <v>Normal</v>
      </c>
      <c r="T5086" s="35" t="str">
        <f t="shared" si="5"/>
        <v>Gamer moderado</v>
      </c>
      <c r="U5086" s="35"/>
    </row>
    <row r="5087">
      <c r="A5087" s="28">
        <v>5086.0</v>
      </c>
      <c r="B5087" s="28">
        <v>18.0</v>
      </c>
      <c r="C5087" s="28" t="str">
        <f>TRIM(PROPER('Base de datos cruda'!C5087))</f>
        <v>Male</v>
      </c>
      <c r="D5087" s="28">
        <v>0.84</v>
      </c>
      <c r="E5087" s="28">
        <v>6.16</v>
      </c>
      <c r="F5087" s="28">
        <v>8.41</v>
      </c>
      <c r="G5087" s="28">
        <v>80.91</v>
      </c>
      <c r="H5087" s="28" t="str">
        <f>TRIM(PROPER('Base de datos cruda'!H5087))</f>
        <v>Rpg</v>
      </c>
      <c r="I5087" s="28">
        <v>4.42</v>
      </c>
      <c r="J5087" s="28">
        <v>3.22</v>
      </c>
      <c r="K5087" s="28">
        <v>295.26</v>
      </c>
      <c r="L5087" s="28">
        <f>IF('Base de datos cruda'!L5087&lt;0,,'Base de datos cruda'!L5087)</f>
        <v>3.13</v>
      </c>
      <c r="M5087" s="28" t="str">
        <f>IF(TRIM(PROPER('Base de datos cruda'!M5087))="High","Alto",IF(TRIM(PROPER('Base de datos cruda'!M5087))="Medium","Medio","Bajo"))</f>
        <v>Medio</v>
      </c>
      <c r="N5087" s="29">
        <v>88.87</v>
      </c>
      <c r="O5087" s="32">
        <f t="shared" si="1"/>
        <v>88.87</v>
      </c>
      <c r="P5087" s="33">
        <f t="shared" si="2"/>
        <v>4.06</v>
      </c>
      <c r="Q5087" s="34">
        <f t="shared" si="3"/>
        <v>7.333333333</v>
      </c>
      <c r="R5087" s="35" t="str">
        <f t="shared" si="4"/>
        <v>Alto</v>
      </c>
      <c r="S5087" s="35" t="str">
        <f>IF(O5087="","",IF(O5087&gt;AVERAGE('Base de datos limpia'!$O$2:$O$8001),"Alto","Normal"))
</f>
        <v>Alto</v>
      </c>
      <c r="T5087" s="35" t="str">
        <f t="shared" si="5"/>
        <v>Gamer intensivo</v>
      </c>
      <c r="U5087" s="35"/>
    </row>
    <row r="5088">
      <c r="A5088" s="28">
        <v>5087.0</v>
      </c>
      <c r="B5088" s="28">
        <v>24.0</v>
      </c>
      <c r="C5088" s="28" t="str">
        <f>TRIM(PROPER('Base de datos cruda'!C5088))</f>
        <v>Male</v>
      </c>
      <c r="D5088" s="28">
        <v>6.38</v>
      </c>
      <c r="E5088" s="28">
        <v>6.2</v>
      </c>
      <c r="F5088" s="28">
        <v>4.3</v>
      </c>
      <c r="G5088" s="28">
        <v>83.02</v>
      </c>
      <c r="H5088" s="28" t="str">
        <f>TRIM(PROPER('Base de datos cruda'!H5088))</f>
        <v>Casual</v>
      </c>
      <c r="I5088" s="28">
        <v>1.65</v>
      </c>
      <c r="J5088" s="28">
        <v>8.64</v>
      </c>
      <c r="K5088" s="28">
        <v>247.92</v>
      </c>
      <c r="L5088" s="28">
        <f>IF('Base de datos cruda'!L5088&lt;0,,'Base de datos cruda'!L5088)</f>
        <v>15.12</v>
      </c>
      <c r="M5088" s="28" t="str">
        <f>IF(TRIM(PROPER('Base de datos cruda'!M5088))="High","Alto",IF(TRIM(PROPER('Base de datos cruda'!M5088))="Medium","Medio","Bajo"))</f>
        <v>Bajo</v>
      </c>
      <c r="N5088" s="29">
        <v>43.43</v>
      </c>
      <c r="O5088" s="32">
        <f t="shared" si="1"/>
        <v>43.43</v>
      </c>
      <c r="P5088" s="33">
        <f t="shared" si="2"/>
        <v>15.02</v>
      </c>
      <c r="Q5088" s="34">
        <f t="shared" si="3"/>
        <v>0.9717868339</v>
      </c>
      <c r="R5088" s="35" t="str">
        <f t="shared" si="4"/>
        <v>Bajo</v>
      </c>
      <c r="S5088" s="35" t="str">
        <f>IF(O5088="","",IF(O5088&gt;AVERAGE('Base de datos limpia'!$O$2:$O$8001),"Alto","Normal"))
</f>
        <v>Normal</v>
      </c>
      <c r="T5088" s="35" t="str">
        <f t="shared" si="5"/>
        <v>Gamer intensivo</v>
      </c>
      <c r="U5088" s="35"/>
    </row>
    <row r="5089">
      <c r="A5089" s="28">
        <v>5088.0</v>
      </c>
      <c r="B5089" s="28">
        <v>21.0</v>
      </c>
      <c r="C5089" s="28" t="str">
        <f>TRIM(PROPER('Base de datos cruda'!C5089))</f>
        <v>Female</v>
      </c>
      <c r="D5089" s="28">
        <v>7.62</v>
      </c>
      <c r="E5089" s="28">
        <v>8.67</v>
      </c>
      <c r="F5089" s="28">
        <v>5.13</v>
      </c>
      <c r="G5089" s="28">
        <v>75.3</v>
      </c>
      <c r="H5089" s="28" t="str">
        <f>TRIM(PROPER('Base de datos cruda'!H5089))</f>
        <v>Rpg</v>
      </c>
      <c r="I5089" s="28">
        <v>3.35</v>
      </c>
      <c r="J5089" s="28">
        <v>9.91</v>
      </c>
      <c r="K5089" s="28">
        <v>224.2</v>
      </c>
      <c r="L5089" s="28">
        <f>IF('Base de datos cruda'!L5089&lt;0,,'Base de datos cruda'!L5089)</f>
        <v>18.83</v>
      </c>
      <c r="M5089" s="28" t="str">
        <f>IF(TRIM(PROPER('Base de datos cruda'!M5089))="High","Alto",IF(TRIM(PROPER('Base de datos cruda'!M5089))="Medium","Medio","Bajo"))</f>
        <v>Alto</v>
      </c>
      <c r="N5089" s="29">
        <v>67.0305286501294</v>
      </c>
      <c r="O5089" s="32">
        <f t="shared" si="1"/>
        <v>67.03052865</v>
      </c>
      <c r="P5089" s="33">
        <f t="shared" si="2"/>
        <v>17.53</v>
      </c>
      <c r="Q5089" s="34">
        <f t="shared" si="3"/>
        <v>1.137795276</v>
      </c>
      <c r="R5089" s="35" t="str">
        <f t="shared" si="4"/>
        <v>Medio</v>
      </c>
      <c r="S5089" s="35" t="str">
        <f>IF(O5089="","",IF(O5089&gt;AVERAGE('Base de datos limpia'!$O$2:$O$8001),"Alto","Normal"))
</f>
        <v>Alto</v>
      </c>
      <c r="T5089" s="35" t="str">
        <f t="shared" si="5"/>
        <v>Gamer intensivo</v>
      </c>
      <c r="U5089" s="35"/>
    </row>
    <row r="5090">
      <c r="A5090" s="28">
        <v>5089.0</v>
      </c>
      <c r="B5090" s="28">
        <v>18.0</v>
      </c>
      <c r="C5090" s="28" t="str">
        <f>TRIM(PROPER('Base de datos cruda'!C5090))</f>
        <v>Male</v>
      </c>
      <c r="D5090" s="28">
        <v>0.48</v>
      </c>
      <c r="E5090" s="28">
        <v>4.51</v>
      </c>
      <c r="F5090" s="28">
        <v>5.76</v>
      </c>
      <c r="G5090" s="28">
        <v>72.87</v>
      </c>
      <c r="H5090" s="28" t="str">
        <f>TRIM(PROPER('Base de datos cruda'!H5090))</f>
        <v>Casual</v>
      </c>
      <c r="I5090" s="28">
        <v>2.35</v>
      </c>
      <c r="J5090" s="28">
        <v>1.96</v>
      </c>
      <c r="K5090" s="28">
        <v>316.77</v>
      </c>
      <c r="L5090" s="28">
        <f>IF('Base de datos cruda'!L5090&lt;0,,'Base de datos cruda'!L5090)</f>
        <v>0.21</v>
      </c>
      <c r="M5090" s="28" t="str">
        <f>IF(TRIM(PROPER('Base de datos cruda'!M5090))="High","Alto",IF(TRIM(PROPER('Base de datos cruda'!M5090))="Medium","Medio","Bajo"))</f>
        <v>Medio</v>
      </c>
      <c r="N5090" s="29">
        <v>75.63</v>
      </c>
      <c r="O5090" s="32">
        <f t="shared" si="1"/>
        <v>75.63</v>
      </c>
      <c r="P5090" s="33">
        <f t="shared" si="2"/>
        <v>2.44</v>
      </c>
      <c r="Q5090" s="34">
        <f t="shared" si="3"/>
        <v>9.395833333</v>
      </c>
      <c r="R5090" s="35" t="str">
        <f t="shared" si="4"/>
        <v>Alto</v>
      </c>
      <c r="S5090" s="35" t="str">
        <f>IF(O5090="","",IF(O5090&gt;AVERAGE('Base de datos limpia'!$O$2:$O$8001),"Alto","Normal"))
</f>
        <v>Alto</v>
      </c>
      <c r="T5090" s="35" t="str">
        <f t="shared" si="5"/>
        <v>Gamer moderado</v>
      </c>
      <c r="U5090" s="35"/>
    </row>
    <row r="5091">
      <c r="A5091" s="28">
        <v>5090.0</v>
      </c>
      <c r="B5091" s="28">
        <v>24.0</v>
      </c>
      <c r="C5091" s="28" t="str">
        <f>TRIM(PROPER('Base de datos cruda'!C5091))</f>
        <v>Female</v>
      </c>
      <c r="D5091" s="28">
        <v>3.13</v>
      </c>
      <c r="E5091" s="28">
        <v>5.65</v>
      </c>
      <c r="F5091" s="28">
        <v>7.75</v>
      </c>
      <c r="G5091" s="28">
        <v>94.08</v>
      </c>
      <c r="H5091" s="28" t="str">
        <f>TRIM(PROPER('Base de datos cruda'!H5091))</f>
        <v>Casual</v>
      </c>
      <c r="I5091" s="28">
        <v>4.71</v>
      </c>
      <c r="J5091" s="28">
        <v>6.62</v>
      </c>
      <c r="K5091" s="28">
        <v>291.07</v>
      </c>
      <c r="L5091" s="28">
        <f>IF('Base de datos cruda'!L5091&lt;0,,'Base de datos cruda'!L5091)</f>
        <v>7.6</v>
      </c>
      <c r="M5091" s="28" t="str">
        <f>IF(TRIM(PROPER('Base de datos cruda'!M5091))="High","Alto",IF(TRIM(PROPER('Base de datos cruda'!M5091))="Medium","Medio","Bajo"))</f>
        <v>Medio</v>
      </c>
      <c r="N5091" s="29">
        <v>83.74</v>
      </c>
      <c r="O5091" s="32">
        <f t="shared" si="1"/>
        <v>83.74</v>
      </c>
      <c r="P5091" s="33">
        <f t="shared" si="2"/>
        <v>9.75</v>
      </c>
      <c r="Q5091" s="34">
        <f t="shared" si="3"/>
        <v>1.805111821</v>
      </c>
      <c r="R5091" s="35" t="str">
        <f t="shared" si="4"/>
        <v>Alto</v>
      </c>
      <c r="S5091" s="35" t="str">
        <f>IF(O5091="","",IF(O5091&gt;AVERAGE('Base de datos limpia'!$O$2:$O$8001),"Alto","Normal"))
</f>
        <v>Alto</v>
      </c>
      <c r="T5091" s="35" t="str">
        <f t="shared" si="5"/>
        <v>Gamer moderado</v>
      </c>
      <c r="U5091" s="35"/>
    </row>
    <row r="5092">
      <c r="A5092" s="28">
        <v>5091.0</v>
      </c>
      <c r="B5092" s="28">
        <v>16.0</v>
      </c>
      <c r="C5092" s="28" t="str">
        <f>TRIM(PROPER('Base de datos cruda'!C5092))</f>
        <v>Male</v>
      </c>
      <c r="D5092" s="28">
        <v>3.9</v>
      </c>
      <c r="E5092" s="28">
        <v>1.1</v>
      </c>
      <c r="F5092" s="28">
        <v>6.8</v>
      </c>
      <c r="G5092" s="28">
        <v>60.92</v>
      </c>
      <c r="H5092" s="28" t="str">
        <f>TRIM(PROPER('Base de datos cruda'!H5092))</f>
        <v>Casual</v>
      </c>
      <c r="I5092" s="28">
        <v>0.8</v>
      </c>
      <c r="J5092" s="28">
        <v>6.54</v>
      </c>
      <c r="K5092" s="28">
        <v>258.78</v>
      </c>
      <c r="L5092" s="28">
        <f>IF('Base de datos cruda'!L5092&lt;0,,'Base de datos cruda'!L5092)</f>
        <v>11.36</v>
      </c>
      <c r="M5092" s="28" t="str">
        <f>IF(TRIM(PROPER('Base de datos cruda'!M5092))="High","Alto",IF(TRIM(PROPER('Base de datos cruda'!M5092))="Medium","Medio","Bajo"))</f>
        <v>Medio</v>
      </c>
      <c r="N5092" s="29">
        <v>31.49</v>
      </c>
      <c r="O5092" s="32">
        <f t="shared" si="1"/>
        <v>31.49</v>
      </c>
      <c r="P5092" s="33">
        <f t="shared" si="2"/>
        <v>10.44</v>
      </c>
      <c r="Q5092" s="34">
        <f t="shared" si="3"/>
        <v>0.2820512821</v>
      </c>
      <c r="R5092" s="35" t="str">
        <f t="shared" si="4"/>
        <v>Bajo</v>
      </c>
      <c r="S5092" s="35" t="str">
        <f>IF(O5092="","",IF(O5092&gt;AVERAGE('Base de datos limpia'!$O$2:$O$8001),"Alto","Normal"))
</f>
        <v>Normal</v>
      </c>
      <c r="T5092" s="35" t="str">
        <f t="shared" si="5"/>
        <v>Gamer casual</v>
      </c>
      <c r="U5092" s="35"/>
    </row>
    <row r="5093">
      <c r="A5093" s="28">
        <v>5092.0</v>
      </c>
      <c r="B5093" s="28">
        <v>18.0</v>
      </c>
      <c r="C5093" s="28" t="str">
        <f>TRIM(PROPER('Base de datos cruda'!C5093))</f>
        <v>Female</v>
      </c>
      <c r="D5093" s="28">
        <v>1.17</v>
      </c>
      <c r="E5093" s="28">
        <v>8.11</v>
      </c>
      <c r="F5093" s="28">
        <v>8.77</v>
      </c>
      <c r="G5093" s="28">
        <v>85.01</v>
      </c>
      <c r="H5093" s="28" t="str">
        <f>TRIM(PROPER('Base de datos cruda'!H5093))</f>
        <v>Casual</v>
      </c>
      <c r="I5093" s="28">
        <v>2.14</v>
      </c>
      <c r="J5093" s="28">
        <v>4.78</v>
      </c>
      <c r="K5093" s="28">
        <v>320.65</v>
      </c>
      <c r="L5093" s="28">
        <f>IF('Base de datos cruda'!L5093&lt;0,,'Base de datos cruda'!L5093)</f>
        <v>4.82</v>
      </c>
      <c r="M5093" s="28" t="str">
        <f>IF(TRIM(PROPER('Base de datos cruda'!M5093))="High","Alto",IF(TRIM(PROPER('Base de datos cruda'!M5093))="Medium","Medio","Bajo"))</f>
        <v>Medio</v>
      </c>
      <c r="N5093" s="29">
        <v>100.0</v>
      </c>
      <c r="O5093" s="32">
        <f t="shared" si="1"/>
        <v>100</v>
      </c>
      <c r="P5093" s="33">
        <f t="shared" si="2"/>
        <v>5.95</v>
      </c>
      <c r="Q5093" s="34">
        <f t="shared" si="3"/>
        <v>6.931623932</v>
      </c>
      <c r="R5093" s="35" t="str">
        <f t="shared" si="4"/>
        <v>Alto</v>
      </c>
      <c r="S5093" s="35" t="str">
        <f>IF(O5093="","",IF(O5093&gt;AVERAGE('Base de datos limpia'!$O$2:$O$8001),"Alto","Normal"))
</f>
        <v>Alto</v>
      </c>
      <c r="T5093" s="35" t="str">
        <f t="shared" si="5"/>
        <v>Gamer intensivo</v>
      </c>
      <c r="U5093" s="35"/>
    </row>
    <row r="5094">
      <c r="A5094" s="28">
        <v>5093.0</v>
      </c>
      <c r="B5094" s="28">
        <v>16.0</v>
      </c>
      <c r="C5094" s="28" t="str">
        <f>TRIM(PROPER('Base de datos cruda'!C5094))</f>
        <v>Male</v>
      </c>
      <c r="D5094" s="28">
        <v>6.94</v>
      </c>
      <c r="E5094" s="28">
        <v>3.34</v>
      </c>
      <c r="F5094" s="28">
        <v>5.14</v>
      </c>
      <c r="G5094" s="28">
        <v>75.77</v>
      </c>
      <c r="H5094" s="28" t="str">
        <f>TRIM(PROPER('Base de datos cruda'!H5094))</f>
        <v>Rpg</v>
      </c>
      <c r="I5094" s="28">
        <v>0.62</v>
      </c>
      <c r="J5094" s="28">
        <v>10.21</v>
      </c>
      <c r="K5094" s="28">
        <v>234.78</v>
      </c>
      <c r="L5094" s="28">
        <f>IF('Base de datos cruda'!L5094&lt;0,,'Base de datos cruda'!L5094)</f>
        <v>12.11</v>
      </c>
      <c r="M5094" s="28" t="str">
        <f>IF(TRIM(PROPER('Base de datos cruda'!M5094))="High","Alto",IF(TRIM(PROPER('Base de datos cruda'!M5094))="Medium","Medio","Bajo"))</f>
        <v>Bajo</v>
      </c>
      <c r="N5094" s="29">
        <v>19.83</v>
      </c>
      <c r="O5094" s="32">
        <f t="shared" si="1"/>
        <v>19.83</v>
      </c>
      <c r="P5094" s="33">
        <f t="shared" si="2"/>
        <v>17.15</v>
      </c>
      <c r="Q5094" s="34">
        <f t="shared" si="3"/>
        <v>0.4812680115</v>
      </c>
      <c r="R5094" s="35" t="str">
        <f t="shared" si="4"/>
        <v>Bajo</v>
      </c>
      <c r="S5094" s="35" t="str">
        <f>IF(O5094="","",IF(O5094&gt;AVERAGE('Base de datos limpia'!$O$2:$O$8001),"Alto","Normal"))
</f>
        <v>Normal</v>
      </c>
      <c r="T5094" s="35" t="str">
        <f t="shared" si="5"/>
        <v>Gamer moderado</v>
      </c>
      <c r="U5094" s="35"/>
    </row>
    <row r="5095">
      <c r="A5095" s="28">
        <v>5094.0</v>
      </c>
      <c r="B5095" s="28">
        <v>17.0</v>
      </c>
      <c r="C5095" s="28" t="str">
        <f>TRIM(PROPER('Base de datos cruda'!C5095))</f>
        <v>Male</v>
      </c>
      <c r="D5095" s="28">
        <v>2.27</v>
      </c>
      <c r="E5095" s="28">
        <v>8.35</v>
      </c>
      <c r="F5095" s="28">
        <v>8.36</v>
      </c>
      <c r="G5095" s="28">
        <v>86.64</v>
      </c>
      <c r="H5095" s="28" t="str">
        <f>TRIM(PROPER('Base de datos cruda'!H5095))</f>
        <v>Fps</v>
      </c>
      <c r="I5095" s="28">
        <v>2.89</v>
      </c>
      <c r="J5095" s="28">
        <v>5.87</v>
      </c>
      <c r="K5095" s="28">
        <v>311.38</v>
      </c>
      <c r="L5095" s="28">
        <f>IF('Base de datos cruda'!L5095&lt;0,,'Base de datos cruda'!L5095)</f>
        <v>2.77</v>
      </c>
      <c r="M5095" s="28" t="str">
        <f>IF(TRIM(PROPER('Base de datos cruda'!M5095))="High","Alto",IF(TRIM(PROPER('Base de datos cruda'!M5095))="Medium","Medio","Bajo"))</f>
        <v>Medio</v>
      </c>
      <c r="N5095" s="29">
        <v>100.0</v>
      </c>
      <c r="O5095" s="32">
        <f t="shared" si="1"/>
        <v>100</v>
      </c>
      <c r="P5095" s="33">
        <f t="shared" si="2"/>
        <v>8.14</v>
      </c>
      <c r="Q5095" s="34">
        <f t="shared" si="3"/>
        <v>3.678414097</v>
      </c>
      <c r="R5095" s="35" t="str">
        <f t="shared" si="4"/>
        <v>Alto</v>
      </c>
      <c r="S5095" s="35" t="str">
        <f>IF(O5095="","",IF(O5095&gt;AVERAGE('Base de datos limpia'!$O$2:$O$8001),"Alto","Normal"))
</f>
        <v>Alto</v>
      </c>
      <c r="T5095" s="35" t="str">
        <f t="shared" si="5"/>
        <v>Gamer intensivo</v>
      </c>
      <c r="U5095" s="35"/>
    </row>
    <row r="5096">
      <c r="A5096" s="28">
        <v>5095.0</v>
      </c>
      <c r="B5096" s="28">
        <v>23.0</v>
      </c>
      <c r="C5096" s="28" t="str">
        <f>TRIM(PROPER('Base de datos cruda'!C5096))</f>
        <v>Female</v>
      </c>
      <c r="D5096" s="28">
        <v>6.26</v>
      </c>
      <c r="E5096" s="28">
        <v>3.39</v>
      </c>
      <c r="F5096" s="28">
        <v>5.41</v>
      </c>
      <c r="G5096" s="28">
        <v>67.92</v>
      </c>
      <c r="H5096" s="28" t="str">
        <f>TRIM(PROPER('Base de datos cruda'!H5096))</f>
        <v>Rpg</v>
      </c>
      <c r="I5096" s="28">
        <v>2.01</v>
      </c>
      <c r="J5096" s="28">
        <v>8.75</v>
      </c>
      <c r="K5096" s="28">
        <v>245.59</v>
      </c>
      <c r="L5096" s="28">
        <f>IF('Base de datos cruda'!L5096&lt;0,,'Base de datos cruda'!L5096)</f>
        <v>12.79</v>
      </c>
      <c r="M5096" s="28" t="str">
        <f>IF(TRIM(PROPER('Base de datos cruda'!M5096))="High","Alto",IF(TRIM(PROPER('Base de datos cruda'!M5096))="Medium","Medio","Bajo"))</f>
        <v>Bajo</v>
      </c>
      <c r="N5096" s="29">
        <v>40.93</v>
      </c>
      <c r="O5096" s="32">
        <f t="shared" si="1"/>
        <v>40.93</v>
      </c>
      <c r="P5096" s="33">
        <f t="shared" si="2"/>
        <v>15.01</v>
      </c>
      <c r="Q5096" s="34">
        <f t="shared" si="3"/>
        <v>0.5415335463</v>
      </c>
      <c r="R5096" s="35" t="str">
        <f t="shared" si="4"/>
        <v>Bajo</v>
      </c>
      <c r="S5096" s="35" t="str">
        <f>IF(O5096="","",IF(O5096&gt;AVERAGE('Base de datos limpia'!$O$2:$O$8001),"Alto","Normal"))
</f>
        <v>Normal</v>
      </c>
      <c r="T5096" s="35" t="str">
        <f t="shared" si="5"/>
        <v>Gamer moderado</v>
      </c>
      <c r="U5096" s="35"/>
    </row>
    <row r="5097">
      <c r="A5097" s="28">
        <v>5096.0</v>
      </c>
      <c r="B5097" s="28">
        <v>22.0</v>
      </c>
      <c r="C5097" s="28" t="str">
        <f>TRIM(PROPER('Base de datos cruda'!C5097))</f>
        <v>Female</v>
      </c>
      <c r="D5097" s="28">
        <v>5.37</v>
      </c>
      <c r="E5097" s="28">
        <v>1.1</v>
      </c>
      <c r="F5097" s="28">
        <v>5.23</v>
      </c>
      <c r="G5097" s="28">
        <v>69.55</v>
      </c>
      <c r="H5097" s="28" t="str">
        <f>TRIM(PROPER('Base de datos cruda'!H5097))</f>
        <v>Fps</v>
      </c>
      <c r="I5097" s="28">
        <v>0.3</v>
      </c>
      <c r="J5097" s="28">
        <v>10.45</v>
      </c>
      <c r="K5097" s="28">
        <v>268.77</v>
      </c>
      <c r="L5097" s="28">
        <f>IF('Base de datos cruda'!L5097&lt;0,,'Base de datos cruda'!L5097)</f>
        <v>14.38</v>
      </c>
      <c r="M5097" s="28" t="str">
        <f>IF(TRIM(PROPER('Base de datos cruda'!M5097))="High","Alto",IF(TRIM(PROPER('Base de datos cruda'!M5097))="Medium","Medio","Bajo"))</f>
        <v>Bajo</v>
      </c>
      <c r="N5097" s="29">
        <v>33.4290719773203</v>
      </c>
      <c r="O5097" s="32">
        <f t="shared" si="1"/>
        <v>33.42907198</v>
      </c>
      <c r="P5097" s="33">
        <f t="shared" si="2"/>
        <v>15.82</v>
      </c>
      <c r="Q5097" s="34">
        <f t="shared" si="3"/>
        <v>0.2048417132</v>
      </c>
      <c r="R5097" s="35" t="str">
        <f t="shared" si="4"/>
        <v>Bajo</v>
      </c>
      <c r="S5097" s="35" t="str">
        <f>IF(O5097="","",IF(O5097&gt;AVERAGE('Base de datos limpia'!$O$2:$O$8001),"Alto","Normal"))
</f>
        <v>Normal</v>
      </c>
      <c r="T5097" s="35" t="str">
        <f t="shared" si="5"/>
        <v>Gamer casual</v>
      </c>
      <c r="U5097" s="35"/>
    </row>
    <row r="5098">
      <c r="A5098" s="28">
        <v>5097.0</v>
      </c>
      <c r="B5098" s="28">
        <v>17.0</v>
      </c>
      <c r="C5098" s="28" t="str">
        <f>TRIM(PROPER('Base de datos cruda'!C5098))</f>
        <v>Male</v>
      </c>
      <c r="D5098" s="28">
        <v>4.78</v>
      </c>
      <c r="E5098" s="28">
        <v>2.39</v>
      </c>
      <c r="F5098" s="28">
        <v>6.49</v>
      </c>
      <c r="G5098" s="28">
        <v>83.47</v>
      </c>
      <c r="H5098" s="28" t="str">
        <f>TRIM(PROPER('Base de datos cruda'!H5098))</f>
        <v>Fps</v>
      </c>
      <c r="I5098" s="28">
        <v>4.25</v>
      </c>
      <c r="J5098" s="28">
        <v>8.45</v>
      </c>
      <c r="K5098" s="28">
        <v>263.24</v>
      </c>
      <c r="L5098" s="28">
        <f>IF('Base de datos cruda'!L5098&lt;0,,'Base de datos cruda'!L5098)</f>
        <v>12.46</v>
      </c>
      <c r="M5098" s="28" t="str">
        <f>IF(TRIM(PROPER('Base de datos cruda'!M5098))="High","Alto",IF(TRIM(PROPER('Base de datos cruda'!M5098))="Medium","Medio","Bajo"))</f>
        <v>Medio</v>
      </c>
      <c r="N5098" s="29">
        <v>34.66</v>
      </c>
      <c r="O5098" s="32">
        <f t="shared" si="1"/>
        <v>34.66</v>
      </c>
      <c r="P5098" s="33">
        <f t="shared" si="2"/>
        <v>13.23</v>
      </c>
      <c r="Q5098" s="34">
        <f t="shared" si="3"/>
        <v>0.5</v>
      </c>
      <c r="R5098" s="35" t="str">
        <f t="shared" si="4"/>
        <v>Bajo</v>
      </c>
      <c r="S5098" s="35" t="str">
        <f>IF(O5098="","",IF(O5098&gt;AVERAGE('Base de datos limpia'!$O$2:$O$8001),"Alto","Normal"))
</f>
        <v>Normal</v>
      </c>
      <c r="T5098" s="35" t="str">
        <f t="shared" si="5"/>
        <v>Gamer casual</v>
      </c>
      <c r="U5098" s="35"/>
    </row>
    <row r="5099">
      <c r="A5099" s="28">
        <v>5098.0</v>
      </c>
      <c r="B5099" s="28">
        <v>17.0</v>
      </c>
      <c r="C5099" s="28" t="str">
        <f>TRIM(PROPER('Base de datos cruda'!C5099))</f>
        <v>Male</v>
      </c>
      <c r="D5099" s="28">
        <v>1.54</v>
      </c>
      <c r="E5099" s="28">
        <v>9.87</v>
      </c>
      <c r="F5099" s="28">
        <v>4.36</v>
      </c>
      <c r="G5099" s="28">
        <v>99.2</v>
      </c>
      <c r="H5099" s="28" t="str">
        <f>TRIM(PROPER('Base de datos cruda'!H5099))</f>
        <v>Rpg</v>
      </c>
      <c r="I5099" s="28">
        <v>1.88</v>
      </c>
      <c r="J5099" s="28">
        <v>3.58</v>
      </c>
      <c r="K5099" s="28">
        <v>304.19</v>
      </c>
      <c r="L5099" s="28">
        <f>IF('Base de datos cruda'!L5099&lt;0,,'Base de datos cruda'!L5099)</f>
        <v>2.31</v>
      </c>
      <c r="M5099" s="28" t="str">
        <f>IF(TRIM(PROPER('Base de datos cruda'!M5099))="High","Alto",IF(TRIM(PROPER('Base de datos cruda'!M5099))="Medium","Medio","Bajo"))</f>
        <v>Alto</v>
      </c>
      <c r="N5099" s="29">
        <v>107.658239991083</v>
      </c>
      <c r="O5099" s="33" t="str">
        <f t="shared" si="1"/>
        <v/>
      </c>
      <c r="P5099" s="33">
        <f t="shared" si="2"/>
        <v>5.12</v>
      </c>
      <c r="Q5099" s="34">
        <f t="shared" si="3"/>
        <v>6.409090909</v>
      </c>
      <c r="R5099" s="35" t="str">
        <f t="shared" si="4"/>
        <v>Alto</v>
      </c>
      <c r="S5099" s="35" t="str">
        <f>IF(O5099="","",IF(O5099&gt;AVERAGE('Base de datos limpia'!$O$2:$O$8001),"Alto","Normal"))
</f>
        <v/>
      </c>
      <c r="T5099" s="35" t="str">
        <f t="shared" si="5"/>
        <v>Gamer intensivo</v>
      </c>
      <c r="U5099" s="35"/>
    </row>
    <row r="5100">
      <c r="A5100" s="28">
        <v>5099.0</v>
      </c>
      <c r="B5100" s="28">
        <v>24.0</v>
      </c>
      <c r="C5100" s="28" t="str">
        <f>TRIM(PROPER('Base de datos cruda'!C5100))</f>
        <v>Female</v>
      </c>
      <c r="D5100" s="28">
        <v>1.77</v>
      </c>
      <c r="E5100" s="28">
        <v>3.88</v>
      </c>
      <c r="F5100" s="28">
        <v>5.92</v>
      </c>
      <c r="G5100" s="28">
        <v>98.99</v>
      </c>
      <c r="H5100" s="28" t="str">
        <f>TRIM(PROPER('Base de datos cruda'!H5100))</f>
        <v>Fps</v>
      </c>
      <c r="I5100" s="28">
        <v>2.47</v>
      </c>
      <c r="J5100" s="28">
        <v>7.28</v>
      </c>
      <c r="K5100" s="28">
        <v>299.92</v>
      </c>
      <c r="L5100" s="28">
        <f>IF('Base de datos cruda'!L5100&lt;0,,'Base de datos cruda'!L5100)</f>
        <v>7.62</v>
      </c>
      <c r="M5100" s="28" t="str">
        <f>IF(TRIM(PROPER('Base de datos cruda'!M5100))="High","Alto",IF(TRIM(PROPER('Base de datos cruda'!M5100))="Medium","Medio","Bajo"))</f>
        <v>Medio</v>
      </c>
      <c r="N5100" s="29">
        <v>76.87</v>
      </c>
      <c r="O5100" s="32">
        <f t="shared" si="1"/>
        <v>76.87</v>
      </c>
      <c r="P5100" s="33">
        <f t="shared" si="2"/>
        <v>9.05</v>
      </c>
      <c r="Q5100" s="34">
        <f t="shared" si="3"/>
        <v>2.192090395</v>
      </c>
      <c r="R5100" s="35" t="str">
        <f t="shared" si="4"/>
        <v>Alto</v>
      </c>
      <c r="S5100" s="35" t="str">
        <f>IF(O5100="","",IF(O5100&gt;AVERAGE('Base de datos limpia'!$O$2:$O$8001),"Alto","Normal"))
</f>
        <v>Alto</v>
      </c>
      <c r="T5100" s="35" t="str">
        <f t="shared" si="5"/>
        <v>Gamer moderado</v>
      </c>
      <c r="U5100" s="35"/>
    </row>
    <row r="5101">
      <c r="A5101" s="28">
        <v>5100.0</v>
      </c>
      <c r="B5101" s="28">
        <v>21.0</v>
      </c>
      <c r="C5101" s="28" t="str">
        <f>TRIM(PROPER('Base de datos cruda'!C5101))</f>
        <v>Female</v>
      </c>
      <c r="D5101" s="28">
        <v>0.38</v>
      </c>
      <c r="E5101" s="28">
        <v>1.98</v>
      </c>
      <c r="F5101" s="28">
        <v>5.78</v>
      </c>
      <c r="G5101" s="28">
        <v>69.96</v>
      </c>
      <c r="H5101" s="28" t="str">
        <f>TRIM(PROPER('Base de datos cruda'!H5101))</f>
        <v>Fps</v>
      </c>
      <c r="I5101" s="28">
        <v>2.04</v>
      </c>
      <c r="J5101" s="28">
        <v>1.93</v>
      </c>
      <c r="K5101" s="28">
        <v>313.24</v>
      </c>
      <c r="L5101" s="28">
        <f>IF('Base de datos cruda'!L5101&lt;0,,'Base de datos cruda'!L5101)</f>
        <v>2.04</v>
      </c>
      <c r="M5101" s="28" t="str">
        <f>IF(TRIM(PROPER('Base de datos cruda'!M5101))="High","Alto",IF(TRIM(PROPER('Base de datos cruda'!M5101))="Medium","Medio","Bajo"))</f>
        <v>Medio</v>
      </c>
      <c r="N5101" s="29">
        <v>52.87</v>
      </c>
      <c r="O5101" s="32">
        <f t="shared" si="1"/>
        <v>52.87</v>
      </c>
      <c r="P5101" s="33">
        <f t="shared" si="2"/>
        <v>2.31</v>
      </c>
      <c r="Q5101" s="34">
        <f t="shared" si="3"/>
        <v>5.210526316</v>
      </c>
      <c r="R5101" s="35" t="str">
        <f t="shared" si="4"/>
        <v>Medio</v>
      </c>
      <c r="S5101" s="35" t="str">
        <f>IF(O5101="","",IF(O5101&gt;AVERAGE('Base de datos limpia'!$O$2:$O$8001),"Alto","Normal"))
</f>
        <v>Normal</v>
      </c>
      <c r="T5101" s="35" t="str">
        <f t="shared" si="5"/>
        <v>Gamer casual</v>
      </c>
      <c r="U5101" s="35"/>
    </row>
    <row r="5102">
      <c r="A5102" s="28">
        <v>5101.0</v>
      </c>
      <c r="B5102" s="28">
        <v>20.0</v>
      </c>
      <c r="C5102" s="28" t="str">
        <f>TRIM(PROPER('Base de datos cruda'!C5102))</f>
        <v>Other</v>
      </c>
      <c r="D5102" s="28">
        <v>1.93</v>
      </c>
      <c r="E5102" s="28">
        <v>2.07</v>
      </c>
      <c r="F5102" s="28">
        <v>4.8</v>
      </c>
      <c r="G5102" s="28">
        <v>64.09</v>
      </c>
      <c r="H5102" s="28" t="str">
        <f>TRIM(PROPER('Base de datos cruda'!H5102))</f>
        <v>Rpg</v>
      </c>
      <c r="I5102" s="28">
        <v>2.44</v>
      </c>
      <c r="J5102" s="28">
        <v>6.6</v>
      </c>
      <c r="K5102" s="28">
        <v>294.27</v>
      </c>
      <c r="L5102" s="28">
        <f>IF('Base de datos cruda'!L5102&lt;0,,'Base de datos cruda'!L5102)</f>
        <v>4.03</v>
      </c>
      <c r="M5102" s="28" t="str">
        <f>IF(TRIM(PROPER('Base de datos cruda'!M5102))="High","Alto",IF(TRIM(PROPER('Base de datos cruda'!M5102))="Medium","Medio","Bajo"))</f>
        <v>Medio</v>
      </c>
      <c r="N5102" s="29">
        <v>40.26</v>
      </c>
      <c r="O5102" s="32">
        <f t="shared" si="1"/>
        <v>40.26</v>
      </c>
      <c r="P5102" s="33">
        <f t="shared" si="2"/>
        <v>8.53</v>
      </c>
      <c r="Q5102" s="34">
        <f t="shared" si="3"/>
        <v>1.07253886</v>
      </c>
      <c r="R5102" s="35" t="str">
        <f t="shared" si="4"/>
        <v>Bajo</v>
      </c>
      <c r="S5102" s="35" t="str">
        <f>IF(O5102="","",IF(O5102&gt;AVERAGE('Base de datos limpia'!$O$2:$O$8001),"Alto","Normal"))
</f>
        <v>Normal</v>
      </c>
      <c r="T5102" s="35" t="str">
        <f t="shared" si="5"/>
        <v>Gamer casual</v>
      </c>
      <c r="U5102" s="35"/>
    </row>
    <row r="5103">
      <c r="A5103" s="28">
        <v>5102.0</v>
      </c>
      <c r="B5103" s="28">
        <v>21.0</v>
      </c>
      <c r="C5103" s="28" t="str">
        <f>TRIM(PROPER('Base de datos cruda'!C5103))</f>
        <v>Other</v>
      </c>
      <c r="D5103" s="28">
        <v>2.76</v>
      </c>
      <c r="E5103" s="28">
        <v>3.79</v>
      </c>
      <c r="F5103" s="28">
        <v>8.3</v>
      </c>
      <c r="G5103" s="28">
        <v>83.61</v>
      </c>
      <c r="H5103" s="28" t="str">
        <f>TRIM(PROPER('Base de datos cruda'!H5103))</f>
        <v>Fps</v>
      </c>
      <c r="I5103" s="28">
        <v>0.08</v>
      </c>
      <c r="J5103" s="28">
        <v>7.15</v>
      </c>
      <c r="K5103" s="28">
        <v>289.14</v>
      </c>
      <c r="L5103" s="28">
        <f>IF('Base de datos cruda'!L5103&lt;0,,'Base de datos cruda'!L5103)</f>
        <v>6.51</v>
      </c>
      <c r="M5103" s="28" t="str">
        <f>IF(TRIM(PROPER('Base de datos cruda'!M5103))="High","Alto",IF(TRIM(PROPER('Base de datos cruda'!M5103))="Medium","Medio","Bajo"))</f>
        <v>Medio</v>
      </c>
      <c r="N5103" s="29">
        <v>74.25</v>
      </c>
      <c r="O5103" s="32">
        <f t="shared" si="1"/>
        <v>74.25</v>
      </c>
      <c r="P5103" s="33">
        <f t="shared" si="2"/>
        <v>9.91</v>
      </c>
      <c r="Q5103" s="34">
        <f t="shared" si="3"/>
        <v>1.373188406</v>
      </c>
      <c r="R5103" s="35" t="str">
        <f t="shared" si="4"/>
        <v>Alto</v>
      </c>
      <c r="S5103" s="35" t="str">
        <f>IF(O5103="","",IF(O5103&gt;AVERAGE('Base de datos limpia'!$O$2:$O$8001),"Alto","Normal"))
</f>
        <v>Alto</v>
      </c>
      <c r="T5103" s="35" t="str">
        <f t="shared" si="5"/>
        <v>Gamer moderado</v>
      </c>
      <c r="U5103" s="35"/>
    </row>
    <row r="5104">
      <c r="A5104" s="28">
        <v>5103.0</v>
      </c>
      <c r="B5104" s="28">
        <v>24.0</v>
      </c>
      <c r="C5104" s="28" t="str">
        <f>TRIM(PROPER('Base de datos cruda'!C5104))</f>
        <v>Female</v>
      </c>
      <c r="D5104" s="28">
        <v>6.67</v>
      </c>
      <c r="E5104" s="28">
        <v>1.34</v>
      </c>
      <c r="F5104" s="28">
        <v>5.93</v>
      </c>
      <c r="G5104" s="28">
        <v>76.8</v>
      </c>
      <c r="H5104" s="28" t="str">
        <f>TRIM(PROPER('Base de datos cruda'!H5104))</f>
        <v>Fps</v>
      </c>
      <c r="I5104" s="28">
        <v>4.08</v>
      </c>
      <c r="J5104" s="28">
        <v>8.03</v>
      </c>
      <c r="K5104" s="28">
        <v>245.44</v>
      </c>
      <c r="L5104" s="28">
        <f>IF('Base de datos cruda'!L5104&lt;0,,'Base de datos cruda'!L5104)</f>
        <v>10.13</v>
      </c>
      <c r="M5104" s="28" t="str">
        <f>IF(TRIM(PROPER('Base de datos cruda'!M5104))="High","Alto",IF(TRIM(PROPER('Base de datos cruda'!M5104))="Medium","Medio","Bajo"))</f>
        <v>Bajo</v>
      </c>
      <c r="N5104" s="29">
        <v>25.09</v>
      </c>
      <c r="O5104" s="32">
        <f t="shared" si="1"/>
        <v>25.09</v>
      </c>
      <c r="P5104" s="33">
        <f t="shared" si="2"/>
        <v>14.7</v>
      </c>
      <c r="Q5104" s="34">
        <f t="shared" si="3"/>
        <v>0.2008995502</v>
      </c>
      <c r="R5104" s="35" t="str">
        <f t="shared" si="4"/>
        <v>Bajo</v>
      </c>
      <c r="S5104" s="35" t="str">
        <f>IF(O5104="","",IF(O5104&gt;AVERAGE('Base de datos limpia'!$O$2:$O$8001),"Alto","Normal"))
</f>
        <v>Normal</v>
      </c>
      <c r="T5104" s="35" t="str">
        <f t="shared" si="5"/>
        <v>Gamer casual</v>
      </c>
      <c r="U5104" s="35"/>
    </row>
    <row r="5105">
      <c r="A5105" s="28">
        <v>5104.0</v>
      </c>
      <c r="B5105" s="28">
        <v>22.0</v>
      </c>
      <c r="C5105" s="28" t="str">
        <f>TRIM(PROPER('Base de datos cruda'!C5105))</f>
        <v>Male</v>
      </c>
      <c r="D5105" s="28">
        <v>2.93</v>
      </c>
      <c r="E5105" s="28">
        <v>5.6</v>
      </c>
      <c r="F5105" s="28">
        <v>8.91</v>
      </c>
      <c r="G5105" s="28">
        <v>90.47</v>
      </c>
      <c r="H5105" s="28" t="str">
        <f>TRIM(PROPER('Base de datos cruda'!H5105))</f>
        <v>Casual</v>
      </c>
      <c r="I5105" s="28">
        <v>1.66</v>
      </c>
      <c r="J5105" s="28">
        <v>8.44</v>
      </c>
      <c r="K5105" s="28">
        <v>287.18</v>
      </c>
      <c r="L5105" s="28">
        <f>IF('Base de datos cruda'!L5105&lt;0,,'Base de datos cruda'!L5105)</f>
        <v>6.23</v>
      </c>
      <c r="M5105" s="28" t="str">
        <f>IF(TRIM(PROPER('Base de datos cruda'!M5105))="High","Alto",IF(TRIM(PROPER('Base de datos cruda'!M5105))="Medium","Medio","Bajo"))</f>
        <v>Medio</v>
      </c>
      <c r="N5105" s="29">
        <v>81.93</v>
      </c>
      <c r="O5105" s="32">
        <f t="shared" si="1"/>
        <v>81.93</v>
      </c>
      <c r="P5105" s="33">
        <f t="shared" si="2"/>
        <v>11.37</v>
      </c>
      <c r="Q5105" s="34">
        <f t="shared" si="3"/>
        <v>1.911262799</v>
      </c>
      <c r="R5105" s="35" t="str">
        <f t="shared" si="4"/>
        <v>Alto</v>
      </c>
      <c r="S5105" s="35" t="str">
        <f>IF(O5105="","",IF(O5105&gt;AVERAGE('Base de datos limpia'!$O$2:$O$8001),"Alto","Normal"))
</f>
        <v>Alto</v>
      </c>
      <c r="T5105" s="35" t="str">
        <f t="shared" si="5"/>
        <v>Gamer moderado</v>
      </c>
      <c r="U5105" s="35"/>
    </row>
    <row r="5106">
      <c r="A5106" s="28">
        <v>5105.0</v>
      </c>
      <c r="B5106" s="28">
        <v>24.0</v>
      </c>
      <c r="C5106" s="28" t="str">
        <f>TRIM(PROPER('Base de datos cruda'!C5106))</f>
        <v>Female</v>
      </c>
      <c r="D5106" s="28">
        <v>6.04</v>
      </c>
      <c r="E5106" s="28">
        <v>2.92</v>
      </c>
      <c r="F5106" s="28">
        <v>8.5</v>
      </c>
      <c r="G5106" s="28">
        <v>81.12</v>
      </c>
      <c r="H5106" s="28" t="str">
        <f>TRIM(PROPER('Base de datos cruda'!H5106))</f>
        <v>Fps</v>
      </c>
      <c r="I5106" s="28">
        <v>3.62</v>
      </c>
      <c r="J5106" s="28">
        <v>8.62</v>
      </c>
      <c r="K5106" s="28">
        <v>252.71</v>
      </c>
      <c r="L5106" s="28">
        <f>IF('Base de datos cruda'!L5106&lt;0,,'Base de datos cruda'!L5106)</f>
        <v>9.6</v>
      </c>
      <c r="M5106" s="28" t="str">
        <f>IF(TRIM(PROPER('Base de datos cruda'!M5106))="High","Alto",IF(TRIM(PROPER('Base de datos cruda'!M5106))="Medium","Medio","Bajo"))</f>
        <v>Bajo</v>
      </c>
      <c r="N5106" s="29">
        <v>41.7</v>
      </c>
      <c r="O5106" s="32">
        <f t="shared" si="1"/>
        <v>41.7</v>
      </c>
      <c r="P5106" s="33">
        <f t="shared" si="2"/>
        <v>14.66</v>
      </c>
      <c r="Q5106" s="34">
        <f t="shared" si="3"/>
        <v>0.4834437086</v>
      </c>
      <c r="R5106" s="35" t="str">
        <f t="shared" si="4"/>
        <v>Bajo</v>
      </c>
      <c r="S5106" s="35" t="str">
        <f>IF(O5106="","",IF(O5106&gt;AVERAGE('Base de datos limpia'!$O$2:$O$8001),"Alto","Normal"))
</f>
        <v>Normal</v>
      </c>
      <c r="T5106" s="35" t="str">
        <f t="shared" si="5"/>
        <v>Gamer casual</v>
      </c>
      <c r="U5106" s="35"/>
    </row>
    <row r="5107">
      <c r="A5107" s="28">
        <v>5106.0</v>
      </c>
      <c r="B5107" s="28">
        <v>19.0</v>
      </c>
      <c r="C5107" s="28" t="str">
        <f>TRIM(PROPER('Base de datos cruda'!C5107))</f>
        <v>Female</v>
      </c>
      <c r="D5107" s="28">
        <v>3.52</v>
      </c>
      <c r="E5107" s="28">
        <v>5.67</v>
      </c>
      <c r="F5107" s="28">
        <v>4.97</v>
      </c>
      <c r="G5107" s="28">
        <v>80.42</v>
      </c>
      <c r="H5107" s="28" t="str">
        <f>TRIM(PROPER('Base de datos cruda'!H5107))</f>
        <v>Casual</v>
      </c>
      <c r="I5107" s="28">
        <v>0.32</v>
      </c>
      <c r="J5107" s="28">
        <v>8.22</v>
      </c>
      <c r="K5107" s="28">
        <v>262.58</v>
      </c>
      <c r="L5107" s="28">
        <f>IF('Base de datos cruda'!L5107&lt;0,,'Base de datos cruda'!L5107)</f>
        <v>6.3</v>
      </c>
      <c r="M5107" s="28" t="str">
        <f>IF(TRIM(PROPER('Base de datos cruda'!M5107))="High","Alto",IF(TRIM(PROPER('Base de datos cruda'!M5107))="Medium","Medio","Bajo"))</f>
        <v>Medio</v>
      </c>
      <c r="N5107" s="29">
        <v>63.23</v>
      </c>
      <c r="O5107" s="32">
        <f t="shared" si="1"/>
        <v>63.23</v>
      </c>
      <c r="P5107" s="33">
        <f t="shared" si="2"/>
        <v>11.74</v>
      </c>
      <c r="Q5107" s="34">
        <f t="shared" si="3"/>
        <v>1.610795455</v>
      </c>
      <c r="R5107" s="35" t="str">
        <f t="shared" si="4"/>
        <v>Medio</v>
      </c>
      <c r="S5107" s="35" t="str">
        <f>IF(O5107="","",IF(O5107&gt;AVERAGE('Base de datos limpia'!$O$2:$O$8001),"Alto","Normal"))
</f>
        <v>Normal</v>
      </c>
      <c r="T5107" s="35" t="str">
        <f t="shared" si="5"/>
        <v>Gamer moderado</v>
      </c>
      <c r="U5107" s="35"/>
    </row>
    <row r="5108">
      <c r="A5108" s="28">
        <v>5107.0</v>
      </c>
      <c r="B5108" s="28">
        <v>17.0</v>
      </c>
      <c r="C5108" s="28" t="str">
        <f>TRIM(PROPER('Base de datos cruda'!C5108))</f>
        <v>Male</v>
      </c>
      <c r="D5108" s="28">
        <v>6.28</v>
      </c>
      <c r="E5108" s="28">
        <v>2.27</v>
      </c>
      <c r="F5108" s="28">
        <v>6.53</v>
      </c>
      <c r="G5108" s="28">
        <v>85.86</v>
      </c>
      <c r="H5108" s="28" t="str">
        <f>TRIM(PROPER('Base de datos cruda'!H5108))</f>
        <v>Casual</v>
      </c>
      <c r="I5108" s="28">
        <v>2.62</v>
      </c>
      <c r="J5108" s="28">
        <v>8.67</v>
      </c>
      <c r="K5108" s="28">
        <v>253.68</v>
      </c>
      <c r="L5108" s="28">
        <f>IF('Base de datos cruda'!L5108&lt;0,,'Base de datos cruda'!L5108)</f>
        <v>17.11</v>
      </c>
      <c r="M5108" s="28" t="str">
        <f>IF(TRIM(PROPER('Base de datos cruda'!M5108))="High","Alto",IF(TRIM(PROPER('Base de datos cruda'!M5108))="Medium","Medio","Bajo"))</f>
        <v>Bajo</v>
      </c>
      <c r="N5108" s="29">
        <v>47.9108526465007</v>
      </c>
      <c r="O5108" s="32">
        <f t="shared" si="1"/>
        <v>47.91085265</v>
      </c>
      <c r="P5108" s="33">
        <f t="shared" si="2"/>
        <v>14.95</v>
      </c>
      <c r="Q5108" s="34">
        <f t="shared" si="3"/>
        <v>0.3614649682</v>
      </c>
      <c r="R5108" s="35" t="str">
        <f t="shared" si="4"/>
        <v>Bajo</v>
      </c>
      <c r="S5108" s="35" t="str">
        <f>IF(O5108="","",IF(O5108&gt;AVERAGE('Base de datos limpia'!$O$2:$O$8001),"Alto","Normal"))
</f>
        <v>Normal</v>
      </c>
      <c r="T5108" s="35" t="str">
        <f t="shared" si="5"/>
        <v>Gamer casual</v>
      </c>
      <c r="U5108" s="35"/>
    </row>
    <row r="5109">
      <c r="A5109" s="28">
        <v>5108.0</v>
      </c>
      <c r="B5109" s="28">
        <v>23.0</v>
      </c>
      <c r="C5109" s="28" t="str">
        <f>TRIM(PROPER('Base de datos cruda'!C5109))</f>
        <v>Male</v>
      </c>
      <c r="D5109" s="28">
        <v>7.81</v>
      </c>
      <c r="E5109" s="28">
        <v>4.87</v>
      </c>
      <c r="F5109" s="28">
        <v>7.01</v>
      </c>
      <c r="G5109" s="28">
        <v>65.06</v>
      </c>
      <c r="H5109" s="28" t="str">
        <f>TRIM(PROPER('Base de datos cruda'!H5109))</f>
        <v>Casual</v>
      </c>
      <c r="I5109" s="28">
        <v>4.54</v>
      </c>
      <c r="J5109" s="28">
        <v>11.44</v>
      </c>
      <c r="K5109" s="28">
        <v>218.85</v>
      </c>
      <c r="L5109" s="28">
        <f>IF('Base de datos cruda'!L5109&lt;0,,'Base de datos cruda'!L5109)</f>
        <v>16.63</v>
      </c>
      <c r="M5109" s="28" t="str">
        <f>IF(TRIM(PROPER('Base de datos cruda'!M5109))="High","Alto",IF(TRIM(PROPER('Base de datos cruda'!M5109))="Medium","Medio","Bajo"))</f>
        <v>Bajo</v>
      </c>
      <c r="N5109" s="29">
        <v>31.71</v>
      </c>
      <c r="O5109" s="32">
        <f t="shared" si="1"/>
        <v>31.71</v>
      </c>
      <c r="P5109" s="33">
        <f t="shared" si="2"/>
        <v>19.25</v>
      </c>
      <c r="Q5109" s="34">
        <f t="shared" si="3"/>
        <v>0.6235595391</v>
      </c>
      <c r="R5109" s="35" t="str">
        <f t="shared" si="4"/>
        <v>Bajo</v>
      </c>
      <c r="S5109" s="35" t="str">
        <f>IF(O5109="","",IF(O5109&gt;AVERAGE('Base de datos limpia'!$O$2:$O$8001),"Alto","Normal"))
</f>
        <v>Normal</v>
      </c>
      <c r="T5109" s="35" t="str">
        <f t="shared" si="5"/>
        <v>Gamer moderado</v>
      </c>
      <c r="U5109" s="35"/>
    </row>
    <row r="5110">
      <c r="A5110" s="28">
        <v>5109.0</v>
      </c>
      <c r="B5110" s="28">
        <v>19.0</v>
      </c>
      <c r="C5110" s="28" t="str">
        <f>TRIM(PROPER('Base de datos cruda'!C5110))</f>
        <v>Male</v>
      </c>
      <c r="D5110" s="28">
        <v>1.92</v>
      </c>
      <c r="E5110" s="28">
        <v>6.38</v>
      </c>
      <c r="F5110" s="28">
        <v>8.09</v>
      </c>
      <c r="G5110" s="28">
        <v>87.09</v>
      </c>
      <c r="H5110" s="28" t="str">
        <f>TRIM(PROPER('Base de datos cruda'!H5110))</f>
        <v>Fps</v>
      </c>
      <c r="I5110" s="28">
        <v>1.99</v>
      </c>
      <c r="J5110" s="28">
        <v>7.78</v>
      </c>
      <c r="K5110" s="28">
        <v>280.49</v>
      </c>
      <c r="L5110" s="28">
        <f>IF('Base de datos cruda'!L5110&lt;0,,'Base de datos cruda'!L5110)</f>
        <v>3.22</v>
      </c>
      <c r="M5110" s="28" t="str">
        <f>IF(TRIM(PROPER('Base de datos cruda'!M5110))="High","Alto",IF(TRIM(PROPER('Base de datos cruda'!M5110))="Medium","Medio","Bajo"))</f>
        <v>Medio</v>
      </c>
      <c r="N5110" s="29">
        <v>98.4467015535451</v>
      </c>
      <c r="O5110" s="32">
        <f t="shared" si="1"/>
        <v>98.44670155</v>
      </c>
      <c r="P5110" s="33">
        <f t="shared" si="2"/>
        <v>9.7</v>
      </c>
      <c r="Q5110" s="34">
        <f t="shared" si="3"/>
        <v>3.322916667</v>
      </c>
      <c r="R5110" s="35" t="str">
        <f t="shared" si="4"/>
        <v>Alto</v>
      </c>
      <c r="S5110" s="35" t="str">
        <f>IF(O5110="","",IF(O5110&gt;AVERAGE('Base de datos limpia'!$O$2:$O$8001),"Alto","Normal"))
</f>
        <v>Alto</v>
      </c>
      <c r="T5110" s="35" t="str">
        <f t="shared" si="5"/>
        <v>Gamer intensivo</v>
      </c>
      <c r="U5110" s="35"/>
    </row>
    <row r="5111">
      <c r="A5111" s="28">
        <v>5110.0</v>
      </c>
      <c r="B5111" s="28">
        <v>24.0</v>
      </c>
      <c r="C5111" s="28" t="str">
        <f>TRIM(PROPER('Base de datos cruda'!C5111))</f>
        <v>Male</v>
      </c>
      <c r="D5111" s="28">
        <v>6.9</v>
      </c>
      <c r="E5111" s="28">
        <v>1.56</v>
      </c>
      <c r="F5111" s="28">
        <v>8.43</v>
      </c>
      <c r="G5111" s="28">
        <v>79.54</v>
      </c>
      <c r="H5111" s="28" t="str">
        <f>TRIM(PROPER('Base de datos cruda'!H5111))</f>
        <v>Casual</v>
      </c>
      <c r="I5111" s="28">
        <v>0.99</v>
      </c>
      <c r="J5111" s="28">
        <v>10.95</v>
      </c>
      <c r="K5111" s="28">
        <v>255.68</v>
      </c>
      <c r="L5111" s="28">
        <f>IF('Base de datos cruda'!L5111&lt;0,,'Base de datos cruda'!L5111)</f>
        <v>16.66</v>
      </c>
      <c r="M5111" s="28" t="str">
        <f>IF(TRIM(PROPER('Base de datos cruda'!M5111))="High","Alto",IF(TRIM(PROPER('Base de datos cruda'!M5111))="Medium","Medio","Bajo"))</f>
        <v>Bajo</v>
      </c>
      <c r="N5111" s="29">
        <v>28.7</v>
      </c>
      <c r="O5111" s="32">
        <f t="shared" si="1"/>
        <v>28.7</v>
      </c>
      <c r="P5111" s="33">
        <f t="shared" si="2"/>
        <v>17.85</v>
      </c>
      <c r="Q5111" s="34">
        <f t="shared" si="3"/>
        <v>0.2260869565</v>
      </c>
      <c r="R5111" s="35" t="str">
        <f t="shared" si="4"/>
        <v>Bajo</v>
      </c>
      <c r="S5111" s="35" t="str">
        <f>IF(O5111="","",IF(O5111&gt;AVERAGE('Base de datos limpia'!$O$2:$O$8001),"Alto","Normal"))
</f>
        <v>Normal</v>
      </c>
      <c r="T5111" s="35" t="str">
        <f t="shared" si="5"/>
        <v>Gamer casual</v>
      </c>
      <c r="U5111" s="35"/>
    </row>
    <row r="5112">
      <c r="A5112" s="28">
        <v>5111.0</v>
      </c>
      <c r="B5112" s="28">
        <v>19.0</v>
      </c>
      <c r="C5112" s="28" t="str">
        <f>TRIM(PROPER('Base de datos cruda'!C5112))</f>
        <v>Male</v>
      </c>
      <c r="D5112" s="28">
        <v>4.97</v>
      </c>
      <c r="E5112" s="28">
        <v>4.59</v>
      </c>
      <c r="F5112" s="28">
        <v>7.12</v>
      </c>
      <c r="G5112" s="28">
        <v>92.81</v>
      </c>
      <c r="H5112" s="28" t="str">
        <f>TRIM(PROPER('Base de datos cruda'!H5112))</f>
        <v>Fps</v>
      </c>
      <c r="I5112" s="28">
        <v>0.5</v>
      </c>
      <c r="J5112" s="28">
        <v>7.45</v>
      </c>
      <c r="K5112" s="28">
        <v>274.46</v>
      </c>
      <c r="L5112" s="28">
        <f>IF('Base de datos cruda'!L5112&lt;0,,'Base de datos cruda'!L5112)</f>
        <v>11.76</v>
      </c>
      <c r="M5112" s="28" t="str">
        <f>IF(TRIM(PROPER('Base de datos cruda'!M5112))="High","Alto",IF(TRIM(PROPER('Base de datos cruda'!M5112))="Medium","Medio","Bajo"))</f>
        <v>Medio</v>
      </c>
      <c r="N5112" s="29">
        <v>64.6</v>
      </c>
      <c r="O5112" s="32">
        <f t="shared" si="1"/>
        <v>64.6</v>
      </c>
      <c r="P5112" s="33">
        <f t="shared" si="2"/>
        <v>12.42</v>
      </c>
      <c r="Q5112" s="34">
        <f t="shared" si="3"/>
        <v>0.9235412475</v>
      </c>
      <c r="R5112" s="35" t="str">
        <f t="shared" si="4"/>
        <v>Medio</v>
      </c>
      <c r="S5112" s="35" t="str">
        <f>IF(O5112="","",IF(O5112&gt;AVERAGE('Base de datos limpia'!$O$2:$O$8001),"Alto","Normal"))
</f>
        <v>Normal</v>
      </c>
      <c r="T5112" s="35" t="str">
        <f t="shared" si="5"/>
        <v>Gamer moderado</v>
      </c>
      <c r="U5112" s="35"/>
    </row>
    <row r="5113">
      <c r="A5113" s="28">
        <v>5112.0</v>
      </c>
      <c r="B5113" s="28">
        <v>23.0</v>
      </c>
      <c r="C5113" s="28" t="str">
        <f>TRIM(PROPER('Base de datos cruda'!C5113))</f>
        <v>Female</v>
      </c>
      <c r="D5113" s="28">
        <v>6.54</v>
      </c>
      <c r="E5113" s="28">
        <v>3.72</v>
      </c>
      <c r="F5113" s="28">
        <v>4.18</v>
      </c>
      <c r="G5113" s="28">
        <v>65.55</v>
      </c>
      <c r="H5113" s="28" t="str">
        <f>TRIM(PROPER('Base de datos cruda'!H5113))</f>
        <v>Rpg</v>
      </c>
      <c r="I5113" s="28">
        <v>4.3</v>
      </c>
      <c r="J5113" s="28">
        <v>9.83</v>
      </c>
      <c r="K5113" s="28">
        <v>241.42</v>
      </c>
      <c r="L5113" s="28">
        <f>IF('Base de datos cruda'!L5113&lt;0,,'Base de datos cruda'!L5113)</f>
        <v>15.11</v>
      </c>
      <c r="M5113" s="28" t="str">
        <f>IF(TRIM(PROPER('Base de datos cruda'!M5113))="High","Alto",IF(TRIM(PROPER('Base de datos cruda'!M5113))="Medium","Medio","Bajo"))</f>
        <v>Bajo</v>
      </c>
      <c r="N5113" s="29">
        <v>15.14</v>
      </c>
      <c r="O5113" s="32">
        <f t="shared" si="1"/>
        <v>15.14</v>
      </c>
      <c r="P5113" s="33">
        <f t="shared" si="2"/>
        <v>16.37</v>
      </c>
      <c r="Q5113" s="34">
        <f t="shared" si="3"/>
        <v>0.5688073394</v>
      </c>
      <c r="R5113" s="35" t="str">
        <f t="shared" si="4"/>
        <v>Bajo</v>
      </c>
      <c r="S5113" s="35" t="str">
        <f>IF(O5113="","",IF(O5113&gt;AVERAGE('Base de datos limpia'!$O$2:$O$8001),"Alto","Normal"))
</f>
        <v>Normal</v>
      </c>
      <c r="T5113" s="35" t="str">
        <f t="shared" si="5"/>
        <v>Gamer moderado</v>
      </c>
      <c r="U5113" s="35"/>
    </row>
    <row r="5114">
      <c r="A5114" s="28">
        <v>5113.0</v>
      </c>
      <c r="B5114" s="28">
        <v>24.0</v>
      </c>
      <c r="C5114" s="28" t="str">
        <f>TRIM(PROPER('Base de datos cruda'!C5114))</f>
        <v>Female</v>
      </c>
      <c r="D5114" s="28">
        <v>5.21</v>
      </c>
      <c r="E5114" s="28">
        <v>3.16</v>
      </c>
      <c r="F5114" s="28">
        <v>6.41</v>
      </c>
      <c r="G5114" s="28">
        <v>72.03</v>
      </c>
      <c r="H5114" s="28" t="str">
        <f>TRIM(PROPER('Base de datos cruda'!H5114))</f>
        <v>Rpg</v>
      </c>
      <c r="I5114" s="28">
        <v>1.19</v>
      </c>
      <c r="J5114" s="28">
        <v>9.59</v>
      </c>
      <c r="K5114" s="28">
        <v>268.18</v>
      </c>
      <c r="L5114" s="28">
        <f>IF('Base de datos cruda'!L5114&lt;0,,'Base de datos cruda'!L5114)</f>
        <v>10.86</v>
      </c>
      <c r="M5114" s="28" t="str">
        <f>IF(TRIM(PROPER('Base de datos cruda'!M5114))="High","Alto",IF(TRIM(PROPER('Base de datos cruda'!M5114))="Medium","Medio","Bajo"))</f>
        <v>Bajo</v>
      </c>
      <c r="N5114" s="29">
        <v>41.27</v>
      </c>
      <c r="O5114" s="32">
        <f t="shared" si="1"/>
        <v>41.27</v>
      </c>
      <c r="P5114" s="33">
        <f t="shared" si="2"/>
        <v>14.8</v>
      </c>
      <c r="Q5114" s="34">
        <f t="shared" si="3"/>
        <v>0.6065259117</v>
      </c>
      <c r="R5114" s="35" t="str">
        <f t="shared" si="4"/>
        <v>Bajo</v>
      </c>
      <c r="S5114" s="35" t="str">
        <f>IF(O5114="","",IF(O5114&gt;AVERAGE('Base de datos limpia'!$O$2:$O$8001),"Alto","Normal"))
</f>
        <v>Normal</v>
      </c>
      <c r="T5114" s="35" t="str">
        <f t="shared" si="5"/>
        <v>Gamer moderado</v>
      </c>
      <c r="U5114" s="35"/>
    </row>
    <row r="5115">
      <c r="A5115" s="28">
        <v>5114.0</v>
      </c>
      <c r="B5115" s="28">
        <v>24.0</v>
      </c>
      <c r="C5115" s="28" t="str">
        <f>TRIM(PROPER('Base de datos cruda'!C5115))</f>
        <v>Female</v>
      </c>
      <c r="D5115" s="28">
        <v>3.39</v>
      </c>
      <c r="E5115" s="28">
        <v>6.44</v>
      </c>
      <c r="F5115" s="28">
        <v>8.42</v>
      </c>
      <c r="G5115" s="28">
        <v>98.01</v>
      </c>
      <c r="H5115" s="28" t="str">
        <f>TRIM(PROPER('Base de datos cruda'!H5115))</f>
        <v>Rpg</v>
      </c>
      <c r="I5115" s="28">
        <v>4.88</v>
      </c>
      <c r="J5115" s="28">
        <v>6.62</v>
      </c>
      <c r="K5115" s="28">
        <v>276.01</v>
      </c>
      <c r="L5115" s="28">
        <f>IF('Base de datos cruda'!L5115&lt;0,,'Base de datos cruda'!L5115)</f>
        <v>9.64</v>
      </c>
      <c r="M5115" s="28" t="str">
        <f>IF(TRIM(PROPER('Base de datos cruda'!M5115))="High","Alto",IF(TRIM(PROPER('Base de datos cruda'!M5115))="Medium","Medio","Bajo"))</f>
        <v>Medio</v>
      </c>
      <c r="N5115" s="29">
        <v>87.5</v>
      </c>
      <c r="O5115" s="32">
        <f t="shared" si="1"/>
        <v>87.5</v>
      </c>
      <c r="P5115" s="33">
        <f t="shared" si="2"/>
        <v>10.01</v>
      </c>
      <c r="Q5115" s="34">
        <f t="shared" si="3"/>
        <v>1.899705015</v>
      </c>
      <c r="R5115" s="35" t="str">
        <f t="shared" si="4"/>
        <v>Alto</v>
      </c>
      <c r="S5115" s="35" t="str">
        <f>IF(O5115="","",IF(O5115&gt;AVERAGE('Base de datos limpia'!$O$2:$O$8001),"Alto","Normal"))
</f>
        <v>Alto</v>
      </c>
      <c r="T5115" s="35" t="str">
        <f t="shared" si="5"/>
        <v>Gamer intensivo</v>
      </c>
      <c r="U5115" s="35"/>
    </row>
    <row r="5116">
      <c r="A5116" s="28">
        <v>5115.0</v>
      </c>
      <c r="B5116" s="28">
        <v>19.0</v>
      </c>
      <c r="C5116" s="28" t="str">
        <f>TRIM(PROPER('Base de datos cruda'!C5116))</f>
        <v>Male</v>
      </c>
      <c r="D5116" s="28">
        <v>1.82</v>
      </c>
      <c r="E5116" s="28">
        <v>6.3</v>
      </c>
      <c r="F5116" s="28">
        <v>7.57</v>
      </c>
      <c r="G5116" s="28">
        <v>82.12</v>
      </c>
      <c r="H5116" s="28" t="str">
        <f>TRIM(PROPER('Base de datos cruda'!H5116))</f>
        <v>Casual</v>
      </c>
      <c r="I5116" s="28">
        <v>1.24</v>
      </c>
      <c r="J5116" s="28">
        <v>7.37</v>
      </c>
      <c r="K5116" s="28">
        <v>293.47</v>
      </c>
      <c r="L5116" s="28">
        <f>IF('Base de datos cruda'!L5116&lt;0,,'Base de datos cruda'!L5116)</f>
        <v>4.22</v>
      </c>
      <c r="M5116" s="28" t="str">
        <f>IF(TRIM(PROPER('Base de datos cruda'!M5116))="High","Alto",IF(TRIM(PROPER('Base de datos cruda'!M5116))="Medium","Medio","Bajo"))</f>
        <v>Medio</v>
      </c>
      <c r="N5116" s="29">
        <v>92.26</v>
      </c>
      <c r="O5116" s="32">
        <f t="shared" si="1"/>
        <v>92.26</v>
      </c>
      <c r="P5116" s="33">
        <f t="shared" si="2"/>
        <v>9.19</v>
      </c>
      <c r="Q5116" s="34">
        <f t="shared" si="3"/>
        <v>3.461538462</v>
      </c>
      <c r="R5116" s="35" t="str">
        <f t="shared" si="4"/>
        <v>Alto</v>
      </c>
      <c r="S5116" s="35" t="str">
        <f>IF(O5116="","",IF(O5116&gt;AVERAGE('Base de datos limpia'!$O$2:$O$8001),"Alto","Normal"))
</f>
        <v>Alto</v>
      </c>
      <c r="T5116" s="35" t="str">
        <f t="shared" si="5"/>
        <v>Gamer intensivo</v>
      </c>
      <c r="U5116" s="35"/>
    </row>
    <row r="5117">
      <c r="A5117" s="28">
        <v>5116.0</v>
      </c>
      <c r="B5117" s="28">
        <v>16.0</v>
      </c>
      <c r="C5117" s="28" t="str">
        <f>TRIM(PROPER('Base de datos cruda'!C5117))</f>
        <v>Male</v>
      </c>
      <c r="D5117" s="28">
        <v>0.56</v>
      </c>
      <c r="E5117" s="28">
        <v>6.68</v>
      </c>
      <c r="F5117" s="28">
        <v>8.35</v>
      </c>
      <c r="G5117" s="28">
        <v>97.17</v>
      </c>
      <c r="H5117" s="28" t="str">
        <f>TRIM(PROPER('Base de datos cruda'!H5117))</f>
        <v>Rpg</v>
      </c>
      <c r="I5117" s="28">
        <v>2.4</v>
      </c>
      <c r="J5117" s="28">
        <v>5.9</v>
      </c>
      <c r="K5117" s="28">
        <v>307.34</v>
      </c>
      <c r="L5117" s="28">
        <f>IF('Base de datos cruda'!L5117&lt;0,,'Base de datos cruda'!L5117)</f>
        <v>5.38</v>
      </c>
      <c r="M5117" s="28" t="str">
        <f>IF(TRIM(PROPER('Base de datos cruda'!M5117))="High","Alto",IF(TRIM(PROPER('Base de datos cruda'!M5117))="Medium","Medio","Bajo"))</f>
        <v>Medio</v>
      </c>
      <c r="N5117" s="29">
        <v>98.31</v>
      </c>
      <c r="O5117" s="32">
        <f t="shared" si="1"/>
        <v>98.31</v>
      </c>
      <c r="P5117" s="33">
        <f t="shared" si="2"/>
        <v>6.46</v>
      </c>
      <c r="Q5117" s="34">
        <f t="shared" si="3"/>
        <v>11.92857143</v>
      </c>
      <c r="R5117" s="35" t="str">
        <f t="shared" si="4"/>
        <v>Alto</v>
      </c>
      <c r="S5117" s="35" t="str">
        <f>IF(O5117="","",IF(O5117&gt;AVERAGE('Base de datos limpia'!$O$2:$O$8001),"Alto","Normal"))
</f>
        <v>Alto</v>
      </c>
      <c r="T5117" s="35" t="str">
        <f t="shared" si="5"/>
        <v>Gamer intensivo</v>
      </c>
      <c r="U5117" s="35"/>
    </row>
    <row r="5118">
      <c r="A5118" s="28">
        <v>5117.0</v>
      </c>
      <c r="B5118" s="28">
        <v>18.0</v>
      </c>
      <c r="C5118" s="28" t="str">
        <f>TRIM(PROPER('Base de datos cruda'!C5118))</f>
        <v>Female</v>
      </c>
      <c r="D5118" s="28">
        <v>4.28</v>
      </c>
      <c r="E5118" s="28">
        <v>2.43</v>
      </c>
      <c r="F5118" s="28">
        <v>7.37</v>
      </c>
      <c r="G5118" s="28">
        <v>87.56</v>
      </c>
      <c r="H5118" s="28" t="str">
        <f>TRIM(PROPER('Base de datos cruda'!H5118))</f>
        <v>Rpg</v>
      </c>
      <c r="I5118" s="28">
        <v>2.29</v>
      </c>
      <c r="J5118" s="28">
        <v>6.01</v>
      </c>
      <c r="K5118" s="28">
        <v>262.24</v>
      </c>
      <c r="L5118" s="28">
        <f>IF('Base de datos cruda'!L5118&lt;0,,'Base de datos cruda'!L5118)</f>
        <v>11.19</v>
      </c>
      <c r="M5118" s="28" t="str">
        <f>IF(TRIM(PROPER('Base de datos cruda'!M5118))="High","Alto",IF(TRIM(PROPER('Base de datos cruda'!M5118))="Medium","Medio","Bajo"))</f>
        <v>Medio</v>
      </c>
      <c r="N5118" s="29">
        <v>45.96</v>
      </c>
      <c r="O5118" s="32">
        <f t="shared" si="1"/>
        <v>45.96</v>
      </c>
      <c r="P5118" s="33">
        <f t="shared" si="2"/>
        <v>10.29</v>
      </c>
      <c r="Q5118" s="34">
        <f t="shared" si="3"/>
        <v>0.5677570093</v>
      </c>
      <c r="R5118" s="35" t="str">
        <f t="shared" si="4"/>
        <v>Bajo</v>
      </c>
      <c r="S5118" s="35" t="str">
        <f>IF(O5118="","",IF(O5118&gt;AVERAGE('Base de datos limpia'!$O$2:$O$8001),"Alto","Normal"))
</f>
        <v>Normal</v>
      </c>
      <c r="T5118" s="35" t="str">
        <f t="shared" si="5"/>
        <v>Gamer casual</v>
      </c>
      <c r="U5118" s="35"/>
    </row>
    <row r="5119">
      <c r="A5119" s="28">
        <v>5118.0</v>
      </c>
      <c r="B5119" s="28">
        <v>24.0</v>
      </c>
      <c r="C5119" s="28" t="str">
        <f>TRIM(PROPER('Base de datos cruda'!C5119))</f>
        <v>Male</v>
      </c>
      <c r="D5119" s="28">
        <v>7.92</v>
      </c>
      <c r="E5119" s="28">
        <v>3.57</v>
      </c>
      <c r="F5119" s="28">
        <v>4.22</v>
      </c>
      <c r="G5119" s="28">
        <v>97.06</v>
      </c>
      <c r="H5119" s="28" t="str">
        <f>TRIM(PROPER('Base de datos cruda'!H5119))</f>
        <v>Fps</v>
      </c>
      <c r="I5119" s="28">
        <v>0.31</v>
      </c>
      <c r="J5119" s="28">
        <v>12.84</v>
      </c>
      <c r="K5119" s="28">
        <v>222.37</v>
      </c>
      <c r="L5119" s="28">
        <f>IF('Base de datos cruda'!L5119&lt;0,,'Base de datos cruda'!L5119)</f>
        <v>18.17</v>
      </c>
      <c r="M5119" s="28" t="str">
        <f>IF(TRIM(PROPER('Base de datos cruda'!M5119))="High","Alto",IF(TRIM(PROPER('Base de datos cruda'!M5119))="Medium","Medio","Bajo"))</f>
        <v>Bajo</v>
      </c>
      <c r="N5119" s="29">
        <v>27.5</v>
      </c>
      <c r="O5119" s="32">
        <f t="shared" si="1"/>
        <v>27.5</v>
      </c>
      <c r="P5119" s="33">
        <f t="shared" si="2"/>
        <v>20.76</v>
      </c>
      <c r="Q5119" s="34">
        <f t="shared" si="3"/>
        <v>0.4507575758</v>
      </c>
      <c r="R5119" s="35" t="str">
        <f t="shared" si="4"/>
        <v>Bajo</v>
      </c>
      <c r="S5119" s="35" t="str">
        <f>IF(O5119="","",IF(O5119&gt;AVERAGE('Base de datos limpia'!$O$2:$O$8001),"Alto","Normal"))
</f>
        <v>Normal</v>
      </c>
      <c r="T5119" s="35" t="str">
        <f t="shared" si="5"/>
        <v>Gamer moderado</v>
      </c>
      <c r="U5119" s="35"/>
    </row>
    <row r="5120">
      <c r="A5120" s="28">
        <v>5119.0</v>
      </c>
      <c r="B5120" s="28">
        <v>19.0</v>
      </c>
      <c r="C5120" s="28" t="str">
        <f>TRIM(PROPER('Base de datos cruda'!C5120))</f>
        <v>Female</v>
      </c>
      <c r="D5120" s="28">
        <v>5.9</v>
      </c>
      <c r="E5120" s="28">
        <v>2.89</v>
      </c>
      <c r="F5120" s="28">
        <v>8.84</v>
      </c>
      <c r="G5120" s="28">
        <v>72.71</v>
      </c>
      <c r="H5120" s="28" t="str">
        <f>TRIM(PROPER('Base de datos cruda'!H5120))</f>
        <v>Rpg</v>
      </c>
      <c r="I5120" s="28">
        <v>2.66</v>
      </c>
      <c r="J5120" s="28">
        <v>11.61</v>
      </c>
      <c r="K5120" s="28">
        <v>242.06</v>
      </c>
      <c r="L5120" s="28">
        <f>IF('Base de datos cruda'!L5120&lt;0,,'Base de datos cruda'!L5120)</f>
        <v>11.73</v>
      </c>
      <c r="M5120" s="28" t="str">
        <f>IF(TRIM(PROPER('Base de datos cruda'!M5120))="High","Alto",IF(TRIM(PROPER('Base de datos cruda'!M5120))="Medium","Medio","Bajo"))</f>
        <v>Bajo</v>
      </c>
      <c r="N5120" s="29">
        <v>36.66</v>
      </c>
      <c r="O5120" s="32">
        <f t="shared" si="1"/>
        <v>36.66</v>
      </c>
      <c r="P5120" s="33">
        <f t="shared" si="2"/>
        <v>17.51</v>
      </c>
      <c r="Q5120" s="34">
        <f t="shared" si="3"/>
        <v>0.4898305085</v>
      </c>
      <c r="R5120" s="35" t="str">
        <f t="shared" si="4"/>
        <v>Bajo</v>
      </c>
      <c r="S5120" s="35" t="str">
        <f>IF(O5120="","",IF(O5120&gt;AVERAGE('Base de datos limpia'!$O$2:$O$8001),"Alto","Normal"))
</f>
        <v>Normal</v>
      </c>
      <c r="T5120" s="35" t="str">
        <f t="shared" si="5"/>
        <v>Gamer casual</v>
      </c>
      <c r="U5120" s="35"/>
    </row>
    <row r="5121">
      <c r="A5121" s="28">
        <v>5120.0</v>
      </c>
      <c r="B5121" s="28">
        <v>20.0</v>
      </c>
      <c r="C5121" s="28" t="str">
        <f>TRIM(PROPER('Base de datos cruda'!C5121))</f>
        <v>Other</v>
      </c>
      <c r="D5121" s="28">
        <v>2.62</v>
      </c>
      <c r="E5121" s="28">
        <v>5.86</v>
      </c>
      <c r="F5121" s="28">
        <v>8.59</v>
      </c>
      <c r="G5121" s="28">
        <v>63.62</v>
      </c>
      <c r="H5121" s="28" t="str">
        <f>TRIM(PROPER('Base de datos cruda'!H5121))</f>
        <v>Rpg</v>
      </c>
      <c r="I5121" s="28">
        <v>3.36</v>
      </c>
      <c r="J5121" s="28">
        <v>5.2</v>
      </c>
      <c r="K5121" s="28">
        <v>260.07</v>
      </c>
      <c r="L5121" s="28">
        <f>IF('Base de datos cruda'!L5121&lt;0,,'Base de datos cruda'!L5121)</f>
        <v>8.13</v>
      </c>
      <c r="M5121" s="28" t="str">
        <f>IF(TRIM(PROPER('Base de datos cruda'!M5121))="High","Alto",IF(TRIM(PROPER('Base de datos cruda'!M5121))="Medium","Medio","Bajo"))</f>
        <v>Medio</v>
      </c>
      <c r="N5121" s="29">
        <v>87.95</v>
      </c>
      <c r="O5121" s="32">
        <f t="shared" si="1"/>
        <v>87.95</v>
      </c>
      <c r="P5121" s="33">
        <f t="shared" si="2"/>
        <v>7.82</v>
      </c>
      <c r="Q5121" s="34">
        <f t="shared" si="3"/>
        <v>2.236641221</v>
      </c>
      <c r="R5121" s="35" t="str">
        <f t="shared" si="4"/>
        <v>Alto</v>
      </c>
      <c r="S5121" s="35" t="str">
        <f>IF(O5121="","",IF(O5121&gt;AVERAGE('Base de datos limpia'!$O$2:$O$8001),"Alto","Normal"))
</f>
        <v>Alto</v>
      </c>
      <c r="T5121" s="35" t="str">
        <f t="shared" si="5"/>
        <v>Gamer moderado</v>
      </c>
      <c r="U5121" s="35"/>
    </row>
    <row r="5122">
      <c r="A5122" s="28">
        <v>5121.0</v>
      </c>
      <c r="B5122" s="28">
        <v>22.0</v>
      </c>
      <c r="C5122" s="28" t="str">
        <f>TRIM(PROPER('Base de datos cruda'!C5122))</f>
        <v>Male</v>
      </c>
      <c r="D5122" s="28">
        <v>6.62</v>
      </c>
      <c r="E5122" s="28">
        <v>5.15</v>
      </c>
      <c r="F5122" s="28">
        <v>4.63</v>
      </c>
      <c r="G5122" s="28">
        <v>92.09</v>
      </c>
      <c r="H5122" s="28" t="str">
        <f>TRIM(PROPER('Base de datos cruda'!H5122))</f>
        <v>Rpg</v>
      </c>
      <c r="I5122" s="28">
        <v>3.71</v>
      </c>
      <c r="J5122" s="28">
        <v>8.81</v>
      </c>
      <c r="K5122" s="28">
        <v>238.73</v>
      </c>
      <c r="L5122" s="28">
        <f>IF('Base de datos cruda'!L5122&lt;0,,'Base de datos cruda'!L5122)</f>
        <v>13.17</v>
      </c>
      <c r="M5122" s="28" t="str">
        <f>IF(TRIM(PROPER('Base de datos cruda'!M5122))="High","Alto",IF(TRIM(PROPER('Base de datos cruda'!M5122))="Medium","Medio","Bajo"))</f>
        <v>Bajo</v>
      </c>
      <c r="N5122" s="29">
        <v>44.72</v>
      </c>
      <c r="O5122" s="32">
        <f t="shared" si="1"/>
        <v>44.72</v>
      </c>
      <c r="P5122" s="33">
        <f t="shared" si="2"/>
        <v>15.43</v>
      </c>
      <c r="Q5122" s="34">
        <f t="shared" si="3"/>
        <v>0.7779456193</v>
      </c>
      <c r="R5122" s="35" t="str">
        <f t="shared" si="4"/>
        <v>Bajo</v>
      </c>
      <c r="S5122" s="35" t="str">
        <f>IF(O5122="","",IF(O5122&gt;AVERAGE('Base de datos limpia'!$O$2:$O$8001),"Alto","Normal"))
</f>
        <v>Normal</v>
      </c>
      <c r="T5122" s="35" t="str">
        <f t="shared" si="5"/>
        <v>Gamer moderado</v>
      </c>
      <c r="U5122" s="35"/>
    </row>
    <row r="5123">
      <c r="A5123" s="28">
        <v>5122.0</v>
      </c>
      <c r="B5123" s="28">
        <v>20.0</v>
      </c>
      <c r="C5123" s="28" t="str">
        <f>TRIM(PROPER('Base de datos cruda'!C5123))</f>
        <v>Male</v>
      </c>
      <c r="D5123" s="28">
        <v>6.15</v>
      </c>
      <c r="E5123" s="28">
        <v>3.97</v>
      </c>
      <c r="F5123" s="28">
        <v>4.56</v>
      </c>
      <c r="G5123" s="28">
        <v>92.18</v>
      </c>
      <c r="H5123" s="28" t="str">
        <f>TRIM(PROPER('Base de datos cruda'!H5123))</f>
        <v>Rpg</v>
      </c>
      <c r="I5123" s="28">
        <v>2.61</v>
      </c>
      <c r="J5123" s="28">
        <v>7.2</v>
      </c>
      <c r="K5123" s="28">
        <v>236.51</v>
      </c>
      <c r="L5123" s="28">
        <f>IF('Base de datos cruda'!L5123&lt;0,,'Base de datos cruda'!L5123)</f>
        <v>13.37</v>
      </c>
      <c r="M5123" s="28" t="str">
        <f>IF(TRIM(PROPER('Base de datos cruda'!M5123))="High","Alto",IF(TRIM(PROPER('Base de datos cruda'!M5123))="Medium","Medio","Bajo"))</f>
        <v>Bajo</v>
      </c>
      <c r="N5123" s="29">
        <v>42.62</v>
      </c>
      <c r="O5123" s="32">
        <f t="shared" si="1"/>
        <v>42.62</v>
      </c>
      <c r="P5123" s="33">
        <f t="shared" si="2"/>
        <v>13.35</v>
      </c>
      <c r="Q5123" s="34">
        <f t="shared" si="3"/>
        <v>0.6455284553</v>
      </c>
      <c r="R5123" s="35" t="str">
        <f t="shared" si="4"/>
        <v>Bajo</v>
      </c>
      <c r="S5123" s="35" t="str">
        <f>IF(O5123="","",IF(O5123&gt;AVERAGE('Base de datos limpia'!$O$2:$O$8001),"Alto","Normal"))
</f>
        <v>Normal</v>
      </c>
      <c r="T5123" s="35" t="str">
        <f t="shared" si="5"/>
        <v>Gamer moderado</v>
      </c>
      <c r="U5123" s="35"/>
    </row>
    <row r="5124">
      <c r="A5124" s="28">
        <v>5123.0</v>
      </c>
      <c r="B5124" s="28">
        <v>19.0</v>
      </c>
      <c r="C5124" s="28" t="str">
        <f>TRIM(PROPER('Base de datos cruda'!C5124))</f>
        <v>Male</v>
      </c>
      <c r="D5124" s="28">
        <v>2.25</v>
      </c>
      <c r="E5124" s="28">
        <v>8.07</v>
      </c>
      <c r="F5124" s="28">
        <v>6.7</v>
      </c>
      <c r="G5124" s="28">
        <v>84.75</v>
      </c>
      <c r="H5124" s="28" t="str">
        <f>TRIM(PROPER('Base de datos cruda'!H5124))</f>
        <v>Fps</v>
      </c>
      <c r="I5124" s="28">
        <v>4.06</v>
      </c>
      <c r="J5124" s="28">
        <v>3.83</v>
      </c>
      <c r="K5124" s="28">
        <v>295.97</v>
      </c>
      <c r="L5124" s="28">
        <f>IF('Base de datos cruda'!L5124&lt;0,,'Base de datos cruda'!L5124)</f>
        <v>6.67</v>
      </c>
      <c r="M5124" s="28" t="str">
        <f>IF(TRIM(PROPER('Base de datos cruda'!M5124))="High","Alto",IF(TRIM(PROPER('Base de datos cruda'!M5124))="Medium","Medio","Bajo"))</f>
        <v>Medio</v>
      </c>
      <c r="N5124" s="29">
        <v>102.585176990658</v>
      </c>
      <c r="O5124" s="33" t="str">
        <f t="shared" si="1"/>
        <v/>
      </c>
      <c r="P5124" s="33">
        <f t="shared" si="2"/>
        <v>6.08</v>
      </c>
      <c r="Q5124" s="34">
        <f t="shared" si="3"/>
        <v>3.586666667</v>
      </c>
      <c r="R5124" s="35" t="str">
        <f t="shared" si="4"/>
        <v>Alto</v>
      </c>
      <c r="S5124" s="35" t="str">
        <f>IF(O5124="","",IF(O5124&gt;AVERAGE('Base de datos limpia'!$O$2:$O$8001),"Alto","Normal"))
</f>
        <v/>
      </c>
      <c r="T5124" s="35" t="str">
        <f t="shared" si="5"/>
        <v>Gamer intensivo</v>
      </c>
      <c r="U5124" s="35"/>
    </row>
    <row r="5125">
      <c r="A5125" s="28">
        <v>5124.0</v>
      </c>
      <c r="B5125" s="28">
        <v>17.0</v>
      </c>
      <c r="C5125" s="28" t="str">
        <f>TRIM(PROPER('Base de datos cruda'!C5125))</f>
        <v>Other</v>
      </c>
      <c r="D5125" s="28">
        <v>0.11</v>
      </c>
      <c r="E5125" s="28">
        <v>1.85</v>
      </c>
      <c r="F5125" s="28">
        <v>7.79</v>
      </c>
      <c r="G5125" s="28">
        <v>83.18</v>
      </c>
      <c r="H5125" s="28" t="str">
        <f>TRIM(PROPER('Base de datos cruda'!H5125))</f>
        <v>Fps</v>
      </c>
      <c r="I5125" s="28">
        <v>3.76</v>
      </c>
      <c r="J5125" s="28">
        <v>5.91</v>
      </c>
      <c r="K5125" s="28">
        <v>316.28</v>
      </c>
      <c r="L5125" s="28">
        <f>IF('Base de datos cruda'!L5125&lt;0,,'Base de datos cruda'!L5125)</f>
        <v>1.5</v>
      </c>
      <c r="M5125" s="28" t="str">
        <f>IF(TRIM(PROPER('Base de datos cruda'!M5125))="High","Alto",IF(TRIM(PROPER('Base de datos cruda'!M5125))="Medium","Medio","Bajo"))</f>
        <v>Medio</v>
      </c>
      <c r="N5125" s="29">
        <v>73.03</v>
      </c>
      <c r="O5125" s="32">
        <f t="shared" si="1"/>
        <v>73.03</v>
      </c>
      <c r="P5125" s="33">
        <f t="shared" si="2"/>
        <v>6.02</v>
      </c>
      <c r="Q5125" s="34">
        <f t="shared" si="3"/>
        <v>16.81818182</v>
      </c>
      <c r="R5125" s="35" t="str">
        <f t="shared" si="4"/>
        <v>Alto</v>
      </c>
      <c r="S5125" s="35" t="str">
        <f>IF(O5125="","",IF(O5125&gt;AVERAGE('Base de datos limpia'!$O$2:$O$8001),"Alto","Normal"))
</f>
        <v>Alto</v>
      </c>
      <c r="T5125" s="35" t="str">
        <f t="shared" si="5"/>
        <v>Gamer casual</v>
      </c>
      <c r="U5125" s="35"/>
    </row>
    <row r="5126">
      <c r="A5126" s="28">
        <v>5125.0</v>
      </c>
      <c r="B5126" s="28">
        <v>17.0</v>
      </c>
      <c r="C5126" s="28" t="str">
        <f>TRIM(PROPER('Base de datos cruda'!C5126))</f>
        <v>Female</v>
      </c>
      <c r="D5126" s="28">
        <v>0.95</v>
      </c>
      <c r="E5126" s="28">
        <v>9.77</v>
      </c>
      <c r="F5126" s="28">
        <v>5.91</v>
      </c>
      <c r="G5126" s="28">
        <v>96.6</v>
      </c>
      <c r="H5126" s="28" t="str">
        <f>TRIM(PROPER('Base de datos cruda'!H5126))</f>
        <v>Rpg</v>
      </c>
      <c r="I5126" s="28">
        <v>0.97</v>
      </c>
      <c r="J5126" s="28">
        <v>3.91</v>
      </c>
      <c r="K5126" s="28">
        <v>314.95</v>
      </c>
      <c r="L5126" s="28">
        <f>IF('Base de datos cruda'!L5126&lt;0,,'Base de datos cruda'!L5126)</f>
        <v>7.67</v>
      </c>
      <c r="M5126" s="28" t="str">
        <f>IF(TRIM(PROPER('Base de datos cruda'!M5126))="High","Alto",IF(TRIM(PROPER('Base de datos cruda'!M5126))="Medium","Medio","Bajo"))</f>
        <v>Alto</v>
      </c>
      <c r="N5126" s="29">
        <v>100.0</v>
      </c>
      <c r="O5126" s="32">
        <f t="shared" si="1"/>
        <v>100</v>
      </c>
      <c r="P5126" s="33">
        <f t="shared" si="2"/>
        <v>4.86</v>
      </c>
      <c r="Q5126" s="34">
        <f t="shared" si="3"/>
        <v>10.28421053</v>
      </c>
      <c r="R5126" s="35" t="str">
        <f t="shared" si="4"/>
        <v>Alto</v>
      </c>
      <c r="S5126" s="35" t="str">
        <f>IF(O5126="","",IF(O5126&gt;AVERAGE('Base de datos limpia'!$O$2:$O$8001),"Alto","Normal"))
</f>
        <v>Alto</v>
      </c>
      <c r="T5126" s="35" t="str">
        <f t="shared" si="5"/>
        <v>Gamer intensivo</v>
      </c>
      <c r="U5126" s="35"/>
    </row>
    <row r="5127">
      <c r="A5127" s="28">
        <v>5126.0</v>
      </c>
      <c r="B5127" s="28">
        <v>19.0</v>
      </c>
      <c r="C5127" s="28" t="str">
        <f>TRIM(PROPER('Base de datos cruda'!C5127))</f>
        <v>Female</v>
      </c>
      <c r="D5127" s="28">
        <v>7.02</v>
      </c>
      <c r="E5127" s="28">
        <v>2.05</v>
      </c>
      <c r="F5127" s="28">
        <v>4.68</v>
      </c>
      <c r="G5127" s="28">
        <v>67.06</v>
      </c>
      <c r="H5127" s="28" t="str">
        <f>TRIM(PROPER('Base de datos cruda'!H5127))</f>
        <v>Rpg</v>
      </c>
      <c r="I5127" s="28">
        <v>2.01</v>
      </c>
      <c r="J5127" s="28">
        <v>9.96</v>
      </c>
      <c r="K5127" s="28">
        <v>235.89</v>
      </c>
      <c r="L5127" s="28">
        <f>IF('Base de datos cruda'!L5127&lt;0,,'Base de datos cruda'!L5127)</f>
        <v>15.42</v>
      </c>
      <c r="M5127" s="28" t="str">
        <f>IF(TRIM(PROPER('Base de datos cruda'!M5127))="High","Alto",IF(TRIM(PROPER('Base de datos cruda'!M5127))="Medium","Medio","Bajo"))</f>
        <v>Bajo</v>
      </c>
      <c r="N5127" s="29">
        <v>20.46</v>
      </c>
      <c r="O5127" s="32">
        <f t="shared" si="1"/>
        <v>20.46</v>
      </c>
      <c r="P5127" s="33">
        <f t="shared" si="2"/>
        <v>16.98</v>
      </c>
      <c r="Q5127" s="34">
        <f t="shared" si="3"/>
        <v>0.292022792</v>
      </c>
      <c r="R5127" s="35" t="str">
        <f t="shared" si="4"/>
        <v>Bajo</v>
      </c>
      <c r="S5127" s="35" t="str">
        <f>IF(O5127="","",IF(O5127&gt;AVERAGE('Base de datos limpia'!$O$2:$O$8001),"Alto","Normal"))
</f>
        <v>Normal</v>
      </c>
      <c r="T5127" s="35" t="str">
        <f t="shared" si="5"/>
        <v>Gamer casual</v>
      </c>
      <c r="U5127" s="35"/>
    </row>
    <row r="5128">
      <c r="A5128" s="28">
        <v>5127.0</v>
      </c>
      <c r="B5128" s="28">
        <v>24.0</v>
      </c>
      <c r="C5128" s="28" t="str">
        <f>TRIM(PROPER('Base de datos cruda'!C5128))</f>
        <v>Male</v>
      </c>
      <c r="D5128" s="28">
        <v>6.69</v>
      </c>
      <c r="E5128" s="28">
        <v>7.96</v>
      </c>
      <c r="F5128" s="28">
        <v>6.55</v>
      </c>
      <c r="G5128" s="28">
        <v>84.66</v>
      </c>
      <c r="H5128" s="28" t="str">
        <f>TRIM(PROPER('Base de datos cruda'!H5128))</f>
        <v>Fps</v>
      </c>
      <c r="I5128" s="28">
        <v>0.71</v>
      </c>
      <c r="J5128" s="28">
        <v>9.02</v>
      </c>
      <c r="K5128" s="28">
        <v>227.06</v>
      </c>
      <c r="L5128" s="28">
        <f>IF('Base de datos cruda'!L5128&lt;0,,'Base de datos cruda'!L5128)</f>
        <v>13.2</v>
      </c>
      <c r="M5128" s="28" t="str">
        <f>IF(TRIM(PROPER('Base de datos cruda'!M5128))="High","Alto",IF(TRIM(PROPER('Base de datos cruda'!M5128))="Medium","Medio","Bajo"))</f>
        <v>Bajo</v>
      </c>
      <c r="N5128" s="29">
        <v>90.2484031700622</v>
      </c>
      <c r="O5128" s="32">
        <f t="shared" si="1"/>
        <v>90.24840317</v>
      </c>
      <c r="P5128" s="33">
        <f t="shared" si="2"/>
        <v>15.71</v>
      </c>
      <c r="Q5128" s="34">
        <f t="shared" si="3"/>
        <v>1.189835575</v>
      </c>
      <c r="R5128" s="35" t="str">
        <f t="shared" si="4"/>
        <v>Alto</v>
      </c>
      <c r="S5128" s="35" t="str">
        <f>IF(O5128="","",IF(O5128&gt;AVERAGE('Base de datos limpia'!$O$2:$O$8001),"Alto","Normal"))
</f>
        <v>Alto</v>
      </c>
      <c r="T5128" s="35" t="str">
        <f t="shared" si="5"/>
        <v>Gamer intensivo</v>
      </c>
      <c r="U5128" s="35"/>
    </row>
    <row r="5129">
      <c r="A5129" s="28">
        <v>5128.0</v>
      </c>
      <c r="B5129" s="28">
        <v>23.0</v>
      </c>
      <c r="C5129" s="28" t="str">
        <f>TRIM(PROPER('Base de datos cruda'!C5129))</f>
        <v>Other</v>
      </c>
      <c r="D5129" s="28">
        <v>2.36</v>
      </c>
      <c r="E5129" s="28">
        <v>4.31</v>
      </c>
      <c r="F5129" s="28">
        <v>5.69</v>
      </c>
      <c r="G5129" s="28">
        <v>61.99</v>
      </c>
      <c r="H5129" s="28" t="str">
        <f>TRIM(PROPER('Base de datos cruda'!H5129))</f>
        <v>Fps</v>
      </c>
      <c r="I5129" s="28">
        <v>0.67</v>
      </c>
      <c r="J5129" s="28">
        <v>4.18</v>
      </c>
      <c r="K5129" s="28">
        <v>279.02</v>
      </c>
      <c r="L5129" s="28">
        <f>IF('Base de datos cruda'!L5129&lt;0,,'Base de datos cruda'!L5129)</f>
        <v>7.63</v>
      </c>
      <c r="M5129" s="28" t="str">
        <f>IF(TRIM(PROPER('Base de datos cruda'!M5129))="High","Alto",IF(TRIM(PROPER('Base de datos cruda'!M5129))="Medium","Medio","Bajo"))</f>
        <v>Medio</v>
      </c>
      <c r="N5129" s="29">
        <v>65.56</v>
      </c>
      <c r="O5129" s="32">
        <f t="shared" si="1"/>
        <v>65.56</v>
      </c>
      <c r="P5129" s="33">
        <f t="shared" si="2"/>
        <v>6.54</v>
      </c>
      <c r="Q5129" s="34">
        <f t="shared" si="3"/>
        <v>1.826271186</v>
      </c>
      <c r="R5129" s="35" t="str">
        <f t="shared" si="4"/>
        <v>Medio</v>
      </c>
      <c r="S5129" s="35" t="str">
        <f>IF(O5129="","",IF(O5129&gt;AVERAGE('Base de datos limpia'!$O$2:$O$8001),"Alto","Normal"))
</f>
        <v>Alto</v>
      </c>
      <c r="T5129" s="35" t="str">
        <f t="shared" si="5"/>
        <v>Gamer moderado</v>
      </c>
      <c r="U5129" s="35"/>
    </row>
    <row r="5130">
      <c r="A5130" s="28">
        <v>5129.0</v>
      </c>
      <c r="B5130" s="28">
        <v>18.0</v>
      </c>
      <c r="C5130" s="28" t="str">
        <f>TRIM(PROPER('Base de datos cruda'!C5130))</f>
        <v>Male</v>
      </c>
      <c r="D5130" s="28">
        <v>2.28</v>
      </c>
      <c r="E5130" s="28">
        <v>8.79</v>
      </c>
      <c r="F5130" s="28">
        <v>5.76</v>
      </c>
      <c r="G5130" s="28">
        <v>65.63</v>
      </c>
      <c r="H5130" s="28" t="str">
        <f>TRIM(PROPER('Base de datos cruda'!H5130))</f>
        <v>Rpg</v>
      </c>
      <c r="I5130" s="28">
        <v>3.56</v>
      </c>
      <c r="J5130" s="28">
        <v>5.82</v>
      </c>
      <c r="K5130" s="28">
        <v>280.23</v>
      </c>
      <c r="L5130" s="28">
        <f>IF('Base de datos cruda'!L5130&lt;0,,'Base de datos cruda'!L5130)</f>
        <v>9.43</v>
      </c>
      <c r="M5130" s="28" t="str">
        <f>IF(TRIM(PROPER('Base de datos cruda'!M5130))="High","Alto",IF(TRIM(PROPER('Base de datos cruda'!M5130))="Medium","Medio","Bajo"))</f>
        <v>Alto</v>
      </c>
      <c r="N5130" s="29">
        <v>85.01</v>
      </c>
      <c r="O5130" s="32">
        <f t="shared" si="1"/>
        <v>85.01</v>
      </c>
      <c r="P5130" s="33">
        <f t="shared" si="2"/>
        <v>8.1</v>
      </c>
      <c r="Q5130" s="34">
        <f t="shared" si="3"/>
        <v>3.855263158</v>
      </c>
      <c r="R5130" s="35" t="str">
        <f t="shared" si="4"/>
        <v>Alto</v>
      </c>
      <c r="S5130" s="35" t="str">
        <f>IF(O5130="","",IF(O5130&gt;AVERAGE('Base de datos limpia'!$O$2:$O$8001),"Alto","Normal"))
</f>
        <v>Alto</v>
      </c>
      <c r="T5130" s="35" t="str">
        <f t="shared" si="5"/>
        <v>Gamer intensivo</v>
      </c>
      <c r="U5130" s="35"/>
    </row>
    <row r="5131">
      <c r="A5131" s="28">
        <v>5130.0</v>
      </c>
      <c r="B5131" s="28">
        <v>24.0</v>
      </c>
      <c r="C5131" s="28" t="str">
        <f>TRIM(PROPER('Base de datos cruda'!C5131))</f>
        <v>Male</v>
      </c>
      <c r="D5131" s="28">
        <v>6.34</v>
      </c>
      <c r="E5131" s="28">
        <v>1.67</v>
      </c>
      <c r="F5131" s="28">
        <v>7.22</v>
      </c>
      <c r="G5131" s="28">
        <v>77.49</v>
      </c>
      <c r="H5131" s="28" t="str">
        <f>TRIM(PROPER('Base de datos cruda'!H5131))</f>
        <v>Casual</v>
      </c>
      <c r="I5131" s="28">
        <v>2.65</v>
      </c>
      <c r="J5131" s="28">
        <v>10.96</v>
      </c>
      <c r="K5131" s="28">
        <v>235.28</v>
      </c>
      <c r="L5131" s="28">
        <f>IF('Base de datos cruda'!L5131&lt;0,,'Base de datos cruda'!L5131)</f>
        <v>10.86</v>
      </c>
      <c r="M5131" s="28" t="str">
        <f>IF(TRIM(PROPER('Base de datos cruda'!M5131))="High","Alto",IF(TRIM(PROPER('Base de datos cruda'!M5131))="Medium","Medio","Bajo"))</f>
        <v>Bajo</v>
      </c>
      <c r="N5131" s="29">
        <v>28.32</v>
      </c>
      <c r="O5131" s="32">
        <f t="shared" si="1"/>
        <v>28.32</v>
      </c>
      <c r="P5131" s="33">
        <f t="shared" si="2"/>
        <v>17.3</v>
      </c>
      <c r="Q5131" s="34">
        <f t="shared" si="3"/>
        <v>0.2634069401</v>
      </c>
      <c r="R5131" s="35" t="str">
        <f t="shared" si="4"/>
        <v>Bajo</v>
      </c>
      <c r="S5131" s="35" t="str">
        <f>IF(O5131="","",IF(O5131&gt;AVERAGE('Base de datos limpia'!$O$2:$O$8001),"Alto","Normal"))
</f>
        <v>Normal</v>
      </c>
      <c r="T5131" s="35" t="str">
        <f t="shared" si="5"/>
        <v>Gamer casual</v>
      </c>
      <c r="U5131" s="35"/>
    </row>
    <row r="5132">
      <c r="A5132" s="28">
        <v>5131.0</v>
      </c>
      <c r="B5132" s="28">
        <v>20.0</v>
      </c>
      <c r="C5132" s="28" t="str">
        <f>TRIM(PROPER('Base de datos cruda'!C5132))</f>
        <v>Female</v>
      </c>
      <c r="D5132" s="28">
        <v>7.5</v>
      </c>
      <c r="E5132" s="28">
        <v>4.37</v>
      </c>
      <c r="F5132" s="28">
        <v>8.43</v>
      </c>
      <c r="G5132" s="28">
        <v>92.85</v>
      </c>
      <c r="H5132" s="28" t="str">
        <f>TRIM(PROPER('Base de datos cruda'!H5132))</f>
        <v>Fps</v>
      </c>
      <c r="I5132" s="28">
        <v>3.0</v>
      </c>
      <c r="J5132" s="28">
        <v>11.25</v>
      </c>
      <c r="K5132" s="28">
        <v>222.97</v>
      </c>
      <c r="L5132" s="28">
        <f>IF('Base de datos cruda'!L5132&lt;0,,'Base de datos cruda'!L5132)</f>
        <v>14.11</v>
      </c>
      <c r="M5132" s="28" t="str">
        <f>IF(TRIM(PROPER('Base de datos cruda'!M5132))="High","Alto",IF(TRIM(PROPER('Base de datos cruda'!M5132))="Medium","Medio","Bajo"))</f>
        <v>Bajo</v>
      </c>
      <c r="N5132" s="29">
        <v>53.3254307794329</v>
      </c>
      <c r="O5132" s="32">
        <f t="shared" si="1"/>
        <v>53.32543078</v>
      </c>
      <c r="P5132" s="33">
        <f t="shared" si="2"/>
        <v>18.75</v>
      </c>
      <c r="Q5132" s="34">
        <f t="shared" si="3"/>
        <v>0.5826666667</v>
      </c>
      <c r="R5132" s="35" t="str">
        <f t="shared" si="4"/>
        <v>Medio</v>
      </c>
      <c r="S5132" s="35" t="str">
        <f>IF(O5132="","",IF(O5132&gt;AVERAGE('Base de datos limpia'!$O$2:$O$8001),"Alto","Normal"))
</f>
        <v>Normal</v>
      </c>
      <c r="T5132" s="35" t="str">
        <f t="shared" si="5"/>
        <v>Gamer moderado</v>
      </c>
      <c r="U5132" s="35"/>
    </row>
    <row r="5133">
      <c r="A5133" s="28">
        <v>5132.0</v>
      </c>
      <c r="B5133" s="28">
        <v>18.0</v>
      </c>
      <c r="C5133" s="28" t="str">
        <f>TRIM(PROPER('Base de datos cruda'!C5133))</f>
        <v>Female</v>
      </c>
      <c r="D5133" s="28">
        <v>6.23</v>
      </c>
      <c r="E5133" s="28">
        <v>4.02</v>
      </c>
      <c r="F5133" s="28">
        <v>6.79</v>
      </c>
      <c r="G5133" s="28">
        <v>89.33</v>
      </c>
      <c r="H5133" s="28" t="str">
        <f>TRIM(PROPER('Base de datos cruda'!H5133))</f>
        <v>Rpg</v>
      </c>
      <c r="I5133" s="28">
        <v>3.66</v>
      </c>
      <c r="J5133" s="28">
        <v>7.41</v>
      </c>
      <c r="K5133" s="28">
        <v>254.43</v>
      </c>
      <c r="L5133" s="28">
        <f>IF('Base de datos cruda'!L5133&lt;0,,'Base de datos cruda'!L5133)</f>
        <v>11.5</v>
      </c>
      <c r="M5133" s="28" t="str">
        <f>IF(TRIM(PROPER('Base de datos cruda'!M5133))="High","Alto",IF(TRIM(PROPER('Base de datos cruda'!M5133))="Medium","Medio","Bajo"))</f>
        <v>Bajo</v>
      </c>
      <c r="N5133" s="29">
        <v>47.0</v>
      </c>
      <c r="O5133" s="32">
        <f t="shared" si="1"/>
        <v>47</v>
      </c>
      <c r="P5133" s="33">
        <f t="shared" si="2"/>
        <v>13.64</v>
      </c>
      <c r="Q5133" s="34">
        <f t="shared" si="3"/>
        <v>0.6452648475</v>
      </c>
      <c r="R5133" s="35" t="str">
        <f t="shared" si="4"/>
        <v>Bajo</v>
      </c>
      <c r="S5133" s="35" t="str">
        <f>IF(O5133="","",IF(O5133&gt;AVERAGE('Base de datos limpia'!$O$2:$O$8001),"Alto","Normal"))
</f>
        <v>Normal</v>
      </c>
      <c r="T5133" s="35" t="str">
        <f t="shared" si="5"/>
        <v>Gamer moderado</v>
      </c>
      <c r="U5133" s="35"/>
    </row>
    <row r="5134">
      <c r="A5134" s="28">
        <v>5133.0</v>
      </c>
      <c r="B5134" s="28">
        <v>20.0</v>
      </c>
      <c r="C5134" s="28" t="str">
        <f>TRIM(PROPER('Base de datos cruda'!C5134))</f>
        <v>Male</v>
      </c>
      <c r="D5134" s="28">
        <v>4.84</v>
      </c>
      <c r="E5134" s="28">
        <v>9.94</v>
      </c>
      <c r="F5134" s="28">
        <v>7.44</v>
      </c>
      <c r="G5134" s="28">
        <v>98.96</v>
      </c>
      <c r="H5134" s="28" t="str">
        <f>TRIM(PROPER('Base de datos cruda'!H5134))</f>
        <v>Casual</v>
      </c>
      <c r="I5134" s="28">
        <v>1.39</v>
      </c>
      <c r="J5134" s="28">
        <v>9.86</v>
      </c>
      <c r="K5134" s="28">
        <v>263.78</v>
      </c>
      <c r="L5134" s="28">
        <f>IF('Base de datos cruda'!L5134&lt;0,,'Base de datos cruda'!L5134)</f>
        <v>16.42</v>
      </c>
      <c r="M5134" s="28" t="str">
        <f>IF(TRIM(PROPER('Base de datos cruda'!M5134))="High","Alto",IF(TRIM(PROPER('Base de datos cruda'!M5134))="Medium","Medio","Bajo"))</f>
        <v>Medio</v>
      </c>
      <c r="N5134" s="29">
        <v>100.0</v>
      </c>
      <c r="O5134" s="32">
        <f t="shared" si="1"/>
        <v>100</v>
      </c>
      <c r="P5134" s="33">
        <f t="shared" si="2"/>
        <v>14.7</v>
      </c>
      <c r="Q5134" s="34">
        <f t="shared" si="3"/>
        <v>2.053719008</v>
      </c>
      <c r="R5134" s="35" t="str">
        <f t="shared" si="4"/>
        <v>Alto</v>
      </c>
      <c r="S5134" s="35" t="str">
        <f>IF(O5134="","",IF(O5134&gt;AVERAGE('Base de datos limpia'!$O$2:$O$8001),"Alto","Normal"))
</f>
        <v>Alto</v>
      </c>
      <c r="T5134" s="35" t="str">
        <f t="shared" si="5"/>
        <v>Gamer intensivo</v>
      </c>
      <c r="U5134" s="35"/>
    </row>
    <row r="5135">
      <c r="A5135" s="28">
        <v>5134.0</v>
      </c>
      <c r="B5135" s="28">
        <v>19.0</v>
      </c>
      <c r="C5135" s="28" t="str">
        <f>TRIM(PROPER('Base de datos cruda'!C5135))</f>
        <v>Male</v>
      </c>
      <c r="D5135" s="28">
        <v>1.94</v>
      </c>
      <c r="E5135" s="28">
        <v>9.87</v>
      </c>
      <c r="F5135" s="28">
        <v>7.3</v>
      </c>
      <c r="G5135" s="28">
        <v>61.79</v>
      </c>
      <c r="H5135" s="28" t="str">
        <f>TRIM(PROPER('Base de datos cruda'!H5135))</f>
        <v>Fps</v>
      </c>
      <c r="I5135" s="28">
        <v>2.01</v>
      </c>
      <c r="J5135" s="28">
        <v>7.6</v>
      </c>
      <c r="K5135" s="28">
        <v>278.11</v>
      </c>
      <c r="L5135" s="28">
        <f>IF('Base de datos cruda'!L5135&lt;0,,'Base de datos cruda'!L5135)</f>
        <v>5.75</v>
      </c>
      <c r="M5135" s="28" t="str">
        <f>IF(TRIM(PROPER('Base de datos cruda'!M5135))="High","Alto",IF(TRIM(PROPER('Base de datos cruda'!M5135))="Medium","Medio","Bajo"))</f>
        <v>Medio</v>
      </c>
      <c r="N5135" s="29">
        <v>100.0</v>
      </c>
      <c r="O5135" s="32">
        <f t="shared" si="1"/>
        <v>100</v>
      </c>
      <c r="P5135" s="33">
        <f t="shared" si="2"/>
        <v>9.54</v>
      </c>
      <c r="Q5135" s="34">
        <f t="shared" si="3"/>
        <v>5.087628866</v>
      </c>
      <c r="R5135" s="35" t="str">
        <f t="shared" si="4"/>
        <v>Alto</v>
      </c>
      <c r="S5135" s="35" t="str">
        <f>IF(O5135="","",IF(O5135&gt;AVERAGE('Base de datos limpia'!$O$2:$O$8001),"Alto","Normal"))
</f>
        <v>Alto</v>
      </c>
      <c r="T5135" s="35" t="str">
        <f t="shared" si="5"/>
        <v>Gamer intensivo</v>
      </c>
      <c r="U5135" s="35"/>
    </row>
    <row r="5136">
      <c r="A5136" s="28">
        <v>5135.0</v>
      </c>
      <c r="B5136" s="28">
        <v>23.0</v>
      </c>
      <c r="C5136" s="28" t="str">
        <f>TRIM(PROPER('Base de datos cruda'!C5136))</f>
        <v>Male</v>
      </c>
      <c r="D5136" s="28">
        <v>4.21</v>
      </c>
      <c r="E5136" s="28">
        <v>2.71</v>
      </c>
      <c r="F5136" s="28">
        <v>6.76</v>
      </c>
      <c r="G5136" s="28">
        <v>75.25</v>
      </c>
      <c r="H5136" s="28" t="str">
        <f>TRIM(PROPER('Base de datos cruda'!H5136))</f>
        <v>Fps</v>
      </c>
      <c r="I5136" s="28">
        <v>3.03</v>
      </c>
      <c r="J5136" s="28">
        <v>7.41</v>
      </c>
      <c r="K5136" s="28">
        <v>260.72</v>
      </c>
      <c r="L5136" s="28">
        <f>IF('Base de datos cruda'!L5136&lt;0,,'Base de datos cruda'!L5136)</f>
        <v>13.06</v>
      </c>
      <c r="M5136" s="28" t="str">
        <f>IF(TRIM(PROPER('Base de datos cruda'!M5136))="High","Alto",IF(TRIM(PROPER('Base de datos cruda'!M5136))="Medium","Medio","Bajo"))</f>
        <v>Medio</v>
      </c>
      <c r="N5136" s="29">
        <v>48.57</v>
      </c>
      <c r="O5136" s="32">
        <f t="shared" si="1"/>
        <v>48.57</v>
      </c>
      <c r="P5136" s="33">
        <f t="shared" si="2"/>
        <v>11.62</v>
      </c>
      <c r="Q5136" s="34">
        <f t="shared" si="3"/>
        <v>0.6437054632</v>
      </c>
      <c r="R5136" s="35" t="str">
        <f t="shared" si="4"/>
        <v>Bajo</v>
      </c>
      <c r="S5136" s="35" t="str">
        <f>IF(O5136="","",IF(O5136&gt;AVERAGE('Base de datos limpia'!$O$2:$O$8001),"Alto","Normal"))
</f>
        <v>Normal</v>
      </c>
      <c r="T5136" s="35" t="str">
        <f t="shared" si="5"/>
        <v>Gamer casual</v>
      </c>
      <c r="U5136" s="35"/>
    </row>
    <row r="5137">
      <c r="A5137" s="28">
        <v>5136.0</v>
      </c>
      <c r="B5137" s="28">
        <v>20.0</v>
      </c>
      <c r="C5137" s="28" t="str">
        <f>TRIM(PROPER('Base de datos cruda'!C5137))</f>
        <v>Male</v>
      </c>
      <c r="D5137" s="28">
        <v>1.87</v>
      </c>
      <c r="E5137" s="28">
        <v>6.67</v>
      </c>
      <c r="F5137" s="28">
        <v>5.55</v>
      </c>
      <c r="G5137" s="28">
        <v>66.35</v>
      </c>
      <c r="H5137" s="28" t="str">
        <f>TRIM(PROPER('Base de datos cruda'!H5137))</f>
        <v>Casual</v>
      </c>
      <c r="I5137" s="28">
        <v>0.48</v>
      </c>
      <c r="J5137" s="28">
        <v>4.7</v>
      </c>
      <c r="K5137" s="28">
        <v>297.19</v>
      </c>
      <c r="L5137" s="28">
        <f>IF('Base de datos cruda'!L5137&lt;0,,'Base de datos cruda'!L5137)</f>
        <v>5.6</v>
      </c>
      <c r="M5137" s="28" t="str">
        <f>IF(TRIM(PROPER('Base de datos cruda'!M5137))="High","Alto",IF(TRIM(PROPER('Base de datos cruda'!M5137))="Medium","Medio","Bajo"))</f>
        <v>Medio</v>
      </c>
      <c r="N5137" s="29">
        <v>85.15</v>
      </c>
      <c r="O5137" s="32">
        <f t="shared" si="1"/>
        <v>85.15</v>
      </c>
      <c r="P5137" s="33">
        <f t="shared" si="2"/>
        <v>6.57</v>
      </c>
      <c r="Q5137" s="34">
        <f t="shared" si="3"/>
        <v>3.56684492</v>
      </c>
      <c r="R5137" s="35" t="str">
        <f t="shared" si="4"/>
        <v>Alto</v>
      </c>
      <c r="S5137" s="35" t="str">
        <f>IF(O5137="","",IF(O5137&gt;AVERAGE('Base de datos limpia'!$O$2:$O$8001),"Alto","Normal"))
</f>
        <v>Alto</v>
      </c>
      <c r="T5137" s="35" t="str">
        <f t="shared" si="5"/>
        <v>Gamer intensivo</v>
      </c>
      <c r="U5137" s="35"/>
    </row>
    <row r="5138">
      <c r="A5138" s="28">
        <v>5137.0</v>
      </c>
      <c r="B5138" s="28">
        <v>23.0</v>
      </c>
      <c r="C5138" s="28" t="str">
        <f>TRIM(PROPER('Base de datos cruda'!C5138))</f>
        <v>Male</v>
      </c>
      <c r="D5138" s="28">
        <v>6.46</v>
      </c>
      <c r="E5138" s="28">
        <v>5.82</v>
      </c>
      <c r="F5138" s="28">
        <v>5.89</v>
      </c>
      <c r="G5138" s="28">
        <v>61.48</v>
      </c>
      <c r="H5138" s="28" t="str">
        <f>TRIM(PROPER('Base de datos cruda'!H5138))</f>
        <v>Fps</v>
      </c>
      <c r="I5138" s="28">
        <v>4.17</v>
      </c>
      <c r="J5138" s="28">
        <v>8.61</v>
      </c>
      <c r="K5138" s="28">
        <v>232.44</v>
      </c>
      <c r="L5138" s="28">
        <f>IF('Base de datos cruda'!L5138&lt;0,,'Base de datos cruda'!L5138)</f>
        <v>11.09</v>
      </c>
      <c r="M5138" s="28" t="str">
        <f>IF(TRIM(PROPER('Base de datos cruda'!M5138))="High","Alto",IF(TRIM(PROPER('Base de datos cruda'!M5138))="Medium","Medio","Bajo"))</f>
        <v>Bajo</v>
      </c>
      <c r="N5138" s="29">
        <v>34.51</v>
      </c>
      <c r="O5138" s="32">
        <f t="shared" si="1"/>
        <v>34.51</v>
      </c>
      <c r="P5138" s="33">
        <f t="shared" si="2"/>
        <v>15.07</v>
      </c>
      <c r="Q5138" s="34">
        <f t="shared" si="3"/>
        <v>0.9009287926</v>
      </c>
      <c r="R5138" s="35" t="str">
        <f t="shared" si="4"/>
        <v>Bajo</v>
      </c>
      <c r="S5138" s="35" t="str">
        <f>IF(O5138="","",IF(O5138&gt;AVERAGE('Base de datos limpia'!$O$2:$O$8001),"Alto","Normal"))
</f>
        <v>Normal</v>
      </c>
      <c r="T5138" s="35" t="str">
        <f t="shared" si="5"/>
        <v>Gamer moderado</v>
      </c>
      <c r="U5138" s="35"/>
    </row>
    <row r="5139">
      <c r="A5139" s="28">
        <v>5138.0</v>
      </c>
      <c r="B5139" s="28">
        <v>24.0</v>
      </c>
      <c r="C5139" s="28" t="str">
        <f>TRIM(PROPER('Base de datos cruda'!C5139))</f>
        <v>Other</v>
      </c>
      <c r="D5139" s="28">
        <v>3.1</v>
      </c>
      <c r="E5139" s="28">
        <v>2.39</v>
      </c>
      <c r="F5139" s="28">
        <v>5.58</v>
      </c>
      <c r="G5139" s="28">
        <v>70.58</v>
      </c>
      <c r="H5139" s="28" t="str">
        <f>TRIM(PROPER('Base de datos cruda'!H5139))</f>
        <v>Rpg</v>
      </c>
      <c r="I5139" s="28">
        <v>1.72</v>
      </c>
      <c r="J5139" s="28">
        <v>5.61</v>
      </c>
      <c r="K5139" s="28">
        <v>283.61</v>
      </c>
      <c r="L5139" s="28">
        <f>IF('Base de datos cruda'!L5139&lt;0,,'Base de datos cruda'!L5139)</f>
        <v>9.22</v>
      </c>
      <c r="M5139" s="28" t="str">
        <f>IF(TRIM(PROPER('Base de datos cruda'!M5139))="High","Alto",IF(TRIM(PROPER('Base de datos cruda'!M5139))="Medium","Medio","Bajo"))</f>
        <v>Medio</v>
      </c>
      <c r="N5139" s="29">
        <v>52.2</v>
      </c>
      <c r="O5139" s="32">
        <f t="shared" si="1"/>
        <v>52.2</v>
      </c>
      <c r="P5139" s="33">
        <f t="shared" si="2"/>
        <v>8.71</v>
      </c>
      <c r="Q5139" s="34">
        <f t="shared" si="3"/>
        <v>0.7709677419</v>
      </c>
      <c r="R5139" s="35" t="str">
        <f t="shared" si="4"/>
        <v>Medio</v>
      </c>
      <c r="S5139" s="35" t="str">
        <f>IF(O5139="","",IF(O5139&gt;AVERAGE('Base de datos limpia'!$O$2:$O$8001),"Alto","Normal"))
</f>
        <v>Normal</v>
      </c>
      <c r="T5139" s="35" t="str">
        <f t="shared" si="5"/>
        <v>Gamer casual</v>
      </c>
      <c r="U5139" s="35"/>
    </row>
    <row r="5140">
      <c r="A5140" s="28">
        <v>5139.0</v>
      </c>
      <c r="B5140" s="28">
        <v>19.0</v>
      </c>
      <c r="C5140" s="28" t="str">
        <f>TRIM(PROPER('Base de datos cruda'!C5140))</f>
        <v>Female</v>
      </c>
      <c r="D5140" s="28">
        <v>6.67</v>
      </c>
      <c r="E5140" s="28">
        <v>2.51</v>
      </c>
      <c r="F5140" s="28">
        <v>8.59</v>
      </c>
      <c r="G5140" s="28">
        <v>69.78</v>
      </c>
      <c r="H5140" s="28" t="str">
        <f>TRIM(PROPER('Base de datos cruda'!H5140))</f>
        <v>Rpg</v>
      </c>
      <c r="I5140" s="28">
        <v>3.29</v>
      </c>
      <c r="J5140" s="28">
        <v>10.89</v>
      </c>
      <c r="K5140" s="28">
        <v>231.57</v>
      </c>
      <c r="L5140" s="28">
        <f>IF('Base de datos cruda'!L5140&lt;0,,'Base de datos cruda'!L5140)</f>
        <v>16.08</v>
      </c>
      <c r="M5140" s="28" t="str">
        <f>IF(TRIM(PROPER('Base de datos cruda'!M5140))="High","Alto",IF(TRIM(PROPER('Base de datos cruda'!M5140))="Medium","Medio","Bajo"))</f>
        <v>Bajo</v>
      </c>
      <c r="N5140" s="29">
        <v>46.13</v>
      </c>
      <c r="O5140" s="32">
        <f t="shared" si="1"/>
        <v>46.13</v>
      </c>
      <c r="P5140" s="33">
        <f t="shared" si="2"/>
        <v>17.56</v>
      </c>
      <c r="Q5140" s="34">
        <f t="shared" si="3"/>
        <v>0.3763118441</v>
      </c>
      <c r="R5140" s="35" t="str">
        <f t="shared" si="4"/>
        <v>Bajo</v>
      </c>
      <c r="S5140" s="35" t="str">
        <f>IF(O5140="","",IF(O5140&gt;AVERAGE('Base de datos limpia'!$O$2:$O$8001),"Alto","Normal"))
</f>
        <v>Normal</v>
      </c>
      <c r="T5140" s="35" t="str">
        <f t="shared" si="5"/>
        <v>Gamer casual</v>
      </c>
      <c r="U5140" s="35"/>
    </row>
    <row r="5141">
      <c r="A5141" s="28">
        <v>5140.0</v>
      </c>
      <c r="B5141" s="28">
        <v>22.0</v>
      </c>
      <c r="C5141" s="28" t="str">
        <f>TRIM(PROPER('Base de datos cruda'!C5141))</f>
        <v>Female</v>
      </c>
      <c r="D5141" s="28">
        <v>3.05</v>
      </c>
      <c r="E5141" s="28">
        <v>9.9</v>
      </c>
      <c r="F5141" s="28">
        <v>8.13</v>
      </c>
      <c r="G5141" s="28">
        <v>76.8</v>
      </c>
      <c r="H5141" s="28" t="str">
        <f>TRIM(PROPER('Base de datos cruda'!H5141))</f>
        <v>Fps</v>
      </c>
      <c r="I5141" s="28">
        <v>4.98</v>
      </c>
      <c r="J5141" s="28">
        <v>7.9</v>
      </c>
      <c r="K5141" s="28">
        <v>282.06</v>
      </c>
      <c r="L5141" s="28">
        <f>IF('Base de datos cruda'!L5141&lt;0,,'Base de datos cruda'!L5141)</f>
        <v>6.8</v>
      </c>
      <c r="M5141" s="28" t="str">
        <f>IF(TRIM(PROPER('Base de datos cruda'!M5141))="High","Alto",IF(TRIM(PROPER('Base de datos cruda'!M5141))="Medium","Medio","Bajo"))</f>
        <v>Medio</v>
      </c>
      <c r="N5141" s="29">
        <v>99.73</v>
      </c>
      <c r="O5141" s="32">
        <f t="shared" si="1"/>
        <v>99.73</v>
      </c>
      <c r="P5141" s="33">
        <f t="shared" si="2"/>
        <v>10.95</v>
      </c>
      <c r="Q5141" s="34">
        <f t="shared" si="3"/>
        <v>3.245901639</v>
      </c>
      <c r="R5141" s="35" t="str">
        <f t="shared" si="4"/>
        <v>Alto</v>
      </c>
      <c r="S5141" s="35" t="str">
        <f>IF(O5141="","",IF(O5141&gt;AVERAGE('Base de datos limpia'!$O$2:$O$8001),"Alto","Normal"))
</f>
        <v>Alto</v>
      </c>
      <c r="T5141" s="35" t="str">
        <f t="shared" si="5"/>
        <v>Gamer intensivo</v>
      </c>
      <c r="U5141" s="35"/>
    </row>
    <row r="5142">
      <c r="A5142" s="28">
        <v>5141.0</v>
      </c>
      <c r="B5142" s="28">
        <v>17.0</v>
      </c>
      <c r="C5142" s="28" t="str">
        <f>TRIM(PROPER('Base de datos cruda'!C5142))</f>
        <v>Female</v>
      </c>
      <c r="D5142" s="28">
        <v>6.59</v>
      </c>
      <c r="E5142" s="28">
        <v>5.07</v>
      </c>
      <c r="F5142" s="28">
        <v>6.9</v>
      </c>
      <c r="G5142" s="28">
        <v>65.6</v>
      </c>
      <c r="H5142" s="28" t="str">
        <f>TRIM(PROPER('Base de datos cruda'!H5142))</f>
        <v>Fps</v>
      </c>
      <c r="I5142" s="28">
        <v>2.38</v>
      </c>
      <c r="J5142" s="28">
        <v>9.25</v>
      </c>
      <c r="K5142" s="28">
        <v>235.23</v>
      </c>
      <c r="L5142" s="28">
        <f>IF('Base de datos cruda'!L5142&lt;0,,'Base de datos cruda'!L5142)</f>
        <v>13.19</v>
      </c>
      <c r="M5142" s="28" t="str">
        <f>IF(TRIM(PROPER('Base de datos cruda'!M5142))="High","Alto",IF(TRIM(PROPER('Base de datos cruda'!M5142))="Medium","Medio","Bajo"))</f>
        <v>Bajo</v>
      </c>
      <c r="N5142" s="29">
        <v>51.26</v>
      </c>
      <c r="O5142" s="32">
        <f t="shared" si="1"/>
        <v>51.26</v>
      </c>
      <c r="P5142" s="33">
        <f t="shared" si="2"/>
        <v>15.84</v>
      </c>
      <c r="Q5142" s="34">
        <f t="shared" si="3"/>
        <v>0.7693474962</v>
      </c>
      <c r="R5142" s="35" t="str">
        <f t="shared" si="4"/>
        <v>Medio</v>
      </c>
      <c r="S5142" s="35" t="str">
        <f>IF(O5142="","",IF(O5142&gt;AVERAGE('Base de datos limpia'!$O$2:$O$8001),"Alto","Normal"))
</f>
        <v>Normal</v>
      </c>
      <c r="T5142" s="35" t="str">
        <f t="shared" si="5"/>
        <v>Gamer moderado</v>
      </c>
      <c r="U5142" s="35"/>
    </row>
    <row r="5143">
      <c r="A5143" s="28">
        <v>5142.0</v>
      </c>
      <c r="B5143" s="28">
        <v>21.0</v>
      </c>
      <c r="C5143" s="28" t="str">
        <f>TRIM(PROPER('Base de datos cruda'!C5143))</f>
        <v>Female</v>
      </c>
      <c r="D5143" s="28">
        <v>2.67</v>
      </c>
      <c r="E5143" s="28">
        <v>2.13</v>
      </c>
      <c r="F5143" s="28">
        <v>8.56</v>
      </c>
      <c r="G5143" s="28">
        <v>79.54</v>
      </c>
      <c r="H5143" s="28" t="str">
        <f>TRIM(PROPER('Base de datos cruda'!H5143))</f>
        <v>Rpg</v>
      </c>
      <c r="I5143" s="28">
        <v>1.08</v>
      </c>
      <c r="J5143" s="28">
        <v>5.37</v>
      </c>
      <c r="K5143" s="28">
        <v>289.08</v>
      </c>
      <c r="L5143" s="28">
        <f>IF('Base de datos cruda'!L5143&lt;0,,'Base de datos cruda'!L5143)</f>
        <v>4.59</v>
      </c>
      <c r="M5143" s="28" t="str">
        <f>IF(TRIM(PROPER('Base de datos cruda'!M5143))="High","Alto",IF(TRIM(PROPER('Base de datos cruda'!M5143))="Medium","Medio","Bajo"))</f>
        <v>Medio</v>
      </c>
      <c r="N5143" s="29">
        <v>63.29</v>
      </c>
      <c r="O5143" s="32">
        <f t="shared" si="1"/>
        <v>63.29</v>
      </c>
      <c r="P5143" s="33">
        <f t="shared" si="2"/>
        <v>8.04</v>
      </c>
      <c r="Q5143" s="34">
        <f t="shared" si="3"/>
        <v>0.797752809</v>
      </c>
      <c r="R5143" s="35" t="str">
        <f t="shared" si="4"/>
        <v>Medio</v>
      </c>
      <c r="S5143" s="35" t="str">
        <f>IF(O5143="","",IF(O5143&gt;AVERAGE('Base de datos limpia'!$O$2:$O$8001),"Alto","Normal"))
</f>
        <v>Normal</v>
      </c>
      <c r="T5143" s="35" t="str">
        <f t="shared" si="5"/>
        <v>Gamer casual</v>
      </c>
      <c r="U5143" s="35"/>
    </row>
    <row r="5144">
      <c r="A5144" s="28">
        <v>5143.0</v>
      </c>
      <c r="B5144" s="28">
        <v>23.0</v>
      </c>
      <c r="C5144" s="28" t="str">
        <f>TRIM(PROPER('Base de datos cruda'!C5144))</f>
        <v>Female</v>
      </c>
      <c r="D5144" s="28">
        <v>3.52</v>
      </c>
      <c r="E5144" s="28">
        <v>2.93</v>
      </c>
      <c r="F5144" s="28">
        <v>8.43</v>
      </c>
      <c r="G5144" s="28">
        <v>96.8</v>
      </c>
      <c r="H5144" s="28" t="str">
        <f>TRIM(PROPER('Base de datos cruda'!H5144))</f>
        <v>Casual</v>
      </c>
      <c r="I5144" s="28">
        <v>1.08</v>
      </c>
      <c r="J5144" s="28">
        <v>6.78</v>
      </c>
      <c r="K5144" s="28">
        <v>292.17</v>
      </c>
      <c r="L5144" s="28">
        <f>IF('Base de datos cruda'!L5144&lt;0,,'Base de datos cruda'!L5144)</f>
        <v>7.42</v>
      </c>
      <c r="M5144" s="28" t="str">
        <f>IF(TRIM(PROPER('Base de datos cruda'!M5144))="High","Alto",IF(TRIM(PROPER('Base de datos cruda'!M5144))="Medium","Medio","Bajo"))</f>
        <v>Medio</v>
      </c>
      <c r="N5144" s="29">
        <v>62.7</v>
      </c>
      <c r="O5144" s="32">
        <f t="shared" si="1"/>
        <v>62.7</v>
      </c>
      <c r="P5144" s="33">
        <f t="shared" si="2"/>
        <v>10.3</v>
      </c>
      <c r="Q5144" s="34">
        <f t="shared" si="3"/>
        <v>0.8323863636</v>
      </c>
      <c r="R5144" s="35" t="str">
        <f t="shared" si="4"/>
        <v>Medio</v>
      </c>
      <c r="S5144" s="35" t="str">
        <f>IF(O5144="","",IF(O5144&gt;AVERAGE('Base de datos limpia'!$O$2:$O$8001),"Alto","Normal"))
</f>
        <v>Normal</v>
      </c>
      <c r="T5144" s="35" t="str">
        <f t="shared" si="5"/>
        <v>Gamer casual</v>
      </c>
      <c r="U5144" s="35"/>
    </row>
    <row r="5145">
      <c r="A5145" s="28">
        <v>5144.0</v>
      </c>
      <c r="B5145" s="28">
        <v>22.0</v>
      </c>
      <c r="C5145" s="28" t="str">
        <f>TRIM(PROPER('Base de datos cruda'!C5145))</f>
        <v>Female</v>
      </c>
      <c r="D5145" s="28">
        <v>4.92</v>
      </c>
      <c r="E5145" s="28">
        <v>3.42</v>
      </c>
      <c r="F5145" s="28">
        <v>8.64</v>
      </c>
      <c r="G5145" s="28">
        <v>89.93</v>
      </c>
      <c r="H5145" s="28" t="str">
        <f>TRIM(PROPER('Base de datos cruda'!H5145))</f>
        <v>Fps</v>
      </c>
      <c r="I5145" s="28">
        <v>0.3</v>
      </c>
      <c r="J5145" s="28">
        <v>6.77</v>
      </c>
      <c r="K5145" s="28">
        <v>269.89</v>
      </c>
      <c r="L5145" s="28">
        <f>IF('Base de datos cruda'!L5145&lt;0,,'Base de datos cruda'!L5145)</f>
        <v>12.08</v>
      </c>
      <c r="M5145" s="28" t="str">
        <f>IF(TRIM(PROPER('Base de datos cruda'!M5145))="High","Alto",IF(TRIM(PROPER('Base de datos cruda'!M5145))="Medium","Medio","Bajo"))</f>
        <v>Medio</v>
      </c>
      <c r="N5145" s="29">
        <v>64.37</v>
      </c>
      <c r="O5145" s="32">
        <f t="shared" si="1"/>
        <v>64.37</v>
      </c>
      <c r="P5145" s="33">
        <f t="shared" si="2"/>
        <v>11.69</v>
      </c>
      <c r="Q5145" s="34">
        <f t="shared" si="3"/>
        <v>0.6951219512</v>
      </c>
      <c r="R5145" s="35" t="str">
        <f t="shared" si="4"/>
        <v>Medio</v>
      </c>
      <c r="S5145" s="35" t="str">
        <f>IF(O5145="","",IF(O5145&gt;AVERAGE('Base de datos limpia'!$O$2:$O$8001),"Alto","Normal"))
</f>
        <v>Normal</v>
      </c>
      <c r="T5145" s="35" t="str">
        <f t="shared" si="5"/>
        <v>Gamer moderado</v>
      </c>
      <c r="U5145" s="35"/>
    </row>
    <row r="5146">
      <c r="A5146" s="28">
        <v>5145.0</v>
      </c>
      <c r="B5146" s="28">
        <v>22.0</v>
      </c>
      <c r="C5146" s="28" t="str">
        <f>TRIM(PROPER('Base de datos cruda'!C5146))</f>
        <v>Male</v>
      </c>
      <c r="D5146" s="28">
        <v>0.56</v>
      </c>
      <c r="E5146" s="28">
        <v>5.6</v>
      </c>
      <c r="F5146" s="28">
        <v>5.11</v>
      </c>
      <c r="G5146" s="28">
        <v>93.69</v>
      </c>
      <c r="H5146" s="28" t="str">
        <f>TRIM(PROPER('Base de datos cruda'!H5146))</f>
        <v>Rpg</v>
      </c>
      <c r="I5146" s="28">
        <v>3.84</v>
      </c>
      <c r="J5146" s="28">
        <v>6.2</v>
      </c>
      <c r="K5146" s="28">
        <v>302.47</v>
      </c>
      <c r="L5146" s="28">
        <f>IF('Base de datos cruda'!L5146&lt;0,,'Base de datos cruda'!L5146)</f>
        <v>2.13</v>
      </c>
      <c r="M5146" s="28" t="str">
        <f>IF(TRIM(PROPER('Base de datos cruda'!M5146))="High","Alto",IF(TRIM(PROPER('Base de datos cruda'!M5146))="Medium","Medio","Bajo"))</f>
        <v>Medio</v>
      </c>
      <c r="N5146" s="29">
        <v>91.01</v>
      </c>
      <c r="O5146" s="32">
        <f t="shared" si="1"/>
        <v>91.01</v>
      </c>
      <c r="P5146" s="33">
        <f t="shared" si="2"/>
        <v>6.76</v>
      </c>
      <c r="Q5146" s="34">
        <f t="shared" si="3"/>
        <v>10</v>
      </c>
      <c r="R5146" s="35" t="str">
        <f t="shared" si="4"/>
        <v>Alto</v>
      </c>
      <c r="S5146" s="35" t="str">
        <f>IF(O5146="","",IF(O5146&gt;AVERAGE('Base de datos limpia'!$O$2:$O$8001),"Alto","Normal"))
</f>
        <v>Alto</v>
      </c>
      <c r="T5146" s="35" t="str">
        <f t="shared" si="5"/>
        <v>Gamer moderado</v>
      </c>
      <c r="U5146" s="35"/>
    </row>
    <row r="5147">
      <c r="A5147" s="28">
        <v>5146.0</v>
      </c>
      <c r="B5147" s="28">
        <v>23.0</v>
      </c>
      <c r="C5147" s="28" t="str">
        <f>TRIM(PROPER('Base de datos cruda'!C5147))</f>
        <v>Female</v>
      </c>
      <c r="D5147" s="28">
        <v>7.59</v>
      </c>
      <c r="E5147" s="28">
        <v>4.02</v>
      </c>
      <c r="F5147" s="28">
        <v>7.59</v>
      </c>
      <c r="G5147" s="28">
        <v>92.19</v>
      </c>
      <c r="H5147" s="28" t="str">
        <f>TRIM(PROPER('Base de datos cruda'!H5147))</f>
        <v>Rpg</v>
      </c>
      <c r="I5147" s="28">
        <v>1.47</v>
      </c>
      <c r="J5147" s="28">
        <v>12.12</v>
      </c>
      <c r="K5147" s="28">
        <v>254.03</v>
      </c>
      <c r="L5147" s="28">
        <f>IF('Base de datos cruda'!L5147&lt;0,,'Base de datos cruda'!L5147)</f>
        <v>17.61</v>
      </c>
      <c r="M5147" s="28" t="str">
        <f>IF(TRIM(PROPER('Base de datos cruda'!M5147))="High","Alto",IF(TRIM(PROPER('Base de datos cruda'!M5147))="Medium","Medio","Bajo"))</f>
        <v>Bajo</v>
      </c>
      <c r="N5147" s="29">
        <v>38.3</v>
      </c>
      <c r="O5147" s="32">
        <f t="shared" si="1"/>
        <v>38.3</v>
      </c>
      <c r="P5147" s="33">
        <f t="shared" si="2"/>
        <v>19.71</v>
      </c>
      <c r="Q5147" s="34">
        <f t="shared" si="3"/>
        <v>0.5296442688</v>
      </c>
      <c r="R5147" s="35" t="str">
        <f t="shared" si="4"/>
        <v>Bajo</v>
      </c>
      <c r="S5147" s="35" t="str">
        <f>IF(O5147="","",IF(O5147&gt;AVERAGE('Base de datos limpia'!$O$2:$O$8001),"Alto","Normal"))
</f>
        <v>Normal</v>
      </c>
      <c r="T5147" s="35" t="str">
        <f t="shared" si="5"/>
        <v>Gamer moderado</v>
      </c>
      <c r="U5147" s="35"/>
    </row>
    <row r="5148">
      <c r="A5148" s="28">
        <v>5147.0</v>
      </c>
      <c r="B5148" s="28">
        <v>22.0</v>
      </c>
      <c r="C5148" s="28" t="str">
        <f>TRIM(PROPER('Base de datos cruda'!C5148))</f>
        <v>Female</v>
      </c>
      <c r="D5148" s="28">
        <v>4.59</v>
      </c>
      <c r="E5148" s="28">
        <v>5.1</v>
      </c>
      <c r="F5148" s="28">
        <v>7.05</v>
      </c>
      <c r="G5148" s="28">
        <v>75.59</v>
      </c>
      <c r="H5148" s="28" t="str">
        <f>TRIM(PROPER('Base de datos cruda'!H5148))</f>
        <v>Fps</v>
      </c>
      <c r="I5148" s="28">
        <v>0.86</v>
      </c>
      <c r="J5148" s="28">
        <v>7.76</v>
      </c>
      <c r="K5148" s="28">
        <v>276.73</v>
      </c>
      <c r="L5148" s="28">
        <f>IF('Base de datos cruda'!L5148&lt;0,,'Base de datos cruda'!L5148)</f>
        <v>11.39</v>
      </c>
      <c r="M5148" s="28" t="str">
        <f>IF(TRIM(PROPER('Base de datos cruda'!M5148))="High","Alto",IF(TRIM(PROPER('Base de datos cruda'!M5148))="Medium","Medio","Bajo"))</f>
        <v>Medio</v>
      </c>
      <c r="N5148" s="29">
        <v>56.48</v>
      </c>
      <c r="O5148" s="32">
        <f t="shared" si="1"/>
        <v>56.48</v>
      </c>
      <c r="P5148" s="33">
        <f t="shared" si="2"/>
        <v>12.35</v>
      </c>
      <c r="Q5148" s="34">
        <f t="shared" si="3"/>
        <v>1.111111111</v>
      </c>
      <c r="R5148" s="35" t="str">
        <f t="shared" si="4"/>
        <v>Medio</v>
      </c>
      <c r="S5148" s="35" t="str">
        <f>IF(O5148="","",IF(O5148&gt;AVERAGE('Base de datos limpia'!$O$2:$O$8001),"Alto","Normal"))
</f>
        <v>Normal</v>
      </c>
      <c r="T5148" s="35" t="str">
        <f t="shared" si="5"/>
        <v>Gamer moderado</v>
      </c>
      <c r="U5148" s="35"/>
    </row>
    <row r="5149">
      <c r="A5149" s="28">
        <v>5148.0</v>
      </c>
      <c r="B5149" s="28">
        <v>20.0</v>
      </c>
      <c r="C5149" s="28" t="str">
        <f>TRIM(PROPER('Base de datos cruda'!C5149))</f>
        <v>Female</v>
      </c>
      <c r="D5149" s="28">
        <v>4.06</v>
      </c>
      <c r="E5149" s="28">
        <v>2.5</v>
      </c>
      <c r="F5149" s="28">
        <v>7.67</v>
      </c>
      <c r="G5149" s="28">
        <v>88.36</v>
      </c>
      <c r="H5149" s="28" t="str">
        <f>TRIM(PROPER('Base de datos cruda'!H5149))</f>
        <v>Rpg</v>
      </c>
      <c r="I5149" s="28">
        <v>3.57</v>
      </c>
      <c r="J5149" s="28">
        <v>5.67</v>
      </c>
      <c r="K5149" s="28">
        <v>264.42</v>
      </c>
      <c r="L5149" s="28">
        <f>IF('Base de datos cruda'!L5149&lt;0,,'Base de datos cruda'!L5149)</f>
        <v>8.82</v>
      </c>
      <c r="M5149" s="28" t="str">
        <f>IF(TRIM(PROPER('Base de datos cruda'!M5149))="High","Alto",IF(TRIM(PROPER('Base de datos cruda'!M5149))="Medium","Medio","Bajo"))</f>
        <v>Medio</v>
      </c>
      <c r="N5149" s="29">
        <v>44.65</v>
      </c>
      <c r="O5149" s="32">
        <f t="shared" si="1"/>
        <v>44.65</v>
      </c>
      <c r="P5149" s="33">
        <f t="shared" si="2"/>
        <v>9.73</v>
      </c>
      <c r="Q5149" s="34">
        <f t="shared" si="3"/>
        <v>0.6157635468</v>
      </c>
      <c r="R5149" s="35" t="str">
        <f t="shared" si="4"/>
        <v>Bajo</v>
      </c>
      <c r="S5149" s="35" t="str">
        <f>IF(O5149="","",IF(O5149&gt;AVERAGE('Base de datos limpia'!$O$2:$O$8001),"Alto","Normal"))
</f>
        <v>Normal</v>
      </c>
      <c r="T5149" s="35" t="str">
        <f t="shared" si="5"/>
        <v>Gamer casual</v>
      </c>
      <c r="U5149" s="35"/>
    </row>
    <row r="5150">
      <c r="A5150" s="28">
        <v>5149.0</v>
      </c>
      <c r="B5150" s="28">
        <v>22.0</v>
      </c>
      <c r="C5150" s="28" t="str">
        <f>TRIM(PROPER('Base de datos cruda'!C5150))</f>
        <v>Other</v>
      </c>
      <c r="D5150" s="28">
        <v>6.72</v>
      </c>
      <c r="E5150" s="28">
        <v>3.94</v>
      </c>
      <c r="F5150" s="28">
        <v>5.32</v>
      </c>
      <c r="G5150" s="28">
        <v>90.17</v>
      </c>
      <c r="H5150" s="28" t="str">
        <f>TRIM(PROPER('Base de datos cruda'!H5150))</f>
        <v>Fps</v>
      </c>
      <c r="I5150" s="28">
        <v>1.55</v>
      </c>
      <c r="J5150" s="28">
        <v>11.96</v>
      </c>
      <c r="K5150" s="28">
        <v>230.7</v>
      </c>
      <c r="L5150" s="28">
        <f>IF('Base de datos cruda'!L5150&lt;0,,'Base de datos cruda'!L5150)</f>
        <v>12.83</v>
      </c>
      <c r="M5150" s="28" t="str">
        <f>IF(TRIM(PROPER('Base de datos cruda'!M5150))="High","Alto",IF(TRIM(PROPER('Base de datos cruda'!M5150))="Medium","Medio","Bajo"))</f>
        <v>Bajo</v>
      </c>
      <c r="N5150" s="29">
        <v>36.41</v>
      </c>
      <c r="O5150" s="32">
        <f t="shared" si="1"/>
        <v>36.41</v>
      </c>
      <c r="P5150" s="33">
        <f t="shared" si="2"/>
        <v>18.68</v>
      </c>
      <c r="Q5150" s="34">
        <f t="shared" si="3"/>
        <v>0.5863095238</v>
      </c>
      <c r="R5150" s="35" t="str">
        <f t="shared" si="4"/>
        <v>Bajo</v>
      </c>
      <c r="S5150" s="35" t="str">
        <f>IF(O5150="","",IF(O5150&gt;AVERAGE('Base de datos limpia'!$O$2:$O$8001),"Alto","Normal"))
</f>
        <v>Normal</v>
      </c>
      <c r="T5150" s="35" t="str">
        <f t="shared" si="5"/>
        <v>Gamer moderado</v>
      </c>
      <c r="U5150" s="35"/>
    </row>
    <row r="5151">
      <c r="A5151" s="28">
        <v>5150.0</v>
      </c>
      <c r="B5151" s="28">
        <v>18.0</v>
      </c>
      <c r="C5151" s="28" t="str">
        <f>TRIM(PROPER('Base de datos cruda'!C5151))</f>
        <v>Male</v>
      </c>
      <c r="D5151" s="28">
        <v>6.93</v>
      </c>
      <c r="E5151" s="28">
        <v>1.63</v>
      </c>
      <c r="F5151" s="28">
        <v>7.47</v>
      </c>
      <c r="G5151" s="28">
        <v>68.23</v>
      </c>
      <c r="H5151" s="28" t="str">
        <f>TRIM(PROPER('Base de datos cruda'!H5151))</f>
        <v>Rpg</v>
      </c>
      <c r="I5151" s="28">
        <v>3.0</v>
      </c>
      <c r="J5151" s="28">
        <v>10.35</v>
      </c>
      <c r="K5151" s="28">
        <v>240.24</v>
      </c>
      <c r="L5151" s="28">
        <f>IF('Base de datos cruda'!L5151&lt;0,,'Base de datos cruda'!L5151)</f>
        <v>17.07</v>
      </c>
      <c r="M5151" s="28" t="str">
        <f>IF(TRIM(PROPER('Base de datos cruda'!M5151))="High","Alto",IF(TRIM(PROPER('Base de datos cruda'!M5151))="Medium","Medio","Bajo"))</f>
        <v>Bajo</v>
      </c>
      <c r="N5151" s="29">
        <v>24.46</v>
      </c>
      <c r="O5151" s="32">
        <f t="shared" si="1"/>
        <v>24.46</v>
      </c>
      <c r="P5151" s="33">
        <f t="shared" si="2"/>
        <v>17.28</v>
      </c>
      <c r="Q5151" s="34">
        <f t="shared" si="3"/>
        <v>0.2352092352</v>
      </c>
      <c r="R5151" s="35" t="str">
        <f t="shared" si="4"/>
        <v>Bajo</v>
      </c>
      <c r="S5151" s="35" t="str">
        <f>IF(O5151="","",IF(O5151&gt;AVERAGE('Base de datos limpia'!$O$2:$O$8001),"Alto","Normal"))
</f>
        <v>Normal</v>
      </c>
      <c r="T5151" s="35" t="str">
        <f t="shared" si="5"/>
        <v>Gamer casual</v>
      </c>
      <c r="U5151" s="35"/>
    </row>
    <row r="5152">
      <c r="A5152" s="28">
        <v>5151.0</v>
      </c>
      <c r="B5152" s="28">
        <v>20.0</v>
      </c>
      <c r="C5152" s="28" t="str">
        <f>TRIM(PROPER('Base de datos cruda'!C5152))</f>
        <v>Female</v>
      </c>
      <c r="D5152" s="28">
        <v>4.18</v>
      </c>
      <c r="E5152" s="28">
        <v>9.01</v>
      </c>
      <c r="F5152" s="28">
        <v>6.05</v>
      </c>
      <c r="G5152" s="28">
        <v>94.41</v>
      </c>
      <c r="H5152" s="28" t="str">
        <f>TRIM(PROPER('Base de datos cruda'!H5152))</f>
        <v>Rpg</v>
      </c>
      <c r="I5152" s="28">
        <v>2.09</v>
      </c>
      <c r="J5152" s="28">
        <v>9.16</v>
      </c>
      <c r="K5152" s="28">
        <v>276.88</v>
      </c>
      <c r="L5152" s="28">
        <f>IF('Base de datos cruda'!L5152&lt;0,,'Base de datos cruda'!L5152)</f>
        <v>8.52</v>
      </c>
      <c r="M5152" s="28" t="str">
        <f>IF(TRIM(PROPER('Base de datos cruda'!M5152))="High","Alto",IF(TRIM(PROPER('Base de datos cruda'!M5152))="Medium","Medio","Bajo"))</f>
        <v>Medio</v>
      </c>
      <c r="N5152" s="29">
        <v>98.56</v>
      </c>
      <c r="O5152" s="32">
        <f t="shared" si="1"/>
        <v>98.56</v>
      </c>
      <c r="P5152" s="33">
        <f t="shared" si="2"/>
        <v>13.34</v>
      </c>
      <c r="Q5152" s="34">
        <f t="shared" si="3"/>
        <v>2.155502392</v>
      </c>
      <c r="R5152" s="35" t="str">
        <f t="shared" si="4"/>
        <v>Alto</v>
      </c>
      <c r="S5152" s="35" t="str">
        <f>IF(O5152="","",IF(O5152&gt;AVERAGE('Base de datos limpia'!$O$2:$O$8001),"Alto","Normal"))
</f>
        <v>Alto</v>
      </c>
      <c r="T5152" s="35" t="str">
        <f t="shared" si="5"/>
        <v>Gamer intensivo</v>
      </c>
      <c r="U5152" s="35"/>
    </row>
    <row r="5153">
      <c r="A5153" s="28">
        <v>5152.0</v>
      </c>
      <c r="B5153" s="28">
        <v>22.0</v>
      </c>
      <c r="C5153" s="28" t="str">
        <f>TRIM(PROPER('Base de datos cruda'!C5153))</f>
        <v>Male</v>
      </c>
      <c r="D5153" s="28">
        <v>7.42</v>
      </c>
      <c r="E5153" s="28">
        <v>2.79</v>
      </c>
      <c r="F5153" s="28">
        <v>8.17</v>
      </c>
      <c r="G5153" s="28">
        <v>78.31</v>
      </c>
      <c r="H5153" s="28" t="str">
        <f>TRIM(PROPER('Base de datos cruda'!H5153))</f>
        <v>Rpg</v>
      </c>
      <c r="I5153" s="28">
        <v>1.67</v>
      </c>
      <c r="J5153" s="28">
        <v>8.59</v>
      </c>
      <c r="K5153" s="28">
        <v>248.63</v>
      </c>
      <c r="L5153" s="28">
        <f>IF('Base de datos cruda'!L5153&lt;0,,'Base de datos cruda'!L5153)</f>
        <v>14.27</v>
      </c>
      <c r="M5153" s="28" t="str">
        <f>IF(TRIM(PROPER('Base de datos cruda'!M5153))="High","Alto",IF(TRIM(PROPER('Base de datos cruda'!M5153))="Medium","Medio","Bajo"))</f>
        <v>Bajo</v>
      </c>
      <c r="N5153" s="29">
        <v>41.79</v>
      </c>
      <c r="O5153" s="32">
        <f t="shared" si="1"/>
        <v>41.79</v>
      </c>
      <c r="P5153" s="33">
        <f t="shared" si="2"/>
        <v>16.01</v>
      </c>
      <c r="Q5153" s="34">
        <f t="shared" si="3"/>
        <v>0.3760107817</v>
      </c>
      <c r="R5153" s="35" t="str">
        <f t="shared" si="4"/>
        <v>Bajo</v>
      </c>
      <c r="S5153" s="35" t="str">
        <f>IF(O5153="","",IF(O5153&gt;AVERAGE('Base de datos limpia'!$O$2:$O$8001),"Alto","Normal"))
</f>
        <v>Normal</v>
      </c>
      <c r="T5153" s="35" t="str">
        <f t="shared" si="5"/>
        <v>Gamer casual</v>
      </c>
      <c r="U5153" s="35"/>
    </row>
    <row r="5154">
      <c r="A5154" s="28">
        <v>5153.0</v>
      </c>
      <c r="B5154" s="28">
        <v>24.0</v>
      </c>
      <c r="C5154" s="28" t="str">
        <f>TRIM(PROPER('Base de datos cruda'!C5154))</f>
        <v>Female</v>
      </c>
      <c r="D5154" s="28">
        <v>0.52</v>
      </c>
      <c r="E5154" s="28">
        <v>7.81</v>
      </c>
      <c r="F5154" s="28">
        <v>7.98</v>
      </c>
      <c r="G5154" s="28">
        <v>60.65</v>
      </c>
      <c r="H5154" s="28" t="str">
        <f>TRIM(PROPER('Base de datos cruda'!H5154))</f>
        <v>Fps</v>
      </c>
      <c r="I5154" s="28">
        <v>2.45</v>
      </c>
      <c r="J5154" s="28">
        <v>2.89</v>
      </c>
      <c r="K5154" s="28">
        <v>318.84</v>
      </c>
      <c r="L5154" s="28">
        <f>IF('Base de datos cruda'!L5154&lt;0,,'Base de datos cruda'!L5154)</f>
        <v>1.3</v>
      </c>
      <c r="M5154" s="28" t="str">
        <f>IF(TRIM(PROPER('Base de datos cruda'!M5154))="High","Alto",IF(TRIM(PROPER('Base de datos cruda'!M5154))="Medium","Medio","Bajo"))</f>
        <v>Medio</v>
      </c>
      <c r="N5154" s="29">
        <v>92.91</v>
      </c>
      <c r="O5154" s="32">
        <f t="shared" si="1"/>
        <v>92.91</v>
      </c>
      <c r="P5154" s="33">
        <f t="shared" si="2"/>
        <v>3.41</v>
      </c>
      <c r="Q5154" s="34">
        <f t="shared" si="3"/>
        <v>15.01923077</v>
      </c>
      <c r="R5154" s="35" t="str">
        <f t="shared" si="4"/>
        <v>Alto</v>
      </c>
      <c r="S5154" s="35" t="str">
        <f>IF(O5154="","",IF(O5154&gt;AVERAGE('Base de datos limpia'!$O$2:$O$8001),"Alto","Normal"))
</f>
        <v>Alto</v>
      </c>
      <c r="T5154" s="35" t="str">
        <f t="shared" si="5"/>
        <v>Gamer intensivo</v>
      </c>
      <c r="U5154" s="35"/>
    </row>
    <row r="5155">
      <c r="A5155" s="28">
        <v>5154.0</v>
      </c>
      <c r="B5155" s="28">
        <v>17.0</v>
      </c>
      <c r="C5155" s="28" t="str">
        <f>TRIM(PROPER('Base de datos cruda'!C5155))</f>
        <v>Male</v>
      </c>
      <c r="D5155" s="28">
        <v>0.91</v>
      </c>
      <c r="E5155" s="28">
        <v>4.15</v>
      </c>
      <c r="F5155" s="28">
        <v>5.06</v>
      </c>
      <c r="G5155" s="28">
        <v>85.74</v>
      </c>
      <c r="H5155" s="28" t="str">
        <f>TRIM(PROPER('Base de datos cruda'!H5155))</f>
        <v>Casual</v>
      </c>
      <c r="I5155" s="28">
        <v>1.57</v>
      </c>
      <c r="J5155" s="28">
        <v>5.02</v>
      </c>
      <c r="K5155" s="28">
        <v>302.44</v>
      </c>
      <c r="L5155" s="28">
        <f>IF('Base de datos cruda'!L5155&lt;0,,'Base de datos cruda'!L5155)</f>
        <v>3.81</v>
      </c>
      <c r="M5155" s="28" t="str">
        <f>IF(TRIM(PROPER('Base de datos cruda'!M5155))="High","Alto",IF(TRIM(PROPER('Base de datos cruda'!M5155))="Medium","Medio","Bajo"))</f>
        <v>Medio</v>
      </c>
      <c r="N5155" s="29">
        <v>73.16</v>
      </c>
      <c r="O5155" s="32">
        <f t="shared" si="1"/>
        <v>73.16</v>
      </c>
      <c r="P5155" s="33">
        <f t="shared" si="2"/>
        <v>5.93</v>
      </c>
      <c r="Q5155" s="34">
        <f t="shared" si="3"/>
        <v>4.56043956</v>
      </c>
      <c r="R5155" s="35" t="str">
        <f t="shared" si="4"/>
        <v>Alto</v>
      </c>
      <c r="S5155" s="35" t="str">
        <f>IF(O5155="","",IF(O5155&gt;AVERAGE('Base de datos limpia'!$O$2:$O$8001),"Alto","Normal"))
</f>
        <v>Alto</v>
      </c>
      <c r="T5155" s="35" t="str">
        <f t="shared" si="5"/>
        <v>Gamer moderado</v>
      </c>
      <c r="U5155" s="35"/>
    </row>
    <row r="5156">
      <c r="A5156" s="28">
        <v>5155.0</v>
      </c>
      <c r="B5156" s="28">
        <v>19.0</v>
      </c>
      <c r="C5156" s="28" t="str">
        <f>TRIM(PROPER('Base de datos cruda'!C5156))</f>
        <v>Male</v>
      </c>
      <c r="D5156" s="28">
        <v>4.77</v>
      </c>
      <c r="E5156" s="28">
        <v>5.27</v>
      </c>
      <c r="F5156" s="28">
        <v>4.92</v>
      </c>
      <c r="G5156" s="28">
        <v>87.07</v>
      </c>
      <c r="H5156" s="28" t="str">
        <f>TRIM(PROPER('Base de datos cruda'!H5156))</f>
        <v>Rpg</v>
      </c>
      <c r="I5156" s="28">
        <v>4.35</v>
      </c>
      <c r="J5156" s="28">
        <v>8.21</v>
      </c>
      <c r="K5156" s="28">
        <v>257.69</v>
      </c>
      <c r="L5156" s="28">
        <f>IF('Base de datos cruda'!L5156&lt;0,,'Base de datos cruda'!L5156)</f>
        <v>11.45</v>
      </c>
      <c r="M5156" s="28" t="str">
        <f>IF(TRIM(PROPER('Base de datos cruda'!M5156))="High","Alto",IF(TRIM(PROPER('Base de datos cruda'!M5156))="Medium","Medio","Bajo"))</f>
        <v>Medio</v>
      </c>
      <c r="N5156" s="29">
        <v>50.83</v>
      </c>
      <c r="O5156" s="32">
        <f t="shared" si="1"/>
        <v>50.83</v>
      </c>
      <c r="P5156" s="33">
        <f t="shared" si="2"/>
        <v>12.98</v>
      </c>
      <c r="Q5156" s="34">
        <f t="shared" si="3"/>
        <v>1.104821803</v>
      </c>
      <c r="R5156" s="35" t="str">
        <f t="shared" si="4"/>
        <v>Medio</v>
      </c>
      <c r="S5156" s="35" t="str">
        <f>IF(O5156="","",IF(O5156&gt;AVERAGE('Base de datos limpia'!$O$2:$O$8001),"Alto","Normal"))
</f>
        <v>Normal</v>
      </c>
      <c r="T5156" s="35" t="str">
        <f t="shared" si="5"/>
        <v>Gamer moderado</v>
      </c>
      <c r="U5156" s="35"/>
    </row>
    <row r="5157">
      <c r="A5157" s="28">
        <v>5156.0</v>
      </c>
      <c r="B5157" s="28">
        <v>22.0</v>
      </c>
      <c r="C5157" s="28" t="str">
        <f>TRIM(PROPER('Base de datos cruda'!C5157))</f>
        <v>Male</v>
      </c>
      <c r="D5157" s="28">
        <v>2.83</v>
      </c>
      <c r="E5157" s="28">
        <v>3.62</v>
      </c>
      <c r="F5157" s="28">
        <v>7.59</v>
      </c>
      <c r="G5157" s="28">
        <v>82.07</v>
      </c>
      <c r="H5157" s="28" t="str">
        <f>TRIM(PROPER('Base de datos cruda'!H5157))</f>
        <v>Rpg</v>
      </c>
      <c r="I5157" s="28">
        <v>0.37</v>
      </c>
      <c r="J5157" s="28">
        <v>5.31</v>
      </c>
      <c r="K5157" s="28">
        <v>292.31</v>
      </c>
      <c r="L5157" s="28">
        <f>IF('Base de datos cruda'!L5157&lt;0,,'Base de datos cruda'!L5157)</f>
        <v>8.27</v>
      </c>
      <c r="M5157" s="28" t="str">
        <f>IF(TRIM(PROPER('Base de datos cruda'!M5157))="High","Alto",IF(TRIM(PROPER('Base de datos cruda'!M5157))="Medium","Medio","Bajo"))</f>
        <v>Medio</v>
      </c>
      <c r="N5157" s="29">
        <v>67.54</v>
      </c>
      <c r="O5157" s="32">
        <f t="shared" si="1"/>
        <v>67.54</v>
      </c>
      <c r="P5157" s="33">
        <f t="shared" si="2"/>
        <v>8.14</v>
      </c>
      <c r="Q5157" s="34">
        <f t="shared" si="3"/>
        <v>1.279151943</v>
      </c>
      <c r="R5157" s="35" t="str">
        <f t="shared" si="4"/>
        <v>Medio</v>
      </c>
      <c r="S5157" s="35" t="str">
        <f>IF(O5157="","",IF(O5157&gt;AVERAGE('Base de datos limpia'!$O$2:$O$8001),"Alto","Normal"))
</f>
        <v>Alto</v>
      </c>
      <c r="T5157" s="35" t="str">
        <f t="shared" si="5"/>
        <v>Gamer moderado</v>
      </c>
      <c r="U5157" s="35"/>
    </row>
    <row r="5158">
      <c r="A5158" s="28">
        <v>5157.0</v>
      </c>
      <c r="B5158" s="28">
        <v>16.0</v>
      </c>
      <c r="C5158" s="28" t="str">
        <f>TRIM(PROPER('Base de datos cruda'!C5158))</f>
        <v>Female</v>
      </c>
      <c r="D5158" s="28">
        <v>3.71</v>
      </c>
      <c r="E5158" s="28">
        <v>7.27</v>
      </c>
      <c r="F5158" s="28">
        <v>6.75</v>
      </c>
      <c r="G5158" s="28">
        <v>68.5</v>
      </c>
      <c r="H5158" s="28" t="str">
        <f>TRIM(PROPER('Base de datos cruda'!H5158))</f>
        <v>Casual</v>
      </c>
      <c r="I5158" s="28">
        <v>0.15</v>
      </c>
      <c r="J5158" s="28">
        <v>5.72</v>
      </c>
      <c r="K5158" s="28">
        <v>262.08</v>
      </c>
      <c r="L5158" s="28">
        <f>IF('Base de datos cruda'!L5158&lt;0,,'Base de datos cruda'!L5158)</f>
        <v>7.8</v>
      </c>
      <c r="M5158" s="28" t="str">
        <f>IF(TRIM(PROPER('Base de datos cruda'!M5158))="High","Alto",IF(TRIM(PROPER('Base de datos cruda'!M5158))="Medium","Medio","Bajo"))</f>
        <v>Medio</v>
      </c>
      <c r="N5158" s="29">
        <v>76.23</v>
      </c>
      <c r="O5158" s="32">
        <f t="shared" si="1"/>
        <v>76.23</v>
      </c>
      <c r="P5158" s="33">
        <f t="shared" si="2"/>
        <v>9.43</v>
      </c>
      <c r="Q5158" s="34">
        <f t="shared" si="3"/>
        <v>1.959568733</v>
      </c>
      <c r="R5158" s="35" t="str">
        <f t="shared" si="4"/>
        <v>Alto</v>
      </c>
      <c r="S5158" s="35" t="str">
        <f>IF(O5158="","",IF(O5158&gt;AVERAGE('Base de datos limpia'!$O$2:$O$8001),"Alto","Normal"))
</f>
        <v>Alto</v>
      </c>
      <c r="T5158" s="35" t="str">
        <f t="shared" si="5"/>
        <v>Gamer intensivo</v>
      </c>
      <c r="U5158" s="35"/>
    </row>
    <row r="5159">
      <c r="A5159" s="28">
        <v>5158.0</v>
      </c>
      <c r="B5159" s="28">
        <v>17.0</v>
      </c>
      <c r="C5159" s="28" t="str">
        <f>TRIM(PROPER('Base de datos cruda'!C5159))</f>
        <v>Male</v>
      </c>
      <c r="D5159" s="28">
        <v>2.62</v>
      </c>
      <c r="E5159" s="28">
        <v>8.6</v>
      </c>
      <c r="F5159" s="28">
        <v>6.79</v>
      </c>
      <c r="G5159" s="28">
        <v>79.29</v>
      </c>
      <c r="H5159" s="28" t="str">
        <f>TRIM(PROPER('Base de datos cruda'!H5159))</f>
        <v>Casual</v>
      </c>
      <c r="I5159" s="28">
        <v>2.03</v>
      </c>
      <c r="J5159" s="28">
        <v>5.13</v>
      </c>
      <c r="K5159" s="28">
        <v>303.51</v>
      </c>
      <c r="L5159" s="28">
        <f>IF('Base de datos cruda'!L5159&lt;0,,'Base de datos cruda'!L5159)</f>
        <v>4.06</v>
      </c>
      <c r="M5159" s="28" t="str">
        <f>IF(TRIM(PROPER('Base de datos cruda'!M5159))="High","Alto",IF(TRIM(PROPER('Base de datos cruda'!M5159))="Medium","Medio","Bajo"))</f>
        <v>Medio</v>
      </c>
      <c r="N5159" s="29">
        <v>89.68</v>
      </c>
      <c r="O5159" s="32">
        <f t="shared" si="1"/>
        <v>89.68</v>
      </c>
      <c r="P5159" s="33">
        <f t="shared" si="2"/>
        <v>7.75</v>
      </c>
      <c r="Q5159" s="34">
        <f t="shared" si="3"/>
        <v>3.282442748</v>
      </c>
      <c r="R5159" s="35" t="str">
        <f t="shared" si="4"/>
        <v>Alto</v>
      </c>
      <c r="S5159" s="35" t="str">
        <f>IF(O5159="","",IF(O5159&gt;AVERAGE('Base de datos limpia'!$O$2:$O$8001),"Alto","Normal"))
</f>
        <v>Alto</v>
      </c>
      <c r="T5159" s="35" t="str">
        <f t="shared" si="5"/>
        <v>Gamer intensivo</v>
      </c>
      <c r="U5159" s="35"/>
    </row>
    <row r="5160">
      <c r="A5160" s="28">
        <v>5159.0</v>
      </c>
      <c r="B5160" s="28">
        <v>24.0</v>
      </c>
      <c r="C5160" s="28" t="str">
        <f>TRIM(PROPER('Base de datos cruda'!C5160))</f>
        <v>Female</v>
      </c>
      <c r="D5160" s="28">
        <v>3.24</v>
      </c>
      <c r="E5160" s="28">
        <v>3.58</v>
      </c>
      <c r="F5160" s="28">
        <v>7.76</v>
      </c>
      <c r="G5160" s="28">
        <v>76.01</v>
      </c>
      <c r="H5160" s="28" t="str">
        <f>TRIM(PROPER('Base de datos cruda'!H5160))</f>
        <v>Rpg</v>
      </c>
      <c r="I5160" s="28">
        <v>0.86</v>
      </c>
      <c r="J5160" s="28">
        <v>7.95</v>
      </c>
      <c r="K5160" s="28">
        <v>275.67</v>
      </c>
      <c r="L5160" s="28">
        <f>IF('Base de datos cruda'!L5160&lt;0,,'Base de datos cruda'!L5160)</f>
        <v>11.01</v>
      </c>
      <c r="M5160" s="28" t="str">
        <f>IF(TRIM(PROPER('Base de datos cruda'!M5160))="High","Alto",IF(TRIM(PROPER('Base de datos cruda'!M5160))="Medium","Medio","Bajo"))</f>
        <v>Medio</v>
      </c>
      <c r="N5160" s="29">
        <v>63.06</v>
      </c>
      <c r="O5160" s="32">
        <f t="shared" si="1"/>
        <v>63.06</v>
      </c>
      <c r="P5160" s="33">
        <f t="shared" si="2"/>
        <v>11.19</v>
      </c>
      <c r="Q5160" s="34">
        <f t="shared" si="3"/>
        <v>1.104938272</v>
      </c>
      <c r="R5160" s="35" t="str">
        <f t="shared" si="4"/>
        <v>Medio</v>
      </c>
      <c r="S5160" s="35" t="str">
        <f>IF(O5160="","",IF(O5160&gt;AVERAGE('Base de datos limpia'!$O$2:$O$8001),"Alto","Normal"))
</f>
        <v>Normal</v>
      </c>
      <c r="T5160" s="35" t="str">
        <f t="shared" si="5"/>
        <v>Gamer moderado</v>
      </c>
      <c r="U5160" s="35"/>
    </row>
    <row r="5161">
      <c r="A5161" s="28">
        <v>5160.0</v>
      </c>
      <c r="B5161" s="28">
        <v>22.0</v>
      </c>
      <c r="C5161" s="28" t="str">
        <f>TRIM(PROPER('Base de datos cruda'!C5161))</f>
        <v>Male</v>
      </c>
      <c r="D5161" s="28">
        <v>6.58</v>
      </c>
      <c r="E5161" s="28">
        <v>3.18</v>
      </c>
      <c r="F5161" s="28">
        <v>8.27</v>
      </c>
      <c r="G5161" s="28">
        <v>98.99</v>
      </c>
      <c r="H5161" s="28" t="str">
        <f>TRIM(PROPER('Base de datos cruda'!H5161))</f>
        <v>Fps</v>
      </c>
      <c r="I5161" s="28">
        <v>3.72</v>
      </c>
      <c r="J5161" s="28">
        <v>8.5</v>
      </c>
      <c r="K5161" s="28">
        <v>250.64</v>
      </c>
      <c r="L5161" s="28">
        <f>IF('Base de datos cruda'!L5161&lt;0,,'Base de datos cruda'!L5161)</f>
        <v>13.32</v>
      </c>
      <c r="M5161" s="28" t="str">
        <f>IF(TRIM(PROPER('Base de datos cruda'!M5161))="High","Alto",IF(TRIM(PROPER('Base de datos cruda'!M5161))="Medium","Medio","Bajo"))</f>
        <v>Bajo</v>
      </c>
      <c r="N5161" s="29">
        <v>52.32</v>
      </c>
      <c r="O5161" s="32">
        <f t="shared" si="1"/>
        <v>52.32</v>
      </c>
      <c r="P5161" s="33">
        <f t="shared" si="2"/>
        <v>15.08</v>
      </c>
      <c r="Q5161" s="34">
        <f t="shared" si="3"/>
        <v>0.4832826748</v>
      </c>
      <c r="R5161" s="35" t="str">
        <f t="shared" si="4"/>
        <v>Medio</v>
      </c>
      <c r="S5161" s="35" t="str">
        <f>IF(O5161="","",IF(O5161&gt;AVERAGE('Base de datos limpia'!$O$2:$O$8001),"Alto","Normal"))
</f>
        <v>Normal</v>
      </c>
      <c r="T5161" s="35" t="str">
        <f t="shared" si="5"/>
        <v>Gamer moderado</v>
      </c>
      <c r="U5161" s="35"/>
    </row>
    <row r="5162">
      <c r="A5162" s="28">
        <v>5161.0</v>
      </c>
      <c r="B5162" s="28">
        <v>22.0</v>
      </c>
      <c r="C5162" s="28" t="str">
        <f>TRIM(PROPER('Base de datos cruda'!C5162))</f>
        <v>Female</v>
      </c>
      <c r="D5162" s="28">
        <v>4.75</v>
      </c>
      <c r="E5162" s="28">
        <v>7.13</v>
      </c>
      <c r="F5162" s="28">
        <v>5.19</v>
      </c>
      <c r="G5162" s="28">
        <v>92.99</v>
      </c>
      <c r="H5162" s="28" t="str">
        <f>TRIM(PROPER('Base de datos cruda'!H5162))</f>
        <v>Casual</v>
      </c>
      <c r="I5162" s="28">
        <v>1.77</v>
      </c>
      <c r="J5162" s="28">
        <v>8.72</v>
      </c>
      <c r="K5162" s="28">
        <v>274.99</v>
      </c>
      <c r="L5162" s="28">
        <f>IF('Base de datos cruda'!L5162&lt;0,,'Base de datos cruda'!L5162)</f>
        <v>11.12</v>
      </c>
      <c r="M5162" s="28" t="str">
        <f>IF(TRIM(PROPER('Base de datos cruda'!M5162))="High","Alto",IF(TRIM(PROPER('Base de datos cruda'!M5162))="Medium","Medio","Bajo"))</f>
        <v>Alto</v>
      </c>
      <c r="N5162" s="29">
        <v>76.21</v>
      </c>
      <c r="O5162" s="32">
        <f t="shared" si="1"/>
        <v>76.21</v>
      </c>
      <c r="P5162" s="33">
        <f t="shared" si="2"/>
        <v>13.47</v>
      </c>
      <c r="Q5162" s="34">
        <f t="shared" si="3"/>
        <v>1.501052632</v>
      </c>
      <c r="R5162" s="35" t="str">
        <f t="shared" si="4"/>
        <v>Alto</v>
      </c>
      <c r="S5162" s="35" t="str">
        <f>IF(O5162="","",IF(O5162&gt;AVERAGE('Base de datos limpia'!$O$2:$O$8001),"Alto","Normal"))
</f>
        <v>Alto</v>
      </c>
      <c r="T5162" s="35" t="str">
        <f t="shared" si="5"/>
        <v>Gamer intensivo</v>
      </c>
      <c r="U5162" s="35"/>
    </row>
    <row r="5163">
      <c r="A5163" s="28">
        <v>5162.0</v>
      </c>
      <c r="B5163" s="28">
        <v>21.0</v>
      </c>
      <c r="C5163" s="28" t="str">
        <f>TRIM(PROPER('Base de datos cruda'!C5163))</f>
        <v>Female</v>
      </c>
      <c r="D5163" s="28">
        <v>7.98</v>
      </c>
      <c r="E5163" s="28">
        <v>2.76</v>
      </c>
      <c r="F5163" s="28">
        <v>6.78</v>
      </c>
      <c r="G5163" s="28">
        <v>90.48</v>
      </c>
      <c r="H5163" s="28" t="str">
        <f>TRIM(PROPER('Base de datos cruda'!H5163))</f>
        <v>Fps</v>
      </c>
      <c r="I5163" s="28">
        <v>1.31</v>
      </c>
      <c r="J5163" s="28">
        <v>11.1</v>
      </c>
      <c r="K5163" s="28">
        <v>254.79</v>
      </c>
      <c r="L5163" s="28">
        <f>IF('Base de datos cruda'!L5163&lt;0,,'Base de datos cruda'!L5163)</f>
        <v>15.52</v>
      </c>
      <c r="M5163" s="28" t="str">
        <f>IF(TRIM(PROPER('Base de datos cruda'!M5163))="High","Alto",IF(TRIM(PROPER('Base de datos cruda'!M5163))="Medium","Medio","Bajo"))</f>
        <v>Bajo</v>
      </c>
      <c r="N5163" s="29">
        <v>32.2423388554505</v>
      </c>
      <c r="O5163" s="32">
        <f t="shared" si="1"/>
        <v>32.24233886</v>
      </c>
      <c r="P5163" s="33">
        <f t="shared" si="2"/>
        <v>19.08</v>
      </c>
      <c r="Q5163" s="34">
        <f t="shared" si="3"/>
        <v>0.3458646617</v>
      </c>
      <c r="R5163" s="35" t="str">
        <f t="shared" si="4"/>
        <v>Bajo</v>
      </c>
      <c r="S5163" s="35" t="str">
        <f>IF(O5163="","",IF(O5163&gt;AVERAGE('Base de datos limpia'!$O$2:$O$8001),"Alto","Normal"))
</f>
        <v>Normal</v>
      </c>
      <c r="T5163" s="35" t="str">
        <f t="shared" si="5"/>
        <v>Gamer casual</v>
      </c>
      <c r="U5163" s="35"/>
    </row>
    <row r="5164">
      <c r="A5164" s="28">
        <v>5163.0</v>
      </c>
      <c r="B5164" s="28">
        <v>18.0</v>
      </c>
      <c r="C5164" s="28" t="str">
        <f>TRIM(PROPER('Base de datos cruda'!C5164))</f>
        <v>Male</v>
      </c>
      <c r="D5164" s="28">
        <v>6.3</v>
      </c>
      <c r="E5164" s="28">
        <v>6.76</v>
      </c>
      <c r="F5164" s="28">
        <v>8.14</v>
      </c>
      <c r="G5164" s="28">
        <v>67.24</v>
      </c>
      <c r="H5164" s="28" t="str">
        <f>TRIM(PROPER('Base de datos cruda'!H5164))</f>
        <v>Rpg</v>
      </c>
      <c r="I5164" s="28">
        <v>1.8</v>
      </c>
      <c r="J5164" s="28">
        <v>11.12</v>
      </c>
      <c r="K5164" s="28">
        <v>241.35</v>
      </c>
      <c r="L5164" s="28">
        <f>IF('Base de datos cruda'!L5164&lt;0,,'Base de datos cruda'!L5164)</f>
        <v>13.28</v>
      </c>
      <c r="M5164" s="28" t="str">
        <f>IF(TRIM(PROPER('Base de datos cruda'!M5164))="High","Alto",IF(TRIM(PROPER('Base de datos cruda'!M5164))="Medium","Medio","Bajo"))</f>
        <v>Bajo</v>
      </c>
      <c r="N5164" s="29">
        <v>61.23</v>
      </c>
      <c r="O5164" s="32">
        <f t="shared" si="1"/>
        <v>61.23</v>
      </c>
      <c r="P5164" s="33">
        <f t="shared" si="2"/>
        <v>17.42</v>
      </c>
      <c r="Q5164" s="34">
        <f t="shared" si="3"/>
        <v>1.073015873</v>
      </c>
      <c r="R5164" s="35" t="str">
        <f t="shared" si="4"/>
        <v>Medio</v>
      </c>
      <c r="S5164" s="35" t="str">
        <f>IF(O5164="","",IF(O5164&gt;AVERAGE('Base de datos limpia'!$O$2:$O$8001),"Alto","Normal"))
</f>
        <v>Normal</v>
      </c>
      <c r="T5164" s="35" t="str">
        <f t="shared" si="5"/>
        <v>Gamer intensivo</v>
      </c>
      <c r="U5164" s="35"/>
    </row>
    <row r="5165">
      <c r="A5165" s="28">
        <v>5164.0</v>
      </c>
      <c r="B5165" s="28">
        <v>18.0</v>
      </c>
      <c r="C5165" s="28" t="str">
        <f>TRIM(PROPER('Base de datos cruda'!C5165))</f>
        <v>Male</v>
      </c>
      <c r="D5165" s="28">
        <v>2.19</v>
      </c>
      <c r="E5165" s="28">
        <v>1.85</v>
      </c>
      <c r="F5165" s="28">
        <v>8.36</v>
      </c>
      <c r="G5165" s="28">
        <v>73.24</v>
      </c>
      <c r="H5165" s="28" t="str">
        <f>TRIM(PROPER('Base de datos cruda'!H5165))</f>
        <v>Rpg</v>
      </c>
      <c r="I5165" s="28">
        <v>1.1</v>
      </c>
      <c r="J5165" s="28">
        <v>4.2</v>
      </c>
      <c r="K5165" s="28">
        <v>290.94</v>
      </c>
      <c r="L5165" s="28">
        <f>IF('Base de datos cruda'!L5165&lt;0,,'Base de datos cruda'!L5165)</f>
        <v>8.27</v>
      </c>
      <c r="M5165" s="28" t="str">
        <f>IF(TRIM(PROPER('Base de datos cruda'!M5165))="High","Alto",IF(TRIM(PROPER('Base de datos cruda'!M5165))="Medium","Medio","Bajo"))</f>
        <v>Medio</v>
      </c>
      <c r="N5165" s="29">
        <v>50.83</v>
      </c>
      <c r="O5165" s="32">
        <f t="shared" si="1"/>
        <v>50.83</v>
      </c>
      <c r="P5165" s="33">
        <f t="shared" si="2"/>
        <v>6.39</v>
      </c>
      <c r="Q5165" s="34">
        <f t="shared" si="3"/>
        <v>0.8447488584</v>
      </c>
      <c r="R5165" s="35" t="str">
        <f t="shared" si="4"/>
        <v>Medio</v>
      </c>
      <c r="S5165" s="35" t="str">
        <f>IF(O5165="","",IF(O5165&gt;AVERAGE('Base de datos limpia'!$O$2:$O$8001),"Alto","Normal"))
</f>
        <v>Normal</v>
      </c>
      <c r="T5165" s="35" t="str">
        <f t="shared" si="5"/>
        <v>Gamer casual</v>
      </c>
      <c r="U5165" s="35"/>
    </row>
    <row r="5166">
      <c r="A5166" s="28">
        <v>5165.0</v>
      </c>
      <c r="B5166" s="28">
        <v>17.0</v>
      </c>
      <c r="C5166" s="28" t="str">
        <f>TRIM(PROPER('Base de datos cruda'!C5166))</f>
        <v>Female</v>
      </c>
      <c r="D5166" s="28">
        <v>2.11</v>
      </c>
      <c r="E5166" s="28">
        <v>6.58</v>
      </c>
      <c r="F5166" s="28">
        <v>5.44</v>
      </c>
      <c r="G5166" s="28">
        <v>75.19</v>
      </c>
      <c r="H5166" s="28" t="str">
        <f>TRIM(PROPER('Base de datos cruda'!H5166))</f>
        <v>Casual</v>
      </c>
      <c r="I5166" s="28">
        <v>1.5</v>
      </c>
      <c r="J5166" s="28">
        <v>4.46</v>
      </c>
      <c r="K5166" s="28">
        <v>291.38</v>
      </c>
      <c r="L5166" s="28">
        <f>IF('Base de datos cruda'!L5166&lt;0,,'Base de datos cruda'!L5166)</f>
        <v>2.64</v>
      </c>
      <c r="M5166" s="28" t="str">
        <f>IF(TRIM(PROPER('Base de datos cruda'!M5166))="High","Alto",IF(TRIM(PROPER('Base de datos cruda'!M5166))="Medium","Medio","Bajo"))</f>
        <v>Medio</v>
      </c>
      <c r="N5166" s="29">
        <v>86.7157765049811</v>
      </c>
      <c r="O5166" s="32">
        <f t="shared" si="1"/>
        <v>86.7157765</v>
      </c>
      <c r="P5166" s="33">
        <f t="shared" si="2"/>
        <v>6.57</v>
      </c>
      <c r="Q5166" s="34">
        <f t="shared" si="3"/>
        <v>3.118483412</v>
      </c>
      <c r="R5166" s="35" t="str">
        <f t="shared" si="4"/>
        <v>Alto</v>
      </c>
      <c r="S5166" s="35" t="str">
        <f>IF(O5166="","",IF(O5166&gt;AVERAGE('Base de datos limpia'!$O$2:$O$8001),"Alto","Normal"))
</f>
        <v>Alto</v>
      </c>
      <c r="T5166" s="35" t="str">
        <f t="shared" si="5"/>
        <v>Gamer intensivo</v>
      </c>
      <c r="U5166" s="35"/>
    </row>
    <row r="5167">
      <c r="A5167" s="28">
        <v>5166.0</v>
      </c>
      <c r="B5167" s="28">
        <v>21.0</v>
      </c>
      <c r="C5167" s="28" t="str">
        <f>TRIM(PROPER('Base de datos cruda'!C5167))</f>
        <v>Female</v>
      </c>
      <c r="D5167" s="28">
        <v>2.69</v>
      </c>
      <c r="E5167" s="28">
        <v>5.62</v>
      </c>
      <c r="F5167" s="28">
        <v>4.52</v>
      </c>
      <c r="G5167" s="28">
        <v>79.71</v>
      </c>
      <c r="H5167" s="28" t="str">
        <f>TRIM(PROPER('Base de datos cruda'!H5167))</f>
        <v>Casual</v>
      </c>
      <c r="I5167" s="28">
        <v>2.84</v>
      </c>
      <c r="J5167" s="28">
        <v>5.68</v>
      </c>
      <c r="K5167" s="28">
        <v>289.46</v>
      </c>
      <c r="L5167" s="28">
        <f>IF('Base de datos cruda'!L5167&lt;0,,'Base de datos cruda'!L5167)</f>
        <v>4.42</v>
      </c>
      <c r="M5167" s="28" t="str">
        <f>IF(TRIM(PROPER('Base de datos cruda'!M5167))="High","Alto",IF(TRIM(PROPER('Base de datos cruda'!M5167))="Medium","Medio","Bajo"))</f>
        <v>Medio</v>
      </c>
      <c r="N5167" s="29">
        <v>65.56</v>
      </c>
      <c r="O5167" s="32">
        <f t="shared" si="1"/>
        <v>65.56</v>
      </c>
      <c r="P5167" s="33">
        <f t="shared" si="2"/>
        <v>8.37</v>
      </c>
      <c r="Q5167" s="34">
        <f t="shared" si="3"/>
        <v>2.089219331</v>
      </c>
      <c r="R5167" s="35" t="str">
        <f t="shared" si="4"/>
        <v>Medio</v>
      </c>
      <c r="S5167" s="35" t="str">
        <f>IF(O5167="","",IF(O5167&gt;AVERAGE('Base de datos limpia'!$O$2:$O$8001),"Alto","Normal"))
</f>
        <v>Alto</v>
      </c>
      <c r="T5167" s="35" t="str">
        <f t="shared" si="5"/>
        <v>Gamer moderado</v>
      </c>
      <c r="U5167" s="35"/>
    </row>
    <row r="5168">
      <c r="A5168" s="28">
        <v>5167.0</v>
      </c>
      <c r="B5168" s="28">
        <v>19.0</v>
      </c>
      <c r="C5168" s="28" t="str">
        <f>TRIM(PROPER('Base de datos cruda'!C5168))</f>
        <v>Female</v>
      </c>
      <c r="D5168" s="28">
        <v>6.75</v>
      </c>
      <c r="E5168" s="28">
        <v>2.03</v>
      </c>
      <c r="F5168" s="28">
        <v>5.16</v>
      </c>
      <c r="G5168" s="28">
        <v>61.21</v>
      </c>
      <c r="H5168" s="28" t="str">
        <f>TRIM(PROPER('Base de datos cruda'!H5168))</f>
        <v>Casual</v>
      </c>
      <c r="I5168" s="28">
        <v>4.32</v>
      </c>
      <c r="J5168" s="28">
        <v>8.58</v>
      </c>
      <c r="K5168" s="28">
        <v>232.55</v>
      </c>
      <c r="L5168" s="28">
        <f>IF('Base de datos cruda'!L5168&lt;0,,'Base de datos cruda'!L5168)</f>
        <v>13.49</v>
      </c>
      <c r="M5168" s="28" t="str">
        <f>IF(TRIM(PROPER('Base de datos cruda'!M5168))="High","Alto",IF(TRIM(PROPER('Base de datos cruda'!M5168))="Medium","Medio","Bajo"))</f>
        <v>Bajo</v>
      </c>
      <c r="N5168" s="29">
        <v>23.4594581085448</v>
      </c>
      <c r="O5168" s="32">
        <f t="shared" si="1"/>
        <v>23.45945811</v>
      </c>
      <c r="P5168" s="33">
        <f t="shared" si="2"/>
        <v>15.33</v>
      </c>
      <c r="Q5168" s="34">
        <f t="shared" si="3"/>
        <v>0.3007407407</v>
      </c>
      <c r="R5168" s="35" t="str">
        <f t="shared" si="4"/>
        <v>Bajo</v>
      </c>
      <c r="S5168" s="35" t="str">
        <f>IF(O5168="","",IF(O5168&gt;AVERAGE('Base de datos limpia'!$O$2:$O$8001),"Alto","Normal"))
</f>
        <v>Normal</v>
      </c>
      <c r="T5168" s="35" t="str">
        <f t="shared" si="5"/>
        <v>Gamer casual</v>
      </c>
      <c r="U5168" s="35"/>
    </row>
    <row r="5169">
      <c r="A5169" s="28">
        <v>5168.0</v>
      </c>
      <c r="B5169" s="28">
        <v>20.0</v>
      </c>
      <c r="C5169" s="28" t="str">
        <f>TRIM(PROPER('Base de datos cruda'!C5169))</f>
        <v>Male</v>
      </c>
      <c r="D5169" s="28">
        <v>0.22</v>
      </c>
      <c r="E5169" s="28">
        <v>6.84</v>
      </c>
      <c r="F5169" s="28">
        <v>8.73</v>
      </c>
      <c r="G5169" s="28">
        <v>83.72</v>
      </c>
      <c r="H5169" s="28" t="str">
        <f>TRIM(PROPER('Base de datos cruda'!H5169))</f>
        <v>Rpg</v>
      </c>
      <c r="I5169" s="28">
        <v>1.85</v>
      </c>
      <c r="J5169" s="28">
        <v>3.53</v>
      </c>
      <c r="K5169" s="28">
        <v>329.48</v>
      </c>
      <c r="L5169" s="28">
        <f>IF('Base de datos cruda'!L5169&lt;0,,'Base de datos cruda'!L5169)</f>
        <v>2.73</v>
      </c>
      <c r="M5169" s="28" t="str">
        <f>IF(TRIM(PROPER('Base de datos cruda'!M5169))="High","Alto",IF(TRIM(PROPER('Base de datos cruda'!M5169))="Medium","Medio","Bajo"))</f>
        <v>Medio</v>
      </c>
      <c r="N5169" s="29">
        <v>106.467825539184</v>
      </c>
      <c r="O5169" s="33" t="str">
        <f t="shared" si="1"/>
        <v/>
      </c>
      <c r="P5169" s="33">
        <f t="shared" si="2"/>
        <v>3.75</v>
      </c>
      <c r="Q5169" s="34">
        <f t="shared" si="3"/>
        <v>31.09090909</v>
      </c>
      <c r="R5169" s="35" t="str">
        <f t="shared" si="4"/>
        <v>Alto</v>
      </c>
      <c r="S5169" s="35" t="str">
        <f>IF(O5169="","",IF(O5169&gt;AVERAGE('Base de datos limpia'!$O$2:$O$8001),"Alto","Normal"))
</f>
        <v/>
      </c>
      <c r="T5169" s="35" t="str">
        <f t="shared" si="5"/>
        <v>Gamer intensivo</v>
      </c>
      <c r="U5169" s="35"/>
    </row>
    <row r="5170">
      <c r="A5170" s="28">
        <v>5169.0</v>
      </c>
      <c r="B5170" s="28">
        <v>18.0</v>
      </c>
      <c r="C5170" s="28" t="str">
        <f>TRIM(PROPER('Base de datos cruda'!C5170))</f>
        <v>Female</v>
      </c>
      <c r="D5170" s="28">
        <v>1.84</v>
      </c>
      <c r="E5170" s="28">
        <v>5.02</v>
      </c>
      <c r="F5170" s="28">
        <v>6.31</v>
      </c>
      <c r="G5170" s="28">
        <v>74.31</v>
      </c>
      <c r="H5170" s="28" t="str">
        <f>TRIM(PROPER('Base de datos cruda'!H5170))</f>
        <v>Rpg</v>
      </c>
      <c r="I5170" s="28">
        <v>1.6</v>
      </c>
      <c r="J5170" s="28">
        <v>4.92</v>
      </c>
      <c r="K5170" s="28">
        <v>308.0</v>
      </c>
      <c r="L5170" s="28">
        <f>IF('Base de datos cruda'!L5170&lt;0,,'Base de datos cruda'!L5170)</f>
        <v>3.29</v>
      </c>
      <c r="M5170" s="28" t="str">
        <f>IF(TRIM(PROPER('Base de datos cruda'!M5170))="High","Alto",IF(TRIM(PROPER('Base de datos cruda'!M5170))="Medium","Medio","Bajo"))</f>
        <v>Medio</v>
      </c>
      <c r="N5170" s="29">
        <v>72.92</v>
      </c>
      <c r="O5170" s="32">
        <f t="shared" si="1"/>
        <v>72.92</v>
      </c>
      <c r="P5170" s="33">
        <f t="shared" si="2"/>
        <v>6.76</v>
      </c>
      <c r="Q5170" s="34">
        <f t="shared" si="3"/>
        <v>2.72826087</v>
      </c>
      <c r="R5170" s="35" t="str">
        <f t="shared" si="4"/>
        <v>Alto</v>
      </c>
      <c r="S5170" s="35" t="str">
        <f>IF(O5170="","",IF(O5170&gt;AVERAGE('Base de datos limpia'!$O$2:$O$8001),"Alto","Normal"))
</f>
        <v>Alto</v>
      </c>
      <c r="T5170" s="35" t="str">
        <f t="shared" si="5"/>
        <v>Gamer moderado</v>
      </c>
      <c r="U5170" s="35"/>
    </row>
    <row r="5171">
      <c r="A5171" s="28">
        <v>5170.0</v>
      </c>
      <c r="B5171" s="28">
        <v>21.0</v>
      </c>
      <c r="C5171" s="28" t="str">
        <f>TRIM(PROPER('Base de datos cruda'!C5171))</f>
        <v>Other</v>
      </c>
      <c r="D5171" s="28">
        <v>7.24</v>
      </c>
      <c r="E5171" s="28">
        <v>2.95</v>
      </c>
      <c r="F5171" s="28">
        <v>6.09</v>
      </c>
      <c r="G5171" s="28">
        <v>82.47</v>
      </c>
      <c r="H5171" s="28" t="str">
        <f>TRIM(PROPER('Base de datos cruda'!H5171))</f>
        <v>Fps</v>
      </c>
      <c r="I5171" s="28">
        <v>3.91</v>
      </c>
      <c r="J5171" s="28">
        <v>13.19</v>
      </c>
      <c r="K5171" s="28">
        <v>230.55</v>
      </c>
      <c r="L5171" s="28">
        <f>IF('Base de datos cruda'!L5171&lt;0,,'Base de datos cruda'!L5171)</f>
        <v>14.3</v>
      </c>
      <c r="M5171" s="28" t="str">
        <f>IF(TRIM(PROPER('Base de datos cruda'!M5171))="High","Alto",IF(TRIM(PROPER('Base de datos cruda'!M5171))="Medium","Medio","Bajo"))</f>
        <v>Bajo</v>
      </c>
      <c r="N5171" s="29">
        <v>23.47</v>
      </c>
      <c r="O5171" s="32">
        <f t="shared" si="1"/>
        <v>23.47</v>
      </c>
      <c r="P5171" s="33">
        <f t="shared" si="2"/>
        <v>20.43</v>
      </c>
      <c r="Q5171" s="34">
        <f t="shared" si="3"/>
        <v>0.4074585635</v>
      </c>
      <c r="R5171" s="35" t="str">
        <f t="shared" si="4"/>
        <v>Bajo</v>
      </c>
      <c r="S5171" s="35" t="str">
        <f>IF(O5171="","",IF(O5171&gt;AVERAGE('Base de datos limpia'!$O$2:$O$8001),"Alto","Normal"))
</f>
        <v>Normal</v>
      </c>
      <c r="T5171" s="35" t="str">
        <f t="shared" si="5"/>
        <v>Gamer casual</v>
      </c>
      <c r="U5171" s="35"/>
    </row>
    <row r="5172">
      <c r="A5172" s="28">
        <v>5171.0</v>
      </c>
      <c r="B5172" s="28">
        <v>18.0</v>
      </c>
      <c r="C5172" s="28" t="str">
        <f>TRIM(PROPER('Base de datos cruda'!C5172))</f>
        <v>Male</v>
      </c>
      <c r="D5172" s="28">
        <v>5.12</v>
      </c>
      <c r="E5172" s="28">
        <v>4.18</v>
      </c>
      <c r="F5172" s="28">
        <v>4.07</v>
      </c>
      <c r="G5172" s="28">
        <v>60.36</v>
      </c>
      <c r="H5172" s="28" t="str">
        <f>TRIM(PROPER('Base de datos cruda'!H5172))</f>
        <v>Casual</v>
      </c>
      <c r="I5172" s="28">
        <v>0.11</v>
      </c>
      <c r="J5172" s="28">
        <v>9.09</v>
      </c>
      <c r="K5172" s="28">
        <v>251.45</v>
      </c>
      <c r="L5172" s="28">
        <f>IF('Base de datos cruda'!L5172&lt;0,,'Base de datos cruda'!L5172)</f>
        <v>9.78</v>
      </c>
      <c r="M5172" s="28" t="str">
        <f>IF(TRIM(PROPER('Base de datos cruda'!M5172))="High","Alto",IF(TRIM(PROPER('Base de datos cruda'!M5172))="Medium","Medio","Bajo"))</f>
        <v>Bajo</v>
      </c>
      <c r="N5172" s="29">
        <v>32.91</v>
      </c>
      <c r="O5172" s="32">
        <f t="shared" si="1"/>
        <v>32.91</v>
      </c>
      <c r="P5172" s="33">
        <f t="shared" si="2"/>
        <v>14.21</v>
      </c>
      <c r="Q5172" s="34">
        <f t="shared" si="3"/>
        <v>0.81640625</v>
      </c>
      <c r="R5172" s="35" t="str">
        <f t="shared" si="4"/>
        <v>Bajo</v>
      </c>
      <c r="S5172" s="35" t="str">
        <f>IF(O5172="","",IF(O5172&gt;AVERAGE('Base de datos limpia'!$O$2:$O$8001),"Alto","Normal"))
</f>
        <v>Normal</v>
      </c>
      <c r="T5172" s="35" t="str">
        <f t="shared" si="5"/>
        <v>Gamer moderado</v>
      </c>
      <c r="U5172" s="35"/>
    </row>
    <row r="5173">
      <c r="A5173" s="28">
        <v>5172.0</v>
      </c>
      <c r="B5173" s="28">
        <v>23.0</v>
      </c>
      <c r="C5173" s="28" t="str">
        <f>TRIM(PROPER('Base de datos cruda'!C5173))</f>
        <v>Male</v>
      </c>
      <c r="D5173" s="28">
        <v>1.81</v>
      </c>
      <c r="E5173" s="28">
        <v>5.43</v>
      </c>
      <c r="F5173" s="28">
        <v>4.26</v>
      </c>
      <c r="G5173" s="28">
        <v>72.86</v>
      </c>
      <c r="H5173" s="28" t="str">
        <f>TRIM(PROPER('Base de datos cruda'!H5173))</f>
        <v>Casual</v>
      </c>
      <c r="I5173" s="28">
        <v>1.51</v>
      </c>
      <c r="J5173" s="28">
        <v>3.16</v>
      </c>
      <c r="K5173" s="28">
        <v>293.92</v>
      </c>
      <c r="L5173" s="28">
        <f>IF('Base de datos cruda'!L5173&lt;0,,'Base de datos cruda'!L5173)</f>
        <v>3.46</v>
      </c>
      <c r="M5173" s="28" t="str">
        <f>IF(TRIM(PROPER('Base de datos cruda'!M5173))="High","Alto",IF(TRIM(PROPER('Base de datos cruda'!M5173))="Medium","Medio","Bajo"))</f>
        <v>Medio</v>
      </c>
      <c r="N5173" s="29">
        <v>64.97</v>
      </c>
      <c r="O5173" s="32">
        <f t="shared" si="1"/>
        <v>64.97</v>
      </c>
      <c r="P5173" s="33">
        <f t="shared" si="2"/>
        <v>4.97</v>
      </c>
      <c r="Q5173" s="34">
        <f t="shared" si="3"/>
        <v>3</v>
      </c>
      <c r="R5173" s="35" t="str">
        <f t="shared" si="4"/>
        <v>Medio</v>
      </c>
      <c r="S5173" s="35" t="str">
        <f>IF(O5173="","",IF(O5173&gt;AVERAGE('Base de datos limpia'!$O$2:$O$8001),"Alto","Normal"))
</f>
        <v>Normal</v>
      </c>
      <c r="T5173" s="35" t="str">
        <f t="shared" si="5"/>
        <v>Gamer moderado</v>
      </c>
      <c r="U5173" s="35"/>
    </row>
    <row r="5174">
      <c r="A5174" s="28">
        <v>5173.0</v>
      </c>
      <c r="B5174" s="28">
        <v>24.0</v>
      </c>
      <c r="C5174" s="28" t="str">
        <f>TRIM(PROPER('Base de datos cruda'!C5174))</f>
        <v>Male</v>
      </c>
      <c r="D5174" s="28">
        <v>1.75</v>
      </c>
      <c r="E5174" s="28">
        <v>1.82</v>
      </c>
      <c r="F5174" s="28">
        <v>7.34</v>
      </c>
      <c r="G5174" s="28">
        <v>90.75</v>
      </c>
      <c r="H5174" s="28" t="str">
        <f>TRIM(PROPER('Base de datos cruda'!H5174))</f>
        <v>Casual</v>
      </c>
      <c r="I5174" s="28">
        <v>2.26</v>
      </c>
      <c r="J5174" s="28">
        <v>5.05</v>
      </c>
      <c r="K5174" s="28">
        <v>294.31</v>
      </c>
      <c r="L5174" s="28">
        <f>IF('Base de datos cruda'!L5174&lt;0,,'Base de datos cruda'!L5174)</f>
        <v>3.15</v>
      </c>
      <c r="M5174" s="28" t="str">
        <f>IF(TRIM(PROPER('Base de datos cruda'!M5174))="High","Alto",IF(TRIM(PROPER('Base de datos cruda'!M5174))="Medium","Medio","Bajo"))</f>
        <v>Medio</v>
      </c>
      <c r="N5174" s="29">
        <v>69.33</v>
      </c>
      <c r="O5174" s="32">
        <f t="shared" si="1"/>
        <v>69.33</v>
      </c>
      <c r="P5174" s="33">
        <f t="shared" si="2"/>
        <v>6.8</v>
      </c>
      <c r="Q5174" s="34">
        <f t="shared" si="3"/>
        <v>1.04</v>
      </c>
      <c r="R5174" s="35" t="str">
        <f t="shared" si="4"/>
        <v>Medio</v>
      </c>
      <c r="S5174" s="35" t="str">
        <f>IF(O5174="","",IF(O5174&gt;AVERAGE('Base de datos limpia'!$O$2:$O$8001),"Alto","Normal"))
</f>
        <v>Alto</v>
      </c>
      <c r="T5174" s="35" t="str">
        <f t="shared" si="5"/>
        <v>Gamer casual</v>
      </c>
      <c r="U5174" s="35"/>
    </row>
    <row r="5175">
      <c r="A5175" s="28">
        <v>5174.0</v>
      </c>
      <c r="B5175" s="28">
        <v>19.0</v>
      </c>
      <c r="C5175" s="28" t="str">
        <f>TRIM(PROPER('Base de datos cruda'!C5175))</f>
        <v>Female</v>
      </c>
      <c r="D5175" s="28">
        <v>6.9</v>
      </c>
      <c r="E5175" s="28">
        <v>9.62</v>
      </c>
      <c r="F5175" s="28">
        <v>6.95</v>
      </c>
      <c r="G5175" s="28">
        <v>80.04</v>
      </c>
      <c r="H5175" s="28" t="str">
        <f>TRIM(PROPER('Base de datos cruda'!H5175))</f>
        <v>Fps</v>
      </c>
      <c r="I5175" s="28">
        <v>3.0</v>
      </c>
      <c r="J5175" s="28">
        <v>12.29</v>
      </c>
      <c r="K5175" s="28">
        <v>242.14</v>
      </c>
      <c r="L5175" s="28">
        <f>IF('Base de datos cruda'!L5175&lt;0,,'Base de datos cruda'!L5175)</f>
        <v>20.94</v>
      </c>
      <c r="M5175" s="28" t="str">
        <f>IF(TRIM(PROPER('Base de datos cruda'!M5175))="High","Alto",IF(TRIM(PROPER('Base de datos cruda'!M5175))="Medium","Medio","Bajo"))</f>
        <v>Bajo</v>
      </c>
      <c r="N5175" s="29">
        <v>82.101869091895</v>
      </c>
      <c r="O5175" s="32">
        <f t="shared" si="1"/>
        <v>82.10186909</v>
      </c>
      <c r="P5175" s="33">
        <f t="shared" si="2"/>
        <v>19.19</v>
      </c>
      <c r="Q5175" s="34">
        <f t="shared" si="3"/>
        <v>1.394202899</v>
      </c>
      <c r="R5175" s="35" t="str">
        <f t="shared" si="4"/>
        <v>Alto</v>
      </c>
      <c r="S5175" s="35" t="str">
        <f>IF(O5175="","",IF(O5175&gt;AVERAGE('Base de datos limpia'!$O$2:$O$8001),"Alto","Normal"))
</f>
        <v>Alto</v>
      </c>
      <c r="T5175" s="35" t="str">
        <f t="shared" si="5"/>
        <v>Gamer intensivo</v>
      </c>
      <c r="U5175" s="35"/>
    </row>
    <row r="5176">
      <c r="A5176" s="28">
        <v>5175.0</v>
      </c>
      <c r="B5176" s="28">
        <v>24.0</v>
      </c>
      <c r="C5176" s="28" t="str">
        <f>TRIM(PROPER('Base de datos cruda'!C5176))</f>
        <v>Female</v>
      </c>
      <c r="D5176" s="28">
        <v>7.15</v>
      </c>
      <c r="E5176" s="28">
        <v>6.99</v>
      </c>
      <c r="F5176" s="28">
        <v>6.88</v>
      </c>
      <c r="G5176" s="28">
        <v>91.56</v>
      </c>
      <c r="H5176" s="28" t="str">
        <f>TRIM(PROPER('Base de datos cruda'!H5176))</f>
        <v>Fps</v>
      </c>
      <c r="I5176" s="28">
        <v>0.78</v>
      </c>
      <c r="J5176" s="28">
        <v>12.48</v>
      </c>
      <c r="K5176" s="28">
        <v>236.13</v>
      </c>
      <c r="L5176" s="28">
        <f>IF('Base de datos cruda'!L5176&lt;0,,'Base de datos cruda'!L5176)</f>
        <v>20.93</v>
      </c>
      <c r="M5176" s="28" t="str">
        <f>IF(TRIM(PROPER('Base de datos cruda'!M5176))="High","Alto",IF(TRIM(PROPER('Base de datos cruda'!M5176))="Medium","Medio","Bajo"))</f>
        <v>Bajo</v>
      </c>
      <c r="N5176" s="29">
        <v>58.0</v>
      </c>
      <c r="O5176" s="32">
        <f t="shared" si="1"/>
        <v>58</v>
      </c>
      <c r="P5176" s="33">
        <f t="shared" si="2"/>
        <v>19.63</v>
      </c>
      <c r="Q5176" s="34">
        <f t="shared" si="3"/>
        <v>0.9776223776</v>
      </c>
      <c r="R5176" s="35" t="str">
        <f t="shared" si="4"/>
        <v>Medio</v>
      </c>
      <c r="S5176" s="35" t="str">
        <f>IF(O5176="","",IF(O5176&gt;AVERAGE('Base de datos limpia'!$O$2:$O$8001),"Alto","Normal"))
</f>
        <v>Normal</v>
      </c>
      <c r="T5176" s="35" t="str">
        <f t="shared" si="5"/>
        <v>Gamer intensivo</v>
      </c>
      <c r="U5176" s="35"/>
    </row>
    <row r="5177">
      <c r="A5177" s="28">
        <v>5176.0</v>
      </c>
      <c r="B5177" s="28">
        <v>22.0</v>
      </c>
      <c r="C5177" s="28" t="str">
        <f>TRIM(PROPER('Base de datos cruda'!C5177))</f>
        <v>Male</v>
      </c>
      <c r="D5177" s="28">
        <v>2.05</v>
      </c>
      <c r="E5177" s="28">
        <v>1.92</v>
      </c>
      <c r="F5177" s="28">
        <v>4.55</v>
      </c>
      <c r="G5177" s="28">
        <v>87.96</v>
      </c>
      <c r="H5177" s="28" t="str">
        <f>TRIM(PROPER('Base de datos cruda'!H5177))</f>
        <v>Rpg</v>
      </c>
      <c r="I5177" s="28">
        <v>2.16</v>
      </c>
      <c r="J5177" s="28">
        <v>7.86</v>
      </c>
      <c r="K5177" s="28">
        <v>303.62</v>
      </c>
      <c r="L5177" s="28">
        <f>IF('Base de datos cruda'!L5177&lt;0,,'Base de datos cruda'!L5177)</f>
        <v>9.34</v>
      </c>
      <c r="M5177" s="28" t="str">
        <f>IF(TRIM(PROPER('Base de datos cruda'!M5177))="High","Alto",IF(TRIM(PROPER('Base de datos cruda'!M5177))="Medium","Medio","Bajo"))</f>
        <v>Medio</v>
      </c>
      <c r="N5177" s="29">
        <v>51.12</v>
      </c>
      <c r="O5177" s="32">
        <f t="shared" si="1"/>
        <v>51.12</v>
      </c>
      <c r="P5177" s="33">
        <f t="shared" si="2"/>
        <v>9.91</v>
      </c>
      <c r="Q5177" s="34">
        <f t="shared" si="3"/>
        <v>0.9365853659</v>
      </c>
      <c r="R5177" s="35" t="str">
        <f t="shared" si="4"/>
        <v>Medio</v>
      </c>
      <c r="S5177" s="35" t="str">
        <f>IF(O5177="","",IF(O5177&gt;AVERAGE('Base de datos limpia'!$O$2:$O$8001),"Alto","Normal"))
</f>
        <v>Normal</v>
      </c>
      <c r="T5177" s="35" t="str">
        <f t="shared" si="5"/>
        <v>Gamer casual</v>
      </c>
      <c r="U5177" s="35"/>
    </row>
    <row r="5178">
      <c r="A5178" s="28">
        <v>5177.0</v>
      </c>
      <c r="B5178" s="28">
        <v>18.0</v>
      </c>
      <c r="C5178" s="28" t="str">
        <f>TRIM(PROPER('Base de datos cruda'!C5178))</f>
        <v>Male</v>
      </c>
      <c r="D5178" s="28">
        <v>3.36</v>
      </c>
      <c r="E5178" s="28">
        <v>8.41</v>
      </c>
      <c r="F5178" s="28">
        <v>5.76</v>
      </c>
      <c r="G5178" s="28">
        <v>94.2</v>
      </c>
      <c r="H5178" s="28" t="str">
        <f>TRIM(PROPER('Base de datos cruda'!H5178))</f>
        <v>Fps</v>
      </c>
      <c r="I5178" s="28">
        <v>2.83</v>
      </c>
      <c r="J5178" s="28">
        <v>8.83</v>
      </c>
      <c r="K5178" s="28">
        <v>294.55</v>
      </c>
      <c r="L5178" s="28">
        <f>IF('Base de datos cruda'!L5178&lt;0,,'Base de datos cruda'!L5178)</f>
        <v>10.21</v>
      </c>
      <c r="M5178" s="28" t="str">
        <f>IF(TRIM(PROPER('Base de datos cruda'!M5178))="High","Alto",IF(TRIM(PROPER('Base de datos cruda'!M5178))="Medium","Medio","Bajo"))</f>
        <v>Alto</v>
      </c>
      <c r="N5178" s="29">
        <v>98.0302355647011</v>
      </c>
      <c r="O5178" s="32">
        <f t="shared" si="1"/>
        <v>98.03023556</v>
      </c>
      <c r="P5178" s="33">
        <f t="shared" si="2"/>
        <v>12.19</v>
      </c>
      <c r="Q5178" s="34">
        <f t="shared" si="3"/>
        <v>2.50297619</v>
      </c>
      <c r="R5178" s="35" t="str">
        <f t="shared" si="4"/>
        <v>Alto</v>
      </c>
      <c r="S5178" s="35" t="str">
        <f>IF(O5178="","",IF(O5178&gt;AVERAGE('Base de datos limpia'!$O$2:$O$8001),"Alto","Normal"))
</f>
        <v>Alto</v>
      </c>
      <c r="T5178" s="35" t="str">
        <f t="shared" si="5"/>
        <v>Gamer intensivo</v>
      </c>
      <c r="U5178" s="35"/>
    </row>
    <row r="5179">
      <c r="A5179" s="28">
        <v>5178.0</v>
      </c>
      <c r="B5179" s="28">
        <v>22.0</v>
      </c>
      <c r="C5179" s="28" t="str">
        <f>TRIM(PROPER('Base de datos cruda'!C5179))</f>
        <v>Male</v>
      </c>
      <c r="D5179" s="28">
        <v>6.68</v>
      </c>
      <c r="E5179" s="28">
        <v>3.9</v>
      </c>
      <c r="F5179" s="28">
        <v>8.06</v>
      </c>
      <c r="G5179" s="28">
        <v>60.3</v>
      </c>
      <c r="H5179" s="28" t="str">
        <f>TRIM(PROPER('Base de datos cruda'!H5179))</f>
        <v>Fps</v>
      </c>
      <c r="I5179" s="28">
        <v>2.55</v>
      </c>
      <c r="J5179" s="28">
        <v>8.56</v>
      </c>
      <c r="K5179" s="28">
        <v>242.83</v>
      </c>
      <c r="L5179" s="28">
        <f>IF('Base de datos cruda'!L5179&lt;0,,'Base de datos cruda'!L5179)</f>
        <v>15.06</v>
      </c>
      <c r="M5179" s="28" t="str">
        <f>IF(TRIM(PROPER('Base de datos cruda'!M5179))="High","Alto",IF(TRIM(PROPER('Base de datos cruda'!M5179))="Medium","Medio","Bajo"))</f>
        <v>Bajo</v>
      </c>
      <c r="N5179" s="29">
        <v>44.91</v>
      </c>
      <c r="O5179" s="32">
        <f t="shared" si="1"/>
        <v>44.91</v>
      </c>
      <c r="P5179" s="33">
        <f t="shared" si="2"/>
        <v>15.24</v>
      </c>
      <c r="Q5179" s="34">
        <f t="shared" si="3"/>
        <v>0.5838323353</v>
      </c>
      <c r="R5179" s="35" t="str">
        <f t="shared" si="4"/>
        <v>Bajo</v>
      </c>
      <c r="S5179" s="35" t="str">
        <f>IF(O5179="","",IF(O5179&gt;AVERAGE('Base de datos limpia'!$O$2:$O$8001),"Alto","Normal"))
</f>
        <v>Normal</v>
      </c>
      <c r="T5179" s="35" t="str">
        <f t="shared" si="5"/>
        <v>Gamer moderado</v>
      </c>
      <c r="U5179" s="35"/>
    </row>
    <row r="5180">
      <c r="A5180" s="28">
        <v>5179.0</v>
      </c>
      <c r="B5180" s="28">
        <v>16.0</v>
      </c>
      <c r="C5180" s="28" t="str">
        <f>TRIM(PROPER('Base de datos cruda'!C5180))</f>
        <v>Male</v>
      </c>
      <c r="D5180" s="28">
        <v>6.17</v>
      </c>
      <c r="E5180" s="28">
        <v>6.37</v>
      </c>
      <c r="F5180" s="28">
        <v>4.87</v>
      </c>
      <c r="G5180" s="28">
        <v>70.45</v>
      </c>
      <c r="H5180" s="28" t="str">
        <f>TRIM(PROPER('Base de datos cruda'!H5180))</f>
        <v>Fps</v>
      </c>
      <c r="I5180" s="28">
        <v>2.87</v>
      </c>
      <c r="J5180" s="28">
        <v>7.19</v>
      </c>
      <c r="K5180" s="28">
        <v>251.89</v>
      </c>
      <c r="L5180" s="28">
        <f>IF('Base de datos cruda'!L5180&lt;0,,'Base de datos cruda'!L5180)</f>
        <v>15.49</v>
      </c>
      <c r="M5180" s="28" t="str">
        <f>IF(TRIM(PROPER('Base de datos cruda'!M5180))="High","Alto",IF(TRIM(PROPER('Base de datos cruda'!M5180))="Medium","Medio","Bajo"))</f>
        <v>Bajo</v>
      </c>
      <c r="N5180" s="29">
        <v>48.45</v>
      </c>
      <c r="O5180" s="32">
        <f t="shared" si="1"/>
        <v>48.45</v>
      </c>
      <c r="P5180" s="33">
        <f t="shared" si="2"/>
        <v>13.36</v>
      </c>
      <c r="Q5180" s="34">
        <f t="shared" si="3"/>
        <v>1.032414911</v>
      </c>
      <c r="R5180" s="35" t="str">
        <f t="shared" si="4"/>
        <v>Bajo</v>
      </c>
      <c r="S5180" s="35" t="str">
        <f>IF(O5180="","",IF(O5180&gt;AVERAGE('Base de datos limpia'!$O$2:$O$8001),"Alto","Normal"))
</f>
        <v>Normal</v>
      </c>
      <c r="T5180" s="35" t="str">
        <f t="shared" si="5"/>
        <v>Gamer intensivo</v>
      </c>
      <c r="U5180" s="35"/>
    </row>
    <row r="5181">
      <c r="A5181" s="28">
        <v>5180.0</v>
      </c>
      <c r="B5181" s="28">
        <v>18.0</v>
      </c>
      <c r="C5181" s="28" t="str">
        <f>TRIM(PROPER('Base de datos cruda'!C5181))</f>
        <v>Male</v>
      </c>
      <c r="D5181" s="28">
        <v>6.51</v>
      </c>
      <c r="E5181" s="28">
        <v>3.49</v>
      </c>
      <c r="F5181" s="28">
        <v>8.41</v>
      </c>
      <c r="G5181" s="28">
        <v>81.95</v>
      </c>
      <c r="H5181" s="28" t="str">
        <f>TRIM(PROPER('Base de datos cruda'!H5181))</f>
        <v>Casual</v>
      </c>
      <c r="I5181" s="28">
        <v>3.31</v>
      </c>
      <c r="J5181" s="28">
        <v>10.59</v>
      </c>
      <c r="K5181" s="28">
        <v>266.44</v>
      </c>
      <c r="L5181" s="28">
        <f>IF('Base de datos cruda'!L5181&lt;0,,'Base de datos cruda'!L5181)</f>
        <v>15.32</v>
      </c>
      <c r="M5181" s="28" t="str">
        <f>IF(TRIM(PROPER('Base de datos cruda'!M5181))="High","Alto",IF(TRIM(PROPER('Base de datos cruda'!M5181))="Medium","Medio","Bajo"))</f>
        <v>Bajo</v>
      </c>
      <c r="N5181" s="29">
        <v>47.33</v>
      </c>
      <c r="O5181" s="32">
        <f t="shared" si="1"/>
        <v>47.33</v>
      </c>
      <c r="P5181" s="33">
        <f t="shared" si="2"/>
        <v>17.1</v>
      </c>
      <c r="Q5181" s="34">
        <f t="shared" si="3"/>
        <v>0.5360983103</v>
      </c>
      <c r="R5181" s="35" t="str">
        <f t="shared" si="4"/>
        <v>Bajo</v>
      </c>
      <c r="S5181" s="35" t="str">
        <f>IF(O5181="","",IF(O5181&gt;AVERAGE('Base de datos limpia'!$O$2:$O$8001),"Alto","Normal"))
</f>
        <v>Normal</v>
      </c>
      <c r="T5181" s="35" t="str">
        <f t="shared" si="5"/>
        <v>Gamer moderado</v>
      </c>
      <c r="U5181" s="35"/>
    </row>
    <row r="5182">
      <c r="A5182" s="28">
        <v>5181.0</v>
      </c>
      <c r="B5182" s="28">
        <v>21.0</v>
      </c>
      <c r="C5182" s="28" t="str">
        <f>TRIM(PROPER('Base de datos cruda'!C5182))</f>
        <v>Other</v>
      </c>
      <c r="D5182" s="28">
        <v>4.15</v>
      </c>
      <c r="E5182" s="28">
        <v>7.6</v>
      </c>
      <c r="F5182" s="28">
        <v>4.61</v>
      </c>
      <c r="G5182" s="28">
        <v>97.64</v>
      </c>
      <c r="H5182" s="28" t="str">
        <f>TRIM(PROPER('Base de datos cruda'!H5182))</f>
        <v>Casual</v>
      </c>
      <c r="I5182" s="28">
        <v>1.9</v>
      </c>
      <c r="J5182" s="28">
        <v>8.66</v>
      </c>
      <c r="K5182" s="28">
        <v>275.91</v>
      </c>
      <c r="L5182" s="28">
        <f>IF('Base de datos cruda'!L5182&lt;0,,'Base de datos cruda'!L5182)</f>
        <v>8.91</v>
      </c>
      <c r="M5182" s="28" t="str">
        <f>IF(TRIM(PROPER('Base de datos cruda'!M5182))="High","Alto",IF(TRIM(PROPER('Base de datos cruda'!M5182))="Medium","Medio","Bajo"))</f>
        <v>Alto</v>
      </c>
      <c r="N5182" s="29">
        <v>88.0484769610589</v>
      </c>
      <c r="O5182" s="32">
        <f t="shared" si="1"/>
        <v>88.04847696</v>
      </c>
      <c r="P5182" s="33">
        <f t="shared" si="2"/>
        <v>12.81</v>
      </c>
      <c r="Q5182" s="34">
        <f t="shared" si="3"/>
        <v>1.831325301</v>
      </c>
      <c r="R5182" s="35" t="str">
        <f t="shared" si="4"/>
        <v>Alto</v>
      </c>
      <c r="S5182" s="35" t="str">
        <f>IF(O5182="","",IF(O5182&gt;AVERAGE('Base de datos limpia'!$O$2:$O$8001),"Alto","Normal"))
</f>
        <v>Alto</v>
      </c>
      <c r="T5182" s="35" t="str">
        <f t="shared" si="5"/>
        <v>Gamer intensivo</v>
      </c>
      <c r="U5182" s="35"/>
    </row>
    <row r="5183">
      <c r="A5183" s="28">
        <v>5182.0</v>
      </c>
      <c r="B5183" s="28">
        <v>19.0</v>
      </c>
      <c r="C5183" s="28" t="str">
        <f>TRIM(PROPER('Base de datos cruda'!C5183))</f>
        <v>Male</v>
      </c>
      <c r="D5183" s="28">
        <v>7.29</v>
      </c>
      <c r="E5183" s="28">
        <v>7.51</v>
      </c>
      <c r="F5183" s="28">
        <v>4.85</v>
      </c>
      <c r="G5183" s="28">
        <v>87.19</v>
      </c>
      <c r="H5183" s="28" t="str">
        <f>TRIM(PROPER('Base de datos cruda'!H5183))</f>
        <v>Rpg</v>
      </c>
      <c r="I5183" s="28">
        <v>0.32</v>
      </c>
      <c r="J5183" s="28">
        <v>8.95</v>
      </c>
      <c r="K5183" s="28">
        <v>227.62</v>
      </c>
      <c r="L5183" s="28">
        <f>IF('Base de datos cruda'!L5183&lt;0,,'Base de datos cruda'!L5183)</f>
        <v>19.66</v>
      </c>
      <c r="M5183" s="28" t="str">
        <f>IF(TRIM(PROPER('Base de datos cruda'!M5183))="High","Alto",IF(TRIM(PROPER('Base de datos cruda'!M5183))="Medium","Medio","Bajo"))</f>
        <v>Alto</v>
      </c>
      <c r="N5183" s="29">
        <v>65.9920183951993</v>
      </c>
      <c r="O5183" s="32">
        <f t="shared" si="1"/>
        <v>65.9920184</v>
      </c>
      <c r="P5183" s="33">
        <f t="shared" si="2"/>
        <v>16.24</v>
      </c>
      <c r="Q5183" s="34">
        <f t="shared" si="3"/>
        <v>1.030178326</v>
      </c>
      <c r="R5183" s="35" t="str">
        <f t="shared" si="4"/>
        <v>Medio</v>
      </c>
      <c r="S5183" s="35" t="str">
        <f>IF(O5183="","",IF(O5183&gt;AVERAGE('Base de datos limpia'!$O$2:$O$8001),"Alto","Normal"))
</f>
        <v>Alto</v>
      </c>
      <c r="T5183" s="35" t="str">
        <f t="shared" si="5"/>
        <v>Gamer intensivo</v>
      </c>
      <c r="U5183" s="35"/>
    </row>
    <row r="5184">
      <c r="A5184" s="28">
        <v>5183.0</v>
      </c>
      <c r="B5184" s="28">
        <v>22.0</v>
      </c>
      <c r="C5184" s="28" t="str">
        <f>TRIM(PROPER('Base de datos cruda'!C5184))</f>
        <v>Male</v>
      </c>
      <c r="D5184" s="28">
        <v>2.61</v>
      </c>
      <c r="E5184" s="28">
        <v>5.97</v>
      </c>
      <c r="F5184" s="28">
        <v>6.39</v>
      </c>
      <c r="G5184" s="28">
        <v>78.26</v>
      </c>
      <c r="H5184" s="28" t="str">
        <f>TRIM(PROPER('Base de datos cruda'!H5184))</f>
        <v>Fps</v>
      </c>
      <c r="I5184" s="28">
        <v>0.28</v>
      </c>
      <c r="J5184" s="28">
        <v>4.44</v>
      </c>
      <c r="K5184" s="28">
        <v>288.0</v>
      </c>
      <c r="L5184" s="28">
        <f>IF('Base de datos cruda'!L5184&lt;0,,'Base de datos cruda'!L5184)</f>
        <v>7.29</v>
      </c>
      <c r="M5184" s="28" t="str">
        <f>IF(TRIM(PROPER('Base de datos cruda'!M5184))="High","Alto",IF(TRIM(PROPER('Base de datos cruda'!M5184))="Medium","Medio","Bajo"))</f>
        <v>Medio</v>
      </c>
      <c r="N5184" s="29">
        <v>83.39</v>
      </c>
      <c r="O5184" s="32">
        <f t="shared" si="1"/>
        <v>83.39</v>
      </c>
      <c r="P5184" s="33">
        <f t="shared" si="2"/>
        <v>7.05</v>
      </c>
      <c r="Q5184" s="34">
        <f t="shared" si="3"/>
        <v>2.287356322</v>
      </c>
      <c r="R5184" s="35" t="str">
        <f t="shared" si="4"/>
        <v>Alto</v>
      </c>
      <c r="S5184" s="35" t="str">
        <f>IF(O5184="","",IF(O5184&gt;AVERAGE('Base de datos limpia'!$O$2:$O$8001),"Alto","Normal"))
</f>
        <v>Alto</v>
      </c>
      <c r="T5184" s="35" t="str">
        <f t="shared" si="5"/>
        <v>Gamer moderado</v>
      </c>
      <c r="U5184" s="35"/>
    </row>
    <row r="5185">
      <c r="A5185" s="28">
        <v>5184.0</v>
      </c>
      <c r="B5185" s="28">
        <v>18.0</v>
      </c>
      <c r="C5185" s="28" t="str">
        <f>TRIM(PROPER('Base de datos cruda'!C5185))</f>
        <v>Female</v>
      </c>
      <c r="D5185" s="28">
        <v>1.25</v>
      </c>
      <c r="E5185" s="28">
        <v>3.17</v>
      </c>
      <c r="F5185" s="28">
        <v>8.73</v>
      </c>
      <c r="G5185" s="28">
        <v>65.21</v>
      </c>
      <c r="H5185" s="28" t="str">
        <f>TRIM(PROPER('Base de datos cruda'!H5185))</f>
        <v>Fps</v>
      </c>
      <c r="I5185" s="28">
        <v>4.29</v>
      </c>
      <c r="J5185" s="28">
        <v>7.07</v>
      </c>
      <c r="K5185" s="28">
        <v>288.34</v>
      </c>
      <c r="L5185" s="28">
        <f>IF('Base de datos cruda'!L5185&lt;0,,'Base de datos cruda'!L5185)</f>
        <v>8.32</v>
      </c>
      <c r="M5185" s="28" t="str">
        <f>IF(TRIM(PROPER('Base de datos cruda'!M5185))="High","Alto",IF(TRIM(PROPER('Base de datos cruda'!M5185))="Medium","Medio","Bajo"))</f>
        <v>Medio</v>
      </c>
      <c r="N5185" s="29">
        <v>72.38</v>
      </c>
      <c r="O5185" s="32">
        <f t="shared" si="1"/>
        <v>72.38</v>
      </c>
      <c r="P5185" s="33">
        <f t="shared" si="2"/>
        <v>8.32</v>
      </c>
      <c r="Q5185" s="34">
        <f t="shared" si="3"/>
        <v>2.536</v>
      </c>
      <c r="R5185" s="35" t="str">
        <f t="shared" si="4"/>
        <v>Alto</v>
      </c>
      <c r="S5185" s="35" t="str">
        <f>IF(O5185="","",IF(O5185&gt;AVERAGE('Base de datos limpia'!$O$2:$O$8001),"Alto","Normal"))
</f>
        <v>Alto</v>
      </c>
      <c r="T5185" s="35" t="str">
        <f t="shared" si="5"/>
        <v>Gamer moderado</v>
      </c>
      <c r="U5185" s="35"/>
    </row>
    <row r="5186">
      <c r="A5186" s="28">
        <v>5185.0</v>
      </c>
      <c r="B5186" s="28">
        <v>16.0</v>
      </c>
      <c r="C5186" s="28" t="str">
        <f>TRIM(PROPER('Base de datos cruda'!C5186))</f>
        <v>Female</v>
      </c>
      <c r="D5186" s="28">
        <v>5.67</v>
      </c>
      <c r="E5186" s="28">
        <v>3.28</v>
      </c>
      <c r="F5186" s="28">
        <v>5.65</v>
      </c>
      <c r="G5186" s="28">
        <v>79.73</v>
      </c>
      <c r="H5186" s="28" t="str">
        <f>TRIM(PROPER('Base de datos cruda'!H5186))</f>
        <v>Fps</v>
      </c>
      <c r="I5186" s="28">
        <v>3.39</v>
      </c>
      <c r="J5186" s="28">
        <v>11.39</v>
      </c>
      <c r="K5186" s="28">
        <v>257.41</v>
      </c>
      <c r="L5186" s="28">
        <f>IF('Base de datos cruda'!L5186&lt;0,,'Base de datos cruda'!L5186)</f>
        <v>17.82</v>
      </c>
      <c r="M5186" s="28" t="str">
        <f>IF(TRIM(PROPER('Base de datos cruda'!M5186))="High","Alto",IF(TRIM(PROPER('Base de datos cruda'!M5186))="Medium","Medio","Bajo"))</f>
        <v>Bajo</v>
      </c>
      <c r="N5186" s="29">
        <v>47.83</v>
      </c>
      <c r="O5186" s="32">
        <f t="shared" si="1"/>
        <v>47.83</v>
      </c>
      <c r="P5186" s="33">
        <f t="shared" si="2"/>
        <v>17.06</v>
      </c>
      <c r="Q5186" s="34">
        <f t="shared" si="3"/>
        <v>0.5784832451</v>
      </c>
      <c r="R5186" s="35" t="str">
        <f t="shared" si="4"/>
        <v>Bajo</v>
      </c>
      <c r="S5186" s="35" t="str">
        <f>IF(O5186="","",IF(O5186&gt;AVERAGE('Base de datos limpia'!$O$2:$O$8001),"Alto","Normal"))
</f>
        <v>Normal</v>
      </c>
      <c r="T5186" s="35" t="str">
        <f t="shared" si="5"/>
        <v>Gamer moderado</v>
      </c>
      <c r="U5186" s="35"/>
    </row>
    <row r="5187">
      <c r="A5187" s="28">
        <v>5186.0</v>
      </c>
      <c r="B5187" s="28">
        <v>24.0</v>
      </c>
      <c r="C5187" s="28" t="str">
        <f>TRIM(PROPER('Base de datos cruda'!C5187))</f>
        <v>Female</v>
      </c>
      <c r="D5187" s="28">
        <v>4.31</v>
      </c>
      <c r="E5187" s="28">
        <v>4.45</v>
      </c>
      <c r="F5187" s="28">
        <v>7.29</v>
      </c>
      <c r="G5187" s="28">
        <v>77.64</v>
      </c>
      <c r="H5187" s="28" t="str">
        <f>TRIM(PROPER('Base de datos cruda'!H5187))</f>
        <v>Rpg</v>
      </c>
      <c r="I5187" s="28">
        <v>3.82</v>
      </c>
      <c r="J5187" s="28">
        <v>6.09</v>
      </c>
      <c r="K5187" s="28">
        <v>262.78</v>
      </c>
      <c r="L5187" s="28">
        <f>IF('Base de datos cruda'!L5187&lt;0,,'Base de datos cruda'!L5187)</f>
        <v>5.97</v>
      </c>
      <c r="M5187" s="28" t="str">
        <f>IF(TRIM(PROPER('Base de datos cruda'!M5187))="High","Alto",IF(TRIM(PROPER('Base de datos cruda'!M5187))="Medium","Medio","Bajo"))</f>
        <v>Medio</v>
      </c>
      <c r="N5187" s="29">
        <v>60.27</v>
      </c>
      <c r="O5187" s="32">
        <f t="shared" si="1"/>
        <v>60.27</v>
      </c>
      <c r="P5187" s="33">
        <f t="shared" si="2"/>
        <v>10.4</v>
      </c>
      <c r="Q5187" s="34">
        <f t="shared" si="3"/>
        <v>1.032482599</v>
      </c>
      <c r="R5187" s="35" t="str">
        <f t="shared" si="4"/>
        <v>Medio</v>
      </c>
      <c r="S5187" s="35" t="str">
        <f>IF(O5187="","",IF(O5187&gt;AVERAGE('Base de datos limpia'!$O$2:$O$8001),"Alto","Normal"))
</f>
        <v>Normal</v>
      </c>
      <c r="T5187" s="35" t="str">
        <f t="shared" si="5"/>
        <v>Gamer moderado</v>
      </c>
      <c r="U5187" s="35"/>
    </row>
    <row r="5188">
      <c r="A5188" s="28">
        <v>5187.0</v>
      </c>
      <c r="B5188" s="28">
        <v>21.0</v>
      </c>
      <c r="C5188" s="28" t="str">
        <f>TRIM(PROPER('Base de datos cruda'!C5188))</f>
        <v>Male</v>
      </c>
      <c r="D5188" s="28">
        <v>6.84</v>
      </c>
      <c r="E5188" s="28">
        <v>2.31</v>
      </c>
      <c r="F5188" s="28">
        <v>6.94</v>
      </c>
      <c r="G5188" s="28">
        <v>91.14</v>
      </c>
      <c r="H5188" s="28" t="str">
        <f>TRIM(PROPER('Base de datos cruda'!H5188))</f>
        <v>Casual</v>
      </c>
      <c r="I5188" s="28">
        <v>4.64</v>
      </c>
      <c r="J5188" s="28">
        <v>9.08</v>
      </c>
      <c r="K5188" s="28">
        <v>229.01</v>
      </c>
      <c r="L5188" s="28">
        <f>IF('Base de datos cruda'!L5188&lt;0,,'Base de datos cruda'!L5188)</f>
        <v>13.07</v>
      </c>
      <c r="M5188" s="28" t="str">
        <f>IF(TRIM(PROPER('Base de datos cruda'!M5188))="High","Alto",IF(TRIM(PROPER('Base de datos cruda'!M5188))="Medium","Medio","Bajo"))</f>
        <v>Bajo</v>
      </c>
      <c r="N5188" s="29">
        <v>29.92</v>
      </c>
      <c r="O5188" s="32">
        <f t="shared" si="1"/>
        <v>29.92</v>
      </c>
      <c r="P5188" s="33">
        <f t="shared" si="2"/>
        <v>15.92</v>
      </c>
      <c r="Q5188" s="34">
        <f t="shared" si="3"/>
        <v>0.3377192982</v>
      </c>
      <c r="R5188" s="35" t="str">
        <f t="shared" si="4"/>
        <v>Bajo</v>
      </c>
      <c r="S5188" s="35" t="str">
        <f>IF(O5188="","",IF(O5188&gt;AVERAGE('Base de datos limpia'!$O$2:$O$8001),"Alto","Normal"))
</f>
        <v>Normal</v>
      </c>
      <c r="T5188" s="35" t="str">
        <f t="shared" si="5"/>
        <v>Gamer casual</v>
      </c>
      <c r="U5188" s="35"/>
    </row>
    <row r="5189">
      <c r="A5189" s="28">
        <v>5188.0</v>
      </c>
      <c r="B5189" s="28">
        <v>23.0</v>
      </c>
      <c r="C5189" s="28" t="str">
        <f>TRIM(PROPER('Base de datos cruda'!C5189))</f>
        <v>Male</v>
      </c>
      <c r="D5189" s="28">
        <v>0.65</v>
      </c>
      <c r="E5189" s="28">
        <v>4.04</v>
      </c>
      <c r="F5189" s="28">
        <v>4.75</v>
      </c>
      <c r="G5189" s="28">
        <v>76.53</v>
      </c>
      <c r="H5189" s="28" t="str">
        <f>TRIM(PROPER('Base de datos cruda'!H5189))</f>
        <v>Fps</v>
      </c>
      <c r="I5189" s="28">
        <v>3.75</v>
      </c>
      <c r="J5189" s="28">
        <v>6.11</v>
      </c>
      <c r="K5189" s="28">
        <v>303.55</v>
      </c>
      <c r="L5189" s="28">
        <f>IF('Base de datos cruda'!L5189&lt;0,,'Base de datos cruda'!L5189)</f>
        <v>3.62</v>
      </c>
      <c r="M5189" s="28" t="str">
        <f>IF(TRIM(PROPER('Base de datos cruda'!M5189))="High","Alto",IF(TRIM(PROPER('Base de datos cruda'!M5189))="Medium","Medio","Bajo"))</f>
        <v>Medio</v>
      </c>
      <c r="N5189" s="29">
        <v>57.31</v>
      </c>
      <c r="O5189" s="32">
        <f t="shared" si="1"/>
        <v>57.31</v>
      </c>
      <c r="P5189" s="33">
        <f t="shared" si="2"/>
        <v>6.76</v>
      </c>
      <c r="Q5189" s="34">
        <f t="shared" si="3"/>
        <v>6.215384615</v>
      </c>
      <c r="R5189" s="35" t="str">
        <f t="shared" si="4"/>
        <v>Medio</v>
      </c>
      <c r="S5189" s="35" t="str">
        <f>IF(O5189="","",IF(O5189&gt;AVERAGE('Base de datos limpia'!$O$2:$O$8001),"Alto","Normal"))
</f>
        <v>Normal</v>
      </c>
      <c r="T5189" s="35" t="str">
        <f t="shared" si="5"/>
        <v>Gamer moderado</v>
      </c>
      <c r="U5189" s="35"/>
    </row>
    <row r="5190">
      <c r="A5190" s="28">
        <v>5189.0</v>
      </c>
      <c r="B5190" s="28">
        <v>18.0</v>
      </c>
      <c r="C5190" s="28" t="str">
        <f>TRIM(PROPER('Base de datos cruda'!C5190))</f>
        <v>Female</v>
      </c>
      <c r="D5190" s="28">
        <v>6.75</v>
      </c>
      <c r="E5190" s="28">
        <v>7.16</v>
      </c>
      <c r="F5190" s="28">
        <v>5.24</v>
      </c>
      <c r="G5190" s="28">
        <v>72.75</v>
      </c>
      <c r="H5190" s="28" t="str">
        <f>TRIM(PROPER('Base de datos cruda'!H5190))</f>
        <v>Fps</v>
      </c>
      <c r="I5190" s="28">
        <v>3.46</v>
      </c>
      <c r="J5190" s="28">
        <v>9.92</v>
      </c>
      <c r="K5190" s="28">
        <v>250.43</v>
      </c>
      <c r="L5190" s="28">
        <f>IF('Base de datos cruda'!L5190&lt;0,,'Base de datos cruda'!L5190)</f>
        <v>16.09</v>
      </c>
      <c r="M5190" s="28" t="str">
        <f>IF(TRIM(PROPER('Base de datos cruda'!M5190))="High","Alto",IF(TRIM(PROPER('Base de datos cruda'!M5190))="Medium","Medio","Bajo"))</f>
        <v>Alto</v>
      </c>
      <c r="N5190" s="29">
        <v>63.5038828671298</v>
      </c>
      <c r="O5190" s="32">
        <f t="shared" si="1"/>
        <v>63.50388287</v>
      </c>
      <c r="P5190" s="33">
        <f t="shared" si="2"/>
        <v>16.67</v>
      </c>
      <c r="Q5190" s="34">
        <f t="shared" si="3"/>
        <v>1.060740741</v>
      </c>
      <c r="R5190" s="35" t="str">
        <f t="shared" si="4"/>
        <v>Medio</v>
      </c>
      <c r="S5190" s="35" t="str">
        <f>IF(O5190="","",IF(O5190&gt;AVERAGE('Base de datos limpia'!$O$2:$O$8001),"Alto","Normal"))
</f>
        <v>Normal</v>
      </c>
      <c r="T5190" s="35" t="str">
        <f t="shared" si="5"/>
        <v>Gamer intensivo</v>
      </c>
      <c r="U5190" s="35"/>
    </row>
    <row r="5191">
      <c r="A5191" s="28">
        <v>5190.0</v>
      </c>
      <c r="B5191" s="28">
        <v>23.0</v>
      </c>
      <c r="C5191" s="28" t="str">
        <f>TRIM(PROPER('Base de datos cruda'!C5191))</f>
        <v>Female</v>
      </c>
      <c r="D5191" s="28">
        <v>2.35</v>
      </c>
      <c r="E5191" s="28">
        <v>8.48</v>
      </c>
      <c r="F5191" s="28">
        <v>8.65</v>
      </c>
      <c r="G5191" s="28">
        <v>63.59</v>
      </c>
      <c r="H5191" s="28" t="str">
        <f>TRIM(PROPER('Base de datos cruda'!H5191))</f>
        <v>Fps</v>
      </c>
      <c r="I5191" s="28">
        <v>3.28</v>
      </c>
      <c r="J5191" s="28">
        <v>7.34</v>
      </c>
      <c r="K5191" s="28">
        <v>289.21</v>
      </c>
      <c r="L5191" s="28">
        <f>IF('Base de datos cruda'!L5191&lt;0,,'Base de datos cruda'!L5191)</f>
        <v>9.03</v>
      </c>
      <c r="M5191" s="28" t="str">
        <f>IF(TRIM(PROPER('Base de datos cruda'!M5191))="High","Alto",IF(TRIM(PROPER('Base de datos cruda'!M5191))="Medium","Medio","Bajo"))</f>
        <v>Medio</v>
      </c>
      <c r="N5191" s="29">
        <v>95.52</v>
      </c>
      <c r="O5191" s="32">
        <f t="shared" si="1"/>
        <v>95.52</v>
      </c>
      <c r="P5191" s="33">
        <f t="shared" si="2"/>
        <v>9.69</v>
      </c>
      <c r="Q5191" s="34">
        <f t="shared" si="3"/>
        <v>3.608510638</v>
      </c>
      <c r="R5191" s="35" t="str">
        <f t="shared" si="4"/>
        <v>Alto</v>
      </c>
      <c r="S5191" s="35" t="str">
        <f>IF(O5191="","",IF(O5191&gt;AVERAGE('Base de datos limpia'!$O$2:$O$8001),"Alto","Normal"))
</f>
        <v>Alto</v>
      </c>
      <c r="T5191" s="35" t="str">
        <f t="shared" si="5"/>
        <v>Gamer intensivo</v>
      </c>
      <c r="U5191" s="35"/>
    </row>
    <row r="5192">
      <c r="A5192" s="28">
        <v>5191.0</v>
      </c>
      <c r="B5192" s="28">
        <v>17.0</v>
      </c>
      <c r="C5192" s="28" t="str">
        <f>TRIM(PROPER('Base de datos cruda'!C5192))</f>
        <v>Male</v>
      </c>
      <c r="D5192" s="28">
        <v>5.24</v>
      </c>
      <c r="E5192" s="28">
        <v>3.99</v>
      </c>
      <c r="F5192" s="28">
        <v>4.92</v>
      </c>
      <c r="G5192" s="28">
        <v>61.86</v>
      </c>
      <c r="H5192" s="28" t="str">
        <f>TRIM(PROPER('Base de datos cruda'!H5192))</f>
        <v>Casual</v>
      </c>
      <c r="I5192" s="28">
        <v>1.29</v>
      </c>
      <c r="J5192" s="28">
        <v>8.22</v>
      </c>
      <c r="K5192" s="28">
        <v>264.76</v>
      </c>
      <c r="L5192" s="28">
        <f>IF('Base de datos cruda'!L5192&lt;0,,'Base de datos cruda'!L5192)</f>
        <v>11.84</v>
      </c>
      <c r="M5192" s="28" t="str">
        <f>IF(TRIM(PROPER('Base de datos cruda'!M5192))="High","Alto",IF(TRIM(PROPER('Base de datos cruda'!M5192))="Medium","Medio","Bajo"))</f>
        <v>Bajo</v>
      </c>
      <c r="N5192" s="29">
        <v>38.91</v>
      </c>
      <c r="O5192" s="32">
        <f t="shared" si="1"/>
        <v>38.91</v>
      </c>
      <c r="P5192" s="33">
        <f t="shared" si="2"/>
        <v>13.46</v>
      </c>
      <c r="Q5192" s="34">
        <f t="shared" si="3"/>
        <v>0.7614503817</v>
      </c>
      <c r="R5192" s="35" t="str">
        <f t="shared" si="4"/>
        <v>Bajo</v>
      </c>
      <c r="S5192" s="35" t="str">
        <f>IF(O5192="","",IF(O5192&gt;AVERAGE('Base de datos limpia'!$O$2:$O$8001),"Alto","Normal"))
</f>
        <v>Normal</v>
      </c>
      <c r="T5192" s="35" t="str">
        <f t="shared" si="5"/>
        <v>Gamer moderado</v>
      </c>
      <c r="U5192" s="35"/>
    </row>
    <row r="5193">
      <c r="A5193" s="28">
        <v>5192.0</v>
      </c>
      <c r="B5193" s="28">
        <v>19.0</v>
      </c>
      <c r="C5193" s="28" t="str">
        <f>TRIM(PROPER('Base de datos cruda'!C5193))</f>
        <v>Female</v>
      </c>
      <c r="D5193" s="28">
        <v>0.32</v>
      </c>
      <c r="E5193" s="28">
        <v>3.1</v>
      </c>
      <c r="F5193" s="28">
        <v>7.48</v>
      </c>
      <c r="G5193" s="28">
        <v>77.57</v>
      </c>
      <c r="H5193" s="28" t="str">
        <f>TRIM(PROPER('Base de datos cruda'!H5193))</f>
        <v>Casual</v>
      </c>
      <c r="I5193" s="28">
        <v>4.79</v>
      </c>
      <c r="J5193" s="28">
        <v>5.0</v>
      </c>
      <c r="K5193" s="28">
        <v>320.02</v>
      </c>
      <c r="L5193" s="28">
        <f>IF('Base de datos cruda'!L5193&lt;0,,'Base de datos cruda'!L5193)</f>
        <v>5.57</v>
      </c>
      <c r="M5193" s="28" t="str">
        <f>IF(TRIM(PROPER('Base de datos cruda'!M5193))="High","Alto",IF(TRIM(PROPER('Base de datos cruda'!M5193))="Medium","Medio","Bajo"))</f>
        <v>Medio</v>
      </c>
      <c r="N5193" s="29">
        <v>72.74</v>
      </c>
      <c r="O5193" s="32">
        <f t="shared" si="1"/>
        <v>72.74</v>
      </c>
      <c r="P5193" s="33">
        <f t="shared" si="2"/>
        <v>5.32</v>
      </c>
      <c r="Q5193" s="34">
        <f t="shared" si="3"/>
        <v>9.6875</v>
      </c>
      <c r="R5193" s="35" t="str">
        <f t="shared" si="4"/>
        <v>Alto</v>
      </c>
      <c r="S5193" s="35" t="str">
        <f>IF(O5193="","",IF(O5193&gt;AVERAGE('Base de datos limpia'!$O$2:$O$8001),"Alto","Normal"))
</f>
        <v>Alto</v>
      </c>
      <c r="T5193" s="35" t="str">
        <f t="shared" si="5"/>
        <v>Gamer moderado</v>
      </c>
      <c r="U5193" s="35"/>
    </row>
    <row r="5194">
      <c r="A5194" s="28">
        <v>5193.0</v>
      </c>
      <c r="B5194" s="28">
        <v>18.0</v>
      </c>
      <c r="C5194" s="28" t="str">
        <f>TRIM(PROPER('Base de datos cruda'!C5194))</f>
        <v>Female</v>
      </c>
      <c r="D5194" s="28">
        <v>4.88</v>
      </c>
      <c r="E5194" s="28">
        <v>8.49</v>
      </c>
      <c r="F5194" s="28">
        <v>8.82</v>
      </c>
      <c r="G5194" s="28">
        <v>73.87</v>
      </c>
      <c r="H5194" s="28" t="str">
        <f>TRIM(PROPER('Base de datos cruda'!H5194))</f>
        <v>Casual</v>
      </c>
      <c r="I5194" s="28">
        <v>2.71</v>
      </c>
      <c r="J5194" s="28">
        <v>7.86</v>
      </c>
      <c r="K5194" s="28">
        <v>263.44</v>
      </c>
      <c r="L5194" s="28">
        <f>IF('Base de datos cruda'!L5194&lt;0,,'Base de datos cruda'!L5194)</f>
        <v>12.47</v>
      </c>
      <c r="M5194" s="28" t="str">
        <f>IF(TRIM(PROPER('Base de datos cruda'!M5194))="High","Alto",IF(TRIM(PROPER('Base de datos cruda'!M5194))="Medium","Medio","Bajo"))</f>
        <v>Medio</v>
      </c>
      <c r="N5194" s="29">
        <v>84.38</v>
      </c>
      <c r="O5194" s="32">
        <f t="shared" si="1"/>
        <v>84.38</v>
      </c>
      <c r="P5194" s="33">
        <f t="shared" si="2"/>
        <v>12.74</v>
      </c>
      <c r="Q5194" s="34">
        <f t="shared" si="3"/>
        <v>1.739754098</v>
      </c>
      <c r="R5194" s="35" t="str">
        <f t="shared" si="4"/>
        <v>Alto</v>
      </c>
      <c r="S5194" s="35" t="str">
        <f>IF(O5194="","",IF(O5194&gt;AVERAGE('Base de datos limpia'!$O$2:$O$8001),"Alto","Normal"))
</f>
        <v>Alto</v>
      </c>
      <c r="T5194" s="35" t="str">
        <f t="shared" si="5"/>
        <v>Gamer intensivo</v>
      </c>
      <c r="U5194" s="35"/>
    </row>
    <row r="5195">
      <c r="A5195" s="28">
        <v>5194.0</v>
      </c>
      <c r="B5195" s="28">
        <v>16.0</v>
      </c>
      <c r="C5195" s="28" t="str">
        <f>TRIM(PROPER('Base de datos cruda'!C5195))</f>
        <v>Male</v>
      </c>
      <c r="D5195" s="28">
        <v>5.74</v>
      </c>
      <c r="E5195" s="28">
        <v>9.02</v>
      </c>
      <c r="F5195" s="28">
        <v>4.6</v>
      </c>
      <c r="G5195" s="28">
        <v>82.21</v>
      </c>
      <c r="H5195" s="28" t="str">
        <f>TRIM(PROPER('Base de datos cruda'!H5195))</f>
        <v>Rpg</v>
      </c>
      <c r="I5195" s="28">
        <v>1.11</v>
      </c>
      <c r="J5195" s="28">
        <v>11.24</v>
      </c>
      <c r="K5195" s="28">
        <v>247.29</v>
      </c>
      <c r="L5195" s="28">
        <f>IF('Base de datos cruda'!L5195&lt;0,,'Base de datos cruda'!L5195)</f>
        <v>15.42</v>
      </c>
      <c r="M5195" s="28" t="str">
        <f>IF(TRIM(PROPER('Base de datos cruda'!M5195))="High","Alto",IF(TRIM(PROPER('Base de datos cruda'!M5195))="Medium","Medio","Bajo"))</f>
        <v>Alto</v>
      </c>
      <c r="N5195" s="29">
        <v>84.2937276874566</v>
      </c>
      <c r="O5195" s="32">
        <f t="shared" si="1"/>
        <v>84.29372769</v>
      </c>
      <c r="P5195" s="33">
        <f t="shared" si="2"/>
        <v>16.98</v>
      </c>
      <c r="Q5195" s="34">
        <f t="shared" si="3"/>
        <v>1.571428571</v>
      </c>
      <c r="R5195" s="35" t="str">
        <f t="shared" si="4"/>
        <v>Alto</v>
      </c>
      <c r="S5195" s="35" t="str">
        <f>IF(O5195="","",IF(O5195&gt;AVERAGE('Base de datos limpia'!$O$2:$O$8001),"Alto","Normal"))
</f>
        <v>Alto</v>
      </c>
      <c r="T5195" s="35" t="str">
        <f t="shared" si="5"/>
        <v>Gamer intensivo</v>
      </c>
      <c r="U5195" s="35"/>
    </row>
    <row r="5196">
      <c r="A5196" s="28">
        <v>5195.0</v>
      </c>
      <c r="B5196" s="28">
        <v>22.0</v>
      </c>
      <c r="C5196" s="28" t="str">
        <f>TRIM(PROPER('Base de datos cruda'!C5196))</f>
        <v>Female</v>
      </c>
      <c r="D5196" s="28">
        <v>2.95</v>
      </c>
      <c r="E5196" s="28">
        <v>4.69</v>
      </c>
      <c r="F5196" s="28">
        <v>6.0</v>
      </c>
      <c r="G5196" s="28">
        <v>88.48</v>
      </c>
      <c r="H5196" s="28" t="str">
        <f>TRIM(PROPER('Base de datos cruda'!H5196))</f>
        <v>Fps</v>
      </c>
      <c r="I5196" s="28">
        <v>1.05</v>
      </c>
      <c r="J5196" s="28">
        <v>5.58</v>
      </c>
      <c r="K5196" s="28">
        <v>289.56</v>
      </c>
      <c r="L5196" s="28">
        <f>IF('Base de datos cruda'!L5196&lt;0,,'Base de datos cruda'!L5196)</f>
        <v>6.66</v>
      </c>
      <c r="M5196" s="28" t="str">
        <f>IF(TRIM(PROPER('Base de datos cruda'!M5196))="High","Alto",IF(TRIM(PROPER('Base de datos cruda'!M5196))="Medium","Medio","Bajo"))</f>
        <v>Medio</v>
      </c>
      <c r="N5196" s="29">
        <v>70.82</v>
      </c>
      <c r="O5196" s="32">
        <f t="shared" si="1"/>
        <v>70.82</v>
      </c>
      <c r="P5196" s="33">
        <f t="shared" si="2"/>
        <v>8.53</v>
      </c>
      <c r="Q5196" s="34">
        <f t="shared" si="3"/>
        <v>1.589830508</v>
      </c>
      <c r="R5196" s="35" t="str">
        <f t="shared" si="4"/>
        <v>Alto</v>
      </c>
      <c r="S5196" s="35" t="str">
        <f>IF(O5196="","",IF(O5196&gt;AVERAGE('Base de datos limpia'!$O$2:$O$8001),"Alto","Normal"))
</f>
        <v>Alto</v>
      </c>
      <c r="T5196" s="35" t="str">
        <f t="shared" si="5"/>
        <v>Gamer moderado</v>
      </c>
      <c r="U5196" s="35"/>
    </row>
    <row r="5197">
      <c r="A5197" s="28">
        <v>5196.0</v>
      </c>
      <c r="B5197" s="28">
        <v>17.0</v>
      </c>
      <c r="C5197" s="28" t="str">
        <f>TRIM(PROPER('Base de datos cruda'!C5197))</f>
        <v>Female</v>
      </c>
      <c r="D5197" s="28">
        <v>1.72</v>
      </c>
      <c r="E5197" s="28">
        <v>1.24</v>
      </c>
      <c r="F5197" s="28">
        <v>5.12</v>
      </c>
      <c r="G5197" s="28">
        <v>61.6</v>
      </c>
      <c r="H5197" s="28" t="str">
        <f>TRIM(PROPER('Base de datos cruda'!H5197))</f>
        <v>Casual</v>
      </c>
      <c r="I5197" s="28">
        <v>4.08</v>
      </c>
      <c r="J5197" s="28">
        <v>5.34</v>
      </c>
      <c r="K5197" s="28">
        <v>295.1</v>
      </c>
      <c r="L5197" s="28">
        <f>IF('Base de datos cruda'!L5197&lt;0,,'Base de datos cruda'!L5197)</f>
        <v>5.88</v>
      </c>
      <c r="M5197" s="28" t="str">
        <f>IF(TRIM(PROPER('Base de datos cruda'!M5197))="High","Alto",IF(TRIM(PROPER('Base de datos cruda'!M5197))="Medium","Medio","Bajo"))</f>
        <v>Medio</v>
      </c>
      <c r="N5197" s="29">
        <v>42.63</v>
      </c>
      <c r="O5197" s="32">
        <f t="shared" si="1"/>
        <v>42.63</v>
      </c>
      <c r="P5197" s="33">
        <f t="shared" si="2"/>
        <v>7.06</v>
      </c>
      <c r="Q5197" s="34">
        <f t="shared" si="3"/>
        <v>0.7209302326</v>
      </c>
      <c r="R5197" s="35" t="str">
        <f t="shared" si="4"/>
        <v>Bajo</v>
      </c>
      <c r="S5197" s="35" t="str">
        <f>IF(O5197="","",IF(O5197&gt;AVERAGE('Base de datos limpia'!$O$2:$O$8001),"Alto","Normal"))
</f>
        <v>Normal</v>
      </c>
      <c r="T5197" s="35" t="str">
        <f t="shared" si="5"/>
        <v>Gamer casual</v>
      </c>
      <c r="U5197" s="35"/>
    </row>
    <row r="5198">
      <c r="A5198" s="28">
        <v>5197.0</v>
      </c>
      <c r="B5198" s="28">
        <v>19.0</v>
      </c>
      <c r="C5198" s="28" t="str">
        <f>TRIM(PROPER('Base de datos cruda'!C5198))</f>
        <v>Male</v>
      </c>
      <c r="D5198" s="28">
        <v>4.3</v>
      </c>
      <c r="E5198" s="28">
        <v>7.25</v>
      </c>
      <c r="F5198" s="28">
        <v>5.11</v>
      </c>
      <c r="G5198" s="28">
        <v>79.85</v>
      </c>
      <c r="H5198" s="28" t="str">
        <f>TRIM(PROPER('Base de datos cruda'!H5198))</f>
        <v>Fps</v>
      </c>
      <c r="I5198" s="28">
        <v>1.25</v>
      </c>
      <c r="J5198" s="28">
        <v>7.91</v>
      </c>
      <c r="K5198" s="28">
        <v>269.96</v>
      </c>
      <c r="L5198" s="28">
        <f>IF('Base de datos cruda'!L5198&lt;0,,'Base de datos cruda'!L5198)</f>
        <v>11.02</v>
      </c>
      <c r="M5198" s="28" t="str">
        <f>IF(TRIM(PROPER('Base de datos cruda'!M5198))="High","Alto",IF(TRIM(PROPER('Base de datos cruda'!M5198))="Medium","Medio","Bajo"))</f>
        <v>Alto</v>
      </c>
      <c r="N5198" s="29">
        <v>63.34</v>
      </c>
      <c r="O5198" s="32">
        <f t="shared" si="1"/>
        <v>63.34</v>
      </c>
      <c r="P5198" s="33">
        <f t="shared" si="2"/>
        <v>12.21</v>
      </c>
      <c r="Q5198" s="34">
        <f t="shared" si="3"/>
        <v>1.686046512</v>
      </c>
      <c r="R5198" s="35" t="str">
        <f t="shared" si="4"/>
        <v>Medio</v>
      </c>
      <c r="S5198" s="35" t="str">
        <f>IF(O5198="","",IF(O5198&gt;AVERAGE('Base de datos limpia'!$O$2:$O$8001),"Alto","Normal"))
</f>
        <v>Normal</v>
      </c>
      <c r="T5198" s="35" t="str">
        <f t="shared" si="5"/>
        <v>Gamer intensivo</v>
      </c>
      <c r="U5198" s="35"/>
    </row>
    <row r="5199">
      <c r="A5199" s="28">
        <v>5198.0</v>
      </c>
      <c r="B5199" s="28">
        <v>24.0</v>
      </c>
      <c r="C5199" s="28" t="str">
        <f>TRIM(PROPER('Base de datos cruda'!C5199))</f>
        <v>Female</v>
      </c>
      <c r="D5199" s="28">
        <v>6.67</v>
      </c>
      <c r="E5199" s="28">
        <v>8.06</v>
      </c>
      <c r="F5199" s="28">
        <v>4.59</v>
      </c>
      <c r="G5199" s="28">
        <v>94.48</v>
      </c>
      <c r="H5199" s="28" t="str">
        <f>TRIM(PROPER('Base de datos cruda'!H5199))</f>
        <v>Fps</v>
      </c>
      <c r="I5199" s="28">
        <v>0.21</v>
      </c>
      <c r="J5199" s="28">
        <v>10.91</v>
      </c>
      <c r="K5199" s="28">
        <v>251.02</v>
      </c>
      <c r="L5199" s="28">
        <f>IF('Base de datos cruda'!L5199&lt;0,,'Base de datos cruda'!L5199)</f>
        <v>17.39</v>
      </c>
      <c r="M5199" s="28" t="str">
        <f>IF(TRIM(PROPER('Base de datos cruda'!M5199))="High","Alto",IF(TRIM(PROPER('Base de datos cruda'!M5199))="Medium","Medio","Bajo"))</f>
        <v>Alto</v>
      </c>
      <c r="N5199" s="29">
        <v>73.6648962529308</v>
      </c>
      <c r="O5199" s="32">
        <f t="shared" si="1"/>
        <v>73.66489625</v>
      </c>
      <c r="P5199" s="33">
        <f t="shared" si="2"/>
        <v>17.58</v>
      </c>
      <c r="Q5199" s="34">
        <f t="shared" si="3"/>
        <v>1.208395802</v>
      </c>
      <c r="R5199" s="35" t="str">
        <f t="shared" si="4"/>
        <v>Alto</v>
      </c>
      <c r="S5199" s="35" t="str">
        <f>IF(O5199="","",IF(O5199&gt;AVERAGE('Base de datos limpia'!$O$2:$O$8001),"Alto","Normal"))
</f>
        <v>Alto</v>
      </c>
      <c r="T5199" s="35" t="str">
        <f t="shared" si="5"/>
        <v>Gamer intensivo</v>
      </c>
      <c r="U5199" s="35"/>
    </row>
    <row r="5200">
      <c r="A5200" s="28">
        <v>5199.0</v>
      </c>
      <c r="B5200" s="28">
        <v>21.0</v>
      </c>
      <c r="C5200" s="28" t="str">
        <f>TRIM(PROPER('Base de datos cruda'!C5200))</f>
        <v>Female</v>
      </c>
      <c r="D5200" s="28">
        <v>2.59</v>
      </c>
      <c r="E5200" s="28">
        <v>1.16</v>
      </c>
      <c r="F5200" s="28">
        <v>7.25</v>
      </c>
      <c r="G5200" s="28">
        <v>78.21</v>
      </c>
      <c r="H5200" s="28" t="str">
        <f>TRIM(PROPER('Base de datos cruda'!H5200))</f>
        <v>Fps</v>
      </c>
      <c r="I5200" s="28">
        <v>2.14</v>
      </c>
      <c r="J5200" s="28">
        <v>5.12</v>
      </c>
      <c r="K5200" s="28">
        <v>302.09</v>
      </c>
      <c r="L5200" s="28">
        <f>IF('Base de datos cruda'!L5200&lt;0,,'Base de datos cruda'!L5200)</f>
        <v>3.81</v>
      </c>
      <c r="M5200" s="28" t="str">
        <f>IF(TRIM(PROPER('Base de datos cruda'!M5200))="High","Alto",IF(TRIM(PROPER('Base de datos cruda'!M5200))="Medium","Medio","Bajo"))</f>
        <v>Medio</v>
      </c>
      <c r="N5200" s="29">
        <v>49.88</v>
      </c>
      <c r="O5200" s="32">
        <f t="shared" si="1"/>
        <v>49.88</v>
      </c>
      <c r="P5200" s="33">
        <f t="shared" si="2"/>
        <v>7.71</v>
      </c>
      <c r="Q5200" s="34">
        <f t="shared" si="3"/>
        <v>0.4478764479</v>
      </c>
      <c r="R5200" s="35" t="str">
        <f t="shared" si="4"/>
        <v>Bajo</v>
      </c>
      <c r="S5200" s="35" t="str">
        <f>IF(O5200="","",IF(O5200&gt;AVERAGE('Base de datos limpia'!$O$2:$O$8001),"Alto","Normal"))
</f>
        <v>Normal</v>
      </c>
      <c r="T5200" s="35" t="str">
        <f t="shared" si="5"/>
        <v>Gamer casual</v>
      </c>
      <c r="U5200" s="35"/>
    </row>
    <row r="5201">
      <c r="A5201" s="28">
        <v>5200.0</v>
      </c>
      <c r="B5201" s="28">
        <v>23.0</v>
      </c>
      <c r="C5201" s="28" t="str">
        <f>TRIM(PROPER('Base de datos cruda'!C5201))</f>
        <v>Female</v>
      </c>
      <c r="D5201" s="28">
        <v>2.02</v>
      </c>
      <c r="E5201" s="28">
        <v>6.36</v>
      </c>
      <c r="F5201" s="28">
        <v>7.73</v>
      </c>
      <c r="G5201" s="28">
        <v>80.85</v>
      </c>
      <c r="H5201" s="28" t="str">
        <f>TRIM(PROPER('Base de datos cruda'!H5201))</f>
        <v>Fps</v>
      </c>
      <c r="I5201" s="28">
        <v>4.09</v>
      </c>
      <c r="J5201" s="28">
        <v>6.23</v>
      </c>
      <c r="K5201" s="28">
        <v>291.4</v>
      </c>
      <c r="L5201" s="28">
        <f>IF('Base de datos cruda'!L5201&lt;0,,'Base de datos cruda'!L5201)</f>
        <v>7.55</v>
      </c>
      <c r="M5201" s="28" t="str">
        <f>IF(TRIM(PROPER('Base de datos cruda'!M5201))="High","Alto",IF(TRIM(PROPER('Base de datos cruda'!M5201))="Medium","Medio","Bajo"))</f>
        <v>Medio</v>
      </c>
      <c r="N5201" s="29">
        <v>91.08</v>
      </c>
      <c r="O5201" s="32">
        <f t="shared" si="1"/>
        <v>91.08</v>
      </c>
      <c r="P5201" s="33">
        <f t="shared" si="2"/>
        <v>8.25</v>
      </c>
      <c r="Q5201" s="34">
        <f t="shared" si="3"/>
        <v>3.148514851</v>
      </c>
      <c r="R5201" s="35" t="str">
        <f t="shared" si="4"/>
        <v>Alto</v>
      </c>
      <c r="S5201" s="35" t="str">
        <f>IF(O5201="","",IF(O5201&gt;AVERAGE('Base de datos limpia'!$O$2:$O$8001),"Alto","Normal"))
</f>
        <v>Alto</v>
      </c>
      <c r="T5201" s="35" t="str">
        <f t="shared" si="5"/>
        <v>Gamer intensivo</v>
      </c>
      <c r="U5201" s="35"/>
    </row>
    <row r="5202">
      <c r="A5202" s="28">
        <v>5201.0</v>
      </c>
      <c r="B5202" s="28">
        <v>17.0</v>
      </c>
      <c r="C5202" s="28" t="str">
        <f>TRIM(PROPER('Base de datos cruda'!C5202))</f>
        <v>Male</v>
      </c>
      <c r="D5202" s="28">
        <v>2.23</v>
      </c>
      <c r="E5202" s="28">
        <v>6.3</v>
      </c>
      <c r="F5202" s="28">
        <v>7.38</v>
      </c>
      <c r="G5202" s="28">
        <v>79.47</v>
      </c>
      <c r="H5202" s="28" t="str">
        <f>TRIM(PROPER('Base de datos cruda'!H5202))</f>
        <v>Fps</v>
      </c>
      <c r="I5202" s="28">
        <v>2.07</v>
      </c>
      <c r="J5202" s="28">
        <v>3.94</v>
      </c>
      <c r="K5202" s="28">
        <v>296.96</v>
      </c>
      <c r="L5202" s="28">
        <f>IF('Base de datos cruda'!L5202&lt;0,,'Base de datos cruda'!L5202)</f>
        <v>2.02</v>
      </c>
      <c r="M5202" s="28" t="str">
        <f>IF(TRIM(PROPER('Base de datos cruda'!M5202))="High","Alto",IF(TRIM(PROPER('Base de datos cruda'!M5202))="Medium","Medio","Bajo"))</f>
        <v>Medio</v>
      </c>
      <c r="N5202" s="29">
        <v>83.25</v>
      </c>
      <c r="O5202" s="32">
        <f t="shared" si="1"/>
        <v>83.25</v>
      </c>
      <c r="P5202" s="33">
        <f t="shared" si="2"/>
        <v>6.17</v>
      </c>
      <c r="Q5202" s="34">
        <f t="shared" si="3"/>
        <v>2.825112108</v>
      </c>
      <c r="R5202" s="35" t="str">
        <f t="shared" si="4"/>
        <v>Alto</v>
      </c>
      <c r="S5202" s="35" t="str">
        <f>IF(O5202="","",IF(O5202&gt;AVERAGE('Base de datos limpia'!$O$2:$O$8001),"Alto","Normal"))
</f>
        <v>Alto</v>
      </c>
      <c r="T5202" s="35" t="str">
        <f t="shared" si="5"/>
        <v>Gamer intensivo</v>
      </c>
      <c r="U5202" s="35"/>
    </row>
    <row r="5203">
      <c r="A5203" s="28">
        <v>5202.0</v>
      </c>
      <c r="B5203" s="28">
        <v>22.0</v>
      </c>
      <c r="C5203" s="28" t="str">
        <f>TRIM(PROPER('Base de datos cruda'!C5203))</f>
        <v>Male</v>
      </c>
      <c r="D5203" s="28">
        <v>7.59</v>
      </c>
      <c r="E5203" s="28">
        <v>4.41</v>
      </c>
      <c r="F5203" s="28">
        <v>8.62</v>
      </c>
      <c r="G5203" s="28">
        <v>75.59</v>
      </c>
      <c r="H5203" s="28" t="str">
        <f>TRIM(PROPER('Base de datos cruda'!H5203))</f>
        <v>Casual</v>
      </c>
      <c r="I5203" s="28">
        <v>4.02</v>
      </c>
      <c r="J5203" s="28">
        <v>13.06</v>
      </c>
      <c r="K5203" s="28">
        <v>234.76</v>
      </c>
      <c r="L5203" s="28">
        <f>IF('Base de datos cruda'!L5203&lt;0,,'Base de datos cruda'!L5203)</f>
        <v>16.21</v>
      </c>
      <c r="M5203" s="28" t="str">
        <f>IF(TRIM(PROPER('Base de datos cruda'!M5203))="High","Alto",IF(TRIM(PROPER('Base de datos cruda'!M5203))="Medium","Medio","Bajo"))</f>
        <v>Bajo</v>
      </c>
      <c r="N5203" s="29">
        <v>42.86</v>
      </c>
      <c r="O5203" s="32">
        <f t="shared" si="1"/>
        <v>42.86</v>
      </c>
      <c r="P5203" s="33">
        <f t="shared" si="2"/>
        <v>20.65</v>
      </c>
      <c r="Q5203" s="34">
        <f t="shared" si="3"/>
        <v>0.581027668</v>
      </c>
      <c r="R5203" s="35" t="str">
        <f t="shared" si="4"/>
        <v>Bajo</v>
      </c>
      <c r="S5203" s="35" t="str">
        <f>IF(O5203="","",IF(O5203&gt;AVERAGE('Base de datos limpia'!$O$2:$O$8001),"Alto","Normal"))
</f>
        <v>Normal</v>
      </c>
      <c r="T5203" s="35" t="str">
        <f t="shared" si="5"/>
        <v>Gamer moderado</v>
      </c>
      <c r="U5203" s="35"/>
    </row>
    <row r="5204">
      <c r="A5204" s="28">
        <v>5203.0</v>
      </c>
      <c r="B5204" s="28">
        <v>21.0</v>
      </c>
      <c r="C5204" s="28" t="str">
        <f>TRIM(PROPER('Base de datos cruda'!C5204))</f>
        <v>Female</v>
      </c>
      <c r="D5204" s="28">
        <v>2.87</v>
      </c>
      <c r="E5204" s="28">
        <v>7.75</v>
      </c>
      <c r="F5204" s="28">
        <v>4.73</v>
      </c>
      <c r="G5204" s="28">
        <v>64.4</v>
      </c>
      <c r="H5204" s="28" t="str">
        <f>TRIM(PROPER('Base de datos cruda'!H5204))</f>
        <v>Fps</v>
      </c>
      <c r="I5204" s="28">
        <v>4.14</v>
      </c>
      <c r="J5204" s="28">
        <v>4.59</v>
      </c>
      <c r="K5204" s="28">
        <v>287.93</v>
      </c>
      <c r="L5204" s="28">
        <f>IF('Base de datos cruda'!L5204&lt;0,,'Base de datos cruda'!L5204)</f>
        <v>7.82</v>
      </c>
      <c r="M5204" s="28" t="str">
        <f>IF(TRIM(PROPER('Base de datos cruda'!M5204))="High","Alto",IF(TRIM(PROPER('Base de datos cruda'!M5204))="Medium","Medio","Bajo"))</f>
        <v>Alto</v>
      </c>
      <c r="N5204" s="29">
        <v>79.04</v>
      </c>
      <c r="O5204" s="32">
        <f t="shared" si="1"/>
        <v>79.04</v>
      </c>
      <c r="P5204" s="33">
        <f t="shared" si="2"/>
        <v>7.46</v>
      </c>
      <c r="Q5204" s="34">
        <f t="shared" si="3"/>
        <v>2.700348432</v>
      </c>
      <c r="R5204" s="35" t="str">
        <f t="shared" si="4"/>
        <v>Alto</v>
      </c>
      <c r="S5204" s="35" t="str">
        <f>IF(O5204="","",IF(O5204&gt;AVERAGE('Base de datos limpia'!$O$2:$O$8001),"Alto","Normal"))
</f>
        <v>Alto</v>
      </c>
      <c r="T5204" s="35" t="str">
        <f t="shared" si="5"/>
        <v>Gamer intensivo</v>
      </c>
      <c r="U5204" s="35"/>
    </row>
    <row r="5205">
      <c r="A5205" s="28">
        <v>5204.0</v>
      </c>
      <c r="B5205" s="28">
        <v>24.0</v>
      </c>
      <c r="C5205" s="28" t="str">
        <f>TRIM(PROPER('Base de datos cruda'!C5205))</f>
        <v>Male</v>
      </c>
      <c r="D5205" s="28">
        <v>0.03</v>
      </c>
      <c r="E5205" s="28">
        <v>4.85</v>
      </c>
      <c r="F5205" s="28">
        <v>5.6</v>
      </c>
      <c r="G5205" s="28">
        <v>65.05</v>
      </c>
      <c r="H5205" s="28" t="str">
        <f>TRIM(PROPER('Base de datos cruda'!H5205))</f>
        <v>Casual</v>
      </c>
      <c r="I5205" s="28">
        <v>4.29</v>
      </c>
      <c r="J5205" s="28">
        <v>5.23</v>
      </c>
      <c r="K5205" s="28">
        <v>327.28</v>
      </c>
      <c r="L5205" s="28">
        <f>IF('Base de datos cruda'!L5205&lt;0,,'Base de datos cruda'!L5205)</f>
        <v>0.98</v>
      </c>
      <c r="M5205" s="28" t="str">
        <f>IF(TRIM(PROPER('Base de datos cruda'!M5205))="High","Alto",IF(TRIM(PROPER('Base de datos cruda'!M5205))="Medium","Medio","Bajo"))</f>
        <v>Medio</v>
      </c>
      <c r="N5205" s="29">
        <v>63.5</v>
      </c>
      <c r="O5205" s="32">
        <f t="shared" si="1"/>
        <v>63.5</v>
      </c>
      <c r="P5205" s="33">
        <f t="shared" si="2"/>
        <v>5.26</v>
      </c>
      <c r="Q5205" s="34">
        <f t="shared" si="3"/>
        <v>161.6666667</v>
      </c>
      <c r="R5205" s="35" t="str">
        <f t="shared" si="4"/>
        <v>Medio</v>
      </c>
      <c r="S5205" s="35" t="str">
        <f>IF(O5205="","",IF(O5205&gt;AVERAGE('Base de datos limpia'!$O$2:$O$8001),"Alto","Normal"))
</f>
        <v>Normal</v>
      </c>
      <c r="T5205" s="35" t="str">
        <f t="shared" si="5"/>
        <v>Gamer moderado</v>
      </c>
      <c r="U5205" s="35"/>
    </row>
    <row r="5206">
      <c r="A5206" s="28">
        <v>5205.0</v>
      </c>
      <c r="B5206" s="28">
        <v>22.0</v>
      </c>
      <c r="C5206" s="28" t="str">
        <f>TRIM(PROPER('Base de datos cruda'!C5206))</f>
        <v>Male</v>
      </c>
      <c r="D5206" s="28">
        <v>6.25</v>
      </c>
      <c r="E5206" s="28">
        <v>7.09</v>
      </c>
      <c r="F5206" s="28">
        <v>5.72</v>
      </c>
      <c r="G5206" s="28">
        <v>67.16</v>
      </c>
      <c r="H5206" s="28" t="str">
        <f>TRIM(PROPER('Base de datos cruda'!H5206))</f>
        <v>Casual</v>
      </c>
      <c r="I5206" s="28">
        <v>2.94</v>
      </c>
      <c r="J5206" s="28">
        <v>10.72</v>
      </c>
      <c r="K5206" s="28">
        <v>252.75</v>
      </c>
      <c r="L5206" s="28">
        <f>IF('Base de datos cruda'!L5206&lt;0,,'Base de datos cruda'!L5206)</f>
        <v>14.79</v>
      </c>
      <c r="M5206" s="28" t="str">
        <f>IF(TRIM(PROPER('Base de datos cruda'!M5206))="High","Alto",IF(TRIM(PROPER('Base de datos cruda'!M5206))="Medium","Medio","Bajo"))</f>
        <v>Alto</v>
      </c>
      <c r="N5206" s="29">
        <v>74.0793225931964</v>
      </c>
      <c r="O5206" s="32">
        <f t="shared" si="1"/>
        <v>74.07932259</v>
      </c>
      <c r="P5206" s="33">
        <f t="shared" si="2"/>
        <v>16.97</v>
      </c>
      <c r="Q5206" s="34">
        <f t="shared" si="3"/>
        <v>1.1344</v>
      </c>
      <c r="R5206" s="35" t="str">
        <f t="shared" si="4"/>
        <v>Alto</v>
      </c>
      <c r="S5206" s="35" t="str">
        <f>IF(O5206="","",IF(O5206&gt;AVERAGE('Base de datos limpia'!$O$2:$O$8001),"Alto","Normal"))
</f>
        <v>Alto</v>
      </c>
      <c r="T5206" s="35" t="str">
        <f t="shared" si="5"/>
        <v>Gamer intensivo</v>
      </c>
      <c r="U5206" s="35"/>
    </row>
    <row r="5207">
      <c r="A5207" s="28">
        <v>5206.0</v>
      </c>
      <c r="B5207" s="28">
        <v>16.0</v>
      </c>
      <c r="C5207" s="28" t="str">
        <f>TRIM(PROPER('Base de datos cruda'!C5207))</f>
        <v>Male</v>
      </c>
      <c r="D5207" s="28">
        <v>5.59</v>
      </c>
      <c r="E5207" s="28">
        <v>5.65</v>
      </c>
      <c r="F5207" s="28">
        <v>5.16</v>
      </c>
      <c r="G5207" s="28">
        <v>91.7</v>
      </c>
      <c r="H5207" s="28" t="str">
        <f>TRIM(PROPER('Base de datos cruda'!H5207))</f>
        <v>Rpg</v>
      </c>
      <c r="I5207" s="28">
        <v>3.5</v>
      </c>
      <c r="J5207" s="28">
        <v>8.3</v>
      </c>
      <c r="K5207" s="28">
        <v>271.3</v>
      </c>
      <c r="L5207" s="28">
        <f>IF('Base de datos cruda'!L5207&lt;0,,'Base de datos cruda'!L5207)</f>
        <v>10.69</v>
      </c>
      <c r="M5207" s="28" t="str">
        <f>IF(TRIM(PROPER('Base de datos cruda'!M5207))="High","Alto",IF(TRIM(PROPER('Base de datos cruda'!M5207))="Medium","Medio","Bajo"))</f>
        <v>Bajo</v>
      </c>
      <c r="N5207" s="29">
        <v>57.5</v>
      </c>
      <c r="O5207" s="32">
        <f t="shared" si="1"/>
        <v>57.5</v>
      </c>
      <c r="P5207" s="33">
        <f t="shared" si="2"/>
        <v>13.89</v>
      </c>
      <c r="Q5207" s="34">
        <f t="shared" si="3"/>
        <v>1.010733453</v>
      </c>
      <c r="R5207" s="35" t="str">
        <f t="shared" si="4"/>
        <v>Medio</v>
      </c>
      <c r="S5207" s="35" t="str">
        <f>IF(O5207="","",IF(O5207&gt;AVERAGE('Base de datos limpia'!$O$2:$O$8001),"Alto","Normal"))
</f>
        <v>Normal</v>
      </c>
      <c r="T5207" s="35" t="str">
        <f t="shared" si="5"/>
        <v>Gamer moderado</v>
      </c>
      <c r="U5207" s="35"/>
    </row>
    <row r="5208">
      <c r="A5208" s="28">
        <v>5207.0</v>
      </c>
      <c r="B5208" s="28">
        <v>23.0</v>
      </c>
      <c r="C5208" s="28" t="str">
        <f>TRIM(PROPER('Base de datos cruda'!C5208))</f>
        <v>Male</v>
      </c>
      <c r="D5208" s="28">
        <v>1.03</v>
      </c>
      <c r="E5208" s="28">
        <v>3.24</v>
      </c>
      <c r="F5208" s="28">
        <v>4.71</v>
      </c>
      <c r="G5208" s="28">
        <v>71.01</v>
      </c>
      <c r="H5208" s="28" t="str">
        <f>TRIM(PROPER('Base de datos cruda'!H5208))</f>
        <v>Fps</v>
      </c>
      <c r="I5208" s="28">
        <v>1.31</v>
      </c>
      <c r="J5208" s="28">
        <v>3.67</v>
      </c>
      <c r="K5208" s="28">
        <v>329.2</v>
      </c>
      <c r="L5208" s="28">
        <f>IF('Base de datos cruda'!L5208&lt;0,,'Base de datos cruda'!L5208)</f>
        <v>4.58</v>
      </c>
      <c r="M5208" s="28" t="str">
        <f>IF(TRIM(PROPER('Base de datos cruda'!M5208))="High","Alto",IF(TRIM(PROPER('Base de datos cruda'!M5208))="Medium","Medio","Bajo"))</f>
        <v>Medio</v>
      </c>
      <c r="N5208" s="29">
        <v>52.27</v>
      </c>
      <c r="O5208" s="32">
        <f t="shared" si="1"/>
        <v>52.27</v>
      </c>
      <c r="P5208" s="33">
        <f t="shared" si="2"/>
        <v>4.7</v>
      </c>
      <c r="Q5208" s="34">
        <f t="shared" si="3"/>
        <v>3.145631068</v>
      </c>
      <c r="R5208" s="35" t="str">
        <f t="shared" si="4"/>
        <v>Medio</v>
      </c>
      <c r="S5208" s="35" t="str">
        <f>IF(O5208="","",IF(O5208&gt;AVERAGE('Base de datos limpia'!$O$2:$O$8001),"Alto","Normal"))
</f>
        <v>Normal</v>
      </c>
      <c r="T5208" s="35" t="str">
        <f t="shared" si="5"/>
        <v>Gamer moderado</v>
      </c>
      <c r="U5208" s="35"/>
    </row>
    <row r="5209">
      <c r="A5209" s="28">
        <v>5208.0</v>
      </c>
      <c r="B5209" s="28">
        <v>18.0</v>
      </c>
      <c r="C5209" s="28" t="str">
        <f>TRIM(PROPER('Base de datos cruda'!C5209))</f>
        <v>Other</v>
      </c>
      <c r="D5209" s="28">
        <v>7.88</v>
      </c>
      <c r="E5209" s="28">
        <v>6.46</v>
      </c>
      <c r="F5209" s="28">
        <v>6.43</v>
      </c>
      <c r="G5209" s="28">
        <v>97.92</v>
      </c>
      <c r="H5209" s="28" t="str">
        <f>TRIM(PROPER('Base de datos cruda'!H5209))</f>
        <v>Rpg</v>
      </c>
      <c r="I5209" s="28">
        <v>0.5</v>
      </c>
      <c r="J5209" s="28">
        <v>13.71</v>
      </c>
      <c r="K5209" s="28">
        <v>223.79</v>
      </c>
      <c r="L5209" s="28">
        <f>IF('Base de datos cruda'!L5209&lt;0,,'Base de datos cruda'!L5209)</f>
        <v>18.77</v>
      </c>
      <c r="M5209" s="28" t="str">
        <f>IF(TRIM(PROPER('Base de datos cruda'!M5209))="High","Alto",IF(TRIM(PROPER('Base de datos cruda'!M5209))="Medium","Medio","Bajo"))</f>
        <v>Bajo</v>
      </c>
      <c r="N5209" s="29">
        <v>56.36</v>
      </c>
      <c r="O5209" s="32">
        <f t="shared" si="1"/>
        <v>56.36</v>
      </c>
      <c r="P5209" s="33">
        <f t="shared" si="2"/>
        <v>21.59</v>
      </c>
      <c r="Q5209" s="34">
        <f t="shared" si="3"/>
        <v>0.8197969543</v>
      </c>
      <c r="R5209" s="35" t="str">
        <f t="shared" si="4"/>
        <v>Medio</v>
      </c>
      <c r="S5209" s="35" t="str">
        <f>IF(O5209="","",IF(O5209&gt;AVERAGE('Base de datos limpia'!$O$2:$O$8001),"Alto","Normal"))
</f>
        <v>Normal</v>
      </c>
      <c r="T5209" s="35" t="str">
        <f t="shared" si="5"/>
        <v>Gamer intensivo</v>
      </c>
      <c r="U5209" s="35"/>
    </row>
    <row r="5210">
      <c r="A5210" s="28">
        <v>5209.0</v>
      </c>
      <c r="B5210" s="28">
        <v>17.0</v>
      </c>
      <c r="C5210" s="28" t="str">
        <f>TRIM(PROPER('Base de datos cruda'!C5210))</f>
        <v>Male</v>
      </c>
      <c r="D5210" s="28">
        <v>4.86</v>
      </c>
      <c r="E5210" s="28">
        <v>7.63</v>
      </c>
      <c r="F5210" s="28">
        <v>8.17</v>
      </c>
      <c r="G5210" s="28">
        <v>92.41</v>
      </c>
      <c r="H5210" s="28" t="str">
        <f>TRIM(PROPER('Base de datos cruda'!H5210))</f>
        <v>Casual</v>
      </c>
      <c r="I5210" s="28">
        <v>2.66</v>
      </c>
      <c r="J5210" s="28">
        <v>6.83</v>
      </c>
      <c r="K5210" s="28">
        <v>278.28</v>
      </c>
      <c r="L5210" s="28">
        <f>IF('Base de datos cruda'!L5210&lt;0,,'Base de datos cruda'!L5210)</f>
        <v>10.66</v>
      </c>
      <c r="M5210" s="28" t="str">
        <f>IF(TRIM(PROPER('Base de datos cruda'!M5210))="High","Alto",IF(TRIM(PROPER('Base de datos cruda'!M5210))="Medium","Medio","Bajo"))</f>
        <v>Medio</v>
      </c>
      <c r="N5210" s="29">
        <v>89.7</v>
      </c>
      <c r="O5210" s="32">
        <f t="shared" si="1"/>
        <v>89.7</v>
      </c>
      <c r="P5210" s="33">
        <f t="shared" si="2"/>
        <v>11.69</v>
      </c>
      <c r="Q5210" s="34">
        <f t="shared" si="3"/>
        <v>1.569958848</v>
      </c>
      <c r="R5210" s="35" t="str">
        <f t="shared" si="4"/>
        <v>Alto</v>
      </c>
      <c r="S5210" s="35" t="str">
        <f>IF(O5210="","",IF(O5210&gt;AVERAGE('Base de datos limpia'!$O$2:$O$8001),"Alto","Normal"))
</f>
        <v>Alto</v>
      </c>
      <c r="T5210" s="35" t="str">
        <f t="shared" si="5"/>
        <v>Gamer intensivo</v>
      </c>
      <c r="U5210" s="35"/>
    </row>
    <row r="5211">
      <c r="A5211" s="28">
        <v>5210.0</v>
      </c>
      <c r="B5211" s="28">
        <v>18.0</v>
      </c>
      <c r="C5211" s="28" t="str">
        <f>TRIM(PROPER('Base de datos cruda'!C5211))</f>
        <v>Other</v>
      </c>
      <c r="D5211" s="28">
        <v>4.01</v>
      </c>
      <c r="E5211" s="28">
        <v>9.77</v>
      </c>
      <c r="F5211" s="28">
        <v>8.77</v>
      </c>
      <c r="G5211" s="28">
        <v>87.38</v>
      </c>
      <c r="H5211" s="28" t="str">
        <f>TRIM(PROPER('Base de datos cruda'!H5211))</f>
        <v>Fps</v>
      </c>
      <c r="I5211" s="28">
        <v>0.05</v>
      </c>
      <c r="J5211" s="28">
        <v>8.62</v>
      </c>
      <c r="K5211" s="28">
        <v>276.27</v>
      </c>
      <c r="L5211" s="28">
        <f>IF('Base de datos cruda'!L5211&lt;0,,'Base de datos cruda'!L5211)</f>
        <v>12.52</v>
      </c>
      <c r="M5211" s="28" t="str">
        <f>IF(TRIM(PROPER('Base de datos cruda'!M5211))="High","Alto",IF(TRIM(PROPER('Base de datos cruda'!M5211))="Medium","Medio","Bajo"))</f>
        <v>Medio</v>
      </c>
      <c r="N5211" s="29">
        <v>100.0</v>
      </c>
      <c r="O5211" s="32">
        <f t="shared" si="1"/>
        <v>100</v>
      </c>
      <c r="P5211" s="33">
        <f t="shared" si="2"/>
        <v>12.63</v>
      </c>
      <c r="Q5211" s="34">
        <f t="shared" si="3"/>
        <v>2.436408978</v>
      </c>
      <c r="R5211" s="35" t="str">
        <f t="shared" si="4"/>
        <v>Alto</v>
      </c>
      <c r="S5211" s="35" t="str">
        <f>IF(O5211="","",IF(O5211&gt;AVERAGE('Base de datos limpia'!$O$2:$O$8001),"Alto","Normal"))
</f>
        <v>Alto</v>
      </c>
      <c r="T5211" s="35" t="str">
        <f t="shared" si="5"/>
        <v>Gamer intensivo</v>
      </c>
      <c r="U5211" s="35"/>
    </row>
    <row r="5212">
      <c r="A5212" s="28">
        <v>5211.0</v>
      </c>
      <c r="B5212" s="28">
        <v>21.0</v>
      </c>
      <c r="C5212" s="28" t="str">
        <f>TRIM(PROPER('Base de datos cruda'!C5212))</f>
        <v>Male</v>
      </c>
      <c r="D5212" s="28">
        <v>3.06</v>
      </c>
      <c r="E5212" s="28">
        <v>4.42</v>
      </c>
      <c r="F5212" s="28">
        <v>4.65</v>
      </c>
      <c r="G5212" s="28">
        <v>88.82</v>
      </c>
      <c r="H5212" s="28" t="str">
        <f>TRIM(PROPER('Base de datos cruda'!H5212))</f>
        <v>Casual</v>
      </c>
      <c r="I5212" s="28">
        <v>2.33</v>
      </c>
      <c r="J5212" s="28">
        <v>4.98</v>
      </c>
      <c r="K5212" s="28">
        <v>281.51</v>
      </c>
      <c r="L5212" s="28">
        <f>IF('Base de datos cruda'!L5212&lt;0,,'Base de datos cruda'!L5212)</f>
        <v>7.91</v>
      </c>
      <c r="M5212" s="28" t="str">
        <f>IF(TRIM(PROPER('Base de datos cruda'!M5212))="High","Alto",IF(TRIM(PROPER('Base de datos cruda'!M5212))="Medium","Medio","Bajo"))</f>
        <v>Medio</v>
      </c>
      <c r="N5212" s="29">
        <v>68.04</v>
      </c>
      <c r="O5212" s="32">
        <f t="shared" si="1"/>
        <v>68.04</v>
      </c>
      <c r="P5212" s="33">
        <f t="shared" si="2"/>
        <v>8.04</v>
      </c>
      <c r="Q5212" s="34">
        <f t="shared" si="3"/>
        <v>1.444444444</v>
      </c>
      <c r="R5212" s="35" t="str">
        <f t="shared" si="4"/>
        <v>Medio</v>
      </c>
      <c r="S5212" s="35" t="str">
        <f>IF(O5212="","",IF(O5212&gt;AVERAGE('Base de datos limpia'!$O$2:$O$8001),"Alto","Normal"))
</f>
        <v>Alto</v>
      </c>
      <c r="T5212" s="35" t="str">
        <f t="shared" si="5"/>
        <v>Gamer moderado</v>
      </c>
      <c r="U5212" s="35"/>
    </row>
    <row r="5213">
      <c r="A5213" s="28">
        <v>5212.0</v>
      </c>
      <c r="B5213" s="28">
        <v>18.0</v>
      </c>
      <c r="C5213" s="28" t="str">
        <f>TRIM(PROPER('Base de datos cruda'!C5213))</f>
        <v>Female</v>
      </c>
      <c r="D5213" s="28">
        <v>7.19</v>
      </c>
      <c r="E5213" s="28">
        <v>1.58</v>
      </c>
      <c r="F5213" s="28">
        <v>8.12</v>
      </c>
      <c r="G5213" s="28">
        <v>61.91</v>
      </c>
      <c r="H5213" s="28" t="str">
        <f>TRIM(PROPER('Base de datos cruda'!H5213))</f>
        <v>Rpg</v>
      </c>
      <c r="I5213" s="28">
        <v>0.51</v>
      </c>
      <c r="J5213" s="28">
        <v>12.72</v>
      </c>
      <c r="K5213" s="28">
        <v>239.79</v>
      </c>
      <c r="L5213" s="28">
        <f>IF('Base de datos cruda'!L5213&lt;0,,'Base de datos cruda'!L5213)</f>
        <v>18.13</v>
      </c>
      <c r="M5213" s="28" t="str">
        <f>IF(TRIM(PROPER('Base de datos cruda'!M5213))="High","Alto",IF(TRIM(PROPER('Base de datos cruda'!M5213))="Medium","Medio","Bajo"))</f>
        <v>Bajo</v>
      </c>
      <c r="N5213" s="29">
        <v>18.78</v>
      </c>
      <c r="O5213" s="32">
        <f t="shared" si="1"/>
        <v>18.78</v>
      </c>
      <c r="P5213" s="33">
        <f t="shared" si="2"/>
        <v>19.91</v>
      </c>
      <c r="Q5213" s="34">
        <f t="shared" si="3"/>
        <v>0.2197496523</v>
      </c>
      <c r="R5213" s="35" t="str">
        <f t="shared" si="4"/>
        <v>Bajo</v>
      </c>
      <c r="S5213" s="35" t="str">
        <f>IF(O5213="","",IF(O5213&gt;AVERAGE('Base de datos limpia'!$O$2:$O$8001),"Alto","Normal"))
</f>
        <v>Normal</v>
      </c>
      <c r="T5213" s="35" t="str">
        <f t="shared" si="5"/>
        <v>Gamer casual</v>
      </c>
      <c r="U5213" s="35"/>
    </row>
    <row r="5214">
      <c r="A5214" s="28">
        <v>5213.0</v>
      </c>
      <c r="B5214" s="28">
        <v>20.0</v>
      </c>
      <c r="C5214" s="28" t="str">
        <f>TRIM(PROPER('Base de datos cruda'!C5214))</f>
        <v>Male</v>
      </c>
      <c r="D5214" s="28">
        <v>1.95</v>
      </c>
      <c r="E5214" s="28">
        <v>9.89</v>
      </c>
      <c r="F5214" s="28">
        <v>8.12</v>
      </c>
      <c r="G5214" s="28">
        <v>82.74</v>
      </c>
      <c r="H5214" s="28" t="str">
        <f>TRIM(PROPER('Base de datos cruda'!H5214))</f>
        <v>Casual</v>
      </c>
      <c r="I5214" s="28">
        <v>0.54</v>
      </c>
      <c r="J5214" s="28">
        <v>6.66</v>
      </c>
      <c r="K5214" s="28">
        <v>294.27</v>
      </c>
      <c r="L5214" s="28">
        <f>IF('Base de datos cruda'!L5214&lt;0,,'Base de datos cruda'!L5214)</f>
        <v>8.47</v>
      </c>
      <c r="M5214" s="28" t="str">
        <f>IF(TRIM(PROPER('Base de datos cruda'!M5214))="High","Alto",IF(TRIM(PROPER('Base de datos cruda'!M5214))="Medium","Medio","Bajo"))</f>
        <v>Medio</v>
      </c>
      <c r="N5214" s="29">
        <v>100.0</v>
      </c>
      <c r="O5214" s="32">
        <f t="shared" si="1"/>
        <v>100</v>
      </c>
      <c r="P5214" s="33">
        <f t="shared" si="2"/>
        <v>8.61</v>
      </c>
      <c r="Q5214" s="34">
        <f t="shared" si="3"/>
        <v>5.071794872</v>
      </c>
      <c r="R5214" s="35" t="str">
        <f t="shared" si="4"/>
        <v>Alto</v>
      </c>
      <c r="S5214" s="35" t="str">
        <f>IF(O5214="","",IF(O5214&gt;AVERAGE('Base de datos limpia'!$O$2:$O$8001),"Alto","Normal"))
</f>
        <v>Alto</v>
      </c>
      <c r="T5214" s="35" t="str">
        <f t="shared" si="5"/>
        <v>Gamer intensivo</v>
      </c>
      <c r="U5214" s="35"/>
    </row>
    <row r="5215">
      <c r="A5215" s="28">
        <v>5214.0</v>
      </c>
      <c r="B5215" s="28">
        <v>21.0</v>
      </c>
      <c r="C5215" s="28" t="str">
        <f>TRIM(PROPER('Base de datos cruda'!C5215))</f>
        <v>Female</v>
      </c>
      <c r="D5215" s="28">
        <v>2.29</v>
      </c>
      <c r="E5215" s="28">
        <v>6.61</v>
      </c>
      <c r="F5215" s="28">
        <v>5.94</v>
      </c>
      <c r="G5215" s="28">
        <v>97.64</v>
      </c>
      <c r="H5215" s="28" t="str">
        <f>TRIM(PROPER('Base de datos cruda'!H5215))</f>
        <v>Casual</v>
      </c>
      <c r="I5215" s="28">
        <v>4.35</v>
      </c>
      <c r="J5215" s="28">
        <v>7.95</v>
      </c>
      <c r="K5215" s="28">
        <v>292.09</v>
      </c>
      <c r="L5215" s="28">
        <f>IF('Base de datos cruda'!L5215&lt;0,,'Base de datos cruda'!L5215)</f>
        <v>9.83</v>
      </c>
      <c r="M5215" s="28" t="str">
        <f>IF(TRIM(PROPER('Base de datos cruda'!M5215))="High","Alto",IF(TRIM(PROPER('Base de datos cruda'!M5215))="Medium","Medio","Bajo"))</f>
        <v>Medio</v>
      </c>
      <c r="N5215" s="29">
        <v>97.5</v>
      </c>
      <c r="O5215" s="32">
        <f t="shared" si="1"/>
        <v>97.5</v>
      </c>
      <c r="P5215" s="33">
        <f t="shared" si="2"/>
        <v>10.24</v>
      </c>
      <c r="Q5215" s="34">
        <f t="shared" si="3"/>
        <v>2.886462882</v>
      </c>
      <c r="R5215" s="35" t="str">
        <f t="shared" si="4"/>
        <v>Alto</v>
      </c>
      <c r="S5215" s="35" t="str">
        <f>IF(O5215="","",IF(O5215&gt;AVERAGE('Base de datos limpia'!$O$2:$O$8001),"Alto","Normal"))
</f>
        <v>Alto</v>
      </c>
      <c r="T5215" s="35" t="str">
        <f t="shared" si="5"/>
        <v>Gamer intensivo</v>
      </c>
      <c r="U5215" s="35"/>
    </row>
    <row r="5216">
      <c r="A5216" s="28">
        <v>5215.0</v>
      </c>
      <c r="B5216" s="28">
        <v>23.0</v>
      </c>
      <c r="C5216" s="28" t="str">
        <f>TRIM(PROPER('Base de datos cruda'!C5216))</f>
        <v>Female</v>
      </c>
      <c r="D5216" s="28">
        <v>0.98</v>
      </c>
      <c r="E5216" s="28">
        <v>9.52</v>
      </c>
      <c r="F5216" s="28">
        <v>4.55</v>
      </c>
      <c r="G5216" s="28">
        <v>61.56</v>
      </c>
      <c r="H5216" s="28" t="str">
        <f>TRIM(PROPER('Base de datos cruda'!H5216))</f>
        <v>Fps</v>
      </c>
      <c r="I5216" s="28">
        <v>3.2</v>
      </c>
      <c r="J5216" s="28">
        <v>6.38</v>
      </c>
      <c r="K5216" s="28">
        <v>297.27</v>
      </c>
      <c r="L5216" s="28">
        <f>IF('Base de datos cruda'!L5216&lt;0,,'Base de datos cruda'!L5216)</f>
        <v>2.76</v>
      </c>
      <c r="M5216" s="28" t="str">
        <f>IF(TRIM(PROPER('Base de datos cruda'!M5216))="High","Alto",IF(TRIM(PROPER('Base de datos cruda'!M5216))="Medium","Medio","Bajo"))</f>
        <v>Alto</v>
      </c>
      <c r="N5216" s="29">
        <v>94.45</v>
      </c>
      <c r="O5216" s="32">
        <f t="shared" si="1"/>
        <v>94.45</v>
      </c>
      <c r="P5216" s="33">
        <f t="shared" si="2"/>
        <v>7.36</v>
      </c>
      <c r="Q5216" s="34">
        <f t="shared" si="3"/>
        <v>9.714285714</v>
      </c>
      <c r="R5216" s="35" t="str">
        <f t="shared" si="4"/>
        <v>Alto</v>
      </c>
      <c r="S5216" s="35" t="str">
        <f>IF(O5216="","",IF(O5216&gt;AVERAGE('Base de datos limpia'!$O$2:$O$8001),"Alto","Normal"))
</f>
        <v>Alto</v>
      </c>
      <c r="T5216" s="35" t="str">
        <f t="shared" si="5"/>
        <v>Gamer intensivo</v>
      </c>
      <c r="U5216" s="35"/>
    </row>
    <row r="5217">
      <c r="A5217" s="28">
        <v>5216.0</v>
      </c>
      <c r="B5217" s="28">
        <v>22.0</v>
      </c>
      <c r="C5217" s="28" t="str">
        <f>TRIM(PROPER('Base de datos cruda'!C5217))</f>
        <v>Male</v>
      </c>
      <c r="D5217" s="28">
        <v>6.07</v>
      </c>
      <c r="E5217" s="28">
        <v>1.93</v>
      </c>
      <c r="F5217" s="28">
        <v>8.95</v>
      </c>
      <c r="G5217" s="28">
        <v>71.64</v>
      </c>
      <c r="H5217" s="28" t="str">
        <f>TRIM(PROPER('Base de datos cruda'!H5217))</f>
        <v>Rpg</v>
      </c>
      <c r="I5217" s="28">
        <v>3.23</v>
      </c>
      <c r="J5217" s="28">
        <v>9.82</v>
      </c>
      <c r="K5217" s="28">
        <v>247.96</v>
      </c>
      <c r="L5217" s="28">
        <f>IF('Base de datos cruda'!L5217&lt;0,,'Base de datos cruda'!L5217)</f>
        <v>15.49</v>
      </c>
      <c r="M5217" s="28" t="str">
        <f>IF(TRIM(PROPER('Base de datos cruda'!M5217))="High","Alto",IF(TRIM(PROPER('Base de datos cruda'!M5217))="Medium","Medio","Bajo"))</f>
        <v>Bajo</v>
      </c>
      <c r="N5217" s="29">
        <v>44.38</v>
      </c>
      <c r="O5217" s="32">
        <f t="shared" si="1"/>
        <v>44.38</v>
      </c>
      <c r="P5217" s="33">
        <f t="shared" si="2"/>
        <v>15.89</v>
      </c>
      <c r="Q5217" s="34">
        <f t="shared" si="3"/>
        <v>0.3179571664</v>
      </c>
      <c r="R5217" s="35" t="str">
        <f t="shared" si="4"/>
        <v>Bajo</v>
      </c>
      <c r="S5217" s="35" t="str">
        <f>IF(O5217="","",IF(O5217&gt;AVERAGE('Base de datos limpia'!$O$2:$O$8001),"Alto","Normal"))
</f>
        <v>Normal</v>
      </c>
      <c r="T5217" s="35" t="str">
        <f t="shared" si="5"/>
        <v>Gamer casual</v>
      </c>
      <c r="U5217" s="35"/>
    </row>
    <row r="5218">
      <c r="A5218" s="28">
        <v>5217.0</v>
      </c>
      <c r="B5218" s="28">
        <v>23.0</v>
      </c>
      <c r="C5218" s="28" t="str">
        <f>TRIM(PROPER('Base de datos cruda'!C5218))</f>
        <v>Female</v>
      </c>
      <c r="D5218" s="28">
        <v>4.76</v>
      </c>
      <c r="E5218" s="28">
        <v>4.08</v>
      </c>
      <c r="F5218" s="28">
        <v>7.28</v>
      </c>
      <c r="G5218" s="28">
        <v>62.06</v>
      </c>
      <c r="H5218" s="28" t="str">
        <f>TRIM(PROPER('Base de datos cruda'!H5218))</f>
        <v>Fps</v>
      </c>
      <c r="I5218" s="28">
        <v>2.02</v>
      </c>
      <c r="J5218" s="28">
        <v>6.52</v>
      </c>
      <c r="K5218" s="28">
        <v>272.21</v>
      </c>
      <c r="L5218" s="28">
        <f>IF('Base de datos cruda'!L5218&lt;0,,'Base de datos cruda'!L5218)</f>
        <v>11.27</v>
      </c>
      <c r="M5218" s="28" t="str">
        <f>IF(TRIM(PROPER('Base de datos cruda'!M5218))="High","Alto",IF(TRIM(PROPER('Base de datos cruda'!M5218))="Medium","Medio","Bajo"))</f>
        <v>Medio</v>
      </c>
      <c r="N5218" s="29">
        <v>55.53</v>
      </c>
      <c r="O5218" s="32">
        <f t="shared" si="1"/>
        <v>55.53</v>
      </c>
      <c r="P5218" s="33">
        <f t="shared" si="2"/>
        <v>11.28</v>
      </c>
      <c r="Q5218" s="34">
        <f t="shared" si="3"/>
        <v>0.8571428571</v>
      </c>
      <c r="R5218" s="35" t="str">
        <f t="shared" si="4"/>
        <v>Medio</v>
      </c>
      <c r="S5218" s="35" t="str">
        <f>IF(O5218="","",IF(O5218&gt;AVERAGE('Base de datos limpia'!$O$2:$O$8001),"Alto","Normal"))
</f>
        <v>Normal</v>
      </c>
      <c r="T5218" s="35" t="str">
        <f t="shared" si="5"/>
        <v>Gamer moderado</v>
      </c>
      <c r="U5218" s="35"/>
    </row>
    <row r="5219">
      <c r="A5219" s="28">
        <v>5218.0</v>
      </c>
      <c r="B5219" s="28">
        <v>18.0</v>
      </c>
      <c r="C5219" s="28" t="str">
        <f>TRIM(PROPER('Base de datos cruda'!C5219))</f>
        <v>Male</v>
      </c>
      <c r="D5219" s="28">
        <v>4.87</v>
      </c>
      <c r="E5219" s="28">
        <v>2.21</v>
      </c>
      <c r="F5219" s="28">
        <v>8.91</v>
      </c>
      <c r="G5219" s="28">
        <v>82.79</v>
      </c>
      <c r="H5219" s="28" t="str">
        <f>TRIM(PROPER('Base de datos cruda'!H5219))</f>
        <v>Fps</v>
      </c>
      <c r="I5219" s="28">
        <v>2.07</v>
      </c>
      <c r="J5219" s="28">
        <v>6.98</v>
      </c>
      <c r="K5219" s="28">
        <v>268.77</v>
      </c>
      <c r="L5219" s="28">
        <f>IF('Base de datos cruda'!L5219&lt;0,,'Base de datos cruda'!L5219)</f>
        <v>13.42</v>
      </c>
      <c r="M5219" s="28" t="str">
        <f>IF(TRIM(PROPER('Base de datos cruda'!M5219))="High","Alto",IF(TRIM(PROPER('Base de datos cruda'!M5219))="Medium","Medio","Bajo"))</f>
        <v>Medio</v>
      </c>
      <c r="N5219" s="29">
        <v>45.31</v>
      </c>
      <c r="O5219" s="32">
        <f t="shared" si="1"/>
        <v>45.31</v>
      </c>
      <c r="P5219" s="33">
        <f t="shared" si="2"/>
        <v>11.85</v>
      </c>
      <c r="Q5219" s="34">
        <f t="shared" si="3"/>
        <v>0.453798768</v>
      </c>
      <c r="R5219" s="35" t="str">
        <f t="shared" si="4"/>
        <v>Bajo</v>
      </c>
      <c r="S5219" s="35" t="str">
        <f>IF(O5219="","",IF(O5219&gt;AVERAGE('Base de datos limpia'!$O$2:$O$8001),"Alto","Normal"))
</f>
        <v>Normal</v>
      </c>
      <c r="T5219" s="35" t="str">
        <f t="shared" si="5"/>
        <v>Gamer casual</v>
      </c>
      <c r="U5219" s="35"/>
    </row>
    <row r="5220">
      <c r="A5220" s="28">
        <v>5219.0</v>
      </c>
      <c r="B5220" s="28">
        <v>19.0</v>
      </c>
      <c r="C5220" s="28" t="str">
        <f>TRIM(PROPER('Base de datos cruda'!C5220))</f>
        <v>Female</v>
      </c>
      <c r="D5220" s="28">
        <v>1.75</v>
      </c>
      <c r="E5220" s="28">
        <v>8.52</v>
      </c>
      <c r="F5220" s="28">
        <v>6.42</v>
      </c>
      <c r="G5220" s="28">
        <v>64.65</v>
      </c>
      <c r="H5220" s="28" t="str">
        <f>TRIM(PROPER('Base de datos cruda'!H5220))</f>
        <v>Casual</v>
      </c>
      <c r="I5220" s="28">
        <v>1.52</v>
      </c>
      <c r="J5220" s="28">
        <v>3.76</v>
      </c>
      <c r="K5220" s="28">
        <v>302.64</v>
      </c>
      <c r="L5220" s="28">
        <f>IF('Base de datos cruda'!L5220&lt;0,,'Base de datos cruda'!L5220)</f>
        <v>1.93</v>
      </c>
      <c r="M5220" s="28" t="str">
        <f>IF(TRIM(PROPER('Base de datos cruda'!M5220))="High","Alto",IF(TRIM(PROPER('Base de datos cruda'!M5220))="Medium","Medio","Bajo"))</f>
        <v>Medio</v>
      </c>
      <c r="N5220" s="29">
        <v>98.06</v>
      </c>
      <c r="O5220" s="32">
        <f t="shared" si="1"/>
        <v>98.06</v>
      </c>
      <c r="P5220" s="33">
        <f t="shared" si="2"/>
        <v>5.51</v>
      </c>
      <c r="Q5220" s="34">
        <f t="shared" si="3"/>
        <v>4.868571429</v>
      </c>
      <c r="R5220" s="35" t="str">
        <f t="shared" si="4"/>
        <v>Alto</v>
      </c>
      <c r="S5220" s="35" t="str">
        <f>IF(O5220="","",IF(O5220&gt;AVERAGE('Base de datos limpia'!$O$2:$O$8001),"Alto","Normal"))
</f>
        <v>Alto</v>
      </c>
      <c r="T5220" s="35" t="str">
        <f t="shared" si="5"/>
        <v>Gamer intensivo</v>
      </c>
      <c r="U5220" s="35"/>
    </row>
    <row r="5221">
      <c r="A5221" s="28">
        <v>5220.0</v>
      </c>
      <c r="B5221" s="28">
        <v>21.0</v>
      </c>
      <c r="C5221" s="28" t="str">
        <f>TRIM(PROPER('Base de datos cruda'!C5221))</f>
        <v>Other</v>
      </c>
      <c r="D5221" s="28">
        <v>5.21</v>
      </c>
      <c r="E5221" s="28">
        <v>8.92</v>
      </c>
      <c r="F5221" s="28">
        <v>5.98</v>
      </c>
      <c r="G5221" s="28">
        <v>79.17</v>
      </c>
      <c r="H5221" s="28" t="str">
        <f>TRIM(PROPER('Base de datos cruda'!H5221))</f>
        <v>Casual</v>
      </c>
      <c r="I5221" s="28">
        <v>2.17</v>
      </c>
      <c r="J5221" s="28">
        <v>7.31</v>
      </c>
      <c r="K5221" s="28">
        <v>274.85</v>
      </c>
      <c r="L5221" s="28">
        <f>IF('Base de datos cruda'!L5221&lt;0,,'Base de datos cruda'!L5221)</f>
        <v>10.09</v>
      </c>
      <c r="M5221" s="28" t="str">
        <f>IF(TRIM(PROPER('Base de datos cruda'!M5221))="High","Alto",IF(TRIM(PROPER('Base de datos cruda'!M5221))="Medium","Medio","Bajo"))</f>
        <v>Alto</v>
      </c>
      <c r="N5221" s="29">
        <v>89.1717443547826</v>
      </c>
      <c r="O5221" s="32">
        <f t="shared" si="1"/>
        <v>89.17174435</v>
      </c>
      <c r="P5221" s="33">
        <f t="shared" si="2"/>
        <v>12.52</v>
      </c>
      <c r="Q5221" s="34">
        <f t="shared" si="3"/>
        <v>1.712092131</v>
      </c>
      <c r="R5221" s="35" t="str">
        <f t="shared" si="4"/>
        <v>Alto</v>
      </c>
      <c r="S5221" s="35" t="str">
        <f>IF(O5221="","",IF(O5221&gt;AVERAGE('Base de datos limpia'!$O$2:$O$8001),"Alto","Normal"))
</f>
        <v>Alto</v>
      </c>
      <c r="T5221" s="35" t="str">
        <f t="shared" si="5"/>
        <v>Gamer intensivo</v>
      </c>
      <c r="U5221" s="35"/>
    </row>
    <row r="5222">
      <c r="A5222" s="28">
        <v>5221.0</v>
      </c>
      <c r="B5222" s="28">
        <v>22.0</v>
      </c>
      <c r="C5222" s="28" t="str">
        <f>TRIM(PROPER('Base de datos cruda'!C5222))</f>
        <v>Female</v>
      </c>
      <c r="D5222" s="28">
        <v>6.12</v>
      </c>
      <c r="E5222" s="28">
        <v>5.51</v>
      </c>
      <c r="F5222" s="28">
        <v>5.24</v>
      </c>
      <c r="G5222" s="28">
        <v>88.8</v>
      </c>
      <c r="H5222" s="28" t="str">
        <f>TRIM(PROPER('Base de datos cruda'!H5222))</f>
        <v>Casual</v>
      </c>
      <c r="I5222" s="28">
        <v>2.94</v>
      </c>
      <c r="J5222" s="28">
        <v>9.5</v>
      </c>
      <c r="K5222" s="28">
        <v>267.9</v>
      </c>
      <c r="L5222" s="28">
        <f>IF('Base de datos cruda'!L5222&lt;0,,'Base de datos cruda'!L5222)</f>
        <v>13.54</v>
      </c>
      <c r="M5222" s="28" t="str">
        <f>IF(TRIM(PROPER('Base de datos cruda'!M5222))="High","Alto",IF(TRIM(PROPER('Base de datos cruda'!M5222))="Medium","Medio","Bajo"))</f>
        <v>Bajo</v>
      </c>
      <c r="N5222" s="29">
        <v>65.615133132181</v>
      </c>
      <c r="O5222" s="32">
        <f t="shared" si="1"/>
        <v>65.61513313</v>
      </c>
      <c r="P5222" s="33">
        <f t="shared" si="2"/>
        <v>15.62</v>
      </c>
      <c r="Q5222" s="34">
        <f t="shared" si="3"/>
        <v>0.9003267974</v>
      </c>
      <c r="R5222" s="35" t="str">
        <f t="shared" si="4"/>
        <v>Medio</v>
      </c>
      <c r="S5222" s="35" t="str">
        <f>IF(O5222="","",IF(O5222&gt;AVERAGE('Base de datos limpia'!$O$2:$O$8001),"Alto","Normal"))
</f>
        <v>Alto</v>
      </c>
      <c r="T5222" s="35" t="str">
        <f t="shared" si="5"/>
        <v>Gamer moderado</v>
      </c>
      <c r="U5222" s="35"/>
    </row>
    <row r="5223">
      <c r="A5223" s="28">
        <v>5222.0</v>
      </c>
      <c r="B5223" s="28">
        <v>24.0</v>
      </c>
      <c r="C5223" s="28" t="str">
        <f>TRIM(PROPER('Base de datos cruda'!C5223))</f>
        <v>Female</v>
      </c>
      <c r="D5223" s="28">
        <v>2.86</v>
      </c>
      <c r="E5223" s="28">
        <v>2.68</v>
      </c>
      <c r="F5223" s="28">
        <v>8.92</v>
      </c>
      <c r="G5223" s="28">
        <v>66.58</v>
      </c>
      <c r="H5223" s="28" t="str">
        <f>TRIM(PROPER('Base de datos cruda'!H5223))</f>
        <v>Fps</v>
      </c>
      <c r="I5223" s="28">
        <v>0.93</v>
      </c>
      <c r="J5223" s="28">
        <v>8.2</v>
      </c>
      <c r="K5223" s="28">
        <v>290.66</v>
      </c>
      <c r="L5223" s="28">
        <f>IF('Base de datos cruda'!L5223&lt;0,,'Base de datos cruda'!L5223)</f>
        <v>11.2</v>
      </c>
      <c r="M5223" s="28" t="str">
        <f>IF(TRIM(PROPER('Base de datos cruda'!M5223))="High","Alto",IF(TRIM(PROPER('Base de datos cruda'!M5223))="Medium","Medio","Bajo"))</f>
        <v>Medio</v>
      </c>
      <c r="N5223" s="29">
        <v>77.7570601610293</v>
      </c>
      <c r="O5223" s="32">
        <f t="shared" si="1"/>
        <v>77.75706016</v>
      </c>
      <c r="P5223" s="33">
        <f t="shared" si="2"/>
        <v>11.06</v>
      </c>
      <c r="Q5223" s="34">
        <f t="shared" si="3"/>
        <v>0.9370629371</v>
      </c>
      <c r="R5223" s="35" t="str">
        <f t="shared" si="4"/>
        <v>Alto</v>
      </c>
      <c r="S5223" s="35" t="str">
        <f>IF(O5223="","",IF(O5223&gt;AVERAGE('Base de datos limpia'!$O$2:$O$8001),"Alto","Normal"))
</f>
        <v>Alto</v>
      </c>
      <c r="T5223" s="35" t="str">
        <f t="shared" si="5"/>
        <v>Gamer casual</v>
      </c>
      <c r="U5223" s="35"/>
    </row>
    <row r="5224">
      <c r="A5224" s="28">
        <v>5223.0</v>
      </c>
      <c r="B5224" s="28">
        <v>16.0</v>
      </c>
      <c r="C5224" s="28" t="str">
        <f>TRIM(PROPER('Base de datos cruda'!C5224))</f>
        <v>Male</v>
      </c>
      <c r="D5224" s="28">
        <v>6.41</v>
      </c>
      <c r="E5224" s="28">
        <v>2.14</v>
      </c>
      <c r="F5224" s="28">
        <v>5.27</v>
      </c>
      <c r="G5224" s="28">
        <v>90.21</v>
      </c>
      <c r="H5224" s="28" t="str">
        <f>TRIM(PROPER('Base de datos cruda'!H5224))</f>
        <v>Fps</v>
      </c>
      <c r="I5224" s="28">
        <v>1.31</v>
      </c>
      <c r="J5224" s="28">
        <v>7.53</v>
      </c>
      <c r="K5224" s="28">
        <v>259.06</v>
      </c>
      <c r="L5224" s="28">
        <f>IF('Base de datos cruda'!L5224&lt;0,,'Base de datos cruda'!L5224)</f>
        <v>12.81</v>
      </c>
      <c r="M5224" s="28" t="str">
        <f>IF(TRIM(PROPER('Base de datos cruda'!M5224))="High","Alto",IF(TRIM(PROPER('Base de datos cruda'!M5224))="Medium","Medio","Bajo"))</f>
        <v>Bajo</v>
      </c>
      <c r="N5224" s="29">
        <v>34.97</v>
      </c>
      <c r="O5224" s="32">
        <f t="shared" si="1"/>
        <v>34.97</v>
      </c>
      <c r="P5224" s="33">
        <f t="shared" si="2"/>
        <v>13.94</v>
      </c>
      <c r="Q5224" s="34">
        <f t="shared" si="3"/>
        <v>0.3338533541</v>
      </c>
      <c r="R5224" s="35" t="str">
        <f t="shared" si="4"/>
        <v>Bajo</v>
      </c>
      <c r="S5224" s="35" t="str">
        <f>IF(O5224="","",IF(O5224&gt;AVERAGE('Base de datos limpia'!$O$2:$O$8001),"Alto","Normal"))
</f>
        <v>Normal</v>
      </c>
      <c r="T5224" s="35" t="str">
        <f t="shared" si="5"/>
        <v>Gamer casual</v>
      </c>
      <c r="U5224" s="35"/>
    </row>
    <row r="5225">
      <c r="A5225" s="28">
        <v>5224.0</v>
      </c>
      <c r="B5225" s="28">
        <v>23.0</v>
      </c>
      <c r="C5225" s="28" t="str">
        <f>TRIM(PROPER('Base de datos cruda'!C5225))</f>
        <v>Male</v>
      </c>
      <c r="D5225" s="28">
        <v>2.79</v>
      </c>
      <c r="E5225" s="28">
        <v>6.29</v>
      </c>
      <c r="F5225" s="28">
        <v>4.12</v>
      </c>
      <c r="G5225" s="28">
        <v>62.41</v>
      </c>
      <c r="H5225" s="28" t="str">
        <f>TRIM(PROPER('Base de datos cruda'!H5225))</f>
        <v>Rpg</v>
      </c>
      <c r="I5225" s="28">
        <v>2.47</v>
      </c>
      <c r="J5225" s="28">
        <v>4.98</v>
      </c>
      <c r="K5225" s="28">
        <v>290.01</v>
      </c>
      <c r="L5225" s="28">
        <f>IF('Base de datos cruda'!L5225&lt;0,,'Base de datos cruda'!L5225)</f>
        <v>6.59</v>
      </c>
      <c r="M5225" s="28" t="str">
        <f>IF(TRIM(PROPER('Base de datos cruda'!M5225))="High","Alto",IF(TRIM(PROPER('Base de datos cruda'!M5225))="Medium","Medio","Bajo"))</f>
        <v>Medio</v>
      </c>
      <c r="N5225" s="29">
        <v>61.26</v>
      </c>
      <c r="O5225" s="32">
        <f t="shared" si="1"/>
        <v>61.26</v>
      </c>
      <c r="P5225" s="33">
        <f t="shared" si="2"/>
        <v>7.77</v>
      </c>
      <c r="Q5225" s="34">
        <f t="shared" si="3"/>
        <v>2.254480287</v>
      </c>
      <c r="R5225" s="35" t="str">
        <f t="shared" si="4"/>
        <v>Medio</v>
      </c>
      <c r="S5225" s="35" t="str">
        <f>IF(O5225="","",IF(O5225&gt;AVERAGE('Base de datos limpia'!$O$2:$O$8001),"Alto","Normal"))
</f>
        <v>Normal</v>
      </c>
      <c r="T5225" s="35" t="str">
        <f t="shared" si="5"/>
        <v>Gamer intensivo</v>
      </c>
      <c r="U5225" s="35"/>
    </row>
    <row r="5226">
      <c r="A5226" s="28">
        <v>5225.0</v>
      </c>
      <c r="B5226" s="28">
        <v>23.0</v>
      </c>
      <c r="C5226" s="28" t="str">
        <f>TRIM(PROPER('Base de datos cruda'!C5226))</f>
        <v>Male</v>
      </c>
      <c r="D5226" s="28">
        <v>6.07</v>
      </c>
      <c r="E5226" s="28">
        <v>5.56</v>
      </c>
      <c r="F5226" s="28">
        <v>6.56</v>
      </c>
      <c r="G5226" s="28">
        <v>65.98</v>
      </c>
      <c r="H5226" s="28" t="str">
        <f>TRIM(PROPER('Base de datos cruda'!H5226))</f>
        <v>Fps</v>
      </c>
      <c r="I5226" s="28">
        <v>1.92</v>
      </c>
      <c r="J5226" s="28">
        <v>10.05</v>
      </c>
      <c r="K5226" s="28">
        <v>248.04</v>
      </c>
      <c r="L5226" s="28">
        <f>IF('Base de datos cruda'!L5226&lt;0,,'Base de datos cruda'!L5226)</f>
        <v>12.76</v>
      </c>
      <c r="M5226" s="28" t="str">
        <f>IF(TRIM(PROPER('Base de datos cruda'!M5226))="High","Alto",IF(TRIM(PROPER('Base de datos cruda'!M5226))="Medium","Medio","Bajo"))</f>
        <v>Bajo</v>
      </c>
      <c r="N5226" s="29">
        <v>42.3</v>
      </c>
      <c r="O5226" s="32">
        <f t="shared" si="1"/>
        <v>42.3</v>
      </c>
      <c r="P5226" s="33">
        <f t="shared" si="2"/>
        <v>16.12</v>
      </c>
      <c r="Q5226" s="34">
        <f t="shared" si="3"/>
        <v>0.9159802306</v>
      </c>
      <c r="R5226" s="35" t="str">
        <f t="shared" si="4"/>
        <v>Bajo</v>
      </c>
      <c r="S5226" s="35" t="str">
        <f>IF(O5226="","",IF(O5226&gt;AVERAGE('Base de datos limpia'!$O$2:$O$8001),"Alto","Normal"))
</f>
        <v>Normal</v>
      </c>
      <c r="T5226" s="35" t="str">
        <f t="shared" si="5"/>
        <v>Gamer moderado</v>
      </c>
      <c r="U5226" s="35"/>
    </row>
    <row r="5227">
      <c r="A5227" s="28">
        <v>5226.0</v>
      </c>
      <c r="B5227" s="28">
        <v>21.0</v>
      </c>
      <c r="C5227" s="28" t="str">
        <f>TRIM(PROPER('Base de datos cruda'!C5227))</f>
        <v>Female</v>
      </c>
      <c r="D5227" s="28">
        <v>0.27</v>
      </c>
      <c r="E5227" s="28">
        <v>7.25</v>
      </c>
      <c r="F5227" s="28">
        <v>5.89</v>
      </c>
      <c r="G5227" s="28">
        <v>71.2</v>
      </c>
      <c r="H5227" s="28" t="str">
        <f>TRIM(PROPER('Base de datos cruda'!H5227))</f>
        <v>Fps</v>
      </c>
      <c r="I5227" s="28">
        <v>4.1</v>
      </c>
      <c r="J5227" s="28">
        <v>5.6</v>
      </c>
      <c r="K5227" s="28">
        <v>326.37</v>
      </c>
      <c r="L5227" s="28">
        <f>IF('Base de datos cruda'!L5227&lt;0,,'Base de datos cruda'!L5227)</f>
        <v>4.77</v>
      </c>
      <c r="M5227" s="28" t="str">
        <f>IF(TRIM(PROPER('Base de datos cruda'!M5227))="High","Alto",IF(TRIM(PROPER('Base de datos cruda'!M5227))="Medium","Medio","Bajo"))</f>
        <v>Alto</v>
      </c>
      <c r="N5227" s="29">
        <v>90.64</v>
      </c>
      <c r="O5227" s="32">
        <f t="shared" si="1"/>
        <v>90.64</v>
      </c>
      <c r="P5227" s="33">
        <f t="shared" si="2"/>
        <v>5.87</v>
      </c>
      <c r="Q5227" s="34">
        <f t="shared" si="3"/>
        <v>26.85185185</v>
      </c>
      <c r="R5227" s="35" t="str">
        <f t="shared" si="4"/>
        <v>Alto</v>
      </c>
      <c r="S5227" s="35" t="str">
        <f>IF(O5227="","",IF(O5227&gt;AVERAGE('Base de datos limpia'!$O$2:$O$8001),"Alto","Normal"))
</f>
        <v>Alto</v>
      </c>
      <c r="T5227" s="35" t="str">
        <f t="shared" si="5"/>
        <v>Gamer intensivo</v>
      </c>
      <c r="U5227" s="35"/>
    </row>
    <row r="5228">
      <c r="A5228" s="28">
        <v>5227.0</v>
      </c>
      <c r="B5228" s="28">
        <v>19.0</v>
      </c>
      <c r="C5228" s="28" t="str">
        <f>TRIM(PROPER('Base de datos cruda'!C5228))</f>
        <v>Female</v>
      </c>
      <c r="D5228" s="28">
        <v>4.41</v>
      </c>
      <c r="E5228" s="28">
        <v>3.75</v>
      </c>
      <c r="F5228" s="28">
        <v>5.31</v>
      </c>
      <c r="G5228" s="28">
        <v>91.84</v>
      </c>
      <c r="H5228" s="28" t="str">
        <f>TRIM(PROPER('Base de datos cruda'!H5228))</f>
        <v>Casual</v>
      </c>
      <c r="I5228" s="28">
        <v>4.11</v>
      </c>
      <c r="J5228" s="28">
        <v>6.9</v>
      </c>
      <c r="K5228" s="28">
        <v>266.37</v>
      </c>
      <c r="L5228" s="28">
        <f>IF('Base de datos cruda'!L5228&lt;0,,'Base de datos cruda'!L5228)</f>
        <v>11.42</v>
      </c>
      <c r="M5228" s="28" t="str">
        <f>IF(TRIM(PROPER('Base de datos cruda'!M5228))="High","Alto",IF(TRIM(PROPER('Base de datos cruda'!M5228))="Medium","Medio","Bajo"))</f>
        <v>Medio</v>
      </c>
      <c r="N5228" s="29">
        <v>52.33</v>
      </c>
      <c r="O5228" s="32">
        <f t="shared" si="1"/>
        <v>52.33</v>
      </c>
      <c r="P5228" s="33">
        <f t="shared" si="2"/>
        <v>11.31</v>
      </c>
      <c r="Q5228" s="34">
        <f t="shared" si="3"/>
        <v>0.8503401361</v>
      </c>
      <c r="R5228" s="35" t="str">
        <f t="shared" si="4"/>
        <v>Medio</v>
      </c>
      <c r="S5228" s="35" t="str">
        <f>IF(O5228="","",IF(O5228&gt;AVERAGE('Base de datos limpia'!$O$2:$O$8001),"Alto","Normal"))
</f>
        <v>Normal</v>
      </c>
      <c r="T5228" s="35" t="str">
        <f t="shared" si="5"/>
        <v>Gamer moderado</v>
      </c>
      <c r="U5228" s="35"/>
    </row>
    <row r="5229">
      <c r="A5229" s="28">
        <v>5228.0</v>
      </c>
      <c r="B5229" s="28">
        <v>18.0</v>
      </c>
      <c r="C5229" s="28" t="str">
        <f>TRIM(PROPER('Base de datos cruda'!C5229))</f>
        <v>Male</v>
      </c>
      <c r="D5229" s="28">
        <v>7.76</v>
      </c>
      <c r="E5229" s="28">
        <v>4.62</v>
      </c>
      <c r="F5229" s="28">
        <v>7.17</v>
      </c>
      <c r="G5229" s="28">
        <v>94.01</v>
      </c>
      <c r="H5229" s="28" t="str">
        <f>TRIM(PROPER('Base de datos cruda'!H5229))</f>
        <v>Casual</v>
      </c>
      <c r="I5229" s="28">
        <v>1.68</v>
      </c>
      <c r="J5229" s="28">
        <v>10.67</v>
      </c>
      <c r="K5229" s="28">
        <v>203.28</v>
      </c>
      <c r="L5229" s="28">
        <f>IF('Base de datos cruda'!L5229&lt;0,,'Base de datos cruda'!L5229)</f>
        <v>15.89</v>
      </c>
      <c r="M5229" s="28" t="str">
        <f>IF(TRIM(PROPER('Base de datos cruda'!M5229))="High","Alto",IF(TRIM(PROPER('Base de datos cruda'!M5229))="Medium","Medio","Bajo"))</f>
        <v>Bajo</v>
      </c>
      <c r="N5229" s="29">
        <v>36.11</v>
      </c>
      <c r="O5229" s="32">
        <f t="shared" si="1"/>
        <v>36.11</v>
      </c>
      <c r="P5229" s="33">
        <f t="shared" si="2"/>
        <v>18.43</v>
      </c>
      <c r="Q5229" s="34">
        <f t="shared" si="3"/>
        <v>0.5953608247</v>
      </c>
      <c r="R5229" s="35" t="str">
        <f t="shared" si="4"/>
        <v>Bajo</v>
      </c>
      <c r="S5229" s="35" t="str">
        <f>IF(O5229="","",IF(O5229&gt;AVERAGE('Base de datos limpia'!$O$2:$O$8001),"Alto","Normal"))
</f>
        <v>Normal</v>
      </c>
      <c r="T5229" s="35" t="str">
        <f t="shared" si="5"/>
        <v>Gamer moderado</v>
      </c>
      <c r="U5229" s="35"/>
    </row>
    <row r="5230">
      <c r="A5230" s="28">
        <v>5229.0</v>
      </c>
      <c r="B5230" s="28">
        <v>18.0</v>
      </c>
      <c r="C5230" s="28" t="str">
        <f>TRIM(PROPER('Base de datos cruda'!C5230))</f>
        <v>Female</v>
      </c>
      <c r="D5230" s="28">
        <v>7.85</v>
      </c>
      <c r="E5230" s="28">
        <v>1.19</v>
      </c>
      <c r="F5230" s="28">
        <v>5.82</v>
      </c>
      <c r="G5230" s="28">
        <v>68.82</v>
      </c>
      <c r="H5230" s="28" t="str">
        <f>TRIM(PROPER('Base de datos cruda'!H5230))</f>
        <v>Casual</v>
      </c>
      <c r="I5230" s="28">
        <v>2.25</v>
      </c>
      <c r="J5230" s="28">
        <v>10.72</v>
      </c>
      <c r="K5230" s="28">
        <v>223.21</v>
      </c>
      <c r="L5230" s="28">
        <f>IF('Base de datos cruda'!L5230&lt;0,,'Base de datos cruda'!L5230)</f>
        <v>15.05</v>
      </c>
      <c r="M5230" s="28" t="str">
        <f>IF(TRIM(PROPER('Base de datos cruda'!M5230))="High","Alto",IF(TRIM(PROPER('Base de datos cruda'!M5230))="Medium","Medio","Bajo"))</f>
        <v>Bajo</v>
      </c>
      <c r="N5230" s="29">
        <v>3.6</v>
      </c>
      <c r="O5230" s="32">
        <f t="shared" si="1"/>
        <v>3.6</v>
      </c>
      <c r="P5230" s="33">
        <f t="shared" si="2"/>
        <v>18.57</v>
      </c>
      <c r="Q5230" s="34">
        <f t="shared" si="3"/>
        <v>0.1515923567</v>
      </c>
      <c r="R5230" s="35" t="str">
        <f t="shared" si="4"/>
        <v>Bajo</v>
      </c>
      <c r="S5230" s="35" t="str">
        <f>IF(O5230="","",IF(O5230&gt;AVERAGE('Base de datos limpia'!$O$2:$O$8001),"Alto","Normal"))
</f>
        <v>Normal</v>
      </c>
      <c r="T5230" s="35" t="str">
        <f t="shared" si="5"/>
        <v>Gamer casual</v>
      </c>
      <c r="U5230" s="35"/>
    </row>
    <row r="5231">
      <c r="A5231" s="28">
        <v>5230.0</v>
      </c>
      <c r="B5231" s="28">
        <v>21.0</v>
      </c>
      <c r="C5231" s="28" t="str">
        <f>TRIM(PROPER('Base de datos cruda'!C5231))</f>
        <v>Male</v>
      </c>
      <c r="D5231" s="28">
        <v>2.25</v>
      </c>
      <c r="E5231" s="28">
        <v>6.49</v>
      </c>
      <c r="F5231" s="28">
        <v>6.01</v>
      </c>
      <c r="G5231" s="28">
        <v>63.83</v>
      </c>
      <c r="H5231" s="28" t="str">
        <f>TRIM(PROPER('Base de datos cruda'!H5231))</f>
        <v>Rpg</v>
      </c>
      <c r="I5231" s="28">
        <v>4.88</v>
      </c>
      <c r="J5231" s="28">
        <v>4.72</v>
      </c>
      <c r="K5231" s="28">
        <v>277.94</v>
      </c>
      <c r="L5231" s="28">
        <f>IF('Base de datos cruda'!L5231&lt;0,,'Base de datos cruda'!L5231)</f>
        <v>7.28</v>
      </c>
      <c r="M5231" s="28" t="str">
        <f>IF(TRIM(PROPER('Base de datos cruda'!M5231))="High","Alto",IF(TRIM(PROPER('Base de datos cruda'!M5231))="Medium","Medio","Bajo"))</f>
        <v>Medio</v>
      </c>
      <c r="N5231" s="29">
        <v>75.08</v>
      </c>
      <c r="O5231" s="32">
        <f t="shared" si="1"/>
        <v>75.08</v>
      </c>
      <c r="P5231" s="33">
        <f t="shared" si="2"/>
        <v>6.97</v>
      </c>
      <c r="Q5231" s="34">
        <f t="shared" si="3"/>
        <v>2.884444444</v>
      </c>
      <c r="R5231" s="35" t="str">
        <f t="shared" si="4"/>
        <v>Alto</v>
      </c>
      <c r="S5231" s="35" t="str">
        <f>IF(O5231="","",IF(O5231&gt;AVERAGE('Base de datos limpia'!$O$2:$O$8001),"Alto","Normal"))
</f>
        <v>Alto</v>
      </c>
      <c r="T5231" s="35" t="str">
        <f t="shared" si="5"/>
        <v>Gamer intensivo</v>
      </c>
      <c r="U5231" s="35"/>
    </row>
    <row r="5232">
      <c r="A5232" s="28">
        <v>5231.0</v>
      </c>
      <c r="B5232" s="28">
        <v>23.0</v>
      </c>
      <c r="C5232" s="28" t="str">
        <f>TRIM(PROPER('Base de datos cruda'!C5232))</f>
        <v>Male</v>
      </c>
      <c r="D5232" s="28">
        <v>3.53</v>
      </c>
      <c r="E5232" s="28">
        <v>4.81</v>
      </c>
      <c r="F5232" s="28">
        <v>4.12</v>
      </c>
      <c r="G5232" s="28">
        <v>93.92</v>
      </c>
      <c r="H5232" s="28" t="str">
        <f>TRIM(PROPER('Base de datos cruda'!H5232))</f>
        <v>Rpg</v>
      </c>
      <c r="I5232" s="28">
        <v>4.14</v>
      </c>
      <c r="J5232" s="28">
        <v>8.02</v>
      </c>
      <c r="K5232" s="28">
        <v>273.76</v>
      </c>
      <c r="L5232" s="28">
        <f>IF('Base de datos cruda'!L5232&lt;0,,'Base de datos cruda'!L5232)</f>
        <v>10.32</v>
      </c>
      <c r="M5232" s="28" t="str">
        <f>IF(TRIM(PROPER('Base de datos cruda'!M5232))="High","Alto",IF(TRIM(PROPER('Base de datos cruda'!M5232))="Medium","Medio","Bajo"))</f>
        <v>Medio</v>
      </c>
      <c r="N5232" s="29">
        <v>61.54</v>
      </c>
      <c r="O5232" s="32">
        <f t="shared" si="1"/>
        <v>61.54</v>
      </c>
      <c r="P5232" s="33">
        <f t="shared" si="2"/>
        <v>11.55</v>
      </c>
      <c r="Q5232" s="34">
        <f t="shared" si="3"/>
        <v>1.362606232</v>
      </c>
      <c r="R5232" s="35" t="str">
        <f t="shared" si="4"/>
        <v>Medio</v>
      </c>
      <c r="S5232" s="35" t="str">
        <f>IF(O5232="","",IF(O5232&gt;AVERAGE('Base de datos limpia'!$O$2:$O$8001),"Alto","Normal"))
</f>
        <v>Normal</v>
      </c>
      <c r="T5232" s="35" t="str">
        <f t="shared" si="5"/>
        <v>Gamer moderado</v>
      </c>
      <c r="U5232" s="35"/>
    </row>
    <row r="5233">
      <c r="A5233" s="28">
        <v>5232.0</v>
      </c>
      <c r="B5233" s="28">
        <v>22.0</v>
      </c>
      <c r="C5233" s="28" t="str">
        <f>TRIM(PROPER('Base de datos cruda'!C5233))</f>
        <v>Female</v>
      </c>
      <c r="D5233" s="28">
        <v>0.5</v>
      </c>
      <c r="E5233" s="28">
        <v>9.28</v>
      </c>
      <c r="F5233" s="28">
        <v>6.95</v>
      </c>
      <c r="G5233" s="28">
        <v>85.97</v>
      </c>
      <c r="H5233" s="28" t="str">
        <f>TRIM(PROPER('Base de datos cruda'!H5233))</f>
        <v>Casual</v>
      </c>
      <c r="I5233" s="28">
        <v>1.08</v>
      </c>
      <c r="J5233" s="28">
        <v>4.78</v>
      </c>
      <c r="K5233" s="28">
        <v>308.55</v>
      </c>
      <c r="L5233" s="28">
        <f>IF('Base de datos cruda'!L5233&lt;0,,'Base de datos cruda'!L5233)</f>
        <v>1.81</v>
      </c>
      <c r="M5233" s="28" t="str">
        <f>IF(TRIM(PROPER('Base de datos cruda'!M5233))="High","Alto",IF(TRIM(PROPER('Base de datos cruda'!M5233))="Medium","Medio","Bajo"))</f>
        <v>Medio</v>
      </c>
      <c r="N5233" s="29">
        <v>100.0</v>
      </c>
      <c r="O5233" s="32">
        <f t="shared" si="1"/>
        <v>100</v>
      </c>
      <c r="P5233" s="33">
        <f t="shared" si="2"/>
        <v>5.28</v>
      </c>
      <c r="Q5233" s="34">
        <f t="shared" si="3"/>
        <v>18.56</v>
      </c>
      <c r="R5233" s="35" t="str">
        <f t="shared" si="4"/>
        <v>Alto</v>
      </c>
      <c r="S5233" s="35" t="str">
        <f>IF(O5233="","",IF(O5233&gt;AVERAGE('Base de datos limpia'!$O$2:$O$8001),"Alto","Normal"))
</f>
        <v>Alto</v>
      </c>
      <c r="T5233" s="35" t="str">
        <f t="shared" si="5"/>
        <v>Gamer intensivo</v>
      </c>
      <c r="U5233" s="35"/>
    </row>
    <row r="5234">
      <c r="A5234" s="28">
        <v>5233.0</v>
      </c>
      <c r="B5234" s="28">
        <v>16.0</v>
      </c>
      <c r="C5234" s="28" t="str">
        <f>TRIM(PROPER('Base de datos cruda'!C5234))</f>
        <v>Male</v>
      </c>
      <c r="D5234" s="28">
        <v>6.99</v>
      </c>
      <c r="E5234" s="28">
        <v>6.78</v>
      </c>
      <c r="F5234" s="28">
        <v>4.61</v>
      </c>
      <c r="G5234" s="28">
        <v>66.31</v>
      </c>
      <c r="H5234" s="28" t="str">
        <f>TRIM(PROPER('Base de datos cruda'!H5234))</f>
        <v>Fps</v>
      </c>
      <c r="I5234" s="28">
        <v>1.4</v>
      </c>
      <c r="J5234" s="28">
        <v>12.21</v>
      </c>
      <c r="K5234" s="28">
        <v>230.73</v>
      </c>
      <c r="L5234" s="28">
        <f>IF('Base de datos cruda'!L5234&lt;0,,'Base de datos cruda'!L5234)</f>
        <v>17.98</v>
      </c>
      <c r="M5234" s="28" t="str">
        <f>IF(TRIM(PROPER('Base de datos cruda'!M5234))="High","Alto",IF(TRIM(PROPER('Base de datos cruda'!M5234))="Medium","Medio","Bajo"))</f>
        <v>Bajo</v>
      </c>
      <c r="N5234" s="29">
        <v>47.0797878949721</v>
      </c>
      <c r="O5234" s="32">
        <f t="shared" si="1"/>
        <v>47.07978789</v>
      </c>
      <c r="P5234" s="33">
        <f t="shared" si="2"/>
        <v>19.2</v>
      </c>
      <c r="Q5234" s="34">
        <f t="shared" si="3"/>
        <v>0.9699570815</v>
      </c>
      <c r="R5234" s="35" t="str">
        <f t="shared" si="4"/>
        <v>Bajo</v>
      </c>
      <c r="S5234" s="35" t="str">
        <f>IF(O5234="","",IF(O5234&gt;AVERAGE('Base de datos limpia'!$O$2:$O$8001),"Alto","Normal"))
</f>
        <v>Normal</v>
      </c>
      <c r="T5234" s="35" t="str">
        <f t="shared" si="5"/>
        <v>Gamer intensivo</v>
      </c>
      <c r="U5234" s="35"/>
    </row>
    <row r="5235">
      <c r="A5235" s="28">
        <v>5234.0</v>
      </c>
      <c r="B5235" s="28">
        <v>21.0</v>
      </c>
      <c r="C5235" s="28" t="str">
        <f>TRIM(PROPER('Base de datos cruda'!C5235))</f>
        <v>Female</v>
      </c>
      <c r="D5235" s="28">
        <v>4.55</v>
      </c>
      <c r="E5235" s="28">
        <v>4.59</v>
      </c>
      <c r="F5235" s="28">
        <v>5.07</v>
      </c>
      <c r="G5235" s="28">
        <v>82.31</v>
      </c>
      <c r="H5235" s="28" t="str">
        <f>TRIM(PROPER('Base de datos cruda'!H5235))</f>
        <v>Casual</v>
      </c>
      <c r="I5235" s="28">
        <v>0.42</v>
      </c>
      <c r="J5235" s="28">
        <v>10.14</v>
      </c>
      <c r="K5235" s="28">
        <v>254.88</v>
      </c>
      <c r="L5235" s="28">
        <f>IF('Base de datos cruda'!L5235&lt;0,,'Base de datos cruda'!L5235)</f>
        <v>13.17</v>
      </c>
      <c r="M5235" s="28" t="str">
        <f>IF(TRIM(PROPER('Base de datos cruda'!M5235))="High","Alto",IF(TRIM(PROPER('Base de datos cruda'!M5235))="Medium","Medio","Bajo"))</f>
        <v>Medio</v>
      </c>
      <c r="N5235" s="29">
        <v>52.74</v>
      </c>
      <c r="O5235" s="32">
        <f t="shared" si="1"/>
        <v>52.74</v>
      </c>
      <c r="P5235" s="33">
        <f t="shared" si="2"/>
        <v>14.69</v>
      </c>
      <c r="Q5235" s="34">
        <f t="shared" si="3"/>
        <v>1.008791209</v>
      </c>
      <c r="R5235" s="35" t="str">
        <f t="shared" si="4"/>
        <v>Medio</v>
      </c>
      <c r="S5235" s="35" t="str">
        <f>IF(O5235="","",IF(O5235&gt;AVERAGE('Base de datos limpia'!$O$2:$O$8001),"Alto","Normal"))
</f>
        <v>Normal</v>
      </c>
      <c r="T5235" s="35" t="str">
        <f t="shared" si="5"/>
        <v>Gamer moderado</v>
      </c>
      <c r="U5235" s="35"/>
    </row>
    <row r="5236">
      <c r="A5236" s="28">
        <v>5235.0</v>
      </c>
      <c r="B5236" s="28">
        <v>22.0</v>
      </c>
      <c r="C5236" s="28" t="str">
        <f>TRIM(PROPER('Base de datos cruda'!C5236))</f>
        <v>Male</v>
      </c>
      <c r="D5236" s="28">
        <v>3.08</v>
      </c>
      <c r="E5236" s="28">
        <v>3.37</v>
      </c>
      <c r="F5236" s="28">
        <v>7.59</v>
      </c>
      <c r="G5236" s="28">
        <v>94.89</v>
      </c>
      <c r="H5236" s="28" t="str">
        <f>TRIM(PROPER('Base de datos cruda'!H5236))</f>
        <v>Fps</v>
      </c>
      <c r="I5236" s="28">
        <v>3.39</v>
      </c>
      <c r="J5236" s="28">
        <v>8.58</v>
      </c>
      <c r="K5236" s="28">
        <v>271.05</v>
      </c>
      <c r="L5236" s="28">
        <f>IF('Base de datos cruda'!L5236&lt;0,,'Base de datos cruda'!L5236)</f>
        <v>11.37</v>
      </c>
      <c r="M5236" s="28" t="str">
        <f>IF(TRIM(PROPER('Base de datos cruda'!M5236))="High","Alto",IF(TRIM(PROPER('Base de datos cruda'!M5236))="Medium","Medio","Bajo"))</f>
        <v>Medio</v>
      </c>
      <c r="N5236" s="29">
        <v>69.61</v>
      </c>
      <c r="O5236" s="32">
        <f t="shared" si="1"/>
        <v>69.61</v>
      </c>
      <c r="P5236" s="33">
        <f t="shared" si="2"/>
        <v>11.66</v>
      </c>
      <c r="Q5236" s="34">
        <f t="shared" si="3"/>
        <v>1.094155844</v>
      </c>
      <c r="R5236" s="35" t="str">
        <f t="shared" si="4"/>
        <v>Medio</v>
      </c>
      <c r="S5236" s="35" t="str">
        <f>IF(O5236="","",IF(O5236&gt;AVERAGE('Base de datos limpia'!$O$2:$O$8001),"Alto","Normal"))
</f>
        <v>Alto</v>
      </c>
      <c r="T5236" s="35" t="str">
        <f t="shared" si="5"/>
        <v>Gamer moderado</v>
      </c>
      <c r="U5236" s="35"/>
    </row>
    <row r="5237">
      <c r="A5237" s="28">
        <v>5236.0</v>
      </c>
      <c r="B5237" s="28">
        <v>22.0</v>
      </c>
      <c r="C5237" s="28" t="str">
        <f>TRIM(PROPER('Base de datos cruda'!C5237))</f>
        <v>Female</v>
      </c>
      <c r="D5237" s="28">
        <v>0.9</v>
      </c>
      <c r="E5237" s="28">
        <v>9.15</v>
      </c>
      <c r="F5237" s="28">
        <v>5.57</v>
      </c>
      <c r="G5237" s="28">
        <v>62.78</v>
      </c>
      <c r="H5237" s="28" t="str">
        <f>TRIM(PROPER('Base de datos cruda'!H5237))</f>
        <v>Casual</v>
      </c>
      <c r="I5237" s="28">
        <v>1.58</v>
      </c>
      <c r="J5237" s="28">
        <v>4.6</v>
      </c>
      <c r="K5237" s="28">
        <v>302.73</v>
      </c>
      <c r="L5237" s="28">
        <f>IF('Base de datos cruda'!L5237&lt;0,,'Base de datos cruda'!L5237)</f>
        <v>5.34</v>
      </c>
      <c r="M5237" s="28" t="str">
        <f>IF(TRIM(PROPER('Base de datos cruda'!M5237))="High","Alto",IF(TRIM(PROPER('Base de datos cruda'!M5237))="Medium","Medio","Bajo"))</f>
        <v>Alto</v>
      </c>
      <c r="N5237" s="29">
        <v>99.281506630085</v>
      </c>
      <c r="O5237" s="32">
        <f t="shared" si="1"/>
        <v>99.28150663</v>
      </c>
      <c r="P5237" s="33">
        <f t="shared" si="2"/>
        <v>5.5</v>
      </c>
      <c r="Q5237" s="34">
        <f t="shared" si="3"/>
        <v>10.16666667</v>
      </c>
      <c r="R5237" s="35" t="str">
        <f t="shared" si="4"/>
        <v>Alto</v>
      </c>
      <c r="S5237" s="35" t="str">
        <f>IF(O5237="","",IF(O5237&gt;AVERAGE('Base de datos limpia'!$O$2:$O$8001),"Alto","Normal"))
</f>
        <v>Alto</v>
      </c>
      <c r="T5237" s="35" t="str">
        <f t="shared" si="5"/>
        <v>Gamer intensivo</v>
      </c>
      <c r="U5237" s="35"/>
    </row>
    <row r="5238">
      <c r="A5238" s="28">
        <v>5237.0</v>
      </c>
      <c r="B5238" s="28">
        <v>24.0</v>
      </c>
      <c r="C5238" s="28" t="str">
        <f>TRIM(PROPER('Base de datos cruda'!C5238))</f>
        <v>Male</v>
      </c>
      <c r="D5238" s="28">
        <v>7.57</v>
      </c>
      <c r="E5238" s="28">
        <v>1.15</v>
      </c>
      <c r="F5238" s="28">
        <v>4.82</v>
      </c>
      <c r="G5238" s="28">
        <v>63.35</v>
      </c>
      <c r="H5238" s="28" t="str">
        <f>TRIM(PROPER('Base de datos cruda'!H5238))</f>
        <v>Casual</v>
      </c>
      <c r="I5238" s="28">
        <v>2.68</v>
      </c>
      <c r="J5238" s="28">
        <v>9.5</v>
      </c>
      <c r="K5238" s="28">
        <v>225.45</v>
      </c>
      <c r="L5238" s="28">
        <f>IF('Base de datos cruda'!L5238&lt;0,,'Base de datos cruda'!L5238)</f>
        <v>15.43</v>
      </c>
      <c r="M5238" s="28" t="str">
        <f>IF(TRIM(PROPER('Base de datos cruda'!M5238))="High","Alto",IF(TRIM(PROPER('Base de datos cruda'!M5238))="Medium","Medio","Bajo"))</f>
        <v>Bajo</v>
      </c>
      <c r="N5238" s="29">
        <v>0.04</v>
      </c>
      <c r="O5238" s="32">
        <f t="shared" si="1"/>
        <v>0.04</v>
      </c>
      <c r="P5238" s="33">
        <f t="shared" si="2"/>
        <v>17.07</v>
      </c>
      <c r="Q5238" s="34">
        <f t="shared" si="3"/>
        <v>0.1519154557</v>
      </c>
      <c r="R5238" s="35" t="str">
        <f t="shared" si="4"/>
        <v>Bajo</v>
      </c>
      <c r="S5238" s="35" t="str">
        <f>IF(O5238="","",IF(O5238&gt;AVERAGE('Base de datos limpia'!$O$2:$O$8001),"Alto","Normal"))
</f>
        <v>Normal</v>
      </c>
      <c r="T5238" s="35" t="str">
        <f t="shared" si="5"/>
        <v>Gamer casual</v>
      </c>
      <c r="U5238" s="35"/>
    </row>
    <row r="5239">
      <c r="A5239" s="28">
        <v>5238.0</v>
      </c>
      <c r="B5239" s="28">
        <v>20.0</v>
      </c>
      <c r="C5239" s="28" t="str">
        <f>TRIM(PROPER('Base de datos cruda'!C5239))</f>
        <v>Male</v>
      </c>
      <c r="D5239" s="28">
        <v>4.24</v>
      </c>
      <c r="E5239" s="28">
        <v>3.94</v>
      </c>
      <c r="F5239" s="28">
        <v>6.89</v>
      </c>
      <c r="G5239" s="28">
        <v>70.94</v>
      </c>
      <c r="H5239" s="28" t="str">
        <f>TRIM(PROPER('Base de datos cruda'!H5239))</f>
        <v>Fps</v>
      </c>
      <c r="I5239" s="28">
        <v>3.84</v>
      </c>
      <c r="J5239" s="28">
        <v>6.35</v>
      </c>
      <c r="K5239" s="28">
        <v>266.14</v>
      </c>
      <c r="L5239" s="28">
        <f>IF('Base de datos cruda'!L5239&lt;0,,'Base de datos cruda'!L5239)</f>
        <v>8.01</v>
      </c>
      <c r="M5239" s="28" t="str">
        <f>IF(TRIM(PROPER('Base de datos cruda'!M5239))="High","Alto",IF(TRIM(PROPER('Base de datos cruda'!M5239))="Medium","Medio","Bajo"))</f>
        <v>Medio</v>
      </c>
      <c r="N5239" s="29">
        <v>61.76</v>
      </c>
      <c r="O5239" s="32">
        <f t="shared" si="1"/>
        <v>61.76</v>
      </c>
      <c r="P5239" s="33">
        <f t="shared" si="2"/>
        <v>10.59</v>
      </c>
      <c r="Q5239" s="34">
        <f t="shared" si="3"/>
        <v>0.929245283</v>
      </c>
      <c r="R5239" s="35" t="str">
        <f t="shared" si="4"/>
        <v>Medio</v>
      </c>
      <c r="S5239" s="35" t="str">
        <f>IF(O5239="","",IF(O5239&gt;AVERAGE('Base de datos limpia'!$O$2:$O$8001),"Alto","Normal"))
</f>
        <v>Normal</v>
      </c>
      <c r="T5239" s="35" t="str">
        <f t="shared" si="5"/>
        <v>Gamer moderado</v>
      </c>
      <c r="U5239" s="35"/>
    </row>
    <row r="5240">
      <c r="A5240" s="28">
        <v>5239.0</v>
      </c>
      <c r="B5240" s="28">
        <v>16.0</v>
      </c>
      <c r="C5240" s="28" t="str">
        <f>TRIM(PROPER('Base de datos cruda'!C5240))</f>
        <v>Female</v>
      </c>
      <c r="D5240" s="28">
        <v>2.26</v>
      </c>
      <c r="E5240" s="28">
        <v>9.49</v>
      </c>
      <c r="F5240" s="28">
        <v>5.07</v>
      </c>
      <c r="G5240" s="28">
        <v>86.09</v>
      </c>
      <c r="H5240" s="28" t="str">
        <f>TRIM(PROPER('Base de datos cruda'!H5240))</f>
        <v>Casual</v>
      </c>
      <c r="I5240" s="28">
        <v>4.18</v>
      </c>
      <c r="J5240" s="28">
        <v>6.21</v>
      </c>
      <c r="K5240" s="28">
        <v>295.47</v>
      </c>
      <c r="L5240" s="28">
        <f>IF('Base de datos cruda'!L5240&lt;0,,'Base de datos cruda'!L5240)</f>
        <v>10.53</v>
      </c>
      <c r="M5240" s="28" t="str">
        <f>IF(TRIM(PROPER('Base de datos cruda'!M5240))="High","Alto",IF(TRIM(PROPER('Base de datos cruda'!M5240))="Medium","Medio","Bajo"))</f>
        <v>Alto</v>
      </c>
      <c r="N5240" s="29">
        <v>94.96</v>
      </c>
      <c r="O5240" s="32">
        <f t="shared" si="1"/>
        <v>94.96</v>
      </c>
      <c r="P5240" s="33">
        <f t="shared" si="2"/>
        <v>8.47</v>
      </c>
      <c r="Q5240" s="34">
        <f t="shared" si="3"/>
        <v>4.199115044</v>
      </c>
      <c r="R5240" s="35" t="str">
        <f t="shared" si="4"/>
        <v>Alto</v>
      </c>
      <c r="S5240" s="35" t="str">
        <f>IF(O5240="","",IF(O5240&gt;AVERAGE('Base de datos limpia'!$O$2:$O$8001),"Alto","Normal"))
</f>
        <v>Alto</v>
      </c>
      <c r="T5240" s="35" t="str">
        <f t="shared" si="5"/>
        <v>Gamer intensivo</v>
      </c>
      <c r="U5240" s="35"/>
    </row>
    <row r="5241">
      <c r="A5241" s="28">
        <v>5240.0</v>
      </c>
      <c r="B5241" s="28">
        <v>17.0</v>
      </c>
      <c r="C5241" s="28" t="str">
        <f>TRIM(PROPER('Base de datos cruda'!C5241))</f>
        <v>Female</v>
      </c>
      <c r="D5241" s="28">
        <v>2.8</v>
      </c>
      <c r="E5241" s="28">
        <v>6.89</v>
      </c>
      <c r="F5241" s="28">
        <v>5.35</v>
      </c>
      <c r="G5241" s="28">
        <v>67.12</v>
      </c>
      <c r="H5241" s="28" t="str">
        <f>TRIM(PROPER('Base de datos cruda'!H5241))</f>
        <v>Fps</v>
      </c>
      <c r="I5241" s="28">
        <v>1.63</v>
      </c>
      <c r="J5241" s="28">
        <v>8.39</v>
      </c>
      <c r="K5241" s="28">
        <v>293.46</v>
      </c>
      <c r="L5241" s="28">
        <f>IF('Base de datos cruda'!L5241&lt;0,,'Base de datos cruda'!L5241)</f>
        <v>7.37</v>
      </c>
      <c r="M5241" s="28" t="str">
        <f>IF(TRIM(PROPER('Base de datos cruda'!M5241))="High","Alto",IF(TRIM(PROPER('Base de datos cruda'!M5241))="Medium","Medio","Bajo"))</f>
        <v>Medio</v>
      </c>
      <c r="N5241" s="29">
        <v>85.768666264738</v>
      </c>
      <c r="O5241" s="32">
        <f t="shared" si="1"/>
        <v>85.76866626</v>
      </c>
      <c r="P5241" s="33">
        <f t="shared" si="2"/>
        <v>11.19</v>
      </c>
      <c r="Q5241" s="34">
        <f t="shared" si="3"/>
        <v>2.460714286</v>
      </c>
      <c r="R5241" s="35" t="str">
        <f t="shared" si="4"/>
        <v>Alto</v>
      </c>
      <c r="S5241" s="35" t="str">
        <f>IF(O5241="","",IF(O5241&gt;AVERAGE('Base de datos limpia'!$O$2:$O$8001),"Alto","Normal"))
</f>
        <v>Alto</v>
      </c>
      <c r="T5241" s="35" t="str">
        <f t="shared" si="5"/>
        <v>Gamer intensivo</v>
      </c>
      <c r="U5241" s="35"/>
    </row>
    <row r="5242">
      <c r="A5242" s="28">
        <v>5241.0</v>
      </c>
      <c r="B5242" s="28">
        <v>19.0</v>
      </c>
      <c r="C5242" s="28" t="str">
        <f>TRIM(PROPER('Base de datos cruda'!C5242))</f>
        <v>Male</v>
      </c>
      <c r="D5242" s="28">
        <v>2.17</v>
      </c>
      <c r="E5242" s="28">
        <v>5.79</v>
      </c>
      <c r="F5242" s="28">
        <v>7.11</v>
      </c>
      <c r="G5242" s="28">
        <v>92.65</v>
      </c>
      <c r="H5242" s="28" t="str">
        <f>TRIM(PROPER('Base de datos cruda'!H5242))</f>
        <v>Rpg</v>
      </c>
      <c r="I5242" s="28">
        <v>1.19</v>
      </c>
      <c r="J5242" s="28">
        <v>5.82</v>
      </c>
      <c r="K5242" s="28">
        <v>283.86</v>
      </c>
      <c r="L5242" s="28">
        <f>IF('Base de datos cruda'!L5242&lt;0,,'Base de datos cruda'!L5242)</f>
        <v>2.5</v>
      </c>
      <c r="M5242" s="28" t="str">
        <f>IF(TRIM(PROPER('Base de datos cruda'!M5242))="High","Alto",IF(TRIM(PROPER('Base de datos cruda'!M5242))="Medium","Medio","Bajo"))</f>
        <v>Medio</v>
      </c>
      <c r="N5242" s="29">
        <v>78.49</v>
      </c>
      <c r="O5242" s="32">
        <f t="shared" si="1"/>
        <v>78.49</v>
      </c>
      <c r="P5242" s="33">
        <f t="shared" si="2"/>
        <v>7.99</v>
      </c>
      <c r="Q5242" s="34">
        <f t="shared" si="3"/>
        <v>2.668202765</v>
      </c>
      <c r="R5242" s="35" t="str">
        <f t="shared" si="4"/>
        <v>Alto</v>
      </c>
      <c r="S5242" s="35" t="str">
        <f>IF(O5242="","",IF(O5242&gt;AVERAGE('Base de datos limpia'!$O$2:$O$8001),"Alto","Normal"))
</f>
        <v>Alto</v>
      </c>
      <c r="T5242" s="35" t="str">
        <f t="shared" si="5"/>
        <v>Gamer moderado</v>
      </c>
      <c r="U5242" s="35"/>
    </row>
    <row r="5243">
      <c r="A5243" s="28">
        <v>5242.0</v>
      </c>
      <c r="B5243" s="28">
        <v>20.0</v>
      </c>
      <c r="C5243" s="28" t="str">
        <f>TRIM(PROPER('Base de datos cruda'!C5243))</f>
        <v>Male</v>
      </c>
      <c r="D5243" s="28">
        <v>4.81</v>
      </c>
      <c r="E5243" s="28">
        <v>2.83</v>
      </c>
      <c r="F5243" s="28">
        <v>7.7</v>
      </c>
      <c r="G5243" s="28">
        <v>90.02</v>
      </c>
      <c r="H5243" s="28" t="str">
        <f>TRIM(PROPER('Base de datos cruda'!H5243))</f>
        <v>Casual</v>
      </c>
      <c r="I5243" s="28">
        <v>4.24</v>
      </c>
      <c r="J5243" s="28">
        <v>10.49</v>
      </c>
      <c r="K5243" s="28">
        <v>253.53</v>
      </c>
      <c r="L5243" s="28">
        <f>IF('Base de datos cruda'!L5243&lt;0,,'Base de datos cruda'!L5243)</f>
        <v>10.04</v>
      </c>
      <c r="M5243" s="28" t="str">
        <f>IF(TRIM(PROPER('Base de datos cruda'!M5243))="High","Alto",IF(TRIM(PROPER('Base de datos cruda'!M5243))="Medium","Medio","Bajo"))</f>
        <v>Medio</v>
      </c>
      <c r="N5243" s="29">
        <v>67.9703758272229</v>
      </c>
      <c r="O5243" s="32">
        <f t="shared" si="1"/>
        <v>67.97037583</v>
      </c>
      <c r="P5243" s="33">
        <f t="shared" si="2"/>
        <v>15.3</v>
      </c>
      <c r="Q5243" s="34">
        <f t="shared" si="3"/>
        <v>0.5883575884</v>
      </c>
      <c r="R5243" s="35" t="str">
        <f t="shared" si="4"/>
        <v>Medio</v>
      </c>
      <c r="S5243" s="35" t="str">
        <f>IF(O5243="","",IF(O5243&gt;AVERAGE('Base de datos limpia'!$O$2:$O$8001),"Alto","Normal"))
</f>
        <v>Alto</v>
      </c>
      <c r="T5243" s="35" t="str">
        <f t="shared" si="5"/>
        <v>Gamer casual</v>
      </c>
      <c r="U5243" s="35"/>
    </row>
    <row r="5244">
      <c r="A5244" s="28">
        <v>5243.0</v>
      </c>
      <c r="B5244" s="28">
        <v>24.0</v>
      </c>
      <c r="C5244" s="28" t="str">
        <f>TRIM(PROPER('Base de datos cruda'!C5244))</f>
        <v>Female</v>
      </c>
      <c r="D5244" s="28">
        <v>7.44</v>
      </c>
      <c r="E5244" s="28">
        <v>8.5</v>
      </c>
      <c r="F5244" s="28">
        <v>7.7</v>
      </c>
      <c r="G5244" s="28">
        <v>82.44</v>
      </c>
      <c r="H5244" s="28" t="str">
        <f>TRIM(PROPER('Base de datos cruda'!H5244))</f>
        <v>Casual</v>
      </c>
      <c r="I5244" s="28">
        <v>1.91</v>
      </c>
      <c r="J5244" s="28">
        <v>9.75</v>
      </c>
      <c r="K5244" s="28">
        <v>247.37</v>
      </c>
      <c r="L5244" s="28">
        <f>IF('Base de datos cruda'!L5244&lt;0,,'Base de datos cruda'!L5244)</f>
        <v>11.98</v>
      </c>
      <c r="M5244" s="28" t="str">
        <f>IF(TRIM(PROPER('Base de datos cruda'!M5244))="High","Alto",IF(TRIM(PROPER('Base de datos cruda'!M5244))="Medium","Medio","Bajo"))</f>
        <v>Bajo</v>
      </c>
      <c r="N5244" s="29">
        <v>82.3082693685406</v>
      </c>
      <c r="O5244" s="32">
        <f t="shared" si="1"/>
        <v>82.30826937</v>
      </c>
      <c r="P5244" s="33">
        <f t="shared" si="2"/>
        <v>17.19</v>
      </c>
      <c r="Q5244" s="34">
        <f t="shared" si="3"/>
        <v>1.142473118</v>
      </c>
      <c r="R5244" s="35" t="str">
        <f t="shared" si="4"/>
        <v>Alto</v>
      </c>
      <c r="S5244" s="35" t="str">
        <f>IF(O5244="","",IF(O5244&gt;AVERAGE('Base de datos limpia'!$O$2:$O$8001),"Alto","Normal"))
</f>
        <v>Alto</v>
      </c>
      <c r="T5244" s="35" t="str">
        <f t="shared" si="5"/>
        <v>Gamer intensivo</v>
      </c>
      <c r="U5244" s="35"/>
    </row>
    <row r="5245">
      <c r="A5245" s="28">
        <v>5244.0</v>
      </c>
      <c r="B5245" s="28">
        <v>16.0</v>
      </c>
      <c r="C5245" s="28" t="str">
        <f>TRIM(PROPER('Base de datos cruda'!C5245))</f>
        <v>Male</v>
      </c>
      <c r="D5245" s="28">
        <v>6.85</v>
      </c>
      <c r="E5245" s="28">
        <v>2.84</v>
      </c>
      <c r="F5245" s="28">
        <v>6.41</v>
      </c>
      <c r="G5245" s="28">
        <v>64.64</v>
      </c>
      <c r="H5245" s="28" t="str">
        <f>TRIM(PROPER('Base de datos cruda'!H5245))</f>
        <v>Casual</v>
      </c>
      <c r="I5245" s="28">
        <v>4.11</v>
      </c>
      <c r="J5245" s="28">
        <v>8.28</v>
      </c>
      <c r="K5245" s="28">
        <v>245.37</v>
      </c>
      <c r="L5245" s="28">
        <f>IF('Base de datos cruda'!L5245&lt;0,,'Base de datos cruda'!L5245)</f>
        <v>16.86</v>
      </c>
      <c r="M5245" s="28" t="str">
        <f>IF(TRIM(PROPER('Base de datos cruda'!M5245))="High","Alto",IF(TRIM(PROPER('Base de datos cruda'!M5245))="Medium","Medio","Bajo"))</f>
        <v>Bajo</v>
      </c>
      <c r="N5245" s="29">
        <v>27.71</v>
      </c>
      <c r="O5245" s="32">
        <f t="shared" si="1"/>
        <v>27.71</v>
      </c>
      <c r="P5245" s="33">
        <f t="shared" si="2"/>
        <v>15.13</v>
      </c>
      <c r="Q5245" s="34">
        <f t="shared" si="3"/>
        <v>0.4145985401</v>
      </c>
      <c r="R5245" s="35" t="str">
        <f t="shared" si="4"/>
        <v>Bajo</v>
      </c>
      <c r="S5245" s="35" t="str">
        <f>IF(O5245="","",IF(O5245&gt;AVERAGE('Base de datos limpia'!$O$2:$O$8001),"Alto","Normal"))
</f>
        <v>Normal</v>
      </c>
      <c r="T5245" s="35" t="str">
        <f t="shared" si="5"/>
        <v>Gamer casual</v>
      </c>
      <c r="U5245" s="35"/>
    </row>
    <row r="5246">
      <c r="A5246" s="28">
        <v>5245.0</v>
      </c>
      <c r="B5246" s="28">
        <v>18.0</v>
      </c>
      <c r="C5246" s="28" t="str">
        <f>TRIM(PROPER('Base de datos cruda'!C5246))</f>
        <v>Female</v>
      </c>
      <c r="D5246" s="28">
        <v>3.68</v>
      </c>
      <c r="E5246" s="28">
        <v>3.23</v>
      </c>
      <c r="F5246" s="28">
        <v>6.27</v>
      </c>
      <c r="G5246" s="28">
        <v>99.53</v>
      </c>
      <c r="H5246" s="28" t="str">
        <f>TRIM(PROPER('Base de datos cruda'!H5246))</f>
        <v>Fps</v>
      </c>
      <c r="I5246" s="28">
        <v>0.75</v>
      </c>
      <c r="J5246" s="28">
        <v>8.66</v>
      </c>
      <c r="K5246" s="28">
        <v>268.08</v>
      </c>
      <c r="L5246" s="28">
        <f>IF('Base de datos cruda'!L5246&lt;0,,'Base de datos cruda'!L5246)</f>
        <v>13.49</v>
      </c>
      <c r="M5246" s="28" t="str">
        <f>IF(TRIM(PROPER('Base de datos cruda'!M5246))="High","Alto",IF(TRIM(PROPER('Base de datos cruda'!M5246))="Medium","Medio","Bajo"))</f>
        <v>Medio</v>
      </c>
      <c r="N5246" s="29">
        <v>57.13</v>
      </c>
      <c r="O5246" s="32">
        <f t="shared" si="1"/>
        <v>57.13</v>
      </c>
      <c r="P5246" s="33">
        <f t="shared" si="2"/>
        <v>12.34</v>
      </c>
      <c r="Q5246" s="34">
        <f t="shared" si="3"/>
        <v>0.8777173913</v>
      </c>
      <c r="R5246" s="35" t="str">
        <f t="shared" si="4"/>
        <v>Medio</v>
      </c>
      <c r="S5246" s="35" t="str">
        <f>IF(O5246="","",IF(O5246&gt;AVERAGE('Base de datos limpia'!$O$2:$O$8001),"Alto","Normal"))
</f>
        <v>Normal</v>
      </c>
      <c r="T5246" s="35" t="str">
        <f t="shared" si="5"/>
        <v>Gamer moderado</v>
      </c>
      <c r="U5246" s="35"/>
    </row>
    <row r="5247">
      <c r="A5247" s="28">
        <v>5246.0</v>
      </c>
      <c r="B5247" s="28">
        <v>20.0</v>
      </c>
      <c r="C5247" s="28" t="str">
        <f>TRIM(PROPER('Base de datos cruda'!C5247))</f>
        <v>Female</v>
      </c>
      <c r="D5247" s="28">
        <v>6.61</v>
      </c>
      <c r="E5247" s="28">
        <v>2.73</v>
      </c>
      <c r="F5247" s="28">
        <v>7.94</v>
      </c>
      <c r="G5247" s="28">
        <v>79.6</v>
      </c>
      <c r="H5247" s="28" t="str">
        <f>TRIM(PROPER('Base de datos cruda'!H5247))</f>
        <v>Rpg</v>
      </c>
      <c r="I5247" s="28">
        <v>4.56</v>
      </c>
      <c r="J5247" s="28">
        <v>12.01</v>
      </c>
      <c r="K5247" s="28">
        <v>228.15</v>
      </c>
      <c r="L5247" s="28">
        <f>IF('Base de datos cruda'!L5247&lt;0,,'Base de datos cruda'!L5247)</f>
        <v>16.42</v>
      </c>
      <c r="M5247" s="28" t="str">
        <f>IF(TRIM(PROPER('Base de datos cruda'!M5247))="High","Alto",IF(TRIM(PROPER('Base de datos cruda'!M5247))="Medium","Medio","Bajo"))</f>
        <v>Bajo</v>
      </c>
      <c r="N5247" s="29">
        <v>30.85</v>
      </c>
      <c r="O5247" s="32">
        <f t="shared" si="1"/>
        <v>30.85</v>
      </c>
      <c r="P5247" s="33">
        <f t="shared" si="2"/>
        <v>18.62</v>
      </c>
      <c r="Q5247" s="34">
        <f t="shared" si="3"/>
        <v>0.41301059</v>
      </c>
      <c r="R5247" s="35" t="str">
        <f t="shared" si="4"/>
        <v>Bajo</v>
      </c>
      <c r="S5247" s="35" t="str">
        <f>IF(O5247="","",IF(O5247&gt;AVERAGE('Base de datos limpia'!$O$2:$O$8001),"Alto","Normal"))
</f>
        <v>Normal</v>
      </c>
      <c r="T5247" s="35" t="str">
        <f t="shared" si="5"/>
        <v>Gamer casual</v>
      </c>
      <c r="U5247" s="35"/>
    </row>
    <row r="5248">
      <c r="A5248" s="28">
        <v>5247.0</v>
      </c>
      <c r="B5248" s="28">
        <v>18.0</v>
      </c>
      <c r="C5248" s="28" t="str">
        <f>TRIM(PROPER('Base de datos cruda'!C5248))</f>
        <v>Male</v>
      </c>
      <c r="D5248" s="28">
        <v>3.38</v>
      </c>
      <c r="E5248" s="28">
        <v>2.42</v>
      </c>
      <c r="F5248" s="28">
        <v>4.97</v>
      </c>
      <c r="G5248" s="28">
        <v>78.08</v>
      </c>
      <c r="H5248" s="28" t="str">
        <f>TRIM(PROPER('Base de datos cruda'!H5248))</f>
        <v>Casual</v>
      </c>
      <c r="I5248" s="28">
        <v>2.42</v>
      </c>
      <c r="J5248" s="28">
        <v>6.62</v>
      </c>
      <c r="K5248" s="28">
        <v>274.46</v>
      </c>
      <c r="L5248" s="28">
        <f>IF('Base de datos cruda'!L5248&lt;0,,'Base de datos cruda'!L5248)</f>
        <v>5.17</v>
      </c>
      <c r="M5248" s="28" t="str">
        <f>IF(TRIM(PROPER('Base de datos cruda'!M5248))="High","Alto",IF(TRIM(PROPER('Base de datos cruda'!M5248))="Medium","Medio","Bajo"))</f>
        <v>Medio</v>
      </c>
      <c r="N5248" s="29">
        <v>56.77</v>
      </c>
      <c r="O5248" s="32">
        <f t="shared" si="1"/>
        <v>56.77</v>
      </c>
      <c r="P5248" s="33">
        <f t="shared" si="2"/>
        <v>10</v>
      </c>
      <c r="Q5248" s="34">
        <f t="shared" si="3"/>
        <v>0.7159763314</v>
      </c>
      <c r="R5248" s="35" t="str">
        <f t="shared" si="4"/>
        <v>Medio</v>
      </c>
      <c r="S5248" s="35" t="str">
        <f>IF(O5248="","",IF(O5248&gt;AVERAGE('Base de datos limpia'!$O$2:$O$8001),"Alto","Normal"))
</f>
        <v>Normal</v>
      </c>
      <c r="T5248" s="35" t="str">
        <f t="shared" si="5"/>
        <v>Gamer casual</v>
      </c>
      <c r="U5248" s="35"/>
    </row>
    <row r="5249">
      <c r="A5249" s="28">
        <v>5248.0</v>
      </c>
      <c r="B5249" s="28">
        <v>19.0</v>
      </c>
      <c r="C5249" s="28" t="str">
        <f>TRIM(PROPER('Base de datos cruda'!C5249))</f>
        <v>Male</v>
      </c>
      <c r="D5249" s="28">
        <v>2.02</v>
      </c>
      <c r="E5249" s="28">
        <v>9.58</v>
      </c>
      <c r="F5249" s="28">
        <v>4.76</v>
      </c>
      <c r="G5249" s="28">
        <v>99.82</v>
      </c>
      <c r="H5249" s="28" t="str">
        <f>TRIM(PROPER('Base de datos cruda'!H5249))</f>
        <v>Rpg</v>
      </c>
      <c r="I5249" s="28">
        <v>0.85</v>
      </c>
      <c r="J5249" s="28">
        <v>3.53</v>
      </c>
      <c r="K5249" s="28">
        <v>293.23</v>
      </c>
      <c r="L5249" s="28">
        <f>IF('Base de datos cruda'!L5249&lt;0,,'Base de datos cruda'!L5249)</f>
        <v>7.2</v>
      </c>
      <c r="M5249" s="28" t="str">
        <f>IF(TRIM(PROPER('Base de datos cruda'!M5249))="High","Alto",IF(TRIM(PROPER('Base de datos cruda'!M5249))="Medium","Medio","Bajo"))</f>
        <v>Alto</v>
      </c>
      <c r="N5249" s="29">
        <v>98.7</v>
      </c>
      <c r="O5249" s="32">
        <f t="shared" si="1"/>
        <v>98.7</v>
      </c>
      <c r="P5249" s="33">
        <f t="shared" si="2"/>
        <v>5.55</v>
      </c>
      <c r="Q5249" s="34">
        <f t="shared" si="3"/>
        <v>4.742574257</v>
      </c>
      <c r="R5249" s="35" t="str">
        <f t="shared" si="4"/>
        <v>Alto</v>
      </c>
      <c r="S5249" s="35" t="str">
        <f>IF(O5249="","",IF(O5249&gt;AVERAGE('Base de datos limpia'!$O$2:$O$8001),"Alto","Normal"))
</f>
        <v>Alto</v>
      </c>
      <c r="T5249" s="35" t="str">
        <f t="shared" si="5"/>
        <v>Gamer intensivo</v>
      </c>
      <c r="U5249" s="35"/>
    </row>
    <row r="5250">
      <c r="A5250" s="28">
        <v>5249.0</v>
      </c>
      <c r="B5250" s="28">
        <v>18.0</v>
      </c>
      <c r="C5250" s="28" t="str">
        <f>TRIM(PROPER('Base de datos cruda'!C5250))</f>
        <v>Female</v>
      </c>
      <c r="D5250" s="28">
        <v>7.87</v>
      </c>
      <c r="E5250" s="28">
        <v>6.42</v>
      </c>
      <c r="F5250" s="28">
        <v>7.32</v>
      </c>
      <c r="G5250" s="28">
        <v>94.55</v>
      </c>
      <c r="H5250" s="28" t="str">
        <f>TRIM(PROPER('Base de datos cruda'!H5250))</f>
        <v>Casual</v>
      </c>
      <c r="I5250" s="28">
        <v>2.68</v>
      </c>
      <c r="J5250" s="28">
        <v>9.08</v>
      </c>
      <c r="K5250" s="28">
        <v>232.38</v>
      </c>
      <c r="L5250" s="28">
        <f>IF('Base de datos cruda'!L5250&lt;0,,'Base de datos cruda'!L5250)</f>
        <v>17.28</v>
      </c>
      <c r="M5250" s="28" t="str">
        <f>IF(TRIM(PROPER('Base de datos cruda'!M5250))="High","Alto",IF(TRIM(PROPER('Base de datos cruda'!M5250))="Medium","Medio","Bajo"))</f>
        <v>Bajo</v>
      </c>
      <c r="N5250" s="29">
        <v>44.84</v>
      </c>
      <c r="O5250" s="32">
        <f t="shared" si="1"/>
        <v>44.84</v>
      </c>
      <c r="P5250" s="33">
        <f t="shared" si="2"/>
        <v>16.95</v>
      </c>
      <c r="Q5250" s="34">
        <f t="shared" si="3"/>
        <v>0.8157560356</v>
      </c>
      <c r="R5250" s="35" t="str">
        <f t="shared" si="4"/>
        <v>Bajo</v>
      </c>
      <c r="S5250" s="35" t="str">
        <f>IF(O5250="","",IF(O5250&gt;AVERAGE('Base de datos limpia'!$O$2:$O$8001),"Alto","Normal"))
</f>
        <v>Normal</v>
      </c>
      <c r="T5250" s="35" t="str">
        <f t="shared" si="5"/>
        <v>Gamer intensivo</v>
      </c>
      <c r="U5250" s="35"/>
    </row>
    <row r="5251">
      <c r="A5251" s="28">
        <v>5250.0</v>
      </c>
      <c r="B5251" s="28">
        <v>19.0</v>
      </c>
      <c r="C5251" s="28" t="str">
        <f>TRIM(PROPER('Base de datos cruda'!C5251))</f>
        <v>Male</v>
      </c>
      <c r="D5251" s="28">
        <v>2.43</v>
      </c>
      <c r="E5251" s="28">
        <v>6.74</v>
      </c>
      <c r="F5251" s="28">
        <v>6.05</v>
      </c>
      <c r="G5251" s="28">
        <v>78.25</v>
      </c>
      <c r="H5251" s="28" t="str">
        <f>TRIM(PROPER('Base de datos cruda'!H5251))</f>
        <v>Rpg</v>
      </c>
      <c r="I5251" s="28">
        <v>4.35</v>
      </c>
      <c r="J5251" s="28">
        <v>3.74</v>
      </c>
      <c r="K5251" s="28">
        <v>267.82</v>
      </c>
      <c r="L5251" s="28">
        <f>IF('Base de datos cruda'!L5251&lt;0,,'Base de datos cruda'!L5251)</f>
        <v>7.98</v>
      </c>
      <c r="M5251" s="28" t="str">
        <f>IF(TRIM(PROPER('Base de datos cruda'!M5251))="High","Alto",IF(TRIM(PROPER('Base de datos cruda'!M5251))="Medium","Medio","Bajo"))</f>
        <v>Medio</v>
      </c>
      <c r="N5251" s="29">
        <v>77.56</v>
      </c>
      <c r="O5251" s="32">
        <f t="shared" si="1"/>
        <v>77.56</v>
      </c>
      <c r="P5251" s="33">
        <f t="shared" si="2"/>
        <v>6.17</v>
      </c>
      <c r="Q5251" s="34">
        <f t="shared" si="3"/>
        <v>2.773662551</v>
      </c>
      <c r="R5251" s="35" t="str">
        <f t="shared" si="4"/>
        <v>Alto</v>
      </c>
      <c r="S5251" s="35" t="str">
        <f>IF(O5251="","",IF(O5251&gt;AVERAGE('Base de datos limpia'!$O$2:$O$8001),"Alto","Normal"))
</f>
        <v>Alto</v>
      </c>
      <c r="T5251" s="35" t="str">
        <f t="shared" si="5"/>
        <v>Gamer intensivo</v>
      </c>
      <c r="U5251" s="35"/>
    </row>
    <row r="5252">
      <c r="A5252" s="28">
        <v>5251.0</v>
      </c>
      <c r="B5252" s="28">
        <v>16.0</v>
      </c>
      <c r="C5252" s="28" t="str">
        <f>TRIM(PROPER('Base de datos cruda'!C5252))</f>
        <v>Female</v>
      </c>
      <c r="D5252" s="28">
        <v>2.59</v>
      </c>
      <c r="E5252" s="28">
        <v>9.59</v>
      </c>
      <c r="F5252" s="28">
        <v>7.55</v>
      </c>
      <c r="G5252" s="28">
        <v>76.75</v>
      </c>
      <c r="H5252" s="28" t="str">
        <f>TRIM(PROPER('Base de datos cruda'!H5252))</f>
        <v>Casual</v>
      </c>
      <c r="I5252" s="28">
        <v>1.95</v>
      </c>
      <c r="J5252" s="28">
        <v>5.79</v>
      </c>
      <c r="K5252" s="28">
        <v>279.27</v>
      </c>
      <c r="L5252" s="28">
        <f>IF('Base de datos cruda'!L5252&lt;0,,'Base de datos cruda'!L5252)</f>
        <v>7.96</v>
      </c>
      <c r="M5252" s="28" t="str">
        <f>IF(TRIM(PROPER('Base de datos cruda'!M5252))="High","Alto",IF(TRIM(PROPER('Base de datos cruda'!M5252))="Medium","Medio","Bajo"))</f>
        <v>Medio</v>
      </c>
      <c r="N5252" s="29">
        <v>100.0</v>
      </c>
      <c r="O5252" s="32">
        <f t="shared" si="1"/>
        <v>100</v>
      </c>
      <c r="P5252" s="33">
        <f t="shared" si="2"/>
        <v>8.38</v>
      </c>
      <c r="Q5252" s="34">
        <f t="shared" si="3"/>
        <v>3.702702703</v>
      </c>
      <c r="R5252" s="35" t="str">
        <f t="shared" si="4"/>
        <v>Alto</v>
      </c>
      <c r="S5252" s="35" t="str">
        <f>IF(O5252="","",IF(O5252&gt;AVERAGE('Base de datos limpia'!$O$2:$O$8001),"Alto","Normal"))
</f>
        <v>Alto</v>
      </c>
      <c r="T5252" s="35" t="str">
        <f t="shared" si="5"/>
        <v>Gamer intensivo</v>
      </c>
      <c r="U5252" s="35"/>
    </row>
    <row r="5253">
      <c r="A5253" s="28">
        <v>5252.0</v>
      </c>
      <c r="B5253" s="28">
        <v>23.0</v>
      </c>
      <c r="C5253" s="28" t="str">
        <f>TRIM(PROPER('Base de datos cruda'!C5253))</f>
        <v>Male</v>
      </c>
      <c r="D5253" s="28">
        <v>7.92</v>
      </c>
      <c r="E5253" s="28">
        <v>3.08</v>
      </c>
      <c r="F5253" s="28">
        <v>5.28</v>
      </c>
      <c r="G5253" s="28">
        <v>63.84</v>
      </c>
      <c r="H5253" s="28" t="str">
        <f>TRIM(PROPER('Base de datos cruda'!H5253))</f>
        <v>Casual</v>
      </c>
      <c r="I5253" s="28">
        <v>0.89</v>
      </c>
      <c r="J5253" s="28">
        <v>10.09</v>
      </c>
      <c r="K5253" s="28">
        <v>242.96</v>
      </c>
      <c r="L5253" s="28">
        <f>IF('Base de datos cruda'!L5253&lt;0,,'Base de datos cruda'!L5253)</f>
        <v>14.16</v>
      </c>
      <c r="M5253" s="28" t="str">
        <f>IF(TRIM(PROPER('Base de datos cruda'!M5253))="High","Alto",IF(TRIM(PROPER('Base de datos cruda'!M5253))="Medium","Medio","Bajo"))</f>
        <v>Bajo</v>
      </c>
      <c r="N5253" s="29">
        <v>7.94</v>
      </c>
      <c r="O5253" s="32">
        <f t="shared" si="1"/>
        <v>7.94</v>
      </c>
      <c r="P5253" s="33">
        <f t="shared" si="2"/>
        <v>18.01</v>
      </c>
      <c r="Q5253" s="34">
        <f t="shared" si="3"/>
        <v>0.3888888889</v>
      </c>
      <c r="R5253" s="35" t="str">
        <f t="shared" si="4"/>
        <v>Bajo</v>
      </c>
      <c r="S5253" s="35" t="str">
        <f>IF(O5253="","",IF(O5253&gt;AVERAGE('Base de datos limpia'!$O$2:$O$8001),"Alto","Normal"))
</f>
        <v>Normal</v>
      </c>
      <c r="T5253" s="35" t="str">
        <f t="shared" si="5"/>
        <v>Gamer moderado</v>
      </c>
      <c r="U5253" s="35"/>
    </row>
    <row r="5254">
      <c r="A5254" s="28">
        <v>5253.0</v>
      </c>
      <c r="B5254" s="28">
        <v>19.0</v>
      </c>
      <c r="C5254" s="28" t="str">
        <f>TRIM(PROPER('Base de datos cruda'!C5254))</f>
        <v>Female</v>
      </c>
      <c r="D5254" s="28">
        <v>1.07</v>
      </c>
      <c r="E5254" s="28">
        <v>1.05</v>
      </c>
      <c r="F5254" s="28">
        <v>5.62</v>
      </c>
      <c r="G5254" s="28">
        <v>97.06</v>
      </c>
      <c r="H5254" s="28" t="str">
        <f>TRIM(PROPER('Base de datos cruda'!H5254))</f>
        <v>Casual</v>
      </c>
      <c r="I5254" s="28">
        <v>2.88</v>
      </c>
      <c r="J5254" s="28">
        <v>4.38</v>
      </c>
      <c r="K5254" s="28">
        <v>307.32</v>
      </c>
      <c r="L5254" s="28">
        <f>IF('Base de datos cruda'!L5254&lt;0,,'Base de datos cruda'!L5254)</f>
        <v>5.12</v>
      </c>
      <c r="M5254" s="28" t="str">
        <f>IF(TRIM(PROPER('Base de datos cruda'!M5254))="High","Alto",IF(TRIM(PROPER('Base de datos cruda'!M5254))="Medium","Medio","Bajo"))</f>
        <v>Medio</v>
      </c>
      <c r="N5254" s="29">
        <v>57.73</v>
      </c>
      <c r="O5254" s="32">
        <f t="shared" si="1"/>
        <v>57.73</v>
      </c>
      <c r="P5254" s="33">
        <f t="shared" si="2"/>
        <v>5.45</v>
      </c>
      <c r="Q5254" s="34">
        <f t="shared" si="3"/>
        <v>0.9813084112</v>
      </c>
      <c r="R5254" s="35" t="str">
        <f t="shared" si="4"/>
        <v>Medio</v>
      </c>
      <c r="S5254" s="35" t="str">
        <f>IF(O5254="","",IF(O5254&gt;AVERAGE('Base de datos limpia'!$O$2:$O$8001),"Alto","Normal"))
</f>
        <v>Normal</v>
      </c>
      <c r="T5254" s="35" t="str">
        <f t="shared" si="5"/>
        <v>Gamer casual</v>
      </c>
      <c r="U5254" s="35"/>
    </row>
    <row r="5255">
      <c r="A5255" s="28">
        <v>5254.0</v>
      </c>
      <c r="B5255" s="28">
        <v>22.0</v>
      </c>
      <c r="C5255" s="28" t="str">
        <f>TRIM(PROPER('Base de datos cruda'!C5255))</f>
        <v>Male</v>
      </c>
      <c r="D5255" s="28">
        <v>6.08</v>
      </c>
      <c r="E5255" s="28">
        <v>6.39</v>
      </c>
      <c r="F5255" s="28">
        <v>8.48</v>
      </c>
      <c r="G5255" s="28">
        <v>93.75</v>
      </c>
      <c r="H5255" s="28" t="str">
        <f>TRIM(PROPER('Base de datos cruda'!H5255))</f>
        <v>Casual</v>
      </c>
      <c r="I5255" s="28">
        <v>4.17</v>
      </c>
      <c r="J5255" s="28">
        <v>9.52</v>
      </c>
      <c r="K5255" s="28">
        <v>247.66</v>
      </c>
      <c r="L5255" s="28">
        <f>IF('Base de datos cruda'!L5255&lt;0,,'Base de datos cruda'!L5255)</f>
        <v>10.77</v>
      </c>
      <c r="M5255" s="28" t="str">
        <f>IF(TRIM(PROPER('Base de datos cruda'!M5255))="High","Alto",IF(TRIM(PROPER('Base de datos cruda'!M5255))="Medium","Medio","Bajo"))</f>
        <v>Bajo</v>
      </c>
      <c r="N5255" s="29">
        <v>63.2</v>
      </c>
      <c r="O5255" s="32">
        <f t="shared" si="1"/>
        <v>63.2</v>
      </c>
      <c r="P5255" s="33">
        <f t="shared" si="2"/>
        <v>15.6</v>
      </c>
      <c r="Q5255" s="34">
        <f t="shared" si="3"/>
        <v>1.050986842</v>
      </c>
      <c r="R5255" s="35" t="str">
        <f t="shared" si="4"/>
        <v>Medio</v>
      </c>
      <c r="S5255" s="35" t="str">
        <f>IF(O5255="","",IF(O5255&gt;AVERAGE('Base de datos limpia'!$O$2:$O$8001),"Alto","Normal"))
</f>
        <v>Normal</v>
      </c>
      <c r="T5255" s="35" t="str">
        <f t="shared" si="5"/>
        <v>Gamer intensivo</v>
      </c>
      <c r="U5255" s="35"/>
    </row>
    <row r="5256">
      <c r="A5256" s="28">
        <v>5255.0</v>
      </c>
      <c r="B5256" s="28">
        <v>17.0</v>
      </c>
      <c r="C5256" s="28" t="str">
        <f>TRIM(PROPER('Base de datos cruda'!C5256))</f>
        <v>Female</v>
      </c>
      <c r="D5256" s="28">
        <v>7.49</v>
      </c>
      <c r="E5256" s="28">
        <v>5.57</v>
      </c>
      <c r="F5256" s="28">
        <v>6.11</v>
      </c>
      <c r="G5256" s="28">
        <v>72.4</v>
      </c>
      <c r="H5256" s="28" t="str">
        <f>TRIM(PROPER('Base de datos cruda'!H5256))</f>
        <v>Fps</v>
      </c>
      <c r="I5256" s="28">
        <v>0.61</v>
      </c>
      <c r="J5256" s="28">
        <v>10.78</v>
      </c>
      <c r="K5256" s="28">
        <v>224.48</v>
      </c>
      <c r="L5256" s="28">
        <f>IF('Base de datos cruda'!L5256&lt;0,,'Base de datos cruda'!L5256)</f>
        <v>15.08</v>
      </c>
      <c r="M5256" s="28" t="str">
        <f>IF(TRIM(PROPER('Base de datos cruda'!M5256))="High","Alto",IF(TRIM(PROPER('Base de datos cruda'!M5256))="Medium","Medio","Bajo"))</f>
        <v>Bajo</v>
      </c>
      <c r="N5256" s="29">
        <v>45.8</v>
      </c>
      <c r="O5256" s="32">
        <f t="shared" si="1"/>
        <v>45.8</v>
      </c>
      <c r="P5256" s="33">
        <f t="shared" si="2"/>
        <v>18.27</v>
      </c>
      <c r="Q5256" s="34">
        <f t="shared" si="3"/>
        <v>0.7436582109</v>
      </c>
      <c r="R5256" s="35" t="str">
        <f t="shared" si="4"/>
        <v>Bajo</v>
      </c>
      <c r="S5256" s="35" t="str">
        <f>IF(O5256="","",IF(O5256&gt;AVERAGE('Base de datos limpia'!$O$2:$O$8001),"Alto","Normal"))
</f>
        <v>Normal</v>
      </c>
      <c r="T5256" s="35" t="str">
        <f t="shared" si="5"/>
        <v>Gamer moderado</v>
      </c>
      <c r="U5256" s="35"/>
    </row>
    <row r="5257">
      <c r="A5257" s="28">
        <v>5256.0</v>
      </c>
      <c r="B5257" s="28">
        <v>17.0</v>
      </c>
      <c r="C5257" s="28" t="str">
        <f>TRIM(PROPER('Base de datos cruda'!C5257))</f>
        <v>Male</v>
      </c>
      <c r="D5257" s="28">
        <v>4.09</v>
      </c>
      <c r="E5257" s="28">
        <v>5.3</v>
      </c>
      <c r="F5257" s="28">
        <v>6.95</v>
      </c>
      <c r="G5257" s="28">
        <v>90.13</v>
      </c>
      <c r="H5257" s="28" t="str">
        <f>TRIM(PROPER('Base de datos cruda'!H5257))</f>
        <v>Rpg</v>
      </c>
      <c r="I5257" s="28">
        <v>0.21</v>
      </c>
      <c r="J5257" s="28">
        <v>8.19</v>
      </c>
      <c r="K5257" s="28">
        <v>278.81</v>
      </c>
      <c r="L5257" s="28">
        <f>IF('Base de datos cruda'!L5257&lt;0,,'Base de datos cruda'!L5257)</f>
        <v>12.3</v>
      </c>
      <c r="M5257" s="28" t="str">
        <f>IF(TRIM(PROPER('Base de datos cruda'!M5257))="High","Alto",IF(TRIM(PROPER('Base de datos cruda'!M5257))="Medium","Medio","Bajo"))</f>
        <v>Medio</v>
      </c>
      <c r="N5257" s="29">
        <v>69.68</v>
      </c>
      <c r="O5257" s="32">
        <f t="shared" si="1"/>
        <v>69.68</v>
      </c>
      <c r="P5257" s="33">
        <f t="shared" si="2"/>
        <v>12.28</v>
      </c>
      <c r="Q5257" s="34">
        <f t="shared" si="3"/>
        <v>1.295843521</v>
      </c>
      <c r="R5257" s="35" t="str">
        <f t="shared" si="4"/>
        <v>Medio</v>
      </c>
      <c r="S5257" s="35" t="str">
        <f>IF(O5257="","",IF(O5257&gt;AVERAGE('Base de datos limpia'!$O$2:$O$8001),"Alto","Normal"))
</f>
        <v>Alto</v>
      </c>
      <c r="T5257" s="35" t="str">
        <f t="shared" si="5"/>
        <v>Gamer moderado</v>
      </c>
      <c r="U5257" s="35"/>
    </row>
    <row r="5258">
      <c r="A5258" s="28">
        <v>5257.0</v>
      </c>
      <c r="B5258" s="28">
        <v>21.0</v>
      </c>
      <c r="C5258" s="28" t="str">
        <f>TRIM(PROPER('Base de datos cruda'!C5258))</f>
        <v>Male</v>
      </c>
      <c r="D5258" s="28">
        <v>0.02</v>
      </c>
      <c r="E5258" s="28">
        <v>1.56</v>
      </c>
      <c r="F5258" s="28">
        <v>4.53</v>
      </c>
      <c r="G5258" s="28">
        <v>90.51</v>
      </c>
      <c r="H5258" s="28" t="str">
        <f>TRIM(PROPER('Base de datos cruda'!H5258))</f>
        <v>Fps</v>
      </c>
      <c r="I5258" s="28">
        <v>0.28</v>
      </c>
      <c r="J5258" s="28">
        <v>4.42</v>
      </c>
      <c r="K5258" s="28">
        <v>301.72</v>
      </c>
      <c r="L5258" s="28">
        <f>IF('Base de datos cruda'!L5258&lt;0,,'Base de datos cruda'!L5258)</f>
        <v>4.21</v>
      </c>
      <c r="M5258" s="28" t="str">
        <f>IF(TRIM(PROPER('Base de datos cruda'!M5258))="High","Alto",IF(TRIM(PROPER('Base de datos cruda'!M5258))="Medium","Medio","Bajo"))</f>
        <v>Medio</v>
      </c>
      <c r="N5258" s="29">
        <v>47.37</v>
      </c>
      <c r="O5258" s="32">
        <f t="shared" si="1"/>
        <v>47.37</v>
      </c>
      <c r="P5258" s="33">
        <f t="shared" si="2"/>
        <v>4.44</v>
      </c>
      <c r="Q5258" s="34">
        <f t="shared" si="3"/>
        <v>78</v>
      </c>
      <c r="R5258" s="35" t="str">
        <f t="shared" si="4"/>
        <v>Bajo</v>
      </c>
      <c r="S5258" s="35" t="str">
        <f>IF(O5258="","",IF(O5258&gt;AVERAGE('Base de datos limpia'!$O$2:$O$8001),"Alto","Normal"))
</f>
        <v>Normal</v>
      </c>
      <c r="T5258" s="35" t="str">
        <f t="shared" si="5"/>
        <v>Gamer casual</v>
      </c>
      <c r="U5258" s="35"/>
    </row>
    <row r="5259">
      <c r="A5259" s="28">
        <v>5258.0</v>
      </c>
      <c r="B5259" s="28">
        <v>17.0</v>
      </c>
      <c r="C5259" s="28" t="str">
        <f>TRIM(PROPER('Base de datos cruda'!C5259))</f>
        <v>Female</v>
      </c>
      <c r="D5259" s="28">
        <v>3.0</v>
      </c>
      <c r="E5259" s="28">
        <v>5.09</v>
      </c>
      <c r="F5259" s="28">
        <v>4.89</v>
      </c>
      <c r="G5259" s="28">
        <v>69.12</v>
      </c>
      <c r="H5259" s="28" t="str">
        <f>TRIM(PROPER('Base de datos cruda'!H5259))</f>
        <v>Fps</v>
      </c>
      <c r="I5259" s="28">
        <v>1.15</v>
      </c>
      <c r="J5259" s="28">
        <v>5.98</v>
      </c>
      <c r="K5259" s="28">
        <v>279.75</v>
      </c>
      <c r="L5259" s="28">
        <f>IF('Base de datos cruda'!L5259&lt;0,,'Base de datos cruda'!L5259)</f>
        <v>5.6</v>
      </c>
      <c r="M5259" s="28" t="str">
        <f>IF(TRIM(PROPER('Base de datos cruda'!M5259))="High","Alto",IF(TRIM(PROPER('Base de datos cruda'!M5259))="Medium","Medio","Bajo"))</f>
        <v>Medio</v>
      </c>
      <c r="N5259" s="29">
        <v>55.94</v>
      </c>
      <c r="O5259" s="32">
        <f t="shared" si="1"/>
        <v>55.94</v>
      </c>
      <c r="P5259" s="33">
        <f t="shared" si="2"/>
        <v>8.98</v>
      </c>
      <c r="Q5259" s="34">
        <f t="shared" si="3"/>
        <v>1.696666667</v>
      </c>
      <c r="R5259" s="35" t="str">
        <f t="shared" si="4"/>
        <v>Medio</v>
      </c>
      <c r="S5259" s="35" t="str">
        <f>IF(O5259="","",IF(O5259&gt;AVERAGE('Base de datos limpia'!$O$2:$O$8001),"Alto","Normal"))
</f>
        <v>Normal</v>
      </c>
      <c r="T5259" s="35" t="str">
        <f t="shared" si="5"/>
        <v>Gamer moderado</v>
      </c>
      <c r="U5259" s="35"/>
    </row>
    <row r="5260">
      <c r="A5260" s="28">
        <v>5259.0</v>
      </c>
      <c r="B5260" s="28">
        <v>21.0</v>
      </c>
      <c r="C5260" s="28" t="str">
        <f>TRIM(PROPER('Base de datos cruda'!C5260))</f>
        <v>Male</v>
      </c>
      <c r="D5260" s="28">
        <v>0.89</v>
      </c>
      <c r="E5260" s="28">
        <v>3.59</v>
      </c>
      <c r="F5260" s="28">
        <v>4.18</v>
      </c>
      <c r="G5260" s="28">
        <v>84.55</v>
      </c>
      <c r="H5260" s="28" t="str">
        <f>TRIM(PROPER('Base de datos cruda'!H5260))</f>
        <v>Rpg</v>
      </c>
      <c r="I5260" s="28">
        <v>0.04</v>
      </c>
      <c r="J5260" s="28">
        <v>3.58</v>
      </c>
      <c r="K5260" s="28">
        <v>288.51</v>
      </c>
      <c r="L5260" s="28">
        <f>IF('Base de datos cruda'!L5260&lt;0,,'Base de datos cruda'!L5260)</f>
        <v>0.85</v>
      </c>
      <c r="M5260" s="28" t="str">
        <f>IF(TRIM(PROPER('Base de datos cruda'!M5260))="High","Alto",IF(TRIM(PROPER('Base de datos cruda'!M5260))="Medium","Medio","Bajo"))</f>
        <v>Medio</v>
      </c>
      <c r="N5260" s="29">
        <v>58.72</v>
      </c>
      <c r="O5260" s="32">
        <f t="shared" si="1"/>
        <v>58.72</v>
      </c>
      <c r="P5260" s="33">
        <f t="shared" si="2"/>
        <v>4.47</v>
      </c>
      <c r="Q5260" s="34">
        <f t="shared" si="3"/>
        <v>4.033707865</v>
      </c>
      <c r="R5260" s="35" t="str">
        <f t="shared" si="4"/>
        <v>Medio</v>
      </c>
      <c r="S5260" s="35" t="str">
        <f>IF(O5260="","",IF(O5260&gt;AVERAGE('Base de datos limpia'!$O$2:$O$8001),"Alto","Normal"))
</f>
        <v>Normal</v>
      </c>
      <c r="T5260" s="35" t="str">
        <f t="shared" si="5"/>
        <v>Gamer moderado</v>
      </c>
      <c r="U5260" s="35"/>
    </row>
    <row r="5261">
      <c r="A5261" s="28">
        <v>5260.0</v>
      </c>
      <c r="B5261" s="28">
        <v>17.0</v>
      </c>
      <c r="C5261" s="28" t="str">
        <f>TRIM(PROPER('Base de datos cruda'!C5261))</f>
        <v>Male</v>
      </c>
      <c r="D5261" s="28">
        <v>3.33</v>
      </c>
      <c r="E5261" s="28">
        <v>3.47</v>
      </c>
      <c r="F5261" s="28">
        <v>6.12</v>
      </c>
      <c r="G5261" s="28">
        <v>70.2</v>
      </c>
      <c r="H5261" s="28" t="str">
        <f>TRIM(PROPER('Base de datos cruda'!H5261))</f>
        <v>Casual</v>
      </c>
      <c r="I5261" s="28">
        <v>2.14</v>
      </c>
      <c r="J5261" s="28">
        <v>6.17</v>
      </c>
      <c r="K5261" s="28">
        <v>279.84</v>
      </c>
      <c r="L5261" s="28">
        <f>IF('Base de datos cruda'!L5261&lt;0,,'Base de datos cruda'!L5261)</f>
        <v>8.13</v>
      </c>
      <c r="M5261" s="28" t="str">
        <f>IF(TRIM(PROPER('Base de datos cruda'!M5261))="High","Alto",IF(TRIM(PROPER('Base de datos cruda'!M5261))="Medium","Medio","Bajo"))</f>
        <v>Medio</v>
      </c>
      <c r="N5261" s="29">
        <v>54.32</v>
      </c>
      <c r="O5261" s="32">
        <f t="shared" si="1"/>
        <v>54.32</v>
      </c>
      <c r="P5261" s="33">
        <f t="shared" si="2"/>
        <v>9.5</v>
      </c>
      <c r="Q5261" s="34">
        <f t="shared" si="3"/>
        <v>1.042042042</v>
      </c>
      <c r="R5261" s="35" t="str">
        <f t="shared" si="4"/>
        <v>Medio</v>
      </c>
      <c r="S5261" s="35" t="str">
        <f>IF(O5261="","",IF(O5261&gt;AVERAGE('Base de datos limpia'!$O$2:$O$8001),"Alto","Normal"))
</f>
        <v>Normal</v>
      </c>
      <c r="T5261" s="35" t="str">
        <f t="shared" si="5"/>
        <v>Gamer moderado</v>
      </c>
      <c r="U5261" s="35"/>
    </row>
    <row r="5262">
      <c r="A5262" s="28">
        <v>5261.0</v>
      </c>
      <c r="B5262" s="28">
        <v>19.0</v>
      </c>
      <c r="C5262" s="28" t="str">
        <f>TRIM(PROPER('Base de datos cruda'!C5262))</f>
        <v>Male</v>
      </c>
      <c r="D5262" s="28">
        <v>6.32</v>
      </c>
      <c r="E5262" s="28">
        <v>3.0</v>
      </c>
      <c r="F5262" s="28">
        <v>8.94</v>
      </c>
      <c r="G5262" s="28">
        <v>91.6</v>
      </c>
      <c r="H5262" s="28" t="str">
        <f>TRIM(PROPER('Base de datos cruda'!H5262))</f>
        <v>Rpg</v>
      </c>
      <c r="I5262" s="28">
        <v>3.49</v>
      </c>
      <c r="J5262" s="28">
        <v>7.67</v>
      </c>
      <c r="K5262" s="28">
        <v>239.7</v>
      </c>
      <c r="L5262" s="28">
        <f>IF('Base de datos cruda'!L5262&lt;0,,'Base de datos cruda'!L5262)</f>
        <v>17.32</v>
      </c>
      <c r="M5262" s="28" t="str">
        <f>IF(TRIM(PROPER('Base de datos cruda'!M5262))="High","Alto",IF(TRIM(PROPER('Base de datos cruda'!M5262))="Medium","Medio","Bajo"))</f>
        <v>Bajo</v>
      </c>
      <c r="N5262" s="29">
        <v>44.91</v>
      </c>
      <c r="O5262" s="32">
        <f t="shared" si="1"/>
        <v>44.91</v>
      </c>
      <c r="P5262" s="33">
        <f t="shared" si="2"/>
        <v>13.99</v>
      </c>
      <c r="Q5262" s="34">
        <f t="shared" si="3"/>
        <v>0.4746835443</v>
      </c>
      <c r="R5262" s="35" t="str">
        <f t="shared" si="4"/>
        <v>Bajo</v>
      </c>
      <c r="S5262" s="35" t="str">
        <f>IF(O5262="","",IF(O5262&gt;AVERAGE('Base de datos limpia'!$O$2:$O$8001),"Alto","Normal"))
</f>
        <v>Normal</v>
      </c>
      <c r="T5262" s="35" t="str">
        <f t="shared" si="5"/>
        <v>Gamer moderado</v>
      </c>
      <c r="U5262" s="35"/>
    </row>
    <row r="5263">
      <c r="A5263" s="28">
        <v>5262.0</v>
      </c>
      <c r="B5263" s="28">
        <v>22.0</v>
      </c>
      <c r="C5263" s="28" t="str">
        <f>TRIM(PROPER('Base de datos cruda'!C5263))</f>
        <v>Male</v>
      </c>
      <c r="D5263" s="28">
        <v>3.51</v>
      </c>
      <c r="E5263" s="28">
        <v>3.99</v>
      </c>
      <c r="F5263" s="28">
        <v>8.37</v>
      </c>
      <c r="G5263" s="28">
        <v>66.15</v>
      </c>
      <c r="H5263" s="28" t="str">
        <f>TRIM(PROPER('Base de datos cruda'!H5263))</f>
        <v>Casual</v>
      </c>
      <c r="I5263" s="28">
        <v>3.55</v>
      </c>
      <c r="J5263" s="28">
        <v>6.12</v>
      </c>
      <c r="K5263" s="28">
        <v>261.58</v>
      </c>
      <c r="L5263" s="28">
        <f>IF('Base de datos cruda'!L5263&lt;0,,'Base de datos cruda'!L5263)</f>
        <v>9.45</v>
      </c>
      <c r="M5263" s="28" t="str">
        <f>IF(TRIM(PROPER('Base de datos cruda'!M5263))="High","Alto",IF(TRIM(PROPER('Base de datos cruda'!M5263))="Medium","Medio","Bajo"))</f>
        <v>Medio</v>
      </c>
      <c r="N5263" s="29">
        <v>62.29</v>
      </c>
      <c r="O5263" s="32">
        <f t="shared" si="1"/>
        <v>62.29</v>
      </c>
      <c r="P5263" s="33">
        <f t="shared" si="2"/>
        <v>9.63</v>
      </c>
      <c r="Q5263" s="34">
        <f t="shared" si="3"/>
        <v>1.136752137</v>
      </c>
      <c r="R5263" s="35" t="str">
        <f t="shared" si="4"/>
        <v>Medio</v>
      </c>
      <c r="S5263" s="35" t="str">
        <f>IF(O5263="","",IF(O5263&gt;AVERAGE('Base de datos limpia'!$O$2:$O$8001),"Alto","Normal"))
</f>
        <v>Normal</v>
      </c>
      <c r="T5263" s="35" t="str">
        <f t="shared" si="5"/>
        <v>Gamer moderado</v>
      </c>
      <c r="U5263" s="35"/>
    </row>
    <row r="5264">
      <c r="A5264" s="28">
        <v>5263.0</v>
      </c>
      <c r="B5264" s="28">
        <v>23.0</v>
      </c>
      <c r="C5264" s="28" t="str">
        <f>TRIM(PROPER('Base de datos cruda'!C5264))</f>
        <v>Female</v>
      </c>
      <c r="D5264" s="28">
        <v>3.46</v>
      </c>
      <c r="E5264" s="28">
        <v>4.18</v>
      </c>
      <c r="F5264" s="28">
        <v>7.16</v>
      </c>
      <c r="G5264" s="28">
        <v>86.76</v>
      </c>
      <c r="H5264" s="28" t="str">
        <f>TRIM(PROPER('Base de datos cruda'!H5264))</f>
        <v>Casual</v>
      </c>
      <c r="I5264" s="28">
        <v>3.18</v>
      </c>
      <c r="J5264" s="28">
        <v>5.46</v>
      </c>
      <c r="K5264" s="28">
        <v>288.59</v>
      </c>
      <c r="L5264" s="28">
        <f>IF('Base de datos cruda'!L5264&lt;0,,'Base de datos cruda'!L5264)</f>
        <v>12.63</v>
      </c>
      <c r="M5264" s="28" t="str">
        <f>IF(TRIM(PROPER('Base de datos cruda'!M5264))="High","Alto",IF(TRIM(PROPER('Base de datos cruda'!M5264))="Medium","Medio","Bajo"))</f>
        <v>Medio</v>
      </c>
      <c r="N5264" s="29">
        <v>63.69</v>
      </c>
      <c r="O5264" s="32">
        <f t="shared" si="1"/>
        <v>63.69</v>
      </c>
      <c r="P5264" s="33">
        <f t="shared" si="2"/>
        <v>8.92</v>
      </c>
      <c r="Q5264" s="34">
        <f t="shared" si="3"/>
        <v>1.208092486</v>
      </c>
      <c r="R5264" s="35" t="str">
        <f t="shared" si="4"/>
        <v>Medio</v>
      </c>
      <c r="S5264" s="35" t="str">
        <f>IF(O5264="","",IF(O5264&gt;AVERAGE('Base de datos limpia'!$O$2:$O$8001),"Alto","Normal"))
</f>
        <v>Normal</v>
      </c>
      <c r="T5264" s="35" t="str">
        <f t="shared" si="5"/>
        <v>Gamer moderado</v>
      </c>
      <c r="U5264" s="35"/>
    </row>
    <row r="5265">
      <c r="A5265" s="28">
        <v>5264.0</v>
      </c>
      <c r="B5265" s="28">
        <v>18.0</v>
      </c>
      <c r="C5265" s="28" t="str">
        <f>TRIM(PROPER('Base de datos cruda'!C5265))</f>
        <v>Female</v>
      </c>
      <c r="D5265" s="28">
        <v>4.45</v>
      </c>
      <c r="E5265" s="28">
        <v>3.78</v>
      </c>
      <c r="F5265" s="28">
        <v>8.31</v>
      </c>
      <c r="G5265" s="28">
        <v>73.04</v>
      </c>
      <c r="H5265" s="28" t="str">
        <f>TRIM(PROPER('Base de datos cruda'!H5265))</f>
        <v>Fps</v>
      </c>
      <c r="I5265" s="28">
        <v>1.48</v>
      </c>
      <c r="J5265" s="28">
        <v>6.9</v>
      </c>
      <c r="K5265" s="28">
        <v>273.5</v>
      </c>
      <c r="L5265" s="28">
        <f>IF('Base de datos cruda'!L5265&lt;0,,'Base de datos cruda'!L5265)</f>
        <v>9.8</v>
      </c>
      <c r="M5265" s="28" t="str">
        <f>IF(TRIM(PROPER('Base de datos cruda'!M5265))="High","Alto",IF(TRIM(PROPER('Base de datos cruda'!M5265))="Medium","Medio","Bajo"))</f>
        <v>Medio</v>
      </c>
      <c r="N5265" s="29">
        <v>51.87</v>
      </c>
      <c r="O5265" s="32">
        <f t="shared" si="1"/>
        <v>51.87</v>
      </c>
      <c r="P5265" s="33">
        <f t="shared" si="2"/>
        <v>11.35</v>
      </c>
      <c r="Q5265" s="34">
        <f t="shared" si="3"/>
        <v>0.8494382022</v>
      </c>
      <c r="R5265" s="35" t="str">
        <f t="shared" si="4"/>
        <v>Medio</v>
      </c>
      <c r="S5265" s="35" t="str">
        <f>IF(O5265="","",IF(O5265&gt;AVERAGE('Base de datos limpia'!$O$2:$O$8001),"Alto","Normal"))
</f>
        <v>Normal</v>
      </c>
      <c r="T5265" s="35" t="str">
        <f t="shared" si="5"/>
        <v>Gamer moderado</v>
      </c>
      <c r="U5265" s="35"/>
    </row>
    <row r="5266">
      <c r="A5266" s="28">
        <v>5265.0</v>
      </c>
      <c r="B5266" s="28">
        <v>24.0</v>
      </c>
      <c r="C5266" s="28" t="str">
        <f>TRIM(PROPER('Base de datos cruda'!C5266))</f>
        <v>Male</v>
      </c>
      <c r="D5266" s="28">
        <v>4.65</v>
      </c>
      <c r="E5266" s="28">
        <v>9.81</v>
      </c>
      <c r="F5266" s="28">
        <v>6.97</v>
      </c>
      <c r="G5266" s="28">
        <v>61.45</v>
      </c>
      <c r="H5266" s="28" t="str">
        <f>TRIM(PROPER('Base de datos cruda'!H5266))</f>
        <v>Fps</v>
      </c>
      <c r="I5266" s="28">
        <v>3.68</v>
      </c>
      <c r="J5266" s="28">
        <v>9.22</v>
      </c>
      <c r="K5266" s="28">
        <v>274.5</v>
      </c>
      <c r="L5266" s="28">
        <f>IF('Base de datos cruda'!L5266&lt;0,,'Base de datos cruda'!L5266)</f>
        <v>13.35</v>
      </c>
      <c r="M5266" s="28" t="str">
        <f>IF(TRIM(PROPER('Base de datos cruda'!M5266))="High","Alto",IF(TRIM(PROPER('Base de datos cruda'!M5266))="Medium","Medio","Bajo"))</f>
        <v>Medio</v>
      </c>
      <c r="N5266" s="29">
        <v>80.54</v>
      </c>
      <c r="O5266" s="32">
        <f t="shared" si="1"/>
        <v>80.54</v>
      </c>
      <c r="P5266" s="33">
        <f t="shared" si="2"/>
        <v>13.87</v>
      </c>
      <c r="Q5266" s="34">
        <f t="shared" si="3"/>
        <v>2.109677419</v>
      </c>
      <c r="R5266" s="35" t="str">
        <f t="shared" si="4"/>
        <v>Alto</v>
      </c>
      <c r="S5266" s="35" t="str">
        <f>IF(O5266="","",IF(O5266&gt;AVERAGE('Base de datos limpia'!$O$2:$O$8001),"Alto","Normal"))
</f>
        <v>Alto</v>
      </c>
      <c r="T5266" s="35" t="str">
        <f t="shared" si="5"/>
        <v>Gamer intensivo</v>
      </c>
      <c r="U5266" s="35"/>
    </row>
    <row r="5267">
      <c r="A5267" s="28">
        <v>5266.0</v>
      </c>
      <c r="B5267" s="28">
        <v>17.0</v>
      </c>
      <c r="C5267" s="28" t="str">
        <f>TRIM(PROPER('Base de datos cruda'!C5267))</f>
        <v>Female</v>
      </c>
      <c r="D5267" s="28">
        <v>6.85</v>
      </c>
      <c r="E5267" s="28">
        <v>9.39</v>
      </c>
      <c r="F5267" s="28">
        <v>5.84</v>
      </c>
      <c r="G5267" s="28">
        <v>64.95</v>
      </c>
      <c r="H5267" s="28" t="str">
        <f>TRIM(PROPER('Base de datos cruda'!H5267))</f>
        <v>Fps</v>
      </c>
      <c r="I5267" s="28">
        <v>2.88</v>
      </c>
      <c r="J5267" s="28">
        <v>12.79</v>
      </c>
      <c r="K5267" s="28">
        <v>222.73</v>
      </c>
      <c r="L5267" s="28">
        <f>IF('Base de datos cruda'!L5267&lt;0,,'Base de datos cruda'!L5267)</f>
        <v>16.04</v>
      </c>
      <c r="M5267" s="28" t="str">
        <f>IF(TRIM(PROPER('Base de datos cruda'!M5267))="High","Alto",IF(TRIM(PROPER('Base de datos cruda'!M5267))="Medium","Medio","Bajo"))</f>
        <v>Alto</v>
      </c>
      <c r="N5267" s="29">
        <v>72.2833858042262</v>
      </c>
      <c r="O5267" s="32">
        <f t="shared" si="1"/>
        <v>72.2833858</v>
      </c>
      <c r="P5267" s="33">
        <f t="shared" si="2"/>
        <v>19.64</v>
      </c>
      <c r="Q5267" s="34">
        <f t="shared" si="3"/>
        <v>1.37080292</v>
      </c>
      <c r="R5267" s="35" t="str">
        <f t="shared" si="4"/>
        <v>Alto</v>
      </c>
      <c r="S5267" s="35" t="str">
        <f>IF(O5267="","",IF(O5267&gt;AVERAGE('Base de datos limpia'!$O$2:$O$8001),"Alto","Normal"))
</f>
        <v>Alto</v>
      </c>
      <c r="T5267" s="35" t="str">
        <f t="shared" si="5"/>
        <v>Gamer intensivo</v>
      </c>
      <c r="U5267" s="35"/>
    </row>
    <row r="5268">
      <c r="A5268" s="28">
        <v>5267.0</v>
      </c>
      <c r="B5268" s="28">
        <v>23.0</v>
      </c>
      <c r="C5268" s="28" t="str">
        <f>TRIM(PROPER('Base de datos cruda'!C5268))</f>
        <v>Female</v>
      </c>
      <c r="D5268" s="28">
        <v>2.47</v>
      </c>
      <c r="E5268" s="28">
        <v>6.17</v>
      </c>
      <c r="F5268" s="28">
        <v>4.87</v>
      </c>
      <c r="G5268" s="28">
        <v>86.2</v>
      </c>
      <c r="H5268" s="28" t="str">
        <f>TRIM(PROPER('Base de datos cruda'!H5268))</f>
        <v>Rpg</v>
      </c>
      <c r="I5268" s="28">
        <v>4.31</v>
      </c>
      <c r="J5268" s="28">
        <v>8.09</v>
      </c>
      <c r="K5268" s="28">
        <v>280.32</v>
      </c>
      <c r="L5268" s="28">
        <f>IF('Base de datos cruda'!L5268&lt;0,,'Base de datos cruda'!L5268)</f>
        <v>6.15</v>
      </c>
      <c r="M5268" s="28" t="str">
        <f>IF(TRIM(PROPER('Base de datos cruda'!M5268))="High","Alto",IF(TRIM(PROPER('Base de datos cruda'!M5268))="Medium","Medio","Bajo"))</f>
        <v>Medio</v>
      </c>
      <c r="N5268" s="29">
        <v>68.5</v>
      </c>
      <c r="O5268" s="32">
        <f t="shared" si="1"/>
        <v>68.5</v>
      </c>
      <c r="P5268" s="33">
        <f t="shared" si="2"/>
        <v>10.56</v>
      </c>
      <c r="Q5268" s="34">
        <f t="shared" si="3"/>
        <v>2.497975709</v>
      </c>
      <c r="R5268" s="35" t="str">
        <f t="shared" si="4"/>
        <v>Medio</v>
      </c>
      <c r="S5268" s="35" t="str">
        <f>IF(O5268="","",IF(O5268&gt;AVERAGE('Base de datos limpia'!$O$2:$O$8001),"Alto","Normal"))
</f>
        <v>Alto</v>
      </c>
      <c r="T5268" s="35" t="str">
        <f t="shared" si="5"/>
        <v>Gamer intensivo</v>
      </c>
      <c r="U5268" s="35"/>
    </row>
    <row r="5269">
      <c r="A5269" s="28">
        <v>5268.0</v>
      </c>
      <c r="B5269" s="28">
        <v>23.0</v>
      </c>
      <c r="C5269" s="28" t="str">
        <f>TRIM(PROPER('Base de datos cruda'!C5269))</f>
        <v>Female</v>
      </c>
      <c r="D5269" s="28">
        <v>6.57</v>
      </c>
      <c r="E5269" s="28">
        <v>9.83</v>
      </c>
      <c r="F5269" s="28">
        <v>7.27</v>
      </c>
      <c r="G5269" s="28">
        <v>69.6</v>
      </c>
      <c r="H5269" s="28" t="str">
        <f>TRIM(PROPER('Base de datos cruda'!H5269))</f>
        <v>Fps</v>
      </c>
      <c r="I5269" s="28">
        <v>2.39</v>
      </c>
      <c r="J5269" s="28">
        <v>11.68</v>
      </c>
      <c r="K5269" s="28">
        <v>253.18</v>
      </c>
      <c r="L5269" s="28">
        <f>IF('Base de datos cruda'!L5269&lt;0,,'Base de datos cruda'!L5269)</f>
        <v>13.79</v>
      </c>
      <c r="M5269" s="28" t="str">
        <f>IF(TRIM(PROPER('Base de datos cruda'!M5269))="High","Alto",IF(TRIM(PROPER('Base de datos cruda'!M5269))="Medium","Medio","Bajo"))</f>
        <v>Bajo</v>
      </c>
      <c r="N5269" s="29">
        <v>82.3197640173505</v>
      </c>
      <c r="O5269" s="32">
        <f t="shared" si="1"/>
        <v>82.31976402</v>
      </c>
      <c r="P5269" s="33">
        <f t="shared" si="2"/>
        <v>18.25</v>
      </c>
      <c r="Q5269" s="34">
        <f t="shared" si="3"/>
        <v>1.496194825</v>
      </c>
      <c r="R5269" s="35" t="str">
        <f t="shared" si="4"/>
        <v>Alto</v>
      </c>
      <c r="S5269" s="35" t="str">
        <f>IF(O5269="","",IF(O5269&gt;AVERAGE('Base de datos limpia'!$O$2:$O$8001),"Alto","Normal"))
</f>
        <v>Alto</v>
      </c>
      <c r="T5269" s="35" t="str">
        <f t="shared" si="5"/>
        <v>Gamer intensivo</v>
      </c>
      <c r="U5269" s="35"/>
    </row>
    <row r="5270">
      <c r="A5270" s="28">
        <v>5269.0</v>
      </c>
      <c r="B5270" s="28">
        <v>19.0</v>
      </c>
      <c r="C5270" s="28" t="str">
        <f>TRIM(PROPER('Base de datos cruda'!C5270))</f>
        <v>Male</v>
      </c>
      <c r="D5270" s="28">
        <v>4.53</v>
      </c>
      <c r="E5270" s="28">
        <v>9.92</v>
      </c>
      <c r="F5270" s="28">
        <v>4.97</v>
      </c>
      <c r="G5270" s="28">
        <v>85.24</v>
      </c>
      <c r="H5270" s="28" t="str">
        <f>TRIM(PROPER('Base de datos cruda'!H5270))</f>
        <v>Casual</v>
      </c>
      <c r="I5270" s="28">
        <v>0.9</v>
      </c>
      <c r="J5270" s="28">
        <v>9.22</v>
      </c>
      <c r="K5270" s="28">
        <v>273.75</v>
      </c>
      <c r="L5270" s="28">
        <f>IF('Base de datos cruda'!L5270&lt;0,,'Base de datos cruda'!L5270)</f>
        <v>12.11</v>
      </c>
      <c r="M5270" s="28" t="str">
        <f>IF(TRIM(PROPER('Base de datos cruda'!M5270))="High","Alto",IF(TRIM(PROPER('Base de datos cruda'!M5270))="Medium","Medio","Bajo"))</f>
        <v>Alto</v>
      </c>
      <c r="N5270" s="29">
        <v>82.71</v>
      </c>
      <c r="O5270" s="32">
        <f t="shared" si="1"/>
        <v>82.71</v>
      </c>
      <c r="P5270" s="33">
        <f t="shared" si="2"/>
        <v>13.75</v>
      </c>
      <c r="Q5270" s="34">
        <f t="shared" si="3"/>
        <v>2.189845475</v>
      </c>
      <c r="R5270" s="35" t="str">
        <f t="shared" si="4"/>
        <v>Alto</v>
      </c>
      <c r="S5270" s="35" t="str">
        <f>IF(O5270="","",IF(O5270&gt;AVERAGE('Base de datos limpia'!$O$2:$O$8001),"Alto","Normal"))
</f>
        <v>Alto</v>
      </c>
      <c r="T5270" s="35" t="str">
        <f t="shared" si="5"/>
        <v>Gamer intensivo</v>
      </c>
      <c r="U5270" s="35"/>
    </row>
    <row r="5271">
      <c r="A5271" s="28">
        <v>5270.0</v>
      </c>
      <c r="B5271" s="28">
        <v>16.0</v>
      </c>
      <c r="C5271" s="28" t="str">
        <f>TRIM(PROPER('Base de datos cruda'!C5271))</f>
        <v>Female</v>
      </c>
      <c r="D5271" s="28">
        <v>2.4</v>
      </c>
      <c r="E5271" s="28">
        <v>4.2</v>
      </c>
      <c r="F5271" s="28">
        <v>6.09</v>
      </c>
      <c r="G5271" s="28">
        <v>76.59</v>
      </c>
      <c r="H5271" s="28" t="str">
        <f>TRIM(PROPER('Base de datos cruda'!H5271))</f>
        <v>Fps</v>
      </c>
      <c r="I5271" s="28">
        <v>3.17</v>
      </c>
      <c r="J5271" s="28">
        <v>8.12</v>
      </c>
      <c r="K5271" s="28">
        <v>305.24</v>
      </c>
      <c r="L5271" s="28">
        <f>IF('Base de datos cruda'!L5271&lt;0,,'Base de datos cruda'!L5271)</f>
        <v>10.25</v>
      </c>
      <c r="M5271" s="28" t="str">
        <f>IF(TRIM(PROPER('Base de datos cruda'!M5271))="High","Alto",IF(TRIM(PROPER('Base de datos cruda'!M5271))="Medium","Medio","Bajo"))</f>
        <v>Medio</v>
      </c>
      <c r="N5271" s="29">
        <v>69.42</v>
      </c>
      <c r="O5271" s="32">
        <f t="shared" si="1"/>
        <v>69.42</v>
      </c>
      <c r="P5271" s="33">
        <f t="shared" si="2"/>
        <v>10.52</v>
      </c>
      <c r="Q5271" s="34">
        <f t="shared" si="3"/>
        <v>1.75</v>
      </c>
      <c r="R5271" s="35" t="str">
        <f t="shared" si="4"/>
        <v>Medio</v>
      </c>
      <c r="S5271" s="35" t="str">
        <f>IF(O5271="","",IF(O5271&gt;AVERAGE('Base de datos limpia'!$O$2:$O$8001),"Alto","Normal"))
</f>
        <v>Alto</v>
      </c>
      <c r="T5271" s="35" t="str">
        <f t="shared" si="5"/>
        <v>Gamer moderado</v>
      </c>
      <c r="U5271" s="35"/>
    </row>
    <row r="5272">
      <c r="A5272" s="28">
        <v>5271.0</v>
      </c>
      <c r="B5272" s="28">
        <v>16.0</v>
      </c>
      <c r="C5272" s="28" t="str">
        <f>TRIM(PROPER('Base de datos cruda'!C5272))</f>
        <v>Female</v>
      </c>
      <c r="D5272" s="28">
        <v>2.36</v>
      </c>
      <c r="E5272" s="28">
        <v>5.01</v>
      </c>
      <c r="F5272" s="28">
        <v>8.13</v>
      </c>
      <c r="G5272" s="28">
        <v>87.71</v>
      </c>
      <c r="H5272" s="28" t="str">
        <f>TRIM(PROPER('Base de datos cruda'!H5272))</f>
        <v>Fps</v>
      </c>
      <c r="I5272" s="28">
        <v>0.75</v>
      </c>
      <c r="J5272" s="28">
        <v>7.12</v>
      </c>
      <c r="K5272" s="28">
        <v>289.28</v>
      </c>
      <c r="L5272" s="28">
        <f>IF('Base de datos cruda'!L5272&lt;0,,'Base de datos cruda'!L5272)</f>
        <v>6.45</v>
      </c>
      <c r="M5272" s="28" t="str">
        <f>IF(TRIM(PROPER('Base de datos cruda'!M5272))="High","Alto",IF(TRIM(PROPER('Base de datos cruda'!M5272))="Medium","Medio","Bajo"))</f>
        <v>Medio</v>
      </c>
      <c r="N5272" s="29">
        <v>80.9</v>
      </c>
      <c r="O5272" s="32">
        <f t="shared" si="1"/>
        <v>80.9</v>
      </c>
      <c r="P5272" s="33">
        <f t="shared" si="2"/>
        <v>9.48</v>
      </c>
      <c r="Q5272" s="34">
        <f t="shared" si="3"/>
        <v>2.122881356</v>
      </c>
      <c r="R5272" s="35" t="str">
        <f t="shared" si="4"/>
        <v>Alto</v>
      </c>
      <c r="S5272" s="35" t="str">
        <f>IF(O5272="","",IF(O5272&gt;AVERAGE('Base de datos limpia'!$O$2:$O$8001),"Alto","Normal"))
</f>
        <v>Alto</v>
      </c>
      <c r="T5272" s="35" t="str">
        <f t="shared" si="5"/>
        <v>Gamer moderado</v>
      </c>
      <c r="U5272" s="35"/>
    </row>
    <row r="5273">
      <c r="A5273" s="28">
        <v>5272.0</v>
      </c>
      <c r="B5273" s="28">
        <v>17.0</v>
      </c>
      <c r="C5273" s="28" t="str">
        <f>TRIM(PROPER('Base de datos cruda'!C5273))</f>
        <v>Female</v>
      </c>
      <c r="D5273" s="28">
        <v>2.89</v>
      </c>
      <c r="E5273" s="28">
        <v>9.63</v>
      </c>
      <c r="F5273" s="28">
        <v>4.65</v>
      </c>
      <c r="G5273" s="28">
        <v>79.72</v>
      </c>
      <c r="H5273" s="28" t="str">
        <f>TRIM(PROPER('Base de datos cruda'!H5273))</f>
        <v>Fps</v>
      </c>
      <c r="I5273" s="28">
        <v>4.82</v>
      </c>
      <c r="J5273" s="28">
        <v>6.24</v>
      </c>
      <c r="K5273" s="28">
        <v>284.23</v>
      </c>
      <c r="L5273" s="28">
        <f>IF('Base de datos cruda'!L5273&lt;0,,'Base de datos cruda'!L5273)</f>
        <v>10.3</v>
      </c>
      <c r="M5273" s="28" t="str">
        <f>IF(TRIM(PROPER('Base de datos cruda'!M5273))="High","Alto",IF(TRIM(PROPER('Base de datos cruda'!M5273))="Medium","Medio","Bajo"))</f>
        <v>Alto</v>
      </c>
      <c r="N5273" s="29">
        <v>74.55</v>
      </c>
      <c r="O5273" s="32">
        <f t="shared" si="1"/>
        <v>74.55</v>
      </c>
      <c r="P5273" s="33">
        <f t="shared" si="2"/>
        <v>9.13</v>
      </c>
      <c r="Q5273" s="34">
        <f t="shared" si="3"/>
        <v>3.332179931</v>
      </c>
      <c r="R5273" s="35" t="str">
        <f t="shared" si="4"/>
        <v>Alto</v>
      </c>
      <c r="S5273" s="35" t="str">
        <f>IF(O5273="","",IF(O5273&gt;AVERAGE('Base de datos limpia'!$O$2:$O$8001),"Alto","Normal"))
</f>
        <v>Alto</v>
      </c>
      <c r="T5273" s="35" t="str">
        <f t="shared" si="5"/>
        <v>Gamer intensivo</v>
      </c>
      <c r="U5273" s="35"/>
    </row>
    <row r="5274">
      <c r="A5274" s="28">
        <v>5273.0</v>
      </c>
      <c r="B5274" s="28">
        <v>24.0</v>
      </c>
      <c r="C5274" s="28" t="str">
        <f>TRIM(PROPER('Base de datos cruda'!C5274))</f>
        <v>Male</v>
      </c>
      <c r="D5274" s="28">
        <v>4.98</v>
      </c>
      <c r="E5274" s="28">
        <v>6.48</v>
      </c>
      <c r="F5274" s="28">
        <v>4.65</v>
      </c>
      <c r="G5274" s="28">
        <v>72.34</v>
      </c>
      <c r="H5274" s="28" t="str">
        <f>TRIM(PROPER('Base de datos cruda'!H5274))</f>
        <v>Rpg</v>
      </c>
      <c r="I5274" s="28">
        <v>3.52</v>
      </c>
      <c r="J5274" s="28">
        <v>8.99</v>
      </c>
      <c r="K5274" s="28">
        <v>266.4</v>
      </c>
      <c r="L5274" s="28">
        <f>IF('Base de datos cruda'!L5274&lt;0,,'Base de datos cruda'!L5274)</f>
        <v>15.63</v>
      </c>
      <c r="M5274" s="28" t="str">
        <f>IF(TRIM(PROPER('Base de datos cruda'!M5274))="High","Alto",IF(TRIM(PROPER('Base de datos cruda'!M5274))="Medium","Medio","Bajo"))</f>
        <v>Medio</v>
      </c>
      <c r="N5274" s="29">
        <v>62.01</v>
      </c>
      <c r="O5274" s="32">
        <f t="shared" si="1"/>
        <v>62.01</v>
      </c>
      <c r="P5274" s="33">
        <f t="shared" si="2"/>
        <v>13.97</v>
      </c>
      <c r="Q5274" s="34">
        <f t="shared" si="3"/>
        <v>1.301204819</v>
      </c>
      <c r="R5274" s="35" t="str">
        <f t="shared" si="4"/>
        <v>Medio</v>
      </c>
      <c r="S5274" s="35" t="str">
        <f>IF(O5274="","",IF(O5274&gt;AVERAGE('Base de datos limpia'!$O$2:$O$8001),"Alto","Normal"))
</f>
        <v>Normal</v>
      </c>
      <c r="T5274" s="35" t="str">
        <f t="shared" si="5"/>
        <v>Gamer intensivo</v>
      </c>
      <c r="U5274" s="35"/>
    </row>
    <row r="5275">
      <c r="A5275" s="28">
        <v>5274.0</v>
      </c>
      <c r="B5275" s="28">
        <v>17.0</v>
      </c>
      <c r="C5275" s="28" t="str">
        <f>TRIM(PROPER('Base de datos cruda'!C5275))</f>
        <v>Male</v>
      </c>
      <c r="D5275" s="28">
        <v>1.85</v>
      </c>
      <c r="E5275" s="28">
        <v>2.92</v>
      </c>
      <c r="F5275" s="28">
        <v>5.12</v>
      </c>
      <c r="G5275" s="28">
        <v>65.83</v>
      </c>
      <c r="H5275" s="28" t="str">
        <f>TRIM(PROPER('Base de datos cruda'!H5275))</f>
        <v>Casual</v>
      </c>
      <c r="I5275" s="28">
        <v>3.78</v>
      </c>
      <c r="J5275" s="28">
        <v>4.38</v>
      </c>
      <c r="K5275" s="28">
        <v>284.29</v>
      </c>
      <c r="L5275" s="28">
        <f>IF('Base de datos cruda'!L5275&lt;0,,'Base de datos cruda'!L5275)</f>
        <v>6.7</v>
      </c>
      <c r="M5275" s="28" t="str">
        <f>IF(TRIM(PROPER('Base de datos cruda'!M5275))="High","Alto",IF(TRIM(PROPER('Base de datos cruda'!M5275))="Medium","Medio","Bajo"))</f>
        <v>Medio</v>
      </c>
      <c r="N5275" s="29">
        <v>54.25</v>
      </c>
      <c r="O5275" s="32">
        <f t="shared" si="1"/>
        <v>54.25</v>
      </c>
      <c r="P5275" s="33">
        <f t="shared" si="2"/>
        <v>6.23</v>
      </c>
      <c r="Q5275" s="34">
        <f t="shared" si="3"/>
        <v>1.578378378</v>
      </c>
      <c r="R5275" s="35" t="str">
        <f t="shared" si="4"/>
        <v>Medio</v>
      </c>
      <c r="S5275" s="35" t="str">
        <f>IF(O5275="","",IF(O5275&gt;AVERAGE('Base de datos limpia'!$O$2:$O$8001),"Alto","Normal"))
</f>
        <v>Normal</v>
      </c>
      <c r="T5275" s="35" t="str">
        <f t="shared" si="5"/>
        <v>Gamer casual</v>
      </c>
      <c r="U5275" s="35"/>
    </row>
    <row r="5276">
      <c r="A5276" s="28">
        <v>5275.0</v>
      </c>
      <c r="B5276" s="28">
        <v>17.0</v>
      </c>
      <c r="C5276" s="28" t="str">
        <f>TRIM(PROPER('Base de datos cruda'!C5276))</f>
        <v>Female</v>
      </c>
      <c r="D5276" s="28">
        <v>7.36</v>
      </c>
      <c r="E5276" s="28">
        <v>7.2</v>
      </c>
      <c r="F5276" s="28">
        <v>6.76</v>
      </c>
      <c r="G5276" s="28">
        <v>73.64</v>
      </c>
      <c r="H5276" s="28" t="str">
        <f>TRIM(PROPER('Base de datos cruda'!H5276))</f>
        <v>Casual</v>
      </c>
      <c r="I5276" s="28">
        <v>3.4</v>
      </c>
      <c r="J5276" s="28">
        <v>8.38</v>
      </c>
      <c r="K5276" s="28">
        <v>233.64</v>
      </c>
      <c r="L5276" s="28">
        <f>IF('Base de datos cruda'!L5276&lt;0,,'Base de datos cruda'!L5276)</f>
        <v>15.88</v>
      </c>
      <c r="M5276" s="28" t="str">
        <f>IF(TRIM(PROPER('Base de datos cruda'!M5276))="High","Alto",IF(TRIM(PROPER('Base de datos cruda'!M5276))="Medium","Medio","Bajo"))</f>
        <v>Bajo</v>
      </c>
      <c r="N5276" s="29">
        <v>72.8074476250649</v>
      </c>
      <c r="O5276" s="32">
        <f t="shared" si="1"/>
        <v>72.80744763</v>
      </c>
      <c r="P5276" s="33">
        <f t="shared" si="2"/>
        <v>15.74</v>
      </c>
      <c r="Q5276" s="34">
        <f t="shared" si="3"/>
        <v>0.9782608696</v>
      </c>
      <c r="R5276" s="35" t="str">
        <f t="shared" si="4"/>
        <v>Alto</v>
      </c>
      <c r="S5276" s="35" t="str">
        <f>IF(O5276="","",IF(O5276&gt;AVERAGE('Base de datos limpia'!$O$2:$O$8001),"Alto","Normal"))
</f>
        <v>Alto</v>
      </c>
      <c r="T5276" s="35" t="str">
        <f t="shared" si="5"/>
        <v>Gamer intensivo</v>
      </c>
      <c r="U5276" s="35"/>
    </row>
    <row r="5277">
      <c r="A5277" s="28">
        <v>5276.0</v>
      </c>
      <c r="B5277" s="28">
        <v>21.0</v>
      </c>
      <c r="C5277" s="28" t="str">
        <f>TRIM(PROPER('Base de datos cruda'!C5277))</f>
        <v>Male</v>
      </c>
      <c r="D5277" s="28">
        <v>4.6</v>
      </c>
      <c r="E5277" s="28">
        <v>2.85</v>
      </c>
      <c r="F5277" s="28">
        <v>5.26</v>
      </c>
      <c r="G5277" s="28">
        <v>85.4</v>
      </c>
      <c r="H5277" s="28" t="str">
        <f>TRIM(PROPER('Base de datos cruda'!H5277))</f>
        <v>Casual</v>
      </c>
      <c r="I5277" s="28">
        <v>0.49</v>
      </c>
      <c r="J5277" s="28">
        <v>7.37</v>
      </c>
      <c r="K5277" s="28">
        <v>290.15</v>
      </c>
      <c r="L5277" s="28">
        <f>IF('Base de datos cruda'!L5277&lt;0,,'Base de datos cruda'!L5277)</f>
        <v>9.24</v>
      </c>
      <c r="M5277" s="28" t="str">
        <f>IF(TRIM(PROPER('Base de datos cruda'!M5277))="High","Alto",IF(TRIM(PROPER('Base de datos cruda'!M5277))="Medium","Medio","Bajo"))</f>
        <v>Medio</v>
      </c>
      <c r="N5277" s="29">
        <v>48.06</v>
      </c>
      <c r="O5277" s="32">
        <f t="shared" si="1"/>
        <v>48.06</v>
      </c>
      <c r="P5277" s="33">
        <f t="shared" si="2"/>
        <v>11.97</v>
      </c>
      <c r="Q5277" s="34">
        <f t="shared" si="3"/>
        <v>0.6195652174</v>
      </c>
      <c r="R5277" s="35" t="str">
        <f t="shared" si="4"/>
        <v>Bajo</v>
      </c>
      <c r="S5277" s="35" t="str">
        <f>IF(O5277="","",IF(O5277&gt;AVERAGE('Base de datos limpia'!$O$2:$O$8001),"Alto","Normal"))
</f>
        <v>Normal</v>
      </c>
      <c r="T5277" s="35" t="str">
        <f t="shared" si="5"/>
        <v>Gamer casual</v>
      </c>
      <c r="U5277" s="35"/>
    </row>
    <row r="5278">
      <c r="A5278" s="28">
        <v>5277.0</v>
      </c>
      <c r="B5278" s="28">
        <v>22.0</v>
      </c>
      <c r="C5278" s="28" t="str">
        <f>TRIM(PROPER('Base de datos cruda'!C5278))</f>
        <v>Female</v>
      </c>
      <c r="D5278" s="28">
        <v>7.36</v>
      </c>
      <c r="E5278" s="28">
        <v>4.05</v>
      </c>
      <c r="F5278" s="28">
        <v>6.52</v>
      </c>
      <c r="G5278" s="28">
        <v>89.62</v>
      </c>
      <c r="H5278" s="28" t="str">
        <f>TRIM(PROPER('Base de datos cruda'!H5278))</f>
        <v>Fps</v>
      </c>
      <c r="I5278" s="28">
        <v>2.33</v>
      </c>
      <c r="J5278" s="28">
        <v>10.38</v>
      </c>
      <c r="K5278" s="28">
        <v>228.1</v>
      </c>
      <c r="L5278" s="28">
        <f>IF('Base de datos cruda'!L5278&lt;0,,'Base de datos cruda'!L5278)</f>
        <v>18.84</v>
      </c>
      <c r="M5278" s="28" t="str">
        <f>IF(TRIM(PROPER('Base de datos cruda'!M5278))="High","Alto",IF(TRIM(PROPER('Base de datos cruda'!M5278))="Medium","Medio","Bajo"))</f>
        <v>Bajo</v>
      </c>
      <c r="N5278" s="29">
        <v>35.8</v>
      </c>
      <c r="O5278" s="32">
        <f t="shared" si="1"/>
        <v>35.8</v>
      </c>
      <c r="P5278" s="33">
        <f t="shared" si="2"/>
        <v>17.74</v>
      </c>
      <c r="Q5278" s="34">
        <f t="shared" si="3"/>
        <v>0.5502717391</v>
      </c>
      <c r="R5278" s="35" t="str">
        <f t="shared" si="4"/>
        <v>Bajo</v>
      </c>
      <c r="S5278" s="35" t="str">
        <f>IF(O5278="","",IF(O5278&gt;AVERAGE('Base de datos limpia'!$O$2:$O$8001),"Alto","Normal"))
</f>
        <v>Normal</v>
      </c>
      <c r="T5278" s="35" t="str">
        <f t="shared" si="5"/>
        <v>Gamer moderado</v>
      </c>
      <c r="U5278" s="35"/>
    </row>
    <row r="5279">
      <c r="A5279" s="28">
        <v>5278.0</v>
      </c>
      <c r="B5279" s="28">
        <v>22.0</v>
      </c>
      <c r="C5279" s="28" t="str">
        <f>TRIM(PROPER('Base de datos cruda'!C5279))</f>
        <v>Male</v>
      </c>
      <c r="D5279" s="28">
        <v>0.37</v>
      </c>
      <c r="E5279" s="28">
        <v>3.05</v>
      </c>
      <c r="F5279" s="28">
        <v>5.51</v>
      </c>
      <c r="G5279" s="28">
        <v>66.41</v>
      </c>
      <c r="H5279" s="28" t="str">
        <f>TRIM(PROPER('Base de datos cruda'!H5279))</f>
        <v>Rpg</v>
      </c>
      <c r="I5279" s="28">
        <v>3.26</v>
      </c>
      <c r="J5279" s="28">
        <v>5.04</v>
      </c>
      <c r="K5279" s="28">
        <v>299.53</v>
      </c>
      <c r="L5279" s="28">
        <f>IF('Base de datos cruda'!L5279&lt;0,,'Base de datos cruda'!L5279)</f>
        <v>0.79</v>
      </c>
      <c r="M5279" s="28" t="str">
        <f>IF(TRIM(PROPER('Base de datos cruda'!M5279))="High","Alto",IF(TRIM(PROPER('Base de datos cruda'!M5279))="Medium","Medio","Bajo"))</f>
        <v>Medio</v>
      </c>
      <c r="N5279" s="29">
        <v>65.4339247646334</v>
      </c>
      <c r="O5279" s="32">
        <f t="shared" si="1"/>
        <v>65.43392476</v>
      </c>
      <c r="P5279" s="33">
        <f t="shared" si="2"/>
        <v>5.41</v>
      </c>
      <c r="Q5279" s="34">
        <f t="shared" si="3"/>
        <v>8.243243243</v>
      </c>
      <c r="R5279" s="35" t="str">
        <f t="shared" si="4"/>
        <v>Medio</v>
      </c>
      <c r="S5279" s="35" t="str">
        <f>IF(O5279="","",IF(O5279&gt;AVERAGE('Base de datos limpia'!$O$2:$O$8001),"Alto","Normal"))
</f>
        <v>Normal</v>
      </c>
      <c r="T5279" s="35" t="str">
        <f t="shared" si="5"/>
        <v>Gamer moderado</v>
      </c>
      <c r="U5279" s="35"/>
    </row>
    <row r="5280">
      <c r="A5280" s="28">
        <v>5279.0</v>
      </c>
      <c r="B5280" s="28">
        <v>24.0</v>
      </c>
      <c r="C5280" s="28" t="str">
        <f>TRIM(PROPER('Base de datos cruda'!C5280))</f>
        <v>Female</v>
      </c>
      <c r="D5280" s="28">
        <v>2.74</v>
      </c>
      <c r="E5280" s="28">
        <v>3.2</v>
      </c>
      <c r="F5280" s="28">
        <v>6.53</v>
      </c>
      <c r="G5280" s="28">
        <v>86.57</v>
      </c>
      <c r="H5280" s="28" t="str">
        <f>TRIM(PROPER('Base de datos cruda'!H5280))</f>
        <v>Rpg</v>
      </c>
      <c r="I5280" s="28">
        <v>1.15</v>
      </c>
      <c r="J5280" s="28">
        <v>8.04</v>
      </c>
      <c r="K5280" s="28">
        <v>291.23</v>
      </c>
      <c r="L5280" s="28">
        <f>IF('Base de datos cruda'!L5280&lt;0,,'Base de datos cruda'!L5280)</f>
        <v>9.34</v>
      </c>
      <c r="M5280" s="28" t="str">
        <f>IF(TRIM(PROPER('Base de datos cruda'!M5280))="High","Alto",IF(TRIM(PROPER('Base de datos cruda'!M5280))="Medium","Medio","Bajo"))</f>
        <v>Medio</v>
      </c>
      <c r="N5280" s="29">
        <v>56.52</v>
      </c>
      <c r="O5280" s="32">
        <f t="shared" si="1"/>
        <v>56.52</v>
      </c>
      <c r="P5280" s="33">
        <f t="shared" si="2"/>
        <v>10.78</v>
      </c>
      <c r="Q5280" s="34">
        <f t="shared" si="3"/>
        <v>1.167883212</v>
      </c>
      <c r="R5280" s="35" t="str">
        <f t="shared" si="4"/>
        <v>Medio</v>
      </c>
      <c r="S5280" s="35" t="str">
        <f>IF(O5280="","",IF(O5280&gt;AVERAGE('Base de datos limpia'!$O$2:$O$8001),"Alto","Normal"))
</f>
        <v>Normal</v>
      </c>
      <c r="T5280" s="35" t="str">
        <f t="shared" si="5"/>
        <v>Gamer moderado</v>
      </c>
      <c r="U5280" s="35"/>
    </row>
    <row r="5281">
      <c r="A5281" s="28">
        <v>5280.0</v>
      </c>
      <c r="B5281" s="28">
        <v>21.0</v>
      </c>
      <c r="C5281" s="28" t="str">
        <f>TRIM(PROPER('Base de datos cruda'!C5281))</f>
        <v>Female</v>
      </c>
      <c r="D5281" s="28">
        <v>0.18</v>
      </c>
      <c r="E5281" s="28">
        <v>1.04</v>
      </c>
      <c r="F5281" s="28">
        <v>5.39</v>
      </c>
      <c r="G5281" s="28">
        <v>67.17</v>
      </c>
      <c r="H5281" s="28" t="str">
        <f>TRIM(PROPER('Base de datos cruda'!H5281))</f>
        <v>Fps</v>
      </c>
      <c r="I5281" s="28">
        <v>3.4</v>
      </c>
      <c r="J5281" s="28">
        <v>5.99</v>
      </c>
      <c r="K5281" s="28">
        <v>308.83</v>
      </c>
      <c r="L5281" s="28">
        <f>IF('Base de datos cruda'!L5281&lt;0,,'Base de datos cruda'!L5281)</f>
        <v>0.69</v>
      </c>
      <c r="M5281" s="28" t="str">
        <f>IF(TRIM(PROPER('Base de datos cruda'!M5281))="High","Alto",IF(TRIM(PROPER('Base de datos cruda'!M5281))="Medium","Medio","Bajo"))</f>
        <v>Medio</v>
      </c>
      <c r="N5281" s="29">
        <v>51.06</v>
      </c>
      <c r="O5281" s="32">
        <f t="shared" si="1"/>
        <v>51.06</v>
      </c>
      <c r="P5281" s="33">
        <f t="shared" si="2"/>
        <v>6.17</v>
      </c>
      <c r="Q5281" s="34">
        <f t="shared" si="3"/>
        <v>5.777777778</v>
      </c>
      <c r="R5281" s="35" t="str">
        <f t="shared" si="4"/>
        <v>Medio</v>
      </c>
      <c r="S5281" s="35" t="str">
        <f>IF(O5281="","",IF(O5281&gt;AVERAGE('Base de datos limpia'!$O$2:$O$8001),"Alto","Normal"))
</f>
        <v>Normal</v>
      </c>
      <c r="T5281" s="35" t="str">
        <f t="shared" si="5"/>
        <v>Gamer casual</v>
      </c>
      <c r="U5281" s="35"/>
    </row>
    <row r="5282">
      <c r="A5282" s="28">
        <v>5281.0</v>
      </c>
      <c r="B5282" s="28">
        <v>23.0</v>
      </c>
      <c r="C5282" s="28" t="str">
        <f>TRIM(PROPER('Base de datos cruda'!C5282))</f>
        <v>Female</v>
      </c>
      <c r="D5282" s="28">
        <v>2.18</v>
      </c>
      <c r="E5282" s="28">
        <v>8.93</v>
      </c>
      <c r="F5282" s="28">
        <v>8.9</v>
      </c>
      <c r="G5282" s="28">
        <v>68.87</v>
      </c>
      <c r="H5282" s="28" t="str">
        <f>TRIM(PROPER('Base de datos cruda'!H5282))</f>
        <v>Rpg</v>
      </c>
      <c r="I5282" s="28">
        <v>4.1</v>
      </c>
      <c r="J5282" s="28">
        <v>4.94</v>
      </c>
      <c r="K5282" s="28">
        <v>292.77</v>
      </c>
      <c r="L5282" s="28">
        <f>IF('Base de datos cruda'!L5282&lt;0,,'Base de datos cruda'!L5282)</f>
        <v>3.63</v>
      </c>
      <c r="M5282" s="28" t="str">
        <f>IF(TRIM(PROPER('Base de datos cruda'!M5282))="High","Alto",IF(TRIM(PROPER('Base de datos cruda'!M5282))="Medium","Medio","Bajo"))</f>
        <v>Medio</v>
      </c>
      <c r="N5282" s="29">
        <v>100.0</v>
      </c>
      <c r="O5282" s="32">
        <f t="shared" si="1"/>
        <v>100</v>
      </c>
      <c r="P5282" s="33">
        <f t="shared" si="2"/>
        <v>7.12</v>
      </c>
      <c r="Q5282" s="34">
        <f t="shared" si="3"/>
        <v>4.096330275</v>
      </c>
      <c r="R5282" s="35" t="str">
        <f t="shared" si="4"/>
        <v>Alto</v>
      </c>
      <c r="S5282" s="35" t="str">
        <f>IF(O5282="","",IF(O5282&gt;AVERAGE('Base de datos limpia'!$O$2:$O$8001),"Alto","Normal"))
</f>
        <v>Alto</v>
      </c>
      <c r="T5282" s="35" t="str">
        <f t="shared" si="5"/>
        <v>Gamer intensivo</v>
      </c>
      <c r="U5282" s="35"/>
    </row>
    <row r="5283">
      <c r="A5283" s="28">
        <v>5282.0</v>
      </c>
      <c r="B5283" s="28">
        <v>21.0</v>
      </c>
      <c r="C5283" s="28" t="str">
        <f>TRIM(PROPER('Base de datos cruda'!C5283))</f>
        <v>Female</v>
      </c>
      <c r="D5283" s="28">
        <v>6.9</v>
      </c>
      <c r="E5283" s="28">
        <v>3.66</v>
      </c>
      <c r="F5283" s="28">
        <v>6.46</v>
      </c>
      <c r="G5283" s="28">
        <v>81.25</v>
      </c>
      <c r="H5283" s="28" t="str">
        <f>TRIM(PROPER('Base de datos cruda'!H5283))</f>
        <v>Fps</v>
      </c>
      <c r="I5283" s="28">
        <v>1.37</v>
      </c>
      <c r="J5283" s="28">
        <v>12.69</v>
      </c>
      <c r="K5283" s="28">
        <v>248.08</v>
      </c>
      <c r="L5283" s="28">
        <f>IF('Base de datos cruda'!L5283&lt;0,,'Base de datos cruda'!L5283)</f>
        <v>16.57</v>
      </c>
      <c r="M5283" s="28" t="str">
        <f>IF(TRIM(PROPER('Base de datos cruda'!M5283))="High","Alto",IF(TRIM(PROPER('Base de datos cruda'!M5283))="Medium","Medio","Bajo"))</f>
        <v>Bajo</v>
      </c>
      <c r="N5283" s="29">
        <v>32.29</v>
      </c>
      <c r="O5283" s="32">
        <f t="shared" si="1"/>
        <v>32.29</v>
      </c>
      <c r="P5283" s="33">
        <f t="shared" si="2"/>
        <v>19.59</v>
      </c>
      <c r="Q5283" s="34">
        <f t="shared" si="3"/>
        <v>0.5304347826</v>
      </c>
      <c r="R5283" s="35" t="str">
        <f t="shared" si="4"/>
        <v>Bajo</v>
      </c>
      <c r="S5283" s="35" t="str">
        <f>IF(O5283="","",IF(O5283&gt;AVERAGE('Base de datos limpia'!$O$2:$O$8001),"Alto","Normal"))
</f>
        <v>Normal</v>
      </c>
      <c r="T5283" s="35" t="str">
        <f t="shared" si="5"/>
        <v>Gamer moderado</v>
      </c>
      <c r="U5283" s="35"/>
    </row>
    <row r="5284">
      <c r="A5284" s="28">
        <v>5283.0</v>
      </c>
      <c r="B5284" s="28">
        <v>17.0</v>
      </c>
      <c r="C5284" s="28" t="str">
        <f>TRIM(PROPER('Base de datos cruda'!C5284))</f>
        <v>Female</v>
      </c>
      <c r="D5284" s="28">
        <v>0.29</v>
      </c>
      <c r="E5284" s="28">
        <v>1.78</v>
      </c>
      <c r="F5284" s="28">
        <v>7.72</v>
      </c>
      <c r="G5284" s="28">
        <v>71.57</v>
      </c>
      <c r="H5284" s="28" t="str">
        <f>TRIM(PROPER('Base de datos cruda'!H5284))</f>
        <v>Fps</v>
      </c>
      <c r="I5284" s="28">
        <v>1.0</v>
      </c>
      <c r="J5284" s="28">
        <v>5.29</v>
      </c>
      <c r="K5284" s="28">
        <v>322.1</v>
      </c>
      <c r="L5284" s="28">
        <f>IF('Base de datos cruda'!L5284&lt;0,,'Base de datos cruda'!L5284)</f>
        <v>4.49</v>
      </c>
      <c r="M5284" s="28" t="str">
        <f>IF(TRIM(PROPER('Base de datos cruda'!M5284))="High","Alto",IF(TRIM(PROPER('Base de datos cruda'!M5284))="Medium","Medio","Bajo"))</f>
        <v>Medio</v>
      </c>
      <c r="N5284" s="29">
        <v>59.7</v>
      </c>
      <c r="O5284" s="32">
        <f t="shared" si="1"/>
        <v>59.7</v>
      </c>
      <c r="P5284" s="33">
        <f t="shared" si="2"/>
        <v>5.58</v>
      </c>
      <c r="Q5284" s="34">
        <f t="shared" si="3"/>
        <v>6.137931034</v>
      </c>
      <c r="R5284" s="35" t="str">
        <f t="shared" si="4"/>
        <v>Medio</v>
      </c>
      <c r="S5284" s="35" t="str">
        <f>IF(O5284="","",IF(O5284&gt;AVERAGE('Base de datos limpia'!$O$2:$O$8001),"Alto","Normal"))
</f>
        <v>Normal</v>
      </c>
      <c r="T5284" s="35" t="str">
        <f t="shared" si="5"/>
        <v>Gamer casual</v>
      </c>
      <c r="U5284" s="35"/>
    </row>
    <row r="5285">
      <c r="A5285" s="28">
        <v>5284.0</v>
      </c>
      <c r="B5285" s="28">
        <v>16.0</v>
      </c>
      <c r="C5285" s="28" t="str">
        <f>TRIM(PROPER('Base de datos cruda'!C5285))</f>
        <v>Male</v>
      </c>
      <c r="D5285" s="28">
        <v>3.49</v>
      </c>
      <c r="E5285" s="28">
        <v>1.78</v>
      </c>
      <c r="F5285" s="28">
        <v>7.5</v>
      </c>
      <c r="G5285" s="28">
        <v>86.46</v>
      </c>
      <c r="H5285" s="28" t="str">
        <f>TRIM(PROPER('Base de datos cruda'!H5285))</f>
        <v>Fps</v>
      </c>
      <c r="I5285" s="28">
        <v>4.42</v>
      </c>
      <c r="J5285" s="28">
        <v>4.64</v>
      </c>
      <c r="K5285" s="28">
        <v>273.23</v>
      </c>
      <c r="L5285" s="28">
        <f>IF('Base de datos cruda'!L5285&lt;0,,'Base de datos cruda'!L5285)</f>
        <v>9.56</v>
      </c>
      <c r="M5285" s="28" t="str">
        <f>IF(TRIM(PROPER('Base de datos cruda'!M5285))="High","Alto",IF(TRIM(PROPER('Base de datos cruda'!M5285))="Medium","Medio","Bajo"))</f>
        <v>Medio</v>
      </c>
      <c r="N5285" s="29">
        <v>70.1050188676994</v>
      </c>
      <c r="O5285" s="32">
        <f t="shared" si="1"/>
        <v>70.10501887</v>
      </c>
      <c r="P5285" s="33">
        <f t="shared" si="2"/>
        <v>8.13</v>
      </c>
      <c r="Q5285" s="34">
        <f t="shared" si="3"/>
        <v>0.5100286533</v>
      </c>
      <c r="R5285" s="35" t="str">
        <f t="shared" si="4"/>
        <v>Alto</v>
      </c>
      <c r="S5285" s="35" t="str">
        <f>IF(O5285="","",IF(O5285&gt;AVERAGE('Base de datos limpia'!$O$2:$O$8001),"Alto","Normal"))
</f>
        <v>Alto</v>
      </c>
      <c r="T5285" s="35" t="str">
        <f t="shared" si="5"/>
        <v>Gamer casual</v>
      </c>
      <c r="U5285" s="35"/>
    </row>
    <row r="5286">
      <c r="A5286" s="28">
        <v>5285.0</v>
      </c>
      <c r="B5286" s="28">
        <v>20.0</v>
      </c>
      <c r="C5286" s="28" t="str">
        <f>TRIM(PROPER('Base de datos cruda'!C5286))</f>
        <v>Female</v>
      </c>
      <c r="D5286" s="28">
        <v>0.94</v>
      </c>
      <c r="E5286" s="28">
        <v>6.0</v>
      </c>
      <c r="F5286" s="28">
        <v>6.45</v>
      </c>
      <c r="G5286" s="28">
        <v>98.23</v>
      </c>
      <c r="H5286" s="28" t="str">
        <f>TRIM(PROPER('Base de datos cruda'!H5286))</f>
        <v>Casual</v>
      </c>
      <c r="I5286" s="28">
        <v>0.03</v>
      </c>
      <c r="J5286" s="28">
        <v>4.92</v>
      </c>
      <c r="K5286" s="28">
        <v>317.1</v>
      </c>
      <c r="L5286" s="28">
        <f>IF('Base de datos cruda'!L5286&lt;0,,'Base de datos cruda'!L5286)</f>
        <v>3.88</v>
      </c>
      <c r="M5286" s="28" t="str">
        <f>IF(TRIM(PROPER('Base de datos cruda'!M5286))="High","Alto",IF(TRIM(PROPER('Base de datos cruda'!M5286))="Medium","Medio","Bajo"))</f>
        <v>Medio</v>
      </c>
      <c r="N5286" s="29">
        <v>89.88</v>
      </c>
      <c r="O5286" s="32">
        <f t="shared" si="1"/>
        <v>89.88</v>
      </c>
      <c r="P5286" s="33">
        <f t="shared" si="2"/>
        <v>5.86</v>
      </c>
      <c r="Q5286" s="34">
        <f t="shared" si="3"/>
        <v>6.382978723</v>
      </c>
      <c r="R5286" s="35" t="str">
        <f t="shared" si="4"/>
        <v>Alto</v>
      </c>
      <c r="S5286" s="35" t="str">
        <f>IF(O5286="","",IF(O5286&gt;AVERAGE('Base de datos limpia'!$O$2:$O$8001),"Alto","Normal"))
</f>
        <v>Alto</v>
      </c>
      <c r="T5286" s="35" t="str">
        <f t="shared" si="5"/>
        <v>Gamer intensivo</v>
      </c>
      <c r="U5286" s="35"/>
    </row>
    <row r="5287">
      <c r="A5287" s="28">
        <v>5286.0</v>
      </c>
      <c r="B5287" s="28">
        <v>24.0</v>
      </c>
      <c r="C5287" s="28" t="str">
        <f>TRIM(PROPER('Base de datos cruda'!C5287))</f>
        <v>Male</v>
      </c>
      <c r="D5287" s="28">
        <v>3.33</v>
      </c>
      <c r="E5287" s="28">
        <v>9.94</v>
      </c>
      <c r="F5287" s="28">
        <v>5.19</v>
      </c>
      <c r="G5287" s="28">
        <v>65.96</v>
      </c>
      <c r="H5287" s="28" t="str">
        <f>TRIM(PROPER('Base de datos cruda'!H5287))</f>
        <v>Casual</v>
      </c>
      <c r="I5287" s="28">
        <v>1.28</v>
      </c>
      <c r="J5287" s="28">
        <v>6.16</v>
      </c>
      <c r="K5287" s="28">
        <v>263.36</v>
      </c>
      <c r="L5287" s="28">
        <f>IF('Base de datos cruda'!L5287&lt;0,,'Base de datos cruda'!L5287)</f>
        <v>7.24</v>
      </c>
      <c r="M5287" s="28" t="str">
        <f>IF(TRIM(PROPER('Base de datos cruda'!M5287))="High","Alto",IF(TRIM(PROPER('Base de datos cruda'!M5287))="Medium","Medio","Bajo"))</f>
        <v>Alto</v>
      </c>
      <c r="N5287" s="29">
        <v>80.41</v>
      </c>
      <c r="O5287" s="32">
        <f t="shared" si="1"/>
        <v>80.41</v>
      </c>
      <c r="P5287" s="33">
        <f t="shared" si="2"/>
        <v>9.49</v>
      </c>
      <c r="Q5287" s="34">
        <f t="shared" si="3"/>
        <v>2.984984985</v>
      </c>
      <c r="R5287" s="35" t="str">
        <f t="shared" si="4"/>
        <v>Alto</v>
      </c>
      <c r="S5287" s="35" t="str">
        <f>IF(O5287="","",IF(O5287&gt;AVERAGE('Base de datos limpia'!$O$2:$O$8001),"Alto","Normal"))
</f>
        <v>Alto</v>
      </c>
      <c r="T5287" s="35" t="str">
        <f t="shared" si="5"/>
        <v>Gamer intensivo</v>
      </c>
      <c r="U5287" s="35"/>
    </row>
    <row r="5288">
      <c r="A5288" s="28">
        <v>5287.0</v>
      </c>
      <c r="B5288" s="28">
        <v>23.0</v>
      </c>
      <c r="C5288" s="28" t="str">
        <f>TRIM(PROPER('Base de datos cruda'!C5288))</f>
        <v>Female</v>
      </c>
      <c r="D5288" s="28">
        <v>6.71</v>
      </c>
      <c r="E5288" s="28">
        <v>2.31</v>
      </c>
      <c r="F5288" s="28">
        <v>6.55</v>
      </c>
      <c r="G5288" s="28">
        <v>82.82</v>
      </c>
      <c r="H5288" s="28" t="str">
        <f>TRIM(PROPER('Base de datos cruda'!H5288))</f>
        <v>Fps</v>
      </c>
      <c r="I5288" s="28">
        <v>2.03</v>
      </c>
      <c r="J5288" s="28">
        <v>7.88</v>
      </c>
      <c r="K5288" s="28">
        <v>241.45</v>
      </c>
      <c r="L5288" s="28">
        <f>IF('Base de datos cruda'!L5288&lt;0,,'Base de datos cruda'!L5288)</f>
        <v>12.42</v>
      </c>
      <c r="M5288" s="28" t="str">
        <f>IF(TRIM(PROPER('Base de datos cruda'!M5288))="High","Alto",IF(TRIM(PROPER('Base de datos cruda'!M5288))="Medium","Medio","Bajo"))</f>
        <v>Bajo</v>
      </c>
      <c r="N5288" s="29">
        <v>23.32</v>
      </c>
      <c r="O5288" s="32">
        <f t="shared" si="1"/>
        <v>23.32</v>
      </c>
      <c r="P5288" s="33">
        <f t="shared" si="2"/>
        <v>14.59</v>
      </c>
      <c r="Q5288" s="34">
        <f t="shared" si="3"/>
        <v>0.3442622951</v>
      </c>
      <c r="R5288" s="35" t="str">
        <f t="shared" si="4"/>
        <v>Bajo</v>
      </c>
      <c r="S5288" s="35" t="str">
        <f>IF(O5288="","",IF(O5288&gt;AVERAGE('Base de datos limpia'!$O$2:$O$8001),"Alto","Normal"))
</f>
        <v>Normal</v>
      </c>
      <c r="T5288" s="35" t="str">
        <f t="shared" si="5"/>
        <v>Gamer casual</v>
      </c>
      <c r="U5288" s="35"/>
    </row>
    <row r="5289">
      <c r="A5289" s="28">
        <v>5288.0</v>
      </c>
      <c r="B5289" s="28">
        <v>19.0</v>
      </c>
      <c r="C5289" s="28" t="str">
        <f>TRIM(PROPER('Base de datos cruda'!C5289))</f>
        <v>Male</v>
      </c>
      <c r="D5289" s="28">
        <v>4.98</v>
      </c>
      <c r="E5289" s="28">
        <v>1.9</v>
      </c>
      <c r="F5289" s="28">
        <v>7.4</v>
      </c>
      <c r="G5289" s="28">
        <v>96.93</v>
      </c>
      <c r="H5289" s="28" t="str">
        <f>TRIM(PROPER('Base de datos cruda'!H5289))</f>
        <v>Casual</v>
      </c>
      <c r="I5289" s="28">
        <v>3.36</v>
      </c>
      <c r="J5289" s="28">
        <v>8.64</v>
      </c>
      <c r="K5289" s="28">
        <v>256.4</v>
      </c>
      <c r="L5289" s="28">
        <f>IF('Base de datos cruda'!L5289&lt;0,,'Base de datos cruda'!L5289)</f>
        <v>13.19</v>
      </c>
      <c r="M5289" s="28" t="str">
        <f>IF(TRIM(PROPER('Base de datos cruda'!M5289))="High","Alto",IF(TRIM(PROPER('Base de datos cruda'!M5289))="Medium","Medio","Bajo"))</f>
        <v>Medio</v>
      </c>
      <c r="N5289" s="29">
        <v>56.37</v>
      </c>
      <c r="O5289" s="32">
        <f t="shared" si="1"/>
        <v>56.37</v>
      </c>
      <c r="P5289" s="33">
        <f t="shared" si="2"/>
        <v>13.62</v>
      </c>
      <c r="Q5289" s="34">
        <f t="shared" si="3"/>
        <v>0.3815261044</v>
      </c>
      <c r="R5289" s="35" t="str">
        <f t="shared" si="4"/>
        <v>Medio</v>
      </c>
      <c r="S5289" s="35" t="str">
        <f>IF(O5289="","",IF(O5289&gt;AVERAGE('Base de datos limpia'!$O$2:$O$8001),"Alto","Normal"))
</f>
        <v>Normal</v>
      </c>
      <c r="T5289" s="35" t="str">
        <f t="shared" si="5"/>
        <v>Gamer casual</v>
      </c>
      <c r="U5289" s="35"/>
    </row>
    <row r="5290">
      <c r="A5290" s="28">
        <v>5289.0</v>
      </c>
      <c r="B5290" s="28">
        <v>20.0</v>
      </c>
      <c r="C5290" s="28" t="str">
        <f>TRIM(PROPER('Base de datos cruda'!C5290))</f>
        <v>Female</v>
      </c>
      <c r="D5290" s="28">
        <v>5.89</v>
      </c>
      <c r="E5290" s="28">
        <v>4.94</v>
      </c>
      <c r="F5290" s="28">
        <v>6.3</v>
      </c>
      <c r="G5290" s="28">
        <v>67.06</v>
      </c>
      <c r="H5290" s="28" t="str">
        <f>TRIM(PROPER('Base de datos cruda'!H5290))</f>
        <v>Casual</v>
      </c>
      <c r="I5290" s="28">
        <v>4.99</v>
      </c>
      <c r="J5290" s="28">
        <v>9.81</v>
      </c>
      <c r="K5290" s="28">
        <v>225.72</v>
      </c>
      <c r="L5290" s="28">
        <f>IF('Base de datos cruda'!L5290&lt;0,,'Base de datos cruda'!L5290)</f>
        <v>15.06</v>
      </c>
      <c r="M5290" s="28" t="str">
        <f>IF(TRIM(PROPER('Base de datos cruda'!M5290))="High","Alto",IF(TRIM(PROPER('Base de datos cruda'!M5290))="Medium","Medio","Bajo"))</f>
        <v>Bajo</v>
      </c>
      <c r="N5290" s="29">
        <v>48.74</v>
      </c>
      <c r="O5290" s="32">
        <f t="shared" si="1"/>
        <v>48.74</v>
      </c>
      <c r="P5290" s="33">
        <f t="shared" si="2"/>
        <v>15.7</v>
      </c>
      <c r="Q5290" s="34">
        <f t="shared" si="3"/>
        <v>0.8387096774</v>
      </c>
      <c r="R5290" s="35" t="str">
        <f t="shared" si="4"/>
        <v>Bajo</v>
      </c>
      <c r="S5290" s="35" t="str">
        <f>IF(O5290="","",IF(O5290&gt;AVERAGE('Base de datos limpia'!$O$2:$O$8001),"Alto","Normal"))
</f>
        <v>Normal</v>
      </c>
      <c r="T5290" s="35" t="str">
        <f t="shared" si="5"/>
        <v>Gamer moderado</v>
      </c>
      <c r="U5290" s="35"/>
    </row>
    <row r="5291">
      <c r="A5291" s="28">
        <v>5290.0</v>
      </c>
      <c r="B5291" s="28">
        <v>20.0</v>
      </c>
      <c r="C5291" s="28" t="str">
        <f>TRIM(PROPER('Base de datos cruda'!C5291))</f>
        <v>Female</v>
      </c>
      <c r="D5291" s="28">
        <v>2.79</v>
      </c>
      <c r="E5291" s="28">
        <v>6.07</v>
      </c>
      <c r="F5291" s="28">
        <v>4.41</v>
      </c>
      <c r="G5291" s="28">
        <v>74.67</v>
      </c>
      <c r="H5291" s="28" t="str">
        <f>TRIM(PROPER('Base de datos cruda'!H5291))</f>
        <v>Casual</v>
      </c>
      <c r="I5291" s="28">
        <v>1.85</v>
      </c>
      <c r="J5291" s="28">
        <v>5.05</v>
      </c>
      <c r="K5291" s="28">
        <v>274.41</v>
      </c>
      <c r="L5291" s="28">
        <f>IF('Base de datos cruda'!L5291&lt;0,,'Base de datos cruda'!L5291)</f>
        <v>7.07</v>
      </c>
      <c r="M5291" s="28" t="str">
        <f>IF(TRIM(PROPER('Base de datos cruda'!M5291))="High","Alto",IF(TRIM(PROPER('Base de datos cruda'!M5291))="Medium","Medio","Bajo"))</f>
        <v>Medio</v>
      </c>
      <c r="N5291" s="29">
        <v>68.9039830813386</v>
      </c>
      <c r="O5291" s="32">
        <f t="shared" si="1"/>
        <v>68.90398308</v>
      </c>
      <c r="P5291" s="33">
        <f t="shared" si="2"/>
        <v>7.84</v>
      </c>
      <c r="Q5291" s="34">
        <f t="shared" si="3"/>
        <v>2.17562724</v>
      </c>
      <c r="R5291" s="35" t="str">
        <f t="shared" si="4"/>
        <v>Medio</v>
      </c>
      <c r="S5291" s="35" t="str">
        <f>IF(O5291="","",IF(O5291&gt;AVERAGE('Base de datos limpia'!$O$2:$O$8001),"Alto","Normal"))
</f>
        <v>Alto</v>
      </c>
      <c r="T5291" s="35" t="str">
        <f t="shared" si="5"/>
        <v>Gamer intensivo</v>
      </c>
      <c r="U5291" s="35"/>
    </row>
    <row r="5292">
      <c r="A5292" s="28">
        <v>5291.0</v>
      </c>
      <c r="B5292" s="28">
        <v>21.0</v>
      </c>
      <c r="C5292" s="28" t="str">
        <f>TRIM(PROPER('Base de datos cruda'!C5292))</f>
        <v>Male</v>
      </c>
      <c r="D5292" s="28">
        <v>7.56</v>
      </c>
      <c r="E5292" s="28">
        <v>3.65</v>
      </c>
      <c r="F5292" s="28">
        <v>4.09</v>
      </c>
      <c r="G5292" s="28">
        <v>64.94</v>
      </c>
      <c r="H5292" s="28" t="str">
        <f>TRIM(PROPER('Base de datos cruda'!H5292))</f>
        <v>Rpg</v>
      </c>
      <c r="I5292" s="28">
        <v>4.74</v>
      </c>
      <c r="J5292" s="28">
        <v>13.26</v>
      </c>
      <c r="K5292" s="28">
        <v>229.13</v>
      </c>
      <c r="L5292" s="28">
        <f>IF('Base de datos cruda'!L5292&lt;0,,'Base de datos cruda'!L5292)</f>
        <v>18.57</v>
      </c>
      <c r="M5292" s="28" t="str">
        <f>IF(TRIM(PROPER('Base de datos cruda'!M5292))="High","Alto",IF(TRIM(PROPER('Base de datos cruda'!M5292))="Medium","Medio","Bajo"))</f>
        <v>Bajo</v>
      </c>
      <c r="N5292" s="29">
        <v>17.86</v>
      </c>
      <c r="O5292" s="32">
        <f t="shared" si="1"/>
        <v>17.86</v>
      </c>
      <c r="P5292" s="33">
        <f t="shared" si="2"/>
        <v>20.82</v>
      </c>
      <c r="Q5292" s="34">
        <f t="shared" si="3"/>
        <v>0.4828042328</v>
      </c>
      <c r="R5292" s="35" t="str">
        <f t="shared" si="4"/>
        <v>Bajo</v>
      </c>
      <c r="S5292" s="35" t="str">
        <f>IF(O5292="","",IF(O5292&gt;AVERAGE('Base de datos limpia'!$O$2:$O$8001),"Alto","Normal"))
</f>
        <v>Normal</v>
      </c>
      <c r="T5292" s="35" t="str">
        <f t="shared" si="5"/>
        <v>Gamer moderado</v>
      </c>
      <c r="U5292" s="35"/>
    </row>
    <row r="5293">
      <c r="A5293" s="28">
        <v>5292.0</v>
      </c>
      <c r="B5293" s="28">
        <v>18.0</v>
      </c>
      <c r="C5293" s="28" t="str">
        <f>TRIM(PROPER('Base de datos cruda'!C5293))</f>
        <v>Male</v>
      </c>
      <c r="D5293" s="28">
        <v>5.67</v>
      </c>
      <c r="E5293" s="28">
        <v>3.72</v>
      </c>
      <c r="F5293" s="28">
        <v>5.64</v>
      </c>
      <c r="G5293" s="28">
        <v>85.68</v>
      </c>
      <c r="H5293" s="28" t="str">
        <f>TRIM(PROPER('Base de datos cruda'!H5293))</f>
        <v>Fps</v>
      </c>
      <c r="I5293" s="28">
        <v>1.83</v>
      </c>
      <c r="J5293" s="28">
        <v>9.72</v>
      </c>
      <c r="K5293" s="28">
        <v>259.43</v>
      </c>
      <c r="L5293" s="28">
        <f>IF('Base de datos cruda'!L5293&lt;0,,'Base de datos cruda'!L5293)</f>
        <v>16.57</v>
      </c>
      <c r="M5293" s="28" t="str">
        <f>IF(TRIM(PROPER('Base de datos cruda'!M5293))="High","Alto",IF(TRIM(PROPER('Base de datos cruda'!M5293))="Medium","Medio","Bajo"))</f>
        <v>Bajo</v>
      </c>
      <c r="N5293" s="29">
        <v>45.3504178304333</v>
      </c>
      <c r="O5293" s="32">
        <f t="shared" si="1"/>
        <v>45.35041783</v>
      </c>
      <c r="P5293" s="33">
        <f t="shared" si="2"/>
        <v>15.39</v>
      </c>
      <c r="Q5293" s="34">
        <f t="shared" si="3"/>
        <v>0.6560846561</v>
      </c>
      <c r="R5293" s="35" t="str">
        <f t="shared" si="4"/>
        <v>Bajo</v>
      </c>
      <c r="S5293" s="35" t="str">
        <f>IF(O5293="","",IF(O5293&gt;AVERAGE('Base de datos limpia'!$O$2:$O$8001),"Alto","Normal"))
</f>
        <v>Normal</v>
      </c>
      <c r="T5293" s="35" t="str">
        <f t="shared" si="5"/>
        <v>Gamer moderado</v>
      </c>
      <c r="U5293" s="35"/>
    </row>
    <row r="5294">
      <c r="A5294" s="28">
        <v>5293.0</v>
      </c>
      <c r="B5294" s="28">
        <v>20.0</v>
      </c>
      <c r="C5294" s="28" t="str">
        <f>TRIM(PROPER('Base de datos cruda'!C5294))</f>
        <v>Other</v>
      </c>
      <c r="D5294" s="28">
        <v>3.37</v>
      </c>
      <c r="E5294" s="28">
        <v>4.82</v>
      </c>
      <c r="F5294" s="28">
        <v>4.75</v>
      </c>
      <c r="G5294" s="28">
        <v>86.77</v>
      </c>
      <c r="H5294" s="28" t="str">
        <f>TRIM(PROPER('Base de datos cruda'!H5294))</f>
        <v>Rpg</v>
      </c>
      <c r="I5294" s="28">
        <v>3.48</v>
      </c>
      <c r="J5294" s="28">
        <v>5.25</v>
      </c>
      <c r="K5294" s="28">
        <v>279.78</v>
      </c>
      <c r="L5294" s="28">
        <f>IF('Base de datos cruda'!L5294&lt;0,,'Base de datos cruda'!L5294)</f>
        <v>9.71</v>
      </c>
      <c r="M5294" s="28" t="str">
        <f>IF(TRIM(PROPER('Base de datos cruda'!M5294))="High","Alto",IF(TRIM(PROPER('Base de datos cruda'!M5294))="Medium","Medio","Bajo"))</f>
        <v>Medio</v>
      </c>
      <c r="N5294" s="29">
        <v>51.98</v>
      </c>
      <c r="O5294" s="32">
        <f t="shared" si="1"/>
        <v>51.98</v>
      </c>
      <c r="P5294" s="33">
        <f t="shared" si="2"/>
        <v>8.62</v>
      </c>
      <c r="Q5294" s="34">
        <f t="shared" si="3"/>
        <v>1.430267062</v>
      </c>
      <c r="R5294" s="35" t="str">
        <f t="shared" si="4"/>
        <v>Medio</v>
      </c>
      <c r="S5294" s="35" t="str">
        <f>IF(O5294="","",IF(O5294&gt;AVERAGE('Base de datos limpia'!$O$2:$O$8001),"Alto","Normal"))
</f>
        <v>Normal</v>
      </c>
      <c r="T5294" s="35" t="str">
        <f t="shared" si="5"/>
        <v>Gamer moderado</v>
      </c>
      <c r="U5294" s="35"/>
    </row>
    <row r="5295">
      <c r="A5295" s="28">
        <v>5294.0</v>
      </c>
      <c r="B5295" s="28">
        <v>17.0</v>
      </c>
      <c r="C5295" s="28" t="str">
        <f>TRIM(PROPER('Base de datos cruda'!C5295))</f>
        <v>Male</v>
      </c>
      <c r="D5295" s="28">
        <v>3.41</v>
      </c>
      <c r="E5295" s="28">
        <v>3.83</v>
      </c>
      <c r="F5295" s="28">
        <v>8.53</v>
      </c>
      <c r="G5295" s="28">
        <v>86.57</v>
      </c>
      <c r="H5295" s="28" t="str">
        <f>TRIM(PROPER('Base de datos cruda'!H5295))</f>
        <v>Rpg</v>
      </c>
      <c r="I5295" s="28">
        <v>0.83</v>
      </c>
      <c r="J5295" s="28">
        <v>8.02</v>
      </c>
      <c r="K5295" s="28">
        <v>276.12</v>
      </c>
      <c r="L5295" s="28">
        <f>IF('Base de datos cruda'!L5295&lt;0,,'Base de datos cruda'!L5295)</f>
        <v>6.29</v>
      </c>
      <c r="M5295" s="28" t="str">
        <f>IF(TRIM(PROPER('Base de datos cruda'!M5295))="High","Alto",IF(TRIM(PROPER('Base de datos cruda'!M5295))="Medium","Medio","Bajo"))</f>
        <v>Medio</v>
      </c>
      <c r="N5295" s="29">
        <v>68.75</v>
      </c>
      <c r="O5295" s="32">
        <f t="shared" si="1"/>
        <v>68.75</v>
      </c>
      <c r="P5295" s="33">
        <f t="shared" si="2"/>
        <v>11.43</v>
      </c>
      <c r="Q5295" s="34">
        <f t="shared" si="3"/>
        <v>1.123167155</v>
      </c>
      <c r="R5295" s="35" t="str">
        <f t="shared" si="4"/>
        <v>Medio</v>
      </c>
      <c r="S5295" s="35" t="str">
        <f>IF(O5295="","",IF(O5295&gt;AVERAGE('Base de datos limpia'!$O$2:$O$8001),"Alto","Normal"))
</f>
        <v>Alto</v>
      </c>
      <c r="T5295" s="35" t="str">
        <f t="shared" si="5"/>
        <v>Gamer moderado</v>
      </c>
      <c r="U5295" s="35"/>
    </row>
    <row r="5296">
      <c r="A5296" s="28">
        <v>5295.0</v>
      </c>
      <c r="B5296" s="28">
        <v>16.0</v>
      </c>
      <c r="C5296" s="28" t="str">
        <f>TRIM(PROPER('Base de datos cruda'!C5296))</f>
        <v>Male</v>
      </c>
      <c r="D5296" s="28">
        <v>7.35</v>
      </c>
      <c r="E5296" s="28">
        <v>9.24</v>
      </c>
      <c r="F5296" s="28">
        <v>4.88</v>
      </c>
      <c r="G5296" s="28">
        <v>81.69</v>
      </c>
      <c r="H5296" s="28" t="str">
        <f>TRIM(PROPER('Base de datos cruda'!H5296))</f>
        <v>Casual</v>
      </c>
      <c r="I5296" s="28">
        <v>2.3</v>
      </c>
      <c r="J5296" s="28">
        <v>10.85</v>
      </c>
      <c r="K5296" s="28">
        <v>239.9</v>
      </c>
      <c r="L5296" s="28">
        <f>IF('Base de datos cruda'!L5296&lt;0,,'Base de datos cruda'!L5296)</f>
        <v>18.23</v>
      </c>
      <c r="M5296" s="28" t="str">
        <f>IF(TRIM(PROPER('Base de datos cruda'!M5296))="High","Alto",IF(TRIM(PROPER('Base de datos cruda'!M5296))="Medium","Medio","Bajo"))</f>
        <v>Alto</v>
      </c>
      <c r="N5296" s="29">
        <v>71.7794986831013</v>
      </c>
      <c r="O5296" s="32">
        <f t="shared" si="1"/>
        <v>71.77949868</v>
      </c>
      <c r="P5296" s="33">
        <f t="shared" si="2"/>
        <v>18.2</v>
      </c>
      <c r="Q5296" s="34">
        <f t="shared" si="3"/>
        <v>1.257142857</v>
      </c>
      <c r="R5296" s="35" t="str">
        <f t="shared" si="4"/>
        <v>Alto</v>
      </c>
      <c r="S5296" s="35" t="str">
        <f>IF(O5296="","",IF(O5296&gt;AVERAGE('Base de datos limpia'!$O$2:$O$8001),"Alto","Normal"))
</f>
        <v>Alto</v>
      </c>
      <c r="T5296" s="35" t="str">
        <f t="shared" si="5"/>
        <v>Gamer intensivo</v>
      </c>
      <c r="U5296" s="35"/>
    </row>
    <row r="5297">
      <c r="A5297" s="28">
        <v>5296.0</v>
      </c>
      <c r="B5297" s="28">
        <v>16.0</v>
      </c>
      <c r="C5297" s="28" t="str">
        <f>TRIM(PROPER('Base de datos cruda'!C5297))</f>
        <v>Male</v>
      </c>
      <c r="D5297" s="28">
        <v>4.61</v>
      </c>
      <c r="E5297" s="28">
        <v>1.38</v>
      </c>
      <c r="F5297" s="28">
        <v>5.97</v>
      </c>
      <c r="G5297" s="28">
        <v>89.85</v>
      </c>
      <c r="H5297" s="28" t="str">
        <f>TRIM(PROPER('Base de datos cruda'!H5297))</f>
        <v>Casual</v>
      </c>
      <c r="I5297" s="28">
        <v>4.36</v>
      </c>
      <c r="J5297" s="28">
        <v>7.98</v>
      </c>
      <c r="K5297" s="28">
        <v>267.42</v>
      </c>
      <c r="L5297" s="28">
        <f>IF('Base de datos cruda'!L5297&lt;0,,'Base de datos cruda'!L5297)</f>
        <v>13.67</v>
      </c>
      <c r="M5297" s="28" t="str">
        <f>IF(TRIM(PROPER('Base de datos cruda'!M5297))="High","Alto",IF(TRIM(PROPER('Base de datos cruda'!M5297))="Medium","Medio","Bajo"))</f>
        <v>Medio</v>
      </c>
      <c r="N5297" s="29">
        <v>31.48</v>
      </c>
      <c r="O5297" s="32">
        <f t="shared" si="1"/>
        <v>31.48</v>
      </c>
      <c r="P5297" s="33">
        <f t="shared" si="2"/>
        <v>12.59</v>
      </c>
      <c r="Q5297" s="34">
        <f t="shared" si="3"/>
        <v>0.2993492408</v>
      </c>
      <c r="R5297" s="35" t="str">
        <f t="shared" si="4"/>
        <v>Bajo</v>
      </c>
      <c r="S5297" s="35" t="str">
        <f>IF(O5297="","",IF(O5297&gt;AVERAGE('Base de datos limpia'!$O$2:$O$8001),"Alto","Normal"))
</f>
        <v>Normal</v>
      </c>
      <c r="T5297" s="35" t="str">
        <f t="shared" si="5"/>
        <v>Gamer casual</v>
      </c>
      <c r="U5297" s="35"/>
    </row>
    <row r="5298">
      <c r="A5298" s="28">
        <v>5297.0</v>
      </c>
      <c r="B5298" s="28">
        <v>22.0</v>
      </c>
      <c r="C5298" s="28" t="str">
        <f>TRIM(PROPER('Base de datos cruda'!C5298))</f>
        <v>Other</v>
      </c>
      <c r="D5298" s="28">
        <v>5.65</v>
      </c>
      <c r="E5298" s="28">
        <v>3.11</v>
      </c>
      <c r="F5298" s="28">
        <v>7.56</v>
      </c>
      <c r="G5298" s="28">
        <v>61.44</v>
      </c>
      <c r="H5298" s="28" t="str">
        <f>TRIM(PROPER('Base de datos cruda'!H5298))</f>
        <v>Fps</v>
      </c>
      <c r="I5298" s="28">
        <v>1.6</v>
      </c>
      <c r="J5298" s="28">
        <v>10.82</v>
      </c>
      <c r="K5298" s="28">
        <v>262.17</v>
      </c>
      <c r="L5298" s="28">
        <f>IF('Base de datos cruda'!L5298&lt;0,,'Base de datos cruda'!L5298)</f>
        <v>12.25</v>
      </c>
      <c r="M5298" s="28" t="str">
        <f>IF(TRIM(PROPER('Base de datos cruda'!M5298))="High","Alto",IF(TRIM(PROPER('Base de datos cruda'!M5298))="Medium","Medio","Bajo"))</f>
        <v>Bajo</v>
      </c>
      <c r="N5298" s="29">
        <v>42.9582126946323</v>
      </c>
      <c r="O5298" s="32">
        <f t="shared" si="1"/>
        <v>42.95821269</v>
      </c>
      <c r="P5298" s="33">
        <f t="shared" si="2"/>
        <v>16.47</v>
      </c>
      <c r="Q5298" s="34">
        <f t="shared" si="3"/>
        <v>0.5504424779</v>
      </c>
      <c r="R5298" s="35" t="str">
        <f t="shared" si="4"/>
        <v>Bajo</v>
      </c>
      <c r="S5298" s="35" t="str">
        <f>IF(O5298="","",IF(O5298&gt;AVERAGE('Base de datos limpia'!$O$2:$O$8001),"Alto","Normal"))
</f>
        <v>Normal</v>
      </c>
      <c r="T5298" s="35" t="str">
        <f t="shared" si="5"/>
        <v>Gamer moderado</v>
      </c>
      <c r="U5298" s="35"/>
    </row>
    <row r="5299">
      <c r="A5299" s="28">
        <v>5298.0</v>
      </c>
      <c r="B5299" s="28">
        <v>17.0</v>
      </c>
      <c r="C5299" s="28" t="str">
        <f>TRIM(PROPER('Base de datos cruda'!C5299))</f>
        <v>Other</v>
      </c>
      <c r="D5299" s="28">
        <v>3.34</v>
      </c>
      <c r="E5299" s="28">
        <v>8.28</v>
      </c>
      <c r="F5299" s="28">
        <v>8.08</v>
      </c>
      <c r="G5299" s="28">
        <v>98.3</v>
      </c>
      <c r="H5299" s="28" t="str">
        <f>TRIM(PROPER('Base de datos cruda'!H5299))</f>
        <v>Rpg</v>
      </c>
      <c r="I5299" s="28">
        <v>0.53</v>
      </c>
      <c r="J5299" s="28">
        <v>5.03</v>
      </c>
      <c r="K5299" s="28">
        <v>285.66</v>
      </c>
      <c r="L5299" s="28">
        <f>IF('Base de datos cruda'!L5299&lt;0,,'Base de datos cruda'!L5299)</f>
        <v>9.42</v>
      </c>
      <c r="M5299" s="28" t="str">
        <f>IF(TRIM(PROPER('Base de datos cruda'!M5299))="High","Alto",IF(TRIM(PROPER('Base de datos cruda'!M5299))="Medium","Medio","Bajo"))</f>
        <v>Medio</v>
      </c>
      <c r="N5299" s="29">
        <v>94.27</v>
      </c>
      <c r="O5299" s="32">
        <f t="shared" si="1"/>
        <v>94.27</v>
      </c>
      <c r="P5299" s="33">
        <f t="shared" si="2"/>
        <v>8.37</v>
      </c>
      <c r="Q5299" s="34">
        <f t="shared" si="3"/>
        <v>2.479041916</v>
      </c>
      <c r="R5299" s="35" t="str">
        <f t="shared" si="4"/>
        <v>Alto</v>
      </c>
      <c r="S5299" s="35" t="str">
        <f>IF(O5299="","",IF(O5299&gt;AVERAGE('Base de datos limpia'!$O$2:$O$8001),"Alto","Normal"))
</f>
        <v>Alto</v>
      </c>
      <c r="T5299" s="35" t="str">
        <f t="shared" si="5"/>
        <v>Gamer intensivo</v>
      </c>
      <c r="U5299" s="35"/>
    </row>
    <row r="5300">
      <c r="A5300" s="28">
        <v>5299.0</v>
      </c>
      <c r="B5300" s="28">
        <v>19.0</v>
      </c>
      <c r="C5300" s="28" t="str">
        <f>TRIM(PROPER('Base de datos cruda'!C5300))</f>
        <v>Female</v>
      </c>
      <c r="D5300" s="28">
        <v>1.79</v>
      </c>
      <c r="E5300" s="28">
        <v>8.51</v>
      </c>
      <c r="F5300" s="28">
        <v>6.39</v>
      </c>
      <c r="G5300" s="28">
        <v>68.88</v>
      </c>
      <c r="H5300" s="28" t="str">
        <f>TRIM(PROPER('Base de datos cruda'!H5300))</f>
        <v>Rpg</v>
      </c>
      <c r="I5300" s="28">
        <v>2.61</v>
      </c>
      <c r="J5300" s="28">
        <v>5.24</v>
      </c>
      <c r="K5300" s="28">
        <v>291.4</v>
      </c>
      <c r="L5300" s="28">
        <f>IF('Base de datos cruda'!L5300&lt;0,,'Base de datos cruda'!L5300)</f>
        <v>11.32</v>
      </c>
      <c r="M5300" s="28" t="str">
        <f>IF(TRIM(PROPER('Base de datos cruda'!M5300))="High","Alto",IF(TRIM(PROPER('Base de datos cruda'!M5300))="Medium","Medio","Bajo"))</f>
        <v>Medio</v>
      </c>
      <c r="N5300" s="29">
        <v>96.47</v>
      </c>
      <c r="O5300" s="32">
        <f t="shared" si="1"/>
        <v>96.47</v>
      </c>
      <c r="P5300" s="33">
        <f t="shared" si="2"/>
        <v>7.03</v>
      </c>
      <c r="Q5300" s="34">
        <f t="shared" si="3"/>
        <v>4.754189944</v>
      </c>
      <c r="R5300" s="35" t="str">
        <f t="shared" si="4"/>
        <v>Alto</v>
      </c>
      <c r="S5300" s="35" t="str">
        <f>IF(O5300="","",IF(O5300&gt;AVERAGE('Base de datos limpia'!$O$2:$O$8001),"Alto","Normal"))
</f>
        <v>Alto</v>
      </c>
      <c r="T5300" s="35" t="str">
        <f t="shared" si="5"/>
        <v>Gamer intensivo</v>
      </c>
      <c r="U5300" s="35"/>
    </row>
    <row r="5301">
      <c r="A5301" s="28">
        <v>5300.0</v>
      </c>
      <c r="B5301" s="28">
        <v>20.0</v>
      </c>
      <c r="C5301" s="28" t="str">
        <f>TRIM(PROPER('Base de datos cruda'!C5301))</f>
        <v>Female</v>
      </c>
      <c r="D5301" s="28">
        <v>5.79</v>
      </c>
      <c r="E5301" s="28">
        <v>2.0</v>
      </c>
      <c r="F5301" s="28">
        <v>4.91</v>
      </c>
      <c r="G5301" s="28">
        <v>64.86</v>
      </c>
      <c r="H5301" s="28" t="str">
        <f>TRIM(PROPER('Base de datos cruda'!H5301))</f>
        <v>Casual</v>
      </c>
      <c r="I5301" s="28">
        <v>2.2</v>
      </c>
      <c r="J5301" s="28">
        <v>10.69</v>
      </c>
      <c r="K5301" s="28">
        <v>257.23</v>
      </c>
      <c r="L5301" s="28">
        <f>IF('Base de datos cruda'!L5301&lt;0,,'Base de datos cruda'!L5301)</f>
        <v>14.99</v>
      </c>
      <c r="M5301" s="28" t="str">
        <f>IF(TRIM(PROPER('Base de datos cruda'!M5301))="High","Alto",IF(TRIM(PROPER('Base de datos cruda'!M5301))="Medium","Medio","Bajo"))</f>
        <v>Bajo</v>
      </c>
      <c r="N5301" s="29">
        <v>23.88</v>
      </c>
      <c r="O5301" s="32">
        <f t="shared" si="1"/>
        <v>23.88</v>
      </c>
      <c r="P5301" s="33">
        <f t="shared" si="2"/>
        <v>16.48</v>
      </c>
      <c r="Q5301" s="34">
        <f t="shared" si="3"/>
        <v>0.3454231434</v>
      </c>
      <c r="R5301" s="35" t="str">
        <f t="shared" si="4"/>
        <v>Bajo</v>
      </c>
      <c r="S5301" s="35" t="str">
        <f>IF(O5301="","",IF(O5301&gt;AVERAGE('Base de datos limpia'!$O$2:$O$8001),"Alto","Normal"))
</f>
        <v>Normal</v>
      </c>
      <c r="T5301" s="35" t="str">
        <f t="shared" si="5"/>
        <v>Gamer casual</v>
      </c>
      <c r="U5301" s="35"/>
    </row>
    <row r="5302">
      <c r="A5302" s="28">
        <v>5301.0</v>
      </c>
      <c r="B5302" s="28">
        <v>22.0</v>
      </c>
      <c r="C5302" s="28" t="str">
        <f>TRIM(PROPER('Base de datos cruda'!C5302))</f>
        <v>Male</v>
      </c>
      <c r="D5302" s="28">
        <v>4.86</v>
      </c>
      <c r="E5302" s="28">
        <v>9.76</v>
      </c>
      <c r="F5302" s="28">
        <v>5.35</v>
      </c>
      <c r="G5302" s="28">
        <v>97.65</v>
      </c>
      <c r="H5302" s="28" t="str">
        <f>TRIM(PROPER('Base de datos cruda'!H5302))</f>
        <v>Fps</v>
      </c>
      <c r="I5302" s="28">
        <v>1.15</v>
      </c>
      <c r="J5302" s="28">
        <v>9.16</v>
      </c>
      <c r="K5302" s="28">
        <v>271.29</v>
      </c>
      <c r="L5302" s="28">
        <f>IF('Base de datos cruda'!L5302&lt;0,,'Base de datos cruda'!L5302)</f>
        <v>11.4</v>
      </c>
      <c r="M5302" s="28" t="str">
        <f>IF(TRIM(PROPER('Base de datos cruda'!M5302))="High","Alto",IF(TRIM(PROPER('Base de datos cruda'!M5302))="Medium","Medio","Bajo"))</f>
        <v>Alto</v>
      </c>
      <c r="N5302" s="29">
        <v>80.61</v>
      </c>
      <c r="O5302" s="32">
        <f t="shared" si="1"/>
        <v>80.61</v>
      </c>
      <c r="P5302" s="33">
        <f t="shared" si="2"/>
        <v>14.02</v>
      </c>
      <c r="Q5302" s="34">
        <f t="shared" si="3"/>
        <v>2.008230453</v>
      </c>
      <c r="R5302" s="35" t="str">
        <f t="shared" si="4"/>
        <v>Alto</v>
      </c>
      <c r="S5302" s="35" t="str">
        <f>IF(O5302="","",IF(O5302&gt;AVERAGE('Base de datos limpia'!$O$2:$O$8001),"Alto","Normal"))
</f>
        <v>Alto</v>
      </c>
      <c r="T5302" s="35" t="str">
        <f t="shared" si="5"/>
        <v>Gamer intensivo</v>
      </c>
      <c r="U5302" s="35"/>
    </row>
    <row r="5303">
      <c r="A5303" s="28">
        <v>5302.0</v>
      </c>
      <c r="B5303" s="28">
        <v>17.0</v>
      </c>
      <c r="C5303" s="28" t="str">
        <f>TRIM(PROPER('Base de datos cruda'!C5303))</f>
        <v>Other</v>
      </c>
      <c r="D5303" s="28">
        <v>4.01</v>
      </c>
      <c r="E5303" s="28">
        <v>7.24</v>
      </c>
      <c r="F5303" s="28">
        <v>6.09</v>
      </c>
      <c r="G5303" s="28">
        <v>93.22</v>
      </c>
      <c r="H5303" s="28" t="str">
        <f>TRIM(PROPER('Base de datos cruda'!H5303))</f>
        <v>Casual</v>
      </c>
      <c r="I5303" s="28">
        <v>4.53</v>
      </c>
      <c r="J5303" s="28">
        <v>5.04</v>
      </c>
      <c r="K5303" s="28">
        <v>285.88</v>
      </c>
      <c r="L5303" s="28">
        <f>IF('Base de datos cruda'!L5303&lt;0,,'Base de datos cruda'!L5303)</f>
        <v>8.33</v>
      </c>
      <c r="M5303" s="28" t="str">
        <f>IF(TRIM(PROPER('Base de datos cruda'!M5303))="High","Alto",IF(TRIM(PROPER('Base de datos cruda'!M5303))="Medium","Medio","Bajo"))</f>
        <v>Medio</v>
      </c>
      <c r="N5303" s="29">
        <v>76.8</v>
      </c>
      <c r="O5303" s="32">
        <f t="shared" si="1"/>
        <v>76.8</v>
      </c>
      <c r="P5303" s="33">
        <f t="shared" si="2"/>
        <v>9.05</v>
      </c>
      <c r="Q5303" s="34">
        <f t="shared" si="3"/>
        <v>1.805486284</v>
      </c>
      <c r="R5303" s="35" t="str">
        <f t="shared" si="4"/>
        <v>Alto</v>
      </c>
      <c r="S5303" s="35" t="str">
        <f>IF(O5303="","",IF(O5303&gt;AVERAGE('Base de datos limpia'!$O$2:$O$8001),"Alto","Normal"))
</f>
        <v>Alto</v>
      </c>
      <c r="T5303" s="35" t="str">
        <f t="shared" si="5"/>
        <v>Gamer intensivo</v>
      </c>
      <c r="U5303" s="35"/>
    </row>
    <row r="5304">
      <c r="A5304" s="28">
        <v>5303.0</v>
      </c>
      <c r="B5304" s="28">
        <v>21.0</v>
      </c>
      <c r="C5304" s="28" t="str">
        <f>TRIM(PROPER('Base de datos cruda'!C5304))</f>
        <v>Male</v>
      </c>
      <c r="D5304" s="28">
        <v>4.99</v>
      </c>
      <c r="E5304" s="28">
        <v>3.45</v>
      </c>
      <c r="F5304" s="28">
        <v>5.82</v>
      </c>
      <c r="G5304" s="28">
        <v>90.59</v>
      </c>
      <c r="H5304" s="28" t="str">
        <f>TRIM(PROPER('Base de datos cruda'!H5304))</f>
        <v>Fps</v>
      </c>
      <c r="I5304" s="28">
        <v>3.01</v>
      </c>
      <c r="J5304" s="28">
        <v>9.93</v>
      </c>
      <c r="K5304" s="28">
        <v>254.85</v>
      </c>
      <c r="L5304" s="28">
        <f>IF('Base de datos cruda'!L5304&lt;0,,'Base de datos cruda'!L5304)</f>
        <v>12.71</v>
      </c>
      <c r="M5304" s="28" t="str">
        <f>IF(TRIM(PROPER('Base de datos cruda'!M5304))="High","Alto",IF(TRIM(PROPER('Base de datos cruda'!M5304))="Medium","Medio","Bajo"))</f>
        <v>Medio</v>
      </c>
      <c r="N5304" s="29">
        <v>46.51</v>
      </c>
      <c r="O5304" s="32">
        <f t="shared" si="1"/>
        <v>46.51</v>
      </c>
      <c r="P5304" s="33">
        <f t="shared" si="2"/>
        <v>14.92</v>
      </c>
      <c r="Q5304" s="34">
        <f t="shared" si="3"/>
        <v>0.6913827655</v>
      </c>
      <c r="R5304" s="35" t="str">
        <f t="shared" si="4"/>
        <v>Bajo</v>
      </c>
      <c r="S5304" s="35" t="str">
        <f>IF(O5304="","",IF(O5304&gt;AVERAGE('Base de datos limpia'!$O$2:$O$8001),"Alto","Normal"))
</f>
        <v>Normal</v>
      </c>
      <c r="T5304" s="35" t="str">
        <f t="shared" si="5"/>
        <v>Gamer moderado</v>
      </c>
      <c r="U5304" s="35"/>
    </row>
    <row r="5305">
      <c r="A5305" s="28">
        <v>5304.0</v>
      </c>
      <c r="B5305" s="28">
        <v>16.0</v>
      </c>
      <c r="C5305" s="28" t="str">
        <f>TRIM(PROPER('Base de datos cruda'!C5305))</f>
        <v>Male</v>
      </c>
      <c r="D5305" s="28">
        <v>1.67</v>
      </c>
      <c r="E5305" s="28">
        <v>5.1</v>
      </c>
      <c r="F5305" s="28">
        <v>5.74</v>
      </c>
      <c r="G5305" s="28">
        <v>64.19</v>
      </c>
      <c r="H5305" s="28" t="str">
        <f>TRIM(PROPER('Base de datos cruda'!H5305))</f>
        <v>Fps</v>
      </c>
      <c r="I5305" s="28">
        <v>1.74</v>
      </c>
      <c r="J5305" s="28">
        <v>7.39</v>
      </c>
      <c r="K5305" s="28">
        <v>296.33</v>
      </c>
      <c r="L5305" s="28">
        <f>IF('Base de datos cruda'!L5305&lt;0,,'Base de datos cruda'!L5305)</f>
        <v>3.05</v>
      </c>
      <c r="M5305" s="28" t="str">
        <f>IF(TRIM(PROPER('Base de datos cruda'!M5305))="High","Alto",IF(TRIM(PROPER('Base de datos cruda'!M5305))="Medium","Medio","Bajo"))</f>
        <v>Medio</v>
      </c>
      <c r="N5305" s="29">
        <v>64.81</v>
      </c>
      <c r="O5305" s="32">
        <f t="shared" si="1"/>
        <v>64.81</v>
      </c>
      <c r="P5305" s="33">
        <f t="shared" si="2"/>
        <v>9.06</v>
      </c>
      <c r="Q5305" s="34">
        <f t="shared" si="3"/>
        <v>3.053892216</v>
      </c>
      <c r="R5305" s="35" t="str">
        <f t="shared" si="4"/>
        <v>Medio</v>
      </c>
      <c r="S5305" s="35" t="str">
        <f>IF(O5305="","",IF(O5305&gt;AVERAGE('Base de datos limpia'!$O$2:$O$8001),"Alto","Normal"))
</f>
        <v>Normal</v>
      </c>
      <c r="T5305" s="35" t="str">
        <f t="shared" si="5"/>
        <v>Gamer moderado</v>
      </c>
      <c r="U5305" s="35"/>
    </row>
    <row r="5306">
      <c r="A5306" s="28">
        <v>5305.0</v>
      </c>
      <c r="B5306" s="28">
        <v>22.0</v>
      </c>
      <c r="C5306" s="28" t="str">
        <f>TRIM(PROPER('Base de datos cruda'!C5306))</f>
        <v>Male</v>
      </c>
      <c r="D5306" s="28">
        <v>6.35</v>
      </c>
      <c r="E5306" s="28">
        <v>3.67</v>
      </c>
      <c r="F5306" s="28">
        <v>4.66</v>
      </c>
      <c r="G5306" s="28">
        <v>92.3</v>
      </c>
      <c r="H5306" s="28" t="str">
        <f>TRIM(PROPER('Base de datos cruda'!H5306))</f>
        <v>Casual</v>
      </c>
      <c r="I5306" s="28">
        <v>4.98</v>
      </c>
      <c r="J5306" s="28">
        <v>10.87</v>
      </c>
      <c r="K5306" s="28">
        <v>252.6</v>
      </c>
      <c r="L5306" s="28">
        <f>IF('Base de datos cruda'!L5306&lt;0,,'Base de datos cruda'!L5306)</f>
        <v>11.71</v>
      </c>
      <c r="M5306" s="28" t="str">
        <f>IF(TRIM(PROPER('Base de datos cruda'!M5306))="High","Alto",IF(TRIM(PROPER('Base de datos cruda'!M5306))="Medium","Medio","Bajo"))</f>
        <v>Bajo</v>
      </c>
      <c r="N5306" s="29">
        <v>37.47</v>
      </c>
      <c r="O5306" s="32">
        <f t="shared" si="1"/>
        <v>37.47</v>
      </c>
      <c r="P5306" s="33">
        <f t="shared" si="2"/>
        <v>17.22</v>
      </c>
      <c r="Q5306" s="34">
        <f t="shared" si="3"/>
        <v>0.5779527559</v>
      </c>
      <c r="R5306" s="35" t="str">
        <f t="shared" si="4"/>
        <v>Bajo</v>
      </c>
      <c r="S5306" s="35" t="str">
        <f>IF(O5306="","",IF(O5306&gt;AVERAGE('Base de datos limpia'!$O$2:$O$8001),"Alto","Normal"))
</f>
        <v>Normal</v>
      </c>
      <c r="T5306" s="35" t="str">
        <f t="shared" si="5"/>
        <v>Gamer moderado</v>
      </c>
      <c r="U5306" s="35"/>
    </row>
    <row r="5307">
      <c r="A5307" s="28">
        <v>5306.0</v>
      </c>
      <c r="B5307" s="28">
        <v>24.0</v>
      </c>
      <c r="C5307" s="28" t="str">
        <f>TRIM(PROPER('Base de datos cruda'!C5307))</f>
        <v>Female</v>
      </c>
      <c r="D5307" s="28">
        <v>7.59</v>
      </c>
      <c r="E5307" s="28">
        <v>2.35</v>
      </c>
      <c r="F5307" s="28">
        <v>8.57</v>
      </c>
      <c r="G5307" s="28">
        <v>84.36</v>
      </c>
      <c r="H5307" s="28" t="str">
        <f>TRIM(PROPER('Base de datos cruda'!H5307))</f>
        <v>Fps</v>
      </c>
      <c r="I5307" s="28">
        <v>0.69</v>
      </c>
      <c r="J5307" s="28">
        <v>12.97</v>
      </c>
      <c r="K5307" s="28">
        <v>237.34</v>
      </c>
      <c r="L5307" s="28">
        <f>IF('Base de datos cruda'!L5307&lt;0,,'Base de datos cruda'!L5307)</f>
        <v>18.41</v>
      </c>
      <c r="M5307" s="28" t="str">
        <f>IF(TRIM(PROPER('Base de datos cruda'!M5307))="High","Alto",IF(TRIM(PROPER('Base de datos cruda'!M5307))="Medium","Medio","Bajo"))</f>
        <v>Bajo</v>
      </c>
      <c r="N5307" s="29">
        <v>34.85</v>
      </c>
      <c r="O5307" s="32">
        <f t="shared" si="1"/>
        <v>34.85</v>
      </c>
      <c r="P5307" s="33">
        <f t="shared" si="2"/>
        <v>20.56</v>
      </c>
      <c r="Q5307" s="34">
        <f t="shared" si="3"/>
        <v>0.3096179183</v>
      </c>
      <c r="R5307" s="35" t="str">
        <f t="shared" si="4"/>
        <v>Bajo</v>
      </c>
      <c r="S5307" s="35" t="str">
        <f>IF(O5307="","",IF(O5307&gt;AVERAGE('Base de datos limpia'!$O$2:$O$8001),"Alto","Normal"))
</f>
        <v>Normal</v>
      </c>
      <c r="T5307" s="35" t="str">
        <f t="shared" si="5"/>
        <v>Gamer casual</v>
      </c>
      <c r="U5307" s="35"/>
    </row>
    <row r="5308">
      <c r="A5308" s="28">
        <v>5307.0</v>
      </c>
      <c r="B5308" s="28">
        <v>20.0</v>
      </c>
      <c r="C5308" s="28" t="str">
        <f>TRIM(PROPER('Base de datos cruda'!C5308))</f>
        <v>Female</v>
      </c>
      <c r="D5308" s="28">
        <v>7.13</v>
      </c>
      <c r="E5308" s="28">
        <v>3.62</v>
      </c>
      <c r="F5308" s="28">
        <v>4.15</v>
      </c>
      <c r="G5308" s="28">
        <v>89.28</v>
      </c>
      <c r="H5308" s="28" t="str">
        <f>TRIM(PROPER('Base de datos cruda'!H5308))</f>
        <v>Casual</v>
      </c>
      <c r="I5308" s="28">
        <v>4.24</v>
      </c>
      <c r="J5308" s="28">
        <v>9.93</v>
      </c>
      <c r="K5308" s="28">
        <v>229.34</v>
      </c>
      <c r="L5308" s="28">
        <f>IF('Base de datos cruda'!L5308&lt;0,,'Base de datos cruda'!L5308)</f>
        <v>15.56</v>
      </c>
      <c r="M5308" s="28" t="str">
        <f>IF(TRIM(PROPER('Base de datos cruda'!M5308))="High","Alto",IF(TRIM(PROPER('Base de datos cruda'!M5308))="Medium","Medio","Bajo"))</f>
        <v>Bajo</v>
      </c>
      <c r="N5308" s="29">
        <v>28.59</v>
      </c>
      <c r="O5308" s="32">
        <f t="shared" si="1"/>
        <v>28.59</v>
      </c>
      <c r="P5308" s="33">
        <f t="shared" si="2"/>
        <v>17.06</v>
      </c>
      <c r="Q5308" s="34">
        <f t="shared" si="3"/>
        <v>0.507713885</v>
      </c>
      <c r="R5308" s="35" t="str">
        <f t="shared" si="4"/>
        <v>Bajo</v>
      </c>
      <c r="S5308" s="35" t="str">
        <f>IF(O5308="","",IF(O5308&gt;AVERAGE('Base de datos limpia'!$O$2:$O$8001),"Alto","Normal"))
</f>
        <v>Normal</v>
      </c>
      <c r="T5308" s="35" t="str">
        <f t="shared" si="5"/>
        <v>Gamer moderado</v>
      </c>
      <c r="U5308" s="35"/>
    </row>
    <row r="5309">
      <c r="A5309" s="28">
        <v>5308.0</v>
      </c>
      <c r="B5309" s="28">
        <v>20.0</v>
      </c>
      <c r="C5309" s="28" t="str">
        <f>TRIM(PROPER('Base de datos cruda'!C5309))</f>
        <v>Male</v>
      </c>
      <c r="D5309" s="28">
        <v>2.57</v>
      </c>
      <c r="E5309" s="28">
        <v>6.22</v>
      </c>
      <c r="F5309" s="28">
        <v>6.2</v>
      </c>
      <c r="G5309" s="28">
        <v>99.12</v>
      </c>
      <c r="H5309" s="28" t="str">
        <f>TRIM(PROPER('Base de datos cruda'!H5309))</f>
        <v>Fps</v>
      </c>
      <c r="I5309" s="28">
        <v>1.15</v>
      </c>
      <c r="J5309" s="28">
        <v>5.32</v>
      </c>
      <c r="K5309" s="28">
        <v>282.44</v>
      </c>
      <c r="L5309" s="28">
        <f>IF('Base de datos cruda'!L5309&lt;0,,'Base de datos cruda'!L5309)</f>
        <v>7.84</v>
      </c>
      <c r="M5309" s="28" t="str">
        <f>IF(TRIM(PROPER('Base de datos cruda'!M5309))="High","Alto",IF(TRIM(PROPER('Base de datos cruda'!M5309))="Medium","Medio","Bajo"))</f>
        <v>Medio</v>
      </c>
      <c r="N5309" s="29">
        <v>77.01</v>
      </c>
      <c r="O5309" s="32">
        <f t="shared" si="1"/>
        <v>77.01</v>
      </c>
      <c r="P5309" s="33">
        <f t="shared" si="2"/>
        <v>7.89</v>
      </c>
      <c r="Q5309" s="34">
        <f t="shared" si="3"/>
        <v>2.420233463</v>
      </c>
      <c r="R5309" s="35" t="str">
        <f t="shared" si="4"/>
        <v>Alto</v>
      </c>
      <c r="S5309" s="35" t="str">
        <f>IF(O5309="","",IF(O5309&gt;AVERAGE('Base de datos limpia'!$O$2:$O$8001),"Alto","Normal"))
</f>
        <v>Alto</v>
      </c>
      <c r="T5309" s="35" t="str">
        <f t="shared" si="5"/>
        <v>Gamer intensivo</v>
      </c>
      <c r="U5309" s="35"/>
    </row>
    <row r="5310">
      <c r="A5310" s="28">
        <v>5309.0</v>
      </c>
      <c r="B5310" s="28">
        <v>19.0</v>
      </c>
      <c r="C5310" s="28" t="str">
        <f>TRIM(PROPER('Base de datos cruda'!C5310))</f>
        <v>Other</v>
      </c>
      <c r="D5310" s="28">
        <v>3.25</v>
      </c>
      <c r="E5310" s="28">
        <v>8.43</v>
      </c>
      <c r="F5310" s="28">
        <v>8.9</v>
      </c>
      <c r="G5310" s="28">
        <v>67.78</v>
      </c>
      <c r="H5310" s="28" t="str">
        <f>TRIM(PROPER('Base de datos cruda'!H5310))</f>
        <v>Casual</v>
      </c>
      <c r="I5310" s="28">
        <v>1.2</v>
      </c>
      <c r="J5310" s="28">
        <v>5.85</v>
      </c>
      <c r="K5310" s="28">
        <v>276.67</v>
      </c>
      <c r="L5310" s="28">
        <f>IF('Base de datos cruda'!L5310&lt;0,,'Base de datos cruda'!L5310)</f>
        <v>7.24</v>
      </c>
      <c r="M5310" s="28" t="str">
        <f>IF(TRIM(PROPER('Base de datos cruda'!M5310))="High","Alto",IF(TRIM(PROPER('Base de datos cruda'!M5310))="Medium","Medio","Bajo"))</f>
        <v>Medio</v>
      </c>
      <c r="N5310" s="29">
        <v>97.79</v>
      </c>
      <c r="O5310" s="32">
        <f t="shared" si="1"/>
        <v>97.79</v>
      </c>
      <c r="P5310" s="33">
        <f t="shared" si="2"/>
        <v>9.1</v>
      </c>
      <c r="Q5310" s="34">
        <f t="shared" si="3"/>
        <v>2.593846154</v>
      </c>
      <c r="R5310" s="35" t="str">
        <f t="shared" si="4"/>
        <v>Alto</v>
      </c>
      <c r="S5310" s="35" t="str">
        <f>IF(O5310="","",IF(O5310&gt;AVERAGE('Base de datos limpia'!$O$2:$O$8001),"Alto","Normal"))
</f>
        <v>Alto</v>
      </c>
      <c r="T5310" s="35" t="str">
        <f t="shared" si="5"/>
        <v>Gamer intensivo</v>
      </c>
      <c r="U5310" s="35"/>
    </row>
    <row r="5311">
      <c r="A5311" s="28">
        <v>5310.0</v>
      </c>
      <c r="B5311" s="28">
        <v>18.0</v>
      </c>
      <c r="C5311" s="28" t="str">
        <f>TRIM(PROPER('Base de datos cruda'!C5311))</f>
        <v>Male</v>
      </c>
      <c r="D5311" s="28">
        <v>6.47</v>
      </c>
      <c r="E5311" s="28">
        <v>4.27</v>
      </c>
      <c r="F5311" s="28">
        <v>7.3</v>
      </c>
      <c r="G5311" s="28">
        <v>80.18</v>
      </c>
      <c r="H5311" s="28" t="str">
        <f>TRIM(PROPER('Base de datos cruda'!H5311))</f>
        <v>Casual</v>
      </c>
      <c r="I5311" s="28">
        <v>2.49</v>
      </c>
      <c r="J5311" s="28">
        <v>11.14</v>
      </c>
      <c r="K5311" s="28">
        <v>243.15</v>
      </c>
      <c r="L5311" s="28">
        <f>IF('Base de datos cruda'!L5311&lt;0,,'Base de datos cruda'!L5311)</f>
        <v>15.44</v>
      </c>
      <c r="M5311" s="28" t="str">
        <f>IF(TRIM(PROPER('Base de datos cruda'!M5311))="High","Alto",IF(TRIM(PROPER('Base de datos cruda'!M5311))="Medium","Medio","Bajo"))</f>
        <v>Bajo</v>
      </c>
      <c r="N5311" s="29">
        <v>45.45</v>
      </c>
      <c r="O5311" s="32">
        <f t="shared" si="1"/>
        <v>45.45</v>
      </c>
      <c r="P5311" s="33">
        <f t="shared" si="2"/>
        <v>17.61</v>
      </c>
      <c r="Q5311" s="34">
        <f t="shared" si="3"/>
        <v>0.6599690881</v>
      </c>
      <c r="R5311" s="35" t="str">
        <f t="shared" si="4"/>
        <v>Bajo</v>
      </c>
      <c r="S5311" s="35" t="str">
        <f>IF(O5311="","",IF(O5311&gt;AVERAGE('Base de datos limpia'!$O$2:$O$8001),"Alto","Normal"))
</f>
        <v>Normal</v>
      </c>
      <c r="T5311" s="35" t="str">
        <f t="shared" si="5"/>
        <v>Gamer moderado</v>
      </c>
      <c r="U5311" s="35"/>
    </row>
    <row r="5312">
      <c r="A5312" s="28">
        <v>5311.0</v>
      </c>
      <c r="B5312" s="28">
        <v>24.0</v>
      </c>
      <c r="C5312" s="28" t="str">
        <f>TRIM(PROPER('Base de datos cruda'!C5312))</f>
        <v>Male</v>
      </c>
      <c r="D5312" s="28">
        <v>4.76</v>
      </c>
      <c r="E5312" s="28">
        <v>4.13</v>
      </c>
      <c r="F5312" s="28">
        <v>5.78</v>
      </c>
      <c r="G5312" s="28">
        <v>90.13</v>
      </c>
      <c r="H5312" s="28" t="str">
        <f>TRIM(PROPER('Base de datos cruda'!H5312))</f>
        <v>Fps</v>
      </c>
      <c r="I5312" s="28">
        <v>3.31</v>
      </c>
      <c r="J5312" s="28">
        <v>10.47</v>
      </c>
      <c r="K5312" s="28">
        <v>254.0</v>
      </c>
      <c r="L5312" s="28">
        <f>IF('Base de datos cruda'!L5312&lt;0,,'Base de datos cruda'!L5312)</f>
        <v>14.28</v>
      </c>
      <c r="M5312" s="28" t="str">
        <f>IF(TRIM(PROPER('Base de datos cruda'!M5312))="High","Alto",IF(TRIM(PROPER('Base de datos cruda'!M5312))="Medium","Medio","Bajo"))</f>
        <v>Medio</v>
      </c>
      <c r="N5312" s="29">
        <v>59.08</v>
      </c>
      <c r="O5312" s="32">
        <f t="shared" si="1"/>
        <v>59.08</v>
      </c>
      <c r="P5312" s="33">
        <f t="shared" si="2"/>
        <v>15.23</v>
      </c>
      <c r="Q5312" s="34">
        <f t="shared" si="3"/>
        <v>0.8676470588</v>
      </c>
      <c r="R5312" s="35" t="str">
        <f t="shared" si="4"/>
        <v>Medio</v>
      </c>
      <c r="S5312" s="35" t="str">
        <f>IF(O5312="","",IF(O5312&gt;AVERAGE('Base de datos limpia'!$O$2:$O$8001),"Alto","Normal"))
</f>
        <v>Normal</v>
      </c>
      <c r="T5312" s="35" t="str">
        <f t="shared" si="5"/>
        <v>Gamer moderado</v>
      </c>
      <c r="U5312" s="35"/>
    </row>
    <row r="5313">
      <c r="A5313" s="28">
        <v>5312.0</v>
      </c>
      <c r="B5313" s="28">
        <v>20.0</v>
      </c>
      <c r="C5313" s="28" t="str">
        <f>TRIM(PROPER('Base de datos cruda'!C5313))</f>
        <v>Male</v>
      </c>
      <c r="D5313" s="28">
        <v>4.38</v>
      </c>
      <c r="E5313" s="28">
        <v>5.21</v>
      </c>
      <c r="F5313" s="28">
        <v>4.73</v>
      </c>
      <c r="G5313" s="28">
        <v>77.35</v>
      </c>
      <c r="H5313" s="28" t="str">
        <f>TRIM(PROPER('Base de datos cruda'!H5313))</f>
        <v>Casual</v>
      </c>
      <c r="I5313" s="28">
        <v>3.45</v>
      </c>
      <c r="J5313" s="28">
        <v>9.81</v>
      </c>
      <c r="K5313" s="28">
        <v>271.64</v>
      </c>
      <c r="L5313" s="28">
        <f>IF('Base de datos cruda'!L5313&lt;0,,'Base de datos cruda'!L5313)</f>
        <v>6.92</v>
      </c>
      <c r="M5313" s="28" t="str">
        <f>IF(TRIM(PROPER('Base de datos cruda'!M5313))="High","Alto",IF(TRIM(PROPER('Base de datos cruda'!M5313))="Medium","Medio","Bajo"))</f>
        <v>Medio</v>
      </c>
      <c r="N5313" s="29">
        <v>57.44</v>
      </c>
      <c r="O5313" s="32">
        <f t="shared" si="1"/>
        <v>57.44</v>
      </c>
      <c r="P5313" s="33">
        <f t="shared" si="2"/>
        <v>14.19</v>
      </c>
      <c r="Q5313" s="34">
        <f t="shared" si="3"/>
        <v>1.189497717</v>
      </c>
      <c r="R5313" s="35" t="str">
        <f t="shared" si="4"/>
        <v>Medio</v>
      </c>
      <c r="S5313" s="35" t="str">
        <f>IF(O5313="","",IF(O5313&gt;AVERAGE('Base de datos limpia'!$O$2:$O$8001),"Alto","Normal"))
</f>
        <v>Normal</v>
      </c>
      <c r="T5313" s="35" t="str">
        <f t="shared" si="5"/>
        <v>Gamer moderado</v>
      </c>
      <c r="U5313" s="35"/>
    </row>
    <row r="5314">
      <c r="A5314" s="28">
        <v>5313.0</v>
      </c>
      <c r="B5314" s="28">
        <v>23.0</v>
      </c>
      <c r="C5314" s="28" t="str">
        <f>TRIM(PROPER('Base de datos cruda'!C5314))</f>
        <v>Female</v>
      </c>
      <c r="D5314" s="28">
        <v>7.41</v>
      </c>
      <c r="E5314" s="28">
        <v>6.8</v>
      </c>
      <c r="F5314" s="28">
        <v>8.82</v>
      </c>
      <c r="G5314" s="28">
        <v>62.19</v>
      </c>
      <c r="H5314" s="28" t="str">
        <f>TRIM(PROPER('Base de datos cruda'!H5314))</f>
        <v>Fps</v>
      </c>
      <c r="I5314" s="28">
        <v>0.11</v>
      </c>
      <c r="J5314" s="28">
        <v>9.16</v>
      </c>
      <c r="K5314" s="28">
        <v>213.81</v>
      </c>
      <c r="L5314" s="28">
        <f>IF('Base de datos cruda'!L5314&lt;0,,'Base de datos cruda'!L5314)</f>
        <v>13.86</v>
      </c>
      <c r="M5314" s="28" t="str">
        <f>IF(TRIM(PROPER('Base de datos cruda'!M5314))="High","Alto",IF(TRIM(PROPER('Base de datos cruda'!M5314))="Medium","Medio","Bajo"))</f>
        <v>Bajo</v>
      </c>
      <c r="N5314" s="29">
        <v>55.96</v>
      </c>
      <c r="O5314" s="32">
        <f t="shared" si="1"/>
        <v>55.96</v>
      </c>
      <c r="P5314" s="33">
        <f t="shared" si="2"/>
        <v>16.57</v>
      </c>
      <c r="Q5314" s="34">
        <f t="shared" si="3"/>
        <v>0.9176788124</v>
      </c>
      <c r="R5314" s="35" t="str">
        <f t="shared" si="4"/>
        <v>Medio</v>
      </c>
      <c r="S5314" s="35" t="str">
        <f>IF(O5314="","",IF(O5314&gt;AVERAGE('Base de datos limpia'!$O$2:$O$8001),"Alto","Normal"))
</f>
        <v>Normal</v>
      </c>
      <c r="T5314" s="35" t="str">
        <f t="shared" si="5"/>
        <v>Gamer intensivo</v>
      </c>
      <c r="U5314" s="35"/>
    </row>
    <row r="5315">
      <c r="A5315" s="28">
        <v>5314.0</v>
      </c>
      <c r="B5315" s="28">
        <v>24.0</v>
      </c>
      <c r="C5315" s="28" t="str">
        <f>TRIM(PROPER('Base de datos cruda'!C5315))</f>
        <v>Female</v>
      </c>
      <c r="D5315" s="28">
        <v>4.29</v>
      </c>
      <c r="E5315" s="28">
        <v>7.76</v>
      </c>
      <c r="F5315" s="28">
        <v>4.07</v>
      </c>
      <c r="G5315" s="28">
        <v>64.46</v>
      </c>
      <c r="H5315" s="28" t="str">
        <f>TRIM(PROPER('Base de datos cruda'!H5315))</f>
        <v>Rpg</v>
      </c>
      <c r="I5315" s="28">
        <v>1.43</v>
      </c>
      <c r="J5315" s="28">
        <v>8.42</v>
      </c>
      <c r="K5315" s="28">
        <v>260.2</v>
      </c>
      <c r="L5315" s="28">
        <f>IF('Base de datos cruda'!L5315&lt;0,,'Base de datos cruda'!L5315)</f>
        <v>9.6</v>
      </c>
      <c r="M5315" s="28" t="str">
        <f>IF(TRIM(PROPER('Base de datos cruda'!M5315))="High","Alto",IF(TRIM(PROPER('Base de datos cruda'!M5315))="Medium","Medio","Bajo"))</f>
        <v>Alto</v>
      </c>
      <c r="N5315" s="29">
        <v>63.0</v>
      </c>
      <c r="O5315" s="32">
        <f t="shared" si="1"/>
        <v>63</v>
      </c>
      <c r="P5315" s="33">
        <f t="shared" si="2"/>
        <v>12.71</v>
      </c>
      <c r="Q5315" s="34">
        <f t="shared" si="3"/>
        <v>1.808857809</v>
      </c>
      <c r="R5315" s="35" t="str">
        <f t="shared" si="4"/>
        <v>Medio</v>
      </c>
      <c r="S5315" s="35" t="str">
        <f>IF(O5315="","",IF(O5315&gt;AVERAGE('Base de datos limpia'!$O$2:$O$8001),"Alto","Normal"))
</f>
        <v>Normal</v>
      </c>
      <c r="T5315" s="35" t="str">
        <f t="shared" si="5"/>
        <v>Gamer intensivo</v>
      </c>
      <c r="U5315" s="35"/>
    </row>
    <row r="5316">
      <c r="A5316" s="28">
        <v>5315.0</v>
      </c>
      <c r="B5316" s="28">
        <v>20.0</v>
      </c>
      <c r="C5316" s="28" t="str">
        <f>TRIM(PROPER('Base de datos cruda'!C5316))</f>
        <v>Male</v>
      </c>
      <c r="D5316" s="28">
        <v>4.12</v>
      </c>
      <c r="E5316" s="28">
        <v>3.94</v>
      </c>
      <c r="F5316" s="28">
        <v>7.41</v>
      </c>
      <c r="G5316" s="28">
        <v>84.08</v>
      </c>
      <c r="H5316" s="28" t="str">
        <f>TRIM(PROPER('Base de datos cruda'!H5316))</f>
        <v>Fps</v>
      </c>
      <c r="I5316" s="28">
        <v>3.3</v>
      </c>
      <c r="J5316" s="28">
        <v>10.1</v>
      </c>
      <c r="K5316" s="28">
        <v>272.4</v>
      </c>
      <c r="L5316" s="28">
        <f>IF('Base de datos cruda'!L5316&lt;0,,'Base de datos cruda'!L5316)</f>
        <v>10.91</v>
      </c>
      <c r="M5316" s="28" t="str">
        <f>IF(TRIM(PROPER('Base de datos cruda'!M5316))="High","Alto",IF(TRIM(PROPER('Base de datos cruda'!M5316))="Medium","Medio","Bajo"))</f>
        <v>Medio</v>
      </c>
      <c r="N5316" s="29">
        <v>66.56</v>
      </c>
      <c r="O5316" s="32">
        <f t="shared" si="1"/>
        <v>66.56</v>
      </c>
      <c r="P5316" s="33">
        <f t="shared" si="2"/>
        <v>14.22</v>
      </c>
      <c r="Q5316" s="34">
        <f t="shared" si="3"/>
        <v>0.9563106796</v>
      </c>
      <c r="R5316" s="35" t="str">
        <f t="shared" si="4"/>
        <v>Medio</v>
      </c>
      <c r="S5316" s="35" t="str">
        <f>IF(O5316="","",IF(O5316&gt;AVERAGE('Base de datos limpia'!$O$2:$O$8001),"Alto","Normal"))
</f>
        <v>Alto</v>
      </c>
      <c r="T5316" s="35" t="str">
        <f t="shared" si="5"/>
        <v>Gamer moderado</v>
      </c>
      <c r="U5316" s="35"/>
    </row>
    <row r="5317">
      <c r="A5317" s="28">
        <v>5316.0</v>
      </c>
      <c r="B5317" s="28">
        <v>24.0</v>
      </c>
      <c r="C5317" s="28" t="str">
        <f>TRIM(PROPER('Base de datos cruda'!C5317))</f>
        <v>Female</v>
      </c>
      <c r="D5317" s="28">
        <v>0.34</v>
      </c>
      <c r="E5317" s="28">
        <v>6.28</v>
      </c>
      <c r="F5317" s="28">
        <v>8.4</v>
      </c>
      <c r="G5317" s="28">
        <v>71.4</v>
      </c>
      <c r="H5317" s="28" t="str">
        <f>TRIM(PROPER('Base de datos cruda'!H5317))</f>
        <v>Fps</v>
      </c>
      <c r="I5317" s="28">
        <v>4.45</v>
      </c>
      <c r="J5317" s="28">
        <v>2.82</v>
      </c>
      <c r="K5317" s="28">
        <v>306.73</v>
      </c>
      <c r="L5317" s="28" t="str">
        <f>IF('Base de datos cruda'!L5317&lt;0,,'Base de datos cruda'!L5317)</f>
        <v/>
      </c>
      <c r="M5317" s="28" t="str">
        <f>IF(TRIM(PROPER('Base de datos cruda'!M5317))="High","Alto",IF(TRIM(PROPER('Base de datos cruda'!M5317))="Medium","Medio","Bajo"))</f>
        <v>Medio</v>
      </c>
      <c r="N5317" s="29">
        <v>86.59</v>
      </c>
      <c r="O5317" s="32">
        <f t="shared" si="1"/>
        <v>86.59</v>
      </c>
      <c r="P5317" s="33">
        <f t="shared" si="2"/>
        <v>3.16</v>
      </c>
      <c r="Q5317" s="34">
        <f t="shared" si="3"/>
        <v>18.47058824</v>
      </c>
      <c r="R5317" s="35" t="str">
        <f t="shared" si="4"/>
        <v>Alto</v>
      </c>
      <c r="S5317" s="35" t="str">
        <f>IF(O5317="","",IF(O5317&gt;AVERAGE('Base de datos limpia'!$O$2:$O$8001),"Alto","Normal"))
</f>
        <v>Alto</v>
      </c>
      <c r="T5317" s="35" t="str">
        <f t="shared" si="5"/>
        <v>Gamer intensivo</v>
      </c>
      <c r="U5317" s="35"/>
    </row>
    <row r="5318">
      <c r="A5318" s="28">
        <v>5317.0</v>
      </c>
      <c r="B5318" s="28">
        <v>17.0</v>
      </c>
      <c r="C5318" s="28" t="str">
        <f>TRIM(PROPER('Base de datos cruda'!C5318))</f>
        <v>Male</v>
      </c>
      <c r="D5318" s="28">
        <v>0.56</v>
      </c>
      <c r="E5318" s="28">
        <v>4.5</v>
      </c>
      <c r="F5318" s="28">
        <v>4.13</v>
      </c>
      <c r="G5318" s="28">
        <v>65.51</v>
      </c>
      <c r="H5318" s="28" t="str">
        <f>TRIM(PROPER('Base de datos cruda'!H5318))</f>
        <v>Casual</v>
      </c>
      <c r="I5318" s="28">
        <v>3.35</v>
      </c>
      <c r="J5318" s="28">
        <v>4.73</v>
      </c>
      <c r="K5318" s="28">
        <v>309.1</v>
      </c>
      <c r="L5318" s="28">
        <f>IF('Base de datos cruda'!L5318&lt;0,,'Base de datos cruda'!L5318)</f>
        <v>1.39</v>
      </c>
      <c r="M5318" s="28" t="str">
        <f>IF(TRIM(PROPER('Base de datos cruda'!M5318))="High","Alto",IF(TRIM(PROPER('Base de datos cruda'!M5318))="Medium","Medio","Bajo"))</f>
        <v>Medio</v>
      </c>
      <c r="N5318" s="29">
        <v>56.02</v>
      </c>
      <c r="O5318" s="32">
        <f t="shared" si="1"/>
        <v>56.02</v>
      </c>
      <c r="P5318" s="33">
        <f t="shared" si="2"/>
        <v>5.29</v>
      </c>
      <c r="Q5318" s="34">
        <f t="shared" si="3"/>
        <v>8.035714286</v>
      </c>
      <c r="R5318" s="35" t="str">
        <f t="shared" si="4"/>
        <v>Medio</v>
      </c>
      <c r="S5318" s="35" t="str">
        <f>IF(O5318="","",IF(O5318&gt;AVERAGE('Base de datos limpia'!$O$2:$O$8001),"Alto","Normal"))
</f>
        <v>Normal</v>
      </c>
      <c r="T5318" s="35" t="str">
        <f t="shared" si="5"/>
        <v>Gamer moderado</v>
      </c>
      <c r="U5318" s="35"/>
    </row>
    <row r="5319">
      <c r="A5319" s="28">
        <v>5318.0</v>
      </c>
      <c r="B5319" s="28">
        <v>24.0</v>
      </c>
      <c r="C5319" s="28" t="str">
        <f>TRIM(PROPER('Base de datos cruda'!C5319))</f>
        <v>Female</v>
      </c>
      <c r="D5319" s="28">
        <v>0.06</v>
      </c>
      <c r="E5319" s="28">
        <v>7.45</v>
      </c>
      <c r="F5319" s="28">
        <v>7.63</v>
      </c>
      <c r="G5319" s="28">
        <v>73.6</v>
      </c>
      <c r="H5319" s="28" t="str">
        <f>TRIM(PROPER('Base de datos cruda'!H5319))</f>
        <v>Fps</v>
      </c>
      <c r="I5319" s="28">
        <v>1.33</v>
      </c>
      <c r="J5319" s="28">
        <v>5.59</v>
      </c>
      <c r="K5319" s="28">
        <v>318.01</v>
      </c>
      <c r="L5319" s="28">
        <f>IF('Base de datos cruda'!L5319&lt;0,,'Base de datos cruda'!L5319)</f>
        <v>4.28</v>
      </c>
      <c r="M5319" s="28" t="str">
        <f>IF(TRIM(PROPER('Base de datos cruda'!M5319))="High","Alto",IF(TRIM(PROPER('Base de datos cruda'!M5319))="Medium","Medio","Bajo"))</f>
        <v>Medio</v>
      </c>
      <c r="N5319" s="29">
        <v>100.0</v>
      </c>
      <c r="O5319" s="32">
        <f t="shared" si="1"/>
        <v>100</v>
      </c>
      <c r="P5319" s="33">
        <f t="shared" si="2"/>
        <v>5.65</v>
      </c>
      <c r="Q5319" s="34">
        <f t="shared" si="3"/>
        <v>124.1666667</v>
      </c>
      <c r="R5319" s="35" t="str">
        <f t="shared" si="4"/>
        <v>Alto</v>
      </c>
      <c r="S5319" s="35" t="str">
        <f>IF(O5319="","",IF(O5319&gt;AVERAGE('Base de datos limpia'!$O$2:$O$8001),"Alto","Normal"))
</f>
        <v>Alto</v>
      </c>
      <c r="T5319" s="35" t="str">
        <f t="shared" si="5"/>
        <v>Gamer intensivo</v>
      </c>
      <c r="U5319" s="35"/>
    </row>
    <row r="5320">
      <c r="A5320" s="28">
        <v>5319.0</v>
      </c>
      <c r="B5320" s="28">
        <v>19.0</v>
      </c>
      <c r="C5320" s="28" t="str">
        <f>TRIM(PROPER('Base de datos cruda'!C5320))</f>
        <v>Other</v>
      </c>
      <c r="D5320" s="28">
        <v>7.31</v>
      </c>
      <c r="E5320" s="28">
        <v>2.48</v>
      </c>
      <c r="F5320" s="28">
        <v>8.99</v>
      </c>
      <c r="G5320" s="28">
        <v>68.04</v>
      </c>
      <c r="H5320" s="28" t="str">
        <f>TRIM(PROPER('Base de datos cruda'!H5320))</f>
        <v>Rpg</v>
      </c>
      <c r="I5320" s="28">
        <v>2.54</v>
      </c>
      <c r="J5320" s="28">
        <v>12.81</v>
      </c>
      <c r="K5320" s="28">
        <v>253.49</v>
      </c>
      <c r="L5320" s="28">
        <f>IF('Base de datos cruda'!L5320&lt;0,,'Base de datos cruda'!L5320)</f>
        <v>18.3</v>
      </c>
      <c r="M5320" s="28" t="str">
        <f>IF(TRIM(PROPER('Base de datos cruda'!M5320))="High","Alto",IF(TRIM(PROPER('Base de datos cruda'!M5320))="Medium","Medio","Bajo"))</f>
        <v>Bajo</v>
      </c>
      <c r="N5320" s="29">
        <v>22.01</v>
      </c>
      <c r="O5320" s="32">
        <f t="shared" si="1"/>
        <v>22.01</v>
      </c>
      <c r="P5320" s="33">
        <f t="shared" si="2"/>
        <v>20.12</v>
      </c>
      <c r="Q5320" s="34">
        <f t="shared" si="3"/>
        <v>0.3392612859</v>
      </c>
      <c r="R5320" s="35" t="str">
        <f t="shared" si="4"/>
        <v>Bajo</v>
      </c>
      <c r="S5320" s="35" t="str">
        <f>IF(O5320="","",IF(O5320&gt;AVERAGE('Base de datos limpia'!$O$2:$O$8001),"Alto","Normal"))
</f>
        <v>Normal</v>
      </c>
      <c r="T5320" s="35" t="str">
        <f t="shared" si="5"/>
        <v>Gamer casual</v>
      </c>
      <c r="U5320" s="35"/>
    </row>
    <row r="5321">
      <c r="A5321" s="28">
        <v>5320.0</v>
      </c>
      <c r="B5321" s="28">
        <v>21.0</v>
      </c>
      <c r="C5321" s="28" t="str">
        <f>TRIM(PROPER('Base de datos cruda'!C5321))</f>
        <v>Male</v>
      </c>
      <c r="D5321" s="28">
        <v>3.27</v>
      </c>
      <c r="E5321" s="28">
        <v>3.31</v>
      </c>
      <c r="F5321" s="28">
        <v>7.2</v>
      </c>
      <c r="G5321" s="28">
        <v>60.96</v>
      </c>
      <c r="H5321" s="28" t="str">
        <f>TRIM(PROPER('Base de datos cruda'!H5321))</f>
        <v>Fps</v>
      </c>
      <c r="I5321" s="28">
        <v>3.24</v>
      </c>
      <c r="J5321" s="28">
        <v>5.88</v>
      </c>
      <c r="K5321" s="28">
        <v>267.7</v>
      </c>
      <c r="L5321" s="28">
        <f>IF('Base de datos cruda'!L5321&lt;0,,'Base de datos cruda'!L5321)</f>
        <v>2.26</v>
      </c>
      <c r="M5321" s="28" t="str">
        <f>IF(TRIM(PROPER('Base de datos cruda'!M5321))="High","Alto",IF(TRIM(PROPER('Base de datos cruda'!M5321))="Medium","Medio","Bajo"))</f>
        <v>Medio</v>
      </c>
      <c r="N5321" s="29">
        <v>49.16</v>
      </c>
      <c r="O5321" s="32">
        <f t="shared" si="1"/>
        <v>49.16</v>
      </c>
      <c r="P5321" s="33">
        <f t="shared" si="2"/>
        <v>9.15</v>
      </c>
      <c r="Q5321" s="34">
        <f t="shared" si="3"/>
        <v>1.012232416</v>
      </c>
      <c r="R5321" s="35" t="str">
        <f t="shared" si="4"/>
        <v>Bajo</v>
      </c>
      <c r="S5321" s="35" t="str">
        <f>IF(O5321="","",IF(O5321&gt;AVERAGE('Base de datos limpia'!$O$2:$O$8001),"Alto","Normal"))
</f>
        <v>Normal</v>
      </c>
      <c r="T5321" s="35" t="str">
        <f t="shared" si="5"/>
        <v>Gamer moderado</v>
      </c>
      <c r="U5321" s="35"/>
    </row>
    <row r="5322">
      <c r="A5322" s="28">
        <v>5321.0</v>
      </c>
      <c r="B5322" s="28">
        <v>21.0</v>
      </c>
      <c r="C5322" s="28" t="str">
        <f>TRIM(PROPER('Base de datos cruda'!C5322))</f>
        <v>Female</v>
      </c>
      <c r="D5322" s="28">
        <v>3.75</v>
      </c>
      <c r="E5322" s="28">
        <v>4.83</v>
      </c>
      <c r="F5322" s="28">
        <v>6.07</v>
      </c>
      <c r="G5322" s="28">
        <v>66.07</v>
      </c>
      <c r="H5322" s="28" t="str">
        <f>TRIM(PROPER('Base de datos cruda'!H5322))</f>
        <v>Rpg</v>
      </c>
      <c r="I5322" s="28">
        <v>0.68</v>
      </c>
      <c r="J5322" s="28">
        <v>5.22</v>
      </c>
      <c r="K5322" s="28">
        <v>277.36</v>
      </c>
      <c r="L5322" s="28">
        <f>IF('Base de datos cruda'!L5322&lt;0,,'Base de datos cruda'!L5322)</f>
        <v>7.78</v>
      </c>
      <c r="M5322" s="28" t="str">
        <f>IF(TRIM(PROPER('Base de datos cruda'!M5322))="High","Alto",IF(TRIM(PROPER('Base de datos cruda'!M5322))="Medium","Medio","Bajo"))</f>
        <v>Medio</v>
      </c>
      <c r="N5322" s="29">
        <v>62.58</v>
      </c>
      <c r="O5322" s="32">
        <f t="shared" si="1"/>
        <v>62.58</v>
      </c>
      <c r="P5322" s="33">
        <f t="shared" si="2"/>
        <v>8.97</v>
      </c>
      <c r="Q5322" s="34">
        <f t="shared" si="3"/>
        <v>1.288</v>
      </c>
      <c r="R5322" s="35" t="str">
        <f t="shared" si="4"/>
        <v>Medio</v>
      </c>
      <c r="S5322" s="35" t="str">
        <f>IF(O5322="","",IF(O5322&gt;AVERAGE('Base de datos limpia'!$O$2:$O$8001),"Alto","Normal"))
</f>
        <v>Normal</v>
      </c>
      <c r="T5322" s="35" t="str">
        <f t="shared" si="5"/>
        <v>Gamer moderado</v>
      </c>
      <c r="U5322" s="35"/>
    </row>
    <row r="5323">
      <c r="A5323" s="28">
        <v>5322.0</v>
      </c>
      <c r="B5323" s="28">
        <v>21.0</v>
      </c>
      <c r="C5323" s="28" t="str">
        <f>TRIM(PROPER('Base de datos cruda'!C5323))</f>
        <v>Female</v>
      </c>
      <c r="D5323" s="28">
        <v>6.76</v>
      </c>
      <c r="E5323" s="28">
        <v>9.0</v>
      </c>
      <c r="F5323" s="28">
        <v>8.37</v>
      </c>
      <c r="G5323" s="28">
        <v>95.32</v>
      </c>
      <c r="H5323" s="28" t="str">
        <f>TRIM(PROPER('Base de datos cruda'!H5323))</f>
        <v>Fps</v>
      </c>
      <c r="I5323" s="28">
        <v>2.72</v>
      </c>
      <c r="J5323" s="28">
        <v>10.99</v>
      </c>
      <c r="K5323" s="28">
        <v>228.63</v>
      </c>
      <c r="L5323" s="28">
        <f>IF('Base de datos cruda'!L5323&lt;0,,'Base de datos cruda'!L5323)</f>
        <v>15.35</v>
      </c>
      <c r="M5323" s="28" t="str">
        <f>IF(TRIM(PROPER('Base de datos cruda'!M5323))="High","Alto",IF(TRIM(PROPER('Base de datos cruda'!M5323))="Medium","Medio","Bajo"))</f>
        <v>Bajo</v>
      </c>
      <c r="N5323" s="29">
        <v>78.2955590683598</v>
      </c>
      <c r="O5323" s="32">
        <f t="shared" si="1"/>
        <v>78.29555907</v>
      </c>
      <c r="P5323" s="33">
        <f t="shared" si="2"/>
        <v>17.75</v>
      </c>
      <c r="Q5323" s="34">
        <f t="shared" si="3"/>
        <v>1.331360947</v>
      </c>
      <c r="R5323" s="35" t="str">
        <f t="shared" si="4"/>
        <v>Alto</v>
      </c>
      <c r="S5323" s="35" t="str">
        <f>IF(O5323="","",IF(O5323&gt;AVERAGE('Base de datos limpia'!$O$2:$O$8001),"Alto","Normal"))
</f>
        <v>Alto</v>
      </c>
      <c r="T5323" s="35" t="str">
        <f t="shared" si="5"/>
        <v>Gamer intensivo</v>
      </c>
      <c r="U5323" s="35"/>
    </row>
    <row r="5324">
      <c r="A5324" s="28">
        <v>5323.0</v>
      </c>
      <c r="B5324" s="28">
        <v>17.0</v>
      </c>
      <c r="C5324" s="28" t="str">
        <f>TRIM(PROPER('Base de datos cruda'!C5324))</f>
        <v>Male</v>
      </c>
      <c r="D5324" s="28">
        <v>4.87</v>
      </c>
      <c r="E5324" s="28">
        <v>6.16</v>
      </c>
      <c r="F5324" s="28">
        <v>6.77</v>
      </c>
      <c r="G5324" s="28">
        <v>60.48</v>
      </c>
      <c r="H5324" s="28" t="str">
        <f>TRIM(PROPER('Base de datos cruda'!H5324))</f>
        <v>Fps</v>
      </c>
      <c r="I5324" s="28">
        <v>2.36</v>
      </c>
      <c r="J5324" s="28">
        <v>10.6</v>
      </c>
      <c r="K5324" s="28">
        <v>250.94</v>
      </c>
      <c r="L5324" s="28">
        <f>IF('Base de datos cruda'!L5324&lt;0,,'Base de datos cruda'!L5324)</f>
        <v>10.78</v>
      </c>
      <c r="M5324" s="28" t="str">
        <f>IF(TRIM(PROPER('Base de datos cruda'!M5324))="High","Alto",IF(TRIM(PROPER('Base de datos cruda'!M5324))="Medium","Medio","Bajo"))</f>
        <v>Medio</v>
      </c>
      <c r="N5324" s="29">
        <v>64.37</v>
      </c>
      <c r="O5324" s="32">
        <f t="shared" si="1"/>
        <v>64.37</v>
      </c>
      <c r="P5324" s="33">
        <f t="shared" si="2"/>
        <v>15.47</v>
      </c>
      <c r="Q5324" s="34">
        <f t="shared" si="3"/>
        <v>1.264887064</v>
      </c>
      <c r="R5324" s="35" t="str">
        <f t="shared" si="4"/>
        <v>Medio</v>
      </c>
      <c r="S5324" s="35" t="str">
        <f>IF(O5324="","",IF(O5324&gt;AVERAGE('Base de datos limpia'!$O$2:$O$8001),"Alto","Normal"))
</f>
        <v>Normal</v>
      </c>
      <c r="T5324" s="35" t="str">
        <f t="shared" si="5"/>
        <v>Gamer intensivo</v>
      </c>
      <c r="U5324" s="35"/>
    </row>
    <row r="5325">
      <c r="A5325" s="28">
        <v>5324.0</v>
      </c>
      <c r="B5325" s="28">
        <v>22.0</v>
      </c>
      <c r="C5325" s="28" t="str">
        <f>TRIM(PROPER('Base de datos cruda'!C5325))</f>
        <v>Female</v>
      </c>
      <c r="D5325" s="28">
        <v>4.88</v>
      </c>
      <c r="E5325" s="28">
        <v>9.69</v>
      </c>
      <c r="F5325" s="28">
        <v>7.75</v>
      </c>
      <c r="G5325" s="28">
        <v>90.95</v>
      </c>
      <c r="H5325" s="28" t="str">
        <f>TRIM(PROPER('Base de datos cruda'!H5325))</f>
        <v>Fps</v>
      </c>
      <c r="I5325" s="28">
        <v>1.68</v>
      </c>
      <c r="J5325" s="28">
        <v>8.42</v>
      </c>
      <c r="K5325" s="28">
        <v>252.69</v>
      </c>
      <c r="L5325" s="28">
        <f>IF('Base de datos cruda'!L5325&lt;0,,'Base de datos cruda'!L5325)</f>
        <v>11.25</v>
      </c>
      <c r="M5325" s="28" t="str">
        <f>IF(TRIM(PROPER('Base de datos cruda'!M5325))="High","Alto",IF(TRIM(PROPER('Base de datos cruda'!M5325))="Medium","Medio","Bajo"))</f>
        <v>Medio</v>
      </c>
      <c r="N5325" s="29">
        <v>100.0</v>
      </c>
      <c r="O5325" s="32">
        <f t="shared" si="1"/>
        <v>100</v>
      </c>
      <c r="P5325" s="33">
        <f t="shared" si="2"/>
        <v>13.3</v>
      </c>
      <c r="Q5325" s="34">
        <f t="shared" si="3"/>
        <v>1.985655738</v>
      </c>
      <c r="R5325" s="35" t="str">
        <f t="shared" si="4"/>
        <v>Alto</v>
      </c>
      <c r="S5325" s="35" t="str">
        <f>IF(O5325="","",IF(O5325&gt;AVERAGE('Base de datos limpia'!$O$2:$O$8001),"Alto","Normal"))
</f>
        <v>Alto</v>
      </c>
      <c r="T5325" s="35" t="str">
        <f t="shared" si="5"/>
        <v>Gamer intensivo</v>
      </c>
      <c r="U5325" s="35"/>
    </row>
    <row r="5326">
      <c r="A5326" s="28">
        <v>5325.0</v>
      </c>
      <c r="B5326" s="28">
        <v>21.0</v>
      </c>
      <c r="C5326" s="28" t="str">
        <f>TRIM(PROPER('Base de datos cruda'!C5326))</f>
        <v>Female</v>
      </c>
      <c r="D5326" s="28">
        <v>2.37</v>
      </c>
      <c r="E5326" s="28">
        <v>1.93</v>
      </c>
      <c r="F5326" s="28">
        <v>6.94</v>
      </c>
      <c r="G5326" s="28">
        <v>90.14</v>
      </c>
      <c r="H5326" s="28" t="str">
        <f>TRIM(PROPER('Base de datos cruda'!H5326))</f>
        <v>Fps</v>
      </c>
      <c r="I5326" s="28">
        <v>3.12</v>
      </c>
      <c r="J5326" s="28">
        <v>5.66</v>
      </c>
      <c r="K5326" s="28">
        <v>289.99</v>
      </c>
      <c r="L5326" s="28">
        <f>IF('Base de datos cruda'!L5326&lt;0,,'Base de datos cruda'!L5326)</f>
        <v>7.17</v>
      </c>
      <c r="M5326" s="28" t="str">
        <f>IF(TRIM(PROPER('Base de datos cruda'!M5326))="High","Alto",IF(TRIM(PROPER('Base de datos cruda'!M5326))="Medium","Medio","Bajo"))</f>
        <v>Medio</v>
      </c>
      <c r="N5326" s="29">
        <v>65.82</v>
      </c>
      <c r="O5326" s="32">
        <f t="shared" si="1"/>
        <v>65.82</v>
      </c>
      <c r="P5326" s="33">
        <f t="shared" si="2"/>
        <v>8.03</v>
      </c>
      <c r="Q5326" s="34">
        <f t="shared" si="3"/>
        <v>0.8143459916</v>
      </c>
      <c r="R5326" s="35" t="str">
        <f t="shared" si="4"/>
        <v>Medio</v>
      </c>
      <c r="S5326" s="35" t="str">
        <f>IF(O5326="","",IF(O5326&gt;AVERAGE('Base de datos limpia'!$O$2:$O$8001),"Alto","Normal"))
</f>
        <v>Alto</v>
      </c>
      <c r="T5326" s="35" t="str">
        <f t="shared" si="5"/>
        <v>Gamer casual</v>
      </c>
      <c r="U5326" s="35"/>
    </row>
    <row r="5327">
      <c r="A5327" s="28">
        <v>5326.0</v>
      </c>
      <c r="B5327" s="28">
        <v>16.0</v>
      </c>
      <c r="C5327" s="28" t="str">
        <f>TRIM(PROPER('Base de datos cruda'!C5327))</f>
        <v>Male</v>
      </c>
      <c r="D5327" s="28">
        <v>6.67</v>
      </c>
      <c r="E5327" s="28">
        <v>5.14</v>
      </c>
      <c r="F5327" s="28">
        <v>4.19</v>
      </c>
      <c r="G5327" s="28">
        <v>82.57</v>
      </c>
      <c r="H5327" s="28" t="str">
        <f>TRIM(PROPER('Base de datos cruda'!H5327))</f>
        <v>Casual</v>
      </c>
      <c r="I5327" s="28">
        <v>3.18</v>
      </c>
      <c r="J5327" s="28">
        <v>11.99</v>
      </c>
      <c r="K5327" s="28">
        <v>254.3</v>
      </c>
      <c r="L5327" s="28">
        <f>IF('Base de datos cruda'!L5327&lt;0,,'Base de datos cruda'!L5327)</f>
        <v>17.43</v>
      </c>
      <c r="M5327" s="28" t="str">
        <f>IF(TRIM(PROPER('Base de datos cruda'!M5327))="High","Alto",IF(TRIM(PROPER('Base de datos cruda'!M5327))="Medium","Medio","Bajo"))</f>
        <v>Bajo</v>
      </c>
      <c r="N5327" s="29">
        <v>38.25</v>
      </c>
      <c r="O5327" s="32">
        <f t="shared" si="1"/>
        <v>38.25</v>
      </c>
      <c r="P5327" s="33">
        <f t="shared" si="2"/>
        <v>18.66</v>
      </c>
      <c r="Q5327" s="34">
        <f t="shared" si="3"/>
        <v>0.7706146927</v>
      </c>
      <c r="R5327" s="35" t="str">
        <f t="shared" si="4"/>
        <v>Bajo</v>
      </c>
      <c r="S5327" s="35" t="str">
        <f>IF(O5327="","",IF(O5327&gt;AVERAGE('Base de datos limpia'!$O$2:$O$8001),"Alto","Normal"))
</f>
        <v>Normal</v>
      </c>
      <c r="T5327" s="35" t="str">
        <f t="shared" si="5"/>
        <v>Gamer moderado</v>
      </c>
      <c r="U5327" s="35"/>
    </row>
    <row r="5328">
      <c r="A5328" s="28">
        <v>5327.0</v>
      </c>
      <c r="B5328" s="28">
        <v>17.0</v>
      </c>
      <c r="C5328" s="28" t="str">
        <f>TRIM(PROPER('Base de datos cruda'!C5328))</f>
        <v>Male</v>
      </c>
      <c r="D5328" s="28">
        <v>1.33</v>
      </c>
      <c r="E5328" s="28">
        <v>4.77</v>
      </c>
      <c r="F5328" s="28">
        <v>5.07</v>
      </c>
      <c r="G5328" s="28">
        <v>68.34</v>
      </c>
      <c r="H5328" s="28" t="str">
        <f>TRIM(PROPER('Base de datos cruda'!H5328))</f>
        <v>Casual</v>
      </c>
      <c r="I5328" s="28">
        <v>4.86</v>
      </c>
      <c r="J5328" s="28">
        <v>4.45</v>
      </c>
      <c r="K5328" s="28">
        <v>315.79</v>
      </c>
      <c r="L5328" s="28">
        <f>IF('Base de datos cruda'!L5328&lt;0,,'Base de datos cruda'!L5328)</f>
        <v>4.42</v>
      </c>
      <c r="M5328" s="28" t="str">
        <f>IF(TRIM(PROPER('Base de datos cruda'!M5328))="High","Alto",IF(TRIM(PROPER('Base de datos cruda'!M5328))="Medium","Medio","Bajo"))</f>
        <v>Medio</v>
      </c>
      <c r="N5328" s="29">
        <v>65.47</v>
      </c>
      <c r="O5328" s="32">
        <f t="shared" si="1"/>
        <v>65.47</v>
      </c>
      <c r="P5328" s="33">
        <f t="shared" si="2"/>
        <v>5.78</v>
      </c>
      <c r="Q5328" s="34">
        <f t="shared" si="3"/>
        <v>3.586466165</v>
      </c>
      <c r="R5328" s="35" t="str">
        <f t="shared" si="4"/>
        <v>Medio</v>
      </c>
      <c r="S5328" s="35" t="str">
        <f>IF(O5328="","",IF(O5328&gt;AVERAGE('Base de datos limpia'!$O$2:$O$8001),"Alto","Normal"))
</f>
        <v>Normal</v>
      </c>
      <c r="T5328" s="35" t="str">
        <f t="shared" si="5"/>
        <v>Gamer moderado</v>
      </c>
      <c r="U5328" s="35"/>
    </row>
    <row r="5329">
      <c r="A5329" s="28">
        <v>5328.0</v>
      </c>
      <c r="B5329" s="28">
        <v>22.0</v>
      </c>
      <c r="C5329" s="28" t="str">
        <f>TRIM(PROPER('Base de datos cruda'!C5329))</f>
        <v>Male</v>
      </c>
      <c r="D5329" s="28">
        <v>0.43</v>
      </c>
      <c r="E5329" s="28">
        <v>6.4</v>
      </c>
      <c r="F5329" s="28">
        <v>4.39</v>
      </c>
      <c r="G5329" s="28">
        <v>95.12</v>
      </c>
      <c r="H5329" s="28" t="str">
        <f>TRIM(PROPER('Base de datos cruda'!H5329))</f>
        <v>Casual</v>
      </c>
      <c r="I5329" s="28">
        <v>2.14</v>
      </c>
      <c r="J5329" s="28">
        <v>4.83</v>
      </c>
      <c r="K5329" s="28">
        <v>310.26</v>
      </c>
      <c r="L5329" s="28">
        <f>IF('Base de datos cruda'!L5329&lt;0,,'Base de datos cruda'!L5329)</f>
        <v>4.35</v>
      </c>
      <c r="M5329" s="28" t="str">
        <f>IF(TRIM(PROPER('Base de datos cruda'!M5329))="High","Alto",IF(TRIM(PROPER('Base de datos cruda'!M5329))="Medium","Medio","Bajo"))</f>
        <v>Medio</v>
      </c>
      <c r="N5329" s="29">
        <v>79.36</v>
      </c>
      <c r="O5329" s="32">
        <f t="shared" si="1"/>
        <v>79.36</v>
      </c>
      <c r="P5329" s="33">
        <f t="shared" si="2"/>
        <v>5.26</v>
      </c>
      <c r="Q5329" s="34">
        <f t="shared" si="3"/>
        <v>14.88372093</v>
      </c>
      <c r="R5329" s="35" t="str">
        <f t="shared" si="4"/>
        <v>Alto</v>
      </c>
      <c r="S5329" s="35" t="str">
        <f>IF(O5329="","",IF(O5329&gt;AVERAGE('Base de datos limpia'!$O$2:$O$8001),"Alto","Normal"))
</f>
        <v>Alto</v>
      </c>
      <c r="T5329" s="35" t="str">
        <f t="shared" si="5"/>
        <v>Gamer intensivo</v>
      </c>
      <c r="U5329" s="35"/>
    </row>
    <row r="5330">
      <c r="A5330" s="28">
        <v>5329.0</v>
      </c>
      <c r="B5330" s="28">
        <v>16.0</v>
      </c>
      <c r="C5330" s="28" t="str">
        <f>TRIM(PROPER('Base de datos cruda'!C5330))</f>
        <v>Female</v>
      </c>
      <c r="D5330" s="28">
        <v>1.53</v>
      </c>
      <c r="E5330" s="28">
        <v>8.31</v>
      </c>
      <c r="F5330" s="28">
        <v>4.53</v>
      </c>
      <c r="G5330" s="28">
        <v>79.0</v>
      </c>
      <c r="H5330" s="28" t="str">
        <f>TRIM(PROPER('Base de datos cruda'!H5330))</f>
        <v>Fps</v>
      </c>
      <c r="I5330" s="28">
        <v>2.66</v>
      </c>
      <c r="J5330" s="28">
        <v>4.47</v>
      </c>
      <c r="K5330" s="28">
        <v>298.98</v>
      </c>
      <c r="L5330" s="28">
        <f>IF('Base de datos cruda'!L5330&lt;0,,'Base de datos cruda'!L5330)</f>
        <v>4.55</v>
      </c>
      <c r="M5330" s="28" t="str">
        <f>IF(TRIM(PROPER('Base de datos cruda'!M5330))="High","Alto",IF(TRIM(PROPER('Base de datos cruda'!M5330))="Medium","Medio","Bajo"))</f>
        <v>Alto</v>
      </c>
      <c r="N5330" s="29">
        <v>99.22</v>
      </c>
      <c r="O5330" s="32">
        <f t="shared" si="1"/>
        <v>99.22</v>
      </c>
      <c r="P5330" s="33">
        <f t="shared" si="2"/>
        <v>6</v>
      </c>
      <c r="Q5330" s="34">
        <f t="shared" si="3"/>
        <v>5.431372549</v>
      </c>
      <c r="R5330" s="35" t="str">
        <f t="shared" si="4"/>
        <v>Alto</v>
      </c>
      <c r="S5330" s="35" t="str">
        <f>IF(O5330="","",IF(O5330&gt;AVERAGE('Base de datos limpia'!$O$2:$O$8001),"Alto","Normal"))
</f>
        <v>Alto</v>
      </c>
      <c r="T5330" s="35" t="str">
        <f t="shared" si="5"/>
        <v>Gamer intensivo</v>
      </c>
      <c r="U5330" s="35"/>
    </row>
    <row r="5331">
      <c r="A5331" s="28">
        <v>5330.0</v>
      </c>
      <c r="B5331" s="28">
        <v>16.0</v>
      </c>
      <c r="C5331" s="28" t="str">
        <f>TRIM(PROPER('Base de datos cruda'!C5331))</f>
        <v>Female</v>
      </c>
      <c r="D5331" s="28">
        <v>2.14</v>
      </c>
      <c r="E5331" s="28">
        <v>8.57</v>
      </c>
      <c r="F5331" s="28">
        <v>4.08</v>
      </c>
      <c r="G5331" s="28">
        <v>66.93</v>
      </c>
      <c r="H5331" s="28" t="str">
        <f>TRIM(PROPER('Base de datos cruda'!H5331))</f>
        <v>Fps</v>
      </c>
      <c r="I5331" s="28">
        <v>0.79</v>
      </c>
      <c r="J5331" s="28">
        <v>5.03</v>
      </c>
      <c r="K5331" s="28">
        <v>300.23</v>
      </c>
      <c r="L5331" s="28">
        <f>IF('Base de datos cruda'!L5331&lt;0,,'Base de datos cruda'!L5331)</f>
        <v>1.16</v>
      </c>
      <c r="M5331" s="28" t="str">
        <f>IF(TRIM(PROPER('Base de datos cruda'!M5331))="High","Alto",IF(TRIM(PROPER('Base de datos cruda'!M5331))="Medium","Medio","Bajo"))</f>
        <v>Alto</v>
      </c>
      <c r="N5331" s="29">
        <v>72.23</v>
      </c>
      <c r="O5331" s="32">
        <f t="shared" si="1"/>
        <v>72.23</v>
      </c>
      <c r="P5331" s="33">
        <f t="shared" si="2"/>
        <v>7.17</v>
      </c>
      <c r="Q5331" s="34">
        <f t="shared" si="3"/>
        <v>4.004672897</v>
      </c>
      <c r="R5331" s="35" t="str">
        <f t="shared" si="4"/>
        <v>Alto</v>
      </c>
      <c r="S5331" s="35" t="str">
        <f>IF(O5331="","",IF(O5331&gt;AVERAGE('Base de datos limpia'!$O$2:$O$8001),"Alto","Normal"))
</f>
        <v>Alto</v>
      </c>
      <c r="T5331" s="35" t="str">
        <f t="shared" si="5"/>
        <v>Gamer intensivo</v>
      </c>
      <c r="U5331" s="35"/>
    </row>
    <row r="5332">
      <c r="A5332" s="28">
        <v>5331.0</v>
      </c>
      <c r="B5332" s="28">
        <v>16.0</v>
      </c>
      <c r="C5332" s="28" t="str">
        <f>TRIM(PROPER('Base de datos cruda'!C5332))</f>
        <v>Female</v>
      </c>
      <c r="D5332" s="28">
        <v>2.26</v>
      </c>
      <c r="E5332" s="28">
        <v>7.03</v>
      </c>
      <c r="F5332" s="28">
        <v>6.11</v>
      </c>
      <c r="G5332" s="28">
        <v>77.16</v>
      </c>
      <c r="H5332" s="28" t="str">
        <f>TRIM(PROPER('Base de datos cruda'!H5332))</f>
        <v>Rpg</v>
      </c>
      <c r="I5332" s="28">
        <v>2.74</v>
      </c>
      <c r="J5332" s="28">
        <v>4.2</v>
      </c>
      <c r="K5332" s="28">
        <v>293.46</v>
      </c>
      <c r="L5332" s="28">
        <f>IF('Base de datos cruda'!L5332&lt;0,,'Base de datos cruda'!L5332)</f>
        <v>5.22</v>
      </c>
      <c r="M5332" s="28" t="str">
        <f>IF(TRIM(PROPER('Base de datos cruda'!M5332))="High","Alto",IF(TRIM(PROPER('Base de datos cruda'!M5332))="Medium","Medio","Bajo"))</f>
        <v>Medio</v>
      </c>
      <c r="N5332" s="29">
        <v>87.09</v>
      </c>
      <c r="O5332" s="32">
        <f t="shared" si="1"/>
        <v>87.09</v>
      </c>
      <c r="P5332" s="33">
        <f t="shared" si="2"/>
        <v>6.46</v>
      </c>
      <c r="Q5332" s="34">
        <f t="shared" si="3"/>
        <v>3.110619469</v>
      </c>
      <c r="R5332" s="35" t="str">
        <f t="shared" si="4"/>
        <v>Alto</v>
      </c>
      <c r="S5332" s="35" t="str">
        <f>IF(O5332="","",IF(O5332&gt;AVERAGE('Base de datos limpia'!$O$2:$O$8001),"Alto","Normal"))
</f>
        <v>Alto</v>
      </c>
      <c r="T5332" s="35" t="str">
        <f t="shared" si="5"/>
        <v>Gamer intensivo</v>
      </c>
      <c r="U5332" s="35"/>
    </row>
    <row r="5333">
      <c r="A5333" s="28">
        <v>5332.0</v>
      </c>
      <c r="B5333" s="28">
        <v>23.0</v>
      </c>
      <c r="C5333" s="28" t="str">
        <f>TRIM(PROPER('Base de datos cruda'!C5333))</f>
        <v>Male</v>
      </c>
      <c r="D5333" s="28">
        <v>5.36</v>
      </c>
      <c r="E5333" s="28">
        <v>6.77</v>
      </c>
      <c r="F5333" s="28">
        <v>4.89</v>
      </c>
      <c r="G5333" s="28">
        <v>67.8</v>
      </c>
      <c r="H5333" s="28" t="str">
        <f>TRIM(PROPER('Base de datos cruda'!H5333))</f>
        <v>Casual</v>
      </c>
      <c r="I5333" s="28">
        <v>0.18</v>
      </c>
      <c r="J5333" s="28">
        <v>6.8</v>
      </c>
      <c r="K5333" s="28">
        <v>249.31</v>
      </c>
      <c r="L5333" s="28">
        <f>IF('Base de datos cruda'!L5333&lt;0,,'Base de datos cruda'!L5333)</f>
        <v>8.98</v>
      </c>
      <c r="M5333" s="28" t="str">
        <f>IF(TRIM(PROPER('Base de datos cruda'!M5333))="High","Alto",IF(TRIM(PROPER('Base de datos cruda'!M5333))="Medium","Medio","Bajo"))</f>
        <v>Bajo</v>
      </c>
      <c r="N5333" s="29">
        <v>47.66</v>
      </c>
      <c r="O5333" s="32">
        <f t="shared" si="1"/>
        <v>47.66</v>
      </c>
      <c r="P5333" s="33">
        <f t="shared" si="2"/>
        <v>12.16</v>
      </c>
      <c r="Q5333" s="34">
        <f t="shared" si="3"/>
        <v>1.263059701</v>
      </c>
      <c r="R5333" s="35" t="str">
        <f t="shared" si="4"/>
        <v>Bajo</v>
      </c>
      <c r="S5333" s="35" t="str">
        <f>IF(O5333="","",IF(O5333&gt;AVERAGE('Base de datos limpia'!$O$2:$O$8001),"Alto","Normal"))
</f>
        <v>Normal</v>
      </c>
      <c r="T5333" s="35" t="str">
        <f t="shared" si="5"/>
        <v>Gamer intensivo</v>
      </c>
      <c r="U5333" s="35"/>
    </row>
    <row r="5334">
      <c r="A5334" s="28">
        <v>5333.0</v>
      </c>
      <c r="B5334" s="28">
        <v>19.0</v>
      </c>
      <c r="C5334" s="28" t="str">
        <f>TRIM(PROPER('Base de datos cruda'!C5334))</f>
        <v>Male</v>
      </c>
      <c r="D5334" s="28">
        <v>1.74</v>
      </c>
      <c r="E5334" s="28">
        <v>9.54</v>
      </c>
      <c r="F5334" s="28">
        <v>8.28</v>
      </c>
      <c r="G5334" s="28">
        <v>75.04</v>
      </c>
      <c r="H5334" s="28" t="str">
        <f>TRIM(PROPER('Base de datos cruda'!H5334))</f>
        <v>Rpg</v>
      </c>
      <c r="I5334" s="28">
        <v>0.75</v>
      </c>
      <c r="J5334" s="28">
        <v>7.17</v>
      </c>
      <c r="K5334" s="28">
        <v>305.73</v>
      </c>
      <c r="L5334" s="28">
        <f>IF('Base de datos cruda'!L5334&lt;0,,'Base de datos cruda'!L5334)</f>
        <v>6.42</v>
      </c>
      <c r="M5334" s="28" t="str">
        <f>IF(TRIM(PROPER('Base de datos cruda'!M5334))="High","Alto",IF(TRIM(PROPER('Base de datos cruda'!M5334))="Medium","Medio","Bajo"))</f>
        <v>Medio</v>
      </c>
      <c r="N5334" s="29">
        <v>100.0</v>
      </c>
      <c r="O5334" s="32">
        <f t="shared" si="1"/>
        <v>100</v>
      </c>
      <c r="P5334" s="33">
        <f t="shared" si="2"/>
        <v>8.91</v>
      </c>
      <c r="Q5334" s="34">
        <f t="shared" si="3"/>
        <v>5.482758621</v>
      </c>
      <c r="R5334" s="35" t="str">
        <f t="shared" si="4"/>
        <v>Alto</v>
      </c>
      <c r="S5334" s="35" t="str">
        <f>IF(O5334="","",IF(O5334&gt;AVERAGE('Base de datos limpia'!$O$2:$O$8001),"Alto","Normal"))
</f>
        <v>Alto</v>
      </c>
      <c r="T5334" s="35" t="str">
        <f t="shared" si="5"/>
        <v>Gamer intensivo</v>
      </c>
      <c r="U5334" s="35"/>
    </row>
    <row r="5335">
      <c r="A5335" s="28">
        <v>5334.0</v>
      </c>
      <c r="B5335" s="28">
        <v>19.0</v>
      </c>
      <c r="C5335" s="28" t="str">
        <f>TRIM(PROPER('Base de datos cruda'!C5335))</f>
        <v>Male</v>
      </c>
      <c r="D5335" s="28">
        <v>5.41</v>
      </c>
      <c r="E5335" s="28">
        <v>4.45</v>
      </c>
      <c r="F5335" s="28">
        <v>7.75</v>
      </c>
      <c r="G5335" s="28">
        <v>79.87</v>
      </c>
      <c r="H5335" s="28" t="str">
        <f>TRIM(PROPER('Base de datos cruda'!H5335))</f>
        <v>Fps</v>
      </c>
      <c r="I5335" s="28">
        <v>0.86</v>
      </c>
      <c r="J5335" s="28">
        <v>7.32</v>
      </c>
      <c r="K5335" s="28">
        <v>271.29</v>
      </c>
      <c r="L5335" s="28">
        <f>IF('Base de datos cruda'!L5335&lt;0,,'Base de datos cruda'!L5335)</f>
        <v>11.34</v>
      </c>
      <c r="M5335" s="28" t="str">
        <f>IF(TRIM(PROPER('Base de datos cruda'!M5335))="High","Alto",IF(TRIM(PROPER('Base de datos cruda'!M5335))="Medium","Medio","Bajo"))</f>
        <v>Bajo</v>
      </c>
      <c r="N5335" s="29">
        <v>53.38</v>
      </c>
      <c r="O5335" s="32">
        <f t="shared" si="1"/>
        <v>53.38</v>
      </c>
      <c r="P5335" s="33">
        <f t="shared" si="2"/>
        <v>12.73</v>
      </c>
      <c r="Q5335" s="34">
        <f t="shared" si="3"/>
        <v>0.8225508318</v>
      </c>
      <c r="R5335" s="35" t="str">
        <f t="shared" si="4"/>
        <v>Medio</v>
      </c>
      <c r="S5335" s="35" t="str">
        <f>IF(O5335="","",IF(O5335&gt;AVERAGE('Base de datos limpia'!$O$2:$O$8001),"Alto","Normal"))
</f>
        <v>Normal</v>
      </c>
      <c r="T5335" s="35" t="str">
        <f t="shared" si="5"/>
        <v>Gamer moderado</v>
      </c>
      <c r="U5335" s="35"/>
    </row>
    <row r="5336">
      <c r="A5336" s="28">
        <v>5335.0</v>
      </c>
      <c r="B5336" s="28">
        <v>17.0</v>
      </c>
      <c r="C5336" s="28" t="str">
        <f>TRIM(PROPER('Base de datos cruda'!C5336))</f>
        <v>Female</v>
      </c>
      <c r="D5336" s="28">
        <v>0.73</v>
      </c>
      <c r="E5336" s="28">
        <v>8.5</v>
      </c>
      <c r="F5336" s="28">
        <v>6.87</v>
      </c>
      <c r="G5336" s="28">
        <v>74.4</v>
      </c>
      <c r="H5336" s="28" t="str">
        <f>TRIM(PROPER('Base de datos cruda'!H5336))</f>
        <v>Casual</v>
      </c>
      <c r="I5336" s="28">
        <v>3.16</v>
      </c>
      <c r="J5336" s="28">
        <v>2.04</v>
      </c>
      <c r="K5336" s="28">
        <v>321.82</v>
      </c>
      <c r="L5336" s="28">
        <f>IF('Base de datos cruda'!L5336&lt;0,,'Base de datos cruda'!L5336)</f>
        <v>1.66</v>
      </c>
      <c r="M5336" s="28" t="str">
        <f>IF(TRIM(PROPER('Base de datos cruda'!M5336))="High","Alto",IF(TRIM(PROPER('Base de datos cruda'!M5336))="Medium","Medio","Bajo"))</f>
        <v>Medio</v>
      </c>
      <c r="N5336" s="29">
        <v>97.34</v>
      </c>
      <c r="O5336" s="32">
        <f t="shared" si="1"/>
        <v>97.34</v>
      </c>
      <c r="P5336" s="33">
        <f t="shared" si="2"/>
        <v>2.77</v>
      </c>
      <c r="Q5336" s="34">
        <f t="shared" si="3"/>
        <v>11.64383562</v>
      </c>
      <c r="R5336" s="35" t="str">
        <f t="shared" si="4"/>
        <v>Alto</v>
      </c>
      <c r="S5336" s="35" t="str">
        <f>IF(O5336="","",IF(O5336&gt;AVERAGE('Base de datos limpia'!$O$2:$O$8001),"Alto","Normal"))
</f>
        <v>Alto</v>
      </c>
      <c r="T5336" s="35" t="str">
        <f t="shared" si="5"/>
        <v>Gamer intensivo</v>
      </c>
      <c r="U5336" s="35"/>
    </row>
    <row r="5337">
      <c r="A5337" s="28">
        <v>5336.0</v>
      </c>
      <c r="B5337" s="28">
        <v>16.0</v>
      </c>
      <c r="C5337" s="28" t="str">
        <f>TRIM(PROPER('Base de datos cruda'!C5337))</f>
        <v>Other</v>
      </c>
      <c r="D5337" s="28">
        <v>1.18</v>
      </c>
      <c r="E5337" s="28">
        <v>9.29</v>
      </c>
      <c r="F5337" s="28">
        <v>6.45</v>
      </c>
      <c r="G5337" s="28">
        <v>86.28</v>
      </c>
      <c r="H5337" s="28" t="str">
        <f>TRIM(PROPER('Base de datos cruda'!H5337))</f>
        <v>Fps</v>
      </c>
      <c r="I5337" s="28">
        <v>2.84</v>
      </c>
      <c r="J5337" s="28">
        <v>5.09</v>
      </c>
      <c r="K5337" s="28">
        <v>319.41</v>
      </c>
      <c r="L5337" s="28">
        <f>IF('Base de datos cruda'!L5337&lt;0,,'Base de datos cruda'!L5337)</f>
        <v>2.64</v>
      </c>
      <c r="M5337" s="28" t="str">
        <f>IF(TRIM(PROPER('Base de datos cruda'!M5337))="High","Alto",IF(TRIM(PROPER('Base de datos cruda'!M5337))="Medium","Medio","Bajo"))</f>
        <v>Medio</v>
      </c>
      <c r="N5337" s="29">
        <v>100.0</v>
      </c>
      <c r="O5337" s="32">
        <f t="shared" si="1"/>
        <v>100</v>
      </c>
      <c r="P5337" s="33">
        <f t="shared" si="2"/>
        <v>6.27</v>
      </c>
      <c r="Q5337" s="34">
        <f t="shared" si="3"/>
        <v>7.872881356</v>
      </c>
      <c r="R5337" s="35" t="str">
        <f t="shared" si="4"/>
        <v>Alto</v>
      </c>
      <c r="S5337" s="35" t="str">
        <f>IF(O5337="","",IF(O5337&gt;AVERAGE('Base de datos limpia'!$O$2:$O$8001),"Alto","Normal"))
</f>
        <v>Alto</v>
      </c>
      <c r="T5337" s="35" t="str">
        <f t="shared" si="5"/>
        <v>Gamer intensivo</v>
      </c>
      <c r="U5337" s="35"/>
    </row>
    <row r="5338">
      <c r="A5338" s="28">
        <v>5337.0</v>
      </c>
      <c r="B5338" s="28">
        <v>24.0</v>
      </c>
      <c r="C5338" s="28" t="str">
        <f>TRIM(PROPER('Base de datos cruda'!C5338))</f>
        <v>Female</v>
      </c>
      <c r="D5338" s="28">
        <v>4.07</v>
      </c>
      <c r="E5338" s="28">
        <v>5.42</v>
      </c>
      <c r="F5338" s="28">
        <v>5.28</v>
      </c>
      <c r="G5338" s="28">
        <v>97.44</v>
      </c>
      <c r="H5338" s="28" t="str">
        <f>TRIM(PROPER('Base de datos cruda'!H5338))</f>
        <v>Casual</v>
      </c>
      <c r="I5338" s="28">
        <v>3.99</v>
      </c>
      <c r="J5338" s="28">
        <v>7.8</v>
      </c>
      <c r="K5338" s="28">
        <v>269.77</v>
      </c>
      <c r="L5338" s="28">
        <f>IF('Base de datos cruda'!L5338&lt;0,,'Base de datos cruda'!L5338)</f>
        <v>9.21</v>
      </c>
      <c r="M5338" s="28" t="str">
        <f>IF(TRIM(PROPER('Base de datos cruda'!M5338))="High","Alto",IF(TRIM(PROPER('Base de datos cruda'!M5338))="Medium","Medio","Bajo"))</f>
        <v>Medio</v>
      </c>
      <c r="N5338" s="29">
        <v>69.9977380080253</v>
      </c>
      <c r="O5338" s="32">
        <f t="shared" si="1"/>
        <v>69.99773801</v>
      </c>
      <c r="P5338" s="33">
        <f t="shared" si="2"/>
        <v>11.87</v>
      </c>
      <c r="Q5338" s="34">
        <f t="shared" si="3"/>
        <v>1.331695332</v>
      </c>
      <c r="R5338" s="35" t="str">
        <f t="shared" si="4"/>
        <v>Medio</v>
      </c>
      <c r="S5338" s="35" t="str">
        <f>IF(O5338="","",IF(O5338&gt;AVERAGE('Base de datos limpia'!$O$2:$O$8001),"Alto","Normal"))
</f>
        <v>Alto</v>
      </c>
      <c r="T5338" s="35" t="str">
        <f t="shared" si="5"/>
        <v>Gamer moderado</v>
      </c>
      <c r="U5338" s="35"/>
    </row>
    <row r="5339">
      <c r="A5339" s="28">
        <v>5338.0</v>
      </c>
      <c r="B5339" s="28">
        <v>22.0</v>
      </c>
      <c r="C5339" s="28" t="str">
        <f>TRIM(PROPER('Base de datos cruda'!C5339))</f>
        <v>Male</v>
      </c>
      <c r="D5339" s="28">
        <v>7.38</v>
      </c>
      <c r="E5339" s="28">
        <v>7.56</v>
      </c>
      <c r="F5339" s="28">
        <v>6.37</v>
      </c>
      <c r="G5339" s="28">
        <v>73.93</v>
      </c>
      <c r="H5339" s="28" t="str">
        <f>TRIM(PROPER('Base de datos cruda'!H5339))</f>
        <v>Casual</v>
      </c>
      <c r="I5339" s="28">
        <v>2.32</v>
      </c>
      <c r="J5339" s="28">
        <v>11.22</v>
      </c>
      <c r="K5339" s="28">
        <v>220.61</v>
      </c>
      <c r="L5339" s="28">
        <f>IF('Base de datos cruda'!L5339&lt;0,,'Base de datos cruda'!L5339)</f>
        <v>17.29</v>
      </c>
      <c r="M5339" s="28" t="str">
        <f>IF(TRIM(PROPER('Base de datos cruda'!M5339))="High","Alto",IF(TRIM(PROPER('Base de datos cruda'!M5339))="Medium","Medio","Bajo"))</f>
        <v>Bajo</v>
      </c>
      <c r="N5339" s="29">
        <v>65.6247664138365</v>
      </c>
      <c r="O5339" s="32">
        <f t="shared" si="1"/>
        <v>65.62476641</v>
      </c>
      <c r="P5339" s="33">
        <f t="shared" si="2"/>
        <v>18.6</v>
      </c>
      <c r="Q5339" s="34">
        <f t="shared" si="3"/>
        <v>1.024390244</v>
      </c>
      <c r="R5339" s="35" t="str">
        <f t="shared" si="4"/>
        <v>Medio</v>
      </c>
      <c r="S5339" s="35" t="str">
        <f>IF(O5339="","",IF(O5339&gt;AVERAGE('Base de datos limpia'!$O$2:$O$8001),"Alto","Normal"))
</f>
        <v>Alto</v>
      </c>
      <c r="T5339" s="35" t="str">
        <f t="shared" si="5"/>
        <v>Gamer intensivo</v>
      </c>
      <c r="U5339" s="35"/>
    </row>
    <row r="5340">
      <c r="A5340" s="28">
        <v>5339.0</v>
      </c>
      <c r="B5340" s="28">
        <v>19.0</v>
      </c>
      <c r="C5340" s="28" t="str">
        <f>TRIM(PROPER('Base de datos cruda'!C5340))</f>
        <v>Female</v>
      </c>
      <c r="D5340" s="28">
        <v>6.88</v>
      </c>
      <c r="E5340" s="28">
        <v>4.39</v>
      </c>
      <c r="F5340" s="28">
        <v>7.21</v>
      </c>
      <c r="G5340" s="28">
        <v>74.23</v>
      </c>
      <c r="H5340" s="28" t="str">
        <f>TRIM(PROPER('Base de datos cruda'!H5340))</f>
        <v>Casual</v>
      </c>
      <c r="I5340" s="28">
        <v>2.37</v>
      </c>
      <c r="J5340" s="28">
        <v>10.22</v>
      </c>
      <c r="K5340" s="28">
        <v>217.44</v>
      </c>
      <c r="L5340" s="28">
        <f>IF('Base de datos cruda'!L5340&lt;0,,'Base de datos cruda'!L5340)</f>
        <v>13.6</v>
      </c>
      <c r="M5340" s="28" t="str">
        <f>IF(TRIM(PROPER('Base de datos cruda'!M5340))="High","Alto",IF(TRIM(PROPER('Base de datos cruda'!M5340))="Medium","Medio","Bajo"))</f>
        <v>Bajo</v>
      </c>
      <c r="N5340" s="29">
        <v>37.76</v>
      </c>
      <c r="O5340" s="32">
        <f t="shared" si="1"/>
        <v>37.76</v>
      </c>
      <c r="P5340" s="33">
        <f t="shared" si="2"/>
        <v>17.1</v>
      </c>
      <c r="Q5340" s="34">
        <f t="shared" si="3"/>
        <v>0.6380813953</v>
      </c>
      <c r="R5340" s="35" t="str">
        <f t="shared" si="4"/>
        <v>Bajo</v>
      </c>
      <c r="S5340" s="35" t="str">
        <f>IF(O5340="","",IF(O5340&gt;AVERAGE('Base de datos limpia'!$O$2:$O$8001),"Alto","Normal"))
</f>
        <v>Normal</v>
      </c>
      <c r="T5340" s="35" t="str">
        <f t="shared" si="5"/>
        <v>Gamer moderado</v>
      </c>
      <c r="U5340" s="35"/>
    </row>
    <row r="5341">
      <c r="A5341" s="28">
        <v>5340.0</v>
      </c>
      <c r="B5341" s="28">
        <v>21.0</v>
      </c>
      <c r="C5341" s="28" t="str">
        <f>TRIM(PROPER('Base de datos cruda'!C5341))</f>
        <v>Female</v>
      </c>
      <c r="D5341" s="28">
        <v>7.75</v>
      </c>
      <c r="E5341" s="28">
        <v>2.43</v>
      </c>
      <c r="F5341" s="28">
        <v>7.91</v>
      </c>
      <c r="G5341" s="28">
        <v>89.53</v>
      </c>
      <c r="H5341" s="28" t="str">
        <f>TRIM(PROPER('Base de datos cruda'!H5341))</f>
        <v>Fps</v>
      </c>
      <c r="I5341" s="28">
        <v>0.81</v>
      </c>
      <c r="J5341" s="28">
        <v>9.46</v>
      </c>
      <c r="K5341" s="28">
        <v>206.28</v>
      </c>
      <c r="L5341" s="28">
        <f>IF('Base de datos cruda'!L5341&lt;0,,'Base de datos cruda'!L5341)</f>
        <v>15.11</v>
      </c>
      <c r="M5341" s="28" t="str">
        <f>IF(TRIM(PROPER('Base de datos cruda'!M5341))="High","Alto",IF(TRIM(PROPER('Base de datos cruda'!M5341))="Medium","Medio","Bajo"))</f>
        <v>Bajo</v>
      </c>
      <c r="N5341" s="29">
        <v>31.24</v>
      </c>
      <c r="O5341" s="32">
        <f t="shared" si="1"/>
        <v>31.24</v>
      </c>
      <c r="P5341" s="33">
        <f t="shared" si="2"/>
        <v>17.21</v>
      </c>
      <c r="Q5341" s="34">
        <f t="shared" si="3"/>
        <v>0.3135483871</v>
      </c>
      <c r="R5341" s="35" t="str">
        <f t="shared" si="4"/>
        <v>Bajo</v>
      </c>
      <c r="S5341" s="35" t="str">
        <f>IF(O5341="","",IF(O5341&gt;AVERAGE('Base de datos limpia'!$O$2:$O$8001),"Alto","Normal"))
</f>
        <v>Normal</v>
      </c>
      <c r="T5341" s="35" t="str">
        <f t="shared" si="5"/>
        <v>Gamer casual</v>
      </c>
      <c r="U5341" s="35"/>
    </row>
    <row r="5342">
      <c r="A5342" s="28">
        <v>5341.0</v>
      </c>
      <c r="B5342" s="28">
        <v>17.0</v>
      </c>
      <c r="C5342" s="28" t="str">
        <f>TRIM(PROPER('Base de datos cruda'!C5342))</f>
        <v>Male</v>
      </c>
      <c r="D5342" s="28">
        <v>5.2</v>
      </c>
      <c r="E5342" s="28">
        <v>6.28</v>
      </c>
      <c r="F5342" s="28">
        <v>4.41</v>
      </c>
      <c r="G5342" s="28">
        <v>81.22</v>
      </c>
      <c r="H5342" s="28" t="str">
        <f>TRIM(PROPER('Base de datos cruda'!H5342))</f>
        <v>Rpg</v>
      </c>
      <c r="I5342" s="28">
        <v>3.71</v>
      </c>
      <c r="J5342" s="28">
        <v>6.3</v>
      </c>
      <c r="K5342" s="28">
        <v>255.57</v>
      </c>
      <c r="L5342" s="28">
        <f>IF('Base de datos cruda'!L5342&lt;0,,'Base de datos cruda'!L5342)</f>
        <v>7.44</v>
      </c>
      <c r="M5342" s="28" t="str">
        <f>IF(TRIM(PROPER('Base de datos cruda'!M5342))="High","Alto",IF(TRIM(PROPER('Base de datos cruda'!M5342))="Medium","Medio","Bajo"))</f>
        <v>Bajo</v>
      </c>
      <c r="N5342" s="29">
        <v>55.33</v>
      </c>
      <c r="O5342" s="32">
        <f t="shared" si="1"/>
        <v>55.33</v>
      </c>
      <c r="P5342" s="33">
        <f t="shared" si="2"/>
        <v>11.5</v>
      </c>
      <c r="Q5342" s="34">
        <f t="shared" si="3"/>
        <v>1.207692308</v>
      </c>
      <c r="R5342" s="35" t="str">
        <f t="shared" si="4"/>
        <v>Medio</v>
      </c>
      <c r="S5342" s="35" t="str">
        <f>IF(O5342="","",IF(O5342&gt;AVERAGE('Base de datos limpia'!$O$2:$O$8001),"Alto","Normal"))
</f>
        <v>Normal</v>
      </c>
      <c r="T5342" s="35" t="str">
        <f t="shared" si="5"/>
        <v>Gamer intensivo</v>
      </c>
      <c r="U5342" s="35"/>
    </row>
    <row r="5343">
      <c r="A5343" s="28">
        <v>5342.0</v>
      </c>
      <c r="B5343" s="28">
        <v>22.0</v>
      </c>
      <c r="C5343" s="28" t="str">
        <f>TRIM(PROPER('Base de datos cruda'!C5343))</f>
        <v>Female</v>
      </c>
      <c r="D5343" s="28">
        <v>5.41</v>
      </c>
      <c r="E5343" s="28">
        <v>2.77</v>
      </c>
      <c r="F5343" s="28">
        <v>7.54</v>
      </c>
      <c r="G5343" s="28">
        <v>77.15</v>
      </c>
      <c r="H5343" s="28" t="str">
        <f>TRIM(PROPER('Base de datos cruda'!H5343))</f>
        <v>Rpg</v>
      </c>
      <c r="I5343" s="28">
        <v>0.02</v>
      </c>
      <c r="J5343" s="28">
        <v>6.64</v>
      </c>
      <c r="K5343" s="28">
        <v>260.15</v>
      </c>
      <c r="L5343" s="28">
        <f>IF('Base de datos cruda'!L5343&lt;0,,'Base de datos cruda'!L5343)</f>
        <v>11.99</v>
      </c>
      <c r="M5343" s="28" t="str">
        <f>IF(TRIM(PROPER('Base de datos cruda'!M5343))="High","Alto",IF(TRIM(PROPER('Base de datos cruda'!M5343))="Medium","Medio","Bajo"))</f>
        <v>Bajo</v>
      </c>
      <c r="N5343" s="29">
        <v>37.89</v>
      </c>
      <c r="O5343" s="32">
        <f t="shared" si="1"/>
        <v>37.89</v>
      </c>
      <c r="P5343" s="33">
        <f t="shared" si="2"/>
        <v>12.05</v>
      </c>
      <c r="Q5343" s="34">
        <f t="shared" si="3"/>
        <v>0.5120147874</v>
      </c>
      <c r="R5343" s="35" t="str">
        <f t="shared" si="4"/>
        <v>Bajo</v>
      </c>
      <c r="S5343" s="35" t="str">
        <f>IF(O5343="","",IF(O5343&gt;AVERAGE('Base de datos limpia'!$O$2:$O$8001),"Alto","Normal"))
</f>
        <v>Normal</v>
      </c>
      <c r="T5343" s="35" t="str">
        <f t="shared" si="5"/>
        <v>Gamer casual</v>
      </c>
      <c r="U5343" s="35"/>
    </row>
    <row r="5344">
      <c r="A5344" s="28">
        <v>5343.0</v>
      </c>
      <c r="B5344" s="28">
        <v>17.0</v>
      </c>
      <c r="C5344" s="28" t="str">
        <f>TRIM(PROPER('Base de datos cruda'!C5344))</f>
        <v>Male</v>
      </c>
      <c r="D5344" s="28">
        <v>5.0</v>
      </c>
      <c r="E5344" s="28">
        <v>5.12</v>
      </c>
      <c r="F5344" s="28">
        <v>7.71</v>
      </c>
      <c r="G5344" s="28">
        <v>92.55</v>
      </c>
      <c r="H5344" s="28" t="str">
        <f>TRIM(PROPER('Base de datos cruda'!H5344))</f>
        <v>Fps</v>
      </c>
      <c r="I5344" s="28">
        <v>2.12</v>
      </c>
      <c r="J5344" s="28">
        <v>10.72</v>
      </c>
      <c r="K5344" s="28">
        <v>268.43</v>
      </c>
      <c r="L5344" s="28">
        <f>IF('Base de datos cruda'!L5344&lt;0,,'Base de datos cruda'!L5344)</f>
        <v>10.31</v>
      </c>
      <c r="M5344" s="28" t="str">
        <f>IF(TRIM(PROPER('Base de datos cruda'!M5344))="High","Alto",IF(TRIM(PROPER('Base de datos cruda'!M5344))="Medium","Medio","Bajo"))</f>
        <v>Medio</v>
      </c>
      <c r="N5344" s="29">
        <v>60.21</v>
      </c>
      <c r="O5344" s="32">
        <f t="shared" si="1"/>
        <v>60.21</v>
      </c>
      <c r="P5344" s="33">
        <f t="shared" si="2"/>
        <v>15.72</v>
      </c>
      <c r="Q5344" s="34">
        <f t="shared" si="3"/>
        <v>1.024</v>
      </c>
      <c r="R5344" s="35" t="str">
        <f t="shared" si="4"/>
        <v>Medio</v>
      </c>
      <c r="S5344" s="35" t="str">
        <f>IF(O5344="","",IF(O5344&gt;AVERAGE('Base de datos limpia'!$O$2:$O$8001),"Alto","Normal"))
</f>
        <v>Normal</v>
      </c>
      <c r="T5344" s="35" t="str">
        <f t="shared" si="5"/>
        <v>Gamer moderado</v>
      </c>
      <c r="U5344" s="35"/>
    </row>
    <row r="5345">
      <c r="A5345" s="28">
        <v>5344.0</v>
      </c>
      <c r="B5345" s="28">
        <v>23.0</v>
      </c>
      <c r="C5345" s="28" t="str">
        <f>TRIM(PROPER('Base de datos cruda'!C5345))</f>
        <v>Male</v>
      </c>
      <c r="D5345" s="28">
        <v>4.98</v>
      </c>
      <c r="E5345" s="28">
        <v>8.86</v>
      </c>
      <c r="F5345" s="28">
        <v>6.79</v>
      </c>
      <c r="G5345" s="28">
        <v>95.64</v>
      </c>
      <c r="H5345" s="28" t="str">
        <f>TRIM(PROPER('Base de datos cruda'!H5345))</f>
        <v>Rpg</v>
      </c>
      <c r="I5345" s="28">
        <v>0.94</v>
      </c>
      <c r="J5345" s="28">
        <v>8.64</v>
      </c>
      <c r="K5345" s="28">
        <v>262.67</v>
      </c>
      <c r="L5345" s="28">
        <f>IF('Base de datos cruda'!L5345&lt;0,,'Base de datos cruda'!L5345)</f>
        <v>11.85</v>
      </c>
      <c r="M5345" s="28" t="str">
        <f>IF(TRIM(PROPER('Base de datos cruda'!M5345))="High","Alto",IF(TRIM(PROPER('Base de datos cruda'!M5345))="Medium","Medio","Bajo"))</f>
        <v>Medio</v>
      </c>
      <c r="N5345" s="29">
        <v>85.47</v>
      </c>
      <c r="O5345" s="32">
        <f t="shared" si="1"/>
        <v>85.47</v>
      </c>
      <c r="P5345" s="33">
        <f t="shared" si="2"/>
        <v>13.62</v>
      </c>
      <c r="Q5345" s="34">
        <f t="shared" si="3"/>
        <v>1.779116466</v>
      </c>
      <c r="R5345" s="35" t="str">
        <f t="shared" si="4"/>
        <v>Alto</v>
      </c>
      <c r="S5345" s="35" t="str">
        <f>IF(O5345="","",IF(O5345&gt;AVERAGE('Base de datos limpia'!$O$2:$O$8001),"Alto","Normal"))
</f>
        <v>Alto</v>
      </c>
      <c r="T5345" s="35" t="str">
        <f t="shared" si="5"/>
        <v>Gamer intensivo</v>
      </c>
      <c r="U5345" s="35"/>
    </row>
    <row r="5346">
      <c r="A5346" s="28">
        <v>5345.0</v>
      </c>
      <c r="B5346" s="28">
        <v>23.0</v>
      </c>
      <c r="C5346" s="28" t="str">
        <f>TRIM(PROPER('Base de datos cruda'!C5346))</f>
        <v>Male</v>
      </c>
      <c r="D5346" s="28">
        <v>1.18</v>
      </c>
      <c r="E5346" s="28">
        <v>1.77</v>
      </c>
      <c r="F5346" s="28">
        <v>5.07</v>
      </c>
      <c r="G5346" s="28">
        <v>83.62</v>
      </c>
      <c r="H5346" s="28" t="str">
        <f>TRIM(PROPER('Base de datos cruda'!H5346))</f>
        <v>Rpg</v>
      </c>
      <c r="I5346" s="28">
        <v>3.86</v>
      </c>
      <c r="J5346" s="28">
        <v>4.18</v>
      </c>
      <c r="K5346" s="28">
        <v>298.62</v>
      </c>
      <c r="L5346" s="28">
        <f>IF('Base de datos cruda'!L5346&lt;0,,'Base de datos cruda'!L5346)</f>
        <v>5.27</v>
      </c>
      <c r="M5346" s="28" t="str">
        <f>IF(TRIM(PROPER('Base de datos cruda'!M5346))="High","Alto",IF(TRIM(PROPER('Base de datos cruda'!M5346))="Medium","Medio","Bajo"))</f>
        <v>Medio</v>
      </c>
      <c r="N5346" s="29">
        <v>56.45</v>
      </c>
      <c r="O5346" s="32">
        <f t="shared" si="1"/>
        <v>56.45</v>
      </c>
      <c r="P5346" s="33">
        <f t="shared" si="2"/>
        <v>5.36</v>
      </c>
      <c r="Q5346" s="34">
        <f t="shared" si="3"/>
        <v>1.5</v>
      </c>
      <c r="R5346" s="35" t="str">
        <f t="shared" si="4"/>
        <v>Medio</v>
      </c>
      <c r="S5346" s="35" t="str">
        <f>IF(O5346="","",IF(O5346&gt;AVERAGE('Base de datos limpia'!$O$2:$O$8001),"Alto","Normal"))
</f>
        <v>Normal</v>
      </c>
      <c r="T5346" s="35" t="str">
        <f t="shared" si="5"/>
        <v>Gamer casual</v>
      </c>
      <c r="U5346" s="35"/>
    </row>
    <row r="5347">
      <c r="A5347" s="28">
        <v>5346.0</v>
      </c>
      <c r="B5347" s="28">
        <v>16.0</v>
      </c>
      <c r="C5347" s="28" t="str">
        <f>TRIM(PROPER('Base de datos cruda'!C5347))</f>
        <v>Male</v>
      </c>
      <c r="D5347" s="28">
        <v>4.35</v>
      </c>
      <c r="E5347" s="28">
        <v>1.27</v>
      </c>
      <c r="F5347" s="28">
        <v>6.7</v>
      </c>
      <c r="G5347" s="28">
        <v>67.4</v>
      </c>
      <c r="H5347" s="28" t="str">
        <f>TRIM(PROPER('Base de datos cruda'!H5347))</f>
        <v>Fps</v>
      </c>
      <c r="I5347" s="28">
        <v>3.37</v>
      </c>
      <c r="J5347" s="28">
        <v>7.4</v>
      </c>
      <c r="K5347" s="28">
        <v>274.34</v>
      </c>
      <c r="L5347" s="28">
        <f>IF('Base de datos cruda'!L5347&lt;0,,'Base de datos cruda'!L5347)</f>
        <v>12.77</v>
      </c>
      <c r="M5347" s="28" t="str">
        <f>IF(TRIM(PROPER('Base de datos cruda'!M5347))="High","Alto",IF(TRIM(PROPER('Base de datos cruda'!M5347))="Medium","Medio","Bajo"))</f>
        <v>Medio</v>
      </c>
      <c r="N5347" s="29">
        <v>39.88</v>
      </c>
      <c r="O5347" s="32">
        <f t="shared" si="1"/>
        <v>39.88</v>
      </c>
      <c r="P5347" s="33">
        <f t="shared" si="2"/>
        <v>11.75</v>
      </c>
      <c r="Q5347" s="34">
        <f t="shared" si="3"/>
        <v>0.291954023</v>
      </c>
      <c r="R5347" s="35" t="str">
        <f t="shared" si="4"/>
        <v>Bajo</v>
      </c>
      <c r="S5347" s="35" t="str">
        <f>IF(O5347="","",IF(O5347&gt;AVERAGE('Base de datos limpia'!$O$2:$O$8001),"Alto","Normal"))
</f>
        <v>Normal</v>
      </c>
      <c r="T5347" s="35" t="str">
        <f t="shared" si="5"/>
        <v>Gamer casual</v>
      </c>
      <c r="U5347" s="35"/>
    </row>
    <row r="5348">
      <c r="A5348" s="28">
        <v>5347.0</v>
      </c>
      <c r="B5348" s="28">
        <v>23.0</v>
      </c>
      <c r="C5348" s="28" t="str">
        <f>TRIM(PROPER('Base de datos cruda'!C5348))</f>
        <v>Male</v>
      </c>
      <c r="D5348" s="28">
        <v>3.09</v>
      </c>
      <c r="E5348" s="28">
        <v>6.46</v>
      </c>
      <c r="F5348" s="28">
        <v>6.51</v>
      </c>
      <c r="G5348" s="28">
        <v>78.65</v>
      </c>
      <c r="H5348" s="28" t="str">
        <f>TRIM(PROPER('Base de datos cruda'!H5348))</f>
        <v>Fps</v>
      </c>
      <c r="I5348" s="28">
        <v>3.53</v>
      </c>
      <c r="J5348" s="28">
        <v>7.35</v>
      </c>
      <c r="K5348" s="28">
        <v>270.94</v>
      </c>
      <c r="L5348" s="28">
        <f>IF('Base de datos cruda'!L5348&lt;0,,'Base de datos cruda'!L5348)</f>
        <v>7.67</v>
      </c>
      <c r="M5348" s="28" t="str">
        <f>IF(TRIM(PROPER('Base de datos cruda'!M5348))="High","Alto",IF(TRIM(PROPER('Base de datos cruda'!M5348))="Medium","Medio","Bajo"))</f>
        <v>Medio</v>
      </c>
      <c r="N5348" s="29">
        <v>68.26</v>
      </c>
      <c r="O5348" s="32">
        <f t="shared" si="1"/>
        <v>68.26</v>
      </c>
      <c r="P5348" s="33">
        <f t="shared" si="2"/>
        <v>10.44</v>
      </c>
      <c r="Q5348" s="34">
        <f t="shared" si="3"/>
        <v>2.090614887</v>
      </c>
      <c r="R5348" s="35" t="str">
        <f t="shared" si="4"/>
        <v>Medio</v>
      </c>
      <c r="S5348" s="35" t="str">
        <f>IF(O5348="","",IF(O5348&gt;AVERAGE('Base de datos limpia'!$O$2:$O$8001),"Alto","Normal"))
</f>
        <v>Alto</v>
      </c>
      <c r="T5348" s="35" t="str">
        <f t="shared" si="5"/>
        <v>Gamer intensivo</v>
      </c>
      <c r="U5348" s="35"/>
    </row>
    <row r="5349">
      <c r="A5349" s="28">
        <v>5348.0</v>
      </c>
      <c r="B5349" s="28">
        <v>17.0</v>
      </c>
      <c r="C5349" s="28" t="str">
        <f>TRIM(PROPER('Base de datos cruda'!C5349))</f>
        <v>Male</v>
      </c>
      <c r="D5349" s="28">
        <v>3.54</v>
      </c>
      <c r="E5349" s="28">
        <v>3.98</v>
      </c>
      <c r="F5349" s="28">
        <v>6.38</v>
      </c>
      <c r="G5349" s="28">
        <v>80.17</v>
      </c>
      <c r="H5349" s="28" t="str">
        <f>TRIM(PROPER('Base de datos cruda'!H5349))</f>
        <v>Fps</v>
      </c>
      <c r="I5349" s="28">
        <v>0.74</v>
      </c>
      <c r="J5349" s="28">
        <v>6.42</v>
      </c>
      <c r="K5349" s="28">
        <v>266.48</v>
      </c>
      <c r="L5349" s="28">
        <f>IF('Base de datos cruda'!L5349&lt;0,,'Base de datos cruda'!L5349)</f>
        <v>9.77</v>
      </c>
      <c r="M5349" s="28" t="str">
        <f>IF(TRIM(PROPER('Base de datos cruda'!M5349))="High","Alto",IF(TRIM(PROPER('Base de datos cruda'!M5349))="Medium","Medio","Bajo"))</f>
        <v>Medio</v>
      </c>
      <c r="N5349" s="29">
        <v>55.99</v>
      </c>
      <c r="O5349" s="32">
        <f t="shared" si="1"/>
        <v>55.99</v>
      </c>
      <c r="P5349" s="33">
        <f t="shared" si="2"/>
        <v>9.96</v>
      </c>
      <c r="Q5349" s="34">
        <f t="shared" si="3"/>
        <v>1.124293785</v>
      </c>
      <c r="R5349" s="35" t="str">
        <f t="shared" si="4"/>
        <v>Medio</v>
      </c>
      <c r="S5349" s="35" t="str">
        <f>IF(O5349="","",IF(O5349&gt;AVERAGE('Base de datos limpia'!$O$2:$O$8001),"Alto","Normal"))
</f>
        <v>Normal</v>
      </c>
      <c r="T5349" s="35" t="str">
        <f t="shared" si="5"/>
        <v>Gamer moderado</v>
      </c>
      <c r="U5349" s="35"/>
    </row>
    <row r="5350">
      <c r="A5350" s="28">
        <v>5349.0</v>
      </c>
      <c r="B5350" s="28">
        <v>21.0</v>
      </c>
      <c r="C5350" s="28" t="str">
        <f>TRIM(PROPER('Base de datos cruda'!C5350))</f>
        <v>Male</v>
      </c>
      <c r="D5350" s="28">
        <v>4.19</v>
      </c>
      <c r="E5350" s="28">
        <v>4.76</v>
      </c>
      <c r="F5350" s="28">
        <v>6.3</v>
      </c>
      <c r="G5350" s="28">
        <v>77.29</v>
      </c>
      <c r="H5350" s="28" t="str">
        <f>TRIM(PROPER('Base de datos cruda'!H5350))</f>
        <v>Casual</v>
      </c>
      <c r="I5350" s="28">
        <v>3.34</v>
      </c>
      <c r="J5350" s="28">
        <v>9.17</v>
      </c>
      <c r="K5350" s="28">
        <v>275.85</v>
      </c>
      <c r="L5350" s="28">
        <f>IF('Base de datos cruda'!L5350&lt;0,,'Base de datos cruda'!L5350)</f>
        <v>10.86</v>
      </c>
      <c r="M5350" s="28" t="str">
        <f>IF(TRIM(PROPER('Base de datos cruda'!M5350))="High","Alto",IF(TRIM(PROPER('Base de datos cruda'!M5350))="Medium","Medio","Bajo"))</f>
        <v>Medio</v>
      </c>
      <c r="N5350" s="29">
        <v>61.95</v>
      </c>
      <c r="O5350" s="32">
        <f t="shared" si="1"/>
        <v>61.95</v>
      </c>
      <c r="P5350" s="33">
        <f t="shared" si="2"/>
        <v>13.36</v>
      </c>
      <c r="Q5350" s="34">
        <f t="shared" si="3"/>
        <v>1.136038186</v>
      </c>
      <c r="R5350" s="35" t="str">
        <f t="shared" si="4"/>
        <v>Medio</v>
      </c>
      <c r="S5350" s="35" t="str">
        <f>IF(O5350="","",IF(O5350&gt;AVERAGE('Base de datos limpia'!$O$2:$O$8001),"Alto","Normal"))
</f>
        <v>Normal</v>
      </c>
      <c r="T5350" s="35" t="str">
        <f t="shared" si="5"/>
        <v>Gamer moderado</v>
      </c>
      <c r="U5350" s="35"/>
    </row>
    <row r="5351">
      <c r="A5351" s="28">
        <v>5350.0</v>
      </c>
      <c r="B5351" s="28">
        <v>16.0</v>
      </c>
      <c r="C5351" s="28" t="str">
        <f>TRIM(PROPER('Base de datos cruda'!C5351))</f>
        <v>Female</v>
      </c>
      <c r="D5351" s="28">
        <v>1.03</v>
      </c>
      <c r="E5351" s="28">
        <v>4.65</v>
      </c>
      <c r="F5351" s="28">
        <v>4.55</v>
      </c>
      <c r="G5351" s="28">
        <v>70.5</v>
      </c>
      <c r="H5351" s="28" t="str">
        <f>TRIM(PROPER('Base de datos cruda'!H5351))</f>
        <v>Casual</v>
      </c>
      <c r="I5351" s="28">
        <v>3.45</v>
      </c>
      <c r="J5351" s="28">
        <v>3.33</v>
      </c>
      <c r="K5351" s="28">
        <v>295.31</v>
      </c>
      <c r="L5351" s="28" t="str">
        <f>IF('Base de datos cruda'!L5351&lt;0,,'Base de datos cruda'!L5351)</f>
        <v/>
      </c>
      <c r="M5351" s="28" t="str">
        <f>IF(TRIM(PROPER('Base de datos cruda'!M5351))="High","Alto",IF(TRIM(PROPER('Base de datos cruda'!M5351))="Medium","Medio","Bajo"))</f>
        <v>Medio</v>
      </c>
      <c r="N5351" s="29">
        <v>68.91</v>
      </c>
      <c r="O5351" s="32">
        <f t="shared" si="1"/>
        <v>68.91</v>
      </c>
      <c r="P5351" s="33">
        <f t="shared" si="2"/>
        <v>4.36</v>
      </c>
      <c r="Q5351" s="34">
        <f t="shared" si="3"/>
        <v>4.514563107</v>
      </c>
      <c r="R5351" s="35" t="str">
        <f t="shared" si="4"/>
        <v>Medio</v>
      </c>
      <c r="S5351" s="35" t="str">
        <f>IF(O5351="","",IF(O5351&gt;AVERAGE('Base de datos limpia'!$O$2:$O$8001),"Alto","Normal"))
</f>
        <v>Alto</v>
      </c>
      <c r="T5351" s="35" t="str">
        <f t="shared" si="5"/>
        <v>Gamer moderado</v>
      </c>
      <c r="U5351" s="35"/>
    </row>
    <row r="5352">
      <c r="A5352" s="28">
        <v>5351.0</v>
      </c>
      <c r="B5352" s="28">
        <v>20.0</v>
      </c>
      <c r="C5352" s="28" t="str">
        <f>TRIM(PROPER('Base de datos cruda'!C5352))</f>
        <v>Other</v>
      </c>
      <c r="D5352" s="28">
        <v>2.88</v>
      </c>
      <c r="E5352" s="28">
        <v>1.78</v>
      </c>
      <c r="F5352" s="28">
        <v>4.91</v>
      </c>
      <c r="G5352" s="28">
        <v>78.89</v>
      </c>
      <c r="H5352" s="28" t="str">
        <f>TRIM(PROPER('Base de datos cruda'!H5352))</f>
        <v>Casual</v>
      </c>
      <c r="I5352" s="28">
        <v>0.01</v>
      </c>
      <c r="J5352" s="28">
        <v>5.72</v>
      </c>
      <c r="K5352" s="28">
        <v>277.79</v>
      </c>
      <c r="L5352" s="28">
        <f>IF('Base de datos cruda'!L5352&lt;0,,'Base de datos cruda'!L5352)</f>
        <v>4.21</v>
      </c>
      <c r="M5352" s="28" t="str">
        <f>IF(TRIM(PROPER('Base de datos cruda'!M5352))="High","Alto",IF(TRIM(PROPER('Base de datos cruda'!M5352))="Medium","Medio","Bajo"))</f>
        <v>Medio</v>
      </c>
      <c r="N5352" s="29">
        <v>36.94</v>
      </c>
      <c r="O5352" s="32">
        <f t="shared" si="1"/>
        <v>36.94</v>
      </c>
      <c r="P5352" s="33">
        <f t="shared" si="2"/>
        <v>8.6</v>
      </c>
      <c r="Q5352" s="34">
        <f t="shared" si="3"/>
        <v>0.6180555556</v>
      </c>
      <c r="R5352" s="35" t="str">
        <f t="shared" si="4"/>
        <v>Bajo</v>
      </c>
      <c r="S5352" s="35" t="str">
        <f>IF(O5352="","",IF(O5352&gt;AVERAGE('Base de datos limpia'!$O$2:$O$8001),"Alto","Normal"))
</f>
        <v>Normal</v>
      </c>
      <c r="T5352" s="35" t="str">
        <f t="shared" si="5"/>
        <v>Gamer casual</v>
      </c>
      <c r="U5352" s="35"/>
    </row>
    <row r="5353">
      <c r="A5353" s="28">
        <v>5352.0</v>
      </c>
      <c r="B5353" s="28">
        <v>22.0</v>
      </c>
      <c r="C5353" s="28" t="str">
        <f>TRIM(PROPER('Base de datos cruda'!C5353))</f>
        <v>Female</v>
      </c>
      <c r="D5353" s="28">
        <v>0.51</v>
      </c>
      <c r="E5353" s="28">
        <v>1.03</v>
      </c>
      <c r="F5353" s="28">
        <v>4.49</v>
      </c>
      <c r="G5353" s="28">
        <v>77.86</v>
      </c>
      <c r="H5353" s="28" t="str">
        <f>TRIM(PROPER('Base de datos cruda'!H5353))</f>
        <v>Fps</v>
      </c>
      <c r="I5353" s="28">
        <v>1.59</v>
      </c>
      <c r="J5353" s="28">
        <v>6.18</v>
      </c>
      <c r="K5353" s="28">
        <v>304.1</v>
      </c>
      <c r="L5353" s="28">
        <f>IF('Base de datos cruda'!L5353&lt;0,,'Base de datos cruda'!L5353)</f>
        <v>5.55</v>
      </c>
      <c r="M5353" s="28" t="str">
        <f>IF(TRIM(PROPER('Base de datos cruda'!M5353))="High","Alto",IF(TRIM(PROPER('Base de datos cruda'!M5353))="Medium","Medio","Bajo"))</f>
        <v>Medio</v>
      </c>
      <c r="N5353" s="29">
        <v>48.57</v>
      </c>
      <c r="O5353" s="32">
        <f t="shared" si="1"/>
        <v>48.57</v>
      </c>
      <c r="P5353" s="33">
        <f t="shared" si="2"/>
        <v>6.69</v>
      </c>
      <c r="Q5353" s="34">
        <f t="shared" si="3"/>
        <v>2.019607843</v>
      </c>
      <c r="R5353" s="35" t="str">
        <f t="shared" si="4"/>
        <v>Bajo</v>
      </c>
      <c r="S5353" s="35" t="str">
        <f>IF(O5353="","",IF(O5353&gt;AVERAGE('Base de datos limpia'!$O$2:$O$8001),"Alto","Normal"))
</f>
        <v>Normal</v>
      </c>
      <c r="T5353" s="35" t="str">
        <f t="shared" si="5"/>
        <v>Gamer casual</v>
      </c>
      <c r="U5353" s="35"/>
    </row>
    <row r="5354">
      <c r="A5354" s="28">
        <v>5353.0</v>
      </c>
      <c r="B5354" s="28">
        <v>16.0</v>
      </c>
      <c r="C5354" s="28" t="str">
        <f>TRIM(PROPER('Base de datos cruda'!C5354))</f>
        <v>Male</v>
      </c>
      <c r="D5354" s="28">
        <v>7.84</v>
      </c>
      <c r="E5354" s="28">
        <v>9.09</v>
      </c>
      <c r="F5354" s="28">
        <v>5.21</v>
      </c>
      <c r="G5354" s="28">
        <v>68.38</v>
      </c>
      <c r="H5354" s="28" t="str">
        <f>TRIM(PROPER('Base de datos cruda'!H5354))</f>
        <v>Rpg</v>
      </c>
      <c r="I5354" s="28">
        <v>0.44</v>
      </c>
      <c r="J5354" s="28">
        <v>10.14</v>
      </c>
      <c r="K5354" s="28">
        <v>227.61</v>
      </c>
      <c r="L5354" s="28">
        <f>IF('Base de datos cruda'!L5354&lt;0,,'Base de datos cruda'!L5354)</f>
        <v>19.15</v>
      </c>
      <c r="M5354" s="28" t="str">
        <f>IF(TRIM(PROPER('Base de datos cruda'!M5354))="High","Alto",IF(TRIM(PROPER('Base de datos cruda'!M5354))="Medium","Medio","Bajo"))</f>
        <v>Alto</v>
      </c>
      <c r="N5354" s="29">
        <v>62.2785696740689</v>
      </c>
      <c r="O5354" s="32">
        <f t="shared" si="1"/>
        <v>62.27856967</v>
      </c>
      <c r="P5354" s="33">
        <f t="shared" si="2"/>
        <v>17.98</v>
      </c>
      <c r="Q5354" s="34">
        <f t="shared" si="3"/>
        <v>1.159438776</v>
      </c>
      <c r="R5354" s="35" t="str">
        <f t="shared" si="4"/>
        <v>Medio</v>
      </c>
      <c r="S5354" s="35" t="str">
        <f>IF(O5354="","",IF(O5354&gt;AVERAGE('Base de datos limpia'!$O$2:$O$8001),"Alto","Normal"))
</f>
        <v>Normal</v>
      </c>
      <c r="T5354" s="35" t="str">
        <f t="shared" si="5"/>
        <v>Gamer intensivo</v>
      </c>
      <c r="U5354" s="35"/>
    </row>
    <row r="5355">
      <c r="A5355" s="28">
        <v>5354.0</v>
      </c>
      <c r="B5355" s="28">
        <v>17.0</v>
      </c>
      <c r="C5355" s="28" t="str">
        <f>TRIM(PROPER('Base de datos cruda'!C5355))</f>
        <v>Male</v>
      </c>
      <c r="D5355" s="28">
        <v>0.95</v>
      </c>
      <c r="E5355" s="28">
        <v>2.96</v>
      </c>
      <c r="F5355" s="28">
        <v>5.32</v>
      </c>
      <c r="G5355" s="28">
        <v>96.14</v>
      </c>
      <c r="H5355" s="28" t="str">
        <f>TRIM(PROPER('Base de datos cruda'!H5355))</f>
        <v>Fps</v>
      </c>
      <c r="I5355" s="28">
        <v>3.41</v>
      </c>
      <c r="J5355" s="28">
        <v>5.26</v>
      </c>
      <c r="K5355" s="28">
        <v>314.48</v>
      </c>
      <c r="L5355" s="28" t="str">
        <f>IF('Base de datos cruda'!L5355&lt;0,,'Base de datos cruda'!L5355)</f>
        <v/>
      </c>
      <c r="M5355" s="28" t="str">
        <f>IF(TRIM(PROPER('Base de datos cruda'!M5355))="High","Alto",IF(TRIM(PROPER('Base de datos cruda'!M5355))="Medium","Medio","Bajo"))</f>
        <v>Medio</v>
      </c>
      <c r="N5355" s="29">
        <v>61.04</v>
      </c>
      <c r="O5355" s="32">
        <f t="shared" si="1"/>
        <v>61.04</v>
      </c>
      <c r="P5355" s="33">
        <f t="shared" si="2"/>
        <v>6.21</v>
      </c>
      <c r="Q5355" s="34">
        <f t="shared" si="3"/>
        <v>3.115789474</v>
      </c>
      <c r="R5355" s="35" t="str">
        <f t="shared" si="4"/>
        <v>Medio</v>
      </c>
      <c r="S5355" s="35" t="str">
        <f>IF(O5355="","",IF(O5355&gt;AVERAGE('Base de datos limpia'!$O$2:$O$8001),"Alto","Normal"))
</f>
        <v>Normal</v>
      </c>
      <c r="T5355" s="35" t="str">
        <f t="shared" si="5"/>
        <v>Gamer casual</v>
      </c>
      <c r="U5355" s="35"/>
    </row>
    <row r="5356">
      <c r="A5356" s="28">
        <v>5355.0</v>
      </c>
      <c r="B5356" s="28">
        <v>22.0</v>
      </c>
      <c r="C5356" s="28" t="str">
        <f>TRIM(PROPER('Base de datos cruda'!C5356))</f>
        <v>Male</v>
      </c>
      <c r="D5356" s="28">
        <v>2.07</v>
      </c>
      <c r="E5356" s="28">
        <v>4.83</v>
      </c>
      <c r="F5356" s="28">
        <v>5.23</v>
      </c>
      <c r="G5356" s="28">
        <v>95.41</v>
      </c>
      <c r="H5356" s="28" t="str">
        <f>TRIM(PROPER('Base de datos cruda'!H5356))</f>
        <v>Rpg</v>
      </c>
      <c r="I5356" s="28">
        <v>1.06</v>
      </c>
      <c r="J5356" s="28">
        <v>4.89</v>
      </c>
      <c r="K5356" s="28">
        <v>301.3</v>
      </c>
      <c r="L5356" s="28">
        <f>IF('Base de datos cruda'!L5356&lt;0,,'Base de datos cruda'!L5356)</f>
        <v>6.22</v>
      </c>
      <c r="M5356" s="28" t="str">
        <f>IF(TRIM(PROPER('Base de datos cruda'!M5356))="High","Alto",IF(TRIM(PROPER('Base de datos cruda'!M5356))="Medium","Medio","Bajo"))</f>
        <v>Medio</v>
      </c>
      <c r="N5356" s="29">
        <v>77.4</v>
      </c>
      <c r="O5356" s="32">
        <f t="shared" si="1"/>
        <v>77.4</v>
      </c>
      <c r="P5356" s="33">
        <f t="shared" si="2"/>
        <v>6.96</v>
      </c>
      <c r="Q5356" s="34">
        <f t="shared" si="3"/>
        <v>2.333333333</v>
      </c>
      <c r="R5356" s="35" t="str">
        <f t="shared" si="4"/>
        <v>Alto</v>
      </c>
      <c r="S5356" s="35" t="str">
        <f>IF(O5356="","",IF(O5356&gt;AVERAGE('Base de datos limpia'!$O$2:$O$8001),"Alto","Normal"))
</f>
        <v>Alto</v>
      </c>
      <c r="T5356" s="35" t="str">
        <f t="shared" si="5"/>
        <v>Gamer moderado</v>
      </c>
      <c r="U5356" s="35"/>
    </row>
    <row r="5357">
      <c r="A5357" s="28">
        <v>5356.0</v>
      </c>
      <c r="B5357" s="28">
        <v>21.0</v>
      </c>
      <c r="C5357" s="28" t="str">
        <f>TRIM(PROPER('Base de datos cruda'!C5357))</f>
        <v>Male</v>
      </c>
      <c r="D5357" s="28">
        <v>7.13</v>
      </c>
      <c r="E5357" s="28">
        <v>9.75</v>
      </c>
      <c r="F5357" s="28">
        <v>5.05</v>
      </c>
      <c r="G5357" s="28">
        <v>90.38</v>
      </c>
      <c r="H5357" s="28" t="str">
        <f>TRIM(PROPER('Base de datos cruda'!H5357))</f>
        <v>Rpg</v>
      </c>
      <c r="I5357" s="28">
        <v>1.32</v>
      </c>
      <c r="J5357" s="28">
        <v>10.49</v>
      </c>
      <c r="K5357" s="28">
        <v>228.64</v>
      </c>
      <c r="L5357" s="28">
        <f>IF('Base de datos cruda'!L5357&lt;0,,'Base de datos cruda'!L5357)</f>
        <v>16.48</v>
      </c>
      <c r="M5357" s="28" t="str">
        <f>IF(TRIM(PROPER('Base de datos cruda'!M5357))="High","Alto",IF(TRIM(PROPER('Base de datos cruda'!M5357))="Medium","Medio","Bajo"))</f>
        <v>Alto</v>
      </c>
      <c r="N5357" s="29">
        <v>78.3073100075719</v>
      </c>
      <c r="O5357" s="32">
        <f t="shared" si="1"/>
        <v>78.30731001</v>
      </c>
      <c r="P5357" s="33">
        <f t="shared" si="2"/>
        <v>17.62</v>
      </c>
      <c r="Q5357" s="34">
        <f t="shared" si="3"/>
        <v>1.367461431</v>
      </c>
      <c r="R5357" s="35" t="str">
        <f t="shared" si="4"/>
        <v>Alto</v>
      </c>
      <c r="S5357" s="35" t="str">
        <f>IF(O5357="","",IF(O5357&gt;AVERAGE('Base de datos limpia'!$O$2:$O$8001),"Alto","Normal"))
</f>
        <v>Alto</v>
      </c>
      <c r="T5357" s="35" t="str">
        <f t="shared" si="5"/>
        <v>Gamer intensivo</v>
      </c>
      <c r="U5357" s="35"/>
    </row>
    <row r="5358">
      <c r="A5358" s="28">
        <v>5357.0</v>
      </c>
      <c r="B5358" s="28">
        <v>18.0</v>
      </c>
      <c r="C5358" s="28" t="str">
        <f>TRIM(PROPER('Base de datos cruda'!C5358))</f>
        <v>Female</v>
      </c>
      <c r="D5358" s="28">
        <v>3.86</v>
      </c>
      <c r="E5358" s="28">
        <v>8.44</v>
      </c>
      <c r="F5358" s="28">
        <v>7.68</v>
      </c>
      <c r="G5358" s="28">
        <v>76.04</v>
      </c>
      <c r="H5358" s="28" t="str">
        <f>TRIM(PROPER('Base de datos cruda'!H5358))</f>
        <v>Casual</v>
      </c>
      <c r="I5358" s="28">
        <v>0.39</v>
      </c>
      <c r="J5358" s="28">
        <v>5.09</v>
      </c>
      <c r="K5358" s="28">
        <v>272.0</v>
      </c>
      <c r="L5358" s="28">
        <f>IF('Base de datos cruda'!L5358&lt;0,,'Base de datos cruda'!L5358)</f>
        <v>6.73</v>
      </c>
      <c r="M5358" s="28" t="str">
        <f>IF(TRIM(PROPER('Base de datos cruda'!M5358))="High","Alto",IF(TRIM(PROPER('Base de datos cruda'!M5358))="Medium","Medio","Bajo"))</f>
        <v>Medio</v>
      </c>
      <c r="N5358" s="29">
        <v>87.22</v>
      </c>
      <c r="O5358" s="32">
        <f t="shared" si="1"/>
        <v>87.22</v>
      </c>
      <c r="P5358" s="33">
        <f t="shared" si="2"/>
        <v>8.95</v>
      </c>
      <c r="Q5358" s="34">
        <f t="shared" si="3"/>
        <v>2.186528497</v>
      </c>
      <c r="R5358" s="35" t="str">
        <f t="shared" si="4"/>
        <v>Alto</v>
      </c>
      <c r="S5358" s="35" t="str">
        <f>IF(O5358="","",IF(O5358&gt;AVERAGE('Base de datos limpia'!$O$2:$O$8001),"Alto","Normal"))
</f>
        <v>Alto</v>
      </c>
      <c r="T5358" s="35" t="str">
        <f t="shared" si="5"/>
        <v>Gamer intensivo</v>
      </c>
      <c r="U5358" s="35"/>
    </row>
    <row r="5359">
      <c r="A5359" s="28">
        <v>5358.0</v>
      </c>
      <c r="B5359" s="28">
        <v>17.0</v>
      </c>
      <c r="C5359" s="28" t="str">
        <f>TRIM(PROPER('Base de datos cruda'!C5359))</f>
        <v>Female</v>
      </c>
      <c r="D5359" s="28">
        <v>1.09</v>
      </c>
      <c r="E5359" s="28">
        <v>1.97</v>
      </c>
      <c r="F5359" s="28">
        <v>8.09</v>
      </c>
      <c r="G5359" s="28">
        <v>74.81</v>
      </c>
      <c r="H5359" s="28" t="str">
        <f>TRIM(PROPER('Base de datos cruda'!H5359))</f>
        <v>Fps</v>
      </c>
      <c r="I5359" s="28">
        <v>2.42</v>
      </c>
      <c r="J5359" s="28">
        <v>2.93</v>
      </c>
      <c r="K5359" s="28">
        <v>314.27</v>
      </c>
      <c r="L5359" s="28">
        <f>IF('Base de datos cruda'!L5359&lt;0,,'Base de datos cruda'!L5359)</f>
        <v>1.52</v>
      </c>
      <c r="M5359" s="28" t="str">
        <f>IF(TRIM(PROPER('Base de datos cruda'!M5359))="High","Alto",IF(TRIM(PROPER('Base de datos cruda'!M5359))="Medium","Medio","Bajo"))</f>
        <v>Medio</v>
      </c>
      <c r="N5359" s="29">
        <v>66.68</v>
      </c>
      <c r="O5359" s="32">
        <f t="shared" si="1"/>
        <v>66.68</v>
      </c>
      <c r="P5359" s="33">
        <f t="shared" si="2"/>
        <v>4.02</v>
      </c>
      <c r="Q5359" s="34">
        <f t="shared" si="3"/>
        <v>1.80733945</v>
      </c>
      <c r="R5359" s="35" t="str">
        <f t="shared" si="4"/>
        <v>Medio</v>
      </c>
      <c r="S5359" s="35" t="str">
        <f>IF(O5359="","",IF(O5359&gt;AVERAGE('Base de datos limpia'!$O$2:$O$8001),"Alto","Normal"))
</f>
        <v>Alto</v>
      </c>
      <c r="T5359" s="35" t="str">
        <f t="shared" si="5"/>
        <v>Gamer casual</v>
      </c>
      <c r="U5359" s="35"/>
    </row>
    <row r="5360">
      <c r="A5360" s="28">
        <v>5359.0</v>
      </c>
      <c r="B5360" s="28">
        <v>19.0</v>
      </c>
      <c r="C5360" s="28" t="str">
        <f>TRIM(PROPER('Base de datos cruda'!C5360))</f>
        <v>Female</v>
      </c>
      <c r="D5360" s="28">
        <v>3.07</v>
      </c>
      <c r="E5360" s="28">
        <v>5.58</v>
      </c>
      <c r="F5360" s="28">
        <v>5.64</v>
      </c>
      <c r="G5360" s="28">
        <v>88.66</v>
      </c>
      <c r="H5360" s="28" t="str">
        <f>TRIM(PROPER('Base de datos cruda'!H5360))</f>
        <v>Fps</v>
      </c>
      <c r="I5360" s="28">
        <v>0.17</v>
      </c>
      <c r="J5360" s="28">
        <v>4.58</v>
      </c>
      <c r="K5360" s="28">
        <v>277.86</v>
      </c>
      <c r="L5360" s="28">
        <f>IF('Base de datos cruda'!L5360&lt;0,,'Base de datos cruda'!L5360)</f>
        <v>4.78</v>
      </c>
      <c r="M5360" s="28" t="str">
        <f>IF(TRIM(PROPER('Base de datos cruda'!M5360))="High","Alto",IF(TRIM(PROPER('Base de datos cruda'!M5360))="Medium","Medio","Bajo"))</f>
        <v>Medio</v>
      </c>
      <c r="N5360" s="29">
        <v>76.95</v>
      </c>
      <c r="O5360" s="32">
        <f t="shared" si="1"/>
        <v>76.95</v>
      </c>
      <c r="P5360" s="33">
        <f t="shared" si="2"/>
        <v>7.65</v>
      </c>
      <c r="Q5360" s="34">
        <f t="shared" si="3"/>
        <v>1.817589577</v>
      </c>
      <c r="R5360" s="35" t="str">
        <f t="shared" si="4"/>
        <v>Alto</v>
      </c>
      <c r="S5360" s="35" t="str">
        <f>IF(O5360="","",IF(O5360&gt;AVERAGE('Base de datos limpia'!$O$2:$O$8001),"Alto","Normal"))
</f>
        <v>Alto</v>
      </c>
      <c r="T5360" s="35" t="str">
        <f t="shared" si="5"/>
        <v>Gamer moderado</v>
      </c>
      <c r="U5360" s="35"/>
    </row>
    <row r="5361">
      <c r="A5361" s="28">
        <v>5360.0</v>
      </c>
      <c r="B5361" s="28">
        <v>18.0</v>
      </c>
      <c r="C5361" s="28" t="str">
        <f>TRIM(PROPER('Base de datos cruda'!C5361))</f>
        <v>Female</v>
      </c>
      <c r="D5361" s="28">
        <v>0.93</v>
      </c>
      <c r="E5361" s="28">
        <v>7.57</v>
      </c>
      <c r="F5361" s="28">
        <v>5.53</v>
      </c>
      <c r="G5361" s="28">
        <v>84.32</v>
      </c>
      <c r="H5361" s="28" t="str">
        <f>TRIM(PROPER('Base de datos cruda'!H5361))</f>
        <v>Casual</v>
      </c>
      <c r="I5361" s="28">
        <v>4.23</v>
      </c>
      <c r="J5361" s="28">
        <v>6.15</v>
      </c>
      <c r="K5361" s="28">
        <v>299.71</v>
      </c>
      <c r="L5361" s="28">
        <f>IF('Base de datos cruda'!L5361&lt;0,,'Base de datos cruda'!L5361)</f>
        <v>0.63</v>
      </c>
      <c r="M5361" s="28" t="str">
        <f>IF(TRIM(PROPER('Base de datos cruda'!M5361))="High","Alto",IF(TRIM(PROPER('Base de datos cruda'!M5361))="Medium","Medio","Bajo"))</f>
        <v>Alto</v>
      </c>
      <c r="N5361" s="29">
        <v>90.23</v>
      </c>
      <c r="O5361" s="32">
        <f t="shared" si="1"/>
        <v>90.23</v>
      </c>
      <c r="P5361" s="33">
        <f t="shared" si="2"/>
        <v>7.08</v>
      </c>
      <c r="Q5361" s="34">
        <f t="shared" si="3"/>
        <v>8.139784946</v>
      </c>
      <c r="R5361" s="35" t="str">
        <f t="shared" si="4"/>
        <v>Alto</v>
      </c>
      <c r="S5361" s="35" t="str">
        <f>IF(O5361="","",IF(O5361&gt;AVERAGE('Base de datos limpia'!$O$2:$O$8001),"Alto","Normal"))
</f>
        <v>Alto</v>
      </c>
      <c r="T5361" s="35" t="str">
        <f t="shared" si="5"/>
        <v>Gamer intensivo</v>
      </c>
      <c r="U5361" s="35"/>
    </row>
    <row r="5362">
      <c r="A5362" s="28">
        <v>5361.0</v>
      </c>
      <c r="B5362" s="28">
        <v>22.0</v>
      </c>
      <c r="C5362" s="28" t="str">
        <f>TRIM(PROPER('Base de datos cruda'!C5362))</f>
        <v>Male</v>
      </c>
      <c r="D5362" s="28">
        <v>1.6</v>
      </c>
      <c r="E5362" s="28">
        <v>7.29</v>
      </c>
      <c r="F5362" s="28">
        <v>8.22</v>
      </c>
      <c r="G5362" s="28">
        <v>84.02</v>
      </c>
      <c r="H5362" s="28" t="str">
        <f>TRIM(PROPER('Base de datos cruda'!H5362))</f>
        <v>Casual</v>
      </c>
      <c r="I5362" s="28">
        <v>0.13</v>
      </c>
      <c r="J5362" s="28">
        <v>7.41</v>
      </c>
      <c r="K5362" s="28">
        <v>294.38</v>
      </c>
      <c r="L5362" s="28">
        <f>IF('Base de datos cruda'!L5362&lt;0,,'Base de datos cruda'!L5362)</f>
        <v>4</v>
      </c>
      <c r="M5362" s="28" t="str">
        <f>IF(TRIM(PROPER('Base de datos cruda'!M5362))="High","Alto",IF(TRIM(PROPER('Base de datos cruda'!M5362))="Medium","Medio","Bajo"))</f>
        <v>Medio</v>
      </c>
      <c r="N5362" s="29">
        <v>100.0</v>
      </c>
      <c r="O5362" s="32">
        <f t="shared" si="1"/>
        <v>100</v>
      </c>
      <c r="P5362" s="33">
        <f t="shared" si="2"/>
        <v>9.01</v>
      </c>
      <c r="Q5362" s="34">
        <f t="shared" si="3"/>
        <v>4.55625</v>
      </c>
      <c r="R5362" s="35" t="str">
        <f t="shared" si="4"/>
        <v>Alto</v>
      </c>
      <c r="S5362" s="35" t="str">
        <f>IF(O5362="","",IF(O5362&gt;AVERAGE('Base de datos limpia'!$O$2:$O$8001),"Alto","Normal"))
</f>
        <v>Alto</v>
      </c>
      <c r="T5362" s="35" t="str">
        <f t="shared" si="5"/>
        <v>Gamer intensivo</v>
      </c>
      <c r="U5362" s="35"/>
    </row>
    <row r="5363">
      <c r="A5363" s="28">
        <v>5362.0</v>
      </c>
      <c r="B5363" s="28">
        <v>23.0</v>
      </c>
      <c r="C5363" s="28" t="str">
        <f>TRIM(PROPER('Base de datos cruda'!C5363))</f>
        <v>Male</v>
      </c>
      <c r="D5363" s="28">
        <v>0.42</v>
      </c>
      <c r="E5363" s="28">
        <v>7.85</v>
      </c>
      <c r="F5363" s="28">
        <v>7.12</v>
      </c>
      <c r="G5363" s="28">
        <v>64.96</v>
      </c>
      <c r="H5363" s="28" t="str">
        <f>TRIM(PROPER('Base de datos cruda'!H5363))</f>
        <v>Rpg</v>
      </c>
      <c r="I5363" s="28">
        <v>0.31</v>
      </c>
      <c r="J5363" s="28">
        <v>1.76</v>
      </c>
      <c r="K5363" s="28">
        <v>308.88</v>
      </c>
      <c r="L5363" s="28">
        <f>IF('Base de datos cruda'!L5363&lt;0,,'Base de datos cruda'!L5363)</f>
        <v>2.9</v>
      </c>
      <c r="M5363" s="28" t="str">
        <f>IF(TRIM(PROPER('Base de datos cruda'!M5363))="High","Alto",IF(TRIM(PROPER('Base de datos cruda'!M5363))="Medium","Medio","Bajo"))</f>
        <v>Medio</v>
      </c>
      <c r="N5363" s="29">
        <v>92.1</v>
      </c>
      <c r="O5363" s="32">
        <f t="shared" si="1"/>
        <v>92.1</v>
      </c>
      <c r="P5363" s="33">
        <f t="shared" si="2"/>
        <v>2.18</v>
      </c>
      <c r="Q5363" s="34">
        <f t="shared" si="3"/>
        <v>18.69047619</v>
      </c>
      <c r="R5363" s="35" t="str">
        <f t="shared" si="4"/>
        <v>Alto</v>
      </c>
      <c r="S5363" s="35" t="str">
        <f>IF(O5363="","",IF(O5363&gt;AVERAGE('Base de datos limpia'!$O$2:$O$8001),"Alto","Normal"))
</f>
        <v>Alto</v>
      </c>
      <c r="T5363" s="35" t="str">
        <f t="shared" si="5"/>
        <v>Gamer intensivo</v>
      </c>
      <c r="U5363" s="35"/>
    </row>
    <row r="5364">
      <c r="A5364" s="28">
        <v>5363.0</v>
      </c>
      <c r="B5364" s="28">
        <v>17.0</v>
      </c>
      <c r="C5364" s="28" t="str">
        <f>TRIM(PROPER('Base de datos cruda'!C5364))</f>
        <v>Female</v>
      </c>
      <c r="D5364" s="28">
        <v>3.51</v>
      </c>
      <c r="E5364" s="28">
        <v>5.12</v>
      </c>
      <c r="F5364" s="28">
        <v>5.47</v>
      </c>
      <c r="G5364" s="28">
        <v>84.73</v>
      </c>
      <c r="H5364" s="28" t="str">
        <f>TRIM(PROPER('Base de datos cruda'!H5364))</f>
        <v>Fps</v>
      </c>
      <c r="I5364" s="28">
        <v>3.2</v>
      </c>
      <c r="J5364" s="28">
        <v>4.89</v>
      </c>
      <c r="K5364" s="28">
        <v>278.19</v>
      </c>
      <c r="L5364" s="28">
        <f>IF('Base de datos cruda'!L5364&lt;0,,'Base de datos cruda'!L5364)</f>
        <v>7.01</v>
      </c>
      <c r="M5364" s="28" t="str">
        <f>IF(TRIM(PROPER('Base de datos cruda'!M5364))="High","Alto",IF(TRIM(PROPER('Base de datos cruda'!M5364))="Medium","Medio","Bajo"))</f>
        <v>Medio</v>
      </c>
      <c r="N5364" s="29">
        <v>66.66</v>
      </c>
      <c r="O5364" s="32">
        <f t="shared" si="1"/>
        <v>66.66</v>
      </c>
      <c r="P5364" s="33">
        <f t="shared" si="2"/>
        <v>8.4</v>
      </c>
      <c r="Q5364" s="34">
        <f t="shared" si="3"/>
        <v>1.458689459</v>
      </c>
      <c r="R5364" s="35" t="str">
        <f t="shared" si="4"/>
        <v>Medio</v>
      </c>
      <c r="S5364" s="35" t="str">
        <f>IF(O5364="","",IF(O5364&gt;AVERAGE('Base de datos limpia'!$O$2:$O$8001),"Alto","Normal"))
</f>
        <v>Alto</v>
      </c>
      <c r="T5364" s="35" t="str">
        <f t="shared" si="5"/>
        <v>Gamer moderado</v>
      </c>
      <c r="U5364" s="35"/>
    </row>
    <row r="5365">
      <c r="A5365" s="28">
        <v>5364.0</v>
      </c>
      <c r="B5365" s="28">
        <v>22.0</v>
      </c>
      <c r="C5365" s="28" t="str">
        <f>TRIM(PROPER('Base de datos cruda'!C5365))</f>
        <v>Male</v>
      </c>
      <c r="D5365" s="28">
        <v>6.45</v>
      </c>
      <c r="E5365" s="28">
        <v>2.58</v>
      </c>
      <c r="F5365" s="28">
        <v>7.57</v>
      </c>
      <c r="G5365" s="28">
        <v>96.07</v>
      </c>
      <c r="H5365" s="28" t="str">
        <f>TRIM(PROPER('Base de datos cruda'!H5365))</f>
        <v>Rpg</v>
      </c>
      <c r="I5365" s="28">
        <v>4.58</v>
      </c>
      <c r="J5365" s="28">
        <v>10.21</v>
      </c>
      <c r="K5365" s="28">
        <v>242.33</v>
      </c>
      <c r="L5365" s="28">
        <f>IF('Base de datos cruda'!L5365&lt;0,,'Base de datos cruda'!L5365)</f>
        <v>16.25</v>
      </c>
      <c r="M5365" s="28" t="str">
        <f>IF(TRIM(PROPER('Base de datos cruda'!M5365))="High","Alto",IF(TRIM(PROPER('Base de datos cruda'!M5365))="Medium","Medio","Bajo"))</f>
        <v>Bajo</v>
      </c>
      <c r="N5365" s="29">
        <v>43.1488198004275</v>
      </c>
      <c r="O5365" s="32">
        <f t="shared" si="1"/>
        <v>43.1488198</v>
      </c>
      <c r="P5365" s="33">
        <f t="shared" si="2"/>
        <v>16.66</v>
      </c>
      <c r="Q5365" s="34">
        <f t="shared" si="3"/>
        <v>0.4</v>
      </c>
      <c r="R5365" s="35" t="str">
        <f t="shared" si="4"/>
        <v>Bajo</v>
      </c>
      <c r="S5365" s="35" t="str">
        <f>IF(O5365="","",IF(O5365&gt;AVERAGE('Base de datos limpia'!$O$2:$O$8001),"Alto","Normal"))
</f>
        <v>Normal</v>
      </c>
      <c r="T5365" s="35" t="str">
        <f t="shared" si="5"/>
        <v>Gamer casual</v>
      </c>
      <c r="U5365" s="35"/>
    </row>
    <row r="5366">
      <c r="A5366" s="28">
        <v>5365.0</v>
      </c>
      <c r="B5366" s="28">
        <v>23.0</v>
      </c>
      <c r="C5366" s="28" t="str">
        <f>TRIM(PROPER('Base de datos cruda'!C5366))</f>
        <v>Male</v>
      </c>
      <c r="D5366" s="28">
        <v>4.69</v>
      </c>
      <c r="E5366" s="28">
        <v>5.18</v>
      </c>
      <c r="F5366" s="28">
        <v>5.72</v>
      </c>
      <c r="G5366" s="28">
        <v>63.43</v>
      </c>
      <c r="H5366" s="28" t="str">
        <f>TRIM(PROPER('Base de datos cruda'!H5366))</f>
        <v>Rpg</v>
      </c>
      <c r="I5366" s="28">
        <v>4.46</v>
      </c>
      <c r="J5366" s="28">
        <v>8.21</v>
      </c>
      <c r="K5366" s="28">
        <v>262.05</v>
      </c>
      <c r="L5366" s="28">
        <f>IF('Base de datos cruda'!L5366&lt;0,,'Base de datos cruda'!L5366)</f>
        <v>7.14</v>
      </c>
      <c r="M5366" s="28" t="str">
        <f>IF(TRIM(PROPER('Base de datos cruda'!M5366))="High","Alto",IF(TRIM(PROPER('Base de datos cruda'!M5366))="Medium","Medio","Bajo"))</f>
        <v>Medio</v>
      </c>
      <c r="N5366" s="29">
        <v>57.68</v>
      </c>
      <c r="O5366" s="32">
        <f t="shared" si="1"/>
        <v>57.68</v>
      </c>
      <c r="P5366" s="33">
        <f t="shared" si="2"/>
        <v>12.9</v>
      </c>
      <c r="Q5366" s="34">
        <f t="shared" si="3"/>
        <v>1.104477612</v>
      </c>
      <c r="R5366" s="35" t="str">
        <f t="shared" si="4"/>
        <v>Medio</v>
      </c>
      <c r="S5366" s="35" t="str">
        <f>IF(O5366="","",IF(O5366&gt;AVERAGE('Base de datos limpia'!$O$2:$O$8001),"Alto","Normal"))
</f>
        <v>Normal</v>
      </c>
      <c r="T5366" s="35" t="str">
        <f t="shared" si="5"/>
        <v>Gamer moderado</v>
      </c>
      <c r="U5366" s="35"/>
    </row>
    <row r="5367">
      <c r="A5367" s="28">
        <v>5366.0</v>
      </c>
      <c r="B5367" s="28">
        <v>21.0</v>
      </c>
      <c r="C5367" s="28" t="str">
        <f>TRIM(PROPER('Base de datos cruda'!C5367))</f>
        <v>Male</v>
      </c>
      <c r="D5367" s="28">
        <v>4.85</v>
      </c>
      <c r="E5367" s="28">
        <v>6.83</v>
      </c>
      <c r="F5367" s="28">
        <v>6.93</v>
      </c>
      <c r="G5367" s="28">
        <v>73.57</v>
      </c>
      <c r="H5367" s="28" t="str">
        <f>TRIM(PROPER('Base de datos cruda'!H5367))</f>
        <v>Casual</v>
      </c>
      <c r="I5367" s="28">
        <v>0.42</v>
      </c>
      <c r="J5367" s="28">
        <v>9.1</v>
      </c>
      <c r="K5367" s="28">
        <v>253.8</v>
      </c>
      <c r="L5367" s="28">
        <f>IF('Base de datos cruda'!L5367&lt;0,,'Base de datos cruda'!L5367)</f>
        <v>12.7</v>
      </c>
      <c r="M5367" s="28" t="str">
        <f>IF(TRIM(PROPER('Base de datos cruda'!M5367))="High","Alto",IF(TRIM(PROPER('Base de datos cruda'!M5367))="Medium","Medio","Bajo"))</f>
        <v>Medio</v>
      </c>
      <c r="N5367" s="29">
        <v>67.88</v>
      </c>
      <c r="O5367" s="32">
        <f t="shared" si="1"/>
        <v>67.88</v>
      </c>
      <c r="P5367" s="33">
        <f t="shared" si="2"/>
        <v>13.95</v>
      </c>
      <c r="Q5367" s="34">
        <f t="shared" si="3"/>
        <v>1.408247423</v>
      </c>
      <c r="R5367" s="35" t="str">
        <f t="shared" si="4"/>
        <v>Medio</v>
      </c>
      <c r="S5367" s="35" t="str">
        <f>IF(O5367="","",IF(O5367&gt;AVERAGE('Base de datos limpia'!$O$2:$O$8001),"Alto","Normal"))
</f>
        <v>Alto</v>
      </c>
      <c r="T5367" s="35" t="str">
        <f t="shared" si="5"/>
        <v>Gamer intensivo</v>
      </c>
      <c r="U5367" s="35"/>
    </row>
    <row r="5368">
      <c r="A5368" s="28">
        <v>5367.0</v>
      </c>
      <c r="B5368" s="28">
        <v>21.0</v>
      </c>
      <c r="C5368" s="28" t="str">
        <f>TRIM(PROPER('Base de datos cruda'!C5368))</f>
        <v>Male</v>
      </c>
      <c r="D5368" s="28">
        <v>1.6</v>
      </c>
      <c r="E5368" s="28">
        <v>6.48</v>
      </c>
      <c r="F5368" s="28">
        <v>8.96</v>
      </c>
      <c r="G5368" s="28">
        <v>80.36</v>
      </c>
      <c r="H5368" s="28" t="str">
        <f>TRIM(PROPER('Base de datos cruda'!H5368))</f>
        <v>Casual</v>
      </c>
      <c r="I5368" s="28">
        <v>1.44</v>
      </c>
      <c r="J5368" s="28">
        <v>6.28</v>
      </c>
      <c r="K5368" s="28">
        <v>291.48</v>
      </c>
      <c r="L5368" s="28">
        <f>IF('Base de datos cruda'!L5368&lt;0,,'Base de datos cruda'!L5368)</f>
        <v>7.1</v>
      </c>
      <c r="M5368" s="28" t="str">
        <f>IF(TRIM(PROPER('Base de datos cruda'!M5368))="High","Alto",IF(TRIM(PROPER('Base de datos cruda'!M5368))="Medium","Medio","Bajo"))</f>
        <v>Medio</v>
      </c>
      <c r="N5368" s="29">
        <v>100.0</v>
      </c>
      <c r="O5368" s="32">
        <f t="shared" si="1"/>
        <v>100</v>
      </c>
      <c r="P5368" s="33">
        <f t="shared" si="2"/>
        <v>7.88</v>
      </c>
      <c r="Q5368" s="34">
        <f t="shared" si="3"/>
        <v>4.05</v>
      </c>
      <c r="R5368" s="35" t="str">
        <f t="shared" si="4"/>
        <v>Alto</v>
      </c>
      <c r="S5368" s="35" t="str">
        <f>IF(O5368="","",IF(O5368&gt;AVERAGE('Base de datos limpia'!$O$2:$O$8001),"Alto","Normal"))
</f>
        <v>Alto</v>
      </c>
      <c r="T5368" s="35" t="str">
        <f t="shared" si="5"/>
        <v>Gamer intensivo</v>
      </c>
      <c r="U5368" s="35"/>
    </row>
    <row r="5369">
      <c r="A5369" s="28">
        <v>5368.0</v>
      </c>
      <c r="B5369" s="28">
        <v>16.0</v>
      </c>
      <c r="C5369" s="28" t="str">
        <f>TRIM(PROPER('Base de datos cruda'!C5369))</f>
        <v>Male</v>
      </c>
      <c r="D5369" s="28">
        <v>2.75</v>
      </c>
      <c r="E5369" s="28">
        <v>1.63</v>
      </c>
      <c r="F5369" s="28">
        <v>5.51</v>
      </c>
      <c r="G5369" s="28">
        <v>87.44</v>
      </c>
      <c r="H5369" s="28" t="str">
        <f>TRIM(PROPER('Base de datos cruda'!H5369))</f>
        <v>Fps</v>
      </c>
      <c r="I5369" s="28">
        <v>2.61</v>
      </c>
      <c r="J5369" s="28">
        <v>7.74</v>
      </c>
      <c r="K5369" s="28">
        <v>293.49</v>
      </c>
      <c r="L5369" s="28">
        <f>IF('Base de datos cruda'!L5369&lt;0,,'Base de datos cruda'!L5369)</f>
        <v>2.77</v>
      </c>
      <c r="M5369" s="28" t="str">
        <f>IF(TRIM(PROPER('Base de datos cruda'!M5369))="High","Alto",IF(TRIM(PROPER('Base de datos cruda'!M5369))="Medium","Medio","Bajo"))</f>
        <v>Medio</v>
      </c>
      <c r="N5369" s="29">
        <v>48.67</v>
      </c>
      <c r="O5369" s="32">
        <f t="shared" si="1"/>
        <v>48.67</v>
      </c>
      <c r="P5369" s="33">
        <f t="shared" si="2"/>
        <v>10.49</v>
      </c>
      <c r="Q5369" s="34">
        <f t="shared" si="3"/>
        <v>0.5927272727</v>
      </c>
      <c r="R5369" s="35" t="str">
        <f t="shared" si="4"/>
        <v>Bajo</v>
      </c>
      <c r="S5369" s="35" t="str">
        <f>IF(O5369="","",IF(O5369&gt;AVERAGE('Base de datos limpia'!$O$2:$O$8001),"Alto","Normal"))
</f>
        <v>Normal</v>
      </c>
      <c r="T5369" s="35" t="str">
        <f t="shared" si="5"/>
        <v>Gamer casual</v>
      </c>
      <c r="U5369" s="35"/>
    </row>
    <row r="5370">
      <c r="A5370" s="28">
        <v>5369.0</v>
      </c>
      <c r="B5370" s="28">
        <v>19.0</v>
      </c>
      <c r="C5370" s="28" t="str">
        <f>TRIM(PROPER('Base de datos cruda'!C5370))</f>
        <v>Female</v>
      </c>
      <c r="D5370" s="28">
        <v>6.76</v>
      </c>
      <c r="E5370" s="28">
        <v>1.58</v>
      </c>
      <c r="F5370" s="28">
        <v>8.65</v>
      </c>
      <c r="G5370" s="28">
        <v>63.59</v>
      </c>
      <c r="H5370" s="28" t="str">
        <f>TRIM(PROPER('Base de datos cruda'!H5370))</f>
        <v>Casual</v>
      </c>
      <c r="I5370" s="28">
        <v>0.13</v>
      </c>
      <c r="J5370" s="28">
        <v>8.51</v>
      </c>
      <c r="K5370" s="28">
        <v>242.31</v>
      </c>
      <c r="L5370" s="28">
        <f>IF('Base de datos cruda'!L5370&lt;0,,'Base de datos cruda'!L5370)</f>
        <v>13.34</v>
      </c>
      <c r="M5370" s="28" t="str">
        <f>IF(TRIM(PROPER('Base de datos cruda'!M5370))="High","Alto",IF(TRIM(PROPER('Base de datos cruda'!M5370))="Medium","Medio","Bajo"))</f>
        <v>Bajo</v>
      </c>
      <c r="N5370" s="29">
        <v>28.48</v>
      </c>
      <c r="O5370" s="32">
        <f t="shared" si="1"/>
        <v>28.48</v>
      </c>
      <c r="P5370" s="33">
        <f t="shared" si="2"/>
        <v>15.27</v>
      </c>
      <c r="Q5370" s="34">
        <f t="shared" si="3"/>
        <v>0.2337278107</v>
      </c>
      <c r="R5370" s="35" t="str">
        <f t="shared" si="4"/>
        <v>Bajo</v>
      </c>
      <c r="S5370" s="35" t="str">
        <f>IF(O5370="","",IF(O5370&gt;AVERAGE('Base de datos limpia'!$O$2:$O$8001),"Alto","Normal"))
</f>
        <v>Normal</v>
      </c>
      <c r="T5370" s="35" t="str">
        <f t="shared" si="5"/>
        <v>Gamer casual</v>
      </c>
      <c r="U5370" s="35"/>
    </row>
    <row r="5371">
      <c r="A5371" s="28">
        <v>5370.0</v>
      </c>
      <c r="B5371" s="28">
        <v>16.0</v>
      </c>
      <c r="C5371" s="28" t="str">
        <f>TRIM(PROPER('Base de datos cruda'!C5371))</f>
        <v>Female</v>
      </c>
      <c r="D5371" s="28">
        <v>0.7</v>
      </c>
      <c r="E5371" s="28">
        <v>9.69</v>
      </c>
      <c r="F5371" s="28">
        <v>5.6</v>
      </c>
      <c r="G5371" s="28">
        <v>94.91</v>
      </c>
      <c r="H5371" s="28" t="str">
        <f>TRIM(PROPER('Base de datos cruda'!H5371))</f>
        <v>Fps</v>
      </c>
      <c r="I5371" s="28">
        <v>2.64</v>
      </c>
      <c r="J5371" s="28">
        <v>1.89</v>
      </c>
      <c r="K5371" s="28">
        <v>307.25</v>
      </c>
      <c r="L5371" s="28">
        <f>IF('Base de datos cruda'!L5371&lt;0,,'Base de datos cruda'!L5371)</f>
        <v>2.68</v>
      </c>
      <c r="M5371" s="28" t="str">
        <f>IF(TRIM(PROPER('Base de datos cruda'!M5371))="High","Alto",IF(TRIM(PROPER('Base de datos cruda'!M5371))="Medium","Medio","Bajo"))</f>
        <v>Alto</v>
      </c>
      <c r="N5371" s="29">
        <v>100.0</v>
      </c>
      <c r="O5371" s="32">
        <f t="shared" si="1"/>
        <v>100</v>
      </c>
      <c r="P5371" s="33">
        <f t="shared" si="2"/>
        <v>2.59</v>
      </c>
      <c r="Q5371" s="34">
        <f t="shared" si="3"/>
        <v>13.84285714</v>
      </c>
      <c r="R5371" s="35" t="str">
        <f t="shared" si="4"/>
        <v>Alto</v>
      </c>
      <c r="S5371" s="35" t="str">
        <f>IF(O5371="","",IF(O5371&gt;AVERAGE('Base de datos limpia'!$O$2:$O$8001),"Alto","Normal"))
</f>
        <v>Alto</v>
      </c>
      <c r="T5371" s="35" t="str">
        <f t="shared" si="5"/>
        <v>Gamer intensivo</v>
      </c>
      <c r="U5371" s="35"/>
    </row>
    <row r="5372">
      <c r="A5372" s="28">
        <v>5371.0</v>
      </c>
      <c r="B5372" s="28">
        <v>19.0</v>
      </c>
      <c r="C5372" s="28" t="str">
        <f>TRIM(PROPER('Base de datos cruda'!C5372))</f>
        <v>Male</v>
      </c>
      <c r="D5372" s="28">
        <v>6.86</v>
      </c>
      <c r="E5372" s="28">
        <v>2.37</v>
      </c>
      <c r="F5372" s="28">
        <v>6.7</v>
      </c>
      <c r="G5372" s="28">
        <v>61.62</v>
      </c>
      <c r="H5372" s="28" t="str">
        <f>TRIM(PROPER('Base de datos cruda'!H5372))</f>
        <v>Fps</v>
      </c>
      <c r="I5372" s="28">
        <v>2.24</v>
      </c>
      <c r="J5372" s="28">
        <v>12.31</v>
      </c>
      <c r="K5372" s="28">
        <v>237.11</v>
      </c>
      <c r="L5372" s="28">
        <f>IF('Base de datos cruda'!L5372&lt;0,,'Base de datos cruda'!L5372)</f>
        <v>19.05</v>
      </c>
      <c r="M5372" s="28" t="str">
        <f>IF(TRIM(PROPER('Base de datos cruda'!M5372))="High","Alto",IF(TRIM(PROPER('Base de datos cruda'!M5372))="Medium","Medio","Bajo"))</f>
        <v>Bajo</v>
      </c>
      <c r="N5372" s="29">
        <v>27.3</v>
      </c>
      <c r="O5372" s="32">
        <f t="shared" si="1"/>
        <v>27.3</v>
      </c>
      <c r="P5372" s="33">
        <f t="shared" si="2"/>
        <v>19.17</v>
      </c>
      <c r="Q5372" s="34">
        <f t="shared" si="3"/>
        <v>0.3454810496</v>
      </c>
      <c r="R5372" s="35" t="str">
        <f t="shared" si="4"/>
        <v>Bajo</v>
      </c>
      <c r="S5372" s="35" t="str">
        <f>IF(O5372="","",IF(O5372&gt;AVERAGE('Base de datos limpia'!$O$2:$O$8001),"Alto","Normal"))
</f>
        <v>Normal</v>
      </c>
      <c r="T5372" s="35" t="str">
        <f t="shared" si="5"/>
        <v>Gamer casual</v>
      </c>
      <c r="U5372" s="35"/>
    </row>
    <row r="5373">
      <c r="A5373" s="28">
        <v>5372.0</v>
      </c>
      <c r="B5373" s="28">
        <v>17.0</v>
      </c>
      <c r="C5373" s="28" t="str">
        <f>TRIM(PROPER('Base de datos cruda'!C5373))</f>
        <v>Male</v>
      </c>
      <c r="D5373" s="28">
        <v>3.87</v>
      </c>
      <c r="E5373" s="28">
        <v>3.65</v>
      </c>
      <c r="F5373" s="28">
        <v>6.3</v>
      </c>
      <c r="G5373" s="28">
        <v>94.31</v>
      </c>
      <c r="H5373" s="28" t="str">
        <f>TRIM(PROPER('Base de datos cruda'!H5373))</f>
        <v>Fps</v>
      </c>
      <c r="I5373" s="28">
        <v>2.94</v>
      </c>
      <c r="J5373" s="28">
        <v>7.22</v>
      </c>
      <c r="K5373" s="28">
        <v>285.68</v>
      </c>
      <c r="L5373" s="28">
        <f>IF('Base de datos cruda'!L5373&lt;0,,'Base de datos cruda'!L5373)</f>
        <v>6.66</v>
      </c>
      <c r="M5373" s="28" t="str">
        <f>IF(TRIM(PROPER('Base de datos cruda'!M5373))="High","Alto",IF(TRIM(PROPER('Base de datos cruda'!M5373))="Medium","Medio","Bajo"))</f>
        <v>Medio</v>
      </c>
      <c r="N5373" s="29">
        <v>61.14</v>
      </c>
      <c r="O5373" s="32">
        <f t="shared" si="1"/>
        <v>61.14</v>
      </c>
      <c r="P5373" s="33">
        <f t="shared" si="2"/>
        <v>11.09</v>
      </c>
      <c r="Q5373" s="34">
        <f t="shared" si="3"/>
        <v>0.9431524548</v>
      </c>
      <c r="R5373" s="35" t="str">
        <f t="shared" si="4"/>
        <v>Medio</v>
      </c>
      <c r="S5373" s="35" t="str">
        <f>IF(O5373="","",IF(O5373&gt;AVERAGE('Base de datos limpia'!$O$2:$O$8001),"Alto","Normal"))
</f>
        <v>Normal</v>
      </c>
      <c r="T5373" s="35" t="str">
        <f t="shared" si="5"/>
        <v>Gamer moderado</v>
      </c>
      <c r="U5373" s="35"/>
    </row>
    <row r="5374">
      <c r="A5374" s="28">
        <v>5373.0</v>
      </c>
      <c r="B5374" s="28">
        <v>20.0</v>
      </c>
      <c r="C5374" s="28" t="str">
        <f>TRIM(PROPER('Base de datos cruda'!C5374))</f>
        <v>Female</v>
      </c>
      <c r="D5374" s="28">
        <v>6.7</v>
      </c>
      <c r="E5374" s="28">
        <v>7.91</v>
      </c>
      <c r="F5374" s="28">
        <v>7.92</v>
      </c>
      <c r="G5374" s="28">
        <v>61.11</v>
      </c>
      <c r="H5374" s="28" t="str">
        <f>TRIM(PROPER('Base de datos cruda'!H5374))</f>
        <v>Fps</v>
      </c>
      <c r="I5374" s="28">
        <v>4.6</v>
      </c>
      <c r="J5374" s="28">
        <v>12.56</v>
      </c>
      <c r="K5374" s="28">
        <v>238.88</v>
      </c>
      <c r="L5374" s="28">
        <f>IF('Base de datos cruda'!L5374&lt;0,,'Base de datos cruda'!L5374)</f>
        <v>19.1</v>
      </c>
      <c r="M5374" s="28" t="str">
        <f>IF(TRIM(PROPER('Base de datos cruda'!M5374))="High","Alto",IF(TRIM(PROPER('Base de datos cruda'!M5374))="Medium","Medio","Bajo"))</f>
        <v>Bajo</v>
      </c>
      <c r="N5374" s="29">
        <v>73.8422310194914</v>
      </c>
      <c r="O5374" s="32">
        <f t="shared" si="1"/>
        <v>73.84223102</v>
      </c>
      <c r="P5374" s="33">
        <f t="shared" si="2"/>
        <v>19.26</v>
      </c>
      <c r="Q5374" s="34">
        <f t="shared" si="3"/>
        <v>1.180597015</v>
      </c>
      <c r="R5374" s="35" t="str">
        <f t="shared" si="4"/>
        <v>Alto</v>
      </c>
      <c r="S5374" s="35" t="str">
        <f>IF(O5374="","",IF(O5374&gt;AVERAGE('Base de datos limpia'!$O$2:$O$8001),"Alto","Normal"))
</f>
        <v>Alto</v>
      </c>
      <c r="T5374" s="35" t="str">
        <f t="shared" si="5"/>
        <v>Gamer intensivo</v>
      </c>
      <c r="U5374" s="35"/>
    </row>
    <row r="5375">
      <c r="A5375" s="28">
        <v>5374.0</v>
      </c>
      <c r="B5375" s="28">
        <v>24.0</v>
      </c>
      <c r="C5375" s="28" t="str">
        <f>TRIM(PROPER('Base de datos cruda'!C5375))</f>
        <v>Male</v>
      </c>
      <c r="D5375" s="28">
        <v>2.54</v>
      </c>
      <c r="E5375" s="28">
        <v>4.69</v>
      </c>
      <c r="F5375" s="28">
        <v>4.31</v>
      </c>
      <c r="G5375" s="28">
        <v>66.14</v>
      </c>
      <c r="H5375" s="28" t="str">
        <f>TRIM(PROPER('Base de datos cruda'!H5375))</f>
        <v>Casual</v>
      </c>
      <c r="I5375" s="28">
        <v>1.37</v>
      </c>
      <c r="J5375" s="28">
        <v>6.2</v>
      </c>
      <c r="K5375" s="28">
        <v>289.46</v>
      </c>
      <c r="L5375" s="28">
        <f>IF('Base de datos cruda'!L5375&lt;0,,'Base de datos cruda'!L5375)</f>
        <v>7.79</v>
      </c>
      <c r="M5375" s="28" t="str">
        <f>IF(TRIM(PROPER('Base de datos cruda'!M5375))="High","Alto",IF(TRIM(PROPER('Base de datos cruda'!M5375))="Medium","Medio","Bajo"))</f>
        <v>Medio</v>
      </c>
      <c r="N5375" s="29">
        <v>53.35</v>
      </c>
      <c r="O5375" s="32">
        <f t="shared" si="1"/>
        <v>53.35</v>
      </c>
      <c r="P5375" s="33">
        <f t="shared" si="2"/>
        <v>8.74</v>
      </c>
      <c r="Q5375" s="34">
        <f t="shared" si="3"/>
        <v>1.846456693</v>
      </c>
      <c r="R5375" s="35" t="str">
        <f t="shared" si="4"/>
        <v>Medio</v>
      </c>
      <c r="S5375" s="35" t="str">
        <f>IF(O5375="","",IF(O5375&gt;AVERAGE('Base de datos limpia'!$O$2:$O$8001),"Alto","Normal"))
</f>
        <v>Normal</v>
      </c>
      <c r="T5375" s="35" t="str">
        <f t="shared" si="5"/>
        <v>Gamer moderado</v>
      </c>
      <c r="U5375" s="35"/>
    </row>
    <row r="5376">
      <c r="A5376" s="28">
        <v>5375.0</v>
      </c>
      <c r="B5376" s="28">
        <v>18.0</v>
      </c>
      <c r="C5376" s="28" t="str">
        <f>TRIM(PROPER('Base de datos cruda'!C5376))</f>
        <v>Male</v>
      </c>
      <c r="D5376" s="28">
        <v>2.71</v>
      </c>
      <c r="E5376" s="28">
        <v>2.63</v>
      </c>
      <c r="F5376" s="28">
        <v>7.14</v>
      </c>
      <c r="G5376" s="28">
        <v>92.01</v>
      </c>
      <c r="H5376" s="28" t="str">
        <f>TRIM(PROPER('Base de datos cruda'!H5376))</f>
        <v>Rpg</v>
      </c>
      <c r="I5376" s="28">
        <v>3.2</v>
      </c>
      <c r="J5376" s="28">
        <v>6.26</v>
      </c>
      <c r="K5376" s="28">
        <v>302.75</v>
      </c>
      <c r="L5376" s="28">
        <f>IF('Base de datos cruda'!L5376&lt;0,,'Base de datos cruda'!L5376)</f>
        <v>5.19</v>
      </c>
      <c r="M5376" s="28" t="str">
        <f>IF(TRIM(PROPER('Base de datos cruda'!M5376))="High","Alto",IF(TRIM(PROPER('Base de datos cruda'!M5376))="Medium","Medio","Bajo"))</f>
        <v>Medio</v>
      </c>
      <c r="N5376" s="29">
        <v>66.95</v>
      </c>
      <c r="O5376" s="32">
        <f t="shared" si="1"/>
        <v>66.95</v>
      </c>
      <c r="P5376" s="33">
        <f t="shared" si="2"/>
        <v>8.97</v>
      </c>
      <c r="Q5376" s="34">
        <f t="shared" si="3"/>
        <v>0.9704797048</v>
      </c>
      <c r="R5376" s="35" t="str">
        <f t="shared" si="4"/>
        <v>Medio</v>
      </c>
      <c r="S5376" s="35" t="str">
        <f>IF(O5376="","",IF(O5376&gt;AVERAGE('Base de datos limpia'!$O$2:$O$8001),"Alto","Normal"))
</f>
        <v>Alto</v>
      </c>
      <c r="T5376" s="35" t="str">
        <f t="shared" si="5"/>
        <v>Gamer casual</v>
      </c>
      <c r="U5376" s="35"/>
    </row>
    <row r="5377">
      <c r="A5377" s="28">
        <v>5376.0</v>
      </c>
      <c r="B5377" s="28">
        <v>23.0</v>
      </c>
      <c r="C5377" s="28" t="str">
        <f>TRIM(PROPER('Base de datos cruda'!C5377))</f>
        <v>Male</v>
      </c>
      <c r="D5377" s="28">
        <v>6.01</v>
      </c>
      <c r="E5377" s="28">
        <v>5.21</v>
      </c>
      <c r="F5377" s="28">
        <v>7.8</v>
      </c>
      <c r="G5377" s="28">
        <v>94.41</v>
      </c>
      <c r="H5377" s="28" t="str">
        <f>TRIM(PROPER('Base de datos cruda'!H5377))</f>
        <v>Rpg</v>
      </c>
      <c r="I5377" s="28">
        <v>2.15</v>
      </c>
      <c r="J5377" s="28">
        <v>10.12</v>
      </c>
      <c r="K5377" s="28">
        <v>258.58</v>
      </c>
      <c r="L5377" s="28">
        <f>IF('Base de datos cruda'!L5377&lt;0,,'Base de datos cruda'!L5377)</f>
        <v>16.06</v>
      </c>
      <c r="M5377" s="28" t="str">
        <f>IF(TRIM(PROPER('Base de datos cruda'!M5377))="High","Alto",IF(TRIM(PROPER('Base de datos cruda'!M5377))="Medium","Medio","Bajo"))</f>
        <v>Bajo</v>
      </c>
      <c r="N5377" s="29">
        <v>59.65</v>
      </c>
      <c r="O5377" s="32">
        <f t="shared" si="1"/>
        <v>59.65</v>
      </c>
      <c r="P5377" s="33">
        <f t="shared" si="2"/>
        <v>16.13</v>
      </c>
      <c r="Q5377" s="34">
        <f t="shared" si="3"/>
        <v>0.8668885191</v>
      </c>
      <c r="R5377" s="35" t="str">
        <f t="shared" si="4"/>
        <v>Medio</v>
      </c>
      <c r="S5377" s="35" t="str">
        <f>IF(O5377="","",IF(O5377&gt;AVERAGE('Base de datos limpia'!$O$2:$O$8001),"Alto","Normal"))
</f>
        <v>Normal</v>
      </c>
      <c r="T5377" s="35" t="str">
        <f t="shared" si="5"/>
        <v>Gamer moderado</v>
      </c>
      <c r="U5377" s="35"/>
    </row>
    <row r="5378">
      <c r="A5378" s="28">
        <v>5377.0</v>
      </c>
      <c r="B5378" s="28">
        <v>18.0</v>
      </c>
      <c r="C5378" s="28" t="str">
        <f>TRIM(PROPER('Base de datos cruda'!C5378))</f>
        <v>Male</v>
      </c>
      <c r="D5378" s="28">
        <v>6.28</v>
      </c>
      <c r="E5378" s="28">
        <v>6.12</v>
      </c>
      <c r="F5378" s="28">
        <v>6.36</v>
      </c>
      <c r="G5378" s="28">
        <v>99.29</v>
      </c>
      <c r="H5378" s="28" t="str">
        <f>TRIM(PROPER('Base de datos cruda'!H5378))</f>
        <v>Rpg</v>
      </c>
      <c r="I5378" s="28">
        <v>2.18</v>
      </c>
      <c r="J5378" s="28">
        <v>8.13</v>
      </c>
      <c r="K5378" s="28">
        <v>238.23</v>
      </c>
      <c r="L5378" s="28">
        <f>IF('Base de datos cruda'!L5378&lt;0,,'Base de datos cruda'!L5378)</f>
        <v>18.09</v>
      </c>
      <c r="M5378" s="28" t="str">
        <f>IF(TRIM(PROPER('Base de datos cruda'!M5378))="High","Alto",IF(TRIM(PROPER('Base de datos cruda'!M5378))="Medium","Medio","Bajo"))</f>
        <v>Bajo</v>
      </c>
      <c r="N5378" s="29">
        <v>59.44</v>
      </c>
      <c r="O5378" s="32">
        <f t="shared" si="1"/>
        <v>59.44</v>
      </c>
      <c r="P5378" s="33">
        <f t="shared" si="2"/>
        <v>14.41</v>
      </c>
      <c r="Q5378" s="34">
        <f t="shared" si="3"/>
        <v>0.974522293</v>
      </c>
      <c r="R5378" s="35" t="str">
        <f t="shared" si="4"/>
        <v>Medio</v>
      </c>
      <c r="S5378" s="35" t="str">
        <f>IF(O5378="","",IF(O5378&gt;AVERAGE('Base de datos limpia'!$O$2:$O$8001),"Alto","Normal"))
</f>
        <v>Normal</v>
      </c>
      <c r="T5378" s="35" t="str">
        <f t="shared" si="5"/>
        <v>Gamer intensivo</v>
      </c>
      <c r="U5378" s="35"/>
    </row>
    <row r="5379">
      <c r="A5379" s="28">
        <v>5378.0</v>
      </c>
      <c r="B5379" s="28">
        <v>21.0</v>
      </c>
      <c r="C5379" s="28" t="str">
        <f>TRIM(PROPER('Base de datos cruda'!C5379))</f>
        <v>Female</v>
      </c>
      <c r="D5379" s="28">
        <v>1.84</v>
      </c>
      <c r="E5379" s="28">
        <v>5.07</v>
      </c>
      <c r="F5379" s="28">
        <v>4.53</v>
      </c>
      <c r="G5379" s="28">
        <v>64.63</v>
      </c>
      <c r="H5379" s="28" t="str">
        <f>TRIM(PROPER('Base de datos cruda'!H5379))</f>
        <v>Casual</v>
      </c>
      <c r="I5379" s="28">
        <v>3.24</v>
      </c>
      <c r="J5379" s="28">
        <v>4.11</v>
      </c>
      <c r="K5379" s="28">
        <v>308.62</v>
      </c>
      <c r="L5379" s="28">
        <f>IF('Base de datos cruda'!L5379&lt;0,,'Base de datos cruda'!L5379)</f>
        <v>4.14</v>
      </c>
      <c r="M5379" s="28" t="str">
        <f>IF(TRIM(PROPER('Base de datos cruda'!M5379))="High","Alto",IF(TRIM(PROPER('Base de datos cruda'!M5379))="Medium","Medio","Bajo"))</f>
        <v>Medio</v>
      </c>
      <c r="N5379" s="29">
        <v>62.53</v>
      </c>
      <c r="O5379" s="32">
        <f t="shared" si="1"/>
        <v>62.53</v>
      </c>
      <c r="P5379" s="33">
        <f t="shared" si="2"/>
        <v>5.95</v>
      </c>
      <c r="Q5379" s="34">
        <f t="shared" si="3"/>
        <v>2.755434783</v>
      </c>
      <c r="R5379" s="35" t="str">
        <f t="shared" si="4"/>
        <v>Medio</v>
      </c>
      <c r="S5379" s="35" t="str">
        <f>IF(O5379="","",IF(O5379&gt;AVERAGE('Base de datos limpia'!$O$2:$O$8001),"Alto","Normal"))
</f>
        <v>Normal</v>
      </c>
      <c r="T5379" s="35" t="str">
        <f t="shared" si="5"/>
        <v>Gamer moderado</v>
      </c>
      <c r="U5379" s="35"/>
    </row>
    <row r="5380">
      <c r="A5380" s="28">
        <v>5379.0</v>
      </c>
      <c r="B5380" s="28">
        <v>19.0</v>
      </c>
      <c r="C5380" s="28" t="str">
        <f>TRIM(PROPER('Base de datos cruda'!C5380))</f>
        <v>Female</v>
      </c>
      <c r="D5380" s="28">
        <v>7.78</v>
      </c>
      <c r="E5380" s="28">
        <v>9.27</v>
      </c>
      <c r="F5380" s="28">
        <v>5.22</v>
      </c>
      <c r="G5380" s="28">
        <v>81.06</v>
      </c>
      <c r="H5380" s="28" t="str">
        <f>TRIM(PROPER('Base de datos cruda'!H5380))</f>
        <v>Casual</v>
      </c>
      <c r="I5380" s="28">
        <v>4.76</v>
      </c>
      <c r="J5380" s="28">
        <v>13.31</v>
      </c>
      <c r="K5380" s="28">
        <v>224.94</v>
      </c>
      <c r="L5380" s="28">
        <f>IF('Base de datos cruda'!L5380&lt;0,,'Base de datos cruda'!L5380)</f>
        <v>17.49</v>
      </c>
      <c r="M5380" s="28" t="str">
        <f>IF(TRIM(PROPER('Base de datos cruda'!M5380))="High","Alto",IF(TRIM(PROPER('Base de datos cruda'!M5380))="Medium","Medio","Bajo"))</f>
        <v>Alto</v>
      </c>
      <c r="N5380" s="29">
        <v>71.5826210918702</v>
      </c>
      <c r="O5380" s="32">
        <f t="shared" si="1"/>
        <v>71.58262109</v>
      </c>
      <c r="P5380" s="33">
        <f t="shared" si="2"/>
        <v>21.09</v>
      </c>
      <c r="Q5380" s="34">
        <f t="shared" si="3"/>
        <v>1.19151671</v>
      </c>
      <c r="R5380" s="35" t="str">
        <f t="shared" si="4"/>
        <v>Alto</v>
      </c>
      <c r="S5380" s="35" t="str">
        <f>IF(O5380="","",IF(O5380&gt;AVERAGE('Base de datos limpia'!$O$2:$O$8001),"Alto","Normal"))
</f>
        <v>Alto</v>
      </c>
      <c r="T5380" s="35" t="str">
        <f t="shared" si="5"/>
        <v>Gamer intensivo</v>
      </c>
      <c r="U5380" s="35"/>
    </row>
    <row r="5381">
      <c r="A5381" s="28">
        <v>5380.0</v>
      </c>
      <c r="B5381" s="28">
        <v>23.0</v>
      </c>
      <c r="C5381" s="28" t="str">
        <f>TRIM(PROPER('Base de datos cruda'!C5381))</f>
        <v>Male</v>
      </c>
      <c r="D5381" s="28">
        <v>0.68</v>
      </c>
      <c r="E5381" s="28">
        <v>3.56</v>
      </c>
      <c r="F5381" s="28">
        <v>7.4</v>
      </c>
      <c r="G5381" s="28">
        <v>63.09</v>
      </c>
      <c r="H5381" s="28" t="str">
        <f>TRIM(PROPER('Base de datos cruda'!H5381))</f>
        <v>Casual</v>
      </c>
      <c r="I5381" s="28">
        <v>4.32</v>
      </c>
      <c r="J5381" s="28">
        <v>2.74</v>
      </c>
      <c r="K5381" s="28">
        <v>301.33</v>
      </c>
      <c r="L5381" s="28">
        <f>IF('Base de datos cruda'!L5381&lt;0,,'Base de datos cruda'!L5381)</f>
        <v>0.49</v>
      </c>
      <c r="M5381" s="28" t="str">
        <f>IF(TRIM(PROPER('Base de datos cruda'!M5381))="High","Alto",IF(TRIM(PROPER('Base de datos cruda'!M5381))="Medium","Medio","Bajo"))</f>
        <v>Medio</v>
      </c>
      <c r="N5381" s="29">
        <v>69.29</v>
      </c>
      <c r="O5381" s="32">
        <f t="shared" si="1"/>
        <v>69.29</v>
      </c>
      <c r="P5381" s="33">
        <f t="shared" si="2"/>
        <v>3.42</v>
      </c>
      <c r="Q5381" s="34">
        <f t="shared" si="3"/>
        <v>5.235294118</v>
      </c>
      <c r="R5381" s="35" t="str">
        <f t="shared" si="4"/>
        <v>Medio</v>
      </c>
      <c r="S5381" s="35" t="str">
        <f>IF(O5381="","",IF(O5381&gt;AVERAGE('Base de datos limpia'!$O$2:$O$8001),"Alto","Normal"))
</f>
        <v>Alto</v>
      </c>
      <c r="T5381" s="35" t="str">
        <f t="shared" si="5"/>
        <v>Gamer moderado</v>
      </c>
      <c r="U5381" s="35"/>
    </row>
    <row r="5382">
      <c r="A5382" s="28">
        <v>5381.0</v>
      </c>
      <c r="B5382" s="28">
        <v>21.0</v>
      </c>
      <c r="C5382" s="28" t="str">
        <f>TRIM(PROPER('Base de datos cruda'!C5382))</f>
        <v>Male</v>
      </c>
      <c r="D5382" s="28">
        <v>0.55</v>
      </c>
      <c r="E5382" s="28">
        <v>6.95</v>
      </c>
      <c r="F5382" s="28">
        <v>8.48</v>
      </c>
      <c r="G5382" s="28">
        <v>66.26</v>
      </c>
      <c r="H5382" s="28" t="str">
        <f>TRIM(PROPER('Base de datos cruda'!H5382))</f>
        <v>Fps</v>
      </c>
      <c r="I5382" s="28">
        <v>3.2</v>
      </c>
      <c r="J5382" s="28">
        <v>2.71</v>
      </c>
      <c r="K5382" s="28">
        <v>326.44</v>
      </c>
      <c r="L5382" s="28">
        <f>IF('Base de datos cruda'!L5382&lt;0,,'Base de datos cruda'!L5382)</f>
        <v>5.86</v>
      </c>
      <c r="M5382" s="28" t="str">
        <f>IF(TRIM(PROPER('Base de datos cruda'!M5382))="High","Alto",IF(TRIM(PROPER('Base de datos cruda'!M5382))="Medium","Medio","Bajo"))</f>
        <v>Medio</v>
      </c>
      <c r="N5382" s="29">
        <v>98.25</v>
      </c>
      <c r="O5382" s="32">
        <f t="shared" si="1"/>
        <v>98.25</v>
      </c>
      <c r="P5382" s="33">
        <f t="shared" si="2"/>
        <v>3.26</v>
      </c>
      <c r="Q5382" s="34">
        <f t="shared" si="3"/>
        <v>12.63636364</v>
      </c>
      <c r="R5382" s="35" t="str">
        <f t="shared" si="4"/>
        <v>Alto</v>
      </c>
      <c r="S5382" s="35" t="str">
        <f>IF(O5382="","",IF(O5382&gt;AVERAGE('Base de datos limpia'!$O$2:$O$8001),"Alto","Normal"))
</f>
        <v>Alto</v>
      </c>
      <c r="T5382" s="35" t="str">
        <f t="shared" si="5"/>
        <v>Gamer intensivo</v>
      </c>
      <c r="U5382" s="35"/>
    </row>
    <row r="5383">
      <c r="A5383" s="28">
        <v>5382.0</v>
      </c>
      <c r="B5383" s="28">
        <v>23.0</v>
      </c>
      <c r="C5383" s="28" t="str">
        <f>TRIM(PROPER('Base de datos cruda'!C5383))</f>
        <v>Male</v>
      </c>
      <c r="D5383" s="28">
        <v>4.76</v>
      </c>
      <c r="E5383" s="28">
        <v>2.01</v>
      </c>
      <c r="F5383" s="28">
        <v>6.11</v>
      </c>
      <c r="G5383" s="28">
        <v>66.98</v>
      </c>
      <c r="H5383" s="28" t="str">
        <f>TRIM(PROPER('Base de datos cruda'!H5383))</f>
        <v>Fps</v>
      </c>
      <c r="I5383" s="28">
        <v>2.31</v>
      </c>
      <c r="J5383" s="28">
        <v>8.31</v>
      </c>
      <c r="K5383" s="28">
        <v>255.78</v>
      </c>
      <c r="L5383" s="28">
        <f>IF('Base de datos cruda'!L5383&lt;0,,'Base de datos cruda'!L5383)</f>
        <v>9.84</v>
      </c>
      <c r="M5383" s="28" t="str">
        <f>IF(TRIM(PROPER('Base de datos cruda'!M5383))="High","Alto",IF(TRIM(PROPER('Base de datos cruda'!M5383))="Medium","Medio","Bajo"))</f>
        <v>Medio</v>
      </c>
      <c r="N5383" s="29">
        <v>42.01</v>
      </c>
      <c r="O5383" s="32">
        <f t="shared" si="1"/>
        <v>42.01</v>
      </c>
      <c r="P5383" s="33">
        <f t="shared" si="2"/>
        <v>13.07</v>
      </c>
      <c r="Q5383" s="34">
        <f t="shared" si="3"/>
        <v>0.4222689076</v>
      </c>
      <c r="R5383" s="35" t="str">
        <f t="shared" si="4"/>
        <v>Bajo</v>
      </c>
      <c r="S5383" s="35" t="str">
        <f>IF(O5383="","",IF(O5383&gt;AVERAGE('Base de datos limpia'!$O$2:$O$8001),"Alto","Normal"))
</f>
        <v>Normal</v>
      </c>
      <c r="T5383" s="35" t="str">
        <f t="shared" si="5"/>
        <v>Gamer casual</v>
      </c>
      <c r="U5383" s="35"/>
    </row>
    <row r="5384">
      <c r="A5384" s="28">
        <v>5383.0</v>
      </c>
      <c r="B5384" s="28">
        <v>16.0</v>
      </c>
      <c r="C5384" s="28" t="str">
        <f>TRIM(PROPER('Base de datos cruda'!C5384))</f>
        <v>Male</v>
      </c>
      <c r="D5384" s="28">
        <v>5.78</v>
      </c>
      <c r="E5384" s="28">
        <v>4.53</v>
      </c>
      <c r="F5384" s="28">
        <v>6.8</v>
      </c>
      <c r="G5384" s="28">
        <v>62.54</v>
      </c>
      <c r="H5384" s="28" t="str">
        <f>TRIM(PROPER('Base de datos cruda'!H5384))</f>
        <v>Rpg</v>
      </c>
      <c r="I5384" s="28">
        <v>2.12</v>
      </c>
      <c r="J5384" s="28">
        <v>9.99</v>
      </c>
      <c r="K5384" s="28">
        <v>245.54</v>
      </c>
      <c r="L5384" s="28">
        <f>IF('Base de datos cruda'!L5384&lt;0,,'Base de datos cruda'!L5384)</f>
        <v>11.73</v>
      </c>
      <c r="M5384" s="28" t="str">
        <f>IF(TRIM(PROPER('Base de datos cruda'!M5384))="High","Alto",IF(TRIM(PROPER('Base de datos cruda'!M5384))="Medium","Medio","Bajo"))</f>
        <v>Bajo</v>
      </c>
      <c r="N5384" s="29">
        <v>47.59</v>
      </c>
      <c r="O5384" s="32">
        <f t="shared" si="1"/>
        <v>47.59</v>
      </c>
      <c r="P5384" s="33">
        <f t="shared" si="2"/>
        <v>15.77</v>
      </c>
      <c r="Q5384" s="34">
        <f t="shared" si="3"/>
        <v>0.7837370242</v>
      </c>
      <c r="R5384" s="35" t="str">
        <f t="shared" si="4"/>
        <v>Bajo</v>
      </c>
      <c r="S5384" s="35" t="str">
        <f>IF(O5384="","",IF(O5384&gt;AVERAGE('Base de datos limpia'!$O$2:$O$8001),"Alto","Normal"))
</f>
        <v>Normal</v>
      </c>
      <c r="T5384" s="35" t="str">
        <f t="shared" si="5"/>
        <v>Gamer moderado</v>
      </c>
      <c r="U5384" s="35"/>
    </row>
    <row r="5385">
      <c r="A5385" s="28">
        <v>5384.0</v>
      </c>
      <c r="B5385" s="28">
        <v>21.0</v>
      </c>
      <c r="C5385" s="28" t="str">
        <f>TRIM(PROPER('Base de datos cruda'!C5385))</f>
        <v>Other</v>
      </c>
      <c r="D5385" s="28">
        <v>7.69</v>
      </c>
      <c r="E5385" s="28">
        <v>7.67</v>
      </c>
      <c r="F5385" s="28">
        <v>5.14</v>
      </c>
      <c r="G5385" s="28">
        <v>95.72</v>
      </c>
      <c r="H5385" s="28" t="str">
        <f>TRIM(PROPER('Base de datos cruda'!H5385))</f>
        <v>Rpg</v>
      </c>
      <c r="I5385" s="28">
        <v>3.94</v>
      </c>
      <c r="J5385" s="28">
        <v>8.69</v>
      </c>
      <c r="K5385" s="28">
        <v>223.91</v>
      </c>
      <c r="L5385" s="28">
        <f>IF('Base de datos cruda'!L5385&lt;0,,'Base de datos cruda'!L5385)</f>
        <v>14.63</v>
      </c>
      <c r="M5385" s="28" t="str">
        <f>IF(TRIM(PROPER('Base de datos cruda'!M5385))="High","Alto",IF(TRIM(PROPER('Base de datos cruda'!M5385))="Medium","Medio","Bajo"))</f>
        <v>Alto</v>
      </c>
      <c r="N5385" s="29">
        <v>59.0125427792089</v>
      </c>
      <c r="O5385" s="32">
        <f t="shared" si="1"/>
        <v>59.01254278</v>
      </c>
      <c r="P5385" s="33">
        <f t="shared" si="2"/>
        <v>16.38</v>
      </c>
      <c r="Q5385" s="34">
        <f t="shared" si="3"/>
        <v>0.9973992198</v>
      </c>
      <c r="R5385" s="35" t="str">
        <f t="shared" si="4"/>
        <v>Medio</v>
      </c>
      <c r="S5385" s="35" t="str">
        <f>IF(O5385="","",IF(O5385&gt;AVERAGE('Base de datos limpia'!$O$2:$O$8001),"Alto","Normal"))
</f>
        <v>Normal</v>
      </c>
      <c r="T5385" s="35" t="str">
        <f t="shared" si="5"/>
        <v>Gamer intensivo</v>
      </c>
      <c r="U5385" s="35"/>
    </row>
    <row r="5386">
      <c r="A5386" s="28">
        <v>5385.0</v>
      </c>
      <c r="B5386" s="28">
        <v>16.0</v>
      </c>
      <c r="C5386" s="28" t="str">
        <f>TRIM(PROPER('Base de datos cruda'!C5386))</f>
        <v>Female</v>
      </c>
      <c r="D5386" s="28">
        <v>3.24</v>
      </c>
      <c r="E5386" s="28">
        <v>3.02</v>
      </c>
      <c r="F5386" s="28">
        <v>6.06</v>
      </c>
      <c r="G5386" s="28">
        <v>65.05</v>
      </c>
      <c r="H5386" s="28" t="str">
        <f>TRIM(PROPER('Base de datos cruda'!H5386))</f>
        <v>Fps</v>
      </c>
      <c r="I5386" s="28">
        <v>1.09</v>
      </c>
      <c r="J5386" s="28">
        <v>6.52</v>
      </c>
      <c r="K5386" s="28">
        <v>301.49</v>
      </c>
      <c r="L5386" s="28">
        <f>IF('Base de datos cruda'!L5386&lt;0,,'Base de datos cruda'!L5386)</f>
        <v>6.9</v>
      </c>
      <c r="M5386" s="28" t="str">
        <f>IF(TRIM(PROPER('Base de datos cruda'!M5386))="High","Alto",IF(TRIM(PROPER('Base de datos cruda'!M5386))="Medium","Medio","Bajo"))</f>
        <v>Medio</v>
      </c>
      <c r="N5386" s="29">
        <v>42.65</v>
      </c>
      <c r="O5386" s="32">
        <f t="shared" si="1"/>
        <v>42.65</v>
      </c>
      <c r="P5386" s="33">
        <f t="shared" si="2"/>
        <v>9.76</v>
      </c>
      <c r="Q5386" s="34">
        <f t="shared" si="3"/>
        <v>0.9320987654</v>
      </c>
      <c r="R5386" s="35" t="str">
        <f t="shared" si="4"/>
        <v>Bajo</v>
      </c>
      <c r="S5386" s="35" t="str">
        <f>IF(O5386="","",IF(O5386&gt;AVERAGE('Base de datos limpia'!$O$2:$O$8001),"Alto","Normal"))
</f>
        <v>Normal</v>
      </c>
      <c r="T5386" s="35" t="str">
        <f t="shared" si="5"/>
        <v>Gamer moderado</v>
      </c>
      <c r="U5386" s="35"/>
    </row>
    <row r="5387">
      <c r="A5387" s="28">
        <v>5386.0</v>
      </c>
      <c r="B5387" s="28">
        <v>16.0</v>
      </c>
      <c r="C5387" s="28" t="str">
        <f>TRIM(PROPER('Base de datos cruda'!C5387))</f>
        <v>Female</v>
      </c>
      <c r="D5387" s="28">
        <v>0.2</v>
      </c>
      <c r="E5387" s="28">
        <v>6.31</v>
      </c>
      <c r="F5387" s="28">
        <v>5.68</v>
      </c>
      <c r="G5387" s="28">
        <v>85.17</v>
      </c>
      <c r="H5387" s="28" t="str">
        <f>TRIM(PROPER('Base de datos cruda'!H5387))</f>
        <v>Fps</v>
      </c>
      <c r="I5387" s="28">
        <v>2.94</v>
      </c>
      <c r="J5387" s="28">
        <v>3.2</v>
      </c>
      <c r="K5387" s="28">
        <v>308.08</v>
      </c>
      <c r="L5387" s="28">
        <f>IF('Base de datos cruda'!L5387&lt;0,,'Base de datos cruda'!L5387)</f>
        <v>0.74</v>
      </c>
      <c r="M5387" s="28" t="str">
        <f>IF(TRIM(PROPER('Base de datos cruda'!M5387))="High","Alto",IF(TRIM(PROPER('Base de datos cruda'!M5387))="Medium","Medio","Bajo"))</f>
        <v>Medio</v>
      </c>
      <c r="N5387" s="29">
        <v>89.61</v>
      </c>
      <c r="O5387" s="32">
        <f t="shared" si="1"/>
        <v>89.61</v>
      </c>
      <c r="P5387" s="33">
        <f t="shared" si="2"/>
        <v>3.4</v>
      </c>
      <c r="Q5387" s="34">
        <f t="shared" si="3"/>
        <v>31.55</v>
      </c>
      <c r="R5387" s="35" t="str">
        <f t="shared" si="4"/>
        <v>Alto</v>
      </c>
      <c r="S5387" s="35" t="str">
        <f>IF(O5387="","",IF(O5387&gt;AVERAGE('Base de datos limpia'!$O$2:$O$8001),"Alto","Normal"))
</f>
        <v>Alto</v>
      </c>
      <c r="T5387" s="35" t="str">
        <f t="shared" si="5"/>
        <v>Gamer intensivo</v>
      </c>
      <c r="U5387" s="35"/>
    </row>
    <row r="5388">
      <c r="A5388" s="28">
        <v>5387.0</v>
      </c>
      <c r="B5388" s="28">
        <v>23.0</v>
      </c>
      <c r="C5388" s="28" t="str">
        <f>TRIM(PROPER('Base de datos cruda'!C5388))</f>
        <v>Female</v>
      </c>
      <c r="D5388" s="28">
        <v>4.82</v>
      </c>
      <c r="E5388" s="28">
        <v>2.38</v>
      </c>
      <c r="F5388" s="28">
        <v>7.28</v>
      </c>
      <c r="G5388" s="28">
        <v>85.03</v>
      </c>
      <c r="H5388" s="28" t="str">
        <f>TRIM(PROPER('Base de datos cruda'!H5388))</f>
        <v>Rpg</v>
      </c>
      <c r="I5388" s="28">
        <v>2.52</v>
      </c>
      <c r="J5388" s="28">
        <v>10.15</v>
      </c>
      <c r="K5388" s="28">
        <v>256.13</v>
      </c>
      <c r="L5388" s="28">
        <f>IF('Base de datos cruda'!L5388&lt;0,,'Base de datos cruda'!L5388)</f>
        <v>10.73</v>
      </c>
      <c r="M5388" s="28" t="str">
        <f>IF(TRIM(PROPER('Base de datos cruda'!M5388))="High","Alto",IF(TRIM(PROPER('Base de datos cruda'!M5388))="Medium","Medio","Bajo"))</f>
        <v>Medio</v>
      </c>
      <c r="N5388" s="29">
        <v>48.35</v>
      </c>
      <c r="O5388" s="32">
        <f t="shared" si="1"/>
        <v>48.35</v>
      </c>
      <c r="P5388" s="33">
        <f t="shared" si="2"/>
        <v>14.97</v>
      </c>
      <c r="Q5388" s="34">
        <f t="shared" si="3"/>
        <v>0.4937759336</v>
      </c>
      <c r="R5388" s="35" t="str">
        <f t="shared" si="4"/>
        <v>Bajo</v>
      </c>
      <c r="S5388" s="35" t="str">
        <f>IF(O5388="","",IF(O5388&gt;AVERAGE('Base de datos limpia'!$O$2:$O$8001),"Alto","Normal"))
</f>
        <v>Normal</v>
      </c>
      <c r="T5388" s="35" t="str">
        <f t="shared" si="5"/>
        <v>Gamer casual</v>
      </c>
      <c r="U5388" s="35"/>
    </row>
    <row r="5389">
      <c r="A5389" s="28">
        <v>5388.0</v>
      </c>
      <c r="B5389" s="28">
        <v>22.0</v>
      </c>
      <c r="C5389" s="28" t="str">
        <f>TRIM(PROPER('Base de datos cruda'!C5389))</f>
        <v>Female</v>
      </c>
      <c r="D5389" s="28">
        <v>2.32</v>
      </c>
      <c r="E5389" s="28">
        <v>1.92</v>
      </c>
      <c r="F5389" s="28">
        <v>8.92</v>
      </c>
      <c r="G5389" s="28">
        <v>67.95</v>
      </c>
      <c r="H5389" s="28" t="str">
        <f>TRIM(PROPER('Base de datos cruda'!H5389))</f>
        <v>Rpg</v>
      </c>
      <c r="I5389" s="28">
        <v>3.25</v>
      </c>
      <c r="J5389" s="28">
        <v>7.52</v>
      </c>
      <c r="K5389" s="28">
        <v>288.74</v>
      </c>
      <c r="L5389" s="28">
        <f>IF('Base de datos cruda'!L5389&lt;0,,'Base de datos cruda'!L5389)</f>
        <v>5.81</v>
      </c>
      <c r="M5389" s="28" t="str">
        <f>IF(TRIM(PROPER('Base de datos cruda'!M5389))="High","Alto",IF(TRIM(PROPER('Base de datos cruda'!M5389))="Medium","Medio","Bajo"))</f>
        <v>Medio</v>
      </c>
      <c r="N5389" s="29">
        <v>69.27</v>
      </c>
      <c r="O5389" s="32">
        <f t="shared" si="1"/>
        <v>69.27</v>
      </c>
      <c r="P5389" s="33">
        <f t="shared" si="2"/>
        <v>9.84</v>
      </c>
      <c r="Q5389" s="34">
        <f t="shared" si="3"/>
        <v>0.8275862069</v>
      </c>
      <c r="R5389" s="35" t="str">
        <f t="shared" si="4"/>
        <v>Medio</v>
      </c>
      <c r="S5389" s="35" t="str">
        <f>IF(O5389="","",IF(O5389&gt;AVERAGE('Base de datos limpia'!$O$2:$O$8001),"Alto","Normal"))
</f>
        <v>Alto</v>
      </c>
      <c r="T5389" s="35" t="str">
        <f t="shared" si="5"/>
        <v>Gamer casual</v>
      </c>
      <c r="U5389" s="35"/>
    </row>
    <row r="5390">
      <c r="A5390" s="28">
        <v>5389.0</v>
      </c>
      <c r="B5390" s="28">
        <v>18.0</v>
      </c>
      <c r="C5390" s="28" t="str">
        <f>TRIM(PROPER('Base de datos cruda'!C5390))</f>
        <v>Female</v>
      </c>
      <c r="D5390" s="28">
        <v>3.46</v>
      </c>
      <c r="E5390" s="28">
        <v>5.71</v>
      </c>
      <c r="F5390" s="28">
        <v>8.07</v>
      </c>
      <c r="G5390" s="28">
        <v>99.94</v>
      </c>
      <c r="H5390" s="28" t="str">
        <f>TRIM(PROPER('Base de datos cruda'!H5390))</f>
        <v>Rpg</v>
      </c>
      <c r="I5390" s="28">
        <v>0.94</v>
      </c>
      <c r="J5390" s="28">
        <v>8.99</v>
      </c>
      <c r="K5390" s="28">
        <v>283.75</v>
      </c>
      <c r="L5390" s="28">
        <f>IF('Base de datos cruda'!L5390&lt;0,,'Base de datos cruda'!L5390)</f>
        <v>9.97</v>
      </c>
      <c r="M5390" s="28" t="str">
        <f>IF(TRIM(PROPER('Base de datos cruda'!M5390))="High","Alto",IF(TRIM(PROPER('Base de datos cruda'!M5390))="Medium","Medio","Bajo"))</f>
        <v>Medio</v>
      </c>
      <c r="N5390" s="29">
        <v>83.77</v>
      </c>
      <c r="O5390" s="32">
        <f t="shared" si="1"/>
        <v>83.77</v>
      </c>
      <c r="P5390" s="33">
        <f t="shared" si="2"/>
        <v>12.45</v>
      </c>
      <c r="Q5390" s="34">
        <f t="shared" si="3"/>
        <v>1.650289017</v>
      </c>
      <c r="R5390" s="35" t="str">
        <f t="shared" si="4"/>
        <v>Alto</v>
      </c>
      <c r="S5390" s="35" t="str">
        <f>IF(O5390="","",IF(O5390&gt;AVERAGE('Base de datos limpia'!$O$2:$O$8001),"Alto","Normal"))
</f>
        <v>Alto</v>
      </c>
      <c r="T5390" s="35" t="str">
        <f t="shared" si="5"/>
        <v>Gamer moderado</v>
      </c>
      <c r="U5390" s="35"/>
    </row>
    <row r="5391">
      <c r="A5391" s="28">
        <v>5390.0</v>
      </c>
      <c r="B5391" s="28">
        <v>21.0</v>
      </c>
      <c r="C5391" s="28" t="str">
        <f>TRIM(PROPER('Base de datos cruda'!C5391))</f>
        <v>Male</v>
      </c>
      <c r="D5391" s="28">
        <v>3.91</v>
      </c>
      <c r="E5391" s="28">
        <v>7.08</v>
      </c>
      <c r="F5391" s="28">
        <v>4.96</v>
      </c>
      <c r="G5391" s="28">
        <v>73.89</v>
      </c>
      <c r="H5391" s="28" t="str">
        <f>TRIM(PROPER('Base de datos cruda'!H5391))</f>
        <v>Casual</v>
      </c>
      <c r="I5391" s="28">
        <v>3.48</v>
      </c>
      <c r="J5391" s="28">
        <v>9.12</v>
      </c>
      <c r="K5391" s="28">
        <v>272.39</v>
      </c>
      <c r="L5391" s="28">
        <f>IF('Base de datos cruda'!L5391&lt;0,,'Base de datos cruda'!L5391)</f>
        <v>13.12</v>
      </c>
      <c r="M5391" s="28" t="str">
        <f>IF(TRIM(PROPER('Base de datos cruda'!M5391))="High","Alto",IF(TRIM(PROPER('Base de datos cruda'!M5391))="Medium","Medio","Bajo"))</f>
        <v>Alto</v>
      </c>
      <c r="N5391" s="29">
        <v>60.39</v>
      </c>
      <c r="O5391" s="32">
        <f t="shared" si="1"/>
        <v>60.39</v>
      </c>
      <c r="P5391" s="33">
        <f t="shared" si="2"/>
        <v>13.03</v>
      </c>
      <c r="Q5391" s="34">
        <f t="shared" si="3"/>
        <v>1.810741688</v>
      </c>
      <c r="R5391" s="35" t="str">
        <f t="shared" si="4"/>
        <v>Medio</v>
      </c>
      <c r="S5391" s="35" t="str">
        <f>IF(O5391="","",IF(O5391&gt;AVERAGE('Base de datos limpia'!$O$2:$O$8001),"Alto","Normal"))
</f>
        <v>Normal</v>
      </c>
      <c r="T5391" s="35" t="str">
        <f t="shared" si="5"/>
        <v>Gamer intensivo</v>
      </c>
      <c r="U5391" s="35"/>
    </row>
    <row r="5392">
      <c r="A5392" s="28">
        <v>5391.0</v>
      </c>
      <c r="B5392" s="28">
        <v>24.0</v>
      </c>
      <c r="C5392" s="28" t="str">
        <f>TRIM(PROPER('Base de datos cruda'!C5392))</f>
        <v>Male</v>
      </c>
      <c r="D5392" s="28">
        <v>0.52</v>
      </c>
      <c r="E5392" s="28">
        <v>2.02</v>
      </c>
      <c r="F5392" s="28">
        <v>6.89</v>
      </c>
      <c r="G5392" s="28">
        <v>96.2</v>
      </c>
      <c r="H5392" s="28" t="str">
        <f>TRIM(PROPER('Base de datos cruda'!H5392))</f>
        <v>Rpg</v>
      </c>
      <c r="I5392" s="28">
        <v>3.13</v>
      </c>
      <c r="J5392" s="28">
        <v>5.45</v>
      </c>
      <c r="K5392" s="28">
        <v>307.09</v>
      </c>
      <c r="L5392" s="28">
        <f>IF('Base de datos cruda'!L5392&lt;0,,'Base de datos cruda'!L5392)</f>
        <v>1.52</v>
      </c>
      <c r="M5392" s="28" t="str">
        <f>IF(TRIM(PROPER('Base de datos cruda'!M5392))="High","Alto",IF(TRIM(PROPER('Base de datos cruda'!M5392))="Medium","Medio","Bajo"))</f>
        <v>Medio</v>
      </c>
      <c r="N5392" s="29">
        <v>61.46</v>
      </c>
      <c r="O5392" s="32">
        <f t="shared" si="1"/>
        <v>61.46</v>
      </c>
      <c r="P5392" s="33">
        <f t="shared" si="2"/>
        <v>5.97</v>
      </c>
      <c r="Q5392" s="34">
        <f t="shared" si="3"/>
        <v>3.884615385</v>
      </c>
      <c r="R5392" s="35" t="str">
        <f t="shared" si="4"/>
        <v>Medio</v>
      </c>
      <c r="S5392" s="35" t="str">
        <f>IF(O5392="","",IF(O5392&gt;AVERAGE('Base de datos limpia'!$O$2:$O$8001),"Alto","Normal"))
</f>
        <v>Normal</v>
      </c>
      <c r="T5392" s="35" t="str">
        <f t="shared" si="5"/>
        <v>Gamer casual</v>
      </c>
      <c r="U5392" s="35"/>
    </row>
    <row r="5393">
      <c r="A5393" s="28">
        <v>5392.0</v>
      </c>
      <c r="B5393" s="28">
        <v>22.0</v>
      </c>
      <c r="C5393" s="28" t="str">
        <f>TRIM(PROPER('Base de datos cruda'!C5393))</f>
        <v>Female</v>
      </c>
      <c r="D5393" s="28">
        <v>3.89</v>
      </c>
      <c r="E5393" s="28">
        <v>9.26</v>
      </c>
      <c r="F5393" s="28">
        <v>4.33</v>
      </c>
      <c r="G5393" s="28">
        <v>97.93</v>
      </c>
      <c r="H5393" s="28" t="str">
        <f>TRIM(PROPER('Base de datos cruda'!H5393))</f>
        <v>Fps</v>
      </c>
      <c r="I5393" s="28">
        <v>0.9</v>
      </c>
      <c r="J5393" s="28">
        <v>9.19</v>
      </c>
      <c r="K5393" s="28">
        <v>279.56</v>
      </c>
      <c r="L5393" s="28">
        <f>IF('Base de datos cruda'!L5393&lt;0,,'Base de datos cruda'!L5393)</f>
        <v>7.82</v>
      </c>
      <c r="M5393" s="28" t="str">
        <f>IF(TRIM(PROPER('Base de datos cruda'!M5393))="High","Alto",IF(TRIM(PROPER('Base de datos cruda'!M5393))="Medium","Medio","Bajo"))</f>
        <v>Alto</v>
      </c>
      <c r="N5393" s="29">
        <v>90.6174242926743</v>
      </c>
      <c r="O5393" s="32">
        <f t="shared" si="1"/>
        <v>90.61742429</v>
      </c>
      <c r="P5393" s="33">
        <f t="shared" si="2"/>
        <v>13.08</v>
      </c>
      <c r="Q5393" s="34">
        <f t="shared" si="3"/>
        <v>2.380462725</v>
      </c>
      <c r="R5393" s="35" t="str">
        <f t="shared" si="4"/>
        <v>Alto</v>
      </c>
      <c r="S5393" s="35" t="str">
        <f>IF(O5393="","",IF(O5393&gt;AVERAGE('Base de datos limpia'!$O$2:$O$8001),"Alto","Normal"))
</f>
        <v>Alto</v>
      </c>
      <c r="T5393" s="35" t="str">
        <f t="shared" si="5"/>
        <v>Gamer intensivo</v>
      </c>
      <c r="U5393" s="35"/>
    </row>
    <row r="5394">
      <c r="A5394" s="28">
        <v>5393.0</v>
      </c>
      <c r="B5394" s="28">
        <v>18.0</v>
      </c>
      <c r="C5394" s="28" t="str">
        <f>TRIM(PROPER('Base de datos cruda'!C5394))</f>
        <v>Male</v>
      </c>
      <c r="D5394" s="28">
        <v>3.41</v>
      </c>
      <c r="E5394" s="28">
        <v>3.03</v>
      </c>
      <c r="F5394" s="28">
        <v>5.23</v>
      </c>
      <c r="G5394" s="28">
        <v>97.96</v>
      </c>
      <c r="H5394" s="28" t="str">
        <f>TRIM(PROPER('Base de datos cruda'!H5394))</f>
        <v>Rpg</v>
      </c>
      <c r="I5394" s="28">
        <v>2.25</v>
      </c>
      <c r="J5394" s="28">
        <v>5.28</v>
      </c>
      <c r="K5394" s="28">
        <v>292.64</v>
      </c>
      <c r="L5394" s="28">
        <f>IF('Base de datos cruda'!L5394&lt;0,,'Base de datos cruda'!L5394)</f>
        <v>8.41</v>
      </c>
      <c r="M5394" s="28" t="str">
        <f>IF(TRIM(PROPER('Base de datos cruda'!M5394))="High","Alto",IF(TRIM(PROPER('Base de datos cruda'!M5394))="Medium","Medio","Bajo"))</f>
        <v>Medio</v>
      </c>
      <c r="N5394" s="29">
        <v>64.6</v>
      </c>
      <c r="O5394" s="32">
        <f t="shared" si="1"/>
        <v>64.6</v>
      </c>
      <c r="P5394" s="33">
        <f t="shared" si="2"/>
        <v>8.69</v>
      </c>
      <c r="Q5394" s="34">
        <f t="shared" si="3"/>
        <v>0.8885630499</v>
      </c>
      <c r="R5394" s="35" t="str">
        <f t="shared" si="4"/>
        <v>Medio</v>
      </c>
      <c r="S5394" s="35" t="str">
        <f>IF(O5394="","",IF(O5394&gt;AVERAGE('Base de datos limpia'!$O$2:$O$8001),"Alto","Normal"))
</f>
        <v>Normal</v>
      </c>
      <c r="T5394" s="35" t="str">
        <f t="shared" si="5"/>
        <v>Gamer moderado</v>
      </c>
      <c r="U5394" s="35"/>
    </row>
    <row r="5395">
      <c r="A5395" s="28">
        <v>5394.0</v>
      </c>
      <c r="B5395" s="28">
        <v>21.0</v>
      </c>
      <c r="C5395" s="28" t="str">
        <f>TRIM(PROPER('Base de datos cruda'!C5395))</f>
        <v>Other</v>
      </c>
      <c r="D5395" s="28">
        <v>5.7</v>
      </c>
      <c r="E5395" s="28">
        <v>2.08</v>
      </c>
      <c r="F5395" s="28">
        <v>4.86</v>
      </c>
      <c r="G5395" s="28">
        <v>90.11</v>
      </c>
      <c r="H5395" s="28" t="str">
        <f>TRIM(PROPER('Base de datos cruda'!H5395))</f>
        <v>Casual</v>
      </c>
      <c r="I5395" s="28">
        <v>3.39</v>
      </c>
      <c r="J5395" s="28">
        <v>8.4</v>
      </c>
      <c r="K5395" s="28">
        <v>235.37</v>
      </c>
      <c r="L5395" s="28">
        <f>IF('Base de datos cruda'!L5395&lt;0,,'Base de datos cruda'!L5395)</f>
        <v>13.82</v>
      </c>
      <c r="M5395" s="28" t="str">
        <f>IF(TRIM(PROPER('Base de datos cruda'!M5395))="High","Alto",IF(TRIM(PROPER('Base de datos cruda'!M5395))="Medium","Medio","Bajo"))</f>
        <v>Bajo</v>
      </c>
      <c r="N5395" s="29">
        <v>37.58</v>
      </c>
      <c r="O5395" s="32">
        <f t="shared" si="1"/>
        <v>37.58</v>
      </c>
      <c r="P5395" s="33">
        <f t="shared" si="2"/>
        <v>14.1</v>
      </c>
      <c r="Q5395" s="34">
        <f t="shared" si="3"/>
        <v>0.3649122807</v>
      </c>
      <c r="R5395" s="35" t="str">
        <f t="shared" si="4"/>
        <v>Bajo</v>
      </c>
      <c r="S5395" s="35" t="str">
        <f>IF(O5395="","",IF(O5395&gt;AVERAGE('Base de datos limpia'!$O$2:$O$8001),"Alto","Normal"))
</f>
        <v>Normal</v>
      </c>
      <c r="T5395" s="35" t="str">
        <f t="shared" si="5"/>
        <v>Gamer casual</v>
      </c>
      <c r="U5395" s="35"/>
    </row>
    <row r="5396">
      <c r="A5396" s="28">
        <v>5395.0</v>
      </c>
      <c r="B5396" s="28">
        <v>19.0</v>
      </c>
      <c r="C5396" s="28" t="str">
        <f>TRIM(PROPER('Base de datos cruda'!C5396))</f>
        <v>Female</v>
      </c>
      <c r="D5396" s="28">
        <v>5.17</v>
      </c>
      <c r="E5396" s="28">
        <v>2.82</v>
      </c>
      <c r="F5396" s="28">
        <v>5.68</v>
      </c>
      <c r="G5396" s="28">
        <v>70.15</v>
      </c>
      <c r="H5396" s="28" t="str">
        <f>TRIM(PROPER('Base de datos cruda'!H5396))</f>
        <v>Fps</v>
      </c>
      <c r="I5396" s="28">
        <v>4.51</v>
      </c>
      <c r="J5396" s="28">
        <v>9.59</v>
      </c>
      <c r="K5396" s="28">
        <v>251.14</v>
      </c>
      <c r="L5396" s="28">
        <f>IF('Base de datos cruda'!L5396&lt;0,,'Base de datos cruda'!L5396)</f>
        <v>15.63</v>
      </c>
      <c r="M5396" s="28" t="str">
        <f>IF(TRIM(PROPER('Base de datos cruda'!M5396))="High","Alto",IF(TRIM(PROPER('Base de datos cruda'!M5396))="Medium","Medio","Bajo"))</f>
        <v>Bajo</v>
      </c>
      <c r="N5396" s="29">
        <v>34.49</v>
      </c>
      <c r="O5396" s="32">
        <f t="shared" si="1"/>
        <v>34.49</v>
      </c>
      <c r="P5396" s="33">
        <f t="shared" si="2"/>
        <v>14.76</v>
      </c>
      <c r="Q5396" s="34">
        <f t="shared" si="3"/>
        <v>0.5454545455</v>
      </c>
      <c r="R5396" s="35" t="str">
        <f t="shared" si="4"/>
        <v>Bajo</v>
      </c>
      <c r="S5396" s="35" t="str">
        <f>IF(O5396="","",IF(O5396&gt;AVERAGE('Base de datos limpia'!$O$2:$O$8001),"Alto","Normal"))
</f>
        <v>Normal</v>
      </c>
      <c r="T5396" s="35" t="str">
        <f t="shared" si="5"/>
        <v>Gamer casual</v>
      </c>
      <c r="U5396" s="35"/>
    </row>
    <row r="5397">
      <c r="A5397" s="28">
        <v>5396.0</v>
      </c>
      <c r="B5397" s="28">
        <v>18.0</v>
      </c>
      <c r="C5397" s="28" t="str">
        <f>TRIM(PROPER('Base de datos cruda'!C5397))</f>
        <v>Female</v>
      </c>
      <c r="D5397" s="28">
        <v>1.48</v>
      </c>
      <c r="E5397" s="28">
        <v>2.53</v>
      </c>
      <c r="F5397" s="28">
        <v>7.39</v>
      </c>
      <c r="G5397" s="28">
        <v>64.83</v>
      </c>
      <c r="H5397" s="28" t="str">
        <f>TRIM(PROPER('Base de datos cruda'!H5397))</f>
        <v>Rpg</v>
      </c>
      <c r="I5397" s="28">
        <v>0.61</v>
      </c>
      <c r="J5397" s="28">
        <v>7.1</v>
      </c>
      <c r="K5397" s="28">
        <v>307.36</v>
      </c>
      <c r="L5397" s="28">
        <f>IF('Base de datos cruda'!L5397&lt;0,,'Base de datos cruda'!L5397)</f>
        <v>8.59</v>
      </c>
      <c r="M5397" s="28" t="str">
        <f>IF(TRIM(PROPER('Base de datos cruda'!M5397))="High","Alto",IF(TRIM(PROPER('Base de datos cruda'!M5397))="Medium","Medio","Bajo"))</f>
        <v>Medio</v>
      </c>
      <c r="N5397" s="29">
        <v>64.62</v>
      </c>
      <c r="O5397" s="32">
        <f t="shared" si="1"/>
        <v>64.62</v>
      </c>
      <c r="P5397" s="33">
        <f t="shared" si="2"/>
        <v>8.58</v>
      </c>
      <c r="Q5397" s="34">
        <f t="shared" si="3"/>
        <v>1.709459459</v>
      </c>
      <c r="R5397" s="35" t="str">
        <f t="shared" si="4"/>
        <v>Medio</v>
      </c>
      <c r="S5397" s="35" t="str">
        <f>IF(O5397="","",IF(O5397&gt;AVERAGE('Base de datos limpia'!$O$2:$O$8001),"Alto","Normal"))
</f>
        <v>Normal</v>
      </c>
      <c r="T5397" s="35" t="str">
        <f t="shared" si="5"/>
        <v>Gamer casual</v>
      </c>
      <c r="U5397" s="35"/>
    </row>
    <row r="5398">
      <c r="A5398" s="28">
        <v>5397.0</v>
      </c>
      <c r="B5398" s="28">
        <v>24.0</v>
      </c>
      <c r="C5398" s="28" t="str">
        <f>TRIM(PROPER('Base de datos cruda'!C5398))</f>
        <v>Male</v>
      </c>
      <c r="D5398" s="28">
        <v>1.65</v>
      </c>
      <c r="E5398" s="28">
        <v>1.82</v>
      </c>
      <c r="F5398" s="28">
        <v>6.5</v>
      </c>
      <c r="G5398" s="28">
        <v>82.8</v>
      </c>
      <c r="H5398" s="28" t="str">
        <f>TRIM(PROPER('Base de datos cruda'!H5398))</f>
        <v>Fps</v>
      </c>
      <c r="I5398" s="28">
        <v>0.04</v>
      </c>
      <c r="J5398" s="28">
        <v>5.98</v>
      </c>
      <c r="K5398" s="28">
        <v>287.87</v>
      </c>
      <c r="L5398" s="28">
        <f>IF('Base de datos cruda'!L5398&lt;0,,'Base de datos cruda'!L5398)</f>
        <v>2.29</v>
      </c>
      <c r="M5398" s="28" t="str">
        <f>IF(TRIM(PROPER('Base de datos cruda'!M5398))="High","Alto",IF(TRIM(PROPER('Base de datos cruda'!M5398))="Medium","Medio","Bajo"))</f>
        <v>Medio</v>
      </c>
      <c r="N5398" s="29">
        <v>55.71</v>
      </c>
      <c r="O5398" s="32">
        <f t="shared" si="1"/>
        <v>55.71</v>
      </c>
      <c r="P5398" s="33">
        <f t="shared" si="2"/>
        <v>7.63</v>
      </c>
      <c r="Q5398" s="34">
        <f t="shared" si="3"/>
        <v>1.103030303</v>
      </c>
      <c r="R5398" s="35" t="str">
        <f t="shared" si="4"/>
        <v>Medio</v>
      </c>
      <c r="S5398" s="35" t="str">
        <f>IF(O5398="","",IF(O5398&gt;AVERAGE('Base de datos limpia'!$O$2:$O$8001),"Alto","Normal"))
</f>
        <v>Normal</v>
      </c>
      <c r="T5398" s="35" t="str">
        <f t="shared" si="5"/>
        <v>Gamer casual</v>
      </c>
      <c r="U5398" s="35"/>
    </row>
    <row r="5399">
      <c r="A5399" s="28">
        <v>5398.0</v>
      </c>
      <c r="B5399" s="28">
        <v>17.0</v>
      </c>
      <c r="C5399" s="28" t="str">
        <f>TRIM(PROPER('Base de datos cruda'!C5399))</f>
        <v>Female</v>
      </c>
      <c r="D5399" s="28">
        <v>2.01</v>
      </c>
      <c r="E5399" s="28">
        <v>8.18</v>
      </c>
      <c r="F5399" s="28">
        <v>8.66</v>
      </c>
      <c r="G5399" s="28">
        <v>74.4</v>
      </c>
      <c r="H5399" s="28" t="str">
        <f>TRIM(PROPER('Base de datos cruda'!H5399))</f>
        <v>Fps</v>
      </c>
      <c r="I5399" s="28">
        <v>0.83</v>
      </c>
      <c r="J5399" s="28">
        <v>4.05</v>
      </c>
      <c r="K5399" s="28">
        <v>294.33</v>
      </c>
      <c r="L5399" s="28">
        <f>IF('Base de datos cruda'!L5399&lt;0,,'Base de datos cruda'!L5399)</f>
        <v>1.04</v>
      </c>
      <c r="M5399" s="28" t="str">
        <f>IF(TRIM(PROPER('Base de datos cruda'!M5399))="High","Alto",IF(TRIM(PROPER('Base de datos cruda'!M5399))="Medium","Medio","Bajo"))</f>
        <v>Medio</v>
      </c>
      <c r="N5399" s="29">
        <v>93.36</v>
      </c>
      <c r="O5399" s="32">
        <f t="shared" si="1"/>
        <v>93.36</v>
      </c>
      <c r="P5399" s="33">
        <f t="shared" si="2"/>
        <v>6.06</v>
      </c>
      <c r="Q5399" s="34">
        <f t="shared" si="3"/>
        <v>4.069651741</v>
      </c>
      <c r="R5399" s="35" t="str">
        <f t="shared" si="4"/>
        <v>Alto</v>
      </c>
      <c r="S5399" s="35" t="str">
        <f>IF(O5399="","",IF(O5399&gt;AVERAGE('Base de datos limpia'!$O$2:$O$8001),"Alto","Normal"))
</f>
        <v>Alto</v>
      </c>
      <c r="T5399" s="35" t="str">
        <f t="shared" si="5"/>
        <v>Gamer intensivo</v>
      </c>
      <c r="U5399" s="35"/>
    </row>
    <row r="5400">
      <c r="A5400" s="28">
        <v>5399.0</v>
      </c>
      <c r="B5400" s="28">
        <v>16.0</v>
      </c>
      <c r="C5400" s="28" t="str">
        <f>TRIM(PROPER('Base de datos cruda'!C5400))</f>
        <v>Male</v>
      </c>
      <c r="D5400" s="28">
        <v>1.43</v>
      </c>
      <c r="E5400" s="28">
        <v>5.46</v>
      </c>
      <c r="F5400" s="28">
        <v>5.06</v>
      </c>
      <c r="G5400" s="28">
        <v>93.24</v>
      </c>
      <c r="H5400" s="28" t="str">
        <f>TRIM(PROPER('Base de datos cruda'!H5400))</f>
        <v>Rpg</v>
      </c>
      <c r="I5400" s="28">
        <v>4.95</v>
      </c>
      <c r="J5400" s="28">
        <v>7.15</v>
      </c>
      <c r="K5400" s="28">
        <v>315.55</v>
      </c>
      <c r="L5400" s="28">
        <f>IF('Base de datos cruda'!L5400&lt;0,,'Base de datos cruda'!L5400)</f>
        <v>6.85</v>
      </c>
      <c r="M5400" s="28" t="str">
        <f>IF(TRIM(PROPER('Base de datos cruda'!M5400))="High","Alto",IF(TRIM(PROPER('Base de datos cruda'!M5400))="Medium","Medio","Bajo"))</f>
        <v>Medio</v>
      </c>
      <c r="N5400" s="29">
        <v>88.15</v>
      </c>
      <c r="O5400" s="32">
        <f t="shared" si="1"/>
        <v>88.15</v>
      </c>
      <c r="P5400" s="33">
        <f t="shared" si="2"/>
        <v>8.58</v>
      </c>
      <c r="Q5400" s="34">
        <f t="shared" si="3"/>
        <v>3.818181818</v>
      </c>
      <c r="R5400" s="35" t="str">
        <f t="shared" si="4"/>
        <v>Alto</v>
      </c>
      <c r="S5400" s="35" t="str">
        <f>IF(O5400="","",IF(O5400&gt;AVERAGE('Base de datos limpia'!$O$2:$O$8001),"Alto","Normal"))
</f>
        <v>Alto</v>
      </c>
      <c r="T5400" s="35" t="str">
        <f t="shared" si="5"/>
        <v>Gamer moderado</v>
      </c>
      <c r="U5400" s="35"/>
    </row>
    <row r="5401">
      <c r="A5401" s="28">
        <v>5400.0</v>
      </c>
      <c r="B5401" s="28">
        <v>17.0</v>
      </c>
      <c r="C5401" s="28" t="str">
        <f>TRIM(PROPER('Base de datos cruda'!C5401))</f>
        <v>Other</v>
      </c>
      <c r="D5401" s="28">
        <v>5.26</v>
      </c>
      <c r="E5401" s="28">
        <v>4.5</v>
      </c>
      <c r="F5401" s="28">
        <v>5.82</v>
      </c>
      <c r="G5401" s="28">
        <v>89.8</v>
      </c>
      <c r="H5401" s="28" t="str">
        <f>TRIM(PROPER('Base de datos cruda'!H5401))</f>
        <v>Rpg</v>
      </c>
      <c r="I5401" s="28">
        <v>3.84</v>
      </c>
      <c r="J5401" s="28">
        <v>10.06</v>
      </c>
      <c r="K5401" s="28">
        <v>263.11</v>
      </c>
      <c r="L5401" s="28">
        <f>IF('Base de datos cruda'!L5401&lt;0,,'Base de datos cruda'!L5401)</f>
        <v>14</v>
      </c>
      <c r="M5401" s="28" t="str">
        <f>IF(TRIM(PROPER('Base de datos cruda'!M5401))="High","Alto",IF(TRIM(PROPER('Base de datos cruda'!M5401))="Medium","Medio","Bajo"))</f>
        <v>Bajo</v>
      </c>
      <c r="N5401" s="29">
        <v>57.8</v>
      </c>
      <c r="O5401" s="32">
        <f t="shared" si="1"/>
        <v>57.8</v>
      </c>
      <c r="P5401" s="33">
        <f t="shared" si="2"/>
        <v>15.32</v>
      </c>
      <c r="Q5401" s="34">
        <f t="shared" si="3"/>
        <v>0.855513308</v>
      </c>
      <c r="R5401" s="35" t="str">
        <f t="shared" si="4"/>
        <v>Medio</v>
      </c>
      <c r="S5401" s="35" t="str">
        <f>IF(O5401="","",IF(O5401&gt;AVERAGE('Base de datos limpia'!$O$2:$O$8001),"Alto","Normal"))
</f>
        <v>Normal</v>
      </c>
      <c r="T5401" s="35" t="str">
        <f t="shared" si="5"/>
        <v>Gamer moderado</v>
      </c>
      <c r="U5401" s="35"/>
    </row>
    <row r="5402">
      <c r="A5402" s="28">
        <v>5401.0</v>
      </c>
      <c r="B5402" s="28">
        <v>22.0</v>
      </c>
      <c r="C5402" s="28" t="str">
        <f>TRIM(PROPER('Base de datos cruda'!C5402))</f>
        <v>Male</v>
      </c>
      <c r="D5402" s="28">
        <v>7.96</v>
      </c>
      <c r="E5402" s="28">
        <v>9.56</v>
      </c>
      <c r="F5402" s="28">
        <v>5.65</v>
      </c>
      <c r="G5402" s="28">
        <v>71.06</v>
      </c>
      <c r="H5402" s="28" t="str">
        <f>TRIM(PROPER('Base de datos cruda'!H5402))</f>
        <v>Rpg</v>
      </c>
      <c r="I5402" s="28">
        <v>3.07</v>
      </c>
      <c r="J5402" s="28">
        <v>12.54</v>
      </c>
      <c r="K5402" s="28">
        <v>229.69</v>
      </c>
      <c r="L5402" s="28">
        <f>IF('Base de datos cruda'!L5402&lt;0,,'Base de datos cruda'!L5402)</f>
        <v>21.17</v>
      </c>
      <c r="M5402" s="28" t="str">
        <f>IF(TRIM(PROPER('Base de datos cruda'!M5402))="High","Alto",IF(TRIM(PROPER('Base de datos cruda'!M5402))="Medium","Medio","Bajo"))</f>
        <v>Alto</v>
      </c>
      <c r="N5402" s="29">
        <v>72.6141278076588</v>
      </c>
      <c r="O5402" s="32">
        <f t="shared" si="1"/>
        <v>72.61412781</v>
      </c>
      <c r="P5402" s="33">
        <f t="shared" si="2"/>
        <v>20.5</v>
      </c>
      <c r="Q5402" s="34">
        <f t="shared" si="3"/>
        <v>1.201005025</v>
      </c>
      <c r="R5402" s="35" t="str">
        <f t="shared" si="4"/>
        <v>Alto</v>
      </c>
      <c r="S5402" s="35" t="str">
        <f>IF(O5402="","",IF(O5402&gt;AVERAGE('Base de datos limpia'!$O$2:$O$8001),"Alto","Normal"))
</f>
        <v>Alto</v>
      </c>
      <c r="T5402" s="35" t="str">
        <f t="shared" si="5"/>
        <v>Gamer intensivo</v>
      </c>
      <c r="U5402" s="35"/>
    </row>
    <row r="5403">
      <c r="A5403" s="28">
        <v>5402.0</v>
      </c>
      <c r="B5403" s="28">
        <v>16.0</v>
      </c>
      <c r="C5403" s="28" t="str">
        <f>TRIM(PROPER('Base de datos cruda'!C5403))</f>
        <v>Female</v>
      </c>
      <c r="D5403" s="28">
        <v>5.22</v>
      </c>
      <c r="E5403" s="28">
        <v>4.34</v>
      </c>
      <c r="F5403" s="28">
        <v>5.18</v>
      </c>
      <c r="G5403" s="28">
        <v>60.68</v>
      </c>
      <c r="H5403" s="28" t="str">
        <f>TRIM(PROPER('Base de datos cruda'!H5403))</f>
        <v>Fps</v>
      </c>
      <c r="I5403" s="28">
        <v>0.67</v>
      </c>
      <c r="J5403" s="28">
        <v>10.03</v>
      </c>
      <c r="K5403" s="28">
        <v>264.83</v>
      </c>
      <c r="L5403" s="28">
        <f>IF('Base de datos cruda'!L5403&lt;0,,'Base de datos cruda'!L5403)</f>
        <v>13.63</v>
      </c>
      <c r="M5403" s="28" t="str">
        <f>IF(TRIM(PROPER('Base de datos cruda'!M5403))="High","Alto",IF(TRIM(PROPER('Base de datos cruda'!M5403))="Medium","Medio","Bajo"))</f>
        <v>Bajo</v>
      </c>
      <c r="N5403" s="29">
        <v>50.33</v>
      </c>
      <c r="O5403" s="32">
        <f t="shared" si="1"/>
        <v>50.33</v>
      </c>
      <c r="P5403" s="33">
        <f t="shared" si="2"/>
        <v>15.25</v>
      </c>
      <c r="Q5403" s="34">
        <f t="shared" si="3"/>
        <v>0.8314176245</v>
      </c>
      <c r="R5403" s="35" t="str">
        <f t="shared" si="4"/>
        <v>Medio</v>
      </c>
      <c r="S5403" s="35" t="str">
        <f>IF(O5403="","",IF(O5403&gt;AVERAGE('Base de datos limpia'!$O$2:$O$8001),"Alto","Normal"))
</f>
        <v>Normal</v>
      </c>
      <c r="T5403" s="35" t="str">
        <f t="shared" si="5"/>
        <v>Gamer moderado</v>
      </c>
      <c r="U5403" s="35"/>
    </row>
    <row r="5404">
      <c r="A5404" s="28">
        <v>5403.0</v>
      </c>
      <c r="B5404" s="28">
        <v>21.0</v>
      </c>
      <c r="C5404" s="28" t="str">
        <f>TRIM(PROPER('Base de datos cruda'!C5404))</f>
        <v>Female</v>
      </c>
      <c r="D5404" s="28">
        <v>4.85</v>
      </c>
      <c r="E5404" s="28">
        <v>2.5</v>
      </c>
      <c r="F5404" s="28">
        <v>8.97</v>
      </c>
      <c r="G5404" s="28">
        <v>69.49</v>
      </c>
      <c r="H5404" s="28" t="str">
        <f>TRIM(PROPER('Base de datos cruda'!H5404))</f>
        <v>Rpg</v>
      </c>
      <c r="I5404" s="28">
        <v>2.08</v>
      </c>
      <c r="J5404" s="28">
        <v>9.15</v>
      </c>
      <c r="K5404" s="28">
        <v>265.05</v>
      </c>
      <c r="L5404" s="28">
        <f>IF('Base de datos cruda'!L5404&lt;0,,'Base de datos cruda'!L5404)</f>
        <v>10.72</v>
      </c>
      <c r="M5404" s="28" t="str">
        <f>IF(TRIM(PROPER('Base de datos cruda'!M5404))="High","Alto",IF(TRIM(PROPER('Base de datos cruda'!M5404))="Medium","Medio","Bajo"))</f>
        <v>Medio</v>
      </c>
      <c r="N5404" s="29">
        <v>52.54</v>
      </c>
      <c r="O5404" s="32">
        <f t="shared" si="1"/>
        <v>52.54</v>
      </c>
      <c r="P5404" s="33">
        <f t="shared" si="2"/>
        <v>14</v>
      </c>
      <c r="Q5404" s="34">
        <f t="shared" si="3"/>
        <v>0.5154639175</v>
      </c>
      <c r="R5404" s="35" t="str">
        <f t="shared" si="4"/>
        <v>Medio</v>
      </c>
      <c r="S5404" s="35" t="str">
        <f>IF(O5404="","",IF(O5404&gt;AVERAGE('Base de datos limpia'!$O$2:$O$8001),"Alto","Normal"))
</f>
        <v>Normal</v>
      </c>
      <c r="T5404" s="35" t="str">
        <f t="shared" si="5"/>
        <v>Gamer casual</v>
      </c>
      <c r="U5404" s="35"/>
    </row>
    <row r="5405">
      <c r="A5405" s="28">
        <v>5404.0</v>
      </c>
      <c r="B5405" s="28">
        <v>22.0</v>
      </c>
      <c r="C5405" s="28" t="str">
        <f>TRIM(PROPER('Base de datos cruda'!C5405))</f>
        <v>Male</v>
      </c>
      <c r="D5405" s="28">
        <v>3.28</v>
      </c>
      <c r="E5405" s="28">
        <v>3.47</v>
      </c>
      <c r="F5405" s="28">
        <v>5.94</v>
      </c>
      <c r="G5405" s="28">
        <v>82.68</v>
      </c>
      <c r="H5405" s="28" t="str">
        <f>TRIM(PROPER('Base de datos cruda'!H5405))</f>
        <v>Fps</v>
      </c>
      <c r="I5405" s="28">
        <v>3.58</v>
      </c>
      <c r="J5405" s="28">
        <v>4.39</v>
      </c>
      <c r="K5405" s="28">
        <v>277.27</v>
      </c>
      <c r="L5405" s="28">
        <f>IF('Base de datos cruda'!L5405&lt;0,,'Base de datos cruda'!L5405)</f>
        <v>9.19</v>
      </c>
      <c r="M5405" s="28" t="str">
        <f>IF(TRIM(PROPER('Base de datos cruda'!M5405))="High","Alto",IF(TRIM(PROPER('Base de datos cruda'!M5405))="Medium","Medio","Bajo"))</f>
        <v>Medio</v>
      </c>
      <c r="N5405" s="29">
        <v>58.56</v>
      </c>
      <c r="O5405" s="32">
        <f t="shared" si="1"/>
        <v>58.56</v>
      </c>
      <c r="P5405" s="33">
        <f t="shared" si="2"/>
        <v>7.67</v>
      </c>
      <c r="Q5405" s="34">
        <f t="shared" si="3"/>
        <v>1.057926829</v>
      </c>
      <c r="R5405" s="35" t="str">
        <f t="shared" si="4"/>
        <v>Medio</v>
      </c>
      <c r="S5405" s="35" t="str">
        <f>IF(O5405="","",IF(O5405&gt;AVERAGE('Base de datos limpia'!$O$2:$O$8001),"Alto","Normal"))
</f>
        <v>Normal</v>
      </c>
      <c r="T5405" s="35" t="str">
        <f t="shared" si="5"/>
        <v>Gamer moderado</v>
      </c>
      <c r="U5405" s="35"/>
    </row>
    <row r="5406">
      <c r="A5406" s="28">
        <v>5405.0</v>
      </c>
      <c r="B5406" s="28">
        <v>24.0</v>
      </c>
      <c r="C5406" s="28" t="str">
        <f>TRIM(PROPER('Base de datos cruda'!C5406))</f>
        <v>Male</v>
      </c>
      <c r="D5406" s="28">
        <v>2.5</v>
      </c>
      <c r="E5406" s="28">
        <v>3.15</v>
      </c>
      <c r="F5406" s="28">
        <v>8.7</v>
      </c>
      <c r="G5406" s="28">
        <v>63.16</v>
      </c>
      <c r="H5406" s="28" t="str">
        <f>TRIM(PROPER('Base de datos cruda'!H5406))</f>
        <v>Fps</v>
      </c>
      <c r="I5406" s="28">
        <v>4.48</v>
      </c>
      <c r="J5406" s="28">
        <v>4.77</v>
      </c>
      <c r="K5406" s="28">
        <v>299.65</v>
      </c>
      <c r="L5406" s="28">
        <f>IF('Base de datos cruda'!L5406&lt;0,,'Base de datos cruda'!L5406)</f>
        <v>4.05</v>
      </c>
      <c r="M5406" s="28" t="str">
        <f>IF(TRIM(PROPER('Base de datos cruda'!M5406))="High","Alto",IF(TRIM(PROPER('Base de datos cruda'!M5406))="Medium","Medio","Bajo"))</f>
        <v>Medio</v>
      </c>
      <c r="N5406" s="29">
        <v>65.83</v>
      </c>
      <c r="O5406" s="32">
        <f t="shared" si="1"/>
        <v>65.83</v>
      </c>
      <c r="P5406" s="33">
        <f t="shared" si="2"/>
        <v>7.27</v>
      </c>
      <c r="Q5406" s="34">
        <f t="shared" si="3"/>
        <v>1.26</v>
      </c>
      <c r="R5406" s="35" t="str">
        <f t="shared" si="4"/>
        <v>Medio</v>
      </c>
      <c r="S5406" s="35" t="str">
        <f>IF(O5406="","",IF(O5406&gt;AVERAGE('Base de datos limpia'!$O$2:$O$8001),"Alto","Normal"))
</f>
        <v>Alto</v>
      </c>
      <c r="T5406" s="35" t="str">
        <f t="shared" si="5"/>
        <v>Gamer moderado</v>
      </c>
      <c r="U5406" s="35"/>
    </row>
    <row r="5407">
      <c r="A5407" s="28">
        <v>5406.0</v>
      </c>
      <c r="B5407" s="28">
        <v>23.0</v>
      </c>
      <c r="C5407" s="28" t="str">
        <f>TRIM(PROPER('Base de datos cruda'!C5407))</f>
        <v>Other</v>
      </c>
      <c r="D5407" s="28">
        <v>7.29</v>
      </c>
      <c r="E5407" s="28">
        <v>5.49</v>
      </c>
      <c r="F5407" s="28">
        <v>5.95</v>
      </c>
      <c r="G5407" s="28">
        <v>86.33</v>
      </c>
      <c r="H5407" s="28" t="str">
        <f>TRIM(PROPER('Base de datos cruda'!H5407))</f>
        <v>Fps</v>
      </c>
      <c r="I5407" s="28">
        <v>1.91</v>
      </c>
      <c r="J5407" s="28">
        <v>13.07</v>
      </c>
      <c r="K5407" s="28">
        <v>227.76</v>
      </c>
      <c r="L5407" s="28">
        <f>IF('Base de datos cruda'!L5407&lt;0,,'Base de datos cruda'!L5407)</f>
        <v>21.48</v>
      </c>
      <c r="M5407" s="28" t="str">
        <f>IF(TRIM(PROPER('Base de datos cruda'!M5407))="High","Alto",IF(TRIM(PROPER('Base de datos cruda'!M5407))="Medium","Medio","Bajo"))</f>
        <v>Bajo</v>
      </c>
      <c r="N5407" s="29">
        <v>42.9797807044884</v>
      </c>
      <c r="O5407" s="32">
        <f t="shared" si="1"/>
        <v>42.9797807</v>
      </c>
      <c r="P5407" s="33">
        <f t="shared" si="2"/>
        <v>20.36</v>
      </c>
      <c r="Q5407" s="34">
        <f t="shared" si="3"/>
        <v>0.7530864198</v>
      </c>
      <c r="R5407" s="35" t="str">
        <f t="shared" si="4"/>
        <v>Bajo</v>
      </c>
      <c r="S5407" s="35" t="str">
        <f>IF(O5407="","",IF(O5407&gt;AVERAGE('Base de datos limpia'!$O$2:$O$8001),"Alto","Normal"))
</f>
        <v>Normal</v>
      </c>
      <c r="T5407" s="35" t="str">
        <f t="shared" si="5"/>
        <v>Gamer moderado</v>
      </c>
      <c r="U5407" s="35"/>
    </row>
    <row r="5408">
      <c r="A5408" s="28">
        <v>5407.0</v>
      </c>
      <c r="B5408" s="28">
        <v>21.0</v>
      </c>
      <c r="C5408" s="28" t="str">
        <f>TRIM(PROPER('Base de datos cruda'!C5408))</f>
        <v>Male</v>
      </c>
      <c r="D5408" s="28">
        <v>7.75</v>
      </c>
      <c r="E5408" s="28">
        <v>3.62</v>
      </c>
      <c r="F5408" s="28">
        <v>5.02</v>
      </c>
      <c r="G5408" s="28">
        <v>86.87</v>
      </c>
      <c r="H5408" s="28" t="str">
        <f>TRIM(PROPER('Base de datos cruda'!H5408))</f>
        <v>Casual</v>
      </c>
      <c r="I5408" s="28">
        <v>5.0</v>
      </c>
      <c r="J5408" s="28">
        <v>10.19</v>
      </c>
      <c r="K5408" s="28">
        <v>225.38</v>
      </c>
      <c r="L5408" s="28">
        <f>IF('Base de datos cruda'!L5408&lt;0,,'Base de datos cruda'!L5408)</f>
        <v>17.26</v>
      </c>
      <c r="M5408" s="28" t="str">
        <f>IF(TRIM(PROPER('Base de datos cruda'!M5408))="High","Alto",IF(TRIM(PROPER('Base de datos cruda'!M5408))="Medium","Medio","Bajo"))</f>
        <v>Bajo</v>
      </c>
      <c r="N5408" s="29">
        <v>29.43</v>
      </c>
      <c r="O5408" s="32">
        <f t="shared" si="1"/>
        <v>29.43</v>
      </c>
      <c r="P5408" s="33">
        <f t="shared" si="2"/>
        <v>17.94</v>
      </c>
      <c r="Q5408" s="34">
        <f t="shared" si="3"/>
        <v>0.4670967742</v>
      </c>
      <c r="R5408" s="35" t="str">
        <f t="shared" si="4"/>
        <v>Bajo</v>
      </c>
      <c r="S5408" s="35" t="str">
        <f>IF(O5408="","",IF(O5408&gt;AVERAGE('Base de datos limpia'!$O$2:$O$8001),"Alto","Normal"))
</f>
        <v>Normal</v>
      </c>
      <c r="T5408" s="35" t="str">
        <f t="shared" si="5"/>
        <v>Gamer moderado</v>
      </c>
      <c r="U5408" s="35"/>
    </row>
    <row r="5409">
      <c r="A5409" s="28">
        <v>5408.0</v>
      </c>
      <c r="B5409" s="28">
        <v>18.0</v>
      </c>
      <c r="C5409" s="28" t="str">
        <f>TRIM(PROPER('Base de datos cruda'!C5409))</f>
        <v>Female</v>
      </c>
      <c r="D5409" s="28">
        <v>3.97</v>
      </c>
      <c r="E5409" s="28">
        <v>5.64</v>
      </c>
      <c r="F5409" s="28">
        <v>4.6</v>
      </c>
      <c r="G5409" s="28">
        <v>66.78</v>
      </c>
      <c r="H5409" s="28" t="str">
        <f>TRIM(PROPER('Base de datos cruda'!H5409))</f>
        <v>Fps</v>
      </c>
      <c r="I5409" s="28">
        <v>0.7</v>
      </c>
      <c r="J5409" s="28">
        <v>8.83</v>
      </c>
      <c r="K5409" s="28">
        <v>255.8</v>
      </c>
      <c r="L5409" s="28">
        <f>IF('Base de datos cruda'!L5409&lt;0,,'Base de datos cruda'!L5409)</f>
        <v>8.9</v>
      </c>
      <c r="M5409" s="28" t="str">
        <f>IF(TRIM(PROPER('Base de datos cruda'!M5409))="High","Alto",IF(TRIM(PROPER('Base de datos cruda'!M5409))="Medium","Medio","Bajo"))</f>
        <v>Medio</v>
      </c>
      <c r="N5409" s="29">
        <v>61.21</v>
      </c>
      <c r="O5409" s="32">
        <f t="shared" si="1"/>
        <v>61.21</v>
      </c>
      <c r="P5409" s="33">
        <f t="shared" si="2"/>
        <v>12.8</v>
      </c>
      <c r="Q5409" s="34">
        <f t="shared" si="3"/>
        <v>1.420654912</v>
      </c>
      <c r="R5409" s="35" t="str">
        <f t="shared" si="4"/>
        <v>Medio</v>
      </c>
      <c r="S5409" s="35" t="str">
        <f>IF(O5409="","",IF(O5409&gt;AVERAGE('Base de datos limpia'!$O$2:$O$8001),"Alto","Normal"))
</f>
        <v>Normal</v>
      </c>
      <c r="T5409" s="35" t="str">
        <f t="shared" si="5"/>
        <v>Gamer moderado</v>
      </c>
      <c r="U5409" s="35"/>
    </row>
    <row r="5410">
      <c r="A5410" s="28">
        <v>5409.0</v>
      </c>
      <c r="B5410" s="28">
        <v>23.0</v>
      </c>
      <c r="C5410" s="28" t="str">
        <f>TRIM(PROPER('Base de datos cruda'!C5410))</f>
        <v>Male</v>
      </c>
      <c r="D5410" s="28">
        <v>2.32</v>
      </c>
      <c r="E5410" s="28">
        <v>7.02</v>
      </c>
      <c r="F5410" s="28">
        <v>8.28</v>
      </c>
      <c r="G5410" s="28">
        <v>83.85</v>
      </c>
      <c r="H5410" s="28" t="str">
        <f>TRIM(PROPER('Base de datos cruda'!H5410))</f>
        <v>Fps</v>
      </c>
      <c r="I5410" s="28">
        <v>1.93</v>
      </c>
      <c r="J5410" s="28">
        <v>5.44</v>
      </c>
      <c r="K5410" s="28">
        <v>287.38</v>
      </c>
      <c r="L5410" s="28">
        <f>IF('Base de datos cruda'!L5410&lt;0,,'Base de datos cruda'!L5410)</f>
        <v>4.43</v>
      </c>
      <c r="M5410" s="28" t="str">
        <f>IF(TRIM(PROPER('Base de datos cruda'!M5410))="High","Alto",IF(TRIM(PROPER('Base de datos cruda'!M5410))="Medium","Medio","Bajo"))</f>
        <v>Medio</v>
      </c>
      <c r="N5410" s="29">
        <v>94.53</v>
      </c>
      <c r="O5410" s="32">
        <f t="shared" si="1"/>
        <v>94.53</v>
      </c>
      <c r="P5410" s="33">
        <f t="shared" si="2"/>
        <v>7.76</v>
      </c>
      <c r="Q5410" s="34">
        <f t="shared" si="3"/>
        <v>3.025862069</v>
      </c>
      <c r="R5410" s="35" t="str">
        <f t="shared" si="4"/>
        <v>Alto</v>
      </c>
      <c r="S5410" s="35" t="str">
        <f>IF(O5410="","",IF(O5410&gt;AVERAGE('Base de datos limpia'!$O$2:$O$8001),"Alto","Normal"))
</f>
        <v>Alto</v>
      </c>
      <c r="T5410" s="35" t="str">
        <f t="shared" si="5"/>
        <v>Gamer intensivo</v>
      </c>
      <c r="U5410" s="35"/>
    </row>
    <row r="5411">
      <c r="A5411" s="28">
        <v>5410.0</v>
      </c>
      <c r="B5411" s="28">
        <v>22.0</v>
      </c>
      <c r="C5411" s="28" t="str">
        <f>TRIM(PROPER('Base de datos cruda'!C5411))</f>
        <v>Female</v>
      </c>
      <c r="D5411" s="28">
        <v>6.16</v>
      </c>
      <c r="E5411" s="28">
        <v>8.0</v>
      </c>
      <c r="F5411" s="28">
        <v>4.16</v>
      </c>
      <c r="G5411" s="28">
        <v>84.28</v>
      </c>
      <c r="H5411" s="28" t="str">
        <f>TRIM(PROPER('Base de datos cruda'!H5411))</f>
        <v>Fps</v>
      </c>
      <c r="I5411" s="28">
        <v>4.38</v>
      </c>
      <c r="J5411" s="28">
        <v>11.7</v>
      </c>
      <c r="K5411" s="28">
        <v>246.87</v>
      </c>
      <c r="L5411" s="28">
        <f>IF('Base de datos cruda'!L5411&lt;0,,'Base de datos cruda'!L5411)</f>
        <v>15.48</v>
      </c>
      <c r="M5411" s="28" t="str">
        <f>IF(TRIM(PROPER('Base de datos cruda'!M5411))="High","Alto",IF(TRIM(PROPER('Base de datos cruda'!M5411))="Medium","Medio","Bajo"))</f>
        <v>Alto</v>
      </c>
      <c r="N5411" s="29">
        <v>64.1840140808414</v>
      </c>
      <c r="O5411" s="32">
        <f t="shared" si="1"/>
        <v>64.18401408</v>
      </c>
      <c r="P5411" s="33">
        <f t="shared" si="2"/>
        <v>17.86</v>
      </c>
      <c r="Q5411" s="34">
        <f t="shared" si="3"/>
        <v>1.298701299</v>
      </c>
      <c r="R5411" s="35" t="str">
        <f t="shared" si="4"/>
        <v>Medio</v>
      </c>
      <c r="S5411" s="35" t="str">
        <f>IF(O5411="","",IF(O5411&gt;AVERAGE('Base de datos limpia'!$O$2:$O$8001),"Alto","Normal"))
</f>
        <v>Normal</v>
      </c>
      <c r="T5411" s="35" t="str">
        <f t="shared" si="5"/>
        <v>Gamer intensivo</v>
      </c>
      <c r="U5411" s="35"/>
    </row>
    <row r="5412">
      <c r="A5412" s="28">
        <v>5411.0</v>
      </c>
      <c r="B5412" s="28">
        <v>18.0</v>
      </c>
      <c r="C5412" s="28" t="str">
        <f>TRIM(PROPER('Base de datos cruda'!C5412))</f>
        <v>Female</v>
      </c>
      <c r="D5412" s="28">
        <v>1.06</v>
      </c>
      <c r="E5412" s="28">
        <v>7.39</v>
      </c>
      <c r="F5412" s="28">
        <v>8.82</v>
      </c>
      <c r="G5412" s="28">
        <v>79.12</v>
      </c>
      <c r="H5412" s="28" t="str">
        <f>TRIM(PROPER('Base de datos cruda'!H5412))</f>
        <v>Rpg</v>
      </c>
      <c r="I5412" s="28">
        <v>3.25</v>
      </c>
      <c r="J5412" s="28">
        <v>4.85</v>
      </c>
      <c r="K5412" s="28">
        <v>307.54</v>
      </c>
      <c r="L5412" s="28">
        <f>IF('Base de datos cruda'!L5412&lt;0,,'Base de datos cruda'!L5412)</f>
        <v>3.86</v>
      </c>
      <c r="M5412" s="28" t="str">
        <f>IF(TRIM(PROPER('Base de datos cruda'!M5412))="High","Alto",IF(TRIM(PROPER('Base de datos cruda'!M5412))="Medium","Medio","Bajo"))</f>
        <v>Medio</v>
      </c>
      <c r="N5412" s="29">
        <v>100.0</v>
      </c>
      <c r="O5412" s="32">
        <f t="shared" si="1"/>
        <v>100</v>
      </c>
      <c r="P5412" s="33">
        <f t="shared" si="2"/>
        <v>5.91</v>
      </c>
      <c r="Q5412" s="34">
        <f t="shared" si="3"/>
        <v>6.971698113</v>
      </c>
      <c r="R5412" s="35" t="str">
        <f t="shared" si="4"/>
        <v>Alto</v>
      </c>
      <c r="S5412" s="35" t="str">
        <f>IF(O5412="","",IF(O5412&gt;AVERAGE('Base de datos limpia'!$O$2:$O$8001),"Alto","Normal"))
</f>
        <v>Alto</v>
      </c>
      <c r="T5412" s="35" t="str">
        <f t="shared" si="5"/>
        <v>Gamer intensivo</v>
      </c>
      <c r="U5412" s="35"/>
    </row>
    <row r="5413">
      <c r="A5413" s="28">
        <v>5412.0</v>
      </c>
      <c r="B5413" s="28">
        <v>24.0</v>
      </c>
      <c r="C5413" s="28" t="str">
        <f>TRIM(PROPER('Base de datos cruda'!C5413))</f>
        <v>Male</v>
      </c>
      <c r="D5413" s="28">
        <v>6.12</v>
      </c>
      <c r="E5413" s="28">
        <v>2.85</v>
      </c>
      <c r="F5413" s="28">
        <v>6.09</v>
      </c>
      <c r="G5413" s="28">
        <v>98.13</v>
      </c>
      <c r="H5413" s="28" t="str">
        <f>TRIM(PROPER('Base de datos cruda'!H5413))</f>
        <v>Casual</v>
      </c>
      <c r="I5413" s="28">
        <v>4.05</v>
      </c>
      <c r="J5413" s="28">
        <v>10.28</v>
      </c>
      <c r="K5413" s="28">
        <v>255.8</v>
      </c>
      <c r="L5413" s="28">
        <f>IF('Base de datos cruda'!L5413&lt;0,,'Base de datos cruda'!L5413)</f>
        <v>14.05</v>
      </c>
      <c r="M5413" s="28" t="str">
        <f>IF(TRIM(PROPER('Base de datos cruda'!M5413))="High","Alto",IF(TRIM(PROPER('Base de datos cruda'!M5413))="Medium","Medio","Bajo"))</f>
        <v>Bajo</v>
      </c>
      <c r="N5413" s="29">
        <v>31.62</v>
      </c>
      <c r="O5413" s="32">
        <f t="shared" si="1"/>
        <v>31.62</v>
      </c>
      <c r="P5413" s="33">
        <f t="shared" si="2"/>
        <v>16.4</v>
      </c>
      <c r="Q5413" s="34">
        <f t="shared" si="3"/>
        <v>0.4656862745</v>
      </c>
      <c r="R5413" s="35" t="str">
        <f t="shared" si="4"/>
        <v>Bajo</v>
      </c>
      <c r="S5413" s="35" t="str">
        <f>IF(O5413="","",IF(O5413&gt;AVERAGE('Base de datos limpia'!$O$2:$O$8001),"Alto","Normal"))
</f>
        <v>Normal</v>
      </c>
      <c r="T5413" s="35" t="str">
        <f t="shared" si="5"/>
        <v>Gamer casual</v>
      </c>
      <c r="U5413" s="35"/>
    </row>
    <row r="5414">
      <c r="A5414" s="28">
        <v>5413.0</v>
      </c>
      <c r="B5414" s="28">
        <v>17.0</v>
      </c>
      <c r="C5414" s="28" t="str">
        <f>TRIM(PROPER('Base de datos cruda'!C5414))</f>
        <v>Male</v>
      </c>
      <c r="D5414" s="28">
        <v>6.55</v>
      </c>
      <c r="E5414" s="28">
        <v>2.04</v>
      </c>
      <c r="F5414" s="28">
        <v>5.24</v>
      </c>
      <c r="G5414" s="28">
        <v>64.33</v>
      </c>
      <c r="H5414" s="28" t="str">
        <f>TRIM(PROPER('Base de datos cruda'!H5414))</f>
        <v>Casual</v>
      </c>
      <c r="I5414" s="28">
        <v>4.54</v>
      </c>
      <c r="J5414" s="28">
        <v>8.75</v>
      </c>
      <c r="K5414" s="28">
        <v>237.02</v>
      </c>
      <c r="L5414" s="28">
        <f>IF('Base de datos cruda'!L5414&lt;0,,'Base de datos cruda'!L5414)</f>
        <v>11.58</v>
      </c>
      <c r="M5414" s="28" t="str">
        <f>IF(TRIM(PROPER('Base de datos cruda'!M5414))="High","Alto",IF(TRIM(PROPER('Base de datos cruda'!M5414))="Medium","Medio","Bajo"))</f>
        <v>Bajo</v>
      </c>
      <c r="N5414" s="29">
        <v>15.1</v>
      </c>
      <c r="O5414" s="32">
        <f t="shared" si="1"/>
        <v>15.1</v>
      </c>
      <c r="P5414" s="33">
        <f t="shared" si="2"/>
        <v>15.3</v>
      </c>
      <c r="Q5414" s="34">
        <f t="shared" si="3"/>
        <v>0.3114503817</v>
      </c>
      <c r="R5414" s="35" t="str">
        <f t="shared" si="4"/>
        <v>Bajo</v>
      </c>
      <c r="S5414" s="35" t="str">
        <f>IF(O5414="","",IF(O5414&gt;AVERAGE('Base de datos limpia'!$O$2:$O$8001),"Alto","Normal"))
</f>
        <v>Normal</v>
      </c>
      <c r="T5414" s="35" t="str">
        <f t="shared" si="5"/>
        <v>Gamer casual</v>
      </c>
      <c r="U5414" s="35"/>
    </row>
    <row r="5415">
      <c r="A5415" s="28">
        <v>5414.0</v>
      </c>
      <c r="B5415" s="28">
        <v>18.0</v>
      </c>
      <c r="C5415" s="28" t="str">
        <f>TRIM(PROPER('Base de datos cruda'!C5415))</f>
        <v>Female</v>
      </c>
      <c r="D5415" s="28">
        <v>1.0</v>
      </c>
      <c r="E5415" s="28">
        <v>5.88</v>
      </c>
      <c r="F5415" s="28">
        <v>7.09</v>
      </c>
      <c r="G5415" s="28">
        <v>76.27</v>
      </c>
      <c r="H5415" s="28" t="str">
        <f>TRIM(PROPER('Base de datos cruda'!H5415))</f>
        <v>Casual</v>
      </c>
      <c r="I5415" s="28">
        <v>2.54</v>
      </c>
      <c r="J5415" s="28">
        <v>2.29</v>
      </c>
      <c r="K5415" s="28">
        <v>304.02</v>
      </c>
      <c r="L5415" s="28">
        <f>IF('Base de datos cruda'!L5415&lt;0,,'Base de datos cruda'!L5415)</f>
        <v>2.32</v>
      </c>
      <c r="M5415" s="28" t="str">
        <f>IF(TRIM(PROPER('Base de datos cruda'!M5415))="High","Alto",IF(TRIM(PROPER('Base de datos cruda'!M5415))="Medium","Medio","Bajo"))</f>
        <v>Medio</v>
      </c>
      <c r="N5415" s="29">
        <v>92.42</v>
      </c>
      <c r="O5415" s="32">
        <f t="shared" si="1"/>
        <v>92.42</v>
      </c>
      <c r="P5415" s="33">
        <f t="shared" si="2"/>
        <v>3.29</v>
      </c>
      <c r="Q5415" s="34">
        <f t="shared" si="3"/>
        <v>5.88</v>
      </c>
      <c r="R5415" s="35" t="str">
        <f t="shared" si="4"/>
        <v>Alto</v>
      </c>
      <c r="S5415" s="35" t="str">
        <f>IF(O5415="","",IF(O5415&gt;AVERAGE('Base de datos limpia'!$O$2:$O$8001),"Alto","Normal"))
</f>
        <v>Alto</v>
      </c>
      <c r="T5415" s="35" t="str">
        <f t="shared" si="5"/>
        <v>Gamer moderado</v>
      </c>
      <c r="U5415" s="35"/>
    </row>
    <row r="5416">
      <c r="A5416" s="28">
        <v>5415.0</v>
      </c>
      <c r="B5416" s="28">
        <v>17.0</v>
      </c>
      <c r="C5416" s="28" t="str">
        <f>TRIM(PROPER('Base de datos cruda'!C5416))</f>
        <v>Male</v>
      </c>
      <c r="D5416" s="28">
        <v>7.81</v>
      </c>
      <c r="E5416" s="28">
        <v>2.79</v>
      </c>
      <c r="F5416" s="28">
        <v>4.66</v>
      </c>
      <c r="G5416" s="28">
        <v>95.32</v>
      </c>
      <c r="H5416" s="28" t="str">
        <f>TRIM(PROPER('Base de datos cruda'!H5416))</f>
        <v>Fps</v>
      </c>
      <c r="I5416" s="28">
        <v>1.17</v>
      </c>
      <c r="J5416" s="28">
        <v>12.59</v>
      </c>
      <c r="K5416" s="28">
        <v>220.87</v>
      </c>
      <c r="L5416" s="28">
        <f>IF('Base de datos cruda'!L5416&lt;0,,'Base de datos cruda'!L5416)</f>
        <v>19.66</v>
      </c>
      <c r="M5416" s="28" t="str">
        <f>IF(TRIM(PROPER('Base de datos cruda'!M5416))="High","Alto",IF(TRIM(PROPER('Base de datos cruda'!M5416))="Medium","Medio","Bajo"))</f>
        <v>Bajo</v>
      </c>
      <c r="N5416" s="29">
        <v>18.28</v>
      </c>
      <c r="O5416" s="32">
        <f t="shared" si="1"/>
        <v>18.28</v>
      </c>
      <c r="P5416" s="33">
        <f t="shared" si="2"/>
        <v>20.4</v>
      </c>
      <c r="Q5416" s="34">
        <f t="shared" si="3"/>
        <v>0.357234315</v>
      </c>
      <c r="R5416" s="35" t="str">
        <f t="shared" si="4"/>
        <v>Bajo</v>
      </c>
      <c r="S5416" s="35" t="str">
        <f>IF(O5416="","",IF(O5416&gt;AVERAGE('Base de datos limpia'!$O$2:$O$8001),"Alto","Normal"))
</f>
        <v>Normal</v>
      </c>
      <c r="T5416" s="35" t="str">
        <f t="shared" si="5"/>
        <v>Gamer casual</v>
      </c>
      <c r="U5416" s="35"/>
    </row>
    <row r="5417">
      <c r="A5417" s="28">
        <v>5416.0</v>
      </c>
      <c r="B5417" s="28">
        <v>16.0</v>
      </c>
      <c r="C5417" s="28" t="str">
        <f>TRIM(PROPER('Base de datos cruda'!C5417))</f>
        <v>Male</v>
      </c>
      <c r="D5417" s="28">
        <v>7.88</v>
      </c>
      <c r="E5417" s="28">
        <v>1.76</v>
      </c>
      <c r="F5417" s="28">
        <v>4.36</v>
      </c>
      <c r="G5417" s="28">
        <v>75.45</v>
      </c>
      <c r="H5417" s="28" t="str">
        <f>TRIM(PROPER('Base de datos cruda'!H5417))</f>
        <v>Casual</v>
      </c>
      <c r="I5417" s="28">
        <v>3.47</v>
      </c>
      <c r="J5417" s="28">
        <v>9.22</v>
      </c>
      <c r="K5417" s="28">
        <v>227.85</v>
      </c>
      <c r="L5417" s="28">
        <f>IF('Base de datos cruda'!L5417&lt;0,,'Base de datos cruda'!L5417)</f>
        <v>14.92</v>
      </c>
      <c r="M5417" s="28" t="str">
        <f>IF(TRIM(PROPER('Base de datos cruda'!M5417))="High","Alto",IF(TRIM(PROPER('Base de datos cruda'!M5417))="Medium","Medio","Bajo"))</f>
        <v>Bajo</v>
      </c>
      <c r="N5417" s="29">
        <v>6.67298856406966</v>
      </c>
      <c r="O5417" s="32">
        <f t="shared" si="1"/>
        <v>6.672988564</v>
      </c>
      <c r="P5417" s="33">
        <f t="shared" si="2"/>
        <v>17.1</v>
      </c>
      <c r="Q5417" s="34">
        <f t="shared" si="3"/>
        <v>0.2233502538</v>
      </c>
      <c r="R5417" s="35" t="str">
        <f t="shared" si="4"/>
        <v>Bajo</v>
      </c>
      <c r="S5417" s="35" t="str">
        <f>IF(O5417="","",IF(O5417&gt;AVERAGE('Base de datos limpia'!$O$2:$O$8001),"Alto","Normal"))
</f>
        <v>Normal</v>
      </c>
      <c r="T5417" s="35" t="str">
        <f t="shared" si="5"/>
        <v>Gamer casual</v>
      </c>
      <c r="U5417" s="35"/>
    </row>
    <row r="5418">
      <c r="A5418" s="28">
        <v>5417.0</v>
      </c>
      <c r="B5418" s="28">
        <v>19.0</v>
      </c>
      <c r="C5418" s="28" t="str">
        <f>TRIM(PROPER('Base de datos cruda'!C5418))</f>
        <v>Female</v>
      </c>
      <c r="D5418" s="28">
        <v>7.49</v>
      </c>
      <c r="E5418" s="28">
        <v>5.74</v>
      </c>
      <c r="F5418" s="28">
        <v>8.14</v>
      </c>
      <c r="G5418" s="28">
        <v>76.99</v>
      </c>
      <c r="H5418" s="28" t="str">
        <f>TRIM(PROPER('Base de datos cruda'!H5418))</f>
        <v>Rpg</v>
      </c>
      <c r="I5418" s="28">
        <v>2.82</v>
      </c>
      <c r="J5418" s="28">
        <v>12.1</v>
      </c>
      <c r="K5418" s="28">
        <v>245.58</v>
      </c>
      <c r="L5418" s="28">
        <f>IF('Base de datos cruda'!L5418&lt;0,,'Base de datos cruda'!L5418)</f>
        <v>17.8</v>
      </c>
      <c r="M5418" s="28" t="str">
        <f>IF(TRIM(PROPER('Base de datos cruda'!M5418))="High","Alto",IF(TRIM(PROPER('Base de datos cruda'!M5418))="Medium","Medio","Bajo"))</f>
        <v>Bajo</v>
      </c>
      <c r="N5418" s="29">
        <v>56.02</v>
      </c>
      <c r="O5418" s="32">
        <f t="shared" si="1"/>
        <v>56.02</v>
      </c>
      <c r="P5418" s="33">
        <f t="shared" si="2"/>
        <v>19.59</v>
      </c>
      <c r="Q5418" s="34">
        <f t="shared" si="3"/>
        <v>0.7663551402</v>
      </c>
      <c r="R5418" s="35" t="str">
        <f t="shared" si="4"/>
        <v>Medio</v>
      </c>
      <c r="S5418" s="35" t="str">
        <f>IF(O5418="","",IF(O5418&gt;AVERAGE('Base de datos limpia'!$O$2:$O$8001),"Alto","Normal"))
</f>
        <v>Normal</v>
      </c>
      <c r="T5418" s="35" t="str">
        <f t="shared" si="5"/>
        <v>Gamer moderado</v>
      </c>
      <c r="U5418" s="35"/>
    </row>
    <row r="5419">
      <c r="A5419" s="28">
        <v>5418.0</v>
      </c>
      <c r="B5419" s="28">
        <v>20.0</v>
      </c>
      <c r="C5419" s="28" t="str">
        <f>TRIM(PROPER('Base de datos cruda'!C5419))</f>
        <v>Male</v>
      </c>
      <c r="D5419" s="28">
        <v>3.97</v>
      </c>
      <c r="E5419" s="28">
        <v>3.94</v>
      </c>
      <c r="F5419" s="28">
        <v>6.12</v>
      </c>
      <c r="G5419" s="28">
        <v>86.73</v>
      </c>
      <c r="H5419" s="28" t="str">
        <f>TRIM(PROPER('Base de datos cruda'!H5419))</f>
        <v>Fps</v>
      </c>
      <c r="I5419" s="28">
        <v>3.86</v>
      </c>
      <c r="J5419" s="28">
        <v>7.75</v>
      </c>
      <c r="K5419" s="28">
        <v>249.26</v>
      </c>
      <c r="L5419" s="28">
        <f>IF('Base de datos cruda'!L5419&lt;0,,'Base de datos cruda'!L5419)</f>
        <v>12.07</v>
      </c>
      <c r="M5419" s="28" t="str">
        <f>IF(TRIM(PROPER('Base de datos cruda'!M5419))="High","Alto",IF(TRIM(PROPER('Base de datos cruda'!M5419))="Medium","Medio","Bajo"))</f>
        <v>Medio</v>
      </c>
      <c r="N5419" s="29">
        <v>63.99</v>
      </c>
      <c r="O5419" s="32">
        <f t="shared" si="1"/>
        <v>63.99</v>
      </c>
      <c r="P5419" s="33">
        <f t="shared" si="2"/>
        <v>11.72</v>
      </c>
      <c r="Q5419" s="34">
        <f t="shared" si="3"/>
        <v>0.9924433249</v>
      </c>
      <c r="R5419" s="35" t="str">
        <f t="shared" si="4"/>
        <v>Medio</v>
      </c>
      <c r="S5419" s="35" t="str">
        <f>IF(O5419="","",IF(O5419&gt;AVERAGE('Base de datos limpia'!$O$2:$O$8001),"Alto","Normal"))
</f>
        <v>Normal</v>
      </c>
      <c r="T5419" s="35" t="str">
        <f t="shared" si="5"/>
        <v>Gamer moderado</v>
      </c>
      <c r="U5419" s="35"/>
    </row>
    <row r="5420">
      <c r="A5420" s="28">
        <v>5419.0</v>
      </c>
      <c r="B5420" s="28">
        <v>21.0</v>
      </c>
      <c r="C5420" s="28" t="str">
        <f>TRIM(PROPER('Base de datos cruda'!C5420))</f>
        <v>Male</v>
      </c>
      <c r="D5420" s="28">
        <v>1.97</v>
      </c>
      <c r="E5420" s="28">
        <v>7.81</v>
      </c>
      <c r="F5420" s="28">
        <v>6.59</v>
      </c>
      <c r="G5420" s="28">
        <v>86.62</v>
      </c>
      <c r="H5420" s="28" t="str">
        <f>TRIM(PROPER('Base de datos cruda'!H5420))</f>
        <v>Rpg</v>
      </c>
      <c r="I5420" s="28">
        <v>2.56</v>
      </c>
      <c r="J5420" s="28">
        <v>7.07</v>
      </c>
      <c r="K5420" s="28">
        <v>291.48</v>
      </c>
      <c r="L5420" s="28">
        <f>IF('Base de datos cruda'!L5420&lt;0,,'Base de datos cruda'!L5420)</f>
        <v>7.75</v>
      </c>
      <c r="M5420" s="28" t="str">
        <f>IF(TRIM(PROPER('Base de datos cruda'!M5420))="High","Alto",IF(TRIM(PROPER('Base de datos cruda'!M5420))="Medium","Medio","Bajo"))</f>
        <v>Medio</v>
      </c>
      <c r="N5420" s="29">
        <v>106.866511611066</v>
      </c>
      <c r="O5420" s="33" t="str">
        <f t="shared" si="1"/>
        <v/>
      </c>
      <c r="P5420" s="33">
        <f t="shared" si="2"/>
        <v>9.04</v>
      </c>
      <c r="Q5420" s="34">
        <f t="shared" si="3"/>
        <v>3.964467005</v>
      </c>
      <c r="R5420" s="35" t="str">
        <f t="shared" si="4"/>
        <v>Alto</v>
      </c>
      <c r="S5420" s="35" t="str">
        <f>IF(O5420="","",IF(O5420&gt;AVERAGE('Base de datos limpia'!$O$2:$O$8001),"Alto","Normal"))
</f>
        <v/>
      </c>
      <c r="T5420" s="35" t="str">
        <f t="shared" si="5"/>
        <v>Gamer intensivo</v>
      </c>
      <c r="U5420" s="35"/>
    </row>
    <row r="5421">
      <c r="A5421" s="28">
        <v>5420.0</v>
      </c>
      <c r="B5421" s="28">
        <v>20.0</v>
      </c>
      <c r="C5421" s="28" t="str">
        <f>TRIM(PROPER('Base de datos cruda'!C5421))</f>
        <v>Female</v>
      </c>
      <c r="D5421" s="28">
        <v>4.66</v>
      </c>
      <c r="E5421" s="28">
        <v>3.83</v>
      </c>
      <c r="F5421" s="28">
        <v>4.88</v>
      </c>
      <c r="G5421" s="28">
        <v>60.92</v>
      </c>
      <c r="H5421" s="28" t="str">
        <f>TRIM(PROPER('Base de datos cruda'!H5421))</f>
        <v>Rpg</v>
      </c>
      <c r="I5421" s="28">
        <v>4.06</v>
      </c>
      <c r="J5421" s="28">
        <v>6.69</v>
      </c>
      <c r="K5421" s="28">
        <v>260.57</v>
      </c>
      <c r="L5421" s="28">
        <f>IF('Base de datos cruda'!L5421&lt;0,,'Base de datos cruda'!L5421)</f>
        <v>7.91</v>
      </c>
      <c r="M5421" s="28" t="str">
        <f>IF(TRIM(PROPER('Base de datos cruda'!M5421))="High","Alto",IF(TRIM(PROPER('Base de datos cruda'!M5421))="Medium","Medio","Bajo"))</f>
        <v>Medio</v>
      </c>
      <c r="N5421" s="29">
        <v>42.32</v>
      </c>
      <c r="O5421" s="32">
        <f t="shared" si="1"/>
        <v>42.32</v>
      </c>
      <c r="P5421" s="33">
        <f t="shared" si="2"/>
        <v>11.35</v>
      </c>
      <c r="Q5421" s="34">
        <f t="shared" si="3"/>
        <v>0.821888412</v>
      </c>
      <c r="R5421" s="35" t="str">
        <f t="shared" si="4"/>
        <v>Bajo</v>
      </c>
      <c r="S5421" s="35" t="str">
        <f>IF(O5421="","",IF(O5421&gt;AVERAGE('Base de datos limpia'!$O$2:$O$8001),"Alto","Normal"))
</f>
        <v>Normal</v>
      </c>
      <c r="T5421" s="35" t="str">
        <f t="shared" si="5"/>
        <v>Gamer moderado</v>
      </c>
      <c r="U5421" s="35"/>
    </row>
    <row r="5422">
      <c r="A5422" s="28">
        <v>5421.0</v>
      </c>
      <c r="B5422" s="28">
        <v>16.0</v>
      </c>
      <c r="C5422" s="28" t="str">
        <f>TRIM(PROPER('Base de datos cruda'!C5422))</f>
        <v>Male</v>
      </c>
      <c r="D5422" s="28">
        <v>3.36</v>
      </c>
      <c r="E5422" s="28">
        <v>9.81</v>
      </c>
      <c r="F5422" s="28">
        <v>4.31</v>
      </c>
      <c r="G5422" s="28">
        <v>78.23</v>
      </c>
      <c r="H5422" s="28" t="str">
        <f>TRIM(PROPER('Base de datos cruda'!H5422))</f>
        <v>Fps</v>
      </c>
      <c r="I5422" s="28">
        <v>4.51</v>
      </c>
      <c r="J5422" s="28">
        <v>7.07</v>
      </c>
      <c r="K5422" s="28">
        <v>258.36</v>
      </c>
      <c r="L5422" s="28">
        <f>IF('Base de datos cruda'!L5422&lt;0,,'Base de datos cruda'!L5422)</f>
        <v>9.22</v>
      </c>
      <c r="M5422" s="28" t="str">
        <f>IF(TRIM(PROPER('Base de datos cruda'!M5422))="High","Alto",IF(TRIM(PROPER('Base de datos cruda'!M5422))="Medium","Medio","Bajo"))</f>
        <v>Alto</v>
      </c>
      <c r="N5422" s="29">
        <v>87.43</v>
      </c>
      <c r="O5422" s="32">
        <f t="shared" si="1"/>
        <v>87.43</v>
      </c>
      <c r="P5422" s="33">
        <f t="shared" si="2"/>
        <v>10.43</v>
      </c>
      <c r="Q5422" s="34">
        <f t="shared" si="3"/>
        <v>2.919642857</v>
      </c>
      <c r="R5422" s="35" t="str">
        <f t="shared" si="4"/>
        <v>Alto</v>
      </c>
      <c r="S5422" s="35" t="str">
        <f>IF(O5422="","",IF(O5422&gt;AVERAGE('Base de datos limpia'!$O$2:$O$8001),"Alto","Normal"))
</f>
        <v>Alto</v>
      </c>
      <c r="T5422" s="35" t="str">
        <f t="shared" si="5"/>
        <v>Gamer intensivo</v>
      </c>
      <c r="U5422" s="35"/>
    </row>
    <row r="5423">
      <c r="A5423" s="28">
        <v>5422.0</v>
      </c>
      <c r="B5423" s="28">
        <v>18.0</v>
      </c>
      <c r="C5423" s="28" t="str">
        <f>TRIM(PROPER('Base de datos cruda'!C5423))</f>
        <v>Male</v>
      </c>
      <c r="D5423" s="28">
        <v>1.65</v>
      </c>
      <c r="E5423" s="28">
        <v>7.83</v>
      </c>
      <c r="F5423" s="28">
        <v>5.84</v>
      </c>
      <c r="G5423" s="28">
        <v>73.34</v>
      </c>
      <c r="H5423" s="28" t="str">
        <f>TRIM(PROPER('Base de datos cruda'!H5423))</f>
        <v>Casual</v>
      </c>
      <c r="I5423" s="28">
        <v>3.75</v>
      </c>
      <c r="J5423" s="28">
        <v>5.72</v>
      </c>
      <c r="K5423" s="28">
        <v>298.96</v>
      </c>
      <c r="L5423" s="28">
        <f>IF('Base de datos cruda'!L5423&lt;0,,'Base de datos cruda'!L5423)</f>
        <v>8.26</v>
      </c>
      <c r="M5423" s="28" t="str">
        <f>IF(TRIM(PROPER('Base de datos cruda'!M5423))="High","Alto",IF(TRIM(PROPER('Base de datos cruda'!M5423))="Medium","Medio","Bajo"))</f>
        <v>Alto</v>
      </c>
      <c r="N5423" s="29">
        <v>109.794754808883</v>
      </c>
      <c r="O5423" s="33" t="str">
        <f t="shared" si="1"/>
        <v/>
      </c>
      <c r="P5423" s="33">
        <f t="shared" si="2"/>
        <v>7.37</v>
      </c>
      <c r="Q5423" s="34">
        <f t="shared" si="3"/>
        <v>4.745454545</v>
      </c>
      <c r="R5423" s="35" t="str">
        <f t="shared" si="4"/>
        <v>Alto</v>
      </c>
      <c r="S5423" s="35" t="str">
        <f>IF(O5423="","",IF(O5423&gt;AVERAGE('Base de datos limpia'!$O$2:$O$8001),"Alto","Normal"))
</f>
        <v/>
      </c>
      <c r="T5423" s="35" t="str">
        <f t="shared" si="5"/>
        <v>Gamer intensivo</v>
      </c>
      <c r="U5423" s="35"/>
    </row>
    <row r="5424">
      <c r="A5424" s="28">
        <v>5423.0</v>
      </c>
      <c r="B5424" s="28">
        <v>16.0</v>
      </c>
      <c r="C5424" s="28" t="str">
        <f>TRIM(PROPER('Base de datos cruda'!C5424))</f>
        <v>Male</v>
      </c>
      <c r="D5424" s="28">
        <v>3.39</v>
      </c>
      <c r="E5424" s="28">
        <v>1.52</v>
      </c>
      <c r="F5424" s="28">
        <v>6.53</v>
      </c>
      <c r="G5424" s="28">
        <v>85.11</v>
      </c>
      <c r="H5424" s="28" t="str">
        <f>TRIM(PROPER('Base de datos cruda'!H5424))</f>
        <v>Rpg</v>
      </c>
      <c r="I5424" s="28">
        <v>3.72</v>
      </c>
      <c r="J5424" s="28">
        <v>4.76</v>
      </c>
      <c r="K5424" s="28">
        <v>275.79</v>
      </c>
      <c r="L5424" s="28">
        <f>IF('Base de datos cruda'!L5424&lt;0,,'Base de datos cruda'!L5424)</f>
        <v>8.46</v>
      </c>
      <c r="M5424" s="28" t="str">
        <f>IF(TRIM(PROPER('Base de datos cruda'!M5424))="High","Alto",IF(TRIM(PROPER('Base de datos cruda'!M5424))="Medium","Medio","Bajo"))</f>
        <v>Medio</v>
      </c>
      <c r="N5424" s="29">
        <v>55.47</v>
      </c>
      <c r="O5424" s="32">
        <f t="shared" si="1"/>
        <v>55.47</v>
      </c>
      <c r="P5424" s="33">
        <f t="shared" si="2"/>
        <v>8.15</v>
      </c>
      <c r="Q5424" s="34">
        <f t="shared" si="3"/>
        <v>0.4483775811</v>
      </c>
      <c r="R5424" s="35" t="str">
        <f t="shared" si="4"/>
        <v>Medio</v>
      </c>
      <c r="S5424" s="35" t="str">
        <f>IF(O5424="","",IF(O5424&gt;AVERAGE('Base de datos limpia'!$O$2:$O$8001),"Alto","Normal"))
</f>
        <v>Normal</v>
      </c>
      <c r="T5424" s="35" t="str">
        <f t="shared" si="5"/>
        <v>Gamer casual</v>
      </c>
      <c r="U5424" s="35"/>
    </row>
    <row r="5425">
      <c r="A5425" s="28">
        <v>5424.0</v>
      </c>
      <c r="B5425" s="28">
        <v>20.0</v>
      </c>
      <c r="C5425" s="28" t="str">
        <f>TRIM(PROPER('Base de datos cruda'!C5425))</f>
        <v>Female</v>
      </c>
      <c r="D5425" s="28">
        <v>5.31</v>
      </c>
      <c r="E5425" s="28">
        <v>5.58</v>
      </c>
      <c r="F5425" s="28">
        <v>7.83</v>
      </c>
      <c r="G5425" s="28">
        <v>82.23</v>
      </c>
      <c r="H5425" s="28" t="str">
        <f>TRIM(PROPER('Base de datos cruda'!H5425))</f>
        <v>Rpg</v>
      </c>
      <c r="I5425" s="28">
        <v>2.94</v>
      </c>
      <c r="J5425" s="28">
        <v>10.0</v>
      </c>
      <c r="K5425" s="28">
        <v>251.89</v>
      </c>
      <c r="L5425" s="28">
        <f>IF('Base de datos cruda'!L5425&lt;0,,'Base de datos cruda'!L5425)</f>
        <v>15.33</v>
      </c>
      <c r="M5425" s="28" t="str">
        <f>IF(TRIM(PROPER('Base de datos cruda'!M5425))="High","Alto",IF(TRIM(PROPER('Base de datos cruda'!M5425))="Medium","Medio","Bajo"))</f>
        <v>Bajo</v>
      </c>
      <c r="N5425" s="29">
        <v>71.389171148187</v>
      </c>
      <c r="O5425" s="32">
        <f t="shared" si="1"/>
        <v>71.38917115</v>
      </c>
      <c r="P5425" s="33">
        <f t="shared" si="2"/>
        <v>15.31</v>
      </c>
      <c r="Q5425" s="34">
        <f t="shared" si="3"/>
        <v>1.050847458</v>
      </c>
      <c r="R5425" s="35" t="str">
        <f t="shared" si="4"/>
        <v>Alto</v>
      </c>
      <c r="S5425" s="35" t="str">
        <f>IF(O5425="","",IF(O5425&gt;AVERAGE('Base de datos limpia'!$O$2:$O$8001),"Alto","Normal"))
</f>
        <v>Alto</v>
      </c>
      <c r="T5425" s="35" t="str">
        <f t="shared" si="5"/>
        <v>Gamer moderado</v>
      </c>
      <c r="U5425" s="35"/>
    </row>
    <row r="5426">
      <c r="A5426" s="28">
        <v>5425.0</v>
      </c>
      <c r="B5426" s="28">
        <v>20.0</v>
      </c>
      <c r="C5426" s="28" t="str">
        <f>TRIM(PROPER('Base de datos cruda'!C5426))</f>
        <v>Female</v>
      </c>
      <c r="D5426" s="28">
        <v>0.57</v>
      </c>
      <c r="E5426" s="28">
        <v>6.06</v>
      </c>
      <c r="F5426" s="28">
        <v>6.51</v>
      </c>
      <c r="G5426" s="28">
        <v>86.03</v>
      </c>
      <c r="H5426" s="28" t="str">
        <f>TRIM(PROPER('Base de datos cruda'!H5426))</f>
        <v>Fps</v>
      </c>
      <c r="I5426" s="28">
        <v>2.36</v>
      </c>
      <c r="J5426" s="28">
        <v>3.52</v>
      </c>
      <c r="K5426" s="28">
        <v>302.13</v>
      </c>
      <c r="L5426" s="28">
        <f>IF('Base de datos cruda'!L5426&lt;0,,'Base de datos cruda'!L5426)</f>
        <v>4.58</v>
      </c>
      <c r="M5426" s="28" t="str">
        <f>IF(TRIM(PROPER('Base de datos cruda'!M5426))="High","Alto",IF(TRIM(PROPER('Base de datos cruda'!M5426))="Medium","Medio","Bajo"))</f>
        <v>Medio</v>
      </c>
      <c r="N5426" s="29">
        <v>100.0</v>
      </c>
      <c r="O5426" s="32">
        <f t="shared" si="1"/>
        <v>100</v>
      </c>
      <c r="P5426" s="33">
        <f t="shared" si="2"/>
        <v>4.09</v>
      </c>
      <c r="Q5426" s="34">
        <f t="shared" si="3"/>
        <v>10.63157895</v>
      </c>
      <c r="R5426" s="35" t="str">
        <f t="shared" si="4"/>
        <v>Alto</v>
      </c>
      <c r="S5426" s="35" t="str">
        <f>IF(O5426="","",IF(O5426&gt;AVERAGE('Base de datos limpia'!$O$2:$O$8001),"Alto","Normal"))
</f>
        <v>Alto</v>
      </c>
      <c r="T5426" s="35" t="str">
        <f t="shared" si="5"/>
        <v>Gamer intensivo</v>
      </c>
      <c r="U5426" s="35"/>
    </row>
    <row r="5427">
      <c r="A5427" s="28">
        <v>5426.0</v>
      </c>
      <c r="B5427" s="28">
        <v>21.0</v>
      </c>
      <c r="C5427" s="28" t="str">
        <f>TRIM(PROPER('Base de datos cruda'!C5427))</f>
        <v>Female</v>
      </c>
      <c r="D5427" s="28">
        <v>2.67</v>
      </c>
      <c r="E5427" s="28">
        <v>7.26</v>
      </c>
      <c r="F5427" s="28">
        <v>7.91</v>
      </c>
      <c r="G5427" s="28">
        <v>86.15</v>
      </c>
      <c r="H5427" s="28" t="str">
        <f>TRIM(PROPER('Base de datos cruda'!H5427))</f>
        <v>Fps</v>
      </c>
      <c r="I5427" s="28">
        <v>4.86</v>
      </c>
      <c r="J5427" s="28">
        <v>4.31</v>
      </c>
      <c r="K5427" s="28">
        <v>287.09</v>
      </c>
      <c r="L5427" s="28">
        <f>IF('Base de datos cruda'!L5427&lt;0,,'Base de datos cruda'!L5427)</f>
        <v>3.88</v>
      </c>
      <c r="M5427" s="28" t="str">
        <f>IF(TRIM(PROPER('Base de datos cruda'!M5427))="High","Alto",IF(TRIM(PROPER('Base de datos cruda'!M5427))="Medium","Medio","Bajo"))</f>
        <v>Medio</v>
      </c>
      <c r="N5427" s="29">
        <v>91.69</v>
      </c>
      <c r="O5427" s="32">
        <f t="shared" si="1"/>
        <v>91.69</v>
      </c>
      <c r="P5427" s="33">
        <f t="shared" si="2"/>
        <v>6.98</v>
      </c>
      <c r="Q5427" s="34">
        <f t="shared" si="3"/>
        <v>2.719101124</v>
      </c>
      <c r="R5427" s="35" t="str">
        <f t="shared" si="4"/>
        <v>Alto</v>
      </c>
      <c r="S5427" s="35" t="str">
        <f>IF(O5427="","",IF(O5427&gt;AVERAGE('Base de datos limpia'!$O$2:$O$8001),"Alto","Normal"))
</f>
        <v>Alto</v>
      </c>
      <c r="T5427" s="35" t="str">
        <f t="shared" si="5"/>
        <v>Gamer intensivo</v>
      </c>
      <c r="U5427" s="35"/>
    </row>
    <row r="5428">
      <c r="A5428" s="28">
        <v>5427.0</v>
      </c>
      <c r="B5428" s="28">
        <v>23.0</v>
      </c>
      <c r="C5428" s="28" t="str">
        <f>TRIM(PROPER('Base de datos cruda'!C5428))</f>
        <v>Male</v>
      </c>
      <c r="D5428" s="28">
        <v>0.14</v>
      </c>
      <c r="E5428" s="28">
        <v>5.48</v>
      </c>
      <c r="F5428" s="28">
        <v>4.58</v>
      </c>
      <c r="G5428" s="28">
        <v>70.19</v>
      </c>
      <c r="H5428" s="28" t="str">
        <f>TRIM(PROPER('Base de datos cruda'!H5428))</f>
        <v>Casual</v>
      </c>
      <c r="I5428" s="28">
        <v>3.23</v>
      </c>
      <c r="J5428" s="28">
        <v>3.08</v>
      </c>
      <c r="K5428" s="28">
        <v>306.66</v>
      </c>
      <c r="L5428" s="28">
        <f>IF('Base de datos cruda'!L5428&lt;0,,'Base de datos cruda'!L5428)</f>
        <v>5.31</v>
      </c>
      <c r="M5428" s="28" t="str">
        <f>IF(TRIM(PROPER('Base de datos cruda'!M5428))="High","Alto",IF(TRIM(PROPER('Base de datos cruda'!M5428))="Medium","Medio","Bajo"))</f>
        <v>Medio</v>
      </c>
      <c r="N5428" s="29">
        <v>81.0266686237335</v>
      </c>
      <c r="O5428" s="32">
        <f t="shared" si="1"/>
        <v>81.02666862</v>
      </c>
      <c r="P5428" s="33">
        <f t="shared" si="2"/>
        <v>3.22</v>
      </c>
      <c r="Q5428" s="34">
        <f t="shared" si="3"/>
        <v>39.14285714</v>
      </c>
      <c r="R5428" s="35" t="str">
        <f t="shared" si="4"/>
        <v>Alto</v>
      </c>
      <c r="S5428" s="35" t="str">
        <f>IF(O5428="","",IF(O5428&gt;AVERAGE('Base de datos limpia'!$O$2:$O$8001),"Alto","Normal"))
</f>
        <v>Alto</v>
      </c>
      <c r="T5428" s="35" t="str">
        <f t="shared" si="5"/>
        <v>Gamer moderado</v>
      </c>
      <c r="U5428" s="35"/>
    </row>
    <row r="5429">
      <c r="A5429" s="28">
        <v>5428.0</v>
      </c>
      <c r="B5429" s="28">
        <v>16.0</v>
      </c>
      <c r="C5429" s="28" t="str">
        <f>TRIM(PROPER('Base de datos cruda'!C5429))</f>
        <v>Male</v>
      </c>
      <c r="D5429" s="28">
        <v>6.0</v>
      </c>
      <c r="E5429" s="28">
        <v>5.35</v>
      </c>
      <c r="F5429" s="28">
        <v>4.32</v>
      </c>
      <c r="G5429" s="28">
        <v>69.86</v>
      </c>
      <c r="H5429" s="28" t="str">
        <f>TRIM(PROPER('Base de datos cruda'!H5429))</f>
        <v>Casual</v>
      </c>
      <c r="I5429" s="28">
        <v>4.2</v>
      </c>
      <c r="J5429" s="28">
        <v>7.49</v>
      </c>
      <c r="K5429" s="28">
        <v>239.58</v>
      </c>
      <c r="L5429" s="28">
        <f>IF('Base de datos cruda'!L5429&lt;0,,'Base de datos cruda'!L5429)</f>
        <v>15.25</v>
      </c>
      <c r="M5429" s="28" t="str">
        <f>IF(TRIM(PROPER('Base de datos cruda'!M5429))="High","Alto",IF(TRIM(PROPER('Base de datos cruda'!M5429))="Medium","Medio","Bajo"))</f>
        <v>Bajo</v>
      </c>
      <c r="N5429" s="29">
        <v>47.9</v>
      </c>
      <c r="O5429" s="32">
        <f t="shared" si="1"/>
        <v>47.9</v>
      </c>
      <c r="P5429" s="33">
        <f t="shared" si="2"/>
        <v>13.49</v>
      </c>
      <c r="Q5429" s="34">
        <f t="shared" si="3"/>
        <v>0.8916666667</v>
      </c>
      <c r="R5429" s="35" t="str">
        <f t="shared" si="4"/>
        <v>Bajo</v>
      </c>
      <c r="S5429" s="35" t="str">
        <f>IF(O5429="","",IF(O5429&gt;AVERAGE('Base de datos limpia'!$O$2:$O$8001),"Alto","Normal"))
</f>
        <v>Normal</v>
      </c>
      <c r="T5429" s="35" t="str">
        <f t="shared" si="5"/>
        <v>Gamer moderado</v>
      </c>
      <c r="U5429" s="35"/>
    </row>
    <row r="5430">
      <c r="A5430" s="28">
        <v>5429.0</v>
      </c>
      <c r="B5430" s="28">
        <v>19.0</v>
      </c>
      <c r="C5430" s="28" t="str">
        <f>TRIM(PROPER('Base de datos cruda'!C5430))</f>
        <v>Male</v>
      </c>
      <c r="D5430" s="28">
        <v>5.13</v>
      </c>
      <c r="E5430" s="28">
        <v>4.31</v>
      </c>
      <c r="F5430" s="28">
        <v>4.79</v>
      </c>
      <c r="G5430" s="28">
        <v>74.81</v>
      </c>
      <c r="H5430" s="28" t="str">
        <f>TRIM(PROPER('Base de datos cruda'!H5430))</f>
        <v>Rpg</v>
      </c>
      <c r="I5430" s="28">
        <v>2.53</v>
      </c>
      <c r="J5430" s="28">
        <v>10.57</v>
      </c>
      <c r="K5430" s="28">
        <v>256.45</v>
      </c>
      <c r="L5430" s="28">
        <f>IF('Base de datos cruda'!L5430&lt;0,,'Base de datos cruda'!L5430)</f>
        <v>12.41</v>
      </c>
      <c r="M5430" s="28" t="str">
        <f>IF(TRIM(PROPER('Base de datos cruda'!M5430))="High","Alto",IF(TRIM(PROPER('Base de datos cruda'!M5430))="Medium","Medio","Bajo"))</f>
        <v>Bajo</v>
      </c>
      <c r="N5430" s="29">
        <v>46.08</v>
      </c>
      <c r="O5430" s="32">
        <f t="shared" si="1"/>
        <v>46.08</v>
      </c>
      <c r="P5430" s="33">
        <f t="shared" si="2"/>
        <v>15.7</v>
      </c>
      <c r="Q5430" s="34">
        <f t="shared" si="3"/>
        <v>0.8401559454</v>
      </c>
      <c r="R5430" s="35" t="str">
        <f t="shared" si="4"/>
        <v>Bajo</v>
      </c>
      <c r="S5430" s="35" t="str">
        <f>IF(O5430="","",IF(O5430&gt;AVERAGE('Base de datos limpia'!$O$2:$O$8001),"Alto","Normal"))
</f>
        <v>Normal</v>
      </c>
      <c r="T5430" s="35" t="str">
        <f t="shared" si="5"/>
        <v>Gamer moderado</v>
      </c>
      <c r="U5430" s="35"/>
    </row>
    <row r="5431">
      <c r="A5431" s="28">
        <v>5430.0</v>
      </c>
      <c r="B5431" s="28">
        <v>16.0</v>
      </c>
      <c r="C5431" s="28" t="str">
        <f>TRIM(PROPER('Base de datos cruda'!C5431))</f>
        <v>Male</v>
      </c>
      <c r="D5431" s="28">
        <v>0.5</v>
      </c>
      <c r="E5431" s="28">
        <v>3.44</v>
      </c>
      <c r="F5431" s="28">
        <v>7.86</v>
      </c>
      <c r="G5431" s="28">
        <v>69.68</v>
      </c>
      <c r="H5431" s="28" t="str">
        <f>TRIM(PROPER('Base de datos cruda'!H5431))</f>
        <v>Rpg</v>
      </c>
      <c r="I5431" s="28">
        <v>2.77</v>
      </c>
      <c r="J5431" s="28">
        <v>3.78</v>
      </c>
      <c r="K5431" s="28">
        <v>324.22</v>
      </c>
      <c r="L5431" s="28">
        <f>IF('Base de datos cruda'!L5431&lt;0,,'Base de datos cruda'!L5431)</f>
        <v>5.23</v>
      </c>
      <c r="M5431" s="28" t="str">
        <f>IF(TRIM(PROPER('Base de datos cruda'!M5431))="High","Alto",IF(TRIM(PROPER('Base de datos cruda'!M5431))="Medium","Medio","Bajo"))</f>
        <v>Medio</v>
      </c>
      <c r="N5431" s="29">
        <v>70.96</v>
      </c>
      <c r="O5431" s="32">
        <f t="shared" si="1"/>
        <v>70.96</v>
      </c>
      <c r="P5431" s="33">
        <f t="shared" si="2"/>
        <v>4.28</v>
      </c>
      <c r="Q5431" s="34">
        <f t="shared" si="3"/>
        <v>6.88</v>
      </c>
      <c r="R5431" s="35" t="str">
        <f t="shared" si="4"/>
        <v>Alto</v>
      </c>
      <c r="S5431" s="35" t="str">
        <f>IF(O5431="","",IF(O5431&gt;AVERAGE('Base de datos limpia'!$O$2:$O$8001),"Alto","Normal"))
</f>
        <v>Alto</v>
      </c>
      <c r="T5431" s="35" t="str">
        <f t="shared" si="5"/>
        <v>Gamer moderado</v>
      </c>
      <c r="U5431" s="35"/>
    </row>
    <row r="5432">
      <c r="A5432" s="28">
        <v>5431.0</v>
      </c>
      <c r="B5432" s="28">
        <v>24.0</v>
      </c>
      <c r="C5432" s="28" t="str">
        <f>TRIM(PROPER('Base de datos cruda'!C5432))</f>
        <v>Female</v>
      </c>
      <c r="D5432" s="28">
        <v>7.72</v>
      </c>
      <c r="E5432" s="28">
        <v>9.52</v>
      </c>
      <c r="F5432" s="28">
        <v>7.8</v>
      </c>
      <c r="G5432" s="28">
        <v>87.31</v>
      </c>
      <c r="H5432" s="28" t="str">
        <f>TRIM(PROPER('Base de datos cruda'!H5432))</f>
        <v>Casual</v>
      </c>
      <c r="I5432" s="28">
        <v>3.31</v>
      </c>
      <c r="J5432" s="28">
        <v>9.41</v>
      </c>
      <c r="K5432" s="28">
        <v>231.46</v>
      </c>
      <c r="L5432" s="28">
        <f>IF('Base de datos cruda'!L5432&lt;0,,'Base de datos cruda'!L5432)</f>
        <v>16.03</v>
      </c>
      <c r="M5432" s="28" t="str">
        <f>IF(TRIM(PROPER('Base de datos cruda'!M5432))="High","Alto",IF(TRIM(PROPER('Base de datos cruda'!M5432))="Medium","Medio","Bajo"))</f>
        <v>Bajo</v>
      </c>
      <c r="N5432" s="29">
        <v>84.317499480693</v>
      </c>
      <c r="O5432" s="32">
        <f t="shared" si="1"/>
        <v>84.31749948</v>
      </c>
      <c r="P5432" s="33">
        <f t="shared" si="2"/>
        <v>17.13</v>
      </c>
      <c r="Q5432" s="34">
        <f t="shared" si="3"/>
        <v>1.233160622</v>
      </c>
      <c r="R5432" s="35" t="str">
        <f t="shared" si="4"/>
        <v>Alto</v>
      </c>
      <c r="S5432" s="35" t="str">
        <f>IF(O5432="","",IF(O5432&gt;AVERAGE('Base de datos limpia'!$O$2:$O$8001),"Alto","Normal"))
</f>
        <v>Alto</v>
      </c>
      <c r="T5432" s="35" t="str">
        <f t="shared" si="5"/>
        <v>Gamer intensivo</v>
      </c>
      <c r="U5432" s="35"/>
    </row>
    <row r="5433">
      <c r="A5433" s="28">
        <v>5432.0</v>
      </c>
      <c r="B5433" s="28">
        <v>22.0</v>
      </c>
      <c r="C5433" s="28" t="str">
        <f>TRIM(PROPER('Base de datos cruda'!C5433))</f>
        <v>Male</v>
      </c>
      <c r="D5433" s="28">
        <v>0.18</v>
      </c>
      <c r="E5433" s="28">
        <v>3.86</v>
      </c>
      <c r="F5433" s="28">
        <v>4.71</v>
      </c>
      <c r="G5433" s="28">
        <v>84.11</v>
      </c>
      <c r="H5433" s="28" t="str">
        <f>TRIM(PROPER('Base de datos cruda'!H5433))</f>
        <v>Rpg</v>
      </c>
      <c r="I5433" s="28">
        <v>3.64</v>
      </c>
      <c r="J5433" s="28">
        <v>2.44</v>
      </c>
      <c r="K5433" s="28">
        <v>323.98</v>
      </c>
      <c r="L5433" s="28">
        <f>IF('Base de datos cruda'!L5433&lt;0,,'Base de datos cruda'!L5433)</f>
        <v>1.31</v>
      </c>
      <c r="M5433" s="28" t="str">
        <f>IF(TRIM(PROPER('Base de datos cruda'!M5433))="High","Alto",IF(TRIM(PROPER('Base de datos cruda'!M5433))="Medium","Medio","Bajo"))</f>
        <v>Medio</v>
      </c>
      <c r="N5433" s="29">
        <v>67.05</v>
      </c>
      <c r="O5433" s="32">
        <f t="shared" si="1"/>
        <v>67.05</v>
      </c>
      <c r="P5433" s="33">
        <f t="shared" si="2"/>
        <v>2.62</v>
      </c>
      <c r="Q5433" s="34">
        <f t="shared" si="3"/>
        <v>21.44444444</v>
      </c>
      <c r="R5433" s="35" t="str">
        <f t="shared" si="4"/>
        <v>Medio</v>
      </c>
      <c r="S5433" s="35" t="str">
        <f>IF(O5433="","",IF(O5433&gt;AVERAGE('Base de datos limpia'!$O$2:$O$8001),"Alto","Normal"))
</f>
        <v>Alto</v>
      </c>
      <c r="T5433" s="35" t="str">
        <f t="shared" si="5"/>
        <v>Gamer moderado</v>
      </c>
      <c r="U5433" s="35"/>
    </row>
    <row r="5434">
      <c r="A5434" s="28">
        <v>5433.0</v>
      </c>
      <c r="B5434" s="28">
        <v>22.0</v>
      </c>
      <c r="C5434" s="28" t="str">
        <f>TRIM(PROPER('Base de datos cruda'!C5434))</f>
        <v>Male</v>
      </c>
      <c r="D5434" s="28">
        <v>4.72</v>
      </c>
      <c r="E5434" s="28">
        <v>1.57</v>
      </c>
      <c r="F5434" s="28">
        <v>4.15</v>
      </c>
      <c r="G5434" s="28">
        <v>68.66</v>
      </c>
      <c r="H5434" s="28" t="str">
        <f>TRIM(PROPER('Base de datos cruda'!H5434))</f>
        <v>Fps</v>
      </c>
      <c r="I5434" s="28">
        <v>2.24</v>
      </c>
      <c r="J5434" s="28">
        <v>9.34</v>
      </c>
      <c r="K5434" s="28">
        <v>282.98</v>
      </c>
      <c r="L5434" s="28">
        <f>IF('Base de datos cruda'!L5434&lt;0,,'Base de datos cruda'!L5434)</f>
        <v>9.96</v>
      </c>
      <c r="M5434" s="28" t="str">
        <f>IF(TRIM(PROPER('Base de datos cruda'!M5434))="High","Alto",IF(TRIM(PROPER('Base de datos cruda'!M5434))="Medium","Medio","Bajo"))</f>
        <v>Medio</v>
      </c>
      <c r="N5434" s="29">
        <v>15.46</v>
      </c>
      <c r="O5434" s="32">
        <f t="shared" si="1"/>
        <v>15.46</v>
      </c>
      <c r="P5434" s="33">
        <f t="shared" si="2"/>
        <v>14.06</v>
      </c>
      <c r="Q5434" s="34">
        <f t="shared" si="3"/>
        <v>0.3326271186</v>
      </c>
      <c r="R5434" s="35" t="str">
        <f t="shared" si="4"/>
        <v>Bajo</v>
      </c>
      <c r="S5434" s="35" t="str">
        <f>IF(O5434="","",IF(O5434&gt;AVERAGE('Base de datos limpia'!$O$2:$O$8001),"Alto","Normal"))
</f>
        <v>Normal</v>
      </c>
      <c r="T5434" s="35" t="str">
        <f t="shared" si="5"/>
        <v>Gamer casual</v>
      </c>
      <c r="U5434" s="35"/>
    </row>
    <row r="5435">
      <c r="A5435" s="28">
        <v>5434.0</v>
      </c>
      <c r="B5435" s="28">
        <v>20.0</v>
      </c>
      <c r="C5435" s="28" t="str">
        <f>TRIM(PROPER('Base de datos cruda'!C5435))</f>
        <v>Male</v>
      </c>
      <c r="D5435" s="28">
        <v>6.21</v>
      </c>
      <c r="E5435" s="28">
        <v>2.51</v>
      </c>
      <c r="F5435" s="28">
        <v>7.43</v>
      </c>
      <c r="G5435" s="28">
        <v>95.36</v>
      </c>
      <c r="H5435" s="28" t="str">
        <f>TRIM(PROPER('Base de datos cruda'!H5435))</f>
        <v>Rpg</v>
      </c>
      <c r="I5435" s="28">
        <v>1.78</v>
      </c>
      <c r="J5435" s="28">
        <v>11.14</v>
      </c>
      <c r="K5435" s="28">
        <v>249.88</v>
      </c>
      <c r="L5435" s="28">
        <f>IF('Base de datos cruda'!L5435&lt;0,,'Base de datos cruda'!L5435)</f>
        <v>12.82</v>
      </c>
      <c r="M5435" s="28" t="str">
        <f>IF(TRIM(PROPER('Base de datos cruda'!M5435))="High","Alto",IF(TRIM(PROPER('Base de datos cruda'!M5435))="Medium","Medio","Bajo"))</f>
        <v>Bajo</v>
      </c>
      <c r="N5435" s="29">
        <v>54.6720985107934</v>
      </c>
      <c r="O5435" s="32">
        <f t="shared" si="1"/>
        <v>54.67209851</v>
      </c>
      <c r="P5435" s="33">
        <f t="shared" si="2"/>
        <v>17.35</v>
      </c>
      <c r="Q5435" s="34">
        <f t="shared" si="3"/>
        <v>0.4041867955</v>
      </c>
      <c r="R5435" s="35" t="str">
        <f t="shared" si="4"/>
        <v>Medio</v>
      </c>
      <c r="S5435" s="35" t="str">
        <f>IF(O5435="","",IF(O5435&gt;AVERAGE('Base de datos limpia'!$O$2:$O$8001),"Alto","Normal"))
</f>
        <v>Normal</v>
      </c>
      <c r="T5435" s="35" t="str">
        <f t="shared" si="5"/>
        <v>Gamer casual</v>
      </c>
      <c r="U5435" s="35"/>
    </row>
    <row r="5436">
      <c r="A5436" s="28">
        <v>5435.0</v>
      </c>
      <c r="B5436" s="28">
        <v>22.0</v>
      </c>
      <c r="C5436" s="28" t="str">
        <f>TRIM(PROPER('Base de datos cruda'!C5436))</f>
        <v>Female</v>
      </c>
      <c r="D5436" s="28">
        <v>6.3</v>
      </c>
      <c r="E5436" s="28">
        <v>8.72</v>
      </c>
      <c r="F5436" s="28">
        <v>8.28</v>
      </c>
      <c r="G5436" s="28">
        <v>78.43</v>
      </c>
      <c r="H5436" s="28" t="str">
        <f>TRIM(PROPER('Base de datos cruda'!H5436))</f>
        <v>Rpg</v>
      </c>
      <c r="I5436" s="28">
        <v>1.2</v>
      </c>
      <c r="J5436" s="28">
        <v>7.51</v>
      </c>
      <c r="K5436" s="28">
        <v>233.93</v>
      </c>
      <c r="L5436" s="28">
        <f>IF('Base de datos cruda'!L5436&lt;0,,'Base de datos cruda'!L5436)</f>
        <v>13.5</v>
      </c>
      <c r="M5436" s="28" t="str">
        <f>IF(TRIM(PROPER('Base de datos cruda'!M5436))="High","Alto",IF(TRIM(PROPER('Base de datos cruda'!M5436))="Medium","Medio","Bajo"))</f>
        <v>Bajo</v>
      </c>
      <c r="N5436" s="29">
        <v>80.8531467679617</v>
      </c>
      <c r="O5436" s="32">
        <f t="shared" si="1"/>
        <v>80.85314677</v>
      </c>
      <c r="P5436" s="33">
        <f t="shared" si="2"/>
        <v>13.81</v>
      </c>
      <c r="Q5436" s="34">
        <f t="shared" si="3"/>
        <v>1.384126984</v>
      </c>
      <c r="R5436" s="35" t="str">
        <f t="shared" si="4"/>
        <v>Alto</v>
      </c>
      <c r="S5436" s="35" t="str">
        <f>IF(O5436="","",IF(O5436&gt;AVERAGE('Base de datos limpia'!$O$2:$O$8001),"Alto","Normal"))
</f>
        <v>Alto</v>
      </c>
      <c r="T5436" s="35" t="str">
        <f t="shared" si="5"/>
        <v>Gamer intensivo</v>
      </c>
      <c r="U5436" s="35"/>
    </row>
    <row r="5437">
      <c r="A5437" s="28">
        <v>5436.0</v>
      </c>
      <c r="B5437" s="28">
        <v>17.0</v>
      </c>
      <c r="C5437" s="28" t="str">
        <f>TRIM(PROPER('Base de datos cruda'!C5437))</f>
        <v>Female</v>
      </c>
      <c r="D5437" s="28">
        <v>0.27</v>
      </c>
      <c r="E5437" s="28">
        <v>6.28</v>
      </c>
      <c r="F5437" s="28">
        <v>7.77</v>
      </c>
      <c r="G5437" s="28">
        <v>65.08</v>
      </c>
      <c r="H5437" s="28" t="str">
        <f>TRIM(PROPER('Base de datos cruda'!H5437))</f>
        <v>Casual</v>
      </c>
      <c r="I5437" s="28">
        <v>2.12</v>
      </c>
      <c r="J5437" s="28">
        <v>1.57</v>
      </c>
      <c r="K5437" s="28">
        <v>311.13</v>
      </c>
      <c r="L5437" s="28">
        <f>IF('Base de datos cruda'!L5437&lt;0,,'Base de datos cruda'!L5437)</f>
        <v>0.68</v>
      </c>
      <c r="M5437" s="28" t="str">
        <f>IF(TRIM(PROPER('Base de datos cruda'!M5437))="High","Alto",IF(TRIM(PROPER('Base de datos cruda'!M5437))="Medium","Medio","Bajo"))</f>
        <v>Medio</v>
      </c>
      <c r="N5437" s="29">
        <v>82.25</v>
      </c>
      <c r="O5437" s="32">
        <f t="shared" si="1"/>
        <v>82.25</v>
      </c>
      <c r="P5437" s="33">
        <f t="shared" si="2"/>
        <v>1.84</v>
      </c>
      <c r="Q5437" s="34">
        <f t="shared" si="3"/>
        <v>23.25925926</v>
      </c>
      <c r="R5437" s="35" t="str">
        <f t="shared" si="4"/>
        <v>Alto</v>
      </c>
      <c r="S5437" s="35" t="str">
        <f>IF(O5437="","",IF(O5437&gt;AVERAGE('Base de datos limpia'!$O$2:$O$8001),"Alto","Normal"))
</f>
        <v>Alto</v>
      </c>
      <c r="T5437" s="35" t="str">
        <f t="shared" si="5"/>
        <v>Gamer intensivo</v>
      </c>
      <c r="U5437" s="35"/>
    </row>
    <row r="5438">
      <c r="A5438" s="28">
        <v>5437.0</v>
      </c>
      <c r="B5438" s="28">
        <v>19.0</v>
      </c>
      <c r="C5438" s="28" t="str">
        <f>TRIM(PROPER('Base de datos cruda'!C5438))</f>
        <v>Female</v>
      </c>
      <c r="D5438" s="28">
        <v>7.25</v>
      </c>
      <c r="E5438" s="28">
        <v>8.01</v>
      </c>
      <c r="F5438" s="28">
        <v>5.01</v>
      </c>
      <c r="G5438" s="28">
        <v>68.52</v>
      </c>
      <c r="H5438" s="28" t="str">
        <f>TRIM(PROPER('Base de datos cruda'!H5438))</f>
        <v>Casual</v>
      </c>
      <c r="I5438" s="28">
        <v>1.06</v>
      </c>
      <c r="J5438" s="28">
        <v>12.84</v>
      </c>
      <c r="K5438" s="28">
        <v>224.43</v>
      </c>
      <c r="L5438" s="28">
        <f>IF('Base de datos cruda'!L5438&lt;0,,'Base de datos cruda'!L5438)</f>
        <v>14.32</v>
      </c>
      <c r="M5438" s="28" t="str">
        <f>IF(TRIM(PROPER('Base de datos cruda'!M5438))="High","Alto",IF(TRIM(PROPER('Base de datos cruda'!M5438))="Medium","Medio","Bajo"))</f>
        <v>Alto</v>
      </c>
      <c r="N5438" s="29">
        <v>73.186267515612</v>
      </c>
      <c r="O5438" s="32">
        <f t="shared" si="1"/>
        <v>73.18626752</v>
      </c>
      <c r="P5438" s="33">
        <f t="shared" si="2"/>
        <v>20.09</v>
      </c>
      <c r="Q5438" s="34">
        <f t="shared" si="3"/>
        <v>1.104827586</v>
      </c>
      <c r="R5438" s="35" t="str">
        <f t="shared" si="4"/>
        <v>Alto</v>
      </c>
      <c r="S5438" s="35" t="str">
        <f>IF(O5438="","",IF(O5438&gt;AVERAGE('Base de datos limpia'!$O$2:$O$8001),"Alto","Normal"))
</f>
        <v>Alto</v>
      </c>
      <c r="T5438" s="35" t="str">
        <f t="shared" si="5"/>
        <v>Gamer intensivo</v>
      </c>
      <c r="U5438" s="35"/>
    </row>
    <row r="5439">
      <c r="A5439" s="28">
        <v>5438.0</v>
      </c>
      <c r="B5439" s="28">
        <v>22.0</v>
      </c>
      <c r="C5439" s="28" t="str">
        <f>TRIM(PROPER('Base de datos cruda'!C5439))</f>
        <v>Female</v>
      </c>
      <c r="D5439" s="28">
        <v>7.35</v>
      </c>
      <c r="E5439" s="28">
        <v>8.28</v>
      </c>
      <c r="F5439" s="28">
        <v>6.92</v>
      </c>
      <c r="G5439" s="28">
        <v>81.59</v>
      </c>
      <c r="H5439" s="28" t="str">
        <f>TRIM(PROPER('Base de datos cruda'!H5439))</f>
        <v>Fps</v>
      </c>
      <c r="I5439" s="28">
        <v>2.08</v>
      </c>
      <c r="J5439" s="28">
        <v>10.0</v>
      </c>
      <c r="K5439" s="28">
        <v>230.44</v>
      </c>
      <c r="L5439" s="28">
        <f>IF('Base de datos cruda'!L5439&lt;0,,'Base de datos cruda'!L5439)</f>
        <v>16.73</v>
      </c>
      <c r="M5439" s="28" t="str">
        <f>IF(TRIM(PROPER('Base de datos cruda'!M5439))="High","Alto",IF(TRIM(PROPER('Base de datos cruda'!M5439))="Medium","Medio","Bajo"))</f>
        <v>Bajo</v>
      </c>
      <c r="N5439" s="29">
        <v>80.6912607860396</v>
      </c>
      <c r="O5439" s="32">
        <f t="shared" si="1"/>
        <v>80.69126079</v>
      </c>
      <c r="P5439" s="33">
        <f t="shared" si="2"/>
        <v>17.35</v>
      </c>
      <c r="Q5439" s="34">
        <f t="shared" si="3"/>
        <v>1.126530612</v>
      </c>
      <c r="R5439" s="35" t="str">
        <f t="shared" si="4"/>
        <v>Alto</v>
      </c>
      <c r="S5439" s="35" t="str">
        <f>IF(O5439="","",IF(O5439&gt;AVERAGE('Base de datos limpia'!$O$2:$O$8001),"Alto","Normal"))
</f>
        <v>Alto</v>
      </c>
      <c r="T5439" s="35" t="str">
        <f t="shared" si="5"/>
        <v>Gamer intensivo</v>
      </c>
      <c r="U5439" s="35"/>
    </row>
    <row r="5440">
      <c r="A5440" s="28">
        <v>5439.0</v>
      </c>
      <c r="B5440" s="28">
        <v>18.0</v>
      </c>
      <c r="C5440" s="28" t="str">
        <f>TRIM(PROPER('Base de datos cruda'!C5440))</f>
        <v>Female</v>
      </c>
      <c r="D5440" s="28">
        <v>4.49</v>
      </c>
      <c r="E5440" s="28">
        <v>8.41</v>
      </c>
      <c r="F5440" s="28">
        <v>7.79</v>
      </c>
      <c r="G5440" s="28">
        <v>73.54</v>
      </c>
      <c r="H5440" s="28" t="str">
        <f>TRIM(PROPER('Base de datos cruda'!H5440))</f>
        <v>Fps</v>
      </c>
      <c r="I5440" s="28">
        <v>4.37</v>
      </c>
      <c r="J5440" s="28">
        <v>6.46</v>
      </c>
      <c r="K5440" s="28">
        <v>262.01</v>
      </c>
      <c r="L5440" s="28">
        <f>IF('Base de datos cruda'!L5440&lt;0,,'Base de datos cruda'!L5440)</f>
        <v>10.99</v>
      </c>
      <c r="M5440" s="28" t="str">
        <f>IF(TRIM(PROPER('Base de datos cruda'!M5440))="High","Alto",IF(TRIM(PROPER('Base de datos cruda'!M5440))="Medium","Medio","Bajo"))</f>
        <v>Medio</v>
      </c>
      <c r="N5440" s="29">
        <v>88.05</v>
      </c>
      <c r="O5440" s="32">
        <f t="shared" si="1"/>
        <v>88.05</v>
      </c>
      <c r="P5440" s="33">
        <f t="shared" si="2"/>
        <v>10.95</v>
      </c>
      <c r="Q5440" s="34">
        <f t="shared" si="3"/>
        <v>1.873051225</v>
      </c>
      <c r="R5440" s="35" t="str">
        <f t="shared" si="4"/>
        <v>Alto</v>
      </c>
      <c r="S5440" s="35" t="str">
        <f>IF(O5440="","",IF(O5440&gt;AVERAGE('Base de datos limpia'!$O$2:$O$8001),"Alto","Normal"))
</f>
        <v>Alto</v>
      </c>
      <c r="T5440" s="35" t="str">
        <f t="shared" si="5"/>
        <v>Gamer intensivo</v>
      </c>
      <c r="U5440" s="35"/>
    </row>
    <row r="5441">
      <c r="A5441" s="28">
        <v>5440.0</v>
      </c>
      <c r="B5441" s="28">
        <v>17.0</v>
      </c>
      <c r="C5441" s="28" t="str">
        <f>TRIM(PROPER('Base de datos cruda'!C5441))</f>
        <v>Male</v>
      </c>
      <c r="D5441" s="28">
        <v>3.86</v>
      </c>
      <c r="E5441" s="28">
        <v>5.96</v>
      </c>
      <c r="F5441" s="28">
        <v>5.28</v>
      </c>
      <c r="G5441" s="28">
        <v>94.05</v>
      </c>
      <c r="H5441" s="28" t="str">
        <f>TRIM(PROPER('Base de datos cruda'!H5441))</f>
        <v>Rpg</v>
      </c>
      <c r="I5441" s="28">
        <v>4.89</v>
      </c>
      <c r="J5441" s="28">
        <v>5.48</v>
      </c>
      <c r="K5441" s="28">
        <v>264.25</v>
      </c>
      <c r="L5441" s="28">
        <f>IF('Base de datos cruda'!L5441&lt;0,,'Base de datos cruda'!L5441)</f>
        <v>9.13</v>
      </c>
      <c r="M5441" s="28" t="str">
        <f>IF(TRIM(PROPER('Base de datos cruda'!M5441))="High","Alto",IF(TRIM(PROPER('Base de datos cruda'!M5441))="Medium","Medio","Bajo"))</f>
        <v>Medio</v>
      </c>
      <c r="N5441" s="29">
        <v>69.3</v>
      </c>
      <c r="O5441" s="32">
        <f t="shared" si="1"/>
        <v>69.3</v>
      </c>
      <c r="P5441" s="33">
        <f t="shared" si="2"/>
        <v>9.34</v>
      </c>
      <c r="Q5441" s="34">
        <f t="shared" si="3"/>
        <v>1.544041451</v>
      </c>
      <c r="R5441" s="35" t="str">
        <f t="shared" si="4"/>
        <v>Medio</v>
      </c>
      <c r="S5441" s="35" t="str">
        <f>IF(O5441="","",IF(O5441&gt;AVERAGE('Base de datos limpia'!$O$2:$O$8001),"Alto","Normal"))
</f>
        <v>Alto</v>
      </c>
      <c r="T5441" s="35" t="str">
        <f t="shared" si="5"/>
        <v>Gamer moderado</v>
      </c>
      <c r="U5441" s="35"/>
    </row>
    <row r="5442">
      <c r="A5442" s="28">
        <v>5441.0</v>
      </c>
      <c r="B5442" s="28">
        <v>17.0</v>
      </c>
      <c r="C5442" s="28" t="str">
        <f>TRIM(PROPER('Base de datos cruda'!C5442))</f>
        <v>Male</v>
      </c>
      <c r="D5442" s="28">
        <v>0.36</v>
      </c>
      <c r="E5442" s="28">
        <v>2.59</v>
      </c>
      <c r="F5442" s="28">
        <v>6.64</v>
      </c>
      <c r="G5442" s="28">
        <v>79.79</v>
      </c>
      <c r="H5442" s="28" t="str">
        <f>TRIM(PROPER('Base de datos cruda'!H5442))</f>
        <v>Rpg</v>
      </c>
      <c r="I5442" s="28">
        <v>2.89</v>
      </c>
      <c r="J5442" s="28">
        <v>3.74</v>
      </c>
      <c r="K5442" s="28">
        <v>324.92</v>
      </c>
      <c r="L5442" s="28">
        <f>IF('Base de datos cruda'!L5442&lt;0,,'Base de datos cruda'!L5442)</f>
        <v>2.99</v>
      </c>
      <c r="M5442" s="28" t="str">
        <f>IF(TRIM(PROPER('Base de datos cruda'!M5442))="High","Alto",IF(TRIM(PROPER('Base de datos cruda'!M5442))="Medium","Medio","Bajo"))</f>
        <v>Medio</v>
      </c>
      <c r="N5442" s="29">
        <v>76.5791934769916</v>
      </c>
      <c r="O5442" s="32">
        <f t="shared" si="1"/>
        <v>76.57919348</v>
      </c>
      <c r="P5442" s="33">
        <f t="shared" si="2"/>
        <v>4.1</v>
      </c>
      <c r="Q5442" s="34">
        <f t="shared" si="3"/>
        <v>7.194444444</v>
      </c>
      <c r="R5442" s="35" t="str">
        <f t="shared" si="4"/>
        <v>Alto</v>
      </c>
      <c r="S5442" s="35" t="str">
        <f>IF(O5442="","",IF(O5442&gt;AVERAGE('Base de datos limpia'!$O$2:$O$8001),"Alto","Normal"))
</f>
        <v>Alto</v>
      </c>
      <c r="T5442" s="35" t="str">
        <f t="shared" si="5"/>
        <v>Gamer casual</v>
      </c>
      <c r="U5442" s="35"/>
    </row>
    <row r="5443">
      <c r="A5443" s="28">
        <v>5442.0</v>
      </c>
      <c r="B5443" s="28">
        <v>16.0</v>
      </c>
      <c r="C5443" s="28" t="str">
        <f>TRIM(PROPER('Base de datos cruda'!C5443))</f>
        <v>Female</v>
      </c>
      <c r="D5443" s="28">
        <v>4.5</v>
      </c>
      <c r="E5443" s="28">
        <v>2.33</v>
      </c>
      <c r="F5443" s="28">
        <v>5.57</v>
      </c>
      <c r="G5443" s="28">
        <v>96.61</v>
      </c>
      <c r="H5443" s="28" t="str">
        <f>TRIM(PROPER('Base de datos cruda'!H5443))</f>
        <v>Fps</v>
      </c>
      <c r="I5443" s="28">
        <v>0.73</v>
      </c>
      <c r="J5443" s="28">
        <v>9.36</v>
      </c>
      <c r="K5443" s="28">
        <v>275.96</v>
      </c>
      <c r="L5443" s="28">
        <f>IF('Base de datos cruda'!L5443&lt;0,,'Base de datos cruda'!L5443)</f>
        <v>12.25</v>
      </c>
      <c r="M5443" s="28" t="str">
        <f>IF(TRIM(PROPER('Base de datos cruda'!M5443))="High","Alto",IF(TRIM(PROPER('Base de datos cruda'!M5443))="Medium","Medio","Bajo"))</f>
        <v>Medio</v>
      </c>
      <c r="N5443" s="29">
        <v>44.65</v>
      </c>
      <c r="O5443" s="32">
        <f t="shared" si="1"/>
        <v>44.65</v>
      </c>
      <c r="P5443" s="33">
        <f t="shared" si="2"/>
        <v>13.86</v>
      </c>
      <c r="Q5443" s="34">
        <f t="shared" si="3"/>
        <v>0.5177777778</v>
      </c>
      <c r="R5443" s="35" t="str">
        <f t="shared" si="4"/>
        <v>Bajo</v>
      </c>
      <c r="S5443" s="35" t="str">
        <f>IF(O5443="","",IF(O5443&gt;AVERAGE('Base de datos limpia'!$O$2:$O$8001),"Alto","Normal"))
</f>
        <v>Normal</v>
      </c>
      <c r="T5443" s="35" t="str">
        <f t="shared" si="5"/>
        <v>Gamer casual</v>
      </c>
      <c r="U5443" s="35"/>
    </row>
    <row r="5444">
      <c r="A5444" s="28">
        <v>5443.0</v>
      </c>
      <c r="B5444" s="28">
        <v>20.0</v>
      </c>
      <c r="C5444" s="28" t="str">
        <f>TRIM(PROPER('Base de datos cruda'!C5444))</f>
        <v>Female</v>
      </c>
      <c r="D5444" s="28">
        <v>3.28</v>
      </c>
      <c r="E5444" s="28">
        <v>6.17</v>
      </c>
      <c r="F5444" s="28">
        <v>5.13</v>
      </c>
      <c r="G5444" s="28">
        <v>64.07</v>
      </c>
      <c r="H5444" s="28" t="str">
        <f>TRIM(PROPER('Base de datos cruda'!H5444))</f>
        <v>Rpg</v>
      </c>
      <c r="I5444" s="28">
        <v>2.14</v>
      </c>
      <c r="J5444" s="28">
        <v>6.89</v>
      </c>
      <c r="K5444" s="28">
        <v>282.43</v>
      </c>
      <c r="L5444" s="28">
        <f>IF('Base de datos cruda'!L5444&lt;0,,'Base de datos cruda'!L5444)</f>
        <v>8.7</v>
      </c>
      <c r="M5444" s="28" t="str">
        <f>IF(TRIM(PROPER('Base de datos cruda'!M5444))="High","Alto",IF(TRIM(PROPER('Base de datos cruda'!M5444))="Medium","Medio","Bajo"))</f>
        <v>Medio</v>
      </c>
      <c r="N5444" s="29">
        <v>60.57</v>
      </c>
      <c r="O5444" s="32">
        <f t="shared" si="1"/>
        <v>60.57</v>
      </c>
      <c r="P5444" s="33">
        <f t="shared" si="2"/>
        <v>10.17</v>
      </c>
      <c r="Q5444" s="34">
        <f t="shared" si="3"/>
        <v>1.881097561</v>
      </c>
      <c r="R5444" s="35" t="str">
        <f t="shared" si="4"/>
        <v>Medio</v>
      </c>
      <c r="S5444" s="35" t="str">
        <f>IF(O5444="","",IF(O5444&gt;AVERAGE('Base de datos limpia'!$O$2:$O$8001),"Alto","Normal"))
</f>
        <v>Normal</v>
      </c>
      <c r="T5444" s="35" t="str">
        <f t="shared" si="5"/>
        <v>Gamer intensivo</v>
      </c>
      <c r="U5444" s="35"/>
    </row>
    <row r="5445">
      <c r="A5445" s="28">
        <v>5444.0</v>
      </c>
      <c r="B5445" s="28">
        <v>21.0</v>
      </c>
      <c r="C5445" s="28" t="str">
        <f>TRIM(PROPER('Base de datos cruda'!C5445))</f>
        <v>Female</v>
      </c>
      <c r="D5445" s="28">
        <v>6.18</v>
      </c>
      <c r="E5445" s="28">
        <v>4.3</v>
      </c>
      <c r="F5445" s="28">
        <v>8.85</v>
      </c>
      <c r="G5445" s="28">
        <v>86.74</v>
      </c>
      <c r="H5445" s="28" t="str">
        <f>TRIM(PROPER('Base de datos cruda'!H5445))</f>
        <v>Casual</v>
      </c>
      <c r="I5445" s="28">
        <v>3.01</v>
      </c>
      <c r="J5445" s="28">
        <v>7.28</v>
      </c>
      <c r="K5445" s="28">
        <v>235.82</v>
      </c>
      <c r="L5445" s="28">
        <f>IF('Base de datos cruda'!L5445&lt;0,,'Base de datos cruda'!L5445)</f>
        <v>13.61</v>
      </c>
      <c r="M5445" s="28" t="str">
        <f>IF(TRIM(PROPER('Base de datos cruda'!M5445))="High","Alto",IF(TRIM(PROPER('Base de datos cruda'!M5445))="Medium","Medio","Bajo"))</f>
        <v>Bajo</v>
      </c>
      <c r="N5445" s="29">
        <v>59.92</v>
      </c>
      <c r="O5445" s="32">
        <f t="shared" si="1"/>
        <v>59.92</v>
      </c>
      <c r="P5445" s="33">
        <f t="shared" si="2"/>
        <v>13.46</v>
      </c>
      <c r="Q5445" s="34">
        <f t="shared" si="3"/>
        <v>0.6957928803</v>
      </c>
      <c r="R5445" s="35" t="str">
        <f t="shared" si="4"/>
        <v>Medio</v>
      </c>
      <c r="S5445" s="35" t="str">
        <f>IF(O5445="","",IF(O5445&gt;AVERAGE('Base de datos limpia'!$O$2:$O$8001),"Alto","Normal"))
</f>
        <v>Normal</v>
      </c>
      <c r="T5445" s="35" t="str">
        <f t="shared" si="5"/>
        <v>Gamer moderado</v>
      </c>
      <c r="U5445" s="35"/>
    </row>
    <row r="5446">
      <c r="A5446" s="28">
        <v>5445.0</v>
      </c>
      <c r="B5446" s="28">
        <v>21.0</v>
      </c>
      <c r="C5446" s="28" t="str">
        <f>TRIM(PROPER('Base de datos cruda'!C5446))</f>
        <v>Female</v>
      </c>
      <c r="D5446" s="28">
        <v>3.23</v>
      </c>
      <c r="E5446" s="28">
        <v>6.02</v>
      </c>
      <c r="F5446" s="28">
        <v>8.56</v>
      </c>
      <c r="G5446" s="28">
        <v>95.43</v>
      </c>
      <c r="H5446" s="28" t="str">
        <f>TRIM(PROPER('Base de datos cruda'!H5446))</f>
        <v>Fps</v>
      </c>
      <c r="I5446" s="28">
        <v>1.85</v>
      </c>
      <c r="J5446" s="28">
        <v>6.65</v>
      </c>
      <c r="K5446" s="28">
        <v>282.46</v>
      </c>
      <c r="L5446" s="28">
        <f>IF('Base de datos cruda'!L5446&lt;0,,'Base de datos cruda'!L5446)</f>
        <v>9.18</v>
      </c>
      <c r="M5446" s="28" t="str">
        <f>IF(TRIM(PROPER('Base de datos cruda'!M5446))="High","Alto",IF(TRIM(PROPER('Base de datos cruda'!M5446))="Medium","Medio","Bajo"))</f>
        <v>Medio</v>
      </c>
      <c r="N5446" s="29">
        <v>88.57</v>
      </c>
      <c r="O5446" s="32">
        <f t="shared" si="1"/>
        <v>88.57</v>
      </c>
      <c r="P5446" s="33">
        <f t="shared" si="2"/>
        <v>9.88</v>
      </c>
      <c r="Q5446" s="34">
        <f t="shared" si="3"/>
        <v>1.86377709</v>
      </c>
      <c r="R5446" s="35" t="str">
        <f t="shared" si="4"/>
        <v>Alto</v>
      </c>
      <c r="S5446" s="35" t="str">
        <f>IF(O5446="","",IF(O5446&gt;AVERAGE('Base de datos limpia'!$O$2:$O$8001),"Alto","Normal"))
</f>
        <v>Alto</v>
      </c>
      <c r="T5446" s="35" t="str">
        <f t="shared" si="5"/>
        <v>Gamer intensivo</v>
      </c>
      <c r="U5446" s="35"/>
    </row>
    <row r="5447">
      <c r="A5447" s="28">
        <v>5446.0</v>
      </c>
      <c r="B5447" s="28">
        <v>24.0</v>
      </c>
      <c r="C5447" s="28" t="str">
        <f>TRIM(PROPER('Base de datos cruda'!C5447))</f>
        <v>Female</v>
      </c>
      <c r="D5447" s="28">
        <v>5.47</v>
      </c>
      <c r="E5447" s="28">
        <v>5.49</v>
      </c>
      <c r="F5447" s="28">
        <v>6.23</v>
      </c>
      <c r="G5447" s="28">
        <v>71.72</v>
      </c>
      <c r="H5447" s="28" t="str">
        <f>TRIM(PROPER('Base de datos cruda'!H5447))</f>
        <v>Casual</v>
      </c>
      <c r="I5447" s="28">
        <v>1.03</v>
      </c>
      <c r="J5447" s="28">
        <v>8.03</v>
      </c>
      <c r="K5447" s="28">
        <v>248.24</v>
      </c>
      <c r="L5447" s="28">
        <f>IF('Base de datos cruda'!L5447&lt;0,,'Base de datos cruda'!L5447)</f>
        <v>11.05</v>
      </c>
      <c r="M5447" s="28" t="str">
        <f>IF(TRIM(PROPER('Base de datos cruda'!M5447))="High","Alto",IF(TRIM(PROPER('Base de datos cruda'!M5447))="Medium","Medio","Bajo"))</f>
        <v>Bajo</v>
      </c>
      <c r="N5447" s="29">
        <v>62.4</v>
      </c>
      <c r="O5447" s="32">
        <f t="shared" si="1"/>
        <v>62.4</v>
      </c>
      <c r="P5447" s="33">
        <f t="shared" si="2"/>
        <v>13.5</v>
      </c>
      <c r="Q5447" s="34">
        <f t="shared" si="3"/>
        <v>1.003656307</v>
      </c>
      <c r="R5447" s="35" t="str">
        <f t="shared" si="4"/>
        <v>Medio</v>
      </c>
      <c r="S5447" s="35" t="str">
        <f>IF(O5447="","",IF(O5447&gt;AVERAGE('Base de datos limpia'!$O$2:$O$8001),"Alto","Normal"))
</f>
        <v>Normal</v>
      </c>
      <c r="T5447" s="35" t="str">
        <f t="shared" si="5"/>
        <v>Gamer moderado</v>
      </c>
      <c r="U5447" s="35"/>
    </row>
    <row r="5448">
      <c r="A5448" s="28">
        <v>5447.0</v>
      </c>
      <c r="B5448" s="28">
        <v>19.0</v>
      </c>
      <c r="C5448" s="28" t="str">
        <f>TRIM(PROPER('Base de datos cruda'!C5448))</f>
        <v>Female</v>
      </c>
      <c r="D5448" s="28">
        <v>0.81</v>
      </c>
      <c r="E5448" s="28">
        <v>6.42</v>
      </c>
      <c r="F5448" s="28">
        <v>4.68</v>
      </c>
      <c r="G5448" s="28">
        <v>65.43</v>
      </c>
      <c r="H5448" s="28" t="str">
        <f>TRIM(PROPER('Base de datos cruda'!H5448))</f>
        <v>Fps</v>
      </c>
      <c r="I5448" s="28">
        <v>1.13</v>
      </c>
      <c r="J5448" s="28">
        <v>5.22</v>
      </c>
      <c r="K5448" s="28">
        <v>323.14</v>
      </c>
      <c r="L5448" s="28">
        <f>IF('Base de datos cruda'!L5448&lt;0,,'Base de datos cruda'!L5448)</f>
        <v>1.29</v>
      </c>
      <c r="M5448" s="28" t="str">
        <f>IF(TRIM(PROPER('Base de datos cruda'!M5448))="High","Alto",IF(TRIM(PROPER('Base de datos cruda'!M5448))="Medium","Medio","Bajo"))</f>
        <v>Medio</v>
      </c>
      <c r="N5448" s="29">
        <v>64.23</v>
      </c>
      <c r="O5448" s="32">
        <f t="shared" si="1"/>
        <v>64.23</v>
      </c>
      <c r="P5448" s="33">
        <f t="shared" si="2"/>
        <v>6.03</v>
      </c>
      <c r="Q5448" s="34">
        <f t="shared" si="3"/>
        <v>7.925925926</v>
      </c>
      <c r="R5448" s="35" t="str">
        <f t="shared" si="4"/>
        <v>Medio</v>
      </c>
      <c r="S5448" s="35" t="str">
        <f>IF(O5448="","",IF(O5448&gt;AVERAGE('Base de datos limpia'!$O$2:$O$8001),"Alto","Normal"))
</f>
        <v>Normal</v>
      </c>
      <c r="T5448" s="35" t="str">
        <f t="shared" si="5"/>
        <v>Gamer intensivo</v>
      </c>
      <c r="U5448" s="35"/>
    </row>
    <row r="5449">
      <c r="A5449" s="28">
        <v>5448.0</v>
      </c>
      <c r="B5449" s="28">
        <v>16.0</v>
      </c>
      <c r="C5449" s="28" t="str">
        <f>TRIM(PROPER('Base de datos cruda'!C5449))</f>
        <v>Female</v>
      </c>
      <c r="D5449" s="28">
        <v>1.06</v>
      </c>
      <c r="E5449" s="28">
        <v>1.29</v>
      </c>
      <c r="F5449" s="28">
        <v>7.64</v>
      </c>
      <c r="G5449" s="28">
        <v>78.27</v>
      </c>
      <c r="H5449" s="28" t="str">
        <f>TRIM(PROPER('Base de datos cruda'!H5449))</f>
        <v>Fps</v>
      </c>
      <c r="I5449" s="28">
        <v>2.37</v>
      </c>
      <c r="J5449" s="28">
        <v>4.68</v>
      </c>
      <c r="K5449" s="28">
        <v>295.32</v>
      </c>
      <c r="L5449" s="28">
        <f>IF('Base de datos cruda'!L5449&lt;0,,'Base de datos cruda'!L5449)</f>
        <v>4.57</v>
      </c>
      <c r="M5449" s="28" t="str">
        <f>IF(TRIM(PROPER('Base de datos cruda'!M5449))="High","Alto",IF(TRIM(PROPER('Base de datos cruda'!M5449))="Medium","Medio","Bajo"))</f>
        <v>Medio</v>
      </c>
      <c r="N5449" s="29">
        <v>70.49</v>
      </c>
      <c r="O5449" s="32">
        <f t="shared" si="1"/>
        <v>70.49</v>
      </c>
      <c r="P5449" s="33">
        <f t="shared" si="2"/>
        <v>5.74</v>
      </c>
      <c r="Q5449" s="34">
        <f t="shared" si="3"/>
        <v>1.216981132</v>
      </c>
      <c r="R5449" s="35" t="str">
        <f t="shared" si="4"/>
        <v>Alto</v>
      </c>
      <c r="S5449" s="35" t="str">
        <f>IF(O5449="","",IF(O5449&gt;AVERAGE('Base de datos limpia'!$O$2:$O$8001),"Alto","Normal"))
</f>
        <v>Alto</v>
      </c>
      <c r="T5449" s="35" t="str">
        <f t="shared" si="5"/>
        <v>Gamer casual</v>
      </c>
      <c r="U5449" s="35"/>
    </row>
    <row r="5450">
      <c r="A5450" s="28">
        <v>5449.0</v>
      </c>
      <c r="B5450" s="28">
        <v>21.0</v>
      </c>
      <c r="C5450" s="28" t="str">
        <f>TRIM(PROPER('Base de datos cruda'!C5450))</f>
        <v>Female</v>
      </c>
      <c r="D5450" s="28">
        <v>1.12</v>
      </c>
      <c r="E5450" s="28">
        <v>1.3</v>
      </c>
      <c r="F5450" s="28">
        <v>5.28</v>
      </c>
      <c r="G5450" s="28">
        <v>98.45</v>
      </c>
      <c r="H5450" s="28" t="str">
        <f>TRIM(PROPER('Base de datos cruda'!H5450))</f>
        <v>Fps</v>
      </c>
      <c r="I5450" s="28">
        <v>1.08</v>
      </c>
      <c r="J5450" s="28">
        <v>6.95</v>
      </c>
      <c r="K5450" s="28">
        <v>313.14</v>
      </c>
      <c r="L5450" s="28">
        <f>IF('Base de datos cruda'!L5450&lt;0,,'Base de datos cruda'!L5450)</f>
        <v>5.46</v>
      </c>
      <c r="M5450" s="28" t="str">
        <f>IF(TRIM(PROPER('Base de datos cruda'!M5450))="High","Alto",IF(TRIM(PROPER('Base de datos cruda'!M5450))="Medium","Medio","Bajo"))</f>
        <v>Medio</v>
      </c>
      <c r="N5450" s="29">
        <v>59.14</v>
      </c>
      <c r="O5450" s="32">
        <f t="shared" si="1"/>
        <v>59.14</v>
      </c>
      <c r="P5450" s="33">
        <f t="shared" si="2"/>
        <v>8.07</v>
      </c>
      <c r="Q5450" s="34">
        <f t="shared" si="3"/>
        <v>1.160714286</v>
      </c>
      <c r="R5450" s="35" t="str">
        <f t="shared" si="4"/>
        <v>Medio</v>
      </c>
      <c r="S5450" s="35" t="str">
        <f>IF(O5450="","",IF(O5450&gt;AVERAGE('Base de datos limpia'!$O$2:$O$8001),"Alto","Normal"))
</f>
        <v>Normal</v>
      </c>
      <c r="T5450" s="35" t="str">
        <f t="shared" si="5"/>
        <v>Gamer casual</v>
      </c>
      <c r="U5450" s="35"/>
    </row>
    <row r="5451">
      <c r="A5451" s="28">
        <v>5450.0</v>
      </c>
      <c r="B5451" s="28">
        <v>20.0</v>
      </c>
      <c r="C5451" s="28" t="str">
        <f>TRIM(PROPER('Base de datos cruda'!C5451))</f>
        <v>Male</v>
      </c>
      <c r="D5451" s="28">
        <v>0.36</v>
      </c>
      <c r="E5451" s="28">
        <v>7.49</v>
      </c>
      <c r="F5451" s="28">
        <v>4.84</v>
      </c>
      <c r="G5451" s="28">
        <v>85.34</v>
      </c>
      <c r="H5451" s="28" t="str">
        <f>TRIM(PROPER('Base de datos cruda'!H5451))</f>
        <v>Rpg</v>
      </c>
      <c r="I5451" s="28">
        <v>1.25</v>
      </c>
      <c r="J5451" s="28">
        <v>4.35</v>
      </c>
      <c r="K5451" s="28">
        <v>322.04</v>
      </c>
      <c r="L5451" s="28">
        <f>IF('Base de datos cruda'!L5451&lt;0,,'Base de datos cruda'!L5451)</f>
        <v>3.62</v>
      </c>
      <c r="M5451" s="28" t="str">
        <f>IF(TRIM(PROPER('Base de datos cruda'!M5451))="High","Alto",IF(TRIM(PROPER('Base de datos cruda'!M5451))="Medium","Medio","Bajo"))</f>
        <v>Alto</v>
      </c>
      <c r="N5451" s="29">
        <v>87.06</v>
      </c>
      <c r="O5451" s="32">
        <f t="shared" si="1"/>
        <v>87.06</v>
      </c>
      <c r="P5451" s="33">
        <f t="shared" si="2"/>
        <v>4.71</v>
      </c>
      <c r="Q5451" s="34">
        <f t="shared" si="3"/>
        <v>20.80555556</v>
      </c>
      <c r="R5451" s="35" t="str">
        <f t="shared" si="4"/>
        <v>Alto</v>
      </c>
      <c r="S5451" s="35" t="str">
        <f>IF(O5451="","",IF(O5451&gt;AVERAGE('Base de datos limpia'!$O$2:$O$8001),"Alto","Normal"))
</f>
        <v>Alto</v>
      </c>
      <c r="T5451" s="35" t="str">
        <f t="shared" si="5"/>
        <v>Gamer intensivo</v>
      </c>
      <c r="U5451" s="35"/>
    </row>
    <row r="5452">
      <c r="A5452" s="28">
        <v>5451.0</v>
      </c>
      <c r="B5452" s="28">
        <v>21.0</v>
      </c>
      <c r="C5452" s="28" t="str">
        <f>TRIM(PROPER('Base de datos cruda'!C5452))</f>
        <v>Female</v>
      </c>
      <c r="D5452" s="28">
        <v>4.33</v>
      </c>
      <c r="E5452" s="28">
        <v>2.74</v>
      </c>
      <c r="F5452" s="28">
        <v>5.91</v>
      </c>
      <c r="G5452" s="28">
        <v>85.76</v>
      </c>
      <c r="H5452" s="28" t="str">
        <f>TRIM(PROPER('Base de datos cruda'!H5452))</f>
        <v>Casual</v>
      </c>
      <c r="I5452" s="28">
        <v>4.37</v>
      </c>
      <c r="J5452" s="28">
        <v>8.49</v>
      </c>
      <c r="K5452" s="28">
        <v>277.0</v>
      </c>
      <c r="L5452" s="28">
        <f>IF('Base de datos cruda'!L5452&lt;0,,'Base de datos cruda'!L5452)</f>
        <v>13.02</v>
      </c>
      <c r="M5452" s="28" t="str">
        <f>IF(TRIM(PROPER('Base de datos cruda'!M5452))="High","Alto",IF(TRIM(PROPER('Base de datos cruda'!M5452))="Medium","Medio","Bajo"))</f>
        <v>Medio</v>
      </c>
      <c r="N5452" s="29">
        <v>50.71</v>
      </c>
      <c r="O5452" s="32">
        <f t="shared" si="1"/>
        <v>50.71</v>
      </c>
      <c r="P5452" s="33">
        <f t="shared" si="2"/>
        <v>12.82</v>
      </c>
      <c r="Q5452" s="34">
        <f t="shared" si="3"/>
        <v>0.6327944573</v>
      </c>
      <c r="R5452" s="35" t="str">
        <f t="shared" si="4"/>
        <v>Medio</v>
      </c>
      <c r="S5452" s="35" t="str">
        <f>IF(O5452="","",IF(O5452&gt;AVERAGE('Base de datos limpia'!$O$2:$O$8001),"Alto","Normal"))
</f>
        <v>Normal</v>
      </c>
      <c r="T5452" s="35" t="str">
        <f t="shared" si="5"/>
        <v>Gamer casual</v>
      </c>
      <c r="U5452" s="35"/>
    </row>
    <row r="5453">
      <c r="A5453" s="28">
        <v>5452.0</v>
      </c>
      <c r="B5453" s="28">
        <v>18.0</v>
      </c>
      <c r="C5453" s="28" t="str">
        <f>TRIM(PROPER('Base de datos cruda'!C5453))</f>
        <v>Female</v>
      </c>
      <c r="D5453" s="28">
        <v>6.35</v>
      </c>
      <c r="E5453" s="28">
        <v>6.87</v>
      </c>
      <c r="F5453" s="28">
        <v>6.65</v>
      </c>
      <c r="G5453" s="28">
        <v>86.86</v>
      </c>
      <c r="H5453" s="28" t="str">
        <f>TRIM(PROPER('Base de datos cruda'!H5453))</f>
        <v>Casual</v>
      </c>
      <c r="I5453" s="28">
        <v>3.9</v>
      </c>
      <c r="J5453" s="28">
        <v>9.95</v>
      </c>
      <c r="K5453" s="28">
        <v>245.76</v>
      </c>
      <c r="L5453" s="28">
        <f>IF('Base de datos cruda'!L5453&lt;0,,'Base de datos cruda'!L5453)</f>
        <v>14.43</v>
      </c>
      <c r="M5453" s="28" t="str">
        <f>IF(TRIM(PROPER('Base de datos cruda'!M5453))="High","Alto",IF(TRIM(PROPER('Base de datos cruda'!M5453))="Medium","Medio","Bajo"))</f>
        <v>Bajo</v>
      </c>
      <c r="N5453" s="29">
        <v>57.43</v>
      </c>
      <c r="O5453" s="32">
        <f t="shared" si="1"/>
        <v>57.43</v>
      </c>
      <c r="P5453" s="33">
        <f t="shared" si="2"/>
        <v>16.3</v>
      </c>
      <c r="Q5453" s="34">
        <f t="shared" si="3"/>
        <v>1.081889764</v>
      </c>
      <c r="R5453" s="35" t="str">
        <f t="shared" si="4"/>
        <v>Medio</v>
      </c>
      <c r="S5453" s="35" t="str">
        <f>IF(O5453="","",IF(O5453&gt;AVERAGE('Base de datos limpia'!$O$2:$O$8001),"Alto","Normal"))
</f>
        <v>Normal</v>
      </c>
      <c r="T5453" s="35" t="str">
        <f t="shared" si="5"/>
        <v>Gamer intensivo</v>
      </c>
      <c r="U5453" s="35"/>
    </row>
    <row r="5454">
      <c r="A5454" s="28">
        <v>5453.0</v>
      </c>
      <c r="B5454" s="28">
        <v>17.0</v>
      </c>
      <c r="C5454" s="28" t="str">
        <f>TRIM(PROPER('Base de datos cruda'!C5454))</f>
        <v>Male</v>
      </c>
      <c r="D5454" s="28">
        <v>4.88</v>
      </c>
      <c r="E5454" s="28">
        <v>5.92</v>
      </c>
      <c r="F5454" s="28">
        <v>4.49</v>
      </c>
      <c r="G5454" s="28">
        <v>61.59</v>
      </c>
      <c r="H5454" s="28" t="str">
        <f>TRIM(PROPER('Base de datos cruda'!H5454))</f>
        <v>Fps</v>
      </c>
      <c r="I5454" s="28">
        <v>0.28</v>
      </c>
      <c r="J5454" s="28">
        <v>7.44</v>
      </c>
      <c r="K5454" s="28">
        <v>258.14</v>
      </c>
      <c r="L5454" s="28">
        <f>IF('Base de datos cruda'!L5454&lt;0,,'Base de datos cruda'!L5454)</f>
        <v>10.77</v>
      </c>
      <c r="M5454" s="28" t="str">
        <f>IF(TRIM(PROPER('Base de datos cruda'!M5454))="High","Alto",IF(TRIM(PROPER('Base de datos cruda'!M5454))="Medium","Medio","Bajo"))</f>
        <v>Medio</v>
      </c>
      <c r="N5454" s="29">
        <v>48.15</v>
      </c>
      <c r="O5454" s="32">
        <f t="shared" si="1"/>
        <v>48.15</v>
      </c>
      <c r="P5454" s="33">
        <f t="shared" si="2"/>
        <v>12.32</v>
      </c>
      <c r="Q5454" s="34">
        <f t="shared" si="3"/>
        <v>1.213114754</v>
      </c>
      <c r="R5454" s="35" t="str">
        <f t="shared" si="4"/>
        <v>Bajo</v>
      </c>
      <c r="S5454" s="35" t="str">
        <f>IF(O5454="","",IF(O5454&gt;AVERAGE('Base de datos limpia'!$O$2:$O$8001),"Alto","Normal"))
</f>
        <v>Normal</v>
      </c>
      <c r="T5454" s="35" t="str">
        <f t="shared" si="5"/>
        <v>Gamer moderado</v>
      </c>
      <c r="U5454" s="35"/>
    </row>
    <row r="5455">
      <c r="A5455" s="28">
        <v>5454.0</v>
      </c>
      <c r="B5455" s="28">
        <v>21.0</v>
      </c>
      <c r="C5455" s="28" t="str">
        <f>TRIM(PROPER('Base de datos cruda'!C5455))</f>
        <v>Female</v>
      </c>
      <c r="D5455" s="28">
        <v>4.6</v>
      </c>
      <c r="E5455" s="28">
        <v>9.84</v>
      </c>
      <c r="F5455" s="28">
        <v>6.86</v>
      </c>
      <c r="G5455" s="28">
        <v>77.83</v>
      </c>
      <c r="H5455" s="28" t="str">
        <f>TRIM(PROPER('Base de datos cruda'!H5455))</f>
        <v>Fps</v>
      </c>
      <c r="I5455" s="28">
        <v>1.6</v>
      </c>
      <c r="J5455" s="28">
        <v>8.75</v>
      </c>
      <c r="K5455" s="28">
        <v>288.73</v>
      </c>
      <c r="L5455" s="28">
        <f>IF('Base de datos cruda'!L5455&lt;0,,'Base de datos cruda'!L5455)</f>
        <v>12.21</v>
      </c>
      <c r="M5455" s="28" t="str">
        <f>IF(TRIM(PROPER('Base de datos cruda'!M5455))="High","Alto",IF(TRIM(PROPER('Base de datos cruda'!M5455))="Medium","Medio","Bajo"))</f>
        <v>Medio</v>
      </c>
      <c r="N5455" s="29">
        <v>93.07</v>
      </c>
      <c r="O5455" s="32">
        <f t="shared" si="1"/>
        <v>93.07</v>
      </c>
      <c r="P5455" s="33">
        <f t="shared" si="2"/>
        <v>13.35</v>
      </c>
      <c r="Q5455" s="34">
        <f t="shared" si="3"/>
        <v>2.139130435</v>
      </c>
      <c r="R5455" s="35" t="str">
        <f t="shared" si="4"/>
        <v>Alto</v>
      </c>
      <c r="S5455" s="35" t="str">
        <f>IF(O5455="","",IF(O5455&gt;AVERAGE('Base de datos limpia'!$O$2:$O$8001),"Alto","Normal"))
</f>
        <v>Alto</v>
      </c>
      <c r="T5455" s="35" t="str">
        <f t="shared" si="5"/>
        <v>Gamer intensivo</v>
      </c>
      <c r="U5455" s="35"/>
    </row>
    <row r="5456">
      <c r="A5456" s="28">
        <v>5455.0</v>
      </c>
      <c r="B5456" s="28">
        <v>16.0</v>
      </c>
      <c r="C5456" s="28" t="str">
        <f>TRIM(PROPER('Base de datos cruda'!C5456))</f>
        <v>Female</v>
      </c>
      <c r="D5456" s="28">
        <v>5.44</v>
      </c>
      <c r="E5456" s="28">
        <v>8.52</v>
      </c>
      <c r="F5456" s="28">
        <v>4.08</v>
      </c>
      <c r="G5456" s="28">
        <v>63.1</v>
      </c>
      <c r="H5456" s="28" t="str">
        <f>TRIM(PROPER('Base de datos cruda'!H5456))</f>
        <v>Rpg</v>
      </c>
      <c r="I5456" s="28">
        <v>2.66</v>
      </c>
      <c r="J5456" s="28">
        <v>8.1</v>
      </c>
      <c r="K5456" s="28">
        <v>245.95</v>
      </c>
      <c r="L5456" s="28">
        <f>IF('Base de datos cruda'!L5456&lt;0,,'Base de datos cruda'!L5456)</f>
        <v>10.17</v>
      </c>
      <c r="M5456" s="28" t="str">
        <f>IF(TRIM(PROPER('Base de datos cruda'!M5456))="High","Alto",IF(TRIM(PROPER('Base de datos cruda'!M5456))="Medium","Medio","Bajo"))</f>
        <v>Alto</v>
      </c>
      <c r="N5456" s="29">
        <v>69.4689217553347</v>
      </c>
      <c r="O5456" s="32">
        <f t="shared" si="1"/>
        <v>69.46892176</v>
      </c>
      <c r="P5456" s="33">
        <f t="shared" si="2"/>
        <v>13.54</v>
      </c>
      <c r="Q5456" s="34">
        <f t="shared" si="3"/>
        <v>1.566176471</v>
      </c>
      <c r="R5456" s="35" t="str">
        <f t="shared" si="4"/>
        <v>Medio</v>
      </c>
      <c r="S5456" s="35" t="str">
        <f>IF(O5456="","",IF(O5456&gt;AVERAGE('Base de datos limpia'!$O$2:$O$8001),"Alto","Normal"))
</f>
        <v>Alto</v>
      </c>
      <c r="T5456" s="35" t="str">
        <f t="shared" si="5"/>
        <v>Gamer intensivo</v>
      </c>
      <c r="U5456" s="35"/>
    </row>
    <row r="5457">
      <c r="A5457" s="28">
        <v>5456.0</v>
      </c>
      <c r="B5457" s="28">
        <v>22.0</v>
      </c>
      <c r="C5457" s="28" t="str">
        <f>TRIM(PROPER('Base de datos cruda'!C5457))</f>
        <v>Male</v>
      </c>
      <c r="D5457" s="28">
        <v>2.72</v>
      </c>
      <c r="E5457" s="28">
        <v>4.72</v>
      </c>
      <c r="F5457" s="28">
        <v>8.46</v>
      </c>
      <c r="G5457" s="28">
        <v>72.63</v>
      </c>
      <c r="H5457" s="28" t="str">
        <f>TRIM(PROPER('Base de datos cruda'!H5457))</f>
        <v>Fps</v>
      </c>
      <c r="I5457" s="28">
        <v>0.3</v>
      </c>
      <c r="J5457" s="28">
        <v>7.31</v>
      </c>
      <c r="K5457" s="28">
        <v>294.54</v>
      </c>
      <c r="L5457" s="28">
        <f>IF('Base de datos cruda'!L5457&lt;0,,'Base de datos cruda'!L5457)</f>
        <v>7.82</v>
      </c>
      <c r="M5457" s="28" t="str">
        <f>IF(TRIM(PROPER('Base de datos cruda'!M5457))="High","Alto",IF(TRIM(PROPER('Base de datos cruda'!M5457))="Medium","Medio","Bajo"))</f>
        <v>Medio</v>
      </c>
      <c r="N5457" s="29">
        <v>71.45</v>
      </c>
      <c r="O5457" s="32">
        <f t="shared" si="1"/>
        <v>71.45</v>
      </c>
      <c r="P5457" s="33">
        <f t="shared" si="2"/>
        <v>10.03</v>
      </c>
      <c r="Q5457" s="34">
        <f t="shared" si="3"/>
        <v>1.735294118</v>
      </c>
      <c r="R5457" s="35" t="str">
        <f t="shared" si="4"/>
        <v>Alto</v>
      </c>
      <c r="S5457" s="35" t="str">
        <f>IF(O5457="","",IF(O5457&gt;AVERAGE('Base de datos limpia'!$O$2:$O$8001),"Alto","Normal"))
</f>
        <v>Alto</v>
      </c>
      <c r="T5457" s="35" t="str">
        <f t="shared" si="5"/>
        <v>Gamer moderado</v>
      </c>
      <c r="U5457" s="35"/>
    </row>
    <row r="5458">
      <c r="A5458" s="28">
        <v>5457.0</v>
      </c>
      <c r="B5458" s="28">
        <v>22.0</v>
      </c>
      <c r="C5458" s="28" t="str">
        <f>TRIM(PROPER('Base de datos cruda'!C5458))</f>
        <v>Female</v>
      </c>
      <c r="D5458" s="28">
        <v>2.9</v>
      </c>
      <c r="E5458" s="28">
        <v>6.55</v>
      </c>
      <c r="F5458" s="28">
        <v>8.6</v>
      </c>
      <c r="G5458" s="28">
        <v>92.86</v>
      </c>
      <c r="H5458" s="28" t="str">
        <f>TRIM(PROPER('Base de datos cruda'!H5458))</f>
        <v>Casual</v>
      </c>
      <c r="I5458" s="28">
        <v>3.42</v>
      </c>
      <c r="J5458" s="28">
        <v>5.08</v>
      </c>
      <c r="K5458" s="28">
        <v>285.38</v>
      </c>
      <c r="L5458" s="28">
        <f>IF('Base de datos cruda'!L5458&lt;0,,'Base de datos cruda'!L5458)</f>
        <v>6.69</v>
      </c>
      <c r="M5458" s="28" t="str">
        <f>IF(TRIM(PROPER('Base de datos cruda'!M5458))="High","Alto",IF(TRIM(PROPER('Base de datos cruda'!M5458))="Medium","Medio","Bajo"))</f>
        <v>Medio</v>
      </c>
      <c r="N5458" s="29">
        <v>88.14</v>
      </c>
      <c r="O5458" s="32">
        <f t="shared" si="1"/>
        <v>88.14</v>
      </c>
      <c r="P5458" s="33">
        <f t="shared" si="2"/>
        <v>7.98</v>
      </c>
      <c r="Q5458" s="34">
        <f t="shared" si="3"/>
        <v>2.25862069</v>
      </c>
      <c r="R5458" s="35" t="str">
        <f t="shared" si="4"/>
        <v>Alto</v>
      </c>
      <c r="S5458" s="35" t="str">
        <f>IF(O5458="","",IF(O5458&gt;AVERAGE('Base de datos limpia'!$O$2:$O$8001),"Alto","Normal"))
</f>
        <v>Alto</v>
      </c>
      <c r="T5458" s="35" t="str">
        <f t="shared" si="5"/>
        <v>Gamer intensivo</v>
      </c>
      <c r="U5458" s="35"/>
    </row>
    <row r="5459">
      <c r="A5459" s="28">
        <v>5458.0</v>
      </c>
      <c r="B5459" s="28">
        <v>22.0</v>
      </c>
      <c r="C5459" s="28" t="str">
        <f>TRIM(PROPER('Base de datos cruda'!C5459))</f>
        <v>Male</v>
      </c>
      <c r="D5459" s="28">
        <v>2.51</v>
      </c>
      <c r="E5459" s="28">
        <v>2.06</v>
      </c>
      <c r="F5459" s="28">
        <v>7.67</v>
      </c>
      <c r="G5459" s="28">
        <v>86.25</v>
      </c>
      <c r="H5459" s="28" t="str">
        <f>TRIM(PROPER('Base de datos cruda'!H5459))</f>
        <v>Fps</v>
      </c>
      <c r="I5459" s="28">
        <v>1.92</v>
      </c>
      <c r="J5459" s="28">
        <v>5.35</v>
      </c>
      <c r="K5459" s="28">
        <v>293.31</v>
      </c>
      <c r="L5459" s="28">
        <f>IF('Base de datos cruda'!L5459&lt;0,,'Base de datos cruda'!L5459)</f>
        <v>8.19</v>
      </c>
      <c r="M5459" s="28" t="str">
        <f>IF(TRIM(PROPER('Base de datos cruda'!M5459))="High","Alto",IF(TRIM(PROPER('Base de datos cruda'!M5459))="Medium","Medio","Bajo"))</f>
        <v>Medio</v>
      </c>
      <c r="N5459" s="29">
        <v>62.72</v>
      </c>
      <c r="O5459" s="32">
        <f t="shared" si="1"/>
        <v>62.72</v>
      </c>
      <c r="P5459" s="33">
        <f t="shared" si="2"/>
        <v>7.86</v>
      </c>
      <c r="Q5459" s="34">
        <f t="shared" si="3"/>
        <v>0.8207171315</v>
      </c>
      <c r="R5459" s="35" t="str">
        <f t="shared" si="4"/>
        <v>Medio</v>
      </c>
      <c r="S5459" s="35" t="str">
        <f>IF(O5459="","",IF(O5459&gt;AVERAGE('Base de datos limpia'!$O$2:$O$8001),"Alto","Normal"))
</f>
        <v>Normal</v>
      </c>
      <c r="T5459" s="35" t="str">
        <f t="shared" si="5"/>
        <v>Gamer casual</v>
      </c>
      <c r="U5459" s="35"/>
    </row>
    <row r="5460">
      <c r="A5460" s="28">
        <v>5459.0</v>
      </c>
      <c r="B5460" s="28">
        <v>16.0</v>
      </c>
      <c r="C5460" s="28" t="str">
        <f>TRIM(PROPER('Base de datos cruda'!C5460))</f>
        <v>Other</v>
      </c>
      <c r="D5460" s="28">
        <v>5.7</v>
      </c>
      <c r="E5460" s="28">
        <v>4.48</v>
      </c>
      <c r="F5460" s="28">
        <v>6.33</v>
      </c>
      <c r="G5460" s="28">
        <v>99.82</v>
      </c>
      <c r="H5460" s="28" t="str">
        <f>TRIM(PROPER('Base de datos cruda'!H5460))</f>
        <v>Fps</v>
      </c>
      <c r="I5460" s="28">
        <v>1.99</v>
      </c>
      <c r="J5460" s="28">
        <v>9.62</v>
      </c>
      <c r="K5460" s="28">
        <v>254.98</v>
      </c>
      <c r="L5460" s="28">
        <f>IF('Base de datos cruda'!L5460&lt;0,,'Base de datos cruda'!L5460)</f>
        <v>12.44</v>
      </c>
      <c r="M5460" s="28" t="str">
        <f>IF(TRIM(PROPER('Base de datos cruda'!M5460))="High","Alto",IF(TRIM(PROPER('Base de datos cruda'!M5460))="Medium","Medio","Bajo"))</f>
        <v>Bajo</v>
      </c>
      <c r="N5460" s="29">
        <v>48.91</v>
      </c>
      <c r="O5460" s="32">
        <f t="shared" si="1"/>
        <v>48.91</v>
      </c>
      <c r="P5460" s="33">
        <f t="shared" si="2"/>
        <v>15.32</v>
      </c>
      <c r="Q5460" s="34">
        <f t="shared" si="3"/>
        <v>0.7859649123</v>
      </c>
      <c r="R5460" s="35" t="str">
        <f t="shared" si="4"/>
        <v>Bajo</v>
      </c>
      <c r="S5460" s="35" t="str">
        <f>IF(O5460="","",IF(O5460&gt;AVERAGE('Base de datos limpia'!$O$2:$O$8001),"Alto","Normal"))
</f>
        <v>Normal</v>
      </c>
      <c r="T5460" s="35" t="str">
        <f t="shared" si="5"/>
        <v>Gamer moderado</v>
      </c>
      <c r="U5460" s="35"/>
    </row>
    <row r="5461">
      <c r="A5461" s="28">
        <v>5460.0</v>
      </c>
      <c r="B5461" s="28">
        <v>19.0</v>
      </c>
      <c r="C5461" s="28" t="str">
        <f>TRIM(PROPER('Base de datos cruda'!C5461))</f>
        <v>Female</v>
      </c>
      <c r="D5461" s="28">
        <v>1.29</v>
      </c>
      <c r="E5461" s="28">
        <v>7.6</v>
      </c>
      <c r="F5461" s="28">
        <v>5.27</v>
      </c>
      <c r="G5461" s="28">
        <v>66.89</v>
      </c>
      <c r="H5461" s="28" t="str">
        <f>TRIM(PROPER('Base de datos cruda'!H5461))</f>
        <v>Fps</v>
      </c>
      <c r="I5461" s="28">
        <v>1.33</v>
      </c>
      <c r="J5461" s="28">
        <v>5.43</v>
      </c>
      <c r="K5461" s="28">
        <v>293.7</v>
      </c>
      <c r="L5461" s="28">
        <f>IF('Base de datos cruda'!L5461&lt;0,,'Base de datos cruda'!L5461)</f>
        <v>4.83</v>
      </c>
      <c r="M5461" s="28" t="str">
        <f>IF(TRIM(PROPER('Base de datos cruda'!M5461))="High","Alto",IF(TRIM(PROPER('Base de datos cruda'!M5461))="Medium","Medio","Bajo"))</f>
        <v>Alto</v>
      </c>
      <c r="N5461" s="29">
        <v>92.6</v>
      </c>
      <c r="O5461" s="32">
        <f t="shared" si="1"/>
        <v>92.6</v>
      </c>
      <c r="P5461" s="33">
        <f t="shared" si="2"/>
        <v>6.72</v>
      </c>
      <c r="Q5461" s="34">
        <f t="shared" si="3"/>
        <v>5.891472868</v>
      </c>
      <c r="R5461" s="35" t="str">
        <f t="shared" si="4"/>
        <v>Alto</v>
      </c>
      <c r="S5461" s="35" t="str">
        <f>IF(O5461="","",IF(O5461&gt;AVERAGE('Base de datos limpia'!$O$2:$O$8001),"Alto","Normal"))
</f>
        <v>Alto</v>
      </c>
      <c r="T5461" s="35" t="str">
        <f t="shared" si="5"/>
        <v>Gamer intensivo</v>
      </c>
      <c r="U5461" s="35"/>
    </row>
    <row r="5462">
      <c r="A5462" s="28">
        <v>5461.0</v>
      </c>
      <c r="B5462" s="28">
        <v>22.0</v>
      </c>
      <c r="C5462" s="28" t="str">
        <f>TRIM(PROPER('Base de datos cruda'!C5462))</f>
        <v>Male</v>
      </c>
      <c r="D5462" s="28">
        <v>0.1</v>
      </c>
      <c r="E5462" s="28">
        <v>6.6</v>
      </c>
      <c r="F5462" s="28">
        <v>7.72</v>
      </c>
      <c r="G5462" s="28">
        <v>75.88</v>
      </c>
      <c r="H5462" s="28" t="str">
        <f>TRIM(PROPER('Base de datos cruda'!H5462))</f>
        <v>Casual</v>
      </c>
      <c r="I5462" s="28">
        <v>1.67</v>
      </c>
      <c r="J5462" s="28">
        <v>4.44</v>
      </c>
      <c r="K5462" s="28">
        <v>305.38</v>
      </c>
      <c r="L5462" s="28">
        <f>IF('Base de datos cruda'!L5462&lt;0,,'Base de datos cruda'!L5462)</f>
        <v>2.06</v>
      </c>
      <c r="M5462" s="28" t="str">
        <f>IF(TRIM(PROPER('Base de datos cruda'!M5462))="High","Alto",IF(TRIM(PROPER('Base de datos cruda'!M5462))="Medium","Medio","Bajo"))</f>
        <v>Medio</v>
      </c>
      <c r="N5462" s="29">
        <v>100.0</v>
      </c>
      <c r="O5462" s="32">
        <f t="shared" si="1"/>
        <v>100</v>
      </c>
      <c r="P5462" s="33">
        <f t="shared" si="2"/>
        <v>4.54</v>
      </c>
      <c r="Q5462" s="34">
        <f t="shared" si="3"/>
        <v>66</v>
      </c>
      <c r="R5462" s="35" t="str">
        <f t="shared" si="4"/>
        <v>Alto</v>
      </c>
      <c r="S5462" s="35" t="str">
        <f>IF(O5462="","",IF(O5462&gt;AVERAGE('Base de datos limpia'!$O$2:$O$8001),"Alto","Normal"))
</f>
        <v>Alto</v>
      </c>
      <c r="T5462" s="35" t="str">
        <f t="shared" si="5"/>
        <v>Gamer intensivo</v>
      </c>
      <c r="U5462" s="35"/>
    </row>
    <row r="5463">
      <c r="A5463" s="28">
        <v>5462.0</v>
      </c>
      <c r="B5463" s="28">
        <v>24.0</v>
      </c>
      <c r="C5463" s="28" t="str">
        <f>TRIM(PROPER('Base de datos cruda'!C5463))</f>
        <v>Male</v>
      </c>
      <c r="D5463" s="28">
        <v>4.77</v>
      </c>
      <c r="E5463" s="28">
        <v>5.36</v>
      </c>
      <c r="F5463" s="28">
        <v>8.66</v>
      </c>
      <c r="G5463" s="28">
        <v>92.39</v>
      </c>
      <c r="H5463" s="28" t="str">
        <f>TRIM(PROPER('Base de datos cruda'!H5463))</f>
        <v>Fps</v>
      </c>
      <c r="I5463" s="28">
        <v>4.31</v>
      </c>
      <c r="J5463" s="28">
        <v>9.27</v>
      </c>
      <c r="K5463" s="28">
        <v>249.99</v>
      </c>
      <c r="L5463" s="28">
        <f>IF('Base de datos cruda'!L5463&lt;0,,'Base de datos cruda'!L5463)</f>
        <v>6.82</v>
      </c>
      <c r="M5463" s="28" t="str">
        <f>IF(TRIM(PROPER('Base de datos cruda'!M5463))="High","Alto",IF(TRIM(PROPER('Base de datos cruda'!M5463))="Medium","Medio","Bajo"))</f>
        <v>Medio</v>
      </c>
      <c r="N5463" s="29">
        <v>73.7</v>
      </c>
      <c r="O5463" s="32">
        <f t="shared" si="1"/>
        <v>73.7</v>
      </c>
      <c r="P5463" s="33">
        <f t="shared" si="2"/>
        <v>14.04</v>
      </c>
      <c r="Q5463" s="34">
        <f t="shared" si="3"/>
        <v>1.123689727</v>
      </c>
      <c r="R5463" s="35" t="str">
        <f t="shared" si="4"/>
        <v>Alto</v>
      </c>
      <c r="S5463" s="35" t="str">
        <f>IF(O5463="","",IF(O5463&gt;AVERAGE('Base de datos limpia'!$O$2:$O$8001),"Alto","Normal"))
</f>
        <v>Alto</v>
      </c>
      <c r="T5463" s="35" t="str">
        <f t="shared" si="5"/>
        <v>Gamer moderado</v>
      </c>
      <c r="U5463" s="35"/>
    </row>
    <row r="5464">
      <c r="A5464" s="28">
        <v>5463.0</v>
      </c>
      <c r="B5464" s="28">
        <v>20.0</v>
      </c>
      <c r="C5464" s="28" t="str">
        <f>TRIM(PROPER('Base de datos cruda'!C5464))</f>
        <v>Female</v>
      </c>
      <c r="D5464" s="28">
        <v>7.54</v>
      </c>
      <c r="E5464" s="28">
        <v>2.59</v>
      </c>
      <c r="F5464" s="28">
        <v>4.79</v>
      </c>
      <c r="G5464" s="28">
        <v>68.63</v>
      </c>
      <c r="H5464" s="28" t="str">
        <f>TRIM(PROPER('Base de datos cruda'!H5464))</f>
        <v>Fps</v>
      </c>
      <c r="I5464" s="28">
        <v>3.94</v>
      </c>
      <c r="J5464" s="28">
        <v>10.13</v>
      </c>
      <c r="K5464" s="28">
        <v>225.06</v>
      </c>
      <c r="L5464" s="28">
        <f>IF('Base de datos cruda'!L5464&lt;0,,'Base de datos cruda'!L5464)</f>
        <v>15.32</v>
      </c>
      <c r="M5464" s="28" t="str">
        <f>IF(TRIM(PROPER('Base de datos cruda'!M5464))="High","Alto",IF(TRIM(PROPER('Base de datos cruda'!M5464))="Medium","Medio","Bajo"))</f>
        <v>Bajo</v>
      </c>
      <c r="N5464" s="29">
        <v>24.1622118074886</v>
      </c>
      <c r="O5464" s="32">
        <f t="shared" si="1"/>
        <v>24.16221181</v>
      </c>
      <c r="P5464" s="33">
        <f t="shared" si="2"/>
        <v>17.67</v>
      </c>
      <c r="Q5464" s="34">
        <f t="shared" si="3"/>
        <v>0.3435013263</v>
      </c>
      <c r="R5464" s="35" t="str">
        <f t="shared" si="4"/>
        <v>Bajo</v>
      </c>
      <c r="S5464" s="35" t="str">
        <f>IF(O5464="","",IF(O5464&gt;AVERAGE('Base de datos limpia'!$O$2:$O$8001),"Alto","Normal"))
</f>
        <v>Normal</v>
      </c>
      <c r="T5464" s="35" t="str">
        <f t="shared" si="5"/>
        <v>Gamer casual</v>
      </c>
      <c r="U5464" s="35"/>
    </row>
    <row r="5465">
      <c r="A5465" s="28">
        <v>5464.0</v>
      </c>
      <c r="B5465" s="28">
        <v>17.0</v>
      </c>
      <c r="C5465" s="28" t="str">
        <f>TRIM(PROPER('Base de datos cruda'!C5465))</f>
        <v>Male</v>
      </c>
      <c r="D5465" s="28">
        <v>4.88</v>
      </c>
      <c r="E5465" s="28">
        <v>8.23</v>
      </c>
      <c r="F5465" s="28">
        <v>6.33</v>
      </c>
      <c r="G5465" s="28">
        <v>66.15</v>
      </c>
      <c r="H5465" s="28" t="str">
        <f>TRIM(PROPER('Base de datos cruda'!H5465))</f>
        <v>Rpg</v>
      </c>
      <c r="I5465" s="28">
        <v>4.68</v>
      </c>
      <c r="J5465" s="28">
        <v>10.34</v>
      </c>
      <c r="K5465" s="28">
        <v>263.92</v>
      </c>
      <c r="L5465" s="28">
        <f>IF('Base de datos cruda'!L5465&lt;0,,'Base de datos cruda'!L5465)</f>
        <v>12.47</v>
      </c>
      <c r="M5465" s="28" t="str">
        <f>IF(TRIM(PROPER('Base de datos cruda'!M5465))="High","Alto",IF(TRIM(PROPER('Base de datos cruda'!M5465))="Medium","Medio","Bajo"))</f>
        <v>Medio</v>
      </c>
      <c r="N5465" s="29">
        <v>74.31</v>
      </c>
      <c r="O5465" s="32">
        <f t="shared" si="1"/>
        <v>74.31</v>
      </c>
      <c r="P5465" s="33">
        <f t="shared" si="2"/>
        <v>15.22</v>
      </c>
      <c r="Q5465" s="34">
        <f t="shared" si="3"/>
        <v>1.68647541</v>
      </c>
      <c r="R5465" s="35" t="str">
        <f t="shared" si="4"/>
        <v>Alto</v>
      </c>
      <c r="S5465" s="35" t="str">
        <f>IF(O5465="","",IF(O5465&gt;AVERAGE('Base de datos limpia'!$O$2:$O$8001),"Alto","Normal"))
</f>
        <v>Alto</v>
      </c>
      <c r="T5465" s="35" t="str">
        <f t="shared" si="5"/>
        <v>Gamer intensivo</v>
      </c>
      <c r="U5465" s="35"/>
    </row>
    <row r="5466">
      <c r="A5466" s="28">
        <v>5465.0</v>
      </c>
      <c r="B5466" s="28">
        <v>22.0</v>
      </c>
      <c r="C5466" s="28" t="str">
        <f>TRIM(PROPER('Base de datos cruda'!C5466))</f>
        <v>Male</v>
      </c>
      <c r="D5466" s="28">
        <v>6.26</v>
      </c>
      <c r="E5466" s="28">
        <v>3.46</v>
      </c>
      <c r="F5466" s="28">
        <v>5.58</v>
      </c>
      <c r="G5466" s="28">
        <v>77.1</v>
      </c>
      <c r="H5466" s="28" t="str">
        <f>TRIM(PROPER('Base de datos cruda'!H5466))</f>
        <v>Rpg</v>
      </c>
      <c r="I5466" s="28">
        <v>3.49</v>
      </c>
      <c r="J5466" s="28">
        <v>7.41</v>
      </c>
      <c r="K5466" s="28">
        <v>238.01</v>
      </c>
      <c r="L5466" s="28">
        <f>IF('Base de datos cruda'!L5466&lt;0,,'Base de datos cruda'!L5466)</f>
        <v>11.31</v>
      </c>
      <c r="M5466" s="28" t="str">
        <f>IF(TRIM(PROPER('Base de datos cruda'!M5466))="High","Alto",IF(TRIM(PROPER('Base de datos cruda'!M5466))="Medium","Medio","Bajo"))</f>
        <v>Bajo</v>
      </c>
      <c r="N5466" s="29">
        <v>30.22</v>
      </c>
      <c r="O5466" s="32">
        <f t="shared" si="1"/>
        <v>30.22</v>
      </c>
      <c r="P5466" s="33">
        <f t="shared" si="2"/>
        <v>13.67</v>
      </c>
      <c r="Q5466" s="34">
        <f t="shared" si="3"/>
        <v>0.552715655</v>
      </c>
      <c r="R5466" s="35" t="str">
        <f t="shared" si="4"/>
        <v>Bajo</v>
      </c>
      <c r="S5466" s="35" t="str">
        <f>IF(O5466="","",IF(O5466&gt;AVERAGE('Base de datos limpia'!$O$2:$O$8001),"Alto","Normal"))
</f>
        <v>Normal</v>
      </c>
      <c r="T5466" s="35" t="str">
        <f t="shared" si="5"/>
        <v>Gamer moderado</v>
      </c>
      <c r="U5466" s="35"/>
    </row>
    <row r="5467">
      <c r="A5467" s="28">
        <v>5466.0</v>
      </c>
      <c r="B5467" s="28">
        <v>16.0</v>
      </c>
      <c r="C5467" s="28" t="str">
        <f>TRIM(PROPER('Base de datos cruda'!C5467))</f>
        <v>Female</v>
      </c>
      <c r="D5467" s="28">
        <v>5.38</v>
      </c>
      <c r="E5467" s="28">
        <v>8.38</v>
      </c>
      <c r="F5467" s="28">
        <v>5.78</v>
      </c>
      <c r="G5467" s="28">
        <v>75.35</v>
      </c>
      <c r="H5467" s="28" t="str">
        <f>TRIM(PROPER('Base de datos cruda'!H5467))</f>
        <v>Casual</v>
      </c>
      <c r="I5467" s="28">
        <v>2.89</v>
      </c>
      <c r="J5467" s="28">
        <v>7.32</v>
      </c>
      <c r="K5467" s="28">
        <v>241.08</v>
      </c>
      <c r="L5467" s="28">
        <f>IF('Base de datos cruda'!L5467&lt;0,,'Base de datos cruda'!L5467)</f>
        <v>11.49</v>
      </c>
      <c r="M5467" s="28" t="str">
        <f>IF(TRIM(PROPER('Base de datos cruda'!M5467))="High","Alto",IF(TRIM(PROPER('Base de datos cruda'!M5467))="Medium","Medio","Bajo"))</f>
        <v>Alto</v>
      </c>
      <c r="N5467" s="29">
        <v>94.7081740532658</v>
      </c>
      <c r="O5467" s="32">
        <f t="shared" si="1"/>
        <v>94.70817405</v>
      </c>
      <c r="P5467" s="33">
        <f t="shared" si="2"/>
        <v>12.7</v>
      </c>
      <c r="Q5467" s="34">
        <f t="shared" si="3"/>
        <v>1.557620818</v>
      </c>
      <c r="R5467" s="35" t="str">
        <f t="shared" si="4"/>
        <v>Alto</v>
      </c>
      <c r="S5467" s="35" t="str">
        <f>IF(O5467="","",IF(O5467&gt;AVERAGE('Base de datos limpia'!$O$2:$O$8001),"Alto","Normal"))
</f>
        <v>Alto</v>
      </c>
      <c r="T5467" s="35" t="str">
        <f t="shared" si="5"/>
        <v>Gamer intensivo</v>
      </c>
      <c r="U5467" s="35"/>
    </row>
    <row r="5468">
      <c r="A5468" s="28">
        <v>5467.0</v>
      </c>
      <c r="B5468" s="28">
        <v>22.0</v>
      </c>
      <c r="C5468" s="28" t="str">
        <f>TRIM(PROPER('Base de datos cruda'!C5468))</f>
        <v>Male</v>
      </c>
      <c r="D5468" s="28">
        <v>3.98</v>
      </c>
      <c r="E5468" s="28">
        <v>6.5</v>
      </c>
      <c r="F5468" s="28">
        <v>6.03</v>
      </c>
      <c r="G5468" s="28">
        <v>99.21</v>
      </c>
      <c r="H5468" s="28" t="str">
        <f>TRIM(PROPER('Base de datos cruda'!H5468))</f>
        <v>Fps</v>
      </c>
      <c r="I5468" s="28">
        <v>1.3</v>
      </c>
      <c r="J5468" s="28">
        <v>5.33</v>
      </c>
      <c r="K5468" s="28">
        <v>281.43</v>
      </c>
      <c r="L5468" s="28">
        <f>IF('Base de datos cruda'!L5468&lt;0,,'Base de datos cruda'!L5468)</f>
        <v>11.31</v>
      </c>
      <c r="M5468" s="28" t="str">
        <f>IF(TRIM(PROPER('Base de datos cruda'!M5468))="High","Alto",IF(TRIM(PROPER('Base de datos cruda'!M5468))="Medium","Medio","Bajo"))</f>
        <v>Medio</v>
      </c>
      <c r="N5468" s="29">
        <v>78.11</v>
      </c>
      <c r="O5468" s="32">
        <f t="shared" si="1"/>
        <v>78.11</v>
      </c>
      <c r="P5468" s="33">
        <f t="shared" si="2"/>
        <v>9.31</v>
      </c>
      <c r="Q5468" s="34">
        <f t="shared" si="3"/>
        <v>1.633165829</v>
      </c>
      <c r="R5468" s="35" t="str">
        <f t="shared" si="4"/>
        <v>Alto</v>
      </c>
      <c r="S5468" s="35" t="str">
        <f>IF(O5468="","",IF(O5468&gt;AVERAGE('Base de datos limpia'!$O$2:$O$8001),"Alto","Normal"))
</f>
        <v>Alto</v>
      </c>
      <c r="T5468" s="35" t="str">
        <f t="shared" si="5"/>
        <v>Gamer intensivo</v>
      </c>
      <c r="U5468" s="35"/>
    </row>
    <row r="5469">
      <c r="A5469" s="28">
        <v>5468.0</v>
      </c>
      <c r="B5469" s="28">
        <v>21.0</v>
      </c>
      <c r="C5469" s="28" t="str">
        <f>TRIM(PROPER('Base de datos cruda'!C5469))</f>
        <v>Male</v>
      </c>
      <c r="D5469" s="28">
        <v>5.75</v>
      </c>
      <c r="E5469" s="28">
        <v>4.35</v>
      </c>
      <c r="F5469" s="28">
        <v>8.76</v>
      </c>
      <c r="G5469" s="28">
        <v>78.25</v>
      </c>
      <c r="H5469" s="28" t="str">
        <f>TRIM(PROPER('Base de datos cruda'!H5469))</f>
        <v>Fps</v>
      </c>
      <c r="I5469" s="28">
        <v>3.33</v>
      </c>
      <c r="J5469" s="28">
        <v>10.11</v>
      </c>
      <c r="K5469" s="28">
        <v>235.61</v>
      </c>
      <c r="L5469" s="28">
        <f>IF('Base de datos cruda'!L5469&lt;0,,'Base de datos cruda'!L5469)</f>
        <v>15.61</v>
      </c>
      <c r="M5469" s="28" t="str">
        <f>IF(TRIM(PROPER('Base de datos cruda'!M5469))="High","Alto",IF(TRIM(PROPER('Base de datos cruda'!M5469))="Medium","Medio","Bajo"))</f>
        <v>Bajo</v>
      </c>
      <c r="N5469" s="29">
        <v>65.9</v>
      </c>
      <c r="O5469" s="32">
        <f t="shared" si="1"/>
        <v>65.9</v>
      </c>
      <c r="P5469" s="33">
        <f t="shared" si="2"/>
        <v>15.86</v>
      </c>
      <c r="Q5469" s="34">
        <f t="shared" si="3"/>
        <v>0.7565217391</v>
      </c>
      <c r="R5469" s="35" t="str">
        <f t="shared" si="4"/>
        <v>Medio</v>
      </c>
      <c r="S5469" s="35" t="str">
        <f>IF(O5469="","",IF(O5469&gt;AVERAGE('Base de datos limpia'!$O$2:$O$8001),"Alto","Normal"))
</f>
        <v>Alto</v>
      </c>
      <c r="T5469" s="35" t="str">
        <f t="shared" si="5"/>
        <v>Gamer moderado</v>
      </c>
      <c r="U5469" s="35"/>
    </row>
    <row r="5470">
      <c r="A5470" s="28">
        <v>5469.0</v>
      </c>
      <c r="B5470" s="28">
        <v>22.0</v>
      </c>
      <c r="C5470" s="28" t="str">
        <f>TRIM(PROPER('Base de datos cruda'!C5470))</f>
        <v>Female</v>
      </c>
      <c r="D5470" s="28">
        <v>6.59</v>
      </c>
      <c r="E5470" s="28">
        <v>1.37</v>
      </c>
      <c r="F5470" s="28">
        <v>5.29</v>
      </c>
      <c r="G5470" s="28">
        <v>94.44</v>
      </c>
      <c r="H5470" s="28" t="str">
        <f>TRIM(PROPER('Base de datos cruda'!H5470))</f>
        <v>Rpg</v>
      </c>
      <c r="I5470" s="28">
        <v>4.53</v>
      </c>
      <c r="J5470" s="28">
        <v>8.96</v>
      </c>
      <c r="K5470" s="28">
        <v>245.72</v>
      </c>
      <c r="L5470" s="28">
        <f>IF('Base de datos cruda'!L5470&lt;0,,'Base de datos cruda'!L5470)</f>
        <v>10.63</v>
      </c>
      <c r="M5470" s="28" t="str">
        <f>IF(TRIM(PROPER('Base de datos cruda'!M5470))="High","Alto",IF(TRIM(PROPER('Base de datos cruda'!M5470))="Medium","Medio","Bajo"))</f>
        <v>Bajo</v>
      </c>
      <c r="N5470" s="29">
        <v>25.12</v>
      </c>
      <c r="O5470" s="32">
        <f t="shared" si="1"/>
        <v>25.12</v>
      </c>
      <c r="P5470" s="33">
        <f t="shared" si="2"/>
        <v>15.55</v>
      </c>
      <c r="Q5470" s="34">
        <f t="shared" si="3"/>
        <v>0.2078907436</v>
      </c>
      <c r="R5470" s="35" t="str">
        <f t="shared" si="4"/>
        <v>Bajo</v>
      </c>
      <c r="S5470" s="35" t="str">
        <f>IF(O5470="","",IF(O5470&gt;AVERAGE('Base de datos limpia'!$O$2:$O$8001),"Alto","Normal"))
</f>
        <v>Normal</v>
      </c>
      <c r="T5470" s="35" t="str">
        <f t="shared" si="5"/>
        <v>Gamer casual</v>
      </c>
      <c r="U5470" s="35"/>
    </row>
    <row r="5471">
      <c r="A5471" s="28">
        <v>5470.0</v>
      </c>
      <c r="B5471" s="28">
        <v>18.0</v>
      </c>
      <c r="C5471" s="28" t="str">
        <f>TRIM(PROPER('Base de datos cruda'!C5471))</f>
        <v>Female</v>
      </c>
      <c r="D5471" s="28">
        <v>1.8</v>
      </c>
      <c r="E5471" s="28">
        <v>3.09</v>
      </c>
      <c r="F5471" s="28">
        <v>6.46</v>
      </c>
      <c r="G5471" s="28">
        <v>95.52</v>
      </c>
      <c r="H5471" s="28" t="str">
        <f>TRIM(PROPER('Base de datos cruda'!H5471))</f>
        <v>Fps</v>
      </c>
      <c r="I5471" s="28">
        <v>0.35</v>
      </c>
      <c r="J5471" s="28">
        <v>3.8</v>
      </c>
      <c r="K5471" s="28">
        <v>290.89</v>
      </c>
      <c r="L5471" s="28">
        <f>IF('Base de datos cruda'!L5471&lt;0,,'Base de datos cruda'!L5471)</f>
        <v>6.12</v>
      </c>
      <c r="M5471" s="28" t="str">
        <f>IF(TRIM(PROPER('Base de datos cruda'!M5471))="High","Alto",IF(TRIM(PROPER('Base de datos cruda'!M5471))="Medium","Medio","Bajo"))</f>
        <v>Medio</v>
      </c>
      <c r="N5471" s="29">
        <v>85.4182292413113</v>
      </c>
      <c r="O5471" s="32">
        <f t="shared" si="1"/>
        <v>85.41822924</v>
      </c>
      <c r="P5471" s="33">
        <f t="shared" si="2"/>
        <v>5.6</v>
      </c>
      <c r="Q5471" s="34">
        <f t="shared" si="3"/>
        <v>1.716666667</v>
      </c>
      <c r="R5471" s="35" t="str">
        <f t="shared" si="4"/>
        <v>Alto</v>
      </c>
      <c r="S5471" s="35" t="str">
        <f>IF(O5471="","",IF(O5471&gt;AVERAGE('Base de datos limpia'!$O$2:$O$8001),"Alto","Normal"))
</f>
        <v>Alto</v>
      </c>
      <c r="T5471" s="35" t="str">
        <f t="shared" si="5"/>
        <v>Gamer moderado</v>
      </c>
      <c r="U5471" s="35"/>
    </row>
    <row r="5472">
      <c r="A5472" s="28">
        <v>5471.0</v>
      </c>
      <c r="B5472" s="28">
        <v>18.0</v>
      </c>
      <c r="C5472" s="28" t="str">
        <f>TRIM(PROPER('Base de datos cruda'!C5472))</f>
        <v>Female</v>
      </c>
      <c r="D5472" s="28">
        <v>2.69</v>
      </c>
      <c r="E5472" s="28">
        <v>9.0</v>
      </c>
      <c r="F5472" s="28">
        <v>8.76</v>
      </c>
      <c r="G5472" s="28">
        <v>66.31</v>
      </c>
      <c r="H5472" s="28" t="str">
        <f>TRIM(PROPER('Base de datos cruda'!H5472))</f>
        <v>Rpg</v>
      </c>
      <c r="I5472" s="28">
        <v>2.22</v>
      </c>
      <c r="J5472" s="28">
        <v>6.09</v>
      </c>
      <c r="K5472" s="28">
        <v>299.9</v>
      </c>
      <c r="L5472" s="28">
        <f>IF('Base de datos cruda'!L5472&lt;0,,'Base de datos cruda'!L5472)</f>
        <v>8.2</v>
      </c>
      <c r="M5472" s="28" t="str">
        <f>IF(TRIM(PROPER('Base de datos cruda'!M5472))="High","Alto",IF(TRIM(PROPER('Base de datos cruda'!M5472))="Medium","Medio","Bajo"))</f>
        <v>Medio</v>
      </c>
      <c r="N5472" s="29">
        <v>100.0</v>
      </c>
      <c r="O5472" s="32">
        <f t="shared" si="1"/>
        <v>100</v>
      </c>
      <c r="P5472" s="33">
        <f t="shared" si="2"/>
        <v>8.78</v>
      </c>
      <c r="Q5472" s="34">
        <f t="shared" si="3"/>
        <v>3.345724907</v>
      </c>
      <c r="R5472" s="35" t="str">
        <f t="shared" si="4"/>
        <v>Alto</v>
      </c>
      <c r="S5472" s="35" t="str">
        <f>IF(O5472="","",IF(O5472&gt;AVERAGE('Base de datos limpia'!$O$2:$O$8001),"Alto","Normal"))
</f>
        <v>Alto</v>
      </c>
      <c r="T5472" s="35" t="str">
        <f t="shared" si="5"/>
        <v>Gamer intensivo</v>
      </c>
      <c r="U5472" s="35"/>
    </row>
    <row r="5473">
      <c r="A5473" s="28">
        <v>5472.0</v>
      </c>
      <c r="B5473" s="28">
        <v>22.0</v>
      </c>
      <c r="C5473" s="28" t="str">
        <f>TRIM(PROPER('Base de datos cruda'!C5473))</f>
        <v>Female</v>
      </c>
      <c r="D5473" s="28">
        <v>1.79</v>
      </c>
      <c r="E5473" s="28">
        <v>8.36</v>
      </c>
      <c r="F5473" s="28">
        <v>6.38</v>
      </c>
      <c r="G5473" s="28">
        <v>88.61</v>
      </c>
      <c r="H5473" s="28" t="str">
        <f>TRIM(PROPER('Base de datos cruda'!H5473))</f>
        <v>Fps</v>
      </c>
      <c r="I5473" s="28">
        <v>0.75</v>
      </c>
      <c r="J5473" s="28">
        <v>5.89</v>
      </c>
      <c r="K5473" s="28">
        <v>293.26</v>
      </c>
      <c r="L5473" s="28">
        <f>IF('Base de datos cruda'!L5473&lt;0,,'Base de datos cruda'!L5473)</f>
        <v>5.44</v>
      </c>
      <c r="M5473" s="28" t="str">
        <f>IF(TRIM(PROPER('Base de datos cruda'!M5473))="High","Alto",IF(TRIM(PROPER('Base de datos cruda'!M5473))="Medium","Medio","Bajo"))</f>
        <v>Medio</v>
      </c>
      <c r="N5473" s="29">
        <v>99.93</v>
      </c>
      <c r="O5473" s="32">
        <f t="shared" si="1"/>
        <v>99.93</v>
      </c>
      <c r="P5473" s="33">
        <f t="shared" si="2"/>
        <v>7.68</v>
      </c>
      <c r="Q5473" s="34">
        <f t="shared" si="3"/>
        <v>4.670391061</v>
      </c>
      <c r="R5473" s="35" t="str">
        <f t="shared" si="4"/>
        <v>Alto</v>
      </c>
      <c r="S5473" s="35" t="str">
        <f>IF(O5473="","",IF(O5473&gt;AVERAGE('Base de datos limpia'!$O$2:$O$8001),"Alto","Normal"))
</f>
        <v>Alto</v>
      </c>
      <c r="T5473" s="35" t="str">
        <f t="shared" si="5"/>
        <v>Gamer intensivo</v>
      </c>
      <c r="U5473" s="35"/>
    </row>
    <row r="5474">
      <c r="A5474" s="28">
        <v>5473.0</v>
      </c>
      <c r="B5474" s="28">
        <v>17.0</v>
      </c>
      <c r="C5474" s="28" t="str">
        <f>TRIM(PROPER('Base de datos cruda'!C5474))</f>
        <v>Male</v>
      </c>
      <c r="D5474" s="28">
        <v>3.62</v>
      </c>
      <c r="E5474" s="28">
        <v>6.17</v>
      </c>
      <c r="F5474" s="28">
        <v>8.32</v>
      </c>
      <c r="G5474" s="28">
        <v>71.1</v>
      </c>
      <c r="H5474" s="28" t="str">
        <f>TRIM(PROPER('Base de datos cruda'!H5474))</f>
        <v>Casual</v>
      </c>
      <c r="I5474" s="28">
        <v>4.05</v>
      </c>
      <c r="J5474" s="28">
        <v>7.72</v>
      </c>
      <c r="K5474" s="28">
        <v>258.95</v>
      </c>
      <c r="L5474" s="28">
        <f>IF('Base de datos cruda'!L5474&lt;0,,'Base de datos cruda'!L5474)</f>
        <v>4.6</v>
      </c>
      <c r="M5474" s="28" t="str">
        <f>IF(TRIM(PROPER('Base de datos cruda'!M5474))="High","Alto",IF(TRIM(PROPER('Base de datos cruda'!M5474))="Medium","Medio","Bajo"))</f>
        <v>Medio</v>
      </c>
      <c r="N5474" s="29">
        <v>71.93</v>
      </c>
      <c r="O5474" s="32">
        <f t="shared" si="1"/>
        <v>71.93</v>
      </c>
      <c r="P5474" s="33">
        <f t="shared" si="2"/>
        <v>11.34</v>
      </c>
      <c r="Q5474" s="34">
        <f t="shared" si="3"/>
        <v>1.70441989</v>
      </c>
      <c r="R5474" s="35" t="str">
        <f t="shared" si="4"/>
        <v>Alto</v>
      </c>
      <c r="S5474" s="35" t="str">
        <f>IF(O5474="","",IF(O5474&gt;AVERAGE('Base de datos limpia'!$O$2:$O$8001),"Alto","Normal"))
</f>
        <v>Alto</v>
      </c>
      <c r="T5474" s="35" t="str">
        <f t="shared" si="5"/>
        <v>Gamer intensivo</v>
      </c>
      <c r="U5474" s="35"/>
    </row>
    <row r="5475">
      <c r="A5475" s="28">
        <v>5474.0</v>
      </c>
      <c r="B5475" s="28">
        <v>16.0</v>
      </c>
      <c r="C5475" s="28" t="str">
        <f>TRIM(PROPER('Base de datos cruda'!C5475))</f>
        <v>Male</v>
      </c>
      <c r="D5475" s="28">
        <v>7.08</v>
      </c>
      <c r="E5475" s="28">
        <v>5.2</v>
      </c>
      <c r="F5475" s="28">
        <v>4.29</v>
      </c>
      <c r="G5475" s="28">
        <v>63.79</v>
      </c>
      <c r="H5475" s="28" t="str">
        <f>TRIM(PROPER('Base de datos cruda'!H5475))</f>
        <v>Fps</v>
      </c>
      <c r="I5475" s="28">
        <v>3.07</v>
      </c>
      <c r="J5475" s="28">
        <v>10.87</v>
      </c>
      <c r="K5475" s="28">
        <v>234.64</v>
      </c>
      <c r="L5475" s="28">
        <f>IF('Base de datos cruda'!L5475&lt;0,,'Base de datos cruda'!L5475)</f>
        <v>17.62</v>
      </c>
      <c r="M5475" s="28" t="str">
        <f>IF(TRIM(PROPER('Base de datos cruda'!M5475))="High","Alto",IF(TRIM(PROPER('Base de datos cruda'!M5475))="Medium","Medio","Bajo"))</f>
        <v>Bajo</v>
      </c>
      <c r="N5475" s="29">
        <v>31.36</v>
      </c>
      <c r="O5475" s="32">
        <f t="shared" si="1"/>
        <v>31.36</v>
      </c>
      <c r="P5475" s="33">
        <f t="shared" si="2"/>
        <v>17.95</v>
      </c>
      <c r="Q5475" s="34">
        <f t="shared" si="3"/>
        <v>0.7344632768</v>
      </c>
      <c r="R5475" s="35" t="str">
        <f t="shared" si="4"/>
        <v>Bajo</v>
      </c>
      <c r="S5475" s="35" t="str">
        <f>IF(O5475="","",IF(O5475&gt;AVERAGE('Base de datos limpia'!$O$2:$O$8001),"Alto","Normal"))
</f>
        <v>Normal</v>
      </c>
      <c r="T5475" s="35" t="str">
        <f t="shared" si="5"/>
        <v>Gamer moderado</v>
      </c>
      <c r="U5475" s="35"/>
    </row>
    <row r="5476">
      <c r="A5476" s="28">
        <v>5475.0</v>
      </c>
      <c r="B5476" s="28">
        <v>24.0</v>
      </c>
      <c r="C5476" s="28" t="str">
        <f>TRIM(PROPER('Base de datos cruda'!C5476))</f>
        <v>Male</v>
      </c>
      <c r="D5476" s="28">
        <v>2.76</v>
      </c>
      <c r="E5476" s="28">
        <v>6.82</v>
      </c>
      <c r="F5476" s="28">
        <v>8.77</v>
      </c>
      <c r="G5476" s="28">
        <v>94.99</v>
      </c>
      <c r="H5476" s="28" t="str">
        <f>TRIM(PROPER('Base de datos cruda'!H5476))</f>
        <v>Casual</v>
      </c>
      <c r="I5476" s="28">
        <v>4.4</v>
      </c>
      <c r="J5476" s="28">
        <v>8.72</v>
      </c>
      <c r="K5476" s="28">
        <v>278.48</v>
      </c>
      <c r="L5476" s="28">
        <f>IF('Base de datos cruda'!L5476&lt;0,,'Base de datos cruda'!L5476)</f>
        <v>7.64</v>
      </c>
      <c r="M5476" s="28" t="str">
        <f>IF(TRIM(PROPER('Base de datos cruda'!M5476))="High","Alto",IF(TRIM(PROPER('Base de datos cruda'!M5476))="Medium","Medio","Bajo"))</f>
        <v>Medio</v>
      </c>
      <c r="N5476" s="29">
        <v>99.13</v>
      </c>
      <c r="O5476" s="32">
        <f t="shared" si="1"/>
        <v>99.13</v>
      </c>
      <c r="P5476" s="33">
        <f t="shared" si="2"/>
        <v>11.48</v>
      </c>
      <c r="Q5476" s="34">
        <f t="shared" si="3"/>
        <v>2.471014493</v>
      </c>
      <c r="R5476" s="35" t="str">
        <f t="shared" si="4"/>
        <v>Alto</v>
      </c>
      <c r="S5476" s="35" t="str">
        <f>IF(O5476="","",IF(O5476&gt;AVERAGE('Base de datos limpia'!$O$2:$O$8001),"Alto","Normal"))
</f>
        <v>Alto</v>
      </c>
      <c r="T5476" s="35" t="str">
        <f t="shared" si="5"/>
        <v>Gamer intensivo</v>
      </c>
      <c r="U5476" s="35"/>
    </row>
    <row r="5477">
      <c r="A5477" s="28">
        <v>5476.0</v>
      </c>
      <c r="B5477" s="28">
        <v>24.0</v>
      </c>
      <c r="C5477" s="28" t="str">
        <f>TRIM(PROPER('Base de datos cruda'!C5477))</f>
        <v>Female</v>
      </c>
      <c r="D5477" s="28">
        <v>3.0</v>
      </c>
      <c r="E5477" s="28">
        <v>5.2</v>
      </c>
      <c r="F5477" s="28">
        <v>4.94</v>
      </c>
      <c r="G5477" s="28">
        <v>71.7</v>
      </c>
      <c r="H5477" s="28" t="str">
        <f>TRIM(PROPER('Base de datos cruda'!H5477))</f>
        <v>Casual</v>
      </c>
      <c r="I5477" s="28">
        <v>0.32</v>
      </c>
      <c r="J5477" s="28">
        <v>8.3</v>
      </c>
      <c r="K5477" s="28">
        <v>292.11</v>
      </c>
      <c r="L5477" s="28">
        <f>IF('Base de datos cruda'!L5477&lt;0,,'Base de datos cruda'!L5477)</f>
        <v>9.07</v>
      </c>
      <c r="M5477" s="28" t="str">
        <f>IF(TRIM(PROPER('Base de datos cruda'!M5477))="High","Alto",IF(TRIM(PROPER('Base de datos cruda'!M5477))="Medium","Medio","Bajo"))</f>
        <v>Medio</v>
      </c>
      <c r="N5477" s="29">
        <v>61.63</v>
      </c>
      <c r="O5477" s="32">
        <f t="shared" si="1"/>
        <v>61.63</v>
      </c>
      <c r="P5477" s="33">
        <f t="shared" si="2"/>
        <v>11.3</v>
      </c>
      <c r="Q5477" s="34">
        <f t="shared" si="3"/>
        <v>1.733333333</v>
      </c>
      <c r="R5477" s="35" t="str">
        <f t="shared" si="4"/>
        <v>Medio</v>
      </c>
      <c r="S5477" s="35" t="str">
        <f>IF(O5477="","",IF(O5477&gt;AVERAGE('Base de datos limpia'!$O$2:$O$8001),"Alto","Normal"))
</f>
        <v>Normal</v>
      </c>
      <c r="T5477" s="35" t="str">
        <f t="shared" si="5"/>
        <v>Gamer moderado</v>
      </c>
      <c r="U5477" s="35"/>
    </row>
    <row r="5478">
      <c r="A5478" s="28">
        <v>5477.0</v>
      </c>
      <c r="B5478" s="28">
        <v>22.0</v>
      </c>
      <c r="C5478" s="28" t="str">
        <f>TRIM(PROPER('Base de datos cruda'!C5478))</f>
        <v>Female</v>
      </c>
      <c r="D5478" s="28">
        <v>6.88</v>
      </c>
      <c r="E5478" s="28">
        <v>6.8</v>
      </c>
      <c r="F5478" s="28">
        <v>8.9</v>
      </c>
      <c r="G5478" s="28">
        <v>73.81</v>
      </c>
      <c r="H5478" s="28" t="str">
        <f>TRIM(PROPER('Base de datos cruda'!H5478))</f>
        <v>Casual</v>
      </c>
      <c r="I5478" s="28">
        <v>4.53</v>
      </c>
      <c r="J5478" s="28">
        <v>9.07</v>
      </c>
      <c r="K5478" s="28">
        <v>240.74</v>
      </c>
      <c r="L5478" s="28">
        <f>IF('Base de datos cruda'!L5478&lt;0,,'Base de datos cruda'!L5478)</f>
        <v>12.92</v>
      </c>
      <c r="M5478" s="28" t="str">
        <f>IF(TRIM(PROPER('Base de datos cruda'!M5478))="High","Alto",IF(TRIM(PROPER('Base de datos cruda'!M5478))="Medium","Medio","Bajo"))</f>
        <v>Bajo</v>
      </c>
      <c r="N5478" s="29">
        <v>59.29</v>
      </c>
      <c r="O5478" s="32">
        <f t="shared" si="1"/>
        <v>59.29</v>
      </c>
      <c r="P5478" s="33">
        <f t="shared" si="2"/>
        <v>15.95</v>
      </c>
      <c r="Q5478" s="34">
        <f t="shared" si="3"/>
        <v>0.988372093</v>
      </c>
      <c r="R5478" s="35" t="str">
        <f t="shared" si="4"/>
        <v>Medio</v>
      </c>
      <c r="S5478" s="35" t="str">
        <f>IF(O5478="","",IF(O5478&gt;AVERAGE('Base de datos limpia'!$O$2:$O$8001),"Alto","Normal"))
</f>
        <v>Normal</v>
      </c>
      <c r="T5478" s="35" t="str">
        <f t="shared" si="5"/>
        <v>Gamer intensivo</v>
      </c>
      <c r="U5478" s="35"/>
    </row>
    <row r="5479">
      <c r="A5479" s="28">
        <v>5478.0</v>
      </c>
      <c r="B5479" s="28">
        <v>22.0</v>
      </c>
      <c r="C5479" s="28" t="str">
        <f>TRIM(PROPER('Base de datos cruda'!C5479))</f>
        <v>Female</v>
      </c>
      <c r="D5479" s="28">
        <v>4.12</v>
      </c>
      <c r="E5479" s="28">
        <v>3.77</v>
      </c>
      <c r="F5479" s="28">
        <v>4.88</v>
      </c>
      <c r="G5479" s="28">
        <v>72.96</v>
      </c>
      <c r="H5479" s="28" t="str">
        <f>TRIM(PROPER('Base de datos cruda'!H5479))</f>
        <v>Rpg</v>
      </c>
      <c r="I5479" s="28">
        <v>0.34</v>
      </c>
      <c r="J5479" s="28">
        <v>8.91</v>
      </c>
      <c r="K5479" s="28">
        <v>264.27</v>
      </c>
      <c r="L5479" s="28">
        <f>IF('Base de datos cruda'!L5479&lt;0,,'Base de datos cruda'!L5479)</f>
        <v>9.15</v>
      </c>
      <c r="M5479" s="28" t="str">
        <f>IF(TRIM(PROPER('Base de datos cruda'!M5479))="High","Alto",IF(TRIM(PROPER('Base de datos cruda'!M5479))="Medium","Medio","Bajo"))</f>
        <v>Medio</v>
      </c>
      <c r="N5479" s="29">
        <v>54.34</v>
      </c>
      <c r="O5479" s="32">
        <f t="shared" si="1"/>
        <v>54.34</v>
      </c>
      <c r="P5479" s="33">
        <f t="shared" si="2"/>
        <v>13.03</v>
      </c>
      <c r="Q5479" s="34">
        <f t="shared" si="3"/>
        <v>0.9150485437</v>
      </c>
      <c r="R5479" s="35" t="str">
        <f t="shared" si="4"/>
        <v>Medio</v>
      </c>
      <c r="S5479" s="35" t="str">
        <f>IF(O5479="","",IF(O5479&gt;AVERAGE('Base de datos limpia'!$O$2:$O$8001),"Alto","Normal"))
</f>
        <v>Normal</v>
      </c>
      <c r="T5479" s="35" t="str">
        <f t="shared" si="5"/>
        <v>Gamer moderado</v>
      </c>
      <c r="U5479" s="35"/>
    </row>
    <row r="5480">
      <c r="A5480" s="28">
        <v>5479.0</v>
      </c>
      <c r="B5480" s="28">
        <v>18.0</v>
      </c>
      <c r="C5480" s="28" t="str">
        <f>TRIM(PROPER('Base de datos cruda'!C5480))</f>
        <v>Female</v>
      </c>
      <c r="D5480" s="28">
        <v>4.28</v>
      </c>
      <c r="E5480" s="28">
        <v>8.55</v>
      </c>
      <c r="F5480" s="28">
        <v>6.22</v>
      </c>
      <c r="G5480" s="28">
        <v>68.01</v>
      </c>
      <c r="H5480" s="28" t="str">
        <f>TRIM(PROPER('Base de datos cruda'!H5480))</f>
        <v>Casual</v>
      </c>
      <c r="I5480" s="28">
        <v>1.44</v>
      </c>
      <c r="J5480" s="28">
        <v>8.13</v>
      </c>
      <c r="K5480" s="28">
        <v>258.61</v>
      </c>
      <c r="L5480" s="28">
        <f>IF('Base de datos cruda'!L5480&lt;0,,'Base de datos cruda'!L5480)</f>
        <v>12.36</v>
      </c>
      <c r="M5480" s="28" t="str">
        <f>IF(TRIM(PROPER('Base de datos cruda'!M5480))="High","Alto",IF(TRIM(PROPER('Base de datos cruda'!M5480))="Medium","Medio","Bajo"))</f>
        <v>Medio</v>
      </c>
      <c r="N5480" s="29">
        <v>81.9030683055202</v>
      </c>
      <c r="O5480" s="32">
        <f t="shared" si="1"/>
        <v>81.90306831</v>
      </c>
      <c r="P5480" s="33">
        <f t="shared" si="2"/>
        <v>12.41</v>
      </c>
      <c r="Q5480" s="34">
        <f t="shared" si="3"/>
        <v>1.997663551</v>
      </c>
      <c r="R5480" s="35" t="str">
        <f t="shared" si="4"/>
        <v>Alto</v>
      </c>
      <c r="S5480" s="35" t="str">
        <f>IF(O5480="","",IF(O5480&gt;AVERAGE('Base de datos limpia'!$O$2:$O$8001),"Alto","Normal"))
</f>
        <v>Alto</v>
      </c>
      <c r="T5480" s="35" t="str">
        <f t="shared" si="5"/>
        <v>Gamer intensivo</v>
      </c>
      <c r="U5480" s="35"/>
    </row>
    <row r="5481">
      <c r="A5481" s="28">
        <v>5480.0</v>
      </c>
      <c r="B5481" s="28">
        <v>17.0</v>
      </c>
      <c r="C5481" s="28" t="str">
        <f>TRIM(PROPER('Base de datos cruda'!C5481))</f>
        <v>Female</v>
      </c>
      <c r="D5481" s="28">
        <v>6.89</v>
      </c>
      <c r="E5481" s="28">
        <v>7.32</v>
      </c>
      <c r="F5481" s="28">
        <v>5.54</v>
      </c>
      <c r="G5481" s="28">
        <v>77.38</v>
      </c>
      <c r="H5481" s="28" t="str">
        <f>TRIM(PROPER('Base de datos cruda'!H5481))</f>
        <v>Rpg</v>
      </c>
      <c r="I5481" s="28">
        <v>0.78</v>
      </c>
      <c r="J5481" s="28">
        <v>8.24</v>
      </c>
      <c r="K5481" s="28">
        <v>226.34</v>
      </c>
      <c r="L5481" s="28">
        <f>IF('Base de datos cruda'!L5481&lt;0,,'Base de datos cruda'!L5481)</f>
        <v>17.7</v>
      </c>
      <c r="M5481" s="28" t="str">
        <f>IF(TRIM(PROPER('Base de datos cruda'!M5481))="High","Alto",IF(TRIM(PROPER('Base de datos cruda'!M5481))="Medium","Medio","Bajo"))</f>
        <v>Alto</v>
      </c>
      <c r="N5481" s="29">
        <v>58.5122771133238</v>
      </c>
      <c r="O5481" s="32">
        <f t="shared" si="1"/>
        <v>58.51227711</v>
      </c>
      <c r="P5481" s="33">
        <f t="shared" si="2"/>
        <v>15.13</v>
      </c>
      <c r="Q5481" s="34">
        <f t="shared" si="3"/>
        <v>1.062409289</v>
      </c>
      <c r="R5481" s="35" t="str">
        <f t="shared" si="4"/>
        <v>Medio</v>
      </c>
      <c r="S5481" s="35" t="str">
        <f>IF(O5481="","",IF(O5481&gt;AVERAGE('Base de datos limpia'!$O$2:$O$8001),"Alto","Normal"))
</f>
        <v>Normal</v>
      </c>
      <c r="T5481" s="35" t="str">
        <f t="shared" si="5"/>
        <v>Gamer intensivo</v>
      </c>
      <c r="U5481" s="35"/>
    </row>
    <row r="5482">
      <c r="A5482" s="28">
        <v>5481.0</v>
      </c>
      <c r="B5482" s="28">
        <v>22.0</v>
      </c>
      <c r="C5482" s="28" t="str">
        <f>TRIM(PROPER('Base de datos cruda'!C5482))</f>
        <v>Male</v>
      </c>
      <c r="D5482" s="28">
        <v>3.92</v>
      </c>
      <c r="E5482" s="28">
        <v>3.97</v>
      </c>
      <c r="F5482" s="28">
        <v>6.17</v>
      </c>
      <c r="G5482" s="28">
        <v>77.13</v>
      </c>
      <c r="H5482" s="28" t="str">
        <f>TRIM(PROPER('Base de datos cruda'!H5482))</f>
        <v>Fps</v>
      </c>
      <c r="I5482" s="28">
        <v>0.73</v>
      </c>
      <c r="J5482" s="28">
        <v>5.17</v>
      </c>
      <c r="K5482" s="28">
        <v>267.1</v>
      </c>
      <c r="L5482" s="28">
        <f>IF('Base de datos cruda'!L5482&lt;0,,'Base de datos cruda'!L5482)</f>
        <v>7.61</v>
      </c>
      <c r="M5482" s="28" t="str">
        <f>IF(TRIM(PROPER('Base de datos cruda'!M5482))="High","Alto",IF(TRIM(PROPER('Base de datos cruda'!M5482))="Medium","Medio","Bajo"))</f>
        <v>Medio</v>
      </c>
      <c r="N5482" s="29">
        <v>55.79</v>
      </c>
      <c r="O5482" s="32">
        <f t="shared" si="1"/>
        <v>55.79</v>
      </c>
      <c r="P5482" s="33">
        <f t="shared" si="2"/>
        <v>9.09</v>
      </c>
      <c r="Q5482" s="34">
        <f t="shared" si="3"/>
        <v>1.012755102</v>
      </c>
      <c r="R5482" s="35" t="str">
        <f t="shared" si="4"/>
        <v>Medio</v>
      </c>
      <c r="S5482" s="35" t="str">
        <f>IF(O5482="","",IF(O5482&gt;AVERAGE('Base de datos limpia'!$O$2:$O$8001),"Alto","Normal"))
</f>
        <v>Normal</v>
      </c>
      <c r="T5482" s="35" t="str">
        <f t="shared" si="5"/>
        <v>Gamer moderado</v>
      </c>
      <c r="U5482" s="35"/>
    </row>
    <row r="5483">
      <c r="A5483" s="28">
        <v>5482.0</v>
      </c>
      <c r="B5483" s="28">
        <v>24.0</v>
      </c>
      <c r="C5483" s="28" t="str">
        <f>TRIM(PROPER('Base de datos cruda'!C5483))</f>
        <v>Male</v>
      </c>
      <c r="D5483" s="28">
        <v>5.45</v>
      </c>
      <c r="E5483" s="28">
        <v>8.48</v>
      </c>
      <c r="F5483" s="28">
        <v>5.25</v>
      </c>
      <c r="G5483" s="28">
        <v>76.35</v>
      </c>
      <c r="H5483" s="28" t="str">
        <f>TRIM(PROPER('Base de datos cruda'!H5483))</f>
        <v>Casual</v>
      </c>
      <c r="I5483" s="28">
        <v>0.86</v>
      </c>
      <c r="J5483" s="28">
        <v>10.45</v>
      </c>
      <c r="K5483" s="28">
        <v>268.24</v>
      </c>
      <c r="L5483" s="28">
        <f>IF('Base de datos cruda'!L5483&lt;0,,'Base de datos cruda'!L5483)</f>
        <v>16.43</v>
      </c>
      <c r="M5483" s="28" t="str">
        <f>IF(TRIM(PROPER('Base de datos cruda'!M5483))="High","Alto",IF(TRIM(PROPER('Base de datos cruda'!M5483))="Medium","Medio","Bajo"))</f>
        <v>Alto</v>
      </c>
      <c r="N5483" s="29">
        <v>81.5667817190451</v>
      </c>
      <c r="O5483" s="32">
        <f t="shared" si="1"/>
        <v>81.56678172</v>
      </c>
      <c r="P5483" s="33">
        <f t="shared" si="2"/>
        <v>15.9</v>
      </c>
      <c r="Q5483" s="34">
        <f t="shared" si="3"/>
        <v>1.555963303</v>
      </c>
      <c r="R5483" s="35" t="str">
        <f t="shared" si="4"/>
        <v>Alto</v>
      </c>
      <c r="S5483" s="35" t="str">
        <f>IF(O5483="","",IF(O5483&gt;AVERAGE('Base de datos limpia'!$O$2:$O$8001),"Alto","Normal"))
</f>
        <v>Alto</v>
      </c>
      <c r="T5483" s="35" t="str">
        <f t="shared" si="5"/>
        <v>Gamer intensivo</v>
      </c>
      <c r="U5483" s="35"/>
    </row>
    <row r="5484">
      <c r="A5484" s="28">
        <v>5483.0</v>
      </c>
      <c r="B5484" s="28">
        <v>16.0</v>
      </c>
      <c r="C5484" s="28" t="str">
        <f>TRIM(PROPER('Base de datos cruda'!C5484))</f>
        <v>Male</v>
      </c>
      <c r="D5484" s="28">
        <v>0.69</v>
      </c>
      <c r="E5484" s="28">
        <v>5.39</v>
      </c>
      <c r="F5484" s="28">
        <v>8.83</v>
      </c>
      <c r="G5484" s="28">
        <v>96.65</v>
      </c>
      <c r="H5484" s="28" t="str">
        <f>TRIM(PROPER('Base de datos cruda'!H5484))</f>
        <v>Rpg</v>
      </c>
      <c r="I5484" s="28">
        <v>2.4</v>
      </c>
      <c r="J5484" s="28">
        <v>4.41</v>
      </c>
      <c r="K5484" s="28">
        <v>310.28</v>
      </c>
      <c r="L5484" s="28">
        <f>IF('Base de datos cruda'!L5484&lt;0,,'Base de datos cruda'!L5484)</f>
        <v>2.38</v>
      </c>
      <c r="M5484" s="28" t="str">
        <f>IF(TRIM(PROPER('Base de datos cruda'!M5484))="High","Alto",IF(TRIM(PROPER('Base de datos cruda'!M5484))="Medium","Medio","Bajo"))</f>
        <v>Medio</v>
      </c>
      <c r="N5484" s="29">
        <v>91.83</v>
      </c>
      <c r="O5484" s="32">
        <f t="shared" si="1"/>
        <v>91.83</v>
      </c>
      <c r="P5484" s="33">
        <f t="shared" si="2"/>
        <v>5.1</v>
      </c>
      <c r="Q5484" s="34">
        <f t="shared" si="3"/>
        <v>7.811594203</v>
      </c>
      <c r="R5484" s="35" t="str">
        <f t="shared" si="4"/>
        <v>Alto</v>
      </c>
      <c r="S5484" s="35" t="str">
        <f>IF(O5484="","",IF(O5484&gt;AVERAGE('Base de datos limpia'!$O$2:$O$8001),"Alto","Normal"))
</f>
        <v>Alto</v>
      </c>
      <c r="T5484" s="35" t="str">
        <f t="shared" si="5"/>
        <v>Gamer moderado</v>
      </c>
      <c r="U5484" s="35"/>
    </row>
    <row r="5485">
      <c r="A5485" s="28">
        <v>5484.0</v>
      </c>
      <c r="B5485" s="28">
        <v>19.0</v>
      </c>
      <c r="C5485" s="28" t="str">
        <f>TRIM(PROPER('Base de datos cruda'!C5485))</f>
        <v>Male</v>
      </c>
      <c r="D5485" s="28">
        <v>1.43</v>
      </c>
      <c r="E5485" s="28">
        <v>2.57</v>
      </c>
      <c r="F5485" s="28">
        <v>5.53</v>
      </c>
      <c r="G5485" s="28">
        <v>73.59</v>
      </c>
      <c r="H5485" s="28" t="str">
        <f>TRIM(PROPER('Base de datos cruda'!H5485))</f>
        <v>Fps</v>
      </c>
      <c r="I5485" s="28">
        <v>3.92</v>
      </c>
      <c r="J5485" s="28">
        <v>5.29</v>
      </c>
      <c r="K5485" s="28">
        <v>312.31</v>
      </c>
      <c r="L5485" s="28">
        <f>IF('Base de datos cruda'!L5485&lt;0,,'Base de datos cruda'!L5485)</f>
        <v>3.91</v>
      </c>
      <c r="M5485" s="28" t="str">
        <f>IF(TRIM(PROPER('Base de datos cruda'!M5485))="High","Alto",IF(TRIM(PROPER('Base de datos cruda'!M5485))="Medium","Medio","Bajo"))</f>
        <v>Medio</v>
      </c>
      <c r="N5485" s="29">
        <v>60.74</v>
      </c>
      <c r="O5485" s="32">
        <f t="shared" si="1"/>
        <v>60.74</v>
      </c>
      <c r="P5485" s="33">
        <f t="shared" si="2"/>
        <v>6.72</v>
      </c>
      <c r="Q5485" s="34">
        <f t="shared" si="3"/>
        <v>1.797202797</v>
      </c>
      <c r="R5485" s="35" t="str">
        <f t="shared" si="4"/>
        <v>Medio</v>
      </c>
      <c r="S5485" s="35" t="str">
        <f>IF(O5485="","",IF(O5485&gt;AVERAGE('Base de datos limpia'!$O$2:$O$8001),"Alto","Normal"))
</f>
        <v>Normal</v>
      </c>
      <c r="T5485" s="35" t="str">
        <f t="shared" si="5"/>
        <v>Gamer casual</v>
      </c>
      <c r="U5485" s="35"/>
    </row>
    <row r="5486">
      <c r="A5486" s="28">
        <v>5485.0</v>
      </c>
      <c r="B5486" s="28">
        <v>21.0</v>
      </c>
      <c r="C5486" s="28" t="str">
        <f>TRIM(PROPER('Base de datos cruda'!C5486))</f>
        <v>Female</v>
      </c>
      <c r="D5486" s="28">
        <v>3.24</v>
      </c>
      <c r="E5486" s="28">
        <v>1.7</v>
      </c>
      <c r="F5486" s="28">
        <v>7.27</v>
      </c>
      <c r="G5486" s="28">
        <v>61.22</v>
      </c>
      <c r="H5486" s="28" t="str">
        <f>TRIM(PROPER('Base de datos cruda'!H5486))</f>
        <v>Casual</v>
      </c>
      <c r="I5486" s="28">
        <v>4.49</v>
      </c>
      <c r="J5486" s="28">
        <v>5.92</v>
      </c>
      <c r="K5486" s="28">
        <v>266.31</v>
      </c>
      <c r="L5486" s="28">
        <f>IF('Base de datos cruda'!L5486&lt;0,,'Base de datos cruda'!L5486)</f>
        <v>4.98</v>
      </c>
      <c r="M5486" s="28" t="str">
        <f>IF(TRIM(PROPER('Base de datos cruda'!M5486))="High","Alto",IF(TRIM(PROPER('Base de datos cruda'!M5486))="Medium","Medio","Bajo"))</f>
        <v>Medio</v>
      </c>
      <c r="N5486" s="29">
        <v>37.51</v>
      </c>
      <c r="O5486" s="32">
        <f t="shared" si="1"/>
        <v>37.51</v>
      </c>
      <c r="P5486" s="33">
        <f t="shared" si="2"/>
        <v>9.16</v>
      </c>
      <c r="Q5486" s="34">
        <f t="shared" si="3"/>
        <v>0.524691358</v>
      </c>
      <c r="R5486" s="35" t="str">
        <f t="shared" si="4"/>
        <v>Bajo</v>
      </c>
      <c r="S5486" s="35" t="str">
        <f>IF(O5486="","",IF(O5486&gt;AVERAGE('Base de datos limpia'!$O$2:$O$8001),"Alto","Normal"))
</f>
        <v>Normal</v>
      </c>
      <c r="T5486" s="35" t="str">
        <f t="shared" si="5"/>
        <v>Gamer casual</v>
      </c>
      <c r="U5486" s="35"/>
    </row>
    <row r="5487">
      <c r="A5487" s="28">
        <v>5486.0</v>
      </c>
      <c r="B5487" s="28">
        <v>22.0</v>
      </c>
      <c r="C5487" s="28" t="str">
        <f>TRIM(PROPER('Base de datos cruda'!C5487))</f>
        <v>Male</v>
      </c>
      <c r="D5487" s="28">
        <v>3.96</v>
      </c>
      <c r="E5487" s="28">
        <v>7.3</v>
      </c>
      <c r="F5487" s="28">
        <v>4.69</v>
      </c>
      <c r="G5487" s="28">
        <v>67.14</v>
      </c>
      <c r="H5487" s="28" t="str">
        <f>TRIM(PROPER('Base de datos cruda'!H5487))</f>
        <v>Rpg</v>
      </c>
      <c r="I5487" s="28">
        <v>2.83</v>
      </c>
      <c r="J5487" s="28">
        <v>9.61</v>
      </c>
      <c r="K5487" s="28">
        <v>253.27</v>
      </c>
      <c r="L5487" s="28">
        <f>IF('Base de datos cruda'!L5487&lt;0,,'Base de datos cruda'!L5487)</f>
        <v>11.74</v>
      </c>
      <c r="M5487" s="28" t="str">
        <f>IF(TRIM(PROPER('Base de datos cruda'!M5487))="High","Alto",IF(TRIM(PROPER('Base de datos cruda'!M5487))="Medium","Medio","Bajo"))</f>
        <v>Alto</v>
      </c>
      <c r="N5487" s="29">
        <v>69.06</v>
      </c>
      <c r="O5487" s="32">
        <f t="shared" si="1"/>
        <v>69.06</v>
      </c>
      <c r="P5487" s="33">
        <f t="shared" si="2"/>
        <v>13.57</v>
      </c>
      <c r="Q5487" s="34">
        <f t="shared" si="3"/>
        <v>1.843434343</v>
      </c>
      <c r="R5487" s="35" t="str">
        <f t="shared" si="4"/>
        <v>Medio</v>
      </c>
      <c r="S5487" s="35" t="str">
        <f>IF(O5487="","",IF(O5487&gt;AVERAGE('Base de datos limpia'!$O$2:$O$8001),"Alto","Normal"))
</f>
        <v>Alto</v>
      </c>
      <c r="T5487" s="35" t="str">
        <f t="shared" si="5"/>
        <v>Gamer intensivo</v>
      </c>
      <c r="U5487" s="35"/>
    </row>
    <row r="5488">
      <c r="A5488" s="28">
        <v>5487.0</v>
      </c>
      <c r="B5488" s="28">
        <v>22.0</v>
      </c>
      <c r="C5488" s="28" t="str">
        <f>TRIM(PROPER('Base de datos cruda'!C5488))</f>
        <v>Female</v>
      </c>
      <c r="D5488" s="28">
        <v>7.73</v>
      </c>
      <c r="E5488" s="28">
        <v>8.79</v>
      </c>
      <c r="F5488" s="28">
        <v>8.12</v>
      </c>
      <c r="G5488" s="28">
        <v>88.86</v>
      </c>
      <c r="H5488" s="28" t="str">
        <f>TRIM(PROPER('Base de datos cruda'!H5488))</f>
        <v>Casual</v>
      </c>
      <c r="I5488" s="28">
        <v>0.79</v>
      </c>
      <c r="J5488" s="28">
        <v>12.3</v>
      </c>
      <c r="K5488" s="28">
        <v>217.79</v>
      </c>
      <c r="L5488" s="28">
        <f>IF('Base de datos cruda'!L5488&lt;0,,'Base de datos cruda'!L5488)</f>
        <v>17.35</v>
      </c>
      <c r="M5488" s="28" t="str">
        <f>IF(TRIM(PROPER('Base de datos cruda'!M5488))="High","Alto",IF(TRIM(PROPER('Base de datos cruda'!M5488))="Medium","Medio","Bajo"))</f>
        <v>Bajo</v>
      </c>
      <c r="N5488" s="29">
        <v>75.296153380902</v>
      </c>
      <c r="O5488" s="32">
        <f t="shared" si="1"/>
        <v>75.29615338</v>
      </c>
      <c r="P5488" s="33">
        <f t="shared" si="2"/>
        <v>20.03</v>
      </c>
      <c r="Q5488" s="34">
        <f t="shared" si="3"/>
        <v>1.137128072</v>
      </c>
      <c r="R5488" s="35" t="str">
        <f t="shared" si="4"/>
        <v>Alto</v>
      </c>
      <c r="S5488" s="35" t="str">
        <f>IF(O5488="","",IF(O5488&gt;AVERAGE('Base de datos limpia'!$O$2:$O$8001),"Alto","Normal"))
</f>
        <v>Alto</v>
      </c>
      <c r="T5488" s="35" t="str">
        <f t="shared" si="5"/>
        <v>Gamer intensivo</v>
      </c>
      <c r="U5488" s="35"/>
    </row>
    <row r="5489">
      <c r="A5489" s="28">
        <v>5488.0</v>
      </c>
      <c r="B5489" s="28">
        <v>17.0</v>
      </c>
      <c r="C5489" s="28" t="str">
        <f>TRIM(PROPER('Base de datos cruda'!C5489))</f>
        <v>Female</v>
      </c>
      <c r="D5489" s="28">
        <v>7.77</v>
      </c>
      <c r="E5489" s="28">
        <v>8.27</v>
      </c>
      <c r="F5489" s="28">
        <v>6.71</v>
      </c>
      <c r="G5489" s="28">
        <v>83.63</v>
      </c>
      <c r="H5489" s="28" t="str">
        <f>TRIM(PROPER('Base de datos cruda'!H5489))</f>
        <v>Casual</v>
      </c>
      <c r="I5489" s="28">
        <v>0.4</v>
      </c>
      <c r="J5489" s="28">
        <v>13.41</v>
      </c>
      <c r="K5489" s="28">
        <v>233.33</v>
      </c>
      <c r="L5489" s="28">
        <f>IF('Base de datos cruda'!L5489&lt;0,,'Base de datos cruda'!L5489)</f>
        <v>18.08</v>
      </c>
      <c r="M5489" s="28" t="str">
        <f>IF(TRIM(PROPER('Base de datos cruda'!M5489))="High","Alto",IF(TRIM(PROPER('Base de datos cruda'!M5489))="Medium","Medio","Bajo"))</f>
        <v>Bajo</v>
      </c>
      <c r="N5489" s="29">
        <v>70.1169153975822</v>
      </c>
      <c r="O5489" s="32">
        <f t="shared" si="1"/>
        <v>70.1169154</v>
      </c>
      <c r="P5489" s="33">
        <f t="shared" si="2"/>
        <v>21.18</v>
      </c>
      <c r="Q5489" s="34">
        <f t="shared" si="3"/>
        <v>1.064350064</v>
      </c>
      <c r="R5489" s="35" t="str">
        <f t="shared" si="4"/>
        <v>Alto</v>
      </c>
      <c r="S5489" s="35" t="str">
        <f>IF(O5489="","",IF(O5489&gt;AVERAGE('Base de datos limpia'!$O$2:$O$8001),"Alto","Normal"))
</f>
        <v>Alto</v>
      </c>
      <c r="T5489" s="35" t="str">
        <f t="shared" si="5"/>
        <v>Gamer intensivo</v>
      </c>
      <c r="U5489" s="35"/>
    </row>
    <row r="5490">
      <c r="A5490" s="28">
        <v>5489.0</v>
      </c>
      <c r="B5490" s="28">
        <v>19.0</v>
      </c>
      <c r="C5490" s="28" t="str">
        <f>TRIM(PROPER('Base de datos cruda'!C5490))</f>
        <v>Male</v>
      </c>
      <c r="D5490" s="28">
        <v>6.81</v>
      </c>
      <c r="E5490" s="28">
        <v>6.9</v>
      </c>
      <c r="F5490" s="28">
        <v>8.9</v>
      </c>
      <c r="G5490" s="28">
        <v>98.07</v>
      </c>
      <c r="H5490" s="28" t="str">
        <f>TRIM(PROPER('Base de datos cruda'!H5490))</f>
        <v>Fps</v>
      </c>
      <c r="I5490" s="28">
        <v>2.47</v>
      </c>
      <c r="J5490" s="28">
        <v>8.31</v>
      </c>
      <c r="K5490" s="28">
        <v>235.39</v>
      </c>
      <c r="L5490" s="28">
        <f>IF('Base de datos cruda'!L5490&lt;0,,'Base de datos cruda'!L5490)</f>
        <v>13.61</v>
      </c>
      <c r="M5490" s="28" t="str">
        <f>IF(TRIM(PROPER('Base de datos cruda'!M5490))="High","Alto",IF(TRIM(PROPER('Base de datos cruda'!M5490))="Medium","Medio","Bajo"))</f>
        <v>Bajo</v>
      </c>
      <c r="N5490" s="29">
        <v>67.49</v>
      </c>
      <c r="O5490" s="32">
        <f t="shared" si="1"/>
        <v>67.49</v>
      </c>
      <c r="P5490" s="33">
        <f t="shared" si="2"/>
        <v>15.12</v>
      </c>
      <c r="Q5490" s="34">
        <f t="shared" si="3"/>
        <v>1.013215859</v>
      </c>
      <c r="R5490" s="35" t="str">
        <f t="shared" si="4"/>
        <v>Medio</v>
      </c>
      <c r="S5490" s="35" t="str">
        <f>IF(O5490="","",IF(O5490&gt;AVERAGE('Base de datos limpia'!$O$2:$O$8001),"Alto","Normal"))
</f>
        <v>Alto</v>
      </c>
      <c r="T5490" s="35" t="str">
        <f t="shared" si="5"/>
        <v>Gamer intensivo</v>
      </c>
      <c r="U5490" s="35"/>
    </row>
    <row r="5491">
      <c r="A5491" s="28">
        <v>5490.0</v>
      </c>
      <c r="B5491" s="28">
        <v>20.0</v>
      </c>
      <c r="C5491" s="28" t="str">
        <f>TRIM(PROPER('Base de datos cruda'!C5491))</f>
        <v>Male</v>
      </c>
      <c r="D5491" s="28">
        <v>2.52</v>
      </c>
      <c r="E5491" s="28">
        <v>2.27</v>
      </c>
      <c r="F5491" s="28">
        <v>6.12</v>
      </c>
      <c r="G5491" s="28">
        <v>87.78</v>
      </c>
      <c r="H5491" s="28" t="str">
        <f>TRIM(PROPER('Base de datos cruda'!H5491))</f>
        <v>Fps</v>
      </c>
      <c r="I5491" s="28">
        <v>3.83</v>
      </c>
      <c r="J5491" s="28">
        <v>6.44</v>
      </c>
      <c r="K5491" s="28">
        <v>298.66</v>
      </c>
      <c r="L5491" s="28">
        <f>IF('Base de datos cruda'!L5491&lt;0,,'Base de datos cruda'!L5491)</f>
        <v>5.02</v>
      </c>
      <c r="M5491" s="28" t="str">
        <f>IF(TRIM(PROPER('Base de datos cruda'!M5491))="High","Alto",IF(TRIM(PROPER('Base de datos cruda'!M5491))="Medium","Medio","Bajo"))</f>
        <v>Medio</v>
      </c>
      <c r="N5491" s="29">
        <v>63.44</v>
      </c>
      <c r="O5491" s="32">
        <f t="shared" si="1"/>
        <v>63.44</v>
      </c>
      <c r="P5491" s="33">
        <f t="shared" si="2"/>
        <v>8.96</v>
      </c>
      <c r="Q5491" s="34">
        <f t="shared" si="3"/>
        <v>0.9007936508</v>
      </c>
      <c r="R5491" s="35" t="str">
        <f t="shared" si="4"/>
        <v>Medio</v>
      </c>
      <c r="S5491" s="35" t="str">
        <f>IF(O5491="","",IF(O5491&gt;AVERAGE('Base de datos limpia'!$O$2:$O$8001),"Alto","Normal"))
</f>
        <v>Normal</v>
      </c>
      <c r="T5491" s="35" t="str">
        <f t="shared" si="5"/>
        <v>Gamer casual</v>
      </c>
      <c r="U5491" s="35"/>
    </row>
    <row r="5492">
      <c r="A5492" s="28">
        <v>5491.0</v>
      </c>
      <c r="B5492" s="28">
        <v>16.0</v>
      </c>
      <c r="C5492" s="28" t="str">
        <f>TRIM(PROPER('Base de datos cruda'!C5492))</f>
        <v>Male</v>
      </c>
      <c r="D5492" s="28">
        <v>7.71</v>
      </c>
      <c r="E5492" s="28">
        <v>1.85</v>
      </c>
      <c r="F5492" s="28">
        <v>4.98</v>
      </c>
      <c r="G5492" s="28">
        <v>67.77</v>
      </c>
      <c r="H5492" s="28" t="str">
        <f>TRIM(PROPER('Base de datos cruda'!H5492))</f>
        <v>Casual</v>
      </c>
      <c r="I5492" s="28">
        <v>3.1</v>
      </c>
      <c r="J5492" s="28">
        <v>11.9</v>
      </c>
      <c r="K5492" s="28">
        <v>240.12</v>
      </c>
      <c r="L5492" s="28">
        <f>IF('Base de datos cruda'!L5492&lt;0,,'Base de datos cruda'!L5492)</f>
        <v>18.77</v>
      </c>
      <c r="M5492" s="28" t="str">
        <f>IF(TRIM(PROPER('Base de datos cruda'!M5492))="High","Alto",IF(TRIM(PROPER('Base de datos cruda'!M5492))="Medium","Medio","Bajo"))</f>
        <v>Bajo</v>
      </c>
      <c r="N5492" s="29">
        <v>7.02</v>
      </c>
      <c r="O5492" s="32">
        <f t="shared" si="1"/>
        <v>7.02</v>
      </c>
      <c r="P5492" s="33">
        <f t="shared" si="2"/>
        <v>19.61</v>
      </c>
      <c r="Q5492" s="34">
        <f t="shared" si="3"/>
        <v>0.2399481193</v>
      </c>
      <c r="R5492" s="35" t="str">
        <f t="shared" si="4"/>
        <v>Bajo</v>
      </c>
      <c r="S5492" s="35" t="str">
        <f>IF(O5492="","",IF(O5492&gt;AVERAGE('Base de datos limpia'!$O$2:$O$8001),"Alto","Normal"))
</f>
        <v>Normal</v>
      </c>
      <c r="T5492" s="35" t="str">
        <f t="shared" si="5"/>
        <v>Gamer casual</v>
      </c>
      <c r="U5492" s="35"/>
    </row>
    <row r="5493">
      <c r="A5493" s="28">
        <v>5492.0</v>
      </c>
      <c r="B5493" s="28">
        <v>16.0</v>
      </c>
      <c r="C5493" s="28" t="str">
        <f>TRIM(PROPER('Base de datos cruda'!C5493))</f>
        <v>Male</v>
      </c>
      <c r="D5493" s="28">
        <v>5.51</v>
      </c>
      <c r="E5493" s="28">
        <v>4.11</v>
      </c>
      <c r="F5493" s="28">
        <v>5.73</v>
      </c>
      <c r="G5493" s="28">
        <v>64.83</v>
      </c>
      <c r="H5493" s="28" t="str">
        <f>TRIM(PROPER('Base de datos cruda'!H5493))</f>
        <v>Rpg</v>
      </c>
      <c r="I5493" s="28">
        <v>2.91</v>
      </c>
      <c r="J5493" s="28">
        <v>7.14</v>
      </c>
      <c r="K5493" s="28">
        <v>244.31</v>
      </c>
      <c r="L5493" s="28">
        <f>IF('Base de datos cruda'!L5493&lt;0,,'Base de datos cruda'!L5493)</f>
        <v>11.71</v>
      </c>
      <c r="M5493" s="28" t="str">
        <f>IF(TRIM(PROPER('Base de datos cruda'!M5493))="High","Alto",IF(TRIM(PROPER('Base de datos cruda'!M5493))="Medium","Medio","Bajo"))</f>
        <v>Bajo</v>
      </c>
      <c r="N5493" s="29">
        <v>46.4153314877737</v>
      </c>
      <c r="O5493" s="32">
        <f t="shared" si="1"/>
        <v>46.41533149</v>
      </c>
      <c r="P5493" s="33">
        <f t="shared" si="2"/>
        <v>12.65</v>
      </c>
      <c r="Q5493" s="34">
        <f t="shared" si="3"/>
        <v>0.7459165154</v>
      </c>
      <c r="R5493" s="35" t="str">
        <f t="shared" si="4"/>
        <v>Bajo</v>
      </c>
      <c r="S5493" s="35" t="str">
        <f>IF(O5493="","",IF(O5493&gt;AVERAGE('Base de datos limpia'!$O$2:$O$8001),"Alto","Normal"))
</f>
        <v>Normal</v>
      </c>
      <c r="T5493" s="35" t="str">
        <f t="shared" si="5"/>
        <v>Gamer moderado</v>
      </c>
      <c r="U5493" s="35"/>
    </row>
    <row r="5494">
      <c r="A5494" s="28">
        <v>5493.0</v>
      </c>
      <c r="B5494" s="28">
        <v>18.0</v>
      </c>
      <c r="C5494" s="28" t="str">
        <f>TRIM(PROPER('Base de datos cruda'!C5494))</f>
        <v>Female</v>
      </c>
      <c r="D5494" s="28">
        <v>3.14</v>
      </c>
      <c r="E5494" s="28">
        <v>8.69</v>
      </c>
      <c r="F5494" s="28">
        <v>7.68</v>
      </c>
      <c r="G5494" s="28">
        <v>80.83</v>
      </c>
      <c r="H5494" s="28" t="str">
        <f>TRIM(PROPER('Base de datos cruda'!H5494))</f>
        <v>Fps</v>
      </c>
      <c r="I5494" s="28">
        <v>0.24</v>
      </c>
      <c r="J5494" s="28">
        <v>5.87</v>
      </c>
      <c r="K5494" s="28">
        <v>290.66</v>
      </c>
      <c r="L5494" s="28">
        <f>IF('Base de datos cruda'!L5494&lt;0,,'Base de datos cruda'!L5494)</f>
        <v>9.26</v>
      </c>
      <c r="M5494" s="28" t="str">
        <f>IF(TRIM(PROPER('Base de datos cruda'!M5494))="High","Alto",IF(TRIM(PROPER('Base de datos cruda'!M5494))="Medium","Medio","Bajo"))</f>
        <v>Medio</v>
      </c>
      <c r="N5494" s="29">
        <v>100.0</v>
      </c>
      <c r="O5494" s="32">
        <f t="shared" si="1"/>
        <v>100</v>
      </c>
      <c r="P5494" s="33">
        <f t="shared" si="2"/>
        <v>9.01</v>
      </c>
      <c r="Q5494" s="34">
        <f t="shared" si="3"/>
        <v>2.767515924</v>
      </c>
      <c r="R5494" s="35" t="str">
        <f t="shared" si="4"/>
        <v>Alto</v>
      </c>
      <c r="S5494" s="35" t="str">
        <f>IF(O5494="","",IF(O5494&gt;AVERAGE('Base de datos limpia'!$O$2:$O$8001),"Alto","Normal"))
</f>
        <v>Alto</v>
      </c>
      <c r="T5494" s="35" t="str">
        <f t="shared" si="5"/>
        <v>Gamer intensivo</v>
      </c>
      <c r="U5494" s="35"/>
    </row>
    <row r="5495">
      <c r="A5495" s="28">
        <v>5494.0</v>
      </c>
      <c r="B5495" s="28">
        <v>18.0</v>
      </c>
      <c r="C5495" s="28" t="str">
        <f>TRIM(PROPER('Base de datos cruda'!C5495))</f>
        <v>Male</v>
      </c>
      <c r="D5495" s="28">
        <v>5.61</v>
      </c>
      <c r="E5495" s="28">
        <v>9.66</v>
      </c>
      <c r="F5495" s="28">
        <v>7.3</v>
      </c>
      <c r="G5495" s="28">
        <v>86.61</v>
      </c>
      <c r="H5495" s="28" t="str">
        <f>TRIM(PROPER('Base de datos cruda'!H5495))</f>
        <v>Fps</v>
      </c>
      <c r="I5495" s="28">
        <v>2.06</v>
      </c>
      <c r="J5495" s="28">
        <v>7.68</v>
      </c>
      <c r="K5495" s="28">
        <v>266.56</v>
      </c>
      <c r="L5495" s="28">
        <f>IF('Base de datos cruda'!L5495&lt;0,,'Base de datos cruda'!L5495)</f>
        <v>10.37</v>
      </c>
      <c r="M5495" s="28" t="str">
        <f>IF(TRIM(PROPER('Base de datos cruda'!M5495))="High","Alto",IF(TRIM(PROPER('Base de datos cruda'!M5495))="Medium","Medio","Bajo"))</f>
        <v>Bajo</v>
      </c>
      <c r="N5495" s="29">
        <v>103.537660426345</v>
      </c>
      <c r="O5495" s="33" t="str">
        <f t="shared" si="1"/>
        <v/>
      </c>
      <c r="P5495" s="33">
        <f t="shared" si="2"/>
        <v>13.29</v>
      </c>
      <c r="Q5495" s="34">
        <f t="shared" si="3"/>
        <v>1.721925134</v>
      </c>
      <c r="R5495" s="35" t="str">
        <f t="shared" si="4"/>
        <v>Alto</v>
      </c>
      <c r="S5495" s="35" t="str">
        <f>IF(O5495="","",IF(O5495&gt;AVERAGE('Base de datos limpia'!$O$2:$O$8001),"Alto","Normal"))
</f>
        <v/>
      </c>
      <c r="T5495" s="35" t="str">
        <f t="shared" si="5"/>
        <v>Gamer intensivo</v>
      </c>
      <c r="U5495" s="35"/>
    </row>
    <row r="5496">
      <c r="A5496" s="28">
        <v>5495.0</v>
      </c>
      <c r="B5496" s="28">
        <v>23.0</v>
      </c>
      <c r="C5496" s="28" t="str">
        <f>TRIM(PROPER('Base de datos cruda'!C5496))</f>
        <v>Female</v>
      </c>
      <c r="D5496" s="28">
        <v>0.13</v>
      </c>
      <c r="E5496" s="28">
        <v>3.17</v>
      </c>
      <c r="F5496" s="28">
        <v>7.89</v>
      </c>
      <c r="G5496" s="28">
        <v>66.63</v>
      </c>
      <c r="H5496" s="28" t="str">
        <f>TRIM(PROPER('Base de datos cruda'!H5496))</f>
        <v>Fps</v>
      </c>
      <c r="I5496" s="28">
        <v>2.75</v>
      </c>
      <c r="J5496" s="28">
        <v>6.05</v>
      </c>
      <c r="K5496" s="28">
        <v>328.78</v>
      </c>
      <c r="L5496" s="28">
        <f>IF('Base de datos cruda'!L5496&lt;0,,'Base de datos cruda'!L5496)</f>
        <v>3.7</v>
      </c>
      <c r="M5496" s="28" t="str">
        <f>IF(TRIM(PROPER('Base de datos cruda'!M5496))="High","Alto",IF(TRIM(PROPER('Base de datos cruda'!M5496))="Medium","Medio","Bajo"))</f>
        <v>Medio</v>
      </c>
      <c r="N5496" s="29">
        <v>74.66</v>
      </c>
      <c r="O5496" s="32">
        <f t="shared" si="1"/>
        <v>74.66</v>
      </c>
      <c r="P5496" s="33">
        <f t="shared" si="2"/>
        <v>6.18</v>
      </c>
      <c r="Q5496" s="34">
        <f t="shared" si="3"/>
        <v>24.38461538</v>
      </c>
      <c r="R5496" s="35" t="str">
        <f t="shared" si="4"/>
        <v>Alto</v>
      </c>
      <c r="S5496" s="35" t="str">
        <f>IF(O5496="","",IF(O5496&gt;AVERAGE('Base de datos limpia'!$O$2:$O$8001),"Alto","Normal"))
</f>
        <v>Alto</v>
      </c>
      <c r="T5496" s="35" t="str">
        <f t="shared" si="5"/>
        <v>Gamer moderado</v>
      </c>
      <c r="U5496" s="35"/>
    </row>
    <row r="5497">
      <c r="A5497" s="28">
        <v>5496.0</v>
      </c>
      <c r="B5497" s="28">
        <v>24.0</v>
      </c>
      <c r="C5497" s="28" t="str">
        <f>TRIM(PROPER('Base de datos cruda'!C5497))</f>
        <v>Female</v>
      </c>
      <c r="D5497" s="28">
        <v>1.17</v>
      </c>
      <c r="E5497" s="28">
        <v>7.86</v>
      </c>
      <c r="F5497" s="28">
        <v>4.37</v>
      </c>
      <c r="G5497" s="28">
        <v>84.07</v>
      </c>
      <c r="H5497" s="28" t="str">
        <f>TRIM(PROPER('Base de datos cruda'!H5497))</f>
        <v>Rpg</v>
      </c>
      <c r="I5497" s="28">
        <v>2.99</v>
      </c>
      <c r="J5497" s="28">
        <v>4.89</v>
      </c>
      <c r="K5497" s="28">
        <v>290.02</v>
      </c>
      <c r="L5497" s="28">
        <f>IF('Base de datos cruda'!L5497&lt;0,,'Base de datos cruda'!L5497)</f>
        <v>8.47</v>
      </c>
      <c r="M5497" s="28" t="str">
        <f>IF(TRIM(PROPER('Base de datos cruda'!M5497))="High","Alto",IF(TRIM(PROPER('Base de datos cruda'!M5497))="Medium","Medio","Bajo"))</f>
        <v>Alto</v>
      </c>
      <c r="N5497" s="29">
        <v>95.14</v>
      </c>
      <c r="O5497" s="32">
        <f t="shared" si="1"/>
        <v>95.14</v>
      </c>
      <c r="P5497" s="33">
        <f t="shared" si="2"/>
        <v>6.06</v>
      </c>
      <c r="Q5497" s="34">
        <f t="shared" si="3"/>
        <v>6.717948718</v>
      </c>
      <c r="R5497" s="35" t="str">
        <f t="shared" si="4"/>
        <v>Alto</v>
      </c>
      <c r="S5497" s="35" t="str">
        <f>IF(O5497="","",IF(O5497&gt;AVERAGE('Base de datos limpia'!$O$2:$O$8001),"Alto","Normal"))
</f>
        <v>Alto</v>
      </c>
      <c r="T5497" s="35" t="str">
        <f t="shared" si="5"/>
        <v>Gamer intensivo</v>
      </c>
      <c r="U5497" s="35"/>
    </row>
    <row r="5498">
      <c r="A5498" s="28">
        <v>5497.0</v>
      </c>
      <c r="B5498" s="28">
        <v>16.0</v>
      </c>
      <c r="C5498" s="28" t="str">
        <f>TRIM(PROPER('Base de datos cruda'!C5498))</f>
        <v>Female</v>
      </c>
      <c r="D5498" s="28">
        <v>6.64</v>
      </c>
      <c r="E5498" s="28">
        <v>6.16</v>
      </c>
      <c r="F5498" s="28">
        <v>6.9</v>
      </c>
      <c r="G5498" s="28">
        <v>94.6</v>
      </c>
      <c r="H5498" s="28" t="str">
        <f>TRIM(PROPER('Base de datos cruda'!H5498))</f>
        <v>Fps</v>
      </c>
      <c r="I5498" s="28">
        <v>0.02</v>
      </c>
      <c r="J5498" s="28">
        <v>9.22</v>
      </c>
      <c r="K5498" s="28">
        <v>221.77</v>
      </c>
      <c r="L5498" s="28">
        <f>IF('Base de datos cruda'!L5498&lt;0,,'Base de datos cruda'!L5498)</f>
        <v>13.15</v>
      </c>
      <c r="M5498" s="28" t="str">
        <f>IF(TRIM(PROPER('Base de datos cruda'!M5498))="High","Alto",IF(TRIM(PROPER('Base de datos cruda'!M5498))="Medium","Medio","Bajo"))</f>
        <v>Bajo</v>
      </c>
      <c r="N5498" s="29">
        <v>54.39</v>
      </c>
      <c r="O5498" s="32">
        <f t="shared" si="1"/>
        <v>54.39</v>
      </c>
      <c r="P5498" s="33">
        <f t="shared" si="2"/>
        <v>15.86</v>
      </c>
      <c r="Q5498" s="34">
        <f t="shared" si="3"/>
        <v>0.9277108434</v>
      </c>
      <c r="R5498" s="35" t="str">
        <f t="shared" si="4"/>
        <v>Medio</v>
      </c>
      <c r="S5498" s="35" t="str">
        <f>IF(O5498="","",IF(O5498&gt;AVERAGE('Base de datos limpia'!$O$2:$O$8001),"Alto","Normal"))
</f>
        <v>Normal</v>
      </c>
      <c r="T5498" s="35" t="str">
        <f t="shared" si="5"/>
        <v>Gamer intensivo</v>
      </c>
      <c r="U5498" s="35"/>
    </row>
    <row r="5499">
      <c r="A5499" s="28">
        <v>5498.0</v>
      </c>
      <c r="B5499" s="28">
        <v>17.0</v>
      </c>
      <c r="C5499" s="28" t="str">
        <f>TRIM(PROPER('Base de datos cruda'!C5499))</f>
        <v>Female</v>
      </c>
      <c r="D5499" s="28">
        <v>5.16</v>
      </c>
      <c r="E5499" s="28">
        <v>1.29</v>
      </c>
      <c r="F5499" s="28">
        <v>8.66</v>
      </c>
      <c r="G5499" s="28">
        <v>89.1</v>
      </c>
      <c r="H5499" s="28" t="str">
        <f>TRIM(PROPER('Base de datos cruda'!H5499))</f>
        <v>Fps</v>
      </c>
      <c r="I5499" s="28">
        <v>1.0</v>
      </c>
      <c r="J5499" s="28">
        <v>9.48</v>
      </c>
      <c r="K5499" s="28">
        <v>253.59</v>
      </c>
      <c r="L5499" s="28">
        <f>IF('Base de datos cruda'!L5499&lt;0,,'Base de datos cruda'!L5499)</f>
        <v>11.51</v>
      </c>
      <c r="M5499" s="28" t="str">
        <f>IF(TRIM(PROPER('Base de datos cruda'!M5499))="High","Alto",IF(TRIM(PROPER('Base de datos cruda'!M5499))="Medium","Medio","Bajo"))</f>
        <v>Bajo</v>
      </c>
      <c r="N5499" s="29">
        <v>51.1</v>
      </c>
      <c r="O5499" s="32">
        <f t="shared" si="1"/>
        <v>51.1</v>
      </c>
      <c r="P5499" s="33">
        <f t="shared" si="2"/>
        <v>14.64</v>
      </c>
      <c r="Q5499" s="34">
        <f t="shared" si="3"/>
        <v>0.25</v>
      </c>
      <c r="R5499" s="35" t="str">
        <f t="shared" si="4"/>
        <v>Medio</v>
      </c>
      <c r="S5499" s="35" t="str">
        <f>IF(O5499="","",IF(O5499&gt;AVERAGE('Base de datos limpia'!$O$2:$O$8001),"Alto","Normal"))
</f>
        <v>Normal</v>
      </c>
      <c r="T5499" s="35" t="str">
        <f t="shared" si="5"/>
        <v>Gamer casual</v>
      </c>
      <c r="U5499" s="35"/>
    </row>
    <row r="5500">
      <c r="A5500" s="28">
        <v>5499.0</v>
      </c>
      <c r="B5500" s="28">
        <v>17.0</v>
      </c>
      <c r="C5500" s="28" t="str">
        <f>TRIM(PROPER('Base de datos cruda'!C5500))</f>
        <v>Male</v>
      </c>
      <c r="D5500" s="28">
        <v>2.91</v>
      </c>
      <c r="E5500" s="28">
        <v>5.89</v>
      </c>
      <c r="F5500" s="28">
        <v>4.54</v>
      </c>
      <c r="G5500" s="28">
        <v>86.57</v>
      </c>
      <c r="H5500" s="28" t="str">
        <f>TRIM(PROPER('Base de datos cruda'!H5500))</f>
        <v>Rpg</v>
      </c>
      <c r="I5500" s="28">
        <v>4.75</v>
      </c>
      <c r="J5500" s="28">
        <v>7.21</v>
      </c>
      <c r="K5500" s="28">
        <v>280.97</v>
      </c>
      <c r="L5500" s="28">
        <f>IF('Base de datos cruda'!L5500&lt;0,,'Base de datos cruda'!L5500)</f>
        <v>6.98</v>
      </c>
      <c r="M5500" s="28" t="str">
        <f>IF(TRIM(PROPER('Base de datos cruda'!M5500))="High","Alto",IF(TRIM(PROPER('Base de datos cruda'!M5500))="Medium","Medio","Bajo"))</f>
        <v>Medio</v>
      </c>
      <c r="N5500" s="29">
        <v>71.37</v>
      </c>
      <c r="O5500" s="32">
        <f t="shared" si="1"/>
        <v>71.37</v>
      </c>
      <c r="P5500" s="33">
        <f t="shared" si="2"/>
        <v>10.12</v>
      </c>
      <c r="Q5500" s="34">
        <f t="shared" si="3"/>
        <v>2.024054983</v>
      </c>
      <c r="R5500" s="35" t="str">
        <f t="shared" si="4"/>
        <v>Alto</v>
      </c>
      <c r="S5500" s="35" t="str">
        <f>IF(O5500="","",IF(O5500&gt;AVERAGE('Base de datos limpia'!$O$2:$O$8001),"Alto","Normal"))
</f>
        <v>Alto</v>
      </c>
      <c r="T5500" s="35" t="str">
        <f t="shared" si="5"/>
        <v>Gamer moderado</v>
      </c>
      <c r="U5500" s="35"/>
    </row>
    <row r="5501">
      <c r="A5501" s="28">
        <v>5500.0</v>
      </c>
      <c r="B5501" s="28">
        <v>19.0</v>
      </c>
      <c r="C5501" s="28" t="str">
        <f>TRIM(PROPER('Base de datos cruda'!C5501))</f>
        <v>Male</v>
      </c>
      <c r="D5501" s="28">
        <v>4.01</v>
      </c>
      <c r="E5501" s="28">
        <v>8.25</v>
      </c>
      <c r="F5501" s="28">
        <v>4.47</v>
      </c>
      <c r="G5501" s="28">
        <v>91.57</v>
      </c>
      <c r="H5501" s="28" t="str">
        <f>TRIM(PROPER('Base de datos cruda'!H5501))</f>
        <v>Fps</v>
      </c>
      <c r="I5501" s="28">
        <v>2.54</v>
      </c>
      <c r="J5501" s="28">
        <v>6.75</v>
      </c>
      <c r="K5501" s="28">
        <v>280.31</v>
      </c>
      <c r="L5501" s="28">
        <f>IF('Base de datos cruda'!L5501&lt;0,,'Base de datos cruda'!L5501)</f>
        <v>7.3</v>
      </c>
      <c r="M5501" s="28" t="str">
        <f>IF(TRIM(PROPER('Base de datos cruda'!M5501))="High","Alto",IF(TRIM(PROPER('Base de datos cruda'!M5501))="Medium","Medio","Bajo"))</f>
        <v>Alto</v>
      </c>
      <c r="N5501" s="29">
        <v>75.61</v>
      </c>
      <c r="O5501" s="32">
        <f t="shared" si="1"/>
        <v>75.61</v>
      </c>
      <c r="P5501" s="33">
        <f t="shared" si="2"/>
        <v>10.76</v>
      </c>
      <c r="Q5501" s="34">
        <f t="shared" si="3"/>
        <v>2.057356608</v>
      </c>
      <c r="R5501" s="35" t="str">
        <f t="shared" si="4"/>
        <v>Alto</v>
      </c>
      <c r="S5501" s="35" t="str">
        <f>IF(O5501="","",IF(O5501&gt;AVERAGE('Base de datos limpia'!$O$2:$O$8001),"Alto","Normal"))
</f>
        <v>Alto</v>
      </c>
      <c r="T5501" s="35" t="str">
        <f t="shared" si="5"/>
        <v>Gamer intensivo</v>
      </c>
      <c r="U5501" s="35"/>
    </row>
    <row r="5502">
      <c r="A5502" s="28">
        <v>5501.0</v>
      </c>
      <c r="B5502" s="28">
        <v>17.0</v>
      </c>
      <c r="C5502" s="28" t="str">
        <f>TRIM(PROPER('Base de datos cruda'!C5502))</f>
        <v>Male</v>
      </c>
      <c r="D5502" s="28">
        <v>7.24</v>
      </c>
      <c r="E5502" s="28">
        <v>3.49</v>
      </c>
      <c r="F5502" s="28">
        <v>7.58</v>
      </c>
      <c r="G5502" s="28">
        <v>64.16</v>
      </c>
      <c r="H5502" s="28" t="str">
        <f>TRIM(PROPER('Base de datos cruda'!H5502))</f>
        <v>Fps</v>
      </c>
      <c r="I5502" s="28">
        <v>3.52</v>
      </c>
      <c r="J5502" s="28">
        <v>13.21</v>
      </c>
      <c r="K5502" s="28">
        <v>223.44</v>
      </c>
      <c r="L5502" s="28">
        <f>IF('Base de datos cruda'!L5502&lt;0,,'Base de datos cruda'!L5502)</f>
        <v>20.78</v>
      </c>
      <c r="M5502" s="28" t="str">
        <f>IF(TRIM(PROPER('Base de datos cruda'!M5502))="High","Alto",IF(TRIM(PROPER('Base de datos cruda'!M5502))="Medium","Medio","Bajo"))</f>
        <v>Bajo</v>
      </c>
      <c r="N5502" s="29">
        <v>32.25</v>
      </c>
      <c r="O5502" s="32">
        <f t="shared" si="1"/>
        <v>32.25</v>
      </c>
      <c r="P5502" s="33">
        <f t="shared" si="2"/>
        <v>20.45</v>
      </c>
      <c r="Q5502" s="34">
        <f t="shared" si="3"/>
        <v>0.4820441989</v>
      </c>
      <c r="R5502" s="35" t="str">
        <f t="shared" si="4"/>
        <v>Bajo</v>
      </c>
      <c r="S5502" s="35" t="str">
        <f>IF(O5502="","",IF(O5502&gt;AVERAGE('Base de datos limpia'!$O$2:$O$8001),"Alto","Normal"))
</f>
        <v>Normal</v>
      </c>
      <c r="T5502" s="35" t="str">
        <f t="shared" si="5"/>
        <v>Gamer moderado</v>
      </c>
      <c r="U5502" s="35"/>
    </row>
    <row r="5503">
      <c r="A5503" s="28">
        <v>5502.0</v>
      </c>
      <c r="B5503" s="28">
        <v>22.0</v>
      </c>
      <c r="C5503" s="28" t="str">
        <f>TRIM(PROPER('Base de datos cruda'!C5503))</f>
        <v>Male</v>
      </c>
      <c r="D5503" s="28">
        <v>5.05</v>
      </c>
      <c r="E5503" s="28">
        <v>9.08</v>
      </c>
      <c r="F5503" s="28">
        <v>5.58</v>
      </c>
      <c r="G5503" s="28">
        <v>68.15</v>
      </c>
      <c r="H5503" s="28" t="str">
        <f>TRIM(PROPER('Base de datos cruda'!H5503))</f>
        <v>Casual</v>
      </c>
      <c r="I5503" s="28">
        <v>1.54</v>
      </c>
      <c r="J5503" s="28">
        <v>10.09</v>
      </c>
      <c r="K5503" s="28">
        <v>263.56</v>
      </c>
      <c r="L5503" s="28">
        <f>IF('Base de datos cruda'!L5503&lt;0,,'Base de datos cruda'!L5503)</f>
        <v>8.01</v>
      </c>
      <c r="M5503" s="28" t="str">
        <f>IF(TRIM(PROPER('Base de datos cruda'!M5503))="High","Alto",IF(TRIM(PROPER('Base de datos cruda'!M5503))="Medium","Medio","Bajo"))</f>
        <v>Alto</v>
      </c>
      <c r="N5503" s="29">
        <v>81.2475716783568</v>
      </c>
      <c r="O5503" s="32">
        <f t="shared" si="1"/>
        <v>81.24757168</v>
      </c>
      <c r="P5503" s="33">
        <f t="shared" si="2"/>
        <v>15.14</v>
      </c>
      <c r="Q5503" s="34">
        <f t="shared" si="3"/>
        <v>1.798019802</v>
      </c>
      <c r="R5503" s="35" t="str">
        <f t="shared" si="4"/>
        <v>Alto</v>
      </c>
      <c r="S5503" s="35" t="str">
        <f>IF(O5503="","",IF(O5503&gt;AVERAGE('Base de datos limpia'!$O$2:$O$8001),"Alto","Normal"))
</f>
        <v>Alto</v>
      </c>
      <c r="T5503" s="35" t="str">
        <f t="shared" si="5"/>
        <v>Gamer intensivo</v>
      </c>
      <c r="U5503" s="35"/>
    </row>
    <row r="5504">
      <c r="A5504" s="28">
        <v>5503.0</v>
      </c>
      <c r="B5504" s="28">
        <v>24.0</v>
      </c>
      <c r="C5504" s="28" t="str">
        <f>TRIM(PROPER('Base de datos cruda'!C5504))</f>
        <v>Female</v>
      </c>
      <c r="D5504" s="28">
        <v>3.19</v>
      </c>
      <c r="E5504" s="28">
        <v>3.13</v>
      </c>
      <c r="F5504" s="28">
        <v>7.29</v>
      </c>
      <c r="G5504" s="28">
        <v>61.52</v>
      </c>
      <c r="H5504" s="28" t="str">
        <f>TRIM(PROPER('Base de datos cruda'!H5504))</f>
        <v>Rpg</v>
      </c>
      <c r="I5504" s="28">
        <v>2.93</v>
      </c>
      <c r="J5504" s="28">
        <v>6.19</v>
      </c>
      <c r="K5504" s="28">
        <v>270.89</v>
      </c>
      <c r="L5504" s="28">
        <f>IF('Base de datos cruda'!L5504&lt;0,,'Base de datos cruda'!L5504)</f>
        <v>5.43</v>
      </c>
      <c r="M5504" s="28" t="str">
        <f>IF(TRIM(PROPER('Base de datos cruda'!M5504))="High","Alto",IF(TRIM(PROPER('Base de datos cruda'!M5504))="Medium","Medio","Bajo"))</f>
        <v>Medio</v>
      </c>
      <c r="N5504" s="29">
        <v>47.39</v>
      </c>
      <c r="O5504" s="32">
        <f t="shared" si="1"/>
        <v>47.39</v>
      </c>
      <c r="P5504" s="33">
        <f t="shared" si="2"/>
        <v>9.38</v>
      </c>
      <c r="Q5504" s="34">
        <f t="shared" si="3"/>
        <v>0.9811912226</v>
      </c>
      <c r="R5504" s="35" t="str">
        <f t="shared" si="4"/>
        <v>Bajo</v>
      </c>
      <c r="S5504" s="35" t="str">
        <f>IF(O5504="","",IF(O5504&gt;AVERAGE('Base de datos limpia'!$O$2:$O$8001),"Alto","Normal"))
</f>
        <v>Normal</v>
      </c>
      <c r="T5504" s="35" t="str">
        <f t="shared" si="5"/>
        <v>Gamer moderado</v>
      </c>
      <c r="U5504" s="35"/>
    </row>
    <row r="5505">
      <c r="A5505" s="28">
        <v>5504.0</v>
      </c>
      <c r="B5505" s="28">
        <v>22.0</v>
      </c>
      <c r="C5505" s="28" t="str">
        <f>TRIM(PROPER('Base de datos cruda'!C5505))</f>
        <v>Female</v>
      </c>
      <c r="D5505" s="28">
        <v>0.96</v>
      </c>
      <c r="E5505" s="28">
        <v>1.69</v>
      </c>
      <c r="F5505" s="28">
        <v>6.73</v>
      </c>
      <c r="G5505" s="28">
        <v>65.8</v>
      </c>
      <c r="H5505" s="28" t="str">
        <f>TRIM(PROPER('Base de datos cruda'!H5505))</f>
        <v>Fps</v>
      </c>
      <c r="I5505" s="28">
        <v>1.78</v>
      </c>
      <c r="J5505" s="28">
        <v>5.26</v>
      </c>
      <c r="K5505" s="28">
        <v>311.93</v>
      </c>
      <c r="L5505" s="28">
        <f>IF('Base de datos cruda'!L5505&lt;0,,'Base de datos cruda'!L5505)</f>
        <v>5.01</v>
      </c>
      <c r="M5505" s="28" t="str">
        <f>IF(TRIM(PROPER('Base de datos cruda'!M5505))="High","Alto",IF(TRIM(PROPER('Base de datos cruda'!M5505))="Medium","Medio","Bajo"))</f>
        <v>Medio</v>
      </c>
      <c r="N5505" s="29">
        <v>70.4789577672456</v>
      </c>
      <c r="O5505" s="32">
        <f t="shared" si="1"/>
        <v>70.47895777</v>
      </c>
      <c r="P5505" s="33">
        <f t="shared" si="2"/>
        <v>6.22</v>
      </c>
      <c r="Q5505" s="34">
        <f t="shared" si="3"/>
        <v>1.760416667</v>
      </c>
      <c r="R5505" s="35" t="str">
        <f t="shared" si="4"/>
        <v>Alto</v>
      </c>
      <c r="S5505" s="35" t="str">
        <f>IF(O5505="","",IF(O5505&gt;AVERAGE('Base de datos limpia'!$O$2:$O$8001),"Alto","Normal"))
</f>
        <v>Alto</v>
      </c>
      <c r="T5505" s="35" t="str">
        <f t="shared" si="5"/>
        <v>Gamer casual</v>
      </c>
      <c r="U5505" s="35"/>
    </row>
    <row r="5506">
      <c r="A5506" s="28">
        <v>5505.0</v>
      </c>
      <c r="B5506" s="28">
        <v>21.0</v>
      </c>
      <c r="C5506" s="28" t="str">
        <f>TRIM(PROPER('Base de datos cruda'!C5506))</f>
        <v>Male</v>
      </c>
      <c r="D5506" s="28">
        <v>2.35</v>
      </c>
      <c r="E5506" s="28">
        <v>2.44</v>
      </c>
      <c r="F5506" s="28">
        <v>8.93</v>
      </c>
      <c r="G5506" s="28">
        <v>96.53</v>
      </c>
      <c r="H5506" s="28" t="str">
        <f>TRIM(PROPER('Base de datos cruda'!H5506))</f>
        <v>Casual</v>
      </c>
      <c r="I5506" s="28">
        <v>1.48</v>
      </c>
      <c r="J5506" s="28">
        <v>6.9</v>
      </c>
      <c r="K5506" s="28">
        <v>287.23</v>
      </c>
      <c r="L5506" s="28">
        <f>IF('Base de datos cruda'!L5506&lt;0,,'Base de datos cruda'!L5506)</f>
        <v>5.51</v>
      </c>
      <c r="M5506" s="28" t="str">
        <f>IF(TRIM(PROPER('Base de datos cruda'!M5506))="High","Alto",IF(TRIM(PROPER('Base de datos cruda'!M5506))="Medium","Medio","Bajo"))</f>
        <v>Medio</v>
      </c>
      <c r="N5506" s="29">
        <v>63.05</v>
      </c>
      <c r="O5506" s="32">
        <f t="shared" si="1"/>
        <v>63.05</v>
      </c>
      <c r="P5506" s="33">
        <f t="shared" si="2"/>
        <v>9.25</v>
      </c>
      <c r="Q5506" s="34">
        <f t="shared" si="3"/>
        <v>1.038297872</v>
      </c>
      <c r="R5506" s="35" t="str">
        <f t="shared" si="4"/>
        <v>Medio</v>
      </c>
      <c r="S5506" s="35" t="str">
        <f>IF(O5506="","",IF(O5506&gt;AVERAGE('Base de datos limpia'!$O$2:$O$8001),"Alto","Normal"))
</f>
        <v>Normal</v>
      </c>
      <c r="T5506" s="35" t="str">
        <f t="shared" si="5"/>
        <v>Gamer casual</v>
      </c>
      <c r="U5506" s="35"/>
    </row>
    <row r="5507">
      <c r="A5507" s="28">
        <v>5506.0</v>
      </c>
      <c r="B5507" s="28">
        <v>16.0</v>
      </c>
      <c r="C5507" s="28" t="str">
        <f>TRIM(PROPER('Base de datos cruda'!C5507))</f>
        <v>Male</v>
      </c>
      <c r="D5507" s="28">
        <v>7.83</v>
      </c>
      <c r="E5507" s="28">
        <v>8.53</v>
      </c>
      <c r="F5507" s="28">
        <v>8.45</v>
      </c>
      <c r="G5507" s="28">
        <v>68.89</v>
      </c>
      <c r="H5507" s="28" t="str">
        <f>TRIM(PROPER('Base de datos cruda'!H5507))</f>
        <v>Fps</v>
      </c>
      <c r="I5507" s="28">
        <v>2.06</v>
      </c>
      <c r="J5507" s="28">
        <v>9.7</v>
      </c>
      <c r="K5507" s="28">
        <v>229.63</v>
      </c>
      <c r="L5507" s="28">
        <f>IF('Base de datos cruda'!L5507&lt;0,,'Base de datos cruda'!L5507)</f>
        <v>16.53</v>
      </c>
      <c r="M5507" s="28" t="str">
        <f>IF(TRIM(PROPER('Base de datos cruda'!M5507))="High","Alto",IF(TRIM(PROPER('Base de datos cruda'!M5507))="Medium","Medio","Bajo"))</f>
        <v>Bajo</v>
      </c>
      <c r="N5507" s="29">
        <v>82.054127309169</v>
      </c>
      <c r="O5507" s="32">
        <f t="shared" si="1"/>
        <v>82.05412731</v>
      </c>
      <c r="P5507" s="33">
        <f t="shared" si="2"/>
        <v>17.53</v>
      </c>
      <c r="Q5507" s="34">
        <f t="shared" si="3"/>
        <v>1.089399745</v>
      </c>
      <c r="R5507" s="35" t="str">
        <f t="shared" si="4"/>
        <v>Alto</v>
      </c>
      <c r="S5507" s="35" t="str">
        <f>IF(O5507="","",IF(O5507&gt;AVERAGE('Base de datos limpia'!$O$2:$O$8001),"Alto","Normal"))
</f>
        <v>Alto</v>
      </c>
      <c r="T5507" s="35" t="str">
        <f t="shared" si="5"/>
        <v>Gamer intensivo</v>
      </c>
      <c r="U5507" s="35"/>
    </row>
    <row r="5508">
      <c r="A5508" s="28">
        <v>5507.0</v>
      </c>
      <c r="B5508" s="28">
        <v>24.0</v>
      </c>
      <c r="C5508" s="28" t="str">
        <f>TRIM(PROPER('Base de datos cruda'!C5508))</f>
        <v>Male</v>
      </c>
      <c r="D5508" s="28">
        <v>3.5</v>
      </c>
      <c r="E5508" s="28">
        <v>4.76</v>
      </c>
      <c r="F5508" s="28">
        <v>7.39</v>
      </c>
      <c r="G5508" s="28">
        <v>86.48</v>
      </c>
      <c r="H5508" s="28" t="str">
        <f>TRIM(PROPER('Base de datos cruda'!H5508))</f>
        <v>Rpg</v>
      </c>
      <c r="I5508" s="28">
        <v>2.3</v>
      </c>
      <c r="J5508" s="28">
        <v>8.89</v>
      </c>
      <c r="K5508" s="28">
        <v>274.36</v>
      </c>
      <c r="L5508" s="28">
        <f>IF('Base de datos cruda'!L5508&lt;0,,'Base de datos cruda'!L5508)</f>
        <v>9.64</v>
      </c>
      <c r="M5508" s="28" t="str">
        <f>IF(TRIM(PROPER('Base de datos cruda'!M5508))="High","Alto",IF(TRIM(PROPER('Base de datos cruda'!M5508))="Medium","Medio","Bajo"))</f>
        <v>Medio</v>
      </c>
      <c r="N5508" s="29">
        <v>69.9</v>
      </c>
      <c r="O5508" s="32">
        <f t="shared" si="1"/>
        <v>69.9</v>
      </c>
      <c r="P5508" s="33">
        <f t="shared" si="2"/>
        <v>12.39</v>
      </c>
      <c r="Q5508" s="34">
        <f t="shared" si="3"/>
        <v>1.36</v>
      </c>
      <c r="R5508" s="35" t="str">
        <f t="shared" si="4"/>
        <v>Medio</v>
      </c>
      <c r="S5508" s="35" t="str">
        <f>IF(O5508="","",IF(O5508&gt;AVERAGE('Base de datos limpia'!$O$2:$O$8001),"Alto","Normal"))
</f>
        <v>Alto</v>
      </c>
      <c r="T5508" s="35" t="str">
        <f t="shared" si="5"/>
        <v>Gamer moderado</v>
      </c>
      <c r="U5508" s="35"/>
    </row>
    <row r="5509">
      <c r="A5509" s="28">
        <v>5508.0</v>
      </c>
      <c r="B5509" s="28">
        <v>20.0</v>
      </c>
      <c r="C5509" s="28" t="str">
        <f>TRIM(PROPER('Base de datos cruda'!C5509))</f>
        <v>Female</v>
      </c>
      <c r="D5509" s="28">
        <v>3.77</v>
      </c>
      <c r="E5509" s="28">
        <v>8.17</v>
      </c>
      <c r="F5509" s="28">
        <v>5.31</v>
      </c>
      <c r="G5509" s="28">
        <v>87.66</v>
      </c>
      <c r="H5509" s="28" t="str">
        <f>TRIM(PROPER('Base de datos cruda'!H5509))</f>
        <v>Fps</v>
      </c>
      <c r="I5509" s="28">
        <v>1.66</v>
      </c>
      <c r="J5509" s="28">
        <v>8.9</v>
      </c>
      <c r="K5509" s="28">
        <v>252.69</v>
      </c>
      <c r="L5509" s="28">
        <f>IF('Base de datos cruda'!L5509&lt;0,,'Base de datos cruda'!L5509)</f>
        <v>11.1</v>
      </c>
      <c r="M5509" s="28" t="str">
        <f>IF(TRIM(PROPER('Base de datos cruda'!M5509))="High","Alto",IF(TRIM(PROPER('Base de datos cruda'!M5509))="Medium","Medio","Bajo"))</f>
        <v>Alto</v>
      </c>
      <c r="N5509" s="29">
        <v>84.18</v>
      </c>
      <c r="O5509" s="32">
        <f t="shared" si="1"/>
        <v>84.18</v>
      </c>
      <c r="P5509" s="33">
        <f t="shared" si="2"/>
        <v>12.67</v>
      </c>
      <c r="Q5509" s="34">
        <f t="shared" si="3"/>
        <v>2.167108753</v>
      </c>
      <c r="R5509" s="35" t="str">
        <f t="shared" si="4"/>
        <v>Alto</v>
      </c>
      <c r="S5509" s="35" t="str">
        <f>IF(O5509="","",IF(O5509&gt;AVERAGE('Base de datos limpia'!$O$2:$O$8001),"Alto","Normal"))
</f>
        <v>Alto</v>
      </c>
      <c r="T5509" s="35" t="str">
        <f t="shared" si="5"/>
        <v>Gamer intensivo</v>
      </c>
      <c r="U5509" s="35"/>
    </row>
    <row r="5510">
      <c r="A5510" s="28">
        <v>5509.0</v>
      </c>
      <c r="B5510" s="28">
        <v>20.0</v>
      </c>
      <c r="C5510" s="28" t="str">
        <f>TRIM(PROPER('Base de datos cruda'!C5510))</f>
        <v>Female</v>
      </c>
      <c r="D5510" s="28">
        <v>3.99</v>
      </c>
      <c r="E5510" s="28">
        <v>5.78</v>
      </c>
      <c r="F5510" s="28">
        <v>5.31</v>
      </c>
      <c r="G5510" s="28">
        <v>85.81</v>
      </c>
      <c r="H5510" s="28" t="str">
        <f>TRIM(PROPER('Base de datos cruda'!H5510))</f>
        <v>Casual</v>
      </c>
      <c r="I5510" s="28">
        <v>1.29</v>
      </c>
      <c r="J5510" s="28">
        <v>8.77</v>
      </c>
      <c r="K5510" s="28">
        <v>277.21</v>
      </c>
      <c r="L5510" s="28">
        <f>IF('Base de datos cruda'!L5510&lt;0,,'Base de datos cruda'!L5510)</f>
        <v>10.53</v>
      </c>
      <c r="M5510" s="28" t="str">
        <f>IF(TRIM(PROPER('Base de datos cruda'!M5510))="High","Alto",IF(TRIM(PROPER('Base de datos cruda'!M5510))="Medium","Medio","Bajo"))</f>
        <v>Medio</v>
      </c>
      <c r="N5510" s="29">
        <v>76.3282963629298</v>
      </c>
      <c r="O5510" s="32">
        <f t="shared" si="1"/>
        <v>76.32829636</v>
      </c>
      <c r="P5510" s="33">
        <f t="shared" si="2"/>
        <v>12.76</v>
      </c>
      <c r="Q5510" s="34">
        <f t="shared" si="3"/>
        <v>1.448621554</v>
      </c>
      <c r="R5510" s="35" t="str">
        <f t="shared" si="4"/>
        <v>Alto</v>
      </c>
      <c r="S5510" s="35" t="str">
        <f>IF(O5510="","",IF(O5510&gt;AVERAGE('Base de datos limpia'!$O$2:$O$8001),"Alto","Normal"))
</f>
        <v>Alto</v>
      </c>
      <c r="T5510" s="35" t="str">
        <f t="shared" si="5"/>
        <v>Gamer moderado</v>
      </c>
      <c r="U5510" s="35"/>
    </row>
    <row r="5511">
      <c r="A5511" s="28">
        <v>5510.0</v>
      </c>
      <c r="B5511" s="28">
        <v>21.0</v>
      </c>
      <c r="C5511" s="28" t="str">
        <f>TRIM(PROPER('Base de datos cruda'!C5511))</f>
        <v>Female</v>
      </c>
      <c r="D5511" s="28">
        <v>7.07</v>
      </c>
      <c r="E5511" s="28">
        <v>5.33</v>
      </c>
      <c r="F5511" s="28">
        <v>8.41</v>
      </c>
      <c r="G5511" s="28">
        <v>82.16</v>
      </c>
      <c r="H5511" s="28" t="str">
        <f>TRIM(PROPER('Base de datos cruda'!H5511))</f>
        <v>Fps</v>
      </c>
      <c r="I5511" s="28">
        <v>3.12</v>
      </c>
      <c r="J5511" s="28">
        <v>9.18</v>
      </c>
      <c r="K5511" s="28">
        <v>246.86</v>
      </c>
      <c r="L5511" s="28">
        <f>IF('Base de datos cruda'!L5511&lt;0,,'Base de datos cruda'!L5511)</f>
        <v>14.42</v>
      </c>
      <c r="M5511" s="28" t="str">
        <f>IF(TRIM(PROPER('Base de datos cruda'!M5511))="High","Alto",IF(TRIM(PROPER('Base de datos cruda'!M5511))="Medium","Medio","Bajo"))</f>
        <v>Bajo</v>
      </c>
      <c r="N5511" s="29">
        <v>47.72</v>
      </c>
      <c r="O5511" s="32">
        <f t="shared" si="1"/>
        <v>47.72</v>
      </c>
      <c r="P5511" s="33">
        <f t="shared" si="2"/>
        <v>16.25</v>
      </c>
      <c r="Q5511" s="34">
        <f t="shared" si="3"/>
        <v>0.7538896747</v>
      </c>
      <c r="R5511" s="35" t="str">
        <f t="shared" si="4"/>
        <v>Bajo</v>
      </c>
      <c r="S5511" s="35" t="str">
        <f>IF(O5511="","",IF(O5511&gt;AVERAGE('Base de datos limpia'!$O$2:$O$8001),"Alto","Normal"))
</f>
        <v>Normal</v>
      </c>
      <c r="T5511" s="35" t="str">
        <f t="shared" si="5"/>
        <v>Gamer moderado</v>
      </c>
      <c r="U5511" s="35"/>
    </row>
    <row r="5512">
      <c r="A5512" s="28">
        <v>5511.0</v>
      </c>
      <c r="B5512" s="28">
        <v>24.0</v>
      </c>
      <c r="C5512" s="28" t="str">
        <f>TRIM(PROPER('Base de datos cruda'!C5512))</f>
        <v>Female</v>
      </c>
      <c r="D5512" s="28">
        <v>4.83</v>
      </c>
      <c r="E5512" s="28">
        <v>8.26</v>
      </c>
      <c r="F5512" s="28">
        <v>6.93</v>
      </c>
      <c r="G5512" s="28">
        <v>79.45</v>
      </c>
      <c r="H5512" s="28" t="str">
        <f>TRIM(PROPER('Base de datos cruda'!H5512))</f>
        <v>Fps</v>
      </c>
      <c r="I5512" s="28">
        <v>1.9</v>
      </c>
      <c r="J5512" s="28">
        <v>6.51</v>
      </c>
      <c r="K5512" s="28">
        <v>253.68</v>
      </c>
      <c r="L5512" s="28">
        <f>IF('Base de datos cruda'!L5512&lt;0,,'Base de datos cruda'!L5512)</f>
        <v>10.76</v>
      </c>
      <c r="M5512" s="28" t="str">
        <f>IF(TRIM(PROPER('Base de datos cruda'!M5512))="High","Alto",IF(TRIM(PROPER('Base de datos cruda'!M5512))="Medium","Medio","Bajo"))</f>
        <v>Medio</v>
      </c>
      <c r="N5512" s="29">
        <v>78.83</v>
      </c>
      <c r="O5512" s="32">
        <f t="shared" si="1"/>
        <v>78.83</v>
      </c>
      <c r="P5512" s="33">
        <f t="shared" si="2"/>
        <v>11.34</v>
      </c>
      <c r="Q5512" s="34">
        <f t="shared" si="3"/>
        <v>1.710144928</v>
      </c>
      <c r="R5512" s="35" t="str">
        <f t="shared" si="4"/>
        <v>Alto</v>
      </c>
      <c r="S5512" s="35" t="str">
        <f>IF(O5512="","",IF(O5512&gt;AVERAGE('Base de datos limpia'!$O$2:$O$8001),"Alto","Normal"))
</f>
        <v>Alto</v>
      </c>
      <c r="T5512" s="35" t="str">
        <f t="shared" si="5"/>
        <v>Gamer intensivo</v>
      </c>
      <c r="U5512" s="35"/>
    </row>
    <row r="5513">
      <c r="A5513" s="28">
        <v>5512.0</v>
      </c>
      <c r="B5513" s="28">
        <v>23.0</v>
      </c>
      <c r="C5513" s="28" t="str">
        <f>TRIM(PROPER('Base de datos cruda'!C5513))</f>
        <v>Male</v>
      </c>
      <c r="D5513" s="28">
        <v>5.55</v>
      </c>
      <c r="E5513" s="28">
        <v>4.81</v>
      </c>
      <c r="F5513" s="28">
        <v>7.95</v>
      </c>
      <c r="G5513" s="28">
        <v>76.8</v>
      </c>
      <c r="H5513" s="28" t="str">
        <f>TRIM(PROPER('Base de datos cruda'!H5513))</f>
        <v>Rpg</v>
      </c>
      <c r="I5513" s="28">
        <v>1.01</v>
      </c>
      <c r="J5513" s="28">
        <v>7.45</v>
      </c>
      <c r="K5513" s="28">
        <v>261.5</v>
      </c>
      <c r="L5513" s="28">
        <f>IF('Base de datos cruda'!L5513&lt;0,,'Base de datos cruda'!L5513)</f>
        <v>11.69</v>
      </c>
      <c r="M5513" s="28" t="str">
        <f>IF(TRIM(PROPER('Base de datos cruda'!M5513))="High","Alto",IF(TRIM(PROPER('Base de datos cruda'!M5513))="Medium","Medio","Bajo"))</f>
        <v>Bajo</v>
      </c>
      <c r="N5513" s="29">
        <v>57.04</v>
      </c>
      <c r="O5513" s="32">
        <f t="shared" si="1"/>
        <v>57.04</v>
      </c>
      <c r="P5513" s="33">
        <f t="shared" si="2"/>
        <v>13</v>
      </c>
      <c r="Q5513" s="34">
        <f t="shared" si="3"/>
        <v>0.8666666667</v>
      </c>
      <c r="R5513" s="35" t="str">
        <f t="shared" si="4"/>
        <v>Medio</v>
      </c>
      <c r="S5513" s="35" t="str">
        <f>IF(O5513="","",IF(O5513&gt;AVERAGE('Base de datos limpia'!$O$2:$O$8001),"Alto","Normal"))
</f>
        <v>Normal</v>
      </c>
      <c r="T5513" s="35" t="str">
        <f t="shared" si="5"/>
        <v>Gamer moderado</v>
      </c>
      <c r="U5513" s="35"/>
    </row>
    <row r="5514">
      <c r="A5514" s="28">
        <v>5513.0</v>
      </c>
      <c r="B5514" s="28">
        <v>23.0</v>
      </c>
      <c r="C5514" s="28" t="str">
        <f>TRIM(PROPER('Base de datos cruda'!C5514))</f>
        <v>Male</v>
      </c>
      <c r="D5514" s="28">
        <v>3.12</v>
      </c>
      <c r="E5514" s="28">
        <v>8.22</v>
      </c>
      <c r="F5514" s="28">
        <v>6.25</v>
      </c>
      <c r="G5514" s="28">
        <v>96.68</v>
      </c>
      <c r="H5514" s="28" t="str">
        <f>TRIM(PROPER('Base de datos cruda'!H5514))</f>
        <v>Casual</v>
      </c>
      <c r="I5514" s="28">
        <v>3.79</v>
      </c>
      <c r="J5514" s="28">
        <v>4.59</v>
      </c>
      <c r="K5514" s="28">
        <v>276.43</v>
      </c>
      <c r="L5514" s="28">
        <f>IF('Base de datos cruda'!L5514&lt;0,,'Base de datos cruda'!L5514)</f>
        <v>10.36</v>
      </c>
      <c r="M5514" s="28" t="str">
        <f>IF(TRIM(PROPER('Base de datos cruda'!M5514))="High","Alto",IF(TRIM(PROPER('Base de datos cruda'!M5514))="Medium","Medio","Bajo"))</f>
        <v>Medio</v>
      </c>
      <c r="N5514" s="29">
        <v>89.28</v>
      </c>
      <c r="O5514" s="32">
        <f t="shared" si="1"/>
        <v>89.28</v>
      </c>
      <c r="P5514" s="33">
        <f t="shared" si="2"/>
        <v>7.71</v>
      </c>
      <c r="Q5514" s="34">
        <f t="shared" si="3"/>
        <v>2.634615385</v>
      </c>
      <c r="R5514" s="35" t="str">
        <f t="shared" si="4"/>
        <v>Alto</v>
      </c>
      <c r="S5514" s="35" t="str">
        <f>IF(O5514="","",IF(O5514&gt;AVERAGE('Base de datos limpia'!$O$2:$O$8001),"Alto","Normal"))
</f>
        <v>Alto</v>
      </c>
      <c r="T5514" s="35" t="str">
        <f t="shared" si="5"/>
        <v>Gamer intensivo</v>
      </c>
      <c r="U5514" s="35"/>
    </row>
    <row r="5515">
      <c r="A5515" s="28">
        <v>5514.0</v>
      </c>
      <c r="B5515" s="28">
        <v>23.0</v>
      </c>
      <c r="C5515" s="28" t="str">
        <f>TRIM(PROPER('Base de datos cruda'!C5515))</f>
        <v>Male</v>
      </c>
      <c r="D5515" s="28">
        <v>0.23</v>
      </c>
      <c r="E5515" s="28">
        <v>1.91</v>
      </c>
      <c r="F5515" s="28">
        <v>4.52</v>
      </c>
      <c r="G5515" s="28">
        <v>60.38</v>
      </c>
      <c r="H5515" s="28" t="str">
        <f>TRIM(PROPER('Base de datos cruda'!H5515))</f>
        <v>Rpg</v>
      </c>
      <c r="I5515" s="28">
        <v>3.62</v>
      </c>
      <c r="J5515" s="28">
        <v>5.93</v>
      </c>
      <c r="K5515" s="28">
        <v>303.74</v>
      </c>
      <c r="L5515" s="28">
        <f>IF('Base de datos cruda'!L5515&lt;0,,'Base de datos cruda'!L5515)</f>
        <v>2.16</v>
      </c>
      <c r="M5515" s="28" t="str">
        <f>IF(TRIM(PROPER('Base de datos cruda'!M5515))="High","Alto",IF(TRIM(PROPER('Base de datos cruda'!M5515))="Medium","Medio","Bajo"))</f>
        <v>Medio</v>
      </c>
      <c r="N5515" s="29">
        <v>52.62</v>
      </c>
      <c r="O5515" s="32">
        <f t="shared" si="1"/>
        <v>52.62</v>
      </c>
      <c r="P5515" s="33">
        <f t="shared" si="2"/>
        <v>6.16</v>
      </c>
      <c r="Q5515" s="34">
        <f t="shared" si="3"/>
        <v>8.304347826</v>
      </c>
      <c r="R5515" s="35" t="str">
        <f t="shared" si="4"/>
        <v>Medio</v>
      </c>
      <c r="S5515" s="35" t="str">
        <f>IF(O5515="","",IF(O5515&gt;AVERAGE('Base de datos limpia'!$O$2:$O$8001),"Alto","Normal"))
</f>
        <v>Normal</v>
      </c>
      <c r="T5515" s="35" t="str">
        <f t="shared" si="5"/>
        <v>Gamer casual</v>
      </c>
      <c r="U5515" s="35"/>
    </row>
    <row r="5516">
      <c r="A5516" s="28">
        <v>5515.0</v>
      </c>
      <c r="B5516" s="28">
        <v>16.0</v>
      </c>
      <c r="C5516" s="28" t="str">
        <f>TRIM(PROPER('Base de datos cruda'!C5516))</f>
        <v>Male</v>
      </c>
      <c r="D5516" s="28">
        <v>7.45</v>
      </c>
      <c r="E5516" s="28">
        <v>6.73</v>
      </c>
      <c r="F5516" s="28">
        <v>5.66</v>
      </c>
      <c r="G5516" s="28">
        <v>62.14</v>
      </c>
      <c r="H5516" s="28" t="str">
        <f>TRIM(PROPER('Base de datos cruda'!H5516))</f>
        <v>Casual</v>
      </c>
      <c r="I5516" s="28">
        <v>4.43</v>
      </c>
      <c r="J5516" s="28">
        <v>12.71</v>
      </c>
      <c r="K5516" s="28">
        <v>224.49</v>
      </c>
      <c r="L5516" s="28">
        <f>IF('Base de datos cruda'!L5516&lt;0,,'Base de datos cruda'!L5516)</f>
        <v>18.64</v>
      </c>
      <c r="M5516" s="28" t="str">
        <f>IF(TRIM(PROPER('Base de datos cruda'!M5516))="High","Alto",IF(TRIM(PROPER('Base de datos cruda'!M5516))="Medium","Medio","Bajo"))</f>
        <v>Bajo</v>
      </c>
      <c r="N5516" s="29">
        <v>34.95</v>
      </c>
      <c r="O5516" s="32">
        <f t="shared" si="1"/>
        <v>34.95</v>
      </c>
      <c r="P5516" s="33">
        <f t="shared" si="2"/>
        <v>20.16</v>
      </c>
      <c r="Q5516" s="34">
        <f t="shared" si="3"/>
        <v>0.9033557047</v>
      </c>
      <c r="R5516" s="35" t="str">
        <f t="shared" si="4"/>
        <v>Bajo</v>
      </c>
      <c r="S5516" s="35" t="str">
        <f>IF(O5516="","",IF(O5516&gt;AVERAGE('Base de datos limpia'!$O$2:$O$8001),"Alto","Normal"))
</f>
        <v>Normal</v>
      </c>
      <c r="T5516" s="35" t="str">
        <f t="shared" si="5"/>
        <v>Gamer intensivo</v>
      </c>
      <c r="U5516" s="35"/>
    </row>
    <row r="5517">
      <c r="A5517" s="28">
        <v>5516.0</v>
      </c>
      <c r="B5517" s="28">
        <v>16.0</v>
      </c>
      <c r="C5517" s="28" t="str">
        <f>TRIM(PROPER('Base de datos cruda'!C5517))</f>
        <v>Female</v>
      </c>
      <c r="D5517" s="28">
        <v>7.59</v>
      </c>
      <c r="E5517" s="28">
        <v>7.32</v>
      </c>
      <c r="F5517" s="28">
        <v>4.81</v>
      </c>
      <c r="G5517" s="28">
        <v>79.7</v>
      </c>
      <c r="H5517" s="28" t="str">
        <f>TRIM(PROPER('Base de datos cruda'!H5517))</f>
        <v>Rpg</v>
      </c>
      <c r="I5517" s="28">
        <v>2.78</v>
      </c>
      <c r="J5517" s="28">
        <v>9.04</v>
      </c>
      <c r="K5517" s="28">
        <v>227.08</v>
      </c>
      <c r="L5517" s="28">
        <f>IF('Base de datos cruda'!L5517&lt;0,,'Base de datos cruda'!L5517)</f>
        <v>17.73</v>
      </c>
      <c r="M5517" s="28" t="str">
        <f>IF(TRIM(PROPER('Base de datos cruda'!M5517))="High","Alto",IF(TRIM(PROPER('Base de datos cruda'!M5517))="Medium","Medio","Bajo"))</f>
        <v>Alto</v>
      </c>
      <c r="N5517" s="29">
        <v>59.660041603225</v>
      </c>
      <c r="O5517" s="32">
        <f t="shared" si="1"/>
        <v>59.6600416</v>
      </c>
      <c r="P5517" s="33">
        <f t="shared" si="2"/>
        <v>16.63</v>
      </c>
      <c r="Q5517" s="34">
        <f t="shared" si="3"/>
        <v>0.9644268775</v>
      </c>
      <c r="R5517" s="35" t="str">
        <f t="shared" si="4"/>
        <v>Medio</v>
      </c>
      <c r="S5517" s="35" t="str">
        <f>IF(O5517="","",IF(O5517&gt;AVERAGE('Base de datos limpia'!$O$2:$O$8001),"Alto","Normal"))
</f>
        <v>Normal</v>
      </c>
      <c r="T5517" s="35" t="str">
        <f t="shared" si="5"/>
        <v>Gamer intensivo</v>
      </c>
      <c r="U5517" s="35"/>
    </row>
    <row r="5518">
      <c r="A5518" s="28">
        <v>5517.0</v>
      </c>
      <c r="B5518" s="28">
        <v>23.0</v>
      </c>
      <c r="C5518" s="28" t="str">
        <f>TRIM(PROPER('Base de datos cruda'!C5518))</f>
        <v>Female</v>
      </c>
      <c r="D5518" s="28">
        <v>7.59</v>
      </c>
      <c r="E5518" s="28">
        <v>9.09</v>
      </c>
      <c r="F5518" s="28">
        <v>7.91</v>
      </c>
      <c r="G5518" s="28">
        <v>73.22</v>
      </c>
      <c r="H5518" s="28" t="str">
        <f>TRIM(PROPER('Base de datos cruda'!H5518))</f>
        <v>Casual</v>
      </c>
      <c r="I5518" s="28">
        <v>1.4</v>
      </c>
      <c r="J5518" s="28">
        <v>11.98</v>
      </c>
      <c r="K5518" s="28">
        <v>215.72</v>
      </c>
      <c r="L5518" s="28">
        <f>IF('Base de datos cruda'!L5518&lt;0,,'Base de datos cruda'!L5518)</f>
        <v>14.73</v>
      </c>
      <c r="M5518" s="28" t="str">
        <f>IF(TRIM(PROPER('Base de datos cruda'!M5518))="High","Alto",IF(TRIM(PROPER('Base de datos cruda'!M5518))="Medium","Medio","Bajo"))</f>
        <v>Bajo</v>
      </c>
      <c r="N5518" s="29">
        <v>68.0241804598945</v>
      </c>
      <c r="O5518" s="32">
        <f t="shared" si="1"/>
        <v>68.02418046</v>
      </c>
      <c r="P5518" s="33">
        <f t="shared" si="2"/>
        <v>19.57</v>
      </c>
      <c r="Q5518" s="34">
        <f t="shared" si="3"/>
        <v>1.197628458</v>
      </c>
      <c r="R5518" s="35" t="str">
        <f t="shared" si="4"/>
        <v>Medio</v>
      </c>
      <c r="S5518" s="35" t="str">
        <f>IF(O5518="","",IF(O5518&gt;AVERAGE('Base de datos limpia'!$O$2:$O$8001),"Alto","Normal"))
</f>
        <v>Alto</v>
      </c>
      <c r="T5518" s="35" t="str">
        <f t="shared" si="5"/>
        <v>Gamer intensivo</v>
      </c>
      <c r="U5518" s="35"/>
    </row>
    <row r="5519">
      <c r="A5519" s="28">
        <v>5518.0</v>
      </c>
      <c r="B5519" s="28">
        <v>20.0</v>
      </c>
      <c r="C5519" s="28" t="str">
        <f>TRIM(PROPER('Base de datos cruda'!C5519))</f>
        <v>Female</v>
      </c>
      <c r="D5519" s="28">
        <v>7.55</v>
      </c>
      <c r="E5519" s="28">
        <v>3.02</v>
      </c>
      <c r="F5519" s="28">
        <v>7.5</v>
      </c>
      <c r="G5519" s="28">
        <v>76.33</v>
      </c>
      <c r="H5519" s="28" t="str">
        <f>TRIM(PROPER('Base de datos cruda'!H5519))</f>
        <v>Rpg</v>
      </c>
      <c r="I5519" s="28">
        <v>4.32</v>
      </c>
      <c r="J5519" s="28">
        <v>9.78</v>
      </c>
      <c r="K5519" s="28">
        <v>242.9</v>
      </c>
      <c r="L5519" s="28">
        <f>IF('Base de datos cruda'!L5519&lt;0,,'Base de datos cruda'!L5519)</f>
        <v>13.99</v>
      </c>
      <c r="M5519" s="28" t="str">
        <f>IF(TRIM(PROPER('Base de datos cruda'!M5519))="High","Alto",IF(TRIM(PROPER('Base de datos cruda'!M5519))="Medium","Medio","Bajo"))</f>
        <v>Bajo</v>
      </c>
      <c r="N5519" s="29">
        <v>30.72</v>
      </c>
      <c r="O5519" s="32">
        <f t="shared" si="1"/>
        <v>30.72</v>
      </c>
      <c r="P5519" s="33">
        <f t="shared" si="2"/>
        <v>17.33</v>
      </c>
      <c r="Q5519" s="34">
        <f t="shared" si="3"/>
        <v>0.4</v>
      </c>
      <c r="R5519" s="35" t="str">
        <f t="shared" si="4"/>
        <v>Bajo</v>
      </c>
      <c r="S5519" s="35" t="str">
        <f>IF(O5519="","",IF(O5519&gt;AVERAGE('Base de datos limpia'!$O$2:$O$8001),"Alto","Normal"))
</f>
        <v>Normal</v>
      </c>
      <c r="T5519" s="35" t="str">
        <f t="shared" si="5"/>
        <v>Gamer moderado</v>
      </c>
      <c r="U5519" s="35"/>
    </row>
    <row r="5520">
      <c r="A5520" s="28">
        <v>5519.0</v>
      </c>
      <c r="B5520" s="28">
        <v>24.0</v>
      </c>
      <c r="C5520" s="28" t="str">
        <f>TRIM(PROPER('Base de datos cruda'!C5520))</f>
        <v>Female</v>
      </c>
      <c r="D5520" s="28">
        <v>6.52</v>
      </c>
      <c r="E5520" s="28">
        <v>6.44</v>
      </c>
      <c r="F5520" s="28">
        <v>4.44</v>
      </c>
      <c r="G5520" s="28">
        <v>99.91</v>
      </c>
      <c r="H5520" s="28" t="str">
        <f>TRIM(PROPER('Base de datos cruda'!H5520))</f>
        <v>Fps</v>
      </c>
      <c r="I5520" s="28">
        <v>1.4</v>
      </c>
      <c r="J5520" s="28">
        <v>7.61</v>
      </c>
      <c r="K5520" s="28">
        <v>226.45</v>
      </c>
      <c r="L5520" s="28">
        <f>IF('Base de datos cruda'!L5520&lt;0,,'Base de datos cruda'!L5520)</f>
        <v>17.45</v>
      </c>
      <c r="M5520" s="28" t="str">
        <f>IF(TRIM(PROPER('Base de datos cruda'!M5520))="High","Alto",IF(TRIM(PROPER('Base de datos cruda'!M5520))="Medium","Medio","Bajo"))</f>
        <v>Bajo</v>
      </c>
      <c r="N5520" s="29">
        <v>61.0340892396867</v>
      </c>
      <c r="O5520" s="32">
        <f t="shared" si="1"/>
        <v>61.03408924</v>
      </c>
      <c r="P5520" s="33">
        <f t="shared" si="2"/>
        <v>14.13</v>
      </c>
      <c r="Q5520" s="34">
        <f t="shared" si="3"/>
        <v>0.9877300613</v>
      </c>
      <c r="R5520" s="35" t="str">
        <f t="shared" si="4"/>
        <v>Medio</v>
      </c>
      <c r="S5520" s="35" t="str">
        <f>IF(O5520="","",IF(O5520&gt;AVERAGE('Base de datos limpia'!$O$2:$O$8001),"Alto","Normal"))
</f>
        <v>Normal</v>
      </c>
      <c r="T5520" s="35" t="str">
        <f t="shared" si="5"/>
        <v>Gamer intensivo</v>
      </c>
      <c r="U5520" s="35"/>
    </row>
    <row r="5521">
      <c r="A5521" s="28">
        <v>5520.0</v>
      </c>
      <c r="B5521" s="28">
        <v>17.0</v>
      </c>
      <c r="C5521" s="28" t="str">
        <f>TRIM(PROPER('Base de datos cruda'!C5521))</f>
        <v>Male</v>
      </c>
      <c r="D5521" s="28">
        <v>5.48</v>
      </c>
      <c r="E5521" s="28">
        <v>4.9</v>
      </c>
      <c r="F5521" s="28">
        <v>7.11</v>
      </c>
      <c r="G5521" s="28">
        <v>91.01</v>
      </c>
      <c r="H5521" s="28" t="str">
        <f>TRIM(PROPER('Base de datos cruda'!H5521))</f>
        <v>Casual</v>
      </c>
      <c r="I5521" s="28">
        <v>3.28</v>
      </c>
      <c r="J5521" s="28">
        <v>7.94</v>
      </c>
      <c r="K5521" s="28">
        <v>248.83</v>
      </c>
      <c r="L5521" s="28">
        <f>IF('Base de datos cruda'!L5521&lt;0,,'Base de datos cruda'!L5521)</f>
        <v>10.84</v>
      </c>
      <c r="M5521" s="28" t="str">
        <f>IF(TRIM(PROPER('Base de datos cruda'!M5521))="High","Alto",IF(TRIM(PROPER('Base de datos cruda'!M5521))="Medium","Medio","Bajo"))</f>
        <v>Bajo</v>
      </c>
      <c r="N5521" s="29">
        <v>69.02</v>
      </c>
      <c r="O5521" s="32">
        <f t="shared" si="1"/>
        <v>69.02</v>
      </c>
      <c r="P5521" s="33">
        <f t="shared" si="2"/>
        <v>13.42</v>
      </c>
      <c r="Q5521" s="34">
        <f t="shared" si="3"/>
        <v>0.8941605839</v>
      </c>
      <c r="R5521" s="35" t="str">
        <f t="shared" si="4"/>
        <v>Medio</v>
      </c>
      <c r="S5521" s="35" t="str">
        <f>IF(O5521="","",IF(O5521&gt;AVERAGE('Base de datos limpia'!$O$2:$O$8001),"Alto","Normal"))
</f>
        <v>Alto</v>
      </c>
      <c r="T5521" s="35" t="str">
        <f t="shared" si="5"/>
        <v>Gamer moderado</v>
      </c>
      <c r="U5521" s="35"/>
    </row>
    <row r="5522">
      <c r="A5522" s="28">
        <v>5521.0</v>
      </c>
      <c r="B5522" s="28">
        <v>24.0</v>
      </c>
      <c r="C5522" s="28" t="str">
        <f>TRIM(PROPER('Base de datos cruda'!C5522))</f>
        <v>Male</v>
      </c>
      <c r="D5522" s="28">
        <v>6.76</v>
      </c>
      <c r="E5522" s="28">
        <v>4.44</v>
      </c>
      <c r="F5522" s="28">
        <v>8.37</v>
      </c>
      <c r="G5522" s="28">
        <v>95.1</v>
      </c>
      <c r="H5522" s="28" t="str">
        <f>TRIM(PROPER('Base de datos cruda'!H5522))</f>
        <v>Casual</v>
      </c>
      <c r="I5522" s="28">
        <v>0.95</v>
      </c>
      <c r="J5522" s="28">
        <v>9.96</v>
      </c>
      <c r="K5522" s="28">
        <v>229.66</v>
      </c>
      <c r="L5522" s="28">
        <f>IF('Base de datos cruda'!L5522&lt;0,,'Base de datos cruda'!L5522)</f>
        <v>15.14</v>
      </c>
      <c r="M5522" s="28" t="str">
        <f>IF(TRIM(PROPER('Base de datos cruda'!M5522))="High","Alto",IF(TRIM(PROPER('Base de datos cruda'!M5522))="Medium","Medio","Bajo"))</f>
        <v>Bajo</v>
      </c>
      <c r="N5522" s="29">
        <v>50.42</v>
      </c>
      <c r="O5522" s="32">
        <f t="shared" si="1"/>
        <v>50.42</v>
      </c>
      <c r="P5522" s="33">
        <f t="shared" si="2"/>
        <v>16.72</v>
      </c>
      <c r="Q5522" s="34">
        <f t="shared" si="3"/>
        <v>0.6568047337</v>
      </c>
      <c r="R5522" s="35" t="str">
        <f t="shared" si="4"/>
        <v>Medio</v>
      </c>
      <c r="S5522" s="35" t="str">
        <f>IF(O5522="","",IF(O5522&gt;AVERAGE('Base de datos limpia'!$O$2:$O$8001),"Alto","Normal"))
</f>
        <v>Normal</v>
      </c>
      <c r="T5522" s="35" t="str">
        <f t="shared" si="5"/>
        <v>Gamer moderado</v>
      </c>
      <c r="U5522" s="35"/>
    </row>
    <row r="5523">
      <c r="A5523" s="28">
        <v>5522.0</v>
      </c>
      <c r="B5523" s="28">
        <v>23.0</v>
      </c>
      <c r="C5523" s="28" t="str">
        <f>TRIM(PROPER('Base de datos cruda'!C5523))</f>
        <v>Female</v>
      </c>
      <c r="D5523" s="28">
        <v>4.8</v>
      </c>
      <c r="E5523" s="28">
        <v>1.96</v>
      </c>
      <c r="F5523" s="28">
        <v>7.49</v>
      </c>
      <c r="G5523" s="28">
        <v>74.74</v>
      </c>
      <c r="H5523" s="28" t="str">
        <f>TRIM(PROPER('Base de datos cruda'!H5523))</f>
        <v>Casual</v>
      </c>
      <c r="I5523" s="28">
        <v>3.15</v>
      </c>
      <c r="J5523" s="28">
        <v>5.9</v>
      </c>
      <c r="K5523" s="28">
        <v>275.94</v>
      </c>
      <c r="L5523" s="28">
        <f>IF('Base de datos cruda'!L5523&lt;0,,'Base de datos cruda'!L5523)</f>
        <v>9.8</v>
      </c>
      <c r="M5523" s="28" t="str">
        <f>IF(TRIM(PROPER('Base de datos cruda'!M5523))="High","Alto",IF(TRIM(PROPER('Base de datos cruda'!M5523))="Medium","Medio","Bajo"))</f>
        <v>Medio</v>
      </c>
      <c r="N5523" s="29">
        <v>42.26</v>
      </c>
      <c r="O5523" s="32">
        <f t="shared" si="1"/>
        <v>42.26</v>
      </c>
      <c r="P5523" s="33">
        <f t="shared" si="2"/>
        <v>10.7</v>
      </c>
      <c r="Q5523" s="34">
        <f t="shared" si="3"/>
        <v>0.4083333333</v>
      </c>
      <c r="R5523" s="35" t="str">
        <f t="shared" si="4"/>
        <v>Bajo</v>
      </c>
      <c r="S5523" s="35" t="str">
        <f>IF(O5523="","",IF(O5523&gt;AVERAGE('Base de datos limpia'!$O$2:$O$8001),"Alto","Normal"))
</f>
        <v>Normal</v>
      </c>
      <c r="T5523" s="35" t="str">
        <f t="shared" si="5"/>
        <v>Gamer casual</v>
      </c>
      <c r="U5523" s="35"/>
    </row>
    <row r="5524">
      <c r="A5524" s="28">
        <v>5523.0</v>
      </c>
      <c r="B5524" s="28">
        <v>24.0</v>
      </c>
      <c r="C5524" s="28" t="str">
        <f>TRIM(PROPER('Base de datos cruda'!C5524))</f>
        <v>Female</v>
      </c>
      <c r="D5524" s="28">
        <v>1.07</v>
      </c>
      <c r="E5524" s="28">
        <v>2.21</v>
      </c>
      <c r="F5524" s="28">
        <v>6.56</v>
      </c>
      <c r="G5524" s="28">
        <v>69.58</v>
      </c>
      <c r="H5524" s="28" t="str">
        <f>TRIM(PROPER('Base de datos cruda'!H5524))</f>
        <v>Rpg</v>
      </c>
      <c r="I5524" s="28">
        <v>4.2</v>
      </c>
      <c r="J5524" s="28">
        <v>3.69</v>
      </c>
      <c r="K5524" s="28">
        <v>292.09</v>
      </c>
      <c r="L5524" s="28">
        <f>IF('Base de datos cruda'!L5524&lt;0,,'Base de datos cruda'!L5524)</f>
        <v>3.37</v>
      </c>
      <c r="M5524" s="28" t="str">
        <f>IF(TRIM(PROPER('Base de datos cruda'!M5524))="High","Alto",IF(TRIM(PROPER('Base de datos cruda'!M5524))="Medium","Medio","Bajo"))</f>
        <v>Medio</v>
      </c>
      <c r="N5524" s="29">
        <v>61.96</v>
      </c>
      <c r="O5524" s="32">
        <f t="shared" si="1"/>
        <v>61.96</v>
      </c>
      <c r="P5524" s="33">
        <f t="shared" si="2"/>
        <v>4.76</v>
      </c>
      <c r="Q5524" s="34">
        <f t="shared" si="3"/>
        <v>2.065420561</v>
      </c>
      <c r="R5524" s="35" t="str">
        <f t="shared" si="4"/>
        <v>Medio</v>
      </c>
      <c r="S5524" s="35" t="str">
        <f>IF(O5524="","",IF(O5524&gt;AVERAGE('Base de datos limpia'!$O$2:$O$8001),"Alto","Normal"))
</f>
        <v>Normal</v>
      </c>
      <c r="T5524" s="35" t="str">
        <f t="shared" si="5"/>
        <v>Gamer casual</v>
      </c>
      <c r="U5524" s="35"/>
    </row>
    <row r="5525">
      <c r="A5525" s="28">
        <v>5524.0</v>
      </c>
      <c r="B5525" s="28">
        <v>19.0</v>
      </c>
      <c r="C5525" s="28" t="str">
        <f>TRIM(PROPER('Base de datos cruda'!C5525))</f>
        <v>Male</v>
      </c>
      <c r="D5525" s="28">
        <v>3.13</v>
      </c>
      <c r="E5525" s="28">
        <v>8.53</v>
      </c>
      <c r="F5525" s="28">
        <v>5.56</v>
      </c>
      <c r="G5525" s="28">
        <v>90.72</v>
      </c>
      <c r="H5525" s="28" t="str">
        <f>TRIM(PROPER('Base de datos cruda'!H5525))</f>
        <v>Rpg</v>
      </c>
      <c r="I5525" s="28">
        <v>2.7</v>
      </c>
      <c r="J5525" s="28">
        <v>7.63</v>
      </c>
      <c r="K5525" s="28">
        <v>290.69</v>
      </c>
      <c r="L5525" s="28">
        <f>IF('Base de datos cruda'!L5525&lt;0,,'Base de datos cruda'!L5525)</f>
        <v>7.77</v>
      </c>
      <c r="M5525" s="28" t="str">
        <f>IF(TRIM(PROPER('Base de datos cruda'!M5525))="High","Alto",IF(TRIM(PROPER('Base de datos cruda'!M5525))="Medium","Medio","Bajo"))</f>
        <v>Alto</v>
      </c>
      <c r="N5525" s="29">
        <v>105.620816977229</v>
      </c>
      <c r="O5525" s="33" t="str">
        <f t="shared" si="1"/>
        <v/>
      </c>
      <c r="P5525" s="33">
        <f t="shared" si="2"/>
        <v>10.76</v>
      </c>
      <c r="Q5525" s="34">
        <f t="shared" si="3"/>
        <v>2.725239617</v>
      </c>
      <c r="R5525" s="35" t="str">
        <f t="shared" si="4"/>
        <v>Alto</v>
      </c>
      <c r="S5525" s="35" t="str">
        <f>IF(O5525="","",IF(O5525&gt;AVERAGE('Base de datos limpia'!$O$2:$O$8001),"Alto","Normal"))
</f>
        <v/>
      </c>
      <c r="T5525" s="35" t="str">
        <f t="shared" si="5"/>
        <v>Gamer intensivo</v>
      </c>
      <c r="U5525" s="35"/>
    </row>
    <row r="5526">
      <c r="A5526" s="28">
        <v>5525.0</v>
      </c>
      <c r="B5526" s="28">
        <v>16.0</v>
      </c>
      <c r="C5526" s="28" t="str">
        <f>TRIM(PROPER('Base de datos cruda'!C5526))</f>
        <v>Female</v>
      </c>
      <c r="D5526" s="28">
        <v>7.77</v>
      </c>
      <c r="E5526" s="28">
        <v>7.75</v>
      </c>
      <c r="F5526" s="28">
        <v>8.44</v>
      </c>
      <c r="G5526" s="28">
        <v>92.3</v>
      </c>
      <c r="H5526" s="28" t="str">
        <f>TRIM(PROPER('Base de datos cruda'!H5526))</f>
        <v>Casual</v>
      </c>
      <c r="I5526" s="28">
        <v>2.35</v>
      </c>
      <c r="J5526" s="28">
        <v>9.91</v>
      </c>
      <c r="K5526" s="28">
        <v>228.73</v>
      </c>
      <c r="L5526" s="28">
        <f>IF('Base de datos cruda'!L5526&lt;0,,'Base de datos cruda'!L5526)</f>
        <v>16.85</v>
      </c>
      <c r="M5526" s="28" t="str">
        <f>IF(TRIM(PROPER('Base de datos cruda'!M5526))="High","Alto",IF(TRIM(PROPER('Base de datos cruda'!M5526))="Medium","Medio","Bajo"))</f>
        <v>Bajo</v>
      </c>
      <c r="N5526" s="29">
        <v>74.9053163162969</v>
      </c>
      <c r="O5526" s="32">
        <f t="shared" si="1"/>
        <v>74.90531632</v>
      </c>
      <c r="P5526" s="33">
        <f t="shared" si="2"/>
        <v>17.68</v>
      </c>
      <c r="Q5526" s="34">
        <f t="shared" si="3"/>
        <v>0.9974259974</v>
      </c>
      <c r="R5526" s="35" t="str">
        <f t="shared" si="4"/>
        <v>Alto</v>
      </c>
      <c r="S5526" s="35" t="str">
        <f>IF(O5526="","",IF(O5526&gt;AVERAGE('Base de datos limpia'!$O$2:$O$8001),"Alto","Normal"))
</f>
        <v>Alto</v>
      </c>
      <c r="T5526" s="35" t="str">
        <f t="shared" si="5"/>
        <v>Gamer intensivo</v>
      </c>
      <c r="U5526" s="35"/>
    </row>
    <row r="5527">
      <c r="A5527" s="28">
        <v>5526.0</v>
      </c>
      <c r="B5527" s="28">
        <v>16.0</v>
      </c>
      <c r="C5527" s="28" t="str">
        <f>TRIM(PROPER('Base de datos cruda'!C5527))</f>
        <v>Female</v>
      </c>
      <c r="D5527" s="28">
        <v>2.81</v>
      </c>
      <c r="E5527" s="28">
        <v>4.44</v>
      </c>
      <c r="F5527" s="28">
        <v>6.11</v>
      </c>
      <c r="G5527" s="28">
        <v>82.0</v>
      </c>
      <c r="H5527" s="28" t="str">
        <f>TRIM(PROPER('Base de datos cruda'!H5527))</f>
        <v>Fps</v>
      </c>
      <c r="I5527" s="28">
        <v>4.97</v>
      </c>
      <c r="J5527" s="28">
        <v>6.23</v>
      </c>
      <c r="K5527" s="28">
        <v>273.8</v>
      </c>
      <c r="L5527" s="28">
        <f>IF('Base de datos cruda'!L5527&lt;0,,'Base de datos cruda'!L5527)</f>
        <v>5.7</v>
      </c>
      <c r="M5527" s="28" t="str">
        <f>IF(TRIM(PROPER('Base de datos cruda'!M5527))="High","Alto",IF(TRIM(PROPER('Base de datos cruda'!M5527))="Medium","Medio","Bajo"))</f>
        <v>Medio</v>
      </c>
      <c r="N5527" s="29">
        <v>67.39</v>
      </c>
      <c r="O5527" s="32">
        <f t="shared" si="1"/>
        <v>67.39</v>
      </c>
      <c r="P5527" s="33">
        <f t="shared" si="2"/>
        <v>9.04</v>
      </c>
      <c r="Q5527" s="34">
        <f t="shared" si="3"/>
        <v>1.580071174</v>
      </c>
      <c r="R5527" s="35" t="str">
        <f t="shared" si="4"/>
        <v>Medio</v>
      </c>
      <c r="S5527" s="35" t="str">
        <f>IF(O5527="","",IF(O5527&gt;AVERAGE('Base de datos limpia'!$O$2:$O$8001),"Alto","Normal"))
</f>
        <v>Alto</v>
      </c>
      <c r="T5527" s="35" t="str">
        <f t="shared" si="5"/>
        <v>Gamer moderado</v>
      </c>
      <c r="U5527" s="35"/>
    </row>
    <row r="5528">
      <c r="A5528" s="28">
        <v>5527.0</v>
      </c>
      <c r="B5528" s="28">
        <v>20.0</v>
      </c>
      <c r="C5528" s="28" t="str">
        <f>TRIM(PROPER('Base de datos cruda'!C5528))</f>
        <v>Male</v>
      </c>
      <c r="D5528" s="28">
        <v>6.94</v>
      </c>
      <c r="E5528" s="28">
        <v>8.46</v>
      </c>
      <c r="F5528" s="28">
        <v>8.28</v>
      </c>
      <c r="G5528" s="28">
        <v>95.84</v>
      </c>
      <c r="H5528" s="28" t="str">
        <f>TRIM(PROPER('Base de datos cruda'!H5528))</f>
        <v>Casual</v>
      </c>
      <c r="I5528" s="28">
        <v>0.11</v>
      </c>
      <c r="J5528" s="28">
        <v>12.38</v>
      </c>
      <c r="K5528" s="28">
        <v>233.2</v>
      </c>
      <c r="L5528" s="28">
        <f>IF('Base de datos cruda'!L5528&lt;0,,'Base de datos cruda'!L5528)</f>
        <v>16.15</v>
      </c>
      <c r="M5528" s="28" t="str">
        <f>IF(TRIM(PROPER('Base de datos cruda'!M5528))="High","Alto",IF(TRIM(PROPER('Base de datos cruda'!M5528))="Medium","Medio","Bajo"))</f>
        <v>Bajo</v>
      </c>
      <c r="N5528" s="29">
        <v>88.6652401244782</v>
      </c>
      <c r="O5528" s="32">
        <f t="shared" si="1"/>
        <v>88.66524012</v>
      </c>
      <c r="P5528" s="33">
        <f t="shared" si="2"/>
        <v>19.32</v>
      </c>
      <c r="Q5528" s="34">
        <f t="shared" si="3"/>
        <v>1.219020173</v>
      </c>
      <c r="R5528" s="35" t="str">
        <f t="shared" si="4"/>
        <v>Alto</v>
      </c>
      <c r="S5528" s="35" t="str">
        <f>IF(O5528="","",IF(O5528&gt;AVERAGE('Base de datos limpia'!$O$2:$O$8001),"Alto","Normal"))
</f>
        <v>Alto</v>
      </c>
      <c r="T5528" s="35" t="str">
        <f t="shared" si="5"/>
        <v>Gamer intensivo</v>
      </c>
      <c r="U5528" s="35"/>
    </row>
    <row r="5529">
      <c r="A5529" s="28">
        <v>5528.0</v>
      </c>
      <c r="B5529" s="28">
        <v>17.0</v>
      </c>
      <c r="C5529" s="28" t="str">
        <f>TRIM(PROPER('Base de datos cruda'!C5529))</f>
        <v>Female</v>
      </c>
      <c r="D5529" s="28">
        <v>0.75</v>
      </c>
      <c r="E5529" s="28">
        <v>1.73</v>
      </c>
      <c r="F5529" s="28">
        <v>7.91</v>
      </c>
      <c r="G5529" s="28">
        <v>98.69</v>
      </c>
      <c r="H5529" s="28" t="str">
        <f>TRIM(PROPER('Base de datos cruda'!H5529))</f>
        <v>Fps</v>
      </c>
      <c r="I5529" s="28">
        <v>1.66</v>
      </c>
      <c r="J5529" s="28">
        <v>1.89</v>
      </c>
      <c r="K5529" s="28">
        <v>309.17</v>
      </c>
      <c r="L5529" s="28" t="str">
        <f>IF('Base de datos cruda'!L5529&lt;0,,'Base de datos cruda'!L5529)</f>
        <v/>
      </c>
      <c r="M5529" s="28" t="str">
        <f>IF(TRIM(PROPER('Base de datos cruda'!M5529))="High","Alto",IF(TRIM(PROPER('Base de datos cruda'!M5529))="Medium","Medio","Bajo"))</f>
        <v>Medio</v>
      </c>
      <c r="N5529" s="29">
        <v>69.57</v>
      </c>
      <c r="O5529" s="32">
        <f t="shared" si="1"/>
        <v>69.57</v>
      </c>
      <c r="P5529" s="33">
        <f t="shared" si="2"/>
        <v>2.64</v>
      </c>
      <c r="Q5529" s="34">
        <f t="shared" si="3"/>
        <v>2.306666667</v>
      </c>
      <c r="R5529" s="35" t="str">
        <f t="shared" si="4"/>
        <v>Medio</v>
      </c>
      <c r="S5529" s="35" t="str">
        <f>IF(O5529="","",IF(O5529&gt;AVERAGE('Base de datos limpia'!$O$2:$O$8001),"Alto","Normal"))
</f>
        <v>Alto</v>
      </c>
      <c r="T5529" s="35" t="str">
        <f t="shared" si="5"/>
        <v>Gamer casual</v>
      </c>
      <c r="U5529" s="35"/>
    </row>
    <row r="5530">
      <c r="A5530" s="28">
        <v>5529.0</v>
      </c>
      <c r="B5530" s="28">
        <v>23.0</v>
      </c>
      <c r="C5530" s="28" t="str">
        <f>TRIM(PROPER('Base de datos cruda'!C5530))</f>
        <v>Male</v>
      </c>
      <c r="D5530" s="28">
        <v>2.67</v>
      </c>
      <c r="E5530" s="28">
        <v>6.62</v>
      </c>
      <c r="F5530" s="28">
        <v>8.08</v>
      </c>
      <c r="G5530" s="28">
        <v>78.84</v>
      </c>
      <c r="H5530" s="28" t="str">
        <f>TRIM(PROPER('Base de datos cruda'!H5530))</f>
        <v>Fps</v>
      </c>
      <c r="I5530" s="28">
        <v>4.59</v>
      </c>
      <c r="J5530" s="28">
        <v>7.6</v>
      </c>
      <c r="K5530" s="28">
        <v>293.81</v>
      </c>
      <c r="L5530" s="28">
        <f>IF('Base de datos cruda'!L5530&lt;0,,'Base de datos cruda'!L5530)</f>
        <v>7.57</v>
      </c>
      <c r="M5530" s="28" t="str">
        <f>IF(TRIM(PROPER('Base de datos cruda'!M5530))="High","Alto",IF(TRIM(PROPER('Base de datos cruda'!M5530))="Medium","Medio","Bajo"))</f>
        <v>Medio</v>
      </c>
      <c r="N5530" s="29">
        <v>87.02</v>
      </c>
      <c r="O5530" s="32">
        <f t="shared" si="1"/>
        <v>87.02</v>
      </c>
      <c r="P5530" s="33">
        <f t="shared" si="2"/>
        <v>10.27</v>
      </c>
      <c r="Q5530" s="34">
        <f t="shared" si="3"/>
        <v>2.479400749</v>
      </c>
      <c r="R5530" s="35" t="str">
        <f t="shared" si="4"/>
        <v>Alto</v>
      </c>
      <c r="S5530" s="35" t="str">
        <f>IF(O5530="","",IF(O5530&gt;AVERAGE('Base de datos limpia'!$O$2:$O$8001),"Alto","Normal"))
</f>
        <v>Alto</v>
      </c>
      <c r="T5530" s="35" t="str">
        <f t="shared" si="5"/>
        <v>Gamer intensivo</v>
      </c>
      <c r="U5530" s="35"/>
    </row>
    <row r="5531">
      <c r="A5531" s="28">
        <v>5530.0</v>
      </c>
      <c r="B5531" s="28">
        <v>20.0</v>
      </c>
      <c r="C5531" s="28" t="str">
        <f>TRIM(PROPER('Base de datos cruda'!C5531))</f>
        <v>Female</v>
      </c>
      <c r="D5531" s="28">
        <v>2.81</v>
      </c>
      <c r="E5531" s="28">
        <v>8.81</v>
      </c>
      <c r="F5531" s="28">
        <v>8.95</v>
      </c>
      <c r="G5531" s="28">
        <v>68.91</v>
      </c>
      <c r="H5531" s="28" t="str">
        <f>TRIM(PROPER('Base de datos cruda'!H5531))</f>
        <v>Fps</v>
      </c>
      <c r="I5531" s="28">
        <v>3.21</v>
      </c>
      <c r="J5531" s="28">
        <v>5.73</v>
      </c>
      <c r="K5531" s="28">
        <v>279.83</v>
      </c>
      <c r="L5531" s="28">
        <f>IF('Base de datos cruda'!L5531&lt;0,,'Base de datos cruda'!L5531)</f>
        <v>7.75</v>
      </c>
      <c r="M5531" s="28" t="str">
        <f>IF(TRIM(PROPER('Base de datos cruda'!M5531))="High","Alto",IF(TRIM(PROPER('Base de datos cruda'!M5531))="Medium","Medio","Bajo"))</f>
        <v>Medio</v>
      </c>
      <c r="N5531" s="29">
        <v>100.0</v>
      </c>
      <c r="O5531" s="32">
        <f t="shared" si="1"/>
        <v>100</v>
      </c>
      <c r="P5531" s="33">
        <f t="shared" si="2"/>
        <v>8.54</v>
      </c>
      <c r="Q5531" s="34">
        <f t="shared" si="3"/>
        <v>3.135231317</v>
      </c>
      <c r="R5531" s="35" t="str">
        <f t="shared" si="4"/>
        <v>Alto</v>
      </c>
      <c r="S5531" s="35" t="str">
        <f>IF(O5531="","",IF(O5531&gt;AVERAGE('Base de datos limpia'!$O$2:$O$8001),"Alto","Normal"))
</f>
        <v>Alto</v>
      </c>
      <c r="T5531" s="35" t="str">
        <f t="shared" si="5"/>
        <v>Gamer intensivo</v>
      </c>
      <c r="U5531" s="35"/>
    </row>
    <row r="5532">
      <c r="A5532" s="28">
        <v>5531.0</v>
      </c>
      <c r="B5532" s="28">
        <v>20.0</v>
      </c>
      <c r="C5532" s="28" t="str">
        <f>TRIM(PROPER('Base de datos cruda'!C5532))</f>
        <v>Female</v>
      </c>
      <c r="D5532" s="28">
        <v>0.41</v>
      </c>
      <c r="E5532" s="28">
        <v>8.55</v>
      </c>
      <c r="F5532" s="28">
        <v>7.74</v>
      </c>
      <c r="G5532" s="28">
        <v>80.68</v>
      </c>
      <c r="H5532" s="28" t="str">
        <f>TRIM(PROPER('Base de datos cruda'!H5532))</f>
        <v>Rpg</v>
      </c>
      <c r="I5532" s="28">
        <v>2.71</v>
      </c>
      <c r="J5532" s="28">
        <v>4.12</v>
      </c>
      <c r="K5532" s="28">
        <v>321.39</v>
      </c>
      <c r="L5532" s="28">
        <f>IF('Base de datos cruda'!L5532&lt;0,,'Base de datos cruda'!L5532)</f>
        <v>4.59</v>
      </c>
      <c r="M5532" s="28" t="str">
        <f>IF(TRIM(PROPER('Base de datos cruda'!M5532))="High","Alto",IF(TRIM(PROPER('Base de datos cruda'!M5532))="Medium","Medio","Bajo"))</f>
        <v>Medio</v>
      </c>
      <c r="N5532" s="29">
        <v>106.168261509508</v>
      </c>
      <c r="O5532" s="33" t="str">
        <f t="shared" si="1"/>
        <v/>
      </c>
      <c r="P5532" s="33">
        <f t="shared" si="2"/>
        <v>4.53</v>
      </c>
      <c r="Q5532" s="34">
        <f t="shared" si="3"/>
        <v>20.85365854</v>
      </c>
      <c r="R5532" s="35" t="str">
        <f t="shared" si="4"/>
        <v>Alto</v>
      </c>
      <c r="S5532" s="35" t="str">
        <f>IF(O5532="","",IF(O5532&gt;AVERAGE('Base de datos limpia'!$O$2:$O$8001),"Alto","Normal"))
</f>
        <v/>
      </c>
      <c r="T5532" s="35" t="str">
        <f t="shared" si="5"/>
        <v>Gamer intensivo</v>
      </c>
      <c r="U5532" s="35"/>
    </row>
    <row r="5533">
      <c r="A5533" s="28">
        <v>5532.0</v>
      </c>
      <c r="B5533" s="28">
        <v>17.0</v>
      </c>
      <c r="C5533" s="28" t="str">
        <f>TRIM(PROPER('Base de datos cruda'!C5533))</f>
        <v>Other</v>
      </c>
      <c r="D5533" s="28">
        <v>0.95</v>
      </c>
      <c r="E5533" s="28">
        <v>4.36</v>
      </c>
      <c r="F5533" s="28">
        <v>4.17</v>
      </c>
      <c r="G5533" s="28">
        <v>99.58</v>
      </c>
      <c r="H5533" s="28" t="str">
        <f>TRIM(PROPER('Base de datos cruda'!H5533))</f>
        <v>Fps</v>
      </c>
      <c r="I5533" s="28">
        <v>3.19</v>
      </c>
      <c r="J5533" s="28">
        <v>3.1</v>
      </c>
      <c r="K5533" s="28">
        <v>309.09</v>
      </c>
      <c r="L5533" s="28">
        <f>IF('Base de datos cruda'!L5533&lt;0,,'Base de datos cruda'!L5533)</f>
        <v>5.27</v>
      </c>
      <c r="M5533" s="28" t="str">
        <f>IF(TRIM(PROPER('Base de datos cruda'!M5533))="High","Alto",IF(TRIM(PROPER('Base de datos cruda'!M5533))="Medium","Medio","Bajo"))</f>
        <v>Medio</v>
      </c>
      <c r="N5533" s="29">
        <v>63.92</v>
      </c>
      <c r="O5533" s="32">
        <f t="shared" si="1"/>
        <v>63.92</v>
      </c>
      <c r="P5533" s="33">
        <f t="shared" si="2"/>
        <v>4.05</v>
      </c>
      <c r="Q5533" s="34">
        <f t="shared" si="3"/>
        <v>4.589473684</v>
      </c>
      <c r="R5533" s="35" t="str">
        <f t="shared" si="4"/>
        <v>Medio</v>
      </c>
      <c r="S5533" s="35" t="str">
        <f>IF(O5533="","",IF(O5533&gt;AVERAGE('Base de datos limpia'!$O$2:$O$8001),"Alto","Normal"))
</f>
        <v>Normal</v>
      </c>
      <c r="T5533" s="35" t="str">
        <f t="shared" si="5"/>
        <v>Gamer moderado</v>
      </c>
      <c r="U5533" s="35"/>
    </row>
    <row r="5534">
      <c r="A5534" s="28">
        <v>5533.0</v>
      </c>
      <c r="B5534" s="28">
        <v>22.0</v>
      </c>
      <c r="C5534" s="28" t="str">
        <f>TRIM(PROPER('Base de datos cruda'!C5534))</f>
        <v>Male</v>
      </c>
      <c r="D5534" s="28">
        <v>1.55</v>
      </c>
      <c r="E5534" s="28">
        <v>7.71</v>
      </c>
      <c r="F5534" s="28">
        <v>5.03</v>
      </c>
      <c r="G5534" s="28">
        <v>71.72</v>
      </c>
      <c r="H5534" s="28" t="str">
        <f>TRIM(PROPER('Base de datos cruda'!H5534))</f>
        <v>Fps</v>
      </c>
      <c r="I5534" s="28">
        <v>1.61</v>
      </c>
      <c r="J5534" s="28">
        <v>5.44</v>
      </c>
      <c r="K5534" s="28">
        <v>305.91</v>
      </c>
      <c r="L5534" s="28">
        <f>IF('Base de datos cruda'!L5534&lt;0,,'Base de datos cruda'!L5534)</f>
        <v>4.29</v>
      </c>
      <c r="M5534" s="28" t="str">
        <f>IF(TRIM(PROPER('Base de datos cruda'!M5534))="High","Alto",IF(TRIM(PROPER('Base de datos cruda'!M5534))="Medium","Medio","Bajo"))</f>
        <v>Alto</v>
      </c>
      <c r="N5534" s="29">
        <v>92.94</v>
      </c>
      <c r="O5534" s="32">
        <f t="shared" si="1"/>
        <v>92.94</v>
      </c>
      <c r="P5534" s="33">
        <f t="shared" si="2"/>
        <v>6.99</v>
      </c>
      <c r="Q5534" s="34">
        <f t="shared" si="3"/>
        <v>4.974193548</v>
      </c>
      <c r="R5534" s="35" t="str">
        <f t="shared" si="4"/>
        <v>Alto</v>
      </c>
      <c r="S5534" s="35" t="str">
        <f>IF(O5534="","",IF(O5534&gt;AVERAGE('Base de datos limpia'!$O$2:$O$8001),"Alto","Normal"))
</f>
        <v>Alto</v>
      </c>
      <c r="T5534" s="35" t="str">
        <f t="shared" si="5"/>
        <v>Gamer intensivo</v>
      </c>
      <c r="U5534" s="35"/>
    </row>
    <row r="5535">
      <c r="A5535" s="28">
        <v>5534.0</v>
      </c>
      <c r="B5535" s="28">
        <v>23.0</v>
      </c>
      <c r="C5535" s="28" t="str">
        <f>TRIM(PROPER('Base de datos cruda'!C5535))</f>
        <v>Male</v>
      </c>
      <c r="D5535" s="28">
        <v>6.7</v>
      </c>
      <c r="E5535" s="28">
        <v>4.85</v>
      </c>
      <c r="F5535" s="28">
        <v>4.18</v>
      </c>
      <c r="G5535" s="28">
        <v>84.7</v>
      </c>
      <c r="H5535" s="28" t="str">
        <f>TRIM(PROPER('Base de datos cruda'!H5535))</f>
        <v>Rpg</v>
      </c>
      <c r="I5535" s="28">
        <v>0.36</v>
      </c>
      <c r="J5535" s="28">
        <v>11.35</v>
      </c>
      <c r="K5535" s="28">
        <v>230.79</v>
      </c>
      <c r="L5535" s="28">
        <f>IF('Base de datos cruda'!L5535&lt;0,,'Base de datos cruda'!L5535)</f>
        <v>17.41</v>
      </c>
      <c r="M5535" s="28" t="str">
        <f>IF(TRIM(PROPER('Base de datos cruda'!M5535))="High","Alto",IF(TRIM(PROPER('Base de datos cruda'!M5535))="Medium","Medio","Bajo"))</f>
        <v>Bajo</v>
      </c>
      <c r="N5535" s="29">
        <v>42.82</v>
      </c>
      <c r="O5535" s="32">
        <f t="shared" si="1"/>
        <v>42.82</v>
      </c>
      <c r="P5535" s="33">
        <f t="shared" si="2"/>
        <v>18.05</v>
      </c>
      <c r="Q5535" s="34">
        <f t="shared" si="3"/>
        <v>0.723880597</v>
      </c>
      <c r="R5535" s="35" t="str">
        <f t="shared" si="4"/>
        <v>Bajo</v>
      </c>
      <c r="S5535" s="35" t="str">
        <f>IF(O5535="","",IF(O5535&gt;AVERAGE('Base de datos limpia'!$O$2:$O$8001),"Alto","Normal"))
</f>
        <v>Normal</v>
      </c>
      <c r="T5535" s="35" t="str">
        <f t="shared" si="5"/>
        <v>Gamer moderado</v>
      </c>
      <c r="U5535" s="35"/>
    </row>
    <row r="5536">
      <c r="A5536" s="28">
        <v>5535.0</v>
      </c>
      <c r="B5536" s="28">
        <v>16.0</v>
      </c>
      <c r="C5536" s="28" t="str">
        <f>TRIM(PROPER('Base de datos cruda'!C5536))</f>
        <v>Male</v>
      </c>
      <c r="D5536" s="28">
        <v>0.51</v>
      </c>
      <c r="E5536" s="28">
        <v>8.56</v>
      </c>
      <c r="F5536" s="28">
        <v>4.95</v>
      </c>
      <c r="G5536" s="28">
        <v>87.76</v>
      </c>
      <c r="H5536" s="28" t="str">
        <f>TRIM(PROPER('Base de datos cruda'!H5536))</f>
        <v>Rpg</v>
      </c>
      <c r="I5536" s="28">
        <v>1.38</v>
      </c>
      <c r="J5536" s="28">
        <v>2.52</v>
      </c>
      <c r="K5536" s="28">
        <v>311.47</v>
      </c>
      <c r="L5536" s="28" t="str">
        <f>IF('Base de datos cruda'!L5536&lt;0,,'Base de datos cruda'!L5536)</f>
        <v/>
      </c>
      <c r="M5536" s="28" t="str">
        <f>IF(TRIM(PROPER('Base de datos cruda'!M5536))="High","Alto",IF(TRIM(PROPER('Base de datos cruda'!M5536))="Medium","Medio","Bajo"))</f>
        <v>Alto</v>
      </c>
      <c r="N5536" s="29">
        <v>98.46</v>
      </c>
      <c r="O5536" s="32">
        <f t="shared" si="1"/>
        <v>98.46</v>
      </c>
      <c r="P5536" s="33">
        <f t="shared" si="2"/>
        <v>3.03</v>
      </c>
      <c r="Q5536" s="34">
        <f t="shared" si="3"/>
        <v>16.78431373</v>
      </c>
      <c r="R5536" s="35" t="str">
        <f t="shared" si="4"/>
        <v>Alto</v>
      </c>
      <c r="S5536" s="35" t="str">
        <f>IF(O5536="","",IF(O5536&gt;AVERAGE('Base de datos limpia'!$O$2:$O$8001),"Alto","Normal"))
</f>
        <v>Alto</v>
      </c>
      <c r="T5536" s="35" t="str">
        <f t="shared" si="5"/>
        <v>Gamer intensivo</v>
      </c>
      <c r="U5536" s="35"/>
    </row>
    <row r="5537">
      <c r="A5537" s="28">
        <v>5536.0</v>
      </c>
      <c r="B5537" s="28">
        <v>17.0</v>
      </c>
      <c r="C5537" s="28" t="str">
        <f>TRIM(PROPER('Base de datos cruda'!C5537))</f>
        <v>Male</v>
      </c>
      <c r="D5537" s="28">
        <v>2.39</v>
      </c>
      <c r="E5537" s="28">
        <v>5.78</v>
      </c>
      <c r="F5537" s="28">
        <v>4.31</v>
      </c>
      <c r="G5537" s="28">
        <v>68.56</v>
      </c>
      <c r="H5537" s="28" t="str">
        <f>TRIM(PROPER('Base de datos cruda'!H5537))</f>
        <v>Casual</v>
      </c>
      <c r="I5537" s="28">
        <v>1.68</v>
      </c>
      <c r="J5537" s="28">
        <v>5.11</v>
      </c>
      <c r="K5537" s="28">
        <v>292.42</v>
      </c>
      <c r="L5537" s="28">
        <f>IF('Base de datos cruda'!L5537&lt;0,,'Base de datos cruda'!L5537)</f>
        <v>5.11</v>
      </c>
      <c r="M5537" s="28" t="str">
        <f>IF(TRIM(PROPER('Base de datos cruda'!M5537))="High","Alto",IF(TRIM(PROPER('Base de datos cruda'!M5537))="Medium","Medio","Bajo"))</f>
        <v>Medio</v>
      </c>
      <c r="N5537" s="29">
        <v>71.02</v>
      </c>
      <c r="O5537" s="32">
        <f t="shared" si="1"/>
        <v>71.02</v>
      </c>
      <c r="P5537" s="33">
        <f t="shared" si="2"/>
        <v>7.5</v>
      </c>
      <c r="Q5537" s="34">
        <f t="shared" si="3"/>
        <v>2.418410042</v>
      </c>
      <c r="R5537" s="35" t="str">
        <f t="shared" si="4"/>
        <v>Alto</v>
      </c>
      <c r="S5537" s="35" t="str">
        <f>IF(O5537="","",IF(O5537&gt;AVERAGE('Base de datos limpia'!$O$2:$O$8001),"Alto","Normal"))
</f>
        <v>Alto</v>
      </c>
      <c r="T5537" s="35" t="str">
        <f t="shared" si="5"/>
        <v>Gamer moderado</v>
      </c>
      <c r="U5537" s="35"/>
    </row>
    <row r="5538">
      <c r="A5538" s="28">
        <v>5537.0</v>
      </c>
      <c r="B5538" s="28">
        <v>19.0</v>
      </c>
      <c r="C5538" s="28" t="str">
        <f>TRIM(PROPER('Base de datos cruda'!C5538))</f>
        <v>Female</v>
      </c>
      <c r="D5538" s="28">
        <v>0.08</v>
      </c>
      <c r="E5538" s="28">
        <v>7.88</v>
      </c>
      <c r="F5538" s="28">
        <v>6.51</v>
      </c>
      <c r="G5538" s="28">
        <v>83.54</v>
      </c>
      <c r="H5538" s="28" t="str">
        <f>TRIM(PROPER('Base de datos cruda'!H5538))</f>
        <v>Fps</v>
      </c>
      <c r="I5538" s="28">
        <v>2.4</v>
      </c>
      <c r="J5538" s="28">
        <v>3.92</v>
      </c>
      <c r="K5538" s="28">
        <v>319.86</v>
      </c>
      <c r="L5538" s="28">
        <f>IF('Base de datos cruda'!L5538&lt;0,,'Base de datos cruda'!L5538)</f>
        <v>5.32</v>
      </c>
      <c r="M5538" s="28" t="str">
        <f>IF(TRIM(PROPER('Base de datos cruda'!M5538))="High","Alto",IF(TRIM(PROPER('Base de datos cruda'!M5538))="Medium","Medio","Bajo"))</f>
        <v>Medio</v>
      </c>
      <c r="N5538" s="29">
        <v>92.09</v>
      </c>
      <c r="O5538" s="32">
        <f t="shared" si="1"/>
        <v>92.09</v>
      </c>
      <c r="P5538" s="33">
        <f t="shared" si="2"/>
        <v>4</v>
      </c>
      <c r="Q5538" s="34">
        <f t="shared" si="3"/>
        <v>98.5</v>
      </c>
      <c r="R5538" s="35" t="str">
        <f t="shared" si="4"/>
        <v>Alto</v>
      </c>
      <c r="S5538" s="35" t="str">
        <f>IF(O5538="","",IF(O5538&gt;AVERAGE('Base de datos limpia'!$O$2:$O$8001),"Alto","Normal"))
</f>
        <v>Alto</v>
      </c>
      <c r="T5538" s="35" t="str">
        <f t="shared" si="5"/>
        <v>Gamer intensivo</v>
      </c>
      <c r="U5538" s="35"/>
    </row>
    <row r="5539">
      <c r="A5539" s="28">
        <v>5538.0</v>
      </c>
      <c r="B5539" s="28">
        <v>20.0</v>
      </c>
      <c r="C5539" s="28" t="str">
        <f>TRIM(PROPER('Base de datos cruda'!C5539))</f>
        <v>Female</v>
      </c>
      <c r="D5539" s="28">
        <v>5.57</v>
      </c>
      <c r="E5539" s="28">
        <v>1.71</v>
      </c>
      <c r="F5539" s="28">
        <v>4.14</v>
      </c>
      <c r="G5539" s="28">
        <v>72.58</v>
      </c>
      <c r="H5539" s="28" t="str">
        <f>TRIM(PROPER('Base de datos cruda'!H5539))</f>
        <v>Fps</v>
      </c>
      <c r="I5539" s="28">
        <v>1.97</v>
      </c>
      <c r="J5539" s="28">
        <v>8.65</v>
      </c>
      <c r="K5539" s="28">
        <v>252.76</v>
      </c>
      <c r="L5539" s="28">
        <f>IF('Base de datos cruda'!L5539&lt;0,,'Base de datos cruda'!L5539)</f>
        <v>13.04</v>
      </c>
      <c r="M5539" s="28" t="str">
        <f>IF(TRIM(PROPER('Base de datos cruda'!M5539))="High","Alto",IF(TRIM(PROPER('Base de datos cruda'!M5539))="Medium","Medio","Bajo"))</f>
        <v>Bajo</v>
      </c>
      <c r="N5539" s="29">
        <v>24.84</v>
      </c>
      <c r="O5539" s="32">
        <f t="shared" si="1"/>
        <v>24.84</v>
      </c>
      <c r="P5539" s="33">
        <f t="shared" si="2"/>
        <v>14.22</v>
      </c>
      <c r="Q5539" s="34">
        <f t="shared" si="3"/>
        <v>0.3070017953</v>
      </c>
      <c r="R5539" s="35" t="str">
        <f t="shared" si="4"/>
        <v>Bajo</v>
      </c>
      <c r="S5539" s="35" t="str">
        <f>IF(O5539="","",IF(O5539&gt;AVERAGE('Base de datos limpia'!$O$2:$O$8001),"Alto","Normal"))
</f>
        <v>Normal</v>
      </c>
      <c r="T5539" s="35" t="str">
        <f t="shared" si="5"/>
        <v>Gamer casual</v>
      </c>
      <c r="U5539" s="35"/>
    </row>
    <row r="5540">
      <c r="A5540" s="28">
        <v>5539.0</v>
      </c>
      <c r="B5540" s="28">
        <v>17.0</v>
      </c>
      <c r="C5540" s="28" t="str">
        <f>TRIM(PROPER('Base de datos cruda'!C5540))</f>
        <v>Male</v>
      </c>
      <c r="D5540" s="28">
        <v>4.96</v>
      </c>
      <c r="E5540" s="28">
        <v>6.31</v>
      </c>
      <c r="F5540" s="28">
        <v>6.36</v>
      </c>
      <c r="G5540" s="28">
        <v>94.17</v>
      </c>
      <c r="H5540" s="28" t="str">
        <f>TRIM(PROPER('Base de datos cruda'!H5540))</f>
        <v>Fps</v>
      </c>
      <c r="I5540" s="28">
        <v>2.61</v>
      </c>
      <c r="J5540" s="28">
        <v>7.43</v>
      </c>
      <c r="K5540" s="28">
        <v>281.4</v>
      </c>
      <c r="L5540" s="28">
        <f>IF('Base de datos cruda'!L5540&lt;0,,'Base de datos cruda'!L5540)</f>
        <v>11.62</v>
      </c>
      <c r="M5540" s="28" t="str">
        <f>IF(TRIM(PROPER('Base de datos cruda'!M5540))="High","Alto",IF(TRIM(PROPER('Base de datos cruda'!M5540))="Medium","Medio","Bajo"))</f>
        <v>Medio</v>
      </c>
      <c r="N5540" s="29">
        <v>75.7</v>
      </c>
      <c r="O5540" s="32">
        <f t="shared" si="1"/>
        <v>75.7</v>
      </c>
      <c r="P5540" s="33">
        <f t="shared" si="2"/>
        <v>12.39</v>
      </c>
      <c r="Q5540" s="34">
        <f t="shared" si="3"/>
        <v>1.272177419</v>
      </c>
      <c r="R5540" s="35" t="str">
        <f t="shared" si="4"/>
        <v>Alto</v>
      </c>
      <c r="S5540" s="35" t="str">
        <f>IF(O5540="","",IF(O5540&gt;AVERAGE('Base de datos limpia'!$O$2:$O$8001),"Alto","Normal"))
</f>
        <v>Alto</v>
      </c>
      <c r="T5540" s="35" t="str">
        <f t="shared" si="5"/>
        <v>Gamer intensivo</v>
      </c>
      <c r="U5540" s="35"/>
    </row>
    <row r="5541">
      <c r="A5541" s="28">
        <v>5540.0</v>
      </c>
      <c r="B5541" s="28">
        <v>16.0</v>
      </c>
      <c r="C5541" s="28" t="str">
        <f>TRIM(PROPER('Base de datos cruda'!C5541))</f>
        <v>Male</v>
      </c>
      <c r="D5541" s="28">
        <v>5.16</v>
      </c>
      <c r="E5541" s="28">
        <v>5.95</v>
      </c>
      <c r="F5541" s="28">
        <v>8.49</v>
      </c>
      <c r="G5541" s="28">
        <v>88.59</v>
      </c>
      <c r="H5541" s="28" t="str">
        <f>TRIM(PROPER('Base de datos cruda'!H5541))</f>
        <v>Rpg</v>
      </c>
      <c r="I5541" s="28">
        <v>0.98</v>
      </c>
      <c r="J5541" s="28">
        <v>8.42</v>
      </c>
      <c r="K5541" s="28">
        <v>263.82</v>
      </c>
      <c r="L5541" s="28">
        <f>IF('Base de datos cruda'!L5541&lt;0,,'Base de datos cruda'!L5541)</f>
        <v>11.59</v>
      </c>
      <c r="M5541" s="28" t="str">
        <f>IF(TRIM(PROPER('Base de datos cruda'!M5541))="High","Alto",IF(TRIM(PROPER('Base de datos cruda'!M5541))="Medium","Medio","Bajo"))</f>
        <v>Bajo</v>
      </c>
      <c r="N5541" s="29">
        <v>69.64</v>
      </c>
      <c r="O5541" s="32">
        <f t="shared" si="1"/>
        <v>69.64</v>
      </c>
      <c r="P5541" s="33">
        <f t="shared" si="2"/>
        <v>13.58</v>
      </c>
      <c r="Q5541" s="34">
        <f t="shared" si="3"/>
        <v>1.153100775</v>
      </c>
      <c r="R5541" s="35" t="str">
        <f t="shared" si="4"/>
        <v>Medio</v>
      </c>
      <c r="S5541" s="35" t="str">
        <f>IF(O5541="","",IF(O5541&gt;AVERAGE('Base de datos limpia'!$O$2:$O$8001),"Alto","Normal"))
</f>
        <v>Alto</v>
      </c>
      <c r="T5541" s="35" t="str">
        <f t="shared" si="5"/>
        <v>Gamer moderado</v>
      </c>
      <c r="U5541" s="35"/>
    </row>
    <row r="5542">
      <c r="A5542" s="28">
        <v>5541.0</v>
      </c>
      <c r="B5542" s="28">
        <v>24.0</v>
      </c>
      <c r="C5542" s="28" t="str">
        <f>TRIM(PROPER('Base de datos cruda'!C5542))</f>
        <v>Male</v>
      </c>
      <c r="D5542" s="28">
        <v>3.0</v>
      </c>
      <c r="E5542" s="28">
        <v>6.49</v>
      </c>
      <c r="F5542" s="28">
        <v>7.74</v>
      </c>
      <c r="G5542" s="28">
        <v>93.05</v>
      </c>
      <c r="H5542" s="28" t="str">
        <f>TRIM(PROPER('Base de datos cruda'!H5542))</f>
        <v>Fps</v>
      </c>
      <c r="I5542" s="28">
        <v>0.92</v>
      </c>
      <c r="J5542" s="28">
        <v>5.45</v>
      </c>
      <c r="K5542" s="28">
        <v>291.27</v>
      </c>
      <c r="L5542" s="28">
        <f>IF('Base de datos cruda'!L5542&lt;0,,'Base de datos cruda'!L5542)</f>
        <v>10.96</v>
      </c>
      <c r="M5542" s="28" t="str">
        <f>IF(TRIM(PROPER('Base de datos cruda'!M5542))="High","Alto",IF(TRIM(PROPER('Base de datos cruda'!M5542))="Medium","Medio","Bajo"))</f>
        <v>Medio</v>
      </c>
      <c r="N5542" s="29">
        <v>80.98</v>
      </c>
      <c r="O5542" s="32">
        <f t="shared" si="1"/>
        <v>80.98</v>
      </c>
      <c r="P5542" s="33">
        <f t="shared" si="2"/>
        <v>8.45</v>
      </c>
      <c r="Q5542" s="34">
        <f t="shared" si="3"/>
        <v>2.163333333</v>
      </c>
      <c r="R5542" s="35" t="str">
        <f t="shared" si="4"/>
        <v>Alto</v>
      </c>
      <c r="S5542" s="35" t="str">
        <f>IF(O5542="","",IF(O5542&gt;AVERAGE('Base de datos limpia'!$O$2:$O$8001),"Alto","Normal"))
</f>
        <v>Alto</v>
      </c>
      <c r="T5542" s="35" t="str">
        <f t="shared" si="5"/>
        <v>Gamer intensivo</v>
      </c>
      <c r="U5542" s="35"/>
    </row>
    <row r="5543">
      <c r="A5543" s="28">
        <v>5542.0</v>
      </c>
      <c r="B5543" s="28">
        <v>16.0</v>
      </c>
      <c r="C5543" s="28" t="str">
        <f>TRIM(PROPER('Base de datos cruda'!C5543))</f>
        <v>Male</v>
      </c>
      <c r="D5543" s="28">
        <v>1.67</v>
      </c>
      <c r="E5543" s="28">
        <v>7.26</v>
      </c>
      <c r="F5543" s="28">
        <v>8.72</v>
      </c>
      <c r="G5543" s="28">
        <v>67.99</v>
      </c>
      <c r="H5543" s="28" t="str">
        <f>TRIM(PROPER('Base de datos cruda'!H5543))</f>
        <v>Fps</v>
      </c>
      <c r="I5543" s="28">
        <v>1.76</v>
      </c>
      <c r="J5543" s="28">
        <v>4.18</v>
      </c>
      <c r="K5543" s="28">
        <v>302.43</v>
      </c>
      <c r="L5543" s="28">
        <f>IF('Base de datos cruda'!L5543&lt;0,,'Base de datos cruda'!L5543)</f>
        <v>5.66</v>
      </c>
      <c r="M5543" s="28" t="str">
        <f>IF(TRIM(PROPER('Base de datos cruda'!M5543))="High","Alto",IF(TRIM(PROPER('Base de datos cruda'!M5543))="Medium","Medio","Bajo"))</f>
        <v>Medio</v>
      </c>
      <c r="N5543" s="29">
        <v>100.0</v>
      </c>
      <c r="O5543" s="32">
        <f t="shared" si="1"/>
        <v>100</v>
      </c>
      <c r="P5543" s="33">
        <f t="shared" si="2"/>
        <v>5.85</v>
      </c>
      <c r="Q5543" s="34">
        <f t="shared" si="3"/>
        <v>4.347305389</v>
      </c>
      <c r="R5543" s="35" t="str">
        <f t="shared" si="4"/>
        <v>Alto</v>
      </c>
      <c r="S5543" s="35" t="str">
        <f>IF(O5543="","",IF(O5543&gt;AVERAGE('Base de datos limpia'!$O$2:$O$8001),"Alto","Normal"))
</f>
        <v>Alto</v>
      </c>
      <c r="T5543" s="35" t="str">
        <f t="shared" si="5"/>
        <v>Gamer intensivo</v>
      </c>
      <c r="U5543" s="35"/>
    </row>
    <row r="5544">
      <c r="A5544" s="28">
        <v>5543.0</v>
      </c>
      <c r="B5544" s="28">
        <v>19.0</v>
      </c>
      <c r="C5544" s="28" t="str">
        <f>TRIM(PROPER('Base de datos cruda'!C5544))</f>
        <v>Male</v>
      </c>
      <c r="D5544" s="28">
        <v>5.76</v>
      </c>
      <c r="E5544" s="28">
        <v>9.26</v>
      </c>
      <c r="F5544" s="28">
        <v>5.13</v>
      </c>
      <c r="G5544" s="28">
        <v>61.38</v>
      </c>
      <c r="H5544" s="28" t="str">
        <f>TRIM(PROPER('Base de datos cruda'!H5544))</f>
        <v>Rpg</v>
      </c>
      <c r="I5544" s="28">
        <v>2.37</v>
      </c>
      <c r="J5544" s="28">
        <v>9.81</v>
      </c>
      <c r="K5544" s="28">
        <v>256.21</v>
      </c>
      <c r="L5544" s="28">
        <f>IF('Base de datos cruda'!L5544&lt;0,,'Base de datos cruda'!L5544)</f>
        <v>16.51</v>
      </c>
      <c r="M5544" s="28" t="str">
        <f>IF(TRIM(PROPER('Base de datos cruda'!M5544))="High","Alto",IF(TRIM(PROPER('Base de datos cruda'!M5544))="Medium","Medio","Bajo"))</f>
        <v>Alto</v>
      </c>
      <c r="N5544" s="29">
        <v>82.7809658898069</v>
      </c>
      <c r="O5544" s="32">
        <f t="shared" si="1"/>
        <v>82.78096589</v>
      </c>
      <c r="P5544" s="33">
        <f t="shared" si="2"/>
        <v>15.57</v>
      </c>
      <c r="Q5544" s="34">
        <f t="shared" si="3"/>
        <v>1.607638889</v>
      </c>
      <c r="R5544" s="35" t="str">
        <f t="shared" si="4"/>
        <v>Alto</v>
      </c>
      <c r="S5544" s="35" t="str">
        <f>IF(O5544="","",IF(O5544&gt;AVERAGE('Base de datos limpia'!$O$2:$O$8001),"Alto","Normal"))
</f>
        <v>Alto</v>
      </c>
      <c r="T5544" s="35" t="str">
        <f t="shared" si="5"/>
        <v>Gamer intensivo</v>
      </c>
      <c r="U5544" s="35"/>
    </row>
    <row r="5545">
      <c r="A5545" s="28">
        <v>5544.0</v>
      </c>
      <c r="B5545" s="28">
        <v>17.0</v>
      </c>
      <c r="C5545" s="28" t="str">
        <f>TRIM(PROPER('Base de datos cruda'!C5545))</f>
        <v>Male</v>
      </c>
      <c r="D5545" s="28">
        <v>6.49</v>
      </c>
      <c r="E5545" s="28">
        <v>8.07</v>
      </c>
      <c r="F5545" s="28">
        <v>6.66</v>
      </c>
      <c r="G5545" s="28">
        <v>94.02</v>
      </c>
      <c r="H5545" s="28" t="str">
        <f>TRIM(PROPER('Base de datos cruda'!H5545))</f>
        <v>Casual</v>
      </c>
      <c r="I5545" s="28">
        <v>1.71</v>
      </c>
      <c r="J5545" s="28">
        <v>9.88</v>
      </c>
      <c r="K5545" s="28">
        <v>244.11</v>
      </c>
      <c r="L5545" s="28">
        <f>IF('Base de datos cruda'!L5545&lt;0,,'Base de datos cruda'!L5545)</f>
        <v>13.49</v>
      </c>
      <c r="M5545" s="28" t="str">
        <f>IF(TRIM(PROPER('Base de datos cruda'!M5545))="High","Alto",IF(TRIM(PROPER('Base de datos cruda'!M5545))="Medium","Medio","Bajo"))</f>
        <v>Bajo</v>
      </c>
      <c r="N5545" s="29">
        <v>73.4428644591717</v>
      </c>
      <c r="O5545" s="32">
        <f t="shared" si="1"/>
        <v>73.44286446</v>
      </c>
      <c r="P5545" s="33">
        <f t="shared" si="2"/>
        <v>16.37</v>
      </c>
      <c r="Q5545" s="34">
        <f t="shared" si="3"/>
        <v>1.243451464</v>
      </c>
      <c r="R5545" s="35" t="str">
        <f t="shared" si="4"/>
        <v>Alto</v>
      </c>
      <c r="S5545" s="35" t="str">
        <f>IF(O5545="","",IF(O5545&gt;AVERAGE('Base de datos limpia'!$O$2:$O$8001),"Alto","Normal"))
</f>
        <v>Alto</v>
      </c>
      <c r="T5545" s="35" t="str">
        <f t="shared" si="5"/>
        <v>Gamer intensivo</v>
      </c>
      <c r="U5545" s="35"/>
    </row>
    <row r="5546">
      <c r="A5546" s="28">
        <v>5545.0</v>
      </c>
      <c r="B5546" s="28">
        <v>19.0</v>
      </c>
      <c r="C5546" s="28" t="str">
        <f>TRIM(PROPER('Base de datos cruda'!C5546))</f>
        <v>Female</v>
      </c>
      <c r="D5546" s="28">
        <v>1.11</v>
      </c>
      <c r="E5546" s="28">
        <v>2.98</v>
      </c>
      <c r="F5546" s="28">
        <v>5.59</v>
      </c>
      <c r="G5546" s="28">
        <v>75.47</v>
      </c>
      <c r="H5546" s="28" t="str">
        <f>TRIM(PROPER('Base de datos cruda'!H5546))</f>
        <v>Fps</v>
      </c>
      <c r="I5546" s="28">
        <v>2.88</v>
      </c>
      <c r="J5546" s="28">
        <v>5.5</v>
      </c>
      <c r="K5546" s="28">
        <v>324.86</v>
      </c>
      <c r="L5546" s="28">
        <f>IF('Base de datos cruda'!L5546&lt;0,,'Base de datos cruda'!L5546)</f>
        <v>2.47</v>
      </c>
      <c r="M5546" s="28" t="str">
        <f>IF(TRIM(PROPER('Base de datos cruda'!M5546))="High","Alto",IF(TRIM(PROPER('Base de datos cruda'!M5546))="Medium","Medio","Bajo"))</f>
        <v>Medio</v>
      </c>
      <c r="N5546" s="29">
        <v>56.14</v>
      </c>
      <c r="O5546" s="32">
        <f t="shared" si="1"/>
        <v>56.14</v>
      </c>
      <c r="P5546" s="33">
        <f t="shared" si="2"/>
        <v>6.61</v>
      </c>
      <c r="Q5546" s="34">
        <f t="shared" si="3"/>
        <v>2.684684685</v>
      </c>
      <c r="R5546" s="35" t="str">
        <f t="shared" si="4"/>
        <v>Medio</v>
      </c>
      <c r="S5546" s="35" t="str">
        <f>IF(O5546="","",IF(O5546&gt;AVERAGE('Base de datos limpia'!$O$2:$O$8001),"Alto","Normal"))
</f>
        <v>Normal</v>
      </c>
      <c r="T5546" s="35" t="str">
        <f t="shared" si="5"/>
        <v>Gamer casual</v>
      </c>
      <c r="U5546" s="35"/>
    </row>
    <row r="5547">
      <c r="A5547" s="28">
        <v>5546.0</v>
      </c>
      <c r="B5547" s="28">
        <v>23.0</v>
      </c>
      <c r="C5547" s="28" t="str">
        <f>TRIM(PROPER('Base de datos cruda'!C5547))</f>
        <v>Male</v>
      </c>
      <c r="D5547" s="28">
        <v>3.89</v>
      </c>
      <c r="E5547" s="28">
        <v>8.43</v>
      </c>
      <c r="F5547" s="28">
        <v>6.47</v>
      </c>
      <c r="G5547" s="28">
        <v>67.19</v>
      </c>
      <c r="H5547" s="28" t="str">
        <f>TRIM(PROPER('Base de datos cruda'!H5547))</f>
        <v>Rpg</v>
      </c>
      <c r="I5547" s="28">
        <v>1.55</v>
      </c>
      <c r="J5547" s="28">
        <v>9.08</v>
      </c>
      <c r="K5547" s="28">
        <v>272.72</v>
      </c>
      <c r="L5547" s="28">
        <f>IF('Base de datos cruda'!L5547&lt;0,,'Base de datos cruda'!L5547)</f>
        <v>8.84</v>
      </c>
      <c r="M5547" s="28" t="str">
        <f>IF(TRIM(PROPER('Base de datos cruda'!M5547))="High","Alto",IF(TRIM(PROPER('Base de datos cruda'!M5547))="Medium","Medio","Bajo"))</f>
        <v>Medio</v>
      </c>
      <c r="N5547" s="29">
        <v>78.7</v>
      </c>
      <c r="O5547" s="32">
        <f t="shared" si="1"/>
        <v>78.7</v>
      </c>
      <c r="P5547" s="33">
        <f t="shared" si="2"/>
        <v>12.97</v>
      </c>
      <c r="Q5547" s="34">
        <f t="shared" si="3"/>
        <v>2.167095116</v>
      </c>
      <c r="R5547" s="35" t="str">
        <f t="shared" si="4"/>
        <v>Alto</v>
      </c>
      <c r="S5547" s="35" t="str">
        <f>IF(O5547="","",IF(O5547&gt;AVERAGE('Base de datos limpia'!$O$2:$O$8001),"Alto","Normal"))
</f>
        <v>Alto</v>
      </c>
      <c r="T5547" s="35" t="str">
        <f t="shared" si="5"/>
        <v>Gamer intensivo</v>
      </c>
      <c r="U5547" s="35"/>
    </row>
    <row r="5548">
      <c r="A5548" s="28">
        <v>5547.0</v>
      </c>
      <c r="B5548" s="28">
        <v>23.0</v>
      </c>
      <c r="C5548" s="28" t="str">
        <f>TRIM(PROPER('Base de datos cruda'!C5548))</f>
        <v>Female</v>
      </c>
      <c r="D5548" s="28">
        <v>1.99</v>
      </c>
      <c r="E5548" s="28">
        <v>2.1</v>
      </c>
      <c r="F5548" s="28">
        <v>6.79</v>
      </c>
      <c r="G5548" s="28">
        <v>63.68</v>
      </c>
      <c r="H5548" s="28" t="str">
        <f>TRIM(PROPER('Base de datos cruda'!H5548))</f>
        <v>Fps</v>
      </c>
      <c r="I5548" s="28">
        <v>0.89</v>
      </c>
      <c r="J5548" s="28">
        <v>7.7</v>
      </c>
      <c r="K5548" s="28">
        <v>304.43</v>
      </c>
      <c r="L5548" s="28">
        <f>IF('Base de datos cruda'!L5548&lt;0,,'Base de datos cruda'!L5548)</f>
        <v>8.09</v>
      </c>
      <c r="M5548" s="28" t="str">
        <f>IF(TRIM(PROPER('Base de datos cruda'!M5548))="High","Alto",IF(TRIM(PROPER('Base de datos cruda'!M5548))="Medium","Medio","Bajo"))</f>
        <v>Medio</v>
      </c>
      <c r="N5548" s="29">
        <v>54.76</v>
      </c>
      <c r="O5548" s="32">
        <f t="shared" si="1"/>
        <v>54.76</v>
      </c>
      <c r="P5548" s="33">
        <f t="shared" si="2"/>
        <v>9.69</v>
      </c>
      <c r="Q5548" s="34">
        <f t="shared" si="3"/>
        <v>1.055276382</v>
      </c>
      <c r="R5548" s="35" t="str">
        <f t="shared" si="4"/>
        <v>Medio</v>
      </c>
      <c r="S5548" s="35" t="str">
        <f>IF(O5548="","",IF(O5548&gt;AVERAGE('Base de datos limpia'!$O$2:$O$8001),"Alto","Normal"))
</f>
        <v>Normal</v>
      </c>
      <c r="T5548" s="35" t="str">
        <f t="shared" si="5"/>
        <v>Gamer casual</v>
      </c>
      <c r="U5548" s="35"/>
    </row>
    <row r="5549">
      <c r="A5549" s="28">
        <v>5548.0</v>
      </c>
      <c r="B5549" s="28">
        <v>24.0</v>
      </c>
      <c r="C5549" s="28" t="str">
        <f>TRIM(PROPER('Base de datos cruda'!C5549))</f>
        <v>Female</v>
      </c>
      <c r="D5549" s="28">
        <v>1.34</v>
      </c>
      <c r="E5549" s="28">
        <v>6.6</v>
      </c>
      <c r="F5549" s="28">
        <v>4.18</v>
      </c>
      <c r="G5549" s="28">
        <v>80.66</v>
      </c>
      <c r="H5549" s="28" t="str">
        <f>TRIM(PROPER('Base de datos cruda'!H5549))</f>
        <v>Fps</v>
      </c>
      <c r="I5549" s="28">
        <v>4.31</v>
      </c>
      <c r="J5549" s="28">
        <v>3.1</v>
      </c>
      <c r="K5549" s="28">
        <v>324.77</v>
      </c>
      <c r="L5549" s="28">
        <f>IF('Base de datos cruda'!L5549&lt;0,,'Base de datos cruda'!L5549)</f>
        <v>6.85</v>
      </c>
      <c r="M5549" s="28" t="str">
        <f>IF(TRIM(PROPER('Base de datos cruda'!M5549))="High","Alto",IF(TRIM(PROPER('Base de datos cruda'!M5549))="Medium","Medio","Bajo"))</f>
        <v>Medio</v>
      </c>
      <c r="N5549" s="29">
        <v>73.4</v>
      </c>
      <c r="O5549" s="32">
        <f t="shared" si="1"/>
        <v>73.4</v>
      </c>
      <c r="P5549" s="33">
        <f t="shared" si="2"/>
        <v>4.44</v>
      </c>
      <c r="Q5549" s="34">
        <f t="shared" si="3"/>
        <v>4.925373134</v>
      </c>
      <c r="R5549" s="35" t="str">
        <f t="shared" si="4"/>
        <v>Alto</v>
      </c>
      <c r="S5549" s="35" t="str">
        <f>IF(O5549="","",IF(O5549&gt;AVERAGE('Base de datos limpia'!$O$2:$O$8001),"Alto","Normal"))
</f>
        <v>Alto</v>
      </c>
      <c r="T5549" s="35" t="str">
        <f t="shared" si="5"/>
        <v>Gamer intensivo</v>
      </c>
      <c r="U5549" s="35"/>
    </row>
    <row r="5550">
      <c r="A5550" s="28">
        <v>5549.0</v>
      </c>
      <c r="B5550" s="28">
        <v>20.0</v>
      </c>
      <c r="C5550" s="28" t="str">
        <f>TRIM(PROPER('Base de datos cruda'!C5550))</f>
        <v>Male</v>
      </c>
      <c r="D5550" s="28">
        <v>5.87</v>
      </c>
      <c r="E5550" s="28">
        <v>8.94</v>
      </c>
      <c r="F5550" s="28">
        <v>5.17</v>
      </c>
      <c r="G5550" s="28">
        <v>66.01</v>
      </c>
      <c r="H5550" s="28" t="str">
        <f>TRIM(PROPER('Base de datos cruda'!H5550))</f>
        <v>Fps</v>
      </c>
      <c r="I5550" s="28">
        <v>1.0</v>
      </c>
      <c r="J5550" s="28">
        <v>10.0</v>
      </c>
      <c r="K5550" s="28">
        <v>256.09</v>
      </c>
      <c r="L5550" s="28">
        <f>IF('Base de datos cruda'!L5550&lt;0,,'Base de datos cruda'!L5550)</f>
        <v>15.3</v>
      </c>
      <c r="M5550" s="28" t="str">
        <f>IF(TRIM(PROPER('Base de datos cruda'!M5550))="High","Alto",IF(TRIM(PROPER('Base de datos cruda'!M5550))="Medium","Medio","Bajo"))</f>
        <v>Alto</v>
      </c>
      <c r="N5550" s="29">
        <v>69.7594098150266</v>
      </c>
      <c r="O5550" s="32">
        <f t="shared" si="1"/>
        <v>69.75940982</v>
      </c>
      <c r="P5550" s="33">
        <f t="shared" si="2"/>
        <v>15.87</v>
      </c>
      <c r="Q5550" s="34">
        <f t="shared" si="3"/>
        <v>1.522998296</v>
      </c>
      <c r="R5550" s="35" t="str">
        <f t="shared" si="4"/>
        <v>Medio</v>
      </c>
      <c r="S5550" s="35" t="str">
        <f>IF(O5550="","",IF(O5550&gt;AVERAGE('Base de datos limpia'!$O$2:$O$8001),"Alto","Normal"))
</f>
        <v>Alto</v>
      </c>
      <c r="T5550" s="35" t="str">
        <f t="shared" si="5"/>
        <v>Gamer intensivo</v>
      </c>
      <c r="U5550" s="35"/>
    </row>
    <row r="5551">
      <c r="A5551" s="28">
        <v>5550.0</v>
      </c>
      <c r="B5551" s="28">
        <v>22.0</v>
      </c>
      <c r="C5551" s="28" t="str">
        <f>TRIM(PROPER('Base de datos cruda'!C5551))</f>
        <v>Female</v>
      </c>
      <c r="D5551" s="28">
        <v>4.3</v>
      </c>
      <c r="E5551" s="28">
        <v>1.91</v>
      </c>
      <c r="F5551" s="28">
        <v>7.52</v>
      </c>
      <c r="G5551" s="28">
        <v>82.67</v>
      </c>
      <c r="H5551" s="28" t="str">
        <f>TRIM(PROPER('Base de datos cruda'!H5551))</f>
        <v>Rpg</v>
      </c>
      <c r="I5551" s="28">
        <v>4.83</v>
      </c>
      <c r="J5551" s="28">
        <v>8.21</v>
      </c>
      <c r="K5551" s="28">
        <v>265.55</v>
      </c>
      <c r="L5551" s="28">
        <f>IF('Base de datos cruda'!L5551&lt;0,,'Base de datos cruda'!L5551)</f>
        <v>12.31</v>
      </c>
      <c r="M5551" s="28" t="str">
        <f>IF(TRIM(PROPER('Base de datos cruda'!M5551))="High","Alto",IF(TRIM(PROPER('Base de datos cruda'!M5551))="Medium","Medio","Bajo"))</f>
        <v>Medio</v>
      </c>
      <c r="N5551" s="29">
        <v>54.43</v>
      </c>
      <c r="O5551" s="32">
        <f t="shared" si="1"/>
        <v>54.43</v>
      </c>
      <c r="P5551" s="33">
        <f t="shared" si="2"/>
        <v>12.51</v>
      </c>
      <c r="Q5551" s="34">
        <f t="shared" si="3"/>
        <v>0.4441860465</v>
      </c>
      <c r="R5551" s="35" t="str">
        <f t="shared" si="4"/>
        <v>Medio</v>
      </c>
      <c r="S5551" s="35" t="str">
        <f>IF(O5551="","",IF(O5551&gt;AVERAGE('Base de datos limpia'!$O$2:$O$8001),"Alto","Normal"))
</f>
        <v>Normal</v>
      </c>
      <c r="T5551" s="35" t="str">
        <f t="shared" si="5"/>
        <v>Gamer casual</v>
      </c>
      <c r="U5551" s="35"/>
    </row>
    <row r="5552">
      <c r="A5552" s="28">
        <v>5551.0</v>
      </c>
      <c r="B5552" s="28">
        <v>18.0</v>
      </c>
      <c r="C5552" s="28" t="str">
        <f>TRIM(PROPER('Base de datos cruda'!C5552))</f>
        <v>Female</v>
      </c>
      <c r="D5552" s="28">
        <v>1.73</v>
      </c>
      <c r="E5552" s="28">
        <v>8.65</v>
      </c>
      <c r="F5552" s="28">
        <v>7.86</v>
      </c>
      <c r="G5552" s="28">
        <v>89.09</v>
      </c>
      <c r="H5552" s="28" t="str">
        <f>TRIM(PROPER('Base de datos cruda'!H5552))</f>
        <v>Rpg</v>
      </c>
      <c r="I5552" s="28">
        <v>4.94</v>
      </c>
      <c r="J5552" s="28">
        <v>7.06</v>
      </c>
      <c r="K5552" s="28">
        <v>291.9</v>
      </c>
      <c r="L5552" s="28">
        <f>IF('Base de datos cruda'!L5552&lt;0,,'Base de datos cruda'!L5552)</f>
        <v>6.47</v>
      </c>
      <c r="M5552" s="28" t="str">
        <f>IF(TRIM(PROPER('Base de datos cruda'!M5552))="High","Alto",IF(TRIM(PROPER('Base de datos cruda'!M5552))="Medium","Medio","Bajo"))</f>
        <v>Medio</v>
      </c>
      <c r="N5552" s="29">
        <v>100.0</v>
      </c>
      <c r="O5552" s="32">
        <f t="shared" si="1"/>
        <v>100</v>
      </c>
      <c r="P5552" s="33">
        <f t="shared" si="2"/>
        <v>8.79</v>
      </c>
      <c r="Q5552" s="34">
        <f t="shared" si="3"/>
        <v>5</v>
      </c>
      <c r="R5552" s="35" t="str">
        <f t="shared" si="4"/>
        <v>Alto</v>
      </c>
      <c r="S5552" s="35" t="str">
        <f>IF(O5552="","",IF(O5552&gt;AVERAGE('Base de datos limpia'!$O$2:$O$8001),"Alto","Normal"))
</f>
        <v>Alto</v>
      </c>
      <c r="T5552" s="35" t="str">
        <f t="shared" si="5"/>
        <v>Gamer intensivo</v>
      </c>
      <c r="U5552" s="35"/>
    </row>
    <row r="5553">
      <c r="A5553" s="28">
        <v>5552.0</v>
      </c>
      <c r="B5553" s="28">
        <v>19.0</v>
      </c>
      <c r="C5553" s="28" t="str">
        <f>TRIM(PROPER('Base de datos cruda'!C5553))</f>
        <v>Female</v>
      </c>
      <c r="D5553" s="28">
        <v>2.48</v>
      </c>
      <c r="E5553" s="28">
        <v>8.19</v>
      </c>
      <c r="F5553" s="28">
        <v>6.85</v>
      </c>
      <c r="G5553" s="28">
        <v>81.4</v>
      </c>
      <c r="H5553" s="28" t="str">
        <f>TRIM(PROPER('Base de datos cruda'!H5553))</f>
        <v>Casual</v>
      </c>
      <c r="I5553" s="28">
        <v>3.48</v>
      </c>
      <c r="J5553" s="28">
        <v>7.96</v>
      </c>
      <c r="K5553" s="28">
        <v>285.28</v>
      </c>
      <c r="L5553" s="28">
        <f>IF('Base de datos cruda'!L5553&lt;0,,'Base de datos cruda'!L5553)</f>
        <v>5.15</v>
      </c>
      <c r="M5553" s="28" t="str">
        <f>IF(TRIM(PROPER('Base de datos cruda'!M5553))="High","Alto",IF(TRIM(PROPER('Base de datos cruda'!M5553))="Medium","Medio","Bajo"))</f>
        <v>Medio</v>
      </c>
      <c r="N5553" s="29">
        <v>84.96</v>
      </c>
      <c r="O5553" s="32">
        <f t="shared" si="1"/>
        <v>84.96</v>
      </c>
      <c r="P5553" s="33">
        <f t="shared" si="2"/>
        <v>10.44</v>
      </c>
      <c r="Q5553" s="34">
        <f t="shared" si="3"/>
        <v>3.302419355</v>
      </c>
      <c r="R5553" s="35" t="str">
        <f t="shared" si="4"/>
        <v>Alto</v>
      </c>
      <c r="S5553" s="35" t="str">
        <f>IF(O5553="","",IF(O5553&gt;AVERAGE('Base de datos limpia'!$O$2:$O$8001),"Alto","Normal"))
</f>
        <v>Alto</v>
      </c>
      <c r="T5553" s="35" t="str">
        <f t="shared" si="5"/>
        <v>Gamer intensivo</v>
      </c>
      <c r="U5553" s="35"/>
    </row>
    <row r="5554">
      <c r="A5554" s="28">
        <v>5553.0</v>
      </c>
      <c r="B5554" s="28">
        <v>24.0</v>
      </c>
      <c r="C5554" s="28" t="str">
        <f>TRIM(PROPER('Base de datos cruda'!C5554))</f>
        <v>Male</v>
      </c>
      <c r="D5554" s="28">
        <v>7.73</v>
      </c>
      <c r="E5554" s="28">
        <v>5.53</v>
      </c>
      <c r="F5554" s="28">
        <v>5.35</v>
      </c>
      <c r="G5554" s="28">
        <v>96.15</v>
      </c>
      <c r="H5554" s="28" t="str">
        <f>TRIM(PROPER('Base de datos cruda'!H5554))</f>
        <v>Casual</v>
      </c>
      <c r="I5554" s="28">
        <v>2.51</v>
      </c>
      <c r="J5554" s="28">
        <v>12.53</v>
      </c>
      <c r="K5554" s="28">
        <v>231.16</v>
      </c>
      <c r="L5554" s="28">
        <f>IF('Base de datos cruda'!L5554&lt;0,,'Base de datos cruda'!L5554)</f>
        <v>21.91</v>
      </c>
      <c r="M5554" s="28" t="str">
        <f>IF(TRIM(PROPER('Base de datos cruda'!M5554))="High","Alto",IF(TRIM(PROPER('Base de datos cruda'!M5554))="Medium","Medio","Bajo"))</f>
        <v>Bajo</v>
      </c>
      <c r="N5554" s="29">
        <v>42.39</v>
      </c>
      <c r="O5554" s="32">
        <f t="shared" si="1"/>
        <v>42.39</v>
      </c>
      <c r="P5554" s="33">
        <f t="shared" si="2"/>
        <v>20.26</v>
      </c>
      <c r="Q5554" s="34">
        <f t="shared" si="3"/>
        <v>0.7153945666</v>
      </c>
      <c r="R5554" s="35" t="str">
        <f t="shared" si="4"/>
        <v>Bajo</v>
      </c>
      <c r="S5554" s="35" t="str">
        <f>IF(O5554="","",IF(O5554&gt;AVERAGE('Base de datos limpia'!$O$2:$O$8001),"Alto","Normal"))
</f>
        <v>Normal</v>
      </c>
      <c r="T5554" s="35" t="str">
        <f t="shared" si="5"/>
        <v>Gamer moderado</v>
      </c>
      <c r="U5554" s="35"/>
    </row>
    <row r="5555">
      <c r="A5555" s="28">
        <v>5554.0</v>
      </c>
      <c r="B5555" s="28">
        <v>16.0</v>
      </c>
      <c r="C5555" s="28" t="str">
        <f>TRIM(PROPER('Base de datos cruda'!C5555))</f>
        <v>Male</v>
      </c>
      <c r="D5555" s="28">
        <v>6.79</v>
      </c>
      <c r="E5555" s="28">
        <v>3.78</v>
      </c>
      <c r="F5555" s="28">
        <v>6.03</v>
      </c>
      <c r="G5555" s="28">
        <v>66.22</v>
      </c>
      <c r="H5555" s="28" t="str">
        <f>TRIM(PROPER('Base de datos cruda'!H5555))</f>
        <v>Rpg</v>
      </c>
      <c r="I5555" s="28">
        <v>3.98</v>
      </c>
      <c r="J5555" s="28">
        <v>10.77</v>
      </c>
      <c r="K5555" s="28">
        <v>256.36</v>
      </c>
      <c r="L5555" s="28">
        <f>IF('Base de datos cruda'!L5555&lt;0,,'Base de datos cruda'!L5555)</f>
        <v>16.9</v>
      </c>
      <c r="M5555" s="28" t="str">
        <f>IF(TRIM(PROPER('Base de datos cruda'!M5555))="High","Alto",IF(TRIM(PROPER('Base de datos cruda'!M5555))="Medium","Medio","Bajo"))</f>
        <v>Bajo</v>
      </c>
      <c r="N5555" s="29">
        <v>34.91</v>
      </c>
      <c r="O5555" s="32">
        <f t="shared" si="1"/>
        <v>34.91</v>
      </c>
      <c r="P5555" s="33">
        <f t="shared" si="2"/>
        <v>17.56</v>
      </c>
      <c r="Q5555" s="34">
        <f t="shared" si="3"/>
        <v>0.5567010309</v>
      </c>
      <c r="R5555" s="35" t="str">
        <f t="shared" si="4"/>
        <v>Bajo</v>
      </c>
      <c r="S5555" s="35" t="str">
        <f>IF(O5555="","",IF(O5555&gt;AVERAGE('Base de datos limpia'!$O$2:$O$8001),"Alto","Normal"))
</f>
        <v>Normal</v>
      </c>
      <c r="T5555" s="35" t="str">
        <f t="shared" si="5"/>
        <v>Gamer moderado</v>
      </c>
      <c r="U5555" s="35"/>
    </row>
    <row r="5556">
      <c r="A5556" s="28">
        <v>5555.0</v>
      </c>
      <c r="B5556" s="28">
        <v>17.0</v>
      </c>
      <c r="C5556" s="28" t="str">
        <f>TRIM(PROPER('Base de datos cruda'!C5556))</f>
        <v>Female</v>
      </c>
      <c r="D5556" s="28">
        <v>7.04</v>
      </c>
      <c r="E5556" s="28">
        <v>4.65</v>
      </c>
      <c r="F5556" s="28">
        <v>4.48</v>
      </c>
      <c r="G5556" s="28">
        <v>79.76</v>
      </c>
      <c r="H5556" s="28" t="str">
        <f>TRIM(PROPER('Base de datos cruda'!H5556))</f>
        <v>Fps</v>
      </c>
      <c r="I5556" s="28">
        <v>4.37</v>
      </c>
      <c r="J5556" s="28">
        <v>9.04</v>
      </c>
      <c r="K5556" s="28">
        <v>241.56</v>
      </c>
      <c r="L5556" s="28">
        <f>IF('Base de datos cruda'!L5556&lt;0,,'Base de datos cruda'!L5556)</f>
        <v>16.13</v>
      </c>
      <c r="M5556" s="28" t="str">
        <f>IF(TRIM(PROPER('Base de datos cruda'!M5556))="High","Alto",IF(TRIM(PROPER('Base de datos cruda'!M5556))="Medium","Medio","Bajo"))</f>
        <v>Bajo</v>
      </c>
      <c r="N5556" s="29">
        <v>32.91</v>
      </c>
      <c r="O5556" s="32">
        <f t="shared" si="1"/>
        <v>32.91</v>
      </c>
      <c r="P5556" s="33">
        <f t="shared" si="2"/>
        <v>16.08</v>
      </c>
      <c r="Q5556" s="34">
        <f t="shared" si="3"/>
        <v>0.6605113636</v>
      </c>
      <c r="R5556" s="35" t="str">
        <f t="shared" si="4"/>
        <v>Bajo</v>
      </c>
      <c r="S5556" s="35" t="str">
        <f>IF(O5556="","",IF(O5556&gt;AVERAGE('Base de datos limpia'!$O$2:$O$8001),"Alto","Normal"))
</f>
        <v>Normal</v>
      </c>
      <c r="T5556" s="35" t="str">
        <f t="shared" si="5"/>
        <v>Gamer moderado</v>
      </c>
      <c r="U5556" s="35"/>
    </row>
    <row r="5557">
      <c r="A5557" s="28">
        <v>5556.0</v>
      </c>
      <c r="B5557" s="28">
        <v>20.0</v>
      </c>
      <c r="C5557" s="28" t="str">
        <f>TRIM(PROPER('Base de datos cruda'!C5557))</f>
        <v>Female</v>
      </c>
      <c r="D5557" s="28">
        <v>3.68</v>
      </c>
      <c r="E5557" s="28">
        <v>9.72</v>
      </c>
      <c r="F5557" s="28">
        <v>8.77</v>
      </c>
      <c r="G5557" s="28">
        <v>66.53</v>
      </c>
      <c r="H5557" s="28" t="str">
        <f>TRIM(PROPER('Base de datos cruda'!H5557))</f>
        <v>Casual</v>
      </c>
      <c r="I5557" s="28">
        <v>3.55</v>
      </c>
      <c r="J5557" s="28">
        <v>6.06</v>
      </c>
      <c r="K5557" s="28">
        <v>271.97</v>
      </c>
      <c r="L5557" s="28">
        <f>IF('Base de datos cruda'!L5557&lt;0,,'Base de datos cruda'!L5557)</f>
        <v>10.3</v>
      </c>
      <c r="M5557" s="28" t="str">
        <f>IF(TRIM(PROPER('Base de datos cruda'!M5557))="High","Alto",IF(TRIM(PROPER('Base de datos cruda'!M5557))="Medium","Medio","Bajo"))</f>
        <v>Medio</v>
      </c>
      <c r="N5557" s="29">
        <v>99.06</v>
      </c>
      <c r="O5557" s="32">
        <f t="shared" si="1"/>
        <v>99.06</v>
      </c>
      <c r="P5557" s="33">
        <f t="shared" si="2"/>
        <v>9.74</v>
      </c>
      <c r="Q5557" s="34">
        <f t="shared" si="3"/>
        <v>2.641304348</v>
      </c>
      <c r="R5557" s="35" t="str">
        <f t="shared" si="4"/>
        <v>Alto</v>
      </c>
      <c r="S5557" s="35" t="str">
        <f>IF(O5557="","",IF(O5557&gt;AVERAGE('Base de datos limpia'!$O$2:$O$8001),"Alto","Normal"))
</f>
        <v>Alto</v>
      </c>
      <c r="T5557" s="35" t="str">
        <f t="shared" si="5"/>
        <v>Gamer intensivo</v>
      </c>
      <c r="U5557" s="35"/>
    </row>
    <row r="5558">
      <c r="A5558" s="28">
        <v>5557.0</v>
      </c>
      <c r="B5558" s="28">
        <v>18.0</v>
      </c>
      <c r="C5558" s="28" t="str">
        <f>TRIM(PROPER('Base de datos cruda'!C5558))</f>
        <v>Male</v>
      </c>
      <c r="D5558" s="28">
        <v>4.99</v>
      </c>
      <c r="E5558" s="28">
        <v>2.82</v>
      </c>
      <c r="F5558" s="28">
        <v>8.34</v>
      </c>
      <c r="G5558" s="28">
        <v>95.04</v>
      </c>
      <c r="H5558" s="28" t="str">
        <f>TRIM(PROPER('Base de datos cruda'!H5558))</f>
        <v>Casual</v>
      </c>
      <c r="I5558" s="28">
        <v>0.51</v>
      </c>
      <c r="J5558" s="28">
        <v>9.0</v>
      </c>
      <c r="K5558" s="28">
        <v>257.07</v>
      </c>
      <c r="L5558" s="28">
        <f>IF('Base de datos cruda'!L5558&lt;0,,'Base de datos cruda'!L5558)</f>
        <v>8.56</v>
      </c>
      <c r="M5558" s="28" t="str">
        <f>IF(TRIM(PROPER('Base de datos cruda'!M5558))="High","Alto",IF(TRIM(PROPER('Base de datos cruda'!M5558))="Medium","Medio","Bajo"))</f>
        <v>Medio</v>
      </c>
      <c r="N5558" s="29">
        <v>52.53</v>
      </c>
      <c r="O5558" s="32">
        <f t="shared" si="1"/>
        <v>52.53</v>
      </c>
      <c r="P5558" s="33">
        <f t="shared" si="2"/>
        <v>13.99</v>
      </c>
      <c r="Q5558" s="34">
        <f t="shared" si="3"/>
        <v>0.5651302605</v>
      </c>
      <c r="R5558" s="35" t="str">
        <f t="shared" si="4"/>
        <v>Medio</v>
      </c>
      <c r="S5558" s="35" t="str">
        <f>IF(O5558="","",IF(O5558&gt;AVERAGE('Base de datos limpia'!$O$2:$O$8001),"Alto","Normal"))
</f>
        <v>Normal</v>
      </c>
      <c r="T5558" s="35" t="str">
        <f t="shared" si="5"/>
        <v>Gamer casual</v>
      </c>
      <c r="U5558" s="35"/>
    </row>
    <row r="5559">
      <c r="A5559" s="28">
        <v>5558.0</v>
      </c>
      <c r="B5559" s="28">
        <v>17.0</v>
      </c>
      <c r="C5559" s="28" t="str">
        <f>TRIM(PROPER('Base de datos cruda'!C5559))</f>
        <v>Male</v>
      </c>
      <c r="D5559" s="28">
        <v>3.01</v>
      </c>
      <c r="E5559" s="28">
        <v>6.22</v>
      </c>
      <c r="F5559" s="28">
        <v>4.33</v>
      </c>
      <c r="G5559" s="28">
        <v>97.29</v>
      </c>
      <c r="H5559" s="28" t="str">
        <f>TRIM(PROPER('Base de datos cruda'!H5559))</f>
        <v>Casual</v>
      </c>
      <c r="I5559" s="28">
        <v>0.01</v>
      </c>
      <c r="J5559" s="28">
        <v>4.71</v>
      </c>
      <c r="K5559" s="28">
        <v>282.39</v>
      </c>
      <c r="L5559" s="28">
        <f>IF('Base de datos cruda'!L5559&lt;0,,'Base de datos cruda'!L5559)</f>
        <v>5.87</v>
      </c>
      <c r="M5559" s="28" t="str">
        <f>IF(TRIM(PROPER('Base de datos cruda'!M5559))="High","Alto",IF(TRIM(PROPER('Base de datos cruda'!M5559))="Medium","Medio","Bajo"))</f>
        <v>Medio</v>
      </c>
      <c r="N5559" s="29">
        <v>75.47</v>
      </c>
      <c r="O5559" s="32">
        <f t="shared" si="1"/>
        <v>75.47</v>
      </c>
      <c r="P5559" s="33">
        <f t="shared" si="2"/>
        <v>7.72</v>
      </c>
      <c r="Q5559" s="34">
        <f t="shared" si="3"/>
        <v>2.066445183</v>
      </c>
      <c r="R5559" s="35" t="str">
        <f t="shared" si="4"/>
        <v>Alto</v>
      </c>
      <c r="S5559" s="35" t="str">
        <f>IF(O5559="","",IF(O5559&gt;AVERAGE('Base de datos limpia'!$O$2:$O$8001),"Alto","Normal"))
</f>
        <v>Alto</v>
      </c>
      <c r="T5559" s="35" t="str">
        <f t="shared" si="5"/>
        <v>Gamer intensivo</v>
      </c>
      <c r="U5559" s="35"/>
    </row>
    <row r="5560">
      <c r="A5560" s="28">
        <v>5559.0</v>
      </c>
      <c r="B5560" s="28">
        <v>16.0</v>
      </c>
      <c r="C5560" s="28" t="str">
        <f>TRIM(PROPER('Base de datos cruda'!C5560))</f>
        <v>Male</v>
      </c>
      <c r="D5560" s="28">
        <v>0.62</v>
      </c>
      <c r="E5560" s="28">
        <v>1.75</v>
      </c>
      <c r="F5560" s="28">
        <v>4.83</v>
      </c>
      <c r="G5560" s="28">
        <v>76.0</v>
      </c>
      <c r="H5560" s="28" t="str">
        <f>TRIM(PROPER('Base de datos cruda'!H5560))</f>
        <v>Fps</v>
      </c>
      <c r="I5560" s="28">
        <v>0.96</v>
      </c>
      <c r="J5560" s="28">
        <v>2.54</v>
      </c>
      <c r="K5560" s="28">
        <v>299.15</v>
      </c>
      <c r="L5560" s="28">
        <f>IF('Base de datos cruda'!L5560&lt;0,,'Base de datos cruda'!L5560)</f>
        <v>3.44</v>
      </c>
      <c r="M5560" s="28" t="str">
        <f>IF(TRIM(PROPER('Base de datos cruda'!M5560))="High","Alto",IF(TRIM(PROPER('Base de datos cruda'!M5560))="Medium","Medio","Bajo"))</f>
        <v>Medio</v>
      </c>
      <c r="N5560" s="29">
        <v>54.57</v>
      </c>
      <c r="O5560" s="32">
        <f t="shared" si="1"/>
        <v>54.57</v>
      </c>
      <c r="P5560" s="33">
        <f t="shared" si="2"/>
        <v>3.16</v>
      </c>
      <c r="Q5560" s="34">
        <f t="shared" si="3"/>
        <v>2.822580645</v>
      </c>
      <c r="R5560" s="35" t="str">
        <f t="shared" si="4"/>
        <v>Medio</v>
      </c>
      <c r="S5560" s="35" t="str">
        <f>IF(O5560="","",IF(O5560&gt;AVERAGE('Base de datos limpia'!$O$2:$O$8001),"Alto","Normal"))
</f>
        <v>Normal</v>
      </c>
      <c r="T5560" s="35" t="str">
        <f t="shared" si="5"/>
        <v>Gamer casual</v>
      </c>
      <c r="U5560" s="35"/>
    </row>
    <row r="5561">
      <c r="A5561" s="28">
        <v>5560.0</v>
      </c>
      <c r="B5561" s="28">
        <v>18.0</v>
      </c>
      <c r="C5561" s="28" t="str">
        <f>TRIM(PROPER('Base de datos cruda'!C5561))</f>
        <v>Male</v>
      </c>
      <c r="D5561" s="28">
        <v>3.21</v>
      </c>
      <c r="E5561" s="28">
        <v>2.96</v>
      </c>
      <c r="F5561" s="28">
        <v>6.91</v>
      </c>
      <c r="G5561" s="28">
        <v>72.23</v>
      </c>
      <c r="H5561" s="28" t="str">
        <f>TRIM(PROPER('Base de datos cruda'!H5561))</f>
        <v>Casual</v>
      </c>
      <c r="I5561" s="28">
        <v>0.94</v>
      </c>
      <c r="J5561" s="28">
        <v>8.77</v>
      </c>
      <c r="K5561" s="28">
        <v>276.9</v>
      </c>
      <c r="L5561" s="28">
        <f>IF('Base de datos cruda'!L5561&lt;0,,'Base de datos cruda'!L5561)</f>
        <v>8.91</v>
      </c>
      <c r="M5561" s="28" t="str">
        <f>IF(TRIM(PROPER('Base de datos cruda'!M5561))="High","Alto",IF(TRIM(PROPER('Base de datos cruda'!M5561))="Medium","Medio","Bajo"))</f>
        <v>Medio</v>
      </c>
      <c r="N5561" s="29">
        <v>56.97</v>
      </c>
      <c r="O5561" s="32">
        <f t="shared" si="1"/>
        <v>56.97</v>
      </c>
      <c r="P5561" s="33">
        <f t="shared" si="2"/>
        <v>11.98</v>
      </c>
      <c r="Q5561" s="34">
        <f t="shared" si="3"/>
        <v>0.9221183801</v>
      </c>
      <c r="R5561" s="35" t="str">
        <f t="shared" si="4"/>
        <v>Medio</v>
      </c>
      <c r="S5561" s="35" t="str">
        <f>IF(O5561="","",IF(O5561&gt;AVERAGE('Base de datos limpia'!$O$2:$O$8001),"Alto","Normal"))
</f>
        <v>Normal</v>
      </c>
      <c r="T5561" s="35" t="str">
        <f t="shared" si="5"/>
        <v>Gamer casual</v>
      </c>
      <c r="U5561" s="35"/>
    </row>
    <row r="5562">
      <c r="A5562" s="28">
        <v>5561.0</v>
      </c>
      <c r="B5562" s="28">
        <v>16.0</v>
      </c>
      <c r="C5562" s="28" t="str">
        <f>TRIM(PROPER('Base de datos cruda'!C5562))</f>
        <v>Female</v>
      </c>
      <c r="D5562" s="28">
        <v>4.75</v>
      </c>
      <c r="E5562" s="28">
        <v>7.87</v>
      </c>
      <c r="F5562" s="28">
        <v>5.16</v>
      </c>
      <c r="G5562" s="28">
        <v>71.17</v>
      </c>
      <c r="H5562" s="28" t="str">
        <f>TRIM(PROPER('Base de datos cruda'!H5562))</f>
        <v>Casual</v>
      </c>
      <c r="I5562" s="28">
        <v>0.91</v>
      </c>
      <c r="J5562" s="28">
        <v>10.53</v>
      </c>
      <c r="K5562" s="28">
        <v>257.98</v>
      </c>
      <c r="L5562" s="28">
        <f>IF('Base de datos cruda'!L5562&lt;0,,'Base de datos cruda'!L5562)</f>
        <v>12.24</v>
      </c>
      <c r="M5562" s="28" t="str">
        <f>IF(TRIM(PROPER('Base de datos cruda'!M5562))="High","Alto",IF(TRIM(PROPER('Base de datos cruda'!M5562))="Medium","Medio","Bajo"))</f>
        <v>Alto</v>
      </c>
      <c r="N5562" s="29">
        <v>77.23</v>
      </c>
      <c r="O5562" s="32">
        <f t="shared" si="1"/>
        <v>77.23</v>
      </c>
      <c r="P5562" s="33">
        <f t="shared" si="2"/>
        <v>15.28</v>
      </c>
      <c r="Q5562" s="34">
        <f t="shared" si="3"/>
        <v>1.656842105</v>
      </c>
      <c r="R5562" s="35" t="str">
        <f t="shared" si="4"/>
        <v>Alto</v>
      </c>
      <c r="S5562" s="35" t="str">
        <f>IF(O5562="","",IF(O5562&gt;AVERAGE('Base de datos limpia'!$O$2:$O$8001),"Alto","Normal"))
</f>
        <v>Alto</v>
      </c>
      <c r="T5562" s="35" t="str">
        <f t="shared" si="5"/>
        <v>Gamer intensivo</v>
      </c>
      <c r="U5562" s="35"/>
    </row>
    <row r="5563">
      <c r="A5563" s="28">
        <v>5562.0</v>
      </c>
      <c r="B5563" s="28">
        <v>16.0</v>
      </c>
      <c r="C5563" s="28" t="str">
        <f>TRIM(PROPER('Base de datos cruda'!C5563))</f>
        <v>Male</v>
      </c>
      <c r="D5563" s="28">
        <v>2.3</v>
      </c>
      <c r="E5563" s="28">
        <v>3.72</v>
      </c>
      <c r="F5563" s="28">
        <v>8.67</v>
      </c>
      <c r="G5563" s="28">
        <v>94.39</v>
      </c>
      <c r="H5563" s="28" t="str">
        <f>TRIM(PROPER('Base de datos cruda'!H5563))</f>
        <v>Rpg</v>
      </c>
      <c r="I5563" s="28">
        <v>2.55</v>
      </c>
      <c r="J5563" s="28">
        <v>3.33</v>
      </c>
      <c r="K5563" s="28">
        <v>320.18</v>
      </c>
      <c r="L5563" s="28">
        <f>IF('Base de datos cruda'!L5563&lt;0,,'Base de datos cruda'!L5563)</f>
        <v>7.68</v>
      </c>
      <c r="M5563" s="28" t="str">
        <f>IF(TRIM(PROPER('Base de datos cruda'!M5563))="High","Alto",IF(TRIM(PROPER('Base de datos cruda'!M5563))="Medium","Medio","Bajo"))</f>
        <v>Medio</v>
      </c>
      <c r="N5563" s="29">
        <v>77.31</v>
      </c>
      <c r="O5563" s="32">
        <f t="shared" si="1"/>
        <v>77.31</v>
      </c>
      <c r="P5563" s="33">
        <f t="shared" si="2"/>
        <v>5.63</v>
      </c>
      <c r="Q5563" s="34">
        <f t="shared" si="3"/>
        <v>1.617391304</v>
      </c>
      <c r="R5563" s="35" t="str">
        <f t="shared" si="4"/>
        <v>Alto</v>
      </c>
      <c r="S5563" s="35" t="str">
        <f>IF(O5563="","",IF(O5563&gt;AVERAGE('Base de datos limpia'!$O$2:$O$8001),"Alto","Normal"))
</f>
        <v>Alto</v>
      </c>
      <c r="T5563" s="35" t="str">
        <f t="shared" si="5"/>
        <v>Gamer moderado</v>
      </c>
      <c r="U5563" s="35"/>
    </row>
    <row r="5564">
      <c r="A5564" s="28">
        <v>5563.0</v>
      </c>
      <c r="B5564" s="28">
        <v>16.0</v>
      </c>
      <c r="C5564" s="28" t="str">
        <f>TRIM(PROPER('Base de datos cruda'!C5564))</f>
        <v>Male</v>
      </c>
      <c r="D5564" s="28">
        <v>6.78</v>
      </c>
      <c r="E5564" s="28">
        <v>9.87</v>
      </c>
      <c r="F5564" s="28">
        <v>7.78</v>
      </c>
      <c r="G5564" s="28">
        <v>87.3</v>
      </c>
      <c r="H5564" s="28" t="str">
        <f>TRIM(PROPER('Base de datos cruda'!H5564))</f>
        <v>Casual</v>
      </c>
      <c r="I5564" s="28">
        <v>2.6</v>
      </c>
      <c r="J5564" s="28">
        <v>12.09</v>
      </c>
      <c r="K5564" s="28">
        <v>247.91</v>
      </c>
      <c r="L5564" s="28">
        <f>IF('Base de datos cruda'!L5564&lt;0,,'Base de datos cruda'!L5564)</f>
        <v>16.45</v>
      </c>
      <c r="M5564" s="28" t="str">
        <f>IF(TRIM(PROPER('Base de datos cruda'!M5564))="High","Alto",IF(TRIM(PROPER('Base de datos cruda'!M5564))="Medium","Medio","Bajo"))</f>
        <v>Bajo</v>
      </c>
      <c r="N5564" s="29">
        <v>87.980769621959</v>
      </c>
      <c r="O5564" s="32">
        <f t="shared" si="1"/>
        <v>87.98076962</v>
      </c>
      <c r="P5564" s="33">
        <f t="shared" si="2"/>
        <v>18.87</v>
      </c>
      <c r="Q5564" s="34">
        <f t="shared" si="3"/>
        <v>1.455752212</v>
      </c>
      <c r="R5564" s="35" t="str">
        <f t="shared" si="4"/>
        <v>Alto</v>
      </c>
      <c r="S5564" s="35" t="str">
        <f>IF(O5564="","",IF(O5564&gt;AVERAGE('Base de datos limpia'!$O$2:$O$8001),"Alto","Normal"))
</f>
        <v>Alto</v>
      </c>
      <c r="T5564" s="35" t="str">
        <f t="shared" si="5"/>
        <v>Gamer intensivo</v>
      </c>
      <c r="U5564" s="35"/>
    </row>
    <row r="5565">
      <c r="A5565" s="28">
        <v>5564.0</v>
      </c>
      <c r="B5565" s="28">
        <v>23.0</v>
      </c>
      <c r="C5565" s="28" t="str">
        <f>TRIM(PROPER('Base de datos cruda'!C5565))</f>
        <v>Female</v>
      </c>
      <c r="D5565" s="28">
        <v>1.21</v>
      </c>
      <c r="E5565" s="28">
        <v>5.51</v>
      </c>
      <c r="F5565" s="28">
        <v>5.37</v>
      </c>
      <c r="G5565" s="28">
        <v>95.22</v>
      </c>
      <c r="H5565" s="28" t="str">
        <f>TRIM(PROPER('Base de datos cruda'!H5565))</f>
        <v>Casual</v>
      </c>
      <c r="I5565" s="28">
        <v>3.62</v>
      </c>
      <c r="J5565" s="28">
        <v>6.9</v>
      </c>
      <c r="K5565" s="28">
        <v>294.75</v>
      </c>
      <c r="L5565" s="28">
        <f>IF('Base de datos cruda'!L5565&lt;0,,'Base de datos cruda'!L5565)</f>
        <v>10.02</v>
      </c>
      <c r="M5565" s="28" t="str">
        <f>IF(TRIM(PROPER('Base de datos cruda'!M5565))="High","Alto",IF(TRIM(PROPER('Base de datos cruda'!M5565))="Medium","Medio","Bajo"))</f>
        <v>Medio</v>
      </c>
      <c r="N5565" s="29">
        <v>93.82</v>
      </c>
      <c r="O5565" s="32">
        <f t="shared" si="1"/>
        <v>93.82</v>
      </c>
      <c r="P5565" s="33">
        <f t="shared" si="2"/>
        <v>8.11</v>
      </c>
      <c r="Q5565" s="34">
        <f t="shared" si="3"/>
        <v>4.553719008</v>
      </c>
      <c r="R5565" s="35" t="str">
        <f t="shared" si="4"/>
        <v>Alto</v>
      </c>
      <c r="S5565" s="35" t="str">
        <f>IF(O5565="","",IF(O5565&gt;AVERAGE('Base de datos limpia'!$O$2:$O$8001),"Alto","Normal"))
</f>
        <v>Alto</v>
      </c>
      <c r="T5565" s="35" t="str">
        <f t="shared" si="5"/>
        <v>Gamer moderado</v>
      </c>
      <c r="U5565" s="35"/>
    </row>
    <row r="5566">
      <c r="A5566" s="28">
        <v>5565.0</v>
      </c>
      <c r="B5566" s="28">
        <v>18.0</v>
      </c>
      <c r="C5566" s="28" t="str">
        <f>TRIM(PROPER('Base de datos cruda'!C5566))</f>
        <v>Male</v>
      </c>
      <c r="D5566" s="28">
        <v>2.94</v>
      </c>
      <c r="E5566" s="28">
        <v>5.65</v>
      </c>
      <c r="F5566" s="28">
        <v>4.03</v>
      </c>
      <c r="G5566" s="28">
        <v>64.7</v>
      </c>
      <c r="H5566" s="28" t="str">
        <f>TRIM(PROPER('Base de datos cruda'!H5566))</f>
        <v>Rpg</v>
      </c>
      <c r="I5566" s="28">
        <v>1.01</v>
      </c>
      <c r="J5566" s="28">
        <v>6.57</v>
      </c>
      <c r="K5566" s="28">
        <v>269.03</v>
      </c>
      <c r="L5566" s="28">
        <f>IF('Base de datos cruda'!L5566&lt;0,,'Base de datos cruda'!L5566)</f>
        <v>7.61</v>
      </c>
      <c r="M5566" s="28" t="str">
        <f>IF(TRIM(PROPER('Base de datos cruda'!M5566))="High","Alto",IF(TRIM(PROPER('Base de datos cruda'!M5566))="Medium","Medio","Bajo"))</f>
        <v>Medio</v>
      </c>
      <c r="N5566" s="29">
        <v>55.4439733043868</v>
      </c>
      <c r="O5566" s="32">
        <f t="shared" si="1"/>
        <v>55.4439733</v>
      </c>
      <c r="P5566" s="33">
        <f t="shared" si="2"/>
        <v>9.51</v>
      </c>
      <c r="Q5566" s="34">
        <f t="shared" si="3"/>
        <v>1.921768707</v>
      </c>
      <c r="R5566" s="35" t="str">
        <f t="shared" si="4"/>
        <v>Medio</v>
      </c>
      <c r="S5566" s="35" t="str">
        <f>IF(O5566="","",IF(O5566&gt;AVERAGE('Base de datos limpia'!$O$2:$O$8001),"Alto","Normal"))
</f>
        <v>Normal</v>
      </c>
      <c r="T5566" s="35" t="str">
        <f t="shared" si="5"/>
        <v>Gamer moderado</v>
      </c>
      <c r="U5566" s="35"/>
    </row>
    <row r="5567">
      <c r="A5567" s="28">
        <v>5566.0</v>
      </c>
      <c r="B5567" s="28">
        <v>16.0</v>
      </c>
      <c r="C5567" s="28" t="str">
        <f>TRIM(PROPER('Base de datos cruda'!C5567))</f>
        <v>Female</v>
      </c>
      <c r="D5567" s="28">
        <v>1.0</v>
      </c>
      <c r="E5567" s="28">
        <v>1.33</v>
      </c>
      <c r="F5567" s="28">
        <v>8.0</v>
      </c>
      <c r="G5567" s="28">
        <v>79.04</v>
      </c>
      <c r="H5567" s="28" t="str">
        <f>TRIM(PROPER('Base de datos cruda'!H5567))</f>
        <v>Casual</v>
      </c>
      <c r="I5567" s="28">
        <v>0.46</v>
      </c>
      <c r="J5567" s="28">
        <v>4.24</v>
      </c>
      <c r="K5567" s="28">
        <v>294.94</v>
      </c>
      <c r="L5567" s="28">
        <f>IF('Base de datos cruda'!L5567&lt;0,,'Base de datos cruda'!L5567)</f>
        <v>5.23</v>
      </c>
      <c r="M5567" s="28" t="str">
        <f>IF(TRIM(PROPER('Base de datos cruda'!M5567))="High","Alto",IF(TRIM(PROPER('Base de datos cruda'!M5567))="Medium","Medio","Bajo"))</f>
        <v>Medio</v>
      </c>
      <c r="N5567" s="29">
        <v>64.7</v>
      </c>
      <c r="O5567" s="32">
        <f t="shared" si="1"/>
        <v>64.7</v>
      </c>
      <c r="P5567" s="33">
        <f t="shared" si="2"/>
        <v>5.24</v>
      </c>
      <c r="Q5567" s="34">
        <f t="shared" si="3"/>
        <v>1.33</v>
      </c>
      <c r="R5567" s="35" t="str">
        <f t="shared" si="4"/>
        <v>Medio</v>
      </c>
      <c r="S5567" s="35" t="str">
        <f>IF(O5567="","",IF(O5567&gt;AVERAGE('Base de datos limpia'!$O$2:$O$8001),"Alto","Normal"))
</f>
        <v>Normal</v>
      </c>
      <c r="T5567" s="35" t="str">
        <f t="shared" si="5"/>
        <v>Gamer casual</v>
      </c>
      <c r="U5567" s="35"/>
    </row>
    <row r="5568">
      <c r="A5568" s="28">
        <v>5567.0</v>
      </c>
      <c r="B5568" s="28">
        <v>22.0</v>
      </c>
      <c r="C5568" s="28" t="str">
        <f>TRIM(PROPER('Base de datos cruda'!C5568))</f>
        <v>Female</v>
      </c>
      <c r="D5568" s="28">
        <v>3.24</v>
      </c>
      <c r="E5568" s="28">
        <v>9.61</v>
      </c>
      <c r="F5568" s="28">
        <v>6.12</v>
      </c>
      <c r="G5568" s="28">
        <v>87.05</v>
      </c>
      <c r="H5568" s="28" t="str">
        <f>TRIM(PROPER('Base de datos cruda'!H5568))</f>
        <v>Casual</v>
      </c>
      <c r="I5568" s="28">
        <v>3.33</v>
      </c>
      <c r="J5568" s="28">
        <v>8.83</v>
      </c>
      <c r="K5568" s="28">
        <v>295.26</v>
      </c>
      <c r="L5568" s="28">
        <f>IF('Base de datos cruda'!L5568&lt;0,,'Base de datos cruda'!L5568)</f>
        <v>10.24</v>
      </c>
      <c r="M5568" s="28" t="str">
        <f>IF(TRIM(PROPER('Base de datos cruda'!M5568))="High","Alto",IF(TRIM(PROPER('Base de datos cruda'!M5568))="Medium","Medio","Bajo"))</f>
        <v>Medio</v>
      </c>
      <c r="N5568" s="29">
        <v>91.99</v>
      </c>
      <c r="O5568" s="32">
        <f t="shared" si="1"/>
        <v>91.99</v>
      </c>
      <c r="P5568" s="33">
        <f t="shared" si="2"/>
        <v>12.07</v>
      </c>
      <c r="Q5568" s="34">
        <f t="shared" si="3"/>
        <v>2.966049383</v>
      </c>
      <c r="R5568" s="35" t="str">
        <f t="shared" si="4"/>
        <v>Alto</v>
      </c>
      <c r="S5568" s="35" t="str">
        <f>IF(O5568="","",IF(O5568&gt;AVERAGE('Base de datos limpia'!$O$2:$O$8001),"Alto","Normal"))
</f>
        <v>Alto</v>
      </c>
      <c r="T5568" s="35" t="str">
        <f t="shared" si="5"/>
        <v>Gamer intensivo</v>
      </c>
      <c r="U5568" s="35"/>
    </row>
    <row r="5569">
      <c r="A5569" s="28">
        <v>5568.0</v>
      </c>
      <c r="B5569" s="28">
        <v>18.0</v>
      </c>
      <c r="C5569" s="28" t="str">
        <f>TRIM(PROPER('Base de datos cruda'!C5569))</f>
        <v>Male</v>
      </c>
      <c r="D5569" s="28">
        <v>0.32</v>
      </c>
      <c r="E5569" s="28">
        <v>2.57</v>
      </c>
      <c r="F5569" s="28">
        <v>7.21</v>
      </c>
      <c r="G5569" s="28">
        <v>95.88</v>
      </c>
      <c r="H5569" s="28" t="str">
        <f>TRIM(PROPER('Base de datos cruda'!H5569))</f>
        <v>Casual</v>
      </c>
      <c r="I5569" s="28">
        <v>2.42</v>
      </c>
      <c r="J5569" s="28">
        <v>1.36</v>
      </c>
      <c r="K5569" s="28">
        <v>302.67</v>
      </c>
      <c r="L5569" s="28">
        <f>IF('Base de datos cruda'!L5569&lt;0,,'Base de datos cruda'!L5569)</f>
        <v>0.01</v>
      </c>
      <c r="M5569" s="28" t="str">
        <f>IF(TRIM(PROPER('Base de datos cruda'!M5569))="High","Alto",IF(TRIM(PROPER('Base de datos cruda'!M5569))="Medium","Medio","Bajo"))</f>
        <v>Medio</v>
      </c>
      <c r="N5569" s="29">
        <v>72.15</v>
      </c>
      <c r="O5569" s="32">
        <f t="shared" si="1"/>
        <v>72.15</v>
      </c>
      <c r="P5569" s="33">
        <f t="shared" si="2"/>
        <v>1.68</v>
      </c>
      <c r="Q5569" s="34">
        <f t="shared" si="3"/>
        <v>8.03125</v>
      </c>
      <c r="R5569" s="35" t="str">
        <f t="shared" si="4"/>
        <v>Alto</v>
      </c>
      <c r="S5569" s="35" t="str">
        <f>IF(O5569="","",IF(O5569&gt;AVERAGE('Base de datos limpia'!$O$2:$O$8001),"Alto","Normal"))
</f>
        <v>Alto</v>
      </c>
      <c r="T5569" s="35" t="str">
        <f t="shared" si="5"/>
        <v>Gamer casual</v>
      </c>
      <c r="U5569" s="35"/>
    </row>
    <row r="5570">
      <c r="A5570" s="28">
        <v>5569.0</v>
      </c>
      <c r="B5570" s="28">
        <v>23.0</v>
      </c>
      <c r="C5570" s="28" t="str">
        <f>TRIM(PROPER('Base de datos cruda'!C5570))</f>
        <v>Female</v>
      </c>
      <c r="D5570" s="28">
        <v>2.18</v>
      </c>
      <c r="E5570" s="28">
        <v>5.85</v>
      </c>
      <c r="F5570" s="28">
        <v>5.43</v>
      </c>
      <c r="G5570" s="28">
        <v>75.28</v>
      </c>
      <c r="H5570" s="28" t="str">
        <f>TRIM(PROPER('Base de datos cruda'!H5570))</f>
        <v>Casual</v>
      </c>
      <c r="I5570" s="28">
        <v>3.33</v>
      </c>
      <c r="J5570" s="28">
        <v>7.38</v>
      </c>
      <c r="K5570" s="28">
        <v>309.94</v>
      </c>
      <c r="L5570" s="28">
        <f>IF('Base de datos cruda'!L5570&lt;0,,'Base de datos cruda'!L5570)</f>
        <v>4.9</v>
      </c>
      <c r="M5570" s="28" t="str">
        <f>IF(TRIM(PROPER('Base de datos cruda'!M5570))="High","Alto",IF(TRIM(PROPER('Base de datos cruda'!M5570))="Medium","Medio","Bajo"))</f>
        <v>Medio</v>
      </c>
      <c r="N5570" s="29">
        <v>72.29</v>
      </c>
      <c r="O5570" s="32">
        <f t="shared" si="1"/>
        <v>72.29</v>
      </c>
      <c r="P5570" s="33">
        <f t="shared" si="2"/>
        <v>9.56</v>
      </c>
      <c r="Q5570" s="34">
        <f t="shared" si="3"/>
        <v>2.683486239</v>
      </c>
      <c r="R5570" s="35" t="str">
        <f t="shared" si="4"/>
        <v>Alto</v>
      </c>
      <c r="S5570" s="35" t="str">
        <f>IF(O5570="","",IF(O5570&gt;AVERAGE('Base de datos limpia'!$O$2:$O$8001),"Alto","Normal"))
</f>
        <v>Alto</v>
      </c>
      <c r="T5570" s="35" t="str">
        <f t="shared" si="5"/>
        <v>Gamer moderado</v>
      </c>
      <c r="U5570" s="35"/>
    </row>
    <row r="5571">
      <c r="A5571" s="28">
        <v>5570.0</v>
      </c>
      <c r="B5571" s="28">
        <v>19.0</v>
      </c>
      <c r="C5571" s="28" t="str">
        <f>TRIM(PROPER('Base de datos cruda'!C5571))</f>
        <v>Female</v>
      </c>
      <c r="D5571" s="28">
        <v>3.21</v>
      </c>
      <c r="E5571" s="28">
        <v>4.56</v>
      </c>
      <c r="F5571" s="28">
        <v>4.71</v>
      </c>
      <c r="G5571" s="28">
        <v>72.52</v>
      </c>
      <c r="H5571" s="28" t="str">
        <f>TRIM(PROPER('Base de datos cruda'!H5571))</f>
        <v>Rpg</v>
      </c>
      <c r="I5571" s="28">
        <v>1.9</v>
      </c>
      <c r="J5571" s="28">
        <v>5.69</v>
      </c>
      <c r="K5571" s="28">
        <v>283.88</v>
      </c>
      <c r="L5571" s="28">
        <f>IF('Base de datos cruda'!L5571&lt;0,,'Base de datos cruda'!L5571)</f>
        <v>7.73</v>
      </c>
      <c r="M5571" s="28" t="str">
        <f>IF(TRIM(PROPER('Base de datos cruda'!M5571))="High","Alto",IF(TRIM(PROPER('Base de datos cruda'!M5571))="Medium","Medio","Bajo"))</f>
        <v>Medio</v>
      </c>
      <c r="N5571" s="29">
        <v>51.67</v>
      </c>
      <c r="O5571" s="32">
        <f t="shared" si="1"/>
        <v>51.67</v>
      </c>
      <c r="P5571" s="33">
        <f t="shared" si="2"/>
        <v>8.9</v>
      </c>
      <c r="Q5571" s="34">
        <f t="shared" si="3"/>
        <v>1.420560748</v>
      </c>
      <c r="R5571" s="35" t="str">
        <f t="shared" si="4"/>
        <v>Medio</v>
      </c>
      <c r="S5571" s="35" t="str">
        <f>IF(O5571="","",IF(O5571&gt;AVERAGE('Base de datos limpia'!$O$2:$O$8001),"Alto","Normal"))
</f>
        <v>Normal</v>
      </c>
      <c r="T5571" s="35" t="str">
        <f t="shared" si="5"/>
        <v>Gamer moderado</v>
      </c>
      <c r="U5571" s="35"/>
    </row>
    <row r="5572">
      <c r="A5572" s="28">
        <v>5571.0</v>
      </c>
      <c r="B5572" s="28">
        <v>19.0</v>
      </c>
      <c r="C5572" s="28" t="str">
        <f>TRIM(PROPER('Base de datos cruda'!C5572))</f>
        <v>Male</v>
      </c>
      <c r="D5572" s="28">
        <v>3.83</v>
      </c>
      <c r="E5572" s="28">
        <v>4.74</v>
      </c>
      <c r="F5572" s="28">
        <v>7.38</v>
      </c>
      <c r="G5572" s="28">
        <v>96.52</v>
      </c>
      <c r="H5572" s="28" t="str">
        <f>TRIM(PROPER('Base de datos cruda'!H5572))</f>
        <v>Fps</v>
      </c>
      <c r="I5572" s="28">
        <v>3.75</v>
      </c>
      <c r="J5572" s="28">
        <v>8.04</v>
      </c>
      <c r="K5572" s="28">
        <v>271.58</v>
      </c>
      <c r="L5572" s="28">
        <f>IF('Base de datos cruda'!L5572&lt;0,,'Base de datos cruda'!L5572)</f>
        <v>13.61</v>
      </c>
      <c r="M5572" s="28" t="str">
        <f>IF(TRIM(PROPER('Base de datos cruda'!M5572))="High","Alto",IF(TRIM(PROPER('Base de datos cruda'!M5572))="Medium","Medio","Bajo"))</f>
        <v>Medio</v>
      </c>
      <c r="N5572" s="29">
        <v>77.26</v>
      </c>
      <c r="O5572" s="32">
        <f t="shared" si="1"/>
        <v>77.26</v>
      </c>
      <c r="P5572" s="33">
        <f t="shared" si="2"/>
        <v>11.87</v>
      </c>
      <c r="Q5572" s="34">
        <f t="shared" si="3"/>
        <v>1.237597911</v>
      </c>
      <c r="R5572" s="35" t="str">
        <f t="shared" si="4"/>
        <v>Alto</v>
      </c>
      <c r="S5572" s="35" t="str">
        <f>IF(O5572="","",IF(O5572&gt;AVERAGE('Base de datos limpia'!$O$2:$O$8001),"Alto","Normal"))
</f>
        <v>Alto</v>
      </c>
      <c r="T5572" s="35" t="str">
        <f t="shared" si="5"/>
        <v>Gamer moderado</v>
      </c>
      <c r="U5572" s="35"/>
    </row>
    <row r="5573">
      <c r="A5573" s="28">
        <v>5572.0</v>
      </c>
      <c r="B5573" s="28">
        <v>20.0</v>
      </c>
      <c r="C5573" s="28" t="str">
        <f>TRIM(PROPER('Base de datos cruda'!C5573))</f>
        <v>Male</v>
      </c>
      <c r="D5573" s="28">
        <v>4.35</v>
      </c>
      <c r="E5573" s="28">
        <v>6.79</v>
      </c>
      <c r="F5573" s="28">
        <v>6.25</v>
      </c>
      <c r="G5573" s="28">
        <v>61.9</v>
      </c>
      <c r="H5573" s="28" t="str">
        <f>TRIM(PROPER('Base de datos cruda'!H5573))</f>
        <v>Fps</v>
      </c>
      <c r="I5573" s="28">
        <v>3.41</v>
      </c>
      <c r="J5573" s="28">
        <v>6.97</v>
      </c>
      <c r="K5573" s="28">
        <v>256.35</v>
      </c>
      <c r="L5573" s="28">
        <f>IF('Base de datos cruda'!L5573&lt;0,,'Base de datos cruda'!L5573)</f>
        <v>9.22</v>
      </c>
      <c r="M5573" s="28" t="str">
        <f>IF(TRIM(PROPER('Base de datos cruda'!M5573))="High","Alto",IF(TRIM(PROPER('Base de datos cruda'!M5573))="Medium","Medio","Bajo"))</f>
        <v>Medio</v>
      </c>
      <c r="N5573" s="29">
        <v>65.49</v>
      </c>
      <c r="O5573" s="32">
        <f t="shared" si="1"/>
        <v>65.49</v>
      </c>
      <c r="P5573" s="33">
        <f t="shared" si="2"/>
        <v>11.32</v>
      </c>
      <c r="Q5573" s="34">
        <f t="shared" si="3"/>
        <v>1.56091954</v>
      </c>
      <c r="R5573" s="35" t="str">
        <f t="shared" si="4"/>
        <v>Medio</v>
      </c>
      <c r="S5573" s="35" t="str">
        <f>IF(O5573="","",IF(O5573&gt;AVERAGE('Base de datos limpia'!$O$2:$O$8001),"Alto","Normal"))
</f>
        <v>Normal</v>
      </c>
      <c r="T5573" s="35" t="str">
        <f t="shared" si="5"/>
        <v>Gamer intensivo</v>
      </c>
      <c r="U5573" s="35"/>
    </row>
    <row r="5574">
      <c r="A5574" s="28">
        <v>5573.0</v>
      </c>
      <c r="B5574" s="28">
        <v>21.0</v>
      </c>
      <c r="C5574" s="28" t="str">
        <f>TRIM(PROPER('Base de datos cruda'!C5574))</f>
        <v>Female</v>
      </c>
      <c r="D5574" s="28">
        <v>2.2</v>
      </c>
      <c r="E5574" s="28">
        <v>6.96</v>
      </c>
      <c r="F5574" s="28">
        <v>5.18</v>
      </c>
      <c r="G5574" s="28">
        <v>79.18</v>
      </c>
      <c r="H5574" s="28" t="str">
        <f>TRIM(PROPER('Base de datos cruda'!H5574))</f>
        <v>Casual</v>
      </c>
      <c r="I5574" s="28">
        <v>3.25</v>
      </c>
      <c r="J5574" s="28">
        <v>5.81</v>
      </c>
      <c r="K5574" s="28">
        <v>306.24</v>
      </c>
      <c r="L5574" s="28">
        <f>IF('Base de datos cruda'!L5574&lt;0,,'Base de datos cruda'!L5574)</f>
        <v>7.24</v>
      </c>
      <c r="M5574" s="28" t="str">
        <f>IF(TRIM(PROPER('Base de datos cruda'!M5574))="High","Alto",IF(TRIM(PROPER('Base de datos cruda'!M5574))="Medium","Medio","Bajo"))</f>
        <v>Medio</v>
      </c>
      <c r="N5574" s="29">
        <v>85.8</v>
      </c>
      <c r="O5574" s="32">
        <f t="shared" si="1"/>
        <v>85.8</v>
      </c>
      <c r="P5574" s="33">
        <f t="shared" si="2"/>
        <v>8.01</v>
      </c>
      <c r="Q5574" s="34">
        <f t="shared" si="3"/>
        <v>3.163636364</v>
      </c>
      <c r="R5574" s="35" t="str">
        <f t="shared" si="4"/>
        <v>Alto</v>
      </c>
      <c r="S5574" s="35" t="str">
        <f>IF(O5574="","",IF(O5574&gt;AVERAGE('Base de datos limpia'!$O$2:$O$8001),"Alto","Normal"))
</f>
        <v>Alto</v>
      </c>
      <c r="T5574" s="35" t="str">
        <f t="shared" si="5"/>
        <v>Gamer intensivo</v>
      </c>
      <c r="U5574" s="35"/>
    </row>
    <row r="5575">
      <c r="A5575" s="28">
        <v>5574.0</v>
      </c>
      <c r="B5575" s="28">
        <v>22.0</v>
      </c>
      <c r="C5575" s="28" t="str">
        <f>TRIM(PROPER('Base de datos cruda'!C5575))</f>
        <v>Female</v>
      </c>
      <c r="D5575" s="28">
        <v>4.18</v>
      </c>
      <c r="E5575" s="28">
        <v>2.39</v>
      </c>
      <c r="F5575" s="28">
        <v>4.69</v>
      </c>
      <c r="G5575" s="28">
        <v>78.35</v>
      </c>
      <c r="H5575" s="28" t="str">
        <f>TRIM(PROPER('Base de datos cruda'!H5575))</f>
        <v>Fps</v>
      </c>
      <c r="I5575" s="28">
        <v>0.14</v>
      </c>
      <c r="J5575" s="28">
        <v>9.22</v>
      </c>
      <c r="K5575" s="28">
        <v>275.3</v>
      </c>
      <c r="L5575" s="28">
        <f>IF('Base de datos cruda'!L5575&lt;0,,'Base de datos cruda'!L5575)</f>
        <v>10.37</v>
      </c>
      <c r="M5575" s="28" t="str">
        <f>IF(TRIM(PROPER('Base de datos cruda'!M5575))="High","Alto",IF(TRIM(PROPER('Base de datos cruda'!M5575))="Medium","Medio","Bajo"))</f>
        <v>Medio</v>
      </c>
      <c r="N5575" s="29">
        <v>33.67</v>
      </c>
      <c r="O5575" s="32">
        <f t="shared" si="1"/>
        <v>33.67</v>
      </c>
      <c r="P5575" s="33">
        <f t="shared" si="2"/>
        <v>13.4</v>
      </c>
      <c r="Q5575" s="34">
        <f t="shared" si="3"/>
        <v>0.5717703349</v>
      </c>
      <c r="R5575" s="35" t="str">
        <f t="shared" si="4"/>
        <v>Bajo</v>
      </c>
      <c r="S5575" s="35" t="str">
        <f>IF(O5575="","",IF(O5575&gt;AVERAGE('Base de datos limpia'!$O$2:$O$8001),"Alto","Normal"))
</f>
        <v>Normal</v>
      </c>
      <c r="T5575" s="35" t="str">
        <f t="shared" si="5"/>
        <v>Gamer casual</v>
      </c>
      <c r="U5575" s="35"/>
    </row>
    <row r="5576">
      <c r="A5576" s="28">
        <v>5575.0</v>
      </c>
      <c r="B5576" s="28">
        <v>19.0</v>
      </c>
      <c r="C5576" s="28" t="str">
        <f>TRIM(PROPER('Base de datos cruda'!C5576))</f>
        <v>Female</v>
      </c>
      <c r="D5576" s="28">
        <v>4.07</v>
      </c>
      <c r="E5576" s="28">
        <v>5.5</v>
      </c>
      <c r="F5576" s="28">
        <v>6.9</v>
      </c>
      <c r="G5576" s="28">
        <v>65.84</v>
      </c>
      <c r="H5576" s="28" t="str">
        <f>TRIM(PROPER('Base de datos cruda'!H5576))</f>
        <v>Fps</v>
      </c>
      <c r="I5576" s="28">
        <v>4.29</v>
      </c>
      <c r="J5576" s="28">
        <v>5.98</v>
      </c>
      <c r="K5576" s="28">
        <v>280.16</v>
      </c>
      <c r="L5576" s="28">
        <f>IF('Base de datos cruda'!L5576&lt;0,,'Base de datos cruda'!L5576)</f>
        <v>9.54</v>
      </c>
      <c r="M5576" s="28" t="str">
        <f>IF(TRIM(PROPER('Base de datos cruda'!M5576))="High","Alto",IF(TRIM(PROPER('Base de datos cruda'!M5576))="Medium","Medio","Bajo"))</f>
        <v>Medio</v>
      </c>
      <c r="N5576" s="29">
        <v>58.53</v>
      </c>
      <c r="O5576" s="32">
        <f t="shared" si="1"/>
        <v>58.53</v>
      </c>
      <c r="P5576" s="33">
        <f t="shared" si="2"/>
        <v>10.05</v>
      </c>
      <c r="Q5576" s="34">
        <f t="shared" si="3"/>
        <v>1.351351351</v>
      </c>
      <c r="R5576" s="35" t="str">
        <f t="shared" si="4"/>
        <v>Medio</v>
      </c>
      <c r="S5576" s="35" t="str">
        <f>IF(O5576="","",IF(O5576&gt;AVERAGE('Base de datos limpia'!$O$2:$O$8001),"Alto","Normal"))
</f>
        <v>Normal</v>
      </c>
      <c r="T5576" s="35" t="str">
        <f t="shared" si="5"/>
        <v>Gamer moderado</v>
      </c>
      <c r="U5576" s="35"/>
    </row>
    <row r="5577">
      <c r="A5577" s="28">
        <v>5576.0</v>
      </c>
      <c r="B5577" s="28">
        <v>23.0</v>
      </c>
      <c r="C5577" s="28" t="str">
        <f>TRIM(PROPER('Base de datos cruda'!C5577))</f>
        <v>Male</v>
      </c>
      <c r="D5577" s="28">
        <v>2.53</v>
      </c>
      <c r="E5577" s="28">
        <v>8.11</v>
      </c>
      <c r="F5577" s="28">
        <v>7.63</v>
      </c>
      <c r="G5577" s="28">
        <v>75.8</v>
      </c>
      <c r="H5577" s="28" t="str">
        <f>TRIM(PROPER('Base de datos cruda'!H5577))</f>
        <v>Rpg</v>
      </c>
      <c r="I5577" s="28">
        <v>1.88</v>
      </c>
      <c r="J5577" s="28">
        <v>6.85</v>
      </c>
      <c r="K5577" s="28">
        <v>286.91</v>
      </c>
      <c r="L5577" s="28">
        <f>IF('Base de datos cruda'!L5577&lt;0,,'Base de datos cruda'!L5577)</f>
        <v>9.5</v>
      </c>
      <c r="M5577" s="28" t="str">
        <f>IF(TRIM(PROPER('Base de datos cruda'!M5577))="High","Alto",IF(TRIM(PROPER('Base de datos cruda'!M5577))="Medium","Medio","Bajo"))</f>
        <v>Medio</v>
      </c>
      <c r="N5577" s="29">
        <v>88.34</v>
      </c>
      <c r="O5577" s="32">
        <f t="shared" si="1"/>
        <v>88.34</v>
      </c>
      <c r="P5577" s="33">
        <f t="shared" si="2"/>
        <v>9.38</v>
      </c>
      <c r="Q5577" s="34">
        <f t="shared" si="3"/>
        <v>3.205533597</v>
      </c>
      <c r="R5577" s="35" t="str">
        <f t="shared" si="4"/>
        <v>Alto</v>
      </c>
      <c r="S5577" s="35" t="str">
        <f>IF(O5577="","",IF(O5577&gt;AVERAGE('Base de datos limpia'!$O$2:$O$8001),"Alto","Normal"))
</f>
        <v>Alto</v>
      </c>
      <c r="T5577" s="35" t="str">
        <f t="shared" si="5"/>
        <v>Gamer intensivo</v>
      </c>
      <c r="U5577" s="35"/>
    </row>
    <row r="5578">
      <c r="A5578" s="28">
        <v>5577.0</v>
      </c>
      <c r="B5578" s="28">
        <v>21.0</v>
      </c>
      <c r="C5578" s="28" t="str">
        <f>TRIM(PROPER('Base de datos cruda'!C5578))</f>
        <v>Female</v>
      </c>
      <c r="D5578" s="28">
        <v>6.64</v>
      </c>
      <c r="E5578" s="28">
        <v>4.99</v>
      </c>
      <c r="F5578" s="28">
        <v>5.42</v>
      </c>
      <c r="G5578" s="28">
        <v>88.9</v>
      </c>
      <c r="H5578" s="28" t="str">
        <f>TRIM(PROPER('Base de datos cruda'!H5578))</f>
        <v>Fps</v>
      </c>
      <c r="I5578" s="28">
        <v>0.68</v>
      </c>
      <c r="J5578" s="28">
        <v>12.13</v>
      </c>
      <c r="K5578" s="28">
        <v>246.99</v>
      </c>
      <c r="L5578" s="28">
        <f>IF('Base de datos cruda'!L5578&lt;0,,'Base de datos cruda'!L5578)</f>
        <v>16.25</v>
      </c>
      <c r="M5578" s="28" t="str">
        <f>IF(TRIM(PROPER('Base de datos cruda'!M5578))="High","Alto",IF(TRIM(PROPER('Base de datos cruda'!M5578))="Medium","Medio","Bajo"))</f>
        <v>Bajo</v>
      </c>
      <c r="N5578" s="29">
        <v>46.66</v>
      </c>
      <c r="O5578" s="32">
        <f t="shared" si="1"/>
        <v>46.66</v>
      </c>
      <c r="P5578" s="33">
        <f t="shared" si="2"/>
        <v>18.77</v>
      </c>
      <c r="Q5578" s="34">
        <f t="shared" si="3"/>
        <v>0.7515060241</v>
      </c>
      <c r="R5578" s="35" t="str">
        <f t="shared" si="4"/>
        <v>Bajo</v>
      </c>
      <c r="S5578" s="35" t="str">
        <f>IF(O5578="","",IF(O5578&gt;AVERAGE('Base de datos limpia'!$O$2:$O$8001),"Alto","Normal"))
</f>
        <v>Normal</v>
      </c>
      <c r="T5578" s="35" t="str">
        <f t="shared" si="5"/>
        <v>Gamer moderado</v>
      </c>
      <c r="U5578" s="35"/>
    </row>
    <row r="5579">
      <c r="A5579" s="28">
        <v>5578.0</v>
      </c>
      <c r="B5579" s="28">
        <v>16.0</v>
      </c>
      <c r="C5579" s="28" t="str">
        <f>TRIM(PROPER('Base de datos cruda'!C5579))</f>
        <v>Male</v>
      </c>
      <c r="D5579" s="28">
        <v>4.37</v>
      </c>
      <c r="E5579" s="28">
        <v>2.49</v>
      </c>
      <c r="F5579" s="28">
        <v>7.68</v>
      </c>
      <c r="G5579" s="28">
        <v>74.67</v>
      </c>
      <c r="H5579" s="28" t="str">
        <f>TRIM(PROPER('Base de datos cruda'!H5579))</f>
        <v>Rpg</v>
      </c>
      <c r="I5579" s="28">
        <v>3.78</v>
      </c>
      <c r="J5579" s="28">
        <v>9.88</v>
      </c>
      <c r="K5579" s="28">
        <v>282.38</v>
      </c>
      <c r="L5579" s="28">
        <f>IF('Base de datos cruda'!L5579&lt;0,,'Base de datos cruda'!L5579)</f>
        <v>10.26</v>
      </c>
      <c r="M5579" s="28" t="str">
        <f>IF(TRIM(PROPER('Base de datos cruda'!M5579))="High","Alto",IF(TRIM(PROPER('Base de datos cruda'!M5579))="Medium","Medio","Bajo"))</f>
        <v>Medio</v>
      </c>
      <c r="N5579" s="29">
        <v>58.53</v>
      </c>
      <c r="O5579" s="32">
        <f t="shared" si="1"/>
        <v>58.53</v>
      </c>
      <c r="P5579" s="33">
        <f t="shared" si="2"/>
        <v>14.25</v>
      </c>
      <c r="Q5579" s="34">
        <f t="shared" si="3"/>
        <v>0.5697940503</v>
      </c>
      <c r="R5579" s="35" t="str">
        <f t="shared" si="4"/>
        <v>Medio</v>
      </c>
      <c r="S5579" s="35" t="str">
        <f>IF(O5579="","",IF(O5579&gt;AVERAGE('Base de datos limpia'!$O$2:$O$8001),"Alto","Normal"))
</f>
        <v>Normal</v>
      </c>
      <c r="T5579" s="35" t="str">
        <f t="shared" si="5"/>
        <v>Gamer casual</v>
      </c>
      <c r="U5579" s="35"/>
    </row>
    <row r="5580">
      <c r="A5580" s="28">
        <v>5579.0</v>
      </c>
      <c r="B5580" s="28">
        <v>16.0</v>
      </c>
      <c r="C5580" s="28" t="str">
        <f>TRIM(PROPER('Base de datos cruda'!C5580))</f>
        <v>Female</v>
      </c>
      <c r="D5580" s="28">
        <v>2.66</v>
      </c>
      <c r="E5580" s="28">
        <v>3.82</v>
      </c>
      <c r="F5580" s="28">
        <v>4.92</v>
      </c>
      <c r="G5580" s="28">
        <v>72.39</v>
      </c>
      <c r="H5580" s="28" t="str">
        <f>TRIM(PROPER('Base de datos cruda'!H5580))</f>
        <v>Casual</v>
      </c>
      <c r="I5580" s="28">
        <v>2.43</v>
      </c>
      <c r="J5580" s="28">
        <v>8.13</v>
      </c>
      <c r="K5580" s="28">
        <v>294.03</v>
      </c>
      <c r="L5580" s="28">
        <f>IF('Base de datos cruda'!L5580&lt;0,,'Base de datos cruda'!L5580)</f>
        <v>11.27</v>
      </c>
      <c r="M5580" s="28" t="str">
        <f>IF(TRIM(PROPER('Base de datos cruda'!M5580))="High","Alto",IF(TRIM(PROPER('Base de datos cruda'!M5580))="Medium","Medio","Bajo"))</f>
        <v>Medio</v>
      </c>
      <c r="N5580" s="29">
        <v>54.12</v>
      </c>
      <c r="O5580" s="32">
        <f t="shared" si="1"/>
        <v>54.12</v>
      </c>
      <c r="P5580" s="33">
        <f t="shared" si="2"/>
        <v>10.79</v>
      </c>
      <c r="Q5580" s="34">
        <f t="shared" si="3"/>
        <v>1.436090226</v>
      </c>
      <c r="R5580" s="35" t="str">
        <f t="shared" si="4"/>
        <v>Medio</v>
      </c>
      <c r="S5580" s="35" t="str">
        <f>IF(O5580="","",IF(O5580&gt;AVERAGE('Base de datos limpia'!$O$2:$O$8001),"Alto","Normal"))
</f>
        <v>Normal</v>
      </c>
      <c r="T5580" s="35" t="str">
        <f t="shared" si="5"/>
        <v>Gamer moderado</v>
      </c>
      <c r="U5580" s="35"/>
    </row>
    <row r="5581">
      <c r="A5581" s="28">
        <v>5580.0</v>
      </c>
      <c r="B5581" s="28">
        <v>24.0</v>
      </c>
      <c r="C5581" s="28" t="str">
        <f>TRIM(PROPER('Base de datos cruda'!C5581))</f>
        <v>Female</v>
      </c>
      <c r="D5581" s="28">
        <v>7.58</v>
      </c>
      <c r="E5581" s="28">
        <v>2.91</v>
      </c>
      <c r="F5581" s="28">
        <v>5.69</v>
      </c>
      <c r="G5581" s="28">
        <v>91.28</v>
      </c>
      <c r="H5581" s="28" t="str">
        <f>TRIM(PROPER('Base de datos cruda'!H5581))</f>
        <v>Fps</v>
      </c>
      <c r="I5581" s="28">
        <v>0.16</v>
      </c>
      <c r="J5581" s="28">
        <v>11.17</v>
      </c>
      <c r="K5581" s="28">
        <v>218.48</v>
      </c>
      <c r="L5581" s="28">
        <f>IF('Base de datos cruda'!L5581&lt;0,,'Base de datos cruda'!L5581)</f>
        <v>15.75</v>
      </c>
      <c r="M5581" s="28" t="str">
        <f>IF(TRIM(PROPER('Base de datos cruda'!M5581))="High","Alto",IF(TRIM(PROPER('Base de datos cruda'!M5581))="Medium","Medio","Bajo"))</f>
        <v>Bajo</v>
      </c>
      <c r="N5581" s="29">
        <v>23.5762097949828</v>
      </c>
      <c r="O5581" s="32">
        <f t="shared" si="1"/>
        <v>23.57620979</v>
      </c>
      <c r="P5581" s="33">
        <f t="shared" si="2"/>
        <v>18.75</v>
      </c>
      <c r="Q5581" s="34">
        <f t="shared" si="3"/>
        <v>0.3839050132</v>
      </c>
      <c r="R5581" s="35" t="str">
        <f t="shared" si="4"/>
        <v>Bajo</v>
      </c>
      <c r="S5581" s="35" t="str">
        <f>IF(O5581="","",IF(O5581&gt;AVERAGE('Base de datos limpia'!$O$2:$O$8001),"Alto","Normal"))
</f>
        <v>Normal</v>
      </c>
      <c r="T5581" s="35" t="str">
        <f t="shared" si="5"/>
        <v>Gamer casual</v>
      </c>
      <c r="U5581" s="35"/>
    </row>
    <row r="5582">
      <c r="A5582" s="28">
        <v>5581.0</v>
      </c>
      <c r="B5582" s="28">
        <v>21.0</v>
      </c>
      <c r="C5582" s="28" t="str">
        <f>TRIM(PROPER('Base de datos cruda'!C5582))</f>
        <v>Female</v>
      </c>
      <c r="D5582" s="28">
        <v>6.76</v>
      </c>
      <c r="E5582" s="28">
        <v>2.13</v>
      </c>
      <c r="F5582" s="28">
        <v>7.72</v>
      </c>
      <c r="G5582" s="28">
        <v>99.55</v>
      </c>
      <c r="H5582" s="28" t="str">
        <f>TRIM(PROPER('Base de datos cruda'!H5582))</f>
        <v>Casual</v>
      </c>
      <c r="I5582" s="28">
        <v>3.91</v>
      </c>
      <c r="J5582" s="28">
        <v>11.6</v>
      </c>
      <c r="K5582" s="28">
        <v>244.08</v>
      </c>
      <c r="L5582" s="28">
        <f>IF('Base de datos cruda'!L5582&lt;0,,'Base de datos cruda'!L5582)</f>
        <v>17.29</v>
      </c>
      <c r="M5582" s="28" t="str">
        <f>IF(TRIM(PROPER('Base de datos cruda'!M5582))="High","Alto",IF(TRIM(PROPER('Base de datos cruda'!M5582))="Medium","Medio","Bajo"))</f>
        <v>Bajo</v>
      </c>
      <c r="N5582" s="29">
        <v>49.066649717831</v>
      </c>
      <c r="O5582" s="32">
        <f t="shared" si="1"/>
        <v>49.06664972</v>
      </c>
      <c r="P5582" s="33">
        <f t="shared" si="2"/>
        <v>18.36</v>
      </c>
      <c r="Q5582" s="34">
        <f t="shared" si="3"/>
        <v>0.3150887574</v>
      </c>
      <c r="R5582" s="35" t="str">
        <f t="shared" si="4"/>
        <v>Bajo</v>
      </c>
      <c r="S5582" s="35" t="str">
        <f>IF(O5582="","",IF(O5582&gt;AVERAGE('Base de datos limpia'!$O$2:$O$8001),"Alto","Normal"))
</f>
        <v>Normal</v>
      </c>
      <c r="T5582" s="35" t="str">
        <f t="shared" si="5"/>
        <v>Gamer casual</v>
      </c>
      <c r="U5582" s="35"/>
    </row>
    <row r="5583">
      <c r="A5583" s="28">
        <v>5582.0</v>
      </c>
      <c r="B5583" s="28">
        <v>23.0</v>
      </c>
      <c r="C5583" s="28" t="str">
        <f>TRIM(PROPER('Base de datos cruda'!C5583))</f>
        <v>Female</v>
      </c>
      <c r="D5583" s="28">
        <v>7.86</v>
      </c>
      <c r="E5583" s="28">
        <v>4.4</v>
      </c>
      <c r="F5583" s="28">
        <v>7.3</v>
      </c>
      <c r="G5583" s="28">
        <v>91.17</v>
      </c>
      <c r="H5583" s="28" t="str">
        <f>TRIM(PROPER('Base de datos cruda'!H5583))</f>
        <v>Rpg</v>
      </c>
      <c r="I5583" s="28">
        <v>2.18</v>
      </c>
      <c r="J5583" s="28">
        <v>11.09</v>
      </c>
      <c r="K5583" s="28">
        <v>233.23</v>
      </c>
      <c r="L5583" s="28">
        <f>IF('Base de datos cruda'!L5583&lt;0,,'Base de datos cruda'!L5583)</f>
        <v>14.35</v>
      </c>
      <c r="M5583" s="28" t="str">
        <f>IF(TRIM(PROPER('Base de datos cruda'!M5583))="High","Alto",IF(TRIM(PROPER('Base de datos cruda'!M5583))="Medium","Medio","Bajo"))</f>
        <v>Bajo</v>
      </c>
      <c r="N5583" s="29">
        <v>42.2</v>
      </c>
      <c r="O5583" s="32">
        <f t="shared" si="1"/>
        <v>42.2</v>
      </c>
      <c r="P5583" s="33">
        <f t="shared" si="2"/>
        <v>18.95</v>
      </c>
      <c r="Q5583" s="34">
        <f t="shared" si="3"/>
        <v>0.5597964377</v>
      </c>
      <c r="R5583" s="35" t="str">
        <f t="shared" si="4"/>
        <v>Bajo</v>
      </c>
      <c r="S5583" s="35" t="str">
        <f>IF(O5583="","",IF(O5583&gt;AVERAGE('Base de datos limpia'!$O$2:$O$8001),"Alto","Normal"))
</f>
        <v>Normal</v>
      </c>
      <c r="T5583" s="35" t="str">
        <f t="shared" si="5"/>
        <v>Gamer moderado</v>
      </c>
      <c r="U5583" s="35"/>
    </row>
    <row r="5584">
      <c r="A5584" s="28">
        <v>5583.0</v>
      </c>
      <c r="B5584" s="28">
        <v>22.0</v>
      </c>
      <c r="C5584" s="28" t="str">
        <f>TRIM(PROPER('Base de datos cruda'!C5584))</f>
        <v>Female</v>
      </c>
      <c r="D5584" s="28">
        <v>5.54</v>
      </c>
      <c r="E5584" s="28">
        <v>5.87</v>
      </c>
      <c r="F5584" s="28">
        <v>5.35</v>
      </c>
      <c r="G5584" s="28">
        <v>93.85</v>
      </c>
      <c r="H5584" s="28" t="str">
        <f>TRIM(PROPER('Base de datos cruda'!H5584))</f>
        <v>Rpg</v>
      </c>
      <c r="I5584" s="28">
        <v>3.77</v>
      </c>
      <c r="J5584" s="28">
        <v>8.84</v>
      </c>
      <c r="K5584" s="28">
        <v>270.29</v>
      </c>
      <c r="L5584" s="28">
        <f>IF('Base de datos cruda'!L5584&lt;0,,'Base de datos cruda'!L5584)</f>
        <v>15.3</v>
      </c>
      <c r="M5584" s="28" t="str">
        <f>IF(TRIM(PROPER('Base de datos cruda'!M5584))="High","Alto",IF(TRIM(PROPER('Base de datos cruda'!M5584))="Medium","Medio","Bajo"))</f>
        <v>Bajo</v>
      </c>
      <c r="N5584" s="29">
        <v>53.53</v>
      </c>
      <c r="O5584" s="32">
        <f t="shared" si="1"/>
        <v>53.53</v>
      </c>
      <c r="P5584" s="33">
        <f t="shared" si="2"/>
        <v>14.38</v>
      </c>
      <c r="Q5584" s="34">
        <f t="shared" si="3"/>
        <v>1.059566787</v>
      </c>
      <c r="R5584" s="35" t="str">
        <f t="shared" si="4"/>
        <v>Medio</v>
      </c>
      <c r="S5584" s="35" t="str">
        <f>IF(O5584="","",IF(O5584&gt;AVERAGE('Base de datos limpia'!$O$2:$O$8001),"Alto","Normal"))
</f>
        <v>Normal</v>
      </c>
      <c r="T5584" s="35" t="str">
        <f t="shared" si="5"/>
        <v>Gamer moderado</v>
      </c>
      <c r="U5584" s="35"/>
    </row>
    <row r="5585">
      <c r="A5585" s="28">
        <v>5584.0</v>
      </c>
      <c r="B5585" s="28">
        <v>21.0</v>
      </c>
      <c r="C5585" s="28" t="str">
        <f>TRIM(PROPER('Base de datos cruda'!C5585))</f>
        <v>Female</v>
      </c>
      <c r="D5585" s="28">
        <v>3.03</v>
      </c>
      <c r="E5585" s="28">
        <v>1.65</v>
      </c>
      <c r="F5585" s="28">
        <v>4.61</v>
      </c>
      <c r="G5585" s="28">
        <v>97.58</v>
      </c>
      <c r="H5585" s="28" t="str">
        <f>TRIM(PROPER('Base de datos cruda'!H5585))</f>
        <v>Fps</v>
      </c>
      <c r="I5585" s="28">
        <v>3.78</v>
      </c>
      <c r="J5585" s="28">
        <v>5.45</v>
      </c>
      <c r="K5585" s="28">
        <v>289.49</v>
      </c>
      <c r="L5585" s="28">
        <f>IF('Base de datos cruda'!L5585&lt;0,,'Base de datos cruda'!L5585)</f>
        <v>12.48</v>
      </c>
      <c r="M5585" s="28" t="str">
        <f>IF(TRIM(PROPER('Base de datos cruda'!M5585))="High","Alto",IF(TRIM(PROPER('Base de datos cruda'!M5585))="Medium","Medio","Bajo"))</f>
        <v>Medio</v>
      </c>
      <c r="N5585" s="29">
        <v>55.590013964569</v>
      </c>
      <c r="O5585" s="32">
        <f t="shared" si="1"/>
        <v>55.59001396</v>
      </c>
      <c r="P5585" s="33">
        <f t="shared" si="2"/>
        <v>8.48</v>
      </c>
      <c r="Q5585" s="34">
        <f t="shared" si="3"/>
        <v>0.5445544554</v>
      </c>
      <c r="R5585" s="35" t="str">
        <f t="shared" si="4"/>
        <v>Medio</v>
      </c>
      <c r="S5585" s="35" t="str">
        <f>IF(O5585="","",IF(O5585&gt;AVERAGE('Base de datos limpia'!$O$2:$O$8001),"Alto","Normal"))
</f>
        <v>Normal</v>
      </c>
      <c r="T5585" s="35" t="str">
        <f t="shared" si="5"/>
        <v>Gamer casual</v>
      </c>
      <c r="U5585" s="35"/>
    </row>
    <row r="5586">
      <c r="A5586" s="28">
        <v>5585.0</v>
      </c>
      <c r="B5586" s="28">
        <v>19.0</v>
      </c>
      <c r="C5586" s="28" t="str">
        <f>TRIM(PROPER('Base de datos cruda'!C5586))</f>
        <v>Male</v>
      </c>
      <c r="D5586" s="28">
        <v>2.25</v>
      </c>
      <c r="E5586" s="28">
        <v>6.43</v>
      </c>
      <c r="F5586" s="28">
        <v>4.21</v>
      </c>
      <c r="G5586" s="28">
        <v>92.07</v>
      </c>
      <c r="H5586" s="28" t="str">
        <f>TRIM(PROPER('Base de datos cruda'!H5586))</f>
        <v>Casual</v>
      </c>
      <c r="I5586" s="28">
        <v>0.5</v>
      </c>
      <c r="J5586" s="28">
        <v>4.68</v>
      </c>
      <c r="K5586" s="28">
        <v>304.02</v>
      </c>
      <c r="L5586" s="28">
        <f>IF('Base de datos cruda'!L5586&lt;0,,'Base de datos cruda'!L5586)</f>
        <v>5.66</v>
      </c>
      <c r="M5586" s="28" t="str">
        <f>IF(TRIM(PROPER('Base de datos cruda'!M5586))="High","Alto",IF(TRIM(PROPER('Base de datos cruda'!M5586))="Medium","Medio","Bajo"))</f>
        <v>Medio</v>
      </c>
      <c r="N5586" s="29">
        <v>80.34</v>
      </c>
      <c r="O5586" s="32">
        <f t="shared" si="1"/>
        <v>80.34</v>
      </c>
      <c r="P5586" s="33">
        <f t="shared" si="2"/>
        <v>6.93</v>
      </c>
      <c r="Q5586" s="34">
        <f t="shared" si="3"/>
        <v>2.857777778</v>
      </c>
      <c r="R5586" s="35" t="str">
        <f t="shared" si="4"/>
        <v>Alto</v>
      </c>
      <c r="S5586" s="35" t="str">
        <f>IF(O5586="","",IF(O5586&gt;AVERAGE('Base de datos limpia'!$O$2:$O$8001),"Alto","Normal"))
</f>
        <v>Alto</v>
      </c>
      <c r="T5586" s="35" t="str">
        <f t="shared" si="5"/>
        <v>Gamer intensivo</v>
      </c>
      <c r="U5586" s="35"/>
    </row>
    <row r="5587">
      <c r="A5587" s="28">
        <v>5586.0</v>
      </c>
      <c r="B5587" s="28">
        <v>22.0</v>
      </c>
      <c r="C5587" s="28" t="str">
        <f>TRIM(PROPER('Base de datos cruda'!C5587))</f>
        <v>Female</v>
      </c>
      <c r="D5587" s="28">
        <v>5.31</v>
      </c>
      <c r="E5587" s="28">
        <v>9.94</v>
      </c>
      <c r="F5587" s="28">
        <v>8.19</v>
      </c>
      <c r="G5587" s="28">
        <v>99.21</v>
      </c>
      <c r="H5587" s="28" t="str">
        <f>TRIM(PROPER('Base de datos cruda'!H5587))</f>
        <v>Rpg</v>
      </c>
      <c r="I5587" s="28">
        <v>3.07</v>
      </c>
      <c r="J5587" s="28">
        <v>6.5</v>
      </c>
      <c r="K5587" s="28">
        <v>262.44</v>
      </c>
      <c r="L5587" s="28">
        <f>IF('Base de datos cruda'!L5587&lt;0,,'Base de datos cruda'!L5587)</f>
        <v>9.16</v>
      </c>
      <c r="M5587" s="28" t="str">
        <f>IF(TRIM(PROPER('Base de datos cruda'!M5587))="High","Alto",IF(TRIM(PROPER('Base de datos cruda'!M5587))="Medium","Medio","Bajo"))</f>
        <v>Bajo</v>
      </c>
      <c r="N5587" s="29">
        <v>98.077875190929</v>
      </c>
      <c r="O5587" s="32">
        <f t="shared" si="1"/>
        <v>98.07787519</v>
      </c>
      <c r="P5587" s="33">
        <f t="shared" si="2"/>
        <v>11.81</v>
      </c>
      <c r="Q5587" s="34">
        <f t="shared" si="3"/>
        <v>1.871939736</v>
      </c>
      <c r="R5587" s="35" t="str">
        <f t="shared" si="4"/>
        <v>Alto</v>
      </c>
      <c r="S5587" s="35" t="str">
        <f>IF(O5587="","",IF(O5587&gt;AVERAGE('Base de datos limpia'!$O$2:$O$8001),"Alto","Normal"))
</f>
        <v>Alto</v>
      </c>
      <c r="T5587" s="35" t="str">
        <f t="shared" si="5"/>
        <v>Gamer intensivo</v>
      </c>
      <c r="U5587" s="35"/>
    </row>
    <row r="5588">
      <c r="A5588" s="28">
        <v>5587.0</v>
      </c>
      <c r="B5588" s="28">
        <v>24.0</v>
      </c>
      <c r="C5588" s="28" t="str">
        <f>TRIM(PROPER('Base de datos cruda'!C5588))</f>
        <v>Female</v>
      </c>
      <c r="D5588" s="28">
        <v>7.85</v>
      </c>
      <c r="E5588" s="28">
        <v>9.68</v>
      </c>
      <c r="F5588" s="28">
        <v>4.38</v>
      </c>
      <c r="G5588" s="28">
        <v>89.89</v>
      </c>
      <c r="H5588" s="28" t="str">
        <f>TRIM(PROPER('Base de datos cruda'!H5588))</f>
        <v>Fps</v>
      </c>
      <c r="I5588" s="28">
        <v>1.8</v>
      </c>
      <c r="J5588" s="28">
        <v>11.51</v>
      </c>
      <c r="K5588" s="28">
        <v>212.25</v>
      </c>
      <c r="L5588" s="28">
        <f>IF('Base de datos cruda'!L5588&lt;0,,'Base de datos cruda'!L5588)</f>
        <v>19.07</v>
      </c>
      <c r="M5588" s="28" t="str">
        <f>IF(TRIM(PROPER('Base de datos cruda'!M5588))="High","Alto",IF(TRIM(PROPER('Base de datos cruda'!M5588))="Medium","Medio","Bajo"))</f>
        <v>Alto</v>
      </c>
      <c r="N5588" s="29">
        <v>74.3189865402027</v>
      </c>
      <c r="O5588" s="32">
        <f t="shared" si="1"/>
        <v>74.31898654</v>
      </c>
      <c r="P5588" s="33">
        <f t="shared" si="2"/>
        <v>19.36</v>
      </c>
      <c r="Q5588" s="34">
        <f t="shared" si="3"/>
        <v>1.233121019</v>
      </c>
      <c r="R5588" s="35" t="str">
        <f t="shared" si="4"/>
        <v>Alto</v>
      </c>
      <c r="S5588" s="35" t="str">
        <f>IF(O5588="","",IF(O5588&gt;AVERAGE('Base de datos limpia'!$O$2:$O$8001),"Alto","Normal"))
</f>
        <v>Alto</v>
      </c>
      <c r="T5588" s="35" t="str">
        <f t="shared" si="5"/>
        <v>Gamer intensivo</v>
      </c>
      <c r="U5588" s="35"/>
    </row>
    <row r="5589">
      <c r="A5589" s="28">
        <v>5588.0</v>
      </c>
      <c r="B5589" s="28">
        <v>22.0</v>
      </c>
      <c r="C5589" s="28" t="str">
        <f>TRIM(PROPER('Base de datos cruda'!C5589))</f>
        <v>Male</v>
      </c>
      <c r="D5589" s="28">
        <v>5.01</v>
      </c>
      <c r="E5589" s="28">
        <v>8.46</v>
      </c>
      <c r="F5589" s="28">
        <v>4.57</v>
      </c>
      <c r="G5589" s="28">
        <v>86.46</v>
      </c>
      <c r="H5589" s="28" t="str">
        <f>TRIM(PROPER('Base de datos cruda'!H5589))</f>
        <v>Rpg</v>
      </c>
      <c r="I5589" s="28">
        <v>2.73</v>
      </c>
      <c r="J5589" s="28">
        <v>7.55</v>
      </c>
      <c r="K5589" s="28">
        <v>268.17</v>
      </c>
      <c r="L5589" s="28">
        <f>IF('Base de datos cruda'!L5589&lt;0,,'Base de datos cruda'!L5589)</f>
        <v>11.47</v>
      </c>
      <c r="M5589" s="28" t="str">
        <f>IF(TRIM(PROPER('Base de datos cruda'!M5589))="High","Alto",IF(TRIM(PROPER('Base de datos cruda'!M5589))="Medium","Medio","Bajo"))</f>
        <v>Alto</v>
      </c>
      <c r="N5589" s="29">
        <v>93.1282956477621</v>
      </c>
      <c r="O5589" s="32">
        <f t="shared" si="1"/>
        <v>93.12829565</v>
      </c>
      <c r="P5589" s="33">
        <f t="shared" si="2"/>
        <v>12.56</v>
      </c>
      <c r="Q5589" s="34">
        <f t="shared" si="3"/>
        <v>1.688622754</v>
      </c>
      <c r="R5589" s="35" t="str">
        <f t="shared" si="4"/>
        <v>Alto</v>
      </c>
      <c r="S5589" s="35" t="str">
        <f>IF(O5589="","",IF(O5589&gt;AVERAGE('Base de datos limpia'!$O$2:$O$8001),"Alto","Normal"))
</f>
        <v>Alto</v>
      </c>
      <c r="T5589" s="35" t="str">
        <f t="shared" si="5"/>
        <v>Gamer intensivo</v>
      </c>
      <c r="U5589" s="35"/>
    </row>
    <row r="5590">
      <c r="A5590" s="28">
        <v>5589.0</v>
      </c>
      <c r="B5590" s="28">
        <v>16.0</v>
      </c>
      <c r="C5590" s="28" t="str">
        <f>TRIM(PROPER('Base de datos cruda'!C5590))</f>
        <v>Female</v>
      </c>
      <c r="D5590" s="28">
        <v>7.05</v>
      </c>
      <c r="E5590" s="28">
        <v>3.4</v>
      </c>
      <c r="F5590" s="28">
        <v>5.19</v>
      </c>
      <c r="G5590" s="28">
        <v>87.73</v>
      </c>
      <c r="H5590" s="28" t="str">
        <f>TRIM(PROPER('Base de datos cruda'!H5590))</f>
        <v>Casual</v>
      </c>
      <c r="I5590" s="28">
        <v>0.44</v>
      </c>
      <c r="J5590" s="28">
        <v>8.99</v>
      </c>
      <c r="K5590" s="28">
        <v>236.6</v>
      </c>
      <c r="L5590" s="28">
        <f>IF('Base de datos cruda'!L5590&lt;0,,'Base de datos cruda'!L5590)</f>
        <v>19.35</v>
      </c>
      <c r="M5590" s="28" t="str">
        <f>IF(TRIM(PROPER('Base de datos cruda'!M5590))="High","Alto",IF(TRIM(PROPER('Base de datos cruda'!M5590))="Medium","Medio","Bajo"))</f>
        <v>Bajo</v>
      </c>
      <c r="N5590" s="29">
        <v>35.5646374735161</v>
      </c>
      <c r="O5590" s="32">
        <f t="shared" si="1"/>
        <v>35.56463747</v>
      </c>
      <c r="P5590" s="33">
        <f t="shared" si="2"/>
        <v>16.04</v>
      </c>
      <c r="Q5590" s="34">
        <f t="shared" si="3"/>
        <v>0.4822695035</v>
      </c>
      <c r="R5590" s="35" t="str">
        <f t="shared" si="4"/>
        <v>Bajo</v>
      </c>
      <c r="S5590" s="35" t="str">
        <f>IF(O5590="","",IF(O5590&gt;AVERAGE('Base de datos limpia'!$O$2:$O$8001),"Alto","Normal"))
</f>
        <v>Normal</v>
      </c>
      <c r="T5590" s="35" t="str">
        <f t="shared" si="5"/>
        <v>Gamer moderado</v>
      </c>
      <c r="U5590" s="35"/>
    </row>
    <row r="5591">
      <c r="A5591" s="28">
        <v>5590.0</v>
      </c>
      <c r="B5591" s="28">
        <v>24.0</v>
      </c>
      <c r="C5591" s="28" t="str">
        <f>TRIM(PROPER('Base de datos cruda'!C5591))</f>
        <v>Male</v>
      </c>
      <c r="D5591" s="28">
        <v>2.63</v>
      </c>
      <c r="E5591" s="28">
        <v>1.2</v>
      </c>
      <c r="F5591" s="28">
        <v>6.23</v>
      </c>
      <c r="G5591" s="28">
        <v>96.0</v>
      </c>
      <c r="H5591" s="28" t="str">
        <f>TRIM(PROPER('Base de datos cruda'!H5591))</f>
        <v>Rpg</v>
      </c>
      <c r="I5591" s="28">
        <v>2.94</v>
      </c>
      <c r="J5591" s="28">
        <v>4.24</v>
      </c>
      <c r="K5591" s="28">
        <v>308.41</v>
      </c>
      <c r="L5591" s="28">
        <f>IF('Base de datos cruda'!L5591&lt;0,,'Base de datos cruda'!L5591)</f>
        <v>4.87</v>
      </c>
      <c r="M5591" s="28" t="str">
        <f>IF(TRIM(PROPER('Base de datos cruda'!M5591))="High","Alto",IF(TRIM(PROPER('Base de datos cruda'!M5591))="Medium","Medio","Bajo"))</f>
        <v>Medio</v>
      </c>
      <c r="N5591" s="29">
        <v>55.62</v>
      </c>
      <c r="O5591" s="32">
        <f t="shared" si="1"/>
        <v>55.62</v>
      </c>
      <c r="P5591" s="33">
        <f t="shared" si="2"/>
        <v>6.87</v>
      </c>
      <c r="Q5591" s="34">
        <f t="shared" si="3"/>
        <v>0.4562737643</v>
      </c>
      <c r="R5591" s="35" t="str">
        <f t="shared" si="4"/>
        <v>Medio</v>
      </c>
      <c r="S5591" s="35" t="str">
        <f>IF(O5591="","",IF(O5591&gt;AVERAGE('Base de datos limpia'!$O$2:$O$8001),"Alto","Normal"))
</f>
        <v>Normal</v>
      </c>
      <c r="T5591" s="35" t="str">
        <f t="shared" si="5"/>
        <v>Gamer casual</v>
      </c>
      <c r="U5591" s="35"/>
    </row>
    <row r="5592">
      <c r="A5592" s="28">
        <v>5591.0</v>
      </c>
      <c r="B5592" s="28">
        <v>19.0</v>
      </c>
      <c r="C5592" s="28" t="str">
        <f>TRIM(PROPER('Base de datos cruda'!C5592))</f>
        <v>Female</v>
      </c>
      <c r="D5592" s="28">
        <v>3.26</v>
      </c>
      <c r="E5592" s="28">
        <v>8.5</v>
      </c>
      <c r="F5592" s="28">
        <v>7.95</v>
      </c>
      <c r="G5592" s="28">
        <v>87.32</v>
      </c>
      <c r="H5592" s="28" t="str">
        <f>TRIM(PROPER('Base de datos cruda'!H5592))</f>
        <v>Casual</v>
      </c>
      <c r="I5592" s="28">
        <v>3.89</v>
      </c>
      <c r="J5592" s="28">
        <v>5.99</v>
      </c>
      <c r="K5592" s="28">
        <v>266.49</v>
      </c>
      <c r="L5592" s="28">
        <f>IF('Base de datos cruda'!L5592&lt;0,,'Base de datos cruda'!L5592)</f>
        <v>5.21</v>
      </c>
      <c r="M5592" s="28" t="str">
        <f>IF(TRIM(PROPER('Base de datos cruda'!M5592))="High","Alto",IF(TRIM(PROPER('Base de datos cruda'!M5592))="Medium","Medio","Bajo"))</f>
        <v>Medio</v>
      </c>
      <c r="N5592" s="29">
        <v>100.0</v>
      </c>
      <c r="O5592" s="32">
        <f t="shared" si="1"/>
        <v>100</v>
      </c>
      <c r="P5592" s="33">
        <f t="shared" si="2"/>
        <v>9.25</v>
      </c>
      <c r="Q5592" s="34">
        <f t="shared" si="3"/>
        <v>2.607361963</v>
      </c>
      <c r="R5592" s="35" t="str">
        <f t="shared" si="4"/>
        <v>Alto</v>
      </c>
      <c r="S5592" s="35" t="str">
        <f>IF(O5592="","",IF(O5592&gt;AVERAGE('Base de datos limpia'!$O$2:$O$8001),"Alto","Normal"))
</f>
        <v>Alto</v>
      </c>
      <c r="T5592" s="35" t="str">
        <f t="shared" si="5"/>
        <v>Gamer intensivo</v>
      </c>
      <c r="U5592" s="35"/>
    </row>
    <row r="5593">
      <c r="A5593" s="28">
        <v>5592.0</v>
      </c>
      <c r="B5593" s="28">
        <v>18.0</v>
      </c>
      <c r="C5593" s="28" t="str">
        <f>TRIM(PROPER('Base de datos cruda'!C5593))</f>
        <v>Female</v>
      </c>
      <c r="D5593" s="28">
        <v>7.25</v>
      </c>
      <c r="E5593" s="28">
        <v>1.5</v>
      </c>
      <c r="F5593" s="28">
        <v>5.24</v>
      </c>
      <c r="G5593" s="28">
        <v>90.45</v>
      </c>
      <c r="H5593" s="28" t="str">
        <f>TRIM(PROPER('Base de datos cruda'!H5593))</f>
        <v>Rpg</v>
      </c>
      <c r="I5593" s="28">
        <v>4.93</v>
      </c>
      <c r="J5593" s="28">
        <v>12.75</v>
      </c>
      <c r="K5593" s="28">
        <v>221.68</v>
      </c>
      <c r="L5593" s="28">
        <f>IF('Base de datos cruda'!L5593&lt;0,,'Base de datos cruda'!L5593)</f>
        <v>17.86</v>
      </c>
      <c r="M5593" s="28" t="str">
        <f>IF(TRIM(PROPER('Base de datos cruda'!M5593))="High","Alto",IF(TRIM(PROPER('Base de datos cruda'!M5593))="Medium","Medio","Bajo"))</f>
        <v>Bajo</v>
      </c>
      <c r="N5593" s="29">
        <v>14.77</v>
      </c>
      <c r="O5593" s="32">
        <f t="shared" si="1"/>
        <v>14.77</v>
      </c>
      <c r="P5593" s="33">
        <f t="shared" si="2"/>
        <v>20</v>
      </c>
      <c r="Q5593" s="34">
        <f t="shared" si="3"/>
        <v>0.2068965517</v>
      </c>
      <c r="R5593" s="35" t="str">
        <f t="shared" si="4"/>
        <v>Bajo</v>
      </c>
      <c r="S5593" s="35" t="str">
        <f>IF(O5593="","",IF(O5593&gt;AVERAGE('Base de datos limpia'!$O$2:$O$8001),"Alto","Normal"))
</f>
        <v>Normal</v>
      </c>
      <c r="T5593" s="35" t="str">
        <f t="shared" si="5"/>
        <v>Gamer casual</v>
      </c>
      <c r="U5593" s="35"/>
    </row>
    <row r="5594">
      <c r="A5594" s="28">
        <v>5593.0</v>
      </c>
      <c r="B5594" s="28">
        <v>19.0</v>
      </c>
      <c r="C5594" s="28" t="str">
        <f>TRIM(PROPER('Base de datos cruda'!C5594))</f>
        <v>Male</v>
      </c>
      <c r="D5594" s="28">
        <v>6.05</v>
      </c>
      <c r="E5594" s="28">
        <v>2.85</v>
      </c>
      <c r="F5594" s="28">
        <v>6.72</v>
      </c>
      <c r="G5594" s="28">
        <v>68.64</v>
      </c>
      <c r="H5594" s="28" t="str">
        <f>TRIM(PROPER('Base de datos cruda'!H5594))</f>
        <v>Fps</v>
      </c>
      <c r="I5594" s="28">
        <v>1.6</v>
      </c>
      <c r="J5594" s="28">
        <v>9.63</v>
      </c>
      <c r="K5594" s="28">
        <v>254.65</v>
      </c>
      <c r="L5594" s="28">
        <f>IF('Base de datos cruda'!L5594&lt;0,,'Base de datos cruda'!L5594)</f>
        <v>15.06</v>
      </c>
      <c r="M5594" s="28" t="str">
        <f>IF(TRIM(PROPER('Base de datos cruda'!M5594))="High","Alto",IF(TRIM(PROPER('Base de datos cruda'!M5594))="Medium","Medio","Bajo"))</f>
        <v>Bajo</v>
      </c>
      <c r="N5594" s="29">
        <v>40.61</v>
      </c>
      <c r="O5594" s="32">
        <f t="shared" si="1"/>
        <v>40.61</v>
      </c>
      <c r="P5594" s="33">
        <f t="shared" si="2"/>
        <v>15.68</v>
      </c>
      <c r="Q5594" s="34">
        <f t="shared" si="3"/>
        <v>0.4710743802</v>
      </c>
      <c r="R5594" s="35" t="str">
        <f t="shared" si="4"/>
        <v>Bajo</v>
      </c>
      <c r="S5594" s="35" t="str">
        <f>IF(O5594="","",IF(O5594&gt;AVERAGE('Base de datos limpia'!$O$2:$O$8001),"Alto","Normal"))
</f>
        <v>Normal</v>
      </c>
      <c r="T5594" s="35" t="str">
        <f t="shared" si="5"/>
        <v>Gamer casual</v>
      </c>
      <c r="U5594" s="35"/>
    </row>
    <row r="5595">
      <c r="A5595" s="28">
        <v>5594.0</v>
      </c>
      <c r="B5595" s="28">
        <v>19.0</v>
      </c>
      <c r="C5595" s="28" t="str">
        <f>TRIM(PROPER('Base de datos cruda'!C5595))</f>
        <v>Female</v>
      </c>
      <c r="D5595" s="28">
        <v>7.85</v>
      </c>
      <c r="E5595" s="28">
        <v>5.9</v>
      </c>
      <c r="F5595" s="28">
        <v>4.45</v>
      </c>
      <c r="G5595" s="28">
        <v>96.51</v>
      </c>
      <c r="H5595" s="28" t="str">
        <f>TRIM(PROPER('Base de datos cruda'!H5595))</f>
        <v>Fps</v>
      </c>
      <c r="I5595" s="28">
        <v>0.78</v>
      </c>
      <c r="J5595" s="28">
        <v>11.63</v>
      </c>
      <c r="K5595" s="28">
        <v>240.92</v>
      </c>
      <c r="L5595" s="28">
        <f>IF('Base de datos cruda'!L5595&lt;0,,'Base de datos cruda'!L5595)</f>
        <v>16.05</v>
      </c>
      <c r="M5595" s="28" t="str">
        <f>IF(TRIM(PROPER('Base de datos cruda'!M5595))="High","Alto",IF(TRIM(PROPER('Base de datos cruda'!M5595))="Medium","Medio","Bajo"))</f>
        <v>Bajo</v>
      </c>
      <c r="N5595" s="29">
        <v>39.39</v>
      </c>
      <c r="O5595" s="32">
        <f t="shared" si="1"/>
        <v>39.39</v>
      </c>
      <c r="P5595" s="33">
        <f t="shared" si="2"/>
        <v>19.48</v>
      </c>
      <c r="Q5595" s="34">
        <f t="shared" si="3"/>
        <v>0.7515923567</v>
      </c>
      <c r="R5595" s="35" t="str">
        <f t="shared" si="4"/>
        <v>Bajo</v>
      </c>
      <c r="S5595" s="35" t="str">
        <f>IF(O5595="","",IF(O5595&gt;AVERAGE('Base de datos limpia'!$O$2:$O$8001),"Alto","Normal"))
</f>
        <v>Normal</v>
      </c>
      <c r="T5595" s="35" t="str">
        <f t="shared" si="5"/>
        <v>Gamer moderado</v>
      </c>
      <c r="U5595" s="35"/>
    </row>
    <row r="5596">
      <c r="A5596" s="28">
        <v>5595.0</v>
      </c>
      <c r="B5596" s="28">
        <v>17.0</v>
      </c>
      <c r="C5596" s="28" t="str">
        <f>TRIM(PROPER('Base de datos cruda'!C5596))</f>
        <v>Male</v>
      </c>
      <c r="D5596" s="28">
        <v>6.2</v>
      </c>
      <c r="E5596" s="28">
        <v>2.61</v>
      </c>
      <c r="F5596" s="28">
        <v>6.32</v>
      </c>
      <c r="G5596" s="28">
        <v>77.89</v>
      </c>
      <c r="H5596" s="28" t="str">
        <f>TRIM(PROPER('Base de datos cruda'!H5596))</f>
        <v>Fps</v>
      </c>
      <c r="I5596" s="28">
        <v>1.83</v>
      </c>
      <c r="J5596" s="28">
        <v>7.47</v>
      </c>
      <c r="K5596" s="28">
        <v>244.4</v>
      </c>
      <c r="L5596" s="28">
        <f>IF('Base de datos cruda'!L5596&lt;0,,'Base de datos cruda'!L5596)</f>
        <v>14.96</v>
      </c>
      <c r="M5596" s="28" t="str">
        <f>IF(TRIM(PROPER('Base de datos cruda'!M5596))="High","Alto",IF(TRIM(PROPER('Base de datos cruda'!M5596))="Medium","Medio","Bajo"))</f>
        <v>Bajo</v>
      </c>
      <c r="N5596" s="29">
        <v>27.73</v>
      </c>
      <c r="O5596" s="32">
        <f t="shared" si="1"/>
        <v>27.73</v>
      </c>
      <c r="P5596" s="33">
        <f t="shared" si="2"/>
        <v>13.67</v>
      </c>
      <c r="Q5596" s="34">
        <f t="shared" si="3"/>
        <v>0.4209677419</v>
      </c>
      <c r="R5596" s="35" t="str">
        <f t="shared" si="4"/>
        <v>Bajo</v>
      </c>
      <c r="S5596" s="35" t="str">
        <f>IF(O5596="","",IF(O5596&gt;AVERAGE('Base de datos limpia'!$O$2:$O$8001),"Alto","Normal"))
</f>
        <v>Normal</v>
      </c>
      <c r="T5596" s="35" t="str">
        <f t="shared" si="5"/>
        <v>Gamer casual</v>
      </c>
      <c r="U5596" s="35"/>
    </row>
    <row r="5597">
      <c r="A5597" s="28">
        <v>5596.0</v>
      </c>
      <c r="B5597" s="28">
        <v>16.0</v>
      </c>
      <c r="C5597" s="28" t="str">
        <f>TRIM(PROPER('Base de datos cruda'!C5597))</f>
        <v>Female</v>
      </c>
      <c r="D5597" s="28">
        <v>3.59</v>
      </c>
      <c r="E5597" s="28">
        <v>8.5</v>
      </c>
      <c r="F5597" s="28">
        <v>4.89</v>
      </c>
      <c r="G5597" s="28">
        <v>66.44</v>
      </c>
      <c r="H5597" s="28" t="str">
        <f>TRIM(PROPER('Base de datos cruda'!H5597))</f>
        <v>Fps</v>
      </c>
      <c r="I5597" s="28">
        <v>0.1</v>
      </c>
      <c r="J5597" s="28">
        <v>7.19</v>
      </c>
      <c r="K5597" s="28">
        <v>275.77</v>
      </c>
      <c r="L5597" s="28">
        <f>IF('Base de datos cruda'!L5597&lt;0,,'Base de datos cruda'!L5597)</f>
        <v>9.09</v>
      </c>
      <c r="M5597" s="28" t="str">
        <f>IF(TRIM(PROPER('Base de datos cruda'!M5597))="High","Alto",IF(TRIM(PROPER('Base de datos cruda'!M5597))="Medium","Medio","Bajo"))</f>
        <v>Alto</v>
      </c>
      <c r="N5597" s="29">
        <v>67.78</v>
      </c>
      <c r="O5597" s="32">
        <f t="shared" si="1"/>
        <v>67.78</v>
      </c>
      <c r="P5597" s="33">
        <f t="shared" si="2"/>
        <v>10.78</v>
      </c>
      <c r="Q5597" s="34">
        <f t="shared" si="3"/>
        <v>2.367688022</v>
      </c>
      <c r="R5597" s="35" t="str">
        <f t="shared" si="4"/>
        <v>Medio</v>
      </c>
      <c r="S5597" s="35" t="str">
        <f>IF(O5597="","",IF(O5597&gt;AVERAGE('Base de datos limpia'!$O$2:$O$8001),"Alto","Normal"))
</f>
        <v>Alto</v>
      </c>
      <c r="T5597" s="35" t="str">
        <f t="shared" si="5"/>
        <v>Gamer intensivo</v>
      </c>
      <c r="U5597" s="35"/>
    </row>
    <row r="5598">
      <c r="A5598" s="28">
        <v>5597.0</v>
      </c>
      <c r="B5598" s="28">
        <v>16.0</v>
      </c>
      <c r="C5598" s="28" t="str">
        <f>TRIM(PROPER('Base de datos cruda'!C5598))</f>
        <v>Male</v>
      </c>
      <c r="D5598" s="28">
        <v>4.25</v>
      </c>
      <c r="E5598" s="28">
        <v>7.99</v>
      </c>
      <c r="F5598" s="28">
        <v>5.06</v>
      </c>
      <c r="G5598" s="28">
        <v>91.99</v>
      </c>
      <c r="H5598" s="28" t="str">
        <f>TRIM(PROPER('Base de datos cruda'!H5598))</f>
        <v>Rpg</v>
      </c>
      <c r="I5598" s="28">
        <v>2.04</v>
      </c>
      <c r="J5598" s="28">
        <v>8.59</v>
      </c>
      <c r="K5598" s="28">
        <v>271.07</v>
      </c>
      <c r="L5598" s="28">
        <f>IF('Base de datos cruda'!L5598&lt;0,,'Base de datos cruda'!L5598)</f>
        <v>10.13</v>
      </c>
      <c r="M5598" s="28" t="str">
        <f>IF(TRIM(PROPER('Base de datos cruda'!M5598))="High","Alto",IF(TRIM(PROPER('Base de datos cruda'!M5598))="Medium","Medio","Bajo"))</f>
        <v>Alto</v>
      </c>
      <c r="N5598" s="29">
        <v>81.86</v>
      </c>
      <c r="O5598" s="32">
        <f t="shared" si="1"/>
        <v>81.86</v>
      </c>
      <c r="P5598" s="33">
        <f t="shared" si="2"/>
        <v>12.84</v>
      </c>
      <c r="Q5598" s="34">
        <f t="shared" si="3"/>
        <v>1.88</v>
      </c>
      <c r="R5598" s="35" t="str">
        <f t="shared" si="4"/>
        <v>Alto</v>
      </c>
      <c r="S5598" s="35" t="str">
        <f>IF(O5598="","",IF(O5598&gt;AVERAGE('Base de datos limpia'!$O$2:$O$8001),"Alto","Normal"))
</f>
        <v>Alto</v>
      </c>
      <c r="T5598" s="35" t="str">
        <f t="shared" si="5"/>
        <v>Gamer intensivo</v>
      </c>
      <c r="U5598" s="35"/>
    </row>
    <row r="5599">
      <c r="A5599" s="28">
        <v>5598.0</v>
      </c>
      <c r="B5599" s="28">
        <v>23.0</v>
      </c>
      <c r="C5599" s="28" t="str">
        <f>TRIM(PROPER('Base de datos cruda'!C5599))</f>
        <v>Male</v>
      </c>
      <c r="D5599" s="28">
        <v>7.2</v>
      </c>
      <c r="E5599" s="28">
        <v>7.8</v>
      </c>
      <c r="F5599" s="28">
        <v>5.83</v>
      </c>
      <c r="G5599" s="28">
        <v>74.26</v>
      </c>
      <c r="H5599" s="28" t="str">
        <f>TRIM(PROPER('Base de datos cruda'!H5599))</f>
        <v>Fps</v>
      </c>
      <c r="I5599" s="28">
        <v>4.57</v>
      </c>
      <c r="J5599" s="28">
        <v>8.95</v>
      </c>
      <c r="K5599" s="28">
        <v>228.76</v>
      </c>
      <c r="L5599" s="28">
        <f>IF('Base de datos cruda'!L5599&lt;0,,'Base de datos cruda'!L5599)</f>
        <v>16.36</v>
      </c>
      <c r="M5599" s="28" t="str">
        <f>IF(TRIM(PROPER('Base de datos cruda'!M5599))="High","Alto",IF(TRIM(PROPER('Base de datos cruda'!M5599))="Medium","Medio","Bajo"))</f>
        <v>Alto</v>
      </c>
      <c r="N5599" s="29">
        <v>55.9090302778109</v>
      </c>
      <c r="O5599" s="32">
        <f t="shared" si="1"/>
        <v>55.90903028</v>
      </c>
      <c r="P5599" s="33">
        <f t="shared" si="2"/>
        <v>16.15</v>
      </c>
      <c r="Q5599" s="34">
        <f t="shared" si="3"/>
        <v>1.083333333</v>
      </c>
      <c r="R5599" s="35" t="str">
        <f t="shared" si="4"/>
        <v>Medio</v>
      </c>
      <c r="S5599" s="35" t="str">
        <f>IF(O5599="","",IF(O5599&gt;AVERAGE('Base de datos limpia'!$O$2:$O$8001),"Alto","Normal"))
</f>
        <v>Normal</v>
      </c>
      <c r="T5599" s="35" t="str">
        <f t="shared" si="5"/>
        <v>Gamer intensivo</v>
      </c>
      <c r="U5599" s="35"/>
    </row>
    <row r="5600">
      <c r="A5600" s="28">
        <v>5599.0</v>
      </c>
      <c r="B5600" s="28">
        <v>17.0</v>
      </c>
      <c r="C5600" s="28" t="str">
        <f>TRIM(PROPER('Base de datos cruda'!C5600))</f>
        <v>Male</v>
      </c>
      <c r="D5600" s="28">
        <v>4.41</v>
      </c>
      <c r="E5600" s="28">
        <v>8.35</v>
      </c>
      <c r="F5600" s="28">
        <v>7.81</v>
      </c>
      <c r="G5600" s="28">
        <v>67.36</v>
      </c>
      <c r="H5600" s="28" t="str">
        <f>TRIM(PROPER('Base de datos cruda'!H5600))</f>
        <v>Casual</v>
      </c>
      <c r="I5600" s="28">
        <v>0.97</v>
      </c>
      <c r="J5600" s="28">
        <v>10.33</v>
      </c>
      <c r="K5600" s="28">
        <v>276.96</v>
      </c>
      <c r="L5600" s="28">
        <f>IF('Base de datos cruda'!L5600&lt;0,,'Base de datos cruda'!L5600)</f>
        <v>11.2</v>
      </c>
      <c r="M5600" s="28" t="str">
        <f>IF(TRIM(PROPER('Base de datos cruda'!M5600))="High","Alto",IF(TRIM(PROPER('Base de datos cruda'!M5600))="Medium","Medio","Bajo"))</f>
        <v>Medio</v>
      </c>
      <c r="N5600" s="29">
        <v>87.87</v>
      </c>
      <c r="O5600" s="32">
        <f t="shared" si="1"/>
        <v>87.87</v>
      </c>
      <c r="P5600" s="33">
        <f t="shared" si="2"/>
        <v>14.74</v>
      </c>
      <c r="Q5600" s="34">
        <f t="shared" si="3"/>
        <v>1.893424036</v>
      </c>
      <c r="R5600" s="35" t="str">
        <f t="shared" si="4"/>
        <v>Alto</v>
      </c>
      <c r="S5600" s="35" t="str">
        <f>IF(O5600="","",IF(O5600&gt;AVERAGE('Base de datos limpia'!$O$2:$O$8001),"Alto","Normal"))
</f>
        <v>Alto</v>
      </c>
      <c r="T5600" s="35" t="str">
        <f t="shared" si="5"/>
        <v>Gamer intensivo</v>
      </c>
      <c r="U5600" s="35"/>
    </row>
    <row r="5601">
      <c r="A5601" s="28">
        <v>5600.0</v>
      </c>
      <c r="B5601" s="28">
        <v>20.0</v>
      </c>
      <c r="C5601" s="28" t="str">
        <f>TRIM(PROPER('Base de datos cruda'!C5601))</f>
        <v>Male</v>
      </c>
      <c r="D5601" s="28">
        <v>2.04</v>
      </c>
      <c r="E5601" s="28">
        <v>2.98</v>
      </c>
      <c r="F5601" s="28">
        <v>7.72</v>
      </c>
      <c r="G5601" s="28">
        <v>70.25</v>
      </c>
      <c r="H5601" s="28" t="str">
        <f>TRIM(PROPER('Base de datos cruda'!H5601))</f>
        <v>Casual</v>
      </c>
      <c r="I5601" s="28">
        <v>2.39</v>
      </c>
      <c r="J5601" s="28">
        <v>7.62</v>
      </c>
      <c r="K5601" s="28">
        <v>290.69</v>
      </c>
      <c r="L5601" s="28">
        <f>IF('Base de datos cruda'!L5601&lt;0,,'Base de datos cruda'!L5601)</f>
        <v>5.4</v>
      </c>
      <c r="M5601" s="28" t="str">
        <f>IF(TRIM(PROPER('Base de datos cruda'!M5601))="High","Alto",IF(TRIM(PROPER('Base de datos cruda'!M5601))="Medium","Medio","Bajo"))</f>
        <v>Medio</v>
      </c>
      <c r="N5601" s="29">
        <v>53.08</v>
      </c>
      <c r="O5601" s="32">
        <f t="shared" si="1"/>
        <v>53.08</v>
      </c>
      <c r="P5601" s="33">
        <f t="shared" si="2"/>
        <v>9.66</v>
      </c>
      <c r="Q5601" s="34">
        <f t="shared" si="3"/>
        <v>1.460784314</v>
      </c>
      <c r="R5601" s="35" t="str">
        <f t="shared" si="4"/>
        <v>Medio</v>
      </c>
      <c r="S5601" s="35" t="str">
        <f>IF(O5601="","",IF(O5601&gt;AVERAGE('Base de datos limpia'!$O$2:$O$8001),"Alto","Normal"))
</f>
        <v>Normal</v>
      </c>
      <c r="T5601" s="35" t="str">
        <f t="shared" si="5"/>
        <v>Gamer casual</v>
      </c>
      <c r="U5601" s="35"/>
    </row>
    <row r="5602">
      <c r="A5602" s="28">
        <v>5601.0</v>
      </c>
      <c r="B5602" s="28">
        <v>19.0</v>
      </c>
      <c r="C5602" s="28" t="str">
        <f>TRIM(PROPER('Base de datos cruda'!C5602))</f>
        <v>Female</v>
      </c>
      <c r="D5602" s="28">
        <v>3.48</v>
      </c>
      <c r="E5602" s="28">
        <v>7.56</v>
      </c>
      <c r="F5602" s="28">
        <v>6.07</v>
      </c>
      <c r="G5602" s="28">
        <v>61.4</v>
      </c>
      <c r="H5602" s="28" t="str">
        <f>TRIM(PROPER('Base de datos cruda'!H5602))</f>
        <v>Rpg</v>
      </c>
      <c r="I5602" s="28">
        <v>2.86</v>
      </c>
      <c r="J5602" s="28">
        <v>9.45</v>
      </c>
      <c r="K5602" s="28">
        <v>285.24</v>
      </c>
      <c r="L5602" s="28">
        <f>IF('Base de datos cruda'!L5602&lt;0,,'Base de datos cruda'!L5602)</f>
        <v>6.72</v>
      </c>
      <c r="M5602" s="28" t="str">
        <f>IF(TRIM(PROPER('Base de datos cruda'!M5602))="High","Alto",IF(TRIM(PROPER('Base de datos cruda'!M5602))="Medium","Medio","Bajo"))</f>
        <v>Medio</v>
      </c>
      <c r="N5602" s="29">
        <v>75.82</v>
      </c>
      <c r="O5602" s="32">
        <f t="shared" si="1"/>
        <v>75.82</v>
      </c>
      <c r="P5602" s="33">
        <f t="shared" si="2"/>
        <v>12.93</v>
      </c>
      <c r="Q5602" s="34">
        <f t="shared" si="3"/>
        <v>2.172413793</v>
      </c>
      <c r="R5602" s="35" t="str">
        <f t="shared" si="4"/>
        <v>Alto</v>
      </c>
      <c r="S5602" s="35" t="str">
        <f>IF(O5602="","",IF(O5602&gt;AVERAGE('Base de datos limpia'!$O$2:$O$8001),"Alto","Normal"))
</f>
        <v>Alto</v>
      </c>
      <c r="T5602" s="35" t="str">
        <f t="shared" si="5"/>
        <v>Gamer intensivo</v>
      </c>
      <c r="U5602" s="35"/>
    </row>
    <row r="5603">
      <c r="A5603" s="28">
        <v>5602.0</v>
      </c>
      <c r="B5603" s="28">
        <v>23.0</v>
      </c>
      <c r="C5603" s="28" t="str">
        <f>TRIM(PROPER('Base de datos cruda'!C5603))</f>
        <v>Female</v>
      </c>
      <c r="D5603" s="28">
        <v>4.13</v>
      </c>
      <c r="E5603" s="28">
        <v>4.2</v>
      </c>
      <c r="F5603" s="28">
        <v>4.59</v>
      </c>
      <c r="G5603" s="28">
        <v>63.62</v>
      </c>
      <c r="H5603" s="28" t="str">
        <f>TRIM(PROPER('Base de datos cruda'!H5603))</f>
        <v>Rpg</v>
      </c>
      <c r="I5603" s="28">
        <v>0.9</v>
      </c>
      <c r="J5603" s="28">
        <v>6.93</v>
      </c>
      <c r="K5603" s="28">
        <v>257.21</v>
      </c>
      <c r="L5603" s="28">
        <f>IF('Base de datos cruda'!L5603&lt;0,,'Base de datos cruda'!L5603)</f>
        <v>8.43</v>
      </c>
      <c r="M5603" s="28" t="str">
        <f>IF(TRIM(PROPER('Base de datos cruda'!M5603))="High","Alto",IF(TRIM(PROPER('Base de datos cruda'!M5603))="Medium","Medio","Bajo"))</f>
        <v>Medio</v>
      </c>
      <c r="N5603" s="29">
        <v>44.26</v>
      </c>
      <c r="O5603" s="32">
        <f t="shared" si="1"/>
        <v>44.26</v>
      </c>
      <c r="P5603" s="33">
        <f t="shared" si="2"/>
        <v>11.06</v>
      </c>
      <c r="Q5603" s="34">
        <f t="shared" si="3"/>
        <v>1.016949153</v>
      </c>
      <c r="R5603" s="35" t="str">
        <f t="shared" si="4"/>
        <v>Bajo</v>
      </c>
      <c r="S5603" s="35" t="str">
        <f>IF(O5603="","",IF(O5603&gt;AVERAGE('Base de datos limpia'!$O$2:$O$8001),"Alto","Normal"))
</f>
        <v>Normal</v>
      </c>
      <c r="T5603" s="35" t="str">
        <f t="shared" si="5"/>
        <v>Gamer moderado</v>
      </c>
      <c r="U5603" s="35"/>
    </row>
    <row r="5604">
      <c r="A5604" s="28">
        <v>5603.0</v>
      </c>
      <c r="B5604" s="28">
        <v>17.0</v>
      </c>
      <c r="C5604" s="28" t="str">
        <f>TRIM(PROPER('Base de datos cruda'!C5604))</f>
        <v>Male</v>
      </c>
      <c r="D5604" s="28">
        <v>0.77</v>
      </c>
      <c r="E5604" s="28">
        <v>7.0</v>
      </c>
      <c r="F5604" s="28">
        <v>5.4</v>
      </c>
      <c r="G5604" s="28">
        <v>83.7</v>
      </c>
      <c r="H5604" s="28" t="str">
        <f>TRIM(PROPER('Base de datos cruda'!H5604))</f>
        <v>Fps</v>
      </c>
      <c r="I5604" s="28">
        <v>1.65</v>
      </c>
      <c r="J5604" s="28">
        <v>5.88</v>
      </c>
      <c r="K5604" s="28">
        <v>327.95</v>
      </c>
      <c r="L5604" s="28">
        <f>IF('Base de datos cruda'!L5604&lt;0,,'Base de datos cruda'!L5604)</f>
        <v>9.08</v>
      </c>
      <c r="M5604" s="28" t="str">
        <f>IF(TRIM(PROPER('Base de datos cruda'!M5604))="High","Alto",IF(TRIM(PROPER('Base de datos cruda'!M5604))="Medium","Medio","Bajo"))</f>
        <v>Medio</v>
      </c>
      <c r="N5604" s="29">
        <v>95.74</v>
      </c>
      <c r="O5604" s="32">
        <f t="shared" si="1"/>
        <v>95.74</v>
      </c>
      <c r="P5604" s="33">
        <f t="shared" si="2"/>
        <v>6.65</v>
      </c>
      <c r="Q5604" s="34">
        <f t="shared" si="3"/>
        <v>9.090909091</v>
      </c>
      <c r="R5604" s="35" t="str">
        <f t="shared" si="4"/>
        <v>Alto</v>
      </c>
      <c r="S5604" s="35" t="str">
        <f>IF(O5604="","",IF(O5604&gt;AVERAGE('Base de datos limpia'!$O$2:$O$8001),"Alto","Normal"))
</f>
        <v>Alto</v>
      </c>
      <c r="T5604" s="35" t="str">
        <f t="shared" si="5"/>
        <v>Gamer intensivo</v>
      </c>
      <c r="U5604" s="35"/>
    </row>
    <row r="5605">
      <c r="A5605" s="28">
        <v>5604.0</v>
      </c>
      <c r="B5605" s="28">
        <v>24.0</v>
      </c>
      <c r="C5605" s="28" t="str">
        <f>TRIM(PROPER('Base de datos cruda'!C5605))</f>
        <v>Male</v>
      </c>
      <c r="D5605" s="28">
        <v>5.95</v>
      </c>
      <c r="E5605" s="28">
        <v>2.1</v>
      </c>
      <c r="F5605" s="28">
        <v>6.53</v>
      </c>
      <c r="G5605" s="28">
        <v>94.65</v>
      </c>
      <c r="H5605" s="28" t="str">
        <f>TRIM(PROPER('Base de datos cruda'!H5605))</f>
        <v>Rpg</v>
      </c>
      <c r="I5605" s="28">
        <v>4.56</v>
      </c>
      <c r="J5605" s="28">
        <v>8.59</v>
      </c>
      <c r="K5605" s="28">
        <v>227.4</v>
      </c>
      <c r="L5605" s="28">
        <f>IF('Base de datos cruda'!L5605&lt;0,,'Base de datos cruda'!L5605)</f>
        <v>13.29</v>
      </c>
      <c r="M5605" s="28" t="str">
        <f>IF(TRIM(PROPER('Base de datos cruda'!M5605))="High","Alto",IF(TRIM(PROPER('Base de datos cruda'!M5605))="Medium","Medio","Bajo"))</f>
        <v>Bajo</v>
      </c>
      <c r="N5605" s="29">
        <v>39.22</v>
      </c>
      <c r="O5605" s="32">
        <f t="shared" si="1"/>
        <v>39.22</v>
      </c>
      <c r="P5605" s="33">
        <f t="shared" si="2"/>
        <v>14.54</v>
      </c>
      <c r="Q5605" s="34">
        <f t="shared" si="3"/>
        <v>0.3529411765</v>
      </c>
      <c r="R5605" s="35" t="str">
        <f t="shared" si="4"/>
        <v>Bajo</v>
      </c>
      <c r="S5605" s="35" t="str">
        <f>IF(O5605="","",IF(O5605&gt;AVERAGE('Base de datos limpia'!$O$2:$O$8001),"Alto","Normal"))
</f>
        <v>Normal</v>
      </c>
      <c r="T5605" s="35" t="str">
        <f t="shared" si="5"/>
        <v>Gamer casual</v>
      </c>
      <c r="U5605" s="35"/>
    </row>
    <row r="5606">
      <c r="A5606" s="28">
        <v>5605.0</v>
      </c>
      <c r="B5606" s="28">
        <v>22.0</v>
      </c>
      <c r="C5606" s="28" t="str">
        <f>TRIM(PROPER('Base de datos cruda'!C5606))</f>
        <v>Male</v>
      </c>
      <c r="D5606" s="28">
        <v>0.87</v>
      </c>
      <c r="E5606" s="28">
        <v>7.35</v>
      </c>
      <c r="F5606" s="28">
        <v>8.35</v>
      </c>
      <c r="G5606" s="28">
        <v>77.94</v>
      </c>
      <c r="H5606" s="28" t="str">
        <f>TRIM(PROPER('Base de datos cruda'!H5606))</f>
        <v>Rpg</v>
      </c>
      <c r="I5606" s="28">
        <v>1.48</v>
      </c>
      <c r="J5606" s="28">
        <v>5.62</v>
      </c>
      <c r="K5606" s="28">
        <v>298.93</v>
      </c>
      <c r="L5606" s="28">
        <f>IF('Base de datos cruda'!L5606&lt;0,,'Base de datos cruda'!L5606)</f>
        <v>2.08</v>
      </c>
      <c r="M5606" s="28" t="str">
        <f>IF(TRIM(PROPER('Base de datos cruda'!M5606))="High","Alto",IF(TRIM(PROPER('Base de datos cruda'!M5606))="Medium","Medio","Bajo"))</f>
        <v>Medio</v>
      </c>
      <c r="N5606" s="29">
        <v>100.0</v>
      </c>
      <c r="O5606" s="32">
        <f t="shared" si="1"/>
        <v>100</v>
      </c>
      <c r="P5606" s="33">
        <f t="shared" si="2"/>
        <v>6.49</v>
      </c>
      <c r="Q5606" s="34">
        <f t="shared" si="3"/>
        <v>8.448275862</v>
      </c>
      <c r="R5606" s="35" t="str">
        <f t="shared" si="4"/>
        <v>Alto</v>
      </c>
      <c r="S5606" s="35" t="str">
        <f>IF(O5606="","",IF(O5606&gt;AVERAGE('Base de datos limpia'!$O$2:$O$8001),"Alto","Normal"))
</f>
        <v>Alto</v>
      </c>
      <c r="T5606" s="35" t="str">
        <f t="shared" si="5"/>
        <v>Gamer intensivo</v>
      </c>
      <c r="U5606" s="35"/>
    </row>
    <row r="5607">
      <c r="A5607" s="28">
        <v>5606.0</v>
      </c>
      <c r="B5607" s="28">
        <v>22.0</v>
      </c>
      <c r="C5607" s="28" t="str">
        <f>TRIM(PROPER('Base de datos cruda'!C5607))</f>
        <v>Female</v>
      </c>
      <c r="D5607" s="28">
        <v>3.24</v>
      </c>
      <c r="E5607" s="28">
        <v>9.75</v>
      </c>
      <c r="F5607" s="28">
        <v>8.84</v>
      </c>
      <c r="G5607" s="28">
        <v>85.04</v>
      </c>
      <c r="H5607" s="28" t="str">
        <f>TRIM(PROPER('Base de datos cruda'!H5607))</f>
        <v>Fps</v>
      </c>
      <c r="I5607" s="28">
        <v>3.18</v>
      </c>
      <c r="J5607" s="28">
        <v>8.98</v>
      </c>
      <c r="K5607" s="28">
        <v>303.65</v>
      </c>
      <c r="L5607" s="28">
        <f>IF('Base de datos cruda'!L5607&lt;0,,'Base de datos cruda'!L5607)</f>
        <v>11.88</v>
      </c>
      <c r="M5607" s="28" t="str">
        <f>IF(TRIM(PROPER('Base de datos cruda'!M5607))="High","Alto",IF(TRIM(PROPER('Base de datos cruda'!M5607))="Medium","Medio","Bajo"))</f>
        <v>Medio</v>
      </c>
      <c r="N5607" s="29">
        <v>100.0</v>
      </c>
      <c r="O5607" s="32">
        <f t="shared" si="1"/>
        <v>100</v>
      </c>
      <c r="P5607" s="33">
        <f t="shared" si="2"/>
        <v>12.22</v>
      </c>
      <c r="Q5607" s="34">
        <f t="shared" si="3"/>
        <v>3.009259259</v>
      </c>
      <c r="R5607" s="35" t="str">
        <f t="shared" si="4"/>
        <v>Alto</v>
      </c>
      <c r="S5607" s="35" t="str">
        <f>IF(O5607="","",IF(O5607&gt;AVERAGE('Base de datos limpia'!$O$2:$O$8001),"Alto","Normal"))
</f>
        <v>Alto</v>
      </c>
      <c r="T5607" s="35" t="str">
        <f t="shared" si="5"/>
        <v>Gamer intensivo</v>
      </c>
      <c r="U5607" s="35"/>
    </row>
    <row r="5608">
      <c r="A5608" s="28">
        <v>5607.0</v>
      </c>
      <c r="B5608" s="28">
        <v>16.0</v>
      </c>
      <c r="C5608" s="28" t="str">
        <f>TRIM(PROPER('Base de datos cruda'!C5608))</f>
        <v>Female</v>
      </c>
      <c r="D5608" s="28">
        <v>6.44</v>
      </c>
      <c r="E5608" s="28">
        <v>1.39</v>
      </c>
      <c r="F5608" s="28">
        <v>7.19</v>
      </c>
      <c r="G5608" s="28">
        <v>92.39</v>
      </c>
      <c r="H5608" s="28" t="str">
        <f>TRIM(PROPER('Base de datos cruda'!H5608))</f>
        <v>Fps</v>
      </c>
      <c r="I5608" s="28">
        <v>0.68</v>
      </c>
      <c r="J5608" s="28">
        <v>8.22</v>
      </c>
      <c r="K5608" s="28">
        <v>243.73</v>
      </c>
      <c r="L5608" s="28">
        <f>IF('Base de datos cruda'!L5608&lt;0,,'Base de datos cruda'!L5608)</f>
        <v>13.68</v>
      </c>
      <c r="M5608" s="28" t="str">
        <f>IF(TRIM(PROPER('Base de datos cruda'!M5608))="High","Alto",IF(TRIM(PROPER('Base de datos cruda'!M5608))="Medium","Medio","Bajo"))</f>
        <v>Bajo</v>
      </c>
      <c r="N5608" s="29">
        <v>41.2388583283022</v>
      </c>
      <c r="O5608" s="32">
        <f t="shared" si="1"/>
        <v>41.23885833</v>
      </c>
      <c r="P5608" s="33">
        <f t="shared" si="2"/>
        <v>14.66</v>
      </c>
      <c r="Q5608" s="34">
        <f t="shared" si="3"/>
        <v>0.2158385093</v>
      </c>
      <c r="R5608" s="35" t="str">
        <f t="shared" si="4"/>
        <v>Bajo</v>
      </c>
      <c r="S5608" s="35" t="str">
        <f>IF(O5608="","",IF(O5608&gt;AVERAGE('Base de datos limpia'!$O$2:$O$8001),"Alto","Normal"))
</f>
        <v>Normal</v>
      </c>
      <c r="T5608" s="35" t="str">
        <f t="shared" si="5"/>
        <v>Gamer casual</v>
      </c>
      <c r="U5608" s="35"/>
    </row>
    <row r="5609">
      <c r="A5609" s="28">
        <v>5608.0</v>
      </c>
      <c r="B5609" s="28">
        <v>17.0</v>
      </c>
      <c r="C5609" s="28" t="str">
        <f>TRIM(PROPER('Base de datos cruda'!C5609))</f>
        <v>Male</v>
      </c>
      <c r="D5609" s="28">
        <v>3.74</v>
      </c>
      <c r="E5609" s="28">
        <v>1.84</v>
      </c>
      <c r="F5609" s="28">
        <v>5.75</v>
      </c>
      <c r="G5609" s="28">
        <v>74.27</v>
      </c>
      <c r="H5609" s="28" t="str">
        <f>TRIM(PROPER('Base de datos cruda'!H5609))</f>
        <v>Rpg</v>
      </c>
      <c r="I5609" s="28">
        <v>3.35</v>
      </c>
      <c r="J5609" s="28">
        <v>5.44</v>
      </c>
      <c r="K5609" s="28">
        <v>268.52</v>
      </c>
      <c r="L5609" s="28">
        <f>IF('Base de datos cruda'!L5609&lt;0,,'Base de datos cruda'!L5609)</f>
        <v>8.91</v>
      </c>
      <c r="M5609" s="28" t="str">
        <f>IF(TRIM(PROPER('Base de datos cruda'!M5609))="High","Alto",IF(TRIM(PROPER('Base de datos cruda'!M5609))="Medium","Medio","Bajo"))</f>
        <v>Medio</v>
      </c>
      <c r="N5609" s="29">
        <v>55.9712759419981</v>
      </c>
      <c r="O5609" s="32">
        <f t="shared" si="1"/>
        <v>55.97127594</v>
      </c>
      <c r="P5609" s="33">
        <f t="shared" si="2"/>
        <v>9.18</v>
      </c>
      <c r="Q5609" s="34">
        <f t="shared" si="3"/>
        <v>0.4919786096</v>
      </c>
      <c r="R5609" s="35" t="str">
        <f t="shared" si="4"/>
        <v>Medio</v>
      </c>
      <c r="S5609" s="35" t="str">
        <f>IF(O5609="","",IF(O5609&gt;AVERAGE('Base de datos limpia'!$O$2:$O$8001),"Alto","Normal"))
</f>
        <v>Normal</v>
      </c>
      <c r="T5609" s="35" t="str">
        <f t="shared" si="5"/>
        <v>Gamer casual</v>
      </c>
      <c r="U5609" s="35"/>
    </row>
    <row r="5610">
      <c r="A5610" s="28">
        <v>5609.0</v>
      </c>
      <c r="B5610" s="28">
        <v>19.0</v>
      </c>
      <c r="C5610" s="28" t="str">
        <f>TRIM(PROPER('Base de datos cruda'!C5610))</f>
        <v>Female</v>
      </c>
      <c r="D5610" s="28">
        <v>6.74</v>
      </c>
      <c r="E5610" s="28">
        <v>2.11</v>
      </c>
      <c r="F5610" s="28">
        <v>7.47</v>
      </c>
      <c r="G5610" s="28">
        <v>86.17</v>
      </c>
      <c r="H5610" s="28" t="str">
        <f>TRIM(PROPER('Base de datos cruda'!H5610))</f>
        <v>Rpg</v>
      </c>
      <c r="I5610" s="28">
        <v>1.4</v>
      </c>
      <c r="J5610" s="28">
        <v>8.26</v>
      </c>
      <c r="K5610" s="28">
        <v>226.35</v>
      </c>
      <c r="L5610" s="28">
        <f>IF('Base de datos cruda'!L5610&lt;0,,'Base de datos cruda'!L5610)</f>
        <v>14.79</v>
      </c>
      <c r="M5610" s="28" t="str">
        <f>IF(TRIM(PROPER('Base de datos cruda'!M5610))="High","Alto",IF(TRIM(PROPER('Base de datos cruda'!M5610))="Medium","Medio","Bajo"))</f>
        <v>Bajo</v>
      </c>
      <c r="N5610" s="29">
        <v>33.48</v>
      </c>
      <c r="O5610" s="32">
        <f t="shared" si="1"/>
        <v>33.48</v>
      </c>
      <c r="P5610" s="33">
        <f t="shared" si="2"/>
        <v>15</v>
      </c>
      <c r="Q5610" s="34">
        <f t="shared" si="3"/>
        <v>0.3130563798</v>
      </c>
      <c r="R5610" s="35" t="str">
        <f t="shared" si="4"/>
        <v>Bajo</v>
      </c>
      <c r="S5610" s="35" t="str">
        <f>IF(O5610="","",IF(O5610&gt;AVERAGE('Base de datos limpia'!$O$2:$O$8001),"Alto","Normal"))
</f>
        <v>Normal</v>
      </c>
      <c r="T5610" s="35" t="str">
        <f t="shared" si="5"/>
        <v>Gamer casual</v>
      </c>
      <c r="U5610" s="35"/>
    </row>
    <row r="5611">
      <c r="A5611" s="28">
        <v>5610.0</v>
      </c>
      <c r="B5611" s="28">
        <v>19.0</v>
      </c>
      <c r="C5611" s="28" t="str">
        <f>TRIM(PROPER('Base de datos cruda'!C5611))</f>
        <v>Male</v>
      </c>
      <c r="D5611" s="28">
        <v>2.74</v>
      </c>
      <c r="E5611" s="28">
        <v>4.88</v>
      </c>
      <c r="F5611" s="28">
        <v>5.68</v>
      </c>
      <c r="G5611" s="28">
        <v>74.02</v>
      </c>
      <c r="H5611" s="28" t="str">
        <f>TRIM(PROPER('Base de datos cruda'!H5611))</f>
        <v>Casual</v>
      </c>
      <c r="I5611" s="28">
        <v>1.16</v>
      </c>
      <c r="J5611" s="28">
        <v>7.73</v>
      </c>
      <c r="K5611" s="28">
        <v>282.76</v>
      </c>
      <c r="L5611" s="28">
        <f>IF('Base de datos cruda'!L5611&lt;0,,'Base de datos cruda'!L5611)</f>
        <v>10.95</v>
      </c>
      <c r="M5611" s="28" t="str">
        <f>IF(TRIM(PROPER('Base de datos cruda'!M5611))="High","Alto",IF(TRIM(PROPER('Base de datos cruda'!M5611))="Medium","Medio","Bajo"))</f>
        <v>Medio</v>
      </c>
      <c r="N5611" s="29">
        <v>60.54</v>
      </c>
      <c r="O5611" s="32">
        <f t="shared" si="1"/>
        <v>60.54</v>
      </c>
      <c r="P5611" s="33">
        <f t="shared" si="2"/>
        <v>10.47</v>
      </c>
      <c r="Q5611" s="34">
        <f t="shared" si="3"/>
        <v>1.781021898</v>
      </c>
      <c r="R5611" s="35" t="str">
        <f t="shared" si="4"/>
        <v>Medio</v>
      </c>
      <c r="S5611" s="35" t="str">
        <f>IF(O5611="","",IF(O5611&gt;AVERAGE('Base de datos limpia'!$O$2:$O$8001),"Alto","Normal"))
</f>
        <v>Normal</v>
      </c>
      <c r="T5611" s="35" t="str">
        <f t="shared" si="5"/>
        <v>Gamer moderado</v>
      </c>
      <c r="U5611" s="35"/>
    </row>
    <row r="5612">
      <c r="A5612" s="28">
        <v>5611.0</v>
      </c>
      <c r="B5612" s="28">
        <v>18.0</v>
      </c>
      <c r="C5612" s="28" t="str">
        <f>TRIM(PROPER('Base de datos cruda'!C5612))</f>
        <v>Female</v>
      </c>
      <c r="D5612" s="28">
        <v>7.66</v>
      </c>
      <c r="E5612" s="28">
        <v>3.62</v>
      </c>
      <c r="F5612" s="28">
        <v>7.13</v>
      </c>
      <c r="G5612" s="28">
        <v>85.71</v>
      </c>
      <c r="H5612" s="28" t="str">
        <f>TRIM(PROPER('Base de datos cruda'!H5612))</f>
        <v>Casual</v>
      </c>
      <c r="I5612" s="28">
        <v>0.62</v>
      </c>
      <c r="J5612" s="28">
        <v>11.99</v>
      </c>
      <c r="K5612" s="28">
        <v>230.98</v>
      </c>
      <c r="L5612" s="28">
        <f>IF('Base de datos cruda'!L5612&lt;0,,'Base de datos cruda'!L5612)</f>
        <v>14.83</v>
      </c>
      <c r="M5612" s="28" t="str">
        <f>IF(TRIM(PROPER('Base de datos cruda'!M5612))="High","Alto",IF(TRIM(PROPER('Base de datos cruda'!M5612))="Medium","Medio","Bajo"))</f>
        <v>Bajo</v>
      </c>
      <c r="N5612" s="29">
        <v>39.25</v>
      </c>
      <c r="O5612" s="32">
        <f t="shared" si="1"/>
        <v>39.25</v>
      </c>
      <c r="P5612" s="33">
        <f t="shared" si="2"/>
        <v>19.65</v>
      </c>
      <c r="Q5612" s="34">
        <f t="shared" si="3"/>
        <v>0.4725848564</v>
      </c>
      <c r="R5612" s="35" t="str">
        <f t="shared" si="4"/>
        <v>Bajo</v>
      </c>
      <c r="S5612" s="35" t="str">
        <f>IF(O5612="","",IF(O5612&gt;AVERAGE('Base de datos limpia'!$O$2:$O$8001),"Alto","Normal"))
</f>
        <v>Normal</v>
      </c>
      <c r="T5612" s="35" t="str">
        <f t="shared" si="5"/>
        <v>Gamer moderado</v>
      </c>
      <c r="U5612" s="35"/>
    </row>
    <row r="5613">
      <c r="A5613" s="28">
        <v>5612.0</v>
      </c>
      <c r="B5613" s="28">
        <v>22.0</v>
      </c>
      <c r="C5613" s="28" t="str">
        <f>TRIM(PROPER('Base de datos cruda'!C5613))</f>
        <v>Female</v>
      </c>
      <c r="D5613" s="28">
        <v>1.68</v>
      </c>
      <c r="E5613" s="28">
        <v>8.26</v>
      </c>
      <c r="F5613" s="28">
        <v>5.22</v>
      </c>
      <c r="G5613" s="28">
        <v>68.7</v>
      </c>
      <c r="H5613" s="28" t="str">
        <f>TRIM(PROPER('Base de datos cruda'!H5613))</f>
        <v>Casual</v>
      </c>
      <c r="I5613" s="28">
        <v>0.23</v>
      </c>
      <c r="J5613" s="28">
        <v>5.29</v>
      </c>
      <c r="K5613" s="28">
        <v>304.71</v>
      </c>
      <c r="L5613" s="28">
        <f>IF('Base de datos cruda'!L5613&lt;0,,'Base de datos cruda'!L5613)</f>
        <v>8.08</v>
      </c>
      <c r="M5613" s="28" t="str">
        <f>IF(TRIM(PROPER('Base de datos cruda'!M5613))="High","Alto",IF(TRIM(PROPER('Base de datos cruda'!M5613))="Medium","Medio","Bajo"))</f>
        <v>Alto</v>
      </c>
      <c r="N5613" s="29">
        <v>100.0</v>
      </c>
      <c r="O5613" s="32">
        <f t="shared" si="1"/>
        <v>100</v>
      </c>
      <c r="P5613" s="33">
        <f t="shared" si="2"/>
        <v>6.97</v>
      </c>
      <c r="Q5613" s="34">
        <f t="shared" si="3"/>
        <v>4.916666667</v>
      </c>
      <c r="R5613" s="35" t="str">
        <f t="shared" si="4"/>
        <v>Alto</v>
      </c>
      <c r="S5613" s="35" t="str">
        <f>IF(O5613="","",IF(O5613&gt;AVERAGE('Base de datos limpia'!$O$2:$O$8001),"Alto","Normal"))
</f>
        <v>Alto</v>
      </c>
      <c r="T5613" s="35" t="str">
        <f t="shared" si="5"/>
        <v>Gamer intensivo</v>
      </c>
      <c r="U5613" s="35"/>
    </row>
    <row r="5614">
      <c r="A5614" s="28">
        <v>5613.0</v>
      </c>
      <c r="B5614" s="28">
        <v>23.0</v>
      </c>
      <c r="C5614" s="28" t="str">
        <f>TRIM(PROPER('Base de datos cruda'!C5614))</f>
        <v>Female</v>
      </c>
      <c r="D5614" s="28">
        <v>0.31</v>
      </c>
      <c r="E5614" s="28">
        <v>5.26</v>
      </c>
      <c r="F5614" s="28">
        <v>5.33</v>
      </c>
      <c r="G5614" s="28">
        <v>99.11</v>
      </c>
      <c r="H5614" s="28" t="str">
        <f>TRIM(PROPER('Base de datos cruda'!H5614))</f>
        <v>Fps</v>
      </c>
      <c r="I5614" s="28">
        <v>4.84</v>
      </c>
      <c r="J5614" s="28">
        <v>5.18</v>
      </c>
      <c r="K5614" s="28">
        <v>319.5</v>
      </c>
      <c r="L5614" s="28">
        <f>IF('Base de datos cruda'!L5614&lt;0,,'Base de datos cruda'!L5614)</f>
        <v>4.55</v>
      </c>
      <c r="M5614" s="28" t="str">
        <f>IF(TRIM(PROPER('Base de datos cruda'!M5614))="High","Alto",IF(TRIM(PROPER('Base de datos cruda'!M5614))="Medium","Medio","Bajo"))</f>
        <v>Medio</v>
      </c>
      <c r="N5614" s="29">
        <v>89.78</v>
      </c>
      <c r="O5614" s="32">
        <f t="shared" si="1"/>
        <v>89.78</v>
      </c>
      <c r="P5614" s="33">
        <f t="shared" si="2"/>
        <v>5.49</v>
      </c>
      <c r="Q5614" s="34">
        <f t="shared" si="3"/>
        <v>16.96774194</v>
      </c>
      <c r="R5614" s="35" t="str">
        <f t="shared" si="4"/>
        <v>Alto</v>
      </c>
      <c r="S5614" s="35" t="str">
        <f>IF(O5614="","",IF(O5614&gt;AVERAGE('Base de datos limpia'!$O$2:$O$8001),"Alto","Normal"))
</f>
        <v>Alto</v>
      </c>
      <c r="T5614" s="35" t="str">
        <f t="shared" si="5"/>
        <v>Gamer moderado</v>
      </c>
      <c r="U5614" s="35"/>
    </row>
    <row r="5615">
      <c r="A5615" s="28">
        <v>5614.0</v>
      </c>
      <c r="B5615" s="28">
        <v>17.0</v>
      </c>
      <c r="C5615" s="28" t="str">
        <f>TRIM(PROPER('Base de datos cruda'!C5615))</f>
        <v>Female</v>
      </c>
      <c r="D5615" s="28">
        <v>6.98</v>
      </c>
      <c r="E5615" s="28">
        <v>5.36</v>
      </c>
      <c r="F5615" s="28">
        <v>4.38</v>
      </c>
      <c r="G5615" s="28">
        <v>63.05</v>
      </c>
      <c r="H5615" s="28" t="str">
        <f>TRIM(PROPER('Base de datos cruda'!H5615))</f>
        <v>Casual</v>
      </c>
      <c r="I5615" s="28">
        <v>2.07</v>
      </c>
      <c r="J5615" s="28">
        <v>12.23</v>
      </c>
      <c r="K5615" s="28">
        <v>218.38</v>
      </c>
      <c r="L5615" s="28">
        <f>IF('Base de datos cruda'!L5615&lt;0,,'Base de datos cruda'!L5615)</f>
        <v>16.74</v>
      </c>
      <c r="M5615" s="28" t="str">
        <f>IF(TRIM(PROPER('Base de datos cruda'!M5615))="High","Alto",IF(TRIM(PROPER('Base de datos cruda'!M5615))="Medium","Medio","Bajo"))</f>
        <v>Bajo</v>
      </c>
      <c r="N5615" s="29">
        <v>38.16</v>
      </c>
      <c r="O5615" s="32">
        <f t="shared" si="1"/>
        <v>38.16</v>
      </c>
      <c r="P5615" s="33">
        <f t="shared" si="2"/>
        <v>19.21</v>
      </c>
      <c r="Q5615" s="34">
        <f t="shared" si="3"/>
        <v>0.7679083095</v>
      </c>
      <c r="R5615" s="35" t="str">
        <f t="shared" si="4"/>
        <v>Bajo</v>
      </c>
      <c r="S5615" s="35" t="str">
        <f>IF(O5615="","",IF(O5615&gt;AVERAGE('Base de datos limpia'!$O$2:$O$8001),"Alto","Normal"))
</f>
        <v>Normal</v>
      </c>
      <c r="T5615" s="35" t="str">
        <f t="shared" si="5"/>
        <v>Gamer moderado</v>
      </c>
      <c r="U5615" s="35"/>
    </row>
    <row r="5616">
      <c r="A5616" s="28">
        <v>5615.0</v>
      </c>
      <c r="B5616" s="28">
        <v>19.0</v>
      </c>
      <c r="C5616" s="28" t="str">
        <f>TRIM(PROPER('Base de datos cruda'!C5616))</f>
        <v>Female</v>
      </c>
      <c r="D5616" s="28">
        <v>6.02</v>
      </c>
      <c r="E5616" s="28">
        <v>7.45</v>
      </c>
      <c r="F5616" s="28">
        <v>6.1</v>
      </c>
      <c r="G5616" s="28">
        <v>80.21</v>
      </c>
      <c r="H5616" s="28" t="str">
        <f>TRIM(PROPER('Base de datos cruda'!H5616))</f>
        <v>Rpg</v>
      </c>
      <c r="I5616" s="28">
        <v>3.89</v>
      </c>
      <c r="J5616" s="28">
        <v>11.77</v>
      </c>
      <c r="K5616" s="28">
        <v>249.15</v>
      </c>
      <c r="L5616" s="28">
        <f>IF('Base de datos cruda'!L5616&lt;0,,'Base de datos cruda'!L5616)</f>
        <v>13.21</v>
      </c>
      <c r="M5616" s="28" t="str">
        <f>IF(TRIM(PROPER('Base de datos cruda'!M5616))="High","Alto",IF(TRIM(PROPER('Base de datos cruda'!M5616))="Medium","Medio","Bajo"))</f>
        <v>Bajo</v>
      </c>
      <c r="N5616" s="29">
        <v>67.6194775404713</v>
      </c>
      <c r="O5616" s="32">
        <f t="shared" si="1"/>
        <v>67.61947754</v>
      </c>
      <c r="P5616" s="33">
        <f t="shared" si="2"/>
        <v>17.79</v>
      </c>
      <c r="Q5616" s="34">
        <f t="shared" si="3"/>
        <v>1.237541528</v>
      </c>
      <c r="R5616" s="35" t="str">
        <f t="shared" si="4"/>
        <v>Medio</v>
      </c>
      <c r="S5616" s="35" t="str">
        <f>IF(O5616="","",IF(O5616&gt;AVERAGE('Base de datos limpia'!$O$2:$O$8001),"Alto","Normal"))
</f>
        <v>Alto</v>
      </c>
      <c r="T5616" s="35" t="str">
        <f t="shared" si="5"/>
        <v>Gamer intensivo</v>
      </c>
      <c r="U5616" s="35"/>
    </row>
    <row r="5617">
      <c r="A5617" s="28">
        <v>5616.0</v>
      </c>
      <c r="B5617" s="28">
        <v>18.0</v>
      </c>
      <c r="C5617" s="28" t="str">
        <f>TRIM(PROPER('Base de datos cruda'!C5617))</f>
        <v>Female</v>
      </c>
      <c r="D5617" s="28">
        <v>1.86</v>
      </c>
      <c r="E5617" s="28">
        <v>4.26</v>
      </c>
      <c r="F5617" s="28">
        <v>7.09</v>
      </c>
      <c r="G5617" s="28">
        <v>71.45</v>
      </c>
      <c r="H5617" s="28" t="str">
        <f>TRIM(PROPER('Base de datos cruda'!H5617))</f>
        <v>Casual</v>
      </c>
      <c r="I5617" s="28">
        <v>4.6</v>
      </c>
      <c r="J5617" s="28">
        <v>3.87</v>
      </c>
      <c r="K5617" s="28">
        <v>301.07</v>
      </c>
      <c r="L5617" s="28">
        <f>IF('Base de datos cruda'!L5617&lt;0,,'Base de datos cruda'!L5617)</f>
        <v>4.23</v>
      </c>
      <c r="M5617" s="28" t="str">
        <f>IF(TRIM(PROPER('Base de datos cruda'!M5617))="High","Alto",IF(TRIM(PROPER('Base de datos cruda'!M5617))="Medium","Medio","Bajo"))</f>
        <v>Medio</v>
      </c>
      <c r="N5617" s="29">
        <v>70.37</v>
      </c>
      <c r="O5617" s="32">
        <f t="shared" si="1"/>
        <v>70.37</v>
      </c>
      <c r="P5617" s="33">
        <f t="shared" si="2"/>
        <v>5.73</v>
      </c>
      <c r="Q5617" s="34">
        <f t="shared" si="3"/>
        <v>2.290322581</v>
      </c>
      <c r="R5617" s="35" t="str">
        <f t="shared" si="4"/>
        <v>Alto</v>
      </c>
      <c r="S5617" s="35" t="str">
        <f>IF(O5617="","",IF(O5617&gt;AVERAGE('Base de datos limpia'!$O$2:$O$8001),"Alto","Normal"))
</f>
        <v>Alto</v>
      </c>
      <c r="T5617" s="35" t="str">
        <f t="shared" si="5"/>
        <v>Gamer moderado</v>
      </c>
      <c r="U5617" s="35"/>
    </row>
    <row r="5618">
      <c r="A5618" s="28">
        <v>5617.0</v>
      </c>
      <c r="B5618" s="28">
        <v>17.0</v>
      </c>
      <c r="C5618" s="28" t="str">
        <f>TRIM(PROPER('Base de datos cruda'!C5618))</f>
        <v>Female</v>
      </c>
      <c r="D5618" s="28">
        <v>7.88</v>
      </c>
      <c r="E5618" s="28">
        <v>4.18</v>
      </c>
      <c r="F5618" s="28">
        <v>7.94</v>
      </c>
      <c r="G5618" s="28">
        <v>84.03</v>
      </c>
      <c r="H5618" s="28" t="str">
        <f>TRIM(PROPER('Base de datos cruda'!H5618))</f>
        <v>Casual</v>
      </c>
      <c r="I5618" s="28">
        <v>1.02</v>
      </c>
      <c r="J5618" s="28">
        <v>11.09</v>
      </c>
      <c r="K5618" s="28">
        <v>228.93</v>
      </c>
      <c r="L5618" s="28">
        <f>IF('Base de datos cruda'!L5618&lt;0,,'Base de datos cruda'!L5618)</f>
        <v>17.45</v>
      </c>
      <c r="M5618" s="28" t="str">
        <f>IF(TRIM(PROPER('Base de datos cruda'!M5618))="High","Alto",IF(TRIM(PROPER('Base de datos cruda'!M5618))="Medium","Medio","Bajo"))</f>
        <v>Bajo</v>
      </c>
      <c r="N5618" s="29">
        <v>31.88</v>
      </c>
      <c r="O5618" s="32">
        <f t="shared" si="1"/>
        <v>31.88</v>
      </c>
      <c r="P5618" s="33">
        <f t="shared" si="2"/>
        <v>18.97</v>
      </c>
      <c r="Q5618" s="34">
        <f t="shared" si="3"/>
        <v>0.5304568528</v>
      </c>
      <c r="R5618" s="35" t="str">
        <f t="shared" si="4"/>
        <v>Bajo</v>
      </c>
      <c r="S5618" s="35" t="str">
        <f>IF(O5618="","",IF(O5618&gt;AVERAGE('Base de datos limpia'!$O$2:$O$8001),"Alto","Normal"))
</f>
        <v>Normal</v>
      </c>
      <c r="T5618" s="35" t="str">
        <f t="shared" si="5"/>
        <v>Gamer moderado</v>
      </c>
      <c r="U5618" s="35"/>
    </row>
    <row r="5619">
      <c r="A5619" s="28">
        <v>5618.0</v>
      </c>
      <c r="B5619" s="28">
        <v>21.0</v>
      </c>
      <c r="C5619" s="28" t="str">
        <f>TRIM(PROPER('Base de datos cruda'!C5619))</f>
        <v>Male</v>
      </c>
      <c r="D5619" s="28">
        <v>4.02</v>
      </c>
      <c r="E5619" s="28">
        <v>7.81</v>
      </c>
      <c r="F5619" s="28">
        <v>8.05</v>
      </c>
      <c r="G5619" s="28">
        <v>77.13</v>
      </c>
      <c r="H5619" s="28" t="str">
        <f>TRIM(PROPER('Base de datos cruda'!H5619))</f>
        <v>Fps</v>
      </c>
      <c r="I5619" s="28">
        <v>4.35</v>
      </c>
      <c r="J5619" s="28">
        <v>9.64</v>
      </c>
      <c r="K5619" s="28">
        <v>272.05</v>
      </c>
      <c r="L5619" s="28">
        <f>IF('Base de datos cruda'!L5619&lt;0,,'Base de datos cruda'!L5619)</f>
        <v>14.47</v>
      </c>
      <c r="M5619" s="28" t="str">
        <f>IF(TRIM(PROPER('Base de datos cruda'!M5619))="High","Alto",IF(TRIM(PROPER('Base de datos cruda'!M5619))="Medium","Medio","Bajo"))</f>
        <v>Medio</v>
      </c>
      <c r="N5619" s="29">
        <v>79.54</v>
      </c>
      <c r="O5619" s="32">
        <f t="shared" si="1"/>
        <v>79.54</v>
      </c>
      <c r="P5619" s="33">
        <f t="shared" si="2"/>
        <v>13.66</v>
      </c>
      <c r="Q5619" s="34">
        <f t="shared" si="3"/>
        <v>1.94278607</v>
      </c>
      <c r="R5619" s="35" t="str">
        <f t="shared" si="4"/>
        <v>Alto</v>
      </c>
      <c r="S5619" s="35" t="str">
        <f>IF(O5619="","",IF(O5619&gt;AVERAGE('Base de datos limpia'!$O$2:$O$8001),"Alto","Normal"))
</f>
        <v>Alto</v>
      </c>
      <c r="T5619" s="35" t="str">
        <f t="shared" si="5"/>
        <v>Gamer intensivo</v>
      </c>
      <c r="U5619" s="35"/>
    </row>
    <row r="5620">
      <c r="A5620" s="28">
        <v>5619.0</v>
      </c>
      <c r="B5620" s="28">
        <v>19.0</v>
      </c>
      <c r="C5620" s="28" t="str">
        <f>TRIM(PROPER('Base de datos cruda'!C5620))</f>
        <v>Male</v>
      </c>
      <c r="D5620" s="28">
        <v>7.61</v>
      </c>
      <c r="E5620" s="28">
        <v>8.02</v>
      </c>
      <c r="F5620" s="28">
        <v>8.96</v>
      </c>
      <c r="G5620" s="28">
        <v>72.27</v>
      </c>
      <c r="H5620" s="28" t="str">
        <f>TRIM(PROPER('Base de datos cruda'!H5620))</f>
        <v>Fps</v>
      </c>
      <c r="I5620" s="28">
        <v>3.54</v>
      </c>
      <c r="J5620" s="28">
        <v>10.92</v>
      </c>
      <c r="K5620" s="28">
        <v>216.39</v>
      </c>
      <c r="L5620" s="28">
        <f>IF('Base de datos cruda'!L5620&lt;0,,'Base de datos cruda'!L5620)</f>
        <v>19.75</v>
      </c>
      <c r="M5620" s="28" t="str">
        <f>IF(TRIM(PROPER('Base de datos cruda'!M5620))="High","Alto",IF(TRIM(PROPER('Base de datos cruda'!M5620))="Medium","Medio","Bajo"))</f>
        <v>Bajo</v>
      </c>
      <c r="N5620" s="29">
        <v>70.7416454096873</v>
      </c>
      <c r="O5620" s="32">
        <f t="shared" si="1"/>
        <v>70.74164541</v>
      </c>
      <c r="P5620" s="33">
        <f t="shared" si="2"/>
        <v>18.53</v>
      </c>
      <c r="Q5620" s="34">
        <f t="shared" si="3"/>
        <v>1.053876478</v>
      </c>
      <c r="R5620" s="35" t="str">
        <f t="shared" si="4"/>
        <v>Alto</v>
      </c>
      <c r="S5620" s="35" t="str">
        <f>IF(O5620="","",IF(O5620&gt;AVERAGE('Base de datos limpia'!$O$2:$O$8001),"Alto","Normal"))
</f>
        <v>Alto</v>
      </c>
      <c r="T5620" s="35" t="str">
        <f t="shared" si="5"/>
        <v>Gamer intensivo</v>
      </c>
      <c r="U5620" s="35"/>
    </row>
    <row r="5621">
      <c r="A5621" s="28">
        <v>5620.0</v>
      </c>
      <c r="B5621" s="28">
        <v>21.0</v>
      </c>
      <c r="C5621" s="28" t="str">
        <f>TRIM(PROPER('Base de datos cruda'!C5621))</f>
        <v>Male</v>
      </c>
      <c r="D5621" s="28">
        <v>4.04</v>
      </c>
      <c r="E5621" s="28">
        <v>1.13</v>
      </c>
      <c r="F5621" s="28">
        <v>4.44</v>
      </c>
      <c r="G5621" s="28">
        <v>70.0</v>
      </c>
      <c r="H5621" s="28" t="str">
        <f>TRIM(PROPER('Base de datos cruda'!H5621))</f>
        <v>Rpg</v>
      </c>
      <c r="I5621" s="28">
        <v>2.89</v>
      </c>
      <c r="J5621" s="28">
        <v>7.48</v>
      </c>
      <c r="K5621" s="28">
        <v>262.3</v>
      </c>
      <c r="L5621" s="28">
        <f>IF('Base de datos cruda'!L5621&lt;0,,'Base de datos cruda'!L5621)</f>
        <v>9.02</v>
      </c>
      <c r="M5621" s="28" t="str">
        <f>IF(TRIM(PROPER('Base de datos cruda'!M5621))="High","Alto",IF(TRIM(PROPER('Base de datos cruda'!M5621))="Medium","Medio","Bajo"))</f>
        <v>Medio</v>
      </c>
      <c r="N5621" s="29">
        <v>38.16</v>
      </c>
      <c r="O5621" s="32">
        <f t="shared" si="1"/>
        <v>38.16</v>
      </c>
      <c r="P5621" s="33">
        <f t="shared" si="2"/>
        <v>11.52</v>
      </c>
      <c r="Q5621" s="34">
        <f t="shared" si="3"/>
        <v>0.2797029703</v>
      </c>
      <c r="R5621" s="35" t="str">
        <f t="shared" si="4"/>
        <v>Bajo</v>
      </c>
      <c r="S5621" s="35" t="str">
        <f>IF(O5621="","",IF(O5621&gt;AVERAGE('Base de datos limpia'!$O$2:$O$8001),"Alto","Normal"))
</f>
        <v>Normal</v>
      </c>
      <c r="T5621" s="35" t="str">
        <f t="shared" si="5"/>
        <v>Gamer casual</v>
      </c>
      <c r="U5621" s="35"/>
    </row>
    <row r="5622">
      <c r="A5622" s="28">
        <v>5621.0</v>
      </c>
      <c r="B5622" s="28">
        <v>17.0</v>
      </c>
      <c r="C5622" s="28" t="str">
        <f>TRIM(PROPER('Base de datos cruda'!C5622))</f>
        <v>Female</v>
      </c>
      <c r="D5622" s="28">
        <v>3.77</v>
      </c>
      <c r="E5622" s="28">
        <v>2.29</v>
      </c>
      <c r="F5622" s="28">
        <v>6.47</v>
      </c>
      <c r="G5622" s="28">
        <v>67.3</v>
      </c>
      <c r="H5622" s="28" t="str">
        <f>TRIM(PROPER('Base de datos cruda'!H5622))</f>
        <v>Fps</v>
      </c>
      <c r="I5622" s="28">
        <v>4.05</v>
      </c>
      <c r="J5622" s="28">
        <v>9.48</v>
      </c>
      <c r="K5622" s="28">
        <v>286.89</v>
      </c>
      <c r="L5622" s="28">
        <f>IF('Base de datos cruda'!L5622&lt;0,,'Base de datos cruda'!L5622)</f>
        <v>14.41</v>
      </c>
      <c r="M5622" s="28" t="str">
        <f>IF(TRIM(PROPER('Base de datos cruda'!M5622))="High","Alto",IF(TRIM(PROPER('Base de datos cruda'!M5622))="Medium","Medio","Bajo"))</f>
        <v>Medio</v>
      </c>
      <c r="N5622" s="29">
        <v>36.9</v>
      </c>
      <c r="O5622" s="32">
        <f t="shared" si="1"/>
        <v>36.9</v>
      </c>
      <c r="P5622" s="33">
        <f t="shared" si="2"/>
        <v>13.25</v>
      </c>
      <c r="Q5622" s="34">
        <f t="shared" si="3"/>
        <v>0.6074270557</v>
      </c>
      <c r="R5622" s="35" t="str">
        <f t="shared" si="4"/>
        <v>Bajo</v>
      </c>
      <c r="S5622" s="35" t="str">
        <f>IF(O5622="","",IF(O5622&gt;AVERAGE('Base de datos limpia'!$O$2:$O$8001),"Alto","Normal"))
</f>
        <v>Normal</v>
      </c>
      <c r="T5622" s="35" t="str">
        <f t="shared" si="5"/>
        <v>Gamer casual</v>
      </c>
      <c r="U5622" s="35"/>
    </row>
    <row r="5623">
      <c r="A5623" s="28">
        <v>5622.0</v>
      </c>
      <c r="B5623" s="28">
        <v>19.0</v>
      </c>
      <c r="C5623" s="28" t="str">
        <f>TRIM(PROPER('Base de datos cruda'!C5623))</f>
        <v>Male</v>
      </c>
      <c r="D5623" s="28">
        <v>3.59</v>
      </c>
      <c r="E5623" s="28">
        <v>2.92</v>
      </c>
      <c r="F5623" s="28">
        <v>6.61</v>
      </c>
      <c r="G5623" s="28">
        <v>91.32</v>
      </c>
      <c r="H5623" s="28" t="str">
        <f>TRIM(PROPER('Base de datos cruda'!H5623))</f>
        <v>Rpg</v>
      </c>
      <c r="I5623" s="28">
        <v>0.55</v>
      </c>
      <c r="J5623" s="28">
        <v>8.26</v>
      </c>
      <c r="K5623" s="28">
        <v>269.16</v>
      </c>
      <c r="L5623" s="28">
        <f>IF('Base de datos cruda'!L5623&lt;0,,'Base de datos cruda'!L5623)</f>
        <v>11.42</v>
      </c>
      <c r="M5623" s="28" t="str">
        <f>IF(TRIM(PROPER('Base de datos cruda'!M5623))="High","Alto",IF(TRIM(PROPER('Base de datos cruda'!M5623))="Medium","Medio","Bajo"))</f>
        <v>Medio</v>
      </c>
      <c r="N5623" s="29">
        <v>57.84</v>
      </c>
      <c r="O5623" s="32">
        <f t="shared" si="1"/>
        <v>57.84</v>
      </c>
      <c r="P5623" s="33">
        <f t="shared" si="2"/>
        <v>11.85</v>
      </c>
      <c r="Q5623" s="34">
        <f t="shared" si="3"/>
        <v>0.8133704735</v>
      </c>
      <c r="R5623" s="35" t="str">
        <f t="shared" si="4"/>
        <v>Medio</v>
      </c>
      <c r="S5623" s="35" t="str">
        <f>IF(O5623="","",IF(O5623&gt;AVERAGE('Base de datos limpia'!$O$2:$O$8001),"Alto","Normal"))
</f>
        <v>Normal</v>
      </c>
      <c r="T5623" s="35" t="str">
        <f t="shared" si="5"/>
        <v>Gamer casual</v>
      </c>
      <c r="U5623" s="35"/>
    </row>
    <row r="5624">
      <c r="A5624" s="28">
        <v>5623.0</v>
      </c>
      <c r="B5624" s="28">
        <v>21.0</v>
      </c>
      <c r="C5624" s="28" t="str">
        <f>TRIM(PROPER('Base de datos cruda'!C5624))</f>
        <v>Male</v>
      </c>
      <c r="D5624" s="28">
        <v>2.68</v>
      </c>
      <c r="E5624" s="28">
        <v>4.16</v>
      </c>
      <c r="F5624" s="28">
        <v>8.02</v>
      </c>
      <c r="G5624" s="28">
        <v>68.89</v>
      </c>
      <c r="H5624" s="28" t="str">
        <f>TRIM(PROPER('Base de datos cruda'!H5624))</f>
        <v>Casual</v>
      </c>
      <c r="I5624" s="28">
        <v>1.32</v>
      </c>
      <c r="J5624" s="28">
        <v>6.44</v>
      </c>
      <c r="K5624" s="28">
        <v>280.62</v>
      </c>
      <c r="L5624" s="28">
        <f>IF('Base de datos cruda'!L5624&lt;0,,'Base de datos cruda'!L5624)</f>
        <v>8.18</v>
      </c>
      <c r="M5624" s="28" t="str">
        <f>IF(TRIM(PROPER('Base de datos cruda'!M5624))="High","Alto",IF(TRIM(PROPER('Base de datos cruda'!M5624))="Medium","Medio","Bajo"))</f>
        <v>Medio</v>
      </c>
      <c r="N5624" s="29">
        <v>67.33</v>
      </c>
      <c r="O5624" s="32">
        <f t="shared" si="1"/>
        <v>67.33</v>
      </c>
      <c r="P5624" s="33">
        <f t="shared" si="2"/>
        <v>9.12</v>
      </c>
      <c r="Q5624" s="34">
        <f t="shared" si="3"/>
        <v>1.552238806</v>
      </c>
      <c r="R5624" s="35" t="str">
        <f t="shared" si="4"/>
        <v>Medio</v>
      </c>
      <c r="S5624" s="35" t="str">
        <f>IF(O5624="","",IF(O5624&gt;AVERAGE('Base de datos limpia'!$O$2:$O$8001),"Alto","Normal"))
</f>
        <v>Alto</v>
      </c>
      <c r="T5624" s="35" t="str">
        <f t="shared" si="5"/>
        <v>Gamer moderado</v>
      </c>
      <c r="U5624" s="35"/>
    </row>
    <row r="5625">
      <c r="A5625" s="28">
        <v>5624.0</v>
      </c>
      <c r="B5625" s="28">
        <v>20.0</v>
      </c>
      <c r="C5625" s="28" t="str">
        <f>TRIM(PROPER('Base de datos cruda'!C5625))</f>
        <v>Male</v>
      </c>
      <c r="D5625" s="28">
        <v>4.27</v>
      </c>
      <c r="E5625" s="28">
        <v>3.62</v>
      </c>
      <c r="F5625" s="28">
        <v>5.33</v>
      </c>
      <c r="G5625" s="28">
        <v>90.94</v>
      </c>
      <c r="H5625" s="28" t="str">
        <f>TRIM(PROPER('Base de datos cruda'!H5625))</f>
        <v>Fps</v>
      </c>
      <c r="I5625" s="28">
        <v>0.66</v>
      </c>
      <c r="J5625" s="28">
        <v>7.06</v>
      </c>
      <c r="K5625" s="28">
        <v>265.8</v>
      </c>
      <c r="L5625" s="28">
        <f>IF('Base de datos cruda'!L5625&lt;0,,'Base de datos cruda'!L5625)</f>
        <v>9.37</v>
      </c>
      <c r="M5625" s="28" t="str">
        <f>IF(TRIM(PROPER('Base de datos cruda'!M5625))="High","Alto",IF(TRIM(PROPER('Base de datos cruda'!M5625))="Medium","Medio","Bajo"))</f>
        <v>Medio</v>
      </c>
      <c r="N5625" s="29">
        <v>46.8</v>
      </c>
      <c r="O5625" s="32">
        <f t="shared" si="1"/>
        <v>46.8</v>
      </c>
      <c r="P5625" s="33">
        <f t="shared" si="2"/>
        <v>11.33</v>
      </c>
      <c r="Q5625" s="34">
        <f t="shared" si="3"/>
        <v>0.8477751756</v>
      </c>
      <c r="R5625" s="35" t="str">
        <f t="shared" si="4"/>
        <v>Bajo</v>
      </c>
      <c r="S5625" s="35" t="str">
        <f>IF(O5625="","",IF(O5625&gt;AVERAGE('Base de datos limpia'!$O$2:$O$8001),"Alto","Normal"))
</f>
        <v>Normal</v>
      </c>
      <c r="T5625" s="35" t="str">
        <f t="shared" si="5"/>
        <v>Gamer moderado</v>
      </c>
      <c r="U5625" s="35"/>
    </row>
    <row r="5626">
      <c r="A5626" s="28">
        <v>5625.0</v>
      </c>
      <c r="B5626" s="28">
        <v>18.0</v>
      </c>
      <c r="C5626" s="28" t="str">
        <f>TRIM(PROPER('Base de datos cruda'!C5626))</f>
        <v>Male</v>
      </c>
      <c r="D5626" s="28">
        <v>3.62</v>
      </c>
      <c r="E5626" s="28">
        <v>7.02</v>
      </c>
      <c r="F5626" s="28">
        <v>4.35</v>
      </c>
      <c r="G5626" s="28">
        <v>79.4</v>
      </c>
      <c r="H5626" s="28" t="str">
        <f>TRIM(PROPER('Base de datos cruda'!H5626))</f>
        <v>Rpg</v>
      </c>
      <c r="I5626" s="28">
        <v>4.48</v>
      </c>
      <c r="J5626" s="28">
        <v>9.2</v>
      </c>
      <c r="K5626" s="28">
        <v>264.39</v>
      </c>
      <c r="L5626" s="28">
        <f>IF('Base de datos cruda'!L5626&lt;0,,'Base de datos cruda'!L5626)</f>
        <v>8.88</v>
      </c>
      <c r="M5626" s="28" t="str">
        <f>IF(TRIM(PROPER('Base de datos cruda'!M5626))="High","Alto",IF(TRIM(PROPER('Base de datos cruda'!M5626))="Medium","Medio","Bajo"))</f>
        <v>Alto</v>
      </c>
      <c r="N5626" s="29">
        <v>74.477758460647</v>
      </c>
      <c r="O5626" s="32">
        <f t="shared" si="1"/>
        <v>74.47775846</v>
      </c>
      <c r="P5626" s="33">
        <f t="shared" si="2"/>
        <v>12.82</v>
      </c>
      <c r="Q5626" s="34">
        <f t="shared" si="3"/>
        <v>1.939226519</v>
      </c>
      <c r="R5626" s="35" t="str">
        <f t="shared" si="4"/>
        <v>Alto</v>
      </c>
      <c r="S5626" s="35" t="str">
        <f>IF(O5626="","",IF(O5626&gt;AVERAGE('Base de datos limpia'!$O$2:$O$8001),"Alto","Normal"))
</f>
        <v>Alto</v>
      </c>
      <c r="T5626" s="35" t="str">
        <f t="shared" si="5"/>
        <v>Gamer intensivo</v>
      </c>
      <c r="U5626" s="35"/>
    </row>
    <row r="5627">
      <c r="A5627" s="28">
        <v>5626.0</v>
      </c>
      <c r="B5627" s="28">
        <v>23.0</v>
      </c>
      <c r="C5627" s="28" t="str">
        <f>TRIM(PROPER('Base de datos cruda'!C5627))</f>
        <v>Female</v>
      </c>
      <c r="D5627" s="28">
        <v>0.29</v>
      </c>
      <c r="E5627" s="28">
        <v>8.45</v>
      </c>
      <c r="F5627" s="28">
        <v>5.57</v>
      </c>
      <c r="G5627" s="28">
        <v>62.89</v>
      </c>
      <c r="H5627" s="28" t="str">
        <f>TRIM(PROPER('Base de datos cruda'!H5627))</f>
        <v>Rpg</v>
      </c>
      <c r="I5627" s="28">
        <v>0.49</v>
      </c>
      <c r="J5627" s="28">
        <v>1.33</v>
      </c>
      <c r="K5627" s="28">
        <v>322.86</v>
      </c>
      <c r="L5627" s="28">
        <f>IF('Base de datos cruda'!L5627&lt;0,,'Base de datos cruda'!L5627)</f>
        <v>2.19</v>
      </c>
      <c r="M5627" s="28" t="str">
        <f>IF(TRIM(PROPER('Base de datos cruda'!M5627))="High","Alto",IF(TRIM(PROPER('Base de datos cruda'!M5627))="Medium","Medio","Bajo"))</f>
        <v>Alto</v>
      </c>
      <c r="N5627" s="29">
        <v>97.98</v>
      </c>
      <c r="O5627" s="32">
        <f t="shared" si="1"/>
        <v>97.98</v>
      </c>
      <c r="P5627" s="33">
        <f t="shared" si="2"/>
        <v>1.62</v>
      </c>
      <c r="Q5627" s="34">
        <f t="shared" si="3"/>
        <v>29.13793103</v>
      </c>
      <c r="R5627" s="35" t="str">
        <f t="shared" si="4"/>
        <v>Alto</v>
      </c>
      <c r="S5627" s="35" t="str">
        <f>IF(O5627="","",IF(O5627&gt;AVERAGE('Base de datos limpia'!$O$2:$O$8001),"Alto","Normal"))
</f>
        <v>Alto</v>
      </c>
      <c r="T5627" s="35" t="str">
        <f t="shared" si="5"/>
        <v>Gamer intensivo</v>
      </c>
      <c r="U5627" s="35"/>
    </row>
    <row r="5628">
      <c r="A5628" s="28">
        <v>5627.0</v>
      </c>
      <c r="B5628" s="28">
        <v>22.0</v>
      </c>
      <c r="C5628" s="28" t="str">
        <f>TRIM(PROPER('Base de datos cruda'!C5628))</f>
        <v>Female</v>
      </c>
      <c r="D5628" s="28">
        <v>2.08</v>
      </c>
      <c r="E5628" s="28">
        <v>2.73</v>
      </c>
      <c r="F5628" s="28">
        <v>8.92</v>
      </c>
      <c r="G5628" s="28">
        <v>66.62</v>
      </c>
      <c r="H5628" s="28" t="str">
        <f>TRIM(PROPER('Base de datos cruda'!H5628))</f>
        <v>Fps</v>
      </c>
      <c r="I5628" s="28">
        <v>4.9</v>
      </c>
      <c r="J5628" s="28">
        <v>4.69</v>
      </c>
      <c r="K5628" s="28">
        <v>282.36</v>
      </c>
      <c r="L5628" s="28">
        <f>IF('Base de datos cruda'!L5628&lt;0,,'Base de datos cruda'!L5628)</f>
        <v>6.23</v>
      </c>
      <c r="M5628" s="28" t="str">
        <f>IF(TRIM(PROPER('Base de datos cruda'!M5628))="High","Alto",IF(TRIM(PROPER('Base de datos cruda'!M5628))="Medium","Medio","Bajo"))</f>
        <v>Medio</v>
      </c>
      <c r="N5628" s="29">
        <v>67.18</v>
      </c>
      <c r="O5628" s="32">
        <f t="shared" si="1"/>
        <v>67.18</v>
      </c>
      <c r="P5628" s="33">
        <f t="shared" si="2"/>
        <v>6.77</v>
      </c>
      <c r="Q5628" s="34">
        <f t="shared" si="3"/>
        <v>1.3125</v>
      </c>
      <c r="R5628" s="35" t="str">
        <f t="shared" si="4"/>
        <v>Medio</v>
      </c>
      <c r="S5628" s="35" t="str">
        <f>IF(O5628="","",IF(O5628&gt;AVERAGE('Base de datos limpia'!$O$2:$O$8001),"Alto","Normal"))
</f>
        <v>Alto</v>
      </c>
      <c r="T5628" s="35" t="str">
        <f t="shared" si="5"/>
        <v>Gamer casual</v>
      </c>
      <c r="U5628" s="35"/>
    </row>
    <row r="5629">
      <c r="A5629" s="28">
        <v>5628.0</v>
      </c>
      <c r="B5629" s="28">
        <v>18.0</v>
      </c>
      <c r="C5629" s="28" t="str">
        <f>TRIM(PROPER('Base de datos cruda'!C5629))</f>
        <v>Female</v>
      </c>
      <c r="D5629" s="28">
        <v>1.7</v>
      </c>
      <c r="E5629" s="28">
        <v>6.07</v>
      </c>
      <c r="F5629" s="28">
        <v>8.5</v>
      </c>
      <c r="G5629" s="28">
        <v>95.72</v>
      </c>
      <c r="H5629" s="28" t="str">
        <f>TRIM(PROPER('Base de datos cruda'!H5629))</f>
        <v>Casual</v>
      </c>
      <c r="I5629" s="28">
        <v>0.55</v>
      </c>
      <c r="J5629" s="28">
        <v>7.43</v>
      </c>
      <c r="K5629" s="28">
        <v>310.44</v>
      </c>
      <c r="L5629" s="28">
        <f>IF('Base de datos cruda'!L5629&lt;0,,'Base de datos cruda'!L5629)</f>
        <v>5.48</v>
      </c>
      <c r="M5629" s="28" t="str">
        <f>IF(TRIM(PROPER('Base de datos cruda'!M5629))="High","Alto",IF(TRIM(PROPER('Base de datos cruda'!M5629))="Medium","Medio","Bajo"))</f>
        <v>Medio</v>
      </c>
      <c r="N5629" s="29">
        <v>107.725279897878</v>
      </c>
      <c r="O5629" s="33" t="str">
        <f t="shared" si="1"/>
        <v/>
      </c>
      <c r="P5629" s="33">
        <f t="shared" si="2"/>
        <v>9.13</v>
      </c>
      <c r="Q5629" s="34">
        <f t="shared" si="3"/>
        <v>3.570588235</v>
      </c>
      <c r="R5629" s="35" t="str">
        <f t="shared" si="4"/>
        <v>Alto</v>
      </c>
      <c r="S5629" s="35" t="str">
        <f>IF(O5629="","",IF(O5629&gt;AVERAGE('Base de datos limpia'!$O$2:$O$8001),"Alto","Normal"))
</f>
        <v/>
      </c>
      <c r="T5629" s="35" t="str">
        <f t="shared" si="5"/>
        <v>Gamer intensivo</v>
      </c>
      <c r="U5629" s="35"/>
    </row>
    <row r="5630">
      <c r="A5630" s="28">
        <v>5629.0</v>
      </c>
      <c r="B5630" s="28">
        <v>21.0</v>
      </c>
      <c r="C5630" s="28" t="str">
        <f>TRIM(PROPER('Base de datos cruda'!C5630))</f>
        <v>Female</v>
      </c>
      <c r="D5630" s="28">
        <v>6.94</v>
      </c>
      <c r="E5630" s="28">
        <v>4.31</v>
      </c>
      <c r="F5630" s="28">
        <v>5.98</v>
      </c>
      <c r="G5630" s="28">
        <v>84.11</v>
      </c>
      <c r="H5630" s="28" t="str">
        <f>TRIM(PROPER('Base de datos cruda'!H5630))</f>
        <v>Rpg</v>
      </c>
      <c r="I5630" s="28">
        <v>3.31</v>
      </c>
      <c r="J5630" s="28">
        <v>10.43</v>
      </c>
      <c r="K5630" s="28">
        <v>223.27</v>
      </c>
      <c r="L5630" s="28">
        <f>IF('Base de datos cruda'!L5630&lt;0,,'Base de datos cruda'!L5630)</f>
        <v>17.85</v>
      </c>
      <c r="M5630" s="28" t="str">
        <f>IF(TRIM(PROPER('Base de datos cruda'!M5630))="High","Alto",IF(TRIM(PROPER('Base de datos cruda'!M5630))="Medium","Medio","Bajo"))</f>
        <v>Bajo</v>
      </c>
      <c r="N5630" s="29">
        <v>43.79</v>
      </c>
      <c r="O5630" s="32">
        <f t="shared" si="1"/>
        <v>43.79</v>
      </c>
      <c r="P5630" s="33">
        <f t="shared" si="2"/>
        <v>17.37</v>
      </c>
      <c r="Q5630" s="34">
        <f t="shared" si="3"/>
        <v>0.621037464</v>
      </c>
      <c r="R5630" s="35" t="str">
        <f t="shared" si="4"/>
        <v>Bajo</v>
      </c>
      <c r="S5630" s="35" t="str">
        <f>IF(O5630="","",IF(O5630&gt;AVERAGE('Base de datos limpia'!$O$2:$O$8001),"Alto","Normal"))
</f>
        <v>Normal</v>
      </c>
      <c r="T5630" s="35" t="str">
        <f t="shared" si="5"/>
        <v>Gamer moderado</v>
      </c>
      <c r="U5630" s="35"/>
    </row>
    <row r="5631">
      <c r="A5631" s="28">
        <v>5630.0</v>
      </c>
      <c r="B5631" s="28">
        <v>19.0</v>
      </c>
      <c r="C5631" s="28" t="str">
        <f>TRIM(PROPER('Base de datos cruda'!C5631))</f>
        <v>Female</v>
      </c>
      <c r="D5631" s="28">
        <v>4.79</v>
      </c>
      <c r="E5631" s="28">
        <v>5.55</v>
      </c>
      <c r="F5631" s="28">
        <v>8.38</v>
      </c>
      <c r="G5631" s="28">
        <v>67.37</v>
      </c>
      <c r="H5631" s="28" t="str">
        <f>TRIM(PROPER('Base de datos cruda'!H5631))</f>
        <v>Rpg</v>
      </c>
      <c r="I5631" s="28">
        <v>3.3</v>
      </c>
      <c r="J5631" s="28">
        <v>8.91</v>
      </c>
      <c r="K5631" s="28">
        <v>259.72</v>
      </c>
      <c r="L5631" s="28">
        <f>IF('Base de datos cruda'!L5631&lt;0,,'Base de datos cruda'!L5631)</f>
        <v>11.97</v>
      </c>
      <c r="M5631" s="28" t="str">
        <f>IF(TRIM(PROPER('Base de datos cruda'!M5631))="High","Alto",IF(TRIM(PROPER('Base de datos cruda'!M5631))="Medium","Medio","Bajo"))</f>
        <v>Medio</v>
      </c>
      <c r="N5631" s="29">
        <v>68.0</v>
      </c>
      <c r="O5631" s="32">
        <f t="shared" si="1"/>
        <v>68</v>
      </c>
      <c r="P5631" s="33">
        <f t="shared" si="2"/>
        <v>13.7</v>
      </c>
      <c r="Q5631" s="34">
        <f t="shared" si="3"/>
        <v>1.158663883</v>
      </c>
      <c r="R5631" s="35" t="str">
        <f t="shared" si="4"/>
        <v>Medio</v>
      </c>
      <c r="S5631" s="35" t="str">
        <f>IF(O5631="","",IF(O5631&gt;AVERAGE('Base de datos limpia'!$O$2:$O$8001),"Alto","Normal"))
</f>
        <v>Alto</v>
      </c>
      <c r="T5631" s="35" t="str">
        <f t="shared" si="5"/>
        <v>Gamer moderado</v>
      </c>
      <c r="U5631" s="35"/>
    </row>
    <row r="5632">
      <c r="A5632" s="28">
        <v>5631.0</v>
      </c>
      <c r="B5632" s="28">
        <v>20.0</v>
      </c>
      <c r="C5632" s="28" t="str">
        <f>TRIM(PROPER('Base de datos cruda'!C5632))</f>
        <v>Female</v>
      </c>
      <c r="D5632" s="28">
        <v>6.11</v>
      </c>
      <c r="E5632" s="28">
        <v>6.59</v>
      </c>
      <c r="F5632" s="28">
        <v>4.16</v>
      </c>
      <c r="G5632" s="28">
        <v>88.15</v>
      </c>
      <c r="H5632" s="28" t="str">
        <f>TRIM(PROPER('Base de datos cruda'!H5632))</f>
        <v>Casual</v>
      </c>
      <c r="I5632" s="28">
        <v>4.66</v>
      </c>
      <c r="J5632" s="28">
        <v>9.77</v>
      </c>
      <c r="K5632" s="28">
        <v>250.12</v>
      </c>
      <c r="L5632" s="28">
        <f>IF('Base de datos cruda'!L5632&lt;0,,'Base de datos cruda'!L5632)</f>
        <v>14.89</v>
      </c>
      <c r="M5632" s="28" t="str">
        <f>IF(TRIM(PROPER('Base de datos cruda'!M5632))="High","Alto",IF(TRIM(PROPER('Base de datos cruda'!M5632))="Medium","Medio","Bajo"))</f>
        <v>Bajo</v>
      </c>
      <c r="N5632" s="29">
        <v>50.58</v>
      </c>
      <c r="O5632" s="32">
        <f t="shared" si="1"/>
        <v>50.58</v>
      </c>
      <c r="P5632" s="33">
        <f t="shared" si="2"/>
        <v>15.88</v>
      </c>
      <c r="Q5632" s="34">
        <f t="shared" si="3"/>
        <v>1.078559738</v>
      </c>
      <c r="R5632" s="35" t="str">
        <f t="shared" si="4"/>
        <v>Medio</v>
      </c>
      <c r="S5632" s="35" t="str">
        <f>IF(O5632="","",IF(O5632&gt;AVERAGE('Base de datos limpia'!$O$2:$O$8001),"Alto","Normal"))
</f>
        <v>Normal</v>
      </c>
      <c r="T5632" s="35" t="str">
        <f t="shared" si="5"/>
        <v>Gamer intensivo</v>
      </c>
      <c r="U5632" s="35"/>
    </row>
    <row r="5633">
      <c r="A5633" s="28">
        <v>5632.0</v>
      </c>
      <c r="B5633" s="28">
        <v>20.0</v>
      </c>
      <c r="C5633" s="28" t="str">
        <f>TRIM(PROPER('Base de datos cruda'!C5633))</f>
        <v>Male</v>
      </c>
      <c r="D5633" s="28">
        <v>7.65</v>
      </c>
      <c r="E5633" s="28">
        <v>9.04</v>
      </c>
      <c r="F5633" s="28">
        <v>5.57</v>
      </c>
      <c r="G5633" s="28">
        <v>92.93</v>
      </c>
      <c r="H5633" s="28" t="str">
        <f>TRIM(PROPER('Base de datos cruda'!H5633))</f>
        <v>Rpg</v>
      </c>
      <c r="I5633" s="28">
        <v>1.62</v>
      </c>
      <c r="J5633" s="28">
        <v>10.64</v>
      </c>
      <c r="K5633" s="28">
        <v>236.11</v>
      </c>
      <c r="L5633" s="28">
        <f>IF('Base de datos cruda'!L5633&lt;0,,'Base de datos cruda'!L5633)</f>
        <v>18.94</v>
      </c>
      <c r="M5633" s="28" t="str">
        <f>IF(TRIM(PROPER('Base de datos cruda'!M5633))="High","Alto",IF(TRIM(PROPER('Base de datos cruda'!M5633))="Medium","Medio","Bajo"))</f>
        <v>Alto</v>
      </c>
      <c r="N5633" s="29">
        <v>70.4273651554651</v>
      </c>
      <c r="O5633" s="32">
        <f t="shared" si="1"/>
        <v>70.42736516</v>
      </c>
      <c r="P5633" s="33">
        <f t="shared" si="2"/>
        <v>18.29</v>
      </c>
      <c r="Q5633" s="34">
        <f t="shared" si="3"/>
        <v>1.181699346</v>
      </c>
      <c r="R5633" s="35" t="str">
        <f t="shared" si="4"/>
        <v>Alto</v>
      </c>
      <c r="S5633" s="35" t="str">
        <f>IF(O5633="","",IF(O5633&gt;AVERAGE('Base de datos limpia'!$O$2:$O$8001),"Alto","Normal"))
</f>
        <v>Alto</v>
      </c>
      <c r="T5633" s="35" t="str">
        <f t="shared" si="5"/>
        <v>Gamer intensivo</v>
      </c>
      <c r="U5633" s="35"/>
    </row>
    <row r="5634">
      <c r="A5634" s="28">
        <v>5633.0</v>
      </c>
      <c r="B5634" s="28">
        <v>22.0</v>
      </c>
      <c r="C5634" s="28" t="str">
        <f>TRIM(PROPER('Base de datos cruda'!C5634))</f>
        <v>Female</v>
      </c>
      <c r="D5634" s="28">
        <v>5.15</v>
      </c>
      <c r="E5634" s="28">
        <v>2.73</v>
      </c>
      <c r="F5634" s="28">
        <v>7.63</v>
      </c>
      <c r="G5634" s="28">
        <v>73.23</v>
      </c>
      <c r="H5634" s="28" t="str">
        <f>TRIM(PROPER('Base de datos cruda'!H5634))</f>
        <v>Fps</v>
      </c>
      <c r="I5634" s="28">
        <v>1.66</v>
      </c>
      <c r="J5634" s="28">
        <v>9.48</v>
      </c>
      <c r="K5634" s="28">
        <v>255.95</v>
      </c>
      <c r="L5634" s="28">
        <f>IF('Base de datos cruda'!L5634&lt;0,,'Base de datos cruda'!L5634)</f>
        <v>14.12</v>
      </c>
      <c r="M5634" s="28" t="str">
        <f>IF(TRIM(PROPER('Base de datos cruda'!M5634))="High","Alto",IF(TRIM(PROPER('Base de datos cruda'!M5634))="Medium","Medio","Bajo"))</f>
        <v>Bajo</v>
      </c>
      <c r="N5634" s="29">
        <v>49.8793704749185</v>
      </c>
      <c r="O5634" s="32">
        <f t="shared" si="1"/>
        <v>49.87937047</v>
      </c>
      <c r="P5634" s="33">
        <f t="shared" si="2"/>
        <v>14.63</v>
      </c>
      <c r="Q5634" s="34">
        <f t="shared" si="3"/>
        <v>0.5300970874</v>
      </c>
      <c r="R5634" s="35" t="str">
        <f t="shared" si="4"/>
        <v>Bajo</v>
      </c>
      <c r="S5634" s="35" t="str">
        <f>IF(O5634="","",IF(O5634&gt;AVERAGE('Base de datos limpia'!$O$2:$O$8001),"Alto","Normal"))
</f>
        <v>Normal</v>
      </c>
      <c r="T5634" s="35" t="str">
        <f t="shared" si="5"/>
        <v>Gamer casual</v>
      </c>
      <c r="U5634" s="35"/>
    </row>
    <row r="5635">
      <c r="A5635" s="28">
        <v>5634.0</v>
      </c>
      <c r="B5635" s="28">
        <v>20.0</v>
      </c>
      <c r="C5635" s="28" t="str">
        <f>TRIM(PROPER('Base de datos cruda'!C5635))</f>
        <v>Male</v>
      </c>
      <c r="D5635" s="28">
        <v>7.86</v>
      </c>
      <c r="E5635" s="28">
        <v>1.78</v>
      </c>
      <c r="F5635" s="28">
        <v>5.11</v>
      </c>
      <c r="G5635" s="28">
        <v>82.26</v>
      </c>
      <c r="H5635" s="28" t="str">
        <f>TRIM(PROPER('Base de datos cruda'!H5635))</f>
        <v>Casual</v>
      </c>
      <c r="I5635" s="28">
        <v>4.23</v>
      </c>
      <c r="J5635" s="28">
        <v>12.69</v>
      </c>
      <c r="K5635" s="28">
        <v>218.65</v>
      </c>
      <c r="L5635" s="28">
        <f>IF('Base de datos cruda'!L5635&lt;0,,'Base de datos cruda'!L5635)</f>
        <v>14.9</v>
      </c>
      <c r="M5635" s="28" t="str">
        <f>IF(TRIM(PROPER('Base de datos cruda'!M5635))="High","Alto",IF(TRIM(PROPER('Base de datos cruda'!M5635))="Medium","Medio","Bajo"))</f>
        <v>Bajo</v>
      </c>
      <c r="N5635" s="29">
        <v>12.01</v>
      </c>
      <c r="O5635" s="32">
        <f t="shared" si="1"/>
        <v>12.01</v>
      </c>
      <c r="P5635" s="33">
        <f t="shared" si="2"/>
        <v>20.55</v>
      </c>
      <c r="Q5635" s="34">
        <f t="shared" si="3"/>
        <v>0.2264631043</v>
      </c>
      <c r="R5635" s="35" t="str">
        <f t="shared" si="4"/>
        <v>Bajo</v>
      </c>
      <c r="S5635" s="35" t="str">
        <f>IF(O5635="","",IF(O5635&gt;AVERAGE('Base de datos limpia'!$O$2:$O$8001),"Alto","Normal"))
</f>
        <v>Normal</v>
      </c>
      <c r="T5635" s="35" t="str">
        <f t="shared" si="5"/>
        <v>Gamer casual</v>
      </c>
      <c r="U5635" s="35"/>
    </row>
    <row r="5636">
      <c r="A5636" s="28">
        <v>5635.0</v>
      </c>
      <c r="B5636" s="28">
        <v>18.0</v>
      </c>
      <c r="C5636" s="28" t="str">
        <f>TRIM(PROPER('Base de datos cruda'!C5636))</f>
        <v>Male</v>
      </c>
      <c r="D5636" s="28">
        <v>2.49</v>
      </c>
      <c r="E5636" s="28">
        <v>6.64</v>
      </c>
      <c r="F5636" s="28">
        <v>4.99</v>
      </c>
      <c r="G5636" s="28">
        <v>71.74</v>
      </c>
      <c r="H5636" s="28" t="str">
        <f>TRIM(PROPER('Base de datos cruda'!H5636))</f>
        <v>Rpg</v>
      </c>
      <c r="I5636" s="28">
        <v>4.89</v>
      </c>
      <c r="J5636" s="28">
        <v>5.31</v>
      </c>
      <c r="K5636" s="28">
        <v>304.31</v>
      </c>
      <c r="L5636" s="28">
        <f>IF('Base de datos cruda'!L5636&lt;0,,'Base de datos cruda'!L5636)</f>
        <v>7.91</v>
      </c>
      <c r="M5636" s="28" t="str">
        <f>IF(TRIM(PROPER('Base de datos cruda'!M5636))="High","Alto",IF(TRIM(PROPER('Base de datos cruda'!M5636))="Medium","Medio","Bajo"))</f>
        <v>Medio</v>
      </c>
      <c r="N5636" s="29">
        <v>74.07</v>
      </c>
      <c r="O5636" s="32">
        <f t="shared" si="1"/>
        <v>74.07</v>
      </c>
      <c r="P5636" s="33">
        <f t="shared" si="2"/>
        <v>7.8</v>
      </c>
      <c r="Q5636" s="34">
        <f t="shared" si="3"/>
        <v>2.666666667</v>
      </c>
      <c r="R5636" s="35" t="str">
        <f t="shared" si="4"/>
        <v>Alto</v>
      </c>
      <c r="S5636" s="35" t="str">
        <f>IF(O5636="","",IF(O5636&gt;AVERAGE('Base de datos limpia'!$O$2:$O$8001),"Alto","Normal"))
</f>
        <v>Alto</v>
      </c>
      <c r="T5636" s="35" t="str">
        <f t="shared" si="5"/>
        <v>Gamer intensivo</v>
      </c>
      <c r="U5636" s="35"/>
    </row>
    <row r="5637">
      <c r="A5637" s="28">
        <v>5636.0</v>
      </c>
      <c r="B5637" s="28">
        <v>20.0</v>
      </c>
      <c r="C5637" s="28" t="str">
        <f>TRIM(PROPER('Base de datos cruda'!C5637))</f>
        <v>Female</v>
      </c>
      <c r="D5637" s="28">
        <v>1.49</v>
      </c>
      <c r="E5637" s="28">
        <v>4.55</v>
      </c>
      <c r="F5637" s="28">
        <v>8.31</v>
      </c>
      <c r="G5637" s="28">
        <v>63.2</v>
      </c>
      <c r="H5637" s="28" t="str">
        <f>TRIM(PROPER('Base de datos cruda'!H5637))</f>
        <v>Casual</v>
      </c>
      <c r="I5637" s="28">
        <v>0.15</v>
      </c>
      <c r="J5637" s="28">
        <v>5.44</v>
      </c>
      <c r="K5637" s="28">
        <v>303.93</v>
      </c>
      <c r="L5637" s="28">
        <f>IF('Base de datos cruda'!L5637&lt;0,,'Base de datos cruda'!L5637)</f>
        <v>5.01</v>
      </c>
      <c r="M5637" s="28" t="str">
        <f>IF(TRIM(PROPER('Base de datos cruda'!M5637))="High","Alto",IF(TRIM(PROPER('Base de datos cruda'!M5637))="Medium","Medio","Bajo"))</f>
        <v>Medio</v>
      </c>
      <c r="N5637" s="29">
        <v>87.45</v>
      </c>
      <c r="O5637" s="32">
        <f t="shared" si="1"/>
        <v>87.45</v>
      </c>
      <c r="P5637" s="33">
        <f t="shared" si="2"/>
        <v>6.93</v>
      </c>
      <c r="Q5637" s="34">
        <f t="shared" si="3"/>
        <v>3.053691275</v>
      </c>
      <c r="R5637" s="35" t="str">
        <f t="shared" si="4"/>
        <v>Alto</v>
      </c>
      <c r="S5637" s="35" t="str">
        <f>IF(O5637="","",IF(O5637&gt;AVERAGE('Base de datos limpia'!$O$2:$O$8001),"Alto","Normal"))
</f>
        <v>Alto</v>
      </c>
      <c r="T5637" s="35" t="str">
        <f t="shared" si="5"/>
        <v>Gamer moderado</v>
      </c>
      <c r="U5637" s="35"/>
    </row>
    <row r="5638">
      <c r="A5638" s="28">
        <v>5637.0</v>
      </c>
      <c r="B5638" s="28">
        <v>22.0</v>
      </c>
      <c r="C5638" s="28" t="str">
        <f>TRIM(PROPER('Base de datos cruda'!C5638))</f>
        <v>Male</v>
      </c>
      <c r="D5638" s="28">
        <v>3.23</v>
      </c>
      <c r="E5638" s="28">
        <v>2.47</v>
      </c>
      <c r="F5638" s="28">
        <v>7.08</v>
      </c>
      <c r="G5638" s="28">
        <v>75.98</v>
      </c>
      <c r="H5638" s="28" t="str">
        <f>TRIM(PROPER('Base de datos cruda'!H5638))</f>
        <v>Fps</v>
      </c>
      <c r="I5638" s="28">
        <v>3.18</v>
      </c>
      <c r="J5638" s="28">
        <v>4.64</v>
      </c>
      <c r="K5638" s="28">
        <v>279.53</v>
      </c>
      <c r="L5638" s="28">
        <f>IF('Base de datos cruda'!L5638&lt;0,,'Base de datos cruda'!L5638)</f>
        <v>6.27</v>
      </c>
      <c r="M5638" s="28" t="str">
        <f>IF(TRIM(PROPER('Base de datos cruda'!M5638))="High","Alto",IF(TRIM(PROPER('Base de datos cruda'!M5638))="Medium","Medio","Bajo"))</f>
        <v>Medio</v>
      </c>
      <c r="N5638" s="29">
        <v>61.0693318634105</v>
      </c>
      <c r="O5638" s="32">
        <f t="shared" si="1"/>
        <v>61.06933186</v>
      </c>
      <c r="P5638" s="33">
        <f t="shared" si="2"/>
        <v>7.87</v>
      </c>
      <c r="Q5638" s="34">
        <f t="shared" si="3"/>
        <v>0.7647058824</v>
      </c>
      <c r="R5638" s="35" t="str">
        <f t="shared" si="4"/>
        <v>Medio</v>
      </c>
      <c r="S5638" s="35" t="str">
        <f>IF(O5638="","",IF(O5638&gt;AVERAGE('Base de datos limpia'!$O$2:$O$8001),"Alto","Normal"))
</f>
        <v>Normal</v>
      </c>
      <c r="T5638" s="35" t="str">
        <f t="shared" si="5"/>
        <v>Gamer casual</v>
      </c>
      <c r="U5638" s="35"/>
    </row>
    <row r="5639">
      <c r="A5639" s="28">
        <v>5638.0</v>
      </c>
      <c r="B5639" s="28">
        <v>20.0</v>
      </c>
      <c r="C5639" s="28" t="str">
        <f>TRIM(PROPER('Base de datos cruda'!C5639))</f>
        <v>Male</v>
      </c>
      <c r="D5639" s="28">
        <v>3.77</v>
      </c>
      <c r="E5639" s="28">
        <v>2.05</v>
      </c>
      <c r="F5639" s="28">
        <v>8.95</v>
      </c>
      <c r="G5639" s="28">
        <v>90.06</v>
      </c>
      <c r="H5639" s="28" t="str">
        <f>TRIM(PROPER('Base de datos cruda'!H5639))</f>
        <v>Fps</v>
      </c>
      <c r="I5639" s="28">
        <v>1.22</v>
      </c>
      <c r="J5639" s="28">
        <v>7.51</v>
      </c>
      <c r="K5639" s="28">
        <v>256.57</v>
      </c>
      <c r="L5639" s="28">
        <f>IF('Base de datos cruda'!L5639&lt;0,,'Base de datos cruda'!L5639)</f>
        <v>9.51</v>
      </c>
      <c r="M5639" s="28" t="str">
        <f>IF(TRIM(PROPER('Base de datos cruda'!M5639))="High","Alto",IF(TRIM(PROPER('Base de datos cruda'!M5639))="Medium","Medio","Bajo"))</f>
        <v>Medio</v>
      </c>
      <c r="N5639" s="29">
        <v>58.86</v>
      </c>
      <c r="O5639" s="32">
        <f t="shared" si="1"/>
        <v>58.86</v>
      </c>
      <c r="P5639" s="33">
        <f t="shared" si="2"/>
        <v>11.28</v>
      </c>
      <c r="Q5639" s="34">
        <f t="shared" si="3"/>
        <v>0.5437665782</v>
      </c>
      <c r="R5639" s="35" t="str">
        <f t="shared" si="4"/>
        <v>Medio</v>
      </c>
      <c r="S5639" s="35" t="str">
        <f>IF(O5639="","",IF(O5639&gt;AVERAGE('Base de datos limpia'!$O$2:$O$8001),"Alto","Normal"))
</f>
        <v>Normal</v>
      </c>
      <c r="T5639" s="35" t="str">
        <f t="shared" si="5"/>
        <v>Gamer casual</v>
      </c>
      <c r="U5639" s="35"/>
    </row>
    <row r="5640">
      <c r="A5640" s="28">
        <v>5639.0</v>
      </c>
      <c r="B5640" s="28">
        <v>20.0</v>
      </c>
      <c r="C5640" s="28" t="str">
        <f>TRIM(PROPER('Base de datos cruda'!C5640))</f>
        <v>Male</v>
      </c>
      <c r="D5640" s="28">
        <v>7.16</v>
      </c>
      <c r="E5640" s="28">
        <v>6.03</v>
      </c>
      <c r="F5640" s="28">
        <v>4.67</v>
      </c>
      <c r="G5640" s="28">
        <v>78.35</v>
      </c>
      <c r="H5640" s="28" t="str">
        <f>TRIM(PROPER('Base de datos cruda'!H5640))</f>
        <v>Casual</v>
      </c>
      <c r="I5640" s="28">
        <v>3.64</v>
      </c>
      <c r="J5640" s="28">
        <v>11.9</v>
      </c>
      <c r="K5640" s="28">
        <v>236.0</v>
      </c>
      <c r="L5640" s="28">
        <f>IF('Base de datos cruda'!L5640&lt;0,,'Base de datos cruda'!L5640)</f>
        <v>16.08</v>
      </c>
      <c r="M5640" s="28" t="str">
        <f>IF(TRIM(PROPER('Base de datos cruda'!M5640))="High","Alto",IF(TRIM(PROPER('Base de datos cruda'!M5640))="Medium","Medio","Bajo"))</f>
        <v>Bajo</v>
      </c>
      <c r="N5640" s="29">
        <v>38.7620253440955</v>
      </c>
      <c r="O5640" s="32">
        <f t="shared" si="1"/>
        <v>38.76202534</v>
      </c>
      <c r="P5640" s="33">
        <f t="shared" si="2"/>
        <v>19.06</v>
      </c>
      <c r="Q5640" s="34">
        <f t="shared" si="3"/>
        <v>0.8421787709</v>
      </c>
      <c r="R5640" s="35" t="str">
        <f t="shared" si="4"/>
        <v>Bajo</v>
      </c>
      <c r="S5640" s="35" t="str">
        <f>IF(O5640="","",IF(O5640&gt;AVERAGE('Base de datos limpia'!$O$2:$O$8001),"Alto","Normal"))
</f>
        <v>Normal</v>
      </c>
      <c r="T5640" s="35" t="str">
        <f t="shared" si="5"/>
        <v>Gamer intensivo</v>
      </c>
      <c r="U5640" s="35"/>
    </row>
    <row r="5641">
      <c r="A5641" s="28">
        <v>5640.0</v>
      </c>
      <c r="B5641" s="28">
        <v>24.0</v>
      </c>
      <c r="C5641" s="28" t="str">
        <f>TRIM(PROPER('Base de datos cruda'!C5641))</f>
        <v>Male</v>
      </c>
      <c r="D5641" s="28">
        <v>4.48</v>
      </c>
      <c r="E5641" s="28">
        <v>3.7</v>
      </c>
      <c r="F5641" s="28">
        <v>5.78</v>
      </c>
      <c r="G5641" s="28">
        <v>76.21</v>
      </c>
      <c r="H5641" s="28" t="str">
        <f>TRIM(PROPER('Base de datos cruda'!H5641))</f>
        <v>Fps</v>
      </c>
      <c r="I5641" s="28">
        <v>3.86</v>
      </c>
      <c r="J5641" s="28">
        <v>8.41</v>
      </c>
      <c r="K5641" s="28">
        <v>266.19</v>
      </c>
      <c r="L5641" s="28">
        <f>IF('Base de datos cruda'!L5641&lt;0,,'Base de datos cruda'!L5641)</f>
        <v>11.18</v>
      </c>
      <c r="M5641" s="28" t="str">
        <f>IF(TRIM(PROPER('Base de datos cruda'!M5641))="High","Alto",IF(TRIM(PROPER('Base de datos cruda'!M5641))="Medium","Medio","Bajo"))</f>
        <v>Medio</v>
      </c>
      <c r="N5641" s="29">
        <v>52.46</v>
      </c>
      <c r="O5641" s="32">
        <f t="shared" si="1"/>
        <v>52.46</v>
      </c>
      <c r="P5641" s="33">
        <f t="shared" si="2"/>
        <v>12.89</v>
      </c>
      <c r="Q5641" s="34">
        <f t="shared" si="3"/>
        <v>0.8258928571</v>
      </c>
      <c r="R5641" s="35" t="str">
        <f t="shared" si="4"/>
        <v>Medio</v>
      </c>
      <c r="S5641" s="35" t="str">
        <f>IF(O5641="","",IF(O5641&gt;AVERAGE('Base de datos limpia'!$O$2:$O$8001),"Alto","Normal"))
</f>
        <v>Normal</v>
      </c>
      <c r="T5641" s="35" t="str">
        <f t="shared" si="5"/>
        <v>Gamer moderado</v>
      </c>
      <c r="U5641" s="35"/>
    </row>
    <row r="5642">
      <c r="A5642" s="28">
        <v>5641.0</v>
      </c>
      <c r="B5642" s="28">
        <v>18.0</v>
      </c>
      <c r="C5642" s="28" t="str">
        <f>TRIM(PROPER('Base de datos cruda'!C5642))</f>
        <v>Male</v>
      </c>
      <c r="D5642" s="28">
        <v>2.34</v>
      </c>
      <c r="E5642" s="28">
        <v>9.98</v>
      </c>
      <c r="F5642" s="28">
        <v>5.56</v>
      </c>
      <c r="G5642" s="28">
        <v>74.64</v>
      </c>
      <c r="H5642" s="28" t="str">
        <f>TRIM(PROPER('Base de datos cruda'!H5642))</f>
        <v>Rpg</v>
      </c>
      <c r="I5642" s="28">
        <v>3.81</v>
      </c>
      <c r="J5642" s="28">
        <v>7.73</v>
      </c>
      <c r="K5642" s="28">
        <v>278.36</v>
      </c>
      <c r="L5642" s="28">
        <f>IF('Base de datos cruda'!L5642&lt;0,,'Base de datos cruda'!L5642)</f>
        <v>7.33</v>
      </c>
      <c r="M5642" s="28" t="str">
        <f>IF(TRIM(PROPER('Base de datos cruda'!M5642))="High","Alto",IF(TRIM(PROPER('Base de datos cruda'!M5642))="Medium","Medio","Bajo"))</f>
        <v>Alto</v>
      </c>
      <c r="N5642" s="29">
        <v>90.01</v>
      </c>
      <c r="O5642" s="32">
        <f t="shared" si="1"/>
        <v>90.01</v>
      </c>
      <c r="P5642" s="33">
        <f t="shared" si="2"/>
        <v>10.07</v>
      </c>
      <c r="Q5642" s="34">
        <f t="shared" si="3"/>
        <v>4.264957265</v>
      </c>
      <c r="R5642" s="35" t="str">
        <f t="shared" si="4"/>
        <v>Alto</v>
      </c>
      <c r="S5642" s="35" t="str">
        <f>IF(O5642="","",IF(O5642&gt;AVERAGE('Base de datos limpia'!$O$2:$O$8001),"Alto","Normal"))
</f>
        <v>Alto</v>
      </c>
      <c r="T5642" s="35" t="str">
        <f t="shared" si="5"/>
        <v>Gamer intensivo</v>
      </c>
      <c r="U5642" s="35"/>
    </row>
    <row r="5643">
      <c r="A5643" s="28">
        <v>5642.0</v>
      </c>
      <c r="B5643" s="28">
        <v>21.0</v>
      </c>
      <c r="C5643" s="28" t="str">
        <f>TRIM(PROPER('Base de datos cruda'!C5643))</f>
        <v>Male</v>
      </c>
      <c r="D5643" s="28">
        <v>5.94</v>
      </c>
      <c r="E5643" s="28">
        <v>4.65</v>
      </c>
      <c r="F5643" s="28">
        <v>8.4</v>
      </c>
      <c r="G5643" s="28">
        <v>78.36</v>
      </c>
      <c r="H5643" s="28" t="str">
        <f>TRIM(PROPER('Base de datos cruda'!H5643))</f>
        <v>Rpg</v>
      </c>
      <c r="I5643" s="28">
        <v>2.18</v>
      </c>
      <c r="J5643" s="28">
        <v>8.37</v>
      </c>
      <c r="K5643" s="28">
        <v>240.91</v>
      </c>
      <c r="L5643" s="28">
        <f>IF('Base de datos cruda'!L5643&lt;0,,'Base de datos cruda'!L5643)</f>
        <v>14.47</v>
      </c>
      <c r="M5643" s="28" t="str">
        <f>IF(TRIM(PROPER('Base de datos cruda'!M5643))="High","Alto",IF(TRIM(PROPER('Base de datos cruda'!M5643))="Medium","Medio","Bajo"))</f>
        <v>Bajo</v>
      </c>
      <c r="N5643" s="29">
        <v>59.0089264714175</v>
      </c>
      <c r="O5643" s="32">
        <f t="shared" si="1"/>
        <v>59.00892647</v>
      </c>
      <c r="P5643" s="33">
        <f t="shared" si="2"/>
        <v>14.31</v>
      </c>
      <c r="Q5643" s="34">
        <f t="shared" si="3"/>
        <v>0.7828282828</v>
      </c>
      <c r="R5643" s="35" t="str">
        <f t="shared" si="4"/>
        <v>Medio</v>
      </c>
      <c r="S5643" s="35" t="str">
        <f>IF(O5643="","",IF(O5643&gt;AVERAGE('Base de datos limpia'!$O$2:$O$8001),"Alto","Normal"))
</f>
        <v>Normal</v>
      </c>
      <c r="T5643" s="35" t="str">
        <f t="shared" si="5"/>
        <v>Gamer moderado</v>
      </c>
      <c r="U5643" s="35"/>
    </row>
    <row r="5644">
      <c r="A5644" s="28">
        <v>5643.0</v>
      </c>
      <c r="B5644" s="28">
        <v>16.0</v>
      </c>
      <c r="C5644" s="28" t="str">
        <f>TRIM(PROPER('Base de datos cruda'!C5644))</f>
        <v>Female</v>
      </c>
      <c r="D5644" s="28">
        <v>4.05</v>
      </c>
      <c r="E5644" s="28">
        <v>2.91</v>
      </c>
      <c r="F5644" s="28">
        <v>5.28</v>
      </c>
      <c r="G5644" s="28">
        <v>72.73</v>
      </c>
      <c r="H5644" s="28" t="str">
        <f>TRIM(PROPER('Base de datos cruda'!H5644))</f>
        <v>Rpg</v>
      </c>
      <c r="I5644" s="28">
        <v>0.79</v>
      </c>
      <c r="J5644" s="28">
        <v>7.51</v>
      </c>
      <c r="K5644" s="28">
        <v>272.33</v>
      </c>
      <c r="L5644" s="28">
        <f>IF('Base de datos cruda'!L5644&lt;0,,'Base de datos cruda'!L5644)</f>
        <v>6.77</v>
      </c>
      <c r="M5644" s="28" t="str">
        <f>IF(TRIM(PROPER('Base de datos cruda'!M5644))="High","Alto",IF(TRIM(PROPER('Base de datos cruda'!M5644))="Medium","Medio","Bajo"))</f>
        <v>Medio</v>
      </c>
      <c r="N5644" s="29">
        <v>40.55</v>
      </c>
      <c r="O5644" s="32">
        <f t="shared" si="1"/>
        <v>40.55</v>
      </c>
      <c r="P5644" s="33">
        <f t="shared" si="2"/>
        <v>11.56</v>
      </c>
      <c r="Q5644" s="34">
        <f t="shared" si="3"/>
        <v>0.7185185185</v>
      </c>
      <c r="R5644" s="35" t="str">
        <f t="shared" si="4"/>
        <v>Bajo</v>
      </c>
      <c r="S5644" s="35" t="str">
        <f>IF(O5644="","",IF(O5644&gt;AVERAGE('Base de datos limpia'!$O$2:$O$8001),"Alto","Normal"))
</f>
        <v>Normal</v>
      </c>
      <c r="T5644" s="35" t="str">
        <f t="shared" si="5"/>
        <v>Gamer casual</v>
      </c>
      <c r="U5644" s="35"/>
    </row>
    <row r="5645">
      <c r="A5645" s="28">
        <v>5644.0</v>
      </c>
      <c r="B5645" s="28">
        <v>20.0</v>
      </c>
      <c r="C5645" s="28" t="str">
        <f>TRIM(PROPER('Base de datos cruda'!C5645))</f>
        <v>Female</v>
      </c>
      <c r="D5645" s="28">
        <v>1.3</v>
      </c>
      <c r="E5645" s="28">
        <v>6.66</v>
      </c>
      <c r="F5645" s="28">
        <v>5.77</v>
      </c>
      <c r="G5645" s="28">
        <v>84.49</v>
      </c>
      <c r="H5645" s="28" t="str">
        <f>TRIM(PROPER('Base de datos cruda'!H5645))</f>
        <v>Fps</v>
      </c>
      <c r="I5645" s="28">
        <v>2.92</v>
      </c>
      <c r="J5645" s="28">
        <v>2.74</v>
      </c>
      <c r="K5645" s="28">
        <v>309.07</v>
      </c>
      <c r="L5645" s="28">
        <f>IF('Base de datos cruda'!L5645&lt;0,,'Base de datos cruda'!L5645)</f>
        <v>3.69</v>
      </c>
      <c r="M5645" s="28" t="str">
        <f>IF(TRIM(PROPER('Base de datos cruda'!M5645))="High","Alto",IF(TRIM(PROPER('Base de datos cruda'!M5645))="Medium","Medio","Bajo"))</f>
        <v>Medio</v>
      </c>
      <c r="N5645" s="29">
        <v>94.88</v>
      </c>
      <c r="O5645" s="32">
        <f t="shared" si="1"/>
        <v>94.88</v>
      </c>
      <c r="P5645" s="33">
        <f t="shared" si="2"/>
        <v>4.04</v>
      </c>
      <c r="Q5645" s="34">
        <f t="shared" si="3"/>
        <v>5.123076923</v>
      </c>
      <c r="R5645" s="35" t="str">
        <f t="shared" si="4"/>
        <v>Alto</v>
      </c>
      <c r="S5645" s="35" t="str">
        <f>IF(O5645="","",IF(O5645&gt;AVERAGE('Base de datos limpia'!$O$2:$O$8001),"Alto","Normal"))
</f>
        <v>Alto</v>
      </c>
      <c r="T5645" s="35" t="str">
        <f t="shared" si="5"/>
        <v>Gamer intensivo</v>
      </c>
      <c r="U5645" s="35"/>
    </row>
    <row r="5646">
      <c r="A5646" s="28">
        <v>5645.0</v>
      </c>
      <c r="B5646" s="28">
        <v>23.0</v>
      </c>
      <c r="C5646" s="28" t="str">
        <f>TRIM(PROPER('Base de datos cruda'!C5646))</f>
        <v>Male</v>
      </c>
      <c r="D5646" s="28">
        <v>4.61</v>
      </c>
      <c r="E5646" s="28">
        <v>3.2</v>
      </c>
      <c r="F5646" s="28">
        <v>4.71</v>
      </c>
      <c r="G5646" s="28">
        <v>62.54</v>
      </c>
      <c r="H5646" s="28" t="str">
        <f>TRIM(PROPER('Base de datos cruda'!H5646))</f>
        <v>Fps</v>
      </c>
      <c r="I5646" s="28">
        <v>3.95</v>
      </c>
      <c r="J5646" s="28">
        <v>9.11</v>
      </c>
      <c r="K5646" s="28">
        <v>254.5</v>
      </c>
      <c r="L5646" s="28">
        <f>IF('Base de datos cruda'!L5646&lt;0,,'Base de datos cruda'!L5646)</f>
        <v>11.41</v>
      </c>
      <c r="M5646" s="28" t="str">
        <f>IF(TRIM(PROPER('Base de datos cruda'!M5646))="High","Alto",IF(TRIM(PROPER('Base de datos cruda'!M5646))="Medium","Medio","Bajo"))</f>
        <v>Medio</v>
      </c>
      <c r="N5646" s="29">
        <v>39.45</v>
      </c>
      <c r="O5646" s="32">
        <f t="shared" si="1"/>
        <v>39.45</v>
      </c>
      <c r="P5646" s="33">
        <f t="shared" si="2"/>
        <v>13.72</v>
      </c>
      <c r="Q5646" s="34">
        <f t="shared" si="3"/>
        <v>0.694143167</v>
      </c>
      <c r="R5646" s="35" t="str">
        <f t="shared" si="4"/>
        <v>Bajo</v>
      </c>
      <c r="S5646" s="35" t="str">
        <f>IF(O5646="","",IF(O5646&gt;AVERAGE('Base de datos limpia'!$O$2:$O$8001),"Alto","Normal"))
</f>
        <v>Normal</v>
      </c>
      <c r="T5646" s="35" t="str">
        <f t="shared" si="5"/>
        <v>Gamer moderado</v>
      </c>
      <c r="U5646" s="35"/>
    </row>
    <row r="5647">
      <c r="A5647" s="28">
        <v>5646.0</v>
      </c>
      <c r="B5647" s="28">
        <v>20.0</v>
      </c>
      <c r="C5647" s="28" t="str">
        <f>TRIM(PROPER('Base de datos cruda'!C5647))</f>
        <v>Female</v>
      </c>
      <c r="D5647" s="28">
        <v>7.29</v>
      </c>
      <c r="E5647" s="28">
        <v>5.45</v>
      </c>
      <c r="F5647" s="28">
        <v>7.88</v>
      </c>
      <c r="G5647" s="28">
        <v>92.3</v>
      </c>
      <c r="H5647" s="28" t="str">
        <f>TRIM(PROPER('Base de datos cruda'!H5647))</f>
        <v>Fps</v>
      </c>
      <c r="I5647" s="28">
        <v>4.56</v>
      </c>
      <c r="J5647" s="28">
        <v>10.5</v>
      </c>
      <c r="K5647" s="28">
        <v>222.43</v>
      </c>
      <c r="L5647" s="28">
        <f>IF('Base de datos cruda'!L5647&lt;0,,'Base de datos cruda'!L5647)</f>
        <v>20.69</v>
      </c>
      <c r="M5647" s="28" t="str">
        <f>IF(TRIM(PROPER('Base de datos cruda'!M5647))="High","Alto",IF(TRIM(PROPER('Base de datos cruda'!M5647))="Medium","Medio","Bajo"))</f>
        <v>Bajo</v>
      </c>
      <c r="N5647" s="29">
        <v>56.08</v>
      </c>
      <c r="O5647" s="32">
        <f t="shared" si="1"/>
        <v>56.08</v>
      </c>
      <c r="P5647" s="33">
        <f t="shared" si="2"/>
        <v>17.79</v>
      </c>
      <c r="Q5647" s="34">
        <f t="shared" si="3"/>
        <v>0.7475994513</v>
      </c>
      <c r="R5647" s="35" t="str">
        <f t="shared" si="4"/>
        <v>Medio</v>
      </c>
      <c r="S5647" s="35" t="str">
        <f>IF(O5647="","",IF(O5647&gt;AVERAGE('Base de datos limpia'!$O$2:$O$8001),"Alto","Normal"))
</f>
        <v>Normal</v>
      </c>
      <c r="T5647" s="35" t="str">
        <f t="shared" si="5"/>
        <v>Gamer moderado</v>
      </c>
      <c r="U5647" s="35"/>
    </row>
    <row r="5648">
      <c r="A5648" s="28">
        <v>5647.0</v>
      </c>
      <c r="B5648" s="28">
        <v>24.0</v>
      </c>
      <c r="C5648" s="28" t="str">
        <f>TRIM(PROPER('Base de datos cruda'!C5648))</f>
        <v>Male</v>
      </c>
      <c r="D5648" s="28">
        <v>6.74</v>
      </c>
      <c r="E5648" s="28">
        <v>5.34</v>
      </c>
      <c r="F5648" s="28">
        <v>5.19</v>
      </c>
      <c r="G5648" s="28">
        <v>66.93</v>
      </c>
      <c r="H5648" s="28" t="str">
        <f>TRIM(PROPER('Base de datos cruda'!H5648))</f>
        <v>Rpg</v>
      </c>
      <c r="I5648" s="28">
        <v>2.26</v>
      </c>
      <c r="J5648" s="28">
        <v>10.39</v>
      </c>
      <c r="K5648" s="28">
        <v>240.28</v>
      </c>
      <c r="L5648" s="28">
        <f>IF('Base de datos cruda'!L5648&lt;0,,'Base de datos cruda'!L5648)</f>
        <v>11.39</v>
      </c>
      <c r="M5648" s="28" t="str">
        <f>IF(TRIM(PROPER('Base de datos cruda'!M5648))="High","Alto",IF(TRIM(PROPER('Base de datos cruda'!M5648))="Medium","Medio","Bajo"))</f>
        <v>Bajo</v>
      </c>
      <c r="N5648" s="29">
        <v>47.8636372987712</v>
      </c>
      <c r="O5648" s="32">
        <f t="shared" si="1"/>
        <v>47.8636373</v>
      </c>
      <c r="P5648" s="33">
        <f t="shared" si="2"/>
        <v>17.13</v>
      </c>
      <c r="Q5648" s="34">
        <f t="shared" si="3"/>
        <v>0.7922848665</v>
      </c>
      <c r="R5648" s="35" t="str">
        <f t="shared" si="4"/>
        <v>Bajo</v>
      </c>
      <c r="S5648" s="35" t="str">
        <f>IF(O5648="","",IF(O5648&gt;AVERAGE('Base de datos limpia'!$O$2:$O$8001),"Alto","Normal"))
</f>
        <v>Normal</v>
      </c>
      <c r="T5648" s="35" t="str">
        <f t="shared" si="5"/>
        <v>Gamer moderado</v>
      </c>
      <c r="U5648" s="35"/>
    </row>
    <row r="5649">
      <c r="A5649" s="28">
        <v>5648.0</v>
      </c>
      <c r="B5649" s="28">
        <v>21.0</v>
      </c>
      <c r="C5649" s="28" t="str">
        <f>TRIM(PROPER('Base de datos cruda'!C5649))</f>
        <v>Male</v>
      </c>
      <c r="D5649" s="28">
        <v>4.69</v>
      </c>
      <c r="E5649" s="28">
        <v>5.08</v>
      </c>
      <c r="F5649" s="28">
        <v>4.34</v>
      </c>
      <c r="G5649" s="28">
        <v>85.34</v>
      </c>
      <c r="H5649" s="28" t="str">
        <f>TRIM(PROPER('Base de datos cruda'!H5649))</f>
        <v>Casual</v>
      </c>
      <c r="I5649" s="28">
        <v>1.23</v>
      </c>
      <c r="J5649" s="28">
        <v>6.33</v>
      </c>
      <c r="K5649" s="28">
        <v>255.31</v>
      </c>
      <c r="L5649" s="28">
        <f>IF('Base de datos cruda'!L5649&lt;0,,'Base de datos cruda'!L5649)</f>
        <v>12.04</v>
      </c>
      <c r="M5649" s="28" t="str">
        <f>IF(TRIM(PROPER('Base de datos cruda'!M5649))="High","Alto",IF(TRIM(PROPER('Base de datos cruda'!M5649))="Medium","Medio","Bajo"))</f>
        <v>Medio</v>
      </c>
      <c r="N5649" s="29">
        <v>49.93</v>
      </c>
      <c r="O5649" s="32">
        <f t="shared" si="1"/>
        <v>49.93</v>
      </c>
      <c r="P5649" s="33">
        <f t="shared" si="2"/>
        <v>11.02</v>
      </c>
      <c r="Q5649" s="34">
        <f t="shared" si="3"/>
        <v>1.08315565</v>
      </c>
      <c r="R5649" s="35" t="str">
        <f t="shared" si="4"/>
        <v>Bajo</v>
      </c>
      <c r="S5649" s="35" t="str">
        <f>IF(O5649="","",IF(O5649&gt;AVERAGE('Base de datos limpia'!$O$2:$O$8001),"Alto","Normal"))
</f>
        <v>Normal</v>
      </c>
      <c r="T5649" s="35" t="str">
        <f t="shared" si="5"/>
        <v>Gamer moderado</v>
      </c>
      <c r="U5649" s="35"/>
    </row>
    <row r="5650">
      <c r="A5650" s="28">
        <v>5649.0</v>
      </c>
      <c r="B5650" s="28">
        <v>23.0</v>
      </c>
      <c r="C5650" s="28" t="str">
        <f>TRIM(PROPER('Base de datos cruda'!C5650))</f>
        <v>Male</v>
      </c>
      <c r="D5650" s="28">
        <v>3.02</v>
      </c>
      <c r="E5650" s="28">
        <v>8.16</v>
      </c>
      <c r="F5650" s="28">
        <v>6.18</v>
      </c>
      <c r="G5650" s="28">
        <v>78.0</v>
      </c>
      <c r="H5650" s="28" t="str">
        <f>TRIM(PROPER('Base de datos cruda'!H5650))</f>
        <v>Fps</v>
      </c>
      <c r="I5650" s="28">
        <v>0.59</v>
      </c>
      <c r="J5650" s="28">
        <v>9.01</v>
      </c>
      <c r="K5650" s="28">
        <v>281.75</v>
      </c>
      <c r="L5650" s="28">
        <f>IF('Base de datos cruda'!L5650&lt;0,,'Base de datos cruda'!L5650)</f>
        <v>9.9</v>
      </c>
      <c r="M5650" s="28" t="str">
        <f>IF(TRIM(PROPER('Base de datos cruda'!M5650))="High","Alto",IF(TRIM(PROPER('Base de datos cruda'!M5650))="Medium","Medio","Bajo"))</f>
        <v>Medio</v>
      </c>
      <c r="N5650" s="29">
        <v>82.25</v>
      </c>
      <c r="O5650" s="32">
        <f t="shared" si="1"/>
        <v>82.25</v>
      </c>
      <c r="P5650" s="33">
        <f t="shared" si="2"/>
        <v>12.03</v>
      </c>
      <c r="Q5650" s="34">
        <f t="shared" si="3"/>
        <v>2.701986755</v>
      </c>
      <c r="R5650" s="35" t="str">
        <f t="shared" si="4"/>
        <v>Alto</v>
      </c>
      <c r="S5650" s="35" t="str">
        <f>IF(O5650="","",IF(O5650&gt;AVERAGE('Base de datos limpia'!$O$2:$O$8001),"Alto","Normal"))
</f>
        <v>Alto</v>
      </c>
      <c r="T5650" s="35" t="str">
        <f t="shared" si="5"/>
        <v>Gamer intensivo</v>
      </c>
      <c r="U5650" s="35"/>
    </row>
    <row r="5651">
      <c r="A5651" s="28">
        <v>5650.0</v>
      </c>
      <c r="B5651" s="28">
        <v>23.0</v>
      </c>
      <c r="C5651" s="28" t="str">
        <f>TRIM(PROPER('Base de datos cruda'!C5651))</f>
        <v>Female</v>
      </c>
      <c r="D5651" s="28">
        <v>0.7</v>
      </c>
      <c r="E5651" s="28">
        <v>2.95</v>
      </c>
      <c r="F5651" s="28">
        <v>5.96</v>
      </c>
      <c r="G5651" s="28">
        <v>90.94</v>
      </c>
      <c r="H5651" s="28" t="str">
        <f>TRIM(PROPER('Base de datos cruda'!H5651))</f>
        <v>Casual</v>
      </c>
      <c r="I5651" s="28">
        <v>3.99</v>
      </c>
      <c r="J5651" s="28">
        <v>5.56</v>
      </c>
      <c r="K5651" s="28">
        <v>329.35</v>
      </c>
      <c r="L5651" s="28">
        <f>IF('Base de datos cruda'!L5651&lt;0,,'Base de datos cruda'!L5651)</f>
        <v>5.36</v>
      </c>
      <c r="M5651" s="28" t="str">
        <f>IF(TRIM(PROPER('Base de datos cruda'!M5651))="High","Alto",IF(TRIM(PROPER('Base de datos cruda'!M5651))="Medium","Medio","Bajo"))</f>
        <v>Medio</v>
      </c>
      <c r="N5651" s="29">
        <v>65.7068380164141</v>
      </c>
      <c r="O5651" s="32">
        <f t="shared" si="1"/>
        <v>65.70683802</v>
      </c>
      <c r="P5651" s="33">
        <f t="shared" si="2"/>
        <v>6.26</v>
      </c>
      <c r="Q5651" s="34">
        <f t="shared" si="3"/>
        <v>4.214285714</v>
      </c>
      <c r="R5651" s="35" t="str">
        <f t="shared" si="4"/>
        <v>Medio</v>
      </c>
      <c r="S5651" s="35" t="str">
        <f>IF(O5651="","",IF(O5651&gt;AVERAGE('Base de datos limpia'!$O$2:$O$8001),"Alto","Normal"))
</f>
        <v>Alto</v>
      </c>
      <c r="T5651" s="35" t="str">
        <f t="shared" si="5"/>
        <v>Gamer casual</v>
      </c>
      <c r="U5651" s="35"/>
    </row>
    <row r="5652">
      <c r="A5652" s="28">
        <v>5651.0</v>
      </c>
      <c r="B5652" s="28">
        <v>18.0</v>
      </c>
      <c r="C5652" s="28" t="str">
        <f>TRIM(PROPER('Base de datos cruda'!C5652))</f>
        <v>Male</v>
      </c>
      <c r="D5652" s="28">
        <v>3.76</v>
      </c>
      <c r="E5652" s="28">
        <v>9.14</v>
      </c>
      <c r="F5652" s="28">
        <v>4.89</v>
      </c>
      <c r="G5652" s="28">
        <v>93.05</v>
      </c>
      <c r="H5652" s="28" t="str">
        <f>TRIM(PROPER('Base de datos cruda'!H5652))</f>
        <v>Fps</v>
      </c>
      <c r="I5652" s="28">
        <v>2.68</v>
      </c>
      <c r="J5652" s="28">
        <v>6.76</v>
      </c>
      <c r="K5652" s="28">
        <v>274.45</v>
      </c>
      <c r="L5652" s="28">
        <f>IF('Base de datos cruda'!L5652&lt;0,,'Base de datos cruda'!L5652)</f>
        <v>8.13</v>
      </c>
      <c r="M5652" s="28" t="str">
        <f>IF(TRIM(PROPER('Base de datos cruda'!M5652))="High","Alto",IF(TRIM(PROPER('Base de datos cruda'!M5652))="Medium","Medio","Bajo"))</f>
        <v>Alto</v>
      </c>
      <c r="N5652" s="29">
        <v>88.37</v>
      </c>
      <c r="O5652" s="32">
        <f t="shared" si="1"/>
        <v>88.37</v>
      </c>
      <c r="P5652" s="33">
        <f t="shared" si="2"/>
        <v>10.52</v>
      </c>
      <c r="Q5652" s="34">
        <f t="shared" si="3"/>
        <v>2.430851064</v>
      </c>
      <c r="R5652" s="35" t="str">
        <f t="shared" si="4"/>
        <v>Alto</v>
      </c>
      <c r="S5652" s="35" t="str">
        <f>IF(O5652="","",IF(O5652&gt;AVERAGE('Base de datos limpia'!$O$2:$O$8001),"Alto","Normal"))
</f>
        <v>Alto</v>
      </c>
      <c r="T5652" s="35" t="str">
        <f t="shared" si="5"/>
        <v>Gamer intensivo</v>
      </c>
      <c r="U5652" s="35"/>
    </row>
    <row r="5653">
      <c r="A5653" s="28">
        <v>5652.0</v>
      </c>
      <c r="B5653" s="28">
        <v>22.0</v>
      </c>
      <c r="C5653" s="28" t="str">
        <f>TRIM(PROPER('Base de datos cruda'!C5653))</f>
        <v>Female</v>
      </c>
      <c r="D5653" s="28">
        <v>6.02</v>
      </c>
      <c r="E5653" s="28">
        <v>8.12</v>
      </c>
      <c r="F5653" s="28">
        <v>4.67</v>
      </c>
      <c r="G5653" s="28">
        <v>68.17</v>
      </c>
      <c r="H5653" s="28" t="str">
        <f>TRIM(PROPER('Base de datos cruda'!H5653))</f>
        <v>Casual</v>
      </c>
      <c r="I5653" s="28">
        <v>3.37</v>
      </c>
      <c r="J5653" s="28">
        <v>9.87</v>
      </c>
      <c r="K5653" s="28">
        <v>257.99</v>
      </c>
      <c r="L5653" s="28">
        <f>IF('Base de datos cruda'!L5653&lt;0,,'Base de datos cruda'!L5653)</f>
        <v>14.6</v>
      </c>
      <c r="M5653" s="28" t="str">
        <f>IF(TRIM(PROPER('Base de datos cruda'!M5653))="High","Alto",IF(TRIM(PROPER('Base de datos cruda'!M5653))="Medium","Medio","Bajo"))</f>
        <v>Alto</v>
      </c>
      <c r="N5653" s="29">
        <v>64.5242536453268</v>
      </c>
      <c r="O5653" s="32">
        <f t="shared" si="1"/>
        <v>64.52425365</v>
      </c>
      <c r="P5653" s="33">
        <f t="shared" si="2"/>
        <v>15.89</v>
      </c>
      <c r="Q5653" s="34">
        <f t="shared" si="3"/>
        <v>1.348837209</v>
      </c>
      <c r="R5653" s="35" t="str">
        <f t="shared" si="4"/>
        <v>Medio</v>
      </c>
      <c r="S5653" s="35" t="str">
        <f>IF(O5653="","",IF(O5653&gt;AVERAGE('Base de datos limpia'!$O$2:$O$8001),"Alto","Normal"))
</f>
        <v>Normal</v>
      </c>
      <c r="T5653" s="35" t="str">
        <f t="shared" si="5"/>
        <v>Gamer intensivo</v>
      </c>
      <c r="U5653" s="35"/>
    </row>
    <row r="5654">
      <c r="A5654" s="28">
        <v>5653.0</v>
      </c>
      <c r="B5654" s="28">
        <v>22.0</v>
      </c>
      <c r="C5654" s="28" t="str">
        <f>TRIM(PROPER('Base de datos cruda'!C5654))</f>
        <v>Female</v>
      </c>
      <c r="D5654" s="28">
        <v>2.88</v>
      </c>
      <c r="E5654" s="28">
        <v>4.0</v>
      </c>
      <c r="F5654" s="28">
        <v>8.48</v>
      </c>
      <c r="G5654" s="28">
        <v>87.09</v>
      </c>
      <c r="H5654" s="28" t="str">
        <f>TRIM(PROPER('Base de datos cruda'!H5654))</f>
        <v>Rpg</v>
      </c>
      <c r="I5654" s="28">
        <v>0.8</v>
      </c>
      <c r="J5654" s="28">
        <v>6.97</v>
      </c>
      <c r="K5654" s="28">
        <v>272.98</v>
      </c>
      <c r="L5654" s="28">
        <f>IF('Base de datos cruda'!L5654&lt;0,,'Base de datos cruda'!L5654)</f>
        <v>8.1</v>
      </c>
      <c r="M5654" s="28" t="str">
        <f>IF(TRIM(PROPER('Base de datos cruda'!M5654))="High","Alto",IF(TRIM(PROPER('Base de datos cruda'!M5654))="Medium","Medio","Bajo"))</f>
        <v>Medio</v>
      </c>
      <c r="N5654" s="29">
        <v>76.53</v>
      </c>
      <c r="O5654" s="32">
        <f t="shared" si="1"/>
        <v>76.53</v>
      </c>
      <c r="P5654" s="33">
        <f t="shared" si="2"/>
        <v>9.85</v>
      </c>
      <c r="Q5654" s="34">
        <f t="shared" si="3"/>
        <v>1.388888889</v>
      </c>
      <c r="R5654" s="35" t="str">
        <f t="shared" si="4"/>
        <v>Alto</v>
      </c>
      <c r="S5654" s="35" t="str">
        <f>IF(O5654="","",IF(O5654&gt;AVERAGE('Base de datos limpia'!$O$2:$O$8001),"Alto","Normal"))
</f>
        <v>Alto</v>
      </c>
      <c r="T5654" s="35" t="str">
        <f t="shared" si="5"/>
        <v>Gamer moderado</v>
      </c>
      <c r="U5654" s="35"/>
    </row>
    <row r="5655">
      <c r="A5655" s="28">
        <v>5654.0</v>
      </c>
      <c r="B5655" s="28">
        <v>21.0</v>
      </c>
      <c r="C5655" s="28" t="str">
        <f>TRIM(PROPER('Base de datos cruda'!C5655))</f>
        <v>Female</v>
      </c>
      <c r="D5655" s="28">
        <v>1.88</v>
      </c>
      <c r="E5655" s="28">
        <v>2.63</v>
      </c>
      <c r="F5655" s="28">
        <v>4.34</v>
      </c>
      <c r="G5655" s="28">
        <v>67.6</v>
      </c>
      <c r="H5655" s="28" t="str">
        <f>TRIM(PROPER('Base de datos cruda'!H5655))</f>
        <v>Fps</v>
      </c>
      <c r="I5655" s="28">
        <v>0.03</v>
      </c>
      <c r="J5655" s="28">
        <v>7.68</v>
      </c>
      <c r="K5655" s="28">
        <v>289.76</v>
      </c>
      <c r="L5655" s="28">
        <f>IF('Base de datos cruda'!L5655&lt;0,,'Base de datos cruda'!L5655)</f>
        <v>13.73</v>
      </c>
      <c r="M5655" s="28" t="str">
        <f>IF(TRIM(PROPER('Base de datos cruda'!M5655))="High","Alto",IF(TRIM(PROPER('Base de datos cruda'!M5655))="Medium","Medio","Bajo"))</f>
        <v>Medio</v>
      </c>
      <c r="N5655" s="29">
        <v>59.07</v>
      </c>
      <c r="O5655" s="32">
        <f t="shared" si="1"/>
        <v>59.07</v>
      </c>
      <c r="P5655" s="33">
        <f t="shared" si="2"/>
        <v>9.56</v>
      </c>
      <c r="Q5655" s="34">
        <f t="shared" si="3"/>
        <v>1.39893617</v>
      </c>
      <c r="R5655" s="35" t="str">
        <f t="shared" si="4"/>
        <v>Medio</v>
      </c>
      <c r="S5655" s="35" t="str">
        <f>IF(O5655="","",IF(O5655&gt;AVERAGE('Base de datos limpia'!$O$2:$O$8001),"Alto","Normal"))
</f>
        <v>Normal</v>
      </c>
      <c r="T5655" s="35" t="str">
        <f t="shared" si="5"/>
        <v>Gamer casual</v>
      </c>
      <c r="U5655" s="35"/>
    </row>
    <row r="5656">
      <c r="A5656" s="28">
        <v>5655.0</v>
      </c>
      <c r="B5656" s="28">
        <v>22.0</v>
      </c>
      <c r="C5656" s="28" t="str">
        <f>TRIM(PROPER('Base de datos cruda'!C5656))</f>
        <v>Female</v>
      </c>
      <c r="D5656" s="28">
        <v>7.45</v>
      </c>
      <c r="E5656" s="28">
        <v>3.52</v>
      </c>
      <c r="F5656" s="28">
        <v>4.5</v>
      </c>
      <c r="G5656" s="28">
        <v>64.96</v>
      </c>
      <c r="H5656" s="28" t="str">
        <f>TRIM(PROPER('Base de datos cruda'!H5656))</f>
        <v>Rpg</v>
      </c>
      <c r="I5656" s="28">
        <v>4.84</v>
      </c>
      <c r="J5656" s="28">
        <v>12.29</v>
      </c>
      <c r="K5656" s="28">
        <v>222.71</v>
      </c>
      <c r="L5656" s="28">
        <f>IF('Base de datos cruda'!L5656&lt;0,,'Base de datos cruda'!L5656)</f>
        <v>16.7</v>
      </c>
      <c r="M5656" s="28" t="str">
        <f>IF(TRIM(PROPER('Base de datos cruda'!M5656))="High","Alto",IF(TRIM(PROPER('Base de datos cruda'!M5656))="Medium","Medio","Bajo"))</f>
        <v>Bajo</v>
      </c>
      <c r="N5656" s="29">
        <v>22.59</v>
      </c>
      <c r="O5656" s="32">
        <f t="shared" si="1"/>
        <v>22.59</v>
      </c>
      <c r="P5656" s="33">
        <f t="shared" si="2"/>
        <v>19.74</v>
      </c>
      <c r="Q5656" s="34">
        <f t="shared" si="3"/>
        <v>0.4724832215</v>
      </c>
      <c r="R5656" s="35" t="str">
        <f t="shared" si="4"/>
        <v>Bajo</v>
      </c>
      <c r="S5656" s="35" t="str">
        <f>IF(O5656="","",IF(O5656&gt;AVERAGE('Base de datos limpia'!$O$2:$O$8001),"Alto","Normal"))
</f>
        <v>Normal</v>
      </c>
      <c r="T5656" s="35" t="str">
        <f t="shared" si="5"/>
        <v>Gamer moderado</v>
      </c>
      <c r="U5656" s="35"/>
    </row>
    <row r="5657">
      <c r="A5657" s="28">
        <v>5656.0</v>
      </c>
      <c r="B5657" s="28">
        <v>17.0</v>
      </c>
      <c r="C5657" s="28" t="str">
        <f>TRIM(PROPER('Base de datos cruda'!C5657))</f>
        <v>Female</v>
      </c>
      <c r="D5657" s="28">
        <v>6.57</v>
      </c>
      <c r="E5657" s="28">
        <v>3.99</v>
      </c>
      <c r="F5657" s="28">
        <v>5.23</v>
      </c>
      <c r="G5657" s="28">
        <v>97.21</v>
      </c>
      <c r="H5657" s="28" t="str">
        <f>TRIM(PROPER('Base de datos cruda'!H5657))</f>
        <v>Rpg</v>
      </c>
      <c r="I5657" s="28">
        <v>4.05</v>
      </c>
      <c r="J5657" s="28">
        <v>9.32</v>
      </c>
      <c r="K5657" s="28">
        <v>230.12</v>
      </c>
      <c r="L5657" s="28">
        <f>IF('Base de datos cruda'!L5657&lt;0,,'Base de datos cruda'!L5657)</f>
        <v>12.94</v>
      </c>
      <c r="M5657" s="28" t="str">
        <f>IF(TRIM(PROPER('Base de datos cruda'!M5657))="High","Alto",IF(TRIM(PROPER('Base de datos cruda'!M5657))="Medium","Medio","Bajo"))</f>
        <v>Bajo</v>
      </c>
      <c r="N5657" s="29">
        <v>40.95</v>
      </c>
      <c r="O5657" s="32">
        <f t="shared" si="1"/>
        <v>40.95</v>
      </c>
      <c r="P5657" s="33">
        <f t="shared" si="2"/>
        <v>15.89</v>
      </c>
      <c r="Q5657" s="34">
        <f t="shared" si="3"/>
        <v>0.6073059361</v>
      </c>
      <c r="R5657" s="35" t="str">
        <f t="shared" si="4"/>
        <v>Bajo</v>
      </c>
      <c r="S5657" s="35" t="str">
        <f>IF(O5657="","",IF(O5657&gt;AVERAGE('Base de datos limpia'!$O$2:$O$8001),"Alto","Normal"))
</f>
        <v>Normal</v>
      </c>
      <c r="T5657" s="35" t="str">
        <f t="shared" si="5"/>
        <v>Gamer moderado</v>
      </c>
      <c r="U5657" s="35"/>
    </row>
    <row r="5658">
      <c r="A5658" s="28">
        <v>5657.0</v>
      </c>
      <c r="B5658" s="28">
        <v>24.0</v>
      </c>
      <c r="C5658" s="28" t="str">
        <f>TRIM(PROPER('Base de datos cruda'!C5658))</f>
        <v>Male</v>
      </c>
      <c r="D5658" s="28">
        <v>5.11</v>
      </c>
      <c r="E5658" s="28">
        <v>6.01</v>
      </c>
      <c r="F5658" s="28">
        <v>8.76</v>
      </c>
      <c r="G5658" s="28">
        <v>66.58</v>
      </c>
      <c r="H5658" s="28" t="str">
        <f>TRIM(PROPER('Base de datos cruda'!H5658))</f>
        <v>Fps</v>
      </c>
      <c r="I5658" s="28">
        <v>2.0</v>
      </c>
      <c r="J5658" s="28">
        <v>11.0</v>
      </c>
      <c r="K5658" s="28">
        <v>241.0</v>
      </c>
      <c r="L5658" s="28">
        <f>IF('Base de datos cruda'!L5658&lt;0,,'Base de datos cruda'!L5658)</f>
        <v>17.17</v>
      </c>
      <c r="M5658" s="28" t="str">
        <f>IF(TRIM(PROPER('Base de datos cruda'!M5658))="High","Alto",IF(TRIM(PROPER('Base de datos cruda'!M5658))="Medium","Medio","Bajo"))</f>
        <v>Bajo</v>
      </c>
      <c r="N5658" s="29">
        <v>68.36</v>
      </c>
      <c r="O5658" s="32">
        <f t="shared" si="1"/>
        <v>68.36</v>
      </c>
      <c r="P5658" s="33">
        <f t="shared" si="2"/>
        <v>16.11</v>
      </c>
      <c r="Q5658" s="34">
        <f t="shared" si="3"/>
        <v>1.176125245</v>
      </c>
      <c r="R5658" s="35" t="str">
        <f t="shared" si="4"/>
        <v>Medio</v>
      </c>
      <c r="S5658" s="35" t="str">
        <f>IF(O5658="","",IF(O5658&gt;AVERAGE('Base de datos limpia'!$O$2:$O$8001),"Alto","Normal"))
</f>
        <v>Alto</v>
      </c>
      <c r="T5658" s="35" t="str">
        <f t="shared" si="5"/>
        <v>Gamer intensivo</v>
      </c>
      <c r="U5658" s="35"/>
    </row>
    <row r="5659">
      <c r="A5659" s="28">
        <v>5658.0</v>
      </c>
      <c r="B5659" s="28">
        <v>16.0</v>
      </c>
      <c r="C5659" s="28" t="str">
        <f>TRIM(PROPER('Base de datos cruda'!C5659))</f>
        <v>Male</v>
      </c>
      <c r="D5659" s="28">
        <v>1.09</v>
      </c>
      <c r="E5659" s="28">
        <v>1.42</v>
      </c>
      <c r="F5659" s="28">
        <v>4.43</v>
      </c>
      <c r="G5659" s="28">
        <v>69.13</v>
      </c>
      <c r="H5659" s="28" t="str">
        <f>TRIM(PROPER('Base de datos cruda'!H5659))</f>
        <v>Fps</v>
      </c>
      <c r="I5659" s="28">
        <v>2.29</v>
      </c>
      <c r="J5659" s="28">
        <v>3.6</v>
      </c>
      <c r="K5659" s="28">
        <v>308.85</v>
      </c>
      <c r="L5659" s="28">
        <f>IF('Base de datos cruda'!L5659&lt;0,,'Base de datos cruda'!L5659)</f>
        <v>4.12</v>
      </c>
      <c r="M5659" s="28" t="str">
        <f>IF(TRIM(PROPER('Base de datos cruda'!M5659))="High","Alto",IF(TRIM(PROPER('Base de datos cruda'!M5659))="Medium","Medio","Bajo"))</f>
        <v>Medio</v>
      </c>
      <c r="N5659" s="29">
        <v>56.359322114138</v>
      </c>
      <c r="O5659" s="32">
        <f t="shared" si="1"/>
        <v>56.35932211</v>
      </c>
      <c r="P5659" s="33">
        <f t="shared" si="2"/>
        <v>4.69</v>
      </c>
      <c r="Q5659" s="34">
        <f t="shared" si="3"/>
        <v>1.302752294</v>
      </c>
      <c r="R5659" s="35" t="str">
        <f t="shared" si="4"/>
        <v>Medio</v>
      </c>
      <c r="S5659" s="35" t="str">
        <f>IF(O5659="","",IF(O5659&gt;AVERAGE('Base de datos limpia'!$O$2:$O$8001),"Alto","Normal"))
</f>
        <v>Normal</v>
      </c>
      <c r="T5659" s="35" t="str">
        <f t="shared" si="5"/>
        <v>Gamer casual</v>
      </c>
      <c r="U5659" s="35"/>
    </row>
    <row r="5660">
      <c r="A5660" s="28">
        <v>5659.0</v>
      </c>
      <c r="B5660" s="28">
        <v>16.0</v>
      </c>
      <c r="C5660" s="28" t="str">
        <f>TRIM(PROPER('Base de datos cruda'!C5660))</f>
        <v>Female</v>
      </c>
      <c r="D5660" s="28">
        <v>1.16</v>
      </c>
      <c r="E5660" s="28">
        <v>9.23</v>
      </c>
      <c r="F5660" s="28">
        <v>8.08</v>
      </c>
      <c r="G5660" s="28">
        <v>65.21</v>
      </c>
      <c r="H5660" s="28" t="str">
        <f>TRIM(PROPER('Base de datos cruda'!H5660))</f>
        <v>Fps</v>
      </c>
      <c r="I5660" s="28">
        <v>4.65</v>
      </c>
      <c r="J5660" s="28">
        <v>5.04</v>
      </c>
      <c r="K5660" s="28">
        <v>309.95</v>
      </c>
      <c r="L5660" s="28">
        <f>IF('Base de datos cruda'!L5660&lt;0,,'Base de datos cruda'!L5660)</f>
        <v>5.29</v>
      </c>
      <c r="M5660" s="28" t="str">
        <f>IF(TRIM(PROPER('Base de datos cruda'!M5660))="High","Alto",IF(TRIM(PROPER('Base de datos cruda'!M5660))="Medium","Medio","Bajo"))</f>
        <v>Medio</v>
      </c>
      <c r="N5660" s="29">
        <v>100.0</v>
      </c>
      <c r="O5660" s="32">
        <f t="shared" si="1"/>
        <v>100</v>
      </c>
      <c r="P5660" s="33">
        <f t="shared" si="2"/>
        <v>6.2</v>
      </c>
      <c r="Q5660" s="34">
        <f t="shared" si="3"/>
        <v>7.956896552</v>
      </c>
      <c r="R5660" s="35" t="str">
        <f t="shared" si="4"/>
        <v>Alto</v>
      </c>
      <c r="S5660" s="35" t="str">
        <f>IF(O5660="","",IF(O5660&gt;AVERAGE('Base de datos limpia'!$O$2:$O$8001),"Alto","Normal"))
</f>
        <v>Alto</v>
      </c>
      <c r="T5660" s="35" t="str">
        <f t="shared" si="5"/>
        <v>Gamer intensivo</v>
      </c>
      <c r="U5660" s="35"/>
    </row>
    <row r="5661">
      <c r="A5661" s="28">
        <v>5660.0</v>
      </c>
      <c r="B5661" s="28">
        <v>18.0</v>
      </c>
      <c r="C5661" s="28" t="str">
        <f>TRIM(PROPER('Base de datos cruda'!C5661))</f>
        <v>Female</v>
      </c>
      <c r="D5661" s="28">
        <v>0.83</v>
      </c>
      <c r="E5661" s="28">
        <v>1.89</v>
      </c>
      <c r="F5661" s="28">
        <v>8.46</v>
      </c>
      <c r="G5661" s="28">
        <v>78.81</v>
      </c>
      <c r="H5661" s="28" t="str">
        <f>TRIM(PROPER('Base de datos cruda'!H5661))</f>
        <v>Casual</v>
      </c>
      <c r="I5661" s="28">
        <v>1.04</v>
      </c>
      <c r="J5661" s="28">
        <v>5.33</v>
      </c>
      <c r="K5661" s="28">
        <v>300.58</v>
      </c>
      <c r="L5661" s="28">
        <f>IF('Base de datos cruda'!L5661&lt;0,,'Base de datos cruda'!L5661)</f>
        <v>6.16</v>
      </c>
      <c r="M5661" s="28" t="str">
        <f>IF(TRIM(PROPER('Base de datos cruda'!M5661))="High","Alto",IF(TRIM(PROPER('Base de datos cruda'!M5661))="Medium","Medio","Bajo"))</f>
        <v>Medio</v>
      </c>
      <c r="N5661" s="29">
        <v>64.4</v>
      </c>
      <c r="O5661" s="32">
        <f t="shared" si="1"/>
        <v>64.4</v>
      </c>
      <c r="P5661" s="33">
        <f t="shared" si="2"/>
        <v>6.16</v>
      </c>
      <c r="Q5661" s="34">
        <f t="shared" si="3"/>
        <v>2.277108434</v>
      </c>
      <c r="R5661" s="35" t="str">
        <f t="shared" si="4"/>
        <v>Medio</v>
      </c>
      <c r="S5661" s="35" t="str">
        <f>IF(O5661="","",IF(O5661&gt;AVERAGE('Base de datos limpia'!$O$2:$O$8001),"Alto","Normal"))
</f>
        <v>Normal</v>
      </c>
      <c r="T5661" s="35" t="str">
        <f t="shared" si="5"/>
        <v>Gamer casual</v>
      </c>
      <c r="U5661" s="35"/>
    </row>
    <row r="5662">
      <c r="A5662" s="28">
        <v>5661.0</v>
      </c>
      <c r="B5662" s="28">
        <v>18.0</v>
      </c>
      <c r="C5662" s="28" t="str">
        <f>TRIM(PROPER('Base de datos cruda'!C5662))</f>
        <v>Male</v>
      </c>
      <c r="D5662" s="28">
        <v>4.93</v>
      </c>
      <c r="E5662" s="28">
        <v>3.51</v>
      </c>
      <c r="F5662" s="28">
        <v>5.89</v>
      </c>
      <c r="G5662" s="28">
        <v>96.78</v>
      </c>
      <c r="H5662" s="28" t="str">
        <f>TRIM(PROPER('Base de datos cruda'!H5662))</f>
        <v>Casual</v>
      </c>
      <c r="I5662" s="28">
        <v>4.01</v>
      </c>
      <c r="J5662" s="28">
        <v>7.29</v>
      </c>
      <c r="K5662" s="28">
        <v>253.39</v>
      </c>
      <c r="L5662" s="28">
        <f>IF('Base de datos cruda'!L5662&lt;0,,'Base de datos cruda'!L5662)</f>
        <v>11.19</v>
      </c>
      <c r="M5662" s="28" t="str">
        <f>IF(TRIM(PROPER('Base de datos cruda'!M5662))="High","Alto",IF(TRIM(PROPER('Base de datos cruda'!M5662))="Medium","Medio","Bajo"))</f>
        <v>Medio</v>
      </c>
      <c r="N5662" s="29">
        <v>52.16</v>
      </c>
      <c r="O5662" s="32">
        <f t="shared" si="1"/>
        <v>52.16</v>
      </c>
      <c r="P5662" s="33">
        <f t="shared" si="2"/>
        <v>12.22</v>
      </c>
      <c r="Q5662" s="34">
        <f t="shared" si="3"/>
        <v>0.7119675456</v>
      </c>
      <c r="R5662" s="35" t="str">
        <f t="shared" si="4"/>
        <v>Medio</v>
      </c>
      <c r="S5662" s="35" t="str">
        <f>IF(O5662="","",IF(O5662&gt;AVERAGE('Base de datos limpia'!$O$2:$O$8001),"Alto","Normal"))
</f>
        <v>Normal</v>
      </c>
      <c r="T5662" s="35" t="str">
        <f t="shared" si="5"/>
        <v>Gamer moderado</v>
      </c>
      <c r="U5662" s="35"/>
    </row>
    <row r="5663">
      <c r="A5663" s="28">
        <v>5662.0</v>
      </c>
      <c r="B5663" s="28">
        <v>16.0</v>
      </c>
      <c r="C5663" s="28" t="str">
        <f>TRIM(PROPER('Base de datos cruda'!C5663))</f>
        <v>Male</v>
      </c>
      <c r="D5663" s="28">
        <v>0.92</v>
      </c>
      <c r="E5663" s="28">
        <v>1.98</v>
      </c>
      <c r="F5663" s="28">
        <v>5.47</v>
      </c>
      <c r="G5663" s="28">
        <v>70.56</v>
      </c>
      <c r="H5663" s="28" t="str">
        <f>TRIM(PROPER('Base de datos cruda'!H5663))</f>
        <v>Fps</v>
      </c>
      <c r="I5663" s="28">
        <v>0.09</v>
      </c>
      <c r="J5663" s="28">
        <v>6.7</v>
      </c>
      <c r="K5663" s="28">
        <v>309.74</v>
      </c>
      <c r="L5663" s="28">
        <f>IF('Base de datos cruda'!L5663&lt;0,,'Base de datos cruda'!L5663)</f>
        <v>3.89</v>
      </c>
      <c r="M5663" s="28" t="str">
        <f>IF(TRIM(PROPER('Base de datos cruda'!M5663))="High","Alto",IF(TRIM(PROPER('Base de datos cruda'!M5663))="Medium","Medio","Bajo"))</f>
        <v>Medio</v>
      </c>
      <c r="N5663" s="29">
        <v>52.26</v>
      </c>
      <c r="O5663" s="32">
        <f t="shared" si="1"/>
        <v>52.26</v>
      </c>
      <c r="P5663" s="33">
        <f t="shared" si="2"/>
        <v>7.62</v>
      </c>
      <c r="Q5663" s="34">
        <f t="shared" si="3"/>
        <v>2.152173913</v>
      </c>
      <c r="R5663" s="35" t="str">
        <f t="shared" si="4"/>
        <v>Medio</v>
      </c>
      <c r="S5663" s="35" t="str">
        <f>IF(O5663="","",IF(O5663&gt;AVERAGE('Base de datos limpia'!$O$2:$O$8001),"Alto","Normal"))
</f>
        <v>Normal</v>
      </c>
      <c r="T5663" s="35" t="str">
        <f t="shared" si="5"/>
        <v>Gamer casual</v>
      </c>
      <c r="U5663" s="35"/>
    </row>
    <row r="5664">
      <c r="A5664" s="28">
        <v>5663.0</v>
      </c>
      <c r="B5664" s="28">
        <v>22.0</v>
      </c>
      <c r="C5664" s="28" t="str">
        <f>TRIM(PROPER('Base de datos cruda'!C5664))</f>
        <v>Male</v>
      </c>
      <c r="D5664" s="28">
        <v>6.74</v>
      </c>
      <c r="E5664" s="28">
        <v>3.31</v>
      </c>
      <c r="F5664" s="28">
        <v>7.39</v>
      </c>
      <c r="G5664" s="28">
        <v>81.67</v>
      </c>
      <c r="H5664" s="28" t="str">
        <f>TRIM(PROPER('Base de datos cruda'!H5664))</f>
        <v>Rpg</v>
      </c>
      <c r="I5664" s="28">
        <v>4.38</v>
      </c>
      <c r="J5664" s="28">
        <v>8.82</v>
      </c>
      <c r="K5664" s="28">
        <v>239.33</v>
      </c>
      <c r="L5664" s="28">
        <f>IF('Base de datos cruda'!L5664&lt;0,,'Base de datos cruda'!L5664)</f>
        <v>14.78</v>
      </c>
      <c r="M5664" s="28" t="str">
        <f>IF(TRIM(PROPER('Base de datos cruda'!M5664))="High","Alto",IF(TRIM(PROPER('Base de datos cruda'!M5664))="Medium","Medio","Bajo"))</f>
        <v>Bajo</v>
      </c>
      <c r="N5664" s="29">
        <v>35.01</v>
      </c>
      <c r="O5664" s="32">
        <f t="shared" si="1"/>
        <v>35.01</v>
      </c>
      <c r="P5664" s="33">
        <f t="shared" si="2"/>
        <v>15.56</v>
      </c>
      <c r="Q5664" s="34">
        <f t="shared" si="3"/>
        <v>0.4910979228</v>
      </c>
      <c r="R5664" s="35" t="str">
        <f t="shared" si="4"/>
        <v>Bajo</v>
      </c>
      <c r="S5664" s="35" t="str">
        <f>IF(O5664="","",IF(O5664&gt;AVERAGE('Base de datos limpia'!$O$2:$O$8001),"Alto","Normal"))
</f>
        <v>Normal</v>
      </c>
      <c r="T5664" s="35" t="str">
        <f t="shared" si="5"/>
        <v>Gamer moderado</v>
      </c>
      <c r="U5664" s="35"/>
    </row>
    <row r="5665">
      <c r="A5665" s="28">
        <v>5664.0</v>
      </c>
      <c r="B5665" s="28">
        <v>19.0</v>
      </c>
      <c r="C5665" s="28" t="str">
        <f>TRIM(PROPER('Base de datos cruda'!C5665))</f>
        <v>Male</v>
      </c>
      <c r="D5665" s="28">
        <v>7.94</v>
      </c>
      <c r="E5665" s="28">
        <v>8.54</v>
      </c>
      <c r="F5665" s="28">
        <v>7.51</v>
      </c>
      <c r="G5665" s="28">
        <v>76.46</v>
      </c>
      <c r="H5665" s="28" t="str">
        <f>TRIM(PROPER('Base de datos cruda'!H5665))</f>
        <v>Fps</v>
      </c>
      <c r="I5665" s="28">
        <v>2.95</v>
      </c>
      <c r="J5665" s="28">
        <v>11.15</v>
      </c>
      <c r="K5665" s="28">
        <v>235.05</v>
      </c>
      <c r="L5665" s="28">
        <f>IF('Base de datos cruda'!L5665&lt;0,,'Base de datos cruda'!L5665)</f>
        <v>15.8</v>
      </c>
      <c r="M5665" s="28" t="str">
        <f>IF(TRIM(PROPER('Base de datos cruda'!M5665))="High","Alto",IF(TRIM(PROPER('Base de datos cruda'!M5665))="Medium","Medio","Bajo"))</f>
        <v>Bajo</v>
      </c>
      <c r="N5665" s="29">
        <v>62.6417404797263</v>
      </c>
      <c r="O5665" s="32">
        <f t="shared" si="1"/>
        <v>62.64174048</v>
      </c>
      <c r="P5665" s="33">
        <f t="shared" si="2"/>
        <v>19.09</v>
      </c>
      <c r="Q5665" s="34">
        <f t="shared" si="3"/>
        <v>1.075566751</v>
      </c>
      <c r="R5665" s="35" t="str">
        <f t="shared" si="4"/>
        <v>Medio</v>
      </c>
      <c r="S5665" s="35" t="str">
        <f>IF(O5665="","",IF(O5665&gt;AVERAGE('Base de datos limpia'!$O$2:$O$8001),"Alto","Normal"))
</f>
        <v>Normal</v>
      </c>
      <c r="T5665" s="35" t="str">
        <f t="shared" si="5"/>
        <v>Gamer intensivo</v>
      </c>
      <c r="U5665" s="35"/>
    </row>
    <row r="5666">
      <c r="A5666" s="28">
        <v>5665.0</v>
      </c>
      <c r="B5666" s="28">
        <v>17.0</v>
      </c>
      <c r="C5666" s="28" t="str">
        <f>TRIM(PROPER('Base de datos cruda'!C5666))</f>
        <v>Male</v>
      </c>
      <c r="D5666" s="28">
        <v>2.93</v>
      </c>
      <c r="E5666" s="28">
        <v>6.54</v>
      </c>
      <c r="F5666" s="28">
        <v>7.9</v>
      </c>
      <c r="G5666" s="28">
        <v>73.44</v>
      </c>
      <c r="H5666" s="28" t="str">
        <f>TRIM(PROPER('Base de datos cruda'!H5666))</f>
        <v>Fps</v>
      </c>
      <c r="I5666" s="28">
        <v>2.39</v>
      </c>
      <c r="J5666" s="28">
        <v>4.83</v>
      </c>
      <c r="K5666" s="28">
        <v>296.18</v>
      </c>
      <c r="L5666" s="28">
        <f>IF('Base de datos cruda'!L5666&lt;0,,'Base de datos cruda'!L5666)</f>
        <v>3.91</v>
      </c>
      <c r="M5666" s="28" t="str">
        <f>IF(TRIM(PROPER('Base de datos cruda'!M5666))="High","Alto",IF(TRIM(PROPER('Base de datos cruda'!M5666))="Medium","Medio","Bajo"))</f>
        <v>Medio</v>
      </c>
      <c r="N5666" s="29">
        <v>82.98</v>
      </c>
      <c r="O5666" s="32">
        <f t="shared" si="1"/>
        <v>82.98</v>
      </c>
      <c r="P5666" s="33">
        <f t="shared" si="2"/>
        <v>7.76</v>
      </c>
      <c r="Q5666" s="34">
        <f t="shared" si="3"/>
        <v>2.232081911</v>
      </c>
      <c r="R5666" s="35" t="str">
        <f t="shared" si="4"/>
        <v>Alto</v>
      </c>
      <c r="S5666" s="35" t="str">
        <f>IF(O5666="","",IF(O5666&gt;AVERAGE('Base de datos limpia'!$O$2:$O$8001),"Alto","Normal"))
</f>
        <v>Alto</v>
      </c>
      <c r="T5666" s="35" t="str">
        <f t="shared" si="5"/>
        <v>Gamer intensivo</v>
      </c>
      <c r="U5666" s="35"/>
    </row>
    <row r="5667">
      <c r="A5667" s="28">
        <v>5666.0</v>
      </c>
      <c r="B5667" s="28">
        <v>20.0</v>
      </c>
      <c r="C5667" s="28" t="str">
        <f>TRIM(PROPER('Base de datos cruda'!C5667))</f>
        <v>Female</v>
      </c>
      <c r="D5667" s="28">
        <v>3.63</v>
      </c>
      <c r="E5667" s="28">
        <v>3.05</v>
      </c>
      <c r="F5667" s="28">
        <v>8.15</v>
      </c>
      <c r="G5667" s="28">
        <v>82.89</v>
      </c>
      <c r="H5667" s="28" t="str">
        <f>TRIM(PROPER('Base de datos cruda'!H5667))</f>
        <v>Rpg</v>
      </c>
      <c r="I5667" s="28">
        <v>3.53</v>
      </c>
      <c r="J5667" s="28">
        <v>9.0</v>
      </c>
      <c r="K5667" s="28">
        <v>269.76</v>
      </c>
      <c r="L5667" s="28">
        <f>IF('Base de datos cruda'!L5667&lt;0,,'Base de datos cruda'!L5667)</f>
        <v>8.26</v>
      </c>
      <c r="M5667" s="28" t="str">
        <f>IF(TRIM(PROPER('Base de datos cruda'!M5667))="High","Alto",IF(TRIM(PROPER('Base de datos cruda'!M5667))="Medium","Medio","Bajo"))</f>
        <v>Medio</v>
      </c>
      <c r="N5667" s="29">
        <v>56.01</v>
      </c>
      <c r="O5667" s="32">
        <f t="shared" si="1"/>
        <v>56.01</v>
      </c>
      <c r="P5667" s="33">
        <f t="shared" si="2"/>
        <v>12.63</v>
      </c>
      <c r="Q5667" s="34">
        <f t="shared" si="3"/>
        <v>0.8402203857</v>
      </c>
      <c r="R5667" s="35" t="str">
        <f t="shared" si="4"/>
        <v>Medio</v>
      </c>
      <c r="S5667" s="35" t="str">
        <f>IF(O5667="","",IF(O5667&gt;AVERAGE('Base de datos limpia'!$O$2:$O$8001),"Alto","Normal"))
</f>
        <v>Normal</v>
      </c>
      <c r="T5667" s="35" t="str">
        <f t="shared" si="5"/>
        <v>Gamer moderado</v>
      </c>
      <c r="U5667" s="35"/>
    </row>
    <row r="5668">
      <c r="A5668" s="28">
        <v>5667.0</v>
      </c>
      <c r="B5668" s="28">
        <v>21.0</v>
      </c>
      <c r="C5668" s="28" t="str">
        <f>TRIM(PROPER('Base de datos cruda'!C5668))</f>
        <v>Female</v>
      </c>
      <c r="D5668" s="28">
        <v>5.69</v>
      </c>
      <c r="E5668" s="28">
        <v>8.85</v>
      </c>
      <c r="F5668" s="28">
        <v>5.34</v>
      </c>
      <c r="G5668" s="28">
        <v>82.36</v>
      </c>
      <c r="H5668" s="28" t="str">
        <f>TRIM(PROPER('Base de datos cruda'!H5668))</f>
        <v>Casual</v>
      </c>
      <c r="I5668" s="28">
        <v>0.34</v>
      </c>
      <c r="J5668" s="28">
        <v>7.8</v>
      </c>
      <c r="K5668" s="28">
        <v>251.04</v>
      </c>
      <c r="L5668" s="28">
        <f>IF('Base de datos cruda'!L5668&lt;0,,'Base de datos cruda'!L5668)</f>
        <v>7.71</v>
      </c>
      <c r="M5668" s="28" t="str">
        <f>IF(TRIM(PROPER('Base de datos cruda'!M5668))="High","Alto",IF(TRIM(PROPER('Base de datos cruda'!M5668))="Medium","Medio","Bajo"))</f>
        <v>Alto</v>
      </c>
      <c r="N5668" s="29">
        <v>95.1525991539377</v>
      </c>
      <c r="O5668" s="32">
        <f t="shared" si="1"/>
        <v>95.15259915</v>
      </c>
      <c r="P5668" s="33">
        <f t="shared" si="2"/>
        <v>13.49</v>
      </c>
      <c r="Q5668" s="34">
        <f t="shared" si="3"/>
        <v>1.555360281</v>
      </c>
      <c r="R5668" s="35" t="str">
        <f t="shared" si="4"/>
        <v>Alto</v>
      </c>
      <c r="S5668" s="35" t="str">
        <f>IF(O5668="","",IF(O5668&gt;AVERAGE('Base de datos limpia'!$O$2:$O$8001),"Alto","Normal"))
</f>
        <v>Alto</v>
      </c>
      <c r="T5668" s="35" t="str">
        <f t="shared" si="5"/>
        <v>Gamer intensivo</v>
      </c>
      <c r="U5668" s="35"/>
    </row>
    <row r="5669">
      <c r="A5669" s="28">
        <v>5668.0</v>
      </c>
      <c r="B5669" s="28">
        <v>24.0</v>
      </c>
      <c r="C5669" s="28" t="str">
        <f>TRIM(PROPER('Base de datos cruda'!C5669))</f>
        <v>Female</v>
      </c>
      <c r="D5669" s="28">
        <v>7.5</v>
      </c>
      <c r="E5669" s="28">
        <v>8.21</v>
      </c>
      <c r="F5669" s="28">
        <v>7.43</v>
      </c>
      <c r="G5669" s="28">
        <v>74.37</v>
      </c>
      <c r="H5669" s="28" t="str">
        <f>TRIM(PROPER('Base de datos cruda'!H5669))</f>
        <v>Fps</v>
      </c>
      <c r="I5669" s="28">
        <v>0.98</v>
      </c>
      <c r="J5669" s="28">
        <v>8.67</v>
      </c>
      <c r="K5669" s="28">
        <v>219.99</v>
      </c>
      <c r="L5669" s="28">
        <f>IF('Base de datos cruda'!L5669&lt;0,,'Base de datos cruda'!L5669)</f>
        <v>14.86</v>
      </c>
      <c r="M5669" s="28" t="str">
        <f>IF(TRIM(PROPER('Base de datos cruda'!M5669))="High","Alto",IF(TRIM(PROPER('Base de datos cruda'!M5669))="Medium","Medio","Bajo"))</f>
        <v>Bajo</v>
      </c>
      <c r="N5669" s="29">
        <v>69.4592364276801</v>
      </c>
      <c r="O5669" s="32">
        <f t="shared" si="1"/>
        <v>69.45923643</v>
      </c>
      <c r="P5669" s="33">
        <f t="shared" si="2"/>
        <v>16.17</v>
      </c>
      <c r="Q5669" s="34">
        <f t="shared" si="3"/>
        <v>1.094666667</v>
      </c>
      <c r="R5669" s="35" t="str">
        <f t="shared" si="4"/>
        <v>Medio</v>
      </c>
      <c r="S5669" s="35" t="str">
        <f>IF(O5669="","",IF(O5669&gt;AVERAGE('Base de datos limpia'!$O$2:$O$8001),"Alto","Normal"))
</f>
        <v>Alto</v>
      </c>
      <c r="T5669" s="35" t="str">
        <f t="shared" si="5"/>
        <v>Gamer intensivo</v>
      </c>
      <c r="U5669" s="35"/>
    </row>
    <row r="5670">
      <c r="A5670" s="28">
        <v>5669.0</v>
      </c>
      <c r="B5670" s="28">
        <v>19.0</v>
      </c>
      <c r="C5670" s="28" t="str">
        <f>TRIM(PROPER('Base de datos cruda'!C5670))</f>
        <v>Female</v>
      </c>
      <c r="D5670" s="28">
        <v>7.15</v>
      </c>
      <c r="E5670" s="28">
        <v>7.78</v>
      </c>
      <c r="F5670" s="28">
        <v>4.67</v>
      </c>
      <c r="G5670" s="28">
        <v>94.02</v>
      </c>
      <c r="H5670" s="28" t="str">
        <f>TRIM(PROPER('Base de datos cruda'!H5670))</f>
        <v>Casual</v>
      </c>
      <c r="I5670" s="28">
        <v>2.03</v>
      </c>
      <c r="J5670" s="28">
        <v>8.34</v>
      </c>
      <c r="K5670" s="28">
        <v>249.22</v>
      </c>
      <c r="L5670" s="28">
        <f>IF('Base de datos cruda'!L5670&lt;0,,'Base de datos cruda'!L5670)</f>
        <v>13.9</v>
      </c>
      <c r="M5670" s="28" t="str">
        <f>IF(TRIM(PROPER('Base de datos cruda'!M5670))="High","Alto",IF(TRIM(PROPER('Base de datos cruda'!M5670))="Medium","Medio","Bajo"))</f>
        <v>Alto</v>
      </c>
      <c r="N5670" s="29">
        <v>68.1122026448526</v>
      </c>
      <c r="O5670" s="32">
        <f t="shared" si="1"/>
        <v>68.11220264</v>
      </c>
      <c r="P5670" s="33">
        <f t="shared" si="2"/>
        <v>15.49</v>
      </c>
      <c r="Q5670" s="34">
        <f t="shared" si="3"/>
        <v>1.088111888</v>
      </c>
      <c r="R5670" s="35" t="str">
        <f t="shared" si="4"/>
        <v>Medio</v>
      </c>
      <c r="S5670" s="35" t="str">
        <f>IF(O5670="","",IF(O5670&gt;AVERAGE('Base de datos limpia'!$O$2:$O$8001),"Alto","Normal"))
</f>
        <v>Alto</v>
      </c>
      <c r="T5670" s="35" t="str">
        <f t="shared" si="5"/>
        <v>Gamer intensivo</v>
      </c>
      <c r="U5670" s="35"/>
    </row>
    <row r="5671">
      <c r="A5671" s="28">
        <v>5670.0</v>
      </c>
      <c r="B5671" s="28">
        <v>17.0</v>
      </c>
      <c r="C5671" s="28" t="str">
        <f>TRIM(PROPER('Base de datos cruda'!C5671))</f>
        <v>Female</v>
      </c>
      <c r="D5671" s="28">
        <v>0.46</v>
      </c>
      <c r="E5671" s="28">
        <v>8.63</v>
      </c>
      <c r="F5671" s="28">
        <v>6.55</v>
      </c>
      <c r="G5671" s="28">
        <v>62.13</v>
      </c>
      <c r="H5671" s="28" t="str">
        <f>TRIM(PROPER('Base de datos cruda'!H5671))</f>
        <v>Fps</v>
      </c>
      <c r="I5671" s="28">
        <v>3.09</v>
      </c>
      <c r="J5671" s="28">
        <v>3.53</v>
      </c>
      <c r="K5671" s="28">
        <v>317.14</v>
      </c>
      <c r="L5671" s="28">
        <f>IF('Base de datos cruda'!L5671&lt;0,,'Base de datos cruda'!L5671)</f>
        <v>3.66</v>
      </c>
      <c r="M5671" s="28" t="str">
        <f>IF(TRIM(PROPER('Base de datos cruda'!M5671))="High","Alto",IF(TRIM(PROPER('Base de datos cruda'!M5671))="Medium","Medio","Bajo"))</f>
        <v>Medio</v>
      </c>
      <c r="N5671" s="29">
        <v>95.19</v>
      </c>
      <c r="O5671" s="32">
        <f t="shared" si="1"/>
        <v>95.19</v>
      </c>
      <c r="P5671" s="33">
        <f t="shared" si="2"/>
        <v>3.99</v>
      </c>
      <c r="Q5671" s="34">
        <f t="shared" si="3"/>
        <v>18.76086957</v>
      </c>
      <c r="R5671" s="35" t="str">
        <f t="shared" si="4"/>
        <v>Alto</v>
      </c>
      <c r="S5671" s="35" t="str">
        <f>IF(O5671="","",IF(O5671&gt;AVERAGE('Base de datos limpia'!$O$2:$O$8001),"Alto","Normal"))
</f>
        <v>Alto</v>
      </c>
      <c r="T5671" s="35" t="str">
        <f t="shared" si="5"/>
        <v>Gamer intensivo</v>
      </c>
      <c r="U5671" s="35"/>
    </row>
    <row r="5672">
      <c r="A5672" s="28">
        <v>5671.0</v>
      </c>
      <c r="B5672" s="28">
        <v>20.0</v>
      </c>
      <c r="C5672" s="28" t="str">
        <f>TRIM(PROPER('Base de datos cruda'!C5672))</f>
        <v>Male</v>
      </c>
      <c r="D5672" s="28">
        <v>1.35</v>
      </c>
      <c r="E5672" s="28">
        <v>6.58</v>
      </c>
      <c r="F5672" s="28">
        <v>7.06</v>
      </c>
      <c r="G5672" s="28">
        <v>63.41</v>
      </c>
      <c r="H5672" s="28" t="str">
        <f>TRIM(PROPER('Base de datos cruda'!H5672))</f>
        <v>Casual</v>
      </c>
      <c r="I5672" s="28">
        <v>0.72</v>
      </c>
      <c r="J5672" s="28">
        <v>4.96</v>
      </c>
      <c r="K5672" s="28">
        <v>313.74</v>
      </c>
      <c r="L5672" s="28">
        <f>IF('Base de datos cruda'!L5672&lt;0,,'Base de datos cruda'!L5672)</f>
        <v>4.76</v>
      </c>
      <c r="M5672" s="28" t="str">
        <f>IF(TRIM(PROPER('Base de datos cruda'!M5672))="High","Alto",IF(TRIM(PROPER('Base de datos cruda'!M5672))="Medium","Medio","Bajo"))</f>
        <v>Medio</v>
      </c>
      <c r="N5672" s="29">
        <v>87.04</v>
      </c>
      <c r="O5672" s="32">
        <f t="shared" si="1"/>
        <v>87.04</v>
      </c>
      <c r="P5672" s="33">
        <f t="shared" si="2"/>
        <v>6.31</v>
      </c>
      <c r="Q5672" s="34">
        <f t="shared" si="3"/>
        <v>4.874074074</v>
      </c>
      <c r="R5672" s="35" t="str">
        <f t="shared" si="4"/>
        <v>Alto</v>
      </c>
      <c r="S5672" s="35" t="str">
        <f>IF(O5672="","",IF(O5672&gt;AVERAGE('Base de datos limpia'!$O$2:$O$8001),"Alto","Normal"))
</f>
        <v>Alto</v>
      </c>
      <c r="T5672" s="35" t="str">
        <f t="shared" si="5"/>
        <v>Gamer intensivo</v>
      </c>
      <c r="U5672" s="35"/>
    </row>
    <row r="5673">
      <c r="A5673" s="28">
        <v>5672.0</v>
      </c>
      <c r="B5673" s="28">
        <v>18.0</v>
      </c>
      <c r="C5673" s="28" t="str">
        <f>TRIM(PROPER('Base de datos cruda'!C5673))</f>
        <v>Male</v>
      </c>
      <c r="D5673" s="28">
        <v>6.04</v>
      </c>
      <c r="E5673" s="28">
        <v>5.51</v>
      </c>
      <c r="F5673" s="28">
        <v>4.81</v>
      </c>
      <c r="G5673" s="28">
        <v>99.63</v>
      </c>
      <c r="H5673" s="28" t="str">
        <f>TRIM(PROPER('Base de datos cruda'!H5673))</f>
        <v>Rpg</v>
      </c>
      <c r="I5673" s="28">
        <v>1.9</v>
      </c>
      <c r="J5673" s="28">
        <v>7.25</v>
      </c>
      <c r="K5673" s="28">
        <v>243.89</v>
      </c>
      <c r="L5673" s="28">
        <f>IF('Base de datos cruda'!L5673&lt;0,,'Base de datos cruda'!L5673)</f>
        <v>12.41</v>
      </c>
      <c r="M5673" s="28" t="str">
        <f>IF(TRIM(PROPER('Base de datos cruda'!M5673))="High","Alto",IF(TRIM(PROPER('Base de datos cruda'!M5673))="Medium","Medio","Bajo"))</f>
        <v>Bajo</v>
      </c>
      <c r="N5673" s="29">
        <v>57.4969254963922</v>
      </c>
      <c r="O5673" s="32">
        <f t="shared" si="1"/>
        <v>57.4969255</v>
      </c>
      <c r="P5673" s="33">
        <f t="shared" si="2"/>
        <v>13.29</v>
      </c>
      <c r="Q5673" s="34">
        <f t="shared" si="3"/>
        <v>0.9122516556</v>
      </c>
      <c r="R5673" s="35" t="str">
        <f t="shared" si="4"/>
        <v>Medio</v>
      </c>
      <c r="S5673" s="35" t="str">
        <f>IF(O5673="","",IF(O5673&gt;AVERAGE('Base de datos limpia'!$O$2:$O$8001),"Alto","Normal"))
</f>
        <v>Normal</v>
      </c>
      <c r="T5673" s="35" t="str">
        <f t="shared" si="5"/>
        <v>Gamer moderado</v>
      </c>
      <c r="U5673" s="35"/>
    </row>
    <row r="5674">
      <c r="A5674" s="28">
        <v>5673.0</v>
      </c>
      <c r="B5674" s="28">
        <v>17.0</v>
      </c>
      <c r="C5674" s="28" t="str">
        <f>TRIM(PROPER('Base de datos cruda'!C5674))</f>
        <v>Female</v>
      </c>
      <c r="D5674" s="28">
        <v>5.51</v>
      </c>
      <c r="E5674" s="28">
        <v>4.37</v>
      </c>
      <c r="F5674" s="28">
        <v>4.38</v>
      </c>
      <c r="G5674" s="28">
        <v>89.91</v>
      </c>
      <c r="H5674" s="28" t="str">
        <f>TRIM(PROPER('Base de datos cruda'!H5674))</f>
        <v>Fps</v>
      </c>
      <c r="I5674" s="28">
        <v>1.3</v>
      </c>
      <c r="J5674" s="28">
        <v>6.97</v>
      </c>
      <c r="K5674" s="28">
        <v>264.09</v>
      </c>
      <c r="L5674" s="28">
        <f>IF('Base de datos cruda'!L5674&lt;0,,'Base de datos cruda'!L5674)</f>
        <v>14.11</v>
      </c>
      <c r="M5674" s="28" t="str">
        <f>IF(TRIM(PROPER('Base de datos cruda'!M5674))="High","Alto",IF(TRIM(PROPER('Base de datos cruda'!M5674))="Medium","Medio","Bajo"))</f>
        <v>Bajo</v>
      </c>
      <c r="N5674" s="29">
        <v>41.36</v>
      </c>
      <c r="O5674" s="32">
        <f t="shared" si="1"/>
        <v>41.36</v>
      </c>
      <c r="P5674" s="33">
        <f t="shared" si="2"/>
        <v>12.48</v>
      </c>
      <c r="Q5674" s="34">
        <f t="shared" si="3"/>
        <v>0.7931034483</v>
      </c>
      <c r="R5674" s="35" t="str">
        <f t="shared" si="4"/>
        <v>Bajo</v>
      </c>
      <c r="S5674" s="35" t="str">
        <f>IF(O5674="","",IF(O5674&gt;AVERAGE('Base de datos limpia'!$O$2:$O$8001),"Alto","Normal"))
</f>
        <v>Normal</v>
      </c>
      <c r="T5674" s="35" t="str">
        <f t="shared" si="5"/>
        <v>Gamer moderado</v>
      </c>
      <c r="U5674" s="35"/>
    </row>
    <row r="5675">
      <c r="A5675" s="28">
        <v>5674.0</v>
      </c>
      <c r="B5675" s="28">
        <v>16.0</v>
      </c>
      <c r="C5675" s="28" t="str">
        <f>TRIM(PROPER('Base de datos cruda'!C5675))</f>
        <v>Female</v>
      </c>
      <c r="D5675" s="28">
        <v>1.07</v>
      </c>
      <c r="E5675" s="28">
        <v>3.01</v>
      </c>
      <c r="F5675" s="28">
        <v>4.97</v>
      </c>
      <c r="G5675" s="28">
        <v>92.16</v>
      </c>
      <c r="H5675" s="28" t="str">
        <f>TRIM(PROPER('Base de datos cruda'!H5675))</f>
        <v>Casual</v>
      </c>
      <c r="I5675" s="28">
        <v>3.23</v>
      </c>
      <c r="J5675" s="28">
        <v>2.56</v>
      </c>
      <c r="K5675" s="28">
        <v>314.6</v>
      </c>
      <c r="L5675" s="28">
        <f>IF('Base de datos cruda'!L5675&lt;0,,'Base de datos cruda'!L5675)</f>
        <v>2.05</v>
      </c>
      <c r="M5675" s="28" t="str">
        <f>IF(TRIM(PROPER('Base de datos cruda'!M5675))="High","Alto",IF(TRIM(PROPER('Base de datos cruda'!M5675))="Medium","Medio","Bajo"))</f>
        <v>Medio</v>
      </c>
      <c r="N5675" s="29">
        <v>74.87</v>
      </c>
      <c r="O5675" s="32">
        <f t="shared" si="1"/>
        <v>74.87</v>
      </c>
      <c r="P5675" s="33">
        <f t="shared" si="2"/>
        <v>3.63</v>
      </c>
      <c r="Q5675" s="34">
        <f t="shared" si="3"/>
        <v>2.813084112</v>
      </c>
      <c r="R5675" s="35" t="str">
        <f t="shared" si="4"/>
        <v>Alto</v>
      </c>
      <c r="S5675" s="35" t="str">
        <f>IF(O5675="","",IF(O5675&gt;AVERAGE('Base de datos limpia'!$O$2:$O$8001),"Alto","Normal"))
</f>
        <v>Alto</v>
      </c>
      <c r="T5675" s="35" t="str">
        <f t="shared" si="5"/>
        <v>Gamer moderado</v>
      </c>
      <c r="U5675" s="35"/>
    </row>
    <row r="5676">
      <c r="A5676" s="28">
        <v>5675.0</v>
      </c>
      <c r="B5676" s="28">
        <v>17.0</v>
      </c>
      <c r="C5676" s="28" t="str">
        <f>TRIM(PROPER('Base de datos cruda'!C5676))</f>
        <v>Male</v>
      </c>
      <c r="D5676" s="28">
        <v>4.02</v>
      </c>
      <c r="E5676" s="28">
        <v>6.02</v>
      </c>
      <c r="F5676" s="28">
        <v>6.1</v>
      </c>
      <c r="G5676" s="28">
        <v>84.11</v>
      </c>
      <c r="H5676" s="28" t="str">
        <f>TRIM(PROPER('Base de datos cruda'!H5676))</f>
        <v>Fps</v>
      </c>
      <c r="I5676" s="28">
        <v>4.6</v>
      </c>
      <c r="J5676" s="28">
        <v>8.36</v>
      </c>
      <c r="K5676" s="28">
        <v>284.55</v>
      </c>
      <c r="L5676" s="28">
        <f>IF('Base de datos cruda'!L5676&lt;0,,'Base de datos cruda'!L5676)</f>
        <v>7.99</v>
      </c>
      <c r="M5676" s="28" t="str">
        <f>IF(TRIM(PROPER('Base de datos cruda'!M5676))="High","Alto",IF(TRIM(PROPER('Base de datos cruda'!M5676))="Medium","Medio","Bajo"))</f>
        <v>Medio</v>
      </c>
      <c r="N5676" s="29">
        <v>76.62</v>
      </c>
      <c r="O5676" s="32">
        <f t="shared" si="1"/>
        <v>76.62</v>
      </c>
      <c r="P5676" s="33">
        <f t="shared" si="2"/>
        <v>12.38</v>
      </c>
      <c r="Q5676" s="34">
        <f t="shared" si="3"/>
        <v>1.497512438</v>
      </c>
      <c r="R5676" s="35" t="str">
        <f t="shared" si="4"/>
        <v>Alto</v>
      </c>
      <c r="S5676" s="35" t="str">
        <f>IF(O5676="","",IF(O5676&gt;AVERAGE('Base de datos limpia'!$O$2:$O$8001),"Alto","Normal"))
</f>
        <v>Alto</v>
      </c>
      <c r="T5676" s="35" t="str">
        <f t="shared" si="5"/>
        <v>Gamer intensivo</v>
      </c>
      <c r="U5676" s="35"/>
    </row>
    <row r="5677">
      <c r="A5677" s="28">
        <v>5676.0</v>
      </c>
      <c r="B5677" s="28">
        <v>21.0</v>
      </c>
      <c r="C5677" s="28" t="str">
        <f>TRIM(PROPER('Base de datos cruda'!C5677))</f>
        <v>Other</v>
      </c>
      <c r="D5677" s="28">
        <v>6.25</v>
      </c>
      <c r="E5677" s="28">
        <v>9.01</v>
      </c>
      <c r="F5677" s="28">
        <v>8.44</v>
      </c>
      <c r="G5677" s="28">
        <v>76.79</v>
      </c>
      <c r="H5677" s="28" t="str">
        <f>TRIM(PROPER('Base de datos cruda'!H5677))</f>
        <v>Fps</v>
      </c>
      <c r="I5677" s="28">
        <v>0.83</v>
      </c>
      <c r="J5677" s="28">
        <v>8.75</v>
      </c>
      <c r="K5677" s="28">
        <v>231.56</v>
      </c>
      <c r="L5677" s="28">
        <f>IF('Base de datos cruda'!L5677&lt;0,,'Base de datos cruda'!L5677)</f>
        <v>8.69</v>
      </c>
      <c r="M5677" s="28" t="str">
        <f>IF(TRIM(PROPER('Base de datos cruda'!M5677))="High","Alto",IF(TRIM(PROPER('Base de datos cruda'!M5677))="Medium","Medio","Bajo"))</f>
        <v>Bajo</v>
      </c>
      <c r="N5677" s="29">
        <v>94.0844926292403</v>
      </c>
      <c r="O5677" s="32">
        <f t="shared" si="1"/>
        <v>94.08449263</v>
      </c>
      <c r="P5677" s="33">
        <f t="shared" si="2"/>
        <v>15</v>
      </c>
      <c r="Q5677" s="34">
        <f t="shared" si="3"/>
        <v>1.4416</v>
      </c>
      <c r="R5677" s="35" t="str">
        <f t="shared" si="4"/>
        <v>Alto</v>
      </c>
      <c r="S5677" s="35" t="str">
        <f>IF(O5677="","",IF(O5677&gt;AVERAGE('Base de datos limpia'!$O$2:$O$8001),"Alto","Normal"))
</f>
        <v>Alto</v>
      </c>
      <c r="T5677" s="35" t="str">
        <f t="shared" si="5"/>
        <v>Gamer intensivo</v>
      </c>
      <c r="U5677" s="35"/>
    </row>
    <row r="5678">
      <c r="A5678" s="28">
        <v>5677.0</v>
      </c>
      <c r="B5678" s="28">
        <v>23.0</v>
      </c>
      <c r="C5678" s="28" t="str">
        <f>TRIM(PROPER('Base de datos cruda'!C5678))</f>
        <v>Male</v>
      </c>
      <c r="D5678" s="28">
        <v>1.75</v>
      </c>
      <c r="E5678" s="28">
        <v>6.35</v>
      </c>
      <c r="F5678" s="28">
        <v>6.66</v>
      </c>
      <c r="G5678" s="28">
        <v>85.17</v>
      </c>
      <c r="H5678" s="28" t="str">
        <f>TRIM(PROPER('Base de datos cruda'!H5678))</f>
        <v>Fps</v>
      </c>
      <c r="I5678" s="28">
        <v>0.95</v>
      </c>
      <c r="J5678" s="28">
        <v>5.56</v>
      </c>
      <c r="K5678" s="28">
        <v>299.75</v>
      </c>
      <c r="L5678" s="28">
        <f>IF('Base de datos cruda'!L5678&lt;0,,'Base de datos cruda'!L5678)</f>
        <v>5.45</v>
      </c>
      <c r="M5678" s="28" t="str">
        <f>IF(TRIM(PROPER('Base de datos cruda'!M5678))="High","Alto",IF(TRIM(PROPER('Base de datos cruda'!M5678))="Medium","Medio","Bajo"))</f>
        <v>Medio</v>
      </c>
      <c r="N5678" s="29">
        <v>99.15</v>
      </c>
      <c r="O5678" s="32">
        <f t="shared" si="1"/>
        <v>99.15</v>
      </c>
      <c r="P5678" s="33">
        <f t="shared" si="2"/>
        <v>7.31</v>
      </c>
      <c r="Q5678" s="34">
        <f t="shared" si="3"/>
        <v>3.628571429</v>
      </c>
      <c r="R5678" s="35" t="str">
        <f t="shared" si="4"/>
        <v>Alto</v>
      </c>
      <c r="S5678" s="35" t="str">
        <f>IF(O5678="","",IF(O5678&gt;AVERAGE('Base de datos limpia'!$O$2:$O$8001),"Alto","Normal"))
</f>
        <v>Alto</v>
      </c>
      <c r="T5678" s="35" t="str">
        <f t="shared" si="5"/>
        <v>Gamer intensivo</v>
      </c>
      <c r="U5678" s="35"/>
    </row>
    <row r="5679">
      <c r="A5679" s="28">
        <v>5678.0</v>
      </c>
      <c r="B5679" s="28">
        <v>18.0</v>
      </c>
      <c r="C5679" s="28" t="str">
        <f>TRIM(PROPER('Base de datos cruda'!C5679))</f>
        <v>Male</v>
      </c>
      <c r="D5679" s="28">
        <v>6.97</v>
      </c>
      <c r="E5679" s="28">
        <v>9.28</v>
      </c>
      <c r="F5679" s="28">
        <v>7.74</v>
      </c>
      <c r="G5679" s="28">
        <v>63.7</v>
      </c>
      <c r="H5679" s="28" t="str">
        <f>TRIM(PROPER('Base de datos cruda'!H5679))</f>
        <v>Fps</v>
      </c>
      <c r="I5679" s="28">
        <v>3.0</v>
      </c>
      <c r="J5679" s="28">
        <v>8.34</v>
      </c>
      <c r="K5679" s="28">
        <v>247.34</v>
      </c>
      <c r="L5679" s="28">
        <f>IF('Base de datos cruda'!L5679&lt;0,,'Base de datos cruda'!L5679)</f>
        <v>14.52</v>
      </c>
      <c r="M5679" s="28" t="str">
        <f>IF(TRIM(PROPER('Base de datos cruda'!M5679))="High","Alto",IF(TRIM(PROPER('Base de datos cruda'!M5679))="Medium","Medio","Bajo"))</f>
        <v>Bajo</v>
      </c>
      <c r="N5679" s="29">
        <v>95.7056989181405</v>
      </c>
      <c r="O5679" s="32">
        <f t="shared" si="1"/>
        <v>95.70569892</v>
      </c>
      <c r="P5679" s="33">
        <f t="shared" si="2"/>
        <v>15.31</v>
      </c>
      <c r="Q5679" s="34">
        <f t="shared" si="3"/>
        <v>1.331420373</v>
      </c>
      <c r="R5679" s="35" t="str">
        <f t="shared" si="4"/>
        <v>Alto</v>
      </c>
      <c r="S5679" s="35" t="str">
        <f>IF(O5679="","",IF(O5679&gt;AVERAGE('Base de datos limpia'!$O$2:$O$8001),"Alto","Normal"))
</f>
        <v>Alto</v>
      </c>
      <c r="T5679" s="35" t="str">
        <f t="shared" si="5"/>
        <v>Gamer intensivo</v>
      </c>
      <c r="U5679" s="35"/>
    </row>
    <row r="5680">
      <c r="A5680" s="28">
        <v>5679.0</v>
      </c>
      <c r="B5680" s="28">
        <v>24.0</v>
      </c>
      <c r="C5680" s="28" t="str">
        <f>TRIM(PROPER('Base de datos cruda'!C5680))</f>
        <v>Male</v>
      </c>
      <c r="D5680" s="28">
        <v>0.42</v>
      </c>
      <c r="E5680" s="28">
        <v>4.21</v>
      </c>
      <c r="F5680" s="28">
        <v>4.87</v>
      </c>
      <c r="G5680" s="28">
        <v>90.31</v>
      </c>
      <c r="H5680" s="28" t="str">
        <f>TRIM(PROPER('Base de datos cruda'!H5680))</f>
        <v>Fps</v>
      </c>
      <c r="I5680" s="28">
        <v>2.27</v>
      </c>
      <c r="J5680" s="28">
        <v>5.88</v>
      </c>
      <c r="K5680" s="28">
        <v>305.6</v>
      </c>
      <c r="L5680" s="28">
        <f>IF('Base de datos cruda'!L5680&lt;0,,'Base de datos cruda'!L5680)</f>
        <v>6.11</v>
      </c>
      <c r="M5680" s="28" t="str">
        <f>IF(TRIM(PROPER('Base de datos cruda'!M5680))="High","Alto",IF(TRIM(PROPER('Base de datos cruda'!M5680))="Medium","Medio","Bajo"))</f>
        <v>Medio</v>
      </c>
      <c r="N5680" s="29">
        <v>80.52</v>
      </c>
      <c r="O5680" s="32">
        <f t="shared" si="1"/>
        <v>80.52</v>
      </c>
      <c r="P5680" s="33">
        <f t="shared" si="2"/>
        <v>6.3</v>
      </c>
      <c r="Q5680" s="34">
        <f t="shared" si="3"/>
        <v>10.02380952</v>
      </c>
      <c r="R5680" s="35" t="str">
        <f t="shared" si="4"/>
        <v>Alto</v>
      </c>
      <c r="S5680" s="35" t="str">
        <f>IF(O5680="","",IF(O5680&gt;AVERAGE('Base de datos limpia'!$O$2:$O$8001),"Alto","Normal"))
</f>
        <v>Alto</v>
      </c>
      <c r="T5680" s="35" t="str">
        <f t="shared" si="5"/>
        <v>Gamer moderado</v>
      </c>
      <c r="U5680" s="35"/>
    </row>
    <row r="5681">
      <c r="A5681" s="28">
        <v>5680.0</v>
      </c>
      <c r="B5681" s="28">
        <v>24.0</v>
      </c>
      <c r="C5681" s="28" t="str">
        <f>TRIM(PROPER('Base de datos cruda'!C5681))</f>
        <v>Male</v>
      </c>
      <c r="D5681" s="28">
        <v>6.26</v>
      </c>
      <c r="E5681" s="28">
        <v>7.26</v>
      </c>
      <c r="F5681" s="28">
        <v>4.53</v>
      </c>
      <c r="G5681" s="28">
        <v>81.63</v>
      </c>
      <c r="H5681" s="28" t="str">
        <f>TRIM(PROPER('Base de datos cruda'!H5681))</f>
        <v>Rpg</v>
      </c>
      <c r="I5681" s="28">
        <v>3.59</v>
      </c>
      <c r="J5681" s="28">
        <v>8.78</v>
      </c>
      <c r="K5681" s="28">
        <v>250.1</v>
      </c>
      <c r="L5681" s="28">
        <f>IF('Base de datos cruda'!L5681&lt;0,,'Base de datos cruda'!L5681)</f>
        <v>12.04</v>
      </c>
      <c r="M5681" s="28" t="str">
        <f>IF(TRIM(PROPER('Base de datos cruda'!M5681))="High","Alto",IF(TRIM(PROPER('Base de datos cruda'!M5681))="Medium","Medio","Bajo"))</f>
        <v>Alto</v>
      </c>
      <c r="N5681" s="29">
        <v>62.6183944564429</v>
      </c>
      <c r="O5681" s="32">
        <f t="shared" si="1"/>
        <v>62.61839446</v>
      </c>
      <c r="P5681" s="33">
        <f t="shared" si="2"/>
        <v>15.04</v>
      </c>
      <c r="Q5681" s="34">
        <f t="shared" si="3"/>
        <v>1.159744409</v>
      </c>
      <c r="R5681" s="35" t="str">
        <f t="shared" si="4"/>
        <v>Medio</v>
      </c>
      <c r="S5681" s="35" t="str">
        <f>IF(O5681="","",IF(O5681&gt;AVERAGE('Base de datos limpia'!$O$2:$O$8001),"Alto","Normal"))
</f>
        <v>Normal</v>
      </c>
      <c r="T5681" s="35" t="str">
        <f t="shared" si="5"/>
        <v>Gamer intensivo</v>
      </c>
      <c r="U5681" s="35"/>
    </row>
    <row r="5682">
      <c r="A5682" s="28">
        <v>5681.0</v>
      </c>
      <c r="B5682" s="28">
        <v>17.0</v>
      </c>
      <c r="C5682" s="28" t="str">
        <f>TRIM(PROPER('Base de datos cruda'!C5682))</f>
        <v>Female</v>
      </c>
      <c r="D5682" s="28">
        <v>4.93</v>
      </c>
      <c r="E5682" s="28">
        <v>6.84</v>
      </c>
      <c r="F5682" s="28">
        <v>5.2</v>
      </c>
      <c r="G5682" s="28">
        <v>98.27</v>
      </c>
      <c r="H5682" s="28" t="str">
        <f>TRIM(PROPER('Base de datos cruda'!H5682))</f>
        <v>Fps</v>
      </c>
      <c r="I5682" s="28">
        <v>1.44</v>
      </c>
      <c r="J5682" s="28">
        <v>9.82</v>
      </c>
      <c r="K5682" s="28">
        <v>266.55</v>
      </c>
      <c r="L5682" s="28">
        <f>IF('Base de datos cruda'!L5682&lt;0,,'Base de datos cruda'!L5682)</f>
        <v>13.81</v>
      </c>
      <c r="M5682" s="28" t="str">
        <f>IF(TRIM(PROPER('Base de datos cruda'!M5682))="High","Alto",IF(TRIM(PROPER('Base de datos cruda'!M5682))="Medium","Medio","Bajo"))</f>
        <v>Medio</v>
      </c>
      <c r="N5682" s="29">
        <v>57.33</v>
      </c>
      <c r="O5682" s="32">
        <f t="shared" si="1"/>
        <v>57.33</v>
      </c>
      <c r="P5682" s="33">
        <f t="shared" si="2"/>
        <v>14.75</v>
      </c>
      <c r="Q5682" s="34">
        <f t="shared" si="3"/>
        <v>1.387423935</v>
      </c>
      <c r="R5682" s="35" t="str">
        <f t="shared" si="4"/>
        <v>Medio</v>
      </c>
      <c r="S5682" s="35" t="str">
        <f>IF(O5682="","",IF(O5682&gt;AVERAGE('Base de datos limpia'!$O$2:$O$8001),"Alto","Normal"))
</f>
        <v>Normal</v>
      </c>
      <c r="T5682" s="35" t="str">
        <f t="shared" si="5"/>
        <v>Gamer intensivo</v>
      </c>
      <c r="U5682" s="35"/>
    </row>
    <row r="5683">
      <c r="A5683" s="28">
        <v>5682.0</v>
      </c>
      <c r="B5683" s="28">
        <v>23.0</v>
      </c>
      <c r="C5683" s="28" t="str">
        <f>TRIM(PROPER('Base de datos cruda'!C5683))</f>
        <v>Female</v>
      </c>
      <c r="D5683" s="28">
        <v>2.52</v>
      </c>
      <c r="E5683" s="28">
        <v>7.03</v>
      </c>
      <c r="F5683" s="28">
        <v>5.57</v>
      </c>
      <c r="G5683" s="28">
        <v>85.5</v>
      </c>
      <c r="H5683" s="28" t="str">
        <f>TRIM(PROPER('Base de datos cruda'!H5683))</f>
        <v>Fps</v>
      </c>
      <c r="I5683" s="28">
        <v>2.72</v>
      </c>
      <c r="J5683" s="28">
        <v>7.65</v>
      </c>
      <c r="K5683" s="28">
        <v>296.77</v>
      </c>
      <c r="L5683" s="28">
        <f>IF('Base de datos cruda'!L5683&lt;0,,'Base de datos cruda'!L5683)</f>
        <v>2.64</v>
      </c>
      <c r="M5683" s="28" t="str">
        <f>IF(TRIM(PROPER('Base de datos cruda'!M5683))="High","Alto",IF(TRIM(PROPER('Base de datos cruda'!M5683))="Medium","Medio","Bajo"))</f>
        <v>Alto</v>
      </c>
      <c r="N5683" s="29">
        <v>85.82</v>
      </c>
      <c r="O5683" s="32">
        <f t="shared" si="1"/>
        <v>85.82</v>
      </c>
      <c r="P5683" s="33">
        <f t="shared" si="2"/>
        <v>10.17</v>
      </c>
      <c r="Q5683" s="34">
        <f t="shared" si="3"/>
        <v>2.78968254</v>
      </c>
      <c r="R5683" s="35" t="str">
        <f t="shared" si="4"/>
        <v>Alto</v>
      </c>
      <c r="S5683" s="35" t="str">
        <f>IF(O5683="","",IF(O5683&gt;AVERAGE('Base de datos limpia'!$O$2:$O$8001),"Alto","Normal"))
</f>
        <v>Alto</v>
      </c>
      <c r="T5683" s="35" t="str">
        <f t="shared" si="5"/>
        <v>Gamer intensivo</v>
      </c>
      <c r="U5683" s="35"/>
    </row>
    <row r="5684">
      <c r="A5684" s="28">
        <v>5683.0</v>
      </c>
      <c r="B5684" s="28">
        <v>20.0</v>
      </c>
      <c r="C5684" s="28" t="str">
        <f>TRIM(PROPER('Base de datos cruda'!C5684))</f>
        <v>Male</v>
      </c>
      <c r="D5684" s="28">
        <v>5.77</v>
      </c>
      <c r="E5684" s="28">
        <v>6.81</v>
      </c>
      <c r="F5684" s="28">
        <v>6.74</v>
      </c>
      <c r="G5684" s="28">
        <v>66.07</v>
      </c>
      <c r="H5684" s="28" t="str">
        <f>TRIM(PROPER('Base de datos cruda'!H5684))</f>
        <v>Casual</v>
      </c>
      <c r="I5684" s="28">
        <v>1.93</v>
      </c>
      <c r="J5684" s="28">
        <v>11.71</v>
      </c>
      <c r="K5684" s="28">
        <v>254.1</v>
      </c>
      <c r="L5684" s="28">
        <f>IF('Base de datos cruda'!L5684&lt;0,,'Base de datos cruda'!L5684)</f>
        <v>11.91</v>
      </c>
      <c r="M5684" s="28" t="str">
        <f>IF(TRIM(PROPER('Base de datos cruda'!M5684))="High","Alto",IF(TRIM(PROPER('Base de datos cruda'!M5684))="Medium","Medio","Bajo"))</f>
        <v>Bajo</v>
      </c>
      <c r="N5684" s="29">
        <v>62.06</v>
      </c>
      <c r="O5684" s="32">
        <f t="shared" si="1"/>
        <v>62.06</v>
      </c>
      <c r="P5684" s="33">
        <f t="shared" si="2"/>
        <v>17.48</v>
      </c>
      <c r="Q5684" s="34">
        <f t="shared" si="3"/>
        <v>1.180242634</v>
      </c>
      <c r="R5684" s="35" t="str">
        <f t="shared" si="4"/>
        <v>Medio</v>
      </c>
      <c r="S5684" s="35" t="str">
        <f>IF(O5684="","",IF(O5684&gt;AVERAGE('Base de datos limpia'!$O$2:$O$8001),"Alto","Normal"))
</f>
        <v>Normal</v>
      </c>
      <c r="T5684" s="35" t="str">
        <f t="shared" si="5"/>
        <v>Gamer intensivo</v>
      </c>
      <c r="U5684" s="35"/>
    </row>
    <row r="5685">
      <c r="A5685" s="28">
        <v>5684.0</v>
      </c>
      <c r="B5685" s="28">
        <v>19.0</v>
      </c>
      <c r="C5685" s="28" t="str">
        <f>TRIM(PROPER('Base de datos cruda'!C5685))</f>
        <v>Female</v>
      </c>
      <c r="D5685" s="28">
        <v>6.26</v>
      </c>
      <c r="E5685" s="28">
        <v>2.99</v>
      </c>
      <c r="F5685" s="28">
        <v>8.41</v>
      </c>
      <c r="G5685" s="28">
        <v>79.1</v>
      </c>
      <c r="H5685" s="28" t="str">
        <f>TRIM(PROPER('Base de datos cruda'!H5685))</f>
        <v>Casual</v>
      </c>
      <c r="I5685" s="28">
        <v>1.41</v>
      </c>
      <c r="J5685" s="28">
        <v>10.97</v>
      </c>
      <c r="K5685" s="28">
        <v>251.06</v>
      </c>
      <c r="L5685" s="28">
        <f>IF('Base de datos cruda'!L5685&lt;0,,'Base de datos cruda'!L5685)</f>
        <v>15.64</v>
      </c>
      <c r="M5685" s="28" t="str">
        <f>IF(TRIM(PROPER('Base de datos cruda'!M5685))="High","Alto",IF(TRIM(PROPER('Base de datos cruda'!M5685))="Medium","Medio","Bajo"))</f>
        <v>Bajo</v>
      </c>
      <c r="N5685" s="29">
        <v>44.53</v>
      </c>
      <c r="O5685" s="32">
        <f t="shared" si="1"/>
        <v>44.53</v>
      </c>
      <c r="P5685" s="33">
        <f t="shared" si="2"/>
        <v>17.23</v>
      </c>
      <c r="Q5685" s="34">
        <f t="shared" si="3"/>
        <v>0.4776357827</v>
      </c>
      <c r="R5685" s="35" t="str">
        <f t="shared" si="4"/>
        <v>Bajo</v>
      </c>
      <c r="S5685" s="35" t="str">
        <f>IF(O5685="","",IF(O5685&gt;AVERAGE('Base de datos limpia'!$O$2:$O$8001),"Alto","Normal"))
</f>
        <v>Normal</v>
      </c>
      <c r="T5685" s="35" t="str">
        <f t="shared" si="5"/>
        <v>Gamer casual</v>
      </c>
      <c r="U5685" s="35"/>
    </row>
    <row r="5686">
      <c r="A5686" s="28">
        <v>5685.0</v>
      </c>
      <c r="B5686" s="28">
        <v>20.0</v>
      </c>
      <c r="C5686" s="28" t="str">
        <f>TRIM(PROPER('Base de datos cruda'!C5686))</f>
        <v>Female</v>
      </c>
      <c r="D5686" s="28">
        <v>7.47</v>
      </c>
      <c r="E5686" s="28">
        <v>2.29</v>
      </c>
      <c r="F5686" s="28">
        <v>6.13</v>
      </c>
      <c r="G5686" s="28">
        <v>62.31</v>
      </c>
      <c r="H5686" s="28" t="str">
        <f>TRIM(PROPER('Base de datos cruda'!H5686))</f>
        <v>Fps</v>
      </c>
      <c r="I5686" s="28">
        <v>3.65</v>
      </c>
      <c r="J5686" s="28">
        <v>10.68</v>
      </c>
      <c r="K5686" s="28">
        <v>234.69</v>
      </c>
      <c r="L5686" s="28">
        <f>IF('Base de datos cruda'!L5686&lt;0,,'Base de datos cruda'!L5686)</f>
        <v>17.92</v>
      </c>
      <c r="M5686" s="28" t="str">
        <f>IF(TRIM(PROPER('Base de datos cruda'!M5686))="High","Alto",IF(TRIM(PROPER('Base de datos cruda'!M5686))="Medium","Medio","Bajo"))</f>
        <v>Bajo</v>
      </c>
      <c r="N5686" s="29">
        <v>14.96</v>
      </c>
      <c r="O5686" s="32">
        <f t="shared" si="1"/>
        <v>14.96</v>
      </c>
      <c r="P5686" s="33">
        <f t="shared" si="2"/>
        <v>18.15</v>
      </c>
      <c r="Q5686" s="34">
        <f t="shared" si="3"/>
        <v>0.3065595716</v>
      </c>
      <c r="R5686" s="35" t="str">
        <f t="shared" si="4"/>
        <v>Bajo</v>
      </c>
      <c r="S5686" s="35" t="str">
        <f>IF(O5686="","",IF(O5686&gt;AVERAGE('Base de datos limpia'!$O$2:$O$8001),"Alto","Normal"))
</f>
        <v>Normal</v>
      </c>
      <c r="T5686" s="35" t="str">
        <f t="shared" si="5"/>
        <v>Gamer casual</v>
      </c>
      <c r="U5686" s="35"/>
    </row>
    <row r="5687">
      <c r="A5687" s="28">
        <v>5686.0</v>
      </c>
      <c r="B5687" s="28">
        <v>19.0</v>
      </c>
      <c r="C5687" s="28" t="str">
        <f>TRIM(PROPER('Base de datos cruda'!C5687))</f>
        <v>Female</v>
      </c>
      <c r="D5687" s="28">
        <v>2.94</v>
      </c>
      <c r="E5687" s="28">
        <v>9.81</v>
      </c>
      <c r="F5687" s="28">
        <v>6.59</v>
      </c>
      <c r="G5687" s="28">
        <v>89.82</v>
      </c>
      <c r="H5687" s="28" t="str">
        <f>TRIM(PROPER('Base de datos cruda'!H5687))</f>
        <v>Casual</v>
      </c>
      <c r="I5687" s="28">
        <v>3.98</v>
      </c>
      <c r="J5687" s="28">
        <v>4.7</v>
      </c>
      <c r="K5687" s="28">
        <v>296.57</v>
      </c>
      <c r="L5687" s="28">
        <f>IF('Base de datos cruda'!L5687&lt;0,,'Base de datos cruda'!L5687)</f>
        <v>3.44</v>
      </c>
      <c r="M5687" s="28" t="str">
        <f>IF(TRIM(PROPER('Base de datos cruda'!M5687))="High","Alto",IF(TRIM(PROPER('Base de datos cruda'!M5687))="Medium","Medio","Bajo"))</f>
        <v>Medio</v>
      </c>
      <c r="N5687" s="29">
        <v>100.0</v>
      </c>
      <c r="O5687" s="32">
        <f t="shared" si="1"/>
        <v>100</v>
      </c>
      <c r="P5687" s="33">
        <f t="shared" si="2"/>
        <v>7.64</v>
      </c>
      <c r="Q5687" s="34">
        <f t="shared" si="3"/>
        <v>3.336734694</v>
      </c>
      <c r="R5687" s="35" t="str">
        <f t="shared" si="4"/>
        <v>Alto</v>
      </c>
      <c r="S5687" s="35" t="str">
        <f>IF(O5687="","",IF(O5687&gt;AVERAGE('Base de datos limpia'!$O$2:$O$8001),"Alto","Normal"))
</f>
        <v>Alto</v>
      </c>
      <c r="T5687" s="35" t="str">
        <f t="shared" si="5"/>
        <v>Gamer intensivo</v>
      </c>
      <c r="U5687" s="35"/>
    </row>
    <row r="5688">
      <c r="A5688" s="28">
        <v>5687.0</v>
      </c>
      <c r="B5688" s="28">
        <v>23.0</v>
      </c>
      <c r="C5688" s="28" t="str">
        <f>TRIM(PROPER('Base de datos cruda'!C5688))</f>
        <v>Female</v>
      </c>
      <c r="D5688" s="28">
        <v>5.49</v>
      </c>
      <c r="E5688" s="28">
        <v>1.41</v>
      </c>
      <c r="F5688" s="28">
        <v>4.02</v>
      </c>
      <c r="G5688" s="28">
        <v>80.07</v>
      </c>
      <c r="H5688" s="28" t="str">
        <f>TRIM(PROPER('Base de datos cruda'!H5688))</f>
        <v>Rpg</v>
      </c>
      <c r="I5688" s="28">
        <v>1.64</v>
      </c>
      <c r="J5688" s="28">
        <v>6.73</v>
      </c>
      <c r="K5688" s="28">
        <v>246.94</v>
      </c>
      <c r="L5688" s="28">
        <f>IF('Base de datos cruda'!L5688&lt;0,,'Base de datos cruda'!L5688)</f>
        <v>10.01</v>
      </c>
      <c r="M5688" s="28" t="str">
        <f>IF(TRIM(PROPER('Base de datos cruda'!M5688))="High","Alto",IF(TRIM(PROPER('Base de datos cruda'!M5688))="Medium","Medio","Bajo"))</f>
        <v>Bajo</v>
      </c>
      <c r="N5688" s="29">
        <v>23.8775432327192</v>
      </c>
      <c r="O5688" s="32">
        <f t="shared" si="1"/>
        <v>23.87754323</v>
      </c>
      <c r="P5688" s="33">
        <f t="shared" si="2"/>
        <v>12.22</v>
      </c>
      <c r="Q5688" s="34">
        <f t="shared" si="3"/>
        <v>0.2568306011</v>
      </c>
      <c r="R5688" s="35" t="str">
        <f t="shared" si="4"/>
        <v>Bajo</v>
      </c>
      <c r="S5688" s="35" t="str">
        <f>IF(O5688="","",IF(O5688&gt;AVERAGE('Base de datos limpia'!$O$2:$O$8001),"Alto","Normal"))
</f>
        <v>Normal</v>
      </c>
      <c r="T5688" s="35" t="str">
        <f t="shared" si="5"/>
        <v>Gamer casual</v>
      </c>
      <c r="U5688" s="35"/>
    </row>
    <row r="5689">
      <c r="A5689" s="28">
        <v>5688.0</v>
      </c>
      <c r="B5689" s="28">
        <v>19.0</v>
      </c>
      <c r="C5689" s="28" t="str">
        <f>TRIM(PROPER('Base de datos cruda'!C5689))</f>
        <v>Male</v>
      </c>
      <c r="D5689" s="28">
        <v>4.82</v>
      </c>
      <c r="E5689" s="28">
        <v>5.21</v>
      </c>
      <c r="F5689" s="28">
        <v>4.17</v>
      </c>
      <c r="G5689" s="28">
        <v>74.79</v>
      </c>
      <c r="H5689" s="28" t="str">
        <f>TRIM(PROPER('Base de datos cruda'!H5689))</f>
        <v>Fps</v>
      </c>
      <c r="I5689" s="28">
        <v>3.11</v>
      </c>
      <c r="J5689" s="28">
        <v>10.25</v>
      </c>
      <c r="K5689" s="28">
        <v>265.56</v>
      </c>
      <c r="L5689" s="28">
        <f>IF('Base de datos cruda'!L5689&lt;0,,'Base de datos cruda'!L5689)</f>
        <v>12.45</v>
      </c>
      <c r="M5689" s="28" t="str">
        <f>IF(TRIM(PROPER('Base de datos cruda'!M5689))="High","Alto",IF(TRIM(PROPER('Base de datos cruda'!M5689))="Medium","Medio","Bajo"))</f>
        <v>Medio</v>
      </c>
      <c r="N5689" s="29">
        <v>56.87</v>
      </c>
      <c r="O5689" s="32">
        <f t="shared" si="1"/>
        <v>56.87</v>
      </c>
      <c r="P5689" s="33">
        <f t="shared" si="2"/>
        <v>15.07</v>
      </c>
      <c r="Q5689" s="34">
        <f t="shared" si="3"/>
        <v>1.080912863</v>
      </c>
      <c r="R5689" s="35" t="str">
        <f t="shared" si="4"/>
        <v>Medio</v>
      </c>
      <c r="S5689" s="35" t="str">
        <f>IF(O5689="","",IF(O5689&gt;AVERAGE('Base de datos limpia'!$O$2:$O$8001),"Alto","Normal"))
</f>
        <v>Normal</v>
      </c>
      <c r="T5689" s="35" t="str">
        <f t="shared" si="5"/>
        <v>Gamer moderado</v>
      </c>
      <c r="U5689" s="35"/>
    </row>
    <row r="5690">
      <c r="A5690" s="28">
        <v>5689.0</v>
      </c>
      <c r="B5690" s="28">
        <v>21.0</v>
      </c>
      <c r="C5690" s="28" t="str">
        <f>TRIM(PROPER('Base de datos cruda'!C5690))</f>
        <v>Female</v>
      </c>
      <c r="D5690" s="28">
        <v>4.2</v>
      </c>
      <c r="E5690" s="28">
        <v>4.83</v>
      </c>
      <c r="F5690" s="28">
        <v>4.42</v>
      </c>
      <c r="G5690" s="28">
        <v>98.74</v>
      </c>
      <c r="H5690" s="28" t="str">
        <f>TRIM(PROPER('Base de datos cruda'!H5690))</f>
        <v>Fps</v>
      </c>
      <c r="I5690" s="28">
        <v>0.89</v>
      </c>
      <c r="J5690" s="28">
        <v>7.43</v>
      </c>
      <c r="K5690" s="28">
        <v>281.79</v>
      </c>
      <c r="L5690" s="28">
        <f>IF('Base de datos cruda'!L5690&lt;0,,'Base de datos cruda'!L5690)</f>
        <v>9.82</v>
      </c>
      <c r="M5690" s="28" t="str">
        <f>IF(TRIM(PROPER('Base de datos cruda'!M5690))="High","Alto",IF(TRIM(PROPER('Base de datos cruda'!M5690))="Medium","Medio","Bajo"))</f>
        <v>Medio</v>
      </c>
      <c r="N5690" s="29">
        <v>75.5662240251588</v>
      </c>
      <c r="O5690" s="32">
        <f t="shared" si="1"/>
        <v>75.56622403</v>
      </c>
      <c r="P5690" s="33">
        <f t="shared" si="2"/>
        <v>11.63</v>
      </c>
      <c r="Q5690" s="34">
        <f t="shared" si="3"/>
        <v>1.15</v>
      </c>
      <c r="R5690" s="35" t="str">
        <f t="shared" si="4"/>
        <v>Alto</v>
      </c>
      <c r="S5690" s="35" t="str">
        <f>IF(O5690="","",IF(O5690&gt;AVERAGE('Base de datos limpia'!$O$2:$O$8001),"Alto","Normal"))
</f>
        <v>Alto</v>
      </c>
      <c r="T5690" s="35" t="str">
        <f t="shared" si="5"/>
        <v>Gamer moderado</v>
      </c>
      <c r="U5690" s="35"/>
    </row>
    <row r="5691">
      <c r="A5691" s="28">
        <v>5690.0</v>
      </c>
      <c r="B5691" s="28">
        <v>17.0</v>
      </c>
      <c r="C5691" s="28" t="str">
        <f>TRIM(PROPER('Base de datos cruda'!C5691))</f>
        <v>Male</v>
      </c>
      <c r="D5691" s="28">
        <v>7.12</v>
      </c>
      <c r="E5691" s="28">
        <v>4.24</v>
      </c>
      <c r="F5691" s="28">
        <v>7.49</v>
      </c>
      <c r="G5691" s="28">
        <v>97.62</v>
      </c>
      <c r="H5691" s="28" t="str">
        <f>TRIM(PROPER('Base de datos cruda'!H5691))</f>
        <v>Casual</v>
      </c>
      <c r="I5691" s="28">
        <v>3.95</v>
      </c>
      <c r="J5691" s="28">
        <v>11.87</v>
      </c>
      <c r="K5691" s="28">
        <v>226.72</v>
      </c>
      <c r="L5691" s="28">
        <f>IF('Base de datos cruda'!L5691&lt;0,,'Base de datos cruda'!L5691)</f>
        <v>17.71</v>
      </c>
      <c r="M5691" s="28" t="str">
        <f>IF(TRIM(PROPER('Base de datos cruda'!M5691))="High","Alto",IF(TRIM(PROPER('Base de datos cruda'!M5691))="Medium","Medio","Bajo"))</f>
        <v>Bajo</v>
      </c>
      <c r="N5691" s="29">
        <v>47.44</v>
      </c>
      <c r="O5691" s="32">
        <f t="shared" si="1"/>
        <v>47.44</v>
      </c>
      <c r="P5691" s="33">
        <f t="shared" si="2"/>
        <v>18.99</v>
      </c>
      <c r="Q5691" s="34">
        <f t="shared" si="3"/>
        <v>0.595505618</v>
      </c>
      <c r="R5691" s="35" t="str">
        <f t="shared" si="4"/>
        <v>Bajo</v>
      </c>
      <c r="S5691" s="35" t="str">
        <f>IF(O5691="","",IF(O5691&gt;AVERAGE('Base de datos limpia'!$O$2:$O$8001),"Alto","Normal"))
</f>
        <v>Normal</v>
      </c>
      <c r="T5691" s="35" t="str">
        <f t="shared" si="5"/>
        <v>Gamer moderado</v>
      </c>
      <c r="U5691" s="35"/>
    </row>
    <row r="5692">
      <c r="A5692" s="28">
        <v>5691.0</v>
      </c>
      <c r="B5692" s="28">
        <v>20.0</v>
      </c>
      <c r="C5692" s="28" t="str">
        <f>TRIM(PROPER('Base de datos cruda'!C5692))</f>
        <v>Female</v>
      </c>
      <c r="D5692" s="28">
        <v>0.03</v>
      </c>
      <c r="E5692" s="28">
        <v>8.04</v>
      </c>
      <c r="F5692" s="28">
        <v>6.43</v>
      </c>
      <c r="G5692" s="28">
        <v>98.11</v>
      </c>
      <c r="H5692" s="28" t="str">
        <f>TRIM(PROPER('Base de datos cruda'!H5692))</f>
        <v>Casual</v>
      </c>
      <c r="I5692" s="28">
        <v>1.41</v>
      </c>
      <c r="J5692" s="28">
        <v>3.51</v>
      </c>
      <c r="K5692" s="28">
        <v>312.73</v>
      </c>
      <c r="L5692" s="28">
        <f>IF('Base de datos cruda'!L5692&lt;0,,'Base de datos cruda'!L5692)</f>
        <v>3.63</v>
      </c>
      <c r="M5692" s="28" t="str">
        <f>IF(TRIM(PROPER('Base de datos cruda'!M5692))="High","Alto",IF(TRIM(PROPER('Base de datos cruda'!M5692))="Medium","Medio","Bajo"))</f>
        <v>Medio</v>
      </c>
      <c r="N5692" s="29">
        <v>100.0</v>
      </c>
      <c r="O5692" s="32">
        <f t="shared" si="1"/>
        <v>100</v>
      </c>
      <c r="P5692" s="33">
        <f t="shared" si="2"/>
        <v>3.54</v>
      </c>
      <c r="Q5692" s="34">
        <f t="shared" si="3"/>
        <v>268</v>
      </c>
      <c r="R5692" s="35" t="str">
        <f t="shared" si="4"/>
        <v>Alto</v>
      </c>
      <c r="S5692" s="35" t="str">
        <f>IF(O5692="","",IF(O5692&gt;AVERAGE('Base de datos limpia'!$O$2:$O$8001),"Alto","Normal"))
</f>
        <v>Alto</v>
      </c>
      <c r="T5692" s="35" t="str">
        <f t="shared" si="5"/>
        <v>Gamer intensivo</v>
      </c>
      <c r="U5692" s="35"/>
    </row>
    <row r="5693">
      <c r="A5693" s="28">
        <v>5692.0</v>
      </c>
      <c r="B5693" s="28">
        <v>21.0</v>
      </c>
      <c r="C5693" s="28" t="str">
        <f>TRIM(PROPER('Base de datos cruda'!C5693))</f>
        <v>Male</v>
      </c>
      <c r="D5693" s="28">
        <v>2.26</v>
      </c>
      <c r="E5693" s="28">
        <v>7.71</v>
      </c>
      <c r="F5693" s="28">
        <v>4.96</v>
      </c>
      <c r="G5693" s="28">
        <v>68.84</v>
      </c>
      <c r="H5693" s="28" t="str">
        <f>TRIM(PROPER('Base de datos cruda'!H5693))</f>
        <v>Casual</v>
      </c>
      <c r="I5693" s="28">
        <v>0.85</v>
      </c>
      <c r="J5693" s="28">
        <v>7.66</v>
      </c>
      <c r="K5693" s="28">
        <v>298.12</v>
      </c>
      <c r="L5693" s="28">
        <f>IF('Base de datos cruda'!L5693&lt;0,,'Base de datos cruda'!L5693)</f>
        <v>4.66</v>
      </c>
      <c r="M5693" s="28" t="str">
        <f>IF(TRIM(PROPER('Base de datos cruda'!M5693))="High","Alto",IF(TRIM(PROPER('Base de datos cruda'!M5693))="Medium","Medio","Bajo"))</f>
        <v>Alto</v>
      </c>
      <c r="N5693" s="29">
        <v>74.03</v>
      </c>
      <c r="O5693" s="32">
        <f t="shared" si="1"/>
        <v>74.03</v>
      </c>
      <c r="P5693" s="33">
        <f t="shared" si="2"/>
        <v>9.92</v>
      </c>
      <c r="Q5693" s="34">
        <f t="shared" si="3"/>
        <v>3.411504425</v>
      </c>
      <c r="R5693" s="35" t="str">
        <f t="shared" si="4"/>
        <v>Alto</v>
      </c>
      <c r="S5693" s="35" t="str">
        <f>IF(O5693="","",IF(O5693&gt;AVERAGE('Base de datos limpia'!$O$2:$O$8001),"Alto","Normal"))
</f>
        <v>Alto</v>
      </c>
      <c r="T5693" s="35" t="str">
        <f t="shared" si="5"/>
        <v>Gamer intensivo</v>
      </c>
      <c r="U5693" s="35"/>
    </row>
    <row r="5694">
      <c r="A5694" s="28">
        <v>5693.0</v>
      </c>
      <c r="B5694" s="28">
        <v>20.0</v>
      </c>
      <c r="C5694" s="28" t="str">
        <f>TRIM(PROPER('Base de datos cruda'!C5694))</f>
        <v>Female</v>
      </c>
      <c r="D5694" s="28">
        <v>4.31</v>
      </c>
      <c r="E5694" s="28">
        <v>9.15</v>
      </c>
      <c r="F5694" s="28">
        <v>6.96</v>
      </c>
      <c r="G5694" s="28">
        <v>89.14</v>
      </c>
      <c r="H5694" s="28" t="str">
        <f>TRIM(PROPER('Base de datos cruda'!H5694))</f>
        <v>Rpg</v>
      </c>
      <c r="I5694" s="28">
        <v>4.7</v>
      </c>
      <c r="J5694" s="28">
        <v>9.06</v>
      </c>
      <c r="K5694" s="28">
        <v>282.1</v>
      </c>
      <c r="L5694" s="28">
        <f>IF('Base de datos cruda'!L5694&lt;0,,'Base de datos cruda'!L5694)</f>
        <v>11.88</v>
      </c>
      <c r="M5694" s="28" t="str">
        <f>IF(TRIM(PROPER('Base de datos cruda'!M5694))="High","Alto",IF(TRIM(PROPER('Base de datos cruda'!M5694))="Medium","Medio","Bajo"))</f>
        <v>Medio</v>
      </c>
      <c r="N5694" s="29">
        <v>96.61</v>
      </c>
      <c r="O5694" s="32">
        <f t="shared" si="1"/>
        <v>96.61</v>
      </c>
      <c r="P5694" s="33">
        <f t="shared" si="2"/>
        <v>13.37</v>
      </c>
      <c r="Q5694" s="34">
        <f t="shared" si="3"/>
        <v>2.122969838</v>
      </c>
      <c r="R5694" s="35" t="str">
        <f t="shared" si="4"/>
        <v>Alto</v>
      </c>
      <c r="S5694" s="35" t="str">
        <f>IF(O5694="","",IF(O5694&gt;AVERAGE('Base de datos limpia'!$O$2:$O$8001),"Alto","Normal"))
</f>
        <v>Alto</v>
      </c>
      <c r="T5694" s="35" t="str">
        <f t="shared" si="5"/>
        <v>Gamer intensivo</v>
      </c>
      <c r="U5694" s="35"/>
    </row>
    <row r="5695">
      <c r="A5695" s="28">
        <v>5694.0</v>
      </c>
      <c r="B5695" s="28">
        <v>17.0</v>
      </c>
      <c r="C5695" s="28" t="str">
        <f>TRIM(PROPER('Base de datos cruda'!C5695))</f>
        <v>Female</v>
      </c>
      <c r="D5695" s="28">
        <v>1.43</v>
      </c>
      <c r="E5695" s="28">
        <v>4.56</v>
      </c>
      <c r="F5695" s="28">
        <v>6.72</v>
      </c>
      <c r="G5695" s="28">
        <v>97.82</v>
      </c>
      <c r="H5695" s="28" t="str">
        <f>TRIM(PROPER('Base de datos cruda'!H5695))</f>
        <v>Rpg</v>
      </c>
      <c r="I5695" s="28">
        <v>2.11</v>
      </c>
      <c r="J5695" s="28">
        <v>2.86</v>
      </c>
      <c r="K5695" s="28">
        <v>301.5</v>
      </c>
      <c r="L5695" s="28">
        <f>IF('Base de datos cruda'!L5695&lt;0,,'Base de datos cruda'!L5695)</f>
        <v>2.14</v>
      </c>
      <c r="M5695" s="28" t="str">
        <f>IF(TRIM(PROPER('Base de datos cruda'!M5695))="High","Alto",IF(TRIM(PROPER('Base de datos cruda'!M5695))="Medium","Medio","Bajo"))</f>
        <v>Medio</v>
      </c>
      <c r="N5695" s="29">
        <v>91.52</v>
      </c>
      <c r="O5695" s="32">
        <f t="shared" si="1"/>
        <v>91.52</v>
      </c>
      <c r="P5695" s="33">
        <f t="shared" si="2"/>
        <v>4.29</v>
      </c>
      <c r="Q5695" s="34">
        <f t="shared" si="3"/>
        <v>3.188811189</v>
      </c>
      <c r="R5695" s="35" t="str">
        <f t="shared" si="4"/>
        <v>Alto</v>
      </c>
      <c r="S5695" s="35" t="str">
        <f>IF(O5695="","",IF(O5695&gt;AVERAGE('Base de datos limpia'!$O$2:$O$8001),"Alto","Normal"))
</f>
        <v>Alto</v>
      </c>
      <c r="T5695" s="35" t="str">
        <f t="shared" si="5"/>
        <v>Gamer moderado</v>
      </c>
      <c r="U5695" s="35"/>
    </row>
    <row r="5696">
      <c r="A5696" s="28">
        <v>5695.0</v>
      </c>
      <c r="B5696" s="28">
        <v>22.0</v>
      </c>
      <c r="C5696" s="28" t="str">
        <f>TRIM(PROPER('Base de datos cruda'!C5696))</f>
        <v>Male</v>
      </c>
      <c r="D5696" s="28">
        <v>7.26</v>
      </c>
      <c r="E5696" s="28">
        <v>6.08</v>
      </c>
      <c r="F5696" s="28">
        <v>4.44</v>
      </c>
      <c r="G5696" s="28">
        <v>82.83</v>
      </c>
      <c r="H5696" s="28" t="str">
        <f>TRIM(PROPER('Base de datos cruda'!H5696))</f>
        <v>Rpg</v>
      </c>
      <c r="I5696" s="28">
        <v>3.22</v>
      </c>
      <c r="J5696" s="28">
        <v>12.02</v>
      </c>
      <c r="K5696" s="28">
        <v>233.84</v>
      </c>
      <c r="L5696" s="28">
        <f>IF('Base de datos cruda'!L5696&lt;0,,'Base de datos cruda'!L5696)</f>
        <v>17.57</v>
      </c>
      <c r="M5696" s="28" t="str">
        <f>IF(TRIM(PROPER('Base de datos cruda'!M5696))="High","Alto",IF(TRIM(PROPER('Base de datos cruda'!M5696))="Medium","Medio","Bajo"))</f>
        <v>Bajo</v>
      </c>
      <c r="N5696" s="29">
        <v>43.79</v>
      </c>
      <c r="O5696" s="32">
        <f t="shared" si="1"/>
        <v>43.79</v>
      </c>
      <c r="P5696" s="33">
        <f t="shared" si="2"/>
        <v>19.28</v>
      </c>
      <c r="Q5696" s="34">
        <f t="shared" si="3"/>
        <v>0.8374655647</v>
      </c>
      <c r="R5696" s="35" t="str">
        <f t="shared" si="4"/>
        <v>Bajo</v>
      </c>
      <c r="S5696" s="35" t="str">
        <f>IF(O5696="","",IF(O5696&gt;AVERAGE('Base de datos limpia'!$O$2:$O$8001),"Alto","Normal"))
</f>
        <v>Normal</v>
      </c>
      <c r="T5696" s="35" t="str">
        <f t="shared" si="5"/>
        <v>Gamer intensivo</v>
      </c>
      <c r="U5696" s="35"/>
    </row>
    <row r="5697">
      <c r="A5697" s="28">
        <v>5696.0</v>
      </c>
      <c r="B5697" s="28">
        <v>19.0</v>
      </c>
      <c r="C5697" s="28" t="str">
        <f>TRIM(PROPER('Base de datos cruda'!C5697))</f>
        <v>Male</v>
      </c>
      <c r="D5697" s="28">
        <v>5.18</v>
      </c>
      <c r="E5697" s="28">
        <v>9.03</v>
      </c>
      <c r="F5697" s="28">
        <v>7.2</v>
      </c>
      <c r="G5697" s="28">
        <v>68.57</v>
      </c>
      <c r="H5697" s="28" t="str">
        <f>TRIM(PROPER('Base de datos cruda'!H5697))</f>
        <v>Casual</v>
      </c>
      <c r="I5697" s="28">
        <v>4.05</v>
      </c>
      <c r="J5697" s="28">
        <v>7.51</v>
      </c>
      <c r="K5697" s="28">
        <v>261.48</v>
      </c>
      <c r="L5697" s="28">
        <f>IF('Base de datos cruda'!L5697&lt;0,,'Base de datos cruda'!L5697)</f>
        <v>10.59</v>
      </c>
      <c r="M5697" s="28" t="str">
        <f>IF(TRIM(PROPER('Base de datos cruda'!M5697))="High","Alto",IF(TRIM(PROPER('Base de datos cruda'!M5697))="Medium","Medio","Bajo"))</f>
        <v>Bajo</v>
      </c>
      <c r="N5697" s="29">
        <v>82.1878206273569</v>
      </c>
      <c r="O5697" s="32">
        <f t="shared" si="1"/>
        <v>82.18782063</v>
      </c>
      <c r="P5697" s="33">
        <f t="shared" si="2"/>
        <v>12.69</v>
      </c>
      <c r="Q5697" s="34">
        <f t="shared" si="3"/>
        <v>1.743243243</v>
      </c>
      <c r="R5697" s="35" t="str">
        <f t="shared" si="4"/>
        <v>Alto</v>
      </c>
      <c r="S5697" s="35" t="str">
        <f>IF(O5697="","",IF(O5697&gt;AVERAGE('Base de datos limpia'!$O$2:$O$8001),"Alto","Normal"))
</f>
        <v>Alto</v>
      </c>
      <c r="T5697" s="35" t="str">
        <f t="shared" si="5"/>
        <v>Gamer intensivo</v>
      </c>
      <c r="U5697" s="35"/>
    </row>
    <row r="5698">
      <c r="A5698" s="28">
        <v>5697.0</v>
      </c>
      <c r="B5698" s="28">
        <v>23.0</v>
      </c>
      <c r="C5698" s="28" t="str">
        <f>TRIM(PROPER('Base de datos cruda'!C5698))</f>
        <v>Female</v>
      </c>
      <c r="D5698" s="28">
        <v>3.82</v>
      </c>
      <c r="E5698" s="28">
        <v>9.94</v>
      </c>
      <c r="F5698" s="28">
        <v>7.84</v>
      </c>
      <c r="G5698" s="28">
        <v>92.71</v>
      </c>
      <c r="H5698" s="28" t="str">
        <f>TRIM(PROPER('Base de datos cruda'!H5698))</f>
        <v>Casual</v>
      </c>
      <c r="I5698" s="28">
        <v>3.43</v>
      </c>
      <c r="J5698" s="28">
        <v>8.69</v>
      </c>
      <c r="K5698" s="28">
        <v>269.29</v>
      </c>
      <c r="L5698" s="28">
        <f>IF('Base de datos cruda'!L5698&lt;0,,'Base de datos cruda'!L5698)</f>
        <v>12.23</v>
      </c>
      <c r="M5698" s="28" t="str">
        <f>IF(TRIM(PROPER('Base de datos cruda'!M5698))="High","Alto",IF(TRIM(PROPER('Base de datos cruda'!M5698))="Medium","Medio","Bajo"))</f>
        <v>Medio</v>
      </c>
      <c r="N5698" s="29">
        <v>95.83</v>
      </c>
      <c r="O5698" s="32">
        <f t="shared" si="1"/>
        <v>95.83</v>
      </c>
      <c r="P5698" s="33">
        <f t="shared" si="2"/>
        <v>12.51</v>
      </c>
      <c r="Q5698" s="34">
        <f t="shared" si="3"/>
        <v>2.602094241</v>
      </c>
      <c r="R5698" s="35" t="str">
        <f t="shared" si="4"/>
        <v>Alto</v>
      </c>
      <c r="S5698" s="35" t="str">
        <f>IF(O5698="","",IF(O5698&gt;AVERAGE('Base de datos limpia'!$O$2:$O$8001),"Alto","Normal"))
</f>
        <v>Alto</v>
      </c>
      <c r="T5698" s="35" t="str">
        <f t="shared" si="5"/>
        <v>Gamer intensivo</v>
      </c>
      <c r="U5698" s="35"/>
    </row>
    <row r="5699">
      <c r="A5699" s="28">
        <v>5698.0</v>
      </c>
      <c r="B5699" s="28">
        <v>22.0</v>
      </c>
      <c r="C5699" s="28" t="str">
        <f>TRIM(PROPER('Base de datos cruda'!C5699))</f>
        <v>Female</v>
      </c>
      <c r="D5699" s="28">
        <v>6.52</v>
      </c>
      <c r="E5699" s="28">
        <v>9.72</v>
      </c>
      <c r="F5699" s="28">
        <v>5.43</v>
      </c>
      <c r="G5699" s="28">
        <v>95.2</v>
      </c>
      <c r="H5699" s="28" t="str">
        <f>TRIM(PROPER('Base de datos cruda'!H5699))</f>
        <v>Fps</v>
      </c>
      <c r="I5699" s="28">
        <v>2.82</v>
      </c>
      <c r="J5699" s="28">
        <v>12.26</v>
      </c>
      <c r="K5699" s="28">
        <v>263.7</v>
      </c>
      <c r="L5699" s="28">
        <f>IF('Base de datos cruda'!L5699&lt;0,,'Base de datos cruda'!L5699)</f>
        <v>17.08</v>
      </c>
      <c r="M5699" s="28" t="str">
        <f>IF(TRIM(PROPER('Base de datos cruda'!M5699))="High","Alto",IF(TRIM(PROPER('Base de datos cruda'!M5699))="Medium","Medio","Bajo"))</f>
        <v>Alto</v>
      </c>
      <c r="N5699" s="29">
        <v>80.7247352721848</v>
      </c>
      <c r="O5699" s="32">
        <f t="shared" si="1"/>
        <v>80.72473527</v>
      </c>
      <c r="P5699" s="33">
        <f t="shared" si="2"/>
        <v>18.78</v>
      </c>
      <c r="Q5699" s="34">
        <f t="shared" si="3"/>
        <v>1.490797546</v>
      </c>
      <c r="R5699" s="35" t="str">
        <f t="shared" si="4"/>
        <v>Alto</v>
      </c>
      <c r="S5699" s="35" t="str">
        <f>IF(O5699="","",IF(O5699&gt;AVERAGE('Base de datos limpia'!$O$2:$O$8001),"Alto","Normal"))
</f>
        <v>Alto</v>
      </c>
      <c r="T5699" s="35" t="str">
        <f t="shared" si="5"/>
        <v>Gamer intensivo</v>
      </c>
      <c r="U5699" s="35"/>
    </row>
    <row r="5700">
      <c r="A5700" s="28">
        <v>5699.0</v>
      </c>
      <c r="B5700" s="28">
        <v>22.0</v>
      </c>
      <c r="C5700" s="28" t="str">
        <f>TRIM(PROPER('Base de datos cruda'!C5700))</f>
        <v>Male</v>
      </c>
      <c r="D5700" s="28">
        <v>3.61</v>
      </c>
      <c r="E5700" s="28">
        <v>7.46</v>
      </c>
      <c r="F5700" s="28">
        <v>7.44</v>
      </c>
      <c r="G5700" s="28">
        <v>88.13</v>
      </c>
      <c r="H5700" s="28" t="str">
        <f>TRIM(PROPER('Base de datos cruda'!H5700))</f>
        <v>Rpg</v>
      </c>
      <c r="I5700" s="28">
        <v>1.86</v>
      </c>
      <c r="J5700" s="28">
        <v>9.26</v>
      </c>
      <c r="K5700" s="28">
        <v>267.43</v>
      </c>
      <c r="L5700" s="28">
        <f>IF('Base de datos cruda'!L5700&lt;0,,'Base de datos cruda'!L5700)</f>
        <v>8.07</v>
      </c>
      <c r="M5700" s="28" t="str">
        <f>IF(TRIM(PROPER('Base de datos cruda'!M5700))="High","Alto",IF(TRIM(PROPER('Base de datos cruda'!M5700))="Medium","Medio","Bajo"))</f>
        <v>Medio</v>
      </c>
      <c r="N5700" s="29">
        <v>87.64</v>
      </c>
      <c r="O5700" s="32">
        <f t="shared" si="1"/>
        <v>87.64</v>
      </c>
      <c r="P5700" s="33">
        <f t="shared" si="2"/>
        <v>12.87</v>
      </c>
      <c r="Q5700" s="34">
        <f t="shared" si="3"/>
        <v>2.066481994</v>
      </c>
      <c r="R5700" s="35" t="str">
        <f t="shared" si="4"/>
        <v>Alto</v>
      </c>
      <c r="S5700" s="35" t="str">
        <f>IF(O5700="","",IF(O5700&gt;AVERAGE('Base de datos limpia'!$O$2:$O$8001),"Alto","Normal"))
</f>
        <v>Alto</v>
      </c>
      <c r="T5700" s="35" t="str">
        <f t="shared" si="5"/>
        <v>Gamer intensivo</v>
      </c>
      <c r="U5700" s="35"/>
    </row>
    <row r="5701">
      <c r="A5701" s="28">
        <v>5700.0</v>
      </c>
      <c r="B5701" s="28">
        <v>24.0</v>
      </c>
      <c r="C5701" s="28" t="str">
        <f>TRIM(PROPER('Base de datos cruda'!C5701))</f>
        <v>Female</v>
      </c>
      <c r="D5701" s="28">
        <v>4.47</v>
      </c>
      <c r="E5701" s="28">
        <v>2.29</v>
      </c>
      <c r="F5701" s="28">
        <v>5.0</v>
      </c>
      <c r="G5701" s="28">
        <v>71.74</v>
      </c>
      <c r="H5701" s="28" t="str">
        <f>TRIM(PROPER('Base de datos cruda'!H5701))</f>
        <v>Rpg</v>
      </c>
      <c r="I5701" s="28">
        <v>4.59</v>
      </c>
      <c r="J5701" s="28">
        <v>6.1</v>
      </c>
      <c r="K5701" s="28">
        <v>267.26</v>
      </c>
      <c r="L5701" s="28">
        <f>IF('Base de datos cruda'!L5701&lt;0,,'Base de datos cruda'!L5701)</f>
        <v>6.4</v>
      </c>
      <c r="M5701" s="28" t="str">
        <f>IF(TRIM(PROPER('Base de datos cruda'!M5701))="High","Alto",IF(TRIM(PROPER('Base de datos cruda'!M5701))="Medium","Medio","Bajo"))</f>
        <v>Medio</v>
      </c>
      <c r="N5701" s="29">
        <v>41.44</v>
      </c>
      <c r="O5701" s="32">
        <f t="shared" si="1"/>
        <v>41.44</v>
      </c>
      <c r="P5701" s="33">
        <f t="shared" si="2"/>
        <v>10.57</v>
      </c>
      <c r="Q5701" s="34">
        <f t="shared" si="3"/>
        <v>0.5123042506</v>
      </c>
      <c r="R5701" s="35" t="str">
        <f t="shared" si="4"/>
        <v>Bajo</v>
      </c>
      <c r="S5701" s="35" t="str">
        <f>IF(O5701="","",IF(O5701&gt;AVERAGE('Base de datos limpia'!$O$2:$O$8001),"Alto","Normal"))
</f>
        <v>Normal</v>
      </c>
      <c r="T5701" s="35" t="str">
        <f t="shared" si="5"/>
        <v>Gamer casual</v>
      </c>
      <c r="U5701" s="35"/>
    </row>
    <row r="5702">
      <c r="A5702" s="28">
        <v>5701.0</v>
      </c>
      <c r="B5702" s="28">
        <v>16.0</v>
      </c>
      <c r="C5702" s="28" t="str">
        <f>TRIM(PROPER('Base de datos cruda'!C5702))</f>
        <v>Male</v>
      </c>
      <c r="D5702" s="28">
        <v>0.02</v>
      </c>
      <c r="E5702" s="28">
        <v>1.21</v>
      </c>
      <c r="F5702" s="28">
        <v>7.78</v>
      </c>
      <c r="G5702" s="28">
        <v>67.63</v>
      </c>
      <c r="H5702" s="28" t="str">
        <f>TRIM(PROPER('Base de datos cruda'!H5702))</f>
        <v>Fps</v>
      </c>
      <c r="I5702" s="28">
        <v>0.67</v>
      </c>
      <c r="J5702" s="28">
        <v>1.29</v>
      </c>
      <c r="K5702" s="28">
        <v>320.82</v>
      </c>
      <c r="L5702" s="28">
        <f>IF('Base de datos cruda'!L5702&lt;0,,'Base de datos cruda'!L5702)</f>
        <v>3.05</v>
      </c>
      <c r="M5702" s="28" t="str">
        <f>IF(TRIM(PROPER('Base de datos cruda'!M5702))="High","Alto",IF(TRIM(PROPER('Base de datos cruda'!M5702))="Medium","Medio","Bajo"))</f>
        <v>Medio</v>
      </c>
      <c r="N5702" s="29">
        <v>57.46</v>
      </c>
      <c r="O5702" s="32">
        <f t="shared" si="1"/>
        <v>57.46</v>
      </c>
      <c r="P5702" s="33">
        <f t="shared" si="2"/>
        <v>1.31</v>
      </c>
      <c r="Q5702" s="34">
        <f t="shared" si="3"/>
        <v>60.5</v>
      </c>
      <c r="R5702" s="35" t="str">
        <f t="shared" si="4"/>
        <v>Medio</v>
      </c>
      <c r="S5702" s="35" t="str">
        <f>IF(O5702="","",IF(O5702&gt;AVERAGE('Base de datos limpia'!$O$2:$O$8001),"Alto","Normal"))
</f>
        <v>Normal</v>
      </c>
      <c r="T5702" s="35" t="str">
        <f t="shared" si="5"/>
        <v>Gamer casual</v>
      </c>
      <c r="U5702" s="35"/>
    </row>
    <row r="5703">
      <c r="A5703" s="28">
        <v>5702.0</v>
      </c>
      <c r="B5703" s="28">
        <v>21.0</v>
      </c>
      <c r="C5703" s="28" t="str">
        <f>TRIM(PROPER('Base de datos cruda'!C5703))</f>
        <v>Male</v>
      </c>
      <c r="D5703" s="28">
        <v>2.93</v>
      </c>
      <c r="E5703" s="28">
        <v>8.43</v>
      </c>
      <c r="F5703" s="28">
        <v>8.56</v>
      </c>
      <c r="G5703" s="28">
        <v>84.97</v>
      </c>
      <c r="H5703" s="28" t="str">
        <f>TRIM(PROPER('Base de datos cruda'!H5703))</f>
        <v>Rpg</v>
      </c>
      <c r="I5703" s="28">
        <v>4.42</v>
      </c>
      <c r="J5703" s="28">
        <v>7.81</v>
      </c>
      <c r="K5703" s="28">
        <v>262.96</v>
      </c>
      <c r="L5703" s="28">
        <f>IF('Base de datos cruda'!L5703&lt;0,,'Base de datos cruda'!L5703)</f>
        <v>6.89</v>
      </c>
      <c r="M5703" s="28" t="str">
        <f>IF(TRIM(PROPER('Base de datos cruda'!M5703))="High","Alto",IF(TRIM(PROPER('Base de datos cruda'!M5703))="Medium","Medio","Bajo"))</f>
        <v>Medio</v>
      </c>
      <c r="N5703" s="29">
        <v>100.0</v>
      </c>
      <c r="O5703" s="32">
        <f t="shared" si="1"/>
        <v>100</v>
      </c>
      <c r="P5703" s="33">
        <f t="shared" si="2"/>
        <v>10.74</v>
      </c>
      <c r="Q5703" s="34">
        <f t="shared" si="3"/>
        <v>2.877133106</v>
      </c>
      <c r="R5703" s="35" t="str">
        <f t="shared" si="4"/>
        <v>Alto</v>
      </c>
      <c r="S5703" s="35" t="str">
        <f>IF(O5703="","",IF(O5703&gt;AVERAGE('Base de datos limpia'!$O$2:$O$8001),"Alto","Normal"))
</f>
        <v>Alto</v>
      </c>
      <c r="T5703" s="35" t="str">
        <f t="shared" si="5"/>
        <v>Gamer intensivo</v>
      </c>
      <c r="U5703" s="35"/>
    </row>
    <row r="5704">
      <c r="A5704" s="28">
        <v>5703.0</v>
      </c>
      <c r="B5704" s="28">
        <v>21.0</v>
      </c>
      <c r="C5704" s="28" t="str">
        <f>TRIM(PROPER('Base de datos cruda'!C5704))</f>
        <v>Male</v>
      </c>
      <c r="D5704" s="28">
        <v>1.11</v>
      </c>
      <c r="E5704" s="28">
        <v>8.57</v>
      </c>
      <c r="F5704" s="28">
        <v>6.21</v>
      </c>
      <c r="G5704" s="28">
        <v>79.31</v>
      </c>
      <c r="H5704" s="28" t="str">
        <f>TRIM(PROPER('Base de datos cruda'!H5704))</f>
        <v>Casual</v>
      </c>
      <c r="I5704" s="28">
        <v>3.55</v>
      </c>
      <c r="J5704" s="28">
        <v>5.66</v>
      </c>
      <c r="K5704" s="28">
        <v>298.26</v>
      </c>
      <c r="L5704" s="28">
        <f>IF('Base de datos cruda'!L5704&lt;0,,'Base de datos cruda'!L5704)</f>
        <v>3.29</v>
      </c>
      <c r="M5704" s="28" t="str">
        <f>IF(TRIM(PROPER('Base de datos cruda'!M5704))="High","Alto",IF(TRIM(PROPER('Base de datos cruda'!M5704))="Medium","Medio","Bajo"))</f>
        <v>Medio</v>
      </c>
      <c r="N5704" s="29">
        <v>100.0</v>
      </c>
      <c r="O5704" s="32">
        <f t="shared" si="1"/>
        <v>100</v>
      </c>
      <c r="P5704" s="33">
        <f t="shared" si="2"/>
        <v>6.77</v>
      </c>
      <c r="Q5704" s="34">
        <f t="shared" si="3"/>
        <v>7.720720721</v>
      </c>
      <c r="R5704" s="35" t="str">
        <f t="shared" si="4"/>
        <v>Alto</v>
      </c>
      <c r="S5704" s="35" t="str">
        <f>IF(O5704="","",IF(O5704&gt;AVERAGE('Base de datos limpia'!$O$2:$O$8001),"Alto","Normal"))
</f>
        <v>Alto</v>
      </c>
      <c r="T5704" s="35" t="str">
        <f t="shared" si="5"/>
        <v>Gamer intensivo</v>
      </c>
      <c r="U5704" s="35"/>
    </row>
    <row r="5705">
      <c r="A5705" s="28">
        <v>5704.0</v>
      </c>
      <c r="B5705" s="28">
        <v>21.0</v>
      </c>
      <c r="C5705" s="28" t="str">
        <f>TRIM(PROPER('Base de datos cruda'!C5705))</f>
        <v>Male</v>
      </c>
      <c r="D5705" s="28">
        <v>5.52</v>
      </c>
      <c r="E5705" s="28">
        <v>7.72</v>
      </c>
      <c r="F5705" s="28">
        <v>5.22</v>
      </c>
      <c r="G5705" s="28">
        <v>86.75</v>
      </c>
      <c r="H5705" s="28" t="str">
        <f>TRIM(PROPER('Base de datos cruda'!H5705))</f>
        <v>Casual</v>
      </c>
      <c r="I5705" s="28">
        <v>2.86</v>
      </c>
      <c r="J5705" s="28">
        <v>7.4</v>
      </c>
      <c r="K5705" s="28">
        <v>240.24</v>
      </c>
      <c r="L5705" s="28">
        <f>IF('Base de datos cruda'!L5705&lt;0,,'Base de datos cruda'!L5705)</f>
        <v>13.46</v>
      </c>
      <c r="M5705" s="28" t="str">
        <f>IF(TRIM(PROPER('Base de datos cruda'!M5705))="High","Alto",IF(TRIM(PROPER('Base de datos cruda'!M5705))="Medium","Medio","Bajo"))</f>
        <v>Alto</v>
      </c>
      <c r="N5705" s="29">
        <v>83.6834952669178</v>
      </c>
      <c r="O5705" s="32">
        <f t="shared" si="1"/>
        <v>83.68349527</v>
      </c>
      <c r="P5705" s="33">
        <f t="shared" si="2"/>
        <v>12.92</v>
      </c>
      <c r="Q5705" s="34">
        <f t="shared" si="3"/>
        <v>1.398550725</v>
      </c>
      <c r="R5705" s="35" t="str">
        <f t="shared" si="4"/>
        <v>Alto</v>
      </c>
      <c r="S5705" s="35" t="str">
        <f>IF(O5705="","",IF(O5705&gt;AVERAGE('Base de datos limpia'!$O$2:$O$8001),"Alto","Normal"))
</f>
        <v>Alto</v>
      </c>
      <c r="T5705" s="35" t="str">
        <f t="shared" si="5"/>
        <v>Gamer intensivo</v>
      </c>
      <c r="U5705" s="35"/>
    </row>
    <row r="5706">
      <c r="A5706" s="28">
        <v>5705.0</v>
      </c>
      <c r="B5706" s="28">
        <v>21.0</v>
      </c>
      <c r="C5706" s="28" t="str">
        <f>TRIM(PROPER('Base de datos cruda'!C5706))</f>
        <v>Female</v>
      </c>
      <c r="D5706" s="28">
        <v>3.83</v>
      </c>
      <c r="E5706" s="28">
        <v>3.52</v>
      </c>
      <c r="F5706" s="28">
        <v>6.0</v>
      </c>
      <c r="G5706" s="28">
        <v>64.47</v>
      </c>
      <c r="H5706" s="28" t="str">
        <f>TRIM(PROPER('Base de datos cruda'!H5706))</f>
        <v>Casual</v>
      </c>
      <c r="I5706" s="28">
        <v>1.62</v>
      </c>
      <c r="J5706" s="28">
        <v>8.25</v>
      </c>
      <c r="K5706" s="28">
        <v>281.24</v>
      </c>
      <c r="L5706" s="28">
        <f>IF('Base de datos cruda'!L5706&lt;0,,'Base de datos cruda'!L5706)</f>
        <v>7.82</v>
      </c>
      <c r="M5706" s="28" t="str">
        <f>IF(TRIM(PROPER('Base de datos cruda'!M5706))="High","Alto",IF(TRIM(PROPER('Base de datos cruda'!M5706))="Medium","Medio","Bajo"))</f>
        <v>Medio</v>
      </c>
      <c r="N5706" s="29">
        <v>53.82</v>
      </c>
      <c r="O5706" s="32">
        <f t="shared" si="1"/>
        <v>53.82</v>
      </c>
      <c r="P5706" s="33">
        <f t="shared" si="2"/>
        <v>12.08</v>
      </c>
      <c r="Q5706" s="34">
        <f t="shared" si="3"/>
        <v>0.9190600522</v>
      </c>
      <c r="R5706" s="35" t="str">
        <f t="shared" si="4"/>
        <v>Medio</v>
      </c>
      <c r="S5706" s="35" t="str">
        <f>IF(O5706="","",IF(O5706&gt;AVERAGE('Base de datos limpia'!$O$2:$O$8001),"Alto","Normal"))
</f>
        <v>Normal</v>
      </c>
      <c r="T5706" s="35" t="str">
        <f t="shared" si="5"/>
        <v>Gamer moderado</v>
      </c>
      <c r="U5706" s="35"/>
    </row>
    <row r="5707">
      <c r="A5707" s="28">
        <v>5706.0</v>
      </c>
      <c r="B5707" s="28">
        <v>22.0</v>
      </c>
      <c r="C5707" s="28" t="str">
        <f>TRIM(PROPER('Base de datos cruda'!C5707))</f>
        <v>Other</v>
      </c>
      <c r="D5707" s="28">
        <v>2.41</v>
      </c>
      <c r="E5707" s="28">
        <v>6.76</v>
      </c>
      <c r="F5707" s="28">
        <v>5.25</v>
      </c>
      <c r="G5707" s="28">
        <v>65.44</v>
      </c>
      <c r="H5707" s="28" t="str">
        <f>TRIM(PROPER('Base de datos cruda'!H5707))</f>
        <v>Fps</v>
      </c>
      <c r="I5707" s="28">
        <v>0.73</v>
      </c>
      <c r="J5707" s="28">
        <v>3.49</v>
      </c>
      <c r="K5707" s="28">
        <v>274.15</v>
      </c>
      <c r="L5707" s="28">
        <f>IF('Base de datos cruda'!L5707&lt;0,,'Base de datos cruda'!L5707)</f>
        <v>5.76</v>
      </c>
      <c r="M5707" s="28" t="str">
        <f>IF(TRIM(PROPER('Base de datos cruda'!M5707))="High","Alto",IF(TRIM(PROPER('Base de datos cruda'!M5707))="Medium","Medio","Bajo"))</f>
        <v>Medio</v>
      </c>
      <c r="N5707" s="29">
        <v>71.63</v>
      </c>
      <c r="O5707" s="32">
        <f t="shared" si="1"/>
        <v>71.63</v>
      </c>
      <c r="P5707" s="33">
        <f t="shared" si="2"/>
        <v>5.9</v>
      </c>
      <c r="Q5707" s="34">
        <f t="shared" si="3"/>
        <v>2.804979253</v>
      </c>
      <c r="R5707" s="35" t="str">
        <f t="shared" si="4"/>
        <v>Alto</v>
      </c>
      <c r="S5707" s="35" t="str">
        <f>IF(O5707="","",IF(O5707&gt;AVERAGE('Base de datos limpia'!$O$2:$O$8001),"Alto","Normal"))
</f>
        <v>Alto</v>
      </c>
      <c r="T5707" s="35" t="str">
        <f t="shared" si="5"/>
        <v>Gamer intensivo</v>
      </c>
      <c r="U5707" s="35"/>
    </row>
    <row r="5708">
      <c r="A5708" s="28">
        <v>5707.0</v>
      </c>
      <c r="B5708" s="28">
        <v>21.0</v>
      </c>
      <c r="C5708" s="28" t="str">
        <f>TRIM(PROPER('Base de datos cruda'!C5708))</f>
        <v>Male</v>
      </c>
      <c r="D5708" s="28">
        <v>3.74</v>
      </c>
      <c r="E5708" s="28">
        <v>3.85</v>
      </c>
      <c r="F5708" s="28">
        <v>4.01</v>
      </c>
      <c r="G5708" s="28">
        <v>74.52</v>
      </c>
      <c r="H5708" s="28" t="str">
        <f>TRIM(PROPER('Base de datos cruda'!H5708))</f>
        <v>Fps</v>
      </c>
      <c r="I5708" s="28">
        <v>2.22</v>
      </c>
      <c r="J5708" s="28">
        <v>7.9</v>
      </c>
      <c r="K5708" s="28">
        <v>284.54</v>
      </c>
      <c r="L5708" s="28">
        <f>IF('Base de datos cruda'!L5708&lt;0,,'Base de datos cruda'!L5708)</f>
        <v>9.6</v>
      </c>
      <c r="M5708" s="28" t="str">
        <f>IF(TRIM(PROPER('Base de datos cruda'!M5708))="High","Alto",IF(TRIM(PROPER('Base de datos cruda'!M5708))="Medium","Medio","Bajo"))</f>
        <v>Medio</v>
      </c>
      <c r="N5708" s="29">
        <v>41.32</v>
      </c>
      <c r="O5708" s="32">
        <f t="shared" si="1"/>
        <v>41.32</v>
      </c>
      <c r="P5708" s="33">
        <f t="shared" si="2"/>
        <v>11.64</v>
      </c>
      <c r="Q5708" s="34">
        <f t="shared" si="3"/>
        <v>1.029411765</v>
      </c>
      <c r="R5708" s="35" t="str">
        <f t="shared" si="4"/>
        <v>Bajo</v>
      </c>
      <c r="S5708" s="35" t="str">
        <f>IF(O5708="","",IF(O5708&gt;AVERAGE('Base de datos limpia'!$O$2:$O$8001),"Alto","Normal"))
</f>
        <v>Normal</v>
      </c>
      <c r="T5708" s="35" t="str">
        <f t="shared" si="5"/>
        <v>Gamer moderado</v>
      </c>
      <c r="U5708" s="35"/>
    </row>
    <row r="5709">
      <c r="A5709" s="28">
        <v>5708.0</v>
      </c>
      <c r="B5709" s="28">
        <v>16.0</v>
      </c>
      <c r="C5709" s="28" t="str">
        <f>TRIM(PROPER('Base de datos cruda'!C5709))</f>
        <v>Female</v>
      </c>
      <c r="D5709" s="28">
        <v>1.68</v>
      </c>
      <c r="E5709" s="28">
        <v>5.06</v>
      </c>
      <c r="F5709" s="28">
        <v>7.25</v>
      </c>
      <c r="G5709" s="28">
        <v>70.35</v>
      </c>
      <c r="H5709" s="28" t="str">
        <f>TRIM(PROPER('Base de datos cruda'!H5709))</f>
        <v>Fps</v>
      </c>
      <c r="I5709" s="28">
        <v>3.92</v>
      </c>
      <c r="J5709" s="28">
        <v>6.84</v>
      </c>
      <c r="K5709" s="28">
        <v>288.04</v>
      </c>
      <c r="L5709" s="28">
        <f>IF('Base de datos cruda'!L5709&lt;0,,'Base de datos cruda'!L5709)</f>
        <v>5.78</v>
      </c>
      <c r="M5709" s="28" t="str">
        <f>IF(TRIM(PROPER('Base de datos cruda'!M5709))="High","Alto",IF(TRIM(PROPER('Base de datos cruda'!M5709))="Medium","Medio","Bajo"))</f>
        <v>Medio</v>
      </c>
      <c r="N5709" s="29">
        <v>78.27</v>
      </c>
      <c r="O5709" s="32">
        <f t="shared" si="1"/>
        <v>78.27</v>
      </c>
      <c r="P5709" s="33">
        <f t="shared" si="2"/>
        <v>8.52</v>
      </c>
      <c r="Q5709" s="34">
        <f t="shared" si="3"/>
        <v>3.011904762</v>
      </c>
      <c r="R5709" s="35" t="str">
        <f t="shared" si="4"/>
        <v>Alto</v>
      </c>
      <c r="S5709" s="35" t="str">
        <f>IF(O5709="","",IF(O5709&gt;AVERAGE('Base de datos limpia'!$O$2:$O$8001),"Alto","Normal"))
</f>
        <v>Alto</v>
      </c>
      <c r="T5709" s="35" t="str">
        <f t="shared" si="5"/>
        <v>Gamer moderado</v>
      </c>
      <c r="U5709" s="35"/>
    </row>
    <row r="5710">
      <c r="A5710" s="28">
        <v>5709.0</v>
      </c>
      <c r="B5710" s="28">
        <v>18.0</v>
      </c>
      <c r="C5710" s="28" t="str">
        <f>TRIM(PROPER('Base de datos cruda'!C5710))</f>
        <v>Male</v>
      </c>
      <c r="D5710" s="28">
        <v>7.4</v>
      </c>
      <c r="E5710" s="28">
        <v>4.44</v>
      </c>
      <c r="F5710" s="28">
        <v>4.21</v>
      </c>
      <c r="G5710" s="28">
        <v>84.77</v>
      </c>
      <c r="H5710" s="28" t="str">
        <f>TRIM(PROPER('Base de datos cruda'!H5710))</f>
        <v>Rpg</v>
      </c>
      <c r="I5710" s="28">
        <v>3.73</v>
      </c>
      <c r="J5710" s="28">
        <v>11.61</v>
      </c>
      <c r="K5710" s="28">
        <v>240.82</v>
      </c>
      <c r="L5710" s="28">
        <f>IF('Base de datos cruda'!L5710&lt;0,,'Base de datos cruda'!L5710)</f>
        <v>19.3</v>
      </c>
      <c r="M5710" s="28" t="str">
        <f>IF(TRIM(PROPER('Base de datos cruda'!M5710))="High","Alto",IF(TRIM(PROPER('Base de datos cruda'!M5710))="Medium","Medio","Bajo"))</f>
        <v>Bajo</v>
      </c>
      <c r="N5710" s="29">
        <v>24.49</v>
      </c>
      <c r="O5710" s="32">
        <f t="shared" si="1"/>
        <v>24.49</v>
      </c>
      <c r="P5710" s="33">
        <f t="shared" si="2"/>
        <v>19.01</v>
      </c>
      <c r="Q5710" s="34">
        <f t="shared" si="3"/>
        <v>0.6</v>
      </c>
      <c r="R5710" s="35" t="str">
        <f t="shared" si="4"/>
        <v>Bajo</v>
      </c>
      <c r="S5710" s="35" t="str">
        <f>IF(O5710="","",IF(O5710&gt;AVERAGE('Base de datos limpia'!$O$2:$O$8001),"Alto","Normal"))
</f>
        <v>Normal</v>
      </c>
      <c r="T5710" s="35" t="str">
        <f t="shared" si="5"/>
        <v>Gamer moderado</v>
      </c>
      <c r="U5710" s="35"/>
    </row>
    <row r="5711">
      <c r="A5711" s="28">
        <v>5710.0</v>
      </c>
      <c r="B5711" s="28">
        <v>17.0</v>
      </c>
      <c r="C5711" s="28" t="str">
        <f>TRIM(PROPER('Base de datos cruda'!C5711))</f>
        <v>Female</v>
      </c>
      <c r="D5711" s="28">
        <v>0.43</v>
      </c>
      <c r="E5711" s="28">
        <v>9.22</v>
      </c>
      <c r="F5711" s="28">
        <v>5.05</v>
      </c>
      <c r="G5711" s="28">
        <v>74.7</v>
      </c>
      <c r="H5711" s="28" t="str">
        <f>TRIM(PROPER('Base de datos cruda'!H5711))</f>
        <v>Casual</v>
      </c>
      <c r="I5711" s="28">
        <v>3.23</v>
      </c>
      <c r="J5711" s="28">
        <v>1.76</v>
      </c>
      <c r="K5711" s="28">
        <v>300.88</v>
      </c>
      <c r="L5711" s="28">
        <f>IF('Base de datos cruda'!L5711&lt;0,,'Base de datos cruda'!L5711)</f>
        <v>2.46</v>
      </c>
      <c r="M5711" s="28" t="str">
        <f>IF(TRIM(PROPER('Base de datos cruda'!M5711))="High","Alto",IF(TRIM(PROPER('Base de datos cruda'!M5711))="Medium","Medio","Bajo"))</f>
        <v>Alto</v>
      </c>
      <c r="N5711" s="29">
        <v>100.0</v>
      </c>
      <c r="O5711" s="32">
        <f t="shared" si="1"/>
        <v>100</v>
      </c>
      <c r="P5711" s="33">
        <f t="shared" si="2"/>
        <v>2.19</v>
      </c>
      <c r="Q5711" s="34">
        <f t="shared" si="3"/>
        <v>21.44186047</v>
      </c>
      <c r="R5711" s="35" t="str">
        <f t="shared" si="4"/>
        <v>Alto</v>
      </c>
      <c r="S5711" s="35" t="str">
        <f>IF(O5711="","",IF(O5711&gt;AVERAGE('Base de datos limpia'!$O$2:$O$8001),"Alto","Normal"))
</f>
        <v>Alto</v>
      </c>
      <c r="T5711" s="35" t="str">
        <f t="shared" si="5"/>
        <v>Gamer intensivo</v>
      </c>
      <c r="U5711" s="35"/>
    </row>
    <row r="5712">
      <c r="A5712" s="28">
        <v>5711.0</v>
      </c>
      <c r="B5712" s="28">
        <v>21.0</v>
      </c>
      <c r="C5712" s="28" t="str">
        <f>TRIM(PROPER('Base de datos cruda'!C5712))</f>
        <v>Male</v>
      </c>
      <c r="D5712" s="28">
        <v>6.92</v>
      </c>
      <c r="E5712" s="28">
        <v>3.11</v>
      </c>
      <c r="F5712" s="28">
        <v>7.61</v>
      </c>
      <c r="G5712" s="28">
        <v>87.36</v>
      </c>
      <c r="H5712" s="28" t="str">
        <f>TRIM(PROPER('Base de datos cruda'!H5712))</f>
        <v>Casual</v>
      </c>
      <c r="I5712" s="28">
        <v>4.96</v>
      </c>
      <c r="J5712" s="28">
        <v>12.87</v>
      </c>
      <c r="K5712" s="28">
        <v>241.2</v>
      </c>
      <c r="L5712" s="28">
        <f>IF('Base de datos cruda'!L5712&lt;0,,'Base de datos cruda'!L5712)</f>
        <v>18.77</v>
      </c>
      <c r="M5712" s="28" t="str">
        <f>IF(TRIM(PROPER('Base de datos cruda'!M5712))="High","Alto",IF(TRIM(PROPER('Base de datos cruda'!M5712))="Medium","Medio","Bajo"))</f>
        <v>Bajo</v>
      </c>
      <c r="N5712" s="29">
        <v>43.21</v>
      </c>
      <c r="O5712" s="32">
        <f t="shared" si="1"/>
        <v>43.21</v>
      </c>
      <c r="P5712" s="33">
        <f t="shared" si="2"/>
        <v>19.79</v>
      </c>
      <c r="Q5712" s="34">
        <f t="shared" si="3"/>
        <v>0.4494219653</v>
      </c>
      <c r="R5712" s="35" t="str">
        <f t="shared" si="4"/>
        <v>Bajo</v>
      </c>
      <c r="S5712" s="35" t="str">
        <f>IF(O5712="","",IF(O5712&gt;AVERAGE('Base de datos limpia'!$O$2:$O$8001),"Alto","Normal"))
</f>
        <v>Normal</v>
      </c>
      <c r="T5712" s="35" t="str">
        <f t="shared" si="5"/>
        <v>Gamer moderado</v>
      </c>
      <c r="U5712" s="35"/>
    </row>
    <row r="5713">
      <c r="A5713" s="28">
        <v>5712.0</v>
      </c>
      <c r="B5713" s="28">
        <v>23.0</v>
      </c>
      <c r="C5713" s="28" t="str">
        <f>TRIM(PROPER('Base de datos cruda'!C5713))</f>
        <v>Female</v>
      </c>
      <c r="D5713" s="28">
        <v>4.09</v>
      </c>
      <c r="E5713" s="28">
        <v>6.2</v>
      </c>
      <c r="F5713" s="28">
        <v>7.33</v>
      </c>
      <c r="G5713" s="28">
        <v>90.75</v>
      </c>
      <c r="H5713" s="28" t="str">
        <f>TRIM(PROPER('Base de datos cruda'!H5713))</f>
        <v>Casual</v>
      </c>
      <c r="I5713" s="28">
        <v>4.86</v>
      </c>
      <c r="J5713" s="28">
        <v>6.87</v>
      </c>
      <c r="K5713" s="28">
        <v>280.27</v>
      </c>
      <c r="L5713" s="28">
        <f>IF('Base de datos cruda'!L5713&lt;0,,'Base de datos cruda'!L5713)</f>
        <v>9.07</v>
      </c>
      <c r="M5713" s="28" t="str">
        <f>IF(TRIM(PROPER('Base de datos cruda'!M5713))="High","Alto",IF(TRIM(PROPER('Base de datos cruda'!M5713))="Medium","Medio","Bajo"))</f>
        <v>Medio</v>
      </c>
      <c r="N5713" s="29">
        <v>67.05</v>
      </c>
      <c r="O5713" s="32">
        <f t="shared" si="1"/>
        <v>67.05</v>
      </c>
      <c r="P5713" s="33">
        <f t="shared" si="2"/>
        <v>10.96</v>
      </c>
      <c r="Q5713" s="34">
        <f t="shared" si="3"/>
        <v>1.515892421</v>
      </c>
      <c r="R5713" s="35" t="str">
        <f t="shared" si="4"/>
        <v>Medio</v>
      </c>
      <c r="S5713" s="35" t="str">
        <f>IF(O5713="","",IF(O5713&gt;AVERAGE('Base de datos limpia'!$O$2:$O$8001),"Alto","Normal"))
</f>
        <v>Alto</v>
      </c>
      <c r="T5713" s="35" t="str">
        <f t="shared" si="5"/>
        <v>Gamer intensivo</v>
      </c>
      <c r="U5713" s="35"/>
    </row>
    <row r="5714">
      <c r="A5714" s="28">
        <v>5713.0</v>
      </c>
      <c r="B5714" s="28">
        <v>18.0</v>
      </c>
      <c r="C5714" s="28" t="str">
        <f>TRIM(PROPER('Base de datos cruda'!C5714))</f>
        <v>Female</v>
      </c>
      <c r="D5714" s="28">
        <v>4.95</v>
      </c>
      <c r="E5714" s="28">
        <v>4.25</v>
      </c>
      <c r="F5714" s="28">
        <v>4.37</v>
      </c>
      <c r="G5714" s="28">
        <v>67.49</v>
      </c>
      <c r="H5714" s="28" t="str">
        <f>TRIM(PROPER('Base de datos cruda'!H5714))</f>
        <v>Fps</v>
      </c>
      <c r="I5714" s="28">
        <v>2.0</v>
      </c>
      <c r="J5714" s="28">
        <v>7.85</v>
      </c>
      <c r="K5714" s="28">
        <v>266.33</v>
      </c>
      <c r="L5714" s="28">
        <f>IF('Base de datos cruda'!L5714&lt;0,,'Base de datos cruda'!L5714)</f>
        <v>9.9</v>
      </c>
      <c r="M5714" s="28" t="str">
        <f>IF(TRIM(PROPER('Base de datos cruda'!M5714))="High","Alto",IF(TRIM(PROPER('Base de datos cruda'!M5714))="Medium","Medio","Bajo"))</f>
        <v>Medio</v>
      </c>
      <c r="N5714" s="29">
        <v>42.1</v>
      </c>
      <c r="O5714" s="32">
        <f t="shared" si="1"/>
        <v>42.1</v>
      </c>
      <c r="P5714" s="33">
        <f t="shared" si="2"/>
        <v>12.8</v>
      </c>
      <c r="Q5714" s="34">
        <f t="shared" si="3"/>
        <v>0.8585858586</v>
      </c>
      <c r="R5714" s="35" t="str">
        <f t="shared" si="4"/>
        <v>Bajo</v>
      </c>
      <c r="S5714" s="35" t="str">
        <f>IF(O5714="","",IF(O5714&gt;AVERAGE('Base de datos limpia'!$O$2:$O$8001),"Alto","Normal"))
</f>
        <v>Normal</v>
      </c>
      <c r="T5714" s="35" t="str">
        <f t="shared" si="5"/>
        <v>Gamer moderado</v>
      </c>
      <c r="U5714" s="35"/>
    </row>
    <row r="5715">
      <c r="A5715" s="28">
        <v>5714.0</v>
      </c>
      <c r="B5715" s="28">
        <v>23.0</v>
      </c>
      <c r="C5715" s="28" t="str">
        <f>TRIM(PROPER('Base de datos cruda'!C5715))</f>
        <v>Male</v>
      </c>
      <c r="D5715" s="28">
        <v>2.42</v>
      </c>
      <c r="E5715" s="28">
        <v>6.97</v>
      </c>
      <c r="F5715" s="28">
        <v>7.3</v>
      </c>
      <c r="G5715" s="28">
        <v>96.79</v>
      </c>
      <c r="H5715" s="28" t="str">
        <f>TRIM(PROPER('Base de datos cruda'!H5715))</f>
        <v>Fps</v>
      </c>
      <c r="I5715" s="28">
        <v>0.96</v>
      </c>
      <c r="J5715" s="28">
        <v>3.84</v>
      </c>
      <c r="K5715" s="28">
        <v>278.75</v>
      </c>
      <c r="L5715" s="28">
        <f>IF('Base de datos cruda'!L5715&lt;0,,'Base de datos cruda'!L5715)</f>
        <v>7.63</v>
      </c>
      <c r="M5715" s="28" t="str">
        <f>IF(TRIM(PROPER('Base de datos cruda'!M5715))="High","Alto",IF(TRIM(PROPER('Base de datos cruda'!M5715))="Medium","Medio","Bajo"))</f>
        <v>Medio</v>
      </c>
      <c r="N5715" s="29">
        <v>83.6</v>
      </c>
      <c r="O5715" s="32">
        <f t="shared" si="1"/>
        <v>83.6</v>
      </c>
      <c r="P5715" s="33">
        <f t="shared" si="2"/>
        <v>6.26</v>
      </c>
      <c r="Q5715" s="34">
        <f t="shared" si="3"/>
        <v>2.880165289</v>
      </c>
      <c r="R5715" s="35" t="str">
        <f t="shared" si="4"/>
        <v>Alto</v>
      </c>
      <c r="S5715" s="35" t="str">
        <f>IF(O5715="","",IF(O5715&gt;AVERAGE('Base de datos limpia'!$O$2:$O$8001),"Alto","Normal"))
</f>
        <v>Alto</v>
      </c>
      <c r="T5715" s="35" t="str">
        <f t="shared" si="5"/>
        <v>Gamer intensivo</v>
      </c>
      <c r="U5715" s="35"/>
    </row>
    <row r="5716">
      <c r="A5716" s="28">
        <v>5715.0</v>
      </c>
      <c r="B5716" s="28">
        <v>23.0</v>
      </c>
      <c r="C5716" s="28" t="str">
        <f>TRIM(PROPER('Base de datos cruda'!C5716))</f>
        <v>Female</v>
      </c>
      <c r="D5716" s="28">
        <v>7.73</v>
      </c>
      <c r="E5716" s="28">
        <v>6.08</v>
      </c>
      <c r="F5716" s="28">
        <v>8.65</v>
      </c>
      <c r="G5716" s="28">
        <v>91.49</v>
      </c>
      <c r="H5716" s="28" t="str">
        <f>TRIM(PROPER('Base de datos cruda'!H5716))</f>
        <v>Casual</v>
      </c>
      <c r="I5716" s="28">
        <v>2.32</v>
      </c>
      <c r="J5716" s="28">
        <v>9.57</v>
      </c>
      <c r="K5716" s="28">
        <v>238.54</v>
      </c>
      <c r="L5716" s="28">
        <f>IF('Base de datos cruda'!L5716&lt;0,,'Base de datos cruda'!L5716)</f>
        <v>15.24</v>
      </c>
      <c r="M5716" s="28" t="str">
        <f>IF(TRIM(PROPER('Base de datos cruda'!M5716))="High","Alto",IF(TRIM(PROPER('Base de datos cruda'!M5716))="Medium","Medio","Bajo"))</f>
        <v>Bajo</v>
      </c>
      <c r="N5716" s="29">
        <v>50.12</v>
      </c>
      <c r="O5716" s="32">
        <f t="shared" si="1"/>
        <v>50.12</v>
      </c>
      <c r="P5716" s="33">
        <f t="shared" si="2"/>
        <v>17.3</v>
      </c>
      <c r="Q5716" s="34">
        <f t="shared" si="3"/>
        <v>0.786545925</v>
      </c>
      <c r="R5716" s="35" t="str">
        <f t="shared" si="4"/>
        <v>Medio</v>
      </c>
      <c r="S5716" s="35" t="str">
        <f>IF(O5716="","",IF(O5716&gt;AVERAGE('Base de datos limpia'!$O$2:$O$8001),"Alto","Normal"))
</f>
        <v>Normal</v>
      </c>
      <c r="T5716" s="35" t="str">
        <f t="shared" si="5"/>
        <v>Gamer intensivo</v>
      </c>
      <c r="U5716" s="35"/>
    </row>
    <row r="5717">
      <c r="A5717" s="28">
        <v>5716.0</v>
      </c>
      <c r="B5717" s="28">
        <v>20.0</v>
      </c>
      <c r="C5717" s="28" t="str">
        <f>TRIM(PROPER('Base de datos cruda'!C5717))</f>
        <v>Male</v>
      </c>
      <c r="D5717" s="28">
        <v>2.25</v>
      </c>
      <c r="E5717" s="28">
        <v>9.32</v>
      </c>
      <c r="F5717" s="28">
        <v>4.37</v>
      </c>
      <c r="G5717" s="28">
        <v>85.07</v>
      </c>
      <c r="H5717" s="28" t="str">
        <f>TRIM(PROPER('Base de datos cruda'!H5717))</f>
        <v>Casual</v>
      </c>
      <c r="I5717" s="28">
        <v>4.22</v>
      </c>
      <c r="J5717" s="28">
        <v>4.61</v>
      </c>
      <c r="K5717" s="28">
        <v>298.46</v>
      </c>
      <c r="L5717" s="28">
        <f>IF('Base de datos cruda'!L5717&lt;0,,'Base de datos cruda'!L5717)</f>
        <v>5.93</v>
      </c>
      <c r="M5717" s="28" t="str">
        <f>IF(TRIM(PROPER('Base de datos cruda'!M5717))="High","Alto",IF(TRIM(PROPER('Base de datos cruda'!M5717))="Medium","Medio","Bajo"))</f>
        <v>Alto</v>
      </c>
      <c r="N5717" s="29">
        <v>96.33</v>
      </c>
      <c r="O5717" s="32">
        <f t="shared" si="1"/>
        <v>96.33</v>
      </c>
      <c r="P5717" s="33">
        <f t="shared" si="2"/>
        <v>6.86</v>
      </c>
      <c r="Q5717" s="34">
        <f t="shared" si="3"/>
        <v>4.142222222</v>
      </c>
      <c r="R5717" s="35" t="str">
        <f t="shared" si="4"/>
        <v>Alto</v>
      </c>
      <c r="S5717" s="35" t="str">
        <f>IF(O5717="","",IF(O5717&gt;AVERAGE('Base de datos limpia'!$O$2:$O$8001),"Alto","Normal"))
</f>
        <v>Alto</v>
      </c>
      <c r="T5717" s="35" t="str">
        <f t="shared" si="5"/>
        <v>Gamer intensivo</v>
      </c>
      <c r="U5717" s="35"/>
    </row>
    <row r="5718">
      <c r="A5718" s="28">
        <v>5717.0</v>
      </c>
      <c r="B5718" s="28">
        <v>23.0</v>
      </c>
      <c r="C5718" s="28" t="str">
        <f>TRIM(PROPER('Base de datos cruda'!C5718))</f>
        <v>Male</v>
      </c>
      <c r="D5718" s="28">
        <v>4.71</v>
      </c>
      <c r="E5718" s="28">
        <v>1.91</v>
      </c>
      <c r="F5718" s="28">
        <v>6.08</v>
      </c>
      <c r="G5718" s="28">
        <v>96.36</v>
      </c>
      <c r="H5718" s="28" t="str">
        <f>TRIM(PROPER('Base de datos cruda'!H5718))</f>
        <v>Rpg</v>
      </c>
      <c r="I5718" s="28">
        <v>2.29</v>
      </c>
      <c r="J5718" s="28">
        <v>9.71</v>
      </c>
      <c r="K5718" s="28">
        <v>239.9</v>
      </c>
      <c r="L5718" s="28">
        <f>IF('Base de datos cruda'!L5718&lt;0,,'Base de datos cruda'!L5718)</f>
        <v>12.77</v>
      </c>
      <c r="M5718" s="28" t="str">
        <f>IF(TRIM(PROPER('Base de datos cruda'!M5718))="High","Alto",IF(TRIM(PROPER('Base de datos cruda'!M5718))="Medium","Medio","Bajo"))</f>
        <v>Medio</v>
      </c>
      <c r="N5718" s="29">
        <v>35.62</v>
      </c>
      <c r="O5718" s="32">
        <f t="shared" si="1"/>
        <v>35.62</v>
      </c>
      <c r="P5718" s="33">
        <f t="shared" si="2"/>
        <v>14.42</v>
      </c>
      <c r="Q5718" s="34">
        <f t="shared" si="3"/>
        <v>0.4055201699</v>
      </c>
      <c r="R5718" s="35" t="str">
        <f t="shared" si="4"/>
        <v>Bajo</v>
      </c>
      <c r="S5718" s="35" t="str">
        <f>IF(O5718="","",IF(O5718&gt;AVERAGE('Base de datos limpia'!$O$2:$O$8001),"Alto","Normal"))
</f>
        <v>Normal</v>
      </c>
      <c r="T5718" s="35" t="str">
        <f t="shared" si="5"/>
        <v>Gamer casual</v>
      </c>
      <c r="U5718" s="35"/>
    </row>
    <row r="5719">
      <c r="A5719" s="28">
        <v>5718.0</v>
      </c>
      <c r="B5719" s="28">
        <v>21.0</v>
      </c>
      <c r="C5719" s="28" t="str">
        <f>TRIM(PROPER('Base de datos cruda'!C5719))</f>
        <v>Male</v>
      </c>
      <c r="D5719" s="28">
        <v>7.95</v>
      </c>
      <c r="E5719" s="28">
        <v>2.99</v>
      </c>
      <c r="F5719" s="28">
        <v>7.65</v>
      </c>
      <c r="G5719" s="28">
        <v>70.63</v>
      </c>
      <c r="H5719" s="28" t="str">
        <f>TRIM(PROPER('Base de datos cruda'!H5719))</f>
        <v>Rpg</v>
      </c>
      <c r="I5719" s="28">
        <v>1.68</v>
      </c>
      <c r="J5719" s="28">
        <v>12.41</v>
      </c>
      <c r="K5719" s="28">
        <v>225.71</v>
      </c>
      <c r="L5719" s="28">
        <f>IF('Base de datos cruda'!L5719&lt;0,,'Base de datos cruda'!L5719)</f>
        <v>16.59</v>
      </c>
      <c r="M5719" s="28" t="str">
        <f>IF(TRIM(PROPER('Base de datos cruda'!M5719))="High","Alto",IF(TRIM(PROPER('Base de datos cruda'!M5719))="Medium","Medio","Bajo"))</f>
        <v>Bajo</v>
      </c>
      <c r="N5719" s="29">
        <v>18.08</v>
      </c>
      <c r="O5719" s="32">
        <f t="shared" si="1"/>
        <v>18.08</v>
      </c>
      <c r="P5719" s="33">
        <f t="shared" si="2"/>
        <v>20.36</v>
      </c>
      <c r="Q5719" s="34">
        <f t="shared" si="3"/>
        <v>0.3761006289</v>
      </c>
      <c r="R5719" s="35" t="str">
        <f t="shared" si="4"/>
        <v>Bajo</v>
      </c>
      <c r="S5719" s="35" t="str">
        <f>IF(O5719="","",IF(O5719&gt;AVERAGE('Base de datos limpia'!$O$2:$O$8001),"Alto","Normal"))
</f>
        <v>Normal</v>
      </c>
      <c r="T5719" s="35" t="str">
        <f t="shared" si="5"/>
        <v>Gamer casual</v>
      </c>
      <c r="U5719" s="35"/>
    </row>
    <row r="5720">
      <c r="A5720" s="28">
        <v>5719.0</v>
      </c>
      <c r="B5720" s="28">
        <v>20.0</v>
      </c>
      <c r="C5720" s="28" t="str">
        <f>TRIM(PROPER('Base de datos cruda'!C5720))</f>
        <v>Male</v>
      </c>
      <c r="D5720" s="28">
        <v>7.05</v>
      </c>
      <c r="E5720" s="28">
        <v>7.9</v>
      </c>
      <c r="F5720" s="28">
        <v>7.34</v>
      </c>
      <c r="G5720" s="28">
        <v>76.87</v>
      </c>
      <c r="H5720" s="28" t="str">
        <f>TRIM(PROPER('Base de datos cruda'!H5720))</f>
        <v>Rpg</v>
      </c>
      <c r="I5720" s="28">
        <v>3.71</v>
      </c>
      <c r="J5720" s="28">
        <v>10.97</v>
      </c>
      <c r="K5720" s="28">
        <v>263.74</v>
      </c>
      <c r="L5720" s="28">
        <f>IF('Base de datos cruda'!L5720&lt;0,,'Base de datos cruda'!L5720)</f>
        <v>14.53</v>
      </c>
      <c r="M5720" s="28" t="str">
        <f>IF(TRIM(PROPER('Base de datos cruda'!M5720))="High","Alto",IF(TRIM(PROPER('Base de datos cruda'!M5720))="Medium","Medio","Bajo"))</f>
        <v>Bajo</v>
      </c>
      <c r="N5720" s="29">
        <v>62.7607717093262</v>
      </c>
      <c r="O5720" s="32">
        <f t="shared" si="1"/>
        <v>62.76077171</v>
      </c>
      <c r="P5720" s="33">
        <f t="shared" si="2"/>
        <v>18.02</v>
      </c>
      <c r="Q5720" s="34">
        <f t="shared" si="3"/>
        <v>1.120567376</v>
      </c>
      <c r="R5720" s="35" t="str">
        <f t="shared" si="4"/>
        <v>Medio</v>
      </c>
      <c r="S5720" s="35" t="str">
        <f>IF(O5720="","",IF(O5720&gt;AVERAGE('Base de datos limpia'!$O$2:$O$8001),"Alto","Normal"))
</f>
        <v>Normal</v>
      </c>
      <c r="T5720" s="35" t="str">
        <f t="shared" si="5"/>
        <v>Gamer intensivo</v>
      </c>
      <c r="U5720" s="35"/>
    </row>
    <row r="5721">
      <c r="A5721" s="28">
        <v>5720.0</v>
      </c>
      <c r="B5721" s="28">
        <v>24.0</v>
      </c>
      <c r="C5721" s="28" t="str">
        <f>TRIM(PROPER('Base de datos cruda'!C5721))</f>
        <v>Male</v>
      </c>
      <c r="D5721" s="28">
        <v>4.29</v>
      </c>
      <c r="E5721" s="28">
        <v>4.32</v>
      </c>
      <c r="F5721" s="28">
        <v>5.13</v>
      </c>
      <c r="G5721" s="28">
        <v>63.43</v>
      </c>
      <c r="H5721" s="28" t="str">
        <f>TRIM(PROPER('Base de datos cruda'!H5721))</f>
        <v>Rpg</v>
      </c>
      <c r="I5721" s="28">
        <v>3.25</v>
      </c>
      <c r="J5721" s="28">
        <v>9.61</v>
      </c>
      <c r="K5721" s="28">
        <v>279.68</v>
      </c>
      <c r="L5721" s="28">
        <f>IF('Base de datos cruda'!L5721&lt;0,,'Base de datos cruda'!L5721)</f>
        <v>10.7</v>
      </c>
      <c r="M5721" s="28" t="str">
        <f>IF(TRIM(PROPER('Base de datos cruda'!M5721))="High","Alto",IF(TRIM(PROPER('Base de datos cruda'!M5721))="Medium","Medio","Bajo"))</f>
        <v>Medio</v>
      </c>
      <c r="N5721" s="29">
        <v>39.77</v>
      </c>
      <c r="O5721" s="32">
        <f t="shared" si="1"/>
        <v>39.77</v>
      </c>
      <c r="P5721" s="33">
        <f t="shared" si="2"/>
        <v>13.9</v>
      </c>
      <c r="Q5721" s="34">
        <f t="shared" si="3"/>
        <v>1.006993007</v>
      </c>
      <c r="R5721" s="35" t="str">
        <f t="shared" si="4"/>
        <v>Bajo</v>
      </c>
      <c r="S5721" s="35" t="str">
        <f>IF(O5721="","",IF(O5721&gt;AVERAGE('Base de datos limpia'!$O$2:$O$8001),"Alto","Normal"))
</f>
        <v>Normal</v>
      </c>
      <c r="T5721" s="35" t="str">
        <f t="shared" si="5"/>
        <v>Gamer moderado</v>
      </c>
      <c r="U5721" s="35"/>
    </row>
    <row r="5722">
      <c r="A5722" s="28">
        <v>5721.0</v>
      </c>
      <c r="B5722" s="28">
        <v>22.0</v>
      </c>
      <c r="C5722" s="28" t="str">
        <f>TRIM(PROPER('Base de datos cruda'!C5722))</f>
        <v>Male</v>
      </c>
      <c r="D5722" s="28">
        <v>7.92</v>
      </c>
      <c r="E5722" s="28">
        <v>2.49</v>
      </c>
      <c r="F5722" s="28">
        <v>4.82</v>
      </c>
      <c r="G5722" s="28">
        <v>78.25</v>
      </c>
      <c r="H5722" s="28" t="str">
        <f>TRIM(PROPER('Base de datos cruda'!H5722))</f>
        <v>Fps</v>
      </c>
      <c r="I5722" s="28">
        <v>4.84</v>
      </c>
      <c r="J5722" s="28">
        <v>13.91</v>
      </c>
      <c r="K5722" s="28">
        <v>219.97</v>
      </c>
      <c r="L5722" s="28">
        <f>IF('Base de datos cruda'!L5722&lt;0,,'Base de datos cruda'!L5722)</f>
        <v>20.32</v>
      </c>
      <c r="M5722" s="28" t="str">
        <f>IF(TRIM(PROPER('Base de datos cruda'!M5722))="High","Alto",IF(TRIM(PROPER('Base de datos cruda'!M5722))="Medium","Medio","Bajo"))</f>
        <v>Bajo</v>
      </c>
      <c r="N5722" s="29">
        <v>6.02</v>
      </c>
      <c r="O5722" s="32">
        <f t="shared" si="1"/>
        <v>6.02</v>
      </c>
      <c r="P5722" s="33">
        <f t="shared" si="2"/>
        <v>21.83</v>
      </c>
      <c r="Q5722" s="34">
        <f t="shared" si="3"/>
        <v>0.3143939394</v>
      </c>
      <c r="R5722" s="35" t="str">
        <f t="shared" si="4"/>
        <v>Bajo</v>
      </c>
      <c r="S5722" s="35" t="str">
        <f>IF(O5722="","",IF(O5722&gt;AVERAGE('Base de datos limpia'!$O$2:$O$8001),"Alto","Normal"))
</f>
        <v>Normal</v>
      </c>
      <c r="T5722" s="35" t="str">
        <f t="shared" si="5"/>
        <v>Gamer casual</v>
      </c>
      <c r="U5722" s="35"/>
    </row>
    <row r="5723">
      <c r="A5723" s="28">
        <v>5722.0</v>
      </c>
      <c r="B5723" s="28">
        <v>23.0</v>
      </c>
      <c r="C5723" s="28" t="str">
        <f>TRIM(PROPER('Base de datos cruda'!C5723))</f>
        <v>Male</v>
      </c>
      <c r="D5723" s="28">
        <v>5.61</v>
      </c>
      <c r="E5723" s="28">
        <v>5.53</v>
      </c>
      <c r="F5723" s="28">
        <v>7.92</v>
      </c>
      <c r="G5723" s="28">
        <v>80.26</v>
      </c>
      <c r="H5723" s="28" t="str">
        <f>TRIM(PROPER('Base de datos cruda'!H5723))</f>
        <v>Rpg</v>
      </c>
      <c r="I5723" s="28">
        <v>2.75</v>
      </c>
      <c r="J5723" s="28">
        <v>8.53</v>
      </c>
      <c r="K5723" s="28">
        <v>258.12</v>
      </c>
      <c r="L5723" s="28">
        <f>IF('Base de datos cruda'!L5723&lt;0,,'Base de datos cruda'!L5723)</f>
        <v>13.37</v>
      </c>
      <c r="M5723" s="28" t="str">
        <f>IF(TRIM(PROPER('Base de datos cruda'!M5723))="High","Alto",IF(TRIM(PROPER('Base de datos cruda'!M5723))="Medium","Medio","Bajo"))</f>
        <v>Bajo</v>
      </c>
      <c r="N5723" s="29">
        <v>62.08</v>
      </c>
      <c r="O5723" s="32">
        <f t="shared" si="1"/>
        <v>62.08</v>
      </c>
      <c r="P5723" s="33">
        <f t="shared" si="2"/>
        <v>14.14</v>
      </c>
      <c r="Q5723" s="34">
        <f t="shared" si="3"/>
        <v>0.9857397504</v>
      </c>
      <c r="R5723" s="35" t="str">
        <f t="shared" si="4"/>
        <v>Medio</v>
      </c>
      <c r="S5723" s="35" t="str">
        <f>IF(O5723="","",IF(O5723&gt;AVERAGE('Base de datos limpia'!$O$2:$O$8001),"Alto","Normal"))
</f>
        <v>Normal</v>
      </c>
      <c r="T5723" s="35" t="str">
        <f t="shared" si="5"/>
        <v>Gamer moderado</v>
      </c>
      <c r="U5723" s="35"/>
    </row>
    <row r="5724">
      <c r="A5724" s="28">
        <v>5723.0</v>
      </c>
      <c r="B5724" s="28">
        <v>16.0</v>
      </c>
      <c r="C5724" s="28" t="str">
        <f>TRIM(PROPER('Base de datos cruda'!C5724))</f>
        <v>Male</v>
      </c>
      <c r="D5724" s="28">
        <v>1.67</v>
      </c>
      <c r="E5724" s="28">
        <v>6.87</v>
      </c>
      <c r="F5724" s="28">
        <v>8.78</v>
      </c>
      <c r="G5724" s="28">
        <v>84.64</v>
      </c>
      <c r="H5724" s="28" t="str">
        <f>TRIM(PROPER('Base de datos cruda'!H5724))</f>
        <v>Rpg</v>
      </c>
      <c r="I5724" s="28">
        <v>4.84</v>
      </c>
      <c r="J5724" s="28">
        <v>4.63</v>
      </c>
      <c r="K5724" s="28">
        <v>296.03</v>
      </c>
      <c r="L5724" s="28">
        <f>IF('Base de datos cruda'!L5724&lt;0,,'Base de datos cruda'!L5724)</f>
        <v>2.11</v>
      </c>
      <c r="M5724" s="28" t="str">
        <f>IF(TRIM(PROPER('Base de datos cruda'!M5724))="High","Alto",IF(TRIM(PROPER('Base de datos cruda'!M5724))="Medium","Medio","Bajo"))</f>
        <v>Medio</v>
      </c>
      <c r="N5724" s="29">
        <v>103.336783938802</v>
      </c>
      <c r="O5724" s="33" t="str">
        <f t="shared" si="1"/>
        <v/>
      </c>
      <c r="P5724" s="33">
        <f t="shared" si="2"/>
        <v>6.3</v>
      </c>
      <c r="Q5724" s="34">
        <f t="shared" si="3"/>
        <v>4.113772455</v>
      </c>
      <c r="R5724" s="35" t="str">
        <f t="shared" si="4"/>
        <v>Alto</v>
      </c>
      <c r="S5724" s="35" t="str">
        <f>IF(O5724="","",IF(O5724&gt;AVERAGE('Base de datos limpia'!$O$2:$O$8001),"Alto","Normal"))
</f>
        <v/>
      </c>
      <c r="T5724" s="35" t="str">
        <f t="shared" si="5"/>
        <v>Gamer intensivo</v>
      </c>
      <c r="U5724" s="35"/>
    </row>
    <row r="5725">
      <c r="A5725" s="28">
        <v>5724.0</v>
      </c>
      <c r="B5725" s="28">
        <v>17.0</v>
      </c>
      <c r="C5725" s="28" t="str">
        <f>TRIM(PROPER('Base de datos cruda'!C5725))</f>
        <v>Female</v>
      </c>
      <c r="D5725" s="28">
        <v>3.24</v>
      </c>
      <c r="E5725" s="28">
        <v>1.4</v>
      </c>
      <c r="F5725" s="28">
        <v>7.84</v>
      </c>
      <c r="G5725" s="28">
        <v>62.56</v>
      </c>
      <c r="H5725" s="28" t="str">
        <f>TRIM(PROPER('Base de datos cruda'!H5725))</f>
        <v>Fps</v>
      </c>
      <c r="I5725" s="28">
        <v>1.45</v>
      </c>
      <c r="J5725" s="28">
        <v>7.92</v>
      </c>
      <c r="K5725" s="28">
        <v>291.27</v>
      </c>
      <c r="L5725" s="28">
        <f>IF('Base de datos cruda'!L5725&lt;0,,'Base de datos cruda'!L5725)</f>
        <v>12.73</v>
      </c>
      <c r="M5725" s="28" t="str">
        <f>IF(TRIM(PROPER('Base de datos cruda'!M5725))="High","Alto",IF(TRIM(PROPER('Base de datos cruda'!M5725))="Medium","Medio","Bajo"))</f>
        <v>Medio</v>
      </c>
      <c r="N5725" s="29">
        <v>45.62</v>
      </c>
      <c r="O5725" s="32">
        <f t="shared" si="1"/>
        <v>45.62</v>
      </c>
      <c r="P5725" s="33">
        <f t="shared" si="2"/>
        <v>11.16</v>
      </c>
      <c r="Q5725" s="34">
        <f t="shared" si="3"/>
        <v>0.4320987654</v>
      </c>
      <c r="R5725" s="35" t="str">
        <f t="shared" si="4"/>
        <v>Bajo</v>
      </c>
      <c r="S5725" s="35" t="str">
        <f>IF(O5725="","",IF(O5725&gt;AVERAGE('Base de datos limpia'!$O$2:$O$8001),"Alto","Normal"))
</f>
        <v>Normal</v>
      </c>
      <c r="T5725" s="35" t="str">
        <f t="shared" si="5"/>
        <v>Gamer casual</v>
      </c>
      <c r="U5725" s="35"/>
    </row>
    <row r="5726">
      <c r="A5726" s="28">
        <v>5725.0</v>
      </c>
      <c r="B5726" s="28">
        <v>23.0</v>
      </c>
      <c r="C5726" s="28" t="str">
        <f>TRIM(PROPER('Base de datos cruda'!C5726))</f>
        <v>Female</v>
      </c>
      <c r="D5726" s="28">
        <v>2.68</v>
      </c>
      <c r="E5726" s="28">
        <v>3.62</v>
      </c>
      <c r="F5726" s="28">
        <v>8.82</v>
      </c>
      <c r="G5726" s="28">
        <v>61.3</v>
      </c>
      <c r="H5726" s="28" t="str">
        <f>TRIM(PROPER('Base de datos cruda'!H5726))</f>
        <v>Casual</v>
      </c>
      <c r="I5726" s="28">
        <v>4.32</v>
      </c>
      <c r="J5726" s="28">
        <v>6.9</v>
      </c>
      <c r="K5726" s="28">
        <v>279.7</v>
      </c>
      <c r="L5726" s="28">
        <f>IF('Base de datos cruda'!L5726&lt;0,,'Base de datos cruda'!L5726)</f>
        <v>8.23</v>
      </c>
      <c r="M5726" s="28" t="str">
        <f>IF(TRIM(PROPER('Base de datos cruda'!M5726))="High","Alto",IF(TRIM(PROPER('Base de datos cruda'!M5726))="Medium","Medio","Bajo"))</f>
        <v>Medio</v>
      </c>
      <c r="N5726" s="29">
        <v>66.66</v>
      </c>
      <c r="O5726" s="32">
        <f t="shared" si="1"/>
        <v>66.66</v>
      </c>
      <c r="P5726" s="33">
        <f t="shared" si="2"/>
        <v>9.58</v>
      </c>
      <c r="Q5726" s="34">
        <f t="shared" si="3"/>
        <v>1.350746269</v>
      </c>
      <c r="R5726" s="35" t="str">
        <f t="shared" si="4"/>
        <v>Medio</v>
      </c>
      <c r="S5726" s="35" t="str">
        <f>IF(O5726="","",IF(O5726&gt;AVERAGE('Base de datos limpia'!$O$2:$O$8001),"Alto","Normal"))
</f>
        <v>Alto</v>
      </c>
      <c r="T5726" s="35" t="str">
        <f t="shared" si="5"/>
        <v>Gamer moderado</v>
      </c>
      <c r="U5726" s="35"/>
    </row>
    <row r="5727">
      <c r="A5727" s="28">
        <v>5726.0</v>
      </c>
      <c r="B5727" s="28">
        <v>24.0</v>
      </c>
      <c r="C5727" s="28" t="str">
        <f>TRIM(PROPER('Base de datos cruda'!C5727))</f>
        <v>Male</v>
      </c>
      <c r="D5727" s="28">
        <v>2.75</v>
      </c>
      <c r="E5727" s="28">
        <v>8.28</v>
      </c>
      <c r="F5727" s="28">
        <v>7.02</v>
      </c>
      <c r="G5727" s="28">
        <v>76.8</v>
      </c>
      <c r="H5727" s="28" t="str">
        <f>TRIM(PROPER('Base de datos cruda'!H5727))</f>
        <v>Fps</v>
      </c>
      <c r="I5727" s="28">
        <v>1.75</v>
      </c>
      <c r="J5727" s="28">
        <v>3.82</v>
      </c>
      <c r="K5727" s="28">
        <v>299.09</v>
      </c>
      <c r="L5727" s="28">
        <f>IF('Base de datos cruda'!L5727&lt;0,,'Base de datos cruda'!L5727)</f>
        <v>5.19</v>
      </c>
      <c r="M5727" s="28" t="str">
        <f>IF(TRIM(PROPER('Base de datos cruda'!M5727))="High","Alto",IF(TRIM(PROPER('Base de datos cruda'!M5727))="Medium","Medio","Bajo"))</f>
        <v>Medio</v>
      </c>
      <c r="N5727" s="29">
        <v>95.44</v>
      </c>
      <c r="O5727" s="32">
        <f t="shared" si="1"/>
        <v>95.44</v>
      </c>
      <c r="P5727" s="33">
        <f t="shared" si="2"/>
        <v>6.57</v>
      </c>
      <c r="Q5727" s="34">
        <f t="shared" si="3"/>
        <v>3.010909091</v>
      </c>
      <c r="R5727" s="35" t="str">
        <f t="shared" si="4"/>
        <v>Alto</v>
      </c>
      <c r="S5727" s="35" t="str">
        <f>IF(O5727="","",IF(O5727&gt;AVERAGE('Base de datos limpia'!$O$2:$O$8001),"Alto","Normal"))
</f>
        <v>Alto</v>
      </c>
      <c r="T5727" s="35" t="str">
        <f t="shared" si="5"/>
        <v>Gamer intensivo</v>
      </c>
      <c r="U5727" s="35"/>
    </row>
    <row r="5728">
      <c r="A5728" s="28">
        <v>5727.0</v>
      </c>
      <c r="B5728" s="28">
        <v>19.0</v>
      </c>
      <c r="C5728" s="28" t="str">
        <f>TRIM(PROPER('Base de datos cruda'!C5728))</f>
        <v>Male</v>
      </c>
      <c r="D5728" s="28">
        <v>6.08</v>
      </c>
      <c r="E5728" s="28">
        <v>5.68</v>
      </c>
      <c r="F5728" s="28">
        <v>8.65</v>
      </c>
      <c r="G5728" s="28">
        <v>67.57</v>
      </c>
      <c r="H5728" s="28" t="str">
        <f>TRIM(PROPER('Base de datos cruda'!H5728))</f>
        <v>Rpg</v>
      </c>
      <c r="I5728" s="28">
        <v>4.05</v>
      </c>
      <c r="J5728" s="28">
        <v>10.36</v>
      </c>
      <c r="K5728" s="28">
        <v>256.24</v>
      </c>
      <c r="L5728" s="28">
        <f>IF('Base de datos cruda'!L5728&lt;0,,'Base de datos cruda'!L5728)</f>
        <v>13.99</v>
      </c>
      <c r="M5728" s="28" t="str">
        <f>IF(TRIM(PROPER('Base de datos cruda'!M5728))="High","Alto",IF(TRIM(PROPER('Base de datos cruda'!M5728))="Medium","Medio","Bajo"))</f>
        <v>Bajo</v>
      </c>
      <c r="N5728" s="29">
        <v>63.61</v>
      </c>
      <c r="O5728" s="32">
        <f t="shared" si="1"/>
        <v>63.61</v>
      </c>
      <c r="P5728" s="33">
        <f t="shared" si="2"/>
        <v>16.44</v>
      </c>
      <c r="Q5728" s="34">
        <f t="shared" si="3"/>
        <v>0.9342105263</v>
      </c>
      <c r="R5728" s="35" t="str">
        <f t="shared" si="4"/>
        <v>Medio</v>
      </c>
      <c r="S5728" s="35" t="str">
        <f>IF(O5728="","",IF(O5728&gt;AVERAGE('Base de datos limpia'!$O$2:$O$8001),"Alto","Normal"))
</f>
        <v>Normal</v>
      </c>
      <c r="T5728" s="35" t="str">
        <f t="shared" si="5"/>
        <v>Gamer moderado</v>
      </c>
      <c r="U5728" s="35"/>
    </row>
    <row r="5729">
      <c r="A5729" s="28">
        <v>5728.0</v>
      </c>
      <c r="B5729" s="28">
        <v>24.0</v>
      </c>
      <c r="C5729" s="28" t="str">
        <f>TRIM(PROPER('Base de datos cruda'!C5729))</f>
        <v>Male</v>
      </c>
      <c r="D5729" s="28">
        <v>4.67</v>
      </c>
      <c r="E5729" s="28">
        <v>1.32</v>
      </c>
      <c r="F5729" s="28">
        <v>7.45</v>
      </c>
      <c r="G5729" s="28">
        <v>90.35</v>
      </c>
      <c r="H5729" s="28" t="str">
        <f>TRIM(PROPER('Base de datos cruda'!H5729))</f>
        <v>Rpg</v>
      </c>
      <c r="I5729" s="28">
        <v>4.63</v>
      </c>
      <c r="J5729" s="28">
        <v>9.27</v>
      </c>
      <c r="K5729" s="28">
        <v>270.39</v>
      </c>
      <c r="L5729" s="28">
        <f>IF('Base de datos cruda'!L5729&lt;0,,'Base de datos cruda'!L5729)</f>
        <v>11.16</v>
      </c>
      <c r="M5729" s="28" t="str">
        <f>IF(TRIM(PROPER('Base de datos cruda'!M5729))="High","Alto",IF(TRIM(PROPER('Base de datos cruda'!M5729))="Medium","Medio","Bajo"))</f>
        <v>Medio</v>
      </c>
      <c r="N5729" s="29">
        <v>37.76</v>
      </c>
      <c r="O5729" s="32">
        <f t="shared" si="1"/>
        <v>37.76</v>
      </c>
      <c r="P5729" s="33">
        <f t="shared" si="2"/>
        <v>13.94</v>
      </c>
      <c r="Q5729" s="34">
        <f t="shared" si="3"/>
        <v>0.2826552463</v>
      </c>
      <c r="R5729" s="35" t="str">
        <f t="shared" si="4"/>
        <v>Bajo</v>
      </c>
      <c r="S5729" s="35" t="str">
        <f>IF(O5729="","",IF(O5729&gt;AVERAGE('Base de datos limpia'!$O$2:$O$8001),"Alto","Normal"))
</f>
        <v>Normal</v>
      </c>
      <c r="T5729" s="35" t="str">
        <f t="shared" si="5"/>
        <v>Gamer casual</v>
      </c>
      <c r="U5729" s="35"/>
    </row>
    <row r="5730">
      <c r="A5730" s="28">
        <v>5729.0</v>
      </c>
      <c r="B5730" s="28">
        <v>19.0</v>
      </c>
      <c r="C5730" s="28" t="str">
        <f>TRIM(PROPER('Base de datos cruda'!C5730))</f>
        <v>Female</v>
      </c>
      <c r="D5730" s="28">
        <v>0.3</v>
      </c>
      <c r="E5730" s="28">
        <v>3.54</v>
      </c>
      <c r="F5730" s="28">
        <v>8.54</v>
      </c>
      <c r="G5730" s="28">
        <v>86.75</v>
      </c>
      <c r="H5730" s="28" t="str">
        <f>TRIM(PROPER('Base de datos cruda'!H5730))</f>
        <v>Rpg</v>
      </c>
      <c r="I5730" s="28">
        <v>3.12</v>
      </c>
      <c r="J5730" s="28">
        <v>6.23</v>
      </c>
      <c r="K5730" s="28">
        <v>337.11</v>
      </c>
      <c r="L5730" s="28">
        <f>IF('Base de datos cruda'!L5730&lt;0,,'Base de datos cruda'!L5730)</f>
        <v>2.82</v>
      </c>
      <c r="M5730" s="28" t="str">
        <f>IF(TRIM(PROPER('Base de datos cruda'!M5730))="High","Alto",IF(TRIM(PROPER('Base de datos cruda'!M5730))="Medium","Medio","Bajo"))</f>
        <v>Medio</v>
      </c>
      <c r="N5730" s="29">
        <v>74.48</v>
      </c>
      <c r="O5730" s="32">
        <f t="shared" si="1"/>
        <v>74.48</v>
      </c>
      <c r="P5730" s="33">
        <f t="shared" si="2"/>
        <v>6.53</v>
      </c>
      <c r="Q5730" s="34">
        <f t="shared" si="3"/>
        <v>11.8</v>
      </c>
      <c r="R5730" s="35" t="str">
        <f t="shared" si="4"/>
        <v>Alto</v>
      </c>
      <c r="S5730" s="35" t="str">
        <f>IF(O5730="","",IF(O5730&gt;AVERAGE('Base de datos limpia'!$O$2:$O$8001),"Alto","Normal"))
</f>
        <v>Alto</v>
      </c>
      <c r="T5730" s="35" t="str">
        <f t="shared" si="5"/>
        <v>Gamer moderado</v>
      </c>
      <c r="U5730" s="35"/>
    </row>
    <row r="5731">
      <c r="A5731" s="28">
        <v>5730.0</v>
      </c>
      <c r="B5731" s="28">
        <v>24.0</v>
      </c>
      <c r="C5731" s="28" t="str">
        <f>TRIM(PROPER('Base de datos cruda'!C5731))</f>
        <v>Female</v>
      </c>
      <c r="D5731" s="28">
        <v>7.02</v>
      </c>
      <c r="E5731" s="28">
        <v>6.75</v>
      </c>
      <c r="F5731" s="28">
        <v>4.81</v>
      </c>
      <c r="G5731" s="28">
        <v>73.03</v>
      </c>
      <c r="H5731" s="28" t="str">
        <f>TRIM(PROPER('Base de datos cruda'!H5731))</f>
        <v>Fps</v>
      </c>
      <c r="I5731" s="28">
        <v>3.64</v>
      </c>
      <c r="J5731" s="28">
        <v>10.95</v>
      </c>
      <c r="K5731" s="28">
        <v>245.82</v>
      </c>
      <c r="L5731" s="28">
        <f>IF('Base de datos cruda'!L5731&lt;0,,'Base de datos cruda'!L5731)</f>
        <v>18.34</v>
      </c>
      <c r="M5731" s="28" t="str">
        <f>IF(TRIM(PROPER('Base de datos cruda'!M5731))="High","Alto",IF(TRIM(PROPER('Base de datos cruda'!M5731))="Medium","Medio","Bajo"))</f>
        <v>Bajo</v>
      </c>
      <c r="N5731" s="29">
        <v>45.7306204339853</v>
      </c>
      <c r="O5731" s="32">
        <f t="shared" si="1"/>
        <v>45.73062043</v>
      </c>
      <c r="P5731" s="33">
        <f t="shared" si="2"/>
        <v>17.97</v>
      </c>
      <c r="Q5731" s="34">
        <f t="shared" si="3"/>
        <v>0.9615384615</v>
      </c>
      <c r="R5731" s="35" t="str">
        <f t="shared" si="4"/>
        <v>Bajo</v>
      </c>
      <c r="S5731" s="35" t="str">
        <f>IF(O5731="","",IF(O5731&gt;AVERAGE('Base de datos limpia'!$O$2:$O$8001),"Alto","Normal"))
</f>
        <v>Normal</v>
      </c>
      <c r="T5731" s="35" t="str">
        <f t="shared" si="5"/>
        <v>Gamer intensivo</v>
      </c>
      <c r="U5731" s="35"/>
    </row>
    <row r="5732">
      <c r="A5732" s="28">
        <v>5731.0</v>
      </c>
      <c r="B5732" s="28">
        <v>22.0</v>
      </c>
      <c r="C5732" s="28" t="str">
        <f>TRIM(PROPER('Base de datos cruda'!C5732))</f>
        <v>Male</v>
      </c>
      <c r="D5732" s="28">
        <v>2.37</v>
      </c>
      <c r="E5732" s="28">
        <v>2.79</v>
      </c>
      <c r="F5732" s="28">
        <v>8.08</v>
      </c>
      <c r="G5732" s="28">
        <v>61.83</v>
      </c>
      <c r="H5732" s="28" t="str">
        <f>TRIM(PROPER('Base de datos cruda'!H5732))</f>
        <v>Rpg</v>
      </c>
      <c r="I5732" s="28">
        <v>4.79</v>
      </c>
      <c r="J5732" s="28">
        <v>6.79</v>
      </c>
      <c r="K5732" s="28">
        <v>301.78</v>
      </c>
      <c r="L5732" s="28">
        <f>IF('Base de datos cruda'!L5732&lt;0,,'Base de datos cruda'!L5732)</f>
        <v>11.7</v>
      </c>
      <c r="M5732" s="28" t="str">
        <f>IF(TRIM(PROPER('Base de datos cruda'!M5732))="High","Alto",IF(TRIM(PROPER('Base de datos cruda'!M5732))="Medium","Medio","Bajo"))</f>
        <v>Medio</v>
      </c>
      <c r="N5732" s="29">
        <v>64.27</v>
      </c>
      <c r="O5732" s="32">
        <f t="shared" si="1"/>
        <v>64.27</v>
      </c>
      <c r="P5732" s="33">
        <f t="shared" si="2"/>
        <v>9.16</v>
      </c>
      <c r="Q5732" s="34">
        <f t="shared" si="3"/>
        <v>1.17721519</v>
      </c>
      <c r="R5732" s="35" t="str">
        <f t="shared" si="4"/>
        <v>Medio</v>
      </c>
      <c r="S5732" s="35" t="str">
        <f>IF(O5732="","",IF(O5732&gt;AVERAGE('Base de datos limpia'!$O$2:$O$8001),"Alto","Normal"))
</f>
        <v>Normal</v>
      </c>
      <c r="T5732" s="35" t="str">
        <f t="shared" si="5"/>
        <v>Gamer casual</v>
      </c>
      <c r="U5732" s="35"/>
    </row>
    <row r="5733">
      <c r="A5733" s="28">
        <v>5732.0</v>
      </c>
      <c r="B5733" s="28">
        <v>17.0</v>
      </c>
      <c r="C5733" s="28" t="str">
        <f>TRIM(PROPER('Base de datos cruda'!C5733))</f>
        <v>Male</v>
      </c>
      <c r="D5733" s="28">
        <v>7.98</v>
      </c>
      <c r="E5733" s="28">
        <v>8.45</v>
      </c>
      <c r="F5733" s="28">
        <v>4.98</v>
      </c>
      <c r="G5733" s="28">
        <v>67.3</v>
      </c>
      <c r="H5733" s="28" t="str">
        <f>TRIM(PROPER('Base de datos cruda'!H5733))</f>
        <v>Fps</v>
      </c>
      <c r="I5733" s="28">
        <v>1.88</v>
      </c>
      <c r="J5733" s="28">
        <v>12.92</v>
      </c>
      <c r="K5733" s="28">
        <v>235.5</v>
      </c>
      <c r="L5733" s="28">
        <f>IF('Base de datos cruda'!L5733&lt;0,,'Base de datos cruda'!L5733)</f>
        <v>17.4</v>
      </c>
      <c r="M5733" s="28" t="str">
        <f>IF(TRIM(PROPER('Base de datos cruda'!M5733))="High","Alto",IF(TRIM(PROPER('Base de datos cruda'!M5733))="Medium","Medio","Bajo"))</f>
        <v>Alto</v>
      </c>
      <c r="N5733" s="29">
        <v>53.1497197024205</v>
      </c>
      <c r="O5733" s="32">
        <f t="shared" si="1"/>
        <v>53.1497197</v>
      </c>
      <c r="P5733" s="33">
        <f t="shared" si="2"/>
        <v>20.9</v>
      </c>
      <c r="Q5733" s="34">
        <f t="shared" si="3"/>
        <v>1.058897243</v>
      </c>
      <c r="R5733" s="35" t="str">
        <f t="shared" si="4"/>
        <v>Medio</v>
      </c>
      <c r="S5733" s="35" t="str">
        <f>IF(O5733="","",IF(O5733&gt;AVERAGE('Base de datos limpia'!$O$2:$O$8001),"Alto","Normal"))
</f>
        <v>Normal</v>
      </c>
      <c r="T5733" s="35" t="str">
        <f t="shared" si="5"/>
        <v>Gamer intensivo</v>
      </c>
      <c r="U5733" s="35"/>
    </row>
    <row r="5734">
      <c r="A5734" s="28">
        <v>5733.0</v>
      </c>
      <c r="B5734" s="28">
        <v>24.0</v>
      </c>
      <c r="C5734" s="28" t="str">
        <f>TRIM(PROPER('Base de datos cruda'!C5734))</f>
        <v>Male</v>
      </c>
      <c r="D5734" s="28">
        <v>7.63</v>
      </c>
      <c r="E5734" s="28">
        <v>7.09</v>
      </c>
      <c r="F5734" s="28">
        <v>4.14</v>
      </c>
      <c r="G5734" s="28">
        <v>87.67</v>
      </c>
      <c r="H5734" s="28" t="str">
        <f>TRIM(PROPER('Base de datos cruda'!H5734))</f>
        <v>Fps</v>
      </c>
      <c r="I5734" s="28">
        <v>2.56</v>
      </c>
      <c r="J5734" s="28">
        <v>9.11</v>
      </c>
      <c r="K5734" s="28">
        <v>235.58</v>
      </c>
      <c r="L5734" s="28">
        <f>IF('Base de datos cruda'!L5734&lt;0,,'Base de datos cruda'!L5734)</f>
        <v>15.08</v>
      </c>
      <c r="M5734" s="28" t="str">
        <f>IF(TRIM(PROPER('Base de datos cruda'!M5734))="High","Alto",IF(TRIM(PROPER('Base de datos cruda'!M5734))="Medium","Medio","Bajo"))</f>
        <v>Alto</v>
      </c>
      <c r="N5734" s="29">
        <v>47.1178204532452</v>
      </c>
      <c r="O5734" s="32">
        <f t="shared" si="1"/>
        <v>47.11782045</v>
      </c>
      <c r="P5734" s="33">
        <f t="shared" si="2"/>
        <v>16.74</v>
      </c>
      <c r="Q5734" s="34">
        <f t="shared" si="3"/>
        <v>0.9292267366</v>
      </c>
      <c r="R5734" s="35" t="str">
        <f t="shared" si="4"/>
        <v>Bajo</v>
      </c>
      <c r="S5734" s="35" t="str">
        <f>IF(O5734="","",IF(O5734&gt;AVERAGE('Base de datos limpia'!$O$2:$O$8001),"Alto","Normal"))
</f>
        <v>Normal</v>
      </c>
      <c r="T5734" s="35" t="str">
        <f t="shared" si="5"/>
        <v>Gamer intensivo</v>
      </c>
      <c r="U5734" s="35"/>
    </row>
    <row r="5735">
      <c r="A5735" s="28">
        <v>5734.0</v>
      </c>
      <c r="B5735" s="28">
        <v>19.0</v>
      </c>
      <c r="C5735" s="28" t="str">
        <f>TRIM(PROPER('Base de datos cruda'!C5735))</f>
        <v>Male</v>
      </c>
      <c r="D5735" s="28">
        <v>7.52</v>
      </c>
      <c r="E5735" s="28">
        <v>5.24</v>
      </c>
      <c r="F5735" s="28">
        <v>6.59</v>
      </c>
      <c r="G5735" s="28">
        <v>99.61</v>
      </c>
      <c r="H5735" s="28" t="str">
        <f>TRIM(PROPER('Base de datos cruda'!H5735))</f>
        <v>Fps</v>
      </c>
      <c r="I5735" s="28">
        <v>4.49</v>
      </c>
      <c r="J5735" s="28">
        <v>12.19</v>
      </c>
      <c r="K5735" s="28">
        <v>234.4</v>
      </c>
      <c r="L5735" s="28">
        <f>IF('Base de datos cruda'!L5735&lt;0,,'Base de datos cruda'!L5735)</f>
        <v>17.19</v>
      </c>
      <c r="M5735" s="28" t="str">
        <f>IF(TRIM(PROPER('Base de datos cruda'!M5735))="High","Alto",IF(TRIM(PROPER('Base de datos cruda'!M5735))="Medium","Medio","Bajo"))</f>
        <v>Bajo</v>
      </c>
      <c r="N5735" s="29">
        <v>40.48</v>
      </c>
      <c r="O5735" s="32">
        <f t="shared" si="1"/>
        <v>40.48</v>
      </c>
      <c r="P5735" s="33">
        <f t="shared" si="2"/>
        <v>19.71</v>
      </c>
      <c r="Q5735" s="34">
        <f t="shared" si="3"/>
        <v>0.6968085106</v>
      </c>
      <c r="R5735" s="35" t="str">
        <f t="shared" si="4"/>
        <v>Bajo</v>
      </c>
      <c r="S5735" s="35" t="str">
        <f>IF(O5735="","",IF(O5735&gt;AVERAGE('Base de datos limpia'!$O$2:$O$8001),"Alto","Normal"))
</f>
        <v>Normal</v>
      </c>
      <c r="T5735" s="35" t="str">
        <f t="shared" si="5"/>
        <v>Gamer moderado</v>
      </c>
      <c r="U5735" s="35"/>
    </row>
    <row r="5736">
      <c r="A5736" s="28">
        <v>5735.0</v>
      </c>
      <c r="B5736" s="28">
        <v>23.0</v>
      </c>
      <c r="C5736" s="28" t="str">
        <f>TRIM(PROPER('Base de datos cruda'!C5736))</f>
        <v>Female</v>
      </c>
      <c r="D5736" s="28">
        <v>6.49</v>
      </c>
      <c r="E5736" s="28">
        <v>9.24</v>
      </c>
      <c r="F5736" s="28">
        <v>5.59</v>
      </c>
      <c r="G5736" s="28">
        <v>73.06</v>
      </c>
      <c r="H5736" s="28" t="str">
        <f>TRIM(PROPER('Base de datos cruda'!H5736))</f>
        <v>Fps</v>
      </c>
      <c r="I5736" s="28">
        <v>3.36</v>
      </c>
      <c r="J5736" s="28">
        <v>10.22</v>
      </c>
      <c r="K5736" s="28">
        <v>235.35</v>
      </c>
      <c r="L5736" s="28">
        <f>IF('Base de datos cruda'!L5736&lt;0,,'Base de datos cruda'!L5736)</f>
        <v>12.09</v>
      </c>
      <c r="M5736" s="28" t="str">
        <f>IF(TRIM(PROPER('Base de datos cruda'!M5736))="High","Alto",IF(TRIM(PROPER('Base de datos cruda'!M5736))="Medium","Medio","Bajo"))</f>
        <v>Alto</v>
      </c>
      <c r="N5736" s="29">
        <v>77.0943972522006</v>
      </c>
      <c r="O5736" s="32">
        <f t="shared" si="1"/>
        <v>77.09439725</v>
      </c>
      <c r="P5736" s="33">
        <f t="shared" si="2"/>
        <v>16.71</v>
      </c>
      <c r="Q5736" s="34">
        <f t="shared" si="3"/>
        <v>1.423728814</v>
      </c>
      <c r="R5736" s="35" t="str">
        <f t="shared" si="4"/>
        <v>Alto</v>
      </c>
      <c r="S5736" s="35" t="str">
        <f>IF(O5736="","",IF(O5736&gt;AVERAGE('Base de datos limpia'!$O$2:$O$8001),"Alto","Normal"))
</f>
        <v>Alto</v>
      </c>
      <c r="T5736" s="35" t="str">
        <f t="shared" si="5"/>
        <v>Gamer intensivo</v>
      </c>
      <c r="U5736" s="35"/>
    </row>
    <row r="5737">
      <c r="A5737" s="28">
        <v>5736.0</v>
      </c>
      <c r="B5737" s="28">
        <v>22.0</v>
      </c>
      <c r="C5737" s="28" t="str">
        <f>TRIM(PROPER('Base de datos cruda'!C5737))</f>
        <v>Female</v>
      </c>
      <c r="D5737" s="28">
        <v>1.76</v>
      </c>
      <c r="E5737" s="28">
        <v>4.53</v>
      </c>
      <c r="F5737" s="28">
        <v>4.22</v>
      </c>
      <c r="G5737" s="28">
        <v>92.08</v>
      </c>
      <c r="H5737" s="28" t="str">
        <f>TRIM(PROPER('Base de datos cruda'!H5737))</f>
        <v>Casual</v>
      </c>
      <c r="I5737" s="28">
        <v>4.37</v>
      </c>
      <c r="J5737" s="28">
        <v>3.26</v>
      </c>
      <c r="K5737" s="28">
        <v>292.24</v>
      </c>
      <c r="L5737" s="28">
        <f>IF('Base de datos cruda'!L5737&lt;0,,'Base de datos cruda'!L5737)</f>
        <v>5.33</v>
      </c>
      <c r="M5737" s="28" t="str">
        <f>IF(TRIM(PROPER('Base de datos cruda'!M5737))="High","Alto",IF(TRIM(PROPER('Base de datos cruda'!M5737))="Medium","Medio","Bajo"))</f>
        <v>Medio</v>
      </c>
      <c r="N5737" s="29">
        <v>78.86</v>
      </c>
      <c r="O5737" s="32">
        <f t="shared" si="1"/>
        <v>78.86</v>
      </c>
      <c r="P5737" s="33">
        <f t="shared" si="2"/>
        <v>5.02</v>
      </c>
      <c r="Q5737" s="34">
        <f t="shared" si="3"/>
        <v>2.573863636</v>
      </c>
      <c r="R5737" s="35" t="str">
        <f t="shared" si="4"/>
        <v>Alto</v>
      </c>
      <c r="S5737" s="35" t="str">
        <f>IF(O5737="","",IF(O5737&gt;AVERAGE('Base de datos limpia'!$O$2:$O$8001),"Alto","Normal"))
</f>
        <v>Alto</v>
      </c>
      <c r="T5737" s="35" t="str">
        <f t="shared" si="5"/>
        <v>Gamer moderado</v>
      </c>
      <c r="U5737" s="35"/>
    </row>
    <row r="5738">
      <c r="A5738" s="28">
        <v>5737.0</v>
      </c>
      <c r="B5738" s="28">
        <v>22.0</v>
      </c>
      <c r="C5738" s="28" t="str">
        <f>TRIM(PROPER('Base de datos cruda'!C5738))</f>
        <v>Male</v>
      </c>
      <c r="D5738" s="28">
        <v>4.26</v>
      </c>
      <c r="E5738" s="28">
        <v>3.12</v>
      </c>
      <c r="F5738" s="28">
        <v>8.9</v>
      </c>
      <c r="G5738" s="28">
        <v>94.68</v>
      </c>
      <c r="H5738" s="28" t="str">
        <f>TRIM(PROPER('Base de datos cruda'!H5738))</f>
        <v>Rpg</v>
      </c>
      <c r="I5738" s="28">
        <v>3.09</v>
      </c>
      <c r="J5738" s="28">
        <v>8.61</v>
      </c>
      <c r="K5738" s="28">
        <v>273.2</v>
      </c>
      <c r="L5738" s="28">
        <f>IF('Base de datos cruda'!L5738&lt;0,,'Base de datos cruda'!L5738)</f>
        <v>11.07</v>
      </c>
      <c r="M5738" s="28" t="str">
        <f>IF(TRIM(PROPER('Base de datos cruda'!M5738))="High","Alto",IF(TRIM(PROPER('Base de datos cruda'!M5738))="Medium","Medio","Bajo"))</f>
        <v>Medio</v>
      </c>
      <c r="N5738" s="29">
        <v>71.66</v>
      </c>
      <c r="O5738" s="32">
        <f t="shared" si="1"/>
        <v>71.66</v>
      </c>
      <c r="P5738" s="33">
        <f t="shared" si="2"/>
        <v>12.87</v>
      </c>
      <c r="Q5738" s="34">
        <f t="shared" si="3"/>
        <v>0.7323943662</v>
      </c>
      <c r="R5738" s="35" t="str">
        <f t="shared" si="4"/>
        <v>Alto</v>
      </c>
      <c r="S5738" s="35" t="str">
        <f>IF(O5738="","",IF(O5738&gt;AVERAGE('Base de datos limpia'!$O$2:$O$8001),"Alto","Normal"))
</f>
        <v>Alto</v>
      </c>
      <c r="T5738" s="35" t="str">
        <f t="shared" si="5"/>
        <v>Gamer moderado</v>
      </c>
      <c r="U5738" s="35"/>
    </row>
    <row r="5739">
      <c r="A5739" s="28">
        <v>5738.0</v>
      </c>
      <c r="B5739" s="28">
        <v>23.0</v>
      </c>
      <c r="C5739" s="28" t="str">
        <f>TRIM(PROPER('Base de datos cruda'!C5739))</f>
        <v>Female</v>
      </c>
      <c r="D5739" s="28">
        <v>1.79</v>
      </c>
      <c r="E5739" s="28">
        <v>6.95</v>
      </c>
      <c r="F5739" s="28">
        <v>7.33</v>
      </c>
      <c r="G5739" s="28">
        <v>61.93</v>
      </c>
      <c r="H5739" s="28" t="str">
        <f>TRIM(PROPER('Base de datos cruda'!H5739))</f>
        <v>Fps</v>
      </c>
      <c r="I5739" s="28">
        <v>3.7</v>
      </c>
      <c r="J5739" s="28">
        <v>3.96</v>
      </c>
      <c r="K5739" s="28">
        <v>304.61</v>
      </c>
      <c r="L5739" s="28">
        <f>IF('Base de datos cruda'!L5739&lt;0,,'Base de datos cruda'!L5739)</f>
        <v>4.96</v>
      </c>
      <c r="M5739" s="28" t="str">
        <f>IF(TRIM(PROPER('Base de datos cruda'!M5739))="High","Alto",IF(TRIM(PROPER('Base de datos cruda'!M5739))="Medium","Medio","Bajo"))</f>
        <v>Medio</v>
      </c>
      <c r="N5739" s="29">
        <v>82.44</v>
      </c>
      <c r="O5739" s="32">
        <f t="shared" si="1"/>
        <v>82.44</v>
      </c>
      <c r="P5739" s="33">
        <f t="shared" si="2"/>
        <v>5.75</v>
      </c>
      <c r="Q5739" s="34">
        <f t="shared" si="3"/>
        <v>3.882681564</v>
      </c>
      <c r="R5739" s="35" t="str">
        <f t="shared" si="4"/>
        <v>Alto</v>
      </c>
      <c r="S5739" s="35" t="str">
        <f>IF(O5739="","",IF(O5739&gt;AVERAGE('Base de datos limpia'!$O$2:$O$8001),"Alto","Normal"))
</f>
        <v>Alto</v>
      </c>
      <c r="T5739" s="35" t="str">
        <f t="shared" si="5"/>
        <v>Gamer intensivo</v>
      </c>
      <c r="U5739" s="35"/>
    </row>
    <row r="5740">
      <c r="A5740" s="28">
        <v>5739.0</v>
      </c>
      <c r="B5740" s="28">
        <v>16.0</v>
      </c>
      <c r="C5740" s="28" t="str">
        <f>TRIM(PROPER('Base de datos cruda'!C5740))</f>
        <v>Male</v>
      </c>
      <c r="D5740" s="28">
        <v>2.08</v>
      </c>
      <c r="E5740" s="28">
        <v>6.16</v>
      </c>
      <c r="F5740" s="28">
        <v>8.51</v>
      </c>
      <c r="G5740" s="28">
        <v>96.65</v>
      </c>
      <c r="H5740" s="28" t="str">
        <f>TRIM(PROPER('Base de datos cruda'!H5740))</f>
        <v>Casual</v>
      </c>
      <c r="I5740" s="28">
        <v>0.07</v>
      </c>
      <c r="J5740" s="28">
        <v>5.77</v>
      </c>
      <c r="K5740" s="28">
        <v>295.22</v>
      </c>
      <c r="L5740" s="28">
        <f>IF('Base de datos cruda'!L5740&lt;0,,'Base de datos cruda'!L5740)</f>
        <v>2.3</v>
      </c>
      <c r="M5740" s="28" t="str">
        <f>IF(TRIM(PROPER('Base de datos cruda'!M5740))="High","Alto",IF(TRIM(PROPER('Base de datos cruda'!M5740))="Medium","Medio","Bajo"))</f>
        <v>Medio</v>
      </c>
      <c r="N5740" s="29">
        <v>104.761755804163</v>
      </c>
      <c r="O5740" s="33" t="str">
        <f t="shared" si="1"/>
        <v/>
      </c>
      <c r="P5740" s="33">
        <f t="shared" si="2"/>
        <v>7.85</v>
      </c>
      <c r="Q5740" s="34">
        <f t="shared" si="3"/>
        <v>2.961538462</v>
      </c>
      <c r="R5740" s="35" t="str">
        <f t="shared" si="4"/>
        <v>Alto</v>
      </c>
      <c r="S5740" s="35" t="str">
        <f>IF(O5740="","",IF(O5740&gt;AVERAGE('Base de datos limpia'!$O$2:$O$8001),"Alto","Normal"))
</f>
        <v/>
      </c>
      <c r="T5740" s="35" t="str">
        <f t="shared" si="5"/>
        <v>Gamer intensivo</v>
      </c>
      <c r="U5740" s="35"/>
    </row>
    <row r="5741">
      <c r="A5741" s="28">
        <v>5740.0</v>
      </c>
      <c r="B5741" s="28">
        <v>20.0</v>
      </c>
      <c r="C5741" s="28" t="str">
        <f>TRIM(PROPER('Base de datos cruda'!C5741))</f>
        <v>Male</v>
      </c>
      <c r="D5741" s="28">
        <v>4.89</v>
      </c>
      <c r="E5741" s="28">
        <v>4.02</v>
      </c>
      <c r="F5741" s="28">
        <v>9.0</v>
      </c>
      <c r="G5741" s="28">
        <v>78.65</v>
      </c>
      <c r="H5741" s="28" t="str">
        <f>TRIM(PROPER('Base de datos cruda'!H5741))</f>
        <v>Fps</v>
      </c>
      <c r="I5741" s="28">
        <v>1.7</v>
      </c>
      <c r="J5741" s="28">
        <v>7.29</v>
      </c>
      <c r="K5741" s="28">
        <v>256.5</v>
      </c>
      <c r="L5741" s="28">
        <f>IF('Base de datos cruda'!L5741&lt;0,,'Base de datos cruda'!L5741)</f>
        <v>6.46</v>
      </c>
      <c r="M5741" s="28" t="str">
        <f>IF(TRIM(PROPER('Base de datos cruda'!M5741))="High","Alto",IF(TRIM(PROPER('Base de datos cruda'!M5741))="Medium","Medio","Bajo"))</f>
        <v>Medio</v>
      </c>
      <c r="N5741" s="29">
        <v>54.66</v>
      </c>
      <c r="O5741" s="32">
        <f t="shared" si="1"/>
        <v>54.66</v>
      </c>
      <c r="P5741" s="33">
        <f t="shared" si="2"/>
        <v>12.18</v>
      </c>
      <c r="Q5741" s="34">
        <f t="shared" si="3"/>
        <v>0.8220858896</v>
      </c>
      <c r="R5741" s="35" t="str">
        <f t="shared" si="4"/>
        <v>Medio</v>
      </c>
      <c r="S5741" s="35" t="str">
        <f>IF(O5741="","",IF(O5741&gt;AVERAGE('Base de datos limpia'!$O$2:$O$8001),"Alto","Normal"))
</f>
        <v>Normal</v>
      </c>
      <c r="T5741" s="35" t="str">
        <f t="shared" si="5"/>
        <v>Gamer moderado</v>
      </c>
      <c r="U5741" s="35"/>
    </row>
    <row r="5742">
      <c r="A5742" s="28">
        <v>5741.0</v>
      </c>
      <c r="B5742" s="28">
        <v>17.0</v>
      </c>
      <c r="C5742" s="28" t="str">
        <f>TRIM(PROPER('Base de datos cruda'!C5742))</f>
        <v>Female</v>
      </c>
      <c r="D5742" s="28">
        <v>0.33</v>
      </c>
      <c r="E5742" s="28">
        <v>4.09</v>
      </c>
      <c r="F5742" s="28">
        <v>5.96</v>
      </c>
      <c r="G5742" s="28">
        <v>98.57</v>
      </c>
      <c r="H5742" s="28" t="str">
        <f>TRIM(PROPER('Base de datos cruda'!H5742))</f>
        <v>Fps</v>
      </c>
      <c r="I5742" s="28">
        <v>3.85</v>
      </c>
      <c r="J5742" s="28">
        <v>1.85</v>
      </c>
      <c r="K5742" s="28">
        <v>314.68</v>
      </c>
      <c r="L5742" s="28">
        <f>IF('Base de datos cruda'!L5742&lt;0,,'Base de datos cruda'!L5742)</f>
        <v>0.68</v>
      </c>
      <c r="M5742" s="28" t="str">
        <f>IF(TRIM(PROPER('Base de datos cruda'!M5742))="High","Alto",IF(TRIM(PROPER('Base de datos cruda'!M5742))="Medium","Medio","Bajo"))</f>
        <v>Medio</v>
      </c>
      <c r="N5742" s="29">
        <v>75.56</v>
      </c>
      <c r="O5742" s="32">
        <f t="shared" si="1"/>
        <v>75.56</v>
      </c>
      <c r="P5742" s="33">
        <f t="shared" si="2"/>
        <v>2.18</v>
      </c>
      <c r="Q5742" s="34">
        <f t="shared" si="3"/>
        <v>12.39393939</v>
      </c>
      <c r="R5742" s="35" t="str">
        <f t="shared" si="4"/>
        <v>Alto</v>
      </c>
      <c r="S5742" s="35" t="str">
        <f>IF(O5742="","",IF(O5742&gt;AVERAGE('Base de datos limpia'!$O$2:$O$8001),"Alto","Normal"))
</f>
        <v>Alto</v>
      </c>
      <c r="T5742" s="35" t="str">
        <f t="shared" si="5"/>
        <v>Gamer moderado</v>
      </c>
      <c r="U5742" s="35"/>
    </row>
    <row r="5743">
      <c r="A5743" s="28">
        <v>5742.0</v>
      </c>
      <c r="B5743" s="28">
        <v>17.0</v>
      </c>
      <c r="C5743" s="28" t="str">
        <f>TRIM(PROPER('Base de datos cruda'!C5743))</f>
        <v>Female</v>
      </c>
      <c r="D5743" s="28">
        <v>7.76</v>
      </c>
      <c r="E5743" s="28">
        <v>4.58</v>
      </c>
      <c r="F5743" s="28">
        <v>5.27</v>
      </c>
      <c r="G5743" s="28">
        <v>81.54</v>
      </c>
      <c r="H5743" s="28" t="str">
        <f>TRIM(PROPER('Base de datos cruda'!H5743))</f>
        <v>Fps</v>
      </c>
      <c r="I5743" s="28">
        <v>2.02</v>
      </c>
      <c r="J5743" s="28">
        <v>10.01</v>
      </c>
      <c r="K5743" s="28">
        <v>226.35</v>
      </c>
      <c r="L5743" s="28">
        <f>IF('Base de datos cruda'!L5743&lt;0,,'Base de datos cruda'!L5743)</f>
        <v>17.97</v>
      </c>
      <c r="M5743" s="28" t="str">
        <f>IF(TRIM(PROPER('Base de datos cruda'!M5743))="High","Alto",IF(TRIM(PROPER('Base de datos cruda'!M5743))="Medium","Medio","Bajo"))</f>
        <v>Bajo</v>
      </c>
      <c r="N5743" s="29">
        <v>27.19</v>
      </c>
      <c r="O5743" s="32">
        <f t="shared" si="1"/>
        <v>27.19</v>
      </c>
      <c r="P5743" s="33">
        <f t="shared" si="2"/>
        <v>17.77</v>
      </c>
      <c r="Q5743" s="34">
        <f t="shared" si="3"/>
        <v>0.5902061856</v>
      </c>
      <c r="R5743" s="35" t="str">
        <f t="shared" si="4"/>
        <v>Bajo</v>
      </c>
      <c r="S5743" s="35" t="str">
        <f>IF(O5743="","",IF(O5743&gt;AVERAGE('Base de datos limpia'!$O$2:$O$8001),"Alto","Normal"))
</f>
        <v>Normal</v>
      </c>
      <c r="T5743" s="35" t="str">
        <f t="shared" si="5"/>
        <v>Gamer moderado</v>
      </c>
      <c r="U5743" s="35"/>
    </row>
    <row r="5744">
      <c r="A5744" s="28">
        <v>5743.0</v>
      </c>
      <c r="B5744" s="28">
        <v>16.0</v>
      </c>
      <c r="C5744" s="28" t="str">
        <f>TRIM(PROPER('Base de datos cruda'!C5744))</f>
        <v>Male</v>
      </c>
      <c r="D5744" s="28">
        <v>7.35</v>
      </c>
      <c r="E5744" s="28">
        <v>3.62</v>
      </c>
      <c r="F5744" s="28">
        <v>4.92</v>
      </c>
      <c r="G5744" s="28">
        <v>69.41</v>
      </c>
      <c r="H5744" s="28" t="str">
        <f>TRIM(PROPER('Base de datos cruda'!H5744))</f>
        <v>Casual</v>
      </c>
      <c r="I5744" s="28">
        <v>1.81</v>
      </c>
      <c r="J5744" s="28">
        <v>10.54</v>
      </c>
      <c r="K5744" s="28">
        <v>234.55</v>
      </c>
      <c r="L5744" s="28">
        <f>IF('Base de datos cruda'!L5744&lt;0,,'Base de datos cruda'!L5744)</f>
        <v>12.74</v>
      </c>
      <c r="M5744" s="28" t="str">
        <f>IF(TRIM(PROPER('Base de datos cruda'!M5744))="High","Alto",IF(TRIM(PROPER('Base de datos cruda'!M5744))="Medium","Medio","Bajo"))</f>
        <v>Bajo</v>
      </c>
      <c r="N5744" s="29">
        <v>23.7</v>
      </c>
      <c r="O5744" s="32">
        <f t="shared" si="1"/>
        <v>23.7</v>
      </c>
      <c r="P5744" s="33">
        <f t="shared" si="2"/>
        <v>17.89</v>
      </c>
      <c r="Q5744" s="34">
        <f t="shared" si="3"/>
        <v>0.4925170068</v>
      </c>
      <c r="R5744" s="35" t="str">
        <f t="shared" si="4"/>
        <v>Bajo</v>
      </c>
      <c r="S5744" s="35" t="str">
        <f>IF(O5744="","",IF(O5744&gt;AVERAGE('Base de datos limpia'!$O$2:$O$8001),"Alto","Normal"))
</f>
        <v>Normal</v>
      </c>
      <c r="T5744" s="35" t="str">
        <f t="shared" si="5"/>
        <v>Gamer moderado</v>
      </c>
      <c r="U5744" s="35"/>
    </row>
    <row r="5745">
      <c r="A5745" s="28">
        <v>5744.0</v>
      </c>
      <c r="B5745" s="28">
        <v>20.0</v>
      </c>
      <c r="C5745" s="28" t="str">
        <f>TRIM(PROPER('Base de datos cruda'!C5745))</f>
        <v>Male</v>
      </c>
      <c r="D5745" s="28">
        <v>3.05</v>
      </c>
      <c r="E5745" s="28">
        <v>7.39</v>
      </c>
      <c r="F5745" s="28">
        <v>6.58</v>
      </c>
      <c r="G5745" s="28">
        <v>98.99</v>
      </c>
      <c r="H5745" s="28" t="str">
        <f>TRIM(PROPER('Base de datos cruda'!H5745))</f>
        <v>Rpg</v>
      </c>
      <c r="I5745" s="28">
        <v>4.76</v>
      </c>
      <c r="J5745" s="28">
        <v>6.52</v>
      </c>
      <c r="K5745" s="28">
        <v>281.18</v>
      </c>
      <c r="L5745" s="28">
        <f>IF('Base de datos cruda'!L5745&lt;0,,'Base de datos cruda'!L5745)</f>
        <v>9.63</v>
      </c>
      <c r="M5745" s="28" t="str">
        <f>IF(TRIM(PROPER('Base de datos cruda'!M5745))="High","Alto",IF(TRIM(PROPER('Base de datos cruda'!M5745))="Medium","Medio","Bajo"))</f>
        <v>Medio</v>
      </c>
      <c r="N5745" s="29">
        <v>84.69</v>
      </c>
      <c r="O5745" s="32">
        <f t="shared" si="1"/>
        <v>84.69</v>
      </c>
      <c r="P5745" s="33">
        <f t="shared" si="2"/>
        <v>9.57</v>
      </c>
      <c r="Q5745" s="34">
        <f t="shared" si="3"/>
        <v>2.42295082</v>
      </c>
      <c r="R5745" s="35" t="str">
        <f t="shared" si="4"/>
        <v>Alto</v>
      </c>
      <c r="S5745" s="35" t="str">
        <f>IF(O5745="","",IF(O5745&gt;AVERAGE('Base de datos limpia'!$O$2:$O$8001),"Alto","Normal"))
</f>
        <v>Alto</v>
      </c>
      <c r="T5745" s="35" t="str">
        <f t="shared" si="5"/>
        <v>Gamer intensivo</v>
      </c>
      <c r="U5745" s="35"/>
    </row>
    <row r="5746">
      <c r="A5746" s="28">
        <v>5745.0</v>
      </c>
      <c r="B5746" s="28">
        <v>17.0</v>
      </c>
      <c r="C5746" s="28" t="str">
        <f>TRIM(PROPER('Base de datos cruda'!C5746))</f>
        <v>Female</v>
      </c>
      <c r="D5746" s="28">
        <v>4.12</v>
      </c>
      <c r="E5746" s="28">
        <v>6.86</v>
      </c>
      <c r="F5746" s="28">
        <v>7.03</v>
      </c>
      <c r="G5746" s="28">
        <v>69.73</v>
      </c>
      <c r="H5746" s="28" t="str">
        <f>TRIM(PROPER('Base de datos cruda'!H5746))</f>
        <v>Fps</v>
      </c>
      <c r="I5746" s="28">
        <v>2.76</v>
      </c>
      <c r="J5746" s="28">
        <v>5.86</v>
      </c>
      <c r="K5746" s="28">
        <v>282.22</v>
      </c>
      <c r="L5746" s="28">
        <f>IF('Base de datos cruda'!L5746&lt;0,,'Base de datos cruda'!L5746)</f>
        <v>8.5</v>
      </c>
      <c r="M5746" s="28" t="str">
        <f>IF(TRIM(PROPER('Base de datos cruda'!M5746))="High","Alto",IF(TRIM(PROPER('Base de datos cruda'!M5746))="Medium","Medio","Bajo"))</f>
        <v>Medio</v>
      </c>
      <c r="N5746" s="29">
        <v>73.99</v>
      </c>
      <c r="O5746" s="32">
        <f t="shared" si="1"/>
        <v>73.99</v>
      </c>
      <c r="P5746" s="33">
        <f t="shared" si="2"/>
        <v>9.98</v>
      </c>
      <c r="Q5746" s="34">
        <f t="shared" si="3"/>
        <v>1.665048544</v>
      </c>
      <c r="R5746" s="35" t="str">
        <f t="shared" si="4"/>
        <v>Alto</v>
      </c>
      <c r="S5746" s="35" t="str">
        <f>IF(O5746="","",IF(O5746&gt;AVERAGE('Base de datos limpia'!$O$2:$O$8001),"Alto","Normal"))
</f>
        <v>Alto</v>
      </c>
      <c r="T5746" s="35" t="str">
        <f t="shared" si="5"/>
        <v>Gamer intensivo</v>
      </c>
      <c r="U5746" s="35"/>
    </row>
    <row r="5747">
      <c r="A5747" s="28">
        <v>5746.0</v>
      </c>
      <c r="B5747" s="28">
        <v>19.0</v>
      </c>
      <c r="C5747" s="28" t="str">
        <f>TRIM(PROPER('Base de datos cruda'!C5747))</f>
        <v>Female</v>
      </c>
      <c r="D5747" s="28">
        <v>3.73</v>
      </c>
      <c r="E5747" s="28">
        <v>4.97</v>
      </c>
      <c r="F5747" s="28">
        <v>6.36</v>
      </c>
      <c r="G5747" s="28">
        <v>95.3</v>
      </c>
      <c r="H5747" s="28" t="str">
        <f>TRIM(PROPER('Base de datos cruda'!H5747))</f>
        <v>Fps</v>
      </c>
      <c r="I5747" s="28">
        <v>0.96</v>
      </c>
      <c r="J5747" s="28">
        <v>6.33</v>
      </c>
      <c r="K5747" s="28">
        <v>274.13</v>
      </c>
      <c r="L5747" s="28">
        <f>IF('Base de datos cruda'!L5747&lt;0,,'Base de datos cruda'!L5747)</f>
        <v>7.1</v>
      </c>
      <c r="M5747" s="28" t="str">
        <f>IF(TRIM(PROPER('Base de datos cruda'!M5747))="High","Alto",IF(TRIM(PROPER('Base de datos cruda'!M5747))="Medium","Medio","Bajo"))</f>
        <v>Medio</v>
      </c>
      <c r="N5747" s="29">
        <v>64.04</v>
      </c>
      <c r="O5747" s="32">
        <f t="shared" si="1"/>
        <v>64.04</v>
      </c>
      <c r="P5747" s="33">
        <f t="shared" si="2"/>
        <v>10.06</v>
      </c>
      <c r="Q5747" s="34">
        <f t="shared" si="3"/>
        <v>1.332439678</v>
      </c>
      <c r="R5747" s="35" t="str">
        <f t="shared" si="4"/>
        <v>Medio</v>
      </c>
      <c r="S5747" s="35" t="str">
        <f>IF(O5747="","",IF(O5747&gt;AVERAGE('Base de datos limpia'!$O$2:$O$8001),"Alto","Normal"))
</f>
        <v>Normal</v>
      </c>
      <c r="T5747" s="35" t="str">
        <f t="shared" si="5"/>
        <v>Gamer moderado</v>
      </c>
      <c r="U5747" s="35"/>
    </row>
    <row r="5748">
      <c r="A5748" s="28">
        <v>5747.0</v>
      </c>
      <c r="B5748" s="28">
        <v>18.0</v>
      </c>
      <c r="C5748" s="28" t="str">
        <f>TRIM(PROPER('Base de datos cruda'!C5748))</f>
        <v>Male</v>
      </c>
      <c r="D5748" s="28">
        <v>7.06</v>
      </c>
      <c r="E5748" s="28">
        <v>4.58</v>
      </c>
      <c r="F5748" s="28">
        <v>5.94</v>
      </c>
      <c r="G5748" s="28">
        <v>66.93</v>
      </c>
      <c r="H5748" s="28" t="str">
        <f>TRIM(PROPER('Base de datos cruda'!H5748))</f>
        <v>Rpg</v>
      </c>
      <c r="I5748" s="28">
        <v>2.36</v>
      </c>
      <c r="J5748" s="28">
        <v>12.36</v>
      </c>
      <c r="K5748" s="28">
        <v>228.85</v>
      </c>
      <c r="L5748" s="28">
        <f>IF('Base de datos cruda'!L5748&lt;0,,'Base de datos cruda'!L5748)</f>
        <v>16.94</v>
      </c>
      <c r="M5748" s="28" t="str">
        <f>IF(TRIM(PROPER('Base de datos cruda'!M5748))="High","Alto",IF(TRIM(PROPER('Base de datos cruda'!M5748))="Medium","Medio","Bajo"))</f>
        <v>Bajo</v>
      </c>
      <c r="N5748" s="29">
        <v>34.66</v>
      </c>
      <c r="O5748" s="32">
        <f t="shared" si="1"/>
        <v>34.66</v>
      </c>
      <c r="P5748" s="33">
        <f t="shared" si="2"/>
        <v>19.42</v>
      </c>
      <c r="Q5748" s="34">
        <f t="shared" si="3"/>
        <v>0.6487252125</v>
      </c>
      <c r="R5748" s="35" t="str">
        <f t="shared" si="4"/>
        <v>Bajo</v>
      </c>
      <c r="S5748" s="35" t="str">
        <f>IF(O5748="","",IF(O5748&gt;AVERAGE('Base de datos limpia'!$O$2:$O$8001),"Alto","Normal"))
</f>
        <v>Normal</v>
      </c>
      <c r="T5748" s="35" t="str">
        <f t="shared" si="5"/>
        <v>Gamer moderado</v>
      </c>
      <c r="U5748" s="35"/>
    </row>
    <row r="5749">
      <c r="A5749" s="28">
        <v>5748.0</v>
      </c>
      <c r="B5749" s="28">
        <v>18.0</v>
      </c>
      <c r="C5749" s="28" t="str">
        <f>TRIM(PROPER('Base de datos cruda'!C5749))</f>
        <v>Male</v>
      </c>
      <c r="D5749" s="28">
        <v>5.51</v>
      </c>
      <c r="E5749" s="28">
        <v>4.29</v>
      </c>
      <c r="F5749" s="28">
        <v>4.84</v>
      </c>
      <c r="G5749" s="28">
        <v>86.99</v>
      </c>
      <c r="H5749" s="28" t="str">
        <f>TRIM(PROPER('Base de datos cruda'!H5749))</f>
        <v>Rpg</v>
      </c>
      <c r="I5749" s="28">
        <v>2.59</v>
      </c>
      <c r="J5749" s="28">
        <v>11.06</v>
      </c>
      <c r="K5749" s="28">
        <v>253.07</v>
      </c>
      <c r="L5749" s="28">
        <f>IF('Base de datos cruda'!L5749&lt;0,,'Base de datos cruda'!L5749)</f>
        <v>11.2</v>
      </c>
      <c r="M5749" s="28" t="str">
        <f>IF(TRIM(PROPER('Base de datos cruda'!M5749))="High","Alto",IF(TRIM(PROPER('Base de datos cruda'!M5749))="Medium","Medio","Bajo"))</f>
        <v>Bajo</v>
      </c>
      <c r="N5749" s="29">
        <v>38.74</v>
      </c>
      <c r="O5749" s="32">
        <f t="shared" si="1"/>
        <v>38.74</v>
      </c>
      <c r="P5749" s="33">
        <f t="shared" si="2"/>
        <v>16.57</v>
      </c>
      <c r="Q5749" s="34">
        <f t="shared" si="3"/>
        <v>0.778584392</v>
      </c>
      <c r="R5749" s="35" t="str">
        <f t="shared" si="4"/>
        <v>Bajo</v>
      </c>
      <c r="S5749" s="35" t="str">
        <f>IF(O5749="","",IF(O5749&gt;AVERAGE('Base de datos limpia'!$O$2:$O$8001),"Alto","Normal"))
</f>
        <v>Normal</v>
      </c>
      <c r="T5749" s="35" t="str">
        <f t="shared" si="5"/>
        <v>Gamer moderado</v>
      </c>
      <c r="U5749" s="35"/>
    </row>
    <row r="5750">
      <c r="A5750" s="28">
        <v>5749.0</v>
      </c>
      <c r="B5750" s="28">
        <v>17.0</v>
      </c>
      <c r="C5750" s="28" t="str">
        <f>TRIM(PROPER('Base de datos cruda'!C5750))</f>
        <v>Male</v>
      </c>
      <c r="D5750" s="28">
        <v>2.22</v>
      </c>
      <c r="E5750" s="28">
        <v>3.55</v>
      </c>
      <c r="F5750" s="28">
        <v>6.21</v>
      </c>
      <c r="G5750" s="28">
        <v>76.45</v>
      </c>
      <c r="H5750" s="28" t="str">
        <f>TRIM(PROPER('Base de datos cruda'!H5750))</f>
        <v>Casual</v>
      </c>
      <c r="I5750" s="28">
        <v>4.94</v>
      </c>
      <c r="J5750" s="28">
        <v>5.9</v>
      </c>
      <c r="K5750" s="28">
        <v>282.35</v>
      </c>
      <c r="L5750" s="28">
        <f>IF('Base de datos cruda'!L5750&lt;0,,'Base de datos cruda'!L5750)</f>
        <v>1.2</v>
      </c>
      <c r="M5750" s="28" t="str">
        <f>IF(TRIM(PROPER('Base de datos cruda'!M5750))="High","Alto",IF(TRIM(PROPER('Base de datos cruda'!M5750))="Medium","Medio","Bajo"))</f>
        <v>Medio</v>
      </c>
      <c r="N5750" s="29">
        <v>60.47</v>
      </c>
      <c r="O5750" s="32">
        <f t="shared" si="1"/>
        <v>60.47</v>
      </c>
      <c r="P5750" s="33">
        <f t="shared" si="2"/>
        <v>8.12</v>
      </c>
      <c r="Q5750" s="34">
        <f t="shared" si="3"/>
        <v>1.599099099</v>
      </c>
      <c r="R5750" s="35" t="str">
        <f t="shared" si="4"/>
        <v>Medio</v>
      </c>
      <c r="S5750" s="35" t="str">
        <f>IF(O5750="","",IF(O5750&gt;AVERAGE('Base de datos limpia'!$O$2:$O$8001),"Alto","Normal"))
</f>
        <v>Normal</v>
      </c>
      <c r="T5750" s="35" t="str">
        <f t="shared" si="5"/>
        <v>Gamer moderado</v>
      </c>
      <c r="U5750" s="35"/>
    </row>
    <row r="5751">
      <c r="A5751" s="28">
        <v>5750.0</v>
      </c>
      <c r="B5751" s="28">
        <v>21.0</v>
      </c>
      <c r="C5751" s="28" t="str">
        <f>TRIM(PROPER('Base de datos cruda'!C5751))</f>
        <v>Female</v>
      </c>
      <c r="D5751" s="28">
        <v>3.57</v>
      </c>
      <c r="E5751" s="28">
        <v>1.77</v>
      </c>
      <c r="F5751" s="28">
        <v>4.43</v>
      </c>
      <c r="G5751" s="28">
        <v>98.88</v>
      </c>
      <c r="H5751" s="28" t="str">
        <f>TRIM(PROPER('Base de datos cruda'!H5751))</f>
        <v>Rpg</v>
      </c>
      <c r="I5751" s="28">
        <v>3.59</v>
      </c>
      <c r="J5751" s="28">
        <v>7.02</v>
      </c>
      <c r="K5751" s="28">
        <v>297.29</v>
      </c>
      <c r="L5751" s="28">
        <f>IF('Base de datos cruda'!L5751&lt;0,,'Base de datos cruda'!L5751)</f>
        <v>11.28</v>
      </c>
      <c r="M5751" s="28" t="str">
        <f>IF(TRIM(PROPER('Base de datos cruda'!M5751))="High","Alto",IF(TRIM(PROPER('Base de datos cruda'!M5751))="Medium","Medio","Bajo"))</f>
        <v>Medio</v>
      </c>
      <c r="N5751" s="29">
        <v>44.53</v>
      </c>
      <c r="O5751" s="32">
        <f t="shared" si="1"/>
        <v>44.53</v>
      </c>
      <c r="P5751" s="33">
        <f t="shared" si="2"/>
        <v>10.59</v>
      </c>
      <c r="Q5751" s="34">
        <f t="shared" si="3"/>
        <v>0.4957983193</v>
      </c>
      <c r="R5751" s="35" t="str">
        <f t="shared" si="4"/>
        <v>Bajo</v>
      </c>
      <c r="S5751" s="35" t="str">
        <f>IF(O5751="","",IF(O5751&gt;AVERAGE('Base de datos limpia'!$O$2:$O$8001),"Alto","Normal"))
</f>
        <v>Normal</v>
      </c>
      <c r="T5751" s="35" t="str">
        <f t="shared" si="5"/>
        <v>Gamer casual</v>
      </c>
      <c r="U5751" s="35"/>
    </row>
    <row r="5752">
      <c r="A5752" s="28">
        <v>5751.0</v>
      </c>
      <c r="B5752" s="28">
        <v>17.0</v>
      </c>
      <c r="C5752" s="28" t="str">
        <f>TRIM(PROPER('Base de datos cruda'!C5752))</f>
        <v>Female</v>
      </c>
      <c r="D5752" s="28">
        <v>3.43</v>
      </c>
      <c r="E5752" s="28">
        <v>3.41</v>
      </c>
      <c r="F5752" s="28">
        <v>8.33</v>
      </c>
      <c r="G5752" s="28">
        <v>67.39</v>
      </c>
      <c r="H5752" s="28" t="str">
        <f>TRIM(PROPER('Base de datos cruda'!H5752))</f>
        <v>Rpg</v>
      </c>
      <c r="I5752" s="28">
        <v>2.6</v>
      </c>
      <c r="J5752" s="28">
        <v>7.34</v>
      </c>
      <c r="K5752" s="28">
        <v>285.4</v>
      </c>
      <c r="L5752" s="28">
        <f>IF('Base de datos cruda'!L5752&lt;0,,'Base de datos cruda'!L5752)</f>
        <v>8.72</v>
      </c>
      <c r="M5752" s="28" t="str">
        <f>IF(TRIM(PROPER('Base de datos cruda'!M5752))="High","Alto",IF(TRIM(PROPER('Base de datos cruda'!M5752))="Medium","Medio","Bajo"))</f>
        <v>Medio</v>
      </c>
      <c r="N5752" s="29">
        <v>60.04</v>
      </c>
      <c r="O5752" s="32">
        <f t="shared" si="1"/>
        <v>60.04</v>
      </c>
      <c r="P5752" s="33">
        <f t="shared" si="2"/>
        <v>10.77</v>
      </c>
      <c r="Q5752" s="34">
        <f t="shared" si="3"/>
        <v>0.9941690962</v>
      </c>
      <c r="R5752" s="35" t="str">
        <f t="shared" si="4"/>
        <v>Medio</v>
      </c>
      <c r="S5752" s="35" t="str">
        <f>IF(O5752="","",IF(O5752&gt;AVERAGE('Base de datos limpia'!$O$2:$O$8001),"Alto","Normal"))
</f>
        <v>Normal</v>
      </c>
      <c r="T5752" s="35" t="str">
        <f t="shared" si="5"/>
        <v>Gamer moderado</v>
      </c>
      <c r="U5752" s="35"/>
    </row>
    <row r="5753">
      <c r="A5753" s="28">
        <v>5752.0</v>
      </c>
      <c r="B5753" s="28">
        <v>23.0</v>
      </c>
      <c r="C5753" s="28" t="str">
        <f>TRIM(PROPER('Base de datos cruda'!C5753))</f>
        <v>Male</v>
      </c>
      <c r="D5753" s="28">
        <v>7.67</v>
      </c>
      <c r="E5753" s="28">
        <v>3.89</v>
      </c>
      <c r="F5753" s="28">
        <v>4.23</v>
      </c>
      <c r="G5753" s="28">
        <v>76.35</v>
      </c>
      <c r="H5753" s="28" t="str">
        <f>TRIM(PROPER('Base de datos cruda'!H5753))</f>
        <v>Casual</v>
      </c>
      <c r="I5753" s="28">
        <v>2.16</v>
      </c>
      <c r="J5753" s="28">
        <v>9.74</v>
      </c>
      <c r="K5753" s="28">
        <v>227.83</v>
      </c>
      <c r="L5753" s="28">
        <f>IF('Base de datos cruda'!L5753&lt;0,,'Base de datos cruda'!L5753)</f>
        <v>14.93</v>
      </c>
      <c r="M5753" s="28" t="str">
        <f>IF(TRIM(PROPER('Base de datos cruda'!M5753))="High","Alto",IF(TRIM(PROPER('Base de datos cruda'!M5753))="Medium","Medio","Bajo"))</f>
        <v>Bajo</v>
      </c>
      <c r="N5753" s="29">
        <v>34.8735232659124</v>
      </c>
      <c r="O5753" s="32">
        <f t="shared" si="1"/>
        <v>34.87352327</v>
      </c>
      <c r="P5753" s="33">
        <f t="shared" si="2"/>
        <v>17.41</v>
      </c>
      <c r="Q5753" s="34">
        <f t="shared" si="3"/>
        <v>0.5071707953</v>
      </c>
      <c r="R5753" s="35" t="str">
        <f t="shared" si="4"/>
        <v>Bajo</v>
      </c>
      <c r="S5753" s="35" t="str">
        <f>IF(O5753="","",IF(O5753&gt;AVERAGE('Base de datos limpia'!$O$2:$O$8001),"Alto","Normal"))
</f>
        <v>Normal</v>
      </c>
      <c r="T5753" s="35" t="str">
        <f t="shared" si="5"/>
        <v>Gamer moderado</v>
      </c>
      <c r="U5753" s="35"/>
    </row>
    <row r="5754">
      <c r="A5754" s="28">
        <v>5753.0</v>
      </c>
      <c r="B5754" s="28">
        <v>23.0</v>
      </c>
      <c r="C5754" s="28" t="str">
        <f>TRIM(PROPER('Base de datos cruda'!C5754))</f>
        <v>Female</v>
      </c>
      <c r="D5754" s="28">
        <v>1.4</v>
      </c>
      <c r="E5754" s="28">
        <v>5.93</v>
      </c>
      <c r="F5754" s="28">
        <v>5.9</v>
      </c>
      <c r="G5754" s="28">
        <v>85.59</v>
      </c>
      <c r="H5754" s="28" t="str">
        <f>TRIM(PROPER('Base de datos cruda'!H5754))</f>
        <v>Rpg</v>
      </c>
      <c r="I5754" s="28">
        <v>4.58</v>
      </c>
      <c r="J5754" s="28">
        <v>7.37</v>
      </c>
      <c r="K5754" s="28">
        <v>317.36</v>
      </c>
      <c r="L5754" s="28">
        <f>IF('Base de datos cruda'!L5754&lt;0,,'Base de datos cruda'!L5754)</f>
        <v>4.63</v>
      </c>
      <c r="M5754" s="28" t="str">
        <f>IF(TRIM(PROPER('Base de datos cruda'!M5754))="High","Alto",IF(TRIM(PROPER('Base de datos cruda'!M5754))="Medium","Medio","Bajo"))</f>
        <v>Medio</v>
      </c>
      <c r="N5754" s="29">
        <v>84.0473021244556</v>
      </c>
      <c r="O5754" s="32">
        <f t="shared" si="1"/>
        <v>84.04730212</v>
      </c>
      <c r="P5754" s="33">
        <f t="shared" si="2"/>
        <v>8.77</v>
      </c>
      <c r="Q5754" s="34">
        <f t="shared" si="3"/>
        <v>4.235714286</v>
      </c>
      <c r="R5754" s="35" t="str">
        <f t="shared" si="4"/>
        <v>Alto</v>
      </c>
      <c r="S5754" s="35" t="str">
        <f>IF(O5754="","",IF(O5754&gt;AVERAGE('Base de datos limpia'!$O$2:$O$8001),"Alto","Normal"))
</f>
        <v>Alto</v>
      </c>
      <c r="T5754" s="35" t="str">
        <f t="shared" si="5"/>
        <v>Gamer moderado</v>
      </c>
      <c r="U5754" s="35"/>
    </row>
    <row r="5755">
      <c r="A5755" s="28">
        <v>5754.0</v>
      </c>
      <c r="B5755" s="28">
        <v>20.0</v>
      </c>
      <c r="C5755" s="28" t="str">
        <f>TRIM(PROPER('Base de datos cruda'!C5755))</f>
        <v>Female</v>
      </c>
      <c r="D5755" s="28">
        <v>0.72</v>
      </c>
      <c r="E5755" s="28">
        <v>7.96</v>
      </c>
      <c r="F5755" s="28">
        <v>4.5</v>
      </c>
      <c r="G5755" s="28">
        <v>99.1</v>
      </c>
      <c r="H5755" s="28" t="str">
        <f>TRIM(PROPER('Base de datos cruda'!H5755))</f>
        <v>Fps</v>
      </c>
      <c r="I5755" s="28">
        <v>3.23</v>
      </c>
      <c r="J5755" s="28">
        <v>5.45</v>
      </c>
      <c r="K5755" s="28">
        <v>309.31</v>
      </c>
      <c r="L5755" s="28">
        <f>IF('Base de datos cruda'!L5755&lt;0,,'Base de datos cruda'!L5755)</f>
        <v>2.26</v>
      </c>
      <c r="M5755" s="28" t="str">
        <f>IF(TRIM(PROPER('Base de datos cruda'!M5755))="High","Alto",IF(TRIM(PROPER('Base de datos cruda'!M5755))="Medium","Medio","Bajo"))</f>
        <v>Alto</v>
      </c>
      <c r="N5755" s="29">
        <v>95.14</v>
      </c>
      <c r="O5755" s="32">
        <f t="shared" si="1"/>
        <v>95.14</v>
      </c>
      <c r="P5755" s="33">
        <f t="shared" si="2"/>
        <v>6.17</v>
      </c>
      <c r="Q5755" s="34">
        <f t="shared" si="3"/>
        <v>11.05555556</v>
      </c>
      <c r="R5755" s="35" t="str">
        <f t="shared" si="4"/>
        <v>Alto</v>
      </c>
      <c r="S5755" s="35" t="str">
        <f>IF(O5755="","",IF(O5755&gt;AVERAGE('Base de datos limpia'!$O$2:$O$8001),"Alto","Normal"))
</f>
        <v>Alto</v>
      </c>
      <c r="T5755" s="35" t="str">
        <f t="shared" si="5"/>
        <v>Gamer intensivo</v>
      </c>
      <c r="U5755" s="35"/>
    </row>
    <row r="5756">
      <c r="A5756" s="28">
        <v>5755.0</v>
      </c>
      <c r="B5756" s="28">
        <v>22.0</v>
      </c>
      <c r="C5756" s="28" t="str">
        <f>TRIM(PROPER('Base de datos cruda'!C5756))</f>
        <v>Male</v>
      </c>
      <c r="D5756" s="28">
        <v>7.04</v>
      </c>
      <c r="E5756" s="28">
        <v>4.56</v>
      </c>
      <c r="F5756" s="28">
        <v>7.87</v>
      </c>
      <c r="G5756" s="28">
        <v>72.15</v>
      </c>
      <c r="H5756" s="28" t="str">
        <f>TRIM(PROPER('Base de datos cruda'!H5756))</f>
        <v>Fps</v>
      </c>
      <c r="I5756" s="28">
        <v>1.78</v>
      </c>
      <c r="J5756" s="28">
        <v>9.23</v>
      </c>
      <c r="K5756" s="28">
        <v>235.19</v>
      </c>
      <c r="L5756" s="28">
        <f>IF('Base de datos cruda'!L5756&lt;0,,'Base de datos cruda'!L5756)</f>
        <v>14.47</v>
      </c>
      <c r="M5756" s="28" t="str">
        <f>IF(TRIM(PROPER('Base de datos cruda'!M5756))="High","Alto",IF(TRIM(PROPER('Base de datos cruda'!M5756))="Medium","Medio","Bajo"))</f>
        <v>Bajo</v>
      </c>
      <c r="N5756" s="29">
        <v>38.98</v>
      </c>
      <c r="O5756" s="32">
        <f t="shared" si="1"/>
        <v>38.98</v>
      </c>
      <c r="P5756" s="33">
        <f t="shared" si="2"/>
        <v>16.27</v>
      </c>
      <c r="Q5756" s="34">
        <f t="shared" si="3"/>
        <v>0.6477272727</v>
      </c>
      <c r="R5756" s="35" t="str">
        <f t="shared" si="4"/>
        <v>Bajo</v>
      </c>
      <c r="S5756" s="35" t="str">
        <f>IF(O5756="","",IF(O5756&gt;AVERAGE('Base de datos limpia'!$O$2:$O$8001),"Alto","Normal"))
</f>
        <v>Normal</v>
      </c>
      <c r="T5756" s="35" t="str">
        <f t="shared" si="5"/>
        <v>Gamer moderado</v>
      </c>
      <c r="U5756" s="35"/>
    </row>
    <row r="5757">
      <c r="A5757" s="28">
        <v>5756.0</v>
      </c>
      <c r="B5757" s="28">
        <v>19.0</v>
      </c>
      <c r="C5757" s="28" t="str">
        <f>TRIM(PROPER('Base de datos cruda'!C5757))</f>
        <v>Male</v>
      </c>
      <c r="D5757" s="28">
        <v>7.17</v>
      </c>
      <c r="E5757" s="28">
        <v>9.5</v>
      </c>
      <c r="F5757" s="28">
        <v>5.56</v>
      </c>
      <c r="G5757" s="28">
        <v>75.87</v>
      </c>
      <c r="H5757" s="28" t="str">
        <f>TRIM(PROPER('Base de datos cruda'!H5757))</f>
        <v>Rpg</v>
      </c>
      <c r="I5757" s="28">
        <v>2.32</v>
      </c>
      <c r="J5757" s="28">
        <v>9.53</v>
      </c>
      <c r="K5757" s="28">
        <v>226.92</v>
      </c>
      <c r="L5757" s="28">
        <f>IF('Base de datos cruda'!L5757&lt;0,,'Base de datos cruda'!L5757)</f>
        <v>15.3</v>
      </c>
      <c r="M5757" s="28" t="str">
        <f>IF(TRIM(PROPER('Base de datos cruda'!M5757))="High","Alto",IF(TRIM(PROPER('Base de datos cruda'!M5757))="Medium","Medio","Bajo"))</f>
        <v>Alto</v>
      </c>
      <c r="N5757" s="29">
        <v>80.8718611639469</v>
      </c>
      <c r="O5757" s="32">
        <f t="shared" si="1"/>
        <v>80.87186116</v>
      </c>
      <c r="P5757" s="33">
        <f t="shared" si="2"/>
        <v>16.7</v>
      </c>
      <c r="Q5757" s="34">
        <f t="shared" si="3"/>
        <v>1.324965132</v>
      </c>
      <c r="R5757" s="35" t="str">
        <f t="shared" si="4"/>
        <v>Alto</v>
      </c>
      <c r="S5757" s="35" t="str">
        <f>IF(O5757="","",IF(O5757&gt;AVERAGE('Base de datos limpia'!$O$2:$O$8001),"Alto","Normal"))
</f>
        <v>Alto</v>
      </c>
      <c r="T5757" s="35" t="str">
        <f t="shared" si="5"/>
        <v>Gamer intensivo</v>
      </c>
      <c r="U5757" s="35"/>
    </row>
    <row r="5758">
      <c r="A5758" s="28">
        <v>5757.0</v>
      </c>
      <c r="B5758" s="28">
        <v>16.0</v>
      </c>
      <c r="C5758" s="28" t="str">
        <f>TRIM(PROPER('Base de datos cruda'!C5758))</f>
        <v>Female</v>
      </c>
      <c r="D5758" s="28">
        <v>6.97</v>
      </c>
      <c r="E5758" s="28">
        <v>8.45</v>
      </c>
      <c r="F5758" s="28">
        <v>4.57</v>
      </c>
      <c r="G5758" s="28">
        <v>78.47</v>
      </c>
      <c r="H5758" s="28" t="str">
        <f>TRIM(PROPER('Base de datos cruda'!H5758))</f>
        <v>Casual</v>
      </c>
      <c r="I5758" s="28">
        <v>1.39</v>
      </c>
      <c r="J5758" s="28">
        <v>11.21</v>
      </c>
      <c r="K5758" s="28">
        <v>226.95</v>
      </c>
      <c r="L5758" s="28">
        <f>IF('Base de datos cruda'!L5758&lt;0,,'Base de datos cruda'!L5758)</f>
        <v>17.44</v>
      </c>
      <c r="M5758" s="28" t="str">
        <f>IF(TRIM(PROPER('Base de datos cruda'!M5758))="High","Alto",IF(TRIM(PROPER('Base de datos cruda'!M5758))="Medium","Medio","Bajo"))</f>
        <v>Alto</v>
      </c>
      <c r="N5758" s="29">
        <v>66.42784947831</v>
      </c>
      <c r="O5758" s="32">
        <f t="shared" si="1"/>
        <v>66.42784948</v>
      </c>
      <c r="P5758" s="33">
        <f t="shared" si="2"/>
        <v>18.18</v>
      </c>
      <c r="Q5758" s="34">
        <f t="shared" si="3"/>
        <v>1.212338594</v>
      </c>
      <c r="R5758" s="35" t="str">
        <f t="shared" si="4"/>
        <v>Medio</v>
      </c>
      <c r="S5758" s="35" t="str">
        <f>IF(O5758="","",IF(O5758&gt;AVERAGE('Base de datos limpia'!$O$2:$O$8001),"Alto","Normal"))
</f>
        <v>Alto</v>
      </c>
      <c r="T5758" s="35" t="str">
        <f t="shared" si="5"/>
        <v>Gamer intensivo</v>
      </c>
      <c r="U5758" s="35"/>
    </row>
    <row r="5759">
      <c r="A5759" s="28">
        <v>5758.0</v>
      </c>
      <c r="B5759" s="28">
        <v>17.0</v>
      </c>
      <c r="C5759" s="28" t="str">
        <f>TRIM(PROPER('Base de datos cruda'!C5759))</f>
        <v>Female</v>
      </c>
      <c r="D5759" s="28">
        <v>4.09</v>
      </c>
      <c r="E5759" s="28">
        <v>9.86</v>
      </c>
      <c r="F5759" s="28">
        <v>6.66</v>
      </c>
      <c r="G5759" s="28">
        <v>70.11</v>
      </c>
      <c r="H5759" s="28" t="str">
        <f>TRIM(PROPER('Base de datos cruda'!H5759))</f>
        <v>Fps</v>
      </c>
      <c r="I5759" s="28">
        <v>4.8</v>
      </c>
      <c r="J5759" s="28">
        <v>6.7</v>
      </c>
      <c r="K5759" s="28">
        <v>273.03</v>
      </c>
      <c r="L5759" s="28">
        <f>IF('Base de datos cruda'!L5759&lt;0,,'Base de datos cruda'!L5759)</f>
        <v>8.09</v>
      </c>
      <c r="M5759" s="28" t="str">
        <f>IF(TRIM(PROPER('Base de datos cruda'!M5759))="High","Alto",IF(TRIM(PROPER('Base de datos cruda'!M5759))="Medium","Medio","Bajo"))</f>
        <v>Medio</v>
      </c>
      <c r="N5759" s="29">
        <v>95.73</v>
      </c>
      <c r="O5759" s="32">
        <f t="shared" si="1"/>
        <v>95.73</v>
      </c>
      <c r="P5759" s="33">
        <f t="shared" si="2"/>
        <v>10.79</v>
      </c>
      <c r="Q5759" s="34">
        <f t="shared" si="3"/>
        <v>2.410757946</v>
      </c>
      <c r="R5759" s="35" t="str">
        <f t="shared" si="4"/>
        <v>Alto</v>
      </c>
      <c r="S5759" s="35" t="str">
        <f>IF(O5759="","",IF(O5759&gt;AVERAGE('Base de datos limpia'!$O$2:$O$8001),"Alto","Normal"))
</f>
        <v>Alto</v>
      </c>
      <c r="T5759" s="35" t="str">
        <f t="shared" si="5"/>
        <v>Gamer intensivo</v>
      </c>
      <c r="U5759" s="35"/>
    </row>
    <row r="5760">
      <c r="A5760" s="28">
        <v>5759.0</v>
      </c>
      <c r="B5760" s="28">
        <v>19.0</v>
      </c>
      <c r="C5760" s="28" t="str">
        <f>TRIM(PROPER('Base de datos cruda'!C5760))</f>
        <v>Female</v>
      </c>
      <c r="D5760" s="28">
        <v>5.28</v>
      </c>
      <c r="E5760" s="28">
        <v>8.89</v>
      </c>
      <c r="F5760" s="28">
        <v>8.58</v>
      </c>
      <c r="G5760" s="28">
        <v>92.69</v>
      </c>
      <c r="H5760" s="28" t="str">
        <f>TRIM(PROPER('Base de datos cruda'!H5760))</f>
        <v>Rpg</v>
      </c>
      <c r="I5760" s="28">
        <v>3.51</v>
      </c>
      <c r="J5760" s="28">
        <v>8.06</v>
      </c>
      <c r="K5760" s="28">
        <v>267.28</v>
      </c>
      <c r="L5760" s="28">
        <f>IF('Base de datos cruda'!L5760&lt;0,,'Base de datos cruda'!L5760)</f>
        <v>9.84</v>
      </c>
      <c r="M5760" s="28" t="str">
        <f>IF(TRIM(PROPER('Base de datos cruda'!M5760))="High","Alto",IF(TRIM(PROPER('Base de datos cruda'!M5760))="Medium","Medio","Bajo"))</f>
        <v>Bajo</v>
      </c>
      <c r="N5760" s="29">
        <v>98.5866669240846</v>
      </c>
      <c r="O5760" s="32">
        <f t="shared" si="1"/>
        <v>98.58666692</v>
      </c>
      <c r="P5760" s="33">
        <f t="shared" si="2"/>
        <v>13.34</v>
      </c>
      <c r="Q5760" s="34">
        <f t="shared" si="3"/>
        <v>1.683712121</v>
      </c>
      <c r="R5760" s="35" t="str">
        <f t="shared" si="4"/>
        <v>Alto</v>
      </c>
      <c r="S5760" s="35" t="str">
        <f>IF(O5760="","",IF(O5760&gt;AVERAGE('Base de datos limpia'!$O$2:$O$8001),"Alto","Normal"))
</f>
        <v>Alto</v>
      </c>
      <c r="T5760" s="35" t="str">
        <f t="shared" si="5"/>
        <v>Gamer intensivo</v>
      </c>
      <c r="U5760" s="35"/>
    </row>
    <row r="5761">
      <c r="A5761" s="28">
        <v>5760.0</v>
      </c>
      <c r="B5761" s="28">
        <v>16.0</v>
      </c>
      <c r="C5761" s="28" t="str">
        <f>TRIM(PROPER('Base de datos cruda'!C5761))</f>
        <v>Female</v>
      </c>
      <c r="D5761" s="28">
        <v>4.51</v>
      </c>
      <c r="E5761" s="28">
        <v>6.55</v>
      </c>
      <c r="F5761" s="28">
        <v>8.54</v>
      </c>
      <c r="G5761" s="28">
        <v>63.68</v>
      </c>
      <c r="H5761" s="28" t="str">
        <f>TRIM(PROPER('Base de datos cruda'!H5761))</f>
        <v>Fps</v>
      </c>
      <c r="I5761" s="28">
        <v>1.96</v>
      </c>
      <c r="J5761" s="28">
        <v>9.41</v>
      </c>
      <c r="K5761" s="28">
        <v>257.1</v>
      </c>
      <c r="L5761" s="28">
        <f>IF('Base de datos cruda'!L5761&lt;0,,'Base de datos cruda'!L5761)</f>
        <v>10.4</v>
      </c>
      <c r="M5761" s="28" t="str">
        <f>IF(TRIM(PROPER('Base de datos cruda'!M5761))="High","Alto",IF(TRIM(PROPER('Base de datos cruda'!M5761))="Medium","Medio","Bajo"))</f>
        <v>Medio</v>
      </c>
      <c r="N5761" s="29">
        <v>79.58</v>
      </c>
      <c r="O5761" s="32">
        <f t="shared" si="1"/>
        <v>79.58</v>
      </c>
      <c r="P5761" s="33">
        <f t="shared" si="2"/>
        <v>13.92</v>
      </c>
      <c r="Q5761" s="34">
        <f t="shared" si="3"/>
        <v>1.45232816</v>
      </c>
      <c r="R5761" s="35" t="str">
        <f t="shared" si="4"/>
        <v>Alto</v>
      </c>
      <c r="S5761" s="35" t="str">
        <f>IF(O5761="","",IF(O5761&gt;AVERAGE('Base de datos limpia'!$O$2:$O$8001),"Alto","Normal"))
</f>
        <v>Alto</v>
      </c>
      <c r="T5761" s="35" t="str">
        <f t="shared" si="5"/>
        <v>Gamer intensivo</v>
      </c>
      <c r="U5761" s="35"/>
    </row>
    <row r="5762">
      <c r="A5762" s="28">
        <v>5761.0</v>
      </c>
      <c r="B5762" s="28">
        <v>23.0</v>
      </c>
      <c r="C5762" s="28" t="str">
        <f>TRIM(PROPER('Base de datos cruda'!C5762))</f>
        <v>Male</v>
      </c>
      <c r="D5762" s="28">
        <v>0.56</v>
      </c>
      <c r="E5762" s="28">
        <v>6.39</v>
      </c>
      <c r="F5762" s="28">
        <v>5.25</v>
      </c>
      <c r="G5762" s="28">
        <v>88.19</v>
      </c>
      <c r="H5762" s="28" t="str">
        <f>TRIM(PROPER('Base de datos cruda'!H5762))</f>
        <v>Fps</v>
      </c>
      <c r="I5762" s="28">
        <v>0.92</v>
      </c>
      <c r="J5762" s="28">
        <v>2.89</v>
      </c>
      <c r="K5762" s="28">
        <v>310.89</v>
      </c>
      <c r="L5762" s="28">
        <f>IF('Base de datos cruda'!L5762&lt;0,,'Base de datos cruda'!L5762)</f>
        <v>7.21</v>
      </c>
      <c r="M5762" s="28" t="str">
        <f>IF(TRIM(PROPER('Base de datos cruda'!M5762))="High","Alto",IF(TRIM(PROPER('Base de datos cruda'!M5762))="Medium","Medio","Bajo"))</f>
        <v>Medio</v>
      </c>
      <c r="N5762" s="29">
        <v>85.74</v>
      </c>
      <c r="O5762" s="32">
        <f t="shared" si="1"/>
        <v>85.74</v>
      </c>
      <c r="P5762" s="33">
        <f t="shared" si="2"/>
        <v>3.45</v>
      </c>
      <c r="Q5762" s="34">
        <f t="shared" si="3"/>
        <v>11.41071429</v>
      </c>
      <c r="R5762" s="35" t="str">
        <f t="shared" si="4"/>
        <v>Alto</v>
      </c>
      <c r="S5762" s="35" t="str">
        <f>IF(O5762="","",IF(O5762&gt;AVERAGE('Base de datos limpia'!$O$2:$O$8001),"Alto","Normal"))
</f>
        <v>Alto</v>
      </c>
      <c r="T5762" s="35" t="str">
        <f t="shared" si="5"/>
        <v>Gamer intensivo</v>
      </c>
      <c r="U5762" s="35"/>
    </row>
    <row r="5763">
      <c r="A5763" s="28">
        <v>5762.0</v>
      </c>
      <c r="B5763" s="28">
        <v>24.0</v>
      </c>
      <c r="C5763" s="28" t="str">
        <f>TRIM(PROPER('Base de datos cruda'!C5763))</f>
        <v>Male</v>
      </c>
      <c r="D5763" s="28">
        <v>4.77</v>
      </c>
      <c r="E5763" s="28">
        <v>2.17</v>
      </c>
      <c r="F5763" s="28">
        <v>7.6</v>
      </c>
      <c r="G5763" s="28">
        <v>81.36</v>
      </c>
      <c r="H5763" s="28" t="str">
        <f>TRIM(PROPER('Base de datos cruda'!H5763))</f>
        <v>Fps</v>
      </c>
      <c r="I5763" s="28">
        <v>0.89</v>
      </c>
      <c r="J5763" s="28">
        <v>9.3</v>
      </c>
      <c r="K5763" s="28">
        <v>260.72</v>
      </c>
      <c r="L5763" s="28">
        <f>IF('Base de datos cruda'!L5763&lt;0,,'Base de datos cruda'!L5763)</f>
        <v>12.12</v>
      </c>
      <c r="M5763" s="28" t="str">
        <f>IF(TRIM(PROPER('Base de datos cruda'!M5763))="High","Alto",IF(TRIM(PROPER('Base de datos cruda'!M5763))="Medium","Medio","Bajo"))</f>
        <v>Medio</v>
      </c>
      <c r="N5763" s="29">
        <v>40.53</v>
      </c>
      <c r="O5763" s="32">
        <f t="shared" si="1"/>
        <v>40.53</v>
      </c>
      <c r="P5763" s="33">
        <f t="shared" si="2"/>
        <v>14.07</v>
      </c>
      <c r="Q5763" s="34">
        <f t="shared" si="3"/>
        <v>0.4549266247</v>
      </c>
      <c r="R5763" s="35" t="str">
        <f t="shared" si="4"/>
        <v>Bajo</v>
      </c>
      <c r="S5763" s="35" t="str">
        <f>IF(O5763="","",IF(O5763&gt;AVERAGE('Base de datos limpia'!$O$2:$O$8001),"Alto","Normal"))
</f>
        <v>Normal</v>
      </c>
      <c r="T5763" s="35" t="str">
        <f t="shared" si="5"/>
        <v>Gamer casual</v>
      </c>
      <c r="U5763" s="35"/>
    </row>
    <row r="5764">
      <c r="A5764" s="28">
        <v>5763.0</v>
      </c>
      <c r="B5764" s="28">
        <v>19.0</v>
      </c>
      <c r="C5764" s="28" t="str">
        <f>TRIM(PROPER('Base de datos cruda'!C5764))</f>
        <v>Female</v>
      </c>
      <c r="D5764" s="28">
        <v>0.11</v>
      </c>
      <c r="E5764" s="28">
        <v>7.5</v>
      </c>
      <c r="F5764" s="28">
        <v>4.15</v>
      </c>
      <c r="G5764" s="28">
        <v>69.68</v>
      </c>
      <c r="H5764" s="28" t="str">
        <f>TRIM(PROPER('Base de datos cruda'!H5764))</f>
        <v>Fps</v>
      </c>
      <c r="I5764" s="28">
        <v>2.39</v>
      </c>
      <c r="J5764" s="28">
        <v>5.78</v>
      </c>
      <c r="K5764" s="28">
        <v>326.4</v>
      </c>
      <c r="L5764" s="28">
        <f>IF('Base de datos cruda'!L5764&lt;0,,'Base de datos cruda'!L5764)</f>
        <v>3.85</v>
      </c>
      <c r="M5764" s="28" t="str">
        <f>IF(TRIM(PROPER('Base de datos cruda'!M5764))="High","Alto",IF(TRIM(PROPER('Base de datos cruda'!M5764))="Medium","Medio","Bajo"))</f>
        <v>Alto</v>
      </c>
      <c r="N5764" s="29">
        <v>87.9622622979692</v>
      </c>
      <c r="O5764" s="32">
        <f t="shared" si="1"/>
        <v>87.9622623</v>
      </c>
      <c r="P5764" s="33">
        <f t="shared" si="2"/>
        <v>5.89</v>
      </c>
      <c r="Q5764" s="34">
        <f t="shared" si="3"/>
        <v>68.18181818</v>
      </c>
      <c r="R5764" s="35" t="str">
        <f t="shared" si="4"/>
        <v>Alto</v>
      </c>
      <c r="S5764" s="35" t="str">
        <f>IF(O5764="","",IF(O5764&gt;AVERAGE('Base de datos limpia'!$O$2:$O$8001),"Alto","Normal"))
</f>
        <v>Alto</v>
      </c>
      <c r="T5764" s="35" t="str">
        <f t="shared" si="5"/>
        <v>Gamer intensivo</v>
      </c>
      <c r="U5764" s="35"/>
    </row>
    <row r="5765">
      <c r="A5765" s="28">
        <v>5764.0</v>
      </c>
      <c r="B5765" s="28">
        <v>18.0</v>
      </c>
      <c r="C5765" s="28" t="str">
        <f>TRIM(PROPER('Base de datos cruda'!C5765))</f>
        <v>Male</v>
      </c>
      <c r="D5765" s="28">
        <v>2.6</v>
      </c>
      <c r="E5765" s="28">
        <v>6.4</v>
      </c>
      <c r="F5765" s="28">
        <v>4.66</v>
      </c>
      <c r="G5765" s="28">
        <v>79.71</v>
      </c>
      <c r="H5765" s="28" t="str">
        <f>TRIM(PROPER('Base de datos cruda'!H5765))</f>
        <v>Rpg</v>
      </c>
      <c r="I5765" s="28">
        <v>2.34</v>
      </c>
      <c r="J5765" s="28">
        <v>4.22</v>
      </c>
      <c r="K5765" s="28">
        <v>284.49</v>
      </c>
      <c r="L5765" s="28">
        <f>IF('Base de datos cruda'!L5765&lt;0,,'Base de datos cruda'!L5765)</f>
        <v>5.5</v>
      </c>
      <c r="M5765" s="28" t="str">
        <f>IF(TRIM(PROPER('Base de datos cruda'!M5765))="High","Alto",IF(TRIM(PROPER('Base de datos cruda'!M5765))="Medium","Medio","Bajo"))</f>
        <v>Medio</v>
      </c>
      <c r="N5765" s="29">
        <v>69.64</v>
      </c>
      <c r="O5765" s="32">
        <f t="shared" si="1"/>
        <v>69.64</v>
      </c>
      <c r="P5765" s="33">
        <f t="shared" si="2"/>
        <v>6.82</v>
      </c>
      <c r="Q5765" s="34">
        <f t="shared" si="3"/>
        <v>2.461538462</v>
      </c>
      <c r="R5765" s="35" t="str">
        <f t="shared" si="4"/>
        <v>Medio</v>
      </c>
      <c r="S5765" s="35" t="str">
        <f>IF(O5765="","",IF(O5765&gt;AVERAGE('Base de datos limpia'!$O$2:$O$8001),"Alto","Normal"))
</f>
        <v>Alto</v>
      </c>
      <c r="T5765" s="35" t="str">
        <f t="shared" si="5"/>
        <v>Gamer intensivo</v>
      </c>
      <c r="U5765" s="35"/>
    </row>
    <row r="5766">
      <c r="A5766" s="28">
        <v>5765.0</v>
      </c>
      <c r="B5766" s="28">
        <v>17.0</v>
      </c>
      <c r="C5766" s="28" t="str">
        <f>TRIM(PROPER('Base de datos cruda'!C5766))</f>
        <v>Female</v>
      </c>
      <c r="D5766" s="28">
        <v>7.46</v>
      </c>
      <c r="E5766" s="28">
        <v>5.56</v>
      </c>
      <c r="F5766" s="28">
        <v>6.5</v>
      </c>
      <c r="G5766" s="28">
        <v>93.2</v>
      </c>
      <c r="H5766" s="28" t="str">
        <f>TRIM(PROPER('Base de datos cruda'!H5766))</f>
        <v>Fps</v>
      </c>
      <c r="I5766" s="28">
        <v>2.09</v>
      </c>
      <c r="J5766" s="28">
        <v>9.18</v>
      </c>
      <c r="K5766" s="28">
        <v>238.01</v>
      </c>
      <c r="L5766" s="28">
        <f>IF('Base de datos cruda'!L5766&lt;0,,'Base de datos cruda'!L5766)</f>
        <v>19.25</v>
      </c>
      <c r="M5766" s="28" t="str">
        <f>IF(TRIM(PROPER('Base de datos cruda'!M5766))="High","Alto",IF(TRIM(PROPER('Base de datos cruda'!M5766))="Medium","Medio","Bajo"))</f>
        <v>Bajo</v>
      </c>
      <c r="N5766" s="29">
        <v>47.14</v>
      </c>
      <c r="O5766" s="32">
        <f t="shared" si="1"/>
        <v>47.14</v>
      </c>
      <c r="P5766" s="33">
        <f t="shared" si="2"/>
        <v>16.64</v>
      </c>
      <c r="Q5766" s="34">
        <f t="shared" si="3"/>
        <v>0.745308311</v>
      </c>
      <c r="R5766" s="35" t="str">
        <f t="shared" si="4"/>
        <v>Bajo</v>
      </c>
      <c r="S5766" s="35" t="str">
        <f>IF(O5766="","",IF(O5766&gt;AVERAGE('Base de datos limpia'!$O$2:$O$8001),"Alto","Normal"))
</f>
        <v>Normal</v>
      </c>
      <c r="T5766" s="35" t="str">
        <f t="shared" si="5"/>
        <v>Gamer moderado</v>
      </c>
      <c r="U5766" s="35"/>
    </row>
    <row r="5767">
      <c r="A5767" s="28">
        <v>5766.0</v>
      </c>
      <c r="B5767" s="28">
        <v>20.0</v>
      </c>
      <c r="C5767" s="28" t="str">
        <f>TRIM(PROPER('Base de datos cruda'!C5767))</f>
        <v>Female</v>
      </c>
      <c r="D5767" s="28">
        <v>2.43</v>
      </c>
      <c r="E5767" s="28">
        <v>7.24</v>
      </c>
      <c r="F5767" s="28">
        <v>5.14</v>
      </c>
      <c r="G5767" s="28">
        <v>77.82</v>
      </c>
      <c r="H5767" s="28" t="str">
        <f>TRIM(PROPER('Base de datos cruda'!H5767))</f>
        <v>Rpg</v>
      </c>
      <c r="I5767" s="28">
        <v>4.26</v>
      </c>
      <c r="J5767" s="28">
        <v>8.14</v>
      </c>
      <c r="K5767" s="28">
        <v>297.99</v>
      </c>
      <c r="L5767" s="28">
        <f>IF('Base de datos cruda'!L5767&lt;0,,'Base de datos cruda'!L5767)</f>
        <v>9.43</v>
      </c>
      <c r="M5767" s="28" t="str">
        <f>IF(TRIM(PROPER('Base de datos cruda'!M5767))="High","Alto",IF(TRIM(PROPER('Base de datos cruda'!M5767))="Medium","Medio","Bajo"))</f>
        <v>Alto</v>
      </c>
      <c r="N5767" s="29">
        <v>84.27</v>
      </c>
      <c r="O5767" s="32">
        <f t="shared" si="1"/>
        <v>84.27</v>
      </c>
      <c r="P5767" s="33">
        <f t="shared" si="2"/>
        <v>10.57</v>
      </c>
      <c r="Q5767" s="34">
        <f t="shared" si="3"/>
        <v>2.979423868</v>
      </c>
      <c r="R5767" s="35" t="str">
        <f t="shared" si="4"/>
        <v>Alto</v>
      </c>
      <c r="S5767" s="35" t="str">
        <f>IF(O5767="","",IF(O5767&gt;AVERAGE('Base de datos limpia'!$O$2:$O$8001),"Alto","Normal"))
</f>
        <v>Alto</v>
      </c>
      <c r="T5767" s="35" t="str">
        <f t="shared" si="5"/>
        <v>Gamer intensivo</v>
      </c>
      <c r="U5767" s="35"/>
    </row>
    <row r="5768">
      <c r="A5768" s="28">
        <v>5767.0</v>
      </c>
      <c r="B5768" s="28">
        <v>18.0</v>
      </c>
      <c r="C5768" s="28" t="str">
        <f>TRIM(PROPER('Base de datos cruda'!C5768))</f>
        <v>Female</v>
      </c>
      <c r="D5768" s="28">
        <v>7.52</v>
      </c>
      <c r="E5768" s="28">
        <v>5.0</v>
      </c>
      <c r="F5768" s="28">
        <v>7.99</v>
      </c>
      <c r="G5768" s="28">
        <v>64.88</v>
      </c>
      <c r="H5768" s="28" t="str">
        <f>TRIM(PROPER('Base de datos cruda'!H5768))</f>
        <v>Fps</v>
      </c>
      <c r="I5768" s="28">
        <v>4.9</v>
      </c>
      <c r="J5768" s="28">
        <v>9.54</v>
      </c>
      <c r="K5768" s="28">
        <v>223.14</v>
      </c>
      <c r="L5768" s="28">
        <f>IF('Base de datos cruda'!L5768&lt;0,,'Base de datos cruda'!L5768)</f>
        <v>13.97</v>
      </c>
      <c r="M5768" s="28" t="str">
        <f>IF(TRIM(PROPER('Base de datos cruda'!M5768))="High","Alto",IF(TRIM(PROPER('Base de datos cruda'!M5768))="Medium","Medio","Bajo"))</f>
        <v>Bajo</v>
      </c>
      <c r="N5768" s="29">
        <v>43.23</v>
      </c>
      <c r="O5768" s="32">
        <f t="shared" si="1"/>
        <v>43.23</v>
      </c>
      <c r="P5768" s="33">
        <f t="shared" si="2"/>
        <v>17.06</v>
      </c>
      <c r="Q5768" s="34">
        <f t="shared" si="3"/>
        <v>0.664893617</v>
      </c>
      <c r="R5768" s="35" t="str">
        <f t="shared" si="4"/>
        <v>Bajo</v>
      </c>
      <c r="S5768" s="35" t="str">
        <f>IF(O5768="","",IF(O5768&gt;AVERAGE('Base de datos limpia'!$O$2:$O$8001),"Alto","Normal"))
</f>
        <v>Normal</v>
      </c>
      <c r="T5768" s="35" t="str">
        <f t="shared" si="5"/>
        <v>Gamer moderado</v>
      </c>
      <c r="U5768" s="35"/>
    </row>
    <row r="5769">
      <c r="A5769" s="28">
        <v>5768.0</v>
      </c>
      <c r="B5769" s="28">
        <v>22.0</v>
      </c>
      <c r="C5769" s="28" t="str">
        <f>TRIM(PROPER('Base de datos cruda'!C5769))</f>
        <v>Male</v>
      </c>
      <c r="D5769" s="28">
        <v>2.0</v>
      </c>
      <c r="E5769" s="28">
        <v>5.71</v>
      </c>
      <c r="F5769" s="28">
        <v>8.66</v>
      </c>
      <c r="G5769" s="28">
        <v>61.63</v>
      </c>
      <c r="H5769" s="28" t="str">
        <f>TRIM(PROPER('Base de datos cruda'!H5769))</f>
        <v>Rpg</v>
      </c>
      <c r="I5769" s="28">
        <v>1.77</v>
      </c>
      <c r="J5769" s="28">
        <v>3.1</v>
      </c>
      <c r="K5769" s="28">
        <v>293.07</v>
      </c>
      <c r="L5769" s="28">
        <f>IF('Base de datos cruda'!L5769&lt;0,,'Base de datos cruda'!L5769)</f>
        <v>4.87</v>
      </c>
      <c r="M5769" s="28" t="str">
        <f>IF(TRIM(PROPER('Base de datos cruda'!M5769))="High","Alto",IF(TRIM(PROPER('Base de datos cruda'!M5769))="Medium","Medio","Bajo"))</f>
        <v>Medio</v>
      </c>
      <c r="N5769" s="29">
        <v>90.06</v>
      </c>
      <c r="O5769" s="32">
        <f t="shared" si="1"/>
        <v>90.06</v>
      </c>
      <c r="P5769" s="33">
        <f t="shared" si="2"/>
        <v>5.1</v>
      </c>
      <c r="Q5769" s="34">
        <f t="shared" si="3"/>
        <v>2.855</v>
      </c>
      <c r="R5769" s="35" t="str">
        <f t="shared" si="4"/>
        <v>Alto</v>
      </c>
      <c r="S5769" s="35" t="str">
        <f>IF(O5769="","",IF(O5769&gt;AVERAGE('Base de datos limpia'!$O$2:$O$8001),"Alto","Normal"))
</f>
        <v>Alto</v>
      </c>
      <c r="T5769" s="35" t="str">
        <f t="shared" si="5"/>
        <v>Gamer moderado</v>
      </c>
      <c r="U5769" s="35"/>
    </row>
    <row r="5770">
      <c r="A5770" s="28">
        <v>5769.0</v>
      </c>
      <c r="B5770" s="28">
        <v>21.0</v>
      </c>
      <c r="C5770" s="28" t="str">
        <f>TRIM(PROPER('Base de datos cruda'!C5770))</f>
        <v>Female</v>
      </c>
      <c r="D5770" s="28">
        <v>2.52</v>
      </c>
      <c r="E5770" s="28">
        <v>4.59</v>
      </c>
      <c r="F5770" s="28">
        <v>4.02</v>
      </c>
      <c r="G5770" s="28">
        <v>91.11</v>
      </c>
      <c r="H5770" s="28" t="str">
        <f>TRIM(PROPER('Base de datos cruda'!H5770))</f>
        <v>Fps</v>
      </c>
      <c r="I5770" s="28">
        <v>1.47</v>
      </c>
      <c r="J5770" s="28">
        <v>7.86</v>
      </c>
      <c r="K5770" s="28">
        <v>290.56</v>
      </c>
      <c r="L5770" s="28">
        <f>IF('Base de datos cruda'!L5770&lt;0,,'Base de datos cruda'!L5770)</f>
        <v>6.94</v>
      </c>
      <c r="M5770" s="28" t="str">
        <f>IF(TRIM(PROPER('Base de datos cruda'!M5770))="High","Alto",IF(TRIM(PROPER('Base de datos cruda'!M5770))="Medium","Medio","Bajo"))</f>
        <v>Medio</v>
      </c>
      <c r="N5770" s="29">
        <v>59.22</v>
      </c>
      <c r="O5770" s="32">
        <f t="shared" si="1"/>
        <v>59.22</v>
      </c>
      <c r="P5770" s="33">
        <f t="shared" si="2"/>
        <v>10.38</v>
      </c>
      <c r="Q5770" s="34">
        <f t="shared" si="3"/>
        <v>1.821428571</v>
      </c>
      <c r="R5770" s="35" t="str">
        <f t="shared" si="4"/>
        <v>Medio</v>
      </c>
      <c r="S5770" s="35" t="str">
        <f>IF(O5770="","",IF(O5770&gt;AVERAGE('Base de datos limpia'!$O$2:$O$8001),"Alto","Normal"))
</f>
        <v>Normal</v>
      </c>
      <c r="T5770" s="35" t="str">
        <f t="shared" si="5"/>
        <v>Gamer moderado</v>
      </c>
      <c r="U5770" s="35"/>
    </row>
    <row r="5771">
      <c r="A5771" s="28">
        <v>5770.0</v>
      </c>
      <c r="B5771" s="28">
        <v>16.0</v>
      </c>
      <c r="C5771" s="28" t="str">
        <f>TRIM(PROPER('Base de datos cruda'!C5771))</f>
        <v>Female</v>
      </c>
      <c r="D5771" s="28">
        <v>5.03</v>
      </c>
      <c r="E5771" s="28">
        <v>7.46</v>
      </c>
      <c r="F5771" s="28">
        <v>5.16</v>
      </c>
      <c r="G5771" s="28">
        <v>73.22</v>
      </c>
      <c r="H5771" s="28" t="str">
        <f>TRIM(PROPER('Base de datos cruda'!H5771))</f>
        <v>Fps</v>
      </c>
      <c r="I5771" s="28">
        <v>3.85</v>
      </c>
      <c r="J5771" s="28">
        <v>7.44</v>
      </c>
      <c r="K5771" s="28">
        <v>255.27</v>
      </c>
      <c r="L5771" s="28">
        <f>IF('Base de datos cruda'!L5771&lt;0,,'Base de datos cruda'!L5771)</f>
        <v>12.09</v>
      </c>
      <c r="M5771" s="28" t="str">
        <f>IF(TRIM(PROPER('Base de datos cruda'!M5771))="High","Alto",IF(TRIM(PROPER('Base de datos cruda'!M5771))="Medium","Medio","Bajo"))</f>
        <v>Alto</v>
      </c>
      <c r="N5771" s="29">
        <v>76.6052965311391</v>
      </c>
      <c r="O5771" s="32">
        <f t="shared" si="1"/>
        <v>76.60529653</v>
      </c>
      <c r="P5771" s="33">
        <f t="shared" si="2"/>
        <v>12.47</v>
      </c>
      <c r="Q5771" s="34">
        <f t="shared" si="3"/>
        <v>1.483101392</v>
      </c>
      <c r="R5771" s="35" t="str">
        <f t="shared" si="4"/>
        <v>Alto</v>
      </c>
      <c r="S5771" s="35" t="str">
        <f>IF(O5771="","",IF(O5771&gt;AVERAGE('Base de datos limpia'!$O$2:$O$8001),"Alto","Normal"))
</f>
        <v>Alto</v>
      </c>
      <c r="T5771" s="35" t="str">
        <f t="shared" si="5"/>
        <v>Gamer intensivo</v>
      </c>
      <c r="U5771" s="35"/>
    </row>
    <row r="5772">
      <c r="A5772" s="28">
        <v>5771.0</v>
      </c>
      <c r="B5772" s="28">
        <v>23.0</v>
      </c>
      <c r="C5772" s="28" t="str">
        <f>TRIM(PROPER('Base de datos cruda'!C5772))</f>
        <v>Female</v>
      </c>
      <c r="D5772" s="28">
        <v>6.09</v>
      </c>
      <c r="E5772" s="28">
        <v>8.89</v>
      </c>
      <c r="F5772" s="28">
        <v>6.2</v>
      </c>
      <c r="G5772" s="28">
        <v>97.25</v>
      </c>
      <c r="H5772" s="28" t="str">
        <f>TRIM(PROPER('Base de datos cruda'!H5772))</f>
        <v>Rpg</v>
      </c>
      <c r="I5772" s="28">
        <v>2.25</v>
      </c>
      <c r="J5772" s="28">
        <v>8.58</v>
      </c>
      <c r="K5772" s="28">
        <v>237.97</v>
      </c>
      <c r="L5772" s="28">
        <f>IF('Base de datos cruda'!L5772&lt;0,,'Base de datos cruda'!L5772)</f>
        <v>15.42</v>
      </c>
      <c r="M5772" s="28" t="str">
        <f>IF(TRIM(PROPER('Base de datos cruda'!M5772))="High","Alto",IF(TRIM(PROPER('Base de datos cruda'!M5772))="Medium","Medio","Bajo"))</f>
        <v>Bajo</v>
      </c>
      <c r="N5772" s="29">
        <v>87.9248375748159</v>
      </c>
      <c r="O5772" s="32">
        <f t="shared" si="1"/>
        <v>87.92483757</v>
      </c>
      <c r="P5772" s="33">
        <f t="shared" si="2"/>
        <v>14.67</v>
      </c>
      <c r="Q5772" s="34">
        <f t="shared" si="3"/>
        <v>1.459770115</v>
      </c>
      <c r="R5772" s="35" t="str">
        <f t="shared" si="4"/>
        <v>Alto</v>
      </c>
      <c r="S5772" s="35" t="str">
        <f>IF(O5772="","",IF(O5772&gt;AVERAGE('Base de datos limpia'!$O$2:$O$8001),"Alto","Normal"))
</f>
        <v>Alto</v>
      </c>
      <c r="T5772" s="35" t="str">
        <f t="shared" si="5"/>
        <v>Gamer intensivo</v>
      </c>
      <c r="U5772" s="35"/>
    </row>
    <row r="5773">
      <c r="A5773" s="28">
        <v>5772.0</v>
      </c>
      <c r="B5773" s="28">
        <v>17.0</v>
      </c>
      <c r="C5773" s="28" t="str">
        <f>TRIM(PROPER('Base de datos cruda'!C5773))</f>
        <v>Female</v>
      </c>
      <c r="D5773" s="28">
        <v>4.01</v>
      </c>
      <c r="E5773" s="28">
        <v>8.57</v>
      </c>
      <c r="F5773" s="28">
        <v>6.82</v>
      </c>
      <c r="G5773" s="28">
        <v>84.69</v>
      </c>
      <c r="H5773" s="28" t="str">
        <f>TRIM(PROPER('Base de datos cruda'!H5773))</f>
        <v>Rpg</v>
      </c>
      <c r="I5773" s="28">
        <v>1.09</v>
      </c>
      <c r="J5773" s="28">
        <v>6.14</v>
      </c>
      <c r="K5773" s="28">
        <v>286.7</v>
      </c>
      <c r="L5773" s="28">
        <f>IF('Base de datos cruda'!L5773&lt;0,,'Base de datos cruda'!L5773)</f>
        <v>6.64</v>
      </c>
      <c r="M5773" s="28" t="str">
        <f>IF(TRIM(PROPER('Base de datos cruda'!M5773))="High","Alto",IF(TRIM(PROPER('Base de datos cruda'!M5773))="Medium","Medio","Bajo"))</f>
        <v>Medio</v>
      </c>
      <c r="N5773" s="29">
        <v>92.02</v>
      </c>
      <c r="O5773" s="32">
        <f t="shared" si="1"/>
        <v>92.02</v>
      </c>
      <c r="P5773" s="33">
        <f t="shared" si="2"/>
        <v>10.15</v>
      </c>
      <c r="Q5773" s="34">
        <f t="shared" si="3"/>
        <v>2.137157107</v>
      </c>
      <c r="R5773" s="35" t="str">
        <f t="shared" si="4"/>
        <v>Alto</v>
      </c>
      <c r="S5773" s="35" t="str">
        <f>IF(O5773="","",IF(O5773&gt;AVERAGE('Base de datos limpia'!$O$2:$O$8001),"Alto","Normal"))
</f>
        <v>Alto</v>
      </c>
      <c r="T5773" s="35" t="str">
        <f t="shared" si="5"/>
        <v>Gamer intensivo</v>
      </c>
      <c r="U5773" s="35"/>
    </row>
    <row r="5774">
      <c r="A5774" s="28">
        <v>5773.0</v>
      </c>
      <c r="B5774" s="28">
        <v>20.0</v>
      </c>
      <c r="C5774" s="28" t="str">
        <f>TRIM(PROPER('Base de datos cruda'!C5774))</f>
        <v>Male</v>
      </c>
      <c r="D5774" s="28">
        <v>7.06</v>
      </c>
      <c r="E5774" s="28">
        <v>8.07</v>
      </c>
      <c r="F5774" s="28">
        <v>8.58</v>
      </c>
      <c r="G5774" s="28">
        <v>77.45</v>
      </c>
      <c r="H5774" s="28" t="str">
        <f>TRIM(PROPER('Base de datos cruda'!H5774))</f>
        <v>Casual</v>
      </c>
      <c r="I5774" s="28">
        <v>0.9</v>
      </c>
      <c r="J5774" s="28">
        <v>12.65</v>
      </c>
      <c r="K5774" s="28">
        <v>217.45</v>
      </c>
      <c r="L5774" s="28">
        <f>IF('Base de datos cruda'!L5774&lt;0,,'Base de datos cruda'!L5774)</f>
        <v>17.63</v>
      </c>
      <c r="M5774" s="28" t="str">
        <f>IF(TRIM(PROPER('Base de datos cruda'!M5774))="High","Alto",IF(TRIM(PROPER('Base de datos cruda'!M5774))="Medium","Medio","Bajo"))</f>
        <v>Bajo</v>
      </c>
      <c r="N5774" s="29">
        <v>70.4851307343563</v>
      </c>
      <c r="O5774" s="32">
        <f t="shared" si="1"/>
        <v>70.48513073</v>
      </c>
      <c r="P5774" s="33">
        <f t="shared" si="2"/>
        <v>19.71</v>
      </c>
      <c r="Q5774" s="34">
        <f t="shared" si="3"/>
        <v>1.14305949</v>
      </c>
      <c r="R5774" s="35" t="str">
        <f t="shared" si="4"/>
        <v>Alto</v>
      </c>
      <c r="S5774" s="35" t="str">
        <f>IF(O5774="","",IF(O5774&gt;AVERAGE('Base de datos limpia'!$O$2:$O$8001),"Alto","Normal"))
</f>
        <v>Alto</v>
      </c>
      <c r="T5774" s="35" t="str">
        <f t="shared" si="5"/>
        <v>Gamer intensivo</v>
      </c>
      <c r="U5774" s="35"/>
    </row>
    <row r="5775">
      <c r="A5775" s="28">
        <v>5774.0</v>
      </c>
      <c r="B5775" s="28">
        <v>24.0</v>
      </c>
      <c r="C5775" s="28" t="str">
        <f>TRIM(PROPER('Base de datos cruda'!C5775))</f>
        <v>Male</v>
      </c>
      <c r="D5775" s="28">
        <v>0.32</v>
      </c>
      <c r="E5775" s="28">
        <v>1.12</v>
      </c>
      <c r="F5775" s="28">
        <v>8.46</v>
      </c>
      <c r="G5775" s="28">
        <v>82.58</v>
      </c>
      <c r="H5775" s="28" t="str">
        <f>TRIM(PROPER('Base de datos cruda'!H5775))</f>
        <v>Fps</v>
      </c>
      <c r="I5775" s="28">
        <v>1.4</v>
      </c>
      <c r="J5775" s="28">
        <v>5.19</v>
      </c>
      <c r="K5775" s="28">
        <v>318.49</v>
      </c>
      <c r="L5775" s="28">
        <f>IF('Base de datos cruda'!L5775&lt;0,,'Base de datos cruda'!L5775)</f>
        <v>1.46</v>
      </c>
      <c r="M5775" s="28" t="str">
        <f>IF(TRIM(PROPER('Base de datos cruda'!M5775))="High","Alto",IF(TRIM(PROPER('Base de datos cruda'!M5775))="Medium","Medio","Bajo"))</f>
        <v>Medio</v>
      </c>
      <c r="N5775" s="29">
        <v>67.23</v>
      </c>
      <c r="O5775" s="32">
        <f t="shared" si="1"/>
        <v>67.23</v>
      </c>
      <c r="P5775" s="33">
        <f t="shared" si="2"/>
        <v>5.51</v>
      </c>
      <c r="Q5775" s="34">
        <f t="shared" si="3"/>
        <v>3.5</v>
      </c>
      <c r="R5775" s="35" t="str">
        <f t="shared" si="4"/>
        <v>Medio</v>
      </c>
      <c r="S5775" s="35" t="str">
        <f>IF(O5775="","",IF(O5775&gt;AVERAGE('Base de datos limpia'!$O$2:$O$8001),"Alto","Normal"))
</f>
        <v>Alto</v>
      </c>
      <c r="T5775" s="35" t="str">
        <f t="shared" si="5"/>
        <v>Gamer casual</v>
      </c>
      <c r="U5775" s="35"/>
    </row>
    <row r="5776">
      <c r="A5776" s="28">
        <v>5775.0</v>
      </c>
      <c r="B5776" s="28">
        <v>23.0</v>
      </c>
      <c r="C5776" s="28" t="str">
        <f>TRIM(PROPER('Base de datos cruda'!C5776))</f>
        <v>Male</v>
      </c>
      <c r="D5776" s="28">
        <v>7.38</v>
      </c>
      <c r="E5776" s="28">
        <v>9.21</v>
      </c>
      <c r="F5776" s="28">
        <v>7.19</v>
      </c>
      <c r="G5776" s="28">
        <v>78.29</v>
      </c>
      <c r="H5776" s="28" t="str">
        <f>TRIM(PROPER('Base de datos cruda'!H5776))</f>
        <v>Rpg</v>
      </c>
      <c r="I5776" s="28">
        <v>0.01</v>
      </c>
      <c r="J5776" s="28">
        <v>11.36</v>
      </c>
      <c r="K5776" s="28">
        <v>245.09</v>
      </c>
      <c r="L5776" s="28">
        <f>IF('Base de datos cruda'!L5776&lt;0,,'Base de datos cruda'!L5776)</f>
        <v>19.58</v>
      </c>
      <c r="M5776" s="28" t="str">
        <f>IF(TRIM(PROPER('Base de datos cruda'!M5776))="High","Alto",IF(TRIM(PROPER('Base de datos cruda'!M5776))="Medium","Medio","Bajo"))</f>
        <v>Bajo</v>
      </c>
      <c r="N5776" s="29">
        <v>70.2945220073275</v>
      </c>
      <c r="O5776" s="32">
        <f t="shared" si="1"/>
        <v>70.29452201</v>
      </c>
      <c r="P5776" s="33">
        <f t="shared" si="2"/>
        <v>18.74</v>
      </c>
      <c r="Q5776" s="34">
        <f t="shared" si="3"/>
        <v>1.24796748</v>
      </c>
      <c r="R5776" s="35" t="str">
        <f t="shared" si="4"/>
        <v>Alto</v>
      </c>
      <c r="S5776" s="35" t="str">
        <f>IF(O5776="","",IF(O5776&gt;AVERAGE('Base de datos limpia'!$O$2:$O$8001),"Alto","Normal"))
</f>
        <v>Alto</v>
      </c>
      <c r="T5776" s="35" t="str">
        <f t="shared" si="5"/>
        <v>Gamer intensivo</v>
      </c>
      <c r="U5776" s="35"/>
    </row>
    <row r="5777">
      <c r="A5777" s="28">
        <v>5776.0</v>
      </c>
      <c r="B5777" s="28">
        <v>17.0</v>
      </c>
      <c r="C5777" s="28" t="str">
        <f>TRIM(PROPER('Base de datos cruda'!C5777))</f>
        <v>Male</v>
      </c>
      <c r="D5777" s="28">
        <v>1.57</v>
      </c>
      <c r="E5777" s="28">
        <v>3.47</v>
      </c>
      <c r="F5777" s="28">
        <v>5.29</v>
      </c>
      <c r="G5777" s="28">
        <v>96.23</v>
      </c>
      <c r="H5777" s="28" t="str">
        <f>TRIM(PROPER('Base de datos cruda'!H5777))</f>
        <v>Fps</v>
      </c>
      <c r="I5777" s="28">
        <v>4.71</v>
      </c>
      <c r="J5777" s="28">
        <v>4.84</v>
      </c>
      <c r="K5777" s="28">
        <v>293.1</v>
      </c>
      <c r="L5777" s="28">
        <f>IF('Base de datos cruda'!L5777&lt;0,,'Base de datos cruda'!L5777)</f>
        <v>6.71</v>
      </c>
      <c r="M5777" s="28" t="str">
        <f>IF(TRIM(PROPER('Base de datos cruda'!M5777))="High","Alto",IF(TRIM(PROPER('Base de datos cruda'!M5777))="Medium","Medio","Bajo"))</f>
        <v>Medio</v>
      </c>
      <c r="N5777" s="29">
        <v>65.59</v>
      </c>
      <c r="O5777" s="32">
        <f t="shared" si="1"/>
        <v>65.59</v>
      </c>
      <c r="P5777" s="33">
        <f t="shared" si="2"/>
        <v>6.41</v>
      </c>
      <c r="Q5777" s="34">
        <f t="shared" si="3"/>
        <v>2.210191083</v>
      </c>
      <c r="R5777" s="35" t="str">
        <f t="shared" si="4"/>
        <v>Medio</v>
      </c>
      <c r="S5777" s="35" t="str">
        <f>IF(O5777="","",IF(O5777&gt;AVERAGE('Base de datos limpia'!$O$2:$O$8001),"Alto","Normal"))
</f>
        <v>Alto</v>
      </c>
      <c r="T5777" s="35" t="str">
        <f t="shared" si="5"/>
        <v>Gamer moderado</v>
      </c>
      <c r="U5777" s="35"/>
    </row>
    <row r="5778">
      <c r="A5778" s="28">
        <v>5777.0</v>
      </c>
      <c r="B5778" s="28">
        <v>24.0</v>
      </c>
      <c r="C5778" s="28" t="str">
        <f>TRIM(PROPER('Base de datos cruda'!C5778))</f>
        <v>Female</v>
      </c>
      <c r="D5778" s="28">
        <v>7.07</v>
      </c>
      <c r="E5778" s="28">
        <v>8.99</v>
      </c>
      <c r="F5778" s="28">
        <v>7.92</v>
      </c>
      <c r="G5778" s="28">
        <v>78.32</v>
      </c>
      <c r="H5778" s="28" t="str">
        <f>TRIM(PROPER('Base de datos cruda'!H5778))</f>
        <v>Rpg</v>
      </c>
      <c r="I5778" s="28">
        <v>2.15</v>
      </c>
      <c r="J5778" s="28">
        <v>8.79</v>
      </c>
      <c r="K5778" s="28">
        <v>235.42</v>
      </c>
      <c r="L5778" s="28">
        <f>IF('Base de datos cruda'!L5778&lt;0,,'Base de datos cruda'!L5778)</f>
        <v>11.02</v>
      </c>
      <c r="M5778" s="28" t="str">
        <f>IF(TRIM(PROPER('Base de datos cruda'!M5778))="High","Alto",IF(TRIM(PROPER('Base de datos cruda'!M5778))="Medium","Medio","Bajo"))</f>
        <v>Bajo</v>
      </c>
      <c r="N5778" s="29">
        <v>79.8129772654364</v>
      </c>
      <c r="O5778" s="32">
        <f t="shared" si="1"/>
        <v>79.81297727</v>
      </c>
      <c r="P5778" s="33">
        <f t="shared" si="2"/>
        <v>15.86</v>
      </c>
      <c r="Q5778" s="34">
        <f t="shared" si="3"/>
        <v>1.271570014</v>
      </c>
      <c r="R5778" s="35" t="str">
        <f t="shared" si="4"/>
        <v>Alto</v>
      </c>
      <c r="S5778" s="35" t="str">
        <f>IF(O5778="","",IF(O5778&gt;AVERAGE('Base de datos limpia'!$O$2:$O$8001),"Alto","Normal"))
</f>
        <v>Alto</v>
      </c>
      <c r="T5778" s="35" t="str">
        <f t="shared" si="5"/>
        <v>Gamer intensivo</v>
      </c>
      <c r="U5778" s="35"/>
    </row>
    <row r="5779">
      <c r="A5779" s="28">
        <v>5778.0</v>
      </c>
      <c r="B5779" s="28">
        <v>20.0</v>
      </c>
      <c r="C5779" s="28" t="str">
        <f>TRIM(PROPER('Base de datos cruda'!C5779))</f>
        <v>Female</v>
      </c>
      <c r="D5779" s="28">
        <v>3.21</v>
      </c>
      <c r="E5779" s="28">
        <v>2.77</v>
      </c>
      <c r="F5779" s="28">
        <v>5.01</v>
      </c>
      <c r="G5779" s="28">
        <v>64.16</v>
      </c>
      <c r="H5779" s="28" t="str">
        <f>TRIM(PROPER('Base de datos cruda'!H5779))</f>
        <v>Fps</v>
      </c>
      <c r="I5779" s="28">
        <v>0.41</v>
      </c>
      <c r="J5779" s="28">
        <v>8.84</v>
      </c>
      <c r="K5779" s="28">
        <v>290.51</v>
      </c>
      <c r="L5779" s="28">
        <f>IF('Base de datos cruda'!L5779&lt;0,,'Base de datos cruda'!L5779)</f>
        <v>6.98</v>
      </c>
      <c r="M5779" s="28" t="str">
        <f>IF(TRIM(PROPER('Base de datos cruda'!M5779))="High","Alto",IF(TRIM(PROPER('Base de datos cruda'!M5779))="Medium","Medio","Bajo"))</f>
        <v>Medio</v>
      </c>
      <c r="N5779" s="29">
        <v>42.26</v>
      </c>
      <c r="O5779" s="32">
        <f t="shared" si="1"/>
        <v>42.26</v>
      </c>
      <c r="P5779" s="33">
        <f t="shared" si="2"/>
        <v>12.05</v>
      </c>
      <c r="Q5779" s="34">
        <f t="shared" si="3"/>
        <v>0.8629283489</v>
      </c>
      <c r="R5779" s="35" t="str">
        <f t="shared" si="4"/>
        <v>Bajo</v>
      </c>
      <c r="S5779" s="35" t="str">
        <f>IF(O5779="","",IF(O5779&gt;AVERAGE('Base de datos limpia'!$O$2:$O$8001),"Alto","Normal"))
</f>
        <v>Normal</v>
      </c>
      <c r="T5779" s="35" t="str">
        <f t="shared" si="5"/>
        <v>Gamer casual</v>
      </c>
      <c r="U5779" s="35"/>
    </row>
    <row r="5780">
      <c r="A5780" s="28">
        <v>5779.0</v>
      </c>
      <c r="B5780" s="28">
        <v>21.0</v>
      </c>
      <c r="C5780" s="28" t="str">
        <f>TRIM(PROPER('Base de datos cruda'!C5780))</f>
        <v>Female</v>
      </c>
      <c r="D5780" s="28">
        <v>6.66</v>
      </c>
      <c r="E5780" s="28">
        <v>4.96</v>
      </c>
      <c r="F5780" s="28">
        <v>8.83</v>
      </c>
      <c r="G5780" s="28">
        <v>83.88</v>
      </c>
      <c r="H5780" s="28" t="str">
        <f>TRIM(PROPER('Base de datos cruda'!H5780))</f>
        <v>Casual</v>
      </c>
      <c r="I5780" s="28">
        <v>0.82</v>
      </c>
      <c r="J5780" s="28">
        <v>11.41</v>
      </c>
      <c r="K5780" s="28">
        <v>209.66</v>
      </c>
      <c r="L5780" s="28">
        <f>IF('Base de datos cruda'!L5780&lt;0,,'Base de datos cruda'!L5780)</f>
        <v>13.01</v>
      </c>
      <c r="M5780" s="28" t="str">
        <f>IF(TRIM(PROPER('Base de datos cruda'!M5780))="High","Alto",IF(TRIM(PROPER('Base de datos cruda'!M5780))="Medium","Medio","Bajo"))</f>
        <v>Bajo</v>
      </c>
      <c r="N5780" s="29">
        <v>58.52</v>
      </c>
      <c r="O5780" s="32">
        <f t="shared" si="1"/>
        <v>58.52</v>
      </c>
      <c r="P5780" s="33">
        <f t="shared" si="2"/>
        <v>18.07</v>
      </c>
      <c r="Q5780" s="34">
        <f t="shared" si="3"/>
        <v>0.7447447447</v>
      </c>
      <c r="R5780" s="35" t="str">
        <f t="shared" si="4"/>
        <v>Medio</v>
      </c>
      <c r="S5780" s="35" t="str">
        <f>IF(O5780="","",IF(O5780&gt;AVERAGE('Base de datos limpia'!$O$2:$O$8001),"Alto","Normal"))
</f>
        <v>Normal</v>
      </c>
      <c r="T5780" s="35" t="str">
        <f t="shared" si="5"/>
        <v>Gamer moderado</v>
      </c>
      <c r="U5780" s="35"/>
    </row>
    <row r="5781">
      <c r="A5781" s="28">
        <v>5780.0</v>
      </c>
      <c r="B5781" s="28">
        <v>18.0</v>
      </c>
      <c r="C5781" s="28" t="str">
        <f>TRIM(PROPER('Base de datos cruda'!C5781))</f>
        <v>Female</v>
      </c>
      <c r="D5781" s="28">
        <v>5.37</v>
      </c>
      <c r="E5781" s="28">
        <v>7.74</v>
      </c>
      <c r="F5781" s="28">
        <v>4.03</v>
      </c>
      <c r="G5781" s="28">
        <v>84.92</v>
      </c>
      <c r="H5781" s="28" t="str">
        <f>TRIM(PROPER('Base de datos cruda'!H5781))</f>
        <v>Rpg</v>
      </c>
      <c r="I5781" s="28">
        <v>1.62</v>
      </c>
      <c r="J5781" s="28">
        <v>7.76</v>
      </c>
      <c r="K5781" s="28">
        <v>255.06</v>
      </c>
      <c r="L5781" s="28">
        <f>IF('Base de datos cruda'!L5781&lt;0,,'Base de datos cruda'!L5781)</f>
        <v>11.81</v>
      </c>
      <c r="M5781" s="28" t="str">
        <f>IF(TRIM(PROPER('Base de datos cruda'!M5781))="High","Alto",IF(TRIM(PROPER('Base de datos cruda'!M5781))="Medium","Medio","Bajo"))</f>
        <v>Alto</v>
      </c>
      <c r="N5781" s="29">
        <v>69.2103443838528</v>
      </c>
      <c r="O5781" s="32">
        <f t="shared" si="1"/>
        <v>69.21034438</v>
      </c>
      <c r="P5781" s="33">
        <f t="shared" si="2"/>
        <v>13.13</v>
      </c>
      <c r="Q5781" s="34">
        <f t="shared" si="3"/>
        <v>1.441340782</v>
      </c>
      <c r="R5781" s="35" t="str">
        <f t="shared" si="4"/>
        <v>Medio</v>
      </c>
      <c r="S5781" s="35" t="str">
        <f>IF(O5781="","",IF(O5781&gt;AVERAGE('Base de datos limpia'!$O$2:$O$8001),"Alto","Normal"))
</f>
        <v>Alto</v>
      </c>
      <c r="T5781" s="35" t="str">
        <f t="shared" si="5"/>
        <v>Gamer intensivo</v>
      </c>
      <c r="U5781" s="35"/>
    </row>
    <row r="5782">
      <c r="A5782" s="28">
        <v>5781.0</v>
      </c>
      <c r="B5782" s="28">
        <v>18.0</v>
      </c>
      <c r="C5782" s="28" t="str">
        <f>TRIM(PROPER('Base de datos cruda'!C5782))</f>
        <v>Male</v>
      </c>
      <c r="D5782" s="28">
        <v>1.41</v>
      </c>
      <c r="E5782" s="28">
        <v>6.76</v>
      </c>
      <c r="F5782" s="28">
        <v>6.85</v>
      </c>
      <c r="G5782" s="28">
        <v>90.61</v>
      </c>
      <c r="H5782" s="28" t="str">
        <f>TRIM(PROPER('Base de datos cruda'!H5782))</f>
        <v>Casual</v>
      </c>
      <c r="I5782" s="28">
        <v>2.76</v>
      </c>
      <c r="J5782" s="28">
        <v>7.15</v>
      </c>
      <c r="K5782" s="28">
        <v>287.36</v>
      </c>
      <c r="L5782" s="28">
        <f>IF('Base de datos cruda'!L5782&lt;0,,'Base de datos cruda'!L5782)</f>
        <v>6.29</v>
      </c>
      <c r="M5782" s="28" t="str">
        <f>IF(TRIM(PROPER('Base de datos cruda'!M5782))="High","Alto",IF(TRIM(PROPER('Base de datos cruda'!M5782))="Medium","Medio","Bajo"))</f>
        <v>Medio</v>
      </c>
      <c r="N5782" s="29">
        <v>100.0</v>
      </c>
      <c r="O5782" s="32">
        <f t="shared" si="1"/>
        <v>100</v>
      </c>
      <c r="P5782" s="33">
        <f t="shared" si="2"/>
        <v>8.56</v>
      </c>
      <c r="Q5782" s="34">
        <f t="shared" si="3"/>
        <v>4.794326241</v>
      </c>
      <c r="R5782" s="35" t="str">
        <f t="shared" si="4"/>
        <v>Alto</v>
      </c>
      <c r="S5782" s="35" t="str">
        <f>IF(O5782="","",IF(O5782&gt;AVERAGE('Base de datos limpia'!$O$2:$O$8001),"Alto","Normal"))
</f>
        <v>Alto</v>
      </c>
      <c r="T5782" s="35" t="str">
        <f t="shared" si="5"/>
        <v>Gamer intensivo</v>
      </c>
      <c r="U5782" s="35"/>
    </row>
    <row r="5783">
      <c r="A5783" s="28">
        <v>5782.0</v>
      </c>
      <c r="B5783" s="28">
        <v>23.0</v>
      </c>
      <c r="C5783" s="28" t="str">
        <f>TRIM(PROPER('Base de datos cruda'!C5783))</f>
        <v>Other</v>
      </c>
      <c r="D5783" s="28">
        <v>7.34</v>
      </c>
      <c r="E5783" s="28">
        <v>4.74</v>
      </c>
      <c r="F5783" s="28">
        <v>4.44</v>
      </c>
      <c r="G5783" s="28">
        <v>97.33</v>
      </c>
      <c r="H5783" s="28" t="str">
        <f>TRIM(PROPER('Base de datos cruda'!H5783))</f>
        <v>Casual</v>
      </c>
      <c r="I5783" s="28">
        <v>3.52</v>
      </c>
      <c r="J5783" s="28">
        <v>13.02</v>
      </c>
      <c r="K5783" s="28">
        <v>241.55</v>
      </c>
      <c r="L5783" s="28">
        <f>IF('Base de datos cruda'!L5783&lt;0,,'Base de datos cruda'!L5783)</f>
        <v>19.1</v>
      </c>
      <c r="M5783" s="28" t="str">
        <f>IF(TRIM(PROPER('Base de datos cruda'!M5783))="High","Alto",IF(TRIM(PROPER('Base de datos cruda'!M5783))="Medium","Medio","Bajo"))</f>
        <v>Bajo</v>
      </c>
      <c r="N5783" s="29">
        <v>35.03</v>
      </c>
      <c r="O5783" s="32">
        <f t="shared" si="1"/>
        <v>35.03</v>
      </c>
      <c r="P5783" s="33">
        <f t="shared" si="2"/>
        <v>20.36</v>
      </c>
      <c r="Q5783" s="34">
        <f t="shared" si="3"/>
        <v>0.6457765668</v>
      </c>
      <c r="R5783" s="35" t="str">
        <f t="shared" si="4"/>
        <v>Bajo</v>
      </c>
      <c r="S5783" s="35" t="str">
        <f>IF(O5783="","",IF(O5783&gt;AVERAGE('Base de datos limpia'!$O$2:$O$8001),"Alto","Normal"))
</f>
        <v>Normal</v>
      </c>
      <c r="T5783" s="35" t="str">
        <f t="shared" si="5"/>
        <v>Gamer moderado</v>
      </c>
      <c r="U5783" s="35"/>
    </row>
    <row r="5784">
      <c r="A5784" s="28">
        <v>5783.0</v>
      </c>
      <c r="B5784" s="28">
        <v>17.0</v>
      </c>
      <c r="C5784" s="28" t="str">
        <f>TRIM(PROPER('Base de datos cruda'!C5784))</f>
        <v>Male</v>
      </c>
      <c r="D5784" s="28">
        <v>1.96</v>
      </c>
      <c r="E5784" s="28">
        <v>7.11</v>
      </c>
      <c r="F5784" s="28">
        <v>6.04</v>
      </c>
      <c r="G5784" s="28">
        <v>77.72</v>
      </c>
      <c r="H5784" s="28" t="str">
        <f>TRIM(PROPER('Base de datos cruda'!H5784))</f>
        <v>Casual</v>
      </c>
      <c r="I5784" s="28">
        <v>1.54</v>
      </c>
      <c r="J5784" s="28">
        <v>6.26</v>
      </c>
      <c r="K5784" s="28">
        <v>288.56</v>
      </c>
      <c r="L5784" s="28">
        <f>IF('Base de datos cruda'!L5784&lt;0,,'Base de datos cruda'!L5784)</f>
        <v>5.58</v>
      </c>
      <c r="M5784" s="28" t="str">
        <f>IF(TRIM(PROPER('Base de datos cruda'!M5784))="High","Alto",IF(TRIM(PROPER('Base de datos cruda'!M5784))="Medium","Medio","Bajo"))</f>
        <v>Medio</v>
      </c>
      <c r="N5784" s="29">
        <v>87.3</v>
      </c>
      <c r="O5784" s="32">
        <f t="shared" si="1"/>
        <v>87.3</v>
      </c>
      <c r="P5784" s="33">
        <f t="shared" si="2"/>
        <v>8.22</v>
      </c>
      <c r="Q5784" s="34">
        <f t="shared" si="3"/>
        <v>3.62755102</v>
      </c>
      <c r="R5784" s="35" t="str">
        <f t="shared" si="4"/>
        <v>Alto</v>
      </c>
      <c r="S5784" s="35" t="str">
        <f>IF(O5784="","",IF(O5784&gt;AVERAGE('Base de datos limpia'!$O$2:$O$8001),"Alto","Normal"))
</f>
        <v>Alto</v>
      </c>
      <c r="T5784" s="35" t="str">
        <f t="shared" si="5"/>
        <v>Gamer intensivo</v>
      </c>
      <c r="U5784" s="35"/>
    </row>
    <row r="5785">
      <c r="A5785" s="28">
        <v>5784.0</v>
      </c>
      <c r="B5785" s="28">
        <v>17.0</v>
      </c>
      <c r="C5785" s="28" t="str">
        <f>TRIM(PROPER('Base de datos cruda'!C5785))</f>
        <v>Male</v>
      </c>
      <c r="D5785" s="28">
        <v>1.95</v>
      </c>
      <c r="E5785" s="28">
        <v>5.94</v>
      </c>
      <c r="F5785" s="28">
        <v>7.17</v>
      </c>
      <c r="G5785" s="28">
        <v>74.08</v>
      </c>
      <c r="H5785" s="28" t="str">
        <f>TRIM(PROPER('Base de datos cruda'!H5785))</f>
        <v>Rpg</v>
      </c>
      <c r="I5785" s="28">
        <v>4.79</v>
      </c>
      <c r="J5785" s="28">
        <v>7.88</v>
      </c>
      <c r="K5785" s="28">
        <v>314.44</v>
      </c>
      <c r="L5785" s="28">
        <f>IF('Base de datos cruda'!L5785&lt;0,,'Base de datos cruda'!L5785)</f>
        <v>6.3</v>
      </c>
      <c r="M5785" s="28" t="str">
        <f>IF(TRIM(PROPER('Base de datos cruda'!M5785))="High","Alto",IF(TRIM(PROPER('Base de datos cruda'!M5785))="Medium","Medio","Bajo"))</f>
        <v>Medio</v>
      </c>
      <c r="N5785" s="29">
        <v>91.05</v>
      </c>
      <c r="O5785" s="32">
        <f t="shared" si="1"/>
        <v>91.05</v>
      </c>
      <c r="P5785" s="33">
        <f t="shared" si="2"/>
        <v>9.83</v>
      </c>
      <c r="Q5785" s="34">
        <f t="shared" si="3"/>
        <v>3.046153846</v>
      </c>
      <c r="R5785" s="35" t="str">
        <f t="shared" si="4"/>
        <v>Alto</v>
      </c>
      <c r="S5785" s="35" t="str">
        <f>IF(O5785="","",IF(O5785&gt;AVERAGE('Base de datos limpia'!$O$2:$O$8001),"Alto","Normal"))
</f>
        <v>Alto</v>
      </c>
      <c r="T5785" s="35" t="str">
        <f t="shared" si="5"/>
        <v>Gamer moderado</v>
      </c>
      <c r="U5785" s="35"/>
    </row>
    <row r="5786">
      <c r="A5786" s="28">
        <v>5785.0</v>
      </c>
      <c r="B5786" s="28">
        <v>20.0</v>
      </c>
      <c r="C5786" s="28" t="str">
        <f>TRIM(PROPER('Base de datos cruda'!C5786))</f>
        <v>Female</v>
      </c>
      <c r="D5786" s="28">
        <v>6.51</v>
      </c>
      <c r="E5786" s="28">
        <v>3.48</v>
      </c>
      <c r="F5786" s="28">
        <v>7.45</v>
      </c>
      <c r="G5786" s="28">
        <v>79.63</v>
      </c>
      <c r="H5786" s="28" t="str">
        <f>TRIM(PROPER('Base de datos cruda'!H5786))</f>
        <v>Casual</v>
      </c>
      <c r="I5786" s="28">
        <v>3.8</v>
      </c>
      <c r="J5786" s="28">
        <v>8.45</v>
      </c>
      <c r="K5786" s="28">
        <v>232.33</v>
      </c>
      <c r="L5786" s="28">
        <f>IF('Base de datos cruda'!L5786&lt;0,,'Base de datos cruda'!L5786)</f>
        <v>14.56</v>
      </c>
      <c r="M5786" s="28" t="str">
        <f>IF(TRIM(PROPER('Base de datos cruda'!M5786))="High","Alto",IF(TRIM(PROPER('Base de datos cruda'!M5786))="Medium","Medio","Bajo"))</f>
        <v>Bajo</v>
      </c>
      <c r="N5786" s="29">
        <v>40.92</v>
      </c>
      <c r="O5786" s="32">
        <f t="shared" si="1"/>
        <v>40.92</v>
      </c>
      <c r="P5786" s="33">
        <f t="shared" si="2"/>
        <v>14.96</v>
      </c>
      <c r="Q5786" s="34">
        <f t="shared" si="3"/>
        <v>0.534562212</v>
      </c>
      <c r="R5786" s="35" t="str">
        <f t="shared" si="4"/>
        <v>Bajo</v>
      </c>
      <c r="S5786" s="35" t="str">
        <f>IF(O5786="","",IF(O5786&gt;AVERAGE('Base de datos limpia'!$O$2:$O$8001),"Alto","Normal"))
</f>
        <v>Normal</v>
      </c>
      <c r="T5786" s="35" t="str">
        <f t="shared" si="5"/>
        <v>Gamer moderado</v>
      </c>
      <c r="U5786" s="35"/>
    </row>
    <row r="5787">
      <c r="A5787" s="28">
        <v>5786.0</v>
      </c>
      <c r="B5787" s="28">
        <v>21.0</v>
      </c>
      <c r="C5787" s="28" t="str">
        <f>TRIM(PROPER('Base de datos cruda'!C5787))</f>
        <v>Female</v>
      </c>
      <c r="D5787" s="28">
        <v>0.85</v>
      </c>
      <c r="E5787" s="28">
        <v>6.82</v>
      </c>
      <c r="F5787" s="28">
        <v>7.93</v>
      </c>
      <c r="G5787" s="28">
        <v>96.01</v>
      </c>
      <c r="H5787" s="28" t="str">
        <f>TRIM(PROPER('Base de datos cruda'!H5787))</f>
        <v>Fps</v>
      </c>
      <c r="I5787" s="28">
        <v>4.13</v>
      </c>
      <c r="J5787" s="28">
        <v>5.51</v>
      </c>
      <c r="K5787" s="28">
        <v>314.3</v>
      </c>
      <c r="L5787" s="28">
        <f>IF('Base de datos cruda'!L5787&lt;0,,'Base de datos cruda'!L5787)</f>
        <v>10.33</v>
      </c>
      <c r="M5787" s="28" t="str">
        <f>IF(TRIM(PROPER('Base de datos cruda'!M5787))="High","Alto",IF(TRIM(PROPER('Base de datos cruda'!M5787))="Medium","Medio","Bajo"))</f>
        <v>Medio</v>
      </c>
      <c r="N5787" s="29">
        <v>100.0</v>
      </c>
      <c r="O5787" s="32">
        <f t="shared" si="1"/>
        <v>100</v>
      </c>
      <c r="P5787" s="33">
        <f t="shared" si="2"/>
        <v>6.36</v>
      </c>
      <c r="Q5787" s="34">
        <f t="shared" si="3"/>
        <v>8.023529412</v>
      </c>
      <c r="R5787" s="35" t="str">
        <f t="shared" si="4"/>
        <v>Alto</v>
      </c>
      <c r="S5787" s="35" t="str">
        <f>IF(O5787="","",IF(O5787&gt;AVERAGE('Base de datos limpia'!$O$2:$O$8001),"Alto","Normal"))
</f>
        <v>Alto</v>
      </c>
      <c r="T5787" s="35" t="str">
        <f t="shared" si="5"/>
        <v>Gamer intensivo</v>
      </c>
      <c r="U5787" s="35"/>
    </row>
    <row r="5788">
      <c r="A5788" s="28">
        <v>5787.0</v>
      </c>
      <c r="B5788" s="28">
        <v>17.0</v>
      </c>
      <c r="C5788" s="28" t="str">
        <f>TRIM(PROPER('Base de datos cruda'!C5788))</f>
        <v>Female</v>
      </c>
      <c r="D5788" s="28">
        <v>1.78</v>
      </c>
      <c r="E5788" s="28">
        <v>2.84</v>
      </c>
      <c r="F5788" s="28">
        <v>6.97</v>
      </c>
      <c r="G5788" s="28">
        <v>99.2</v>
      </c>
      <c r="H5788" s="28" t="str">
        <f>TRIM(PROPER('Base de datos cruda'!H5788))</f>
        <v>Fps</v>
      </c>
      <c r="I5788" s="28">
        <v>1.62</v>
      </c>
      <c r="J5788" s="28">
        <v>3.54</v>
      </c>
      <c r="K5788" s="28">
        <v>289.88</v>
      </c>
      <c r="L5788" s="28">
        <f>IF('Base de datos cruda'!L5788&lt;0,,'Base de datos cruda'!L5788)</f>
        <v>1.41</v>
      </c>
      <c r="M5788" s="28" t="str">
        <f>IF(TRIM(PROPER('Base de datos cruda'!M5788))="High","Alto",IF(TRIM(PROPER('Base de datos cruda'!M5788))="Medium","Medio","Bajo"))</f>
        <v>Medio</v>
      </c>
      <c r="N5788" s="29">
        <v>80.76</v>
      </c>
      <c r="O5788" s="32">
        <f t="shared" si="1"/>
        <v>80.76</v>
      </c>
      <c r="P5788" s="33">
        <f t="shared" si="2"/>
        <v>5.32</v>
      </c>
      <c r="Q5788" s="34">
        <f t="shared" si="3"/>
        <v>1.595505618</v>
      </c>
      <c r="R5788" s="35" t="str">
        <f t="shared" si="4"/>
        <v>Alto</v>
      </c>
      <c r="S5788" s="35" t="str">
        <f>IF(O5788="","",IF(O5788&gt;AVERAGE('Base de datos limpia'!$O$2:$O$8001),"Alto","Normal"))
</f>
        <v>Alto</v>
      </c>
      <c r="T5788" s="35" t="str">
        <f t="shared" si="5"/>
        <v>Gamer casual</v>
      </c>
      <c r="U5788" s="35"/>
    </row>
    <row r="5789">
      <c r="A5789" s="28">
        <v>5788.0</v>
      </c>
      <c r="B5789" s="28">
        <v>20.0</v>
      </c>
      <c r="C5789" s="28" t="str">
        <f>TRIM(PROPER('Base de datos cruda'!C5789))</f>
        <v>Male</v>
      </c>
      <c r="D5789" s="28">
        <v>4.03</v>
      </c>
      <c r="E5789" s="28">
        <v>7.25</v>
      </c>
      <c r="F5789" s="28">
        <v>5.26</v>
      </c>
      <c r="G5789" s="28">
        <v>98.85</v>
      </c>
      <c r="H5789" s="28" t="str">
        <f>TRIM(PROPER('Base de datos cruda'!H5789))</f>
        <v>Rpg</v>
      </c>
      <c r="I5789" s="28">
        <v>1.9</v>
      </c>
      <c r="J5789" s="28">
        <v>8.49</v>
      </c>
      <c r="K5789" s="28">
        <v>269.27</v>
      </c>
      <c r="L5789" s="28">
        <f>IF('Base de datos cruda'!L5789&lt;0,,'Base de datos cruda'!L5789)</f>
        <v>6.53</v>
      </c>
      <c r="M5789" s="28" t="str">
        <f>IF(TRIM(PROPER('Base de datos cruda'!M5789))="High","Alto",IF(TRIM(PROPER('Base de datos cruda'!M5789))="Medium","Medio","Bajo"))</f>
        <v>Alto</v>
      </c>
      <c r="N5789" s="29">
        <v>75.65</v>
      </c>
      <c r="O5789" s="32">
        <f t="shared" si="1"/>
        <v>75.65</v>
      </c>
      <c r="P5789" s="33">
        <f t="shared" si="2"/>
        <v>12.52</v>
      </c>
      <c r="Q5789" s="34">
        <f t="shared" si="3"/>
        <v>1.799007444</v>
      </c>
      <c r="R5789" s="35" t="str">
        <f t="shared" si="4"/>
        <v>Alto</v>
      </c>
      <c r="S5789" s="35" t="str">
        <f>IF(O5789="","",IF(O5789&gt;AVERAGE('Base de datos limpia'!$O$2:$O$8001),"Alto","Normal"))
</f>
        <v>Alto</v>
      </c>
      <c r="T5789" s="35" t="str">
        <f t="shared" si="5"/>
        <v>Gamer intensivo</v>
      </c>
      <c r="U5789" s="35"/>
    </row>
    <row r="5790">
      <c r="A5790" s="28">
        <v>5789.0</v>
      </c>
      <c r="B5790" s="28">
        <v>22.0</v>
      </c>
      <c r="C5790" s="28" t="str">
        <f>TRIM(PROPER('Base de datos cruda'!C5790))</f>
        <v>Female</v>
      </c>
      <c r="D5790" s="28">
        <v>6.64</v>
      </c>
      <c r="E5790" s="28">
        <v>1.03</v>
      </c>
      <c r="F5790" s="28">
        <v>8.45</v>
      </c>
      <c r="G5790" s="28">
        <v>69.19</v>
      </c>
      <c r="H5790" s="28" t="str">
        <f>TRIM(PROPER('Base de datos cruda'!H5790))</f>
        <v>Casual</v>
      </c>
      <c r="I5790" s="28">
        <v>2.69</v>
      </c>
      <c r="J5790" s="28">
        <v>12.24</v>
      </c>
      <c r="K5790" s="28">
        <v>240.28</v>
      </c>
      <c r="L5790" s="28">
        <f>IF('Base de datos cruda'!L5790&lt;0,,'Base de datos cruda'!L5790)</f>
        <v>15.01</v>
      </c>
      <c r="M5790" s="28" t="str">
        <f>IF(TRIM(PROPER('Base de datos cruda'!M5790))="High","Alto",IF(TRIM(PROPER('Base de datos cruda'!M5790))="Medium","Medio","Bajo"))</f>
        <v>Bajo</v>
      </c>
      <c r="N5790" s="29">
        <v>26.89</v>
      </c>
      <c r="O5790" s="32">
        <f t="shared" si="1"/>
        <v>26.89</v>
      </c>
      <c r="P5790" s="33">
        <f t="shared" si="2"/>
        <v>18.88</v>
      </c>
      <c r="Q5790" s="34">
        <f t="shared" si="3"/>
        <v>0.1551204819</v>
      </c>
      <c r="R5790" s="35" t="str">
        <f t="shared" si="4"/>
        <v>Bajo</v>
      </c>
      <c r="S5790" s="35" t="str">
        <f>IF(O5790="","",IF(O5790&gt;AVERAGE('Base de datos limpia'!$O$2:$O$8001),"Alto","Normal"))
</f>
        <v>Normal</v>
      </c>
      <c r="T5790" s="35" t="str">
        <f t="shared" si="5"/>
        <v>Gamer casual</v>
      </c>
      <c r="U5790" s="35"/>
    </row>
    <row r="5791">
      <c r="A5791" s="28">
        <v>5790.0</v>
      </c>
      <c r="B5791" s="28">
        <v>23.0</v>
      </c>
      <c r="C5791" s="28" t="str">
        <f>TRIM(PROPER('Base de datos cruda'!C5791))</f>
        <v>Male</v>
      </c>
      <c r="D5791" s="28">
        <v>1.18</v>
      </c>
      <c r="E5791" s="28">
        <v>5.94</v>
      </c>
      <c r="F5791" s="28">
        <v>8.06</v>
      </c>
      <c r="G5791" s="28">
        <v>79.88</v>
      </c>
      <c r="H5791" s="28" t="str">
        <f>TRIM(PROPER('Base de datos cruda'!H5791))</f>
        <v>Casual</v>
      </c>
      <c r="I5791" s="28">
        <v>2.26</v>
      </c>
      <c r="J5791" s="28">
        <v>4.86</v>
      </c>
      <c r="K5791" s="28">
        <v>306.1</v>
      </c>
      <c r="L5791" s="28">
        <f>IF('Base de datos cruda'!L5791&lt;0,,'Base de datos cruda'!L5791)</f>
        <v>2.76</v>
      </c>
      <c r="M5791" s="28" t="str">
        <f>IF(TRIM(PROPER('Base de datos cruda'!M5791))="High","Alto",IF(TRIM(PROPER('Base de datos cruda'!M5791))="Medium","Medio","Bajo"))</f>
        <v>Medio</v>
      </c>
      <c r="N5791" s="29">
        <v>94.61</v>
      </c>
      <c r="O5791" s="32">
        <f t="shared" si="1"/>
        <v>94.61</v>
      </c>
      <c r="P5791" s="33">
        <f t="shared" si="2"/>
        <v>6.04</v>
      </c>
      <c r="Q5791" s="34">
        <f t="shared" si="3"/>
        <v>5.033898305</v>
      </c>
      <c r="R5791" s="35" t="str">
        <f t="shared" si="4"/>
        <v>Alto</v>
      </c>
      <c r="S5791" s="35" t="str">
        <f>IF(O5791="","",IF(O5791&gt;AVERAGE('Base de datos limpia'!$O$2:$O$8001),"Alto","Normal"))
</f>
        <v>Alto</v>
      </c>
      <c r="T5791" s="35" t="str">
        <f t="shared" si="5"/>
        <v>Gamer moderado</v>
      </c>
      <c r="U5791" s="35"/>
    </row>
    <row r="5792">
      <c r="A5792" s="28">
        <v>5791.0</v>
      </c>
      <c r="B5792" s="28">
        <v>22.0</v>
      </c>
      <c r="C5792" s="28" t="str">
        <f>TRIM(PROPER('Base de datos cruda'!C5792))</f>
        <v>Male</v>
      </c>
      <c r="D5792" s="28">
        <v>4.38</v>
      </c>
      <c r="E5792" s="28">
        <v>4.61</v>
      </c>
      <c r="F5792" s="28">
        <v>4.8</v>
      </c>
      <c r="G5792" s="28">
        <v>70.38</v>
      </c>
      <c r="H5792" s="28" t="str">
        <f>TRIM(PROPER('Base de datos cruda'!H5792))</f>
        <v>Fps</v>
      </c>
      <c r="I5792" s="28">
        <v>1.3</v>
      </c>
      <c r="J5792" s="28">
        <v>9.2</v>
      </c>
      <c r="K5792" s="28">
        <v>283.99</v>
      </c>
      <c r="L5792" s="28">
        <f>IF('Base de datos cruda'!L5792&lt;0,,'Base de datos cruda'!L5792)</f>
        <v>9.69</v>
      </c>
      <c r="M5792" s="28" t="str">
        <f>IF(TRIM(PROPER('Base de datos cruda'!M5792))="High","Alto",IF(TRIM(PROPER('Base de datos cruda'!M5792))="Medium","Medio","Bajo"))</f>
        <v>Medio</v>
      </c>
      <c r="N5792" s="29">
        <v>44.36</v>
      </c>
      <c r="O5792" s="32">
        <f t="shared" si="1"/>
        <v>44.36</v>
      </c>
      <c r="P5792" s="33">
        <f t="shared" si="2"/>
        <v>13.58</v>
      </c>
      <c r="Q5792" s="34">
        <f t="shared" si="3"/>
        <v>1.052511416</v>
      </c>
      <c r="R5792" s="35" t="str">
        <f t="shared" si="4"/>
        <v>Bajo</v>
      </c>
      <c r="S5792" s="35" t="str">
        <f>IF(O5792="","",IF(O5792&gt;AVERAGE('Base de datos limpia'!$O$2:$O$8001),"Alto","Normal"))
</f>
        <v>Normal</v>
      </c>
      <c r="T5792" s="35" t="str">
        <f t="shared" si="5"/>
        <v>Gamer moderado</v>
      </c>
      <c r="U5792" s="35"/>
    </row>
    <row r="5793">
      <c r="A5793" s="28">
        <v>5792.0</v>
      </c>
      <c r="B5793" s="28">
        <v>23.0</v>
      </c>
      <c r="C5793" s="28" t="str">
        <f>TRIM(PROPER('Base de datos cruda'!C5793))</f>
        <v>Female</v>
      </c>
      <c r="D5793" s="28">
        <v>5.69</v>
      </c>
      <c r="E5793" s="28">
        <v>3.73</v>
      </c>
      <c r="F5793" s="28">
        <v>8.13</v>
      </c>
      <c r="G5793" s="28">
        <v>74.72</v>
      </c>
      <c r="H5793" s="28" t="str">
        <f>TRIM(PROPER('Base de datos cruda'!H5793))</f>
        <v>Rpg</v>
      </c>
      <c r="I5793" s="28">
        <v>4.99</v>
      </c>
      <c r="J5793" s="28">
        <v>7.41</v>
      </c>
      <c r="K5793" s="28">
        <v>265.99</v>
      </c>
      <c r="L5793" s="28">
        <f>IF('Base de datos cruda'!L5793&lt;0,,'Base de datos cruda'!L5793)</f>
        <v>12.22</v>
      </c>
      <c r="M5793" s="28" t="str">
        <f>IF(TRIM(PROPER('Base de datos cruda'!M5793))="High","Alto",IF(TRIM(PROPER('Base de datos cruda'!M5793))="Medium","Medio","Bajo"))</f>
        <v>Bajo</v>
      </c>
      <c r="N5793" s="29">
        <v>56.59</v>
      </c>
      <c r="O5793" s="32">
        <f t="shared" si="1"/>
        <v>56.59</v>
      </c>
      <c r="P5793" s="33">
        <f t="shared" si="2"/>
        <v>13.1</v>
      </c>
      <c r="Q5793" s="34">
        <f t="shared" si="3"/>
        <v>0.6555360281</v>
      </c>
      <c r="R5793" s="35" t="str">
        <f t="shared" si="4"/>
        <v>Medio</v>
      </c>
      <c r="S5793" s="35" t="str">
        <f>IF(O5793="","",IF(O5793&gt;AVERAGE('Base de datos limpia'!$O$2:$O$8001),"Alto","Normal"))
</f>
        <v>Normal</v>
      </c>
      <c r="T5793" s="35" t="str">
        <f t="shared" si="5"/>
        <v>Gamer moderado</v>
      </c>
      <c r="U5793" s="35"/>
    </row>
    <row r="5794">
      <c r="A5794" s="28">
        <v>5793.0</v>
      </c>
      <c r="B5794" s="28">
        <v>24.0</v>
      </c>
      <c r="C5794" s="28" t="str">
        <f>TRIM(PROPER('Base de datos cruda'!C5794))</f>
        <v>Female</v>
      </c>
      <c r="D5794" s="28">
        <v>6.88</v>
      </c>
      <c r="E5794" s="28">
        <v>5.64</v>
      </c>
      <c r="F5794" s="28">
        <v>8.86</v>
      </c>
      <c r="G5794" s="28">
        <v>61.27</v>
      </c>
      <c r="H5794" s="28" t="str">
        <f>TRIM(PROPER('Base de datos cruda'!H5794))</f>
        <v>Fps</v>
      </c>
      <c r="I5794" s="28">
        <v>4.24</v>
      </c>
      <c r="J5794" s="28">
        <v>11.05</v>
      </c>
      <c r="K5794" s="28">
        <v>229.95</v>
      </c>
      <c r="L5794" s="28">
        <f>IF('Base de datos cruda'!L5794&lt;0,,'Base de datos cruda'!L5794)</f>
        <v>13.5</v>
      </c>
      <c r="M5794" s="28" t="str">
        <f>IF(TRIM(PROPER('Base de datos cruda'!M5794))="High","Alto",IF(TRIM(PROPER('Base de datos cruda'!M5794))="Medium","Medio","Bajo"))</f>
        <v>Bajo</v>
      </c>
      <c r="N5794" s="29">
        <v>49.42</v>
      </c>
      <c r="O5794" s="32">
        <f t="shared" si="1"/>
        <v>49.42</v>
      </c>
      <c r="P5794" s="33">
        <f t="shared" si="2"/>
        <v>17.93</v>
      </c>
      <c r="Q5794" s="34">
        <f t="shared" si="3"/>
        <v>0.8197674419</v>
      </c>
      <c r="R5794" s="35" t="str">
        <f t="shared" si="4"/>
        <v>Bajo</v>
      </c>
      <c r="S5794" s="35" t="str">
        <f>IF(O5794="","",IF(O5794&gt;AVERAGE('Base de datos limpia'!$O$2:$O$8001),"Alto","Normal"))
</f>
        <v>Normal</v>
      </c>
      <c r="T5794" s="35" t="str">
        <f t="shared" si="5"/>
        <v>Gamer moderado</v>
      </c>
      <c r="U5794" s="35"/>
    </row>
    <row r="5795">
      <c r="A5795" s="28">
        <v>5794.0</v>
      </c>
      <c r="B5795" s="28">
        <v>20.0</v>
      </c>
      <c r="C5795" s="28" t="str">
        <f>TRIM(PROPER('Base de datos cruda'!C5795))</f>
        <v>Female</v>
      </c>
      <c r="D5795" s="28">
        <v>7.48</v>
      </c>
      <c r="E5795" s="28">
        <v>6.81</v>
      </c>
      <c r="F5795" s="28">
        <v>7.19</v>
      </c>
      <c r="G5795" s="28">
        <v>66.42</v>
      </c>
      <c r="H5795" s="28" t="str">
        <f>TRIM(PROPER('Base de datos cruda'!H5795))</f>
        <v>Rpg</v>
      </c>
      <c r="I5795" s="28">
        <v>1.19</v>
      </c>
      <c r="J5795" s="28">
        <v>8.8</v>
      </c>
      <c r="K5795" s="28">
        <v>230.67</v>
      </c>
      <c r="L5795" s="28">
        <f>IF('Base de datos cruda'!L5795&lt;0,,'Base de datos cruda'!L5795)</f>
        <v>14.43</v>
      </c>
      <c r="M5795" s="28" t="str">
        <f>IF(TRIM(PROPER('Base de datos cruda'!M5795))="High","Alto",IF(TRIM(PROPER('Base de datos cruda'!M5795))="Medium","Medio","Bajo"))</f>
        <v>Bajo</v>
      </c>
      <c r="N5795" s="29">
        <v>47.39</v>
      </c>
      <c r="O5795" s="32">
        <f t="shared" si="1"/>
        <v>47.39</v>
      </c>
      <c r="P5795" s="33">
        <f t="shared" si="2"/>
        <v>16.28</v>
      </c>
      <c r="Q5795" s="34">
        <f t="shared" si="3"/>
        <v>0.9104278075</v>
      </c>
      <c r="R5795" s="35" t="str">
        <f t="shared" si="4"/>
        <v>Bajo</v>
      </c>
      <c r="S5795" s="35" t="str">
        <f>IF(O5795="","",IF(O5795&gt;AVERAGE('Base de datos limpia'!$O$2:$O$8001),"Alto","Normal"))
</f>
        <v>Normal</v>
      </c>
      <c r="T5795" s="35" t="str">
        <f t="shared" si="5"/>
        <v>Gamer intensivo</v>
      </c>
      <c r="U5795" s="35"/>
    </row>
    <row r="5796">
      <c r="A5796" s="28">
        <v>5795.0</v>
      </c>
      <c r="B5796" s="28">
        <v>20.0</v>
      </c>
      <c r="C5796" s="28" t="str">
        <f>TRIM(PROPER('Base de datos cruda'!C5796))</f>
        <v>Female</v>
      </c>
      <c r="D5796" s="28">
        <v>6.28</v>
      </c>
      <c r="E5796" s="28">
        <v>9.69</v>
      </c>
      <c r="F5796" s="28">
        <v>5.41</v>
      </c>
      <c r="G5796" s="28">
        <v>75.88</v>
      </c>
      <c r="H5796" s="28" t="str">
        <f>TRIM(PROPER('Base de datos cruda'!H5796))</f>
        <v>Fps</v>
      </c>
      <c r="I5796" s="28">
        <v>4.46</v>
      </c>
      <c r="J5796" s="28">
        <v>7.46</v>
      </c>
      <c r="K5796" s="28">
        <v>233.0</v>
      </c>
      <c r="L5796" s="28">
        <f>IF('Base de datos cruda'!L5796&lt;0,,'Base de datos cruda'!L5796)</f>
        <v>12.56</v>
      </c>
      <c r="M5796" s="28" t="str">
        <f>IF(TRIM(PROPER('Base de datos cruda'!M5796))="High","Alto",IF(TRIM(PROPER('Base de datos cruda'!M5796))="Medium","Medio","Bajo"))</f>
        <v>Alto</v>
      </c>
      <c r="N5796" s="29">
        <v>85.7438671798005</v>
      </c>
      <c r="O5796" s="32">
        <f t="shared" si="1"/>
        <v>85.74386718</v>
      </c>
      <c r="P5796" s="33">
        <f t="shared" si="2"/>
        <v>13.74</v>
      </c>
      <c r="Q5796" s="34">
        <f t="shared" si="3"/>
        <v>1.542993631</v>
      </c>
      <c r="R5796" s="35" t="str">
        <f t="shared" si="4"/>
        <v>Alto</v>
      </c>
      <c r="S5796" s="35" t="str">
        <f>IF(O5796="","",IF(O5796&gt;AVERAGE('Base de datos limpia'!$O$2:$O$8001),"Alto","Normal"))
</f>
        <v>Alto</v>
      </c>
      <c r="T5796" s="35" t="str">
        <f t="shared" si="5"/>
        <v>Gamer intensivo</v>
      </c>
      <c r="U5796" s="35"/>
    </row>
    <row r="5797">
      <c r="A5797" s="28">
        <v>5796.0</v>
      </c>
      <c r="B5797" s="28">
        <v>19.0</v>
      </c>
      <c r="C5797" s="28" t="str">
        <f>TRIM(PROPER('Base de datos cruda'!C5797))</f>
        <v>Female</v>
      </c>
      <c r="D5797" s="28">
        <v>5.22</v>
      </c>
      <c r="E5797" s="28">
        <v>8.5</v>
      </c>
      <c r="F5797" s="28">
        <v>7.03</v>
      </c>
      <c r="G5797" s="28">
        <v>74.59</v>
      </c>
      <c r="H5797" s="28" t="str">
        <f>TRIM(PROPER('Base de datos cruda'!H5797))</f>
        <v>Fps</v>
      </c>
      <c r="I5797" s="28">
        <v>2.93</v>
      </c>
      <c r="J5797" s="28">
        <v>9.39</v>
      </c>
      <c r="K5797" s="28">
        <v>243.45</v>
      </c>
      <c r="L5797" s="28">
        <f>IF('Base de datos cruda'!L5797&lt;0,,'Base de datos cruda'!L5797)</f>
        <v>11.98</v>
      </c>
      <c r="M5797" s="28" t="str">
        <f>IF(TRIM(PROPER('Base de datos cruda'!M5797))="High","Alto",IF(TRIM(PROPER('Base de datos cruda'!M5797))="Medium","Medio","Bajo"))</f>
        <v>Bajo</v>
      </c>
      <c r="N5797" s="29">
        <v>84.1583776064235</v>
      </c>
      <c r="O5797" s="32">
        <f t="shared" si="1"/>
        <v>84.15837761</v>
      </c>
      <c r="P5797" s="33">
        <f t="shared" si="2"/>
        <v>14.61</v>
      </c>
      <c r="Q5797" s="34">
        <f t="shared" si="3"/>
        <v>1.62835249</v>
      </c>
      <c r="R5797" s="35" t="str">
        <f t="shared" si="4"/>
        <v>Alto</v>
      </c>
      <c r="S5797" s="35" t="str">
        <f>IF(O5797="","",IF(O5797&gt;AVERAGE('Base de datos limpia'!$O$2:$O$8001),"Alto","Normal"))
</f>
        <v>Alto</v>
      </c>
      <c r="T5797" s="35" t="str">
        <f t="shared" si="5"/>
        <v>Gamer intensivo</v>
      </c>
      <c r="U5797" s="35"/>
    </row>
    <row r="5798">
      <c r="A5798" s="28">
        <v>5797.0</v>
      </c>
      <c r="B5798" s="28">
        <v>24.0</v>
      </c>
      <c r="C5798" s="28" t="str">
        <f>TRIM(PROPER('Base de datos cruda'!C5798))</f>
        <v>Female</v>
      </c>
      <c r="D5798" s="28">
        <v>3.47</v>
      </c>
      <c r="E5798" s="28">
        <v>7.45</v>
      </c>
      <c r="F5798" s="28">
        <v>5.71</v>
      </c>
      <c r="G5798" s="28">
        <v>71.15</v>
      </c>
      <c r="H5798" s="28" t="str">
        <f>TRIM(PROPER('Base de datos cruda'!H5798))</f>
        <v>Fps</v>
      </c>
      <c r="I5798" s="28">
        <v>0.06</v>
      </c>
      <c r="J5798" s="28">
        <v>7.33</v>
      </c>
      <c r="K5798" s="28">
        <v>271.69</v>
      </c>
      <c r="L5798" s="28">
        <f>IF('Base de datos cruda'!L5798&lt;0,,'Base de datos cruda'!L5798)</f>
        <v>8.59</v>
      </c>
      <c r="M5798" s="28" t="str">
        <f>IF(TRIM(PROPER('Base de datos cruda'!M5798))="High","Alto",IF(TRIM(PROPER('Base de datos cruda'!M5798))="Medium","Medio","Bajo"))</f>
        <v>Alto</v>
      </c>
      <c r="N5798" s="29">
        <v>77.01</v>
      </c>
      <c r="O5798" s="32">
        <f t="shared" si="1"/>
        <v>77.01</v>
      </c>
      <c r="P5798" s="33">
        <f t="shared" si="2"/>
        <v>10.8</v>
      </c>
      <c r="Q5798" s="34">
        <f t="shared" si="3"/>
        <v>2.146974063</v>
      </c>
      <c r="R5798" s="35" t="str">
        <f t="shared" si="4"/>
        <v>Alto</v>
      </c>
      <c r="S5798" s="35" t="str">
        <f>IF(O5798="","",IF(O5798&gt;AVERAGE('Base de datos limpia'!$O$2:$O$8001),"Alto","Normal"))
</f>
        <v>Alto</v>
      </c>
      <c r="T5798" s="35" t="str">
        <f t="shared" si="5"/>
        <v>Gamer intensivo</v>
      </c>
      <c r="U5798" s="35"/>
    </row>
    <row r="5799">
      <c r="A5799" s="28">
        <v>5798.0</v>
      </c>
      <c r="B5799" s="28">
        <v>20.0</v>
      </c>
      <c r="C5799" s="28" t="str">
        <f>TRIM(PROPER('Base de datos cruda'!C5799))</f>
        <v>Female</v>
      </c>
      <c r="D5799" s="28">
        <v>0.9</v>
      </c>
      <c r="E5799" s="28">
        <v>5.31</v>
      </c>
      <c r="F5799" s="28">
        <v>7.38</v>
      </c>
      <c r="G5799" s="28">
        <v>69.21</v>
      </c>
      <c r="H5799" s="28" t="str">
        <f>TRIM(PROPER('Base de datos cruda'!H5799))</f>
        <v>Casual</v>
      </c>
      <c r="I5799" s="28">
        <v>1.73</v>
      </c>
      <c r="J5799" s="28">
        <v>3.55</v>
      </c>
      <c r="K5799" s="28">
        <v>326.03</v>
      </c>
      <c r="L5799" s="28">
        <f>IF('Base de datos cruda'!L5799&lt;0,,'Base de datos cruda'!L5799)</f>
        <v>2.83</v>
      </c>
      <c r="M5799" s="28" t="str">
        <f>IF(TRIM(PROPER('Base de datos cruda'!M5799))="High","Alto",IF(TRIM(PROPER('Base de datos cruda'!M5799))="Medium","Medio","Bajo"))</f>
        <v>Medio</v>
      </c>
      <c r="N5799" s="29">
        <v>77.92</v>
      </c>
      <c r="O5799" s="32">
        <f t="shared" si="1"/>
        <v>77.92</v>
      </c>
      <c r="P5799" s="33">
        <f t="shared" si="2"/>
        <v>4.45</v>
      </c>
      <c r="Q5799" s="34">
        <f t="shared" si="3"/>
        <v>5.9</v>
      </c>
      <c r="R5799" s="35" t="str">
        <f t="shared" si="4"/>
        <v>Alto</v>
      </c>
      <c r="S5799" s="35" t="str">
        <f>IF(O5799="","",IF(O5799&gt;AVERAGE('Base de datos limpia'!$O$2:$O$8001),"Alto","Normal"))
</f>
        <v>Alto</v>
      </c>
      <c r="T5799" s="35" t="str">
        <f t="shared" si="5"/>
        <v>Gamer moderado</v>
      </c>
      <c r="U5799" s="35"/>
    </row>
    <row r="5800">
      <c r="A5800" s="28">
        <v>5799.0</v>
      </c>
      <c r="B5800" s="28">
        <v>17.0</v>
      </c>
      <c r="C5800" s="28" t="str">
        <f>TRIM(PROPER('Base de datos cruda'!C5800))</f>
        <v>Female</v>
      </c>
      <c r="D5800" s="28">
        <v>5.68</v>
      </c>
      <c r="E5800" s="28">
        <v>4.53</v>
      </c>
      <c r="F5800" s="28">
        <v>6.72</v>
      </c>
      <c r="G5800" s="28">
        <v>89.96</v>
      </c>
      <c r="H5800" s="28" t="str">
        <f>TRIM(PROPER('Base de datos cruda'!H5800))</f>
        <v>Rpg</v>
      </c>
      <c r="I5800" s="28">
        <v>0.13</v>
      </c>
      <c r="J5800" s="28">
        <v>9.24</v>
      </c>
      <c r="K5800" s="28">
        <v>234.96</v>
      </c>
      <c r="L5800" s="28">
        <f>IF('Base de datos cruda'!L5800&lt;0,,'Base de datos cruda'!L5800)</f>
        <v>11.53</v>
      </c>
      <c r="M5800" s="28" t="str">
        <f>IF(TRIM(PROPER('Base de datos cruda'!M5800))="High","Alto",IF(TRIM(PROPER('Base de datos cruda'!M5800))="Medium","Medio","Bajo"))</f>
        <v>Bajo</v>
      </c>
      <c r="N5800" s="29">
        <v>51.59</v>
      </c>
      <c r="O5800" s="32">
        <f t="shared" si="1"/>
        <v>51.59</v>
      </c>
      <c r="P5800" s="33">
        <f t="shared" si="2"/>
        <v>14.92</v>
      </c>
      <c r="Q5800" s="34">
        <f t="shared" si="3"/>
        <v>0.7975352113</v>
      </c>
      <c r="R5800" s="35" t="str">
        <f t="shared" si="4"/>
        <v>Medio</v>
      </c>
      <c r="S5800" s="35" t="str">
        <f>IF(O5800="","",IF(O5800&gt;AVERAGE('Base de datos limpia'!$O$2:$O$8001),"Alto","Normal"))
</f>
        <v>Normal</v>
      </c>
      <c r="T5800" s="35" t="str">
        <f t="shared" si="5"/>
        <v>Gamer moderado</v>
      </c>
      <c r="U5800" s="35"/>
    </row>
    <row r="5801">
      <c r="A5801" s="28">
        <v>5800.0</v>
      </c>
      <c r="B5801" s="28">
        <v>23.0</v>
      </c>
      <c r="C5801" s="28" t="str">
        <f>TRIM(PROPER('Base de datos cruda'!C5801))</f>
        <v>Other</v>
      </c>
      <c r="D5801" s="28">
        <v>7.94</v>
      </c>
      <c r="E5801" s="28">
        <v>1.29</v>
      </c>
      <c r="F5801" s="28">
        <v>8.65</v>
      </c>
      <c r="G5801" s="28">
        <v>71.78</v>
      </c>
      <c r="H5801" s="28" t="str">
        <f>TRIM(PROPER('Base de datos cruda'!H5801))</f>
        <v>Fps</v>
      </c>
      <c r="I5801" s="28">
        <v>0.44</v>
      </c>
      <c r="J5801" s="28">
        <v>12.36</v>
      </c>
      <c r="K5801" s="28">
        <v>230.48</v>
      </c>
      <c r="L5801" s="28">
        <f>IF('Base de datos cruda'!L5801&lt;0,,'Base de datos cruda'!L5801)</f>
        <v>17.58</v>
      </c>
      <c r="M5801" s="28" t="str">
        <f>IF(TRIM(PROPER('Base de datos cruda'!M5801))="High","Alto",IF(TRIM(PROPER('Base de datos cruda'!M5801))="Medium","Medio","Bajo"))</f>
        <v>Bajo</v>
      </c>
      <c r="N5801" s="29">
        <v>18.32</v>
      </c>
      <c r="O5801" s="32">
        <f t="shared" si="1"/>
        <v>18.32</v>
      </c>
      <c r="P5801" s="33">
        <f t="shared" si="2"/>
        <v>20.3</v>
      </c>
      <c r="Q5801" s="34">
        <f t="shared" si="3"/>
        <v>0.1624685139</v>
      </c>
      <c r="R5801" s="35" t="str">
        <f t="shared" si="4"/>
        <v>Bajo</v>
      </c>
      <c r="S5801" s="35" t="str">
        <f>IF(O5801="","",IF(O5801&gt;AVERAGE('Base de datos limpia'!$O$2:$O$8001),"Alto","Normal"))
</f>
        <v>Normal</v>
      </c>
      <c r="T5801" s="35" t="str">
        <f t="shared" si="5"/>
        <v>Gamer casual</v>
      </c>
      <c r="U5801" s="35"/>
    </row>
    <row r="5802">
      <c r="A5802" s="28">
        <v>5801.0</v>
      </c>
      <c r="B5802" s="28">
        <v>22.0</v>
      </c>
      <c r="C5802" s="28" t="str">
        <f>TRIM(PROPER('Base de datos cruda'!C5802))</f>
        <v>Other</v>
      </c>
      <c r="D5802" s="28">
        <v>5.89</v>
      </c>
      <c r="E5802" s="28">
        <v>4.23</v>
      </c>
      <c r="F5802" s="28">
        <v>7.09</v>
      </c>
      <c r="G5802" s="28">
        <v>88.26</v>
      </c>
      <c r="H5802" s="28" t="str">
        <f>TRIM(PROPER('Base de datos cruda'!H5802))</f>
        <v>Rpg</v>
      </c>
      <c r="I5802" s="28">
        <v>0.89</v>
      </c>
      <c r="J5802" s="28">
        <v>10.11</v>
      </c>
      <c r="K5802" s="28">
        <v>253.92</v>
      </c>
      <c r="L5802" s="28">
        <f>IF('Base de datos cruda'!L5802&lt;0,,'Base de datos cruda'!L5802)</f>
        <v>13.88</v>
      </c>
      <c r="M5802" s="28" t="str">
        <f>IF(TRIM(PROPER('Base de datos cruda'!M5802))="High","Alto",IF(TRIM(PROPER('Base de datos cruda'!M5802))="Medium","Medio","Bajo"))</f>
        <v>Bajo</v>
      </c>
      <c r="N5802" s="29">
        <v>47.95</v>
      </c>
      <c r="O5802" s="32">
        <f t="shared" si="1"/>
        <v>47.95</v>
      </c>
      <c r="P5802" s="33">
        <f t="shared" si="2"/>
        <v>16</v>
      </c>
      <c r="Q5802" s="34">
        <f t="shared" si="3"/>
        <v>0.7181663837</v>
      </c>
      <c r="R5802" s="35" t="str">
        <f t="shared" si="4"/>
        <v>Bajo</v>
      </c>
      <c r="S5802" s="35" t="str">
        <f>IF(O5802="","",IF(O5802&gt;AVERAGE('Base de datos limpia'!$O$2:$O$8001),"Alto","Normal"))
</f>
        <v>Normal</v>
      </c>
      <c r="T5802" s="35" t="str">
        <f t="shared" si="5"/>
        <v>Gamer moderado</v>
      </c>
      <c r="U5802" s="35"/>
    </row>
    <row r="5803">
      <c r="A5803" s="28">
        <v>5802.0</v>
      </c>
      <c r="B5803" s="28">
        <v>23.0</v>
      </c>
      <c r="C5803" s="28" t="str">
        <f>TRIM(PROPER('Base de datos cruda'!C5803))</f>
        <v>Male</v>
      </c>
      <c r="D5803" s="28">
        <v>0.13</v>
      </c>
      <c r="E5803" s="28">
        <v>8.64</v>
      </c>
      <c r="F5803" s="28">
        <v>5.07</v>
      </c>
      <c r="G5803" s="28">
        <v>74.75</v>
      </c>
      <c r="H5803" s="28" t="str">
        <f>TRIM(PROPER('Base de datos cruda'!H5803))</f>
        <v>Casual</v>
      </c>
      <c r="I5803" s="28">
        <v>2.42</v>
      </c>
      <c r="J5803" s="28">
        <v>1.5</v>
      </c>
      <c r="K5803" s="28">
        <v>311.01</v>
      </c>
      <c r="L5803" s="28">
        <f>IF('Base de datos cruda'!L5803&lt;0,,'Base de datos cruda'!L5803)</f>
        <v>2.87</v>
      </c>
      <c r="M5803" s="28" t="str">
        <f>IF(TRIM(PROPER('Base de datos cruda'!M5803))="High","Alto",IF(TRIM(PROPER('Base de datos cruda'!M5803))="Medium","Medio","Bajo"))</f>
        <v>Alto</v>
      </c>
      <c r="N5803" s="29">
        <v>86.63</v>
      </c>
      <c r="O5803" s="32">
        <f t="shared" si="1"/>
        <v>86.63</v>
      </c>
      <c r="P5803" s="33">
        <f t="shared" si="2"/>
        <v>1.63</v>
      </c>
      <c r="Q5803" s="34">
        <f t="shared" si="3"/>
        <v>66.46153846</v>
      </c>
      <c r="R5803" s="35" t="str">
        <f t="shared" si="4"/>
        <v>Alto</v>
      </c>
      <c r="S5803" s="35" t="str">
        <f>IF(O5803="","",IF(O5803&gt;AVERAGE('Base de datos limpia'!$O$2:$O$8001),"Alto","Normal"))
</f>
        <v>Alto</v>
      </c>
      <c r="T5803" s="35" t="str">
        <f t="shared" si="5"/>
        <v>Gamer intensivo</v>
      </c>
      <c r="U5803" s="35"/>
    </row>
    <row r="5804">
      <c r="A5804" s="28">
        <v>5803.0</v>
      </c>
      <c r="B5804" s="28">
        <v>18.0</v>
      </c>
      <c r="C5804" s="28" t="str">
        <f>TRIM(PROPER('Base de datos cruda'!C5804))</f>
        <v>Female</v>
      </c>
      <c r="D5804" s="28">
        <v>3.97</v>
      </c>
      <c r="E5804" s="28">
        <v>4.46</v>
      </c>
      <c r="F5804" s="28">
        <v>7.63</v>
      </c>
      <c r="G5804" s="28">
        <v>92.08</v>
      </c>
      <c r="H5804" s="28" t="str">
        <f>TRIM(PROPER('Base de datos cruda'!H5804))</f>
        <v>Casual</v>
      </c>
      <c r="I5804" s="28">
        <v>1.91</v>
      </c>
      <c r="J5804" s="28">
        <v>8.36</v>
      </c>
      <c r="K5804" s="28">
        <v>278.81</v>
      </c>
      <c r="L5804" s="28">
        <f>IF('Base de datos cruda'!L5804&lt;0,,'Base de datos cruda'!L5804)</f>
        <v>7.17</v>
      </c>
      <c r="M5804" s="28" t="str">
        <f>IF(TRIM(PROPER('Base de datos cruda'!M5804))="High","Alto",IF(TRIM(PROPER('Base de datos cruda'!M5804))="Medium","Medio","Bajo"))</f>
        <v>Medio</v>
      </c>
      <c r="N5804" s="29">
        <v>75.4254984452797</v>
      </c>
      <c r="O5804" s="32">
        <f t="shared" si="1"/>
        <v>75.42549845</v>
      </c>
      <c r="P5804" s="33">
        <f t="shared" si="2"/>
        <v>12.33</v>
      </c>
      <c r="Q5804" s="34">
        <f t="shared" si="3"/>
        <v>1.123425693</v>
      </c>
      <c r="R5804" s="35" t="str">
        <f t="shared" si="4"/>
        <v>Alto</v>
      </c>
      <c r="S5804" s="35" t="str">
        <f>IF(O5804="","",IF(O5804&gt;AVERAGE('Base de datos limpia'!$O$2:$O$8001),"Alto","Normal"))
</f>
        <v>Alto</v>
      </c>
      <c r="T5804" s="35" t="str">
        <f t="shared" si="5"/>
        <v>Gamer moderado</v>
      </c>
      <c r="U5804" s="35"/>
    </row>
    <row r="5805">
      <c r="A5805" s="28">
        <v>5804.0</v>
      </c>
      <c r="B5805" s="28">
        <v>19.0</v>
      </c>
      <c r="C5805" s="28" t="str">
        <f>TRIM(PROPER('Base de datos cruda'!C5805))</f>
        <v>Female</v>
      </c>
      <c r="D5805" s="28">
        <v>4.92</v>
      </c>
      <c r="E5805" s="28">
        <v>5.15</v>
      </c>
      <c r="F5805" s="28">
        <v>5.5</v>
      </c>
      <c r="G5805" s="28">
        <v>66.69</v>
      </c>
      <c r="H5805" s="28" t="str">
        <f>TRIM(PROPER('Base de datos cruda'!H5805))</f>
        <v>Casual</v>
      </c>
      <c r="I5805" s="28">
        <v>0.74</v>
      </c>
      <c r="J5805" s="28">
        <v>9.22</v>
      </c>
      <c r="K5805" s="28">
        <v>267.36</v>
      </c>
      <c r="L5805" s="28">
        <f>IF('Base de datos cruda'!L5805&lt;0,,'Base de datos cruda'!L5805)</f>
        <v>12.04</v>
      </c>
      <c r="M5805" s="28" t="str">
        <f>IF(TRIM(PROPER('Base de datos cruda'!M5805))="High","Alto",IF(TRIM(PROPER('Base de datos cruda'!M5805))="Medium","Medio","Bajo"))</f>
        <v>Medio</v>
      </c>
      <c r="N5805" s="29">
        <v>39.63</v>
      </c>
      <c r="O5805" s="32">
        <f t="shared" si="1"/>
        <v>39.63</v>
      </c>
      <c r="P5805" s="33">
        <f t="shared" si="2"/>
        <v>14.14</v>
      </c>
      <c r="Q5805" s="34">
        <f t="shared" si="3"/>
        <v>1.046747967</v>
      </c>
      <c r="R5805" s="35" t="str">
        <f t="shared" si="4"/>
        <v>Bajo</v>
      </c>
      <c r="S5805" s="35" t="str">
        <f>IF(O5805="","",IF(O5805&gt;AVERAGE('Base de datos limpia'!$O$2:$O$8001),"Alto","Normal"))
</f>
        <v>Normal</v>
      </c>
      <c r="T5805" s="35" t="str">
        <f t="shared" si="5"/>
        <v>Gamer moderado</v>
      </c>
      <c r="U5805" s="35"/>
    </row>
    <row r="5806">
      <c r="A5806" s="28">
        <v>5805.0</v>
      </c>
      <c r="B5806" s="28">
        <v>20.0</v>
      </c>
      <c r="C5806" s="28" t="str">
        <f>TRIM(PROPER('Base de datos cruda'!C5806))</f>
        <v>Male</v>
      </c>
      <c r="D5806" s="28">
        <v>5.52</v>
      </c>
      <c r="E5806" s="28">
        <v>3.45</v>
      </c>
      <c r="F5806" s="28">
        <v>5.36</v>
      </c>
      <c r="G5806" s="28">
        <v>66.3</v>
      </c>
      <c r="H5806" s="28" t="str">
        <f>TRIM(PROPER('Base de datos cruda'!H5806))</f>
        <v>Fps</v>
      </c>
      <c r="I5806" s="28">
        <v>1.97</v>
      </c>
      <c r="J5806" s="28">
        <v>9.87</v>
      </c>
      <c r="K5806" s="28">
        <v>253.39</v>
      </c>
      <c r="L5806" s="28">
        <f>IF('Base de datos cruda'!L5806&lt;0,,'Base de datos cruda'!L5806)</f>
        <v>13.54</v>
      </c>
      <c r="M5806" s="28" t="str">
        <f>IF(TRIM(PROPER('Base de datos cruda'!M5806))="High","Alto",IF(TRIM(PROPER('Base de datos cruda'!M5806))="Medium","Medio","Bajo"))</f>
        <v>Bajo</v>
      </c>
      <c r="N5806" s="29">
        <v>24.82</v>
      </c>
      <c r="O5806" s="32">
        <f t="shared" si="1"/>
        <v>24.82</v>
      </c>
      <c r="P5806" s="33">
        <f t="shared" si="2"/>
        <v>15.39</v>
      </c>
      <c r="Q5806" s="34">
        <f t="shared" si="3"/>
        <v>0.625</v>
      </c>
      <c r="R5806" s="35" t="str">
        <f t="shared" si="4"/>
        <v>Bajo</v>
      </c>
      <c r="S5806" s="35" t="str">
        <f>IF(O5806="","",IF(O5806&gt;AVERAGE('Base de datos limpia'!$O$2:$O$8001),"Alto","Normal"))
</f>
        <v>Normal</v>
      </c>
      <c r="T5806" s="35" t="str">
        <f t="shared" si="5"/>
        <v>Gamer moderado</v>
      </c>
      <c r="U5806" s="35"/>
    </row>
    <row r="5807">
      <c r="A5807" s="28">
        <v>5806.0</v>
      </c>
      <c r="B5807" s="28">
        <v>21.0</v>
      </c>
      <c r="C5807" s="28" t="str">
        <f>TRIM(PROPER('Base de datos cruda'!C5807))</f>
        <v>Female</v>
      </c>
      <c r="D5807" s="28">
        <v>5.76</v>
      </c>
      <c r="E5807" s="28">
        <v>3.47</v>
      </c>
      <c r="F5807" s="28">
        <v>5.96</v>
      </c>
      <c r="G5807" s="28">
        <v>87.19</v>
      </c>
      <c r="H5807" s="28" t="str">
        <f>TRIM(PROPER('Base de datos cruda'!H5807))</f>
        <v>Fps</v>
      </c>
      <c r="I5807" s="28">
        <v>1.52</v>
      </c>
      <c r="J5807" s="28">
        <v>11.0</v>
      </c>
      <c r="K5807" s="28">
        <v>249.38</v>
      </c>
      <c r="L5807" s="28">
        <f>IF('Base de datos cruda'!L5807&lt;0,,'Base de datos cruda'!L5807)</f>
        <v>14.51</v>
      </c>
      <c r="M5807" s="28" t="str">
        <f>IF(TRIM(PROPER('Base de datos cruda'!M5807))="High","Alto",IF(TRIM(PROPER('Base de datos cruda'!M5807))="Medium","Medio","Bajo"))</f>
        <v>Bajo</v>
      </c>
      <c r="N5807" s="29">
        <v>43.39</v>
      </c>
      <c r="O5807" s="32">
        <f t="shared" si="1"/>
        <v>43.39</v>
      </c>
      <c r="P5807" s="33">
        <f t="shared" si="2"/>
        <v>16.76</v>
      </c>
      <c r="Q5807" s="34">
        <f t="shared" si="3"/>
        <v>0.6024305556</v>
      </c>
      <c r="R5807" s="35" t="str">
        <f t="shared" si="4"/>
        <v>Bajo</v>
      </c>
      <c r="S5807" s="35" t="str">
        <f>IF(O5807="","",IF(O5807&gt;AVERAGE('Base de datos limpia'!$O$2:$O$8001),"Alto","Normal"))
</f>
        <v>Normal</v>
      </c>
      <c r="T5807" s="35" t="str">
        <f t="shared" si="5"/>
        <v>Gamer moderado</v>
      </c>
      <c r="U5807" s="35"/>
    </row>
    <row r="5808">
      <c r="A5808" s="28">
        <v>5807.0</v>
      </c>
      <c r="B5808" s="28">
        <v>16.0</v>
      </c>
      <c r="C5808" s="28" t="str">
        <f>TRIM(PROPER('Base de datos cruda'!C5808))</f>
        <v>Male</v>
      </c>
      <c r="D5808" s="28">
        <v>4.46</v>
      </c>
      <c r="E5808" s="28">
        <v>1.56</v>
      </c>
      <c r="F5808" s="28">
        <v>4.06</v>
      </c>
      <c r="G5808" s="28">
        <v>96.6</v>
      </c>
      <c r="H5808" s="28" t="str">
        <f>TRIM(PROPER('Base de datos cruda'!H5808))</f>
        <v>Fps</v>
      </c>
      <c r="I5808" s="28">
        <v>2.05</v>
      </c>
      <c r="J5808" s="28">
        <v>8.34</v>
      </c>
      <c r="K5808" s="28">
        <v>264.02</v>
      </c>
      <c r="L5808" s="28">
        <f>IF('Base de datos cruda'!L5808&lt;0,,'Base de datos cruda'!L5808)</f>
        <v>11.32</v>
      </c>
      <c r="M5808" s="28" t="str">
        <f>IF(TRIM(PROPER('Base de datos cruda'!M5808))="High","Alto",IF(TRIM(PROPER('Base de datos cruda'!M5808))="Medium","Medio","Bajo"))</f>
        <v>Medio</v>
      </c>
      <c r="N5808" s="29">
        <v>34.83</v>
      </c>
      <c r="O5808" s="32">
        <f t="shared" si="1"/>
        <v>34.83</v>
      </c>
      <c r="P5808" s="33">
        <f t="shared" si="2"/>
        <v>12.8</v>
      </c>
      <c r="Q5808" s="34">
        <f t="shared" si="3"/>
        <v>0.3497757848</v>
      </c>
      <c r="R5808" s="35" t="str">
        <f t="shared" si="4"/>
        <v>Bajo</v>
      </c>
      <c r="S5808" s="35" t="str">
        <f>IF(O5808="","",IF(O5808&gt;AVERAGE('Base de datos limpia'!$O$2:$O$8001),"Alto","Normal"))
</f>
        <v>Normal</v>
      </c>
      <c r="T5808" s="35" t="str">
        <f t="shared" si="5"/>
        <v>Gamer casual</v>
      </c>
      <c r="U5808" s="35"/>
    </row>
    <row r="5809">
      <c r="A5809" s="28">
        <v>5808.0</v>
      </c>
      <c r="B5809" s="28">
        <v>19.0</v>
      </c>
      <c r="C5809" s="28" t="str">
        <f>TRIM(PROPER('Base de datos cruda'!C5809))</f>
        <v>Female</v>
      </c>
      <c r="D5809" s="28">
        <v>1.79</v>
      </c>
      <c r="E5809" s="28">
        <v>6.52</v>
      </c>
      <c r="F5809" s="28">
        <v>8.85</v>
      </c>
      <c r="G5809" s="28">
        <v>65.72</v>
      </c>
      <c r="H5809" s="28" t="str">
        <f>TRIM(PROPER('Base de datos cruda'!H5809))</f>
        <v>Rpg</v>
      </c>
      <c r="I5809" s="28">
        <v>0.86</v>
      </c>
      <c r="J5809" s="28">
        <v>7.48</v>
      </c>
      <c r="K5809" s="28">
        <v>290.08</v>
      </c>
      <c r="L5809" s="28">
        <f>IF('Base de datos cruda'!L5809&lt;0,,'Base de datos cruda'!L5809)</f>
        <v>3.8</v>
      </c>
      <c r="M5809" s="28" t="str">
        <f>IF(TRIM(PROPER('Base de datos cruda'!M5809))="High","Alto",IF(TRIM(PROPER('Base de datos cruda'!M5809))="Medium","Medio","Bajo"))</f>
        <v>Medio</v>
      </c>
      <c r="N5809" s="29">
        <v>95.74</v>
      </c>
      <c r="O5809" s="32">
        <f t="shared" si="1"/>
        <v>95.74</v>
      </c>
      <c r="P5809" s="33">
        <f t="shared" si="2"/>
        <v>9.27</v>
      </c>
      <c r="Q5809" s="34">
        <f t="shared" si="3"/>
        <v>3.642458101</v>
      </c>
      <c r="R5809" s="35" t="str">
        <f t="shared" si="4"/>
        <v>Alto</v>
      </c>
      <c r="S5809" s="35" t="str">
        <f>IF(O5809="","",IF(O5809&gt;AVERAGE('Base de datos limpia'!$O$2:$O$8001),"Alto","Normal"))
</f>
        <v>Alto</v>
      </c>
      <c r="T5809" s="35" t="str">
        <f t="shared" si="5"/>
        <v>Gamer intensivo</v>
      </c>
      <c r="U5809" s="35"/>
    </row>
    <row r="5810">
      <c r="A5810" s="28">
        <v>5809.0</v>
      </c>
      <c r="B5810" s="28">
        <v>20.0</v>
      </c>
      <c r="C5810" s="28" t="str">
        <f>TRIM(PROPER('Base de datos cruda'!C5810))</f>
        <v>Female</v>
      </c>
      <c r="D5810" s="28">
        <v>7.54</v>
      </c>
      <c r="E5810" s="28">
        <v>5.03</v>
      </c>
      <c r="F5810" s="28">
        <v>6.66</v>
      </c>
      <c r="G5810" s="28">
        <v>62.95</v>
      </c>
      <c r="H5810" s="28" t="str">
        <f>TRIM(PROPER('Base de datos cruda'!H5810))</f>
        <v>Rpg</v>
      </c>
      <c r="I5810" s="28">
        <v>3.05</v>
      </c>
      <c r="J5810" s="28">
        <v>13.44</v>
      </c>
      <c r="K5810" s="28">
        <v>231.17</v>
      </c>
      <c r="L5810" s="28">
        <f>IF('Base de datos cruda'!L5810&lt;0,,'Base de datos cruda'!L5810)</f>
        <v>18.35</v>
      </c>
      <c r="M5810" s="28" t="str">
        <f>IF(TRIM(PROPER('Base de datos cruda'!M5810))="High","Alto",IF(TRIM(PROPER('Base de datos cruda'!M5810))="Medium","Medio","Bajo"))</f>
        <v>Bajo</v>
      </c>
      <c r="N5810" s="29">
        <v>37.62</v>
      </c>
      <c r="O5810" s="32">
        <f t="shared" si="1"/>
        <v>37.62</v>
      </c>
      <c r="P5810" s="33">
        <f t="shared" si="2"/>
        <v>20.98</v>
      </c>
      <c r="Q5810" s="34">
        <f t="shared" si="3"/>
        <v>0.6671087533</v>
      </c>
      <c r="R5810" s="35" t="str">
        <f t="shared" si="4"/>
        <v>Bajo</v>
      </c>
      <c r="S5810" s="35" t="str">
        <f>IF(O5810="","",IF(O5810&gt;AVERAGE('Base de datos limpia'!$O$2:$O$8001),"Alto","Normal"))
</f>
        <v>Normal</v>
      </c>
      <c r="T5810" s="35" t="str">
        <f t="shared" si="5"/>
        <v>Gamer moderado</v>
      </c>
      <c r="U5810" s="35"/>
    </row>
    <row r="5811">
      <c r="A5811" s="28">
        <v>5810.0</v>
      </c>
      <c r="B5811" s="28">
        <v>22.0</v>
      </c>
      <c r="C5811" s="28" t="str">
        <f>TRIM(PROPER('Base de datos cruda'!C5811))</f>
        <v>Male</v>
      </c>
      <c r="D5811" s="28">
        <v>5.57</v>
      </c>
      <c r="E5811" s="28">
        <v>6.45</v>
      </c>
      <c r="F5811" s="28">
        <v>7.87</v>
      </c>
      <c r="G5811" s="28">
        <v>97.39</v>
      </c>
      <c r="H5811" s="28" t="str">
        <f>TRIM(PROPER('Base de datos cruda'!H5811))</f>
        <v>Fps</v>
      </c>
      <c r="I5811" s="28">
        <v>0.22</v>
      </c>
      <c r="J5811" s="28">
        <v>10.33</v>
      </c>
      <c r="K5811" s="28">
        <v>248.11</v>
      </c>
      <c r="L5811" s="28">
        <f>IF('Base de datos cruda'!L5811&lt;0,,'Base de datos cruda'!L5811)</f>
        <v>13.73</v>
      </c>
      <c r="M5811" s="28" t="str">
        <f>IF(TRIM(PROPER('Base de datos cruda'!M5811))="High","Alto",IF(TRIM(PROPER('Base de datos cruda'!M5811))="Medium","Medio","Bajo"))</f>
        <v>Bajo</v>
      </c>
      <c r="N5811" s="29">
        <v>63.22</v>
      </c>
      <c r="O5811" s="32">
        <f t="shared" si="1"/>
        <v>63.22</v>
      </c>
      <c r="P5811" s="33">
        <f t="shared" si="2"/>
        <v>15.9</v>
      </c>
      <c r="Q5811" s="34">
        <f t="shared" si="3"/>
        <v>1.157989228</v>
      </c>
      <c r="R5811" s="35" t="str">
        <f t="shared" si="4"/>
        <v>Medio</v>
      </c>
      <c r="S5811" s="35" t="str">
        <f>IF(O5811="","",IF(O5811&gt;AVERAGE('Base de datos limpia'!$O$2:$O$8001),"Alto","Normal"))
</f>
        <v>Normal</v>
      </c>
      <c r="T5811" s="35" t="str">
        <f t="shared" si="5"/>
        <v>Gamer intensivo</v>
      </c>
      <c r="U5811" s="35"/>
    </row>
    <row r="5812">
      <c r="A5812" s="28">
        <v>5811.0</v>
      </c>
      <c r="B5812" s="28">
        <v>20.0</v>
      </c>
      <c r="C5812" s="28" t="str">
        <f>TRIM(PROPER('Base de datos cruda'!C5812))</f>
        <v>Male</v>
      </c>
      <c r="D5812" s="28">
        <v>1.89</v>
      </c>
      <c r="E5812" s="28">
        <v>5.92</v>
      </c>
      <c r="F5812" s="28">
        <v>5.29</v>
      </c>
      <c r="G5812" s="28">
        <v>64.69</v>
      </c>
      <c r="H5812" s="28" t="str">
        <f>TRIM(PROPER('Base de datos cruda'!H5812))</f>
        <v>Casual</v>
      </c>
      <c r="I5812" s="28">
        <v>1.94</v>
      </c>
      <c r="J5812" s="28">
        <v>4.68</v>
      </c>
      <c r="K5812" s="28">
        <v>298.94</v>
      </c>
      <c r="L5812" s="28">
        <f>IF('Base de datos cruda'!L5812&lt;0,,'Base de datos cruda'!L5812)</f>
        <v>6.27</v>
      </c>
      <c r="M5812" s="28" t="str">
        <f>IF(TRIM(PROPER('Base de datos cruda'!M5812))="High","Alto",IF(TRIM(PROPER('Base de datos cruda'!M5812))="Medium","Medio","Bajo"))</f>
        <v>Medio</v>
      </c>
      <c r="N5812" s="29">
        <v>72.82</v>
      </c>
      <c r="O5812" s="32">
        <f t="shared" si="1"/>
        <v>72.82</v>
      </c>
      <c r="P5812" s="33">
        <f t="shared" si="2"/>
        <v>6.57</v>
      </c>
      <c r="Q5812" s="34">
        <f t="shared" si="3"/>
        <v>3.132275132</v>
      </c>
      <c r="R5812" s="35" t="str">
        <f t="shared" si="4"/>
        <v>Alto</v>
      </c>
      <c r="S5812" s="35" t="str">
        <f>IF(O5812="","",IF(O5812&gt;AVERAGE('Base de datos limpia'!$O$2:$O$8001),"Alto","Normal"))
</f>
        <v>Alto</v>
      </c>
      <c r="T5812" s="35" t="str">
        <f t="shared" si="5"/>
        <v>Gamer moderado</v>
      </c>
      <c r="U5812" s="35"/>
    </row>
    <row r="5813">
      <c r="A5813" s="28">
        <v>5812.0</v>
      </c>
      <c r="B5813" s="28">
        <v>16.0</v>
      </c>
      <c r="C5813" s="28" t="str">
        <f>TRIM(PROPER('Base de datos cruda'!C5813))</f>
        <v>Female</v>
      </c>
      <c r="D5813" s="28">
        <v>2.58</v>
      </c>
      <c r="E5813" s="28">
        <v>8.19</v>
      </c>
      <c r="F5813" s="28">
        <v>7.73</v>
      </c>
      <c r="G5813" s="28">
        <v>70.01</v>
      </c>
      <c r="H5813" s="28" t="str">
        <f>TRIM(PROPER('Base de datos cruda'!H5813))</f>
        <v>Casual</v>
      </c>
      <c r="I5813" s="28">
        <v>4.47</v>
      </c>
      <c r="J5813" s="28">
        <v>4.3</v>
      </c>
      <c r="K5813" s="28">
        <v>282.94</v>
      </c>
      <c r="L5813" s="28">
        <f>IF('Base de datos cruda'!L5813&lt;0,,'Base de datos cruda'!L5813)</f>
        <v>5.69</v>
      </c>
      <c r="M5813" s="28" t="str">
        <f>IF(TRIM(PROPER('Base de datos cruda'!M5813))="High","Alto",IF(TRIM(PROPER('Base de datos cruda'!M5813))="Medium","Medio","Bajo"))</f>
        <v>Medio</v>
      </c>
      <c r="N5813" s="29">
        <v>90.54</v>
      </c>
      <c r="O5813" s="32">
        <f t="shared" si="1"/>
        <v>90.54</v>
      </c>
      <c r="P5813" s="33">
        <f t="shared" si="2"/>
        <v>6.88</v>
      </c>
      <c r="Q5813" s="34">
        <f t="shared" si="3"/>
        <v>3.174418605</v>
      </c>
      <c r="R5813" s="35" t="str">
        <f t="shared" si="4"/>
        <v>Alto</v>
      </c>
      <c r="S5813" s="35" t="str">
        <f>IF(O5813="","",IF(O5813&gt;AVERAGE('Base de datos limpia'!$O$2:$O$8001),"Alto","Normal"))
</f>
        <v>Alto</v>
      </c>
      <c r="T5813" s="35" t="str">
        <f t="shared" si="5"/>
        <v>Gamer intensivo</v>
      </c>
      <c r="U5813" s="35"/>
    </row>
    <row r="5814">
      <c r="A5814" s="28">
        <v>5813.0</v>
      </c>
      <c r="B5814" s="28">
        <v>22.0</v>
      </c>
      <c r="C5814" s="28" t="str">
        <f>TRIM(PROPER('Base de datos cruda'!C5814))</f>
        <v>Male</v>
      </c>
      <c r="D5814" s="28">
        <v>7.38</v>
      </c>
      <c r="E5814" s="28">
        <v>7.76</v>
      </c>
      <c r="F5814" s="28">
        <v>6.84</v>
      </c>
      <c r="G5814" s="28">
        <v>97.18</v>
      </c>
      <c r="H5814" s="28" t="str">
        <f>TRIM(PROPER('Base de datos cruda'!H5814))</f>
        <v>Rpg</v>
      </c>
      <c r="I5814" s="28">
        <v>2.1</v>
      </c>
      <c r="J5814" s="28">
        <v>12.48</v>
      </c>
      <c r="K5814" s="28">
        <v>224.87</v>
      </c>
      <c r="L5814" s="28">
        <f>IF('Base de datos cruda'!L5814&lt;0,,'Base de datos cruda'!L5814)</f>
        <v>16.23</v>
      </c>
      <c r="M5814" s="28" t="str">
        <f>IF(TRIM(PROPER('Base de datos cruda'!M5814))="High","Alto",IF(TRIM(PROPER('Base de datos cruda'!M5814))="Medium","Medio","Bajo"))</f>
        <v>Bajo</v>
      </c>
      <c r="N5814" s="29">
        <v>72.8035415352089</v>
      </c>
      <c r="O5814" s="32">
        <f t="shared" si="1"/>
        <v>72.80354154</v>
      </c>
      <c r="P5814" s="33">
        <f t="shared" si="2"/>
        <v>19.86</v>
      </c>
      <c r="Q5814" s="34">
        <f t="shared" si="3"/>
        <v>1.051490515</v>
      </c>
      <c r="R5814" s="35" t="str">
        <f t="shared" si="4"/>
        <v>Alto</v>
      </c>
      <c r="S5814" s="35" t="str">
        <f>IF(O5814="","",IF(O5814&gt;AVERAGE('Base de datos limpia'!$O$2:$O$8001),"Alto","Normal"))
</f>
        <v>Alto</v>
      </c>
      <c r="T5814" s="35" t="str">
        <f t="shared" si="5"/>
        <v>Gamer intensivo</v>
      </c>
      <c r="U5814" s="35"/>
    </row>
    <row r="5815">
      <c r="A5815" s="28">
        <v>5814.0</v>
      </c>
      <c r="B5815" s="28">
        <v>23.0</v>
      </c>
      <c r="C5815" s="28" t="str">
        <f>TRIM(PROPER('Base de datos cruda'!C5815))</f>
        <v>Male</v>
      </c>
      <c r="D5815" s="28">
        <v>7.1</v>
      </c>
      <c r="E5815" s="28">
        <v>7.94</v>
      </c>
      <c r="F5815" s="28">
        <v>6.12</v>
      </c>
      <c r="G5815" s="28">
        <v>92.12</v>
      </c>
      <c r="H5815" s="28" t="str">
        <f>TRIM(PROPER('Base de datos cruda'!H5815))</f>
        <v>Rpg</v>
      </c>
      <c r="I5815" s="28">
        <v>2.21</v>
      </c>
      <c r="J5815" s="28">
        <v>8.83</v>
      </c>
      <c r="K5815" s="28">
        <v>229.35</v>
      </c>
      <c r="L5815" s="28">
        <f>IF('Base de datos cruda'!L5815&lt;0,,'Base de datos cruda'!L5815)</f>
        <v>17.07</v>
      </c>
      <c r="M5815" s="28" t="str">
        <f>IF(TRIM(PROPER('Base de datos cruda'!M5815))="High","Alto",IF(TRIM(PROPER('Base de datos cruda'!M5815))="Medium","Medio","Bajo"))</f>
        <v>Bajo</v>
      </c>
      <c r="N5815" s="29">
        <v>69.5921891273684</v>
      </c>
      <c r="O5815" s="32">
        <f t="shared" si="1"/>
        <v>69.59218913</v>
      </c>
      <c r="P5815" s="33">
        <f t="shared" si="2"/>
        <v>15.93</v>
      </c>
      <c r="Q5815" s="34">
        <f t="shared" si="3"/>
        <v>1.118309859</v>
      </c>
      <c r="R5815" s="35" t="str">
        <f t="shared" si="4"/>
        <v>Medio</v>
      </c>
      <c r="S5815" s="35" t="str">
        <f>IF(O5815="","",IF(O5815&gt;AVERAGE('Base de datos limpia'!$O$2:$O$8001),"Alto","Normal"))
</f>
        <v>Alto</v>
      </c>
      <c r="T5815" s="35" t="str">
        <f t="shared" si="5"/>
        <v>Gamer intensivo</v>
      </c>
      <c r="U5815" s="35"/>
    </row>
    <row r="5816">
      <c r="A5816" s="28">
        <v>5815.0</v>
      </c>
      <c r="B5816" s="28">
        <v>22.0</v>
      </c>
      <c r="C5816" s="28" t="str">
        <f>TRIM(PROPER('Base de datos cruda'!C5816))</f>
        <v>Male</v>
      </c>
      <c r="D5816" s="28">
        <v>3.24</v>
      </c>
      <c r="E5816" s="28">
        <v>5.49</v>
      </c>
      <c r="F5816" s="28">
        <v>8.85</v>
      </c>
      <c r="G5816" s="28">
        <v>73.71</v>
      </c>
      <c r="H5816" s="28" t="str">
        <f>TRIM(PROPER('Base de datos cruda'!H5816))</f>
        <v>Rpg</v>
      </c>
      <c r="I5816" s="28">
        <v>0.34</v>
      </c>
      <c r="J5816" s="28">
        <v>4.97</v>
      </c>
      <c r="K5816" s="28">
        <v>293.81</v>
      </c>
      <c r="L5816" s="28">
        <f>IF('Base de datos cruda'!L5816&lt;0,,'Base de datos cruda'!L5816)</f>
        <v>4.91</v>
      </c>
      <c r="M5816" s="28" t="str">
        <f>IF(TRIM(PROPER('Base de datos cruda'!M5816))="High","Alto",IF(TRIM(PROPER('Base de datos cruda'!M5816))="Medium","Medio","Bajo"))</f>
        <v>Medio</v>
      </c>
      <c r="N5816" s="29">
        <v>76.76</v>
      </c>
      <c r="O5816" s="32">
        <f t="shared" si="1"/>
        <v>76.76</v>
      </c>
      <c r="P5816" s="33">
        <f t="shared" si="2"/>
        <v>8.21</v>
      </c>
      <c r="Q5816" s="34">
        <f t="shared" si="3"/>
        <v>1.694444444</v>
      </c>
      <c r="R5816" s="35" t="str">
        <f t="shared" si="4"/>
        <v>Alto</v>
      </c>
      <c r="S5816" s="35" t="str">
        <f>IF(O5816="","",IF(O5816&gt;AVERAGE('Base de datos limpia'!$O$2:$O$8001),"Alto","Normal"))
</f>
        <v>Alto</v>
      </c>
      <c r="T5816" s="35" t="str">
        <f t="shared" si="5"/>
        <v>Gamer moderado</v>
      </c>
      <c r="U5816" s="35"/>
    </row>
    <row r="5817">
      <c r="A5817" s="28">
        <v>5816.0</v>
      </c>
      <c r="B5817" s="28">
        <v>19.0</v>
      </c>
      <c r="C5817" s="28" t="str">
        <f>TRIM(PROPER('Base de datos cruda'!C5817))</f>
        <v>Female</v>
      </c>
      <c r="D5817" s="28">
        <v>0.31</v>
      </c>
      <c r="E5817" s="28">
        <v>4.18</v>
      </c>
      <c r="F5817" s="28">
        <v>6.47</v>
      </c>
      <c r="G5817" s="28">
        <v>98.18</v>
      </c>
      <c r="H5817" s="28" t="str">
        <f>TRIM(PROPER('Base de datos cruda'!H5817))</f>
        <v>Rpg</v>
      </c>
      <c r="I5817" s="28">
        <v>3.03</v>
      </c>
      <c r="J5817" s="28">
        <v>5.91</v>
      </c>
      <c r="K5817" s="28">
        <v>302.51</v>
      </c>
      <c r="L5817" s="28">
        <f>IF('Base de datos cruda'!L5817&lt;0,,'Base de datos cruda'!L5817)</f>
        <v>0.67</v>
      </c>
      <c r="M5817" s="28" t="str">
        <f>IF(TRIM(PROPER('Base de datos cruda'!M5817))="High","Alto",IF(TRIM(PROPER('Base de datos cruda'!M5817))="Medium","Medio","Bajo"))</f>
        <v>Medio</v>
      </c>
      <c r="N5817" s="29">
        <v>80.29</v>
      </c>
      <c r="O5817" s="32">
        <f t="shared" si="1"/>
        <v>80.29</v>
      </c>
      <c r="P5817" s="33">
        <f t="shared" si="2"/>
        <v>6.22</v>
      </c>
      <c r="Q5817" s="34">
        <f t="shared" si="3"/>
        <v>13.48387097</v>
      </c>
      <c r="R5817" s="35" t="str">
        <f t="shared" si="4"/>
        <v>Alto</v>
      </c>
      <c r="S5817" s="35" t="str">
        <f>IF(O5817="","",IF(O5817&gt;AVERAGE('Base de datos limpia'!$O$2:$O$8001),"Alto","Normal"))
</f>
        <v>Alto</v>
      </c>
      <c r="T5817" s="35" t="str">
        <f t="shared" si="5"/>
        <v>Gamer moderado</v>
      </c>
      <c r="U5817" s="35"/>
    </row>
    <row r="5818">
      <c r="A5818" s="28">
        <v>5817.0</v>
      </c>
      <c r="B5818" s="28">
        <v>23.0</v>
      </c>
      <c r="C5818" s="28" t="str">
        <f>TRIM(PROPER('Base de datos cruda'!C5818))</f>
        <v>Female</v>
      </c>
      <c r="D5818" s="28">
        <v>0.39</v>
      </c>
      <c r="E5818" s="28">
        <v>9.4</v>
      </c>
      <c r="F5818" s="28">
        <v>7.29</v>
      </c>
      <c r="G5818" s="28">
        <v>82.72</v>
      </c>
      <c r="H5818" s="28" t="str">
        <f>TRIM(PROPER('Base de datos cruda'!H5818))</f>
        <v>Casual</v>
      </c>
      <c r="I5818" s="28">
        <v>4.68</v>
      </c>
      <c r="J5818" s="28">
        <v>4.19</v>
      </c>
      <c r="K5818" s="28">
        <v>333.05</v>
      </c>
      <c r="L5818" s="28">
        <f>IF('Base de datos cruda'!L5818&lt;0,,'Base de datos cruda'!L5818)</f>
        <v>0.2</v>
      </c>
      <c r="M5818" s="28" t="str">
        <f>IF(TRIM(PROPER('Base de datos cruda'!M5818))="High","Alto",IF(TRIM(PROPER('Base de datos cruda'!M5818))="Medium","Medio","Bajo"))</f>
        <v>Medio</v>
      </c>
      <c r="N5818" s="29">
        <v>100.0</v>
      </c>
      <c r="O5818" s="32">
        <f t="shared" si="1"/>
        <v>100</v>
      </c>
      <c r="P5818" s="33">
        <f t="shared" si="2"/>
        <v>4.58</v>
      </c>
      <c r="Q5818" s="34">
        <f t="shared" si="3"/>
        <v>24.1025641</v>
      </c>
      <c r="R5818" s="35" t="str">
        <f t="shared" si="4"/>
        <v>Alto</v>
      </c>
      <c r="S5818" s="35" t="str">
        <f>IF(O5818="","",IF(O5818&gt;AVERAGE('Base de datos limpia'!$O$2:$O$8001),"Alto","Normal"))
</f>
        <v>Alto</v>
      </c>
      <c r="T5818" s="35" t="str">
        <f t="shared" si="5"/>
        <v>Gamer intensivo</v>
      </c>
      <c r="U5818" s="35"/>
    </row>
    <row r="5819">
      <c r="A5819" s="28">
        <v>5818.0</v>
      </c>
      <c r="B5819" s="28">
        <v>20.0</v>
      </c>
      <c r="C5819" s="28" t="str">
        <f>TRIM(PROPER('Base de datos cruda'!C5819))</f>
        <v>Female</v>
      </c>
      <c r="D5819" s="28">
        <v>2.27</v>
      </c>
      <c r="E5819" s="28">
        <v>1.49</v>
      </c>
      <c r="F5819" s="28">
        <v>4.08</v>
      </c>
      <c r="G5819" s="28">
        <v>62.89</v>
      </c>
      <c r="H5819" s="28" t="str">
        <f>TRIM(PROPER('Base de datos cruda'!H5819))</f>
        <v>Fps</v>
      </c>
      <c r="I5819" s="28">
        <v>1.46</v>
      </c>
      <c r="J5819" s="28">
        <v>4.74</v>
      </c>
      <c r="K5819" s="28">
        <v>300.44</v>
      </c>
      <c r="L5819" s="28">
        <f>IF('Base de datos cruda'!L5819&lt;0,,'Base de datos cruda'!L5819)</f>
        <v>6.47</v>
      </c>
      <c r="M5819" s="28" t="str">
        <f>IF(TRIM(PROPER('Base de datos cruda'!M5819))="High","Alto",IF(TRIM(PROPER('Base de datos cruda'!M5819))="Medium","Medio","Bajo"))</f>
        <v>Medio</v>
      </c>
      <c r="N5819" s="29">
        <v>32.72</v>
      </c>
      <c r="O5819" s="32">
        <f t="shared" si="1"/>
        <v>32.72</v>
      </c>
      <c r="P5819" s="33">
        <f t="shared" si="2"/>
        <v>7.01</v>
      </c>
      <c r="Q5819" s="34">
        <f t="shared" si="3"/>
        <v>0.6563876652</v>
      </c>
      <c r="R5819" s="35" t="str">
        <f t="shared" si="4"/>
        <v>Bajo</v>
      </c>
      <c r="S5819" s="35" t="str">
        <f>IF(O5819="","",IF(O5819&gt;AVERAGE('Base de datos limpia'!$O$2:$O$8001),"Alto","Normal"))
</f>
        <v>Normal</v>
      </c>
      <c r="T5819" s="35" t="str">
        <f t="shared" si="5"/>
        <v>Gamer casual</v>
      </c>
      <c r="U5819" s="35"/>
    </row>
    <row r="5820">
      <c r="A5820" s="28">
        <v>5819.0</v>
      </c>
      <c r="B5820" s="28">
        <v>24.0</v>
      </c>
      <c r="C5820" s="28" t="str">
        <f>TRIM(PROPER('Base de datos cruda'!C5820))</f>
        <v>Male</v>
      </c>
      <c r="D5820" s="28">
        <v>5.03</v>
      </c>
      <c r="E5820" s="28">
        <v>2.37</v>
      </c>
      <c r="F5820" s="28">
        <v>5.51</v>
      </c>
      <c r="G5820" s="28">
        <v>88.12</v>
      </c>
      <c r="H5820" s="28" t="str">
        <f>TRIM(PROPER('Base de datos cruda'!H5820))</f>
        <v>Rpg</v>
      </c>
      <c r="I5820" s="28">
        <v>1.97</v>
      </c>
      <c r="J5820" s="28">
        <v>10.84</v>
      </c>
      <c r="K5820" s="28">
        <v>244.01</v>
      </c>
      <c r="L5820" s="28">
        <f>IF('Base de datos cruda'!L5820&lt;0,,'Base de datos cruda'!L5820)</f>
        <v>11.52</v>
      </c>
      <c r="M5820" s="28" t="str">
        <f>IF(TRIM(PROPER('Base de datos cruda'!M5820))="High","Alto",IF(TRIM(PROPER('Base de datos cruda'!M5820))="Medium","Medio","Bajo"))</f>
        <v>Bajo</v>
      </c>
      <c r="N5820" s="29">
        <v>40.4</v>
      </c>
      <c r="O5820" s="32">
        <f t="shared" si="1"/>
        <v>40.4</v>
      </c>
      <c r="P5820" s="33">
        <f t="shared" si="2"/>
        <v>15.87</v>
      </c>
      <c r="Q5820" s="34">
        <f t="shared" si="3"/>
        <v>0.4711729622</v>
      </c>
      <c r="R5820" s="35" t="str">
        <f t="shared" si="4"/>
        <v>Bajo</v>
      </c>
      <c r="S5820" s="35" t="str">
        <f>IF(O5820="","",IF(O5820&gt;AVERAGE('Base de datos limpia'!$O$2:$O$8001),"Alto","Normal"))
</f>
        <v>Normal</v>
      </c>
      <c r="T5820" s="35" t="str">
        <f t="shared" si="5"/>
        <v>Gamer casual</v>
      </c>
      <c r="U5820" s="35"/>
    </row>
    <row r="5821">
      <c r="A5821" s="28">
        <v>5820.0</v>
      </c>
      <c r="B5821" s="28">
        <v>20.0</v>
      </c>
      <c r="C5821" s="28" t="str">
        <f>TRIM(PROPER('Base de datos cruda'!C5821))</f>
        <v>Female</v>
      </c>
      <c r="D5821" s="28">
        <v>4.67</v>
      </c>
      <c r="E5821" s="28">
        <v>4.78</v>
      </c>
      <c r="F5821" s="28">
        <v>8.44</v>
      </c>
      <c r="G5821" s="28">
        <v>81.49</v>
      </c>
      <c r="H5821" s="28" t="str">
        <f>TRIM(PROPER('Base de datos cruda'!H5821))</f>
        <v>Fps</v>
      </c>
      <c r="I5821" s="28">
        <v>2.94</v>
      </c>
      <c r="J5821" s="28">
        <v>9.21</v>
      </c>
      <c r="K5821" s="28">
        <v>258.18</v>
      </c>
      <c r="L5821" s="28">
        <f>IF('Base de datos cruda'!L5821&lt;0,,'Base de datos cruda'!L5821)</f>
        <v>11.39</v>
      </c>
      <c r="M5821" s="28" t="str">
        <f>IF(TRIM(PROPER('Base de datos cruda'!M5821))="High","Alto",IF(TRIM(PROPER('Base de datos cruda'!M5821))="Medium","Medio","Bajo"))</f>
        <v>Medio</v>
      </c>
      <c r="N5821" s="29">
        <v>55.98</v>
      </c>
      <c r="O5821" s="32">
        <f t="shared" si="1"/>
        <v>55.98</v>
      </c>
      <c r="P5821" s="33">
        <f t="shared" si="2"/>
        <v>13.88</v>
      </c>
      <c r="Q5821" s="34">
        <f t="shared" si="3"/>
        <v>1.023554604</v>
      </c>
      <c r="R5821" s="35" t="str">
        <f t="shared" si="4"/>
        <v>Medio</v>
      </c>
      <c r="S5821" s="35" t="str">
        <f>IF(O5821="","",IF(O5821&gt;AVERAGE('Base de datos limpia'!$O$2:$O$8001),"Alto","Normal"))
</f>
        <v>Normal</v>
      </c>
      <c r="T5821" s="35" t="str">
        <f t="shared" si="5"/>
        <v>Gamer moderado</v>
      </c>
      <c r="U5821" s="35"/>
    </row>
    <row r="5822">
      <c r="A5822" s="28">
        <v>5821.0</v>
      </c>
      <c r="B5822" s="28">
        <v>16.0</v>
      </c>
      <c r="C5822" s="28" t="str">
        <f>TRIM(PROPER('Base de datos cruda'!C5822))</f>
        <v>Female</v>
      </c>
      <c r="D5822" s="28">
        <v>5.07</v>
      </c>
      <c r="E5822" s="28">
        <v>6.53</v>
      </c>
      <c r="F5822" s="28">
        <v>7.79</v>
      </c>
      <c r="G5822" s="28">
        <v>82.9</v>
      </c>
      <c r="H5822" s="28" t="str">
        <f>TRIM(PROPER('Base de datos cruda'!H5822))</f>
        <v>Rpg</v>
      </c>
      <c r="I5822" s="28">
        <v>0.47</v>
      </c>
      <c r="J5822" s="28">
        <v>8.74</v>
      </c>
      <c r="K5822" s="28">
        <v>242.93</v>
      </c>
      <c r="L5822" s="28">
        <f>IF('Base de datos cruda'!L5822&lt;0,,'Base de datos cruda'!L5822)</f>
        <v>14.75</v>
      </c>
      <c r="M5822" s="28" t="str">
        <f>IF(TRIM(PROPER('Base de datos cruda'!M5822))="High","Alto",IF(TRIM(PROPER('Base de datos cruda'!M5822))="Medium","Medio","Bajo"))</f>
        <v>Bajo</v>
      </c>
      <c r="N5822" s="29">
        <v>73.6</v>
      </c>
      <c r="O5822" s="32">
        <f t="shared" si="1"/>
        <v>73.6</v>
      </c>
      <c r="P5822" s="33">
        <f t="shared" si="2"/>
        <v>13.81</v>
      </c>
      <c r="Q5822" s="34">
        <f t="shared" si="3"/>
        <v>1.287968442</v>
      </c>
      <c r="R5822" s="35" t="str">
        <f t="shared" si="4"/>
        <v>Alto</v>
      </c>
      <c r="S5822" s="35" t="str">
        <f>IF(O5822="","",IF(O5822&gt;AVERAGE('Base de datos limpia'!$O$2:$O$8001),"Alto","Normal"))
</f>
        <v>Alto</v>
      </c>
      <c r="T5822" s="35" t="str">
        <f t="shared" si="5"/>
        <v>Gamer intensivo</v>
      </c>
      <c r="U5822" s="35"/>
    </row>
    <row r="5823">
      <c r="A5823" s="28">
        <v>5822.0</v>
      </c>
      <c r="B5823" s="28">
        <v>24.0</v>
      </c>
      <c r="C5823" s="28" t="str">
        <f>TRIM(PROPER('Base de datos cruda'!C5823))</f>
        <v>Male</v>
      </c>
      <c r="D5823" s="28">
        <v>5.74</v>
      </c>
      <c r="E5823" s="28">
        <v>1.07</v>
      </c>
      <c r="F5823" s="28">
        <v>6.68</v>
      </c>
      <c r="G5823" s="28">
        <v>99.76</v>
      </c>
      <c r="H5823" s="28" t="str">
        <f>TRIM(PROPER('Base de datos cruda'!H5823))</f>
        <v>Rpg</v>
      </c>
      <c r="I5823" s="28">
        <v>4.75</v>
      </c>
      <c r="J5823" s="28">
        <v>8.39</v>
      </c>
      <c r="K5823" s="28">
        <v>257.59</v>
      </c>
      <c r="L5823" s="28">
        <f>IF('Base de datos cruda'!L5823&lt;0,,'Base de datos cruda'!L5823)</f>
        <v>10.45</v>
      </c>
      <c r="M5823" s="28" t="str">
        <f>IF(TRIM(PROPER('Base de datos cruda'!M5823))="High","Alto",IF(TRIM(PROPER('Base de datos cruda'!M5823))="Medium","Medio","Bajo"))</f>
        <v>Bajo</v>
      </c>
      <c r="N5823" s="29">
        <v>42.63</v>
      </c>
      <c r="O5823" s="32">
        <f t="shared" si="1"/>
        <v>42.63</v>
      </c>
      <c r="P5823" s="33">
        <f t="shared" si="2"/>
        <v>14.13</v>
      </c>
      <c r="Q5823" s="34">
        <f t="shared" si="3"/>
        <v>0.1864111498</v>
      </c>
      <c r="R5823" s="35" t="str">
        <f t="shared" si="4"/>
        <v>Bajo</v>
      </c>
      <c r="S5823" s="35" t="str">
        <f>IF(O5823="","",IF(O5823&gt;AVERAGE('Base de datos limpia'!$O$2:$O$8001),"Alto","Normal"))
</f>
        <v>Normal</v>
      </c>
      <c r="T5823" s="35" t="str">
        <f t="shared" si="5"/>
        <v>Gamer casual</v>
      </c>
      <c r="U5823" s="35"/>
    </row>
    <row r="5824">
      <c r="A5824" s="28">
        <v>5823.0</v>
      </c>
      <c r="B5824" s="28">
        <v>20.0</v>
      </c>
      <c r="C5824" s="28" t="str">
        <f>TRIM(PROPER('Base de datos cruda'!C5824))</f>
        <v>Female</v>
      </c>
      <c r="D5824" s="28">
        <v>0.15</v>
      </c>
      <c r="E5824" s="28">
        <v>7.47</v>
      </c>
      <c r="F5824" s="28">
        <v>8.5</v>
      </c>
      <c r="G5824" s="28">
        <v>66.1</v>
      </c>
      <c r="H5824" s="28" t="str">
        <f>TRIM(PROPER('Base de datos cruda'!H5824))</f>
        <v>Fps</v>
      </c>
      <c r="I5824" s="28">
        <v>2.34</v>
      </c>
      <c r="J5824" s="28">
        <v>4.53</v>
      </c>
      <c r="K5824" s="28">
        <v>330.97</v>
      </c>
      <c r="L5824" s="28" t="str">
        <f>IF('Base de datos cruda'!L5824&lt;0,,'Base de datos cruda'!L5824)</f>
        <v/>
      </c>
      <c r="M5824" s="28" t="str">
        <f>IF(TRIM(PROPER('Base de datos cruda'!M5824))="High","Alto",IF(TRIM(PROPER('Base de datos cruda'!M5824))="Medium","Medio","Bajo"))</f>
        <v>Medio</v>
      </c>
      <c r="N5824" s="29">
        <v>96.8</v>
      </c>
      <c r="O5824" s="32">
        <f t="shared" si="1"/>
        <v>96.8</v>
      </c>
      <c r="P5824" s="33">
        <f t="shared" si="2"/>
        <v>4.68</v>
      </c>
      <c r="Q5824" s="34">
        <f t="shared" si="3"/>
        <v>49.8</v>
      </c>
      <c r="R5824" s="35" t="str">
        <f t="shared" si="4"/>
        <v>Alto</v>
      </c>
      <c r="S5824" s="35" t="str">
        <f>IF(O5824="","",IF(O5824&gt;AVERAGE('Base de datos limpia'!$O$2:$O$8001),"Alto","Normal"))
</f>
        <v>Alto</v>
      </c>
      <c r="T5824" s="35" t="str">
        <f t="shared" si="5"/>
        <v>Gamer intensivo</v>
      </c>
      <c r="U5824" s="35"/>
    </row>
    <row r="5825">
      <c r="A5825" s="28">
        <v>5824.0</v>
      </c>
      <c r="B5825" s="28">
        <v>21.0</v>
      </c>
      <c r="C5825" s="28" t="str">
        <f>TRIM(PROPER('Base de datos cruda'!C5825))</f>
        <v>Female</v>
      </c>
      <c r="D5825" s="28">
        <v>0.84</v>
      </c>
      <c r="E5825" s="28">
        <v>6.03</v>
      </c>
      <c r="F5825" s="28">
        <v>6.43</v>
      </c>
      <c r="G5825" s="28">
        <v>86.27</v>
      </c>
      <c r="H5825" s="28" t="str">
        <f>TRIM(PROPER('Base de datos cruda'!H5825))</f>
        <v>Fps</v>
      </c>
      <c r="I5825" s="28">
        <v>0.58</v>
      </c>
      <c r="J5825" s="28">
        <v>5.49</v>
      </c>
      <c r="K5825" s="28">
        <v>312.21</v>
      </c>
      <c r="L5825" s="28">
        <f>IF('Base de datos cruda'!L5825&lt;0,,'Base de datos cruda'!L5825)</f>
        <v>5.66</v>
      </c>
      <c r="M5825" s="28" t="str">
        <f>IF(TRIM(PROPER('Base de datos cruda'!M5825))="High","Alto",IF(TRIM(PROPER('Base de datos cruda'!M5825))="Medium","Medio","Bajo"))</f>
        <v>Medio</v>
      </c>
      <c r="N5825" s="29">
        <v>96.55</v>
      </c>
      <c r="O5825" s="32">
        <f t="shared" si="1"/>
        <v>96.55</v>
      </c>
      <c r="P5825" s="33">
        <f t="shared" si="2"/>
        <v>6.33</v>
      </c>
      <c r="Q5825" s="34">
        <f t="shared" si="3"/>
        <v>7.178571429</v>
      </c>
      <c r="R5825" s="35" t="str">
        <f t="shared" si="4"/>
        <v>Alto</v>
      </c>
      <c r="S5825" s="35" t="str">
        <f>IF(O5825="","",IF(O5825&gt;AVERAGE('Base de datos limpia'!$O$2:$O$8001),"Alto","Normal"))
</f>
        <v>Alto</v>
      </c>
      <c r="T5825" s="35" t="str">
        <f t="shared" si="5"/>
        <v>Gamer intensivo</v>
      </c>
      <c r="U5825" s="35"/>
    </row>
    <row r="5826">
      <c r="A5826" s="28">
        <v>5825.0</v>
      </c>
      <c r="B5826" s="28">
        <v>19.0</v>
      </c>
      <c r="C5826" s="28" t="str">
        <f>TRIM(PROPER('Base de datos cruda'!C5826))</f>
        <v>Female</v>
      </c>
      <c r="D5826" s="28">
        <v>2.88</v>
      </c>
      <c r="E5826" s="28">
        <v>5.36</v>
      </c>
      <c r="F5826" s="28">
        <v>6.83</v>
      </c>
      <c r="G5826" s="28">
        <v>78.35</v>
      </c>
      <c r="H5826" s="28" t="str">
        <f>TRIM(PROPER('Base de datos cruda'!H5826))</f>
        <v>Fps</v>
      </c>
      <c r="I5826" s="28">
        <v>1.68</v>
      </c>
      <c r="J5826" s="28">
        <v>7.44</v>
      </c>
      <c r="K5826" s="28">
        <v>297.63</v>
      </c>
      <c r="L5826" s="28">
        <f>IF('Base de datos cruda'!L5826&lt;0,,'Base de datos cruda'!L5826)</f>
        <v>6.37</v>
      </c>
      <c r="M5826" s="28" t="str">
        <f>IF(TRIM(PROPER('Base de datos cruda'!M5826))="High","Alto",IF(TRIM(PROPER('Base de datos cruda'!M5826))="Medium","Medio","Bajo"))</f>
        <v>Medio</v>
      </c>
      <c r="N5826" s="29">
        <v>85.8053550279165</v>
      </c>
      <c r="O5826" s="32">
        <f t="shared" si="1"/>
        <v>85.80535503</v>
      </c>
      <c r="P5826" s="33">
        <f t="shared" si="2"/>
        <v>10.32</v>
      </c>
      <c r="Q5826" s="34">
        <f t="shared" si="3"/>
        <v>1.861111111</v>
      </c>
      <c r="R5826" s="35" t="str">
        <f t="shared" si="4"/>
        <v>Alto</v>
      </c>
      <c r="S5826" s="35" t="str">
        <f>IF(O5826="","",IF(O5826&gt;AVERAGE('Base de datos limpia'!$O$2:$O$8001),"Alto","Normal"))
</f>
        <v>Alto</v>
      </c>
      <c r="T5826" s="35" t="str">
        <f t="shared" si="5"/>
        <v>Gamer moderado</v>
      </c>
      <c r="U5826" s="35"/>
    </row>
    <row r="5827">
      <c r="A5827" s="28">
        <v>5826.0</v>
      </c>
      <c r="B5827" s="28">
        <v>21.0</v>
      </c>
      <c r="C5827" s="28" t="str">
        <f>TRIM(PROPER('Base de datos cruda'!C5827))</f>
        <v>Male</v>
      </c>
      <c r="D5827" s="28">
        <v>1.24</v>
      </c>
      <c r="E5827" s="28">
        <v>4.81</v>
      </c>
      <c r="F5827" s="28">
        <v>5.91</v>
      </c>
      <c r="G5827" s="28">
        <v>70.88</v>
      </c>
      <c r="H5827" s="28" t="str">
        <f>TRIM(PROPER('Base de datos cruda'!H5827))</f>
        <v>Fps</v>
      </c>
      <c r="I5827" s="28">
        <v>1.87</v>
      </c>
      <c r="J5827" s="28">
        <v>3.22</v>
      </c>
      <c r="K5827" s="28">
        <v>306.96</v>
      </c>
      <c r="L5827" s="28">
        <f>IF('Base de datos cruda'!L5827&lt;0,,'Base de datos cruda'!L5827)</f>
        <v>1.13</v>
      </c>
      <c r="M5827" s="28" t="str">
        <f>IF(TRIM(PROPER('Base de datos cruda'!M5827))="High","Alto",IF(TRIM(PROPER('Base de datos cruda'!M5827))="Medium","Medio","Bajo"))</f>
        <v>Medio</v>
      </c>
      <c r="N5827" s="29">
        <v>83.29</v>
      </c>
      <c r="O5827" s="32">
        <f t="shared" si="1"/>
        <v>83.29</v>
      </c>
      <c r="P5827" s="33">
        <f t="shared" si="2"/>
        <v>4.46</v>
      </c>
      <c r="Q5827" s="34">
        <f t="shared" si="3"/>
        <v>3.879032258</v>
      </c>
      <c r="R5827" s="35" t="str">
        <f t="shared" si="4"/>
        <v>Alto</v>
      </c>
      <c r="S5827" s="35" t="str">
        <f>IF(O5827="","",IF(O5827&gt;AVERAGE('Base de datos limpia'!$O$2:$O$8001),"Alto","Normal"))
</f>
        <v>Alto</v>
      </c>
      <c r="T5827" s="35" t="str">
        <f t="shared" si="5"/>
        <v>Gamer moderado</v>
      </c>
      <c r="U5827" s="35"/>
    </row>
    <row r="5828">
      <c r="A5828" s="28">
        <v>5827.0</v>
      </c>
      <c r="B5828" s="28">
        <v>23.0</v>
      </c>
      <c r="C5828" s="28" t="str">
        <f>TRIM(PROPER('Base de datos cruda'!C5828))</f>
        <v>Male</v>
      </c>
      <c r="D5828" s="28">
        <v>0.6</v>
      </c>
      <c r="E5828" s="28">
        <v>5.68</v>
      </c>
      <c r="F5828" s="28">
        <v>7.1</v>
      </c>
      <c r="G5828" s="28">
        <v>87.74</v>
      </c>
      <c r="H5828" s="28" t="str">
        <f>TRIM(PROPER('Base de datos cruda'!H5828))</f>
        <v>Rpg</v>
      </c>
      <c r="I5828" s="28">
        <v>1.73</v>
      </c>
      <c r="J5828" s="28">
        <v>5.09</v>
      </c>
      <c r="K5828" s="28">
        <v>322.51</v>
      </c>
      <c r="L5828" s="28">
        <f>IF('Base de datos cruda'!L5828&lt;0,,'Base de datos cruda'!L5828)</f>
        <v>3.23</v>
      </c>
      <c r="M5828" s="28" t="str">
        <f>IF(TRIM(PROPER('Base de datos cruda'!M5828))="High","Alto",IF(TRIM(PROPER('Base de datos cruda'!M5828))="Medium","Medio","Bajo"))</f>
        <v>Medio</v>
      </c>
      <c r="N5828" s="29">
        <v>89.8</v>
      </c>
      <c r="O5828" s="32">
        <f t="shared" si="1"/>
        <v>89.8</v>
      </c>
      <c r="P5828" s="33">
        <f t="shared" si="2"/>
        <v>5.69</v>
      </c>
      <c r="Q5828" s="34">
        <f t="shared" si="3"/>
        <v>9.466666667</v>
      </c>
      <c r="R5828" s="35" t="str">
        <f t="shared" si="4"/>
        <v>Alto</v>
      </c>
      <c r="S5828" s="35" t="str">
        <f>IF(O5828="","",IF(O5828&gt;AVERAGE('Base de datos limpia'!$O$2:$O$8001),"Alto","Normal"))
</f>
        <v>Alto</v>
      </c>
      <c r="T5828" s="35" t="str">
        <f t="shared" si="5"/>
        <v>Gamer moderado</v>
      </c>
      <c r="U5828" s="35"/>
    </row>
    <row r="5829">
      <c r="A5829" s="28">
        <v>5828.0</v>
      </c>
      <c r="B5829" s="28">
        <v>18.0</v>
      </c>
      <c r="C5829" s="28" t="str">
        <f>TRIM(PROPER('Base de datos cruda'!C5829))</f>
        <v>Male</v>
      </c>
      <c r="D5829" s="28">
        <v>5.13</v>
      </c>
      <c r="E5829" s="28">
        <v>2.46</v>
      </c>
      <c r="F5829" s="28">
        <v>5.6</v>
      </c>
      <c r="G5829" s="28">
        <v>86.73</v>
      </c>
      <c r="H5829" s="28" t="str">
        <f>TRIM(PROPER('Base de datos cruda'!H5829))</f>
        <v>Casual</v>
      </c>
      <c r="I5829" s="28">
        <v>3.47</v>
      </c>
      <c r="J5829" s="28">
        <v>9.04</v>
      </c>
      <c r="K5829" s="28">
        <v>261.36</v>
      </c>
      <c r="L5829" s="28">
        <f>IF('Base de datos cruda'!L5829&lt;0,,'Base de datos cruda'!L5829)</f>
        <v>11.83</v>
      </c>
      <c r="M5829" s="28" t="str">
        <f>IF(TRIM(PROPER('Base de datos cruda'!M5829))="High","Alto",IF(TRIM(PROPER('Base de datos cruda'!M5829))="Medium","Medio","Bajo"))</f>
        <v>Bajo</v>
      </c>
      <c r="N5829" s="29">
        <v>42.7</v>
      </c>
      <c r="O5829" s="32">
        <f t="shared" si="1"/>
        <v>42.7</v>
      </c>
      <c r="P5829" s="33">
        <f t="shared" si="2"/>
        <v>14.17</v>
      </c>
      <c r="Q5829" s="34">
        <f t="shared" si="3"/>
        <v>0.4795321637</v>
      </c>
      <c r="R5829" s="35" t="str">
        <f t="shared" si="4"/>
        <v>Bajo</v>
      </c>
      <c r="S5829" s="35" t="str">
        <f>IF(O5829="","",IF(O5829&gt;AVERAGE('Base de datos limpia'!$O$2:$O$8001),"Alto","Normal"))
</f>
        <v>Normal</v>
      </c>
      <c r="T5829" s="35" t="str">
        <f t="shared" si="5"/>
        <v>Gamer casual</v>
      </c>
      <c r="U5829" s="35"/>
    </row>
    <row r="5830">
      <c r="A5830" s="28">
        <v>5829.0</v>
      </c>
      <c r="B5830" s="28">
        <v>20.0</v>
      </c>
      <c r="C5830" s="28" t="str">
        <f>TRIM(PROPER('Base de datos cruda'!C5830))</f>
        <v>Male</v>
      </c>
      <c r="D5830" s="28">
        <v>6.52</v>
      </c>
      <c r="E5830" s="28">
        <v>1.98</v>
      </c>
      <c r="F5830" s="28">
        <v>5.93</v>
      </c>
      <c r="G5830" s="28">
        <v>94.26</v>
      </c>
      <c r="H5830" s="28" t="str">
        <f>TRIM(PROPER('Base de datos cruda'!H5830))</f>
        <v>Fps</v>
      </c>
      <c r="I5830" s="28">
        <v>1.73</v>
      </c>
      <c r="J5830" s="28">
        <v>11.77</v>
      </c>
      <c r="K5830" s="28">
        <v>241.9</v>
      </c>
      <c r="L5830" s="28">
        <f>IF('Base de datos cruda'!L5830&lt;0,,'Base de datos cruda'!L5830)</f>
        <v>13.93</v>
      </c>
      <c r="M5830" s="28" t="str">
        <f>IF(TRIM(PROPER('Base de datos cruda'!M5830))="High","Alto",IF(TRIM(PROPER('Base de datos cruda'!M5830))="Medium","Medio","Bajo"))</f>
        <v>Bajo</v>
      </c>
      <c r="N5830" s="29">
        <v>31.3</v>
      </c>
      <c r="O5830" s="32">
        <f t="shared" si="1"/>
        <v>31.3</v>
      </c>
      <c r="P5830" s="33">
        <f t="shared" si="2"/>
        <v>18.29</v>
      </c>
      <c r="Q5830" s="34">
        <f t="shared" si="3"/>
        <v>0.3036809816</v>
      </c>
      <c r="R5830" s="35" t="str">
        <f t="shared" si="4"/>
        <v>Bajo</v>
      </c>
      <c r="S5830" s="35" t="str">
        <f>IF(O5830="","",IF(O5830&gt;AVERAGE('Base de datos limpia'!$O$2:$O$8001),"Alto","Normal"))
</f>
        <v>Normal</v>
      </c>
      <c r="T5830" s="35" t="str">
        <f t="shared" si="5"/>
        <v>Gamer casual</v>
      </c>
      <c r="U5830" s="35"/>
    </row>
    <row r="5831">
      <c r="A5831" s="28">
        <v>5830.0</v>
      </c>
      <c r="B5831" s="28">
        <v>17.0</v>
      </c>
      <c r="C5831" s="28" t="str">
        <f>TRIM(PROPER('Base de datos cruda'!C5831))</f>
        <v>Female</v>
      </c>
      <c r="D5831" s="28">
        <v>6.02</v>
      </c>
      <c r="E5831" s="28">
        <v>3.61</v>
      </c>
      <c r="F5831" s="28">
        <v>8.83</v>
      </c>
      <c r="G5831" s="28">
        <v>95.15</v>
      </c>
      <c r="H5831" s="28" t="str">
        <f>TRIM(PROPER('Base de datos cruda'!H5831))</f>
        <v>Fps</v>
      </c>
      <c r="I5831" s="28">
        <v>1.62</v>
      </c>
      <c r="J5831" s="28">
        <v>10.14</v>
      </c>
      <c r="K5831" s="28">
        <v>255.5</v>
      </c>
      <c r="L5831" s="28">
        <f>IF('Base de datos cruda'!L5831&lt;0,,'Base de datos cruda'!L5831)</f>
        <v>15.22</v>
      </c>
      <c r="M5831" s="28" t="str">
        <f>IF(TRIM(PROPER('Base de datos cruda'!M5831))="High","Alto",IF(TRIM(PROPER('Base de datos cruda'!M5831))="Medium","Medio","Bajo"))</f>
        <v>Bajo</v>
      </c>
      <c r="N5831" s="29">
        <v>48.15</v>
      </c>
      <c r="O5831" s="32">
        <f t="shared" si="1"/>
        <v>48.15</v>
      </c>
      <c r="P5831" s="33">
        <f t="shared" si="2"/>
        <v>16.16</v>
      </c>
      <c r="Q5831" s="34">
        <f t="shared" si="3"/>
        <v>0.5996677741</v>
      </c>
      <c r="R5831" s="35" t="str">
        <f t="shared" si="4"/>
        <v>Bajo</v>
      </c>
      <c r="S5831" s="35" t="str">
        <f>IF(O5831="","",IF(O5831&gt;AVERAGE('Base de datos limpia'!$O$2:$O$8001),"Alto","Normal"))
</f>
        <v>Normal</v>
      </c>
      <c r="T5831" s="35" t="str">
        <f t="shared" si="5"/>
        <v>Gamer moderado</v>
      </c>
      <c r="U5831" s="35"/>
    </row>
    <row r="5832">
      <c r="A5832" s="28">
        <v>5831.0</v>
      </c>
      <c r="B5832" s="28">
        <v>17.0</v>
      </c>
      <c r="C5832" s="28" t="str">
        <f>TRIM(PROPER('Base de datos cruda'!C5832))</f>
        <v>Male</v>
      </c>
      <c r="D5832" s="28">
        <v>6.54</v>
      </c>
      <c r="E5832" s="28">
        <v>7.39</v>
      </c>
      <c r="F5832" s="28">
        <v>4.56</v>
      </c>
      <c r="G5832" s="28">
        <v>82.47</v>
      </c>
      <c r="H5832" s="28" t="str">
        <f>TRIM(PROPER('Base de datos cruda'!H5832))</f>
        <v>Rpg</v>
      </c>
      <c r="I5832" s="28">
        <v>1.61</v>
      </c>
      <c r="J5832" s="28">
        <v>8.27</v>
      </c>
      <c r="K5832" s="28">
        <v>239.96</v>
      </c>
      <c r="L5832" s="28">
        <f>IF('Base de datos cruda'!L5832&lt;0,,'Base de datos cruda'!L5832)</f>
        <v>12.39</v>
      </c>
      <c r="M5832" s="28" t="str">
        <f>IF(TRIM(PROPER('Base de datos cruda'!M5832))="High","Alto",IF(TRIM(PROPER('Base de datos cruda'!M5832))="Medium","Medio","Bajo"))</f>
        <v>Alto</v>
      </c>
      <c r="N5832" s="29">
        <v>56.4305081157115</v>
      </c>
      <c r="O5832" s="32">
        <f t="shared" si="1"/>
        <v>56.43050812</v>
      </c>
      <c r="P5832" s="33">
        <f t="shared" si="2"/>
        <v>14.81</v>
      </c>
      <c r="Q5832" s="34">
        <f t="shared" si="3"/>
        <v>1.129969419</v>
      </c>
      <c r="R5832" s="35" t="str">
        <f t="shared" si="4"/>
        <v>Medio</v>
      </c>
      <c r="S5832" s="35" t="str">
        <f>IF(O5832="","",IF(O5832&gt;AVERAGE('Base de datos limpia'!$O$2:$O$8001),"Alto","Normal"))
</f>
        <v>Normal</v>
      </c>
      <c r="T5832" s="35" t="str">
        <f t="shared" si="5"/>
        <v>Gamer intensivo</v>
      </c>
      <c r="U5832" s="35"/>
    </row>
    <row r="5833">
      <c r="A5833" s="28">
        <v>5832.0</v>
      </c>
      <c r="B5833" s="28">
        <v>22.0</v>
      </c>
      <c r="C5833" s="28" t="str">
        <f>TRIM(PROPER('Base de datos cruda'!C5833))</f>
        <v>Female</v>
      </c>
      <c r="D5833" s="28">
        <v>5.33</v>
      </c>
      <c r="E5833" s="28">
        <v>6.29</v>
      </c>
      <c r="F5833" s="28">
        <v>4.53</v>
      </c>
      <c r="G5833" s="28">
        <v>73.02</v>
      </c>
      <c r="H5833" s="28" t="str">
        <f>TRIM(PROPER('Base de datos cruda'!H5833))</f>
        <v>Fps</v>
      </c>
      <c r="I5833" s="28">
        <v>3.89</v>
      </c>
      <c r="J5833" s="28">
        <v>7.92</v>
      </c>
      <c r="K5833" s="28">
        <v>270.61</v>
      </c>
      <c r="L5833" s="28">
        <f>IF('Base de datos cruda'!L5833&lt;0,,'Base de datos cruda'!L5833)</f>
        <v>10.31</v>
      </c>
      <c r="M5833" s="28" t="str">
        <f>IF(TRIM(PROPER('Base de datos cruda'!M5833))="High","Alto",IF(TRIM(PROPER('Base de datos cruda'!M5833))="Medium","Medio","Bajo"))</f>
        <v>Bajo</v>
      </c>
      <c r="N5833" s="29">
        <v>59.5213044901311</v>
      </c>
      <c r="O5833" s="32">
        <f t="shared" si="1"/>
        <v>59.52130449</v>
      </c>
      <c r="P5833" s="33">
        <f t="shared" si="2"/>
        <v>13.25</v>
      </c>
      <c r="Q5833" s="34">
        <f t="shared" si="3"/>
        <v>1.18011257</v>
      </c>
      <c r="R5833" s="35" t="str">
        <f t="shared" si="4"/>
        <v>Medio</v>
      </c>
      <c r="S5833" s="35" t="str">
        <f>IF(O5833="","",IF(O5833&gt;AVERAGE('Base de datos limpia'!$O$2:$O$8001),"Alto","Normal"))
</f>
        <v>Normal</v>
      </c>
      <c r="T5833" s="35" t="str">
        <f t="shared" si="5"/>
        <v>Gamer intensivo</v>
      </c>
      <c r="U5833" s="35"/>
    </row>
    <row r="5834">
      <c r="A5834" s="28">
        <v>5833.0</v>
      </c>
      <c r="B5834" s="28">
        <v>21.0</v>
      </c>
      <c r="C5834" s="28" t="str">
        <f>TRIM(PROPER('Base de datos cruda'!C5834))</f>
        <v>Male</v>
      </c>
      <c r="D5834" s="28">
        <v>5.88</v>
      </c>
      <c r="E5834" s="28">
        <v>5.32</v>
      </c>
      <c r="F5834" s="28">
        <v>4.22</v>
      </c>
      <c r="G5834" s="28">
        <v>81.18</v>
      </c>
      <c r="H5834" s="28" t="str">
        <f>TRIM(PROPER('Base de datos cruda'!H5834))</f>
        <v>Fps</v>
      </c>
      <c r="I5834" s="28">
        <v>1.54</v>
      </c>
      <c r="J5834" s="28">
        <v>10.6</v>
      </c>
      <c r="K5834" s="28">
        <v>246.29</v>
      </c>
      <c r="L5834" s="28">
        <f>IF('Base de datos cruda'!L5834&lt;0,,'Base de datos cruda'!L5834)</f>
        <v>10.39</v>
      </c>
      <c r="M5834" s="28" t="str">
        <f>IF(TRIM(PROPER('Base de datos cruda'!M5834))="High","Alto",IF(TRIM(PROPER('Base de datos cruda'!M5834))="Medium","Medio","Bajo"))</f>
        <v>Bajo</v>
      </c>
      <c r="N5834" s="29">
        <v>41.62</v>
      </c>
      <c r="O5834" s="32">
        <f t="shared" si="1"/>
        <v>41.62</v>
      </c>
      <c r="P5834" s="33">
        <f t="shared" si="2"/>
        <v>16.48</v>
      </c>
      <c r="Q5834" s="34">
        <f t="shared" si="3"/>
        <v>0.9047619048</v>
      </c>
      <c r="R5834" s="35" t="str">
        <f t="shared" si="4"/>
        <v>Bajo</v>
      </c>
      <c r="S5834" s="35" t="str">
        <f>IF(O5834="","",IF(O5834&gt;AVERAGE('Base de datos limpia'!$O$2:$O$8001),"Alto","Normal"))
</f>
        <v>Normal</v>
      </c>
      <c r="T5834" s="35" t="str">
        <f t="shared" si="5"/>
        <v>Gamer moderado</v>
      </c>
      <c r="U5834" s="35"/>
    </row>
    <row r="5835">
      <c r="A5835" s="28">
        <v>5834.0</v>
      </c>
      <c r="B5835" s="28">
        <v>19.0</v>
      </c>
      <c r="C5835" s="28" t="str">
        <f>TRIM(PROPER('Base de datos cruda'!C5835))</f>
        <v>Male</v>
      </c>
      <c r="D5835" s="28">
        <v>2.17</v>
      </c>
      <c r="E5835" s="28">
        <v>6.14</v>
      </c>
      <c r="F5835" s="28">
        <v>5.6</v>
      </c>
      <c r="G5835" s="28">
        <v>74.37</v>
      </c>
      <c r="H5835" s="28" t="str">
        <f>TRIM(PROPER('Base de datos cruda'!H5835))</f>
        <v>Rpg</v>
      </c>
      <c r="I5835" s="28">
        <v>0.07</v>
      </c>
      <c r="J5835" s="28">
        <v>6.87</v>
      </c>
      <c r="K5835" s="28">
        <v>299.63</v>
      </c>
      <c r="L5835" s="28">
        <f>IF('Base de datos cruda'!L5835&lt;0,,'Base de datos cruda'!L5835)</f>
        <v>1.78</v>
      </c>
      <c r="M5835" s="28" t="str">
        <f>IF(TRIM(PROPER('Base de datos cruda'!M5835))="High","Alto",IF(TRIM(PROPER('Base de datos cruda'!M5835))="Medium","Medio","Bajo"))</f>
        <v>Medio</v>
      </c>
      <c r="N5835" s="29">
        <v>72.3</v>
      </c>
      <c r="O5835" s="32">
        <f t="shared" si="1"/>
        <v>72.3</v>
      </c>
      <c r="P5835" s="33">
        <f t="shared" si="2"/>
        <v>9.04</v>
      </c>
      <c r="Q5835" s="34">
        <f t="shared" si="3"/>
        <v>2.829493088</v>
      </c>
      <c r="R5835" s="35" t="str">
        <f t="shared" si="4"/>
        <v>Alto</v>
      </c>
      <c r="S5835" s="35" t="str">
        <f>IF(O5835="","",IF(O5835&gt;AVERAGE('Base de datos limpia'!$O$2:$O$8001),"Alto","Normal"))
</f>
        <v>Alto</v>
      </c>
      <c r="T5835" s="35" t="str">
        <f t="shared" si="5"/>
        <v>Gamer intensivo</v>
      </c>
      <c r="U5835" s="35"/>
    </row>
    <row r="5836">
      <c r="A5836" s="28">
        <v>5835.0</v>
      </c>
      <c r="B5836" s="28">
        <v>20.0</v>
      </c>
      <c r="C5836" s="28" t="str">
        <f>TRIM(PROPER('Base de datos cruda'!C5836))</f>
        <v>Female</v>
      </c>
      <c r="D5836" s="28">
        <v>7.94</v>
      </c>
      <c r="E5836" s="28">
        <v>6.03</v>
      </c>
      <c r="F5836" s="28">
        <v>5.99</v>
      </c>
      <c r="G5836" s="28">
        <v>71.09</v>
      </c>
      <c r="H5836" s="28" t="str">
        <f>TRIM(PROPER('Base de datos cruda'!H5836))</f>
        <v>Casual</v>
      </c>
      <c r="I5836" s="28">
        <v>1.83</v>
      </c>
      <c r="J5836" s="28">
        <v>10.05</v>
      </c>
      <c r="K5836" s="28">
        <v>217.65</v>
      </c>
      <c r="L5836" s="28">
        <f>IF('Base de datos cruda'!L5836&lt;0,,'Base de datos cruda'!L5836)</f>
        <v>17.41</v>
      </c>
      <c r="M5836" s="28" t="str">
        <f>IF(TRIM(PROPER('Base de datos cruda'!M5836))="High","Alto",IF(TRIM(PROPER('Base de datos cruda'!M5836))="Medium","Medio","Bajo"))</f>
        <v>Bajo</v>
      </c>
      <c r="N5836" s="29">
        <v>30.4</v>
      </c>
      <c r="O5836" s="32">
        <f t="shared" si="1"/>
        <v>30.4</v>
      </c>
      <c r="P5836" s="33">
        <f t="shared" si="2"/>
        <v>17.99</v>
      </c>
      <c r="Q5836" s="34">
        <f t="shared" si="3"/>
        <v>0.7594458438</v>
      </c>
      <c r="R5836" s="35" t="str">
        <f t="shared" si="4"/>
        <v>Bajo</v>
      </c>
      <c r="S5836" s="35" t="str">
        <f>IF(O5836="","",IF(O5836&gt;AVERAGE('Base de datos limpia'!$O$2:$O$8001),"Alto","Normal"))
</f>
        <v>Normal</v>
      </c>
      <c r="T5836" s="35" t="str">
        <f t="shared" si="5"/>
        <v>Gamer intensivo</v>
      </c>
      <c r="U5836" s="35"/>
    </row>
    <row r="5837">
      <c r="A5837" s="28">
        <v>5836.0</v>
      </c>
      <c r="B5837" s="28">
        <v>16.0</v>
      </c>
      <c r="C5837" s="28" t="str">
        <f>TRIM(PROPER('Base de datos cruda'!C5837))</f>
        <v>Male</v>
      </c>
      <c r="D5837" s="28">
        <v>1.47</v>
      </c>
      <c r="E5837" s="28">
        <v>3.76</v>
      </c>
      <c r="F5837" s="28">
        <v>4.47</v>
      </c>
      <c r="G5837" s="28">
        <v>82.06</v>
      </c>
      <c r="H5837" s="28" t="str">
        <f>TRIM(PROPER('Base de datos cruda'!H5837))</f>
        <v>Casual</v>
      </c>
      <c r="I5837" s="28">
        <v>1.39</v>
      </c>
      <c r="J5837" s="28">
        <v>4.24</v>
      </c>
      <c r="K5837" s="28">
        <v>286.63</v>
      </c>
      <c r="L5837" s="28">
        <f>IF('Base de datos cruda'!L5837&lt;0,,'Base de datos cruda'!L5837)</f>
        <v>1.68</v>
      </c>
      <c r="M5837" s="28" t="str">
        <f>IF(TRIM(PROPER('Base de datos cruda'!M5837))="High","Alto",IF(TRIM(PROPER('Base de datos cruda'!M5837))="Medium","Medio","Bajo"))</f>
        <v>Medio</v>
      </c>
      <c r="N5837" s="29">
        <v>72.04</v>
      </c>
      <c r="O5837" s="32">
        <f t="shared" si="1"/>
        <v>72.04</v>
      </c>
      <c r="P5837" s="33">
        <f t="shared" si="2"/>
        <v>5.71</v>
      </c>
      <c r="Q5837" s="34">
        <f t="shared" si="3"/>
        <v>2.557823129</v>
      </c>
      <c r="R5837" s="35" t="str">
        <f t="shared" si="4"/>
        <v>Alto</v>
      </c>
      <c r="S5837" s="35" t="str">
        <f>IF(O5837="","",IF(O5837&gt;AVERAGE('Base de datos limpia'!$O$2:$O$8001),"Alto","Normal"))
</f>
        <v>Alto</v>
      </c>
      <c r="T5837" s="35" t="str">
        <f t="shared" si="5"/>
        <v>Gamer moderado</v>
      </c>
      <c r="U5837" s="35"/>
    </row>
    <row r="5838">
      <c r="A5838" s="28">
        <v>5837.0</v>
      </c>
      <c r="B5838" s="28">
        <v>22.0</v>
      </c>
      <c r="C5838" s="28" t="str">
        <f>TRIM(PROPER('Base de datos cruda'!C5838))</f>
        <v>Female</v>
      </c>
      <c r="D5838" s="28">
        <v>1.72</v>
      </c>
      <c r="E5838" s="28">
        <v>1.88</v>
      </c>
      <c r="F5838" s="28">
        <v>6.75</v>
      </c>
      <c r="G5838" s="28">
        <v>86.32</v>
      </c>
      <c r="H5838" s="28" t="str">
        <f>TRIM(PROPER('Base de datos cruda'!H5838))</f>
        <v>Fps</v>
      </c>
      <c r="I5838" s="28">
        <v>4.55</v>
      </c>
      <c r="J5838" s="28">
        <v>2.8</v>
      </c>
      <c r="K5838" s="28">
        <v>302.94</v>
      </c>
      <c r="L5838" s="28">
        <f>IF('Base de datos cruda'!L5838&lt;0,,'Base de datos cruda'!L5838)</f>
        <v>3.67</v>
      </c>
      <c r="M5838" s="28" t="str">
        <f>IF(TRIM(PROPER('Base de datos cruda'!M5838))="High","Alto",IF(TRIM(PROPER('Base de datos cruda'!M5838))="Medium","Medio","Bajo"))</f>
        <v>Medio</v>
      </c>
      <c r="N5838" s="29">
        <v>59.51</v>
      </c>
      <c r="O5838" s="32">
        <f t="shared" si="1"/>
        <v>59.51</v>
      </c>
      <c r="P5838" s="33">
        <f t="shared" si="2"/>
        <v>4.52</v>
      </c>
      <c r="Q5838" s="34">
        <f t="shared" si="3"/>
        <v>1.093023256</v>
      </c>
      <c r="R5838" s="35" t="str">
        <f t="shared" si="4"/>
        <v>Medio</v>
      </c>
      <c r="S5838" s="35" t="str">
        <f>IF(O5838="","",IF(O5838&gt;AVERAGE('Base de datos limpia'!$O$2:$O$8001),"Alto","Normal"))
</f>
        <v>Normal</v>
      </c>
      <c r="T5838" s="35" t="str">
        <f t="shared" si="5"/>
        <v>Gamer casual</v>
      </c>
      <c r="U5838" s="35"/>
    </row>
    <row r="5839">
      <c r="A5839" s="28">
        <v>5838.0</v>
      </c>
      <c r="B5839" s="28">
        <v>23.0</v>
      </c>
      <c r="C5839" s="28" t="str">
        <f>TRIM(PROPER('Base de datos cruda'!C5839))</f>
        <v>Male</v>
      </c>
      <c r="D5839" s="28">
        <v>2.31</v>
      </c>
      <c r="E5839" s="28">
        <v>9.07</v>
      </c>
      <c r="F5839" s="28">
        <v>6.92</v>
      </c>
      <c r="G5839" s="28">
        <v>83.62</v>
      </c>
      <c r="H5839" s="28" t="str">
        <f>TRIM(PROPER('Base de datos cruda'!H5839))</f>
        <v>Fps</v>
      </c>
      <c r="I5839" s="28">
        <v>2.39</v>
      </c>
      <c r="J5839" s="28">
        <v>4.97</v>
      </c>
      <c r="K5839" s="28">
        <v>274.24</v>
      </c>
      <c r="L5839" s="28">
        <f>IF('Base de datos cruda'!L5839&lt;0,,'Base de datos cruda'!L5839)</f>
        <v>9.81</v>
      </c>
      <c r="M5839" s="28" t="str">
        <f>IF(TRIM(PROPER('Base de datos cruda'!M5839))="High","Alto",IF(TRIM(PROPER('Base de datos cruda'!M5839))="Medium","Medio","Bajo"))</f>
        <v>Medio</v>
      </c>
      <c r="N5839" s="29">
        <v>94.68</v>
      </c>
      <c r="O5839" s="32">
        <f t="shared" si="1"/>
        <v>94.68</v>
      </c>
      <c r="P5839" s="33">
        <f t="shared" si="2"/>
        <v>7.28</v>
      </c>
      <c r="Q5839" s="34">
        <f t="shared" si="3"/>
        <v>3.926406926</v>
      </c>
      <c r="R5839" s="35" t="str">
        <f t="shared" si="4"/>
        <v>Alto</v>
      </c>
      <c r="S5839" s="35" t="str">
        <f>IF(O5839="","",IF(O5839&gt;AVERAGE('Base de datos limpia'!$O$2:$O$8001),"Alto","Normal"))
</f>
        <v>Alto</v>
      </c>
      <c r="T5839" s="35" t="str">
        <f t="shared" si="5"/>
        <v>Gamer intensivo</v>
      </c>
      <c r="U5839" s="35"/>
    </row>
    <row r="5840">
      <c r="A5840" s="28">
        <v>5839.0</v>
      </c>
      <c r="B5840" s="28">
        <v>24.0</v>
      </c>
      <c r="C5840" s="28" t="str">
        <f>TRIM(PROPER('Base de datos cruda'!C5840))</f>
        <v>Male</v>
      </c>
      <c r="D5840" s="28">
        <v>7.8</v>
      </c>
      <c r="E5840" s="28">
        <v>6.4</v>
      </c>
      <c r="F5840" s="28">
        <v>7.76</v>
      </c>
      <c r="G5840" s="28">
        <v>98.18</v>
      </c>
      <c r="H5840" s="28" t="str">
        <f>TRIM(PROPER('Base de datos cruda'!H5840))</f>
        <v>Rpg</v>
      </c>
      <c r="I5840" s="28">
        <v>1.17</v>
      </c>
      <c r="J5840" s="28">
        <v>8.93</v>
      </c>
      <c r="K5840" s="28">
        <v>247.89</v>
      </c>
      <c r="L5840" s="28">
        <f>IF('Base de datos cruda'!L5840&lt;0,,'Base de datos cruda'!L5840)</f>
        <v>17.1</v>
      </c>
      <c r="M5840" s="28" t="str">
        <f>IF(TRIM(PROPER('Base de datos cruda'!M5840))="High","Alto",IF(TRIM(PROPER('Base de datos cruda'!M5840))="Medium","Medio","Bajo"))</f>
        <v>Bajo</v>
      </c>
      <c r="N5840" s="29">
        <v>55.52</v>
      </c>
      <c r="O5840" s="32">
        <f t="shared" si="1"/>
        <v>55.52</v>
      </c>
      <c r="P5840" s="33">
        <f t="shared" si="2"/>
        <v>16.73</v>
      </c>
      <c r="Q5840" s="34">
        <f t="shared" si="3"/>
        <v>0.8205128205</v>
      </c>
      <c r="R5840" s="35" t="str">
        <f t="shared" si="4"/>
        <v>Medio</v>
      </c>
      <c r="S5840" s="35" t="str">
        <f>IF(O5840="","",IF(O5840&gt;AVERAGE('Base de datos limpia'!$O$2:$O$8001),"Alto","Normal"))
</f>
        <v>Normal</v>
      </c>
      <c r="T5840" s="35" t="str">
        <f t="shared" si="5"/>
        <v>Gamer intensivo</v>
      </c>
      <c r="U5840" s="35"/>
    </row>
    <row r="5841">
      <c r="A5841" s="28">
        <v>5840.0</v>
      </c>
      <c r="B5841" s="28">
        <v>23.0</v>
      </c>
      <c r="C5841" s="28" t="str">
        <f>TRIM(PROPER('Base de datos cruda'!C5841))</f>
        <v>Female</v>
      </c>
      <c r="D5841" s="28">
        <v>7.91</v>
      </c>
      <c r="E5841" s="28">
        <v>7.28</v>
      </c>
      <c r="F5841" s="28">
        <v>8.88</v>
      </c>
      <c r="G5841" s="28">
        <v>71.95</v>
      </c>
      <c r="H5841" s="28" t="str">
        <f>TRIM(PROPER('Base de datos cruda'!H5841))</f>
        <v>Fps</v>
      </c>
      <c r="I5841" s="28">
        <v>4.91</v>
      </c>
      <c r="J5841" s="28">
        <v>13.27</v>
      </c>
      <c r="K5841" s="28">
        <v>221.54</v>
      </c>
      <c r="L5841" s="28">
        <f>IF('Base de datos cruda'!L5841&lt;0,,'Base de datos cruda'!L5841)</f>
        <v>18.56</v>
      </c>
      <c r="M5841" s="28" t="str">
        <f>IF(TRIM(PROPER('Base de datos cruda'!M5841))="High","Alto",IF(TRIM(PROPER('Base de datos cruda'!M5841))="Medium","Medio","Bajo"))</f>
        <v>Bajo</v>
      </c>
      <c r="N5841" s="29">
        <v>73.7315607415498</v>
      </c>
      <c r="O5841" s="32">
        <f t="shared" si="1"/>
        <v>73.73156074</v>
      </c>
      <c r="P5841" s="33">
        <f t="shared" si="2"/>
        <v>21.18</v>
      </c>
      <c r="Q5841" s="34">
        <f t="shared" si="3"/>
        <v>0.9203539823</v>
      </c>
      <c r="R5841" s="35" t="str">
        <f t="shared" si="4"/>
        <v>Alto</v>
      </c>
      <c r="S5841" s="35" t="str">
        <f>IF(O5841="","",IF(O5841&gt;AVERAGE('Base de datos limpia'!$O$2:$O$8001),"Alto","Normal"))
</f>
        <v>Alto</v>
      </c>
      <c r="T5841" s="35" t="str">
        <f t="shared" si="5"/>
        <v>Gamer intensivo</v>
      </c>
      <c r="U5841" s="35"/>
    </row>
    <row r="5842">
      <c r="A5842" s="28">
        <v>5841.0</v>
      </c>
      <c r="B5842" s="28">
        <v>20.0</v>
      </c>
      <c r="C5842" s="28" t="str">
        <f>TRIM(PROPER('Base de datos cruda'!C5842))</f>
        <v>Female</v>
      </c>
      <c r="D5842" s="28">
        <v>6.36</v>
      </c>
      <c r="E5842" s="28">
        <v>5.18</v>
      </c>
      <c r="F5842" s="28">
        <v>7.1</v>
      </c>
      <c r="G5842" s="28">
        <v>74.89</v>
      </c>
      <c r="H5842" s="28" t="str">
        <f>TRIM(PROPER('Base de datos cruda'!H5842))</f>
        <v>Casual</v>
      </c>
      <c r="I5842" s="28">
        <v>1.23</v>
      </c>
      <c r="J5842" s="28">
        <v>10.69</v>
      </c>
      <c r="K5842" s="28">
        <v>242.9</v>
      </c>
      <c r="L5842" s="28">
        <f>IF('Base de datos cruda'!L5842&lt;0,,'Base de datos cruda'!L5842)</f>
        <v>15.73</v>
      </c>
      <c r="M5842" s="28" t="str">
        <f>IF(TRIM(PROPER('Base de datos cruda'!M5842))="High","Alto",IF(TRIM(PROPER('Base de datos cruda'!M5842))="Medium","Medio","Bajo"))</f>
        <v>Bajo</v>
      </c>
      <c r="N5842" s="29">
        <v>54.11</v>
      </c>
      <c r="O5842" s="32">
        <f t="shared" si="1"/>
        <v>54.11</v>
      </c>
      <c r="P5842" s="33">
        <f t="shared" si="2"/>
        <v>17.05</v>
      </c>
      <c r="Q5842" s="34">
        <f t="shared" si="3"/>
        <v>0.8144654088</v>
      </c>
      <c r="R5842" s="35" t="str">
        <f t="shared" si="4"/>
        <v>Medio</v>
      </c>
      <c r="S5842" s="35" t="str">
        <f>IF(O5842="","",IF(O5842&gt;AVERAGE('Base de datos limpia'!$O$2:$O$8001),"Alto","Normal"))
</f>
        <v>Normal</v>
      </c>
      <c r="T5842" s="35" t="str">
        <f t="shared" si="5"/>
        <v>Gamer moderado</v>
      </c>
      <c r="U5842" s="35"/>
    </row>
    <row r="5843">
      <c r="A5843" s="28">
        <v>5842.0</v>
      </c>
      <c r="B5843" s="28">
        <v>18.0</v>
      </c>
      <c r="C5843" s="28" t="str">
        <f>TRIM(PROPER('Base de datos cruda'!C5843))</f>
        <v>Male</v>
      </c>
      <c r="D5843" s="28">
        <v>5.03</v>
      </c>
      <c r="E5843" s="28">
        <v>7.81</v>
      </c>
      <c r="F5843" s="28">
        <v>4.56</v>
      </c>
      <c r="G5843" s="28">
        <v>86.71</v>
      </c>
      <c r="H5843" s="28" t="str">
        <f>TRIM(PROPER('Base de datos cruda'!H5843))</f>
        <v>Rpg</v>
      </c>
      <c r="I5843" s="28">
        <v>3.82</v>
      </c>
      <c r="J5843" s="28">
        <v>10.88</v>
      </c>
      <c r="K5843" s="28">
        <v>256.54</v>
      </c>
      <c r="L5843" s="28">
        <f>IF('Base de datos cruda'!L5843&lt;0,,'Base de datos cruda'!L5843)</f>
        <v>17.3</v>
      </c>
      <c r="M5843" s="28" t="str">
        <f>IF(TRIM(PROPER('Base de datos cruda'!M5843))="High","Alto",IF(TRIM(PROPER('Base de datos cruda'!M5843))="Medium","Medio","Bajo"))</f>
        <v>Alto</v>
      </c>
      <c r="N5843" s="29">
        <v>78.7690764580044</v>
      </c>
      <c r="O5843" s="32">
        <f t="shared" si="1"/>
        <v>78.76907646</v>
      </c>
      <c r="P5843" s="33">
        <f t="shared" si="2"/>
        <v>15.91</v>
      </c>
      <c r="Q5843" s="34">
        <f t="shared" si="3"/>
        <v>1.552683897</v>
      </c>
      <c r="R5843" s="35" t="str">
        <f t="shared" si="4"/>
        <v>Alto</v>
      </c>
      <c r="S5843" s="35" t="str">
        <f>IF(O5843="","",IF(O5843&gt;AVERAGE('Base de datos limpia'!$O$2:$O$8001),"Alto","Normal"))
</f>
        <v>Alto</v>
      </c>
      <c r="T5843" s="35" t="str">
        <f t="shared" si="5"/>
        <v>Gamer intensivo</v>
      </c>
      <c r="U5843" s="35"/>
    </row>
    <row r="5844">
      <c r="A5844" s="28">
        <v>5843.0</v>
      </c>
      <c r="B5844" s="28">
        <v>24.0</v>
      </c>
      <c r="C5844" s="28" t="str">
        <f>TRIM(PROPER('Base de datos cruda'!C5844))</f>
        <v>Male</v>
      </c>
      <c r="D5844" s="28">
        <v>4.16</v>
      </c>
      <c r="E5844" s="28">
        <v>6.26</v>
      </c>
      <c r="F5844" s="28">
        <v>4.44</v>
      </c>
      <c r="G5844" s="28">
        <v>84.01</v>
      </c>
      <c r="H5844" s="28" t="str">
        <f>TRIM(PROPER('Base de datos cruda'!H5844))</f>
        <v>Fps</v>
      </c>
      <c r="I5844" s="28">
        <v>3.25</v>
      </c>
      <c r="J5844" s="28">
        <v>9.62</v>
      </c>
      <c r="K5844" s="28">
        <v>271.49</v>
      </c>
      <c r="L5844" s="28">
        <f>IF('Base de datos cruda'!L5844&lt;0,,'Base de datos cruda'!L5844)</f>
        <v>7.28</v>
      </c>
      <c r="M5844" s="28" t="str">
        <f>IF(TRIM(PROPER('Base de datos cruda'!M5844))="High","Alto",IF(TRIM(PROPER('Base de datos cruda'!M5844))="Medium","Medio","Bajo"))</f>
        <v>Medio</v>
      </c>
      <c r="N5844" s="29">
        <v>62.49</v>
      </c>
      <c r="O5844" s="32">
        <f t="shared" si="1"/>
        <v>62.49</v>
      </c>
      <c r="P5844" s="33">
        <f t="shared" si="2"/>
        <v>13.78</v>
      </c>
      <c r="Q5844" s="34">
        <f t="shared" si="3"/>
        <v>1.504807692</v>
      </c>
      <c r="R5844" s="35" t="str">
        <f t="shared" si="4"/>
        <v>Medio</v>
      </c>
      <c r="S5844" s="35" t="str">
        <f>IF(O5844="","",IF(O5844&gt;AVERAGE('Base de datos limpia'!$O$2:$O$8001),"Alto","Normal"))
</f>
        <v>Normal</v>
      </c>
      <c r="T5844" s="35" t="str">
        <f t="shared" si="5"/>
        <v>Gamer intensivo</v>
      </c>
      <c r="U5844" s="35"/>
    </row>
    <row r="5845">
      <c r="A5845" s="28">
        <v>5844.0</v>
      </c>
      <c r="B5845" s="28">
        <v>21.0</v>
      </c>
      <c r="C5845" s="28" t="str">
        <f>TRIM(PROPER('Base de datos cruda'!C5845))</f>
        <v>Female</v>
      </c>
      <c r="D5845" s="28">
        <v>7.76</v>
      </c>
      <c r="E5845" s="28">
        <v>1.48</v>
      </c>
      <c r="F5845" s="28">
        <v>7.89</v>
      </c>
      <c r="G5845" s="28">
        <v>60.07</v>
      </c>
      <c r="H5845" s="28" t="str">
        <f>TRIM(PROPER('Base de datos cruda'!H5845))</f>
        <v>Fps</v>
      </c>
      <c r="I5845" s="28">
        <v>2.31</v>
      </c>
      <c r="J5845" s="28">
        <v>11.78</v>
      </c>
      <c r="K5845" s="28">
        <v>230.28</v>
      </c>
      <c r="L5845" s="28">
        <f>IF('Base de datos cruda'!L5845&lt;0,,'Base de datos cruda'!L5845)</f>
        <v>17.26</v>
      </c>
      <c r="M5845" s="28" t="str">
        <f>IF(TRIM(PROPER('Base de datos cruda'!M5845))="High","Alto",IF(TRIM(PROPER('Base de datos cruda'!M5845))="Medium","Medio","Bajo"))</f>
        <v>Bajo</v>
      </c>
      <c r="N5845" s="29">
        <v>23.43</v>
      </c>
      <c r="O5845" s="32">
        <f t="shared" si="1"/>
        <v>23.43</v>
      </c>
      <c r="P5845" s="33">
        <f t="shared" si="2"/>
        <v>19.54</v>
      </c>
      <c r="Q5845" s="34">
        <f t="shared" si="3"/>
        <v>0.1907216495</v>
      </c>
      <c r="R5845" s="35" t="str">
        <f t="shared" si="4"/>
        <v>Bajo</v>
      </c>
      <c r="S5845" s="35" t="str">
        <f>IF(O5845="","",IF(O5845&gt;AVERAGE('Base de datos limpia'!$O$2:$O$8001),"Alto","Normal"))
</f>
        <v>Normal</v>
      </c>
      <c r="T5845" s="35" t="str">
        <f t="shared" si="5"/>
        <v>Gamer casual</v>
      </c>
      <c r="U5845" s="35"/>
    </row>
    <row r="5846">
      <c r="A5846" s="28">
        <v>5845.0</v>
      </c>
      <c r="B5846" s="28">
        <v>20.0</v>
      </c>
      <c r="C5846" s="28" t="str">
        <f>TRIM(PROPER('Base de datos cruda'!C5846))</f>
        <v>Other</v>
      </c>
      <c r="D5846" s="28">
        <v>5.56</v>
      </c>
      <c r="E5846" s="28">
        <v>9.01</v>
      </c>
      <c r="F5846" s="28">
        <v>7.25</v>
      </c>
      <c r="G5846" s="28">
        <v>72.49</v>
      </c>
      <c r="H5846" s="28" t="str">
        <f>TRIM(PROPER('Base de datos cruda'!H5846))</f>
        <v>Casual</v>
      </c>
      <c r="I5846" s="28">
        <v>2.03</v>
      </c>
      <c r="J5846" s="28">
        <v>9.07</v>
      </c>
      <c r="K5846" s="28">
        <v>244.88</v>
      </c>
      <c r="L5846" s="28">
        <f>IF('Base de datos cruda'!L5846&lt;0,,'Base de datos cruda'!L5846)</f>
        <v>15.82</v>
      </c>
      <c r="M5846" s="28" t="str">
        <f>IF(TRIM(PROPER('Base de datos cruda'!M5846))="High","Alto",IF(TRIM(PROPER('Base de datos cruda'!M5846))="Medium","Medio","Bajo"))</f>
        <v>Bajo</v>
      </c>
      <c r="N5846" s="29">
        <v>98.9486730759425</v>
      </c>
      <c r="O5846" s="32">
        <f t="shared" si="1"/>
        <v>98.94867308</v>
      </c>
      <c r="P5846" s="33">
        <f t="shared" si="2"/>
        <v>14.63</v>
      </c>
      <c r="Q5846" s="34">
        <f t="shared" si="3"/>
        <v>1.620503597</v>
      </c>
      <c r="R5846" s="35" t="str">
        <f t="shared" si="4"/>
        <v>Alto</v>
      </c>
      <c r="S5846" s="35" t="str">
        <f>IF(O5846="","",IF(O5846&gt;AVERAGE('Base de datos limpia'!$O$2:$O$8001),"Alto","Normal"))
</f>
        <v>Alto</v>
      </c>
      <c r="T5846" s="35" t="str">
        <f t="shared" si="5"/>
        <v>Gamer intensivo</v>
      </c>
      <c r="U5846" s="35"/>
    </row>
    <row r="5847">
      <c r="A5847" s="28">
        <v>5846.0</v>
      </c>
      <c r="B5847" s="28">
        <v>18.0</v>
      </c>
      <c r="C5847" s="28" t="str">
        <f>TRIM(PROPER('Base de datos cruda'!C5847))</f>
        <v>Female</v>
      </c>
      <c r="D5847" s="28">
        <v>7.56</v>
      </c>
      <c r="E5847" s="28">
        <v>3.75</v>
      </c>
      <c r="F5847" s="28">
        <v>4.81</v>
      </c>
      <c r="G5847" s="28">
        <v>70.15</v>
      </c>
      <c r="H5847" s="28" t="str">
        <f>TRIM(PROPER('Base de datos cruda'!H5847))</f>
        <v>Rpg</v>
      </c>
      <c r="I5847" s="28">
        <v>4.36</v>
      </c>
      <c r="J5847" s="28">
        <v>12.98</v>
      </c>
      <c r="K5847" s="28">
        <v>203.74</v>
      </c>
      <c r="L5847" s="28">
        <f>IF('Base de datos cruda'!L5847&lt;0,,'Base de datos cruda'!L5847)</f>
        <v>18.45</v>
      </c>
      <c r="M5847" s="28" t="str">
        <f>IF(TRIM(PROPER('Base de datos cruda'!M5847))="High","Alto",IF(TRIM(PROPER('Base de datos cruda'!M5847))="Medium","Medio","Bajo"))</f>
        <v>Bajo</v>
      </c>
      <c r="N5847" s="29">
        <v>25.6</v>
      </c>
      <c r="O5847" s="32">
        <f t="shared" si="1"/>
        <v>25.6</v>
      </c>
      <c r="P5847" s="33">
        <f t="shared" si="2"/>
        <v>20.54</v>
      </c>
      <c r="Q5847" s="34">
        <f t="shared" si="3"/>
        <v>0.496031746</v>
      </c>
      <c r="R5847" s="35" t="str">
        <f t="shared" si="4"/>
        <v>Bajo</v>
      </c>
      <c r="S5847" s="35" t="str">
        <f>IF(O5847="","",IF(O5847&gt;AVERAGE('Base de datos limpia'!$O$2:$O$8001),"Alto","Normal"))
</f>
        <v>Normal</v>
      </c>
      <c r="T5847" s="35" t="str">
        <f t="shared" si="5"/>
        <v>Gamer moderado</v>
      </c>
      <c r="U5847" s="35"/>
    </row>
    <row r="5848">
      <c r="A5848" s="28">
        <v>5847.0</v>
      </c>
      <c r="B5848" s="28">
        <v>21.0</v>
      </c>
      <c r="C5848" s="28" t="str">
        <f>TRIM(PROPER('Base de datos cruda'!C5848))</f>
        <v>Male</v>
      </c>
      <c r="D5848" s="28">
        <v>2.53</v>
      </c>
      <c r="E5848" s="28">
        <v>2.24</v>
      </c>
      <c r="F5848" s="28">
        <v>5.27</v>
      </c>
      <c r="G5848" s="28">
        <v>93.6</v>
      </c>
      <c r="H5848" s="28" t="str">
        <f>TRIM(PROPER('Base de datos cruda'!H5848))</f>
        <v>Casual</v>
      </c>
      <c r="I5848" s="28">
        <v>2.38</v>
      </c>
      <c r="J5848" s="28">
        <v>5.02</v>
      </c>
      <c r="K5848" s="28">
        <v>278.63</v>
      </c>
      <c r="L5848" s="28">
        <f>IF('Base de datos cruda'!L5848&lt;0,,'Base de datos cruda'!L5848)</f>
        <v>8.71</v>
      </c>
      <c r="M5848" s="28" t="str">
        <f>IF(TRIM(PROPER('Base de datos cruda'!M5848))="High","Alto",IF(TRIM(PROPER('Base de datos cruda'!M5848))="Medium","Medio","Bajo"))</f>
        <v>Medio</v>
      </c>
      <c r="N5848" s="29">
        <v>62.9746736281768</v>
      </c>
      <c r="O5848" s="32">
        <f t="shared" si="1"/>
        <v>62.97467363</v>
      </c>
      <c r="P5848" s="33">
        <f t="shared" si="2"/>
        <v>7.55</v>
      </c>
      <c r="Q5848" s="34">
        <f t="shared" si="3"/>
        <v>0.8853754941</v>
      </c>
      <c r="R5848" s="35" t="str">
        <f t="shared" si="4"/>
        <v>Medio</v>
      </c>
      <c r="S5848" s="35" t="str">
        <f>IF(O5848="","",IF(O5848&gt;AVERAGE('Base de datos limpia'!$O$2:$O$8001),"Alto","Normal"))
</f>
        <v>Normal</v>
      </c>
      <c r="T5848" s="35" t="str">
        <f t="shared" si="5"/>
        <v>Gamer casual</v>
      </c>
      <c r="U5848" s="35"/>
    </row>
    <row r="5849">
      <c r="A5849" s="28">
        <v>5848.0</v>
      </c>
      <c r="B5849" s="28">
        <v>18.0</v>
      </c>
      <c r="C5849" s="28" t="str">
        <f>TRIM(PROPER('Base de datos cruda'!C5849))</f>
        <v>Other</v>
      </c>
      <c r="D5849" s="28">
        <v>2.67</v>
      </c>
      <c r="E5849" s="28">
        <v>1.79</v>
      </c>
      <c r="F5849" s="28">
        <v>7.75</v>
      </c>
      <c r="G5849" s="28">
        <v>94.65</v>
      </c>
      <c r="H5849" s="28" t="str">
        <f>TRIM(PROPER('Base de datos cruda'!H5849))</f>
        <v>Rpg</v>
      </c>
      <c r="I5849" s="28">
        <v>1.88</v>
      </c>
      <c r="J5849" s="28">
        <v>4.79</v>
      </c>
      <c r="K5849" s="28">
        <v>283.11</v>
      </c>
      <c r="L5849" s="28">
        <f>IF('Base de datos cruda'!L5849&lt;0,,'Base de datos cruda'!L5849)</f>
        <v>5.15</v>
      </c>
      <c r="M5849" s="28" t="str">
        <f>IF(TRIM(PROPER('Base de datos cruda'!M5849))="High","Alto",IF(TRIM(PROPER('Base de datos cruda'!M5849))="Medium","Medio","Bajo"))</f>
        <v>Medio</v>
      </c>
      <c r="N5849" s="29">
        <v>61.91</v>
      </c>
      <c r="O5849" s="32">
        <f t="shared" si="1"/>
        <v>61.91</v>
      </c>
      <c r="P5849" s="33">
        <f t="shared" si="2"/>
        <v>7.46</v>
      </c>
      <c r="Q5849" s="34">
        <f t="shared" si="3"/>
        <v>0.670411985</v>
      </c>
      <c r="R5849" s="35" t="str">
        <f t="shared" si="4"/>
        <v>Medio</v>
      </c>
      <c r="S5849" s="35" t="str">
        <f>IF(O5849="","",IF(O5849&gt;AVERAGE('Base de datos limpia'!$O$2:$O$8001),"Alto","Normal"))
</f>
        <v>Normal</v>
      </c>
      <c r="T5849" s="35" t="str">
        <f t="shared" si="5"/>
        <v>Gamer casual</v>
      </c>
      <c r="U5849" s="35"/>
    </row>
    <row r="5850">
      <c r="A5850" s="28">
        <v>5849.0</v>
      </c>
      <c r="B5850" s="28">
        <v>21.0</v>
      </c>
      <c r="C5850" s="28" t="str">
        <f>TRIM(PROPER('Base de datos cruda'!C5850))</f>
        <v>Male</v>
      </c>
      <c r="D5850" s="28">
        <v>6.84</v>
      </c>
      <c r="E5850" s="28">
        <v>7.48</v>
      </c>
      <c r="F5850" s="28">
        <v>6.83</v>
      </c>
      <c r="G5850" s="28">
        <v>71.36</v>
      </c>
      <c r="H5850" s="28" t="str">
        <f>TRIM(PROPER('Base de datos cruda'!H5850))</f>
        <v>Rpg</v>
      </c>
      <c r="I5850" s="28">
        <v>1.77</v>
      </c>
      <c r="J5850" s="28">
        <v>9.89</v>
      </c>
      <c r="K5850" s="28">
        <v>240.72</v>
      </c>
      <c r="L5850" s="28">
        <f>IF('Base de datos cruda'!L5850&lt;0,,'Base de datos cruda'!L5850)</f>
        <v>12.7</v>
      </c>
      <c r="M5850" s="28" t="str">
        <f>IF(TRIM(PROPER('Base de datos cruda'!M5850))="High","Alto",IF(TRIM(PROPER('Base de datos cruda'!M5850))="Medium","Medio","Bajo"))</f>
        <v>Bajo</v>
      </c>
      <c r="N5850" s="29">
        <v>81.6171459744261</v>
      </c>
      <c r="O5850" s="32">
        <f t="shared" si="1"/>
        <v>81.61714597</v>
      </c>
      <c r="P5850" s="33">
        <f t="shared" si="2"/>
        <v>16.73</v>
      </c>
      <c r="Q5850" s="34">
        <f t="shared" si="3"/>
        <v>1.093567251</v>
      </c>
      <c r="R5850" s="35" t="str">
        <f t="shared" si="4"/>
        <v>Alto</v>
      </c>
      <c r="S5850" s="35" t="str">
        <f>IF(O5850="","",IF(O5850&gt;AVERAGE('Base de datos limpia'!$O$2:$O$8001),"Alto","Normal"))
</f>
        <v>Alto</v>
      </c>
      <c r="T5850" s="35" t="str">
        <f t="shared" si="5"/>
        <v>Gamer intensivo</v>
      </c>
      <c r="U5850" s="35"/>
    </row>
    <row r="5851">
      <c r="A5851" s="28">
        <v>5850.0</v>
      </c>
      <c r="B5851" s="28">
        <v>19.0</v>
      </c>
      <c r="C5851" s="28" t="str">
        <f>TRIM(PROPER('Base de datos cruda'!C5851))</f>
        <v>Male</v>
      </c>
      <c r="D5851" s="28">
        <v>1.2</v>
      </c>
      <c r="E5851" s="28">
        <v>7.34</v>
      </c>
      <c r="F5851" s="28">
        <v>6.93</v>
      </c>
      <c r="G5851" s="28">
        <v>64.08</v>
      </c>
      <c r="H5851" s="28" t="str">
        <f>TRIM(PROPER('Base de datos cruda'!H5851))</f>
        <v>Fps</v>
      </c>
      <c r="I5851" s="28">
        <v>1.38</v>
      </c>
      <c r="J5851" s="28">
        <v>2.47</v>
      </c>
      <c r="K5851" s="28">
        <v>307.44</v>
      </c>
      <c r="L5851" s="28">
        <f>IF('Base de datos cruda'!L5851&lt;0,,'Base de datos cruda'!L5851)</f>
        <v>6.86</v>
      </c>
      <c r="M5851" s="28" t="str">
        <f>IF(TRIM(PROPER('Base de datos cruda'!M5851))="High","Alto",IF(TRIM(PROPER('Base de datos cruda'!M5851))="Medium","Medio","Bajo"))</f>
        <v>Medio</v>
      </c>
      <c r="N5851" s="29">
        <v>107.898717540359</v>
      </c>
      <c r="O5851" s="33" t="str">
        <f t="shared" si="1"/>
        <v/>
      </c>
      <c r="P5851" s="33">
        <f t="shared" si="2"/>
        <v>3.67</v>
      </c>
      <c r="Q5851" s="34">
        <f t="shared" si="3"/>
        <v>6.116666667</v>
      </c>
      <c r="R5851" s="35" t="str">
        <f t="shared" si="4"/>
        <v>Alto</v>
      </c>
      <c r="S5851" s="35" t="str">
        <f>IF(O5851="","",IF(O5851&gt;AVERAGE('Base de datos limpia'!$O$2:$O$8001),"Alto","Normal"))
</f>
        <v/>
      </c>
      <c r="T5851" s="35" t="str">
        <f t="shared" si="5"/>
        <v>Gamer intensivo</v>
      </c>
      <c r="U5851" s="35"/>
    </row>
    <row r="5852">
      <c r="A5852" s="28">
        <v>5851.0</v>
      </c>
      <c r="B5852" s="28">
        <v>17.0</v>
      </c>
      <c r="C5852" s="28" t="str">
        <f>TRIM(PROPER('Base de datos cruda'!C5852))</f>
        <v>Female</v>
      </c>
      <c r="D5852" s="28">
        <v>7.57</v>
      </c>
      <c r="E5852" s="28">
        <v>7.3</v>
      </c>
      <c r="F5852" s="28">
        <v>5.05</v>
      </c>
      <c r="G5852" s="28">
        <v>68.21</v>
      </c>
      <c r="H5852" s="28" t="str">
        <f>TRIM(PROPER('Base de datos cruda'!H5852))</f>
        <v>Casual</v>
      </c>
      <c r="I5852" s="28">
        <v>2.04</v>
      </c>
      <c r="J5852" s="28">
        <v>10.08</v>
      </c>
      <c r="K5852" s="28">
        <v>236.69</v>
      </c>
      <c r="L5852" s="28">
        <f>IF('Base de datos cruda'!L5852&lt;0,,'Base de datos cruda'!L5852)</f>
        <v>16.55</v>
      </c>
      <c r="M5852" s="28" t="str">
        <f>IF(TRIM(PROPER('Base de datos cruda'!M5852))="High","Alto",IF(TRIM(PROPER('Base de datos cruda'!M5852))="Medium","Medio","Bajo"))</f>
        <v>Alto</v>
      </c>
      <c r="N5852" s="29">
        <v>51.0658720980937</v>
      </c>
      <c r="O5852" s="32">
        <f t="shared" si="1"/>
        <v>51.0658721</v>
      </c>
      <c r="P5852" s="33">
        <f t="shared" si="2"/>
        <v>17.65</v>
      </c>
      <c r="Q5852" s="34">
        <f t="shared" si="3"/>
        <v>0.964332893</v>
      </c>
      <c r="R5852" s="35" t="str">
        <f t="shared" si="4"/>
        <v>Medio</v>
      </c>
      <c r="S5852" s="35" t="str">
        <f>IF(O5852="","",IF(O5852&gt;AVERAGE('Base de datos limpia'!$O$2:$O$8001),"Alto","Normal"))
</f>
        <v>Normal</v>
      </c>
      <c r="T5852" s="35" t="str">
        <f t="shared" si="5"/>
        <v>Gamer intensivo</v>
      </c>
      <c r="U5852" s="35"/>
    </row>
    <row r="5853">
      <c r="A5853" s="28">
        <v>5852.0</v>
      </c>
      <c r="B5853" s="28">
        <v>23.0</v>
      </c>
      <c r="C5853" s="28" t="str">
        <f>TRIM(PROPER('Base de datos cruda'!C5853))</f>
        <v>Male</v>
      </c>
      <c r="D5853" s="28">
        <v>4.06</v>
      </c>
      <c r="E5853" s="28">
        <v>9.24</v>
      </c>
      <c r="F5853" s="28">
        <v>7.15</v>
      </c>
      <c r="G5853" s="28">
        <v>67.06</v>
      </c>
      <c r="H5853" s="28" t="str">
        <f>TRIM(PROPER('Base de datos cruda'!H5853))</f>
        <v>Casual</v>
      </c>
      <c r="I5853" s="28">
        <v>0.6</v>
      </c>
      <c r="J5853" s="28">
        <v>5.48</v>
      </c>
      <c r="K5853" s="28">
        <v>254.85</v>
      </c>
      <c r="L5853" s="28">
        <f>IF('Base de datos cruda'!L5853&lt;0,,'Base de datos cruda'!L5853)</f>
        <v>10.48</v>
      </c>
      <c r="M5853" s="28" t="str">
        <f>IF(TRIM(PROPER('Base de datos cruda'!M5853))="High","Alto",IF(TRIM(PROPER('Base de datos cruda'!M5853))="Medium","Medio","Bajo"))</f>
        <v>Medio</v>
      </c>
      <c r="N5853" s="29">
        <v>91.41</v>
      </c>
      <c r="O5853" s="32">
        <f t="shared" si="1"/>
        <v>91.41</v>
      </c>
      <c r="P5853" s="33">
        <f t="shared" si="2"/>
        <v>9.54</v>
      </c>
      <c r="Q5853" s="34">
        <f t="shared" si="3"/>
        <v>2.275862069</v>
      </c>
      <c r="R5853" s="35" t="str">
        <f t="shared" si="4"/>
        <v>Alto</v>
      </c>
      <c r="S5853" s="35" t="str">
        <f>IF(O5853="","",IF(O5853&gt;AVERAGE('Base de datos limpia'!$O$2:$O$8001),"Alto","Normal"))
</f>
        <v>Alto</v>
      </c>
      <c r="T5853" s="35" t="str">
        <f t="shared" si="5"/>
        <v>Gamer intensivo</v>
      </c>
      <c r="U5853" s="35"/>
    </row>
    <row r="5854">
      <c r="A5854" s="28">
        <v>5853.0</v>
      </c>
      <c r="B5854" s="28">
        <v>19.0</v>
      </c>
      <c r="C5854" s="28" t="str">
        <f>TRIM(PROPER('Base de datos cruda'!C5854))</f>
        <v>Male</v>
      </c>
      <c r="D5854" s="28">
        <v>7.41</v>
      </c>
      <c r="E5854" s="28">
        <v>4.14</v>
      </c>
      <c r="F5854" s="28">
        <v>7.85</v>
      </c>
      <c r="G5854" s="28">
        <v>69.5</v>
      </c>
      <c r="H5854" s="28" t="str">
        <f>TRIM(PROPER('Base de datos cruda'!H5854))</f>
        <v>Fps</v>
      </c>
      <c r="I5854" s="28">
        <v>0.33</v>
      </c>
      <c r="J5854" s="28">
        <v>8.67</v>
      </c>
      <c r="K5854" s="28">
        <v>222.15</v>
      </c>
      <c r="L5854" s="28">
        <f>IF('Base de datos cruda'!L5854&lt;0,,'Base de datos cruda'!L5854)</f>
        <v>17.23</v>
      </c>
      <c r="M5854" s="28" t="str">
        <f>IF(TRIM(PROPER('Base de datos cruda'!M5854))="High","Alto",IF(TRIM(PROPER('Base de datos cruda'!M5854))="Medium","Medio","Bajo"))</f>
        <v>Bajo</v>
      </c>
      <c r="N5854" s="29">
        <v>35.5</v>
      </c>
      <c r="O5854" s="32">
        <f t="shared" si="1"/>
        <v>35.5</v>
      </c>
      <c r="P5854" s="33">
        <f t="shared" si="2"/>
        <v>16.08</v>
      </c>
      <c r="Q5854" s="34">
        <f t="shared" si="3"/>
        <v>0.5587044534</v>
      </c>
      <c r="R5854" s="35" t="str">
        <f t="shared" si="4"/>
        <v>Bajo</v>
      </c>
      <c r="S5854" s="35" t="str">
        <f>IF(O5854="","",IF(O5854&gt;AVERAGE('Base de datos limpia'!$O$2:$O$8001),"Alto","Normal"))
</f>
        <v>Normal</v>
      </c>
      <c r="T5854" s="35" t="str">
        <f t="shared" si="5"/>
        <v>Gamer moderado</v>
      </c>
      <c r="U5854" s="35"/>
    </row>
    <row r="5855">
      <c r="A5855" s="28">
        <v>5854.0</v>
      </c>
      <c r="B5855" s="28">
        <v>24.0</v>
      </c>
      <c r="C5855" s="28" t="str">
        <f>TRIM(PROPER('Base de datos cruda'!C5855))</f>
        <v>Male</v>
      </c>
      <c r="D5855" s="28">
        <v>2.69</v>
      </c>
      <c r="E5855" s="28">
        <v>6.05</v>
      </c>
      <c r="F5855" s="28">
        <v>8.43</v>
      </c>
      <c r="G5855" s="28">
        <v>69.39</v>
      </c>
      <c r="H5855" s="28" t="str">
        <f>TRIM(PROPER('Base de datos cruda'!H5855))</f>
        <v>Fps</v>
      </c>
      <c r="I5855" s="28">
        <v>2.71</v>
      </c>
      <c r="J5855" s="28">
        <v>6.45</v>
      </c>
      <c r="K5855" s="28">
        <v>283.31</v>
      </c>
      <c r="L5855" s="28">
        <f>IF('Base de datos cruda'!L5855&lt;0,,'Base de datos cruda'!L5855)</f>
        <v>9.82</v>
      </c>
      <c r="M5855" s="28" t="str">
        <f>IF(TRIM(PROPER('Base de datos cruda'!M5855))="High","Alto",IF(TRIM(PROPER('Base de datos cruda'!M5855))="Medium","Medio","Bajo"))</f>
        <v>Medio</v>
      </c>
      <c r="N5855" s="29">
        <v>73.99</v>
      </c>
      <c r="O5855" s="32">
        <f t="shared" si="1"/>
        <v>73.99</v>
      </c>
      <c r="P5855" s="33">
        <f t="shared" si="2"/>
        <v>9.14</v>
      </c>
      <c r="Q5855" s="34">
        <f t="shared" si="3"/>
        <v>2.249070632</v>
      </c>
      <c r="R5855" s="35" t="str">
        <f t="shared" si="4"/>
        <v>Alto</v>
      </c>
      <c r="S5855" s="35" t="str">
        <f>IF(O5855="","",IF(O5855&gt;AVERAGE('Base de datos limpia'!$O$2:$O$8001),"Alto","Normal"))
</f>
        <v>Alto</v>
      </c>
      <c r="T5855" s="35" t="str">
        <f t="shared" si="5"/>
        <v>Gamer intensivo</v>
      </c>
      <c r="U5855" s="35"/>
    </row>
    <row r="5856">
      <c r="A5856" s="28">
        <v>5855.0</v>
      </c>
      <c r="B5856" s="28">
        <v>22.0</v>
      </c>
      <c r="C5856" s="28" t="str">
        <f>TRIM(PROPER('Base de datos cruda'!C5856))</f>
        <v>Male</v>
      </c>
      <c r="D5856" s="28">
        <v>5.73</v>
      </c>
      <c r="E5856" s="28">
        <v>6.58</v>
      </c>
      <c r="F5856" s="28">
        <v>7.68</v>
      </c>
      <c r="G5856" s="28">
        <v>79.19</v>
      </c>
      <c r="H5856" s="28" t="str">
        <f>TRIM(PROPER('Base de datos cruda'!H5856))</f>
        <v>Rpg</v>
      </c>
      <c r="I5856" s="28">
        <v>2.27</v>
      </c>
      <c r="J5856" s="28">
        <v>10.27</v>
      </c>
      <c r="K5856" s="28">
        <v>266.48</v>
      </c>
      <c r="L5856" s="28">
        <f>IF('Base de datos cruda'!L5856&lt;0,,'Base de datos cruda'!L5856)</f>
        <v>14.32</v>
      </c>
      <c r="M5856" s="28" t="str">
        <f>IF(TRIM(PROPER('Base de datos cruda'!M5856))="High","Alto",IF(TRIM(PROPER('Base de datos cruda'!M5856))="Medium","Medio","Bajo"))</f>
        <v>Bajo</v>
      </c>
      <c r="N5856" s="29">
        <v>69.6560976653158</v>
      </c>
      <c r="O5856" s="32">
        <f t="shared" si="1"/>
        <v>69.65609767</v>
      </c>
      <c r="P5856" s="33">
        <f t="shared" si="2"/>
        <v>16</v>
      </c>
      <c r="Q5856" s="34">
        <f t="shared" si="3"/>
        <v>1.148342059</v>
      </c>
      <c r="R5856" s="35" t="str">
        <f t="shared" si="4"/>
        <v>Medio</v>
      </c>
      <c r="S5856" s="35" t="str">
        <f>IF(O5856="","",IF(O5856&gt;AVERAGE('Base de datos limpia'!$O$2:$O$8001),"Alto","Normal"))
</f>
        <v>Alto</v>
      </c>
      <c r="T5856" s="35" t="str">
        <f t="shared" si="5"/>
        <v>Gamer intensivo</v>
      </c>
      <c r="U5856" s="35"/>
    </row>
    <row r="5857">
      <c r="A5857" s="28">
        <v>5856.0</v>
      </c>
      <c r="B5857" s="28">
        <v>17.0</v>
      </c>
      <c r="C5857" s="28" t="str">
        <f>TRIM(PROPER('Base de datos cruda'!C5857))</f>
        <v>Female</v>
      </c>
      <c r="D5857" s="28">
        <v>3.86</v>
      </c>
      <c r="E5857" s="28">
        <v>9.82</v>
      </c>
      <c r="F5857" s="28">
        <v>6.88</v>
      </c>
      <c r="G5857" s="28">
        <v>72.79</v>
      </c>
      <c r="H5857" s="28" t="str">
        <f>TRIM(PROPER('Base de datos cruda'!H5857))</f>
        <v>Rpg</v>
      </c>
      <c r="I5857" s="28">
        <v>0.87</v>
      </c>
      <c r="J5857" s="28">
        <v>7.54</v>
      </c>
      <c r="K5857" s="28">
        <v>300.89</v>
      </c>
      <c r="L5857" s="28">
        <f>IF('Base de datos cruda'!L5857&lt;0,,'Base de datos cruda'!L5857)</f>
        <v>10.24</v>
      </c>
      <c r="M5857" s="28" t="str">
        <f>IF(TRIM(PROPER('Base de datos cruda'!M5857))="High","Alto",IF(TRIM(PROPER('Base de datos cruda'!M5857))="Medium","Medio","Bajo"))</f>
        <v>Medio</v>
      </c>
      <c r="N5857" s="29">
        <v>90.81</v>
      </c>
      <c r="O5857" s="32">
        <f t="shared" si="1"/>
        <v>90.81</v>
      </c>
      <c r="P5857" s="33">
        <f t="shared" si="2"/>
        <v>11.4</v>
      </c>
      <c r="Q5857" s="34">
        <f t="shared" si="3"/>
        <v>2.544041451</v>
      </c>
      <c r="R5857" s="35" t="str">
        <f t="shared" si="4"/>
        <v>Alto</v>
      </c>
      <c r="S5857" s="35" t="str">
        <f>IF(O5857="","",IF(O5857&gt;AVERAGE('Base de datos limpia'!$O$2:$O$8001),"Alto","Normal"))
</f>
        <v>Alto</v>
      </c>
      <c r="T5857" s="35" t="str">
        <f t="shared" si="5"/>
        <v>Gamer intensivo</v>
      </c>
      <c r="U5857" s="35"/>
    </row>
    <row r="5858">
      <c r="A5858" s="28">
        <v>5857.0</v>
      </c>
      <c r="B5858" s="28">
        <v>19.0</v>
      </c>
      <c r="C5858" s="28" t="str">
        <f>TRIM(PROPER('Base de datos cruda'!C5858))</f>
        <v>Female</v>
      </c>
      <c r="D5858" s="28">
        <v>5.01</v>
      </c>
      <c r="E5858" s="28">
        <v>3.81</v>
      </c>
      <c r="F5858" s="28">
        <v>7.37</v>
      </c>
      <c r="G5858" s="28">
        <v>82.39</v>
      </c>
      <c r="H5858" s="28" t="str">
        <f>TRIM(PROPER('Base de datos cruda'!H5858))</f>
        <v>Rpg</v>
      </c>
      <c r="I5858" s="28">
        <v>0.53</v>
      </c>
      <c r="J5858" s="28">
        <v>6.36</v>
      </c>
      <c r="K5858" s="28">
        <v>246.4</v>
      </c>
      <c r="L5858" s="28">
        <f>IF('Base de datos cruda'!L5858&lt;0,,'Base de datos cruda'!L5858)</f>
        <v>11.69</v>
      </c>
      <c r="M5858" s="28" t="str">
        <f>IF(TRIM(PROPER('Base de datos cruda'!M5858))="High","Alto",IF(TRIM(PROPER('Base de datos cruda'!M5858))="Medium","Medio","Bajo"))</f>
        <v>Bajo</v>
      </c>
      <c r="N5858" s="29">
        <v>52.0</v>
      </c>
      <c r="O5858" s="32">
        <f t="shared" si="1"/>
        <v>52</v>
      </c>
      <c r="P5858" s="33">
        <f t="shared" si="2"/>
        <v>11.37</v>
      </c>
      <c r="Q5858" s="34">
        <f t="shared" si="3"/>
        <v>0.7604790419</v>
      </c>
      <c r="R5858" s="35" t="str">
        <f t="shared" si="4"/>
        <v>Medio</v>
      </c>
      <c r="S5858" s="35" t="str">
        <f>IF(O5858="","",IF(O5858&gt;AVERAGE('Base de datos limpia'!$O$2:$O$8001),"Alto","Normal"))
</f>
        <v>Normal</v>
      </c>
      <c r="T5858" s="35" t="str">
        <f t="shared" si="5"/>
        <v>Gamer moderado</v>
      </c>
      <c r="U5858" s="35"/>
    </row>
    <row r="5859">
      <c r="A5859" s="28">
        <v>5858.0</v>
      </c>
      <c r="B5859" s="28">
        <v>20.0</v>
      </c>
      <c r="C5859" s="28" t="str">
        <f>TRIM(PROPER('Base de datos cruda'!C5859))</f>
        <v>Male</v>
      </c>
      <c r="D5859" s="28">
        <v>4.03</v>
      </c>
      <c r="E5859" s="28">
        <v>9.61</v>
      </c>
      <c r="F5859" s="28">
        <v>6.43</v>
      </c>
      <c r="G5859" s="28">
        <v>73.77</v>
      </c>
      <c r="H5859" s="28" t="str">
        <f>TRIM(PROPER('Base de datos cruda'!H5859))</f>
        <v>Rpg</v>
      </c>
      <c r="I5859" s="28">
        <v>0.72</v>
      </c>
      <c r="J5859" s="28">
        <v>7.0</v>
      </c>
      <c r="K5859" s="28">
        <v>282.56</v>
      </c>
      <c r="L5859" s="28">
        <f>IF('Base de datos cruda'!L5859&lt;0,,'Base de datos cruda'!L5859)</f>
        <v>8.26</v>
      </c>
      <c r="M5859" s="28" t="str">
        <f>IF(TRIM(PROPER('Base de datos cruda'!M5859))="High","Alto",IF(TRIM(PROPER('Base de datos cruda'!M5859))="Medium","Medio","Bajo"))</f>
        <v>Medio</v>
      </c>
      <c r="N5859" s="29">
        <v>85.72</v>
      </c>
      <c r="O5859" s="32">
        <f t="shared" si="1"/>
        <v>85.72</v>
      </c>
      <c r="P5859" s="33">
        <f t="shared" si="2"/>
        <v>11.03</v>
      </c>
      <c r="Q5859" s="34">
        <f t="shared" si="3"/>
        <v>2.384615385</v>
      </c>
      <c r="R5859" s="35" t="str">
        <f t="shared" si="4"/>
        <v>Alto</v>
      </c>
      <c r="S5859" s="35" t="str">
        <f>IF(O5859="","",IF(O5859&gt;AVERAGE('Base de datos limpia'!$O$2:$O$8001),"Alto","Normal"))
</f>
        <v>Alto</v>
      </c>
      <c r="T5859" s="35" t="str">
        <f t="shared" si="5"/>
        <v>Gamer intensivo</v>
      </c>
      <c r="U5859" s="35"/>
    </row>
    <row r="5860">
      <c r="A5860" s="28">
        <v>5859.0</v>
      </c>
      <c r="B5860" s="28">
        <v>18.0</v>
      </c>
      <c r="C5860" s="28" t="str">
        <f>TRIM(PROPER('Base de datos cruda'!C5860))</f>
        <v>Female</v>
      </c>
      <c r="D5860" s="28">
        <v>7.74</v>
      </c>
      <c r="E5860" s="28">
        <v>2.34</v>
      </c>
      <c r="F5860" s="28">
        <v>5.13</v>
      </c>
      <c r="G5860" s="28">
        <v>92.59</v>
      </c>
      <c r="H5860" s="28" t="str">
        <f>TRIM(PROPER('Base de datos cruda'!H5860))</f>
        <v>Casual</v>
      </c>
      <c r="I5860" s="28">
        <v>1.58</v>
      </c>
      <c r="J5860" s="28">
        <v>9.29</v>
      </c>
      <c r="K5860" s="28">
        <v>227.99</v>
      </c>
      <c r="L5860" s="28">
        <f>IF('Base de datos cruda'!L5860&lt;0,,'Base de datos cruda'!L5860)</f>
        <v>18.36</v>
      </c>
      <c r="M5860" s="28" t="str">
        <f>IF(TRIM(PROPER('Base de datos cruda'!M5860))="High","Alto",IF(TRIM(PROPER('Base de datos cruda'!M5860))="Medium","Medio","Bajo"))</f>
        <v>Bajo</v>
      </c>
      <c r="N5860" s="29">
        <v>15.88</v>
      </c>
      <c r="O5860" s="32">
        <f t="shared" si="1"/>
        <v>15.88</v>
      </c>
      <c r="P5860" s="33">
        <f t="shared" si="2"/>
        <v>17.03</v>
      </c>
      <c r="Q5860" s="34">
        <f t="shared" si="3"/>
        <v>0.3023255814</v>
      </c>
      <c r="R5860" s="35" t="str">
        <f t="shared" si="4"/>
        <v>Bajo</v>
      </c>
      <c r="S5860" s="35" t="str">
        <f>IF(O5860="","",IF(O5860&gt;AVERAGE('Base de datos limpia'!$O$2:$O$8001),"Alto","Normal"))
</f>
        <v>Normal</v>
      </c>
      <c r="T5860" s="35" t="str">
        <f t="shared" si="5"/>
        <v>Gamer casual</v>
      </c>
      <c r="U5860" s="35"/>
    </row>
    <row r="5861">
      <c r="A5861" s="28">
        <v>5860.0</v>
      </c>
      <c r="B5861" s="28">
        <v>24.0</v>
      </c>
      <c r="C5861" s="28" t="str">
        <f>TRIM(PROPER('Base de datos cruda'!C5861))</f>
        <v>Female</v>
      </c>
      <c r="D5861" s="28">
        <v>5.54</v>
      </c>
      <c r="E5861" s="28">
        <v>7.88</v>
      </c>
      <c r="F5861" s="28">
        <v>8.41</v>
      </c>
      <c r="G5861" s="28">
        <v>98.03</v>
      </c>
      <c r="H5861" s="28" t="str">
        <f>TRIM(PROPER('Base de datos cruda'!H5861))</f>
        <v>Rpg</v>
      </c>
      <c r="I5861" s="28">
        <v>2.26</v>
      </c>
      <c r="J5861" s="28">
        <v>9.79</v>
      </c>
      <c r="K5861" s="28">
        <v>259.08</v>
      </c>
      <c r="L5861" s="28">
        <f>IF('Base de datos cruda'!L5861&lt;0,,'Base de datos cruda'!L5861)</f>
        <v>12.06</v>
      </c>
      <c r="M5861" s="28" t="str">
        <f>IF(TRIM(PROPER('Base de datos cruda'!M5861))="High","Alto",IF(TRIM(PROPER('Base de datos cruda'!M5861))="Medium","Medio","Bajo"))</f>
        <v>Bajo</v>
      </c>
      <c r="N5861" s="29">
        <v>99.2177311783759</v>
      </c>
      <c r="O5861" s="32">
        <f t="shared" si="1"/>
        <v>99.21773118</v>
      </c>
      <c r="P5861" s="33">
        <f t="shared" si="2"/>
        <v>15.33</v>
      </c>
      <c r="Q5861" s="34">
        <f t="shared" si="3"/>
        <v>1.422382671</v>
      </c>
      <c r="R5861" s="35" t="str">
        <f t="shared" si="4"/>
        <v>Alto</v>
      </c>
      <c r="S5861" s="35" t="str">
        <f>IF(O5861="","",IF(O5861&gt;AVERAGE('Base de datos limpia'!$O$2:$O$8001),"Alto","Normal"))
</f>
        <v>Alto</v>
      </c>
      <c r="T5861" s="35" t="str">
        <f t="shared" si="5"/>
        <v>Gamer intensivo</v>
      </c>
      <c r="U5861" s="35"/>
    </row>
    <row r="5862">
      <c r="A5862" s="28">
        <v>5861.0</v>
      </c>
      <c r="B5862" s="28">
        <v>20.0</v>
      </c>
      <c r="C5862" s="28" t="str">
        <f>TRIM(PROPER('Base de datos cruda'!C5862))</f>
        <v>Female</v>
      </c>
      <c r="D5862" s="28">
        <v>2.01</v>
      </c>
      <c r="E5862" s="28">
        <v>6.7</v>
      </c>
      <c r="F5862" s="28">
        <v>6.66</v>
      </c>
      <c r="G5862" s="28">
        <v>76.16</v>
      </c>
      <c r="H5862" s="28" t="str">
        <f>TRIM(PROPER('Base de datos cruda'!H5862))</f>
        <v>Rpg</v>
      </c>
      <c r="I5862" s="28">
        <v>0.97</v>
      </c>
      <c r="J5862" s="28">
        <v>7.14</v>
      </c>
      <c r="K5862" s="28">
        <v>282.64</v>
      </c>
      <c r="L5862" s="28">
        <f>IF('Base de datos cruda'!L5862&lt;0,,'Base de datos cruda'!L5862)</f>
        <v>8.8</v>
      </c>
      <c r="M5862" s="28" t="str">
        <f>IF(TRIM(PROPER('Base de datos cruda'!M5862))="High","Alto",IF(TRIM(PROPER('Base de datos cruda'!M5862))="Medium","Medio","Bajo"))</f>
        <v>Medio</v>
      </c>
      <c r="N5862" s="29">
        <v>93.15</v>
      </c>
      <c r="O5862" s="32">
        <f t="shared" si="1"/>
        <v>93.15</v>
      </c>
      <c r="P5862" s="33">
        <f t="shared" si="2"/>
        <v>9.15</v>
      </c>
      <c r="Q5862" s="34">
        <f t="shared" si="3"/>
        <v>3.333333333</v>
      </c>
      <c r="R5862" s="35" t="str">
        <f t="shared" si="4"/>
        <v>Alto</v>
      </c>
      <c r="S5862" s="35" t="str">
        <f>IF(O5862="","",IF(O5862&gt;AVERAGE('Base de datos limpia'!$O$2:$O$8001),"Alto","Normal"))
</f>
        <v>Alto</v>
      </c>
      <c r="T5862" s="35" t="str">
        <f t="shared" si="5"/>
        <v>Gamer intensivo</v>
      </c>
      <c r="U5862" s="35"/>
    </row>
    <row r="5863">
      <c r="A5863" s="28">
        <v>5862.0</v>
      </c>
      <c r="B5863" s="28">
        <v>17.0</v>
      </c>
      <c r="C5863" s="28" t="str">
        <f>TRIM(PROPER('Base de datos cruda'!C5863))</f>
        <v>Male</v>
      </c>
      <c r="D5863" s="28">
        <v>7.28</v>
      </c>
      <c r="E5863" s="28">
        <v>8.35</v>
      </c>
      <c r="F5863" s="28">
        <v>6.97</v>
      </c>
      <c r="G5863" s="28">
        <v>61.98</v>
      </c>
      <c r="H5863" s="28" t="str">
        <f>TRIM(PROPER('Base de datos cruda'!H5863))</f>
        <v>Fps</v>
      </c>
      <c r="I5863" s="28">
        <v>3.78</v>
      </c>
      <c r="J5863" s="28">
        <v>8.86</v>
      </c>
      <c r="K5863" s="28">
        <v>246.19</v>
      </c>
      <c r="L5863" s="28">
        <f>IF('Base de datos cruda'!L5863&lt;0,,'Base de datos cruda'!L5863)</f>
        <v>16.94</v>
      </c>
      <c r="M5863" s="28" t="str">
        <f>IF(TRIM(PROPER('Base de datos cruda'!M5863))="High","Alto",IF(TRIM(PROPER('Base de datos cruda'!M5863))="Medium","Medio","Bajo"))</f>
        <v>Bajo</v>
      </c>
      <c r="N5863" s="29">
        <v>74.2270509840999</v>
      </c>
      <c r="O5863" s="32">
        <f t="shared" si="1"/>
        <v>74.22705098</v>
      </c>
      <c r="P5863" s="33">
        <f t="shared" si="2"/>
        <v>16.14</v>
      </c>
      <c r="Q5863" s="34">
        <f t="shared" si="3"/>
        <v>1.146978022</v>
      </c>
      <c r="R5863" s="35" t="str">
        <f t="shared" si="4"/>
        <v>Alto</v>
      </c>
      <c r="S5863" s="35" t="str">
        <f>IF(O5863="","",IF(O5863&gt;AVERAGE('Base de datos limpia'!$O$2:$O$8001),"Alto","Normal"))
</f>
        <v>Alto</v>
      </c>
      <c r="T5863" s="35" t="str">
        <f t="shared" si="5"/>
        <v>Gamer intensivo</v>
      </c>
      <c r="U5863" s="35"/>
    </row>
    <row r="5864">
      <c r="A5864" s="28">
        <v>5863.0</v>
      </c>
      <c r="B5864" s="28">
        <v>18.0</v>
      </c>
      <c r="C5864" s="28" t="str">
        <f>TRIM(PROPER('Base de datos cruda'!C5864))</f>
        <v>Other</v>
      </c>
      <c r="D5864" s="28">
        <v>2.35</v>
      </c>
      <c r="E5864" s="28">
        <v>1.26</v>
      </c>
      <c r="F5864" s="28">
        <v>8.95</v>
      </c>
      <c r="G5864" s="28">
        <v>69.58</v>
      </c>
      <c r="H5864" s="28" t="str">
        <f>TRIM(PROPER('Base de datos cruda'!H5864))</f>
        <v>Fps</v>
      </c>
      <c r="I5864" s="28">
        <v>0.97</v>
      </c>
      <c r="J5864" s="28">
        <v>3.68</v>
      </c>
      <c r="K5864" s="28">
        <v>269.59</v>
      </c>
      <c r="L5864" s="28">
        <f>IF('Base de datos cruda'!L5864&lt;0,,'Base de datos cruda'!L5864)</f>
        <v>0.95</v>
      </c>
      <c r="M5864" s="28" t="str">
        <f>IF(TRIM(PROPER('Base de datos cruda'!M5864))="High","Alto",IF(TRIM(PROPER('Base de datos cruda'!M5864))="Medium","Medio","Bajo"))</f>
        <v>Medio</v>
      </c>
      <c r="N5864" s="29">
        <v>46.24</v>
      </c>
      <c r="O5864" s="32">
        <f t="shared" si="1"/>
        <v>46.24</v>
      </c>
      <c r="P5864" s="33">
        <f t="shared" si="2"/>
        <v>6.03</v>
      </c>
      <c r="Q5864" s="34">
        <f t="shared" si="3"/>
        <v>0.5361702128</v>
      </c>
      <c r="R5864" s="35" t="str">
        <f t="shared" si="4"/>
        <v>Bajo</v>
      </c>
      <c r="S5864" s="35" t="str">
        <f>IF(O5864="","",IF(O5864&gt;AVERAGE('Base de datos limpia'!$O$2:$O$8001),"Alto","Normal"))
</f>
        <v>Normal</v>
      </c>
      <c r="T5864" s="35" t="str">
        <f t="shared" si="5"/>
        <v>Gamer casual</v>
      </c>
      <c r="U5864" s="35"/>
    </row>
    <row r="5865">
      <c r="A5865" s="28">
        <v>5864.0</v>
      </c>
      <c r="B5865" s="28">
        <v>24.0</v>
      </c>
      <c r="C5865" s="28" t="str">
        <f>TRIM(PROPER('Base de datos cruda'!C5865))</f>
        <v>Female</v>
      </c>
      <c r="D5865" s="28">
        <v>2.97</v>
      </c>
      <c r="E5865" s="28">
        <v>1.7</v>
      </c>
      <c r="F5865" s="28">
        <v>8.93</v>
      </c>
      <c r="G5865" s="28">
        <v>64.07</v>
      </c>
      <c r="H5865" s="28" t="str">
        <f>TRIM(PROPER('Base de datos cruda'!H5865))</f>
        <v>Rpg</v>
      </c>
      <c r="I5865" s="28">
        <v>0.62</v>
      </c>
      <c r="J5865" s="28">
        <v>6.0</v>
      </c>
      <c r="K5865" s="28">
        <v>271.21</v>
      </c>
      <c r="L5865" s="28">
        <f>IF('Base de datos cruda'!L5865&lt;0,,'Base de datos cruda'!L5865)</f>
        <v>9.07</v>
      </c>
      <c r="M5865" s="28" t="str">
        <f>IF(TRIM(PROPER('Base de datos cruda'!M5865))="High","Alto",IF(TRIM(PROPER('Base de datos cruda'!M5865))="Medium","Medio","Bajo"))</f>
        <v>Medio</v>
      </c>
      <c r="N5865" s="29">
        <v>60.29</v>
      </c>
      <c r="O5865" s="32">
        <f t="shared" si="1"/>
        <v>60.29</v>
      </c>
      <c r="P5865" s="33">
        <f t="shared" si="2"/>
        <v>8.97</v>
      </c>
      <c r="Q5865" s="34">
        <f t="shared" si="3"/>
        <v>0.5723905724</v>
      </c>
      <c r="R5865" s="35" t="str">
        <f t="shared" si="4"/>
        <v>Medio</v>
      </c>
      <c r="S5865" s="35" t="str">
        <f>IF(O5865="","",IF(O5865&gt;AVERAGE('Base de datos limpia'!$O$2:$O$8001),"Alto","Normal"))
</f>
        <v>Normal</v>
      </c>
      <c r="T5865" s="35" t="str">
        <f t="shared" si="5"/>
        <v>Gamer casual</v>
      </c>
      <c r="U5865" s="35"/>
    </row>
    <row r="5866">
      <c r="A5866" s="28">
        <v>5865.0</v>
      </c>
      <c r="B5866" s="28">
        <v>22.0</v>
      </c>
      <c r="C5866" s="28" t="str">
        <f>TRIM(PROPER('Base de datos cruda'!C5866))</f>
        <v>Male</v>
      </c>
      <c r="D5866" s="28">
        <v>0.82</v>
      </c>
      <c r="E5866" s="28">
        <v>1.63</v>
      </c>
      <c r="F5866" s="28">
        <v>6.93</v>
      </c>
      <c r="G5866" s="28">
        <v>73.79</v>
      </c>
      <c r="H5866" s="28" t="str">
        <f>TRIM(PROPER('Base de datos cruda'!H5866))</f>
        <v>Casual</v>
      </c>
      <c r="I5866" s="28">
        <v>4.97</v>
      </c>
      <c r="J5866" s="28">
        <v>3.34</v>
      </c>
      <c r="K5866" s="28">
        <v>307.46</v>
      </c>
      <c r="L5866" s="28">
        <f>IF('Base de datos cruda'!L5866&lt;0,,'Base de datos cruda'!L5866)</f>
        <v>3.37</v>
      </c>
      <c r="M5866" s="28" t="str">
        <f>IF(TRIM(PROPER('Base de datos cruda'!M5866))="High","Alto",IF(TRIM(PROPER('Base de datos cruda'!M5866))="Medium","Medio","Bajo"))</f>
        <v>Medio</v>
      </c>
      <c r="N5866" s="29">
        <v>61.83</v>
      </c>
      <c r="O5866" s="32">
        <f t="shared" si="1"/>
        <v>61.83</v>
      </c>
      <c r="P5866" s="33">
        <f t="shared" si="2"/>
        <v>4.16</v>
      </c>
      <c r="Q5866" s="34">
        <f t="shared" si="3"/>
        <v>1.987804878</v>
      </c>
      <c r="R5866" s="35" t="str">
        <f t="shared" si="4"/>
        <v>Medio</v>
      </c>
      <c r="S5866" s="35" t="str">
        <f>IF(O5866="","",IF(O5866&gt;AVERAGE('Base de datos limpia'!$O$2:$O$8001),"Alto","Normal"))
</f>
        <v>Normal</v>
      </c>
      <c r="T5866" s="35" t="str">
        <f t="shared" si="5"/>
        <v>Gamer casual</v>
      </c>
      <c r="U5866" s="35"/>
    </row>
    <row r="5867">
      <c r="A5867" s="28">
        <v>5866.0</v>
      </c>
      <c r="B5867" s="28">
        <v>17.0</v>
      </c>
      <c r="C5867" s="28" t="str">
        <f>TRIM(PROPER('Base de datos cruda'!C5867))</f>
        <v>Male</v>
      </c>
      <c r="D5867" s="28">
        <v>7.2</v>
      </c>
      <c r="E5867" s="28">
        <v>6.34</v>
      </c>
      <c r="F5867" s="28">
        <v>4.17</v>
      </c>
      <c r="G5867" s="28">
        <v>85.8</v>
      </c>
      <c r="H5867" s="28" t="str">
        <f>TRIM(PROPER('Base de datos cruda'!H5867))</f>
        <v>Casual</v>
      </c>
      <c r="I5867" s="28">
        <v>2.24</v>
      </c>
      <c r="J5867" s="28">
        <v>9.5</v>
      </c>
      <c r="K5867" s="28">
        <v>227.67</v>
      </c>
      <c r="L5867" s="28">
        <f>IF('Base de datos cruda'!L5867&lt;0,,'Base de datos cruda'!L5867)</f>
        <v>18.22</v>
      </c>
      <c r="M5867" s="28" t="str">
        <f>IF(TRIM(PROPER('Base de datos cruda'!M5867))="High","Alto",IF(TRIM(PROPER('Base de datos cruda'!M5867))="Medium","Medio","Bajo"))</f>
        <v>Bajo</v>
      </c>
      <c r="N5867" s="29">
        <v>50.009461081162</v>
      </c>
      <c r="O5867" s="32">
        <f t="shared" si="1"/>
        <v>50.00946108</v>
      </c>
      <c r="P5867" s="33">
        <f t="shared" si="2"/>
        <v>16.7</v>
      </c>
      <c r="Q5867" s="34">
        <f t="shared" si="3"/>
        <v>0.8805555556</v>
      </c>
      <c r="R5867" s="35" t="str">
        <f t="shared" si="4"/>
        <v>Medio</v>
      </c>
      <c r="S5867" s="35" t="str">
        <f>IF(O5867="","",IF(O5867&gt;AVERAGE('Base de datos limpia'!$O$2:$O$8001),"Alto","Normal"))
</f>
        <v>Normal</v>
      </c>
      <c r="T5867" s="35" t="str">
        <f t="shared" si="5"/>
        <v>Gamer intensivo</v>
      </c>
      <c r="U5867" s="35"/>
    </row>
    <row r="5868">
      <c r="A5868" s="28">
        <v>5867.0</v>
      </c>
      <c r="B5868" s="28">
        <v>24.0</v>
      </c>
      <c r="C5868" s="28" t="str">
        <f>TRIM(PROPER('Base de datos cruda'!C5868))</f>
        <v>Male</v>
      </c>
      <c r="D5868" s="28">
        <v>2.29</v>
      </c>
      <c r="E5868" s="28">
        <v>6.43</v>
      </c>
      <c r="F5868" s="28">
        <v>5.98</v>
      </c>
      <c r="G5868" s="28">
        <v>80.76</v>
      </c>
      <c r="H5868" s="28" t="str">
        <f>TRIM(PROPER('Base de datos cruda'!H5868))</f>
        <v>Casual</v>
      </c>
      <c r="I5868" s="28">
        <v>0.85</v>
      </c>
      <c r="J5868" s="28">
        <v>4.35</v>
      </c>
      <c r="K5868" s="28">
        <v>292.78</v>
      </c>
      <c r="L5868" s="28">
        <f>IF('Base de datos cruda'!L5868&lt;0,,'Base de datos cruda'!L5868)</f>
        <v>9.08</v>
      </c>
      <c r="M5868" s="28" t="str">
        <f>IF(TRIM(PROPER('Base de datos cruda'!M5868))="High","Alto",IF(TRIM(PROPER('Base de datos cruda'!M5868))="Medium","Medio","Bajo"))</f>
        <v>Medio</v>
      </c>
      <c r="N5868" s="29">
        <v>77.31</v>
      </c>
      <c r="O5868" s="32">
        <f t="shared" si="1"/>
        <v>77.31</v>
      </c>
      <c r="P5868" s="33">
        <f t="shared" si="2"/>
        <v>6.64</v>
      </c>
      <c r="Q5868" s="34">
        <f t="shared" si="3"/>
        <v>2.807860262</v>
      </c>
      <c r="R5868" s="35" t="str">
        <f t="shared" si="4"/>
        <v>Alto</v>
      </c>
      <c r="S5868" s="35" t="str">
        <f>IF(O5868="","",IF(O5868&gt;AVERAGE('Base de datos limpia'!$O$2:$O$8001),"Alto","Normal"))
</f>
        <v>Alto</v>
      </c>
      <c r="T5868" s="35" t="str">
        <f t="shared" si="5"/>
        <v>Gamer intensivo</v>
      </c>
      <c r="U5868" s="35"/>
    </row>
    <row r="5869">
      <c r="A5869" s="28">
        <v>5868.0</v>
      </c>
      <c r="B5869" s="28">
        <v>19.0</v>
      </c>
      <c r="C5869" s="28" t="str">
        <f>TRIM(PROPER('Base de datos cruda'!C5869))</f>
        <v>Female</v>
      </c>
      <c r="D5869" s="28">
        <v>2.07</v>
      </c>
      <c r="E5869" s="28">
        <v>9.15</v>
      </c>
      <c r="F5869" s="28">
        <v>8.69</v>
      </c>
      <c r="G5869" s="28">
        <v>69.72</v>
      </c>
      <c r="H5869" s="28" t="str">
        <f>TRIM(PROPER('Base de datos cruda'!H5869))</f>
        <v>Rpg</v>
      </c>
      <c r="I5869" s="28">
        <v>4.47</v>
      </c>
      <c r="J5869" s="28">
        <v>4.65</v>
      </c>
      <c r="K5869" s="28">
        <v>288.31</v>
      </c>
      <c r="L5869" s="28">
        <f>IF('Base de datos cruda'!L5869&lt;0,,'Base de datos cruda'!L5869)</f>
        <v>5.65</v>
      </c>
      <c r="M5869" s="28" t="str">
        <f>IF(TRIM(PROPER('Base de datos cruda'!M5869))="High","Alto",IF(TRIM(PROPER('Base de datos cruda'!M5869))="Medium","Medio","Bajo"))</f>
        <v>Medio</v>
      </c>
      <c r="N5869" s="29">
        <v>100.0</v>
      </c>
      <c r="O5869" s="32">
        <f t="shared" si="1"/>
        <v>100</v>
      </c>
      <c r="P5869" s="33">
        <f t="shared" si="2"/>
        <v>6.72</v>
      </c>
      <c r="Q5869" s="34">
        <f t="shared" si="3"/>
        <v>4.420289855</v>
      </c>
      <c r="R5869" s="35" t="str">
        <f t="shared" si="4"/>
        <v>Alto</v>
      </c>
      <c r="S5869" s="35" t="str">
        <f>IF(O5869="","",IF(O5869&gt;AVERAGE('Base de datos limpia'!$O$2:$O$8001),"Alto","Normal"))
</f>
        <v>Alto</v>
      </c>
      <c r="T5869" s="35" t="str">
        <f t="shared" si="5"/>
        <v>Gamer intensivo</v>
      </c>
      <c r="U5869" s="35"/>
    </row>
    <row r="5870">
      <c r="A5870" s="28">
        <v>5869.0</v>
      </c>
      <c r="B5870" s="28">
        <v>24.0</v>
      </c>
      <c r="C5870" s="28" t="str">
        <f>TRIM(PROPER('Base de datos cruda'!C5870))</f>
        <v>Male</v>
      </c>
      <c r="D5870" s="28">
        <v>7.36</v>
      </c>
      <c r="E5870" s="28">
        <v>5.21</v>
      </c>
      <c r="F5870" s="28">
        <v>5.44</v>
      </c>
      <c r="G5870" s="28">
        <v>90.69</v>
      </c>
      <c r="H5870" s="28" t="str">
        <f>TRIM(PROPER('Base de datos cruda'!H5870))</f>
        <v>Fps</v>
      </c>
      <c r="I5870" s="28">
        <v>1.16</v>
      </c>
      <c r="J5870" s="28">
        <v>13.19</v>
      </c>
      <c r="K5870" s="28">
        <v>228.11</v>
      </c>
      <c r="L5870" s="28">
        <f>IF('Base de datos cruda'!L5870&lt;0,,'Base de datos cruda'!L5870)</f>
        <v>18.35</v>
      </c>
      <c r="M5870" s="28" t="str">
        <f>IF(TRIM(PROPER('Base de datos cruda'!M5870))="High","Alto",IF(TRIM(PROPER('Base de datos cruda'!M5870))="Medium","Medio","Bajo"))</f>
        <v>Bajo</v>
      </c>
      <c r="N5870" s="29">
        <v>45.24</v>
      </c>
      <c r="O5870" s="32">
        <f t="shared" si="1"/>
        <v>45.24</v>
      </c>
      <c r="P5870" s="33">
        <f t="shared" si="2"/>
        <v>20.55</v>
      </c>
      <c r="Q5870" s="34">
        <f t="shared" si="3"/>
        <v>0.7078804348</v>
      </c>
      <c r="R5870" s="35" t="str">
        <f t="shared" si="4"/>
        <v>Bajo</v>
      </c>
      <c r="S5870" s="35" t="str">
        <f>IF(O5870="","",IF(O5870&gt;AVERAGE('Base de datos limpia'!$O$2:$O$8001),"Alto","Normal"))
</f>
        <v>Normal</v>
      </c>
      <c r="T5870" s="35" t="str">
        <f t="shared" si="5"/>
        <v>Gamer moderado</v>
      </c>
      <c r="U5870" s="35"/>
    </row>
    <row r="5871">
      <c r="A5871" s="28">
        <v>5870.0</v>
      </c>
      <c r="B5871" s="28">
        <v>17.0</v>
      </c>
      <c r="C5871" s="28" t="str">
        <f>TRIM(PROPER('Base de datos cruda'!C5871))</f>
        <v>Female</v>
      </c>
      <c r="D5871" s="28">
        <v>6.44</v>
      </c>
      <c r="E5871" s="28">
        <v>1.61</v>
      </c>
      <c r="F5871" s="28">
        <v>9.0</v>
      </c>
      <c r="G5871" s="28">
        <v>65.26</v>
      </c>
      <c r="H5871" s="28" t="str">
        <f>TRIM(PROPER('Base de datos cruda'!H5871))</f>
        <v>Rpg</v>
      </c>
      <c r="I5871" s="28">
        <v>4.63</v>
      </c>
      <c r="J5871" s="28">
        <v>11.73</v>
      </c>
      <c r="K5871" s="28">
        <v>240.88</v>
      </c>
      <c r="L5871" s="28">
        <f>IF('Base de datos cruda'!L5871&lt;0,,'Base de datos cruda'!L5871)</f>
        <v>12.96</v>
      </c>
      <c r="M5871" s="28" t="str">
        <f>IF(TRIM(PROPER('Base de datos cruda'!M5871))="High","Alto",IF(TRIM(PROPER('Base de datos cruda'!M5871))="Medium","Medio","Bajo"))</f>
        <v>Bajo</v>
      </c>
      <c r="N5871" s="29">
        <v>34.48</v>
      </c>
      <c r="O5871" s="32">
        <f t="shared" si="1"/>
        <v>34.48</v>
      </c>
      <c r="P5871" s="33">
        <f t="shared" si="2"/>
        <v>18.17</v>
      </c>
      <c r="Q5871" s="34">
        <f t="shared" si="3"/>
        <v>0.25</v>
      </c>
      <c r="R5871" s="35" t="str">
        <f t="shared" si="4"/>
        <v>Bajo</v>
      </c>
      <c r="S5871" s="35" t="str">
        <f>IF(O5871="","",IF(O5871&gt;AVERAGE('Base de datos limpia'!$O$2:$O$8001),"Alto","Normal"))
</f>
        <v>Normal</v>
      </c>
      <c r="T5871" s="35" t="str">
        <f t="shared" si="5"/>
        <v>Gamer casual</v>
      </c>
      <c r="U5871" s="35"/>
    </row>
    <row r="5872">
      <c r="A5872" s="28">
        <v>5871.0</v>
      </c>
      <c r="B5872" s="28">
        <v>19.0</v>
      </c>
      <c r="C5872" s="28" t="str">
        <f>TRIM(PROPER('Base de datos cruda'!C5872))</f>
        <v>Male</v>
      </c>
      <c r="D5872" s="28">
        <v>1.13</v>
      </c>
      <c r="E5872" s="28">
        <v>2.89</v>
      </c>
      <c r="F5872" s="28">
        <v>4.42</v>
      </c>
      <c r="G5872" s="28">
        <v>69.13</v>
      </c>
      <c r="H5872" s="28" t="str">
        <f>TRIM(PROPER('Base de datos cruda'!H5872))</f>
        <v>Fps</v>
      </c>
      <c r="I5872" s="28">
        <v>0.59</v>
      </c>
      <c r="J5872" s="28">
        <v>5.14</v>
      </c>
      <c r="K5872" s="28">
        <v>304.21</v>
      </c>
      <c r="L5872" s="28">
        <f>IF('Base de datos cruda'!L5872&lt;0,,'Base de datos cruda'!L5872)</f>
        <v>3.93</v>
      </c>
      <c r="M5872" s="28" t="str">
        <f>IF(TRIM(PROPER('Base de datos cruda'!M5872))="High","Alto",IF(TRIM(PROPER('Base de datos cruda'!M5872))="Medium","Medio","Bajo"))</f>
        <v>Medio</v>
      </c>
      <c r="N5872" s="29">
        <v>73.8974622172438</v>
      </c>
      <c r="O5872" s="32">
        <f t="shared" si="1"/>
        <v>73.89746222</v>
      </c>
      <c r="P5872" s="33">
        <f t="shared" si="2"/>
        <v>6.27</v>
      </c>
      <c r="Q5872" s="34">
        <f t="shared" si="3"/>
        <v>2.557522124</v>
      </c>
      <c r="R5872" s="35" t="str">
        <f t="shared" si="4"/>
        <v>Alto</v>
      </c>
      <c r="S5872" s="35" t="str">
        <f>IF(O5872="","",IF(O5872&gt;AVERAGE('Base de datos limpia'!$O$2:$O$8001),"Alto","Normal"))
</f>
        <v>Alto</v>
      </c>
      <c r="T5872" s="35" t="str">
        <f t="shared" si="5"/>
        <v>Gamer casual</v>
      </c>
      <c r="U5872" s="35"/>
    </row>
    <row r="5873">
      <c r="A5873" s="28">
        <v>5872.0</v>
      </c>
      <c r="B5873" s="28">
        <v>20.0</v>
      </c>
      <c r="C5873" s="28" t="str">
        <f>TRIM(PROPER('Base de datos cruda'!C5873))</f>
        <v>Female</v>
      </c>
      <c r="D5873" s="28">
        <v>6.15</v>
      </c>
      <c r="E5873" s="28">
        <v>1.07</v>
      </c>
      <c r="F5873" s="28">
        <v>6.84</v>
      </c>
      <c r="G5873" s="28">
        <v>87.04</v>
      </c>
      <c r="H5873" s="28" t="str">
        <f>TRIM(PROPER('Base de datos cruda'!H5873))</f>
        <v>Rpg</v>
      </c>
      <c r="I5873" s="28">
        <v>4.21</v>
      </c>
      <c r="J5873" s="28">
        <v>11.15</v>
      </c>
      <c r="K5873" s="28">
        <v>247.69</v>
      </c>
      <c r="L5873" s="28">
        <f>IF('Base de datos cruda'!L5873&lt;0,,'Base de datos cruda'!L5873)</f>
        <v>18.11</v>
      </c>
      <c r="M5873" s="28" t="str">
        <f>IF(TRIM(PROPER('Base de datos cruda'!M5873))="High","Alto",IF(TRIM(PROPER('Base de datos cruda'!M5873))="Medium","Medio","Bajo"))</f>
        <v>Bajo</v>
      </c>
      <c r="N5873" s="29">
        <v>33.46</v>
      </c>
      <c r="O5873" s="32">
        <f t="shared" si="1"/>
        <v>33.46</v>
      </c>
      <c r="P5873" s="33">
        <f t="shared" si="2"/>
        <v>17.3</v>
      </c>
      <c r="Q5873" s="34">
        <f t="shared" si="3"/>
        <v>0.1739837398</v>
      </c>
      <c r="R5873" s="35" t="str">
        <f t="shared" si="4"/>
        <v>Bajo</v>
      </c>
      <c r="S5873" s="35" t="str">
        <f>IF(O5873="","",IF(O5873&gt;AVERAGE('Base de datos limpia'!$O$2:$O$8001),"Alto","Normal"))
</f>
        <v>Normal</v>
      </c>
      <c r="T5873" s="35" t="str">
        <f t="shared" si="5"/>
        <v>Gamer casual</v>
      </c>
      <c r="U5873" s="35"/>
    </row>
    <row r="5874">
      <c r="A5874" s="28">
        <v>5873.0</v>
      </c>
      <c r="B5874" s="28">
        <v>17.0</v>
      </c>
      <c r="C5874" s="28" t="str">
        <f>TRIM(PROPER('Base de datos cruda'!C5874))</f>
        <v>Male</v>
      </c>
      <c r="D5874" s="28">
        <v>7.3</v>
      </c>
      <c r="E5874" s="28">
        <v>7.99</v>
      </c>
      <c r="F5874" s="28">
        <v>6.58</v>
      </c>
      <c r="G5874" s="28">
        <v>67.89</v>
      </c>
      <c r="H5874" s="28" t="str">
        <f>TRIM(PROPER('Base de datos cruda'!H5874))</f>
        <v>Fps</v>
      </c>
      <c r="I5874" s="28">
        <v>0.92</v>
      </c>
      <c r="J5874" s="28">
        <v>8.37</v>
      </c>
      <c r="K5874" s="28">
        <v>241.36</v>
      </c>
      <c r="L5874" s="28">
        <f>IF('Base de datos cruda'!L5874&lt;0,,'Base de datos cruda'!L5874)</f>
        <v>15.14</v>
      </c>
      <c r="M5874" s="28" t="str">
        <f>IF(TRIM(PROPER('Base de datos cruda'!M5874))="High","Alto",IF(TRIM(PROPER('Base de datos cruda'!M5874))="Medium","Medio","Bajo"))</f>
        <v>Bajo</v>
      </c>
      <c r="N5874" s="29">
        <v>67.9123077067177</v>
      </c>
      <c r="O5874" s="32">
        <f t="shared" si="1"/>
        <v>67.91230771</v>
      </c>
      <c r="P5874" s="33">
        <f t="shared" si="2"/>
        <v>15.67</v>
      </c>
      <c r="Q5874" s="34">
        <f t="shared" si="3"/>
        <v>1.094520548</v>
      </c>
      <c r="R5874" s="35" t="str">
        <f t="shared" si="4"/>
        <v>Medio</v>
      </c>
      <c r="S5874" s="35" t="str">
        <f>IF(O5874="","",IF(O5874&gt;AVERAGE('Base de datos limpia'!$O$2:$O$8001),"Alto","Normal"))
</f>
        <v>Alto</v>
      </c>
      <c r="T5874" s="35" t="str">
        <f t="shared" si="5"/>
        <v>Gamer intensivo</v>
      </c>
      <c r="U5874" s="35"/>
    </row>
    <row r="5875">
      <c r="A5875" s="28">
        <v>5874.0</v>
      </c>
      <c r="B5875" s="28">
        <v>16.0</v>
      </c>
      <c r="C5875" s="28" t="str">
        <f>TRIM(PROPER('Base de datos cruda'!C5875))</f>
        <v>Female</v>
      </c>
      <c r="D5875" s="28">
        <v>0.63</v>
      </c>
      <c r="E5875" s="28">
        <v>8.34</v>
      </c>
      <c r="F5875" s="28">
        <v>5.28</v>
      </c>
      <c r="G5875" s="28">
        <v>87.15</v>
      </c>
      <c r="H5875" s="28" t="str">
        <f>TRIM(PROPER('Base de datos cruda'!H5875))</f>
        <v>Fps</v>
      </c>
      <c r="I5875" s="28">
        <v>4.69</v>
      </c>
      <c r="J5875" s="28">
        <v>2.19</v>
      </c>
      <c r="K5875" s="28">
        <v>304.9</v>
      </c>
      <c r="L5875" s="28">
        <f>IF('Base de datos cruda'!L5875&lt;0,,'Base de datos cruda'!L5875)</f>
        <v>3.89</v>
      </c>
      <c r="M5875" s="28" t="str">
        <f>IF(TRIM(PROPER('Base de datos cruda'!M5875))="High","Alto",IF(TRIM(PROPER('Base de datos cruda'!M5875))="Medium","Medio","Bajo"))</f>
        <v>Alto</v>
      </c>
      <c r="N5875" s="29">
        <v>99.47</v>
      </c>
      <c r="O5875" s="32">
        <f t="shared" si="1"/>
        <v>99.47</v>
      </c>
      <c r="P5875" s="33">
        <f t="shared" si="2"/>
        <v>2.82</v>
      </c>
      <c r="Q5875" s="34">
        <f t="shared" si="3"/>
        <v>13.23809524</v>
      </c>
      <c r="R5875" s="35" t="str">
        <f t="shared" si="4"/>
        <v>Alto</v>
      </c>
      <c r="S5875" s="35" t="str">
        <f>IF(O5875="","",IF(O5875&gt;AVERAGE('Base de datos limpia'!$O$2:$O$8001),"Alto","Normal"))
</f>
        <v>Alto</v>
      </c>
      <c r="T5875" s="35" t="str">
        <f t="shared" si="5"/>
        <v>Gamer intensivo</v>
      </c>
      <c r="U5875" s="35"/>
    </row>
    <row r="5876">
      <c r="A5876" s="28">
        <v>5875.0</v>
      </c>
      <c r="B5876" s="28">
        <v>22.0</v>
      </c>
      <c r="C5876" s="28" t="str">
        <f>TRIM(PROPER('Base de datos cruda'!C5876))</f>
        <v>Female</v>
      </c>
      <c r="D5876" s="28">
        <v>6.6</v>
      </c>
      <c r="E5876" s="28">
        <v>9.98</v>
      </c>
      <c r="F5876" s="28">
        <v>8.74</v>
      </c>
      <c r="G5876" s="28">
        <v>99.08</v>
      </c>
      <c r="H5876" s="28" t="str">
        <f>TRIM(PROPER('Base de datos cruda'!H5876))</f>
        <v>Rpg</v>
      </c>
      <c r="I5876" s="28">
        <v>2.87</v>
      </c>
      <c r="J5876" s="28">
        <v>9.06</v>
      </c>
      <c r="K5876" s="28">
        <v>254.28</v>
      </c>
      <c r="L5876" s="28">
        <f>IF('Base de datos cruda'!L5876&lt;0,,'Base de datos cruda'!L5876)</f>
        <v>14.39</v>
      </c>
      <c r="M5876" s="28" t="str">
        <f>IF(TRIM(PROPER('Base de datos cruda'!M5876))="High","Alto",IF(TRIM(PROPER('Base de datos cruda'!M5876))="Medium","Medio","Bajo"))</f>
        <v>Bajo</v>
      </c>
      <c r="N5876" s="29">
        <v>92.7275915767507</v>
      </c>
      <c r="O5876" s="32">
        <f t="shared" si="1"/>
        <v>92.72759158</v>
      </c>
      <c r="P5876" s="33">
        <f t="shared" si="2"/>
        <v>15.66</v>
      </c>
      <c r="Q5876" s="34">
        <f t="shared" si="3"/>
        <v>1.512121212</v>
      </c>
      <c r="R5876" s="35" t="str">
        <f t="shared" si="4"/>
        <v>Alto</v>
      </c>
      <c r="S5876" s="35" t="str">
        <f>IF(O5876="","",IF(O5876&gt;AVERAGE('Base de datos limpia'!$O$2:$O$8001),"Alto","Normal"))
</f>
        <v>Alto</v>
      </c>
      <c r="T5876" s="35" t="str">
        <f t="shared" si="5"/>
        <v>Gamer intensivo</v>
      </c>
      <c r="U5876" s="35"/>
    </row>
    <row r="5877">
      <c r="A5877" s="28">
        <v>5876.0</v>
      </c>
      <c r="B5877" s="28">
        <v>16.0</v>
      </c>
      <c r="C5877" s="28" t="str">
        <f>TRIM(PROPER('Base de datos cruda'!C5877))</f>
        <v>Male</v>
      </c>
      <c r="D5877" s="28">
        <v>4.38</v>
      </c>
      <c r="E5877" s="28">
        <v>4.71</v>
      </c>
      <c r="F5877" s="28">
        <v>7.1</v>
      </c>
      <c r="G5877" s="28">
        <v>93.25</v>
      </c>
      <c r="H5877" s="28" t="str">
        <f>TRIM(PROPER('Base de datos cruda'!H5877))</f>
        <v>Fps</v>
      </c>
      <c r="I5877" s="28">
        <v>0.95</v>
      </c>
      <c r="J5877" s="28">
        <v>8.6</v>
      </c>
      <c r="K5877" s="28">
        <v>267.93</v>
      </c>
      <c r="L5877" s="28">
        <f>IF('Base de datos cruda'!L5877&lt;0,,'Base de datos cruda'!L5877)</f>
        <v>10.64</v>
      </c>
      <c r="M5877" s="28" t="str">
        <f>IF(TRIM(PROPER('Base de datos cruda'!M5877))="High","Alto",IF(TRIM(PROPER('Base de datos cruda'!M5877))="Medium","Medio","Bajo"))</f>
        <v>Medio</v>
      </c>
      <c r="N5877" s="29">
        <v>58.3</v>
      </c>
      <c r="O5877" s="32">
        <f t="shared" si="1"/>
        <v>58.3</v>
      </c>
      <c r="P5877" s="33">
        <f t="shared" si="2"/>
        <v>12.98</v>
      </c>
      <c r="Q5877" s="34">
        <f t="shared" si="3"/>
        <v>1.075342466</v>
      </c>
      <c r="R5877" s="35" t="str">
        <f t="shared" si="4"/>
        <v>Medio</v>
      </c>
      <c r="S5877" s="35" t="str">
        <f>IF(O5877="","",IF(O5877&gt;AVERAGE('Base de datos limpia'!$O$2:$O$8001),"Alto","Normal"))
</f>
        <v>Normal</v>
      </c>
      <c r="T5877" s="35" t="str">
        <f t="shared" si="5"/>
        <v>Gamer moderado</v>
      </c>
      <c r="U5877" s="35"/>
    </row>
    <row r="5878">
      <c r="A5878" s="28">
        <v>5877.0</v>
      </c>
      <c r="B5878" s="28">
        <v>23.0</v>
      </c>
      <c r="C5878" s="28" t="str">
        <f>TRIM(PROPER('Base de datos cruda'!C5878))</f>
        <v>Male</v>
      </c>
      <c r="D5878" s="28">
        <v>5.35</v>
      </c>
      <c r="E5878" s="28">
        <v>1.17</v>
      </c>
      <c r="F5878" s="28">
        <v>5.15</v>
      </c>
      <c r="G5878" s="28">
        <v>66.4</v>
      </c>
      <c r="H5878" s="28" t="str">
        <f>TRIM(PROPER('Base de datos cruda'!H5878))</f>
        <v>Rpg</v>
      </c>
      <c r="I5878" s="28">
        <v>4.22</v>
      </c>
      <c r="J5878" s="28">
        <v>10.77</v>
      </c>
      <c r="K5878" s="28">
        <v>268.41</v>
      </c>
      <c r="L5878" s="28">
        <f>IF('Base de datos cruda'!L5878&lt;0,,'Base de datos cruda'!L5878)</f>
        <v>14.56</v>
      </c>
      <c r="M5878" s="28" t="str">
        <f>IF(TRIM(PROPER('Base de datos cruda'!M5878))="High","Alto",IF(TRIM(PROPER('Base de datos cruda'!M5878))="Medium","Medio","Bajo"))</f>
        <v>Bajo</v>
      </c>
      <c r="N5878" s="29">
        <v>26.02</v>
      </c>
      <c r="O5878" s="32">
        <f t="shared" si="1"/>
        <v>26.02</v>
      </c>
      <c r="P5878" s="33">
        <f t="shared" si="2"/>
        <v>16.12</v>
      </c>
      <c r="Q5878" s="34">
        <f t="shared" si="3"/>
        <v>0.2186915888</v>
      </c>
      <c r="R5878" s="35" t="str">
        <f t="shared" si="4"/>
        <v>Bajo</v>
      </c>
      <c r="S5878" s="35" t="str">
        <f>IF(O5878="","",IF(O5878&gt;AVERAGE('Base de datos limpia'!$O$2:$O$8001),"Alto","Normal"))
</f>
        <v>Normal</v>
      </c>
      <c r="T5878" s="35" t="str">
        <f t="shared" si="5"/>
        <v>Gamer casual</v>
      </c>
      <c r="U5878" s="35"/>
    </row>
    <row r="5879">
      <c r="A5879" s="28">
        <v>5878.0</v>
      </c>
      <c r="B5879" s="28">
        <v>18.0</v>
      </c>
      <c r="C5879" s="28" t="str">
        <f>TRIM(PROPER('Base de datos cruda'!C5879))</f>
        <v>Male</v>
      </c>
      <c r="D5879" s="28">
        <v>3.94</v>
      </c>
      <c r="E5879" s="28">
        <v>3.11</v>
      </c>
      <c r="F5879" s="28">
        <v>5.92</v>
      </c>
      <c r="G5879" s="28">
        <v>80.82</v>
      </c>
      <c r="H5879" s="28" t="str">
        <f>TRIM(PROPER('Base de datos cruda'!H5879))</f>
        <v>Rpg</v>
      </c>
      <c r="I5879" s="28">
        <v>1.95</v>
      </c>
      <c r="J5879" s="28">
        <v>6.1</v>
      </c>
      <c r="K5879" s="28">
        <v>269.29</v>
      </c>
      <c r="L5879" s="28">
        <f>IF('Base de datos cruda'!L5879&lt;0,,'Base de datos cruda'!L5879)</f>
        <v>3.14</v>
      </c>
      <c r="M5879" s="28" t="str">
        <f>IF(TRIM(PROPER('Base de datos cruda'!M5879))="High","Alto",IF(TRIM(PROPER('Base de datos cruda'!M5879))="Medium","Medio","Bajo"))</f>
        <v>Medio</v>
      </c>
      <c r="N5879" s="29">
        <v>53.95</v>
      </c>
      <c r="O5879" s="32">
        <f t="shared" si="1"/>
        <v>53.95</v>
      </c>
      <c r="P5879" s="33">
        <f t="shared" si="2"/>
        <v>10.04</v>
      </c>
      <c r="Q5879" s="34">
        <f t="shared" si="3"/>
        <v>0.7893401015</v>
      </c>
      <c r="R5879" s="35" t="str">
        <f t="shared" si="4"/>
        <v>Medio</v>
      </c>
      <c r="S5879" s="35" t="str">
        <f>IF(O5879="","",IF(O5879&gt;AVERAGE('Base de datos limpia'!$O$2:$O$8001),"Alto","Normal"))
</f>
        <v>Normal</v>
      </c>
      <c r="T5879" s="35" t="str">
        <f t="shared" si="5"/>
        <v>Gamer moderado</v>
      </c>
      <c r="U5879" s="35"/>
    </row>
    <row r="5880">
      <c r="A5880" s="28">
        <v>5879.0</v>
      </c>
      <c r="B5880" s="28">
        <v>21.0</v>
      </c>
      <c r="C5880" s="28" t="str">
        <f>TRIM(PROPER('Base de datos cruda'!C5880))</f>
        <v>Female</v>
      </c>
      <c r="D5880" s="28">
        <v>5.58</v>
      </c>
      <c r="E5880" s="28">
        <v>6.29</v>
      </c>
      <c r="F5880" s="28">
        <v>7.61</v>
      </c>
      <c r="G5880" s="28">
        <v>76.89</v>
      </c>
      <c r="H5880" s="28" t="str">
        <f>TRIM(PROPER('Base de datos cruda'!H5880))</f>
        <v>Casual</v>
      </c>
      <c r="I5880" s="28">
        <v>3.66</v>
      </c>
      <c r="J5880" s="28">
        <v>7.28</v>
      </c>
      <c r="K5880" s="28">
        <v>244.38</v>
      </c>
      <c r="L5880" s="28">
        <f>IF('Base de datos cruda'!L5880&lt;0,,'Base de datos cruda'!L5880)</f>
        <v>12.75</v>
      </c>
      <c r="M5880" s="28" t="str">
        <f>IF(TRIM(PROPER('Base de datos cruda'!M5880))="High","Alto",IF(TRIM(PROPER('Base de datos cruda'!M5880))="Medium","Medio","Bajo"))</f>
        <v>Bajo</v>
      </c>
      <c r="N5880" s="29">
        <v>68.0536360767039</v>
      </c>
      <c r="O5880" s="32">
        <f t="shared" si="1"/>
        <v>68.05363608</v>
      </c>
      <c r="P5880" s="33">
        <f t="shared" si="2"/>
        <v>12.86</v>
      </c>
      <c r="Q5880" s="34">
        <f t="shared" si="3"/>
        <v>1.127240143</v>
      </c>
      <c r="R5880" s="35" t="str">
        <f t="shared" si="4"/>
        <v>Medio</v>
      </c>
      <c r="S5880" s="35" t="str">
        <f>IF(O5880="","",IF(O5880&gt;AVERAGE('Base de datos limpia'!$O$2:$O$8001),"Alto","Normal"))
</f>
        <v>Alto</v>
      </c>
      <c r="T5880" s="35" t="str">
        <f t="shared" si="5"/>
        <v>Gamer intensivo</v>
      </c>
      <c r="U5880" s="35"/>
    </row>
    <row r="5881">
      <c r="A5881" s="28">
        <v>5880.0</v>
      </c>
      <c r="B5881" s="28">
        <v>22.0</v>
      </c>
      <c r="C5881" s="28" t="str">
        <f>TRIM(PROPER('Base de datos cruda'!C5881))</f>
        <v>Female</v>
      </c>
      <c r="D5881" s="28">
        <v>0.27</v>
      </c>
      <c r="E5881" s="28">
        <v>9.66</v>
      </c>
      <c r="F5881" s="28">
        <v>5.49</v>
      </c>
      <c r="G5881" s="28">
        <v>99.67</v>
      </c>
      <c r="H5881" s="28" t="str">
        <f>TRIM(PROPER('Base de datos cruda'!H5881))</f>
        <v>Fps</v>
      </c>
      <c r="I5881" s="28">
        <v>3.22</v>
      </c>
      <c r="J5881" s="28">
        <v>5.51</v>
      </c>
      <c r="K5881" s="28">
        <v>317.56</v>
      </c>
      <c r="L5881" s="28" t="str">
        <f>IF('Base de datos cruda'!L5881&lt;0,,'Base de datos cruda'!L5881)</f>
        <v/>
      </c>
      <c r="M5881" s="28" t="str">
        <f>IF(TRIM(PROPER('Base de datos cruda'!M5881))="High","Alto",IF(TRIM(PROPER('Base de datos cruda'!M5881))="Medium","Medio","Bajo"))</f>
        <v>Alto</v>
      </c>
      <c r="N5881" s="29">
        <v>106.609098443335</v>
      </c>
      <c r="O5881" s="33" t="str">
        <f t="shared" si="1"/>
        <v/>
      </c>
      <c r="P5881" s="33">
        <f t="shared" si="2"/>
        <v>5.78</v>
      </c>
      <c r="Q5881" s="34">
        <f t="shared" si="3"/>
        <v>35.77777778</v>
      </c>
      <c r="R5881" s="35" t="str">
        <f t="shared" si="4"/>
        <v>Alto</v>
      </c>
      <c r="S5881" s="35" t="str">
        <f>IF(O5881="","",IF(O5881&gt;AVERAGE('Base de datos limpia'!$O$2:$O$8001),"Alto","Normal"))
</f>
        <v/>
      </c>
      <c r="T5881" s="35" t="str">
        <f t="shared" si="5"/>
        <v>Gamer intensivo</v>
      </c>
      <c r="U5881" s="35"/>
    </row>
    <row r="5882">
      <c r="A5882" s="28">
        <v>5881.0</v>
      </c>
      <c r="B5882" s="28">
        <v>16.0</v>
      </c>
      <c r="C5882" s="28" t="str">
        <f>TRIM(PROPER('Base de datos cruda'!C5882))</f>
        <v>Male</v>
      </c>
      <c r="D5882" s="28">
        <v>6.1</v>
      </c>
      <c r="E5882" s="28">
        <v>1.93</v>
      </c>
      <c r="F5882" s="28">
        <v>8.4</v>
      </c>
      <c r="G5882" s="28">
        <v>98.58</v>
      </c>
      <c r="H5882" s="28" t="str">
        <f>TRIM(PROPER('Base de datos cruda'!H5882))</f>
        <v>Fps</v>
      </c>
      <c r="I5882" s="28">
        <v>3.57</v>
      </c>
      <c r="J5882" s="28">
        <v>9.15</v>
      </c>
      <c r="K5882" s="28">
        <v>272.44</v>
      </c>
      <c r="L5882" s="28">
        <f>IF('Base de datos cruda'!L5882&lt;0,,'Base de datos cruda'!L5882)</f>
        <v>13.56</v>
      </c>
      <c r="M5882" s="28" t="str">
        <f>IF(TRIM(PROPER('Base de datos cruda'!M5882))="High","Alto",IF(TRIM(PROPER('Base de datos cruda'!M5882))="Medium","Medio","Bajo"))</f>
        <v>Bajo</v>
      </c>
      <c r="N5882" s="29">
        <v>48.3822062180201</v>
      </c>
      <c r="O5882" s="32">
        <f t="shared" si="1"/>
        <v>48.38220622</v>
      </c>
      <c r="P5882" s="33">
        <f t="shared" si="2"/>
        <v>15.25</v>
      </c>
      <c r="Q5882" s="34">
        <f t="shared" si="3"/>
        <v>0.3163934426</v>
      </c>
      <c r="R5882" s="35" t="str">
        <f t="shared" si="4"/>
        <v>Bajo</v>
      </c>
      <c r="S5882" s="35" t="str">
        <f>IF(O5882="","",IF(O5882&gt;AVERAGE('Base de datos limpia'!$O$2:$O$8001),"Alto","Normal"))
</f>
        <v>Normal</v>
      </c>
      <c r="T5882" s="35" t="str">
        <f t="shared" si="5"/>
        <v>Gamer casual</v>
      </c>
      <c r="U5882" s="35"/>
    </row>
    <row r="5883">
      <c r="A5883" s="28">
        <v>5882.0</v>
      </c>
      <c r="B5883" s="28">
        <v>21.0</v>
      </c>
      <c r="C5883" s="28" t="str">
        <f>TRIM(PROPER('Base de datos cruda'!C5883))</f>
        <v>Male</v>
      </c>
      <c r="D5883" s="28">
        <v>0.27</v>
      </c>
      <c r="E5883" s="28">
        <v>2.09</v>
      </c>
      <c r="F5883" s="28">
        <v>4.83</v>
      </c>
      <c r="G5883" s="28">
        <v>65.08</v>
      </c>
      <c r="H5883" s="28" t="str">
        <f>TRIM(PROPER('Base de datos cruda'!H5883))</f>
        <v>Casual</v>
      </c>
      <c r="I5883" s="28">
        <v>1.72</v>
      </c>
      <c r="J5883" s="28">
        <v>4.77</v>
      </c>
      <c r="K5883" s="28">
        <v>303.11</v>
      </c>
      <c r="L5883" s="28">
        <f>IF('Base de datos cruda'!L5883&lt;0,,'Base de datos cruda'!L5883)</f>
        <v>1.12</v>
      </c>
      <c r="M5883" s="28" t="str">
        <f>IF(TRIM(PROPER('Base de datos cruda'!M5883))="High","Alto",IF(TRIM(PROPER('Base de datos cruda'!M5883))="Medium","Medio","Bajo"))</f>
        <v>Medio</v>
      </c>
      <c r="N5883" s="29">
        <v>57.5188216304128</v>
      </c>
      <c r="O5883" s="32">
        <f t="shared" si="1"/>
        <v>57.51882163</v>
      </c>
      <c r="P5883" s="33">
        <f t="shared" si="2"/>
        <v>5.04</v>
      </c>
      <c r="Q5883" s="34">
        <f t="shared" si="3"/>
        <v>7.740740741</v>
      </c>
      <c r="R5883" s="35" t="str">
        <f t="shared" si="4"/>
        <v>Medio</v>
      </c>
      <c r="S5883" s="35" t="str">
        <f>IF(O5883="","",IF(O5883&gt;AVERAGE('Base de datos limpia'!$O$2:$O$8001),"Alto","Normal"))
</f>
        <v>Normal</v>
      </c>
      <c r="T5883" s="35" t="str">
        <f t="shared" si="5"/>
        <v>Gamer casual</v>
      </c>
      <c r="U5883" s="35"/>
    </row>
    <row r="5884">
      <c r="A5884" s="28">
        <v>5883.0</v>
      </c>
      <c r="B5884" s="28">
        <v>22.0</v>
      </c>
      <c r="C5884" s="28" t="str">
        <f>TRIM(PROPER('Base de datos cruda'!C5884))</f>
        <v>Male</v>
      </c>
      <c r="D5884" s="28">
        <v>3.64</v>
      </c>
      <c r="E5884" s="28">
        <v>7.32</v>
      </c>
      <c r="F5884" s="28">
        <v>5.32</v>
      </c>
      <c r="G5884" s="28">
        <v>96.35</v>
      </c>
      <c r="H5884" s="28" t="str">
        <f>TRIM(PROPER('Base de datos cruda'!H5884))</f>
        <v>Fps</v>
      </c>
      <c r="I5884" s="28">
        <v>4.69</v>
      </c>
      <c r="J5884" s="28">
        <v>7.38</v>
      </c>
      <c r="K5884" s="28">
        <v>283.09</v>
      </c>
      <c r="L5884" s="28">
        <f>IF('Base de datos cruda'!L5884&lt;0,,'Base de datos cruda'!L5884)</f>
        <v>6.84</v>
      </c>
      <c r="M5884" s="28" t="str">
        <f>IF(TRIM(PROPER('Base de datos cruda'!M5884))="High","Alto",IF(TRIM(PROPER('Base de datos cruda'!M5884))="Medium","Medio","Bajo"))</f>
        <v>Alto</v>
      </c>
      <c r="N5884" s="29">
        <v>73.05</v>
      </c>
      <c r="O5884" s="32">
        <f t="shared" si="1"/>
        <v>73.05</v>
      </c>
      <c r="P5884" s="33">
        <f t="shared" si="2"/>
        <v>11.02</v>
      </c>
      <c r="Q5884" s="34">
        <f t="shared" si="3"/>
        <v>2.010989011</v>
      </c>
      <c r="R5884" s="35" t="str">
        <f t="shared" si="4"/>
        <v>Alto</v>
      </c>
      <c r="S5884" s="35" t="str">
        <f>IF(O5884="","",IF(O5884&gt;AVERAGE('Base de datos limpia'!$O$2:$O$8001),"Alto","Normal"))
</f>
        <v>Alto</v>
      </c>
      <c r="T5884" s="35" t="str">
        <f t="shared" si="5"/>
        <v>Gamer intensivo</v>
      </c>
      <c r="U5884" s="35"/>
    </row>
    <row r="5885">
      <c r="A5885" s="28">
        <v>5884.0</v>
      </c>
      <c r="B5885" s="28">
        <v>21.0</v>
      </c>
      <c r="C5885" s="28" t="str">
        <f>TRIM(PROPER('Base de datos cruda'!C5885))</f>
        <v>Female</v>
      </c>
      <c r="D5885" s="28">
        <v>1.21</v>
      </c>
      <c r="E5885" s="28">
        <v>7.0</v>
      </c>
      <c r="F5885" s="28">
        <v>4.72</v>
      </c>
      <c r="G5885" s="28">
        <v>67.74</v>
      </c>
      <c r="H5885" s="28" t="str">
        <f>TRIM(PROPER('Base de datos cruda'!H5885))</f>
        <v>Casual</v>
      </c>
      <c r="I5885" s="28">
        <v>2.8</v>
      </c>
      <c r="J5885" s="28">
        <v>3.09</v>
      </c>
      <c r="K5885" s="28">
        <v>307.25</v>
      </c>
      <c r="L5885" s="28">
        <f>IF('Base de datos cruda'!L5885&lt;0,,'Base de datos cruda'!L5885)</f>
        <v>6.32</v>
      </c>
      <c r="M5885" s="28" t="str">
        <f>IF(TRIM(PROPER('Base de datos cruda'!M5885))="High","Alto",IF(TRIM(PROPER('Base de datos cruda'!M5885))="Medium","Medio","Bajo"))</f>
        <v>Medio</v>
      </c>
      <c r="N5885" s="29">
        <v>83.76</v>
      </c>
      <c r="O5885" s="32">
        <f t="shared" si="1"/>
        <v>83.76</v>
      </c>
      <c r="P5885" s="33">
        <f t="shared" si="2"/>
        <v>4.3</v>
      </c>
      <c r="Q5885" s="34">
        <f t="shared" si="3"/>
        <v>5.785123967</v>
      </c>
      <c r="R5885" s="35" t="str">
        <f t="shared" si="4"/>
        <v>Alto</v>
      </c>
      <c r="S5885" s="35" t="str">
        <f>IF(O5885="","",IF(O5885&gt;AVERAGE('Base de datos limpia'!$O$2:$O$8001),"Alto","Normal"))
</f>
        <v>Alto</v>
      </c>
      <c r="T5885" s="35" t="str">
        <f t="shared" si="5"/>
        <v>Gamer intensivo</v>
      </c>
      <c r="U5885" s="35"/>
    </row>
    <row r="5886">
      <c r="A5886" s="28">
        <v>5885.0</v>
      </c>
      <c r="B5886" s="28">
        <v>19.0</v>
      </c>
      <c r="C5886" s="28" t="str">
        <f>TRIM(PROPER('Base de datos cruda'!C5886))</f>
        <v>Female</v>
      </c>
      <c r="D5886" s="28">
        <v>6.59</v>
      </c>
      <c r="E5886" s="28">
        <v>3.25</v>
      </c>
      <c r="F5886" s="28">
        <v>4.52</v>
      </c>
      <c r="G5886" s="28">
        <v>72.78</v>
      </c>
      <c r="H5886" s="28" t="str">
        <f>TRIM(PROPER('Base de datos cruda'!H5886))</f>
        <v>Fps</v>
      </c>
      <c r="I5886" s="28">
        <v>0.39</v>
      </c>
      <c r="J5886" s="28">
        <v>11.09</v>
      </c>
      <c r="K5886" s="28">
        <v>244.96</v>
      </c>
      <c r="L5886" s="28">
        <f>IF('Base de datos cruda'!L5886&lt;0,,'Base de datos cruda'!L5886)</f>
        <v>17.67</v>
      </c>
      <c r="M5886" s="28" t="str">
        <f>IF(TRIM(PROPER('Base de datos cruda'!M5886))="High","Alto",IF(TRIM(PROPER('Base de datos cruda'!M5886))="Medium","Medio","Bajo"))</f>
        <v>Bajo</v>
      </c>
      <c r="N5886" s="29">
        <v>23.0</v>
      </c>
      <c r="O5886" s="32">
        <f t="shared" si="1"/>
        <v>23</v>
      </c>
      <c r="P5886" s="33">
        <f t="shared" si="2"/>
        <v>17.68</v>
      </c>
      <c r="Q5886" s="34">
        <f t="shared" si="3"/>
        <v>0.4931714719</v>
      </c>
      <c r="R5886" s="35" t="str">
        <f t="shared" si="4"/>
        <v>Bajo</v>
      </c>
      <c r="S5886" s="35" t="str">
        <f>IF(O5886="","",IF(O5886&gt;AVERAGE('Base de datos limpia'!$O$2:$O$8001),"Alto","Normal"))
</f>
        <v>Normal</v>
      </c>
      <c r="T5886" s="35" t="str">
        <f t="shared" si="5"/>
        <v>Gamer moderado</v>
      </c>
      <c r="U5886" s="35"/>
    </row>
    <row r="5887">
      <c r="A5887" s="28">
        <v>5886.0</v>
      </c>
      <c r="B5887" s="28">
        <v>16.0</v>
      </c>
      <c r="C5887" s="28" t="str">
        <f>TRIM(PROPER('Base de datos cruda'!C5887))</f>
        <v>Female</v>
      </c>
      <c r="D5887" s="28">
        <v>2.51</v>
      </c>
      <c r="E5887" s="28">
        <v>8.32</v>
      </c>
      <c r="F5887" s="28">
        <v>5.5</v>
      </c>
      <c r="G5887" s="28">
        <v>74.14</v>
      </c>
      <c r="H5887" s="28" t="str">
        <f>TRIM(PROPER('Base de datos cruda'!H5887))</f>
        <v>Rpg</v>
      </c>
      <c r="I5887" s="28">
        <v>0.33</v>
      </c>
      <c r="J5887" s="28">
        <v>5.61</v>
      </c>
      <c r="K5887" s="28">
        <v>277.82</v>
      </c>
      <c r="L5887" s="28">
        <f>IF('Base de datos cruda'!L5887&lt;0,,'Base de datos cruda'!L5887)</f>
        <v>5.86</v>
      </c>
      <c r="M5887" s="28" t="str">
        <f>IF(TRIM(PROPER('Base de datos cruda'!M5887))="High","Alto",IF(TRIM(PROPER('Base de datos cruda'!M5887))="Medium","Medio","Bajo"))</f>
        <v>Alto</v>
      </c>
      <c r="N5887" s="29">
        <v>88.1</v>
      </c>
      <c r="O5887" s="32">
        <f t="shared" si="1"/>
        <v>88.1</v>
      </c>
      <c r="P5887" s="33">
        <f t="shared" si="2"/>
        <v>8.12</v>
      </c>
      <c r="Q5887" s="34">
        <f t="shared" si="3"/>
        <v>3.314741036</v>
      </c>
      <c r="R5887" s="35" t="str">
        <f t="shared" si="4"/>
        <v>Alto</v>
      </c>
      <c r="S5887" s="35" t="str">
        <f>IF(O5887="","",IF(O5887&gt;AVERAGE('Base de datos limpia'!$O$2:$O$8001),"Alto","Normal"))
</f>
        <v>Alto</v>
      </c>
      <c r="T5887" s="35" t="str">
        <f t="shared" si="5"/>
        <v>Gamer intensivo</v>
      </c>
      <c r="U5887" s="35"/>
    </row>
    <row r="5888">
      <c r="A5888" s="28">
        <v>5887.0</v>
      </c>
      <c r="B5888" s="28">
        <v>24.0</v>
      </c>
      <c r="C5888" s="28" t="str">
        <f>TRIM(PROPER('Base de datos cruda'!C5888))</f>
        <v>Male</v>
      </c>
      <c r="D5888" s="28">
        <v>3.63</v>
      </c>
      <c r="E5888" s="28">
        <v>2.16</v>
      </c>
      <c r="F5888" s="28">
        <v>9.0</v>
      </c>
      <c r="G5888" s="28">
        <v>71.47</v>
      </c>
      <c r="H5888" s="28" t="str">
        <f>TRIM(PROPER('Base de datos cruda'!H5888))</f>
        <v>Fps</v>
      </c>
      <c r="I5888" s="28">
        <v>3.69</v>
      </c>
      <c r="J5888" s="28">
        <v>6.07</v>
      </c>
      <c r="K5888" s="28">
        <v>281.01</v>
      </c>
      <c r="L5888" s="28">
        <f>IF('Base de datos cruda'!L5888&lt;0,,'Base de datos cruda'!L5888)</f>
        <v>13.24</v>
      </c>
      <c r="M5888" s="28" t="str">
        <f>IF(TRIM(PROPER('Base de datos cruda'!M5888))="High","Alto",IF(TRIM(PROPER('Base de datos cruda'!M5888))="Medium","Medio","Bajo"))</f>
        <v>Medio</v>
      </c>
      <c r="N5888" s="29">
        <v>47.8</v>
      </c>
      <c r="O5888" s="32">
        <f t="shared" si="1"/>
        <v>47.8</v>
      </c>
      <c r="P5888" s="33">
        <f t="shared" si="2"/>
        <v>9.7</v>
      </c>
      <c r="Q5888" s="34">
        <f t="shared" si="3"/>
        <v>0.5950413223</v>
      </c>
      <c r="R5888" s="35" t="str">
        <f t="shared" si="4"/>
        <v>Bajo</v>
      </c>
      <c r="S5888" s="35" t="str">
        <f>IF(O5888="","",IF(O5888&gt;AVERAGE('Base de datos limpia'!$O$2:$O$8001),"Alto","Normal"))
</f>
        <v>Normal</v>
      </c>
      <c r="T5888" s="35" t="str">
        <f t="shared" si="5"/>
        <v>Gamer casual</v>
      </c>
      <c r="U5888" s="35"/>
    </row>
    <row r="5889">
      <c r="A5889" s="28">
        <v>5888.0</v>
      </c>
      <c r="B5889" s="28">
        <v>19.0</v>
      </c>
      <c r="C5889" s="28" t="str">
        <f>TRIM(PROPER('Base de datos cruda'!C5889))</f>
        <v>Male</v>
      </c>
      <c r="D5889" s="28">
        <v>3.43</v>
      </c>
      <c r="E5889" s="28">
        <v>9.33</v>
      </c>
      <c r="F5889" s="28">
        <v>4.47</v>
      </c>
      <c r="G5889" s="28">
        <v>94.13</v>
      </c>
      <c r="H5889" s="28" t="str">
        <f>TRIM(PROPER('Base de datos cruda'!H5889))</f>
        <v>Rpg</v>
      </c>
      <c r="I5889" s="28">
        <v>4.25</v>
      </c>
      <c r="J5889" s="28">
        <v>8.94</v>
      </c>
      <c r="K5889" s="28">
        <v>281.79</v>
      </c>
      <c r="L5889" s="28">
        <f>IF('Base de datos cruda'!L5889&lt;0,,'Base de datos cruda'!L5889)</f>
        <v>11.6</v>
      </c>
      <c r="M5889" s="28" t="str">
        <f>IF(TRIM(PROPER('Base de datos cruda'!M5889))="High","Alto",IF(TRIM(PROPER('Base de datos cruda'!M5889))="Medium","Medio","Bajo"))</f>
        <v>Alto</v>
      </c>
      <c r="N5889" s="29">
        <v>92.4</v>
      </c>
      <c r="O5889" s="32">
        <f t="shared" si="1"/>
        <v>92.4</v>
      </c>
      <c r="P5889" s="33">
        <f t="shared" si="2"/>
        <v>12.37</v>
      </c>
      <c r="Q5889" s="34">
        <f t="shared" si="3"/>
        <v>2.720116618</v>
      </c>
      <c r="R5889" s="35" t="str">
        <f t="shared" si="4"/>
        <v>Alto</v>
      </c>
      <c r="S5889" s="35" t="str">
        <f>IF(O5889="","",IF(O5889&gt;AVERAGE('Base de datos limpia'!$O$2:$O$8001),"Alto","Normal"))
</f>
        <v>Alto</v>
      </c>
      <c r="T5889" s="35" t="str">
        <f t="shared" si="5"/>
        <v>Gamer intensivo</v>
      </c>
      <c r="U5889" s="35"/>
    </row>
    <row r="5890">
      <c r="A5890" s="28">
        <v>5889.0</v>
      </c>
      <c r="B5890" s="28">
        <v>22.0</v>
      </c>
      <c r="C5890" s="28" t="str">
        <f>TRIM(PROPER('Base de datos cruda'!C5890))</f>
        <v>Other</v>
      </c>
      <c r="D5890" s="28">
        <v>6.18</v>
      </c>
      <c r="E5890" s="28">
        <v>2.81</v>
      </c>
      <c r="F5890" s="28">
        <v>5.07</v>
      </c>
      <c r="G5890" s="28">
        <v>73.2</v>
      </c>
      <c r="H5890" s="28" t="str">
        <f>TRIM(PROPER('Base de datos cruda'!H5890))</f>
        <v>Casual</v>
      </c>
      <c r="I5890" s="28">
        <v>3.48</v>
      </c>
      <c r="J5890" s="28">
        <v>7.21</v>
      </c>
      <c r="K5890" s="28">
        <v>231.0</v>
      </c>
      <c r="L5890" s="28">
        <f>IF('Base de datos cruda'!L5890&lt;0,,'Base de datos cruda'!L5890)</f>
        <v>12.56</v>
      </c>
      <c r="M5890" s="28" t="str">
        <f>IF(TRIM(PROPER('Base de datos cruda'!M5890))="High","Alto",IF(TRIM(PROPER('Base de datos cruda'!M5890))="Medium","Medio","Bajo"))</f>
        <v>Bajo</v>
      </c>
      <c r="N5890" s="29">
        <v>25.8</v>
      </c>
      <c r="O5890" s="32">
        <f t="shared" si="1"/>
        <v>25.8</v>
      </c>
      <c r="P5890" s="33">
        <f t="shared" si="2"/>
        <v>13.39</v>
      </c>
      <c r="Q5890" s="34">
        <f t="shared" si="3"/>
        <v>0.4546925566</v>
      </c>
      <c r="R5890" s="35" t="str">
        <f t="shared" si="4"/>
        <v>Bajo</v>
      </c>
      <c r="S5890" s="35" t="str">
        <f>IF(O5890="","",IF(O5890&gt;AVERAGE('Base de datos limpia'!$O$2:$O$8001),"Alto","Normal"))
</f>
        <v>Normal</v>
      </c>
      <c r="T5890" s="35" t="str">
        <f t="shared" si="5"/>
        <v>Gamer casual</v>
      </c>
      <c r="U5890" s="35"/>
    </row>
    <row r="5891">
      <c r="A5891" s="28">
        <v>5890.0</v>
      </c>
      <c r="B5891" s="28">
        <v>22.0</v>
      </c>
      <c r="C5891" s="28" t="str">
        <f>TRIM(PROPER('Base de datos cruda'!C5891))</f>
        <v>Male</v>
      </c>
      <c r="D5891" s="28">
        <v>3.85</v>
      </c>
      <c r="E5891" s="28">
        <v>1.73</v>
      </c>
      <c r="F5891" s="28">
        <v>5.36</v>
      </c>
      <c r="G5891" s="28">
        <v>92.67</v>
      </c>
      <c r="H5891" s="28" t="str">
        <f>TRIM(PROPER('Base de datos cruda'!H5891))</f>
        <v>Rpg</v>
      </c>
      <c r="I5891" s="28">
        <v>1.39</v>
      </c>
      <c r="J5891" s="28">
        <v>6.87</v>
      </c>
      <c r="K5891" s="28">
        <v>275.11</v>
      </c>
      <c r="L5891" s="28">
        <f>IF('Base de datos cruda'!L5891&lt;0,,'Base de datos cruda'!L5891)</f>
        <v>5.43</v>
      </c>
      <c r="M5891" s="28" t="str">
        <f>IF(TRIM(PROPER('Base de datos cruda'!M5891))="High","Alto",IF(TRIM(PROPER('Base de datos cruda'!M5891))="Medium","Medio","Bajo"))</f>
        <v>Medio</v>
      </c>
      <c r="N5891" s="29">
        <v>39.18</v>
      </c>
      <c r="O5891" s="32">
        <f t="shared" si="1"/>
        <v>39.18</v>
      </c>
      <c r="P5891" s="33">
        <f t="shared" si="2"/>
        <v>10.72</v>
      </c>
      <c r="Q5891" s="34">
        <f t="shared" si="3"/>
        <v>0.4493506494</v>
      </c>
      <c r="R5891" s="35" t="str">
        <f t="shared" si="4"/>
        <v>Bajo</v>
      </c>
      <c r="S5891" s="35" t="str">
        <f>IF(O5891="","",IF(O5891&gt;AVERAGE('Base de datos limpia'!$O$2:$O$8001),"Alto","Normal"))
</f>
        <v>Normal</v>
      </c>
      <c r="T5891" s="35" t="str">
        <f t="shared" si="5"/>
        <v>Gamer casual</v>
      </c>
      <c r="U5891" s="35"/>
    </row>
    <row r="5892">
      <c r="A5892" s="28">
        <v>5891.0</v>
      </c>
      <c r="B5892" s="28">
        <v>17.0</v>
      </c>
      <c r="C5892" s="28" t="str">
        <f>TRIM(PROPER('Base de datos cruda'!C5892))</f>
        <v>Female</v>
      </c>
      <c r="D5892" s="28">
        <v>6.31</v>
      </c>
      <c r="E5892" s="28">
        <v>4.06</v>
      </c>
      <c r="F5892" s="28">
        <v>7.1</v>
      </c>
      <c r="G5892" s="28">
        <v>99.78</v>
      </c>
      <c r="H5892" s="28" t="str">
        <f>TRIM(PROPER('Base de datos cruda'!H5892))</f>
        <v>Rpg</v>
      </c>
      <c r="I5892" s="28">
        <v>1.13</v>
      </c>
      <c r="J5892" s="28">
        <v>8.81</v>
      </c>
      <c r="K5892" s="28">
        <v>241.85</v>
      </c>
      <c r="L5892" s="28">
        <f>IF('Base de datos cruda'!L5892&lt;0,,'Base de datos cruda'!L5892)</f>
        <v>13.67</v>
      </c>
      <c r="M5892" s="28" t="str">
        <f>IF(TRIM(PROPER('Base de datos cruda'!M5892))="High","Alto",IF(TRIM(PROPER('Base de datos cruda'!M5892))="Medium","Medio","Bajo"))</f>
        <v>Bajo</v>
      </c>
      <c r="N5892" s="29">
        <v>48.79</v>
      </c>
      <c r="O5892" s="32">
        <f t="shared" si="1"/>
        <v>48.79</v>
      </c>
      <c r="P5892" s="33">
        <f t="shared" si="2"/>
        <v>15.12</v>
      </c>
      <c r="Q5892" s="34">
        <f t="shared" si="3"/>
        <v>0.6434231379</v>
      </c>
      <c r="R5892" s="35" t="str">
        <f t="shared" si="4"/>
        <v>Bajo</v>
      </c>
      <c r="S5892" s="35" t="str">
        <f>IF(O5892="","",IF(O5892&gt;AVERAGE('Base de datos limpia'!$O$2:$O$8001),"Alto","Normal"))
</f>
        <v>Normal</v>
      </c>
      <c r="T5892" s="35" t="str">
        <f t="shared" si="5"/>
        <v>Gamer moderado</v>
      </c>
      <c r="U5892" s="35"/>
    </row>
    <row r="5893">
      <c r="A5893" s="28">
        <v>5892.0</v>
      </c>
      <c r="B5893" s="28">
        <v>16.0</v>
      </c>
      <c r="C5893" s="28" t="str">
        <f>TRIM(PROPER('Base de datos cruda'!C5893))</f>
        <v>Male</v>
      </c>
      <c r="D5893" s="28">
        <v>0.59</v>
      </c>
      <c r="E5893" s="28">
        <v>2.69</v>
      </c>
      <c r="F5893" s="28">
        <v>7.73</v>
      </c>
      <c r="G5893" s="28">
        <v>93.63</v>
      </c>
      <c r="H5893" s="28" t="str">
        <f>TRIM(PROPER('Base de datos cruda'!H5893))</f>
        <v>Fps</v>
      </c>
      <c r="I5893" s="28">
        <v>2.83</v>
      </c>
      <c r="J5893" s="28">
        <v>1.86</v>
      </c>
      <c r="K5893" s="28">
        <v>309.38</v>
      </c>
      <c r="L5893" s="28">
        <f>IF('Base de datos cruda'!L5893&lt;0,,'Base de datos cruda'!L5893)</f>
        <v>0.55</v>
      </c>
      <c r="M5893" s="28" t="str">
        <f>IF(TRIM(PROPER('Base de datos cruda'!M5893))="High","Alto",IF(TRIM(PROPER('Base de datos cruda'!M5893))="Medium","Medio","Bajo"))</f>
        <v>Medio</v>
      </c>
      <c r="N5893" s="29">
        <v>66.25</v>
      </c>
      <c r="O5893" s="32">
        <f t="shared" si="1"/>
        <v>66.25</v>
      </c>
      <c r="P5893" s="33">
        <f t="shared" si="2"/>
        <v>2.45</v>
      </c>
      <c r="Q5893" s="34">
        <f t="shared" si="3"/>
        <v>4.559322034</v>
      </c>
      <c r="R5893" s="35" t="str">
        <f t="shared" si="4"/>
        <v>Medio</v>
      </c>
      <c r="S5893" s="35" t="str">
        <f>IF(O5893="","",IF(O5893&gt;AVERAGE('Base de datos limpia'!$O$2:$O$8001),"Alto","Normal"))
</f>
        <v>Alto</v>
      </c>
      <c r="T5893" s="35" t="str">
        <f t="shared" si="5"/>
        <v>Gamer casual</v>
      </c>
      <c r="U5893" s="35"/>
    </row>
    <row r="5894">
      <c r="A5894" s="28">
        <v>5893.0</v>
      </c>
      <c r="B5894" s="28">
        <v>23.0</v>
      </c>
      <c r="C5894" s="28" t="str">
        <f>TRIM(PROPER('Base de datos cruda'!C5894))</f>
        <v>Male</v>
      </c>
      <c r="D5894" s="28">
        <v>1.53</v>
      </c>
      <c r="E5894" s="28">
        <v>5.74</v>
      </c>
      <c r="F5894" s="28">
        <v>7.76</v>
      </c>
      <c r="G5894" s="28">
        <v>73.85</v>
      </c>
      <c r="H5894" s="28" t="str">
        <f>TRIM(PROPER('Base de datos cruda'!H5894))</f>
        <v>Casual</v>
      </c>
      <c r="I5894" s="28">
        <v>0.98</v>
      </c>
      <c r="J5894" s="28">
        <v>2.93</v>
      </c>
      <c r="K5894" s="28">
        <v>301.18</v>
      </c>
      <c r="L5894" s="28">
        <f>IF('Base de datos cruda'!L5894&lt;0,,'Base de datos cruda'!L5894)</f>
        <v>2.84</v>
      </c>
      <c r="M5894" s="28" t="str">
        <f>IF(TRIM(PROPER('Base de datos cruda'!M5894))="High","Alto",IF(TRIM(PROPER('Base de datos cruda'!M5894))="Medium","Medio","Bajo"))</f>
        <v>Medio</v>
      </c>
      <c r="N5894" s="29">
        <v>87.4</v>
      </c>
      <c r="O5894" s="32">
        <f t="shared" si="1"/>
        <v>87.4</v>
      </c>
      <c r="P5894" s="33">
        <f t="shared" si="2"/>
        <v>4.46</v>
      </c>
      <c r="Q5894" s="34">
        <f t="shared" si="3"/>
        <v>3.751633987</v>
      </c>
      <c r="R5894" s="35" t="str">
        <f t="shared" si="4"/>
        <v>Alto</v>
      </c>
      <c r="S5894" s="35" t="str">
        <f>IF(O5894="","",IF(O5894&gt;AVERAGE('Base de datos limpia'!$O$2:$O$8001),"Alto","Normal"))
</f>
        <v>Alto</v>
      </c>
      <c r="T5894" s="35" t="str">
        <f t="shared" si="5"/>
        <v>Gamer moderado</v>
      </c>
      <c r="U5894" s="35"/>
    </row>
    <row r="5895">
      <c r="A5895" s="28">
        <v>5894.0</v>
      </c>
      <c r="B5895" s="28">
        <v>23.0</v>
      </c>
      <c r="C5895" s="28" t="str">
        <f>TRIM(PROPER('Base de datos cruda'!C5895))</f>
        <v>Female</v>
      </c>
      <c r="D5895" s="28">
        <v>4.41</v>
      </c>
      <c r="E5895" s="28">
        <v>7.18</v>
      </c>
      <c r="F5895" s="28">
        <v>4.04</v>
      </c>
      <c r="G5895" s="28">
        <v>88.45</v>
      </c>
      <c r="H5895" s="28" t="str">
        <f>TRIM(PROPER('Base de datos cruda'!H5895))</f>
        <v>Rpg</v>
      </c>
      <c r="I5895" s="28">
        <v>1.9</v>
      </c>
      <c r="J5895" s="28">
        <v>6.27</v>
      </c>
      <c r="K5895" s="28">
        <v>277.96</v>
      </c>
      <c r="L5895" s="28">
        <f>IF('Base de datos cruda'!L5895&lt;0,,'Base de datos cruda'!L5895)</f>
        <v>10.58</v>
      </c>
      <c r="M5895" s="28" t="str">
        <f>IF(TRIM(PROPER('Base de datos cruda'!M5895))="High","Alto",IF(TRIM(PROPER('Base de datos cruda'!M5895))="Medium","Medio","Bajo"))</f>
        <v>Alto</v>
      </c>
      <c r="N5895" s="29">
        <v>67.87</v>
      </c>
      <c r="O5895" s="32">
        <f t="shared" si="1"/>
        <v>67.87</v>
      </c>
      <c r="P5895" s="33">
        <f t="shared" si="2"/>
        <v>10.68</v>
      </c>
      <c r="Q5895" s="34">
        <f t="shared" si="3"/>
        <v>1.628117914</v>
      </c>
      <c r="R5895" s="35" t="str">
        <f t="shared" si="4"/>
        <v>Medio</v>
      </c>
      <c r="S5895" s="35" t="str">
        <f>IF(O5895="","",IF(O5895&gt;AVERAGE('Base de datos limpia'!$O$2:$O$8001),"Alto","Normal"))
</f>
        <v>Alto</v>
      </c>
      <c r="T5895" s="35" t="str">
        <f t="shared" si="5"/>
        <v>Gamer intensivo</v>
      </c>
      <c r="U5895" s="35"/>
    </row>
    <row r="5896">
      <c r="A5896" s="28">
        <v>5895.0</v>
      </c>
      <c r="B5896" s="28">
        <v>22.0</v>
      </c>
      <c r="C5896" s="28" t="str">
        <f>TRIM(PROPER('Base de datos cruda'!C5896))</f>
        <v>Other</v>
      </c>
      <c r="D5896" s="28">
        <v>7.58</v>
      </c>
      <c r="E5896" s="28">
        <v>5.42</v>
      </c>
      <c r="F5896" s="28">
        <v>7.26</v>
      </c>
      <c r="G5896" s="28">
        <v>81.36</v>
      </c>
      <c r="H5896" s="28" t="str">
        <f>TRIM(PROPER('Base de datos cruda'!H5896))</f>
        <v>Fps</v>
      </c>
      <c r="I5896" s="28">
        <v>3.14</v>
      </c>
      <c r="J5896" s="28">
        <v>11.1</v>
      </c>
      <c r="K5896" s="28">
        <v>233.62</v>
      </c>
      <c r="L5896" s="28">
        <f>IF('Base de datos cruda'!L5896&lt;0,,'Base de datos cruda'!L5896)</f>
        <v>15.66</v>
      </c>
      <c r="M5896" s="28" t="str">
        <f>IF(TRIM(PROPER('Base de datos cruda'!M5896))="High","Alto",IF(TRIM(PROPER('Base de datos cruda'!M5896))="Medium","Medio","Bajo"))</f>
        <v>Bajo</v>
      </c>
      <c r="N5896" s="29">
        <v>44.59</v>
      </c>
      <c r="O5896" s="32">
        <f t="shared" si="1"/>
        <v>44.59</v>
      </c>
      <c r="P5896" s="33">
        <f t="shared" si="2"/>
        <v>18.68</v>
      </c>
      <c r="Q5896" s="34">
        <f t="shared" si="3"/>
        <v>0.7150395778</v>
      </c>
      <c r="R5896" s="35" t="str">
        <f t="shared" si="4"/>
        <v>Bajo</v>
      </c>
      <c r="S5896" s="35" t="str">
        <f>IF(O5896="","",IF(O5896&gt;AVERAGE('Base de datos limpia'!$O$2:$O$8001),"Alto","Normal"))
</f>
        <v>Normal</v>
      </c>
      <c r="T5896" s="35" t="str">
        <f t="shared" si="5"/>
        <v>Gamer moderado</v>
      </c>
      <c r="U5896" s="35"/>
    </row>
    <row r="5897">
      <c r="A5897" s="28">
        <v>5896.0</v>
      </c>
      <c r="B5897" s="28">
        <v>23.0</v>
      </c>
      <c r="C5897" s="28" t="str">
        <f>TRIM(PROPER('Base de datos cruda'!C5897))</f>
        <v>Other</v>
      </c>
      <c r="D5897" s="28">
        <v>0.6</v>
      </c>
      <c r="E5897" s="28">
        <v>6.95</v>
      </c>
      <c r="F5897" s="28">
        <v>7.15</v>
      </c>
      <c r="G5897" s="28">
        <v>91.46</v>
      </c>
      <c r="H5897" s="28" t="str">
        <f>TRIM(PROPER('Base de datos cruda'!H5897))</f>
        <v>Fps</v>
      </c>
      <c r="I5897" s="28">
        <v>1.42</v>
      </c>
      <c r="J5897" s="28">
        <v>3.01</v>
      </c>
      <c r="K5897" s="28">
        <v>302.37</v>
      </c>
      <c r="L5897" s="28">
        <f>IF('Base de datos cruda'!L5897&lt;0,,'Base de datos cruda'!L5897)</f>
        <v>5.05</v>
      </c>
      <c r="M5897" s="28" t="str">
        <f>IF(TRIM(PROPER('Base de datos cruda'!M5897))="High","Alto",IF(TRIM(PROPER('Base de datos cruda'!M5897))="Medium","Medio","Bajo"))</f>
        <v>Medio</v>
      </c>
      <c r="N5897" s="29">
        <v>106.579477885425</v>
      </c>
      <c r="O5897" s="33" t="str">
        <f t="shared" si="1"/>
        <v/>
      </c>
      <c r="P5897" s="33">
        <f t="shared" si="2"/>
        <v>3.61</v>
      </c>
      <c r="Q5897" s="34">
        <f t="shared" si="3"/>
        <v>11.58333333</v>
      </c>
      <c r="R5897" s="35" t="str">
        <f t="shared" si="4"/>
        <v>Alto</v>
      </c>
      <c r="S5897" s="35" t="str">
        <f>IF(O5897="","",IF(O5897&gt;AVERAGE('Base de datos limpia'!$O$2:$O$8001),"Alto","Normal"))
</f>
        <v/>
      </c>
      <c r="T5897" s="35" t="str">
        <f t="shared" si="5"/>
        <v>Gamer intensivo</v>
      </c>
      <c r="U5897" s="35"/>
    </row>
    <row r="5898">
      <c r="A5898" s="28">
        <v>5897.0</v>
      </c>
      <c r="B5898" s="28">
        <v>18.0</v>
      </c>
      <c r="C5898" s="28" t="str">
        <f>TRIM(PROPER('Base de datos cruda'!C5898))</f>
        <v>Male</v>
      </c>
      <c r="D5898" s="28">
        <v>0.34</v>
      </c>
      <c r="E5898" s="28">
        <v>4.28</v>
      </c>
      <c r="F5898" s="28">
        <v>6.59</v>
      </c>
      <c r="G5898" s="28">
        <v>66.12</v>
      </c>
      <c r="H5898" s="28" t="str">
        <f>TRIM(PROPER('Base de datos cruda'!H5898))</f>
        <v>Fps</v>
      </c>
      <c r="I5898" s="28">
        <v>1.88</v>
      </c>
      <c r="J5898" s="28">
        <v>5.53</v>
      </c>
      <c r="K5898" s="28">
        <v>320.89</v>
      </c>
      <c r="L5898" s="28">
        <f>IF('Base de datos cruda'!L5898&lt;0,,'Base de datos cruda'!L5898)</f>
        <v>2.21</v>
      </c>
      <c r="M5898" s="28" t="str">
        <f>IF(TRIM(PROPER('Base de datos cruda'!M5898))="High","Alto",IF(TRIM(PROPER('Base de datos cruda'!M5898))="Medium","Medio","Bajo"))</f>
        <v>Medio</v>
      </c>
      <c r="N5898" s="29">
        <v>68.64</v>
      </c>
      <c r="O5898" s="32">
        <f t="shared" si="1"/>
        <v>68.64</v>
      </c>
      <c r="P5898" s="33">
        <f t="shared" si="2"/>
        <v>5.87</v>
      </c>
      <c r="Q5898" s="34">
        <f t="shared" si="3"/>
        <v>12.58823529</v>
      </c>
      <c r="R5898" s="35" t="str">
        <f t="shared" si="4"/>
        <v>Medio</v>
      </c>
      <c r="S5898" s="35" t="str">
        <f>IF(O5898="","",IF(O5898&gt;AVERAGE('Base de datos limpia'!$O$2:$O$8001),"Alto","Normal"))
</f>
        <v>Alto</v>
      </c>
      <c r="T5898" s="35" t="str">
        <f t="shared" si="5"/>
        <v>Gamer moderado</v>
      </c>
      <c r="U5898" s="35"/>
    </row>
    <row r="5899">
      <c r="A5899" s="28">
        <v>5898.0</v>
      </c>
      <c r="B5899" s="28">
        <v>17.0</v>
      </c>
      <c r="C5899" s="28" t="str">
        <f>TRIM(PROPER('Base de datos cruda'!C5899))</f>
        <v>Male</v>
      </c>
      <c r="D5899" s="28">
        <v>1.25</v>
      </c>
      <c r="E5899" s="28">
        <v>1.25</v>
      </c>
      <c r="F5899" s="28">
        <v>5.9</v>
      </c>
      <c r="G5899" s="28">
        <v>85.53</v>
      </c>
      <c r="H5899" s="28" t="str">
        <f>TRIM(PROPER('Base de datos cruda'!H5899))</f>
        <v>Fps</v>
      </c>
      <c r="I5899" s="28">
        <v>1.8</v>
      </c>
      <c r="J5899" s="28">
        <v>3.45</v>
      </c>
      <c r="K5899" s="28">
        <v>304.56</v>
      </c>
      <c r="L5899" s="28">
        <f>IF('Base de datos cruda'!L5899&lt;0,,'Base de datos cruda'!L5899)</f>
        <v>1.56</v>
      </c>
      <c r="M5899" s="28" t="str">
        <f>IF(TRIM(PROPER('Base de datos cruda'!M5899))="High","Alto",IF(TRIM(PROPER('Base de datos cruda'!M5899))="Medium","Medio","Bajo"))</f>
        <v>Medio</v>
      </c>
      <c r="N5899" s="29">
        <v>62.86</v>
      </c>
      <c r="O5899" s="32">
        <f t="shared" si="1"/>
        <v>62.86</v>
      </c>
      <c r="P5899" s="33">
        <f t="shared" si="2"/>
        <v>4.7</v>
      </c>
      <c r="Q5899" s="34">
        <f t="shared" si="3"/>
        <v>1</v>
      </c>
      <c r="R5899" s="35" t="str">
        <f t="shared" si="4"/>
        <v>Medio</v>
      </c>
      <c r="S5899" s="35" t="str">
        <f>IF(O5899="","",IF(O5899&gt;AVERAGE('Base de datos limpia'!$O$2:$O$8001),"Alto","Normal"))
</f>
        <v>Normal</v>
      </c>
      <c r="T5899" s="35" t="str">
        <f t="shared" si="5"/>
        <v>Gamer casual</v>
      </c>
      <c r="U5899" s="35"/>
    </row>
    <row r="5900">
      <c r="A5900" s="28">
        <v>5899.0</v>
      </c>
      <c r="B5900" s="28">
        <v>22.0</v>
      </c>
      <c r="C5900" s="28" t="str">
        <f>TRIM(PROPER('Base de datos cruda'!C5900))</f>
        <v>Female</v>
      </c>
      <c r="D5900" s="28">
        <v>5.13</v>
      </c>
      <c r="E5900" s="28">
        <v>9.77</v>
      </c>
      <c r="F5900" s="28">
        <v>7.99</v>
      </c>
      <c r="G5900" s="28">
        <v>90.95</v>
      </c>
      <c r="H5900" s="28" t="str">
        <f>TRIM(PROPER('Base de datos cruda'!H5900))</f>
        <v>Casual</v>
      </c>
      <c r="I5900" s="28">
        <v>2.3</v>
      </c>
      <c r="J5900" s="28">
        <v>9.73</v>
      </c>
      <c r="K5900" s="28">
        <v>252.28</v>
      </c>
      <c r="L5900" s="28">
        <f>IF('Base de datos cruda'!L5900&lt;0,,'Base de datos cruda'!L5900)</f>
        <v>13.86</v>
      </c>
      <c r="M5900" s="28" t="str">
        <f>IF(TRIM(PROPER('Base de datos cruda'!M5900))="High","Alto",IF(TRIM(PROPER('Base de datos cruda'!M5900))="Medium","Medio","Bajo"))</f>
        <v>Bajo</v>
      </c>
      <c r="N5900" s="29">
        <v>108.90147110109</v>
      </c>
      <c r="O5900" s="33" t="str">
        <f t="shared" si="1"/>
        <v/>
      </c>
      <c r="P5900" s="33">
        <f t="shared" si="2"/>
        <v>14.86</v>
      </c>
      <c r="Q5900" s="34">
        <f t="shared" si="3"/>
        <v>1.904483431</v>
      </c>
      <c r="R5900" s="35" t="str">
        <f t="shared" si="4"/>
        <v>Alto</v>
      </c>
      <c r="S5900" s="35" t="str">
        <f>IF(O5900="","",IF(O5900&gt;AVERAGE('Base de datos limpia'!$O$2:$O$8001),"Alto","Normal"))
</f>
        <v/>
      </c>
      <c r="T5900" s="35" t="str">
        <f t="shared" si="5"/>
        <v>Gamer intensivo</v>
      </c>
      <c r="U5900" s="35"/>
    </row>
    <row r="5901">
      <c r="A5901" s="28">
        <v>5900.0</v>
      </c>
      <c r="B5901" s="28">
        <v>23.0</v>
      </c>
      <c r="C5901" s="28" t="str">
        <f>TRIM(PROPER('Base de datos cruda'!C5901))</f>
        <v>Female</v>
      </c>
      <c r="D5901" s="28">
        <v>3.19</v>
      </c>
      <c r="E5901" s="28">
        <v>8.37</v>
      </c>
      <c r="F5901" s="28">
        <v>5.72</v>
      </c>
      <c r="G5901" s="28">
        <v>90.45</v>
      </c>
      <c r="H5901" s="28" t="str">
        <f>TRIM(PROPER('Base de datos cruda'!H5901))</f>
        <v>Fps</v>
      </c>
      <c r="I5901" s="28">
        <v>3.37</v>
      </c>
      <c r="J5901" s="28">
        <v>5.24</v>
      </c>
      <c r="K5901" s="28">
        <v>269.32</v>
      </c>
      <c r="L5901" s="28">
        <f>IF('Base de datos cruda'!L5901&lt;0,,'Base de datos cruda'!L5901)</f>
        <v>7.35</v>
      </c>
      <c r="M5901" s="28" t="str">
        <f>IF(TRIM(PROPER('Base de datos cruda'!M5901))="High","Alto",IF(TRIM(PROPER('Base de datos cruda'!M5901))="Medium","Medio","Bajo"))</f>
        <v>Alto</v>
      </c>
      <c r="N5901" s="29">
        <v>92.92</v>
      </c>
      <c r="O5901" s="32">
        <f t="shared" si="1"/>
        <v>92.92</v>
      </c>
      <c r="P5901" s="33">
        <f t="shared" si="2"/>
        <v>8.43</v>
      </c>
      <c r="Q5901" s="34">
        <f t="shared" si="3"/>
        <v>2.623824451</v>
      </c>
      <c r="R5901" s="35" t="str">
        <f t="shared" si="4"/>
        <v>Alto</v>
      </c>
      <c r="S5901" s="35" t="str">
        <f>IF(O5901="","",IF(O5901&gt;AVERAGE('Base de datos limpia'!$O$2:$O$8001),"Alto","Normal"))
</f>
        <v>Alto</v>
      </c>
      <c r="T5901" s="35" t="str">
        <f t="shared" si="5"/>
        <v>Gamer intensivo</v>
      </c>
      <c r="U5901" s="35"/>
    </row>
    <row r="5902">
      <c r="A5902" s="28">
        <v>5901.0</v>
      </c>
      <c r="B5902" s="28">
        <v>16.0</v>
      </c>
      <c r="C5902" s="28" t="str">
        <f>TRIM(PROPER('Base de datos cruda'!C5902))</f>
        <v>Female</v>
      </c>
      <c r="D5902" s="28">
        <v>6.6</v>
      </c>
      <c r="E5902" s="28">
        <v>1.66</v>
      </c>
      <c r="F5902" s="28">
        <v>5.15</v>
      </c>
      <c r="G5902" s="28">
        <v>98.54</v>
      </c>
      <c r="H5902" s="28" t="str">
        <f>TRIM(PROPER('Base de datos cruda'!H5902))</f>
        <v>Fps</v>
      </c>
      <c r="I5902" s="28">
        <v>3.91</v>
      </c>
      <c r="J5902" s="28">
        <v>7.81</v>
      </c>
      <c r="K5902" s="28">
        <v>248.87</v>
      </c>
      <c r="L5902" s="28">
        <f>IF('Base de datos cruda'!L5902&lt;0,,'Base de datos cruda'!L5902)</f>
        <v>15.52</v>
      </c>
      <c r="M5902" s="28" t="str">
        <f>IF(TRIM(PROPER('Base de datos cruda'!M5902))="High","Alto",IF(TRIM(PROPER('Base de datos cruda'!M5902))="Medium","Medio","Bajo"))</f>
        <v>Bajo</v>
      </c>
      <c r="N5902" s="29">
        <v>34.51</v>
      </c>
      <c r="O5902" s="32">
        <f t="shared" si="1"/>
        <v>34.51</v>
      </c>
      <c r="P5902" s="33">
        <f t="shared" si="2"/>
        <v>14.41</v>
      </c>
      <c r="Q5902" s="34">
        <f t="shared" si="3"/>
        <v>0.2515151515</v>
      </c>
      <c r="R5902" s="35" t="str">
        <f t="shared" si="4"/>
        <v>Bajo</v>
      </c>
      <c r="S5902" s="35" t="str">
        <f>IF(O5902="","",IF(O5902&gt;AVERAGE('Base de datos limpia'!$O$2:$O$8001),"Alto","Normal"))
</f>
        <v>Normal</v>
      </c>
      <c r="T5902" s="35" t="str">
        <f t="shared" si="5"/>
        <v>Gamer casual</v>
      </c>
      <c r="U5902" s="35"/>
    </row>
    <row r="5903">
      <c r="A5903" s="28">
        <v>5902.0</v>
      </c>
      <c r="B5903" s="28">
        <v>24.0</v>
      </c>
      <c r="C5903" s="28" t="str">
        <f>TRIM(PROPER('Base de datos cruda'!C5903))</f>
        <v>Male</v>
      </c>
      <c r="D5903" s="28">
        <v>0.58</v>
      </c>
      <c r="E5903" s="28">
        <v>5.04</v>
      </c>
      <c r="F5903" s="28">
        <v>5.55</v>
      </c>
      <c r="G5903" s="28">
        <v>62.34</v>
      </c>
      <c r="H5903" s="28" t="str">
        <f>TRIM(PROPER('Base de datos cruda'!H5903))</f>
        <v>Rpg</v>
      </c>
      <c r="I5903" s="28">
        <v>3.33</v>
      </c>
      <c r="J5903" s="28">
        <v>2.9</v>
      </c>
      <c r="K5903" s="28">
        <v>307.34</v>
      </c>
      <c r="L5903" s="28">
        <f>IF('Base de datos cruda'!L5903&lt;0,,'Base de datos cruda'!L5903)</f>
        <v>2.66</v>
      </c>
      <c r="M5903" s="28" t="str">
        <f>IF(TRIM(PROPER('Base de datos cruda'!M5903))="High","Alto",IF(TRIM(PROPER('Base de datos cruda'!M5903))="Medium","Medio","Bajo"))</f>
        <v>Medio</v>
      </c>
      <c r="N5903" s="29">
        <v>62.5</v>
      </c>
      <c r="O5903" s="32">
        <f t="shared" si="1"/>
        <v>62.5</v>
      </c>
      <c r="P5903" s="33">
        <f t="shared" si="2"/>
        <v>3.48</v>
      </c>
      <c r="Q5903" s="34">
        <f t="shared" si="3"/>
        <v>8.689655172</v>
      </c>
      <c r="R5903" s="35" t="str">
        <f t="shared" si="4"/>
        <v>Medio</v>
      </c>
      <c r="S5903" s="35" t="str">
        <f>IF(O5903="","",IF(O5903&gt;AVERAGE('Base de datos limpia'!$O$2:$O$8001),"Alto","Normal"))
</f>
        <v>Normal</v>
      </c>
      <c r="T5903" s="35" t="str">
        <f t="shared" si="5"/>
        <v>Gamer moderado</v>
      </c>
      <c r="U5903" s="35"/>
    </row>
    <row r="5904">
      <c r="A5904" s="28">
        <v>5903.0</v>
      </c>
      <c r="B5904" s="28">
        <v>19.0</v>
      </c>
      <c r="C5904" s="28" t="str">
        <f>TRIM(PROPER('Base de datos cruda'!C5904))</f>
        <v>Female</v>
      </c>
      <c r="D5904" s="28">
        <v>1.57</v>
      </c>
      <c r="E5904" s="28">
        <v>6.72</v>
      </c>
      <c r="F5904" s="28">
        <v>6.2</v>
      </c>
      <c r="G5904" s="28">
        <v>73.83</v>
      </c>
      <c r="H5904" s="28" t="str">
        <f>TRIM(PROPER('Base de datos cruda'!H5904))</f>
        <v>Rpg</v>
      </c>
      <c r="I5904" s="28">
        <v>0.13</v>
      </c>
      <c r="J5904" s="28">
        <v>6.76</v>
      </c>
      <c r="K5904" s="28">
        <v>310.24</v>
      </c>
      <c r="L5904" s="28">
        <f>IF('Base de datos cruda'!L5904&lt;0,,'Base de datos cruda'!L5904)</f>
        <v>2.96</v>
      </c>
      <c r="M5904" s="28" t="str">
        <f>IF(TRIM(PROPER('Base de datos cruda'!M5904))="High","Alto",IF(TRIM(PROPER('Base de datos cruda'!M5904))="Medium","Medio","Bajo"))</f>
        <v>Medio</v>
      </c>
      <c r="N5904" s="29">
        <v>86.42</v>
      </c>
      <c r="O5904" s="32">
        <f t="shared" si="1"/>
        <v>86.42</v>
      </c>
      <c r="P5904" s="33">
        <f t="shared" si="2"/>
        <v>8.33</v>
      </c>
      <c r="Q5904" s="34">
        <f t="shared" si="3"/>
        <v>4.280254777</v>
      </c>
      <c r="R5904" s="35" t="str">
        <f t="shared" si="4"/>
        <v>Alto</v>
      </c>
      <c r="S5904" s="35" t="str">
        <f>IF(O5904="","",IF(O5904&gt;AVERAGE('Base de datos limpia'!$O$2:$O$8001),"Alto","Normal"))
</f>
        <v>Alto</v>
      </c>
      <c r="T5904" s="35" t="str">
        <f t="shared" si="5"/>
        <v>Gamer intensivo</v>
      </c>
      <c r="U5904" s="35"/>
    </row>
    <row r="5905">
      <c r="A5905" s="28">
        <v>5904.0</v>
      </c>
      <c r="B5905" s="28">
        <v>19.0</v>
      </c>
      <c r="C5905" s="28" t="str">
        <f>TRIM(PROPER('Base de datos cruda'!C5905))</f>
        <v>Female</v>
      </c>
      <c r="D5905" s="28">
        <v>2.4</v>
      </c>
      <c r="E5905" s="28">
        <v>2.72</v>
      </c>
      <c r="F5905" s="28">
        <v>5.07</v>
      </c>
      <c r="G5905" s="28">
        <v>79.06</v>
      </c>
      <c r="H5905" s="28" t="str">
        <f>TRIM(PROPER('Base de datos cruda'!H5905))</f>
        <v>Fps</v>
      </c>
      <c r="I5905" s="28">
        <v>4.48</v>
      </c>
      <c r="J5905" s="28">
        <v>3.81</v>
      </c>
      <c r="K5905" s="28">
        <v>280.43</v>
      </c>
      <c r="L5905" s="28">
        <f>IF('Base de datos cruda'!L5905&lt;0,,'Base de datos cruda'!L5905)</f>
        <v>6.11</v>
      </c>
      <c r="M5905" s="28" t="str">
        <f>IF(TRIM(PROPER('Base de datos cruda'!M5905))="High","Alto",IF(TRIM(PROPER('Base de datos cruda'!M5905))="Medium","Medio","Bajo"))</f>
        <v>Medio</v>
      </c>
      <c r="N5905" s="29">
        <v>49.07</v>
      </c>
      <c r="O5905" s="32">
        <f t="shared" si="1"/>
        <v>49.07</v>
      </c>
      <c r="P5905" s="33">
        <f t="shared" si="2"/>
        <v>6.21</v>
      </c>
      <c r="Q5905" s="34">
        <f t="shared" si="3"/>
        <v>1.133333333</v>
      </c>
      <c r="R5905" s="35" t="str">
        <f t="shared" si="4"/>
        <v>Bajo</v>
      </c>
      <c r="S5905" s="35" t="str">
        <f>IF(O5905="","",IF(O5905&gt;AVERAGE('Base de datos limpia'!$O$2:$O$8001),"Alto","Normal"))
</f>
        <v>Normal</v>
      </c>
      <c r="T5905" s="35" t="str">
        <f t="shared" si="5"/>
        <v>Gamer casual</v>
      </c>
      <c r="U5905" s="35"/>
    </row>
    <row r="5906">
      <c r="A5906" s="28">
        <v>5905.0</v>
      </c>
      <c r="B5906" s="28">
        <v>18.0</v>
      </c>
      <c r="C5906" s="28" t="str">
        <f>TRIM(PROPER('Base de datos cruda'!C5906))</f>
        <v>Female</v>
      </c>
      <c r="D5906" s="28">
        <v>5.01</v>
      </c>
      <c r="E5906" s="28">
        <v>6.2</v>
      </c>
      <c r="F5906" s="28">
        <v>7.04</v>
      </c>
      <c r="G5906" s="28">
        <v>72.39</v>
      </c>
      <c r="H5906" s="28" t="str">
        <f>TRIM(PROPER('Base de datos cruda'!H5906))</f>
        <v>Fps</v>
      </c>
      <c r="I5906" s="28">
        <v>2.91</v>
      </c>
      <c r="J5906" s="28">
        <v>7.73</v>
      </c>
      <c r="K5906" s="28">
        <v>279.83</v>
      </c>
      <c r="L5906" s="28">
        <f>IF('Base de datos cruda'!L5906&lt;0,,'Base de datos cruda'!L5906)</f>
        <v>9.56</v>
      </c>
      <c r="M5906" s="28" t="str">
        <f>IF(TRIM(PROPER('Base de datos cruda'!M5906))="High","Alto",IF(TRIM(PROPER('Base de datos cruda'!M5906))="Medium","Medio","Bajo"))</f>
        <v>Bajo</v>
      </c>
      <c r="N5906" s="29">
        <v>75.34</v>
      </c>
      <c r="O5906" s="32">
        <f t="shared" si="1"/>
        <v>75.34</v>
      </c>
      <c r="P5906" s="33">
        <f t="shared" si="2"/>
        <v>12.74</v>
      </c>
      <c r="Q5906" s="34">
        <f t="shared" si="3"/>
        <v>1.23752495</v>
      </c>
      <c r="R5906" s="35" t="str">
        <f t="shared" si="4"/>
        <v>Alto</v>
      </c>
      <c r="S5906" s="35" t="str">
        <f>IF(O5906="","",IF(O5906&gt;AVERAGE('Base de datos limpia'!$O$2:$O$8001),"Alto","Normal"))
</f>
        <v>Alto</v>
      </c>
      <c r="T5906" s="35" t="str">
        <f t="shared" si="5"/>
        <v>Gamer intensivo</v>
      </c>
      <c r="U5906" s="35"/>
    </row>
    <row r="5907">
      <c r="A5907" s="28">
        <v>5906.0</v>
      </c>
      <c r="B5907" s="28">
        <v>21.0</v>
      </c>
      <c r="C5907" s="28" t="str">
        <f>TRIM(PROPER('Base de datos cruda'!C5907))</f>
        <v>Female</v>
      </c>
      <c r="D5907" s="28">
        <v>5.48</v>
      </c>
      <c r="E5907" s="28">
        <v>5.8</v>
      </c>
      <c r="F5907" s="28">
        <v>8.42</v>
      </c>
      <c r="G5907" s="28">
        <v>72.39</v>
      </c>
      <c r="H5907" s="28" t="str">
        <f>TRIM(PROPER('Base de datos cruda'!H5907))</f>
        <v>Fps</v>
      </c>
      <c r="I5907" s="28">
        <v>4.6</v>
      </c>
      <c r="J5907" s="28">
        <v>6.52</v>
      </c>
      <c r="K5907" s="28">
        <v>280.58</v>
      </c>
      <c r="L5907" s="28">
        <f>IF('Base de datos cruda'!L5907&lt;0,,'Base de datos cruda'!L5907)</f>
        <v>11.77</v>
      </c>
      <c r="M5907" s="28" t="str">
        <f>IF(TRIM(PROPER('Base de datos cruda'!M5907))="High","Alto",IF(TRIM(PROPER('Base de datos cruda'!M5907))="Medium","Medio","Bajo"))</f>
        <v>Bajo</v>
      </c>
      <c r="N5907" s="29">
        <v>67.53</v>
      </c>
      <c r="O5907" s="32">
        <f t="shared" si="1"/>
        <v>67.53</v>
      </c>
      <c r="P5907" s="33">
        <f t="shared" si="2"/>
        <v>12</v>
      </c>
      <c r="Q5907" s="34">
        <f t="shared" si="3"/>
        <v>1.058394161</v>
      </c>
      <c r="R5907" s="35" t="str">
        <f t="shared" si="4"/>
        <v>Medio</v>
      </c>
      <c r="S5907" s="35" t="str">
        <f>IF(O5907="","",IF(O5907&gt;AVERAGE('Base de datos limpia'!$O$2:$O$8001),"Alto","Normal"))
</f>
        <v>Alto</v>
      </c>
      <c r="T5907" s="35" t="str">
        <f t="shared" si="5"/>
        <v>Gamer moderado</v>
      </c>
      <c r="U5907" s="35"/>
    </row>
    <row r="5908">
      <c r="A5908" s="28">
        <v>5907.0</v>
      </c>
      <c r="B5908" s="28">
        <v>16.0</v>
      </c>
      <c r="C5908" s="28" t="str">
        <f>TRIM(PROPER('Base de datos cruda'!C5908))</f>
        <v>Male</v>
      </c>
      <c r="D5908" s="28">
        <v>0.99</v>
      </c>
      <c r="E5908" s="28">
        <v>2.87</v>
      </c>
      <c r="F5908" s="28">
        <v>6.98</v>
      </c>
      <c r="G5908" s="28">
        <v>67.05</v>
      </c>
      <c r="H5908" s="28" t="str">
        <f>TRIM(PROPER('Base de datos cruda'!H5908))</f>
        <v>Rpg</v>
      </c>
      <c r="I5908" s="28">
        <v>4.82</v>
      </c>
      <c r="J5908" s="28">
        <v>5.14</v>
      </c>
      <c r="K5908" s="28">
        <v>313.54</v>
      </c>
      <c r="L5908" s="28">
        <f>IF('Base de datos cruda'!L5908&lt;0,,'Base de datos cruda'!L5908)</f>
        <v>2.86</v>
      </c>
      <c r="M5908" s="28" t="str">
        <f>IF(TRIM(PROPER('Base de datos cruda'!M5908))="High","Alto",IF(TRIM(PROPER('Base de datos cruda'!M5908))="Medium","Medio","Bajo"))</f>
        <v>Medio</v>
      </c>
      <c r="N5908" s="29">
        <v>64.72</v>
      </c>
      <c r="O5908" s="32">
        <f t="shared" si="1"/>
        <v>64.72</v>
      </c>
      <c r="P5908" s="33">
        <f t="shared" si="2"/>
        <v>6.13</v>
      </c>
      <c r="Q5908" s="34">
        <f t="shared" si="3"/>
        <v>2.898989899</v>
      </c>
      <c r="R5908" s="35" t="str">
        <f t="shared" si="4"/>
        <v>Medio</v>
      </c>
      <c r="S5908" s="35" t="str">
        <f>IF(O5908="","",IF(O5908&gt;AVERAGE('Base de datos limpia'!$O$2:$O$8001),"Alto","Normal"))
</f>
        <v>Normal</v>
      </c>
      <c r="T5908" s="35" t="str">
        <f t="shared" si="5"/>
        <v>Gamer casual</v>
      </c>
      <c r="U5908" s="35"/>
    </row>
    <row r="5909">
      <c r="A5909" s="28">
        <v>5908.0</v>
      </c>
      <c r="B5909" s="28">
        <v>21.0</v>
      </c>
      <c r="C5909" s="28" t="str">
        <f>TRIM(PROPER('Base de datos cruda'!C5909))</f>
        <v>Other</v>
      </c>
      <c r="D5909" s="28">
        <v>7.55</v>
      </c>
      <c r="E5909" s="28">
        <v>2.27</v>
      </c>
      <c r="F5909" s="28">
        <v>6.23</v>
      </c>
      <c r="G5909" s="28">
        <v>92.52</v>
      </c>
      <c r="H5909" s="28" t="str">
        <f>TRIM(PROPER('Base de datos cruda'!H5909))</f>
        <v>Fps</v>
      </c>
      <c r="I5909" s="28">
        <v>2.34</v>
      </c>
      <c r="J5909" s="28">
        <v>13.26</v>
      </c>
      <c r="K5909" s="28">
        <v>242.36</v>
      </c>
      <c r="L5909" s="28">
        <f>IF('Base de datos cruda'!L5909&lt;0,,'Base de datos cruda'!L5909)</f>
        <v>17.54</v>
      </c>
      <c r="M5909" s="28" t="str">
        <f>IF(TRIM(PROPER('Base de datos cruda'!M5909))="High","Alto",IF(TRIM(PROPER('Base de datos cruda'!M5909))="Medium","Medio","Bajo"))</f>
        <v>Bajo</v>
      </c>
      <c r="N5909" s="29">
        <v>30.79</v>
      </c>
      <c r="O5909" s="32">
        <f t="shared" si="1"/>
        <v>30.79</v>
      </c>
      <c r="P5909" s="33">
        <f t="shared" si="2"/>
        <v>20.81</v>
      </c>
      <c r="Q5909" s="34">
        <f t="shared" si="3"/>
        <v>0.3006622517</v>
      </c>
      <c r="R5909" s="35" t="str">
        <f t="shared" si="4"/>
        <v>Bajo</v>
      </c>
      <c r="S5909" s="35" t="str">
        <f>IF(O5909="","",IF(O5909&gt;AVERAGE('Base de datos limpia'!$O$2:$O$8001),"Alto","Normal"))
</f>
        <v>Normal</v>
      </c>
      <c r="T5909" s="35" t="str">
        <f t="shared" si="5"/>
        <v>Gamer casual</v>
      </c>
      <c r="U5909" s="35"/>
    </row>
    <row r="5910">
      <c r="A5910" s="28">
        <v>5909.0</v>
      </c>
      <c r="B5910" s="28">
        <v>17.0</v>
      </c>
      <c r="C5910" s="28" t="str">
        <f>TRIM(PROPER('Base de datos cruda'!C5910))</f>
        <v>Female</v>
      </c>
      <c r="D5910" s="28">
        <v>2.73</v>
      </c>
      <c r="E5910" s="28">
        <v>7.83</v>
      </c>
      <c r="F5910" s="28">
        <v>7.98</v>
      </c>
      <c r="G5910" s="28">
        <v>96.32</v>
      </c>
      <c r="H5910" s="28" t="str">
        <f>TRIM(PROPER('Base de datos cruda'!H5910))</f>
        <v>Casual</v>
      </c>
      <c r="I5910" s="28">
        <v>4.58</v>
      </c>
      <c r="J5910" s="28">
        <v>5.65</v>
      </c>
      <c r="K5910" s="28">
        <v>282.71</v>
      </c>
      <c r="L5910" s="28">
        <f>IF('Base de datos cruda'!L5910&lt;0,,'Base de datos cruda'!L5910)</f>
        <v>7.01</v>
      </c>
      <c r="M5910" s="28" t="str">
        <f>IF(TRIM(PROPER('Base de datos cruda'!M5910))="High","Alto",IF(TRIM(PROPER('Base de datos cruda'!M5910))="Medium","Medio","Bajo"))</f>
        <v>Medio</v>
      </c>
      <c r="N5910" s="29">
        <v>98.84</v>
      </c>
      <c r="O5910" s="32">
        <f t="shared" si="1"/>
        <v>98.84</v>
      </c>
      <c r="P5910" s="33">
        <f t="shared" si="2"/>
        <v>8.38</v>
      </c>
      <c r="Q5910" s="34">
        <f t="shared" si="3"/>
        <v>2.868131868</v>
      </c>
      <c r="R5910" s="35" t="str">
        <f t="shared" si="4"/>
        <v>Alto</v>
      </c>
      <c r="S5910" s="35" t="str">
        <f>IF(O5910="","",IF(O5910&gt;AVERAGE('Base de datos limpia'!$O$2:$O$8001),"Alto","Normal"))
</f>
        <v>Alto</v>
      </c>
      <c r="T5910" s="35" t="str">
        <f t="shared" si="5"/>
        <v>Gamer intensivo</v>
      </c>
      <c r="U5910" s="35"/>
    </row>
    <row r="5911">
      <c r="A5911" s="28">
        <v>5910.0</v>
      </c>
      <c r="B5911" s="28">
        <v>24.0</v>
      </c>
      <c r="C5911" s="28" t="str">
        <f>TRIM(PROPER('Base de datos cruda'!C5911))</f>
        <v>Female</v>
      </c>
      <c r="D5911" s="28">
        <v>5.71</v>
      </c>
      <c r="E5911" s="28">
        <v>3.9</v>
      </c>
      <c r="F5911" s="28">
        <v>7.74</v>
      </c>
      <c r="G5911" s="28">
        <v>63.29</v>
      </c>
      <c r="H5911" s="28" t="str">
        <f>TRIM(PROPER('Base de datos cruda'!H5911))</f>
        <v>Rpg</v>
      </c>
      <c r="I5911" s="28">
        <v>1.83</v>
      </c>
      <c r="J5911" s="28">
        <v>9.59</v>
      </c>
      <c r="K5911" s="28">
        <v>245.96</v>
      </c>
      <c r="L5911" s="28">
        <f>IF('Base de datos cruda'!L5911&lt;0,,'Base de datos cruda'!L5911)</f>
        <v>14.83</v>
      </c>
      <c r="M5911" s="28" t="str">
        <f>IF(TRIM(PROPER('Base de datos cruda'!M5911))="High","Alto",IF(TRIM(PROPER('Base de datos cruda'!M5911))="Medium","Medio","Bajo"))</f>
        <v>Bajo</v>
      </c>
      <c r="N5911" s="29">
        <v>48.39</v>
      </c>
      <c r="O5911" s="32">
        <f t="shared" si="1"/>
        <v>48.39</v>
      </c>
      <c r="P5911" s="33">
        <f t="shared" si="2"/>
        <v>15.3</v>
      </c>
      <c r="Q5911" s="34">
        <f t="shared" si="3"/>
        <v>0.6830122592</v>
      </c>
      <c r="R5911" s="35" t="str">
        <f t="shared" si="4"/>
        <v>Bajo</v>
      </c>
      <c r="S5911" s="35" t="str">
        <f>IF(O5911="","",IF(O5911&gt;AVERAGE('Base de datos limpia'!$O$2:$O$8001),"Alto","Normal"))
</f>
        <v>Normal</v>
      </c>
      <c r="T5911" s="35" t="str">
        <f t="shared" si="5"/>
        <v>Gamer moderado</v>
      </c>
      <c r="U5911" s="35"/>
    </row>
    <row r="5912">
      <c r="A5912" s="28">
        <v>5911.0</v>
      </c>
      <c r="B5912" s="28">
        <v>17.0</v>
      </c>
      <c r="C5912" s="28" t="str">
        <f>TRIM(PROPER('Base de datos cruda'!C5912))</f>
        <v>Female</v>
      </c>
      <c r="D5912" s="28">
        <v>4.19</v>
      </c>
      <c r="E5912" s="28">
        <v>3.2</v>
      </c>
      <c r="F5912" s="28">
        <v>5.84</v>
      </c>
      <c r="G5912" s="28">
        <v>66.2</v>
      </c>
      <c r="H5912" s="28" t="str">
        <f>TRIM(PROPER('Base de datos cruda'!H5912))</f>
        <v>Rpg</v>
      </c>
      <c r="I5912" s="28">
        <v>1.3</v>
      </c>
      <c r="J5912" s="28">
        <v>7.45</v>
      </c>
      <c r="K5912" s="28">
        <v>281.66</v>
      </c>
      <c r="L5912" s="28">
        <f>IF('Base de datos cruda'!L5912&lt;0,,'Base de datos cruda'!L5912)</f>
        <v>8.91</v>
      </c>
      <c r="M5912" s="28" t="str">
        <f>IF(TRIM(PROPER('Base de datos cruda'!M5912))="High","Alto",IF(TRIM(PROPER('Base de datos cruda'!M5912))="Medium","Medio","Bajo"))</f>
        <v>Medio</v>
      </c>
      <c r="N5912" s="29">
        <v>42.99</v>
      </c>
      <c r="O5912" s="32">
        <f t="shared" si="1"/>
        <v>42.99</v>
      </c>
      <c r="P5912" s="33">
        <f t="shared" si="2"/>
        <v>11.64</v>
      </c>
      <c r="Q5912" s="34">
        <f t="shared" si="3"/>
        <v>0.7637231504</v>
      </c>
      <c r="R5912" s="35" t="str">
        <f t="shared" si="4"/>
        <v>Bajo</v>
      </c>
      <c r="S5912" s="35" t="str">
        <f>IF(O5912="","",IF(O5912&gt;AVERAGE('Base de datos limpia'!$O$2:$O$8001),"Alto","Normal"))
</f>
        <v>Normal</v>
      </c>
      <c r="T5912" s="35" t="str">
        <f t="shared" si="5"/>
        <v>Gamer moderado</v>
      </c>
      <c r="U5912" s="35"/>
    </row>
    <row r="5913">
      <c r="A5913" s="28">
        <v>5912.0</v>
      </c>
      <c r="B5913" s="28">
        <v>22.0</v>
      </c>
      <c r="C5913" s="28" t="str">
        <f>TRIM(PROPER('Base de datos cruda'!C5913))</f>
        <v>Female</v>
      </c>
      <c r="D5913" s="28">
        <v>1.78</v>
      </c>
      <c r="E5913" s="28">
        <v>7.64</v>
      </c>
      <c r="F5913" s="28">
        <v>7.02</v>
      </c>
      <c r="G5913" s="28">
        <v>69.14</v>
      </c>
      <c r="H5913" s="28" t="str">
        <f>TRIM(PROPER('Base de datos cruda'!H5913))</f>
        <v>Casual</v>
      </c>
      <c r="I5913" s="28">
        <v>0.37</v>
      </c>
      <c r="J5913" s="28">
        <v>7.65</v>
      </c>
      <c r="K5913" s="28">
        <v>300.15</v>
      </c>
      <c r="L5913" s="28">
        <f>IF('Base de datos cruda'!L5913&lt;0,,'Base de datos cruda'!L5913)</f>
        <v>0.92</v>
      </c>
      <c r="M5913" s="28" t="str">
        <f>IF(TRIM(PROPER('Base de datos cruda'!M5913))="High","Alto",IF(TRIM(PROPER('Base de datos cruda'!M5913))="Medium","Medio","Bajo"))</f>
        <v>Medio</v>
      </c>
      <c r="N5913" s="29">
        <v>88.09</v>
      </c>
      <c r="O5913" s="32">
        <f t="shared" si="1"/>
        <v>88.09</v>
      </c>
      <c r="P5913" s="33">
        <f t="shared" si="2"/>
        <v>9.43</v>
      </c>
      <c r="Q5913" s="34">
        <f t="shared" si="3"/>
        <v>4.292134831</v>
      </c>
      <c r="R5913" s="35" t="str">
        <f t="shared" si="4"/>
        <v>Alto</v>
      </c>
      <c r="S5913" s="35" t="str">
        <f>IF(O5913="","",IF(O5913&gt;AVERAGE('Base de datos limpia'!$O$2:$O$8001),"Alto","Normal"))
</f>
        <v>Alto</v>
      </c>
      <c r="T5913" s="35" t="str">
        <f t="shared" si="5"/>
        <v>Gamer intensivo</v>
      </c>
      <c r="U5913" s="35"/>
    </row>
    <row r="5914">
      <c r="A5914" s="28">
        <v>5913.0</v>
      </c>
      <c r="B5914" s="28">
        <v>16.0</v>
      </c>
      <c r="C5914" s="28" t="str">
        <f>TRIM(PROPER('Base de datos cruda'!C5914))</f>
        <v>Female</v>
      </c>
      <c r="D5914" s="28">
        <v>6.77</v>
      </c>
      <c r="E5914" s="28">
        <v>7.62</v>
      </c>
      <c r="F5914" s="28">
        <v>7.65</v>
      </c>
      <c r="G5914" s="28">
        <v>80.36</v>
      </c>
      <c r="H5914" s="28" t="str">
        <f>TRIM(PROPER('Base de datos cruda'!H5914))</f>
        <v>Rpg</v>
      </c>
      <c r="I5914" s="28">
        <v>2.26</v>
      </c>
      <c r="J5914" s="28">
        <v>11.45</v>
      </c>
      <c r="K5914" s="28">
        <v>225.04</v>
      </c>
      <c r="L5914" s="28">
        <f>IF('Base de datos cruda'!L5914&lt;0,,'Base de datos cruda'!L5914)</f>
        <v>13.97</v>
      </c>
      <c r="M5914" s="28" t="str">
        <f>IF(TRIM(PROPER('Base de datos cruda'!M5914))="High","Alto",IF(TRIM(PROPER('Base de datos cruda'!M5914))="Medium","Medio","Bajo"))</f>
        <v>Bajo</v>
      </c>
      <c r="N5914" s="29">
        <v>75.173665805234</v>
      </c>
      <c r="O5914" s="32">
        <f t="shared" si="1"/>
        <v>75.17366581</v>
      </c>
      <c r="P5914" s="33">
        <f t="shared" si="2"/>
        <v>18.22</v>
      </c>
      <c r="Q5914" s="34">
        <f t="shared" si="3"/>
        <v>1.125553914</v>
      </c>
      <c r="R5914" s="35" t="str">
        <f t="shared" si="4"/>
        <v>Alto</v>
      </c>
      <c r="S5914" s="35" t="str">
        <f>IF(O5914="","",IF(O5914&gt;AVERAGE('Base de datos limpia'!$O$2:$O$8001),"Alto","Normal"))
</f>
        <v>Alto</v>
      </c>
      <c r="T5914" s="35" t="str">
        <f t="shared" si="5"/>
        <v>Gamer intensivo</v>
      </c>
      <c r="U5914" s="35"/>
    </row>
    <row r="5915">
      <c r="A5915" s="28">
        <v>5914.0</v>
      </c>
      <c r="B5915" s="28">
        <v>22.0</v>
      </c>
      <c r="C5915" s="28" t="str">
        <f>TRIM(PROPER('Base de datos cruda'!C5915))</f>
        <v>Male</v>
      </c>
      <c r="D5915" s="28">
        <v>6.55</v>
      </c>
      <c r="E5915" s="28">
        <v>3.49</v>
      </c>
      <c r="F5915" s="28">
        <v>5.23</v>
      </c>
      <c r="G5915" s="28">
        <v>91.65</v>
      </c>
      <c r="H5915" s="28" t="str">
        <f>TRIM(PROPER('Base de datos cruda'!H5915))</f>
        <v>Rpg</v>
      </c>
      <c r="I5915" s="28">
        <v>3.44</v>
      </c>
      <c r="J5915" s="28">
        <v>7.77</v>
      </c>
      <c r="K5915" s="28">
        <v>242.17</v>
      </c>
      <c r="L5915" s="28">
        <f>IF('Base de datos cruda'!L5915&lt;0,,'Base de datos cruda'!L5915)</f>
        <v>13.98</v>
      </c>
      <c r="M5915" s="28" t="str">
        <f>IF(TRIM(PROPER('Base de datos cruda'!M5915))="High","Alto",IF(TRIM(PROPER('Base de datos cruda'!M5915))="Medium","Medio","Bajo"))</f>
        <v>Bajo</v>
      </c>
      <c r="N5915" s="29">
        <v>31.03</v>
      </c>
      <c r="O5915" s="32">
        <f t="shared" si="1"/>
        <v>31.03</v>
      </c>
      <c r="P5915" s="33">
        <f t="shared" si="2"/>
        <v>14.32</v>
      </c>
      <c r="Q5915" s="34">
        <f t="shared" si="3"/>
        <v>0.5328244275</v>
      </c>
      <c r="R5915" s="35" t="str">
        <f t="shared" si="4"/>
        <v>Bajo</v>
      </c>
      <c r="S5915" s="35" t="str">
        <f>IF(O5915="","",IF(O5915&gt;AVERAGE('Base de datos limpia'!$O$2:$O$8001),"Alto","Normal"))
</f>
        <v>Normal</v>
      </c>
      <c r="T5915" s="35" t="str">
        <f t="shared" si="5"/>
        <v>Gamer moderado</v>
      </c>
      <c r="U5915" s="35"/>
    </row>
    <row r="5916">
      <c r="A5916" s="28">
        <v>5915.0</v>
      </c>
      <c r="B5916" s="28">
        <v>20.0</v>
      </c>
      <c r="C5916" s="28" t="str">
        <f>TRIM(PROPER('Base de datos cruda'!C5916))</f>
        <v>Male</v>
      </c>
      <c r="D5916" s="28">
        <v>3.17</v>
      </c>
      <c r="E5916" s="28">
        <v>8.85</v>
      </c>
      <c r="F5916" s="28">
        <v>5.83</v>
      </c>
      <c r="G5916" s="28">
        <v>62.86</v>
      </c>
      <c r="H5916" s="28" t="str">
        <f>TRIM(PROPER('Base de datos cruda'!H5916))</f>
        <v>Fps</v>
      </c>
      <c r="I5916" s="28">
        <v>4.88</v>
      </c>
      <c r="J5916" s="28">
        <v>4.71</v>
      </c>
      <c r="K5916" s="28">
        <v>269.74</v>
      </c>
      <c r="L5916" s="28">
        <f>IF('Base de datos cruda'!L5916&lt;0,,'Base de datos cruda'!L5916)</f>
        <v>9.47</v>
      </c>
      <c r="M5916" s="28" t="str">
        <f>IF(TRIM(PROPER('Base de datos cruda'!M5916))="High","Alto",IF(TRIM(PROPER('Base de datos cruda'!M5916))="Medium","Medio","Bajo"))</f>
        <v>Alto</v>
      </c>
      <c r="N5916" s="29">
        <v>97.2093253150383</v>
      </c>
      <c r="O5916" s="32">
        <f t="shared" si="1"/>
        <v>97.20932532</v>
      </c>
      <c r="P5916" s="33">
        <f t="shared" si="2"/>
        <v>7.88</v>
      </c>
      <c r="Q5916" s="34">
        <f t="shared" si="3"/>
        <v>2.791798107</v>
      </c>
      <c r="R5916" s="35" t="str">
        <f t="shared" si="4"/>
        <v>Alto</v>
      </c>
      <c r="S5916" s="35" t="str">
        <f>IF(O5916="","",IF(O5916&gt;AVERAGE('Base de datos limpia'!$O$2:$O$8001),"Alto","Normal"))
</f>
        <v>Alto</v>
      </c>
      <c r="T5916" s="35" t="str">
        <f t="shared" si="5"/>
        <v>Gamer intensivo</v>
      </c>
      <c r="U5916" s="35"/>
    </row>
    <row r="5917">
      <c r="A5917" s="28">
        <v>5916.0</v>
      </c>
      <c r="B5917" s="28">
        <v>23.0</v>
      </c>
      <c r="C5917" s="28" t="str">
        <f>TRIM(PROPER('Base de datos cruda'!C5917))</f>
        <v>Male</v>
      </c>
      <c r="D5917" s="28">
        <v>4.71</v>
      </c>
      <c r="E5917" s="28">
        <v>7.19</v>
      </c>
      <c r="F5917" s="28">
        <v>4.53</v>
      </c>
      <c r="G5917" s="28">
        <v>85.47</v>
      </c>
      <c r="H5917" s="28" t="str">
        <f>TRIM(PROPER('Base de datos cruda'!H5917))</f>
        <v>Casual</v>
      </c>
      <c r="I5917" s="28">
        <v>2.61</v>
      </c>
      <c r="J5917" s="28">
        <v>8.06</v>
      </c>
      <c r="K5917" s="28">
        <v>261.63</v>
      </c>
      <c r="L5917" s="28">
        <f>IF('Base de datos cruda'!L5917&lt;0,,'Base de datos cruda'!L5917)</f>
        <v>11.69</v>
      </c>
      <c r="M5917" s="28" t="str">
        <f>IF(TRIM(PROPER('Base de datos cruda'!M5917))="High","Alto",IF(TRIM(PROPER('Base de datos cruda'!M5917))="Medium","Medio","Bajo"))</f>
        <v>Alto</v>
      </c>
      <c r="N5917" s="29">
        <v>71.88</v>
      </c>
      <c r="O5917" s="32">
        <f t="shared" si="1"/>
        <v>71.88</v>
      </c>
      <c r="P5917" s="33">
        <f t="shared" si="2"/>
        <v>12.77</v>
      </c>
      <c r="Q5917" s="34">
        <f t="shared" si="3"/>
        <v>1.526539278</v>
      </c>
      <c r="R5917" s="35" t="str">
        <f t="shared" si="4"/>
        <v>Alto</v>
      </c>
      <c r="S5917" s="35" t="str">
        <f>IF(O5917="","",IF(O5917&gt;AVERAGE('Base de datos limpia'!$O$2:$O$8001),"Alto","Normal"))
</f>
        <v>Alto</v>
      </c>
      <c r="T5917" s="35" t="str">
        <f t="shared" si="5"/>
        <v>Gamer intensivo</v>
      </c>
      <c r="U5917" s="35"/>
    </row>
    <row r="5918">
      <c r="A5918" s="28">
        <v>5917.0</v>
      </c>
      <c r="B5918" s="28">
        <v>19.0</v>
      </c>
      <c r="C5918" s="28" t="str">
        <f>TRIM(PROPER('Base de datos cruda'!C5918))</f>
        <v>Male</v>
      </c>
      <c r="D5918" s="28">
        <v>2.06</v>
      </c>
      <c r="E5918" s="28">
        <v>4.11</v>
      </c>
      <c r="F5918" s="28">
        <v>8.94</v>
      </c>
      <c r="G5918" s="28">
        <v>65.97</v>
      </c>
      <c r="H5918" s="28" t="str">
        <f>TRIM(PROPER('Base de datos cruda'!H5918))</f>
        <v>Fps</v>
      </c>
      <c r="I5918" s="28">
        <v>3.67</v>
      </c>
      <c r="J5918" s="28">
        <v>6.22</v>
      </c>
      <c r="K5918" s="28">
        <v>305.77</v>
      </c>
      <c r="L5918" s="28">
        <f>IF('Base de datos cruda'!L5918&lt;0,,'Base de datos cruda'!L5918)</f>
        <v>8.19</v>
      </c>
      <c r="M5918" s="28" t="str">
        <f>IF(TRIM(PROPER('Base de datos cruda'!M5918))="High","Alto",IF(TRIM(PROPER('Base de datos cruda'!M5918))="Medium","Medio","Bajo"))</f>
        <v>Medio</v>
      </c>
      <c r="N5918" s="29">
        <v>63.08</v>
      </c>
      <c r="O5918" s="32">
        <f t="shared" si="1"/>
        <v>63.08</v>
      </c>
      <c r="P5918" s="33">
        <f t="shared" si="2"/>
        <v>8.28</v>
      </c>
      <c r="Q5918" s="34">
        <f t="shared" si="3"/>
        <v>1.995145631</v>
      </c>
      <c r="R5918" s="35" t="str">
        <f t="shared" si="4"/>
        <v>Medio</v>
      </c>
      <c r="S5918" s="35" t="str">
        <f>IF(O5918="","",IF(O5918&gt;AVERAGE('Base de datos limpia'!$O$2:$O$8001),"Alto","Normal"))
</f>
        <v>Normal</v>
      </c>
      <c r="T5918" s="35" t="str">
        <f t="shared" si="5"/>
        <v>Gamer moderado</v>
      </c>
      <c r="U5918" s="35"/>
    </row>
    <row r="5919">
      <c r="A5919" s="28">
        <v>5918.0</v>
      </c>
      <c r="B5919" s="28">
        <v>22.0</v>
      </c>
      <c r="C5919" s="28" t="str">
        <f>TRIM(PROPER('Base de datos cruda'!C5919))</f>
        <v>Male</v>
      </c>
      <c r="D5919" s="28">
        <v>5.52</v>
      </c>
      <c r="E5919" s="28">
        <v>4.85</v>
      </c>
      <c r="F5919" s="28">
        <v>4.43</v>
      </c>
      <c r="G5919" s="28">
        <v>98.86</v>
      </c>
      <c r="H5919" s="28" t="str">
        <f>TRIM(PROPER('Base de datos cruda'!H5919))</f>
        <v>Rpg</v>
      </c>
      <c r="I5919" s="28">
        <v>4.48</v>
      </c>
      <c r="J5919" s="28">
        <v>7.97</v>
      </c>
      <c r="K5919" s="28">
        <v>268.35</v>
      </c>
      <c r="L5919" s="28">
        <f>IF('Base de datos cruda'!L5919&lt;0,,'Base de datos cruda'!L5919)</f>
        <v>12.58</v>
      </c>
      <c r="M5919" s="28" t="str">
        <f>IF(TRIM(PROPER('Base de datos cruda'!M5919))="High","Alto",IF(TRIM(PROPER('Base de datos cruda'!M5919))="Medium","Medio","Bajo"))</f>
        <v>Bajo</v>
      </c>
      <c r="N5919" s="29">
        <v>61.6951352558883</v>
      </c>
      <c r="O5919" s="32">
        <f t="shared" si="1"/>
        <v>61.69513526</v>
      </c>
      <c r="P5919" s="33">
        <f t="shared" si="2"/>
        <v>13.49</v>
      </c>
      <c r="Q5919" s="34">
        <f t="shared" si="3"/>
        <v>0.8786231884</v>
      </c>
      <c r="R5919" s="35" t="str">
        <f t="shared" si="4"/>
        <v>Medio</v>
      </c>
      <c r="S5919" s="35" t="str">
        <f>IF(O5919="","",IF(O5919&gt;AVERAGE('Base de datos limpia'!$O$2:$O$8001),"Alto","Normal"))
</f>
        <v>Normal</v>
      </c>
      <c r="T5919" s="35" t="str">
        <f t="shared" si="5"/>
        <v>Gamer moderado</v>
      </c>
      <c r="U5919" s="35"/>
    </row>
    <row r="5920">
      <c r="A5920" s="28">
        <v>5919.0</v>
      </c>
      <c r="B5920" s="28">
        <v>21.0</v>
      </c>
      <c r="C5920" s="28" t="str">
        <f>TRIM(PROPER('Base de datos cruda'!C5920))</f>
        <v>Male</v>
      </c>
      <c r="D5920" s="28">
        <v>2.47</v>
      </c>
      <c r="E5920" s="28">
        <v>7.54</v>
      </c>
      <c r="F5920" s="28">
        <v>4.84</v>
      </c>
      <c r="G5920" s="28">
        <v>95.95</v>
      </c>
      <c r="H5920" s="28" t="str">
        <f>TRIM(PROPER('Base de datos cruda'!H5920))</f>
        <v>Rpg</v>
      </c>
      <c r="I5920" s="28">
        <v>2.72</v>
      </c>
      <c r="J5920" s="28">
        <v>6.84</v>
      </c>
      <c r="K5920" s="28">
        <v>293.12</v>
      </c>
      <c r="L5920" s="28">
        <f>IF('Base de datos cruda'!L5920&lt;0,,'Base de datos cruda'!L5920)</f>
        <v>7.56</v>
      </c>
      <c r="M5920" s="28" t="str">
        <f>IF(TRIM(PROPER('Base de datos cruda'!M5920))="High","Alto",IF(TRIM(PROPER('Base de datos cruda'!M5920))="Medium","Medio","Bajo"))</f>
        <v>Alto</v>
      </c>
      <c r="N5920" s="29">
        <v>95.2989167127855</v>
      </c>
      <c r="O5920" s="32">
        <f t="shared" si="1"/>
        <v>95.29891671</v>
      </c>
      <c r="P5920" s="33">
        <f t="shared" si="2"/>
        <v>9.31</v>
      </c>
      <c r="Q5920" s="34">
        <f t="shared" si="3"/>
        <v>3.052631579</v>
      </c>
      <c r="R5920" s="35" t="str">
        <f t="shared" si="4"/>
        <v>Alto</v>
      </c>
      <c r="S5920" s="35" t="str">
        <f>IF(O5920="","",IF(O5920&gt;AVERAGE('Base de datos limpia'!$O$2:$O$8001),"Alto","Normal"))
</f>
        <v>Alto</v>
      </c>
      <c r="T5920" s="35" t="str">
        <f t="shared" si="5"/>
        <v>Gamer intensivo</v>
      </c>
      <c r="U5920" s="35"/>
    </row>
    <row r="5921">
      <c r="A5921" s="28">
        <v>5920.0</v>
      </c>
      <c r="B5921" s="28">
        <v>20.0</v>
      </c>
      <c r="C5921" s="28" t="str">
        <f>TRIM(PROPER('Base de datos cruda'!C5921))</f>
        <v>Male</v>
      </c>
      <c r="D5921" s="28">
        <v>6.75</v>
      </c>
      <c r="E5921" s="28">
        <v>2.9</v>
      </c>
      <c r="F5921" s="28">
        <v>6.4</v>
      </c>
      <c r="G5921" s="28">
        <v>97.98</v>
      </c>
      <c r="H5921" s="28" t="str">
        <f>TRIM(PROPER('Base de datos cruda'!H5921))</f>
        <v>Rpg</v>
      </c>
      <c r="I5921" s="28">
        <v>0.83</v>
      </c>
      <c r="J5921" s="28">
        <v>10.63</v>
      </c>
      <c r="K5921" s="28">
        <v>252.38</v>
      </c>
      <c r="L5921" s="28">
        <f>IF('Base de datos cruda'!L5921&lt;0,,'Base de datos cruda'!L5921)</f>
        <v>14.96</v>
      </c>
      <c r="M5921" s="28" t="str">
        <f>IF(TRIM(PROPER('Base de datos cruda'!M5921))="High","Alto",IF(TRIM(PROPER('Base de datos cruda'!M5921))="Medium","Medio","Bajo"))</f>
        <v>Bajo</v>
      </c>
      <c r="N5921" s="29">
        <v>32.47</v>
      </c>
      <c r="O5921" s="32">
        <f t="shared" si="1"/>
        <v>32.47</v>
      </c>
      <c r="P5921" s="33">
        <f t="shared" si="2"/>
        <v>17.38</v>
      </c>
      <c r="Q5921" s="34">
        <f t="shared" si="3"/>
        <v>0.4296296296</v>
      </c>
      <c r="R5921" s="35" t="str">
        <f t="shared" si="4"/>
        <v>Bajo</v>
      </c>
      <c r="S5921" s="35" t="str">
        <f>IF(O5921="","",IF(O5921&gt;AVERAGE('Base de datos limpia'!$O$2:$O$8001),"Alto","Normal"))
</f>
        <v>Normal</v>
      </c>
      <c r="T5921" s="35" t="str">
        <f t="shared" si="5"/>
        <v>Gamer casual</v>
      </c>
      <c r="U5921" s="35"/>
    </row>
    <row r="5922">
      <c r="A5922" s="28">
        <v>5921.0</v>
      </c>
      <c r="B5922" s="28">
        <v>19.0</v>
      </c>
      <c r="C5922" s="28" t="str">
        <f>TRIM(PROPER('Base de datos cruda'!C5922))</f>
        <v>Male</v>
      </c>
      <c r="D5922" s="28">
        <v>1.74</v>
      </c>
      <c r="E5922" s="28">
        <v>5.22</v>
      </c>
      <c r="F5922" s="28">
        <v>8.33</v>
      </c>
      <c r="G5922" s="28">
        <v>64.25</v>
      </c>
      <c r="H5922" s="28" t="str">
        <f>TRIM(PROPER('Base de datos cruda'!H5922))</f>
        <v>Casual</v>
      </c>
      <c r="I5922" s="28">
        <v>4.24</v>
      </c>
      <c r="J5922" s="28">
        <v>4.92</v>
      </c>
      <c r="K5922" s="28">
        <v>294.52</v>
      </c>
      <c r="L5922" s="28">
        <f>IF('Base de datos cruda'!L5922&lt;0,,'Base de datos cruda'!L5922)</f>
        <v>7.17</v>
      </c>
      <c r="M5922" s="28" t="str">
        <f>IF(TRIM(PROPER('Base de datos cruda'!M5922))="High","Alto",IF(TRIM(PROPER('Base de datos cruda'!M5922))="Medium","Medio","Bajo"))</f>
        <v>Medio</v>
      </c>
      <c r="N5922" s="29">
        <v>75.63</v>
      </c>
      <c r="O5922" s="32">
        <f t="shared" si="1"/>
        <v>75.63</v>
      </c>
      <c r="P5922" s="33">
        <f t="shared" si="2"/>
        <v>6.66</v>
      </c>
      <c r="Q5922" s="34">
        <f t="shared" si="3"/>
        <v>3</v>
      </c>
      <c r="R5922" s="35" t="str">
        <f t="shared" si="4"/>
        <v>Alto</v>
      </c>
      <c r="S5922" s="35" t="str">
        <f>IF(O5922="","",IF(O5922&gt;AVERAGE('Base de datos limpia'!$O$2:$O$8001),"Alto","Normal"))
</f>
        <v>Alto</v>
      </c>
      <c r="T5922" s="35" t="str">
        <f t="shared" si="5"/>
        <v>Gamer moderado</v>
      </c>
      <c r="U5922" s="35"/>
    </row>
    <row r="5923">
      <c r="A5923" s="28">
        <v>5922.0</v>
      </c>
      <c r="B5923" s="28">
        <v>22.0</v>
      </c>
      <c r="C5923" s="28" t="str">
        <f>TRIM(PROPER('Base de datos cruda'!C5923))</f>
        <v>Male</v>
      </c>
      <c r="D5923" s="28">
        <v>0.12</v>
      </c>
      <c r="E5923" s="28">
        <v>6.88</v>
      </c>
      <c r="F5923" s="28">
        <v>5.78</v>
      </c>
      <c r="G5923" s="28">
        <v>79.52</v>
      </c>
      <c r="H5923" s="28" t="str">
        <f>TRIM(PROPER('Base de datos cruda'!H5923))</f>
        <v>Rpg</v>
      </c>
      <c r="I5923" s="28">
        <v>2.87</v>
      </c>
      <c r="J5923" s="28">
        <v>4.03</v>
      </c>
      <c r="K5923" s="28">
        <v>335.57</v>
      </c>
      <c r="L5923" s="28">
        <f>IF('Base de datos cruda'!L5923&lt;0,,'Base de datos cruda'!L5923)</f>
        <v>5.49</v>
      </c>
      <c r="M5923" s="28" t="str">
        <f>IF(TRIM(PROPER('Base de datos cruda'!M5923))="High","Alto",IF(TRIM(PROPER('Base de datos cruda'!M5923))="Medium","Medio","Bajo"))</f>
        <v>Medio</v>
      </c>
      <c r="N5923" s="29">
        <v>87.82</v>
      </c>
      <c r="O5923" s="32">
        <f t="shared" si="1"/>
        <v>87.82</v>
      </c>
      <c r="P5923" s="33">
        <f t="shared" si="2"/>
        <v>4.15</v>
      </c>
      <c r="Q5923" s="34">
        <f t="shared" si="3"/>
        <v>57.33333333</v>
      </c>
      <c r="R5923" s="35" t="str">
        <f t="shared" si="4"/>
        <v>Alto</v>
      </c>
      <c r="S5923" s="35" t="str">
        <f>IF(O5923="","",IF(O5923&gt;AVERAGE('Base de datos limpia'!$O$2:$O$8001),"Alto","Normal"))
</f>
        <v>Alto</v>
      </c>
      <c r="T5923" s="35" t="str">
        <f t="shared" si="5"/>
        <v>Gamer intensivo</v>
      </c>
      <c r="U5923" s="35"/>
    </row>
    <row r="5924">
      <c r="A5924" s="28">
        <v>5923.0</v>
      </c>
      <c r="B5924" s="28">
        <v>20.0</v>
      </c>
      <c r="C5924" s="28" t="str">
        <f>TRIM(PROPER('Base de datos cruda'!C5924))</f>
        <v>Male</v>
      </c>
      <c r="D5924" s="28">
        <v>2.15</v>
      </c>
      <c r="E5924" s="28">
        <v>5.86</v>
      </c>
      <c r="F5924" s="28">
        <v>7.84</v>
      </c>
      <c r="G5924" s="28">
        <v>66.61</v>
      </c>
      <c r="H5924" s="28" t="str">
        <f>TRIM(PROPER('Base de datos cruda'!H5924))</f>
        <v>Fps</v>
      </c>
      <c r="I5924" s="28">
        <v>3.79</v>
      </c>
      <c r="J5924" s="28">
        <v>7.73</v>
      </c>
      <c r="K5924" s="28">
        <v>286.97</v>
      </c>
      <c r="L5924" s="28">
        <f>IF('Base de datos cruda'!L5924&lt;0,,'Base de datos cruda'!L5924)</f>
        <v>5.16</v>
      </c>
      <c r="M5924" s="28" t="str">
        <f>IF(TRIM(PROPER('Base de datos cruda'!M5924))="High","Alto",IF(TRIM(PROPER('Base de datos cruda'!M5924))="Medium","Medio","Bajo"))</f>
        <v>Medio</v>
      </c>
      <c r="N5924" s="29">
        <v>79.31</v>
      </c>
      <c r="O5924" s="32">
        <f t="shared" si="1"/>
        <v>79.31</v>
      </c>
      <c r="P5924" s="33">
        <f t="shared" si="2"/>
        <v>9.88</v>
      </c>
      <c r="Q5924" s="34">
        <f t="shared" si="3"/>
        <v>2.725581395</v>
      </c>
      <c r="R5924" s="35" t="str">
        <f t="shared" si="4"/>
        <v>Alto</v>
      </c>
      <c r="S5924" s="35" t="str">
        <f>IF(O5924="","",IF(O5924&gt;AVERAGE('Base de datos limpia'!$O$2:$O$8001),"Alto","Normal"))
</f>
        <v>Alto</v>
      </c>
      <c r="T5924" s="35" t="str">
        <f t="shared" si="5"/>
        <v>Gamer moderado</v>
      </c>
      <c r="U5924" s="35"/>
    </row>
    <row r="5925">
      <c r="A5925" s="28">
        <v>5924.0</v>
      </c>
      <c r="B5925" s="28">
        <v>20.0</v>
      </c>
      <c r="C5925" s="28" t="str">
        <f>TRIM(PROPER('Base de datos cruda'!C5925))</f>
        <v>Female</v>
      </c>
      <c r="D5925" s="28">
        <v>1.53</v>
      </c>
      <c r="E5925" s="28">
        <v>6.47</v>
      </c>
      <c r="F5925" s="28">
        <v>7.38</v>
      </c>
      <c r="G5925" s="28">
        <v>84.01</v>
      </c>
      <c r="H5925" s="28" t="str">
        <f>TRIM(PROPER('Base de datos cruda'!H5925))</f>
        <v>Rpg</v>
      </c>
      <c r="I5925" s="28">
        <v>3.29</v>
      </c>
      <c r="J5925" s="28">
        <v>3.75</v>
      </c>
      <c r="K5925" s="28">
        <v>293.55</v>
      </c>
      <c r="L5925" s="28">
        <f>IF('Base de datos cruda'!L5925&lt;0,,'Base de datos cruda'!L5925)</f>
        <v>4.62</v>
      </c>
      <c r="M5925" s="28" t="str">
        <f>IF(TRIM(PROPER('Base de datos cruda'!M5925))="High","Alto",IF(TRIM(PROPER('Base de datos cruda'!M5925))="Medium","Medio","Bajo"))</f>
        <v>Medio</v>
      </c>
      <c r="N5925" s="29">
        <v>100.0</v>
      </c>
      <c r="O5925" s="32">
        <f t="shared" si="1"/>
        <v>100</v>
      </c>
      <c r="P5925" s="33">
        <f t="shared" si="2"/>
        <v>5.28</v>
      </c>
      <c r="Q5925" s="34">
        <f t="shared" si="3"/>
        <v>4.22875817</v>
      </c>
      <c r="R5925" s="35" t="str">
        <f t="shared" si="4"/>
        <v>Alto</v>
      </c>
      <c r="S5925" s="35" t="str">
        <f>IF(O5925="","",IF(O5925&gt;AVERAGE('Base de datos limpia'!$O$2:$O$8001),"Alto","Normal"))
</f>
        <v>Alto</v>
      </c>
      <c r="T5925" s="35" t="str">
        <f t="shared" si="5"/>
        <v>Gamer intensivo</v>
      </c>
      <c r="U5925" s="35"/>
    </row>
    <row r="5926">
      <c r="A5926" s="28">
        <v>5925.0</v>
      </c>
      <c r="B5926" s="28">
        <v>16.0</v>
      </c>
      <c r="C5926" s="28" t="str">
        <f>TRIM(PROPER('Base de datos cruda'!C5926))</f>
        <v>Female</v>
      </c>
      <c r="D5926" s="28">
        <v>4.07</v>
      </c>
      <c r="E5926" s="28">
        <v>5.92</v>
      </c>
      <c r="F5926" s="28">
        <v>7.19</v>
      </c>
      <c r="G5926" s="28">
        <v>69.31</v>
      </c>
      <c r="H5926" s="28" t="str">
        <f>TRIM(PROPER('Base de datos cruda'!H5926))</f>
        <v>Casual</v>
      </c>
      <c r="I5926" s="28">
        <v>0.31</v>
      </c>
      <c r="J5926" s="28">
        <v>9.03</v>
      </c>
      <c r="K5926" s="28">
        <v>266.55</v>
      </c>
      <c r="L5926" s="28">
        <f>IF('Base de datos cruda'!L5926&lt;0,,'Base de datos cruda'!L5926)</f>
        <v>8.24</v>
      </c>
      <c r="M5926" s="28" t="str">
        <f>IF(TRIM(PROPER('Base de datos cruda'!M5926))="High","Alto",IF(TRIM(PROPER('Base de datos cruda'!M5926))="Medium","Medio","Bajo"))</f>
        <v>Medio</v>
      </c>
      <c r="N5926" s="29">
        <v>68.97</v>
      </c>
      <c r="O5926" s="32">
        <f t="shared" si="1"/>
        <v>68.97</v>
      </c>
      <c r="P5926" s="33">
        <f t="shared" si="2"/>
        <v>13.1</v>
      </c>
      <c r="Q5926" s="34">
        <f t="shared" si="3"/>
        <v>1.454545455</v>
      </c>
      <c r="R5926" s="35" t="str">
        <f t="shared" si="4"/>
        <v>Medio</v>
      </c>
      <c r="S5926" s="35" t="str">
        <f>IF(O5926="","",IF(O5926&gt;AVERAGE('Base de datos limpia'!$O$2:$O$8001),"Alto","Normal"))
</f>
        <v>Alto</v>
      </c>
      <c r="T5926" s="35" t="str">
        <f t="shared" si="5"/>
        <v>Gamer moderado</v>
      </c>
      <c r="U5926" s="35"/>
    </row>
    <row r="5927">
      <c r="A5927" s="28">
        <v>5926.0</v>
      </c>
      <c r="B5927" s="28">
        <v>17.0</v>
      </c>
      <c r="C5927" s="28" t="str">
        <f>TRIM(PROPER('Base de datos cruda'!C5927))</f>
        <v>Male</v>
      </c>
      <c r="D5927" s="28">
        <v>1.63</v>
      </c>
      <c r="E5927" s="28">
        <v>2.79</v>
      </c>
      <c r="F5927" s="28">
        <v>8.23</v>
      </c>
      <c r="G5927" s="28">
        <v>90.83</v>
      </c>
      <c r="H5927" s="28" t="str">
        <f>TRIM(PROPER('Base de datos cruda'!H5927))</f>
        <v>Rpg</v>
      </c>
      <c r="I5927" s="28">
        <v>0.85</v>
      </c>
      <c r="J5927" s="28">
        <v>2.69</v>
      </c>
      <c r="K5927" s="28">
        <v>292.97</v>
      </c>
      <c r="L5927" s="28">
        <f>IF('Base de datos cruda'!L5927&lt;0,,'Base de datos cruda'!L5927)</f>
        <v>7.13</v>
      </c>
      <c r="M5927" s="28" t="str">
        <f>IF(TRIM(PROPER('Base de datos cruda'!M5927))="High","Alto",IF(TRIM(PROPER('Base de datos cruda'!M5927))="Medium","Medio","Bajo"))</f>
        <v>Medio</v>
      </c>
      <c r="N5927" s="29">
        <v>72.31</v>
      </c>
      <c r="O5927" s="32">
        <f t="shared" si="1"/>
        <v>72.31</v>
      </c>
      <c r="P5927" s="33">
        <f t="shared" si="2"/>
        <v>4.32</v>
      </c>
      <c r="Q5927" s="34">
        <f t="shared" si="3"/>
        <v>1.711656442</v>
      </c>
      <c r="R5927" s="35" t="str">
        <f t="shared" si="4"/>
        <v>Alto</v>
      </c>
      <c r="S5927" s="35" t="str">
        <f>IF(O5927="","",IF(O5927&gt;AVERAGE('Base de datos limpia'!$O$2:$O$8001),"Alto","Normal"))
</f>
        <v>Alto</v>
      </c>
      <c r="T5927" s="35" t="str">
        <f t="shared" si="5"/>
        <v>Gamer casual</v>
      </c>
      <c r="U5927" s="35"/>
    </row>
    <row r="5928">
      <c r="A5928" s="28">
        <v>5927.0</v>
      </c>
      <c r="B5928" s="28">
        <v>20.0</v>
      </c>
      <c r="C5928" s="28" t="str">
        <f>TRIM(PROPER('Base de datos cruda'!C5928))</f>
        <v>Female</v>
      </c>
      <c r="D5928" s="28">
        <v>6.11</v>
      </c>
      <c r="E5928" s="28">
        <v>4.69</v>
      </c>
      <c r="F5928" s="28">
        <v>4.07</v>
      </c>
      <c r="G5928" s="28">
        <v>85.76</v>
      </c>
      <c r="H5928" s="28" t="str">
        <f>TRIM(PROPER('Base de datos cruda'!H5928))</f>
        <v>Fps</v>
      </c>
      <c r="I5928" s="28">
        <v>1.43</v>
      </c>
      <c r="J5928" s="28">
        <v>7.53</v>
      </c>
      <c r="K5928" s="28">
        <v>251.85</v>
      </c>
      <c r="L5928" s="28">
        <f>IF('Base de datos cruda'!L5928&lt;0,,'Base de datos cruda'!L5928)</f>
        <v>13.27</v>
      </c>
      <c r="M5928" s="28" t="str">
        <f>IF(TRIM(PROPER('Base de datos cruda'!M5928))="High","Alto",IF(TRIM(PROPER('Base de datos cruda'!M5928))="Medium","Medio","Bajo"))</f>
        <v>Bajo</v>
      </c>
      <c r="N5928" s="29">
        <v>32.17</v>
      </c>
      <c r="O5928" s="32">
        <f t="shared" si="1"/>
        <v>32.17</v>
      </c>
      <c r="P5928" s="33">
        <f t="shared" si="2"/>
        <v>13.64</v>
      </c>
      <c r="Q5928" s="34">
        <f t="shared" si="3"/>
        <v>0.767594108</v>
      </c>
      <c r="R5928" s="35" t="str">
        <f t="shared" si="4"/>
        <v>Bajo</v>
      </c>
      <c r="S5928" s="35" t="str">
        <f>IF(O5928="","",IF(O5928&gt;AVERAGE('Base de datos limpia'!$O$2:$O$8001),"Alto","Normal"))
</f>
        <v>Normal</v>
      </c>
      <c r="T5928" s="35" t="str">
        <f t="shared" si="5"/>
        <v>Gamer moderado</v>
      </c>
      <c r="U5928" s="35"/>
    </row>
    <row r="5929">
      <c r="A5929" s="28">
        <v>5928.0</v>
      </c>
      <c r="B5929" s="28">
        <v>18.0</v>
      </c>
      <c r="C5929" s="28" t="str">
        <f>TRIM(PROPER('Base de datos cruda'!C5929))</f>
        <v>Female</v>
      </c>
      <c r="D5929" s="28">
        <v>1.93</v>
      </c>
      <c r="E5929" s="28">
        <v>5.79</v>
      </c>
      <c r="F5929" s="28">
        <v>8.65</v>
      </c>
      <c r="G5929" s="28">
        <v>82.86</v>
      </c>
      <c r="H5929" s="28" t="str">
        <f>TRIM(PROPER('Base de datos cruda'!H5929))</f>
        <v>Casual</v>
      </c>
      <c r="I5929" s="28">
        <v>1.42</v>
      </c>
      <c r="J5929" s="28">
        <v>7.68</v>
      </c>
      <c r="K5929" s="28">
        <v>309.36</v>
      </c>
      <c r="L5929" s="28">
        <f>IF('Base de datos cruda'!L5929&lt;0,,'Base de datos cruda'!L5929)</f>
        <v>6.7</v>
      </c>
      <c r="M5929" s="28" t="str">
        <f>IF(TRIM(PROPER('Base de datos cruda'!M5929))="High","Alto",IF(TRIM(PROPER('Base de datos cruda'!M5929))="Medium","Medio","Bajo"))</f>
        <v>Medio</v>
      </c>
      <c r="N5929" s="29">
        <v>94.57</v>
      </c>
      <c r="O5929" s="32">
        <f t="shared" si="1"/>
        <v>94.57</v>
      </c>
      <c r="P5929" s="33">
        <f t="shared" si="2"/>
        <v>9.61</v>
      </c>
      <c r="Q5929" s="34">
        <f t="shared" si="3"/>
        <v>3</v>
      </c>
      <c r="R5929" s="35" t="str">
        <f t="shared" si="4"/>
        <v>Alto</v>
      </c>
      <c r="S5929" s="35" t="str">
        <f>IF(O5929="","",IF(O5929&gt;AVERAGE('Base de datos limpia'!$O$2:$O$8001),"Alto","Normal"))
</f>
        <v>Alto</v>
      </c>
      <c r="T5929" s="35" t="str">
        <f t="shared" si="5"/>
        <v>Gamer moderado</v>
      </c>
      <c r="U5929" s="35"/>
    </row>
    <row r="5930">
      <c r="A5930" s="28">
        <v>5929.0</v>
      </c>
      <c r="B5930" s="28">
        <v>17.0</v>
      </c>
      <c r="C5930" s="28" t="str">
        <f>TRIM(PROPER('Base de datos cruda'!C5930))</f>
        <v>Male</v>
      </c>
      <c r="D5930" s="28">
        <v>5.66</v>
      </c>
      <c r="E5930" s="28">
        <v>8.02</v>
      </c>
      <c r="F5930" s="28">
        <v>8.15</v>
      </c>
      <c r="G5930" s="28">
        <v>93.01</v>
      </c>
      <c r="H5930" s="28" t="str">
        <f>TRIM(PROPER('Base de datos cruda'!H5930))</f>
        <v>Fps</v>
      </c>
      <c r="I5930" s="28">
        <v>4.2</v>
      </c>
      <c r="J5930" s="28">
        <v>10.15</v>
      </c>
      <c r="K5930" s="28">
        <v>252.24</v>
      </c>
      <c r="L5930" s="28">
        <f>IF('Base de datos cruda'!L5930&lt;0,,'Base de datos cruda'!L5930)</f>
        <v>11.29</v>
      </c>
      <c r="M5930" s="28" t="str">
        <f>IF(TRIM(PROPER('Base de datos cruda'!M5930))="High","Alto",IF(TRIM(PROPER('Base de datos cruda'!M5930))="Medium","Medio","Bajo"))</f>
        <v>Bajo</v>
      </c>
      <c r="N5930" s="29">
        <v>94.8887619995056</v>
      </c>
      <c r="O5930" s="32">
        <f t="shared" si="1"/>
        <v>94.888762</v>
      </c>
      <c r="P5930" s="33">
        <f t="shared" si="2"/>
        <v>15.81</v>
      </c>
      <c r="Q5930" s="34">
        <f t="shared" si="3"/>
        <v>1.416961131</v>
      </c>
      <c r="R5930" s="35" t="str">
        <f t="shared" si="4"/>
        <v>Alto</v>
      </c>
      <c r="S5930" s="35" t="str">
        <f>IF(O5930="","",IF(O5930&gt;AVERAGE('Base de datos limpia'!$O$2:$O$8001),"Alto","Normal"))
</f>
        <v>Alto</v>
      </c>
      <c r="T5930" s="35" t="str">
        <f t="shared" si="5"/>
        <v>Gamer intensivo</v>
      </c>
      <c r="U5930" s="35"/>
    </row>
    <row r="5931">
      <c r="A5931" s="28">
        <v>5930.0</v>
      </c>
      <c r="B5931" s="28">
        <v>19.0</v>
      </c>
      <c r="C5931" s="28" t="str">
        <f>TRIM(PROPER('Base de datos cruda'!C5931))</f>
        <v>Female</v>
      </c>
      <c r="D5931" s="28">
        <v>4.63</v>
      </c>
      <c r="E5931" s="28">
        <v>6.89</v>
      </c>
      <c r="F5931" s="28">
        <v>8.69</v>
      </c>
      <c r="G5931" s="28">
        <v>80.01</v>
      </c>
      <c r="H5931" s="28" t="str">
        <f>TRIM(PROPER('Base de datos cruda'!H5931))</f>
        <v>Casual</v>
      </c>
      <c r="I5931" s="28">
        <v>2.99</v>
      </c>
      <c r="J5931" s="28">
        <v>8.8</v>
      </c>
      <c r="K5931" s="28">
        <v>267.55</v>
      </c>
      <c r="L5931" s="28">
        <f>IF('Base de datos cruda'!L5931&lt;0,,'Base de datos cruda'!L5931)</f>
        <v>10.89</v>
      </c>
      <c r="M5931" s="28" t="str">
        <f>IF(TRIM(PROPER('Base de datos cruda'!M5931))="High","Alto",IF(TRIM(PROPER('Base de datos cruda'!M5931))="Medium","Medio","Bajo"))</f>
        <v>Medio</v>
      </c>
      <c r="N5931" s="29">
        <v>86.78</v>
      </c>
      <c r="O5931" s="32">
        <f t="shared" si="1"/>
        <v>86.78</v>
      </c>
      <c r="P5931" s="33">
        <f t="shared" si="2"/>
        <v>13.43</v>
      </c>
      <c r="Q5931" s="34">
        <f t="shared" si="3"/>
        <v>1.48812095</v>
      </c>
      <c r="R5931" s="35" t="str">
        <f t="shared" si="4"/>
        <v>Alto</v>
      </c>
      <c r="S5931" s="35" t="str">
        <f>IF(O5931="","",IF(O5931&gt;AVERAGE('Base de datos limpia'!$O$2:$O$8001),"Alto","Normal"))
</f>
        <v>Alto</v>
      </c>
      <c r="T5931" s="35" t="str">
        <f t="shared" si="5"/>
        <v>Gamer intensivo</v>
      </c>
      <c r="U5931" s="35"/>
    </row>
    <row r="5932">
      <c r="A5932" s="28">
        <v>5931.0</v>
      </c>
      <c r="B5932" s="28">
        <v>19.0</v>
      </c>
      <c r="C5932" s="28" t="str">
        <f>TRIM(PROPER('Base de datos cruda'!C5932))</f>
        <v>Female</v>
      </c>
      <c r="D5932" s="28">
        <v>7.89</v>
      </c>
      <c r="E5932" s="28">
        <v>4.84</v>
      </c>
      <c r="F5932" s="28">
        <v>7.97</v>
      </c>
      <c r="G5932" s="28">
        <v>70.79</v>
      </c>
      <c r="H5932" s="28" t="str">
        <f>TRIM(PROPER('Base de datos cruda'!H5932))</f>
        <v>Fps</v>
      </c>
      <c r="I5932" s="28">
        <v>0.42</v>
      </c>
      <c r="J5932" s="28">
        <v>10.56</v>
      </c>
      <c r="K5932" s="28">
        <v>211.5</v>
      </c>
      <c r="L5932" s="28">
        <f>IF('Base de datos cruda'!L5932&lt;0,,'Base de datos cruda'!L5932)</f>
        <v>16.96</v>
      </c>
      <c r="M5932" s="28" t="str">
        <f>IF(TRIM(PROPER('Base de datos cruda'!M5932))="High","Alto",IF(TRIM(PROPER('Base de datos cruda'!M5932))="Medium","Medio","Bajo"))</f>
        <v>Bajo</v>
      </c>
      <c r="N5932" s="29">
        <v>35.37</v>
      </c>
      <c r="O5932" s="32">
        <f t="shared" si="1"/>
        <v>35.37</v>
      </c>
      <c r="P5932" s="33">
        <f t="shared" si="2"/>
        <v>18.45</v>
      </c>
      <c r="Q5932" s="34">
        <f t="shared" si="3"/>
        <v>0.6134347275</v>
      </c>
      <c r="R5932" s="35" t="str">
        <f t="shared" si="4"/>
        <v>Bajo</v>
      </c>
      <c r="S5932" s="35" t="str">
        <f>IF(O5932="","",IF(O5932&gt;AVERAGE('Base de datos limpia'!$O$2:$O$8001),"Alto","Normal"))
</f>
        <v>Normal</v>
      </c>
      <c r="T5932" s="35" t="str">
        <f t="shared" si="5"/>
        <v>Gamer moderado</v>
      </c>
      <c r="U5932" s="35"/>
    </row>
    <row r="5933">
      <c r="A5933" s="28">
        <v>5932.0</v>
      </c>
      <c r="B5933" s="28">
        <v>19.0</v>
      </c>
      <c r="C5933" s="28" t="str">
        <f>TRIM(PROPER('Base de datos cruda'!C5933))</f>
        <v>Female</v>
      </c>
      <c r="D5933" s="28">
        <v>8.0</v>
      </c>
      <c r="E5933" s="28">
        <v>9.77</v>
      </c>
      <c r="F5933" s="28">
        <v>8.39</v>
      </c>
      <c r="G5933" s="28">
        <v>84.83</v>
      </c>
      <c r="H5933" s="28" t="str">
        <f>TRIM(PROPER('Base de datos cruda'!H5933))</f>
        <v>Casual</v>
      </c>
      <c r="I5933" s="28">
        <v>1.94</v>
      </c>
      <c r="J5933" s="28">
        <v>9.92</v>
      </c>
      <c r="K5933" s="28">
        <v>224.96</v>
      </c>
      <c r="L5933" s="28">
        <f>IF('Base de datos cruda'!L5933&lt;0,,'Base de datos cruda'!L5933)</f>
        <v>14.81</v>
      </c>
      <c r="M5933" s="28" t="str">
        <f>IF(TRIM(PROPER('Base de datos cruda'!M5933))="High","Alto",IF(TRIM(PROPER('Base de datos cruda'!M5933))="Medium","Medio","Bajo"))</f>
        <v>Bajo</v>
      </c>
      <c r="N5933" s="29">
        <v>81.3164115421336</v>
      </c>
      <c r="O5933" s="32">
        <f t="shared" si="1"/>
        <v>81.31641154</v>
      </c>
      <c r="P5933" s="33">
        <f t="shared" si="2"/>
        <v>17.92</v>
      </c>
      <c r="Q5933" s="34">
        <f t="shared" si="3"/>
        <v>1.22125</v>
      </c>
      <c r="R5933" s="35" t="str">
        <f t="shared" si="4"/>
        <v>Alto</v>
      </c>
      <c r="S5933" s="35" t="str">
        <f>IF(O5933="","",IF(O5933&gt;AVERAGE('Base de datos limpia'!$O$2:$O$8001),"Alto","Normal"))
</f>
        <v>Alto</v>
      </c>
      <c r="T5933" s="35" t="str">
        <f t="shared" si="5"/>
        <v>Gamer intensivo</v>
      </c>
      <c r="U5933" s="35"/>
    </row>
    <row r="5934">
      <c r="A5934" s="28">
        <v>5933.0</v>
      </c>
      <c r="B5934" s="28">
        <v>19.0</v>
      </c>
      <c r="C5934" s="28" t="str">
        <f>TRIM(PROPER('Base de datos cruda'!C5934))</f>
        <v>Male</v>
      </c>
      <c r="D5934" s="28">
        <v>6.96</v>
      </c>
      <c r="E5934" s="28">
        <v>1.97</v>
      </c>
      <c r="F5934" s="28">
        <v>5.02</v>
      </c>
      <c r="G5934" s="28">
        <v>98.28</v>
      </c>
      <c r="H5934" s="28" t="str">
        <f>TRIM(PROPER('Base de datos cruda'!H5934))</f>
        <v>Fps</v>
      </c>
      <c r="I5934" s="28">
        <v>2.78</v>
      </c>
      <c r="J5934" s="28">
        <v>9.86</v>
      </c>
      <c r="K5934" s="28">
        <v>254.19</v>
      </c>
      <c r="L5934" s="28">
        <f>IF('Base de datos cruda'!L5934&lt;0,,'Base de datos cruda'!L5934)</f>
        <v>15.67</v>
      </c>
      <c r="M5934" s="28" t="str">
        <f>IF(TRIM(PROPER('Base de datos cruda'!M5934))="High","Alto",IF(TRIM(PROPER('Base de datos cruda'!M5934))="Medium","Medio","Bajo"))</f>
        <v>Bajo</v>
      </c>
      <c r="N5934" s="29">
        <v>24.0</v>
      </c>
      <c r="O5934" s="32">
        <f t="shared" si="1"/>
        <v>24</v>
      </c>
      <c r="P5934" s="33">
        <f t="shared" si="2"/>
        <v>16.82</v>
      </c>
      <c r="Q5934" s="34">
        <f t="shared" si="3"/>
        <v>0.283045977</v>
      </c>
      <c r="R5934" s="35" t="str">
        <f t="shared" si="4"/>
        <v>Bajo</v>
      </c>
      <c r="S5934" s="35" t="str">
        <f>IF(O5934="","",IF(O5934&gt;AVERAGE('Base de datos limpia'!$O$2:$O$8001),"Alto","Normal"))
</f>
        <v>Normal</v>
      </c>
      <c r="T5934" s="35" t="str">
        <f t="shared" si="5"/>
        <v>Gamer casual</v>
      </c>
      <c r="U5934" s="35"/>
    </row>
    <row r="5935">
      <c r="A5935" s="28">
        <v>5934.0</v>
      </c>
      <c r="B5935" s="28">
        <v>18.0</v>
      </c>
      <c r="C5935" s="28" t="str">
        <f>TRIM(PROPER('Base de datos cruda'!C5935))</f>
        <v>Female</v>
      </c>
      <c r="D5935" s="28">
        <v>6.08</v>
      </c>
      <c r="E5935" s="28">
        <v>2.86</v>
      </c>
      <c r="F5935" s="28">
        <v>5.6</v>
      </c>
      <c r="G5935" s="28">
        <v>84.05</v>
      </c>
      <c r="H5935" s="28" t="str">
        <f>TRIM(PROPER('Base de datos cruda'!H5935))</f>
        <v>Casual</v>
      </c>
      <c r="I5935" s="28">
        <v>1.26</v>
      </c>
      <c r="J5935" s="28">
        <v>10.07</v>
      </c>
      <c r="K5935" s="28">
        <v>261.17</v>
      </c>
      <c r="L5935" s="28">
        <f>IF('Base de datos cruda'!L5935&lt;0,,'Base de datos cruda'!L5935)</f>
        <v>12.44</v>
      </c>
      <c r="M5935" s="28" t="str">
        <f>IF(TRIM(PROPER('Base de datos cruda'!M5935))="High","Alto",IF(TRIM(PROPER('Base de datos cruda'!M5935))="Medium","Medio","Bajo"))</f>
        <v>Bajo</v>
      </c>
      <c r="N5935" s="29">
        <v>21.28</v>
      </c>
      <c r="O5935" s="32">
        <f t="shared" si="1"/>
        <v>21.28</v>
      </c>
      <c r="P5935" s="33">
        <f t="shared" si="2"/>
        <v>16.15</v>
      </c>
      <c r="Q5935" s="34">
        <f t="shared" si="3"/>
        <v>0.4703947368</v>
      </c>
      <c r="R5935" s="35" t="str">
        <f t="shared" si="4"/>
        <v>Bajo</v>
      </c>
      <c r="S5935" s="35" t="str">
        <f>IF(O5935="","",IF(O5935&gt;AVERAGE('Base de datos limpia'!$O$2:$O$8001),"Alto","Normal"))
</f>
        <v>Normal</v>
      </c>
      <c r="T5935" s="35" t="str">
        <f t="shared" si="5"/>
        <v>Gamer casual</v>
      </c>
      <c r="U5935" s="35"/>
    </row>
    <row r="5936">
      <c r="A5936" s="28">
        <v>5935.0</v>
      </c>
      <c r="B5936" s="28">
        <v>22.0</v>
      </c>
      <c r="C5936" s="28" t="str">
        <f>TRIM(PROPER('Base de datos cruda'!C5936))</f>
        <v>Male</v>
      </c>
      <c r="D5936" s="28">
        <v>3.09</v>
      </c>
      <c r="E5936" s="28">
        <v>4.07</v>
      </c>
      <c r="F5936" s="28">
        <v>5.58</v>
      </c>
      <c r="G5936" s="28">
        <v>85.18</v>
      </c>
      <c r="H5936" s="28" t="str">
        <f>TRIM(PROPER('Base de datos cruda'!H5936))</f>
        <v>Casual</v>
      </c>
      <c r="I5936" s="28">
        <v>0.2</v>
      </c>
      <c r="J5936" s="28">
        <v>7.26</v>
      </c>
      <c r="K5936" s="28">
        <v>271.97</v>
      </c>
      <c r="L5936" s="28">
        <f>IF('Base de datos cruda'!L5936&lt;0,,'Base de datos cruda'!L5936)</f>
        <v>9.13</v>
      </c>
      <c r="M5936" s="28" t="str">
        <f>IF(TRIM(PROPER('Base de datos cruda'!M5936))="High","Alto",IF(TRIM(PROPER('Base de datos cruda'!M5936))="Medium","Medio","Bajo"))</f>
        <v>Medio</v>
      </c>
      <c r="N5936" s="29">
        <v>65.01</v>
      </c>
      <c r="O5936" s="32">
        <f t="shared" si="1"/>
        <v>65.01</v>
      </c>
      <c r="P5936" s="33">
        <f t="shared" si="2"/>
        <v>10.35</v>
      </c>
      <c r="Q5936" s="34">
        <f t="shared" si="3"/>
        <v>1.317152104</v>
      </c>
      <c r="R5936" s="35" t="str">
        <f t="shared" si="4"/>
        <v>Medio</v>
      </c>
      <c r="S5936" s="35" t="str">
        <f>IF(O5936="","",IF(O5936&gt;AVERAGE('Base de datos limpia'!$O$2:$O$8001),"Alto","Normal"))
</f>
        <v>Normal</v>
      </c>
      <c r="T5936" s="35" t="str">
        <f t="shared" si="5"/>
        <v>Gamer moderado</v>
      </c>
      <c r="U5936" s="35"/>
    </row>
    <row r="5937">
      <c r="A5937" s="28">
        <v>5936.0</v>
      </c>
      <c r="B5937" s="28">
        <v>24.0</v>
      </c>
      <c r="C5937" s="28" t="str">
        <f>TRIM(PROPER('Base de datos cruda'!C5937))</f>
        <v>Female</v>
      </c>
      <c r="D5937" s="28">
        <v>6.03</v>
      </c>
      <c r="E5937" s="28">
        <v>3.06</v>
      </c>
      <c r="F5937" s="28">
        <v>4.55</v>
      </c>
      <c r="G5937" s="28">
        <v>97.39</v>
      </c>
      <c r="H5937" s="28" t="str">
        <f>TRIM(PROPER('Base de datos cruda'!H5937))</f>
        <v>Rpg</v>
      </c>
      <c r="I5937" s="28">
        <v>1.9</v>
      </c>
      <c r="J5937" s="28">
        <v>7.88</v>
      </c>
      <c r="K5937" s="28">
        <v>243.26</v>
      </c>
      <c r="L5937" s="28">
        <f>IF('Base de datos cruda'!L5937&lt;0,,'Base de datos cruda'!L5937)</f>
        <v>11.01</v>
      </c>
      <c r="M5937" s="28" t="str">
        <f>IF(TRIM(PROPER('Base de datos cruda'!M5937))="High","Alto",IF(TRIM(PROPER('Base de datos cruda'!M5937))="Medium","Medio","Bajo"))</f>
        <v>Bajo</v>
      </c>
      <c r="N5937" s="29">
        <v>34.03</v>
      </c>
      <c r="O5937" s="32">
        <f t="shared" si="1"/>
        <v>34.03</v>
      </c>
      <c r="P5937" s="33">
        <f t="shared" si="2"/>
        <v>13.91</v>
      </c>
      <c r="Q5937" s="34">
        <f t="shared" si="3"/>
        <v>0.5074626866</v>
      </c>
      <c r="R5937" s="35" t="str">
        <f t="shared" si="4"/>
        <v>Bajo</v>
      </c>
      <c r="S5937" s="35" t="str">
        <f>IF(O5937="","",IF(O5937&gt;AVERAGE('Base de datos limpia'!$O$2:$O$8001),"Alto","Normal"))
</f>
        <v>Normal</v>
      </c>
      <c r="T5937" s="35" t="str">
        <f t="shared" si="5"/>
        <v>Gamer moderado</v>
      </c>
      <c r="U5937" s="35"/>
    </row>
    <row r="5938">
      <c r="A5938" s="28">
        <v>5937.0</v>
      </c>
      <c r="B5938" s="28">
        <v>20.0</v>
      </c>
      <c r="C5938" s="28" t="str">
        <f>TRIM(PROPER('Base de datos cruda'!C5938))</f>
        <v>Other</v>
      </c>
      <c r="D5938" s="28">
        <v>7.65</v>
      </c>
      <c r="E5938" s="28">
        <v>6.63</v>
      </c>
      <c r="F5938" s="28">
        <v>7.65</v>
      </c>
      <c r="G5938" s="28">
        <v>80.61</v>
      </c>
      <c r="H5938" s="28" t="str">
        <f>TRIM(PROPER('Base de datos cruda'!H5938))</f>
        <v>Casual</v>
      </c>
      <c r="I5938" s="28">
        <v>2.31</v>
      </c>
      <c r="J5938" s="28">
        <v>10.88</v>
      </c>
      <c r="K5938" s="28">
        <v>262.27</v>
      </c>
      <c r="L5938" s="28">
        <f>IF('Base de datos cruda'!L5938&lt;0,,'Base de datos cruda'!L5938)</f>
        <v>17.23</v>
      </c>
      <c r="M5938" s="28" t="str">
        <f>IF(TRIM(PROPER('Base de datos cruda'!M5938))="High","Alto",IF(TRIM(PROPER('Base de datos cruda'!M5938))="Medium","Medio","Bajo"))</f>
        <v>Bajo</v>
      </c>
      <c r="N5938" s="29">
        <v>62.3348451765622</v>
      </c>
      <c r="O5938" s="32">
        <f t="shared" si="1"/>
        <v>62.33484518</v>
      </c>
      <c r="P5938" s="33">
        <f t="shared" si="2"/>
        <v>18.53</v>
      </c>
      <c r="Q5938" s="34">
        <f t="shared" si="3"/>
        <v>0.8666666667</v>
      </c>
      <c r="R5938" s="35" t="str">
        <f t="shared" si="4"/>
        <v>Medio</v>
      </c>
      <c r="S5938" s="35" t="str">
        <f>IF(O5938="","",IF(O5938&gt;AVERAGE('Base de datos limpia'!$O$2:$O$8001),"Alto","Normal"))
</f>
        <v>Normal</v>
      </c>
      <c r="T5938" s="35" t="str">
        <f t="shared" si="5"/>
        <v>Gamer intensivo</v>
      </c>
      <c r="U5938" s="35"/>
    </row>
    <row r="5939">
      <c r="A5939" s="28">
        <v>5938.0</v>
      </c>
      <c r="B5939" s="28">
        <v>19.0</v>
      </c>
      <c r="C5939" s="28" t="str">
        <f>TRIM(PROPER('Base de datos cruda'!C5939))</f>
        <v>Female</v>
      </c>
      <c r="D5939" s="28">
        <v>0.19</v>
      </c>
      <c r="E5939" s="28">
        <v>1.36</v>
      </c>
      <c r="F5939" s="28">
        <v>4.68</v>
      </c>
      <c r="G5939" s="28">
        <v>99.85</v>
      </c>
      <c r="H5939" s="28" t="str">
        <f>TRIM(PROPER('Base de datos cruda'!H5939))</f>
        <v>Rpg</v>
      </c>
      <c r="I5939" s="28">
        <v>4.52</v>
      </c>
      <c r="J5939" s="28">
        <v>4.02</v>
      </c>
      <c r="K5939" s="28">
        <v>321.9</v>
      </c>
      <c r="L5939" s="28">
        <f>IF('Base de datos cruda'!L5939&lt;0,,'Base de datos cruda'!L5939)</f>
        <v>1.91</v>
      </c>
      <c r="M5939" s="28" t="str">
        <f>IF(TRIM(PROPER('Base de datos cruda'!M5939))="High","Alto",IF(TRIM(PROPER('Base de datos cruda'!M5939))="Medium","Medio","Bajo"))</f>
        <v>Medio</v>
      </c>
      <c r="N5939" s="29">
        <v>57.52</v>
      </c>
      <c r="O5939" s="32">
        <f t="shared" si="1"/>
        <v>57.52</v>
      </c>
      <c r="P5939" s="33">
        <f t="shared" si="2"/>
        <v>4.21</v>
      </c>
      <c r="Q5939" s="34">
        <f t="shared" si="3"/>
        <v>7.157894737</v>
      </c>
      <c r="R5939" s="35" t="str">
        <f t="shared" si="4"/>
        <v>Medio</v>
      </c>
      <c r="S5939" s="35" t="str">
        <f>IF(O5939="","",IF(O5939&gt;AVERAGE('Base de datos limpia'!$O$2:$O$8001),"Alto","Normal"))
</f>
        <v>Normal</v>
      </c>
      <c r="T5939" s="35" t="str">
        <f t="shared" si="5"/>
        <v>Gamer casual</v>
      </c>
      <c r="U5939" s="35"/>
    </row>
    <row r="5940">
      <c r="A5940" s="28">
        <v>5939.0</v>
      </c>
      <c r="B5940" s="28">
        <v>17.0</v>
      </c>
      <c r="C5940" s="28" t="str">
        <f>TRIM(PROPER('Base de datos cruda'!C5940))</f>
        <v>Female</v>
      </c>
      <c r="D5940" s="28">
        <v>4.3</v>
      </c>
      <c r="E5940" s="28">
        <v>2.6</v>
      </c>
      <c r="F5940" s="28">
        <v>4.26</v>
      </c>
      <c r="G5940" s="28">
        <v>66.39</v>
      </c>
      <c r="H5940" s="28" t="str">
        <f>TRIM(PROPER('Base de datos cruda'!H5940))</f>
        <v>Fps</v>
      </c>
      <c r="I5940" s="28">
        <v>4.54</v>
      </c>
      <c r="J5940" s="28">
        <v>10.1</v>
      </c>
      <c r="K5940" s="28">
        <v>283.55</v>
      </c>
      <c r="L5940" s="28">
        <f>IF('Base de datos cruda'!L5940&lt;0,,'Base de datos cruda'!L5940)</f>
        <v>12.1</v>
      </c>
      <c r="M5940" s="28" t="str">
        <f>IF(TRIM(PROPER('Base de datos cruda'!M5940))="High","Alto",IF(TRIM(PROPER('Base de datos cruda'!M5940))="Medium","Medio","Bajo"))</f>
        <v>Medio</v>
      </c>
      <c r="N5940" s="29">
        <v>29.78</v>
      </c>
      <c r="O5940" s="32">
        <f t="shared" si="1"/>
        <v>29.78</v>
      </c>
      <c r="P5940" s="33">
        <f t="shared" si="2"/>
        <v>14.4</v>
      </c>
      <c r="Q5940" s="34">
        <f t="shared" si="3"/>
        <v>0.6046511628</v>
      </c>
      <c r="R5940" s="35" t="str">
        <f t="shared" si="4"/>
        <v>Bajo</v>
      </c>
      <c r="S5940" s="35" t="str">
        <f>IF(O5940="","",IF(O5940&gt;AVERAGE('Base de datos limpia'!$O$2:$O$8001),"Alto","Normal"))
</f>
        <v>Normal</v>
      </c>
      <c r="T5940" s="35" t="str">
        <f t="shared" si="5"/>
        <v>Gamer casual</v>
      </c>
      <c r="U5940" s="35"/>
    </row>
    <row r="5941">
      <c r="A5941" s="28">
        <v>5940.0</v>
      </c>
      <c r="B5941" s="28">
        <v>17.0</v>
      </c>
      <c r="C5941" s="28" t="str">
        <f>TRIM(PROPER('Base de datos cruda'!C5941))</f>
        <v>Male</v>
      </c>
      <c r="D5941" s="28">
        <v>1.74</v>
      </c>
      <c r="E5941" s="28">
        <v>3.64</v>
      </c>
      <c r="F5941" s="28">
        <v>7.88</v>
      </c>
      <c r="G5941" s="28">
        <v>81.48</v>
      </c>
      <c r="H5941" s="28" t="str">
        <f>TRIM(PROPER('Base de datos cruda'!H5941))</f>
        <v>Fps</v>
      </c>
      <c r="I5941" s="28">
        <v>2.5</v>
      </c>
      <c r="J5941" s="28">
        <v>5.49</v>
      </c>
      <c r="K5941" s="28">
        <v>315.06</v>
      </c>
      <c r="L5941" s="28">
        <f>IF('Base de datos cruda'!L5941&lt;0,,'Base de datos cruda'!L5941)</f>
        <v>5.69</v>
      </c>
      <c r="M5941" s="28" t="str">
        <f>IF(TRIM(PROPER('Base de datos cruda'!M5941))="High","Alto",IF(TRIM(PROPER('Base de datos cruda'!M5941))="Medium","Medio","Bajo"))</f>
        <v>Medio</v>
      </c>
      <c r="N5941" s="29">
        <v>77.34</v>
      </c>
      <c r="O5941" s="32">
        <f t="shared" si="1"/>
        <v>77.34</v>
      </c>
      <c r="P5941" s="33">
        <f t="shared" si="2"/>
        <v>7.23</v>
      </c>
      <c r="Q5941" s="34">
        <f t="shared" si="3"/>
        <v>2.091954023</v>
      </c>
      <c r="R5941" s="35" t="str">
        <f t="shared" si="4"/>
        <v>Alto</v>
      </c>
      <c r="S5941" s="35" t="str">
        <f>IF(O5941="","",IF(O5941&gt;AVERAGE('Base de datos limpia'!$O$2:$O$8001),"Alto","Normal"))
</f>
        <v>Alto</v>
      </c>
      <c r="T5941" s="35" t="str">
        <f t="shared" si="5"/>
        <v>Gamer moderado</v>
      </c>
      <c r="U5941" s="35"/>
    </row>
    <row r="5942">
      <c r="A5942" s="28">
        <v>5941.0</v>
      </c>
      <c r="B5942" s="28">
        <v>20.0</v>
      </c>
      <c r="C5942" s="28" t="str">
        <f>TRIM(PROPER('Base de datos cruda'!C5942))</f>
        <v>Other</v>
      </c>
      <c r="D5942" s="28">
        <v>4.46</v>
      </c>
      <c r="E5942" s="28">
        <v>7.15</v>
      </c>
      <c r="F5942" s="28">
        <v>8.52</v>
      </c>
      <c r="G5942" s="28">
        <v>68.52</v>
      </c>
      <c r="H5942" s="28" t="str">
        <f>TRIM(PROPER('Base de datos cruda'!H5942))</f>
        <v>Rpg</v>
      </c>
      <c r="I5942" s="28">
        <v>2.36</v>
      </c>
      <c r="J5942" s="28">
        <v>8.36</v>
      </c>
      <c r="K5942" s="28">
        <v>255.32</v>
      </c>
      <c r="L5942" s="28">
        <f>IF('Base de datos cruda'!L5942&lt;0,,'Base de datos cruda'!L5942)</f>
        <v>11.06</v>
      </c>
      <c r="M5942" s="28" t="str">
        <f>IF(TRIM(PROPER('Base de datos cruda'!M5942))="High","Alto",IF(TRIM(PROPER('Base de datos cruda'!M5942))="Medium","Medio","Bajo"))</f>
        <v>Medio</v>
      </c>
      <c r="N5942" s="29">
        <v>78.54</v>
      </c>
      <c r="O5942" s="32">
        <f t="shared" si="1"/>
        <v>78.54</v>
      </c>
      <c r="P5942" s="33">
        <f t="shared" si="2"/>
        <v>12.82</v>
      </c>
      <c r="Q5942" s="34">
        <f t="shared" si="3"/>
        <v>1.603139013</v>
      </c>
      <c r="R5942" s="35" t="str">
        <f t="shared" si="4"/>
        <v>Alto</v>
      </c>
      <c r="S5942" s="35" t="str">
        <f>IF(O5942="","",IF(O5942&gt;AVERAGE('Base de datos limpia'!$O$2:$O$8001),"Alto","Normal"))
</f>
        <v>Alto</v>
      </c>
      <c r="T5942" s="35" t="str">
        <f t="shared" si="5"/>
        <v>Gamer intensivo</v>
      </c>
      <c r="U5942" s="35"/>
    </row>
    <row r="5943">
      <c r="A5943" s="28">
        <v>5942.0</v>
      </c>
      <c r="B5943" s="28">
        <v>22.0</v>
      </c>
      <c r="C5943" s="28" t="str">
        <f>TRIM(PROPER('Base de datos cruda'!C5943))</f>
        <v>Female</v>
      </c>
      <c r="D5943" s="28">
        <v>3.73</v>
      </c>
      <c r="E5943" s="28">
        <v>8.88</v>
      </c>
      <c r="F5943" s="28">
        <v>7.82</v>
      </c>
      <c r="G5943" s="28">
        <v>78.13</v>
      </c>
      <c r="H5943" s="28" t="str">
        <f>TRIM(PROPER('Base de datos cruda'!H5943))</f>
        <v>Rpg</v>
      </c>
      <c r="I5943" s="28">
        <v>3.2</v>
      </c>
      <c r="J5943" s="28">
        <v>8.56</v>
      </c>
      <c r="K5943" s="28">
        <v>282.48</v>
      </c>
      <c r="L5943" s="28">
        <f>IF('Base de datos cruda'!L5943&lt;0,,'Base de datos cruda'!L5943)</f>
        <v>8.4</v>
      </c>
      <c r="M5943" s="28" t="str">
        <f>IF(TRIM(PROPER('Base de datos cruda'!M5943))="High","Alto",IF(TRIM(PROPER('Base de datos cruda'!M5943))="Medium","Medio","Bajo"))</f>
        <v>Medio</v>
      </c>
      <c r="N5943" s="29">
        <v>101.495812838714</v>
      </c>
      <c r="O5943" s="33" t="str">
        <f t="shared" si="1"/>
        <v/>
      </c>
      <c r="P5943" s="33">
        <f t="shared" si="2"/>
        <v>12.29</v>
      </c>
      <c r="Q5943" s="34">
        <f t="shared" si="3"/>
        <v>2.380697051</v>
      </c>
      <c r="R5943" s="35" t="str">
        <f t="shared" si="4"/>
        <v>Alto</v>
      </c>
      <c r="S5943" s="35" t="str">
        <f>IF(O5943="","",IF(O5943&gt;AVERAGE('Base de datos limpia'!$O$2:$O$8001),"Alto","Normal"))
</f>
        <v/>
      </c>
      <c r="T5943" s="35" t="str">
        <f t="shared" si="5"/>
        <v>Gamer intensivo</v>
      </c>
      <c r="U5943" s="35"/>
    </row>
    <row r="5944">
      <c r="A5944" s="28">
        <v>5943.0</v>
      </c>
      <c r="B5944" s="28">
        <v>24.0</v>
      </c>
      <c r="C5944" s="28" t="str">
        <f>TRIM(PROPER('Base de datos cruda'!C5944))</f>
        <v>Male</v>
      </c>
      <c r="D5944" s="28">
        <v>4.61</v>
      </c>
      <c r="E5944" s="28">
        <v>8.19</v>
      </c>
      <c r="F5944" s="28">
        <v>8.13</v>
      </c>
      <c r="G5944" s="28">
        <v>66.82</v>
      </c>
      <c r="H5944" s="28" t="str">
        <f>TRIM(PROPER('Base de datos cruda'!H5944))</f>
        <v>Fps</v>
      </c>
      <c r="I5944" s="28">
        <v>1.29</v>
      </c>
      <c r="J5944" s="28">
        <v>7.7</v>
      </c>
      <c r="K5944" s="28">
        <v>266.55</v>
      </c>
      <c r="L5944" s="28">
        <f>IF('Base de datos cruda'!L5944&lt;0,,'Base de datos cruda'!L5944)</f>
        <v>11.87</v>
      </c>
      <c r="M5944" s="28" t="str">
        <f>IF(TRIM(PROPER('Base de datos cruda'!M5944))="High","Alto",IF(TRIM(PROPER('Base de datos cruda'!M5944))="Medium","Medio","Bajo"))</f>
        <v>Medio</v>
      </c>
      <c r="N5944" s="29">
        <v>84.47</v>
      </c>
      <c r="O5944" s="32">
        <f t="shared" si="1"/>
        <v>84.47</v>
      </c>
      <c r="P5944" s="33">
        <f t="shared" si="2"/>
        <v>12.31</v>
      </c>
      <c r="Q5944" s="34">
        <f t="shared" si="3"/>
        <v>1.776572668</v>
      </c>
      <c r="R5944" s="35" t="str">
        <f t="shared" si="4"/>
        <v>Alto</v>
      </c>
      <c r="S5944" s="35" t="str">
        <f>IF(O5944="","",IF(O5944&gt;AVERAGE('Base de datos limpia'!$O$2:$O$8001),"Alto","Normal"))
</f>
        <v>Alto</v>
      </c>
      <c r="T5944" s="35" t="str">
        <f t="shared" si="5"/>
        <v>Gamer intensivo</v>
      </c>
      <c r="U5944" s="35"/>
    </row>
    <row r="5945">
      <c r="A5945" s="28">
        <v>5944.0</v>
      </c>
      <c r="B5945" s="28">
        <v>22.0</v>
      </c>
      <c r="C5945" s="28" t="str">
        <f>TRIM(PROPER('Base de datos cruda'!C5945))</f>
        <v>Female</v>
      </c>
      <c r="D5945" s="28">
        <v>4.41</v>
      </c>
      <c r="E5945" s="28">
        <v>2.64</v>
      </c>
      <c r="F5945" s="28">
        <v>6.98</v>
      </c>
      <c r="G5945" s="28">
        <v>68.9</v>
      </c>
      <c r="H5945" s="28" t="str">
        <f>TRIM(PROPER('Base de datos cruda'!H5945))</f>
        <v>Fps</v>
      </c>
      <c r="I5945" s="28">
        <v>1.43</v>
      </c>
      <c r="J5945" s="28">
        <v>7.33</v>
      </c>
      <c r="K5945" s="28">
        <v>284.5</v>
      </c>
      <c r="L5945" s="28">
        <f>IF('Base de datos cruda'!L5945&lt;0,,'Base de datos cruda'!L5945)</f>
        <v>10.85</v>
      </c>
      <c r="M5945" s="28" t="str">
        <f>IF(TRIM(PROPER('Base de datos cruda'!M5945))="High","Alto",IF(TRIM(PROPER('Base de datos cruda'!M5945))="Medium","Medio","Bajo"))</f>
        <v>Medio</v>
      </c>
      <c r="N5945" s="29">
        <v>46.06</v>
      </c>
      <c r="O5945" s="32">
        <f t="shared" si="1"/>
        <v>46.06</v>
      </c>
      <c r="P5945" s="33">
        <f t="shared" si="2"/>
        <v>11.74</v>
      </c>
      <c r="Q5945" s="34">
        <f t="shared" si="3"/>
        <v>0.5986394558</v>
      </c>
      <c r="R5945" s="35" t="str">
        <f t="shared" si="4"/>
        <v>Bajo</v>
      </c>
      <c r="S5945" s="35" t="str">
        <f>IF(O5945="","",IF(O5945&gt;AVERAGE('Base de datos limpia'!$O$2:$O$8001),"Alto","Normal"))
</f>
        <v>Normal</v>
      </c>
      <c r="T5945" s="35" t="str">
        <f t="shared" si="5"/>
        <v>Gamer casual</v>
      </c>
      <c r="U5945" s="35"/>
    </row>
    <row r="5946">
      <c r="A5946" s="28">
        <v>5945.0</v>
      </c>
      <c r="B5946" s="28">
        <v>20.0</v>
      </c>
      <c r="C5946" s="28" t="str">
        <f>TRIM(PROPER('Base de datos cruda'!C5946))</f>
        <v>Male</v>
      </c>
      <c r="D5946" s="28">
        <v>7.68</v>
      </c>
      <c r="E5946" s="28">
        <v>6.09</v>
      </c>
      <c r="F5946" s="28">
        <v>8.44</v>
      </c>
      <c r="G5946" s="28">
        <v>68.43</v>
      </c>
      <c r="H5946" s="28" t="str">
        <f>TRIM(PROPER('Base de datos cruda'!H5946))</f>
        <v>Rpg</v>
      </c>
      <c r="I5946" s="28">
        <v>0.01</v>
      </c>
      <c r="J5946" s="28">
        <v>11.63</v>
      </c>
      <c r="K5946" s="28">
        <v>247.46</v>
      </c>
      <c r="L5946" s="28">
        <f>IF('Base de datos cruda'!L5946&lt;0,,'Base de datos cruda'!L5946)</f>
        <v>18.61</v>
      </c>
      <c r="M5946" s="28" t="str">
        <f>IF(TRIM(PROPER('Base de datos cruda'!M5946))="High","Alto",IF(TRIM(PROPER('Base de datos cruda'!M5946))="Medium","Medio","Bajo"))</f>
        <v>Bajo</v>
      </c>
      <c r="N5946" s="29">
        <v>56.99</v>
      </c>
      <c r="O5946" s="32">
        <f t="shared" si="1"/>
        <v>56.99</v>
      </c>
      <c r="P5946" s="33">
        <f t="shared" si="2"/>
        <v>19.31</v>
      </c>
      <c r="Q5946" s="34">
        <f t="shared" si="3"/>
        <v>0.79296875</v>
      </c>
      <c r="R5946" s="35" t="str">
        <f t="shared" si="4"/>
        <v>Medio</v>
      </c>
      <c r="S5946" s="35" t="str">
        <f>IF(O5946="","",IF(O5946&gt;AVERAGE('Base de datos limpia'!$O$2:$O$8001),"Alto","Normal"))
</f>
        <v>Normal</v>
      </c>
      <c r="T5946" s="35" t="str">
        <f t="shared" si="5"/>
        <v>Gamer intensivo</v>
      </c>
      <c r="U5946" s="35"/>
    </row>
    <row r="5947">
      <c r="A5947" s="28">
        <v>5946.0</v>
      </c>
      <c r="B5947" s="28">
        <v>21.0</v>
      </c>
      <c r="C5947" s="28" t="str">
        <f>TRIM(PROPER('Base de datos cruda'!C5947))</f>
        <v>Male</v>
      </c>
      <c r="D5947" s="28">
        <v>4.42</v>
      </c>
      <c r="E5947" s="28">
        <v>1.27</v>
      </c>
      <c r="F5947" s="28">
        <v>6.48</v>
      </c>
      <c r="G5947" s="28">
        <v>72.8</v>
      </c>
      <c r="H5947" s="28" t="str">
        <f>TRIM(PROPER('Base de datos cruda'!H5947))</f>
        <v>Casual</v>
      </c>
      <c r="I5947" s="28">
        <v>0.39</v>
      </c>
      <c r="J5947" s="28">
        <v>9.34</v>
      </c>
      <c r="K5947" s="28">
        <v>258.64</v>
      </c>
      <c r="L5947" s="28">
        <f>IF('Base de datos cruda'!L5947&lt;0,,'Base de datos cruda'!L5947)</f>
        <v>11.25</v>
      </c>
      <c r="M5947" s="28" t="str">
        <f>IF(TRIM(PROPER('Base de datos cruda'!M5947))="High","Alto",IF(TRIM(PROPER('Base de datos cruda'!M5947))="Medium","Medio","Bajo"))</f>
        <v>Medio</v>
      </c>
      <c r="N5947" s="29">
        <v>48.6357388012311</v>
      </c>
      <c r="O5947" s="32">
        <f t="shared" si="1"/>
        <v>48.6357388</v>
      </c>
      <c r="P5947" s="33">
        <f t="shared" si="2"/>
        <v>13.76</v>
      </c>
      <c r="Q5947" s="34">
        <f t="shared" si="3"/>
        <v>0.2873303167</v>
      </c>
      <c r="R5947" s="35" t="str">
        <f t="shared" si="4"/>
        <v>Bajo</v>
      </c>
      <c r="S5947" s="35" t="str">
        <f>IF(O5947="","",IF(O5947&gt;AVERAGE('Base de datos limpia'!$O$2:$O$8001),"Alto","Normal"))
</f>
        <v>Normal</v>
      </c>
      <c r="T5947" s="35" t="str">
        <f t="shared" si="5"/>
        <v>Gamer casual</v>
      </c>
      <c r="U5947" s="35"/>
    </row>
    <row r="5948">
      <c r="A5948" s="28">
        <v>5947.0</v>
      </c>
      <c r="B5948" s="28">
        <v>18.0</v>
      </c>
      <c r="C5948" s="28" t="str">
        <f>TRIM(PROPER('Base de datos cruda'!C5948))</f>
        <v>Female</v>
      </c>
      <c r="D5948" s="28">
        <v>6.77</v>
      </c>
      <c r="E5948" s="28">
        <v>3.79</v>
      </c>
      <c r="F5948" s="28">
        <v>8.94</v>
      </c>
      <c r="G5948" s="28">
        <v>65.38</v>
      </c>
      <c r="H5948" s="28" t="str">
        <f>TRIM(PROPER('Base de datos cruda'!H5948))</f>
        <v>Casual</v>
      </c>
      <c r="I5948" s="28">
        <v>0.89</v>
      </c>
      <c r="J5948" s="28">
        <v>10.96</v>
      </c>
      <c r="K5948" s="28">
        <v>273.18</v>
      </c>
      <c r="L5948" s="28">
        <f>IF('Base de datos cruda'!L5948&lt;0,,'Base de datos cruda'!L5948)</f>
        <v>15.28</v>
      </c>
      <c r="M5948" s="28" t="str">
        <f>IF(TRIM(PROPER('Base de datos cruda'!M5948))="High","Alto",IF(TRIM(PROPER('Base de datos cruda'!M5948))="Medium","Medio","Bajo"))</f>
        <v>Bajo</v>
      </c>
      <c r="N5948" s="29">
        <v>47.86</v>
      </c>
      <c r="O5948" s="32">
        <f t="shared" si="1"/>
        <v>47.86</v>
      </c>
      <c r="P5948" s="33">
        <f t="shared" si="2"/>
        <v>17.73</v>
      </c>
      <c r="Q5948" s="34">
        <f t="shared" si="3"/>
        <v>0.5598227474</v>
      </c>
      <c r="R5948" s="35" t="str">
        <f t="shared" si="4"/>
        <v>Bajo</v>
      </c>
      <c r="S5948" s="35" t="str">
        <f>IF(O5948="","",IF(O5948&gt;AVERAGE('Base de datos limpia'!$O$2:$O$8001),"Alto","Normal"))
</f>
        <v>Normal</v>
      </c>
      <c r="T5948" s="35" t="str">
        <f t="shared" si="5"/>
        <v>Gamer moderado</v>
      </c>
      <c r="U5948" s="35"/>
    </row>
    <row r="5949">
      <c r="A5949" s="28">
        <v>5948.0</v>
      </c>
      <c r="B5949" s="28">
        <v>20.0</v>
      </c>
      <c r="C5949" s="28" t="str">
        <f>TRIM(PROPER('Base de datos cruda'!C5949))</f>
        <v>Male</v>
      </c>
      <c r="D5949" s="28">
        <v>2.56</v>
      </c>
      <c r="E5949" s="28">
        <v>8.25</v>
      </c>
      <c r="F5949" s="28">
        <v>4.52</v>
      </c>
      <c r="G5949" s="28">
        <v>92.37</v>
      </c>
      <c r="H5949" s="28" t="str">
        <f>TRIM(PROPER('Base de datos cruda'!H5949))</f>
        <v>Fps</v>
      </c>
      <c r="I5949" s="28">
        <v>3.2</v>
      </c>
      <c r="J5949" s="28">
        <v>4.49</v>
      </c>
      <c r="K5949" s="28">
        <v>290.97</v>
      </c>
      <c r="L5949" s="28">
        <f>IF('Base de datos cruda'!L5949&lt;0,,'Base de datos cruda'!L5949)</f>
        <v>4.06</v>
      </c>
      <c r="M5949" s="28" t="str">
        <f>IF(TRIM(PROPER('Base de datos cruda'!M5949))="High","Alto",IF(TRIM(PROPER('Base de datos cruda'!M5949))="Medium","Medio","Bajo"))</f>
        <v>Alto</v>
      </c>
      <c r="N5949" s="29">
        <v>91.22</v>
      </c>
      <c r="O5949" s="32">
        <f t="shared" si="1"/>
        <v>91.22</v>
      </c>
      <c r="P5949" s="33">
        <f t="shared" si="2"/>
        <v>7.05</v>
      </c>
      <c r="Q5949" s="34">
        <f t="shared" si="3"/>
        <v>3.22265625</v>
      </c>
      <c r="R5949" s="35" t="str">
        <f t="shared" si="4"/>
        <v>Alto</v>
      </c>
      <c r="S5949" s="35" t="str">
        <f>IF(O5949="","",IF(O5949&gt;AVERAGE('Base de datos limpia'!$O$2:$O$8001),"Alto","Normal"))
</f>
        <v>Alto</v>
      </c>
      <c r="T5949" s="35" t="str">
        <f t="shared" si="5"/>
        <v>Gamer intensivo</v>
      </c>
      <c r="U5949" s="35"/>
    </row>
    <row r="5950">
      <c r="A5950" s="28">
        <v>5949.0</v>
      </c>
      <c r="B5950" s="28">
        <v>23.0</v>
      </c>
      <c r="C5950" s="28" t="str">
        <f>TRIM(PROPER('Base de datos cruda'!C5950))</f>
        <v>Female</v>
      </c>
      <c r="D5950" s="28">
        <v>3.5</v>
      </c>
      <c r="E5950" s="28">
        <v>5.11</v>
      </c>
      <c r="F5950" s="28">
        <v>8.05</v>
      </c>
      <c r="G5950" s="28">
        <v>68.83</v>
      </c>
      <c r="H5950" s="28" t="str">
        <f>TRIM(PROPER('Base de datos cruda'!H5950))</f>
        <v>Casual</v>
      </c>
      <c r="I5950" s="28">
        <v>1.06</v>
      </c>
      <c r="J5950" s="28">
        <v>6.49</v>
      </c>
      <c r="K5950" s="28">
        <v>284.32</v>
      </c>
      <c r="L5950" s="28">
        <f>IF('Base de datos cruda'!L5950&lt;0,,'Base de datos cruda'!L5950)</f>
        <v>7.17</v>
      </c>
      <c r="M5950" s="28" t="str">
        <f>IF(TRIM(PROPER('Base de datos cruda'!M5950))="High","Alto",IF(TRIM(PROPER('Base de datos cruda'!M5950))="Medium","Medio","Bajo"))</f>
        <v>Medio</v>
      </c>
      <c r="N5950" s="29">
        <v>70.8</v>
      </c>
      <c r="O5950" s="32">
        <f t="shared" si="1"/>
        <v>70.8</v>
      </c>
      <c r="P5950" s="33">
        <f t="shared" si="2"/>
        <v>9.99</v>
      </c>
      <c r="Q5950" s="34">
        <f t="shared" si="3"/>
        <v>1.46</v>
      </c>
      <c r="R5950" s="35" t="str">
        <f t="shared" si="4"/>
        <v>Alto</v>
      </c>
      <c r="S5950" s="35" t="str">
        <f>IF(O5950="","",IF(O5950&gt;AVERAGE('Base de datos limpia'!$O$2:$O$8001),"Alto","Normal"))
</f>
        <v>Alto</v>
      </c>
      <c r="T5950" s="35" t="str">
        <f t="shared" si="5"/>
        <v>Gamer moderado</v>
      </c>
      <c r="U5950" s="35"/>
    </row>
    <row r="5951">
      <c r="A5951" s="28">
        <v>5950.0</v>
      </c>
      <c r="B5951" s="28">
        <v>16.0</v>
      </c>
      <c r="C5951" s="28" t="str">
        <f>TRIM(PROPER('Base de datos cruda'!C5951))</f>
        <v>Male</v>
      </c>
      <c r="D5951" s="28">
        <v>3.76</v>
      </c>
      <c r="E5951" s="28">
        <v>2.35</v>
      </c>
      <c r="F5951" s="28">
        <v>7.21</v>
      </c>
      <c r="G5951" s="28">
        <v>76.66</v>
      </c>
      <c r="H5951" s="28" t="str">
        <f>TRIM(PROPER('Base de datos cruda'!H5951))</f>
        <v>Casual</v>
      </c>
      <c r="I5951" s="28">
        <v>0.62</v>
      </c>
      <c r="J5951" s="28">
        <v>7.32</v>
      </c>
      <c r="K5951" s="28">
        <v>248.36</v>
      </c>
      <c r="L5951" s="28">
        <f>IF('Base de datos cruda'!L5951&lt;0,,'Base de datos cruda'!L5951)</f>
        <v>8.35</v>
      </c>
      <c r="M5951" s="28" t="str">
        <f>IF(TRIM(PROPER('Base de datos cruda'!M5951))="High","Alto",IF(TRIM(PROPER('Base de datos cruda'!M5951))="Medium","Medio","Bajo"))</f>
        <v>Medio</v>
      </c>
      <c r="N5951" s="29">
        <v>55.02</v>
      </c>
      <c r="O5951" s="32">
        <f t="shared" si="1"/>
        <v>55.02</v>
      </c>
      <c r="P5951" s="33">
        <f t="shared" si="2"/>
        <v>11.08</v>
      </c>
      <c r="Q5951" s="34">
        <f t="shared" si="3"/>
        <v>0.625</v>
      </c>
      <c r="R5951" s="35" t="str">
        <f t="shared" si="4"/>
        <v>Medio</v>
      </c>
      <c r="S5951" s="35" t="str">
        <f>IF(O5951="","",IF(O5951&gt;AVERAGE('Base de datos limpia'!$O$2:$O$8001),"Alto","Normal"))
</f>
        <v>Normal</v>
      </c>
      <c r="T5951" s="35" t="str">
        <f t="shared" si="5"/>
        <v>Gamer casual</v>
      </c>
      <c r="U5951" s="35"/>
    </row>
    <row r="5952">
      <c r="A5952" s="28">
        <v>5951.0</v>
      </c>
      <c r="B5952" s="28">
        <v>16.0</v>
      </c>
      <c r="C5952" s="28" t="str">
        <f>TRIM(PROPER('Base de datos cruda'!C5952))</f>
        <v>Male</v>
      </c>
      <c r="D5952" s="28">
        <v>2.23</v>
      </c>
      <c r="E5952" s="28">
        <v>4.95</v>
      </c>
      <c r="F5952" s="28">
        <v>6.9</v>
      </c>
      <c r="G5952" s="28">
        <v>60.64</v>
      </c>
      <c r="H5952" s="28" t="str">
        <f>TRIM(PROPER('Base de datos cruda'!H5952))</f>
        <v>Fps</v>
      </c>
      <c r="I5952" s="28">
        <v>3.08</v>
      </c>
      <c r="J5952" s="28">
        <v>5.85</v>
      </c>
      <c r="K5952" s="28">
        <v>303.32</v>
      </c>
      <c r="L5952" s="28">
        <f>IF('Base de datos cruda'!L5952&lt;0,,'Base de datos cruda'!L5952)</f>
        <v>8.19</v>
      </c>
      <c r="M5952" s="28" t="str">
        <f>IF(TRIM(PROPER('Base de datos cruda'!M5952))="High","Alto",IF(TRIM(PROPER('Base de datos cruda'!M5952))="Medium","Medio","Bajo"))</f>
        <v>Medio</v>
      </c>
      <c r="N5952" s="29">
        <v>75.08</v>
      </c>
      <c r="O5952" s="32">
        <f t="shared" si="1"/>
        <v>75.08</v>
      </c>
      <c r="P5952" s="33">
        <f t="shared" si="2"/>
        <v>8.08</v>
      </c>
      <c r="Q5952" s="34">
        <f t="shared" si="3"/>
        <v>2.219730942</v>
      </c>
      <c r="R5952" s="35" t="str">
        <f t="shared" si="4"/>
        <v>Alto</v>
      </c>
      <c r="S5952" s="35" t="str">
        <f>IF(O5952="","",IF(O5952&gt;AVERAGE('Base de datos limpia'!$O$2:$O$8001),"Alto","Normal"))
</f>
        <v>Alto</v>
      </c>
      <c r="T5952" s="35" t="str">
        <f t="shared" si="5"/>
        <v>Gamer moderado</v>
      </c>
      <c r="U5952" s="35"/>
    </row>
    <row r="5953">
      <c r="A5953" s="28">
        <v>5952.0</v>
      </c>
      <c r="B5953" s="28">
        <v>22.0</v>
      </c>
      <c r="C5953" s="28" t="str">
        <f>TRIM(PROPER('Base de datos cruda'!C5953))</f>
        <v>Other</v>
      </c>
      <c r="D5953" s="28">
        <v>3.04</v>
      </c>
      <c r="E5953" s="28">
        <v>2.78</v>
      </c>
      <c r="F5953" s="28">
        <v>7.63</v>
      </c>
      <c r="G5953" s="28">
        <v>64.2</v>
      </c>
      <c r="H5953" s="28" t="str">
        <f>TRIM(PROPER('Base de datos cruda'!H5953))</f>
        <v>Rpg</v>
      </c>
      <c r="I5953" s="28">
        <v>3.26</v>
      </c>
      <c r="J5953" s="28">
        <v>5.74</v>
      </c>
      <c r="K5953" s="28">
        <v>261.98</v>
      </c>
      <c r="L5953" s="28">
        <f>IF('Base de datos cruda'!L5953&lt;0,,'Base de datos cruda'!L5953)</f>
        <v>4.94</v>
      </c>
      <c r="M5953" s="28" t="str">
        <f>IF(TRIM(PROPER('Base de datos cruda'!M5953))="High","Alto",IF(TRIM(PROPER('Base de datos cruda'!M5953))="Medium","Medio","Bajo"))</f>
        <v>Medio</v>
      </c>
      <c r="N5953" s="29">
        <v>56.49</v>
      </c>
      <c r="O5953" s="32">
        <f t="shared" si="1"/>
        <v>56.49</v>
      </c>
      <c r="P5953" s="33">
        <f t="shared" si="2"/>
        <v>8.78</v>
      </c>
      <c r="Q5953" s="34">
        <f t="shared" si="3"/>
        <v>0.9144736842</v>
      </c>
      <c r="R5953" s="35" t="str">
        <f t="shared" si="4"/>
        <v>Medio</v>
      </c>
      <c r="S5953" s="35" t="str">
        <f>IF(O5953="","",IF(O5953&gt;AVERAGE('Base de datos limpia'!$O$2:$O$8001),"Alto","Normal"))
</f>
        <v>Normal</v>
      </c>
      <c r="T5953" s="35" t="str">
        <f t="shared" si="5"/>
        <v>Gamer casual</v>
      </c>
      <c r="U5953" s="35"/>
    </row>
    <row r="5954">
      <c r="A5954" s="28">
        <v>5953.0</v>
      </c>
      <c r="B5954" s="28">
        <v>20.0</v>
      </c>
      <c r="C5954" s="28" t="str">
        <f>TRIM(PROPER('Base de datos cruda'!C5954))</f>
        <v>Male</v>
      </c>
      <c r="D5954" s="28">
        <v>4.79</v>
      </c>
      <c r="E5954" s="28">
        <v>4.54</v>
      </c>
      <c r="F5954" s="28">
        <v>8.2</v>
      </c>
      <c r="G5954" s="28">
        <v>95.85</v>
      </c>
      <c r="H5954" s="28" t="str">
        <f>TRIM(PROPER('Base de datos cruda'!H5954))</f>
        <v>Rpg</v>
      </c>
      <c r="I5954" s="28">
        <v>0.3</v>
      </c>
      <c r="J5954" s="28">
        <v>8.4</v>
      </c>
      <c r="K5954" s="28">
        <v>261.08</v>
      </c>
      <c r="L5954" s="28">
        <f>IF('Base de datos cruda'!L5954&lt;0,,'Base de datos cruda'!L5954)</f>
        <v>8.71</v>
      </c>
      <c r="M5954" s="28" t="str">
        <f>IF(TRIM(PROPER('Base de datos cruda'!M5954))="High","Alto",IF(TRIM(PROPER('Base de datos cruda'!M5954))="Medium","Medio","Bajo"))</f>
        <v>Medio</v>
      </c>
      <c r="N5954" s="29">
        <v>73.08</v>
      </c>
      <c r="O5954" s="32">
        <f t="shared" si="1"/>
        <v>73.08</v>
      </c>
      <c r="P5954" s="33">
        <f t="shared" si="2"/>
        <v>13.19</v>
      </c>
      <c r="Q5954" s="34">
        <f t="shared" si="3"/>
        <v>0.9478079332</v>
      </c>
      <c r="R5954" s="35" t="str">
        <f t="shared" si="4"/>
        <v>Alto</v>
      </c>
      <c r="S5954" s="35" t="str">
        <f>IF(O5954="","",IF(O5954&gt;AVERAGE('Base de datos limpia'!$O$2:$O$8001),"Alto","Normal"))
</f>
        <v>Alto</v>
      </c>
      <c r="T5954" s="35" t="str">
        <f t="shared" si="5"/>
        <v>Gamer moderado</v>
      </c>
      <c r="U5954" s="35"/>
    </row>
    <row r="5955">
      <c r="A5955" s="28">
        <v>5954.0</v>
      </c>
      <c r="B5955" s="28">
        <v>20.0</v>
      </c>
      <c r="C5955" s="28" t="str">
        <f>TRIM(PROPER('Base de datos cruda'!C5955))</f>
        <v>Female</v>
      </c>
      <c r="D5955" s="28">
        <v>4.64</v>
      </c>
      <c r="E5955" s="28">
        <v>5.39</v>
      </c>
      <c r="F5955" s="28">
        <v>8.31</v>
      </c>
      <c r="G5955" s="28">
        <v>93.49</v>
      </c>
      <c r="H5955" s="28" t="str">
        <f>TRIM(PROPER('Base de datos cruda'!H5955))</f>
        <v>Rpg</v>
      </c>
      <c r="I5955" s="28">
        <v>3.86</v>
      </c>
      <c r="J5955" s="28">
        <v>9.0</v>
      </c>
      <c r="K5955" s="28">
        <v>258.79</v>
      </c>
      <c r="L5955" s="28">
        <f>IF('Base de datos cruda'!L5955&lt;0,,'Base de datos cruda'!L5955)</f>
        <v>11.32</v>
      </c>
      <c r="M5955" s="28" t="str">
        <f>IF(TRIM(PROPER('Base de datos cruda'!M5955))="High","Alto",IF(TRIM(PROPER('Base de datos cruda'!M5955))="Medium","Medio","Bajo"))</f>
        <v>Medio</v>
      </c>
      <c r="N5955" s="29">
        <v>67.13</v>
      </c>
      <c r="O5955" s="32">
        <f t="shared" si="1"/>
        <v>67.13</v>
      </c>
      <c r="P5955" s="33">
        <f t="shared" si="2"/>
        <v>13.64</v>
      </c>
      <c r="Q5955" s="34">
        <f t="shared" si="3"/>
        <v>1.161637931</v>
      </c>
      <c r="R5955" s="35" t="str">
        <f t="shared" si="4"/>
        <v>Medio</v>
      </c>
      <c r="S5955" s="35" t="str">
        <f>IF(O5955="","",IF(O5955&gt;AVERAGE('Base de datos limpia'!$O$2:$O$8001),"Alto","Normal"))
</f>
        <v>Alto</v>
      </c>
      <c r="T5955" s="35" t="str">
        <f t="shared" si="5"/>
        <v>Gamer moderado</v>
      </c>
      <c r="U5955" s="35"/>
    </row>
    <row r="5956">
      <c r="A5956" s="28">
        <v>5955.0</v>
      </c>
      <c r="B5956" s="28">
        <v>16.0</v>
      </c>
      <c r="C5956" s="28" t="str">
        <f>TRIM(PROPER('Base de datos cruda'!C5956))</f>
        <v>Female</v>
      </c>
      <c r="D5956" s="28">
        <v>5.09</v>
      </c>
      <c r="E5956" s="28">
        <v>4.15</v>
      </c>
      <c r="F5956" s="28">
        <v>4.88</v>
      </c>
      <c r="G5956" s="28">
        <v>93.64</v>
      </c>
      <c r="H5956" s="28" t="str">
        <f>TRIM(PROPER('Base de datos cruda'!H5956))</f>
        <v>Rpg</v>
      </c>
      <c r="I5956" s="28">
        <v>3.03</v>
      </c>
      <c r="J5956" s="28">
        <v>8.43</v>
      </c>
      <c r="K5956" s="28">
        <v>263.58</v>
      </c>
      <c r="L5956" s="28">
        <f>IF('Base de datos cruda'!L5956&lt;0,,'Base de datos cruda'!L5956)</f>
        <v>10.32</v>
      </c>
      <c r="M5956" s="28" t="str">
        <f>IF(TRIM(PROPER('Base de datos cruda'!M5956))="High","Alto",IF(TRIM(PROPER('Base de datos cruda'!M5956))="Medium","Medio","Bajo"))</f>
        <v>Bajo</v>
      </c>
      <c r="N5956" s="29">
        <v>55.04</v>
      </c>
      <c r="O5956" s="32">
        <f t="shared" si="1"/>
        <v>55.04</v>
      </c>
      <c r="P5956" s="33">
        <f t="shared" si="2"/>
        <v>13.52</v>
      </c>
      <c r="Q5956" s="34">
        <f t="shared" si="3"/>
        <v>0.815324165</v>
      </c>
      <c r="R5956" s="35" t="str">
        <f t="shared" si="4"/>
        <v>Medio</v>
      </c>
      <c r="S5956" s="35" t="str">
        <f>IF(O5956="","",IF(O5956&gt;AVERAGE('Base de datos limpia'!$O$2:$O$8001),"Alto","Normal"))
</f>
        <v>Normal</v>
      </c>
      <c r="T5956" s="35" t="str">
        <f t="shared" si="5"/>
        <v>Gamer moderado</v>
      </c>
      <c r="U5956" s="35"/>
    </row>
    <row r="5957">
      <c r="A5957" s="28">
        <v>5956.0</v>
      </c>
      <c r="B5957" s="28">
        <v>24.0</v>
      </c>
      <c r="C5957" s="28" t="str">
        <f>TRIM(PROPER('Base de datos cruda'!C5957))</f>
        <v>Female</v>
      </c>
      <c r="D5957" s="28">
        <v>2.81</v>
      </c>
      <c r="E5957" s="28">
        <v>9.43</v>
      </c>
      <c r="F5957" s="28">
        <v>4.99</v>
      </c>
      <c r="G5957" s="28">
        <v>76.45</v>
      </c>
      <c r="H5957" s="28" t="str">
        <f>TRIM(PROPER('Base de datos cruda'!H5957))</f>
        <v>Rpg</v>
      </c>
      <c r="I5957" s="28">
        <v>1.99</v>
      </c>
      <c r="J5957" s="28">
        <v>6.07</v>
      </c>
      <c r="K5957" s="28">
        <v>288.07</v>
      </c>
      <c r="L5957" s="28">
        <f>IF('Base de datos cruda'!L5957&lt;0,,'Base de datos cruda'!L5957)</f>
        <v>6.49</v>
      </c>
      <c r="M5957" s="28" t="str">
        <f>IF(TRIM(PROPER('Base de datos cruda'!M5957))="High","Alto",IF(TRIM(PROPER('Base de datos cruda'!M5957))="Medium","Medio","Bajo"))</f>
        <v>Alto</v>
      </c>
      <c r="N5957" s="29">
        <v>86.2</v>
      </c>
      <c r="O5957" s="32">
        <f t="shared" si="1"/>
        <v>86.2</v>
      </c>
      <c r="P5957" s="33">
        <f t="shared" si="2"/>
        <v>8.88</v>
      </c>
      <c r="Q5957" s="34">
        <f t="shared" si="3"/>
        <v>3.355871886</v>
      </c>
      <c r="R5957" s="35" t="str">
        <f t="shared" si="4"/>
        <v>Alto</v>
      </c>
      <c r="S5957" s="35" t="str">
        <f>IF(O5957="","",IF(O5957&gt;AVERAGE('Base de datos limpia'!$O$2:$O$8001),"Alto","Normal"))
</f>
        <v>Alto</v>
      </c>
      <c r="T5957" s="35" t="str">
        <f t="shared" si="5"/>
        <v>Gamer intensivo</v>
      </c>
      <c r="U5957" s="35"/>
    </row>
    <row r="5958">
      <c r="A5958" s="28">
        <v>5957.0</v>
      </c>
      <c r="B5958" s="28">
        <v>16.0</v>
      </c>
      <c r="C5958" s="28" t="str">
        <f>TRIM(PROPER('Base de datos cruda'!C5958))</f>
        <v>Female</v>
      </c>
      <c r="D5958" s="28">
        <v>2.53</v>
      </c>
      <c r="E5958" s="28">
        <v>6.06</v>
      </c>
      <c r="F5958" s="28">
        <v>4.08</v>
      </c>
      <c r="G5958" s="28">
        <v>65.66</v>
      </c>
      <c r="H5958" s="28" t="str">
        <f>TRIM(PROPER('Base de datos cruda'!H5958))</f>
        <v>Fps</v>
      </c>
      <c r="I5958" s="28">
        <v>4.92</v>
      </c>
      <c r="J5958" s="28">
        <v>7.54</v>
      </c>
      <c r="K5958" s="28">
        <v>295.51</v>
      </c>
      <c r="L5958" s="28">
        <f>IF('Base de datos cruda'!L5958&lt;0,,'Base de datos cruda'!L5958)</f>
        <v>6.69</v>
      </c>
      <c r="M5958" s="28" t="str">
        <f>IF(TRIM(PROPER('Base de datos cruda'!M5958))="High","Alto",IF(TRIM(PROPER('Base de datos cruda'!M5958))="Medium","Medio","Bajo"))</f>
        <v>Medio</v>
      </c>
      <c r="N5958" s="29">
        <v>57.81</v>
      </c>
      <c r="O5958" s="32">
        <f t="shared" si="1"/>
        <v>57.81</v>
      </c>
      <c r="P5958" s="33">
        <f t="shared" si="2"/>
        <v>10.07</v>
      </c>
      <c r="Q5958" s="34">
        <f t="shared" si="3"/>
        <v>2.395256917</v>
      </c>
      <c r="R5958" s="35" t="str">
        <f t="shared" si="4"/>
        <v>Medio</v>
      </c>
      <c r="S5958" s="35" t="str">
        <f>IF(O5958="","",IF(O5958&gt;AVERAGE('Base de datos limpia'!$O$2:$O$8001),"Alto","Normal"))
</f>
        <v>Normal</v>
      </c>
      <c r="T5958" s="35" t="str">
        <f t="shared" si="5"/>
        <v>Gamer intensivo</v>
      </c>
      <c r="U5958" s="35"/>
    </row>
    <row r="5959">
      <c r="A5959" s="28">
        <v>5958.0</v>
      </c>
      <c r="B5959" s="28">
        <v>20.0</v>
      </c>
      <c r="C5959" s="28" t="str">
        <f>TRIM(PROPER('Base de datos cruda'!C5959))</f>
        <v>Female</v>
      </c>
      <c r="D5959" s="28">
        <v>4.89</v>
      </c>
      <c r="E5959" s="28">
        <v>8.59</v>
      </c>
      <c r="F5959" s="28">
        <v>4.66</v>
      </c>
      <c r="G5959" s="28">
        <v>64.32</v>
      </c>
      <c r="H5959" s="28" t="str">
        <f>TRIM(PROPER('Base de datos cruda'!H5959))</f>
        <v>Fps</v>
      </c>
      <c r="I5959" s="28">
        <v>0.05</v>
      </c>
      <c r="J5959" s="28">
        <v>9.67</v>
      </c>
      <c r="K5959" s="28">
        <v>273.78</v>
      </c>
      <c r="L5959" s="28">
        <f>IF('Base de datos cruda'!L5959&lt;0,,'Base de datos cruda'!L5959)</f>
        <v>10.91</v>
      </c>
      <c r="M5959" s="28" t="str">
        <f>IF(TRIM(PROPER('Base de datos cruda'!M5959))="High","Alto",IF(TRIM(PROPER('Base de datos cruda'!M5959))="Medium","Medio","Bajo"))</f>
        <v>Alto</v>
      </c>
      <c r="N5959" s="29">
        <v>66.45</v>
      </c>
      <c r="O5959" s="32">
        <f t="shared" si="1"/>
        <v>66.45</v>
      </c>
      <c r="P5959" s="33">
        <f t="shared" si="2"/>
        <v>14.56</v>
      </c>
      <c r="Q5959" s="34">
        <f t="shared" si="3"/>
        <v>1.756646217</v>
      </c>
      <c r="R5959" s="35" t="str">
        <f t="shared" si="4"/>
        <v>Medio</v>
      </c>
      <c r="S5959" s="35" t="str">
        <f>IF(O5959="","",IF(O5959&gt;AVERAGE('Base de datos limpia'!$O$2:$O$8001),"Alto","Normal"))
</f>
        <v>Alto</v>
      </c>
      <c r="T5959" s="35" t="str">
        <f t="shared" si="5"/>
        <v>Gamer intensivo</v>
      </c>
      <c r="U5959" s="35"/>
    </row>
    <row r="5960">
      <c r="A5960" s="28">
        <v>5959.0</v>
      </c>
      <c r="B5960" s="28">
        <v>24.0</v>
      </c>
      <c r="C5960" s="28" t="str">
        <f>TRIM(PROPER('Base de datos cruda'!C5960))</f>
        <v>Male</v>
      </c>
      <c r="D5960" s="28">
        <v>1.06</v>
      </c>
      <c r="E5960" s="28">
        <v>7.85</v>
      </c>
      <c r="F5960" s="28">
        <v>5.32</v>
      </c>
      <c r="G5960" s="28">
        <v>84.22</v>
      </c>
      <c r="H5960" s="28" t="str">
        <f>TRIM(PROPER('Base de datos cruda'!H5960))</f>
        <v>Fps</v>
      </c>
      <c r="I5960" s="28">
        <v>2.72</v>
      </c>
      <c r="J5960" s="28">
        <v>4.17</v>
      </c>
      <c r="K5960" s="28">
        <v>297.24</v>
      </c>
      <c r="L5960" s="28">
        <f>IF('Base de datos cruda'!L5960&lt;0,,'Base de datos cruda'!L5960)</f>
        <v>2.15</v>
      </c>
      <c r="M5960" s="28" t="str">
        <f>IF(TRIM(PROPER('Base de datos cruda'!M5960))="High","Alto",IF(TRIM(PROPER('Base de datos cruda'!M5960))="Medium","Medio","Bajo"))</f>
        <v>Alto</v>
      </c>
      <c r="N5960" s="29">
        <v>97.5</v>
      </c>
      <c r="O5960" s="32">
        <f t="shared" si="1"/>
        <v>97.5</v>
      </c>
      <c r="P5960" s="33">
        <f t="shared" si="2"/>
        <v>5.23</v>
      </c>
      <c r="Q5960" s="34">
        <f t="shared" si="3"/>
        <v>7.405660377</v>
      </c>
      <c r="R5960" s="35" t="str">
        <f t="shared" si="4"/>
        <v>Alto</v>
      </c>
      <c r="S5960" s="35" t="str">
        <f>IF(O5960="","",IF(O5960&gt;AVERAGE('Base de datos limpia'!$O$2:$O$8001),"Alto","Normal"))
</f>
        <v>Alto</v>
      </c>
      <c r="T5960" s="35" t="str">
        <f t="shared" si="5"/>
        <v>Gamer intensivo</v>
      </c>
      <c r="U5960" s="35"/>
    </row>
    <row r="5961">
      <c r="A5961" s="28">
        <v>5960.0</v>
      </c>
      <c r="B5961" s="28">
        <v>19.0</v>
      </c>
      <c r="C5961" s="28" t="str">
        <f>TRIM(PROPER('Base de datos cruda'!C5961))</f>
        <v>Female</v>
      </c>
      <c r="D5961" s="28">
        <v>2.02</v>
      </c>
      <c r="E5961" s="28">
        <v>6.95</v>
      </c>
      <c r="F5961" s="28">
        <v>7.61</v>
      </c>
      <c r="G5961" s="28">
        <v>93.13</v>
      </c>
      <c r="H5961" s="28" t="str">
        <f>TRIM(PROPER('Base de datos cruda'!H5961))</f>
        <v>Casual</v>
      </c>
      <c r="I5961" s="28">
        <v>0.8</v>
      </c>
      <c r="J5961" s="28">
        <v>8.0</v>
      </c>
      <c r="K5961" s="28">
        <v>293.72</v>
      </c>
      <c r="L5961" s="28">
        <f>IF('Base de datos cruda'!L5961&lt;0,,'Base de datos cruda'!L5961)</f>
        <v>5.17</v>
      </c>
      <c r="M5961" s="28" t="str">
        <f>IF(TRIM(PROPER('Base de datos cruda'!M5961))="High","Alto",IF(TRIM(PROPER('Base de datos cruda'!M5961))="Medium","Medio","Bajo"))</f>
        <v>Medio</v>
      </c>
      <c r="N5961" s="29">
        <v>96.01</v>
      </c>
      <c r="O5961" s="32">
        <f t="shared" si="1"/>
        <v>96.01</v>
      </c>
      <c r="P5961" s="33">
        <f t="shared" si="2"/>
        <v>10.02</v>
      </c>
      <c r="Q5961" s="34">
        <f t="shared" si="3"/>
        <v>3.440594059</v>
      </c>
      <c r="R5961" s="35" t="str">
        <f t="shared" si="4"/>
        <v>Alto</v>
      </c>
      <c r="S5961" s="35" t="str">
        <f>IF(O5961="","",IF(O5961&gt;AVERAGE('Base de datos limpia'!$O$2:$O$8001),"Alto","Normal"))
</f>
        <v>Alto</v>
      </c>
      <c r="T5961" s="35" t="str">
        <f t="shared" si="5"/>
        <v>Gamer intensivo</v>
      </c>
      <c r="U5961" s="35"/>
    </row>
    <row r="5962">
      <c r="A5962" s="28">
        <v>5961.0</v>
      </c>
      <c r="B5962" s="28">
        <v>23.0</v>
      </c>
      <c r="C5962" s="28" t="str">
        <f>TRIM(PROPER('Base de datos cruda'!C5962))</f>
        <v>Male</v>
      </c>
      <c r="D5962" s="28">
        <v>0.34</v>
      </c>
      <c r="E5962" s="28">
        <v>5.47</v>
      </c>
      <c r="F5962" s="28">
        <v>6.38</v>
      </c>
      <c r="G5962" s="28">
        <v>96.0</v>
      </c>
      <c r="H5962" s="28" t="str">
        <f>TRIM(PROPER('Base de datos cruda'!H5962))</f>
        <v>Fps</v>
      </c>
      <c r="I5962" s="28">
        <v>1.65</v>
      </c>
      <c r="J5962" s="28">
        <v>1.67</v>
      </c>
      <c r="K5962" s="28">
        <v>307.47</v>
      </c>
      <c r="L5962" s="28">
        <f>IF('Base de datos cruda'!L5962&lt;0,,'Base de datos cruda'!L5962)</f>
        <v>0.61</v>
      </c>
      <c r="M5962" s="28" t="str">
        <f>IF(TRIM(PROPER('Base de datos cruda'!M5962))="High","Alto",IF(TRIM(PROPER('Base de datos cruda'!M5962))="Medium","Medio","Bajo"))</f>
        <v>Medio</v>
      </c>
      <c r="N5962" s="29">
        <v>93.2</v>
      </c>
      <c r="O5962" s="32">
        <f t="shared" si="1"/>
        <v>93.2</v>
      </c>
      <c r="P5962" s="33">
        <f t="shared" si="2"/>
        <v>2.01</v>
      </c>
      <c r="Q5962" s="34">
        <f t="shared" si="3"/>
        <v>16.08823529</v>
      </c>
      <c r="R5962" s="35" t="str">
        <f t="shared" si="4"/>
        <v>Alto</v>
      </c>
      <c r="S5962" s="35" t="str">
        <f>IF(O5962="","",IF(O5962&gt;AVERAGE('Base de datos limpia'!$O$2:$O$8001),"Alto","Normal"))
</f>
        <v>Alto</v>
      </c>
      <c r="T5962" s="35" t="str">
        <f t="shared" si="5"/>
        <v>Gamer moderado</v>
      </c>
      <c r="U5962" s="35"/>
    </row>
    <row r="5963">
      <c r="A5963" s="28">
        <v>5962.0</v>
      </c>
      <c r="B5963" s="28">
        <v>21.0</v>
      </c>
      <c r="C5963" s="28" t="str">
        <f>TRIM(PROPER('Base de datos cruda'!C5963))</f>
        <v>Female</v>
      </c>
      <c r="D5963" s="28">
        <v>0.58</v>
      </c>
      <c r="E5963" s="28">
        <v>1.02</v>
      </c>
      <c r="F5963" s="28">
        <v>7.79</v>
      </c>
      <c r="G5963" s="28">
        <v>71.55</v>
      </c>
      <c r="H5963" s="28" t="str">
        <f>TRIM(PROPER('Base de datos cruda'!H5963))</f>
        <v>Casual</v>
      </c>
      <c r="I5963" s="28">
        <v>0.67</v>
      </c>
      <c r="J5963" s="28">
        <v>3.21</v>
      </c>
      <c r="K5963" s="28">
        <v>303.83</v>
      </c>
      <c r="L5963" s="28" t="str">
        <f>IF('Base de datos cruda'!L5963&lt;0,,'Base de datos cruda'!L5963)</f>
        <v/>
      </c>
      <c r="M5963" s="28" t="str">
        <f>IF(TRIM(PROPER('Base de datos cruda'!M5963))="High","Alto",IF(TRIM(PROPER('Base de datos cruda'!M5963))="Medium","Medio","Bajo"))</f>
        <v>Medio</v>
      </c>
      <c r="N5963" s="29">
        <v>55.08</v>
      </c>
      <c r="O5963" s="32">
        <f t="shared" si="1"/>
        <v>55.08</v>
      </c>
      <c r="P5963" s="33">
        <f t="shared" si="2"/>
        <v>3.79</v>
      </c>
      <c r="Q5963" s="34">
        <f t="shared" si="3"/>
        <v>1.75862069</v>
      </c>
      <c r="R5963" s="35" t="str">
        <f t="shared" si="4"/>
        <v>Medio</v>
      </c>
      <c r="S5963" s="35" t="str">
        <f>IF(O5963="","",IF(O5963&gt;AVERAGE('Base de datos limpia'!$O$2:$O$8001),"Alto","Normal"))
</f>
        <v>Normal</v>
      </c>
      <c r="T5963" s="35" t="str">
        <f t="shared" si="5"/>
        <v>Gamer casual</v>
      </c>
      <c r="U5963" s="35"/>
    </row>
    <row r="5964">
      <c r="A5964" s="28">
        <v>5963.0</v>
      </c>
      <c r="B5964" s="28">
        <v>18.0</v>
      </c>
      <c r="C5964" s="28" t="str">
        <f>TRIM(PROPER('Base de datos cruda'!C5964))</f>
        <v>Female</v>
      </c>
      <c r="D5964" s="28">
        <v>1.95</v>
      </c>
      <c r="E5964" s="28">
        <v>6.52</v>
      </c>
      <c r="F5964" s="28">
        <v>6.43</v>
      </c>
      <c r="G5964" s="28">
        <v>72.84</v>
      </c>
      <c r="H5964" s="28" t="str">
        <f>TRIM(PROPER('Base de datos cruda'!H5964))</f>
        <v>Rpg</v>
      </c>
      <c r="I5964" s="28">
        <v>3.34</v>
      </c>
      <c r="J5964" s="28">
        <v>3.13</v>
      </c>
      <c r="K5964" s="28">
        <v>315.93</v>
      </c>
      <c r="L5964" s="28">
        <f>IF('Base de datos cruda'!L5964&lt;0,,'Base de datos cruda'!L5964)</f>
        <v>5.7</v>
      </c>
      <c r="M5964" s="28" t="str">
        <f>IF(TRIM(PROPER('Base de datos cruda'!M5964))="High","Alto",IF(TRIM(PROPER('Base de datos cruda'!M5964))="Medium","Medio","Bajo"))</f>
        <v>Medio</v>
      </c>
      <c r="N5964" s="29">
        <v>94.47</v>
      </c>
      <c r="O5964" s="32">
        <f t="shared" si="1"/>
        <v>94.47</v>
      </c>
      <c r="P5964" s="33">
        <f t="shared" si="2"/>
        <v>5.08</v>
      </c>
      <c r="Q5964" s="34">
        <f t="shared" si="3"/>
        <v>3.343589744</v>
      </c>
      <c r="R5964" s="35" t="str">
        <f t="shared" si="4"/>
        <v>Alto</v>
      </c>
      <c r="S5964" s="35" t="str">
        <f>IF(O5964="","",IF(O5964&gt;AVERAGE('Base de datos limpia'!$O$2:$O$8001),"Alto","Normal"))
</f>
        <v>Alto</v>
      </c>
      <c r="T5964" s="35" t="str">
        <f t="shared" si="5"/>
        <v>Gamer intensivo</v>
      </c>
      <c r="U5964" s="35"/>
    </row>
    <row r="5965">
      <c r="A5965" s="28">
        <v>5964.0</v>
      </c>
      <c r="B5965" s="28">
        <v>19.0</v>
      </c>
      <c r="C5965" s="28" t="str">
        <f>TRIM(PROPER('Base de datos cruda'!C5965))</f>
        <v>Female</v>
      </c>
      <c r="D5965" s="28">
        <v>0.16</v>
      </c>
      <c r="E5965" s="28">
        <v>4.2</v>
      </c>
      <c r="F5965" s="28">
        <v>6.78</v>
      </c>
      <c r="G5965" s="28">
        <v>64.04</v>
      </c>
      <c r="H5965" s="28" t="str">
        <f>TRIM(PROPER('Base de datos cruda'!H5965))</f>
        <v>Rpg</v>
      </c>
      <c r="I5965" s="28">
        <v>2.01</v>
      </c>
      <c r="J5965" s="28">
        <v>5.36</v>
      </c>
      <c r="K5965" s="28">
        <v>305.39</v>
      </c>
      <c r="L5965" s="28">
        <f>IF('Base de datos cruda'!L5965&lt;0,,'Base de datos cruda'!L5965)</f>
        <v>1.15</v>
      </c>
      <c r="M5965" s="28" t="str">
        <f>IF(TRIM(PROPER('Base de datos cruda'!M5965))="High","Alto",IF(TRIM(PROPER('Base de datos cruda'!M5965))="Medium","Medio","Bajo"))</f>
        <v>Medio</v>
      </c>
      <c r="N5965" s="29">
        <v>79.63</v>
      </c>
      <c r="O5965" s="32">
        <f t="shared" si="1"/>
        <v>79.63</v>
      </c>
      <c r="P5965" s="33">
        <f t="shared" si="2"/>
        <v>5.52</v>
      </c>
      <c r="Q5965" s="34">
        <f t="shared" si="3"/>
        <v>26.25</v>
      </c>
      <c r="R5965" s="35" t="str">
        <f t="shared" si="4"/>
        <v>Alto</v>
      </c>
      <c r="S5965" s="35" t="str">
        <f>IF(O5965="","",IF(O5965&gt;AVERAGE('Base de datos limpia'!$O$2:$O$8001),"Alto","Normal"))
</f>
        <v>Alto</v>
      </c>
      <c r="T5965" s="35" t="str">
        <f t="shared" si="5"/>
        <v>Gamer moderado</v>
      </c>
      <c r="U5965" s="35"/>
    </row>
    <row r="5966">
      <c r="A5966" s="28">
        <v>5965.0</v>
      </c>
      <c r="B5966" s="28">
        <v>17.0</v>
      </c>
      <c r="C5966" s="28" t="str">
        <f>TRIM(PROPER('Base de datos cruda'!C5966))</f>
        <v>Female</v>
      </c>
      <c r="D5966" s="28">
        <v>1.96</v>
      </c>
      <c r="E5966" s="28">
        <v>2.06</v>
      </c>
      <c r="F5966" s="28">
        <v>4.56</v>
      </c>
      <c r="G5966" s="28">
        <v>90.98</v>
      </c>
      <c r="H5966" s="28" t="str">
        <f>TRIM(PROPER('Base de datos cruda'!H5966))</f>
        <v>Casual</v>
      </c>
      <c r="I5966" s="28">
        <v>4.93</v>
      </c>
      <c r="J5966" s="28">
        <v>6.74</v>
      </c>
      <c r="K5966" s="28">
        <v>288.26</v>
      </c>
      <c r="L5966" s="28">
        <f>IF('Base de datos cruda'!L5966&lt;0,,'Base de datos cruda'!L5966)</f>
        <v>7.22</v>
      </c>
      <c r="M5966" s="28" t="str">
        <f>IF(TRIM(PROPER('Base de datos cruda'!M5966))="High","Alto",IF(TRIM(PROPER('Base de datos cruda'!M5966))="Medium","Medio","Bajo"))</f>
        <v>Medio</v>
      </c>
      <c r="N5966" s="29">
        <v>58.53</v>
      </c>
      <c r="O5966" s="32">
        <f t="shared" si="1"/>
        <v>58.53</v>
      </c>
      <c r="P5966" s="33">
        <f t="shared" si="2"/>
        <v>8.7</v>
      </c>
      <c r="Q5966" s="34">
        <f t="shared" si="3"/>
        <v>1.051020408</v>
      </c>
      <c r="R5966" s="35" t="str">
        <f t="shared" si="4"/>
        <v>Medio</v>
      </c>
      <c r="S5966" s="35" t="str">
        <f>IF(O5966="","",IF(O5966&gt;AVERAGE('Base de datos limpia'!$O$2:$O$8001),"Alto","Normal"))
</f>
        <v>Normal</v>
      </c>
      <c r="T5966" s="35" t="str">
        <f t="shared" si="5"/>
        <v>Gamer casual</v>
      </c>
      <c r="U5966" s="35"/>
    </row>
    <row r="5967">
      <c r="A5967" s="28">
        <v>5966.0</v>
      </c>
      <c r="B5967" s="28">
        <v>16.0</v>
      </c>
      <c r="C5967" s="28" t="str">
        <f>TRIM(PROPER('Base de datos cruda'!C5967))</f>
        <v>Female</v>
      </c>
      <c r="D5967" s="28">
        <v>5.24</v>
      </c>
      <c r="E5967" s="28">
        <v>5.0</v>
      </c>
      <c r="F5967" s="28">
        <v>7.88</v>
      </c>
      <c r="G5967" s="28">
        <v>71.03</v>
      </c>
      <c r="H5967" s="28" t="str">
        <f>TRIM(PROPER('Base de datos cruda'!H5967))</f>
        <v>Fps</v>
      </c>
      <c r="I5967" s="28">
        <v>3.27</v>
      </c>
      <c r="J5967" s="28">
        <v>9.66</v>
      </c>
      <c r="K5967" s="28">
        <v>279.06</v>
      </c>
      <c r="L5967" s="28">
        <f>IF('Base de datos cruda'!L5967&lt;0,,'Base de datos cruda'!L5967)</f>
        <v>11.37</v>
      </c>
      <c r="M5967" s="28" t="str">
        <f>IF(TRIM(PROPER('Base de datos cruda'!M5967))="High","Alto",IF(TRIM(PROPER('Base de datos cruda'!M5967))="Medium","Medio","Bajo"))</f>
        <v>Bajo</v>
      </c>
      <c r="N5967" s="29">
        <v>54.7</v>
      </c>
      <c r="O5967" s="32">
        <f t="shared" si="1"/>
        <v>54.7</v>
      </c>
      <c r="P5967" s="33">
        <f t="shared" si="2"/>
        <v>14.9</v>
      </c>
      <c r="Q5967" s="34">
        <f t="shared" si="3"/>
        <v>0.9541984733</v>
      </c>
      <c r="R5967" s="35" t="str">
        <f t="shared" si="4"/>
        <v>Medio</v>
      </c>
      <c r="S5967" s="35" t="str">
        <f>IF(O5967="","",IF(O5967&gt;AVERAGE('Base de datos limpia'!$O$2:$O$8001),"Alto","Normal"))
</f>
        <v>Normal</v>
      </c>
      <c r="T5967" s="35" t="str">
        <f t="shared" si="5"/>
        <v>Gamer moderado</v>
      </c>
      <c r="U5967" s="35"/>
    </row>
    <row r="5968">
      <c r="A5968" s="28">
        <v>5967.0</v>
      </c>
      <c r="B5968" s="28">
        <v>23.0</v>
      </c>
      <c r="C5968" s="28" t="str">
        <f>TRIM(PROPER('Base de datos cruda'!C5968))</f>
        <v>Female</v>
      </c>
      <c r="D5968" s="28">
        <v>0.49</v>
      </c>
      <c r="E5968" s="28">
        <v>7.62</v>
      </c>
      <c r="F5968" s="28">
        <v>7.79</v>
      </c>
      <c r="G5968" s="28">
        <v>79.24</v>
      </c>
      <c r="H5968" s="28" t="str">
        <f>TRIM(PROPER('Base de datos cruda'!H5968))</f>
        <v>Fps</v>
      </c>
      <c r="I5968" s="28">
        <v>4.59</v>
      </c>
      <c r="J5968" s="28">
        <v>2.56</v>
      </c>
      <c r="K5968" s="28">
        <v>312.85</v>
      </c>
      <c r="L5968" s="28">
        <f>IF('Base de datos cruda'!L5968&lt;0,,'Base de datos cruda'!L5968)</f>
        <v>4.09</v>
      </c>
      <c r="M5968" s="28" t="str">
        <f>IF(TRIM(PROPER('Base de datos cruda'!M5968))="High","Alto",IF(TRIM(PROPER('Base de datos cruda'!M5968))="Medium","Medio","Bajo"))</f>
        <v>Medio</v>
      </c>
      <c r="N5968" s="29">
        <v>100.0</v>
      </c>
      <c r="O5968" s="32">
        <f t="shared" si="1"/>
        <v>100</v>
      </c>
      <c r="P5968" s="33">
        <f t="shared" si="2"/>
        <v>3.05</v>
      </c>
      <c r="Q5968" s="34">
        <f t="shared" si="3"/>
        <v>15.55102041</v>
      </c>
      <c r="R5968" s="35" t="str">
        <f t="shared" si="4"/>
        <v>Alto</v>
      </c>
      <c r="S5968" s="35" t="str">
        <f>IF(O5968="","",IF(O5968&gt;AVERAGE('Base de datos limpia'!$O$2:$O$8001),"Alto","Normal"))
</f>
        <v>Alto</v>
      </c>
      <c r="T5968" s="35" t="str">
        <f t="shared" si="5"/>
        <v>Gamer intensivo</v>
      </c>
      <c r="U5968" s="35"/>
    </row>
    <row r="5969">
      <c r="A5969" s="28">
        <v>5968.0</v>
      </c>
      <c r="B5969" s="28">
        <v>16.0</v>
      </c>
      <c r="C5969" s="28" t="str">
        <f>TRIM(PROPER('Base de datos cruda'!C5969))</f>
        <v>Female</v>
      </c>
      <c r="D5969" s="28">
        <v>3.49</v>
      </c>
      <c r="E5969" s="28">
        <v>9.66</v>
      </c>
      <c r="F5969" s="28">
        <v>5.54</v>
      </c>
      <c r="G5969" s="28">
        <v>97.16</v>
      </c>
      <c r="H5969" s="28" t="str">
        <f>TRIM(PROPER('Base de datos cruda'!H5969))</f>
        <v>Casual</v>
      </c>
      <c r="I5969" s="28">
        <v>1.2</v>
      </c>
      <c r="J5969" s="28">
        <v>8.03</v>
      </c>
      <c r="K5969" s="28">
        <v>277.48</v>
      </c>
      <c r="L5969" s="28">
        <f>IF('Base de datos cruda'!L5969&lt;0,,'Base de datos cruda'!L5969)</f>
        <v>9.33</v>
      </c>
      <c r="M5969" s="28" t="str">
        <f>IF(TRIM(PROPER('Base de datos cruda'!M5969))="High","Alto",IF(TRIM(PROPER('Base de datos cruda'!M5969))="Medium","Medio","Bajo"))</f>
        <v>Alto</v>
      </c>
      <c r="N5969" s="29">
        <v>100.0</v>
      </c>
      <c r="O5969" s="32">
        <f t="shared" si="1"/>
        <v>100</v>
      </c>
      <c r="P5969" s="33">
        <f t="shared" si="2"/>
        <v>11.52</v>
      </c>
      <c r="Q5969" s="34">
        <f t="shared" si="3"/>
        <v>2.767908309</v>
      </c>
      <c r="R5969" s="35" t="str">
        <f t="shared" si="4"/>
        <v>Alto</v>
      </c>
      <c r="S5969" s="35" t="str">
        <f>IF(O5969="","",IF(O5969&gt;AVERAGE('Base de datos limpia'!$O$2:$O$8001),"Alto","Normal"))
</f>
        <v>Alto</v>
      </c>
      <c r="T5969" s="35" t="str">
        <f t="shared" si="5"/>
        <v>Gamer intensivo</v>
      </c>
      <c r="U5969" s="35"/>
    </row>
    <row r="5970">
      <c r="A5970" s="28">
        <v>5969.0</v>
      </c>
      <c r="B5970" s="28">
        <v>16.0</v>
      </c>
      <c r="C5970" s="28" t="str">
        <f>TRIM(PROPER('Base de datos cruda'!C5970))</f>
        <v>Male</v>
      </c>
      <c r="D5970" s="28">
        <v>7.3</v>
      </c>
      <c r="E5970" s="28">
        <v>4.37</v>
      </c>
      <c r="F5970" s="28">
        <v>5.64</v>
      </c>
      <c r="G5970" s="28">
        <v>90.09</v>
      </c>
      <c r="H5970" s="28" t="str">
        <f>TRIM(PROPER('Base de datos cruda'!H5970))</f>
        <v>Rpg</v>
      </c>
      <c r="I5970" s="28">
        <v>1.59</v>
      </c>
      <c r="J5970" s="28">
        <v>10.08</v>
      </c>
      <c r="K5970" s="28">
        <v>236.41</v>
      </c>
      <c r="L5970" s="28">
        <f>IF('Base de datos cruda'!L5970&lt;0,,'Base de datos cruda'!L5970)</f>
        <v>13.84</v>
      </c>
      <c r="M5970" s="28" t="str">
        <f>IF(TRIM(PROPER('Base de datos cruda'!M5970))="High","Alto",IF(TRIM(PROPER('Base de datos cruda'!M5970))="Medium","Medio","Bajo"))</f>
        <v>Bajo</v>
      </c>
      <c r="N5970" s="29">
        <v>45.9510253184407</v>
      </c>
      <c r="O5970" s="32">
        <f t="shared" si="1"/>
        <v>45.95102532</v>
      </c>
      <c r="P5970" s="33">
        <f t="shared" si="2"/>
        <v>17.38</v>
      </c>
      <c r="Q5970" s="34">
        <f t="shared" si="3"/>
        <v>0.598630137</v>
      </c>
      <c r="R5970" s="35" t="str">
        <f t="shared" si="4"/>
        <v>Bajo</v>
      </c>
      <c r="S5970" s="35" t="str">
        <f>IF(O5970="","",IF(O5970&gt;AVERAGE('Base de datos limpia'!$O$2:$O$8001),"Alto","Normal"))
</f>
        <v>Normal</v>
      </c>
      <c r="T5970" s="35" t="str">
        <f t="shared" si="5"/>
        <v>Gamer moderado</v>
      </c>
      <c r="U5970" s="35"/>
    </row>
    <row r="5971">
      <c r="A5971" s="28">
        <v>5970.0</v>
      </c>
      <c r="B5971" s="28">
        <v>19.0</v>
      </c>
      <c r="C5971" s="28" t="str">
        <f>TRIM(PROPER('Base de datos cruda'!C5971))</f>
        <v>Male</v>
      </c>
      <c r="D5971" s="28">
        <v>6.33</v>
      </c>
      <c r="E5971" s="28">
        <v>5.88</v>
      </c>
      <c r="F5971" s="28">
        <v>5.1</v>
      </c>
      <c r="G5971" s="28">
        <v>62.11</v>
      </c>
      <c r="H5971" s="28" t="str">
        <f>TRIM(PROPER('Base de datos cruda'!H5971))</f>
        <v>Fps</v>
      </c>
      <c r="I5971" s="28">
        <v>1.81</v>
      </c>
      <c r="J5971" s="28">
        <v>11.67</v>
      </c>
      <c r="K5971" s="28">
        <v>231.99</v>
      </c>
      <c r="L5971" s="28">
        <f>IF('Base de datos cruda'!L5971&lt;0,,'Base de datos cruda'!L5971)</f>
        <v>20.33</v>
      </c>
      <c r="M5971" s="28" t="str">
        <f>IF(TRIM(PROPER('Base de datos cruda'!M5971))="High","Alto",IF(TRIM(PROPER('Base de datos cruda'!M5971))="Medium","Medio","Bajo"))</f>
        <v>Bajo</v>
      </c>
      <c r="N5971" s="29">
        <v>35.65</v>
      </c>
      <c r="O5971" s="32">
        <f t="shared" si="1"/>
        <v>35.65</v>
      </c>
      <c r="P5971" s="33">
        <f t="shared" si="2"/>
        <v>18</v>
      </c>
      <c r="Q5971" s="34">
        <f t="shared" si="3"/>
        <v>0.9289099526</v>
      </c>
      <c r="R5971" s="35" t="str">
        <f t="shared" si="4"/>
        <v>Bajo</v>
      </c>
      <c r="S5971" s="35" t="str">
        <f>IF(O5971="","",IF(O5971&gt;AVERAGE('Base de datos limpia'!$O$2:$O$8001),"Alto","Normal"))
</f>
        <v>Normal</v>
      </c>
      <c r="T5971" s="35" t="str">
        <f t="shared" si="5"/>
        <v>Gamer moderado</v>
      </c>
      <c r="U5971" s="35"/>
    </row>
    <row r="5972">
      <c r="A5972" s="28">
        <v>5971.0</v>
      </c>
      <c r="B5972" s="28">
        <v>21.0</v>
      </c>
      <c r="C5972" s="28" t="str">
        <f>TRIM(PROPER('Base de datos cruda'!C5972))</f>
        <v>Female</v>
      </c>
      <c r="D5972" s="28">
        <v>2.44</v>
      </c>
      <c r="E5972" s="28">
        <v>8.66</v>
      </c>
      <c r="F5972" s="28">
        <v>8.07</v>
      </c>
      <c r="G5972" s="28">
        <v>60.33</v>
      </c>
      <c r="H5972" s="28" t="str">
        <f>TRIM(PROPER('Base de datos cruda'!H5972))</f>
        <v>Fps</v>
      </c>
      <c r="I5972" s="28">
        <v>4.19</v>
      </c>
      <c r="J5972" s="28">
        <v>4.44</v>
      </c>
      <c r="K5972" s="28">
        <v>281.5</v>
      </c>
      <c r="L5972" s="28">
        <f>IF('Base de datos cruda'!L5972&lt;0,,'Base de datos cruda'!L5972)</f>
        <v>5.04</v>
      </c>
      <c r="M5972" s="28" t="str">
        <f>IF(TRIM(PROPER('Base de datos cruda'!M5972))="High","Alto",IF(TRIM(PROPER('Base de datos cruda'!M5972))="Medium","Medio","Bajo"))</f>
        <v>Medio</v>
      </c>
      <c r="N5972" s="29">
        <v>97.82</v>
      </c>
      <c r="O5972" s="32">
        <f t="shared" si="1"/>
        <v>97.82</v>
      </c>
      <c r="P5972" s="33">
        <f t="shared" si="2"/>
        <v>6.88</v>
      </c>
      <c r="Q5972" s="34">
        <f t="shared" si="3"/>
        <v>3.549180328</v>
      </c>
      <c r="R5972" s="35" t="str">
        <f t="shared" si="4"/>
        <v>Alto</v>
      </c>
      <c r="S5972" s="35" t="str">
        <f>IF(O5972="","",IF(O5972&gt;AVERAGE('Base de datos limpia'!$O$2:$O$8001),"Alto","Normal"))
</f>
        <v>Alto</v>
      </c>
      <c r="T5972" s="35" t="str">
        <f t="shared" si="5"/>
        <v>Gamer intensivo</v>
      </c>
      <c r="U5972" s="35"/>
    </row>
    <row r="5973">
      <c r="A5973" s="28">
        <v>5972.0</v>
      </c>
      <c r="B5973" s="28">
        <v>24.0</v>
      </c>
      <c r="C5973" s="28" t="str">
        <f>TRIM(PROPER('Base de datos cruda'!C5973))</f>
        <v>Female</v>
      </c>
      <c r="D5973" s="28">
        <v>7.4</v>
      </c>
      <c r="E5973" s="28">
        <v>4.01</v>
      </c>
      <c r="F5973" s="28">
        <v>7.74</v>
      </c>
      <c r="G5973" s="28">
        <v>91.5</v>
      </c>
      <c r="H5973" s="28" t="str">
        <f>TRIM(PROPER('Base de datos cruda'!H5973))</f>
        <v>Casual</v>
      </c>
      <c r="I5973" s="28">
        <v>1.06</v>
      </c>
      <c r="J5973" s="28">
        <v>9.49</v>
      </c>
      <c r="K5973" s="28">
        <v>225.03</v>
      </c>
      <c r="L5973" s="28">
        <f>IF('Base de datos cruda'!L5973&lt;0,,'Base de datos cruda'!L5973)</f>
        <v>14.73</v>
      </c>
      <c r="M5973" s="28" t="str">
        <f>IF(TRIM(PROPER('Base de datos cruda'!M5973))="High","Alto",IF(TRIM(PROPER('Base de datos cruda'!M5973))="Medium","Medio","Bajo"))</f>
        <v>Bajo</v>
      </c>
      <c r="N5973" s="29">
        <v>39.26</v>
      </c>
      <c r="O5973" s="32">
        <f t="shared" si="1"/>
        <v>39.26</v>
      </c>
      <c r="P5973" s="33">
        <f t="shared" si="2"/>
        <v>16.89</v>
      </c>
      <c r="Q5973" s="34">
        <f t="shared" si="3"/>
        <v>0.5418918919</v>
      </c>
      <c r="R5973" s="35" t="str">
        <f t="shared" si="4"/>
        <v>Bajo</v>
      </c>
      <c r="S5973" s="35" t="str">
        <f>IF(O5973="","",IF(O5973&gt;AVERAGE('Base de datos limpia'!$O$2:$O$8001),"Alto","Normal"))
</f>
        <v>Normal</v>
      </c>
      <c r="T5973" s="35" t="str">
        <f t="shared" si="5"/>
        <v>Gamer moderado</v>
      </c>
      <c r="U5973" s="35"/>
    </row>
    <row r="5974">
      <c r="A5974" s="28">
        <v>5973.0</v>
      </c>
      <c r="B5974" s="28">
        <v>16.0</v>
      </c>
      <c r="C5974" s="28" t="str">
        <f>TRIM(PROPER('Base de datos cruda'!C5974))</f>
        <v>Male</v>
      </c>
      <c r="D5974" s="28">
        <v>2.64</v>
      </c>
      <c r="E5974" s="28">
        <v>2.28</v>
      </c>
      <c r="F5974" s="28">
        <v>7.05</v>
      </c>
      <c r="G5974" s="28">
        <v>82.1</v>
      </c>
      <c r="H5974" s="28" t="str">
        <f>TRIM(PROPER('Base de datos cruda'!H5974))</f>
        <v>Rpg</v>
      </c>
      <c r="I5974" s="28">
        <v>4.73</v>
      </c>
      <c r="J5974" s="28">
        <v>8.44</v>
      </c>
      <c r="K5974" s="28">
        <v>298.74</v>
      </c>
      <c r="L5974" s="28">
        <f>IF('Base de datos cruda'!L5974&lt;0,,'Base de datos cruda'!L5974)</f>
        <v>7.2</v>
      </c>
      <c r="M5974" s="28" t="str">
        <f>IF(TRIM(PROPER('Base de datos cruda'!M5974))="High","Alto",IF(TRIM(PROPER('Base de datos cruda'!M5974))="Medium","Medio","Bajo"))</f>
        <v>Medio</v>
      </c>
      <c r="N5974" s="29">
        <v>62.3</v>
      </c>
      <c r="O5974" s="32">
        <f t="shared" si="1"/>
        <v>62.3</v>
      </c>
      <c r="P5974" s="33">
        <f t="shared" si="2"/>
        <v>11.08</v>
      </c>
      <c r="Q5974" s="34">
        <f t="shared" si="3"/>
        <v>0.8636363636</v>
      </c>
      <c r="R5974" s="35" t="str">
        <f t="shared" si="4"/>
        <v>Medio</v>
      </c>
      <c r="S5974" s="35" t="str">
        <f>IF(O5974="","",IF(O5974&gt;AVERAGE('Base de datos limpia'!$O$2:$O$8001),"Alto","Normal"))
</f>
        <v>Normal</v>
      </c>
      <c r="T5974" s="35" t="str">
        <f t="shared" si="5"/>
        <v>Gamer casual</v>
      </c>
      <c r="U5974" s="35"/>
    </row>
    <row r="5975">
      <c r="A5975" s="28">
        <v>5974.0</v>
      </c>
      <c r="B5975" s="28">
        <v>22.0</v>
      </c>
      <c r="C5975" s="28" t="str">
        <f>TRIM(PROPER('Base de datos cruda'!C5975))</f>
        <v>Male</v>
      </c>
      <c r="D5975" s="28">
        <v>0.58</v>
      </c>
      <c r="E5975" s="28">
        <v>3.54</v>
      </c>
      <c r="F5975" s="28">
        <v>5.19</v>
      </c>
      <c r="G5975" s="28">
        <v>88.81</v>
      </c>
      <c r="H5975" s="28" t="str">
        <f>TRIM(PROPER('Base de datos cruda'!H5975))</f>
        <v>Fps</v>
      </c>
      <c r="I5975" s="28">
        <v>0.22</v>
      </c>
      <c r="J5975" s="28">
        <v>4.17</v>
      </c>
      <c r="K5975" s="28">
        <v>319.76</v>
      </c>
      <c r="L5975" s="28">
        <f>IF('Base de datos cruda'!L5975&lt;0,,'Base de datos cruda'!L5975)</f>
        <v>3.75</v>
      </c>
      <c r="M5975" s="28" t="str">
        <f>IF(TRIM(PROPER('Base de datos cruda'!M5975))="High","Alto",IF(TRIM(PROPER('Base de datos cruda'!M5975))="Medium","Medio","Bajo"))</f>
        <v>Medio</v>
      </c>
      <c r="N5975" s="29">
        <v>68.91</v>
      </c>
      <c r="O5975" s="32">
        <f t="shared" si="1"/>
        <v>68.91</v>
      </c>
      <c r="P5975" s="33">
        <f t="shared" si="2"/>
        <v>4.75</v>
      </c>
      <c r="Q5975" s="34">
        <f t="shared" si="3"/>
        <v>6.103448276</v>
      </c>
      <c r="R5975" s="35" t="str">
        <f t="shared" si="4"/>
        <v>Medio</v>
      </c>
      <c r="S5975" s="35" t="str">
        <f>IF(O5975="","",IF(O5975&gt;AVERAGE('Base de datos limpia'!$O$2:$O$8001),"Alto","Normal"))
</f>
        <v>Alto</v>
      </c>
      <c r="T5975" s="35" t="str">
        <f t="shared" si="5"/>
        <v>Gamer moderado</v>
      </c>
      <c r="U5975" s="35"/>
    </row>
    <row r="5976">
      <c r="A5976" s="28">
        <v>5975.0</v>
      </c>
      <c r="B5976" s="28">
        <v>20.0</v>
      </c>
      <c r="C5976" s="28" t="str">
        <f>TRIM(PROPER('Base de datos cruda'!C5976))</f>
        <v>Male</v>
      </c>
      <c r="D5976" s="28">
        <v>7.95</v>
      </c>
      <c r="E5976" s="28">
        <v>9.09</v>
      </c>
      <c r="F5976" s="28">
        <v>4.86</v>
      </c>
      <c r="G5976" s="28">
        <v>66.27</v>
      </c>
      <c r="H5976" s="28" t="str">
        <f>TRIM(PROPER('Base de datos cruda'!H5976))</f>
        <v>Casual</v>
      </c>
      <c r="I5976" s="28">
        <v>4.45</v>
      </c>
      <c r="J5976" s="28">
        <v>11.18</v>
      </c>
      <c r="K5976" s="28">
        <v>218.3</v>
      </c>
      <c r="L5976" s="28">
        <f>IF('Base de datos cruda'!L5976&lt;0,,'Base de datos cruda'!L5976)</f>
        <v>14.61</v>
      </c>
      <c r="M5976" s="28" t="str">
        <f>IF(TRIM(PROPER('Base de datos cruda'!M5976))="High","Alto",IF(TRIM(PROPER('Base de datos cruda'!M5976))="Medium","Medio","Bajo"))</f>
        <v>Alto</v>
      </c>
      <c r="N5976" s="29">
        <v>49.1007678352678</v>
      </c>
      <c r="O5976" s="32">
        <f t="shared" si="1"/>
        <v>49.10076784</v>
      </c>
      <c r="P5976" s="33">
        <f t="shared" si="2"/>
        <v>19.13</v>
      </c>
      <c r="Q5976" s="34">
        <f t="shared" si="3"/>
        <v>1.143396226</v>
      </c>
      <c r="R5976" s="35" t="str">
        <f t="shared" si="4"/>
        <v>Bajo</v>
      </c>
      <c r="S5976" s="35" t="str">
        <f>IF(O5976="","",IF(O5976&gt;AVERAGE('Base de datos limpia'!$O$2:$O$8001),"Alto","Normal"))
</f>
        <v>Normal</v>
      </c>
      <c r="T5976" s="35" t="str">
        <f t="shared" si="5"/>
        <v>Gamer intensivo</v>
      </c>
      <c r="U5976" s="35"/>
    </row>
    <row r="5977">
      <c r="A5977" s="28">
        <v>5976.0</v>
      </c>
      <c r="B5977" s="28">
        <v>23.0</v>
      </c>
      <c r="C5977" s="28" t="str">
        <f>TRIM(PROPER('Base de datos cruda'!C5977))</f>
        <v>Other</v>
      </c>
      <c r="D5977" s="28">
        <v>6.96</v>
      </c>
      <c r="E5977" s="28">
        <v>2.43</v>
      </c>
      <c r="F5977" s="28">
        <v>4.25</v>
      </c>
      <c r="G5977" s="28">
        <v>94.88</v>
      </c>
      <c r="H5977" s="28" t="str">
        <f>TRIM(PROPER('Base de datos cruda'!H5977))</f>
        <v>Rpg</v>
      </c>
      <c r="I5977" s="28">
        <v>2.26</v>
      </c>
      <c r="J5977" s="28">
        <v>9.72</v>
      </c>
      <c r="K5977" s="28">
        <v>235.14</v>
      </c>
      <c r="L5977" s="28">
        <f>IF('Base de datos cruda'!L5977&lt;0,,'Base de datos cruda'!L5977)</f>
        <v>15.57</v>
      </c>
      <c r="M5977" s="28" t="str">
        <f>IF(TRIM(PROPER('Base de datos cruda'!M5977))="High","Alto",IF(TRIM(PROPER('Base de datos cruda'!M5977))="Medium","Medio","Bajo"))</f>
        <v>Bajo</v>
      </c>
      <c r="N5977" s="29">
        <v>17.42</v>
      </c>
      <c r="O5977" s="32">
        <f t="shared" si="1"/>
        <v>17.42</v>
      </c>
      <c r="P5977" s="33">
        <f t="shared" si="2"/>
        <v>16.68</v>
      </c>
      <c r="Q5977" s="34">
        <f t="shared" si="3"/>
        <v>0.349137931</v>
      </c>
      <c r="R5977" s="35" t="str">
        <f t="shared" si="4"/>
        <v>Bajo</v>
      </c>
      <c r="S5977" s="35" t="str">
        <f>IF(O5977="","",IF(O5977&gt;AVERAGE('Base de datos limpia'!$O$2:$O$8001),"Alto","Normal"))
</f>
        <v>Normal</v>
      </c>
      <c r="T5977" s="35" t="str">
        <f t="shared" si="5"/>
        <v>Gamer casual</v>
      </c>
      <c r="U5977" s="35"/>
    </row>
    <row r="5978">
      <c r="A5978" s="28">
        <v>5977.0</v>
      </c>
      <c r="B5978" s="28">
        <v>22.0</v>
      </c>
      <c r="C5978" s="28" t="str">
        <f>TRIM(PROPER('Base de datos cruda'!C5978))</f>
        <v>Female</v>
      </c>
      <c r="D5978" s="28">
        <v>3.73</v>
      </c>
      <c r="E5978" s="28">
        <v>3.96</v>
      </c>
      <c r="F5978" s="28">
        <v>4.23</v>
      </c>
      <c r="G5978" s="28">
        <v>90.93</v>
      </c>
      <c r="H5978" s="28" t="str">
        <f>TRIM(PROPER('Base de datos cruda'!H5978))</f>
        <v>Casual</v>
      </c>
      <c r="I5978" s="28">
        <v>2.63</v>
      </c>
      <c r="J5978" s="28">
        <v>8.89</v>
      </c>
      <c r="K5978" s="28">
        <v>283.03</v>
      </c>
      <c r="L5978" s="28">
        <f>IF('Base de datos cruda'!L5978&lt;0,,'Base de datos cruda'!L5978)</f>
        <v>6.67</v>
      </c>
      <c r="M5978" s="28" t="str">
        <f>IF(TRIM(PROPER('Base de datos cruda'!M5978))="High","Alto",IF(TRIM(PROPER('Base de datos cruda'!M5978))="Medium","Medio","Bajo"))</f>
        <v>Medio</v>
      </c>
      <c r="N5978" s="29">
        <v>49.74</v>
      </c>
      <c r="O5978" s="32">
        <f t="shared" si="1"/>
        <v>49.74</v>
      </c>
      <c r="P5978" s="33">
        <f t="shared" si="2"/>
        <v>12.62</v>
      </c>
      <c r="Q5978" s="34">
        <f t="shared" si="3"/>
        <v>1.061662198</v>
      </c>
      <c r="R5978" s="35" t="str">
        <f t="shared" si="4"/>
        <v>Bajo</v>
      </c>
      <c r="S5978" s="35" t="str">
        <f>IF(O5978="","",IF(O5978&gt;AVERAGE('Base de datos limpia'!$O$2:$O$8001),"Alto","Normal"))
</f>
        <v>Normal</v>
      </c>
      <c r="T5978" s="35" t="str">
        <f t="shared" si="5"/>
        <v>Gamer moderado</v>
      </c>
      <c r="U5978" s="35"/>
    </row>
    <row r="5979">
      <c r="A5979" s="28">
        <v>5978.0</v>
      </c>
      <c r="B5979" s="28">
        <v>19.0</v>
      </c>
      <c r="C5979" s="28" t="str">
        <f>TRIM(PROPER('Base de datos cruda'!C5979))</f>
        <v>Male</v>
      </c>
      <c r="D5979" s="28">
        <v>5.33</v>
      </c>
      <c r="E5979" s="28">
        <v>5.18</v>
      </c>
      <c r="F5979" s="28">
        <v>4.94</v>
      </c>
      <c r="G5979" s="28">
        <v>95.63</v>
      </c>
      <c r="H5979" s="28" t="str">
        <f>TRIM(PROPER('Base de datos cruda'!H5979))</f>
        <v>Fps</v>
      </c>
      <c r="I5979" s="28">
        <v>4.99</v>
      </c>
      <c r="J5979" s="28">
        <v>8.09</v>
      </c>
      <c r="K5979" s="28">
        <v>232.19</v>
      </c>
      <c r="L5979" s="28">
        <f>IF('Base de datos cruda'!L5979&lt;0,,'Base de datos cruda'!L5979)</f>
        <v>11.89</v>
      </c>
      <c r="M5979" s="28" t="str">
        <f>IF(TRIM(PROPER('Base de datos cruda'!M5979))="High","Alto",IF(TRIM(PROPER('Base de datos cruda'!M5979))="Medium","Medio","Bajo"))</f>
        <v>Bajo</v>
      </c>
      <c r="N5979" s="29">
        <v>63.12</v>
      </c>
      <c r="O5979" s="32">
        <f t="shared" si="1"/>
        <v>63.12</v>
      </c>
      <c r="P5979" s="33">
        <f t="shared" si="2"/>
        <v>13.42</v>
      </c>
      <c r="Q5979" s="34">
        <f t="shared" si="3"/>
        <v>0.9718574109</v>
      </c>
      <c r="R5979" s="35" t="str">
        <f t="shared" si="4"/>
        <v>Medio</v>
      </c>
      <c r="S5979" s="35" t="str">
        <f>IF(O5979="","",IF(O5979&gt;AVERAGE('Base de datos limpia'!$O$2:$O$8001),"Alto","Normal"))
</f>
        <v>Normal</v>
      </c>
      <c r="T5979" s="35" t="str">
        <f t="shared" si="5"/>
        <v>Gamer moderado</v>
      </c>
      <c r="U5979" s="35"/>
    </row>
    <row r="5980">
      <c r="A5980" s="28">
        <v>5979.0</v>
      </c>
      <c r="B5980" s="28">
        <v>19.0</v>
      </c>
      <c r="C5980" s="28" t="str">
        <f>TRIM(PROPER('Base de datos cruda'!C5980))</f>
        <v>Male</v>
      </c>
      <c r="D5980" s="28">
        <v>5.37</v>
      </c>
      <c r="E5980" s="28">
        <v>8.62</v>
      </c>
      <c r="F5980" s="28">
        <v>4.5</v>
      </c>
      <c r="G5980" s="28">
        <v>73.64</v>
      </c>
      <c r="H5980" s="28" t="str">
        <f>TRIM(PROPER('Base de datos cruda'!H5980))</f>
        <v>Rpg</v>
      </c>
      <c r="I5980" s="28">
        <v>4.35</v>
      </c>
      <c r="J5980" s="28">
        <v>8.15</v>
      </c>
      <c r="K5980" s="28">
        <v>258.58</v>
      </c>
      <c r="L5980" s="28">
        <f>IF('Base de datos cruda'!L5980&lt;0,,'Base de datos cruda'!L5980)</f>
        <v>14.38</v>
      </c>
      <c r="M5980" s="28" t="str">
        <f>IF(TRIM(PROPER('Base de datos cruda'!M5980))="High","Alto",IF(TRIM(PROPER('Base de datos cruda'!M5980))="Medium","Medio","Bajo"))</f>
        <v>Alto</v>
      </c>
      <c r="N5980" s="29">
        <v>75.8507557641847</v>
      </c>
      <c r="O5980" s="32">
        <f t="shared" si="1"/>
        <v>75.85075576</v>
      </c>
      <c r="P5980" s="33">
        <f t="shared" si="2"/>
        <v>13.52</v>
      </c>
      <c r="Q5980" s="34">
        <f t="shared" si="3"/>
        <v>1.605214153</v>
      </c>
      <c r="R5980" s="35" t="str">
        <f t="shared" si="4"/>
        <v>Alto</v>
      </c>
      <c r="S5980" s="35" t="str">
        <f>IF(O5980="","",IF(O5980&gt;AVERAGE('Base de datos limpia'!$O$2:$O$8001),"Alto","Normal"))
</f>
        <v>Alto</v>
      </c>
      <c r="T5980" s="35" t="str">
        <f t="shared" si="5"/>
        <v>Gamer intensivo</v>
      </c>
      <c r="U5980" s="35"/>
    </row>
    <row r="5981">
      <c r="A5981" s="28">
        <v>5980.0</v>
      </c>
      <c r="B5981" s="28">
        <v>21.0</v>
      </c>
      <c r="C5981" s="28" t="str">
        <f>TRIM(PROPER('Base de datos cruda'!C5981))</f>
        <v>Male</v>
      </c>
      <c r="D5981" s="28">
        <v>1.56</v>
      </c>
      <c r="E5981" s="28">
        <v>9.44</v>
      </c>
      <c r="F5981" s="28">
        <v>6.78</v>
      </c>
      <c r="G5981" s="28">
        <v>71.03</v>
      </c>
      <c r="H5981" s="28" t="str">
        <f>TRIM(PROPER('Base de datos cruda'!H5981))</f>
        <v>Fps</v>
      </c>
      <c r="I5981" s="28">
        <v>4.52</v>
      </c>
      <c r="J5981" s="28">
        <v>3.18</v>
      </c>
      <c r="K5981" s="28">
        <v>308.86</v>
      </c>
      <c r="L5981" s="28">
        <f>IF('Base de datos cruda'!L5981&lt;0,,'Base de datos cruda'!L5981)</f>
        <v>2.82</v>
      </c>
      <c r="M5981" s="28" t="str">
        <f>IF(TRIM(PROPER('Base de datos cruda'!M5981))="High","Alto",IF(TRIM(PROPER('Base de datos cruda'!M5981))="Medium","Medio","Bajo"))</f>
        <v>Medio</v>
      </c>
      <c r="N5981" s="29">
        <v>94.8</v>
      </c>
      <c r="O5981" s="32">
        <f t="shared" si="1"/>
        <v>94.8</v>
      </c>
      <c r="P5981" s="33">
        <f t="shared" si="2"/>
        <v>4.74</v>
      </c>
      <c r="Q5981" s="34">
        <f t="shared" si="3"/>
        <v>6.051282051</v>
      </c>
      <c r="R5981" s="35" t="str">
        <f t="shared" si="4"/>
        <v>Alto</v>
      </c>
      <c r="S5981" s="35" t="str">
        <f>IF(O5981="","",IF(O5981&gt;AVERAGE('Base de datos limpia'!$O$2:$O$8001),"Alto","Normal"))
</f>
        <v>Alto</v>
      </c>
      <c r="T5981" s="35" t="str">
        <f t="shared" si="5"/>
        <v>Gamer intensivo</v>
      </c>
      <c r="U5981" s="35"/>
    </row>
    <row r="5982">
      <c r="A5982" s="28">
        <v>5981.0</v>
      </c>
      <c r="B5982" s="28">
        <v>21.0</v>
      </c>
      <c r="C5982" s="28" t="str">
        <f>TRIM(PROPER('Base de datos cruda'!C5982))</f>
        <v>Male</v>
      </c>
      <c r="D5982" s="28">
        <v>1.6</v>
      </c>
      <c r="E5982" s="28">
        <v>4.83</v>
      </c>
      <c r="F5982" s="28">
        <v>5.79</v>
      </c>
      <c r="G5982" s="28">
        <v>66.07</v>
      </c>
      <c r="H5982" s="28" t="str">
        <f>TRIM(PROPER('Base de datos cruda'!H5982))</f>
        <v>Rpg</v>
      </c>
      <c r="I5982" s="28">
        <v>2.93</v>
      </c>
      <c r="J5982" s="28">
        <v>5.2</v>
      </c>
      <c r="K5982" s="28">
        <v>291.62</v>
      </c>
      <c r="L5982" s="28">
        <f>IF('Base de datos cruda'!L5982&lt;0,,'Base de datos cruda'!L5982)</f>
        <v>6.78</v>
      </c>
      <c r="M5982" s="28" t="str">
        <f>IF(TRIM(PROPER('Base de datos cruda'!M5982))="High","Alto",IF(TRIM(PROPER('Base de datos cruda'!M5982))="Medium","Medio","Bajo"))</f>
        <v>Medio</v>
      </c>
      <c r="N5982" s="29">
        <v>71.91</v>
      </c>
      <c r="O5982" s="32">
        <f t="shared" si="1"/>
        <v>71.91</v>
      </c>
      <c r="P5982" s="33">
        <f t="shared" si="2"/>
        <v>6.8</v>
      </c>
      <c r="Q5982" s="34">
        <f t="shared" si="3"/>
        <v>3.01875</v>
      </c>
      <c r="R5982" s="35" t="str">
        <f t="shared" si="4"/>
        <v>Alto</v>
      </c>
      <c r="S5982" s="35" t="str">
        <f>IF(O5982="","",IF(O5982&gt;AVERAGE('Base de datos limpia'!$O$2:$O$8001),"Alto","Normal"))
</f>
        <v>Alto</v>
      </c>
      <c r="T5982" s="35" t="str">
        <f t="shared" si="5"/>
        <v>Gamer moderado</v>
      </c>
      <c r="U5982" s="35"/>
    </row>
    <row r="5983">
      <c r="A5983" s="28">
        <v>5982.0</v>
      </c>
      <c r="B5983" s="28">
        <v>24.0</v>
      </c>
      <c r="C5983" s="28" t="str">
        <f>TRIM(PROPER('Base de datos cruda'!C5983))</f>
        <v>Male</v>
      </c>
      <c r="D5983" s="28">
        <v>3.76</v>
      </c>
      <c r="E5983" s="28">
        <v>9.39</v>
      </c>
      <c r="F5983" s="28">
        <v>6.22</v>
      </c>
      <c r="G5983" s="28">
        <v>97.2</v>
      </c>
      <c r="H5983" s="28" t="str">
        <f>TRIM(PROPER('Base de datos cruda'!H5983))</f>
        <v>Fps</v>
      </c>
      <c r="I5983" s="28">
        <v>4.78</v>
      </c>
      <c r="J5983" s="28">
        <v>9.38</v>
      </c>
      <c r="K5983" s="28">
        <v>281.38</v>
      </c>
      <c r="L5983" s="28">
        <f>IF('Base de datos cruda'!L5983&lt;0,,'Base de datos cruda'!L5983)</f>
        <v>6.99</v>
      </c>
      <c r="M5983" s="28" t="str">
        <f>IF(TRIM(PROPER('Base de datos cruda'!M5983))="High","Alto",IF(TRIM(PROPER('Base de datos cruda'!M5983))="Medium","Medio","Bajo"))</f>
        <v>Medio</v>
      </c>
      <c r="N5983" s="29">
        <v>94.49</v>
      </c>
      <c r="O5983" s="32">
        <f t="shared" si="1"/>
        <v>94.49</v>
      </c>
      <c r="P5983" s="33">
        <f t="shared" si="2"/>
        <v>13.14</v>
      </c>
      <c r="Q5983" s="34">
        <f t="shared" si="3"/>
        <v>2.497340426</v>
      </c>
      <c r="R5983" s="35" t="str">
        <f t="shared" si="4"/>
        <v>Alto</v>
      </c>
      <c r="S5983" s="35" t="str">
        <f>IF(O5983="","",IF(O5983&gt;AVERAGE('Base de datos limpia'!$O$2:$O$8001),"Alto","Normal"))
</f>
        <v>Alto</v>
      </c>
      <c r="T5983" s="35" t="str">
        <f t="shared" si="5"/>
        <v>Gamer intensivo</v>
      </c>
      <c r="U5983" s="35"/>
    </row>
    <row r="5984">
      <c r="A5984" s="28">
        <v>5983.0</v>
      </c>
      <c r="B5984" s="28">
        <v>20.0</v>
      </c>
      <c r="C5984" s="28" t="str">
        <f>TRIM(PROPER('Base de datos cruda'!C5984))</f>
        <v>Female</v>
      </c>
      <c r="D5984" s="28">
        <v>7.29</v>
      </c>
      <c r="E5984" s="28">
        <v>2.45</v>
      </c>
      <c r="F5984" s="28">
        <v>6.97</v>
      </c>
      <c r="G5984" s="28">
        <v>67.07</v>
      </c>
      <c r="H5984" s="28" t="str">
        <f>TRIM(PROPER('Base de datos cruda'!H5984))</f>
        <v>Fps</v>
      </c>
      <c r="I5984" s="28">
        <v>3.44</v>
      </c>
      <c r="J5984" s="28">
        <v>13.08</v>
      </c>
      <c r="K5984" s="28">
        <v>232.67</v>
      </c>
      <c r="L5984" s="28">
        <f>IF('Base de datos cruda'!L5984&lt;0,,'Base de datos cruda'!L5984)</f>
        <v>16.23</v>
      </c>
      <c r="M5984" s="28" t="str">
        <f>IF(TRIM(PROPER('Base de datos cruda'!M5984))="High","Alto",IF(TRIM(PROPER('Base de datos cruda'!M5984))="Medium","Medio","Bajo"))</f>
        <v>Bajo</v>
      </c>
      <c r="N5984" s="29">
        <v>31.28</v>
      </c>
      <c r="O5984" s="32">
        <f t="shared" si="1"/>
        <v>31.28</v>
      </c>
      <c r="P5984" s="33">
        <f t="shared" si="2"/>
        <v>20.37</v>
      </c>
      <c r="Q5984" s="34">
        <f t="shared" si="3"/>
        <v>0.3360768176</v>
      </c>
      <c r="R5984" s="35" t="str">
        <f t="shared" si="4"/>
        <v>Bajo</v>
      </c>
      <c r="S5984" s="35" t="str">
        <f>IF(O5984="","",IF(O5984&gt;AVERAGE('Base de datos limpia'!$O$2:$O$8001),"Alto","Normal"))
</f>
        <v>Normal</v>
      </c>
      <c r="T5984" s="35" t="str">
        <f t="shared" si="5"/>
        <v>Gamer casual</v>
      </c>
      <c r="U5984" s="35"/>
    </row>
    <row r="5985">
      <c r="A5985" s="28">
        <v>5984.0</v>
      </c>
      <c r="B5985" s="28">
        <v>23.0</v>
      </c>
      <c r="C5985" s="28" t="str">
        <f>TRIM(PROPER('Base de datos cruda'!C5985))</f>
        <v>Other</v>
      </c>
      <c r="D5985" s="28">
        <v>0.08</v>
      </c>
      <c r="E5985" s="28">
        <v>2.41</v>
      </c>
      <c r="F5985" s="28">
        <v>7.3</v>
      </c>
      <c r="G5985" s="28">
        <v>64.77</v>
      </c>
      <c r="H5985" s="28" t="str">
        <f>TRIM(PROPER('Base de datos cruda'!H5985))</f>
        <v>Fps</v>
      </c>
      <c r="I5985" s="28">
        <v>4.1</v>
      </c>
      <c r="J5985" s="28">
        <v>6.06</v>
      </c>
      <c r="K5985" s="28">
        <v>337.15</v>
      </c>
      <c r="L5985" s="28">
        <f>IF('Base de datos cruda'!L5985&lt;0,,'Base de datos cruda'!L5985)</f>
        <v>0.7</v>
      </c>
      <c r="M5985" s="28" t="str">
        <f>IF(TRIM(PROPER('Base de datos cruda'!M5985))="High","Alto",IF(TRIM(PROPER('Base de datos cruda'!M5985))="Medium","Medio","Bajo"))</f>
        <v>Medio</v>
      </c>
      <c r="N5985" s="29">
        <v>70.62</v>
      </c>
      <c r="O5985" s="32">
        <f t="shared" si="1"/>
        <v>70.62</v>
      </c>
      <c r="P5985" s="33">
        <f t="shared" si="2"/>
        <v>6.14</v>
      </c>
      <c r="Q5985" s="34">
        <f t="shared" si="3"/>
        <v>30.125</v>
      </c>
      <c r="R5985" s="35" t="str">
        <f t="shared" si="4"/>
        <v>Alto</v>
      </c>
      <c r="S5985" s="35" t="str">
        <f>IF(O5985="","",IF(O5985&gt;AVERAGE('Base de datos limpia'!$O$2:$O$8001),"Alto","Normal"))
</f>
        <v>Alto</v>
      </c>
      <c r="T5985" s="35" t="str">
        <f t="shared" si="5"/>
        <v>Gamer casual</v>
      </c>
      <c r="U5985" s="35"/>
    </row>
    <row r="5986">
      <c r="A5986" s="28">
        <v>5985.0</v>
      </c>
      <c r="B5986" s="28">
        <v>20.0</v>
      </c>
      <c r="C5986" s="28" t="str">
        <f>TRIM(PROPER('Base de datos cruda'!C5986))</f>
        <v>Male</v>
      </c>
      <c r="D5986" s="28">
        <v>6.26</v>
      </c>
      <c r="E5986" s="28">
        <v>9.54</v>
      </c>
      <c r="F5986" s="28">
        <v>7.24</v>
      </c>
      <c r="G5986" s="28">
        <v>67.71</v>
      </c>
      <c r="H5986" s="28" t="str">
        <f>TRIM(PROPER('Base de datos cruda'!H5986))</f>
        <v>Fps</v>
      </c>
      <c r="I5986" s="28">
        <v>3.6</v>
      </c>
      <c r="J5986" s="28">
        <v>9.63</v>
      </c>
      <c r="K5986" s="28">
        <v>239.65</v>
      </c>
      <c r="L5986" s="28">
        <f>IF('Base de datos cruda'!L5986&lt;0,,'Base de datos cruda'!L5986)</f>
        <v>18.02</v>
      </c>
      <c r="M5986" s="28" t="str">
        <f>IF(TRIM(PROPER('Base de datos cruda'!M5986))="High","Alto",IF(TRIM(PROPER('Base de datos cruda'!M5986))="Medium","Medio","Bajo"))</f>
        <v>Bajo</v>
      </c>
      <c r="N5986" s="29">
        <v>81.2860491740655</v>
      </c>
      <c r="O5986" s="32">
        <f t="shared" si="1"/>
        <v>81.28604917</v>
      </c>
      <c r="P5986" s="33">
        <f t="shared" si="2"/>
        <v>15.89</v>
      </c>
      <c r="Q5986" s="34">
        <f t="shared" si="3"/>
        <v>1.523961661</v>
      </c>
      <c r="R5986" s="35" t="str">
        <f t="shared" si="4"/>
        <v>Alto</v>
      </c>
      <c r="S5986" s="35" t="str">
        <f>IF(O5986="","",IF(O5986&gt;AVERAGE('Base de datos limpia'!$O$2:$O$8001),"Alto","Normal"))
</f>
        <v>Alto</v>
      </c>
      <c r="T5986" s="35" t="str">
        <f t="shared" si="5"/>
        <v>Gamer intensivo</v>
      </c>
      <c r="U5986" s="35"/>
    </row>
    <row r="5987">
      <c r="A5987" s="28">
        <v>5986.0</v>
      </c>
      <c r="B5987" s="28">
        <v>17.0</v>
      </c>
      <c r="C5987" s="28" t="str">
        <f>TRIM(PROPER('Base de datos cruda'!C5987))</f>
        <v>Male</v>
      </c>
      <c r="D5987" s="28">
        <v>0.46</v>
      </c>
      <c r="E5987" s="28">
        <v>5.59</v>
      </c>
      <c r="F5987" s="28">
        <v>5.3</v>
      </c>
      <c r="G5987" s="28">
        <v>90.86</v>
      </c>
      <c r="H5987" s="28" t="str">
        <f>TRIM(PROPER('Base de datos cruda'!H5987))</f>
        <v>Casual</v>
      </c>
      <c r="I5987" s="28">
        <v>3.9</v>
      </c>
      <c r="J5987" s="28">
        <v>5.33</v>
      </c>
      <c r="K5987" s="28">
        <v>320.39</v>
      </c>
      <c r="L5987" s="28">
        <f>IF('Base de datos cruda'!L5987&lt;0,,'Base de datos cruda'!L5987)</f>
        <v>2.54</v>
      </c>
      <c r="M5987" s="28" t="str">
        <f>IF(TRIM(PROPER('Base de datos cruda'!M5987))="High","Alto",IF(TRIM(PROPER('Base de datos cruda'!M5987))="Medium","Medio","Bajo"))</f>
        <v>Medio</v>
      </c>
      <c r="N5987" s="29">
        <v>83.34</v>
      </c>
      <c r="O5987" s="32">
        <f t="shared" si="1"/>
        <v>83.34</v>
      </c>
      <c r="P5987" s="33">
        <f t="shared" si="2"/>
        <v>5.79</v>
      </c>
      <c r="Q5987" s="34">
        <f t="shared" si="3"/>
        <v>12.15217391</v>
      </c>
      <c r="R5987" s="35" t="str">
        <f t="shared" si="4"/>
        <v>Alto</v>
      </c>
      <c r="S5987" s="35" t="str">
        <f>IF(O5987="","",IF(O5987&gt;AVERAGE('Base de datos limpia'!$O$2:$O$8001),"Alto","Normal"))
</f>
        <v>Alto</v>
      </c>
      <c r="T5987" s="35" t="str">
        <f t="shared" si="5"/>
        <v>Gamer moderado</v>
      </c>
      <c r="U5987" s="35"/>
    </row>
    <row r="5988">
      <c r="A5988" s="28">
        <v>5987.0</v>
      </c>
      <c r="B5988" s="28">
        <v>21.0</v>
      </c>
      <c r="C5988" s="28" t="str">
        <f>TRIM(PROPER('Base de datos cruda'!C5988))</f>
        <v>Male</v>
      </c>
      <c r="D5988" s="28">
        <v>3.83</v>
      </c>
      <c r="E5988" s="28">
        <v>2.67</v>
      </c>
      <c r="F5988" s="28">
        <v>8.05</v>
      </c>
      <c r="G5988" s="28">
        <v>95.58</v>
      </c>
      <c r="H5988" s="28" t="str">
        <f>TRIM(PROPER('Base de datos cruda'!H5988))</f>
        <v>Fps</v>
      </c>
      <c r="I5988" s="28">
        <v>3.19</v>
      </c>
      <c r="J5988" s="28">
        <v>7.59</v>
      </c>
      <c r="K5988" s="28">
        <v>259.34</v>
      </c>
      <c r="L5988" s="28">
        <f>IF('Base de datos cruda'!L5988&lt;0,,'Base de datos cruda'!L5988)</f>
        <v>8.24</v>
      </c>
      <c r="M5988" s="28" t="str">
        <f>IF(TRIM(PROPER('Base de datos cruda'!M5988))="High","Alto",IF(TRIM(PROPER('Base de datos cruda'!M5988))="Medium","Medio","Bajo"))</f>
        <v>Medio</v>
      </c>
      <c r="N5988" s="29">
        <v>73.6979416017854</v>
      </c>
      <c r="O5988" s="32">
        <f t="shared" si="1"/>
        <v>73.6979416</v>
      </c>
      <c r="P5988" s="33">
        <f t="shared" si="2"/>
        <v>11.42</v>
      </c>
      <c r="Q5988" s="34">
        <f t="shared" si="3"/>
        <v>0.6971279373</v>
      </c>
      <c r="R5988" s="35" t="str">
        <f t="shared" si="4"/>
        <v>Alto</v>
      </c>
      <c r="S5988" s="35" t="str">
        <f>IF(O5988="","",IF(O5988&gt;AVERAGE('Base de datos limpia'!$O$2:$O$8001),"Alto","Normal"))
</f>
        <v>Alto</v>
      </c>
      <c r="T5988" s="35" t="str">
        <f t="shared" si="5"/>
        <v>Gamer casual</v>
      </c>
      <c r="U5988" s="35"/>
    </row>
    <row r="5989">
      <c r="A5989" s="28">
        <v>5988.0</v>
      </c>
      <c r="B5989" s="28">
        <v>24.0</v>
      </c>
      <c r="C5989" s="28" t="str">
        <f>TRIM(PROPER('Base de datos cruda'!C5989))</f>
        <v>Male</v>
      </c>
      <c r="D5989" s="28">
        <v>5.1</v>
      </c>
      <c r="E5989" s="28">
        <v>5.39</v>
      </c>
      <c r="F5989" s="28">
        <v>8.59</v>
      </c>
      <c r="G5989" s="28">
        <v>92.44</v>
      </c>
      <c r="H5989" s="28" t="str">
        <f>TRIM(PROPER('Base de datos cruda'!H5989))</f>
        <v>Rpg</v>
      </c>
      <c r="I5989" s="28">
        <v>3.63</v>
      </c>
      <c r="J5989" s="28">
        <v>8.84</v>
      </c>
      <c r="K5989" s="28">
        <v>259.55</v>
      </c>
      <c r="L5989" s="28">
        <f>IF('Base de datos cruda'!L5989&lt;0,,'Base de datos cruda'!L5989)</f>
        <v>11.55</v>
      </c>
      <c r="M5989" s="28" t="str">
        <f>IF(TRIM(PROPER('Base de datos cruda'!M5989))="High","Alto",IF(TRIM(PROPER('Base de datos cruda'!M5989))="Medium","Medio","Bajo"))</f>
        <v>Bajo</v>
      </c>
      <c r="N5989" s="29">
        <v>70.79</v>
      </c>
      <c r="O5989" s="32">
        <f t="shared" si="1"/>
        <v>70.79</v>
      </c>
      <c r="P5989" s="33">
        <f t="shared" si="2"/>
        <v>13.94</v>
      </c>
      <c r="Q5989" s="34">
        <f t="shared" si="3"/>
        <v>1.056862745</v>
      </c>
      <c r="R5989" s="35" t="str">
        <f t="shared" si="4"/>
        <v>Alto</v>
      </c>
      <c r="S5989" s="35" t="str">
        <f>IF(O5989="","",IF(O5989&gt;AVERAGE('Base de datos limpia'!$O$2:$O$8001),"Alto","Normal"))
</f>
        <v>Alto</v>
      </c>
      <c r="T5989" s="35" t="str">
        <f t="shared" si="5"/>
        <v>Gamer moderado</v>
      </c>
      <c r="U5989" s="35"/>
    </row>
    <row r="5990">
      <c r="A5990" s="28">
        <v>5989.0</v>
      </c>
      <c r="B5990" s="28">
        <v>18.0</v>
      </c>
      <c r="C5990" s="28" t="str">
        <f>TRIM(PROPER('Base de datos cruda'!C5990))</f>
        <v>Male</v>
      </c>
      <c r="D5990" s="28">
        <v>5.49</v>
      </c>
      <c r="E5990" s="28">
        <v>8.05</v>
      </c>
      <c r="F5990" s="28">
        <v>5.58</v>
      </c>
      <c r="G5990" s="28">
        <v>82.53</v>
      </c>
      <c r="H5990" s="28" t="str">
        <f>TRIM(PROPER('Base de datos cruda'!H5990))</f>
        <v>Rpg</v>
      </c>
      <c r="I5990" s="28">
        <v>2.18</v>
      </c>
      <c r="J5990" s="28">
        <v>10.52</v>
      </c>
      <c r="K5990" s="28">
        <v>262.27</v>
      </c>
      <c r="L5990" s="28">
        <f>IF('Base de datos cruda'!L5990&lt;0,,'Base de datos cruda'!L5990)</f>
        <v>13.51</v>
      </c>
      <c r="M5990" s="28" t="str">
        <f>IF(TRIM(PROPER('Base de datos cruda'!M5990))="High","Alto",IF(TRIM(PROPER('Base de datos cruda'!M5990))="Medium","Medio","Bajo"))</f>
        <v>Alto</v>
      </c>
      <c r="N5990" s="29">
        <v>77.6381595692176</v>
      </c>
      <c r="O5990" s="32">
        <f t="shared" si="1"/>
        <v>77.63815957</v>
      </c>
      <c r="P5990" s="33">
        <f t="shared" si="2"/>
        <v>16.01</v>
      </c>
      <c r="Q5990" s="34">
        <f t="shared" si="3"/>
        <v>1.466302368</v>
      </c>
      <c r="R5990" s="35" t="str">
        <f t="shared" si="4"/>
        <v>Alto</v>
      </c>
      <c r="S5990" s="35" t="str">
        <f>IF(O5990="","",IF(O5990&gt;AVERAGE('Base de datos limpia'!$O$2:$O$8001),"Alto","Normal"))
</f>
        <v>Alto</v>
      </c>
      <c r="T5990" s="35" t="str">
        <f t="shared" si="5"/>
        <v>Gamer intensivo</v>
      </c>
      <c r="U5990" s="35"/>
    </row>
    <row r="5991">
      <c r="A5991" s="28">
        <v>5990.0</v>
      </c>
      <c r="B5991" s="28">
        <v>16.0</v>
      </c>
      <c r="C5991" s="28" t="str">
        <f>TRIM(PROPER('Base de datos cruda'!C5991))</f>
        <v>Male</v>
      </c>
      <c r="D5991" s="28">
        <v>0.47</v>
      </c>
      <c r="E5991" s="28">
        <v>8.44</v>
      </c>
      <c r="F5991" s="28">
        <v>4.09</v>
      </c>
      <c r="G5991" s="28">
        <v>99.76</v>
      </c>
      <c r="H5991" s="28" t="str">
        <f>TRIM(PROPER('Base de datos cruda'!H5991))</f>
        <v>Rpg</v>
      </c>
      <c r="I5991" s="28">
        <v>3.53</v>
      </c>
      <c r="J5991" s="28">
        <v>5.65</v>
      </c>
      <c r="K5991" s="28">
        <v>309.11</v>
      </c>
      <c r="L5991" s="28">
        <f>IF('Base de datos cruda'!L5991&lt;0,,'Base de datos cruda'!L5991)</f>
        <v>2.79</v>
      </c>
      <c r="M5991" s="28" t="str">
        <f>IF(TRIM(PROPER('Base de datos cruda'!M5991))="High","Alto",IF(TRIM(PROPER('Base de datos cruda'!M5991))="Medium","Medio","Bajo"))</f>
        <v>Alto</v>
      </c>
      <c r="N5991" s="29">
        <v>100.0</v>
      </c>
      <c r="O5991" s="32">
        <f t="shared" si="1"/>
        <v>100</v>
      </c>
      <c r="P5991" s="33">
        <f t="shared" si="2"/>
        <v>6.12</v>
      </c>
      <c r="Q5991" s="34">
        <f t="shared" si="3"/>
        <v>17.95744681</v>
      </c>
      <c r="R5991" s="35" t="str">
        <f t="shared" si="4"/>
        <v>Alto</v>
      </c>
      <c r="S5991" s="35" t="str">
        <f>IF(O5991="","",IF(O5991&gt;AVERAGE('Base de datos limpia'!$O$2:$O$8001),"Alto","Normal"))
</f>
        <v>Alto</v>
      </c>
      <c r="T5991" s="35" t="str">
        <f t="shared" si="5"/>
        <v>Gamer intensivo</v>
      </c>
      <c r="U5991" s="35"/>
    </row>
    <row r="5992">
      <c r="A5992" s="28">
        <v>5991.0</v>
      </c>
      <c r="B5992" s="28">
        <v>16.0</v>
      </c>
      <c r="C5992" s="28" t="str">
        <f>TRIM(PROPER('Base de datos cruda'!C5992))</f>
        <v>Male</v>
      </c>
      <c r="D5992" s="28">
        <v>3.35</v>
      </c>
      <c r="E5992" s="28">
        <v>8.78</v>
      </c>
      <c r="F5992" s="28">
        <v>8.5</v>
      </c>
      <c r="G5992" s="28">
        <v>62.75</v>
      </c>
      <c r="H5992" s="28" t="str">
        <f>TRIM(PROPER('Base de datos cruda'!H5992))</f>
        <v>Casual</v>
      </c>
      <c r="I5992" s="28">
        <v>1.38</v>
      </c>
      <c r="J5992" s="28">
        <v>4.45</v>
      </c>
      <c r="K5992" s="28">
        <v>291.0</v>
      </c>
      <c r="L5992" s="28">
        <f>IF('Base de datos cruda'!L5992&lt;0,,'Base de datos cruda'!L5992)</f>
        <v>4.87</v>
      </c>
      <c r="M5992" s="28" t="str">
        <f>IF(TRIM(PROPER('Base de datos cruda'!M5992))="High","Alto",IF(TRIM(PROPER('Base de datos cruda'!M5992))="Medium","Medio","Bajo"))</f>
        <v>Medio</v>
      </c>
      <c r="N5992" s="29">
        <v>94.71</v>
      </c>
      <c r="O5992" s="32">
        <f t="shared" si="1"/>
        <v>94.71</v>
      </c>
      <c r="P5992" s="33">
        <f t="shared" si="2"/>
        <v>7.8</v>
      </c>
      <c r="Q5992" s="34">
        <f t="shared" si="3"/>
        <v>2.620895522</v>
      </c>
      <c r="R5992" s="35" t="str">
        <f t="shared" si="4"/>
        <v>Alto</v>
      </c>
      <c r="S5992" s="35" t="str">
        <f>IF(O5992="","",IF(O5992&gt;AVERAGE('Base de datos limpia'!$O$2:$O$8001),"Alto","Normal"))
</f>
        <v>Alto</v>
      </c>
      <c r="T5992" s="35" t="str">
        <f t="shared" si="5"/>
        <v>Gamer intensivo</v>
      </c>
      <c r="U5992" s="35"/>
    </row>
    <row r="5993">
      <c r="A5993" s="28">
        <v>5992.0</v>
      </c>
      <c r="B5993" s="28">
        <v>18.0</v>
      </c>
      <c r="C5993" s="28" t="str">
        <f>TRIM(PROPER('Base de datos cruda'!C5993))</f>
        <v>Female</v>
      </c>
      <c r="D5993" s="28">
        <v>4.67</v>
      </c>
      <c r="E5993" s="28">
        <v>6.13</v>
      </c>
      <c r="F5993" s="28">
        <v>8.62</v>
      </c>
      <c r="G5993" s="28">
        <v>94.69</v>
      </c>
      <c r="H5993" s="28" t="str">
        <f>TRIM(PROPER('Base de datos cruda'!H5993))</f>
        <v>Casual</v>
      </c>
      <c r="I5993" s="28">
        <v>3.17</v>
      </c>
      <c r="J5993" s="28">
        <v>10.38</v>
      </c>
      <c r="K5993" s="28">
        <v>273.16</v>
      </c>
      <c r="L5993" s="28">
        <f>IF('Base de datos cruda'!L5993&lt;0,,'Base de datos cruda'!L5993)</f>
        <v>14.89</v>
      </c>
      <c r="M5993" s="28" t="str">
        <f>IF(TRIM(PROPER('Base de datos cruda'!M5993))="High","Alto",IF(TRIM(PROPER('Base de datos cruda'!M5993))="Medium","Medio","Bajo"))</f>
        <v>Medio</v>
      </c>
      <c r="N5993" s="29">
        <v>82.84</v>
      </c>
      <c r="O5993" s="32">
        <f t="shared" si="1"/>
        <v>82.84</v>
      </c>
      <c r="P5993" s="33">
        <f t="shared" si="2"/>
        <v>15.05</v>
      </c>
      <c r="Q5993" s="34">
        <f t="shared" si="3"/>
        <v>1.312633833</v>
      </c>
      <c r="R5993" s="35" t="str">
        <f t="shared" si="4"/>
        <v>Alto</v>
      </c>
      <c r="S5993" s="35" t="str">
        <f>IF(O5993="","",IF(O5993&gt;AVERAGE('Base de datos limpia'!$O$2:$O$8001),"Alto","Normal"))
</f>
        <v>Alto</v>
      </c>
      <c r="T5993" s="35" t="str">
        <f t="shared" si="5"/>
        <v>Gamer intensivo</v>
      </c>
      <c r="U5993" s="35"/>
    </row>
    <row r="5994">
      <c r="A5994" s="28">
        <v>5993.0</v>
      </c>
      <c r="B5994" s="28">
        <v>20.0</v>
      </c>
      <c r="C5994" s="28" t="str">
        <f>TRIM(PROPER('Base de datos cruda'!C5994))</f>
        <v>Female</v>
      </c>
      <c r="D5994" s="28">
        <v>0.53</v>
      </c>
      <c r="E5994" s="28">
        <v>8.8</v>
      </c>
      <c r="F5994" s="28">
        <v>4.25</v>
      </c>
      <c r="G5994" s="28">
        <v>77.11</v>
      </c>
      <c r="H5994" s="28" t="str">
        <f>TRIM(PROPER('Base de datos cruda'!H5994))</f>
        <v>Casual</v>
      </c>
      <c r="I5994" s="28">
        <v>2.62</v>
      </c>
      <c r="J5994" s="28">
        <v>5.64</v>
      </c>
      <c r="K5994" s="28">
        <v>315.08</v>
      </c>
      <c r="L5994" s="28">
        <f>IF('Base de datos cruda'!L5994&lt;0,,'Base de datos cruda'!L5994)</f>
        <v>5.79</v>
      </c>
      <c r="M5994" s="28" t="str">
        <f>IF(TRIM(PROPER('Base de datos cruda'!M5994))="High","Alto",IF(TRIM(PROPER('Base de datos cruda'!M5994))="Medium","Medio","Bajo"))</f>
        <v>Alto</v>
      </c>
      <c r="N5994" s="29">
        <v>99.2</v>
      </c>
      <c r="O5994" s="32">
        <f t="shared" si="1"/>
        <v>99.2</v>
      </c>
      <c r="P5994" s="33">
        <f t="shared" si="2"/>
        <v>6.17</v>
      </c>
      <c r="Q5994" s="34">
        <f t="shared" si="3"/>
        <v>16.60377358</v>
      </c>
      <c r="R5994" s="35" t="str">
        <f t="shared" si="4"/>
        <v>Alto</v>
      </c>
      <c r="S5994" s="35" t="str">
        <f>IF(O5994="","",IF(O5994&gt;AVERAGE('Base de datos limpia'!$O$2:$O$8001),"Alto","Normal"))
</f>
        <v>Alto</v>
      </c>
      <c r="T5994" s="35" t="str">
        <f t="shared" si="5"/>
        <v>Gamer intensivo</v>
      </c>
      <c r="U5994" s="35"/>
    </row>
    <row r="5995">
      <c r="A5995" s="28">
        <v>5994.0</v>
      </c>
      <c r="B5995" s="28">
        <v>18.0</v>
      </c>
      <c r="C5995" s="28" t="str">
        <f>TRIM(PROPER('Base de datos cruda'!C5995))</f>
        <v>Female</v>
      </c>
      <c r="D5995" s="28">
        <v>1.08</v>
      </c>
      <c r="E5995" s="28">
        <v>5.59</v>
      </c>
      <c r="F5995" s="28">
        <v>4.02</v>
      </c>
      <c r="G5995" s="28">
        <v>78.2</v>
      </c>
      <c r="H5995" s="28" t="str">
        <f>TRIM(PROPER('Base de datos cruda'!H5995))</f>
        <v>Casual</v>
      </c>
      <c r="I5995" s="28">
        <v>4.49</v>
      </c>
      <c r="J5995" s="28">
        <v>5.69</v>
      </c>
      <c r="K5995" s="28">
        <v>304.33</v>
      </c>
      <c r="L5995" s="28">
        <f>IF('Base de datos cruda'!L5995&lt;0,,'Base de datos cruda'!L5995)</f>
        <v>5.13</v>
      </c>
      <c r="M5995" s="28" t="str">
        <f>IF(TRIM(PROPER('Base de datos cruda'!M5995))="High","Alto",IF(TRIM(PROPER('Base de datos cruda'!M5995))="Medium","Medio","Bajo"))</f>
        <v>Medio</v>
      </c>
      <c r="N5995" s="29">
        <v>73.6</v>
      </c>
      <c r="O5995" s="32">
        <f t="shared" si="1"/>
        <v>73.6</v>
      </c>
      <c r="P5995" s="33">
        <f t="shared" si="2"/>
        <v>6.77</v>
      </c>
      <c r="Q5995" s="34">
        <f t="shared" si="3"/>
        <v>5.175925926</v>
      </c>
      <c r="R5995" s="35" t="str">
        <f t="shared" si="4"/>
        <v>Alto</v>
      </c>
      <c r="S5995" s="35" t="str">
        <f>IF(O5995="","",IF(O5995&gt;AVERAGE('Base de datos limpia'!$O$2:$O$8001),"Alto","Normal"))
</f>
        <v>Alto</v>
      </c>
      <c r="T5995" s="35" t="str">
        <f t="shared" si="5"/>
        <v>Gamer moderado</v>
      </c>
      <c r="U5995" s="35"/>
    </row>
    <row r="5996">
      <c r="A5996" s="28">
        <v>5995.0</v>
      </c>
      <c r="B5996" s="28">
        <v>24.0</v>
      </c>
      <c r="C5996" s="28" t="str">
        <f>TRIM(PROPER('Base de datos cruda'!C5996))</f>
        <v>Male</v>
      </c>
      <c r="D5996" s="28">
        <v>5.31</v>
      </c>
      <c r="E5996" s="28">
        <v>6.46</v>
      </c>
      <c r="F5996" s="28">
        <v>8.08</v>
      </c>
      <c r="G5996" s="28">
        <v>65.1</v>
      </c>
      <c r="H5996" s="28" t="str">
        <f>TRIM(PROPER('Base de datos cruda'!H5996))</f>
        <v>Casual</v>
      </c>
      <c r="I5996" s="28">
        <v>3.37</v>
      </c>
      <c r="J5996" s="28">
        <v>10.57</v>
      </c>
      <c r="K5996" s="28">
        <v>225.44</v>
      </c>
      <c r="L5996" s="28">
        <f>IF('Base de datos cruda'!L5996&lt;0,,'Base de datos cruda'!L5996)</f>
        <v>13.81</v>
      </c>
      <c r="M5996" s="28" t="str">
        <f>IF(TRIM(PROPER('Base de datos cruda'!M5996))="High","Alto",IF(TRIM(PROPER('Base de datos cruda'!M5996))="Medium","Medio","Bajo"))</f>
        <v>Bajo</v>
      </c>
      <c r="N5996" s="29">
        <v>70.12</v>
      </c>
      <c r="O5996" s="32">
        <f t="shared" si="1"/>
        <v>70.12</v>
      </c>
      <c r="P5996" s="33">
        <f t="shared" si="2"/>
        <v>15.88</v>
      </c>
      <c r="Q5996" s="34">
        <f t="shared" si="3"/>
        <v>1.216572505</v>
      </c>
      <c r="R5996" s="35" t="str">
        <f t="shared" si="4"/>
        <v>Alto</v>
      </c>
      <c r="S5996" s="35" t="str">
        <f>IF(O5996="","",IF(O5996&gt;AVERAGE('Base de datos limpia'!$O$2:$O$8001),"Alto","Normal"))
</f>
        <v>Alto</v>
      </c>
      <c r="T5996" s="35" t="str">
        <f t="shared" si="5"/>
        <v>Gamer intensivo</v>
      </c>
      <c r="U5996" s="35"/>
    </row>
    <row r="5997">
      <c r="A5997" s="28">
        <v>5996.0</v>
      </c>
      <c r="B5997" s="28">
        <v>23.0</v>
      </c>
      <c r="C5997" s="28" t="str">
        <f>TRIM(PROPER('Base de datos cruda'!C5997))</f>
        <v>Female</v>
      </c>
      <c r="D5997" s="28">
        <v>4.17</v>
      </c>
      <c r="E5997" s="28">
        <v>7.83</v>
      </c>
      <c r="F5997" s="28">
        <v>5.51</v>
      </c>
      <c r="G5997" s="28">
        <v>61.34</v>
      </c>
      <c r="H5997" s="28" t="str">
        <f>TRIM(PROPER('Base de datos cruda'!H5997))</f>
        <v>Rpg</v>
      </c>
      <c r="I5997" s="28">
        <v>2.98</v>
      </c>
      <c r="J5997" s="28">
        <v>7.86</v>
      </c>
      <c r="K5997" s="28">
        <v>263.47</v>
      </c>
      <c r="L5997" s="28">
        <f>IF('Base de datos cruda'!L5997&lt;0,,'Base de datos cruda'!L5997)</f>
        <v>10.62</v>
      </c>
      <c r="M5997" s="28" t="str">
        <f>IF(TRIM(PROPER('Base de datos cruda'!M5997))="High","Alto",IF(TRIM(PROPER('Base de datos cruda'!M5997))="Medium","Medio","Bajo"))</f>
        <v>Alto</v>
      </c>
      <c r="N5997" s="29">
        <v>68.17</v>
      </c>
      <c r="O5997" s="32">
        <f t="shared" si="1"/>
        <v>68.17</v>
      </c>
      <c r="P5997" s="33">
        <f t="shared" si="2"/>
        <v>12.03</v>
      </c>
      <c r="Q5997" s="34">
        <f t="shared" si="3"/>
        <v>1.877697842</v>
      </c>
      <c r="R5997" s="35" t="str">
        <f t="shared" si="4"/>
        <v>Medio</v>
      </c>
      <c r="S5997" s="35" t="str">
        <f>IF(O5997="","",IF(O5997&gt;AVERAGE('Base de datos limpia'!$O$2:$O$8001),"Alto","Normal"))
</f>
        <v>Alto</v>
      </c>
      <c r="T5997" s="35" t="str">
        <f t="shared" si="5"/>
        <v>Gamer intensivo</v>
      </c>
      <c r="U5997" s="35"/>
    </row>
    <row r="5998">
      <c r="A5998" s="28">
        <v>5997.0</v>
      </c>
      <c r="B5998" s="28">
        <v>18.0</v>
      </c>
      <c r="C5998" s="28" t="str">
        <f>TRIM(PROPER('Base de datos cruda'!C5998))</f>
        <v>Other</v>
      </c>
      <c r="D5998" s="28">
        <v>1.29</v>
      </c>
      <c r="E5998" s="28">
        <v>4.83</v>
      </c>
      <c r="F5998" s="28">
        <v>8.57</v>
      </c>
      <c r="G5998" s="28">
        <v>72.67</v>
      </c>
      <c r="H5998" s="28" t="str">
        <f>TRIM(PROPER('Base de datos cruda'!H5998))</f>
        <v>Rpg</v>
      </c>
      <c r="I5998" s="28">
        <v>1.57</v>
      </c>
      <c r="J5998" s="28">
        <v>6.16</v>
      </c>
      <c r="K5998" s="28">
        <v>315.53</v>
      </c>
      <c r="L5998" s="28">
        <f>IF('Base de datos cruda'!L5998&lt;0,,'Base de datos cruda'!L5998)</f>
        <v>4.1</v>
      </c>
      <c r="M5998" s="28" t="str">
        <f>IF(TRIM(PROPER('Base de datos cruda'!M5998))="High","Alto",IF(TRIM(PROPER('Base de datos cruda'!M5998))="Medium","Medio","Bajo"))</f>
        <v>Medio</v>
      </c>
      <c r="N5998" s="29">
        <v>92.5</v>
      </c>
      <c r="O5998" s="32">
        <f t="shared" si="1"/>
        <v>92.5</v>
      </c>
      <c r="P5998" s="33">
        <f t="shared" si="2"/>
        <v>7.45</v>
      </c>
      <c r="Q5998" s="34">
        <f t="shared" si="3"/>
        <v>3.744186047</v>
      </c>
      <c r="R5998" s="35" t="str">
        <f t="shared" si="4"/>
        <v>Alto</v>
      </c>
      <c r="S5998" s="35" t="str">
        <f>IF(O5998="","",IF(O5998&gt;AVERAGE('Base de datos limpia'!$O$2:$O$8001),"Alto","Normal"))
</f>
        <v>Alto</v>
      </c>
      <c r="T5998" s="35" t="str">
        <f t="shared" si="5"/>
        <v>Gamer moderado</v>
      </c>
      <c r="U5998" s="35"/>
    </row>
    <row r="5999">
      <c r="A5999" s="28">
        <v>5998.0</v>
      </c>
      <c r="B5999" s="28">
        <v>24.0</v>
      </c>
      <c r="C5999" s="28" t="str">
        <f>TRIM(PROPER('Base de datos cruda'!C5999))</f>
        <v>Male</v>
      </c>
      <c r="D5999" s="28">
        <v>4.28</v>
      </c>
      <c r="E5999" s="28">
        <v>1.66</v>
      </c>
      <c r="F5999" s="28">
        <v>5.08</v>
      </c>
      <c r="G5999" s="28">
        <v>66.99</v>
      </c>
      <c r="H5999" s="28" t="str">
        <f>TRIM(PROPER('Base de datos cruda'!H5999))</f>
        <v>Rpg</v>
      </c>
      <c r="I5999" s="28">
        <v>4.31</v>
      </c>
      <c r="J5999" s="28">
        <v>8.27</v>
      </c>
      <c r="K5999" s="28">
        <v>265.91</v>
      </c>
      <c r="L5999" s="28">
        <f>IF('Base de datos cruda'!L5999&lt;0,,'Base de datos cruda'!L5999)</f>
        <v>9.42</v>
      </c>
      <c r="M5999" s="28" t="str">
        <f>IF(TRIM(PROPER('Base de datos cruda'!M5999))="High","Alto",IF(TRIM(PROPER('Base de datos cruda'!M5999))="Medium","Medio","Bajo"))</f>
        <v>Medio</v>
      </c>
      <c r="N5999" s="29">
        <v>29.56</v>
      </c>
      <c r="O5999" s="32">
        <f t="shared" si="1"/>
        <v>29.56</v>
      </c>
      <c r="P5999" s="33">
        <f t="shared" si="2"/>
        <v>12.55</v>
      </c>
      <c r="Q5999" s="34">
        <f t="shared" si="3"/>
        <v>0.3878504673</v>
      </c>
      <c r="R5999" s="35" t="str">
        <f t="shared" si="4"/>
        <v>Bajo</v>
      </c>
      <c r="S5999" s="35" t="str">
        <f>IF(O5999="","",IF(O5999&gt;AVERAGE('Base de datos limpia'!$O$2:$O$8001),"Alto","Normal"))
</f>
        <v>Normal</v>
      </c>
      <c r="T5999" s="35" t="str">
        <f t="shared" si="5"/>
        <v>Gamer casual</v>
      </c>
      <c r="U5999" s="35"/>
    </row>
    <row r="6000">
      <c r="A6000" s="28">
        <v>5999.0</v>
      </c>
      <c r="B6000" s="28">
        <v>21.0</v>
      </c>
      <c r="C6000" s="28" t="str">
        <f>TRIM(PROPER('Base de datos cruda'!C6000))</f>
        <v>Male</v>
      </c>
      <c r="D6000" s="28">
        <v>7.3</v>
      </c>
      <c r="E6000" s="28">
        <v>4.15</v>
      </c>
      <c r="F6000" s="28">
        <v>8.31</v>
      </c>
      <c r="G6000" s="28">
        <v>79.33</v>
      </c>
      <c r="H6000" s="28" t="str">
        <f>TRIM(PROPER('Base de datos cruda'!H6000))</f>
        <v>Fps</v>
      </c>
      <c r="I6000" s="28">
        <v>0.27</v>
      </c>
      <c r="J6000" s="28">
        <v>11.01</v>
      </c>
      <c r="K6000" s="28">
        <v>236.92</v>
      </c>
      <c r="L6000" s="28">
        <f>IF('Base de datos cruda'!L6000&lt;0,,'Base de datos cruda'!L6000)</f>
        <v>19.64</v>
      </c>
      <c r="M6000" s="28" t="str">
        <f>IF(TRIM(PROPER('Base de datos cruda'!M6000))="High","Alto",IF(TRIM(PROPER('Base de datos cruda'!M6000))="Medium","Medio","Bajo"))</f>
        <v>Bajo</v>
      </c>
      <c r="N6000" s="29">
        <v>44.66</v>
      </c>
      <c r="O6000" s="32">
        <f t="shared" si="1"/>
        <v>44.66</v>
      </c>
      <c r="P6000" s="33">
        <f t="shared" si="2"/>
        <v>18.31</v>
      </c>
      <c r="Q6000" s="34">
        <f t="shared" si="3"/>
        <v>0.5684931507</v>
      </c>
      <c r="R6000" s="35" t="str">
        <f t="shared" si="4"/>
        <v>Bajo</v>
      </c>
      <c r="S6000" s="35" t="str">
        <f>IF(O6000="","",IF(O6000&gt;AVERAGE('Base de datos limpia'!$O$2:$O$8001),"Alto","Normal"))
</f>
        <v>Normal</v>
      </c>
      <c r="T6000" s="35" t="str">
        <f t="shared" si="5"/>
        <v>Gamer moderado</v>
      </c>
      <c r="U6000" s="35"/>
    </row>
    <row r="6001">
      <c r="A6001" s="28">
        <v>6000.0</v>
      </c>
      <c r="B6001" s="28">
        <v>22.0</v>
      </c>
      <c r="C6001" s="28" t="str">
        <f>TRIM(PROPER('Base de datos cruda'!C6001))</f>
        <v>Female</v>
      </c>
      <c r="D6001" s="28">
        <v>0.12</v>
      </c>
      <c r="E6001" s="28">
        <v>6.62</v>
      </c>
      <c r="F6001" s="28">
        <v>4.34</v>
      </c>
      <c r="G6001" s="28">
        <v>65.89</v>
      </c>
      <c r="H6001" s="28" t="str">
        <f>TRIM(PROPER('Base de datos cruda'!H6001))</f>
        <v>Fps</v>
      </c>
      <c r="I6001" s="28">
        <v>4.5</v>
      </c>
      <c r="J6001" s="28">
        <v>2.18</v>
      </c>
      <c r="K6001" s="28">
        <v>313.92</v>
      </c>
      <c r="L6001" s="28">
        <f>IF('Base de datos cruda'!L6001&lt;0,,'Base de datos cruda'!L6001)</f>
        <v>2.52</v>
      </c>
      <c r="M6001" s="28" t="str">
        <f>IF(TRIM(PROPER('Base de datos cruda'!M6001))="High","Alto",IF(TRIM(PROPER('Base de datos cruda'!M6001))="Medium","Medio","Bajo"))</f>
        <v>Medio</v>
      </c>
      <c r="N6001" s="29">
        <v>75.62</v>
      </c>
      <c r="O6001" s="32">
        <f t="shared" si="1"/>
        <v>75.62</v>
      </c>
      <c r="P6001" s="33">
        <f t="shared" si="2"/>
        <v>2.3</v>
      </c>
      <c r="Q6001" s="34">
        <f t="shared" si="3"/>
        <v>55.16666667</v>
      </c>
      <c r="R6001" s="35" t="str">
        <f t="shared" si="4"/>
        <v>Alto</v>
      </c>
      <c r="S6001" s="35" t="str">
        <f>IF(O6001="","",IF(O6001&gt;AVERAGE('Base de datos limpia'!$O$2:$O$8001),"Alto","Normal"))
</f>
        <v>Alto</v>
      </c>
      <c r="T6001" s="35" t="str">
        <f t="shared" si="5"/>
        <v>Gamer intensivo</v>
      </c>
      <c r="U6001" s="35"/>
    </row>
    <row r="6002">
      <c r="A6002" s="28">
        <v>6001.0</v>
      </c>
      <c r="B6002" s="28">
        <v>19.0</v>
      </c>
      <c r="C6002" s="28" t="str">
        <f>TRIM(PROPER('Base de datos cruda'!C6002))</f>
        <v>Male</v>
      </c>
      <c r="D6002" s="28">
        <v>5.14</v>
      </c>
      <c r="E6002" s="28">
        <v>2.73</v>
      </c>
      <c r="F6002" s="28">
        <v>5.3</v>
      </c>
      <c r="G6002" s="28">
        <v>65.52</v>
      </c>
      <c r="H6002" s="28" t="str">
        <f>TRIM(PROPER('Base de datos cruda'!H6002))</f>
        <v>Fps</v>
      </c>
      <c r="I6002" s="28">
        <v>3.26</v>
      </c>
      <c r="J6002" s="28">
        <v>10.38</v>
      </c>
      <c r="K6002" s="28">
        <v>244.05</v>
      </c>
      <c r="L6002" s="28">
        <f>IF('Base de datos cruda'!L6002&lt;0,,'Base de datos cruda'!L6002)</f>
        <v>10.24</v>
      </c>
      <c r="M6002" s="28" t="str">
        <f>IF(TRIM(PROPER('Base de datos cruda'!M6002))="High","Alto",IF(TRIM(PROPER('Base de datos cruda'!M6002))="Medium","Medio","Bajo"))</f>
        <v>Bajo</v>
      </c>
      <c r="N6002" s="29">
        <v>36.86</v>
      </c>
      <c r="O6002" s="32">
        <f t="shared" si="1"/>
        <v>36.86</v>
      </c>
      <c r="P6002" s="33">
        <f t="shared" si="2"/>
        <v>15.52</v>
      </c>
      <c r="Q6002" s="34">
        <f t="shared" si="3"/>
        <v>0.5311284047</v>
      </c>
      <c r="R6002" s="35" t="str">
        <f t="shared" si="4"/>
        <v>Bajo</v>
      </c>
      <c r="S6002" s="35" t="str">
        <f>IF(O6002="","",IF(O6002&gt;AVERAGE('Base de datos limpia'!$O$2:$O$8001),"Alto","Normal"))
</f>
        <v>Normal</v>
      </c>
      <c r="T6002" s="35" t="str">
        <f t="shared" si="5"/>
        <v>Gamer casual</v>
      </c>
      <c r="U6002" s="35"/>
    </row>
    <row r="6003">
      <c r="A6003" s="28">
        <v>6002.0</v>
      </c>
      <c r="B6003" s="28">
        <v>19.0</v>
      </c>
      <c r="C6003" s="28" t="str">
        <f>TRIM(PROPER('Base de datos cruda'!C6003))</f>
        <v>Male</v>
      </c>
      <c r="D6003" s="28">
        <v>0.59</v>
      </c>
      <c r="E6003" s="28">
        <v>2.34</v>
      </c>
      <c r="F6003" s="28">
        <v>8.87</v>
      </c>
      <c r="G6003" s="28">
        <v>95.08</v>
      </c>
      <c r="H6003" s="28" t="str">
        <f>TRIM(PROPER('Base de datos cruda'!H6003))</f>
        <v>Fps</v>
      </c>
      <c r="I6003" s="28">
        <v>0.95</v>
      </c>
      <c r="J6003" s="28">
        <v>6.01</v>
      </c>
      <c r="K6003" s="28">
        <v>320.4</v>
      </c>
      <c r="L6003" s="28">
        <f>IF('Base de datos cruda'!L6003&lt;0,,'Base de datos cruda'!L6003)</f>
        <v>2.99</v>
      </c>
      <c r="M6003" s="28" t="str">
        <f>IF(TRIM(PROPER('Base de datos cruda'!M6003))="High","Alto",IF(TRIM(PROPER('Base de datos cruda'!M6003))="Medium","Medio","Bajo"))</f>
        <v>Medio</v>
      </c>
      <c r="N6003" s="29">
        <v>72.91</v>
      </c>
      <c r="O6003" s="32">
        <f t="shared" si="1"/>
        <v>72.91</v>
      </c>
      <c r="P6003" s="33">
        <f t="shared" si="2"/>
        <v>6.6</v>
      </c>
      <c r="Q6003" s="34">
        <f t="shared" si="3"/>
        <v>3.966101695</v>
      </c>
      <c r="R6003" s="35" t="str">
        <f t="shared" si="4"/>
        <v>Alto</v>
      </c>
      <c r="S6003" s="35" t="str">
        <f>IF(O6003="","",IF(O6003&gt;AVERAGE('Base de datos limpia'!$O$2:$O$8001),"Alto","Normal"))
</f>
        <v>Alto</v>
      </c>
      <c r="T6003" s="35" t="str">
        <f t="shared" si="5"/>
        <v>Gamer casual</v>
      </c>
      <c r="U6003" s="35"/>
    </row>
    <row r="6004">
      <c r="A6004" s="28">
        <v>6003.0</v>
      </c>
      <c r="B6004" s="28">
        <v>17.0</v>
      </c>
      <c r="C6004" s="28" t="str">
        <f>TRIM(PROPER('Base de datos cruda'!C6004))</f>
        <v>Female</v>
      </c>
      <c r="D6004" s="28">
        <v>0.05</v>
      </c>
      <c r="E6004" s="28">
        <v>3.64</v>
      </c>
      <c r="F6004" s="28">
        <v>5.16</v>
      </c>
      <c r="G6004" s="28">
        <v>96.85</v>
      </c>
      <c r="H6004" s="28" t="str">
        <f>TRIM(PROPER('Base de datos cruda'!H6004))</f>
        <v>Rpg</v>
      </c>
      <c r="I6004" s="28">
        <v>4.51</v>
      </c>
      <c r="J6004" s="28">
        <v>5.91</v>
      </c>
      <c r="K6004" s="28">
        <v>307.12</v>
      </c>
      <c r="L6004" s="28">
        <f>IF('Base de datos cruda'!L6004&lt;0,,'Base de datos cruda'!L6004)</f>
        <v>4.01</v>
      </c>
      <c r="M6004" s="28" t="str">
        <f>IF(TRIM(PROPER('Base de datos cruda'!M6004))="High","Alto",IF(TRIM(PROPER('Base de datos cruda'!M6004))="Medium","Medio","Bajo"))</f>
        <v>Medio</v>
      </c>
      <c r="N6004" s="29">
        <v>70.12</v>
      </c>
      <c r="O6004" s="32">
        <f t="shared" si="1"/>
        <v>70.12</v>
      </c>
      <c r="P6004" s="33">
        <f t="shared" si="2"/>
        <v>5.96</v>
      </c>
      <c r="Q6004" s="34">
        <f t="shared" si="3"/>
        <v>72.8</v>
      </c>
      <c r="R6004" s="35" t="str">
        <f t="shared" si="4"/>
        <v>Alto</v>
      </c>
      <c r="S6004" s="35" t="str">
        <f>IF(O6004="","",IF(O6004&gt;AVERAGE('Base de datos limpia'!$O$2:$O$8001),"Alto","Normal"))
</f>
        <v>Alto</v>
      </c>
      <c r="T6004" s="35" t="str">
        <f t="shared" si="5"/>
        <v>Gamer moderado</v>
      </c>
      <c r="U6004" s="35"/>
    </row>
    <row r="6005">
      <c r="A6005" s="28">
        <v>6004.0</v>
      </c>
      <c r="B6005" s="28">
        <v>20.0</v>
      </c>
      <c r="C6005" s="28" t="str">
        <f>TRIM(PROPER('Base de datos cruda'!C6005))</f>
        <v>Female</v>
      </c>
      <c r="D6005" s="28">
        <v>1.21</v>
      </c>
      <c r="E6005" s="28">
        <v>1.29</v>
      </c>
      <c r="F6005" s="28">
        <v>4.67</v>
      </c>
      <c r="G6005" s="28">
        <v>98.57</v>
      </c>
      <c r="H6005" s="28" t="str">
        <f>TRIM(PROPER('Base de datos cruda'!H6005))</f>
        <v>Fps</v>
      </c>
      <c r="I6005" s="28">
        <v>1.63</v>
      </c>
      <c r="J6005" s="28">
        <v>2.81</v>
      </c>
      <c r="K6005" s="28">
        <v>302.86</v>
      </c>
      <c r="L6005" s="28">
        <f>IF('Base de datos cruda'!L6005&lt;0,,'Base de datos cruda'!L6005)</f>
        <v>3.96</v>
      </c>
      <c r="M6005" s="28" t="str">
        <f>IF(TRIM(PROPER('Base de datos cruda'!M6005))="High","Alto",IF(TRIM(PROPER('Base de datos cruda'!M6005))="Medium","Medio","Bajo"))</f>
        <v>Medio</v>
      </c>
      <c r="N6005" s="29">
        <v>58.07</v>
      </c>
      <c r="O6005" s="32">
        <f t="shared" si="1"/>
        <v>58.07</v>
      </c>
      <c r="P6005" s="33">
        <f t="shared" si="2"/>
        <v>4.02</v>
      </c>
      <c r="Q6005" s="34">
        <f t="shared" si="3"/>
        <v>1.066115702</v>
      </c>
      <c r="R6005" s="35" t="str">
        <f t="shared" si="4"/>
        <v>Medio</v>
      </c>
      <c r="S6005" s="35" t="str">
        <f>IF(O6005="","",IF(O6005&gt;AVERAGE('Base de datos limpia'!$O$2:$O$8001),"Alto","Normal"))
</f>
        <v>Normal</v>
      </c>
      <c r="T6005" s="35" t="str">
        <f t="shared" si="5"/>
        <v>Gamer casual</v>
      </c>
      <c r="U6005" s="35"/>
    </row>
    <row r="6006">
      <c r="A6006" s="28">
        <v>6005.0</v>
      </c>
      <c r="B6006" s="28">
        <v>23.0</v>
      </c>
      <c r="C6006" s="28" t="str">
        <f>TRIM(PROPER('Base de datos cruda'!C6006))</f>
        <v>Male</v>
      </c>
      <c r="D6006" s="28">
        <v>3.38</v>
      </c>
      <c r="E6006" s="28">
        <v>7.69</v>
      </c>
      <c r="F6006" s="28">
        <v>8.29</v>
      </c>
      <c r="G6006" s="28">
        <v>87.22</v>
      </c>
      <c r="H6006" s="28" t="str">
        <f>TRIM(PROPER('Base de datos cruda'!H6006))</f>
        <v>Rpg</v>
      </c>
      <c r="I6006" s="28">
        <v>0.84</v>
      </c>
      <c r="J6006" s="28">
        <v>5.84</v>
      </c>
      <c r="K6006" s="28">
        <v>283.08</v>
      </c>
      <c r="L6006" s="28">
        <f>IF('Base de datos cruda'!L6006&lt;0,,'Base de datos cruda'!L6006)</f>
        <v>9.05</v>
      </c>
      <c r="M6006" s="28" t="str">
        <f>IF(TRIM(PROPER('Base de datos cruda'!M6006))="High","Alto",IF(TRIM(PROPER('Base de datos cruda'!M6006))="Medium","Medio","Bajo"))</f>
        <v>Medio</v>
      </c>
      <c r="N6006" s="29">
        <v>87.67</v>
      </c>
      <c r="O6006" s="32">
        <f t="shared" si="1"/>
        <v>87.67</v>
      </c>
      <c r="P6006" s="33">
        <f t="shared" si="2"/>
        <v>9.22</v>
      </c>
      <c r="Q6006" s="34">
        <f t="shared" si="3"/>
        <v>2.275147929</v>
      </c>
      <c r="R6006" s="35" t="str">
        <f t="shared" si="4"/>
        <v>Alto</v>
      </c>
      <c r="S6006" s="35" t="str">
        <f>IF(O6006="","",IF(O6006&gt;AVERAGE('Base de datos limpia'!$O$2:$O$8001),"Alto","Normal"))
</f>
        <v>Alto</v>
      </c>
      <c r="T6006" s="35" t="str">
        <f t="shared" si="5"/>
        <v>Gamer intensivo</v>
      </c>
      <c r="U6006" s="35"/>
    </row>
    <row r="6007">
      <c r="A6007" s="28">
        <v>6006.0</v>
      </c>
      <c r="B6007" s="28">
        <v>22.0</v>
      </c>
      <c r="C6007" s="28" t="str">
        <f>TRIM(PROPER('Base de datos cruda'!C6007))</f>
        <v>Female</v>
      </c>
      <c r="D6007" s="28">
        <v>6.42</v>
      </c>
      <c r="E6007" s="28">
        <v>3.33</v>
      </c>
      <c r="F6007" s="28">
        <v>4.59</v>
      </c>
      <c r="G6007" s="28">
        <v>90.84</v>
      </c>
      <c r="H6007" s="28" t="str">
        <f>TRIM(PROPER('Base de datos cruda'!H6007))</f>
        <v>Casual</v>
      </c>
      <c r="I6007" s="28">
        <v>1.6</v>
      </c>
      <c r="J6007" s="28">
        <v>10.85</v>
      </c>
      <c r="K6007" s="28">
        <v>236.18</v>
      </c>
      <c r="L6007" s="28">
        <f>IF('Base de datos cruda'!L6007&lt;0,,'Base de datos cruda'!L6007)</f>
        <v>12.08</v>
      </c>
      <c r="M6007" s="28" t="str">
        <f>IF(TRIM(PROPER('Base de datos cruda'!M6007))="High","Alto",IF(TRIM(PROPER('Base de datos cruda'!M6007))="Medium","Medio","Bajo"))</f>
        <v>Bajo</v>
      </c>
      <c r="N6007" s="29">
        <v>30.02</v>
      </c>
      <c r="O6007" s="32">
        <f t="shared" si="1"/>
        <v>30.02</v>
      </c>
      <c r="P6007" s="33">
        <f t="shared" si="2"/>
        <v>17.27</v>
      </c>
      <c r="Q6007" s="34">
        <f t="shared" si="3"/>
        <v>0.5186915888</v>
      </c>
      <c r="R6007" s="35" t="str">
        <f t="shared" si="4"/>
        <v>Bajo</v>
      </c>
      <c r="S6007" s="35" t="str">
        <f>IF(O6007="","",IF(O6007&gt;AVERAGE('Base de datos limpia'!$O$2:$O$8001),"Alto","Normal"))
</f>
        <v>Normal</v>
      </c>
      <c r="T6007" s="35" t="str">
        <f t="shared" si="5"/>
        <v>Gamer moderado</v>
      </c>
      <c r="U6007" s="35"/>
    </row>
    <row r="6008">
      <c r="A6008" s="28">
        <v>6007.0</v>
      </c>
      <c r="B6008" s="28">
        <v>22.0</v>
      </c>
      <c r="C6008" s="28" t="str">
        <f>TRIM(PROPER('Base de datos cruda'!C6008))</f>
        <v>Female</v>
      </c>
      <c r="D6008" s="28">
        <v>2.25</v>
      </c>
      <c r="E6008" s="28">
        <v>2.12</v>
      </c>
      <c r="F6008" s="28">
        <v>4.49</v>
      </c>
      <c r="G6008" s="28">
        <v>93.43</v>
      </c>
      <c r="H6008" s="28" t="str">
        <f>TRIM(PROPER('Base de datos cruda'!H6008))</f>
        <v>Rpg</v>
      </c>
      <c r="I6008" s="28">
        <v>4.81</v>
      </c>
      <c r="J6008" s="28">
        <v>7.53</v>
      </c>
      <c r="K6008" s="28">
        <v>308.7</v>
      </c>
      <c r="L6008" s="28">
        <f>IF('Base de datos cruda'!L6008&lt;0,,'Base de datos cruda'!L6008)</f>
        <v>7.78</v>
      </c>
      <c r="M6008" s="28" t="str">
        <f>IF(TRIM(PROPER('Base de datos cruda'!M6008))="High","Alto",IF(TRIM(PROPER('Base de datos cruda'!M6008))="Medium","Medio","Bajo"))</f>
        <v>Medio</v>
      </c>
      <c r="N6008" s="29">
        <v>43.76</v>
      </c>
      <c r="O6008" s="32">
        <f t="shared" si="1"/>
        <v>43.76</v>
      </c>
      <c r="P6008" s="33">
        <f t="shared" si="2"/>
        <v>9.78</v>
      </c>
      <c r="Q6008" s="34">
        <f t="shared" si="3"/>
        <v>0.9422222222</v>
      </c>
      <c r="R6008" s="35" t="str">
        <f t="shared" si="4"/>
        <v>Bajo</v>
      </c>
      <c r="S6008" s="35" t="str">
        <f>IF(O6008="","",IF(O6008&gt;AVERAGE('Base de datos limpia'!$O$2:$O$8001),"Alto","Normal"))
</f>
        <v>Normal</v>
      </c>
      <c r="T6008" s="35" t="str">
        <f t="shared" si="5"/>
        <v>Gamer casual</v>
      </c>
      <c r="U6008" s="35"/>
    </row>
    <row r="6009">
      <c r="A6009" s="28">
        <v>6008.0</v>
      </c>
      <c r="B6009" s="28">
        <v>21.0</v>
      </c>
      <c r="C6009" s="28" t="str">
        <f>TRIM(PROPER('Base de datos cruda'!C6009))</f>
        <v>Male</v>
      </c>
      <c r="D6009" s="28">
        <v>5.01</v>
      </c>
      <c r="E6009" s="28">
        <v>7.29</v>
      </c>
      <c r="F6009" s="28">
        <v>5.62</v>
      </c>
      <c r="G6009" s="28">
        <v>86.36</v>
      </c>
      <c r="H6009" s="28" t="str">
        <f>TRIM(PROPER('Base de datos cruda'!H6009))</f>
        <v>Fps</v>
      </c>
      <c r="I6009" s="28">
        <v>3.76</v>
      </c>
      <c r="J6009" s="28">
        <v>9.77</v>
      </c>
      <c r="K6009" s="28">
        <v>279.6</v>
      </c>
      <c r="L6009" s="28">
        <f>IF('Base de datos cruda'!L6009&lt;0,,'Base de datos cruda'!L6009)</f>
        <v>14.63</v>
      </c>
      <c r="M6009" s="28" t="str">
        <f>IF(TRIM(PROPER('Base de datos cruda'!M6009))="High","Alto",IF(TRIM(PROPER('Base de datos cruda'!M6009))="Medium","Medio","Bajo"))</f>
        <v>Alto</v>
      </c>
      <c r="N6009" s="29">
        <v>80.6437483805723</v>
      </c>
      <c r="O6009" s="32">
        <f t="shared" si="1"/>
        <v>80.64374838</v>
      </c>
      <c r="P6009" s="33">
        <f t="shared" si="2"/>
        <v>14.78</v>
      </c>
      <c r="Q6009" s="34">
        <f t="shared" si="3"/>
        <v>1.45508982</v>
      </c>
      <c r="R6009" s="35" t="str">
        <f t="shared" si="4"/>
        <v>Alto</v>
      </c>
      <c r="S6009" s="35" t="str">
        <f>IF(O6009="","",IF(O6009&gt;AVERAGE('Base de datos limpia'!$O$2:$O$8001),"Alto","Normal"))
</f>
        <v>Alto</v>
      </c>
      <c r="T6009" s="35" t="str">
        <f t="shared" si="5"/>
        <v>Gamer intensivo</v>
      </c>
      <c r="U6009" s="35"/>
    </row>
    <row r="6010">
      <c r="A6010" s="28">
        <v>6009.0</v>
      </c>
      <c r="B6010" s="28">
        <v>18.0</v>
      </c>
      <c r="C6010" s="28" t="str">
        <f>TRIM(PROPER('Base de datos cruda'!C6010))</f>
        <v>Female</v>
      </c>
      <c r="D6010" s="28">
        <v>3.29</v>
      </c>
      <c r="E6010" s="28">
        <v>8.59</v>
      </c>
      <c r="F6010" s="28">
        <v>7.18</v>
      </c>
      <c r="G6010" s="28">
        <v>73.21</v>
      </c>
      <c r="H6010" s="28" t="str">
        <f>TRIM(PROPER('Base de datos cruda'!H6010))</f>
        <v>Fps</v>
      </c>
      <c r="I6010" s="28">
        <v>4.58</v>
      </c>
      <c r="J6010" s="28">
        <v>6.57</v>
      </c>
      <c r="K6010" s="28">
        <v>272.42</v>
      </c>
      <c r="L6010" s="28">
        <f>IF('Base de datos cruda'!L6010&lt;0,,'Base de datos cruda'!L6010)</f>
        <v>5.21</v>
      </c>
      <c r="M6010" s="28" t="str">
        <f>IF(TRIM(PROPER('Base de datos cruda'!M6010))="High","Alto",IF(TRIM(PROPER('Base de datos cruda'!M6010))="Medium","Medio","Bajo"))</f>
        <v>Medio</v>
      </c>
      <c r="N6010" s="29">
        <v>94.26</v>
      </c>
      <c r="O6010" s="32">
        <f t="shared" si="1"/>
        <v>94.26</v>
      </c>
      <c r="P6010" s="33">
        <f t="shared" si="2"/>
        <v>9.86</v>
      </c>
      <c r="Q6010" s="34">
        <f t="shared" si="3"/>
        <v>2.610942249</v>
      </c>
      <c r="R6010" s="35" t="str">
        <f t="shared" si="4"/>
        <v>Alto</v>
      </c>
      <c r="S6010" s="35" t="str">
        <f>IF(O6010="","",IF(O6010&gt;AVERAGE('Base de datos limpia'!$O$2:$O$8001),"Alto","Normal"))
</f>
        <v>Alto</v>
      </c>
      <c r="T6010" s="35" t="str">
        <f t="shared" si="5"/>
        <v>Gamer intensivo</v>
      </c>
      <c r="U6010" s="35"/>
    </row>
    <row r="6011">
      <c r="A6011" s="28">
        <v>6010.0</v>
      </c>
      <c r="B6011" s="28">
        <v>20.0</v>
      </c>
      <c r="C6011" s="28" t="str">
        <f>TRIM(PROPER('Base de datos cruda'!C6011))</f>
        <v>Male</v>
      </c>
      <c r="D6011" s="28">
        <v>1.87</v>
      </c>
      <c r="E6011" s="28">
        <v>1.18</v>
      </c>
      <c r="F6011" s="28">
        <v>7.55</v>
      </c>
      <c r="G6011" s="28">
        <v>66.26</v>
      </c>
      <c r="H6011" s="28" t="str">
        <f>TRIM(PROPER('Base de datos cruda'!H6011))</f>
        <v>Casual</v>
      </c>
      <c r="I6011" s="28">
        <v>1.49</v>
      </c>
      <c r="J6011" s="28">
        <v>6.5</v>
      </c>
      <c r="K6011" s="28">
        <v>289.86</v>
      </c>
      <c r="L6011" s="28">
        <f>IF('Base de datos cruda'!L6011&lt;0,,'Base de datos cruda'!L6011)</f>
        <v>9.53</v>
      </c>
      <c r="M6011" s="28" t="str">
        <f>IF(TRIM(PROPER('Base de datos cruda'!M6011))="High","Alto",IF(TRIM(PROPER('Base de datos cruda'!M6011))="Medium","Medio","Bajo"))</f>
        <v>Medio</v>
      </c>
      <c r="N6011" s="29">
        <v>50.09</v>
      </c>
      <c r="O6011" s="32">
        <f t="shared" si="1"/>
        <v>50.09</v>
      </c>
      <c r="P6011" s="33">
        <f t="shared" si="2"/>
        <v>8.37</v>
      </c>
      <c r="Q6011" s="34">
        <f t="shared" si="3"/>
        <v>0.6310160428</v>
      </c>
      <c r="R6011" s="35" t="str">
        <f t="shared" si="4"/>
        <v>Medio</v>
      </c>
      <c r="S6011" s="35" t="str">
        <f>IF(O6011="","",IF(O6011&gt;AVERAGE('Base de datos limpia'!$O$2:$O$8001),"Alto","Normal"))
</f>
        <v>Normal</v>
      </c>
      <c r="T6011" s="35" t="str">
        <f t="shared" si="5"/>
        <v>Gamer casual</v>
      </c>
      <c r="U6011" s="35"/>
    </row>
    <row r="6012">
      <c r="A6012" s="28">
        <v>6011.0</v>
      </c>
      <c r="B6012" s="28">
        <v>16.0</v>
      </c>
      <c r="C6012" s="28" t="str">
        <f>TRIM(PROPER('Base de datos cruda'!C6012))</f>
        <v>Male</v>
      </c>
      <c r="D6012" s="28">
        <v>4.11</v>
      </c>
      <c r="E6012" s="28">
        <v>3.1</v>
      </c>
      <c r="F6012" s="28">
        <v>8.41</v>
      </c>
      <c r="G6012" s="28">
        <v>69.49</v>
      </c>
      <c r="H6012" s="28" t="str">
        <f>TRIM(PROPER('Base de datos cruda'!H6012))</f>
        <v>Casual</v>
      </c>
      <c r="I6012" s="28">
        <v>0.41</v>
      </c>
      <c r="J6012" s="28">
        <v>5.47</v>
      </c>
      <c r="K6012" s="28">
        <v>266.29</v>
      </c>
      <c r="L6012" s="28">
        <f>IF('Base de datos cruda'!L6012&lt;0,,'Base de datos cruda'!L6012)</f>
        <v>9.56</v>
      </c>
      <c r="M6012" s="28" t="str">
        <f>IF(TRIM(PROPER('Base de datos cruda'!M6012))="High","Alto",IF(TRIM(PROPER('Base de datos cruda'!M6012))="Medium","Medio","Bajo"))</f>
        <v>Medio</v>
      </c>
      <c r="N6012" s="29">
        <v>50.57</v>
      </c>
      <c r="O6012" s="32">
        <f t="shared" si="1"/>
        <v>50.57</v>
      </c>
      <c r="P6012" s="33">
        <f t="shared" si="2"/>
        <v>9.58</v>
      </c>
      <c r="Q6012" s="34">
        <f t="shared" si="3"/>
        <v>0.7542579075</v>
      </c>
      <c r="R6012" s="35" t="str">
        <f t="shared" si="4"/>
        <v>Medio</v>
      </c>
      <c r="S6012" s="35" t="str">
        <f>IF(O6012="","",IF(O6012&gt;AVERAGE('Base de datos limpia'!$O$2:$O$8001),"Alto","Normal"))
</f>
        <v>Normal</v>
      </c>
      <c r="T6012" s="35" t="str">
        <f t="shared" si="5"/>
        <v>Gamer moderado</v>
      </c>
      <c r="U6012" s="35"/>
    </row>
    <row r="6013">
      <c r="A6013" s="28">
        <v>6012.0</v>
      </c>
      <c r="B6013" s="28">
        <v>22.0</v>
      </c>
      <c r="C6013" s="28" t="str">
        <f>TRIM(PROPER('Base de datos cruda'!C6013))</f>
        <v>Female</v>
      </c>
      <c r="D6013" s="28">
        <v>6.38</v>
      </c>
      <c r="E6013" s="28">
        <v>9.51</v>
      </c>
      <c r="F6013" s="28">
        <v>6.7</v>
      </c>
      <c r="G6013" s="28">
        <v>93.62</v>
      </c>
      <c r="H6013" s="28" t="str">
        <f>TRIM(PROPER('Base de datos cruda'!H6013))</f>
        <v>Casual</v>
      </c>
      <c r="I6013" s="28">
        <v>2.81</v>
      </c>
      <c r="J6013" s="28">
        <v>10.69</v>
      </c>
      <c r="K6013" s="28">
        <v>254.97</v>
      </c>
      <c r="L6013" s="28">
        <f>IF('Base de datos cruda'!L6013&lt;0,,'Base de datos cruda'!L6013)</f>
        <v>15.13</v>
      </c>
      <c r="M6013" s="28" t="str">
        <f>IF(TRIM(PROPER('Base de datos cruda'!M6013))="High","Alto",IF(TRIM(PROPER('Base de datos cruda'!M6013))="Medium","Medio","Bajo"))</f>
        <v>Bajo</v>
      </c>
      <c r="N6013" s="29">
        <v>82.3388910271182</v>
      </c>
      <c r="O6013" s="32">
        <f t="shared" si="1"/>
        <v>82.33889103</v>
      </c>
      <c r="P6013" s="33">
        <f t="shared" si="2"/>
        <v>17.07</v>
      </c>
      <c r="Q6013" s="34">
        <f t="shared" si="3"/>
        <v>1.490595611</v>
      </c>
      <c r="R6013" s="35" t="str">
        <f t="shared" si="4"/>
        <v>Alto</v>
      </c>
      <c r="S6013" s="35" t="str">
        <f>IF(O6013="","",IF(O6013&gt;AVERAGE('Base de datos limpia'!$O$2:$O$8001),"Alto","Normal"))
</f>
        <v>Alto</v>
      </c>
      <c r="T6013" s="35" t="str">
        <f t="shared" si="5"/>
        <v>Gamer intensivo</v>
      </c>
      <c r="U6013" s="35"/>
    </row>
    <row r="6014">
      <c r="A6014" s="28">
        <v>6013.0</v>
      </c>
      <c r="B6014" s="28">
        <v>24.0</v>
      </c>
      <c r="C6014" s="28" t="str">
        <f>TRIM(PROPER('Base de datos cruda'!C6014))</f>
        <v>Male</v>
      </c>
      <c r="D6014" s="28">
        <v>6.66</v>
      </c>
      <c r="E6014" s="28">
        <v>4.47</v>
      </c>
      <c r="F6014" s="28">
        <v>5.97</v>
      </c>
      <c r="G6014" s="28">
        <v>87.84</v>
      </c>
      <c r="H6014" s="28" t="str">
        <f>TRIM(PROPER('Base de datos cruda'!H6014))</f>
        <v>Fps</v>
      </c>
      <c r="I6014" s="28">
        <v>2.42</v>
      </c>
      <c r="J6014" s="28">
        <v>7.7</v>
      </c>
      <c r="K6014" s="28">
        <v>244.94</v>
      </c>
      <c r="L6014" s="28">
        <f>IF('Base de datos cruda'!L6014&lt;0,,'Base de datos cruda'!L6014)</f>
        <v>11.94</v>
      </c>
      <c r="M6014" s="28" t="str">
        <f>IF(TRIM(PROPER('Base de datos cruda'!M6014))="High","Alto",IF(TRIM(PROPER('Base de datos cruda'!M6014))="Medium","Medio","Bajo"))</f>
        <v>Bajo</v>
      </c>
      <c r="N6014" s="29">
        <v>36.31</v>
      </c>
      <c r="O6014" s="32">
        <f t="shared" si="1"/>
        <v>36.31</v>
      </c>
      <c r="P6014" s="33">
        <f t="shared" si="2"/>
        <v>14.36</v>
      </c>
      <c r="Q6014" s="34">
        <f t="shared" si="3"/>
        <v>0.6711711712</v>
      </c>
      <c r="R6014" s="35" t="str">
        <f t="shared" si="4"/>
        <v>Bajo</v>
      </c>
      <c r="S6014" s="35" t="str">
        <f>IF(O6014="","",IF(O6014&gt;AVERAGE('Base de datos limpia'!$O$2:$O$8001),"Alto","Normal"))
</f>
        <v>Normal</v>
      </c>
      <c r="T6014" s="35" t="str">
        <f t="shared" si="5"/>
        <v>Gamer moderado</v>
      </c>
      <c r="U6014" s="35"/>
    </row>
    <row r="6015">
      <c r="A6015" s="28">
        <v>6014.0</v>
      </c>
      <c r="B6015" s="28">
        <v>16.0</v>
      </c>
      <c r="C6015" s="28" t="str">
        <f>TRIM(PROPER('Base de datos cruda'!C6015))</f>
        <v>Male</v>
      </c>
      <c r="D6015" s="28">
        <v>6.77</v>
      </c>
      <c r="E6015" s="28">
        <v>9.45</v>
      </c>
      <c r="F6015" s="28">
        <v>5.79</v>
      </c>
      <c r="G6015" s="28">
        <v>78.23</v>
      </c>
      <c r="H6015" s="28" t="str">
        <f>TRIM(PROPER('Base de datos cruda'!H6015))</f>
        <v>Fps</v>
      </c>
      <c r="I6015" s="28">
        <v>3.6</v>
      </c>
      <c r="J6015" s="28">
        <v>8.01</v>
      </c>
      <c r="K6015" s="28">
        <v>246.27</v>
      </c>
      <c r="L6015" s="28">
        <f>IF('Base de datos cruda'!L6015&lt;0,,'Base de datos cruda'!L6015)</f>
        <v>12.89</v>
      </c>
      <c r="M6015" s="28" t="str">
        <f>IF(TRIM(PROPER('Base de datos cruda'!M6015))="High","Alto",IF(TRIM(PROPER('Base de datos cruda'!M6015))="Medium","Medio","Bajo"))</f>
        <v>Alto</v>
      </c>
      <c r="N6015" s="29">
        <v>80.2329367276744</v>
      </c>
      <c r="O6015" s="32">
        <f t="shared" si="1"/>
        <v>80.23293673</v>
      </c>
      <c r="P6015" s="33">
        <f t="shared" si="2"/>
        <v>14.78</v>
      </c>
      <c r="Q6015" s="34">
        <f t="shared" si="3"/>
        <v>1.395864106</v>
      </c>
      <c r="R6015" s="35" t="str">
        <f t="shared" si="4"/>
        <v>Alto</v>
      </c>
      <c r="S6015" s="35" t="str">
        <f>IF(O6015="","",IF(O6015&gt;AVERAGE('Base de datos limpia'!$O$2:$O$8001),"Alto","Normal"))
</f>
        <v>Alto</v>
      </c>
      <c r="T6015" s="35" t="str">
        <f t="shared" si="5"/>
        <v>Gamer intensivo</v>
      </c>
      <c r="U6015" s="35"/>
    </row>
    <row r="6016">
      <c r="A6016" s="28">
        <v>6015.0</v>
      </c>
      <c r="B6016" s="28">
        <v>17.0</v>
      </c>
      <c r="C6016" s="28" t="str">
        <f>TRIM(PROPER('Base de datos cruda'!C6016))</f>
        <v>Male</v>
      </c>
      <c r="D6016" s="28">
        <v>2.71</v>
      </c>
      <c r="E6016" s="28">
        <v>3.47</v>
      </c>
      <c r="F6016" s="28">
        <v>8.23</v>
      </c>
      <c r="G6016" s="28">
        <v>61.18</v>
      </c>
      <c r="H6016" s="28" t="str">
        <f>TRIM(PROPER('Base de datos cruda'!H6016))</f>
        <v>Casual</v>
      </c>
      <c r="I6016" s="28">
        <v>2.71</v>
      </c>
      <c r="J6016" s="28">
        <v>7.5</v>
      </c>
      <c r="K6016" s="28">
        <v>300.63</v>
      </c>
      <c r="L6016" s="28">
        <f>IF('Base de datos cruda'!L6016&lt;0,,'Base de datos cruda'!L6016)</f>
        <v>7.06</v>
      </c>
      <c r="M6016" s="28" t="str">
        <f>IF(TRIM(PROPER('Base de datos cruda'!M6016))="High","Alto",IF(TRIM(PROPER('Base de datos cruda'!M6016))="Medium","Medio","Bajo"))</f>
        <v>Medio</v>
      </c>
      <c r="N6016" s="29">
        <v>59.71</v>
      </c>
      <c r="O6016" s="32">
        <f t="shared" si="1"/>
        <v>59.71</v>
      </c>
      <c r="P6016" s="33">
        <f t="shared" si="2"/>
        <v>10.21</v>
      </c>
      <c r="Q6016" s="34">
        <f t="shared" si="3"/>
        <v>1.280442804</v>
      </c>
      <c r="R6016" s="35" t="str">
        <f t="shared" si="4"/>
        <v>Medio</v>
      </c>
      <c r="S6016" s="35" t="str">
        <f>IF(O6016="","",IF(O6016&gt;AVERAGE('Base de datos limpia'!$O$2:$O$8001),"Alto","Normal"))
</f>
        <v>Normal</v>
      </c>
      <c r="T6016" s="35" t="str">
        <f t="shared" si="5"/>
        <v>Gamer moderado</v>
      </c>
      <c r="U6016" s="35"/>
    </row>
    <row r="6017">
      <c r="A6017" s="28">
        <v>6016.0</v>
      </c>
      <c r="B6017" s="28">
        <v>18.0</v>
      </c>
      <c r="C6017" s="28" t="str">
        <f>TRIM(PROPER('Base de datos cruda'!C6017))</f>
        <v>Female</v>
      </c>
      <c r="D6017" s="28">
        <v>6.35</v>
      </c>
      <c r="E6017" s="28">
        <v>2.96</v>
      </c>
      <c r="F6017" s="28">
        <v>7.62</v>
      </c>
      <c r="G6017" s="28">
        <v>70.65</v>
      </c>
      <c r="H6017" s="28" t="str">
        <f>TRIM(PROPER('Base de datos cruda'!H6017))</f>
        <v>Fps</v>
      </c>
      <c r="I6017" s="28">
        <v>1.98</v>
      </c>
      <c r="J6017" s="28">
        <v>9.74</v>
      </c>
      <c r="K6017" s="28">
        <v>234.74</v>
      </c>
      <c r="L6017" s="28">
        <f>IF('Base de datos cruda'!L6017&lt;0,,'Base de datos cruda'!L6017)</f>
        <v>11.54</v>
      </c>
      <c r="M6017" s="28" t="str">
        <f>IF(TRIM(PROPER('Base de datos cruda'!M6017))="High","Alto",IF(TRIM(PROPER('Base de datos cruda'!M6017))="Medium","Medio","Bajo"))</f>
        <v>Bajo</v>
      </c>
      <c r="N6017" s="29">
        <v>44.5104727951788</v>
      </c>
      <c r="O6017" s="32">
        <f t="shared" si="1"/>
        <v>44.5104728</v>
      </c>
      <c r="P6017" s="33">
        <f t="shared" si="2"/>
        <v>16.09</v>
      </c>
      <c r="Q6017" s="34">
        <f t="shared" si="3"/>
        <v>0.4661417323</v>
      </c>
      <c r="R6017" s="35" t="str">
        <f t="shared" si="4"/>
        <v>Bajo</v>
      </c>
      <c r="S6017" s="35" t="str">
        <f>IF(O6017="","",IF(O6017&gt;AVERAGE('Base de datos limpia'!$O$2:$O$8001),"Alto","Normal"))
</f>
        <v>Normal</v>
      </c>
      <c r="T6017" s="35" t="str">
        <f t="shared" si="5"/>
        <v>Gamer casual</v>
      </c>
      <c r="U6017" s="35"/>
    </row>
    <row r="6018">
      <c r="A6018" s="28">
        <v>6017.0</v>
      </c>
      <c r="B6018" s="28">
        <v>18.0</v>
      </c>
      <c r="C6018" s="28" t="str">
        <f>TRIM(PROPER('Base de datos cruda'!C6018))</f>
        <v>Female</v>
      </c>
      <c r="D6018" s="28">
        <v>1.7</v>
      </c>
      <c r="E6018" s="28">
        <v>2.93</v>
      </c>
      <c r="F6018" s="28">
        <v>8.53</v>
      </c>
      <c r="G6018" s="28">
        <v>89.16</v>
      </c>
      <c r="H6018" s="28" t="str">
        <f>TRIM(PROPER('Base de datos cruda'!H6018))</f>
        <v>Fps</v>
      </c>
      <c r="I6018" s="28">
        <v>0.02</v>
      </c>
      <c r="J6018" s="28">
        <v>3.0</v>
      </c>
      <c r="K6018" s="28">
        <v>304.63</v>
      </c>
      <c r="L6018" s="28">
        <f>IF('Base de datos cruda'!L6018&lt;0,,'Base de datos cruda'!L6018)</f>
        <v>3.42</v>
      </c>
      <c r="M6018" s="28" t="str">
        <f>IF(TRIM(PROPER('Base de datos cruda'!M6018))="High","Alto",IF(TRIM(PROPER('Base de datos cruda'!M6018))="Medium","Medio","Bajo"))</f>
        <v>Medio</v>
      </c>
      <c r="N6018" s="29">
        <v>75.28</v>
      </c>
      <c r="O6018" s="32">
        <f t="shared" si="1"/>
        <v>75.28</v>
      </c>
      <c r="P6018" s="33">
        <f t="shared" si="2"/>
        <v>4.7</v>
      </c>
      <c r="Q6018" s="34">
        <f t="shared" si="3"/>
        <v>1.723529412</v>
      </c>
      <c r="R6018" s="35" t="str">
        <f t="shared" si="4"/>
        <v>Alto</v>
      </c>
      <c r="S6018" s="35" t="str">
        <f>IF(O6018="","",IF(O6018&gt;AVERAGE('Base de datos limpia'!$O$2:$O$8001),"Alto","Normal"))
</f>
        <v>Alto</v>
      </c>
      <c r="T6018" s="35" t="str">
        <f t="shared" si="5"/>
        <v>Gamer casual</v>
      </c>
      <c r="U6018" s="35"/>
    </row>
    <row r="6019">
      <c r="A6019" s="28">
        <v>6018.0</v>
      </c>
      <c r="B6019" s="28">
        <v>23.0</v>
      </c>
      <c r="C6019" s="28" t="str">
        <f>TRIM(PROPER('Base de datos cruda'!C6019))</f>
        <v>Male</v>
      </c>
      <c r="D6019" s="28">
        <v>5.91</v>
      </c>
      <c r="E6019" s="28">
        <v>1.77</v>
      </c>
      <c r="F6019" s="28">
        <v>8.82</v>
      </c>
      <c r="G6019" s="28">
        <v>80.5</v>
      </c>
      <c r="H6019" s="28" t="str">
        <f>TRIM(PROPER('Base de datos cruda'!H6019))</f>
        <v>Fps</v>
      </c>
      <c r="I6019" s="28">
        <v>2.34</v>
      </c>
      <c r="J6019" s="28">
        <v>9.32</v>
      </c>
      <c r="K6019" s="28">
        <v>249.59</v>
      </c>
      <c r="L6019" s="28">
        <f>IF('Base de datos cruda'!L6019&lt;0,,'Base de datos cruda'!L6019)</f>
        <v>11.74</v>
      </c>
      <c r="M6019" s="28" t="str">
        <f>IF(TRIM(PROPER('Base de datos cruda'!M6019))="High","Alto",IF(TRIM(PROPER('Base de datos cruda'!M6019))="Medium","Medio","Bajo"))</f>
        <v>Bajo</v>
      </c>
      <c r="N6019" s="29">
        <v>39.61</v>
      </c>
      <c r="O6019" s="32">
        <f t="shared" si="1"/>
        <v>39.61</v>
      </c>
      <c r="P6019" s="33">
        <f t="shared" si="2"/>
        <v>15.23</v>
      </c>
      <c r="Q6019" s="34">
        <f t="shared" si="3"/>
        <v>0.2994923858</v>
      </c>
      <c r="R6019" s="35" t="str">
        <f t="shared" si="4"/>
        <v>Bajo</v>
      </c>
      <c r="S6019" s="35" t="str">
        <f>IF(O6019="","",IF(O6019&gt;AVERAGE('Base de datos limpia'!$O$2:$O$8001),"Alto","Normal"))
</f>
        <v>Normal</v>
      </c>
      <c r="T6019" s="35" t="str">
        <f t="shared" si="5"/>
        <v>Gamer casual</v>
      </c>
      <c r="U6019" s="35"/>
    </row>
    <row r="6020">
      <c r="A6020" s="28">
        <v>6019.0</v>
      </c>
      <c r="B6020" s="28">
        <v>22.0</v>
      </c>
      <c r="C6020" s="28" t="str">
        <f>TRIM(PROPER('Base de datos cruda'!C6020))</f>
        <v>Female</v>
      </c>
      <c r="D6020" s="28">
        <v>7.59</v>
      </c>
      <c r="E6020" s="28">
        <v>9.07</v>
      </c>
      <c r="F6020" s="28">
        <v>5.5</v>
      </c>
      <c r="G6020" s="28">
        <v>77.42</v>
      </c>
      <c r="H6020" s="28" t="str">
        <f>TRIM(PROPER('Base de datos cruda'!H6020))</f>
        <v>Casual</v>
      </c>
      <c r="I6020" s="28">
        <v>0.6</v>
      </c>
      <c r="J6020" s="28">
        <v>8.9</v>
      </c>
      <c r="K6020" s="28">
        <v>233.22</v>
      </c>
      <c r="L6020" s="28">
        <f>IF('Base de datos cruda'!L6020&lt;0,,'Base de datos cruda'!L6020)</f>
        <v>17.2</v>
      </c>
      <c r="M6020" s="28" t="str">
        <f>IF(TRIM(PROPER('Base de datos cruda'!M6020))="High","Alto",IF(TRIM(PROPER('Base de datos cruda'!M6020))="Medium","Medio","Bajo"))</f>
        <v>Alto</v>
      </c>
      <c r="N6020" s="29">
        <v>74.5440163191856</v>
      </c>
      <c r="O6020" s="32">
        <f t="shared" si="1"/>
        <v>74.54401632</v>
      </c>
      <c r="P6020" s="33">
        <f t="shared" si="2"/>
        <v>16.49</v>
      </c>
      <c r="Q6020" s="34">
        <f t="shared" si="3"/>
        <v>1.194993412</v>
      </c>
      <c r="R6020" s="35" t="str">
        <f t="shared" si="4"/>
        <v>Alto</v>
      </c>
      <c r="S6020" s="35" t="str">
        <f>IF(O6020="","",IF(O6020&gt;AVERAGE('Base de datos limpia'!$O$2:$O$8001),"Alto","Normal"))
</f>
        <v>Alto</v>
      </c>
      <c r="T6020" s="35" t="str">
        <f t="shared" si="5"/>
        <v>Gamer intensivo</v>
      </c>
      <c r="U6020" s="35"/>
    </row>
    <row r="6021">
      <c r="A6021" s="28">
        <v>6020.0</v>
      </c>
      <c r="B6021" s="28">
        <v>21.0</v>
      </c>
      <c r="C6021" s="28" t="str">
        <f>TRIM(PROPER('Base de datos cruda'!C6021))</f>
        <v>Male</v>
      </c>
      <c r="D6021" s="28">
        <v>0.11</v>
      </c>
      <c r="E6021" s="28">
        <v>9.82</v>
      </c>
      <c r="F6021" s="28">
        <v>6.65</v>
      </c>
      <c r="G6021" s="28">
        <v>72.55</v>
      </c>
      <c r="H6021" s="28" t="str">
        <f>TRIM(PROPER('Base de datos cruda'!H6021))</f>
        <v>Rpg</v>
      </c>
      <c r="I6021" s="28">
        <v>4.61</v>
      </c>
      <c r="J6021" s="28">
        <v>2.84</v>
      </c>
      <c r="K6021" s="28">
        <v>330.17</v>
      </c>
      <c r="L6021" s="28" t="str">
        <f>IF('Base de datos cruda'!L6021&lt;0,,'Base de datos cruda'!L6021)</f>
        <v/>
      </c>
      <c r="M6021" s="28" t="str">
        <f>IF(TRIM(PROPER('Base de datos cruda'!M6021))="High","Alto",IF(TRIM(PROPER('Base de datos cruda'!M6021))="Medium","Medio","Bajo"))</f>
        <v>Medio</v>
      </c>
      <c r="N6021" s="29">
        <v>100.0</v>
      </c>
      <c r="O6021" s="32">
        <f t="shared" si="1"/>
        <v>100</v>
      </c>
      <c r="P6021" s="33">
        <f t="shared" si="2"/>
        <v>2.95</v>
      </c>
      <c r="Q6021" s="34">
        <f t="shared" si="3"/>
        <v>89.27272727</v>
      </c>
      <c r="R6021" s="35" t="str">
        <f t="shared" si="4"/>
        <v>Alto</v>
      </c>
      <c r="S6021" s="35" t="str">
        <f>IF(O6021="","",IF(O6021&gt;AVERAGE('Base de datos limpia'!$O$2:$O$8001),"Alto","Normal"))
</f>
        <v>Alto</v>
      </c>
      <c r="T6021" s="35" t="str">
        <f t="shared" si="5"/>
        <v>Gamer intensivo</v>
      </c>
      <c r="U6021" s="35"/>
    </row>
    <row r="6022">
      <c r="A6022" s="28">
        <v>6021.0</v>
      </c>
      <c r="B6022" s="28">
        <v>19.0</v>
      </c>
      <c r="C6022" s="28" t="str">
        <f>TRIM(PROPER('Base de datos cruda'!C6022))</f>
        <v>Female</v>
      </c>
      <c r="D6022" s="28">
        <v>3.52</v>
      </c>
      <c r="E6022" s="28">
        <v>9.59</v>
      </c>
      <c r="F6022" s="28">
        <v>7.16</v>
      </c>
      <c r="G6022" s="28">
        <v>84.28</v>
      </c>
      <c r="H6022" s="28" t="str">
        <f>TRIM(PROPER('Base de datos cruda'!H6022))</f>
        <v>Casual</v>
      </c>
      <c r="I6022" s="28">
        <v>4.61</v>
      </c>
      <c r="J6022" s="28">
        <v>5.31</v>
      </c>
      <c r="K6022" s="28">
        <v>276.24</v>
      </c>
      <c r="L6022" s="28">
        <f>IF('Base de datos cruda'!L6022&lt;0,,'Base de datos cruda'!L6022)</f>
        <v>7.44</v>
      </c>
      <c r="M6022" s="28" t="str">
        <f>IF(TRIM(PROPER('Base de datos cruda'!M6022))="High","Alto",IF(TRIM(PROPER('Base de datos cruda'!M6022))="Medium","Medio","Bajo"))</f>
        <v>Medio</v>
      </c>
      <c r="N6022" s="29">
        <v>95.45</v>
      </c>
      <c r="O6022" s="32">
        <f t="shared" si="1"/>
        <v>95.45</v>
      </c>
      <c r="P6022" s="33">
        <f t="shared" si="2"/>
        <v>8.83</v>
      </c>
      <c r="Q6022" s="34">
        <f t="shared" si="3"/>
        <v>2.724431818</v>
      </c>
      <c r="R6022" s="35" t="str">
        <f t="shared" si="4"/>
        <v>Alto</v>
      </c>
      <c r="S6022" s="35" t="str">
        <f>IF(O6022="","",IF(O6022&gt;AVERAGE('Base de datos limpia'!$O$2:$O$8001),"Alto","Normal"))
</f>
        <v>Alto</v>
      </c>
      <c r="T6022" s="35" t="str">
        <f t="shared" si="5"/>
        <v>Gamer intensivo</v>
      </c>
      <c r="U6022" s="35"/>
    </row>
    <row r="6023">
      <c r="A6023" s="28">
        <v>6022.0</v>
      </c>
      <c r="B6023" s="28">
        <v>24.0</v>
      </c>
      <c r="C6023" s="28" t="str">
        <f>TRIM(PROPER('Base de datos cruda'!C6023))</f>
        <v>Male</v>
      </c>
      <c r="D6023" s="28">
        <v>5.18</v>
      </c>
      <c r="E6023" s="28">
        <v>8.67</v>
      </c>
      <c r="F6023" s="28">
        <v>4.82</v>
      </c>
      <c r="G6023" s="28">
        <v>98.66</v>
      </c>
      <c r="H6023" s="28" t="str">
        <f>TRIM(PROPER('Base de datos cruda'!H6023))</f>
        <v>Fps</v>
      </c>
      <c r="I6023" s="28">
        <v>4.02</v>
      </c>
      <c r="J6023" s="28">
        <v>7.28</v>
      </c>
      <c r="K6023" s="28">
        <v>250.87</v>
      </c>
      <c r="L6023" s="28">
        <f>IF('Base de datos cruda'!L6023&lt;0,,'Base de datos cruda'!L6023)</f>
        <v>9.47</v>
      </c>
      <c r="M6023" s="28" t="str">
        <f>IF(TRIM(PROPER('Base de datos cruda'!M6023))="High","Alto",IF(TRIM(PROPER('Base de datos cruda'!M6023))="Medium","Medio","Bajo"))</f>
        <v>Alto</v>
      </c>
      <c r="N6023" s="29">
        <v>87.1107518618397</v>
      </c>
      <c r="O6023" s="32">
        <f t="shared" si="1"/>
        <v>87.11075186</v>
      </c>
      <c r="P6023" s="33">
        <f t="shared" si="2"/>
        <v>12.46</v>
      </c>
      <c r="Q6023" s="34">
        <f t="shared" si="3"/>
        <v>1.673745174</v>
      </c>
      <c r="R6023" s="35" t="str">
        <f t="shared" si="4"/>
        <v>Alto</v>
      </c>
      <c r="S6023" s="35" t="str">
        <f>IF(O6023="","",IF(O6023&gt;AVERAGE('Base de datos limpia'!$O$2:$O$8001),"Alto","Normal"))
</f>
        <v>Alto</v>
      </c>
      <c r="T6023" s="35" t="str">
        <f t="shared" si="5"/>
        <v>Gamer intensivo</v>
      </c>
      <c r="U6023" s="35"/>
    </row>
    <row r="6024">
      <c r="A6024" s="28">
        <v>6023.0</v>
      </c>
      <c r="B6024" s="28">
        <v>16.0</v>
      </c>
      <c r="C6024" s="28" t="str">
        <f>TRIM(PROPER('Base de datos cruda'!C6024))</f>
        <v>Female</v>
      </c>
      <c r="D6024" s="28">
        <v>5.61</v>
      </c>
      <c r="E6024" s="28">
        <v>8.62</v>
      </c>
      <c r="F6024" s="28">
        <v>4.27</v>
      </c>
      <c r="G6024" s="28">
        <v>96.04</v>
      </c>
      <c r="H6024" s="28" t="str">
        <f>TRIM(PROPER('Base de datos cruda'!H6024))</f>
        <v>Casual</v>
      </c>
      <c r="I6024" s="28">
        <v>0.79</v>
      </c>
      <c r="J6024" s="28">
        <v>7.59</v>
      </c>
      <c r="K6024" s="28">
        <v>242.17</v>
      </c>
      <c r="L6024" s="28">
        <f>IF('Base de datos cruda'!L6024&lt;0,,'Base de datos cruda'!L6024)</f>
        <v>12.22</v>
      </c>
      <c r="M6024" s="28" t="str">
        <f>IF(TRIM(PROPER('Base de datos cruda'!M6024))="High","Alto",IF(TRIM(PROPER('Base de datos cruda'!M6024))="Medium","Medio","Bajo"))</f>
        <v>Alto</v>
      </c>
      <c r="N6024" s="29">
        <v>79.0614755848767</v>
      </c>
      <c r="O6024" s="32">
        <f t="shared" si="1"/>
        <v>79.06147558</v>
      </c>
      <c r="P6024" s="33">
        <f t="shared" si="2"/>
        <v>13.2</v>
      </c>
      <c r="Q6024" s="34">
        <f t="shared" si="3"/>
        <v>1.536541889</v>
      </c>
      <c r="R6024" s="35" t="str">
        <f t="shared" si="4"/>
        <v>Alto</v>
      </c>
      <c r="S6024" s="35" t="str">
        <f>IF(O6024="","",IF(O6024&gt;AVERAGE('Base de datos limpia'!$O$2:$O$8001),"Alto","Normal"))
</f>
        <v>Alto</v>
      </c>
      <c r="T6024" s="35" t="str">
        <f t="shared" si="5"/>
        <v>Gamer intensivo</v>
      </c>
      <c r="U6024" s="35"/>
    </row>
    <row r="6025">
      <c r="A6025" s="28">
        <v>6024.0</v>
      </c>
      <c r="B6025" s="28">
        <v>17.0</v>
      </c>
      <c r="C6025" s="28" t="str">
        <f>TRIM(PROPER('Base de datos cruda'!C6025))</f>
        <v>Other</v>
      </c>
      <c r="D6025" s="28">
        <v>1.41</v>
      </c>
      <c r="E6025" s="28">
        <v>6.95</v>
      </c>
      <c r="F6025" s="28">
        <v>8.34</v>
      </c>
      <c r="G6025" s="28">
        <v>61.22</v>
      </c>
      <c r="H6025" s="28" t="str">
        <f>TRIM(PROPER('Base de datos cruda'!H6025))</f>
        <v>Fps</v>
      </c>
      <c r="I6025" s="28">
        <v>0.74</v>
      </c>
      <c r="J6025" s="28">
        <v>4.27</v>
      </c>
      <c r="K6025" s="28">
        <v>320.62</v>
      </c>
      <c r="L6025" s="28">
        <f>IF('Base de datos cruda'!L6025&lt;0,,'Base de datos cruda'!L6025)</f>
        <v>8.96</v>
      </c>
      <c r="M6025" s="28" t="str">
        <f>IF(TRIM(PROPER('Base de datos cruda'!M6025))="High","Alto",IF(TRIM(PROPER('Base de datos cruda'!M6025))="Medium","Medio","Bajo"))</f>
        <v>Medio</v>
      </c>
      <c r="N6025" s="29">
        <v>96.02</v>
      </c>
      <c r="O6025" s="32">
        <f t="shared" si="1"/>
        <v>96.02</v>
      </c>
      <c r="P6025" s="33">
        <f t="shared" si="2"/>
        <v>5.68</v>
      </c>
      <c r="Q6025" s="34">
        <f t="shared" si="3"/>
        <v>4.929078014</v>
      </c>
      <c r="R6025" s="35" t="str">
        <f t="shared" si="4"/>
        <v>Alto</v>
      </c>
      <c r="S6025" s="35" t="str">
        <f>IF(O6025="","",IF(O6025&gt;AVERAGE('Base de datos limpia'!$O$2:$O$8001),"Alto","Normal"))
</f>
        <v>Alto</v>
      </c>
      <c r="T6025" s="35" t="str">
        <f t="shared" si="5"/>
        <v>Gamer intensivo</v>
      </c>
      <c r="U6025" s="35"/>
    </row>
    <row r="6026">
      <c r="A6026" s="28">
        <v>6025.0</v>
      </c>
      <c r="B6026" s="28">
        <v>19.0</v>
      </c>
      <c r="C6026" s="28" t="str">
        <f>TRIM(PROPER('Base de datos cruda'!C6026))</f>
        <v>Female</v>
      </c>
      <c r="D6026" s="28">
        <v>7.78</v>
      </c>
      <c r="E6026" s="28">
        <v>8.44</v>
      </c>
      <c r="F6026" s="28">
        <v>6.68</v>
      </c>
      <c r="G6026" s="28">
        <v>79.24</v>
      </c>
      <c r="H6026" s="28" t="str">
        <f>TRIM(PROPER('Base de datos cruda'!H6026))</f>
        <v>Fps</v>
      </c>
      <c r="I6026" s="28">
        <v>2.82</v>
      </c>
      <c r="J6026" s="28">
        <v>9.32</v>
      </c>
      <c r="K6026" s="28">
        <v>226.22</v>
      </c>
      <c r="L6026" s="28">
        <f>IF('Base de datos cruda'!L6026&lt;0,,'Base de datos cruda'!L6026)</f>
        <v>19.68</v>
      </c>
      <c r="M6026" s="28" t="str">
        <f>IF(TRIM(PROPER('Base de datos cruda'!M6026))="High","Alto",IF(TRIM(PROPER('Base de datos cruda'!M6026))="Medium","Medio","Bajo"))</f>
        <v>Bajo</v>
      </c>
      <c r="N6026" s="29">
        <v>78.0363126915663</v>
      </c>
      <c r="O6026" s="32">
        <f t="shared" si="1"/>
        <v>78.03631269</v>
      </c>
      <c r="P6026" s="33">
        <f t="shared" si="2"/>
        <v>17.1</v>
      </c>
      <c r="Q6026" s="34">
        <f t="shared" si="3"/>
        <v>1.084832905</v>
      </c>
      <c r="R6026" s="35" t="str">
        <f t="shared" si="4"/>
        <v>Alto</v>
      </c>
      <c r="S6026" s="35" t="str">
        <f>IF(O6026="","",IF(O6026&gt;AVERAGE('Base de datos limpia'!$O$2:$O$8001),"Alto","Normal"))
</f>
        <v>Alto</v>
      </c>
      <c r="T6026" s="35" t="str">
        <f t="shared" si="5"/>
        <v>Gamer intensivo</v>
      </c>
      <c r="U6026" s="35"/>
    </row>
    <row r="6027">
      <c r="A6027" s="28">
        <v>6026.0</v>
      </c>
      <c r="B6027" s="28">
        <v>18.0</v>
      </c>
      <c r="C6027" s="28" t="str">
        <f>TRIM(PROPER('Base de datos cruda'!C6027))</f>
        <v>Male</v>
      </c>
      <c r="D6027" s="28">
        <v>4.92</v>
      </c>
      <c r="E6027" s="28">
        <v>2.88</v>
      </c>
      <c r="F6027" s="28">
        <v>6.85</v>
      </c>
      <c r="G6027" s="28">
        <v>73.18</v>
      </c>
      <c r="H6027" s="28" t="str">
        <f>TRIM(PROPER('Base de datos cruda'!H6027))</f>
        <v>Rpg</v>
      </c>
      <c r="I6027" s="28">
        <v>3.64</v>
      </c>
      <c r="J6027" s="28">
        <v>8.56</v>
      </c>
      <c r="K6027" s="28">
        <v>247.28</v>
      </c>
      <c r="L6027" s="28">
        <f>IF('Base de datos cruda'!L6027&lt;0,,'Base de datos cruda'!L6027)</f>
        <v>10.67</v>
      </c>
      <c r="M6027" s="28" t="str">
        <f>IF(TRIM(PROPER('Base de datos cruda'!M6027))="High","Alto",IF(TRIM(PROPER('Base de datos cruda'!M6027))="Medium","Medio","Bajo"))</f>
        <v>Medio</v>
      </c>
      <c r="N6027" s="29">
        <v>37.27</v>
      </c>
      <c r="O6027" s="32">
        <f t="shared" si="1"/>
        <v>37.27</v>
      </c>
      <c r="P6027" s="33">
        <f t="shared" si="2"/>
        <v>13.48</v>
      </c>
      <c r="Q6027" s="34">
        <f t="shared" si="3"/>
        <v>0.5853658537</v>
      </c>
      <c r="R6027" s="35" t="str">
        <f t="shared" si="4"/>
        <v>Bajo</v>
      </c>
      <c r="S6027" s="35" t="str">
        <f>IF(O6027="","",IF(O6027&gt;AVERAGE('Base de datos limpia'!$O$2:$O$8001),"Alto","Normal"))
</f>
        <v>Normal</v>
      </c>
      <c r="T6027" s="35" t="str">
        <f t="shared" si="5"/>
        <v>Gamer casual</v>
      </c>
      <c r="U6027" s="35"/>
    </row>
    <row r="6028">
      <c r="A6028" s="28">
        <v>6027.0</v>
      </c>
      <c r="B6028" s="28">
        <v>16.0</v>
      </c>
      <c r="C6028" s="28" t="str">
        <f>TRIM(PROPER('Base de datos cruda'!C6028))</f>
        <v>Female</v>
      </c>
      <c r="D6028" s="28">
        <v>1.31</v>
      </c>
      <c r="E6028" s="28">
        <v>4.49</v>
      </c>
      <c r="F6028" s="28">
        <v>6.77</v>
      </c>
      <c r="G6028" s="28">
        <v>80.42</v>
      </c>
      <c r="H6028" s="28" t="str">
        <f>TRIM(PROPER('Base de datos cruda'!H6028))</f>
        <v>Rpg</v>
      </c>
      <c r="I6028" s="28">
        <v>4.52</v>
      </c>
      <c r="J6028" s="28">
        <v>4.35</v>
      </c>
      <c r="K6028" s="28">
        <v>318.11</v>
      </c>
      <c r="L6028" s="28">
        <f>IF('Base de datos cruda'!L6028&lt;0,,'Base de datos cruda'!L6028)</f>
        <v>3.77</v>
      </c>
      <c r="M6028" s="28" t="str">
        <f>IF(TRIM(PROPER('Base de datos cruda'!M6028))="High","Alto",IF(TRIM(PROPER('Base de datos cruda'!M6028))="Medium","Medio","Bajo"))</f>
        <v>Medio</v>
      </c>
      <c r="N6028" s="29">
        <v>93.9267381983898</v>
      </c>
      <c r="O6028" s="32">
        <f t="shared" si="1"/>
        <v>93.9267382</v>
      </c>
      <c r="P6028" s="33">
        <f t="shared" si="2"/>
        <v>5.66</v>
      </c>
      <c r="Q6028" s="34">
        <f t="shared" si="3"/>
        <v>3.427480916</v>
      </c>
      <c r="R6028" s="35" t="str">
        <f t="shared" si="4"/>
        <v>Alto</v>
      </c>
      <c r="S6028" s="35" t="str">
        <f>IF(O6028="","",IF(O6028&gt;AVERAGE('Base de datos limpia'!$O$2:$O$8001),"Alto","Normal"))
</f>
        <v>Alto</v>
      </c>
      <c r="T6028" s="35" t="str">
        <f t="shared" si="5"/>
        <v>Gamer moderado</v>
      </c>
      <c r="U6028" s="35"/>
    </row>
    <row r="6029">
      <c r="A6029" s="28">
        <v>6028.0</v>
      </c>
      <c r="B6029" s="28">
        <v>20.0</v>
      </c>
      <c r="C6029" s="28" t="str">
        <f>TRIM(PROPER('Base de datos cruda'!C6029))</f>
        <v>Male</v>
      </c>
      <c r="D6029" s="28">
        <v>0.16</v>
      </c>
      <c r="E6029" s="28">
        <v>6.77</v>
      </c>
      <c r="F6029" s="28">
        <v>7.77</v>
      </c>
      <c r="G6029" s="28">
        <v>84.25</v>
      </c>
      <c r="H6029" s="28" t="str">
        <f>TRIM(PROPER('Base de datos cruda'!H6029))</f>
        <v>Rpg</v>
      </c>
      <c r="I6029" s="28">
        <v>4.47</v>
      </c>
      <c r="J6029" s="28">
        <v>5.36</v>
      </c>
      <c r="K6029" s="28">
        <v>300.98</v>
      </c>
      <c r="L6029" s="28">
        <f>IF('Base de datos cruda'!L6029&lt;0,,'Base de datos cruda'!L6029)</f>
        <v>1.24</v>
      </c>
      <c r="M6029" s="28" t="str">
        <f>IF(TRIM(PROPER('Base de datos cruda'!M6029))="High","Alto",IF(TRIM(PROPER('Base de datos cruda'!M6029))="Medium","Medio","Bajo"))</f>
        <v>Medio</v>
      </c>
      <c r="N6029" s="29">
        <v>104.559500128441</v>
      </c>
      <c r="O6029" s="33" t="str">
        <f t="shared" si="1"/>
        <v/>
      </c>
      <c r="P6029" s="33">
        <f t="shared" si="2"/>
        <v>5.52</v>
      </c>
      <c r="Q6029" s="34">
        <f t="shared" si="3"/>
        <v>42.3125</v>
      </c>
      <c r="R6029" s="35" t="str">
        <f t="shared" si="4"/>
        <v>Alto</v>
      </c>
      <c r="S6029" s="35" t="str">
        <f>IF(O6029="","",IF(O6029&gt;AVERAGE('Base de datos limpia'!$O$2:$O$8001),"Alto","Normal"))
</f>
        <v/>
      </c>
      <c r="T6029" s="35" t="str">
        <f t="shared" si="5"/>
        <v>Gamer intensivo</v>
      </c>
      <c r="U6029" s="35"/>
    </row>
    <row r="6030">
      <c r="A6030" s="28">
        <v>6029.0</v>
      </c>
      <c r="B6030" s="28">
        <v>22.0</v>
      </c>
      <c r="C6030" s="28" t="str">
        <f>TRIM(PROPER('Base de datos cruda'!C6030))</f>
        <v>Female</v>
      </c>
      <c r="D6030" s="28">
        <v>6.27</v>
      </c>
      <c r="E6030" s="28">
        <v>8.87</v>
      </c>
      <c r="F6030" s="28">
        <v>4.73</v>
      </c>
      <c r="G6030" s="28">
        <v>68.0</v>
      </c>
      <c r="H6030" s="28" t="str">
        <f>TRIM(PROPER('Base de datos cruda'!H6030))</f>
        <v>Casual</v>
      </c>
      <c r="I6030" s="28">
        <v>0.78</v>
      </c>
      <c r="J6030" s="28">
        <v>11.4</v>
      </c>
      <c r="K6030" s="28">
        <v>229.26</v>
      </c>
      <c r="L6030" s="28">
        <f>IF('Base de datos cruda'!L6030&lt;0,,'Base de datos cruda'!L6030)</f>
        <v>14.8</v>
      </c>
      <c r="M6030" s="28" t="str">
        <f>IF(TRIM(PROPER('Base de datos cruda'!M6030))="High","Alto",IF(TRIM(PROPER('Base de datos cruda'!M6030))="Medium","Medio","Bajo"))</f>
        <v>Alto</v>
      </c>
      <c r="N6030" s="29">
        <v>78.2997368772902</v>
      </c>
      <c r="O6030" s="32">
        <f t="shared" si="1"/>
        <v>78.29973688</v>
      </c>
      <c r="P6030" s="33">
        <f t="shared" si="2"/>
        <v>17.67</v>
      </c>
      <c r="Q6030" s="34">
        <f t="shared" si="3"/>
        <v>1.414673046</v>
      </c>
      <c r="R6030" s="35" t="str">
        <f t="shared" si="4"/>
        <v>Alto</v>
      </c>
      <c r="S6030" s="35" t="str">
        <f>IF(O6030="","",IF(O6030&gt;AVERAGE('Base de datos limpia'!$O$2:$O$8001),"Alto","Normal"))
</f>
        <v>Alto</v>
      </c>
      <c r="T6030" s="35" t="str">
        <f t="shared" si="5"/>
        <v>Gamer intensivo</v>
      </c>
      <c r="U6030" s="35"/>
    </row>
    <row r="6031">
      <c r="A6031" s="28">
        <v>6030.0</v>
      </c>
      <c r="B6031" s="28">
        <v>17.0</v>
      </c>
      <c r="C6031" s="28" t="str">
        <f>TRIM(PROPER('Base de datos cruda'!C6031))</f>
        <v>Male</v>
      </c>
      <c r="D6031" s="28">
        <v>0.64</v>
      </c>
      <c r="E6031" s="28">
        <v>6.94</v>
      </c>
      <c r="F6031" s="28">
        <v>7.07</v>
      </c>
      <c r="G6031" s="28">
        <v>91.26</v>
      </c>
      <c r="H6031" s="28" t="str">
        <f>TRIM(PROPER('Base de datos cruda'!H6031))</f>
        <v>Fps</v>
      </c>
      <c r="I6031" s="28">
        <v>4.98</v>
      </c>
      <c r="J6031" s="28">
        <v>5.76</v>
      </c>
      <c r="K6031" s="28">
        <v>309.16</v>
      </c>
      <c r="L6031" s="28">
        <f>IF('Base de datos cruda'!L6031&lt;0,,'Base de datos cruda'!L6031)</f>
        <v>5.31</v>
      </c>
      <c r="M6031" s="28" t="str">
        <f>IF(TRIM(PROPER('Base de datos cruda'!M6031))="High","Alto",IF(TRIM(PROPER('Base de datos cruda'!M6031))="Medium","Medio","Bajo"))</f>
        <v>Medio</v>
      </c>
      <c r="N6031" s="29">
        <v>97.96</v>
      </c>
      <c r="O6031" s="32">
        <f t="shared" si="1"/>
        <v>97.96</v>
      </c>
      <c r="P6031" s="33">
        <f t="shared" si="2"/>
        <v>6.4</v>
      </c>
      <c r="Q6031" s="34">
        <f t="shared" si="3"/>
        <v>10.84375</v>
      </c>
      <c r="R6031" s="35" t="str">
        <f t="shared" si="4"/>
        <v>Alto</v>
      </c>
      <c r="S6031" s="35" t="str">
        <f>IF(O6031="","",IF(O6031&gt;AVERAGE('Base de datos limpia'!$O$2:$O$8001),"Alto","Normal"))
</f>
        <v>Alto</v>
      </c>
      <c r="T6031" s="35" t="str">
        <f t="shared" si="5"/>
        <v>Gamer intensivo</v>
      </c>
      <c r="U6031" s="35"/>
    </row>
    <row r="6032">
      <c r="A6032" s="28">
        <v>6031.0</v>
      </c>
      <c r="B6032" s="28">
        <v>20.0</v>
      </c>
      <c r="C6032" s="28" t="str">
        <f>TRIM(PROPER('Base de datos cruda'!C6032))</f>
        <v>Male</v>
      </c>
      <c r="D6032" s="28">
        <v>1.13</v>
      </c>
      <c r="E6032" s="28">
        <v>8.55</v>
      </c>
      <c r="F6032" s="28">
        <v>6.35</v>
      </c>
      <c r="G6032" s="28">
        <v>79.0</v>
      </c>
      <c r="H6032" s="28" t="str">
        <f>TRIM(PROPER('Base de datos cruda'!H6032))</f>
        <v>Fps</v>
      </c>
      <c r="I6032" s="28">
        <v>0.78</v>
      </c>
      <c r="J6032" s="28">
        <v>4.48</v>
      </c>
      <c r="K6032" s="28">
        <v>300.97</v>
      </c>
      <c r="L6032" s="28">
        <f>IF('Base de datos cruda'!L6032&lt;0,,'Base de datos cruda'!L6032)</f>
        <v>1.31</v>
      </c>
      <c r="M6032" s="28" t="str">
        <f>IF(TRIM(PROPER('Base de datos cruda'!M6032))="High","Alto",IF(TRIM(PROPER('Base de datos cruda'!M6032))="Medium","Medio","Bajo"))</f>
        <v>Medio</v>
      </c>
      <c r="N6032" s="29">
        <v>100.0</v>
      </c>
      <c r="O6032" s="32">
        <f t="shared" si="1"/>
        <v>100</v>
      </c>
      <c r="P6032" s="33">
        <f t="shared" si="2"/>
        <v>5.61</v>
      </c>
      <c r="Q6032" s="34">
        <f t="shared" si="3"/>
        <v>7.566371681</v>
      </c>
      <c r="R6032" s="35" t="str">
        <f t="shared" si="4"/>
        <v>Alto</v>
      </c>
      <c r="S6032" s="35" t="str">
        <f>IF(O6032="","",IF(O6032&gt;AVERAGE('Base de datos limpia'!$O$2:$O$8001),"Alto","Normal"))
</f>
        <v>Alto</v>
      </c>
      <c r="T6032" s="35" t="str">
        <f t="shared" si="5"/>
        <v>Gamer intensivo</v>
      </c>
      <c r="U6032" s="35"/>
    </row>
    <row r="6033">
      <c r="A6033" s="28">
        <v>6032.0</v>
      </c>
      <c r="B6033" s="28">
        <v>21.0</v>
      </c>
      <c r="C6033" s="28" t="str">
        <f>TRIM(PROPER('Base de datos cruda'!C6033))</f>
        <v>Male</v>
      </c>
      <c r="D6033" s="28">
        <v>4.6</v>
      </c>
      <c r="E6033" s="28">
        <v>5.27</v>
      </c>
      <c r="F6033" s="28">
        <v>8.48</v>
      </c>
      <c r="G6033" s="28">
        <v>99.68</v>
      </c>
      <c r="H6033" s="28" t="str">
        <f>TRIM(PROPER('Base de datos cruda'!H6033))</f>
        <v>Rpg</v>
      </c>
      <c r="I6033" s="28">
        <v>4.2</v>
      </c>
      <c r="J6033" s="28">
        <v>7.05</v>
      </c>
      <c r="K6033" s="28">
        <v>267.92</v>
      </c>
      <c r="L6033" s="28">
        <f>IF('Base de datos cruda'!L6033&lt;0,,'Base de datos cruda'!L6033)</f>
        <v>13.56</v>
      </c>
      <c r="M6033" s="28" t="str">
        <f>IF(TRIM(PROPER('Base de datos cruda'!M6033))="High","Alto",IF(TRIM(PROPER('Base de datos cruda'!M6033))="Medium","Medio","Bajo"))</f>
        <v>Medio</v>
      </c>
      <c r="N6033" s="29">
        <v>80.82</v>
      </c>
      <c r="O6033" s="32">
        <f t="shared" si="1"/>
        <v>80.82</v>
      </c>
      <c r="P6033" s="33">
        <f t="shared" si="2"/>
        <v>11.65</v>
      </c>
      <c r="Q6033" s="34">
        <f t="shared" si="3"/>
        <v>1.145652174</v>
      </c>
      <c r="R6033" s="35" t="str">
        <f t="shared" si="4"/>
        <v>Alto</v>
      </c>
      <c r="S6033" s="35" t="str">
        <f>IF(O6033="","",IF(O6033&gt;AVERAGE('Base de datos limpia'!$O$2:$O$8001),"Alto","Normal"))
</f>
        <v>Alto</v>
      </c>
      <c r="T6033" s="35" t="str">
        <f t="shared" si="5"/>
        <v>Gamer moderado</v>
      </c>
      <c r="U6033" s="35"/>
    </row>
    <row r="6034">
      <c r="A6034" s="28">
        <v>6033.0</v>
      </c>
      <c r="B6034" s="28">
        <v>22.0</v>
      </c>
      <c r="C6034" s="28" t="str">
        <f>TRIM(PROPER('Base de datos cruda'!C6034))</f>
        <v>Male</v>
      </c>
      <c r="D6034" s="28">
        <v>4.83</v>
      </c>
      <c r="E6034" s="28">
        <v>7.46</v>
      </c>
      <c r="F6034" s="28">
        <v>6.6</v>
      </c>
      <c r="G6034" s="28">
        <v>61.01</v>
      </c>
      <c r="H6034" s="28" t="str">
        <f>TRIM(PROPER('Base de datos cruda'!H6034))</f>
        <v>Casual</v>
      </c>
      <c r="I6034" s="28">
        <v>2.93</v>
      </c>
      <c r="J6034" s="28">
        <v>7.91</v>
      </c>
      <c r="K6034" s="28">
        <v>242.78</v>
      </c>
      <c r="L6034" s="28">
        <f>IF('Base de datos cruda'!L6034&lt;0,,'Base de datos cruda'!L6034)</f>
        <v>13.03</v>
      </c>
      <c r="M6034" s="28" t="str">
        <f>IF(TRIM(PROPER('Base de datos cruda'!M6034))="High","Alto",IF(TRIM(PROPER('Base de datos cruda'!M6034))="Medium","Medio","Bajo"))</f>
        <v>Medio</v>
      </c>
      <c r="N6034" s="29">
        <v>74.38</v>
      </c>
      <c r="O6034" s="32">
        <f t="shared" si="1"/>
        <v>74.38</v>
      </c>
      <c r="P6034" s="33">
        <f t="shared" si="2"/>
        <v>12.74</v>
      </c>
      <c r="Q6034" s="34">
        <f t="shared" si="3"/>
        <v>1.544513458</v>
      </c>
      <c r="R6034" s="35" t="str">
        <f t="shared" si="4"/>
        <v>Alto</v>
      </c>
      <c r="S6034" s="35" t="str">
        <f>IF(O6034="","",IF(O6034&gt;AVERAGE('Base de datos limpia'!$O$2:$O$8001),"Alto","Normal"))
</f>
        <v>Alto</v>
      </c>
      <c r="T6034" s="35" t="str">
        <f t="shared" si="5"/>
        <v>Gamer intensivo</v>
      </c>
      <c r="U6034" s="35"/>
    </row>
    <row r="6035">
      <c r="A6035" s="28">
        <v>6034.0</v>
      </c>
      <c r="B6035" s="28">
        <v>16.0</v>
      </c>
      <c r="C6035" s="28" t="str">
        <f>TRIM(PROPER('Base de datos cruda'!C6035))</f>
        <v>Female</v>
      </c>
      <c r="D6035" s="28">
        <v>5.5</v>
      </c>
      <c r="E6035" s="28">
        <v>9.82</v>
      </c>
      <c r="F6035" s="28">
        <v>8.71</v>
      </c>
      <c r="G6035" s="28">
        <v>67.59</v>
      </c>
      <c r="H6035" s="28" t="str">
        <f>TRIM(PROPER('Base de datos cruda'!H6035))</f>
        <v>Casual</v>
      </c>
      <c r="I6035" s="28">
        <v>3.39</v>
      </c>
      <c r="J6035" s="28">
        <v>9.94</v>
      </c>
      <c r="K6035" s="28">
        <v>257.26</v>
      </c>
      <c r="L6035" s="28">
        <f>IF('Base de datos cruda'!L6035&lt;0,,'Base de datos cruda'!L6035)</f>
        <v>14.96</v>
      </c>
      <c r="M6035" s="28" t="str">
        <f>IF(TRIM(PROPER('Base de datos cruda'!M6035))="High","Alto",IF(TRIM(PROPER('Base de datos cruda'!M6035))="Medium","Medio","Bajo"))</f>
        <v>Bajo</v>
      </c>
      <c r="N6035" s="29">
        <v>97.2691821766491</v>
      </c>
      <c r="O6035" s="32">
        <f t="shared" si="1"/>
        <v>97.26918218</v>
      </c>
      <c r="P6035" s="33">
        <f t="shared" si="2"/>
        <v>15.44</v>
      </c>
      <c r="Q6035" s="34">
        <f t="shared" si="3"/>
        <v>1.785454545</v>
      </c>
      <c r="R6035" s="35" t="str">
        <f t="shared" si="4"/>
        <v>Alto</v>
      </c>
      <c r="S6035" s="35" t="str">
        <f>IF(O6035="","",IF(O6035&gt;AVERAGE('Base de datos limpia'!$O$2:$O$8001),"Alto","Normal"))
</f>
        <v>Alto</v>
      </c>
      <c r="T6035" s="35" t="str">
        <f t="shared" si="5"/>
        <v>Gamer intensivo</v>
      </c>
      <c r="U6035" s="35"/>
    </row>
    <row r="6036">
      <c r="A6036" s="28">
        <v>6035.0</v>
      </c>
      <c r="B6036" s="28">
        <v>22.0</v>
      </c>
      <c r="C6036" s="28" t="str">
        <f>TRIM(PROPER('Base de datos cruda'!C6036))</f>
        <v>Female</v>
      </c>
      <c r="D6036" s="28">
        <v>3.15</v>
      </c>
      <c r="E6036" s="28">
        <v>2.38</v>
      </c>
      <c r="F6036" s="28">
        <v>5.77</v>
      </c>
      <c r="G6036" s="28">
        <v>87.59</v>
      </c>
      <c r="H6036" s="28" t="str">
        <f>TRIM(PROPER('Base de datos cruda'!H6036))</f>
        <v>Rpg</v>
      </c>
      <c r="I6036" s="28">
        <v>3.02</v>
      </c>
      <c r="J6036" s="28">
        <v>6.8</v>
      </c>
      <c r="K6036" s="28">
        <v>294.98</v>
      </c>
      <c r="L6036" s="28">
        <f>IF('Base de datos cruda'!L6036&lt;0,,'Base de datos cruda'!L6036)</f>
        <v>8.89</v>
      </c>
      <c r="M6036" s="28" t="str">
        <f>IF(TRIM(PROPER('Base de datos cruda'!M6036))="High","Alto",IF(TRIM(PROPER('Base de datos cruda'!M6036))="Medium","Medio","Bajo"))</f>
        <v>Medio</v>
      </c>
      <c r="N6036" s="29">
        <v>61.39</v>
      </c>
      <c r="O6036" s="32">
        <f t="shared" si="1"/>
        <v>61.39</v>
      </c>
      <c r="P6036" s="33">
        <f t="shared" si="2"/>
        <v>9.95</v>
      </c>
      <c r="Q6036" s="34">
        <f t="shared" si="3"/>
        <v>0.7555555556</v>
      </c>
      <c r="R6036" s="35" t="str">
        <f t="shared" si="4"/>
        <v>Medio</v>
      </c>
      <c r="S6036" s="35" t="str">
        <f>IF(O6036="","",IF(O6036&gt;AVERAGE('Base de datos limpia'!$O$2:$O$8001),"Alto","Normal"))
</f>
        <v>Normal</v>
      </c>
      <c r="T6036" s="35" t="str">
        <f t="shared" si="5"/>
        <v>Gamer casual</v>
      </c>
      <c r="U6036" s="35"/>
    </row>
    <row r="6037">
      <c r="A6037" s="28">
        <v>6036.0</v>
      </c>
      <c r="B6037" s="28">
        <v>19.0</v>
      </c>
      <c r="C6037" s="28" t="str">
        <f>TRIM(PROPER('Base de datos cruda'!C6037))</f>
        <v>Female</v>
      </c>
      <c r="D6037" s="28">
        <v>6.19</v>
      </c>
      <c r="E6037" s="28">
        <v>9.34</v>
      </c>
      <c r="F6037" s="28">
        <v>8.83</v>
      </c>
      <c r="G6037" s="28">
        <v>87.81</v>
      </c>
      <c r="H6037" s="28" t="str">
        <f>TRIM(PROPER('Base de datos cruda'!H6037))</f>
        <v>Casual</v>
      </c>
      <c r="I6037" s="28">
        <v>4.35</v>
      </c>
      <c r="J6037" s="28">
        <v>10.31</v>
      </c>
      <c r="K6037" s="28">
        <v>235.9</v>
      </c>
      <c r="L6037" s="28">
        <f>IF('Base de datos cruda'!L6037&lt;0,,'Base de datos cruda'!L6037)</f>
        <v>12.63</v>
      </c>
      <c r="M6037" s="28" t="str">
        <f>IF(TRIM(PROPER('Base de datos cruda'!M6037))="High","Alto",IF(TRIM(PROPER('Base de datos cruda'!M6037))="Medium","Medio","Bajo"))</f>
        <v>Bajo</v>
      </c>
      <c r="N6037" s="29">
        <v>90.9799874231323</v>
      </c>
      <c r="O6037" s="32">
        <f t="shared" si="1"/>
        <v>90.97998742</v>
      </c>
      <c r="P6037" s="33">
        <f t="shared" si="2"/>
        <v>16.5</v>
      </c>
      <c r="Q6037" s="34">
        <f t="shared" si="3"/>
        <v>1.508885299</v>
      </c>
      <c r="R6037" s="35" t="str">
        <f t="shared" si="4"/>
        <v>Alto</v>
      </c>
      <c r="S6037" s="35" t="str">
        <f>IF(O6037="","",IF(O6037&gt;AVERAGE('Base de datos limpia'!$O$2:$O$8001),"Alto","Normal"))
</f>
        <v>Alto</v>
      </c>
      <c r="T6037" s="35" t="str">
        <f t="shared" si="5"/>
        <v>Gamer intensivo</v>
      </c>
      <c r="U6037" s="35"/>
    </row>
    <row r="6038">
      <c r="A6038" s="28">
        <v>6037.0</v>
      </c>
      <c r="B6038" s="28">
        <v>23.0</v>
      </c>
      <c r="C6038" s="28" t="str">
        <f>TRIM(PROPER('Base de datos cruda'!C6038))</f>
        <v>Female</v>
      </c>
      <c r="D6038" s="28">
        <v>7.79</v>
      </c>
      <c r="E6038" s="28">
        <v>5.7</v>
      </c>
      <c r="F6038" s="28">
        <v>8.38</v>
      </c>
      <c r="G6038" s="28">
        <v>83.29</v>
      </c>
      <c r="H6038" s="28" t="str">
        <f>TRIM(PROPER('Base de datos cruda'!H6038))</f>
        <v>Fps</v>
      </c>
      <c r="I6038" s="28">
        <v>3.19</v>
      </c>
      <c r="J6038" s="28">
        <v>12.26</v>
      </c>
      <c r="K6038" s="28">
        <v>222.74</v>
      </c>
      <c r="L6038" s="28">
        <f>IF('Base de datos cruda'!L6038&lt;0,,'Base de datos cruda'!L6038)</f>
        <v>19.84</v>
      </c>
      <c r="M6038" s="28" t="str">
        <f>IF(TRIM(PROPER('Base de datos cruda'!M6038))="High","Alto",IF(TRIM(PROPER('Base de datos cruda'!M6038))="Medium","Medio","Bajo"))</f>
        <v>Bajo</v>
      </c>
      <c r="N6038" s="29">
        <v>51.04</v>
      </c>
      <c r="O6038" s="32">
        <f t="shared" si="1"/>
        <v>51.04</v>
      </c>
      <c r="P6038" s="33">
        <f t="shared" si="2"/>
        <v>20.05</v>
      </c>
      <c r="Q6038" s="34">
        <f t="shared" si="3"/>
        <v>0.7317073171</v>
      </c>
      <c r="R6038" s="35" t="str">
        <f t="shared" si="4"/>
        <v>Medio</v>
      </c>
      <c r="S6038" s="35" t="str">
        <f>IF(O6038="","",IF(O6038&gt;AVERAGE('Base de datos limpia'!$O$2:$O$8001),"Alto","Normal"))
</f>
        <v>Normal</v>
      </c>
      <c r="T6038" s="35" t="str">
        <f t="shared" si="5"/>
        <v>Gamer moderado</v>
      </c>
      <c r="U6038" s="35"/>
    </row>
    <row r="6039">
      <c r="A6039" s="28">
        <v>6038.0</v>
      </c>
      <c r="B6039" s="28">
        <v>19.0</v>
      </c>
      <c r="C6039" s="28" t="str">
        <f>TRIM(PROPER('Base de datos cruda'!C6039))</f>
        <v>Female</v>
      </c>
      <c r="D6039" s="28">
        <v>2.17</v>
      </c>
      <c r="E6039" s="28">
        <v>6.79</v>
      </c>
      <c r="F6039" s="28">
        <v>6.92</v>
      </c>
      <c r="G6039" s="28">
        <v>98.88</v>
      </c>
      <c r="H6039" s="28" t="str">
        <f>TRIM(PROPER('Base de datos cruda'!H6039))</f>
        <v>Fps</v>
      </c>
      <c r="I6039" s="28">
        <v>4.24</v>
      </c>
      <c r="J6039" s="28">
        <v>7.76</v>
      </c>
      <c r="K6039" s="28">
        <v>285.94</v>
      </c>
      <c r="L6039" s="28">
        <f>IF('Base de datos cruda'!L6039&lt;0,,'Base de datos cruda'!L6039)</f>
        <v>6.5</v>
      </c>
      <c r="M6039" s="28" t="str">
        <f>IF(TRIM(PROPER('Base de datos cruda'!M6039))="High","Alto",IF(TRIM(PROPER('Base de datos cruda'!M6039))="Medium","Medio","Bajo"))</f>
        <v>Medio</v>
      </c>
      <c r="N6039" s="29">
        <v>96.01</v>
      </c>
      <c r="O6039" s="32">
        <f t="shared" si="1"/>
        <v>96.01</v>
      </c>
      <c r="P6039" s="33">
        <f t="shared" si="2"/>
        <v>9.93</v>
      </c>
      <c r="Q6039" s="34">
        <f t="shared" si="3"/>
        <v>3.129032258</v>
      </c>
      <c r="R6039" s="35" t="str">
        <f t="shared" si="4"/>
        <v>Alto</v>
      </c>
      <c r="S6039" s="35" t="str">
        <f>IF(O6039="","",IF(O6039&gt;AVERAGE('Base de datos limpia'!$O$2:$O$8001),"Alto","Normal"))
</f>
        <v>Alto</v>
      </c>
      <c r="T6039" s="35" t="str">
        <f t="shared" si="5"/>
        <v>Gamer intensivo</v>
      </c>
      <c r="U6039" s="35"/>
    </row>
    <row r="6040">
      <c r="A6040" s="28">
        <v>6039.0</v>
      </c>
      <c r="B6040" s="28">
        <v>21.0</v>
      </c>
      <c r="C6040" s="28" t="str">
        <f>TRIM(PROPER('Base de datos cruda'!C6040))</f>
        <v>Male</v>
      </c>
      <c r="D6040" s="28">
        <v>5.62</v>
      </c>
      <c r="E6040" s="28">
        <v>8.9</v>
      </c>
      <c r="F6040" s="28">
        <v>5.77</v>
      </c>
      <c r="G6040" s="28">
        <v>76.61</v>
      </c>
      <c r="H6040" s="28" t="str">
        <f>TRIM(PROPER('Base de datos cruda'!H6040))</f>
        <v>Rpg</v>
      </c>
      <c r="I6040" s="28">
        <v>0.77</v>
      </c>
      <c r="J6040" s="28">
        <v>11.34</v>
      </c>
      <c r="K6040" s="28">
        <v>255.76</v>
      </c>
      <c r="L6040" s="28">
        <f>IF('Base de datos cruda'!L6040&lt;0,,'Base de datos cruda'!L6040)</f>
        <v>10.72</v>
      </c>
      <c r="M6040" s="28" t="str">
        <f>IF(TRIM(PROPER('Base de datos cruda'!M6040))="High","Alto",IF(TRIM(PROPER('Base de datos cruda'!M6040))="Medium","Medio","Bajo"))</f>
        <v>Alto</v>
      </c>
      <c r="N6040" s="29">
        <v>94.0849003259673</v>
      </c>
      <c r="O6040" s="32">
        <f t="shared" si="1"/>
        <v>94.08490033</v>
      </c>
      <c r="P6040" s="33">
        <f t="shared" si="2"/>
        <v>16.96</v>
      </c>
      <c r="Q6040" s="34">
        <f t="shared" si="3"/>
        <v>1.583629893</v>
      </c>
      <c r="R6040" s="35" t="str">
        <f t="shared" si="4"/>
        <v>Alto</v>
      </c>
      <c r="S6040" s="35" t="str">
        <f>IF(O6040="","",IF(O6040&gt;AVERAGE('Base de datos limpia'!$O$2:$O$8001),"Alto","Normal"))
</f>
        <v>Alto</v>
      </c>
      <c r="T6040" s="35" t="str">
        <f t="shared" si="5"/>
        <v>Gamer intensivo</v>
      </c>
      <c r="U6040" s="35"/>
    </row>
    <row r="6041">
      <c r="A6041" s="28">
        <v>6040.0</v>
      </c>
      <c r="B6041" s="28">
        <v>24.0</v>
      </c>
      <c r="C6041" s="28" t="str">
        <f>TRIM(PROPER('Base de datos cruda'!C6041))</f>
        <v>Male</v>
      </c>
      <c r="D6041" s="28">
        <v>7.43</v>
      </c>
      <c r="E6041" s="28">
        <v>4.69</v>
      </c>
      <c r="F6041" s="28">
        <v>5.88</v>
      </c>
      <c r="G6041" s="28">
        <v>76.68</v>
      </c>
      <c r="H6041" s="28" t="str">
        <f>TRIM(PROPER('Base de datos cruda'!H6041))</f>
        <v>Casual</v>
      </c>
      <c r="I6041" s="28">
        <v>4.33</v>
      </c>
      <c r="J6041" s="28">
        <v>12.63</v>
      </c>
      <c r="K6041" s="28">
        <v>220.09</v>
      </c>
      <c r="L6041" s="28">
        <f>IF('Base de datos cruda'!L6041&lt;0,,'Base de datos cruda'!L6041)</f>
        <v>17.62</v>
      </c>
      <c r="M6041" s="28" t="str">
        <f>IF(TRIM(PROPER('Base de datos cruda'!M6041))="High","Alto",IF(TRIM(PROPER('Base de datos cruda'!M6041))="Medium","Medio","Bajo"))</f>
        <v>Bajo</v>
      </c>
      <c r="N6041" s="29">
        <v>39.63</v>
      </c>
      <c r="O6041" s="32">
        <f t="shared" si="1"/>
        <v>39.63</v>
      </c>
      <c r="P6041" s="33">
        <f t="shared" si="2"/>
        <v>20.06</v>
      </c>
      <c r="Q6041" s="34">
        <f t="shared" si="3"/>
        <v>0.6312247645</v>
      </c>
      <c r="R6041" s="35" t="str">
        <f t="shared" si="4"/>
        <v>Bajo</v>
      </c>
      <c r="S6041" s="35" t="str">
        <f>IF(O6041="","",IF(O6041&gt;AVERAGE('Base de datos limpia'!$O$2:$O$8001),"Alto","Normal"))
</f>
        <v>Normal</v>
      </c>
      <c r="T6041" s="35" t="str">
        <f t="shared" si="5"/>
        <v>Gamer moderado</v>
      </c>
      <c r="U6041" s="35"/>
    </row>
    <row r="6042">
      <c r="A6042" s="28">
        <v>6041.0</v>
      </c>
      <c r="B6042" s="28">
        <v>20.0</v>
      </c>
      <c r="C6042" s="28" t="str">
        <f>TRIM(PROPER('Base de datos cruda'!C6042))</f>
        <v>Male</v>
      </c>
      <c r="D6042" s="28">
        <v>5.49</v>
      </c>
      <c r="E6042" s="28">
        <v>4.77</v>
      </c>
      <c r="F6042" s="28">
        <v>7.86</v>
      </c>
      <c r="G6042" s="28">
        <v>96.42</v>
      </c>
      <c r="H6042" s="28" t="str">
        <f>TRIM(PROPER('Base de datos cruda'!H6042))</f>
        <v>Rpg</v>
      </c>
      <c r="I6042" s="28">
        <v>4.96</v>
      </c>
      <c r="J6042" s="28">
        <v>6.82</v>
      </c>
      <c r="K6042" s="28">
        <v>242.11</v>
      </c>
      <c r="L6042" s="28">
        <f>IF('Base de datos cruda'!L6042&lt;0,,'Base de datos cruda'!L6042)</f>
        <v>9.33</v>
      </c>
      <c r="M6042" s="28" t="str">
        <f>IF(TRIM(PROPER('Base de datos cruda'!M6042))="High","Alto",IF(TRIM(PROPER('Base de datos cruda'!M6042))="Medium","Medio","Bajo"))</f>
        <v>Bajo</v>
      </c>
      <c r="N6042" s="29">
        <v>60.63</v>
      </c>
      <c r="O6042" s="32">
        <f t="shared" si="1"/>
        <v>60.63</v>
      </c>
      <c r="P6042" s="33">
        <f t="shared" si="2"/>
        <v>12.31</v>
      </c>
      <c r="Q6042" s="34">
        <f t="shared" si="3"/>
        <v>0.868852459</v>
      </c>
      <c r="R6042" s="35" t="str">
        <f t="shared" si="4"/>
        <v>Medio</v>
      </c>
      <c r="S6042" s="35" t="str">
        <f>IF(O6042="","",IF(O6042&gt;AVERAGE('Base de datos limpia'!$O$2:$O$8001),"Alto","Normal"))
</f>
        <v>Normal</v>
      </c>
      <c r="T6042" s="35" t="str">
        <f t="shared" si="5"/>
        <v>Gamer moderado</v>
      </c>
      <c r="U6042" s="35"/>
    </row>
    <row r="6043">
      <c r="A6043" s="28">
        <v>6042.0</v>
      </c>
      <c r="B6043" s="28">
        <v>19.0</v>
      </c>
      <c r="C6043" s="28" t="str">
        <f>TRIM(PROPER('Base de datos cruda'!C6043))</f>
        <v>Male</v>
      </c>
      <c r="D6043" s="28">
        <v>5.45</v>
      </c>
      <c r="E6043" s="28">
        <v>5.74</v>
      </c>
      <c r="F6043" s="28">
        <v>6.9</v>
      </c>
      <c r="G6043" s="28">
        <v>81.54</v>
      </c>
      <c r="H6043" s="28" t="str">
        <f>TRIM(PROPER('Base de datos cruda'!H6043))</f>
        <v>Rpg</v>
      </c>
      <c r="I6043" s="28">
        <v>3.31</v>
      </c>
      <c r="J6043" s="28">
        <v>11.35</v>
      </c>
      <c r="K6043" s="28">
        <v>253.09</v>
      </c>
      <c r="L6043" s="28">
        <f>IF('Base de datos cruda'!L6043&lt;0,,'Base de datos cruda'!L6043)</f>
        <v>12.64</v>
      </c>
      <c r="M6043" s="28" t="str">
        <f>IF(TRIM(PROPER('Base de datos cruda'!M6043))="High","Alto",IF(TRIM(PROPER('Base de datos cruda'!M6043))="Medium","Medio","Bajo"))</f>
        <v>Bajo</v>
      </c>
      <c r="N6043" s="29">
        <v>62.4</v>
      </c>
      <c r="O6043" s="32">
        <f t="shared" si="1"/>
        <v>62.4</v>
      </c>
      <c r="P6043" s="33">
        <f t="shared" si="2"/>
        <v>16.8</v>
      </c>
      <c r="Q6043" s="34">
        <f t="shared" si="3"/>
        <v>1.053211009</v>
      </c>
      <c r="R6043" s="35" t="str">
        <f t="shared" si="4"/>
        <v>Medio</v>
      </c>
      <c r="S6043" s="35" t="str">
        <f>IF(O6043="","",IF(O6043&gt;AVERAGE('Base de datos limpia'!$O$2:$O$8001),"Alto","Normal"))
</f>
        <v>Normal</v>
      </c>
      <c r="T6043" s="35" t="str">
        <f t="shared" si="5"/>
        <v>Gamer moderado</v>
      </c>
      <c r="U6043" s="35"/>
    </row>
    <row r="6044">
      <c r="A6044" s="28">
        <v>6043.0</v>
      </c>
      <c r="B6044" s="28">
        <v>23.0</v>
      </c>
      <c r="C6044" s="28" t="str">
        <f>TRIM(PROPER('Base de datos cruda'!C6044))</f>
        <v>Male</v>
      </c>
      <c r="D6044" s="28">
        <v>1.79</v>
      </c>
      <c r="E6044" s="28">
        <v>1.17</v>
      </c>
      <c r="F6044" s="28">
        <v>6.01</v>
      </c>
      <c r="G6044" s="28">
        <v>74.15</v>
      </c>
      <c r="H6044" s="28" t="str">
        <f>TRIM(PROPER('Base de datos cruda'!H6044))</f>
        <v>Rpg</v>
      </c>
      <c r="I6044" s="28">
        <v>4.88</v>
      </c>
      <c r="J6044" s="28">
        <v>6.31</v>
      </c>
      <c r="K6044" s="28">
        <v>301.89</v>
      </c>
      <c r="L6044" s="28">
        <f>IF('Base de datos cruda'!L6044&lt;0,,'Base de datos cruda'!L6044)</f>
        <v>7.25</v>
      </c>
      <c r="M6044" s="28" t="str">
        <f>IF(TRIM(PROPER('Base de datos cruda'!M6044))="High","Alto",IF(TRIM(PROPER('Base de datos cruda'!M6044))="Medium","Medio","Bajo"))</f>
        <v>Medio</v>
      </c>
      <c r="N6044" s="29">
        <v>46.78</v>
      </c>
      <c r="O6044" s="32">
        <f t="shared" si="1"/>
        <v>46.78</v>
      </c>
      <c r="P6044" s="33">
        <f t="shared" si="2"/>
        <v>8.1</v>
      </c>
      <c r="Q6044" s="34">
        <f t="shared" si="3"/>
        <v>0.6536312849</v>
      </c>
      <c r="R6044" s="35" t="str">
        <f t="shared" si="4"/>
        <v>Bajo</v>
      </c>
      <c r="S6044" s="35" t="str">
        <f>IF(O6044="","",IF(O6044&gt;AVERAGE('Base de datos limpia'!$O$2:$O$8001),"Alto","Normal"))
</f>
        <v>Normal</v>
      </c>
      <c r="T6044" s="35" t="str">
        <f t="shared" si="5"/>
        <v>Gamer casual</v>
      </c>
      <c r="U6044" s="35"/>
    </row>
    <row r="6045">
      <c r="A6045" s="28">
        <v>6044.0</v>
      </c>
      <c r="B6045" s="28">
        <v>24.0</v>
      </c>
      <c r="C6045" s="28" t="str">
        <f>TRIM(PROPER('Base de datos cruda'!C6045))</f>
        <v>Male</v>
      </c>
      <c r="D6045" s="28">
        <v>4.28</v>
      </c>
      <c r="E6045" s="28">
        <v>5.47</v>
      </c>
      <c r="F6045" s="28">
        <v>7.18</v>
      </c>
      <c r="G6045" s="28">
        <v>88.76</v>
      </c>
      <c r="H6045" s="28" t="str">
        <f>TRIM(PROPER('Base de datos cruda'!H6045))</f>
        <v>Rpg</v>
      </c>
      <c r="I6045" s="28">
        <v>1.1</v>
      </c>
      <c r="J6045" s="28">
        <v>8.75</v>
      </c>
      <c r="K6045" s="28">
        <v>270.14</v>
      </c>
      <c r="L6045" s="28">
        <f>IF('Base de datos cruda'!L6045&lt;0,,'Base de datos cruda'!L6045)</f>
        <v>10.56</v>
      </c>
      <c r="M6045" s="28" t="str">
        <f>IF(TRIM(PROPER('Base de datos cruda'!M6045))="High","Alto",IF(TRIM(PROPER('Base de datos cruda'!M6045))="Medium","Medio","Bajo"))</f>
        <v>Medio</v>
      </c>
      <c r="N6045" s="29">
        <v>86.6226946936255</v>
      </c>
      <c r="O6045" s="32">
        <f t="shared" si="1"/>
        <v>86.62269469</v>
      </c>
      <c r="P6045" s="33">
        <f t="shared" si="2"/>
        <v>13.03</v>
      </c>
      <c r="Q6045" s="34">
        <f t="shared" si="3"/>
        <v>1.278037383</v>
      </c>
      <c r="R6045" s="35" t="str">
        <f t="shared" si="4"/>
        <v>Alto</v>
      </c>
      <c r="S6045" s="35" t="str">
        <f>IF(O6045="","",IF(O6045&gt;AVERAGE('Base de datos limpia'!$O$2:$O$8001),"Alto","Normal"))
</f>
        <v>Alto</v>
      </c>
      <c r="T6045" s="35" t="str">
        <f t="shared" si="5"/>
        <v>Gamer moderado</v>
      </c>
      <c r="U6045" s="35"/>
    </row>
    <row r="6046">
      <c r="A6046" s="28">
        <v>6045.0</v>
      </c>
      <c r="B6046" s="28">
        <v>19.0</v>
      </c>
      <c r="C6046" s="28" t="str">
        <f>TRIM(PROPER('Base de datos cruda'!C6046))</f>
        <v>Male</v>
      </c>
      <c r="D6046" s="28">
        <v>4.5</v>
      </c>
      <c r="E6046" s="28">
        <v>3.62</v>
      </c>
      <c r="F6046" s="28">
        <v>7.67</v>
      </c>
      <c r="G6046" s="28">
        <v>84.79</v>
      </c>
      <c r="H6046" s="28" t="str">
        <f>TRIM(PROPER('Base de datos cruda'!H6046))</f>
        <v>Casual</v>
      </c>
      <c r="I6046" s="28">
        <v>4.15</v>
      </c>
      <c r="J6046" s="28">
        <v>5.62</v>
      </c>
      <c r="K6046" s="28">
        <v>261.6</v>
      </c>
      <c r="L6046" s="28">
        <f>IF('Base de datos cruda'!L6046&lt;0,,'Base de datos cruda'!L6046)</f>
        <v>9.49</v>
      </c>
      <c r="M6046" s="28" t="str">
        <f>IF(TRIM(PROPER('Base de datos cruda'!M6046))="High","Alto",IF(TRIM(PROPER('Base de datos cruda'!M6046))="Medium","Medio","Bajo"))</f>
        <v>Medio</v>
      </c>
      <c r="N6046" s="29">
        <v>43.11</v>
      </c>
      <c r="O6046" s="32">
        <f t="shared" si="1"/>
        <v>43.11</v>
      </c>
      <c r="P6046" s="33">
        <f t="shared" si="2"/>
        <v>10.12</v>
      </c>
      <c r="Q6046" s="34">
        <f t="shared" si="3"/>
        <v>0.8044444444</v>
      </c>
      <c r="R6046" s="35" t="str">
        <f t="shared" si="4"/>
        <v>Bajo</v>
      </c>
      <c r="S6046" s="35" t="str">
        <f>IF(O6046="","",IF(O6046&gt;AVERAGE('Base de datos limpia'!$O$2:$O$8001),"Alto","Normal"))
</f>
        <v>Normal</v>
      </c>
      <c r="T6046" s="35" t="str">
        <f t="shared" si="5"/>
        <v>Gamer moderado</v>
      </c>
      <c r="U6046" s="35"/>
    </row>
    <row r="6047">
      <c r="A6047" s="28">
        <v>6046.0</v>
      </c>
      <c r="B6047" s="28">
        <v>18.0</v>
      </c>
      <c r="C6047" s="28" t="str">
        <f>TRIM(PROPER('Base de datos cruda'!C6047))</f>
        <v>Male</v>
      </c>
      <c r="D6047" s="28">
        <v>5.6</v>
      </c>
      <c r="E6047" s="28">
        <v>9.35</v>
      </c>
      <c r="F6047" s="28">
        <v>4.11</v>
      </c>
      <c r="G6047" s="28">
        <v>72.26</v>
      </c>
      <c r="H6047" s="28" t="str">
        <f>TRIM(PROPER('Base de datos cruda'!H6047))</f>
        <v>Rpg</v>
      </c>
      <c r="I6047" s="28">
        <v>0.85</v>
      </c>
      <c r="J6047" s="28">
        <v>9.0</v>
      </c>
      <c r="K6047" s="28">
        <v>259.48</v>
      </c>
      <c r="L6047" s="28">
        <f>IF('Base de datos cruda'!L6047&lt;0,,'Base de datos cruda'!L6047)</f>
        <v>15.24</v>
      </c>
      <c r="M6047" s="28" t="str">
        <f>IF(TRIM(PROPER('Base de datos cruda'!M6047))="High","Alto",IF(TRIM(PROPER('Base de datos cruda'!M6047))="Medium","Medio","Bajo"))</f>
        <v>Alto</v>
      </c>
      <c r="N6047" s="29">
        <v>72.481668196785</v>
      </c>
      <c r="O6047" s="32">
        <f t="shared" si="1"/>
        <v>72.4816682</v>
      </c>
      <c r="P6047" s="33">
        <f t="shared" si="2"/>
        <v>14.6</v>
      </c>
      <c r="Q6047" s="34">
        <f t="shared" si="3"/>
        <v>1.669642857</v>
      </c>
      <c r="R6047" s="35" t="str">
        <f t="shared" si="4"/>
        <v>Alto</v>
      </c>
      <c r="S6047" s="35" t="str">
        <f>IF(O6047="","",IF(O6047&gt;AVERAGE('Base de datos limpia'!$O$2:$O$8001),"Alto","Normal"))
</f>
        <v>Alto</v>
      </c>
      <c r="T6047" s="35" t="str">
        <f t="shared" si="5"/>
        <v>Gamer intensivo</v>
      </c>
      <c r="U6047" s="35"/>
    </row>
    <row r="6048">
      <c r="A6048" s="28">
        <v>6047.0</v>
      </c>
      <c r="B6048" s="28">
        <v>23.0</v>
      </c>
      <c r="C6048" s="28" t="str">
        <f>TRIM(PROPER('Base de datos cruda'!C6048))</f>
        <v>Female</v>
      </c>
      <c r="D6048" s="28">
        <v>7.97</v>
      </c>
      <c r="E6048" s="28">
        <v>1.79</v>
      </c>
      <c r="F6048" s="28">
        <v>4.45</v>
      </c>
      <c r="G6048" s="28">
        <v>71.92</v>
      </c>
      <c r="H6048" s="28" t="str">
        <f>TRIM(PROPER('Base de datos cruda'!H6048))</f>
        <v>Fps</v>
      </c>
      <c r="I6048" s="28">
        <v>2.58</v>
      </c>
      <c r="J6048" s="28">
        <v>12.1</v>
      </c>
      <c r="K6048" s="28">
        <v>226.66</v>
      </c>
      <c r="L6048" s="28">
        <f>IF('Base de datos cruda'!L6048&lt;0,,'Base de datos cruda'!L6048)</f>
        <v>13.49</v>
      </c>
      <c r="M6048" s="28" t="str">
        <f>IF(TRIM(PROPER('Base de datos cruda'!M6048))="High","Alto",IF(TRIM(PROPER('Base de datos cruda'!M6048))="Medium","Medio","Bajo"))</f>
        <v>Bajo</v>
      </c>
      <c r="N6048" s="29">
        <v>16.09</v>
      </c>
      <c r="O6048" s="32">
        <f t="shared" si="1"/>
        <v>16.09</v>
      </c>
      <c r="P6048" s="33">
        <f t="shared" si="2"/>
        <v>20.07</v>
      </c>
      <c r="Q6048" s="34">
        <f t="shared" si="3"/>
        <v>0.2245922208</v>
      </c>
      <c r="R6048" s="35" t="str">
        <f t="shared" si="4"/>
        <v>Bajo</v>
      </c>
      <c r="S6048" s="35" t="str">
        <f>IF(O6048="","",IF(O6048&gt;AVERAGE('Base de datos limpia'!$O$2:$O$8001),"Alto","Normal"))
</f>
        <v>Normal</v>
      </c>
      <c r="T6048" s="35" t="str">
        <f t="shared" si="5"/>
        <v>Gamer casual</v>
      </c>
      <c r="U6048" s="35"/>
    </row>
    <row r="6049">
      <c r="A6049" s="28">
        <v>6048.0</v>
      </c>
      <c r="B6049" s="28">
        <v>20.0</v>
      </c>
      <c r="C6049" s="28" t="str">
        <f>TRIM(PROPER('Base de datos cruda'!C6049))</f>
        <v>Male</v>
      </c>
      <c r="D6049" s="28">
        <v>0.27</v>
      </c>
      <c r="E6049" s="28">
        <v>5.13</v>
      </c>
      <c r="F6049" s="28">
        <v>4.47</v>
      </c>
      <c r="G6049" s="28">
        <v>75.82</v>
      </c>
      <c r="H6049" s="28" t="str">
        <f>TRIM(PROPER('Base de datos cruda'!H6049))</f>
        <v>Casual</v>
      </c>
      <c r="I6049" s="28">
        <v>3.32</v>
      </c>
      <c r="J6049" s="28">
        <v>2.66</v>
      </c>
      <c r="K6049" s="28">
        <v>305.07</v>
      </c>
      <c r="L6049" s="28">
        <f>IF('Base de datos cruda'!L6049&lt;0,,'Base de datos cruda'!L6049)</f>
        <v>3.98</v>
      </c>
      <c r="M6049" s="28" t="str">
        <f>IF(TRIM(PROPER('Base de datos cruda'!M6049))="High","Alto",IF(TRIM(PROPER('Base de datos cruda'!M6049))="Medium","Medio","Bajo"))</f>
        <v>Medio</v>
      </c>
      <c r="N6049" s="29">
        <v>74.92</v>
      </c>
      <c r="O6049" s="32">
        <f t="shared" si="1"/>
        <v>74.92</v>
      </c>
      <c r="P6049" s="33">
        <f t="shared" si="2"/>
        <v>2.93</v>
      </c>
      <c r="Q6049" s="34">
        <f t="shared" si="3"/>
        <v>19</v>
      </c>
      <c r="R6049" s="35" t="str">
        <f t="shared" si="4"/>
        <v>Alto</v>
      </c>
      <c r="S6049" s="35" t="str">
        <f>IF(O6049="","",IF(O6049&gt;AVERAGE('Base de datos limpia'!$O$2:$O$8001),"Alto","Normal"))
</f>
        <v>Alto</v>
      </c>
      <c r="T6049" s="35" t="str">
        <f t="shared" si="5"/>
        <v>Gamer moderado</v>
      </c>
      <c r="U6049" s="35"/>
    </row>
    <row r="6050">
      <c r="A6050" s="28">
        <v>6049.0</v>
      </c>
      <c r="B6050" s="28">
        <v>17.0</v>
      </c>
      <c r="C6050" s="28" t="str">
        <f>TRIM(PROPER('Base de datos cruda'!C6050))</f>
        <v>Female</v>
      </c>
      <c r="D6050" s="28">
        <v>0.52</v>
      </c>
      <c r="E6050" s="28">
        <v>9.53</v>
      </c>
      <c r="F6050" s="28">
        <v>5.16</v>
      </c>
      <c r="G6050" s="28">
        <v>62.86</v>
      </c>
      <c r="H6050" s="28" t="str">
        <f>TRIM(PROPER('Base de datos cruda'!H6050))</f>
        <v>Rpg</v>
      </c>
      <c r="I6050" s="28">
        <v>3.3</v>
      </c>
      <c r="J6050" s="28">
        <v>1.94</v>
      </c>
      <c r="K6050" s="28">
        <v>287.0</v>
      </c>
      <c r="L6050" s="28">
        <f>IF('Base de datos cruda'!L6050&lt;0,,'Base de datos cruda'!L6050)</f>
        <v>2.04</v>
      </c>
      <c r="M6050" s="28" t="str">
        <f>IF(TRIM(PROPER('Base de datos cruda'!M6050))="High","Alto",IF(TRIM(PROPER('Base de datos cruda'!M6050))="Medium","Medio","Bajo"))</f>
        <v>Alto</v>
      </c>
      <c r="N6050" s="29">
        <v>98.38</v>
      </c>
      <c r="O6050" s="32">
        <f t="shared" si="1"/>
        <v>98.38</v>
      </c>
      <c r="P6050" s="33">
        <f t="shared" si="2"/>
        <v>2.46</v>
      </c>
      <c r="Q6050" s="34">
        <f t="shared" si="3"/>
        <v>18.32692308</v>
      </c>
      <c r="R6050" s="35" t="str">
        <f t="shared" si="4"/>
        <v>Alto</v>
      </c>
      <c r="S6050" s="35" t="str">
        <f>IF(O6050="","",IF(O6050&gt;AVERAGE('Base de datos limpia'!$O$2:$O$8001),"Alto","Normal"))
</f>
        <v>Alto</v>
      </c>
      <c r="T6050" s="35" t="str">
        <f t="shared" si="5"/>
        <v>Gamer intensivo</v>
      </c>
      <c r="U6050" s="35"/>
    </row>
    <row r="6051">
      <c r="A6051" s="28">
        <v>6050.0</v>
      </c>
      <c r="B6051" s="28">
        <v>24.0</v>
      </c>
      <c r="C6051" s="28" t="str">
        <f>TRIM(PROPER('Base de datos cruda'!C6051))</f>
        <v>Female</v>
      </c>
      <c r="D6051" s="28">
        <v>0.62</v>
      </c>
      <c r="E6051" s="28">
        <v>9.11</v>
      </c>
      <c r="F6051" s="28">
        <v>6.13</v>
      </c>
      <c r="G6051" s="28">
        <v>97.7</v>
      </c>
      <c r="H6051" s="28" t="str">
        <f>TRIM(PROPER('Base de datos cruda'!H6051))</f>
        <v>Casual</v>
      </c>
      <c r="I6051" s="28">
        <v>3.35</v>
      </c>
      <c r="J6051" s="28">
        <v>4.28</v>
      </c>
      <c r="K6051" s="28">
        <v>317.78</v>
      </c>
      <c r="L6051" s="28">
        <f>IF('Base de datos cruda'!L6051&lt;0,,'Base de datos cruda'!L6051)</f>
        <v>2.93</v>
      </c>
      <c r="M6051" s="28" t="str">
        <f>IF(TRIM(PROPER('Base de datos cruda'!M6051))="High","Alto",IF(TRIM(PROPER('Base de datos cruda'!M6051))="Medium","Medio","Bajo"))</f>
        <v>Medio</v>
      </c>
      <c r="N6051" s="29">
        <v>100.0</v>
      </c>
      <c r="O6051" s="32">
        <f t="shared" si="1"/>
        <v>100</v>
      </c>
      <c r="P6051" s="33">
        <f t="shared" si="2"/>
        <v>4.9</v>
      </c>
      <c r="Q6051" s="34">
        <f t="shared" si="3"/>
        <v>14.69354839</v>
      </c>
      <c r="R6051" s="35" t="str">
        <f t="shared" si="4"/>
        <v>Alto</v>
      </c>
      <c r="S6051" s="35" t="str">
        <f>IF(O6051="","",IF(O6051&gt;AVERAGE('Base de datos limpia'!$O$2:$O$8001),"Alto","Normal"))
</f>
        <v>Alto</v>
      </c>
      <c r="T6051" s="35" t="str">
        <f t="shared" si="5"/>
        <v>Gamer intensivo</v>
      </c>
      <c r="U6051" s="35"/>
    </row>
    <row r="6052">
      <c r="A6052" s="28">
        <v>6051.0</v>
      </c>
      <c r="B6052" s="28">
        <v>18.0</v>
      </c>
      <c r="C6052" s="28" t="str">
        <f>TRIM(PROPER('Base de datos cruda'!C6052))</f>
        <v>Female</v>
      </c>
      <c r="D6052" s="28">
        <v>5.94</v>
      </c>
      <c r="E6052" s="28">
        <v>7.31</v>
      </c>
      <c r="F6052" s="28">
        <v>8.02</v>
      </c>
      <c r="G6052" s="28">
        <v>67.32</v>
      </c>
      <c r="H6052" s="28" t="str">
        <f>TRIM(PROPER('Base de datos cruda'!H6052))</f>
        <v>Casual</v>
      </c>
      <c r="I6052" s="28">
        <v>1.6</v>
      </c>
      <c r="J6052" s="28">
        <v>9.17</v>
      </c>
      <c r="K6052" s="28">
        <v>246.15</v>
      </c>
      <c r="L6052" s="28">
        <f>IF('Base de datos cruda'!L6052&lt;0,,'Base de datos cruda'!L6052)</f>
        <v>13.42</v>
      </c>
      <c r="M6052" s="28" t="str">
        <f>IF(TRIM(PROPER('Base de datos cruda'!M6052))="High","Alto",IF(TRIM(PROPER('Base de datos cruda'!M6052))="Medium","Medio","Bajo"))</f>
        <v>Bajo</v>
      </c>
      <c r="N6052" s="29">
        <v>88.5682347501594</v>
      </c>
      <c r="O6052" s="32">
        <f t="shared" si="1"/>
        <v>88.56823475</v>
      </c>
      <c r="P6052" s="33">
        <f t="shared" si="2"/>
        <v>15.11</v>
      </c>
      <c r="Q6052" s="34">
        <f t="shared" si="3"/>
        <v>1.230639731</v>
      </c>
      <c r="R6052" s="35" t="str">
        <f t="shared" si="4"/>
        <v>Alto</v>
      </c>
      <c r="S6052" s="35" t="str">
        <f>IF(O6052="","",IF(O6052&gt;AVERAGE('Base de datos limpia'!$O$2:$O$8001),"Alto","Normal"))
</f>
        <v>Alto</v>
      </c>
      <c r="T6052" s="35" t="str">
        <f t="shared" si="5"/>
        <v>Gamer intensivo</v>
      </c>
      <c r="U6052" s="35"/>
    </row>
    <row r="6053">
      <c r="A6053" s="28">
        <v>6052.0</v>
      </c>
      <c r="B6053" s="28">
        <v>17.0</v>
      </c>
      <c r="C6053" s="28" t="str">
        <f>TRIM(PROPER('Base de datos cruda'!C6053))</f>
        <v>Male</v>
      </c>
      <c r="D6053" s="28">
        <v>1.09</v>
      </c>
      <c r="E6053" s="28">
        <v>6.3</v>
      </c>
      <c r="F6053" s="28">
        <v>5.76</v>
      </c>
      <c r="G6053" s="28">
        <v>67.75</v>
      </c>
      <c r="H6053" s="28" t="str">
        <f>TRIM(PROPER('Base de datos cruda'!H6053))</f>
        <v>Fps</v>
      </c>
      <c r="I6053" s="28">
        <v>4.87</v>
      </c>
      <c r="J6053" s="28">
        <v>2.31</v>
      </c>
      <c r="K6053" s="28">
        <v>295.82</v>
      </c>
      <c r="L6053" s="28">
        <f>IF('Base de datos cruda'!L6053&lt;0,,'Base de datos cruda'!L6053)</f>
        <v>4.07</v>
      </c>
      <c r="M6053" s="28" t="str">
        <f>IF(TRIM(PROPER('Base de datos cruda'!M6053))="High","Alto",IF(TRIM(PROPER('Base de datos cruda'!M6053))="Medium","Medio","Bajo"))</f>
        <v>Medio</v>
      </c>
      <c r="N6053" s="29">
        <v>79.32</v>
      </c>
      <c r="O6053" s="32">
        <f t="shared" si="1"/>
        <v>79.32</v>
      </c>
      <c r="P6053" s="33">
        <f t="shared" si="2"/>
        <v>3.4</v>
      </c>
      <c r="Q6053" s="34">
        <f t="shared" si="3"/>
        <v>5.779816514</v>
      </c>
      <c r="R6053" s="35" t="str">
        <f t="shared" si="4"/>
        <v>Alto</v>
      </c>
      <c r="S6053" s="35" t="str">
        <f>IF(O6053="","",IF(O6053&gt;AVERAGE('Base de datos limpia'!$O$2:$O$8001),"Alto","Normal"))
</f>
        <v>Alto</v>
      </c>
      <c r="T6053" s="35" t="str">
        <f t="shared" si="5"/>
        <v>Gamer intensivo</v>
      </c>
      <c r="U6053" s="35"/>
    </row>
    <row r="6054">
      <c r="A6054" s="28">
        <v>6053.0</v>
      </c>
      <c r="B6054" s="28">
        <v>16.0</v>
      </c>
      <c r="C6054" s="28" t="str">
        <f>TRIM(PROPER('Base de datos cruda'!C6054))</f>
        <v>Male</v>
      </c>
      <c r="D6054" s="28">
        <v>4.98</v>
      </c>
      <c r="E6054" s="28">
        <v>3.53</v>
      </c>
      <c r="F6054" s="28">
        <v>4.09</v>
      </c>
      <c r="G6054" s="28">
        <v>85.88</v>
      </c>
      <c r="H6054" s="28" t="str">
        <f>TRIM(PROPER('Base de datos cruda'!H6054))</f>
        <v>Rpg</v>
      </c>
      <c r="I6054" s="28">
        <v>0.03</v>
      </c>
      <c r="J6054" s="28">
        <v>8.58</v>
      </c>
      <c r="K6054" s="28">
        <v>276.49</v>
      </c>
      <c r="L6054" s="28">
        <f>IF('Base de datos cruda'!L6054&lt;0,,'Base de datos cruda'!L6054)</f>
        <v>13.81</v>
      </c>
      <c r="M6054" s="28" t="str">
        <f>IF(TRIM(PROPER('Base de datos cruda'!M6054))="High","Alto",IF(TRIM(PROPER('Base de datos cruda'!M6054))="Medium","Medio","Bajo"))</f>
        <v>Medio</v>
      </c>
      <c r="N6054" s="29">
        <v>36.55</v>
      </c>
      <c r="O6054" s="32">
        <f t="shared" si="1"/>
        <v>36.55</v>
      </c>
      <c r="P6054" s="33">
        <f t="shared" si="2"/>
        <v>13.56</v>
      </c>
      <c r="Q6054" s="34">
        <f t="shared" si="3"/>
        <v>0.7088353414</v>
      </c>
      <c r="R6054" s="35" t="str">
        <f t="shared" si="4"/>
        <v>Bajo</v>
      </c>
      <c r="S6054" s="35" t="str">
        <f>IF(O6054="","",IF(O6054&gt;AVERAGE('Base de datos limpia'!$O$2:$O$8001),"Alto","Normal"))
</f>
        <v>Normal</v>
      </c>
      <c r="T6054" s="35" t="str">
        <f t="shared" si="5"/>
        <v>Gamer moderado</v>
      </c>
      <c r="U6054" s="35"/>
    </row>
    <row r="6055">
      <c r="A6055" s="28">
        <v>6054.0</v>
      </c>
      <c r="B6055" s="28">
        <v>23.0</v>
      </c>
      <c r="C6055" s="28" t="str">
        <f>TRIM(PROPER('Base de datos cruda'!C6055))</f>
        <v>Male</v>
      </c>
      <c r="D6055" s="28">
        <v>2.6</v>
      </c>
      <c r="E6055" s="28">
        <v>4.3</v>
      </c>
      <c r="F6055" s="28">
        <v>6.42</v>
      </c>
      <c r="G6055" s="28">
        <v>88.97</v>
      </c>
      <c r="H6055" s="28" t="str">
        <f>TRIM(PROPER('Base de datos cruda'!H6055))</f>
        <v>Rpg</v>
      </c>
      <c r="I6055" s="28">
        <v>3.1</v>
      </c>
      <c r="J6055" s="28">
        <v>4.14</v>
      </c>
      <c r="K6055" s="28">
        <v>304.95</v>
      </c>
      <c r="L6055" s="28">
        <f>IF('Base de datos cruda'!L6055&lt;0,,'Base de datos cruda'!L6055)</f>
        <v>5.5</v>
      </c>
      <c r="M6055" s="28" t="str">
        <f>IF(TRIM(PROPER('Base de datos cruda'!M6055))="High","Alto",IF(TRIM(PROPER('Base de datos cruda'!M6055))="Medium","Medio","Bajo"))</f>
        <v>Medio</v>
      </c>
      <c r="N6055" s="29">
        <v>76.43</v>
      </c>
      <c r="O6055" s="32">
        <f t="shared" si="1"/>
        <v>76.43</v>
      </c>
      <c r="P6055" s="33">
        <f t="shared" si="2"/>
        <v>6.74</v>
      </c>
      <c r="Q6055" s="34">
        <f t="shared" si="3"/>
        <v>1.653846154</v>
      </c>
      <c r="R6055" s="35" t="str">
        <f t="shared" si="4"/>
        <v>Alto</v>
      </c>
      <c r="S6055" s="35" t="str">
        <f>IF(O6055="","",IF(O6055&gt;AVERAGE('Base de datos limpia'!$O$2:$O$8001),"Alto","Normal"))
</f>
        <v>Alto</v>
      </c>
      <c r="T6055" s="35" t="str">
        <f t="shared" si="5"/>
        <v>Gamer moderado</v>
      </c>
      <c r="U6055" s="35"/>
    </row>
    <row r="6056">
      <c r="A6056" s="28">
        <v>6055.0</v>
      </c>
      <c r="B6056" s="28">
        <v>18.0</v>
      </c>
      <c r="C6056" s="28" t="str">
        <f>TRIM(PROPER('Base de datos cruda'!C6056))</f>
        <v>Male</v>
      </c>
      <c r="D6056" s="28">
        <v>3.66</v>
      </c>
      <c r="E6056" s="28">
        <v>1.81</v>
      </c>
      <c r="F6056" s="28">
        <v>8.98</v>
      </c>
      <c r="G6056" s="28">
        <v>89.47</v>
      </c>
      <c r="H6056" s="28" t="str">
        <f>TRIM(PROPER('Base de datos cruda'!H6056))</f>
        <v>Fps</v>
      </c>
      <c r="I6056" s="28">
        <v>4.33</v>
      </c>
      <c r="J6056" s="28">
        <v>6.78</v>
      </c>
      <c r="K6056" s="28">
        <v>288.82</v>
      </c>
      <c r="L6056" s="28">
        <f>IF('Base de datos cruda'!L6056&lt;0,,'Base de datos cruda'!L6056)</f>
        <v>8.61</v>
      </c>
      <c r="M6056" s="28" t="str">
        <f>IF(TRIM(PROPER('Base de datos cruda'!M6056))="High","Alto",IF(TRIM(PROPER('Base de datos cruda'!M6056))="Medium","Medio","Bajo"))</f>
        <v>Medio</v>
      </c>
      <c r="N6056" s="29">
        <v>54.88</v>
      </c>
      <c r="O6056" s="32">
        <f t="shared" si="1"/>
        <v>54.88</v>
      </c>
      <c r="P6056" s="33">
        <f t="shared" si="2"/>
        <v>10.44</v>
      </c>
      <c r="Q6056" s="34">
        <f t="shared" si="3"/>
        <v>0.4945355191</v>
      </c>
      <c r="R6056" s="35" t="str">
        <f t="shared" si="4"/>
        <v>Medio</v>
      </c>
      <c r="S6056" s="35" t="str">
        <f>IF(O6056="","",IF(O6056&gt;AVERAGE('Base de datos limpia'!$O$2:$O$8001),"Alto","Normal"))
</f>
        <v>Normal</v>
      </c>
      <c r="T6056" s="35" t="str">
        <f t="shared" si="5"/>
        <v>Gamer casual</v>
      </c>
      <c r="U6056" s="35"/>
    </row>
    <row r="6057">
      <c r="A6057" s="28">
        <v>6056.0</v>
      </c>
      <c r="B6057" s="28">
        <v>22.0</v>
      </c>
      <c r="C6057" s="28" t="str">
        <f>TRIM(PROPER('Base de datos cruda'!C6057))</f>
        <v>Male</v>
      </c>
      <c r="D6057" s="28">
        <v>1.73</v>
      </c>
      <c r="E6057" s="28">
        <v>8.07</v>
      </c>
      <c r="F6057" s="28">
        <v>5.75</v>
      </c>
      <c r="G6057" s="28">
        <v>75.0</v>
      </c>
      <c r="H6057" s="28" t="str">
        <f>TRIM(PROPER('Base de datos cruda'!H6057))</f>
        <v>Casual</v>
      </c>
      <c r="I6057" s="28">
        <v>4.46</v>
      </c>
      <c r="J6057" s="28">
        <v>4.08</v>
      </c>
      <c r="K6057" s="28">
        <v>301.5</v>
      </c>
      <c r="L6057" s="28">
        <f>IF('Base de datos cruda'!L6057&lt;0,,'Base de datos cruda'!L6057)</f>
        <v>5.85</v>
      </c>
      <c r="M6057" s="28" t="str">
        <f>IF(TRIM(PROPER('Base de datos cruda'!M6057))="High","Alto",IF(TRIM(PROPER('Base de datos cruda'!M6057))="Medium","Medio","Bajo"))</f>
        <v>Alto</v>
      </c>
      <c r="N6057" s="29">
        <v>87.05</v>
      </c>
      <c r="O6057" s="32">
        <f t="shared" si="1"/>
        <v>87.05</v>
      </c>
      <c r="P6057" s="33">
        <f t="shared" si="2"/>
        <v>5.81</v>
      </c>
      <c r="Q6057" s="34">
        <f t="shared" si="3"/>
        <v>4.664739884</v>
      </c>
      <c r="R6057" s="35" t="str">
        <f t="shared" si="4"/>
        <v>Alto</v>
      </c>
      <c r="S6057" s="35" t="str">
        <f>IF(O6057="","",IF(O6057&gt;AVERAGE('Base de datos limpia'!$O$2:$O$8001),"Alto","Normal"))
</f>
        <v>Alto</v>
      </c>
      <c r="T6057" s="35" t="str">
        <f t="shared" si="5"/>
        <v>Gamer intensivo</v>
      </c>
      <c r="U6057" s="35"/>
    </row>
    <row r="6058">
      <c r="A6058" s="28">
        <v>6057.0</v>
      </c>
      <c r="B6058" s="28">
        <v>16.0</v>
      </c>
      <c r="C6058" s="28" t="str">
        <f>TRIM(PROPER('Base de datos cruda'!C6058))</f>
        <v>Female</v>
      </c>
      <c r="D6058" s="28">
        <v>6.93</v>
      </c>
      <c r="E6058" s="28">
        <v>3.91</v>
      </c>
      <c r="F6058" s="28">
        <v>8.81</v>
      </c>
      <c r="G6058" s="28">
        <v>94.93</v>
      </c>
      <c r="H6058" s="28" t="str">
        <f>TRIM(PROPER('Base de datos cruda'!H6058))</f>
        <v>Rpg</v>
      </c>
      <c r="I6058" s="28">
        <v>3.6</v>
      </c>
      <c r="J6058" s="28">
        <v>12.78</v>
      </c>
      <c r="K6058" s="28">
        <v>205.2</v>
      </c>
      <c r="L6058" s="28">
        <f>IF('Base de datos cruda'!L6058&lt;0,,'Base de datos cruda'!L6058)</f>
        <v>12.59</v>
      </c>
      <c r="M6058" s="28" t="str">
        <f>IF(TRIM(PROPER('Base de datos cruda'!M6058))="High","Alto",IF(TRIM(PROPER('Base de datos cruda'!M6058))="Medium","Medio","Bajo"))</f>
        <v>Bajo</v>
      </c>
      <c r="N6058" s="29">
        <v>45.87</v>
      </c>
      <c r="O6058" s="32">
        <f t="shared" si="1"/>
        <v>45.87</v>
      </c>
      <c r="P6058" s="33">
        <f t="shared" si="2"/>
        <v>19.71</v>
      </c>
      <c r="Q6058" s="34">
        <f t="shared" si="3"/>
        <v>0.5642135642</v>
      </c>
      <c r="R6058" s="35" t="str">
        <f t="shared" si="4"/>
        <v>Bajo</v>
      </c>
      <c r="S6058" s="35" t="str">
        <f>IF(O6058="","",IF(O6058&gt;AVERAGE('Base de datos limpia'!$O$2:$O$8001),"Alto","Normal"))
</f>
        <v>Normal</v>
      </c>
      <c r="T6058" s="35" t="str">
        <f t="shared" si="5"/>
        <v>Gamer moderado</v>
      </c>
      <c r="U6058" s="35"/>
    </row>
    <row r="6059">
      <c r="A6059" s="28">
        <v>6058.0</v>
      </c>
      <c r="B6059" s="28">
        <v>16.0</v>
      </c>
      <c r="C6059" s="28" t="str">
        <f>TRIM(PROPER('Base de datos cruda'!C6059))</f>
        <v>Female</v>
      </c>
      <c r="D6059" s="28">
        <v>4.69</v>
      </c>
      <c r="E6059" s="28">
        <v>7.01</v>
      </c>
      <c r="F6059" s="28">
        <v>4.51</v>
      </c>
      <c r="G6059" s="28">
        <v>81.76</v>
      </c>
      <c r="H6059" s="28" t="str">
        <f>TRIM(PROPER('Base de datos cruda'!H6059))</f>
        <v>Casual</v>
      </c>
      <c r="I6059" s="28">
        <v>2.87</v>
      </c>
      <c r="J6059" s="28">
        <v>5.86</v>
      </c>
      <c r="K6059" s="28">
        <v>275.47</v>
      </c>
      <c r="L6059" s="28">
        <f>IF('Base de datos cruda'!L6059&lt;0,,'Base de datos cruda'!L6059)</f>
        <v>9.77</v>
      </c>
      <c r="M6059" s="28" t="str">
        <f>IF(TRIM(PROPER('Base de datos cruda'!M6059))="High","Alto",IF(TRIM(PROPER('Base de datos cruda'!M6059))="Medium","Medio","Bajo"))</f>
        <v>Alto</v>
      </c>
      <c r="N6059" s="29">
        <v>65.26</v>
      </c>
      <c r="O6059" s="32">
        <f t="shared" si="1"/>
        <v>65.26</v>
      </c>
      <c r="P6059" s="33">
        <f t="shared" si="2"/>
        <v>10.55</v>
      </c>
      <c r="Q6059" s="34">
        <f t="shared" si="3"/>
        <v>1.49466951</v>
      </c>
      <c r="R6059" s="35" t="str">
        <f t="shared" si="4"/>
        <v>Medio</v>
      </c>
      <c r="S6059" s="35" t="str">
        <f>IF(O6059="","",IF(O6059&gt;AVERAGE('Base de datos limpia'!$O$2:$O$8001),"Alto","Normal"))
</f>
        <v>Normal</v>
      </c>
      <c r="T6059" s="35" t="str">
        <f t="shared" si="5"/>
        <v>Gamer intensivo</v>
      </c>
      <c r="U6059" s="35"/>
    </row>
    <row r="6060">
      <c r="A6060" s="28">
        <v>6059.0</v>
      </c>
      <c r="B6060" s="28">
        <v>24.0</v>
      </c>
      <c r="C6060" s="28" t="str">
        <f>TRIM(PROPER('Base de datos cruda'!C6060))</f>
        <v>Female</v>
      </c>
      <c r="D6060" s="28">
        <v>7.56</v>
      </c>
      <c r="E6060" s="28">
        <v>4.22</v>
      </c>
      <c r="F6060" s="28">
        <v>4.87</v>
      </c>
      <c r="G6060" s="28">
        <v>77.54</v>
      </c>
      <c r="H6060" s="28" t="str">
        <f>TRIM(PROPER('Base de datos cruda'!H6060))</f>
        <v>Casual</v>
      </c>
      <c r="I6060" s="28">
        <v>2.29</v>
      </c>
      <c r="J6060" s="28">
        <v>11.36</v>
      </c>
      <c r="K6060" s="28">
        <v>220.07</v>
      </c>
      <c r="L6060" s="28">
        <f>IF('Base de datos cruda'!L6060&lt;0,,'Base de datos cruda'!L6060)</f>
        <v>18.02</v>
      </c>
      <c r="M6060" s="28" t="str">
        <f>IF(TRIM(PROPER('Base de datos cruda'!M6060))="High","Alto",IF(TRIM(PROPER('Base de datos cruda'!M6060))="Medium","Medio","Bajo"))</f>
        <v>Bajo</v>
      </c>
      <c r="N6060" s="29">
        <v>29.2416589563807</v>
      </c>
      <c r="O6060" s="32">
        <f t="shared" si="1"/>
        <v>29.24165896</v>
      </c>
      <c r="P6060" s="33">
        <f t="shared" si="2"/>
        <v>18.92</v>
      </c>
      <c r="Q6060" s="34">
        <f t="shared" si="3"/>
        <v>0.5582010582</v>
      </c>
      <c r="R6060" s="35" t="str">
        <f t="shared" si="4"/>
        <v>Bajo</v>
      </c>
      <c r="S6060" s="35" t="str">
        <f>IF(O6060="","",IF(O6060&gt;AVERAGE('Base de datos limpia'!$O$2:$O$8001),"Alto","Normal"))
</f>
        <v>Normal</v>
      </c>
      <c r="T6060" s="35" t="str">
        <f t="shared" si="5"/>
        <v>Gamer moderado</v>
      </c>
      <c r="U6060" s="35"/>
    </row>
    <row r="6061">
      <c r="A6061" s="28">
        <v>6060.0</v>
      </c>
      <c r="B6061" s="28">
        <v>23.0</v>
      </c>
      <c r="C6061" s="28" t="str">
        <f>TRIM(PROPER('Base de datos cruda'!C6061))</f>
        <v>Male</v>
      </c>
      <c r="D6061" s="28">
        <v>4.6</v>
      </c>
      <c r="E6061" s="28">
        <v>5.18</v>
      </c>
      <c r="F6061" s="28">
        <v>7.62</v>
      </c>
      <c r="G6061" s="28">
        <v>92.42</v>
      </c>
      <c r="H6061" s="28" t="str">
        <f>TRIM(PROPER('Base de datos cruda'!H6061))</f>
        <v>Fps</v>
      </c>
      <c r="I6061" s="28">
        <v>2.25</v>
      </c>
      <c r="J6061" s="28">
        <v>6.36</v>
      </c>
      <c r="K6061" s="28">
        <v>259.21</v>
      </c>
      <c r="L6061" s="28">
        <f>IF('Base de datos cruda'!L6061&lt;0,,'Base de datos cruda'!L6061)</f>
        <v>9.09</v>
      </c>
      <c r="M6061" s="28" t="str">
        <f>IF(TRIM(PROPER('Base de datos cruda'!M6061))="High","Alto",IF(TRIM(PROPER('Base de datos cruda'!M6061))="Medium","Medio","Bajo"))</f>
        <v>Medio</v>
      </c>
      <c r="N6061" s="29">
        <v>78.64</v>
      </c>
      <c r="O6061" s="32">
        <f t="shared" si="1"/>
        <v>78.64</v>
      </c>
      <c r="P6061" s="33">
        <f t="shared" si="2"/>
        <v>10.96</v>
      </c>
      <c r="Q6061" s="34">
        <f t="shared" si="3"/>
        <v>1.126086957</v>
      </c>
      <c r="R6061" s="35" t="str">
        <f t="shared" si="4"/>
        <v>Alto</v>
      </c>
      <c r="S6061" s="35" t="str">
        <f>IF(O6061="","",IF(O6061&gt;AVERAGE('Base de datos limpia'!$O$2:$O$8001),"Alto","Normal"))
</f>
        <v>Alto</v>
      </c>
      <c r="T6061" s="35" t="str">
        <f t="shared" si="5"/>
        <v>Gamer moderado</v>
      </c>
      <c r="U6061" s="35"/>
    </row>
    <row r="6062">
      <c r="A6062" s="28">
        <v>6061.0</v>
      </c>
      <c r="B6062" s="28">
        <v>18.0</v>
      </c>
      <c r="C6062" s="28" t="str">
        <f>TRIM(PROPER('Base de datos cruda'!C6062))</f>
        <v>Male</v>
      </c>
      <c r="D6062" s="28">
        <v>0.99</v>
      </c>
      <c r="E6062" s="28">
        <v>6.0</v>
      </c>
      <c r="F6062" s="28">
        <v>6.51</v>
      </c>
      <c r="G6062" s="28">
        <v>69.74</v>
      </c>
      <c r="H6062" s="28" t="str">
        <f>TRIM(PROPER('Base de datos cruda'!H6062))</f>
        <v>Casual</v>
      </c>
      <c r="I6062" s="28">
        <v>2.13</v>
      </c>
      <c r="J6062" s="28">
        <v>3.59</v>
      </c>
      <c r="K6062" s="28">
        <v>317.11</v>
      </c>
      <c r="L6062" s="28">
        <f>IF('Base de datos cruda'!L6062&lt;0,,'Base de datos cruda'!L6062)</f>
        <v>1.68</v>
      </c>
      <c r="M6062" s="28" t="str">
        <f>IF(TRIM(PROPER('Base de datos cruda'!M6062))="High","Alto",IF(TRIM(PROPER('Base de datos cruda'!M6062))="Medium","Medio","Bajo"))</f>
        <v>Medio</v>
      </c>
      <c r="N6062" s="29">
        <v>81.16</v>
      </c>
      <c r="O6062" s="32">
        <f t="shared" si="1"/>
        <v>81.16</v>
      </c>
      <c r="P6062" s="33">
        <f t="shared" si="2"/>
        <v>4.58</v>
      </c>
      <c r="Q6062" s="34">
        <f t="shared" si="3"/>
        <v>6.060606061</v>
      </c>
      <c r="R6062" s="35" t="str">
        <f t="shared" si="4"/>
        <v>Alto</v>
      </c>
      <c r="S6062" s="35" t="str">
        <f>IF(O6062="","",IF(O6062&gt;AVERAGE('Base de datos limpia'!$O$2:$O$8001),"Alto","Normal"))
</f>
        <v>Alto</v>
      </c>
      <c r="T6062" s="35" t="str">
        <f t="shared" si="5"/>
        <v>Gamer intensivo</v>
      </c>
      <c r="U6062" s="35"/>
    </row>
    <row r="6063">
      <c r="A6063" s="28">
        <v>6062.0</v>
      </c>
      <c r="B6063" s="28">
        <v>21.0</v>
      </c>
      <c r="C6063" s="28" t="str">
        <f>TRIM(PROPER('Base de datos cruda'!C6063))</f>
        <v>Female</v>
      </c>
      <c r="D6063" s="28">
        <v>1.37</v>
      </c>
      <c r="E6063" s="28">
        <v>8.22</v>
      </c>
      <c r="F6063" s="28">
        <v>7.83</v>
      </c>
      <c r="G6063" s="28">
        <v>94.41</v>
      </c>
      <c r="H6063" s="28" t="str">
        <f>TRIM(PROPER('Base de datos cruda'!H6063))</f>
        <v>Casual</v>
      </c>
      <c r="I6063" s="28">
        <v>3.5</v>
      </c>
      <c r="J6063" s="28">
        <v>3.29</v>
      </c>
      <c r="K6063" s="28">
        <v>323.88</v>
      </c>
      <c r="L6063" s="28">
        <f>IF('Base de datos cruda'!L6063&lt;0,,'Base de datos cruda'!L6063)</f>
        <v>3.4</v>
      </c>
      <c r="M6063" s="28" t="str">
        <f>IF(TRIM(PROPER('Base de datos cruda'!M6063))="High","Alto",IF(TRIM(PROPER('Base de datos cruda'!M6063))="Medium","Medio","Bajo"))</f>
        <v>Medio</v>
      </c>
      <c r="N6063" s="29">
        <v>100.0</v>
      </c>
      <c r="O6063" s="32">
        <f t="shared" si="1"/>
        <v>100</v>
      </c>
      <c r="P6063" s="33">
        <f t="shared" si="2"/>
        <v>4.66</v>
      </c>
      <c r="Q6063" s="34">
        <f t="shared" si="3"/>
        <v>6</v>
      </c>
      <c r="R6063" s="35" t="str">
        <f t="shared" si="4"/>
        <v>Alto</v>
      </c>
      <c r="S6063" s="35" t="str">
        <f>IF(O6063="","",IF(O6063&gt;AVERAGE('Base de datos limpia'!$O$2:$O$8001),"Alto","Normal"))
</f>
        <v>Alto</v>
      </c>
      <c r="T6063" s="35" t="str">
        <f t="shared" si="5"/>
        <v>Gamer intensivo</v>
      </c>
      <c r="U6063" s="35"/>
    </row>
    <row r="6064">
      <c r="A6064" s="28">
        <v>6063.0</v>
      </c>
      <c r="B6064" s="28">
        <v>18.0</v>
      </c>
      <c r="C6064" s="28" t="str">
        <f>TRIM(PROPER('Base de datos cruda'!C6064))</f>
        <v>Male</v>
      </c>
      <c r="D6064" s="28">
        <v>7.91</v>
      </c>
      <c r="E6064" s="28">
        <v>2.9</v>
      </c>
      <c r="F6064" s="28">
        <v>8.32</v>
      </c>
      <c r="G6064" s="28">
        <v>81.55</v>
      </c>
      <c r="H6064" s="28" t="str">
        <f>TRIM(PROPER('Base de datos cruda'!H6064))</f>
        <v>Casual</v>
      </c>
      <c r="I6064" s="28">
        <v>3.66</v>
      </c>
      <c r="J6064" s="28">
        <v>13.89</v>
      </c>
      <c r="K6064" s="28">
        <v>240.49</v>
      </c>
      <c r="L6064" s="28">
        <f>IF('Base de datos cruda'!L6064&lt;0,,'Base de datos cruda'!L6064)</f>
        <v>17.64</v>
      </c>
      <c r="M6064" s="28" t="str">
        <f>IF(TRIM(PROPER('Base de datos cruda'!M6064))="High","Alto",IF(TRIM(PROPER('Base de datos cruda'!M6064))="Medium","Medio","Bajo"))</f>
        <v>Bajo</v>
      </c>
      <c r="N6064" s="29">
        <v>21.31</v>
      </c>
      <c r="O6064" s="32">
        <f t="shared" si="1"/>
        <v>21.31</v>
      </c>
      <c r="P6064" s="33">
        <f t="shared" si="2"/>
        <v>21.8</v>
      </c>
      <c r="Q6064" s="34">
        <f t="shared" si="3"/>
        <v>0.3666245259</v>
      </c>
      <c r="R6064" s="35" t="str">
        <f t="shared" si="4"/>
        <v>Bajo</v>
      </c>
      <c r="S6064" s="35" t="str">
        <f>IF(O6064="","",IF(O6064&gt;AVERAGE('Base de datos limpia'!$O$2:$O$8001),"Alto","Normal"))
</f>
        <v>Normal</v>
      </c>
      <c r="T6064" s="35" t="str">
        <f t="shared" si="5"/>
        <v>Gamer casual</v>
      </c>
      <c r="U6064" s="35"/>
    </row>
    <row r="6065">
      <c r="A6065" s="28">
        <v>6064.0</v>
      </c>
      <c r="B6065" s="28">
        <v>19.0</v>
      </c>
      <c r="C6065" s="28" t="str">
        <f>TRIM(PROPER('Base de datos cruda'!C6065))</f>
        <v>Female</v>
      </c>
      <c r="D6065" s="28">
        <v>5.8</v>
      </c>
      <c r="E6065" s="28">
        <v>4.59</v>
      </c>
      <c r="F6065" s="28">
        <v>5.26</v>
      </c>
      <c r="G6065" s="28">
        <v>96.0</v>
      </c>
      <c r="H6065" s="28" t="str">
        <f>TRIM(PROPER('Base de datos cruda'!H6065))</f>
        <v>Rpg</v>
      </c>
      <c r="I6065" s="28">
        <v>2.57</v>
      </c>
      <c r="J6065" s="28">
        <v>6.96</v>
      </c>
      <c r="K6065" s="28">
        <v>252.13</v>
      </c>
      <c r="L6065" s="28">
        <f>IF('Base de datos cruda'!L6065&lt;0,,'Base de datos cruda'!L6065)</f>
        <v>11.69</v>
      </c>
      <c r="M6065" s="28" t="str">
        <f>IF(TRIM(PROPER('Base de datos cruda'!M6065))="High","Alto",IF(TRIM(PROPER('Base de datos cruda'!M6065))="Medium","Medio","Bajo"))</f>
        <v>Bajo</v>
      </c>
      <c r="N6065" s="29">
        <v>53.95</v>
      </c>
      <c r="O6065" s="32">
        <f t="shared" si="1"/>
        <v>53.95</v>
      </c>
      <c r="P6065" s="33">
        <f t="shared" si="2"/>
        <v>12.76</v>
      </c>
      <c r="Q6065" s="34">
        <f t="shared" si="3"/>
        <v>0.7913793103</v>
      </c>
      <c r="R6065" s="35" t="str">
        <f t="shared" si="4"/>
        <v>Medio</v>
      </c>
      <c r="S6065" s="35" t="str">
        <f>IF(O6065="","",IF(O6065&gt;AVERAGE('Base de datos limpia'!$O$2:$O$8001),"Alto","Normal"))
</f>
        <v>Normal</v>
      </c>
      <c r="T6065" s="35" t="str">
        <f t="shared" si="5"/>
        <v>Gamer moderado</v>
      </c>
      <c r="U6065" s="35"/>
    </row>
    <row r="6066">
      <c r="A6066" s="28">
        <v>6065.0</v>
      </c>
      <c r="B6066" s="28">
        <v>16.0</v>
      </c>
      <c r="C6066" s="28" t="str">
        <f>TRIM(PROPER('Base de datos cruda'!C6066))</f>
        <v>Female</v>
      </c>
      <c r="D6066" s="28">
        <v>0.39</v>
      </c>
      <c r="E6066" s="28">
        <v>2.17</v>
      </c>
      <c r="F6066" s="28">
        <v>7.41</v>
      </c>
      <c r="G6066" s="28">
        <v>68.06</v>
      </c>
      <c r="H6066" s="28" t="str">
        <f>TRIM(PROPER('Base de datos cruda'!H6066))</f>
        <v>Rpg</v>
      </c>
      <c r="I6066" s="28">
        <v>3.7</v>
      </c>
      <c r="J6066" s="28">
        <v>4.1</v>
      </c>
      <c r="K6066" s="28">
        <v>322.71</v>
      </c>
      <c r="L6066" s="28">
        <f>IF('Base de datos cruda'!L6066&lt;0,,'Base de datos cruda'!L6066)</f>
        <v>1.69</v>
      </c>
      <c r="M6066" s="28" t="str">
        <f>IF(TRIM(PROPER('Base de datos cruda'!M6066))="High","Alto",IF(TRIM(PROPER('Base de datos cruda'!M6066))="Medium","Medio","Bajo"))</f>
        <v>Medio</v>
      </c>
      <c r="N6066" s="29">
        <v>64.09</v>
      </c>
      <c r="O6066" s="32">
        <f t="shared" si="1"/>
        <v>64.09</v>
      </c>
      <c r="P6066" s="33">
        <f t="shared" si="2"/>
        <v>4.49</v>
      </c>
      <c r="Q6066" s="34">
        <f t="shared" si="3"/>
        <v>5.564102564</v>
      </c>
      <c r="R6066" s="35" t="str">
        <f t="shared" si="4"/>
        <v>Medio</v>
      </c>
      <c r="S6066" s="35" t="str">
        <f>IF(O6066="","",IF(O6066&gt;AVERAGE('Base de datos limpia'!$O$2:$O$8001),"Alto","Normal"))
</f>
        <v>Normal</v>
      </c>
      <c r="T6066" s="35" t="str">
        <f t="shared" si="5"/>
        <v>Gamer casual</v>
      </c>
      <c r="U6066" s="35"/>
    </row>
    <row r="6067">
      <c r="A6067" s="28">
        <v>6066.0</v>
      </c>
      <c r="B6067" s="28">
        <v>20.0</v>
      </c>
      <c r="C6067" s="28" t="str">
        <f>TRIM(PROPER('Base de datos cruda'!C6067))</f>
        <v>Male</v>
      </c>
      <c r="D6067" s="28">
        <v>5.63</v>
      </c>
      <c r="E6067" s="28">
        <v>1.68</v>
      </c>
      <c r="F6067" s="28">
        <v>7.04</v>
      </c>
      <c r="G6067" s="28">
        <v>97.44</v>
      </c>
      <c r="H6067" s="28" t="str">
        <f>TRIM(PROPER('Base de datos cruda'!H6067))</f>
        <v>Fps</v>
      </c>
      <c r="I6067" s="28">
        <v>2.64</v>
      </c>
      <c r="J6067" s="28">
        <v>9.67</v>
      </c>
      <c r="K6067" s="28">
        <v>241.38</v>
      </c>
      <c r="L6067" s="28">
        <f>IF('Base de datos cruda'!L6067&lt;0,,'Base de datos cruda'!L6067)</f>
        <v>16.4</v>
      </c>
      <c r="M6067" s="28" t="str">
        <f>IF(TRIM(PROPER('Base de datos cruda'!M6067))="High","Alto",IF(TRIM(PROPER('Base de datos cruda'!M6067))="Medium","Medio","Bajo"))</f>
        <v>Bajo</v>
      </c>
      <c r="N6067" s="29">
        <v>43.8</v>
      </c>
      <c r="O6067" s="32">
        <f t="shared" si="1"/>
        <v>43.8</v>
      </c>
      <c r="P6067" s="33">
        <f t="shared" si="2"/>
        <v>15.3</v>
      </c>
      <c r="Q6067" s="34">
        <f t="shared" si="3"/>
        <v>0.298401421</v>
      </c>
      <c r="R6067" s="35" t="str">
        <f t="shared" si="4"/>
        <v>Bajo</v>
      </c>
      <c r="S6067" s="35" t="str">
        <f>IF(O6067="","",IF(O6067&gt;AVERAGE('Base de datos limpia'!$O$2:$O$8001),"Alto","Normal"))
</f>
        <v>Normal</v>
      </c>
      <c r="T6067" s="35" t="str">
        <f t="shared" si="5"/>
        <v>Gamer casual</v>
      </c>
      <c r="U6067" s="35"/>
    </row>
    <row r="6068">
      <c r="A6068" s="28">
        <v>6067.0</v>
      </c>
      <c r="B6068" s="28">
        <v>16.0</v>
      </c>
      <c r="C6068" s="28" t="str">
        <f>TRIM(PROPER('Base de datos cruda'!C6068))</f>
        <v>Male</v>
      </c>
      <c r="D6068" s="28">
        <v>3.3</v>
      </c>
      <c r="E6068" s="28">
        <v>6.44</v>
      </c>
      <c r="F6068" s="28">
        <v>8.31</v>
      </c>
      <c r="G6068" s="28">
        <v>87.52</v>
      </c>
      <c r="H6068" s="28" t="str">
        <f>TRIM(PROPER('Base de datos cruda'!H6068))</f>
        <v>Casual</v>
      </c>
      <c r="I6068" s="28">
        <v>0.49</v>
      </c>
      <c r="J6068" s="28">
        <v>8.16</v>
      </c>
      <c r="K6068" s="28">
        <v>264.17</v>
      </c>
      <c r="L6068" s="28">
        <f>IF('Base de datos cruda'!L6068&lt;0,,'Base de datos cruda'!L6068)</f>
        <v>6.75</v>
      </c>
      <c r="M6068" s="28" t="str">
        <f>IF(TRIM(PROPER('Base de datos cruda'!M6068))="High","Alto",IF(TRIM(PROPER('Base de datos cruda'!M6068))="Medium","Medio","Bajo"))</f>
        <v>Medio</v>
      </c>
      <c r="N6068" s="29">
        <v>84.01</v>
      </c>
      <c r="O6068" s="32">
        <f t="shared" si="1"/>
        <v>84.01</v>
      </c>
      <c r="P6068" s="33">
        <f t="shared" si="2"/>
        <v>11.46</v>
      </c>
      <c r="Q6068" s="34">
        <f t="shared" si="3"/>
        <v>1.951515152</v>
      </c>
      <c r="R6068" s="35" t="str">
        <f t="shared" si="4"/>
        <v>Alto</v>
      </c>
      <c r="S6068" s="35" t="str">
        <f>IF(O6068="","",IF(O6068&gt;AVERAGE('Base de datos limpia'!$O$2:$O$8001),"Alto","Normal"))
</f>
        <v>Alto</v>
      </c>
      <c r="T6068" s="35" t="str">
        <f t="shared" si="5"/>
        <v>Gamer intensivo</v>
      </c>
      <c r="U6068" s="35"/>
    </row>
    <row r="6069">
      <c r="A6069" s="28">
        <v>6068.0</v>
      </c>
      <c r="B6069" s="28">
        <v>16.0</v>
      </c>
      <c r="C6069" s="28" t="str">
        <f>TRIM(PROPER('Base de datos cruda'!C6069))</f>
        <v>Male</v>
      </c>
      <c r="D6069" s="28">
        <v>2.46</v>
      </c>
      <c r="E6069" s="28">
        <v>2.7</v>
      </c>
      <c r="F6069" s="28">
        <v>6.15</v>
      </c>
      <c r="G6069" s="28">
        <v>84.73</v>
      </c>
      <c r="H6069" s="28" t="str">
        <f>TRIM(PROPER('Base de datos cruda'!H6069))</f>
        <v>Rpg</v>
      </c>
      <c r="I6069" s="28">
        <v>4.26</v>
      </c>
      <c r="J6069" s="28">
        <v>6.59</v>
      </c>
      <c r="K6069" s="28">
        <v>301.28</v>
      </c>
      <c r="L6069" s="28">
        <f>IF('Base de datos cruda'!L6069&lt;0,,'Base de datos cruda'!L6069)</f>
        <v>8.65</v>
      </c>
      <c r="M6069" s="28" t="str">
        <f>IF(TRIM(PROPER('Base de datos cruda'!M6069))="High","Alto",IF(TRIM(PROPER('Base de datos cruda'!M6069))="Medium","Medio","Bajo"))</f>
        <v>Medio</v>
      </c>
      <c r="N6069" s="29">
        <v>59.27</v>
      </c>
      <c r="O6069" s="32">
        <f t="shared" si="1"/>
        <v>59.27</v>
      </c>
      <c r="P6069" s="33">
        <f t="shared" si="2"/>
        <v>9.05</v>
      </c>
      <c r="Q6069" s="34">
        <f t="shared" si="3"/>
        <v>1.097560976</v>
      </c>
      <c r="R6069" s="35" t="str">
        <f t="shared" si="4"/>
        <v>Medio</v>
      </c>
      <c r="S6069" s="35" t="str">
        <f>IF(O6069="","",IF(O6069&gt;AVERAGE('Base de datos limpia'!$O$2:$O$8001),"Alto","Normal"))
</f>
        <v>Normal</v>
      </c>
      <c r="T6069" s="35" t="str">
        <f t="shared" si="5"/>
        <v>Gamer casual</v>
      </c>
      <c r="U6069" s="35"/>
    </row>
    <row r="6070">
      <c r="A6070" s="28">
        <v>6069.0</v>
      </c>
      <c r="B6070" s="28">
        <v>22.0</v>
      </c>
      <c r="C6070" s="28" t="str">
        <f>TRIM(PROPER('Base de datos cruda'!C6070))</f>
        <v>Male</v>
      </c>
      <c r="D6070" s="28">
        <v>1.23</v>
      </c>
      <c r="E6070" s="28">
        <v>1.54</v>
      </c>
      <c r="F6070" s="28">
        <v>4.26</v>
      </c>
      <c r="G6070" s="28">
        <v>76.88</v>
      </c>
      <c r="H6070" s="28" t="str">
        <f>TRIM(PROPER('Base de datos cruda'!H6070))</f>
        <v>Rpg</v>
      </c>
      <c r="I6070" s="28">
        <v>4.35</v>
      </c>
      <c r="J6070" s="28">
        <v>3.39</v>
      </c>
      <c r="K6070" s="28">
        <v>308.47</v>
      </c>
      <c r="L6070" s="28">
        <f>IF('Base de datos cruda'!L6070&lt;0,,'Base de datos cruda'!L6070)</f>
        <v>2.37</v>
      </c>
      <c r="M6070" s="28" t="str">
        <f>IF(TRIM(PROPER('Base de datos cruda'!M6070))="High","Alto",IF(TRIM(PROPER('Base de datos cruda'!M6070))="Medium","Medio","Bajo"))</f>
        <v>Medio</v>
      </c>
      <c r="N6070" s="29">
        <v>64.5449510737004</v>
      </c>
      <c r="O6070" s="32">
        <f t="shared" si="1"/>
        <v>64.54495107</v>
      </c>
      <c r="P6070" s="33">
        <f t="shared" si="2"/>
        <v>4.62</v>
      </c>
      <c r="Q6070" s="34">
        <f t="shared" si="3"/>
        <v>1.25203252</v>
      </c>
      <c r="R6070" s="35" t="str">
        <f t="shared" si="4"/>
        <v>Medio</v>
      </c>
      <c r="S6070" s="35" t="str">
        <f>IF(O6070="","",IF(O6070&gt;AVERAGE('Base de datos limpia'!$O$2:$O$8001),"Alto","Normal"))
</f>
        <v>Normal</v>
      </c>
      <c r="T6070" s="35" t="str">
        <f t="shared" si="5"/>
        <v>Gamer casual</v>
      </c>
      <c r="U6070" s="35"/>
    </row>
    <row r="6071">
      <c r="A6071" s="28">
        <v>6070.0</v>
      </c>
      <c r="B6071" s="28">
        <v>21.0</v>
      </c>
      <c r="C6071" s="28" t="str">
        <f>TRIM(PROPER('Base de datos cruda'!C6071))</f>
        <v>Male</v>
      </c>
      <c r="D6071" s="28">
        <v>6.72</v>
      </c>
      <c r="E6071" s="28">
        <v>9.07</v>
      </c>
      <c r="F6071" s="28">
        <v>6.87</v>
      </c>
      <c r="G6071" s="28">
        <v>98.25</v>
      </c>
      <c r="H6071" s="28" t="str">
        <f>TRIM(PROPER('Base de datos cruda'!H6071))</f>
        <v>Fps</v>
      </c>
      <c r="I6071" s="28">
        <v>1.33</v>
      </c>
      <c r="J6071" s="28">
        <v>10.71</v>
      </c>
      <c r="K6071" s="28">
        <v>224.88</v>
      </c>
      <c r="L6071" s="28">
        <f>IF('Base de datos cruda'!L6071&lt;0,,'Base de datos cruda'!L6071)</f>
        <v>16.09</v>
      </c>
      <c r="M6071" s="28" t="str">
        <f>IF(TRIM(PROPER('Base de datos cruda'!M6071))="High","Alto",IF(TRIM(PROPER('Base de datos cruda'!M6071))="Medium","Medio","Bajo"))</f>
        <v>Bajo</v>
      </c>
      <c r="N6071" s="29">
        <v>82.2993369653163</v>
      </c>
      <c r="O6071" s="32">
        <f t="shared" si="1"/>
        <v>82.29933697</v>
      </c>
      <c r="P6071" s="33">
        <f t="shared" si="2"/>
        <v>17.43</v>
      </c>
      <c r="Q6071" s="34">
        <f t="shared" si="3"/>
        <v>1.349702381</v>
      </c>
      <c r="R6071" s="35" t="str">
        <f t="shared" si="4"/>
        <v>Alto</v>
      </c>
      <c r="S6071" s="35" t="str">
        <f>IF(O6071="","",IF(O6071&gt;AVERAGE('Base de datos limpia'!$O$2:$O$8001),"Alto","Normal"))
</f>
        <v>Alto</v>
      </c>
      <c r="T6071" s="35" t="str">
        <f t="shared" si="5"/>
        <v>Gamer intensivo</v>
      </c>
      <c r="U6071" s="35"/>
    </row>
    <row r="6072">
      <c r="A6072" s="28">
        <v>6071.0</v>
      </c>
      <c r="B6072" s="28">
        <v>17.0</v>
      </c>
      <c r="C6072" s="28" t="str">
        <f>TRIM(PROPER('Base de datos cruda'!C6072))</f>
        <v>Male</v>
      </c>
      <c r="D6072" s="28">
        <v>0.51</v>
      </c>
      <c r="E6072" s="28">
        <v>5.81</v>
      </c>
      <c r="F6072" s="28">
        <v>8.79</v>
      </c>
      <c r="G6072" s="28">
        <v>77.76</v>
      </c>
      <c r="H6072" s="28" t="str">
        <f>TRIM(PROPER('Base de datos cruda'!H6072))</f>
        <v>Rpg</v>
      </c>
      <c r="I6072" s="28">
        <v>3.93</v>
      </c>
      <c r="J6072" s="28">
        <v>6.38</v>
      </c>
      <c r="K6072" s="28">
        <v>313.4</v>
      </c>
      <c r="L6072" s="28">
        <f>IF('Base de datos cruda'!L6072&lt;0,,'Base de datos cruda'!L6072)</f>
        <v>5.25</v>
      </c>
      <c r="M6072" s="28" t="str">
        <f>IF(TRIM(PROPER('Base de datos cruda'!M6072))="High","Alto",IF(TRIM(PROPER('Base de datos cruda'!M6072))="Medium","Medio","Bajo"))</f>
        <v>Medio</v>
      </c>
      <c r="N6072" s="29">
        <v>95.0023093014094</v>
      </c>
      <c r="O6072" s="32">
        <f t="shared" si="1"/>
        <v>95.0023093</v>
      </c>
      <c r="P6072" s="33">
        <f t="shared" si="2"/>
        <v>6.89</v>
      </c>
      <c r="Q6072" s="34">
        <f t="shared" si="3"/>
        <v>11.39215686</v>
      </c>
      <c r="R6072" s="35" t="str">
        <f t="shared" si="4"/>
        <v>Alto</v>
      </c>
      <c r="S6072" s="35" t="str">
        <f>IF(O6072="","",IF(O6072&gt;AVERAGE('Base de datos limpia'!$O$2:$O$8001),"Alto","Normal"))
</f>
        <v>Alto</v>
      </c>
      <c r="T6072" s="35" t="str">
        <f t="shared" si="5"/>
        <v>Gamer moderado</v>
      </c>
      <c r="U6072" s="35"/>
    </row>
    <row r="6073">
      <c r="A6073" s="28">
        <v>6072.0</v>
      </c>
      <c r="B6073" s="28">
        <v>17.0</v>
      </c>
      <c r="C6073" s="28" t="str">
        <f>TRIM(PROPER('Base de datos cruda'!C6073))</f>
        <v>Male</v>
      </c>
      <c r="D6073" s="28">
        <v>2.32</v>
      </c>
      <c r="E6073" s="28">
        <v>2.21</v>
      </c>
      <c r="F6073" s="28">
        <v>4.07</v>
      </c>
      <c r="G6073" s="28">
        <v>79.94</v>
      </c>
      <c r="H6073" s="28" t="str">
        <f>TRIM(PROPER('Base de datos cruda'!H6073))</f>
        <v>Fps</v>
      </c>
      <c r="I6073" s="28">
        <v>2.56</v>
      </c>
      <c r="J6073" s="28">
        <v>7.56</v>
      </c>
      <c r="K6073" s="28">
        <v>298.33</v>
      </c>
      <c r="L6073" s="28">
        <f>IF('Base de datos cruda'!L6073&lt;0,,'Base de datos cruda'!L6073)</f>
        <v>10.32</v>
      </c>
      <c r="M6073" s="28" t="str">
        <f>IF(TRIM(PROPER('Base de datos cruda'!M6073))="High","Alto",IF(TRIM(PROPER('Base de datos cruda'!M6073))="Medium","Medio","Bajo"))</f>
        <v>Medio</v>
      </c>
      <c r="N6073" s="29">
        <v>50.07</v>
      </c>
      <c r="O6073" s="32">
        <f t="shared" si="1"/>
        <v>50.07</v>
      </c>
      <c r="P6073" s="33">
        <f t="shared" si="2"/>
        <v>9.88</v>
      </c>
      <c r="Q6073" s="34">
        <f t="shared" si="3"/>
        <v>0.9525862069</v>
      </c>
      <c r="R6073" s="35" t="str">
        <f t="shared" si="4"/>
        <v>Medio</v>
      </c>
      <c r="S6073" s="35" t="str">
        <f>IF(O6073="","",IF(O6073&gt;AVERAGE('Base de datos limpia'!$O$2:$O$8001),"Alto","Normal"))
</f>
        <v>Normal</v>
      </c>
      <c r="T6073" s="35" t="str">
        <f t="shared" si="5"/>
        <v>Gamer casual</v>
      </c>
      <c r="U6073" s="35"/>
    </row>
    <row r="6074">
      <c r="A6074" s="28">
        <v>6073.0</v>
      </c>
      <c r="B6074" s="28">
        <v>22.0</v>
      </c>
      <c r="C6074" s="28" t="str">
        <f>TRIM(PROPER('Base de datos cruda'!C6074))</f>
        <v>Female</v>
      </c>
      <c r="D6074" s="28">
        <v>2.45</v>
      </c>
      <c r="E6074" s="28">
        <v>1.48</v>
      </c>
      <c r="F6074" s="28">
        <v>5.2</v>
      </c>
      <c r="G6074" s="28">
        <v>91.26</v>
      </c>
      <c r="H6074" s="28" t="str">
        <f>TRIM(PROPER('Base de datos cruda'!H6074))</f>
        <v>Casual</v>
      </c>
      <c r="I6074" s="28">
        <v>0.62</v>
      </c>
      <c r="J6074" s="28">
        <v>5.72</v>
      </c>
      <c r="K6074" s="28">
        <v>299.67</v>
      </c>
      <c r="L6074" s="28">
        <f>IF('Base de datos cruda'!L6074&lt;0,,'Base de datos cruda'!L6074)</f>
        <v>7.32</v>
      </c>
      <c r="M6074" s="28" t="str">
        <f>IF(TRIM(PROPER('Base de datos cruda'!M6074))="High","Alto",IF(TRIM(PROPER('Base de datos cruda'!M6074))="Medium","Medio","Bajo"))</f>
        <v>Medio</v>
      </c>
      <c r="N6074" s="29">
        <v>47.64</v>
      </c>
      <c r="O6074" s="32">
        <f t="shared" si="1"/>
        <v>47.64</v>
      </c>
      <c r="P6074" s="33">
        <f t="shared" si="2"/>
        <v>8.17</v>
      </c>
      <c r="Q6074" s="34">
        <f t="shared" si="3"/>
        <v>0.6040816327</v>
      </c>
      <c r="R6074" s="35" t="str">
        <f t="shared" si="4"/>
        <v>Bajo</v>
      </c>
      <c r="S6074" s="35" t="str">
        <f>IF(O6074="","",IF(O6074&gt;AVERAGE('Base de datos limpia'!$O$2:$O$8001),"Alto","Normal"))
</f>
        <v>Normal</v>
      </c>
      <c r="T6074" s="35" t="str">
        <f t="shared" si="5"/>
        <v>Gamer casual</v>
      </c>
      <c r="U6074" s="35"/>
    </row>
    <row r="6075">
      <c r="A6075" s="28">
        <v>6074.0</v>
      </c>
      <c r="B6075" s="28">
        <v>16.0</v>
      </c>
      <c r="C6075" s="28" t="str">
        <f>TRIM(PROPER('Base de datos cruda'!C6075))</f>
        <v>Female</v>
      </c>
      <c r="D6075" s="28">
        <v>1.29</v>
      </c>
      <c r="E6075" s="28">
        <v>2.08</v>
      </c>
      <c r="F6075" s="28">
        <v>5.58</v>
      </c>
      <c r="G6075" s="28">
        <v>71.39</v>
      </c>
      <c r="H6075" s="28" t="str">
        <f>TRIM(PROPER('Base de datos cruda'!H6075))</f>
        <v>Casual</v>
      </c>
      <c r="I6075" s="28">
        <v>1.99</v>
      </c>
      <c r="J6075" s="28">
        <v>4.68</v>
      </c>
      <c r="K6075" s="28">
        <v>310.8</v>
      </c>
      <c r="L6075" s="28">
        <f>IF('Base de datos cruda'!L6075&lt;0,,'Base de datos cruda'!L6075)</f>
        <v>3.48</v>
      </c>
      <c r="M6075" s="28" t="str">
        <f>IF(TRIM(PROPER('Base de datos cruda'!M6075))="High","Alto",IF(TRIM(PROPER('Base de datos cruda'!M6075))="Medium","Medio","Bajo"))</f>
        <v>Medio</v>
      </c>
      <c r="N6075" s="29">
        <v>63.12</v>
      </c>
      <c r="O6075" s="32">
        <f t="shared" si="1"/>
        <v>63.12</v>
      </c>
      <c r="P6075" s="33">
        <f t="shared" si="2"/>
        <v>5.97</v>
      </c>
      <c r="Q6075" s="34">
        <f t="shared" si="3"/>
        <v>1.612403101</v>
      </c>
      <c r="R6075" s="35" t="str">
        <f t="shared" si="4"/>
        <v>Medio</v>
      </c>
      <c r="S6075" s="35" t="str">
        <f>IF(O6075="","",IF(O6075&gt;AVERAGE('Base de datos limpia'!$O$2:$O$8001),"Alto","Normal"))
</f>
        <v>Normal</v>
      </c>
      <c r="T6075" s="35" t="str">
        <f t="shared" si="5"/>
        <v>Gamer casual</v>
      </c>
      <c r="U6075" s="35"/>
    </row>
    <row r="6076">
      <c r="A6076" s="28">
        <v>6075.0</v>
      </c>
      <c r="B6076" s="28">
        <v>17.0</v>
      </c>
      <c r="C6076" s="28" t="str">
        <f>TRIM(PROPER('Base de datos cruda'!C6076))</f>
        <v>Male</v>
      </c>
      <c r="D6076" s="28">
        <v>4.07</v>
      </c>
      <c r="E6076" s="28">
        <v>5.24</v>
      </c>
      <c r="F6076" s="28">
        <v>7.83</v>
      </c>
      <c r="G6076" s="28">
        <v>71.66</v>
      </c>
      <c r="H6076" s="28" t="str">
        <f>TRIM(PROPER('Base de datos cruda'!H6076))</f>
        <v>Fps</v>
      </c>
      <c r="I6076" s="28">
        <v>0.38</v>
      </c>
      <c r="J6076" s="28">
        <v>5.73</v>
      </c>
      <c r="K6076" s="28">
        <v>267.53</v>
      </c>
      <c r="L6076" s="28">
        <f>IF('Base de datos cruda'!L6076&lt;0,,'Base de datos cruda'!L6076)</f>
        <v>9.1</v>
      </c>
      <c r="M6076" s="28" t="str">
        <f>IF(TRIM(PROPER('Base de datos cruda'!M6076))="High","Alto",IF(TRIM(PROPER('Base de datos cruda'!M6076))="Medium","Medio","Bajo"))</f>
        <v>Medio</v>
      </c>
      <c r="N6076" s="29">
        <v>67.96</v>
      </c>
      <c r="O6076" s="32">
        <f t="shared" si="1"/>
        <v>67.96</v>
      </c>
      <c r="P6076" s="33">
        <f t="shared" si="2"/>
        <v>9.8</v>
      </c>
      <c r="Q6076" s="34">
        <f t="shared" si="3"/>
        <v>1.287469287</v>
      </c>
      <c r="R6076" s="35" t="str">
        <f t="shared" si="4"/>
        <v>Medio</v>
      </c>
      <c r="S6076" s="35" t="str">
        <f>IF(O6076="","",IF(O6076&gt;AVERAGE('Base de datos limpia'!$O$2:$O$8001),"Alto","Normal"))
</f>
        <v>Alto</v>
      </c>
      <c r="T6076" s="35" t="str">
        <f t="shared" si="5"/>
        <v>Gamer moderado</v>
      </c>
      <c r="U6076" s="35"/>
    </row>
    <row r="6077">
      <c r="A6077" s="28">
        <v>6076.0</v>
      </c>
      <c r="B6077" s="28">
        <v>23.0</v>
      </c>
      <c r="C6077" s="28" t="str">
        <f>TRIM(PROPER('Base de datos cruda'!C6077))</f>
        <v>Female</v>
      </c>
      <c r="D6077" s="28">
        <v>0.09</v>
      </c>
      <c r="E6077" s="28">
        <v>7.02</v>
      </c>
      <c r="F6077" s="28">
        <v>5.62</v>
      </c>
      <c r="G6077" s="28">
        <v>91.01</v>
      </c>
      <c r="H6077" s="28" t="str">
        <f>TRIM(PROPER('Base de datos cruda'!H6077))</f>
        <v>Rpg</v>
      </c>
      <c r="I6077" s="28">
        <v>3.93</v>
      </c>
      <c r="J6077" s="28">
        <v>3.94</v>
      </c>
      <c r="K6077" s="28">
        <v>310.44</v>
      </c>
      <c r="L6077" s="28">
        <f>IF('Base de datos cruda'!L6077&lt;0,,'Base de datos cruda'!L6077)</f>
        <v>5.94</v>
      </c>
      <c r="M6077" s="28" t="str">
        <f>IF(TRIM(PROPER('Base de datos cruda'!M6077))="High","Alto",IF(TRIM(PROPER('Base de datos cruda'!M6077))="Medium","Medio","Bajo"))</f>
        <v>Alto</v>
      </c>
      <c r="N6077" s="29">
        <v>96.16</v>
      </c>
      <c r="O6077" s="32">
        <f t="shared" si="1"/>
        <v>96.16</v>
      </c>
      <c r="P6077" s="33">
        <f t="shared" si="2"/>
        <v>4.03</v>
      </c>
      <c r="Q6077" s="34">
        <f t="shared" si="3"/>
        <v>78</v>
      </c>
      <c r="R6077" s="35" t="str">
        <f t="shared" si="4"/>
        <v>Alto</v>
      </c>
      <c r="S6077" s="35" t="str">
        <f>IF(O6077="","",IF(O6077&gt;AVERAGE('Base de datos limpia'!$O$2:$O$8001),"Alto","Normal"))
</f>
        <v>Alto</v>
      </c>
      <c r="T6077" s="35" t="str">
        <f t="shared" si="5"/>
        <v>Gamer intensivo</v>
      </c>
      <c r="U6077" s="35"/>
    </row>
    <row r="6078">
      <c r="A6078" s="28">
        <v>6077.0</v>
      </c>
      <c r="B6078" s="28">
        <v>21.0</v>
      </c>
      <c r="C6078" s="28" t="str">
        <f>TRIM(PROPER('Base de datos cruda'!C6078))</f>
        <v>Female</v>
      </c>
      <c r="D6078" s="28">
        <v>2.41</v>
      </c>
      <c r="E6078" s="28">
        <v>6.77</v>
      </c>
      <c r="F6078" s="28">
        <v>5.2</v>
      </c>
      <c r="G6078" s="28">
        <v>65.14</v>
      </c>
      <c r="H6078" s="28" t="str">
        <f>TRIM(PROPER('Base de datos cruda'!H6078))</f>
        <v>Rpg</v>
      </c>
      <c r="I6078" s="28">
        <v>0.98</v>
      </c>
      <c r="J6078" s="28">
        <v>4.81</v>
      </c>
      <c r="K6078" s="28">
        <v>292.25</v>
      </c>
      <c r="L6078" s="28">
        <f>IF('Base de datos cruda'!L6078&lt;0,,'Base de datos cruda'!L6078)</f>
        <v>6.35</v>
      </c>
      <c r="M6078" s="28" t="str">
        <f>IF(TRIM(PROPER('Base de datos cruda'!M6078))="High","Alto",IF(TRIM(PROPER('Base de datos cruda'!M6078))="Medium","Medio","Bajo"))</f>
        <v>Medio</v>
      </c>
      <c r="N6078" s="29">
        <v>76.01</v>
      </c>
      <c r="O6078" s="32">
        <f t="shared" si="1"/>
        <v>76.01</v>
      </c>
      <c r="P6078" s="33">
        <f t="shared" si="2"/>
        <v>7.22</v>
      </c>
      <c r="Q6078" s="34">
        <f t="shared" si="3"/>
        <v>2.809128631</v>
      </c>
      <c r="R6078" s="35" t="str">
        <f t="shared" si="4"/>
        <v>Alto</v>
      </c>
      <c r="S6078" s="35" t="str">
        <f>IF(O6078="","",IF(O6078&gt;AVERAGE('Base de datos limpia'!$O$2:$O$8001),"Alto","Normal"))
</f>
        <v>Alto</v>
      </c>
      <c r="T6078" s="35" t="str">
        <f t="shared" si="5"/>
        <v>Gamer intensivo</v>
      </c>
      <c r="U6078" s="35"/>
    </row>
    <row r="6079">
      <c r="A6079" s="28">
        <v>6078.0</v>
      </c>
      <c r="B6079" s="28">
        <v>17.0</v>
      </c>
      <c r="C6079" s="28" t="str">
        <f>TRIM(PROPER('Base de datos cruda'!C6079))</f>
        <v>Female</v>
      </c>
      <c r="D6079" s="28">
        <v>7.47</v>
      </c>
      <c r="E6079" s="28">
        <v>2.3</v>
      </c>
      <c r="F6079" s="28">
        <v>7.24</v>
      </c>
      <c r="G6079" s="28">
        <v>92.92</v>
      </c>
      <c r="H6079" s="28" t="str">
        <f>TRIM(PROPER('Base de datos cruda'!H6079))</f>
        <v>Casual</v>
      </c>
      <c r="I6079" s="28">
        <v>0.82</v>
      </c>
      <c r="J6079" s="28">
        <v>9.01</v>
      </c>
      <c r="K6079" s="28">
        <v>238.38</v>
      </c>
      <c r="L6079" s="28">
        <f>IF('Base de datos cruda'!L6079&lt;0,,'Base de datos cruda'!L6079)</f>
        <v>13.09</v>
      </c>
      <c r="M6079" s="28" t="str">
        <f>IF(TRIM(PROPER('Base de datos cruda'!M6079))="High","Alto",IF(TRIM(PROPER('Base de datos cruda'!M6079))="Medium","Medio","Bajo"))</f>
        <v>Bajo</v>
      </c>
      <c r="N6079" s="29">
        <v>36.29</v>
      </c>
      <c r="O6079" s="32">
        <f t="shared" si="1"/>
        <v>36.29</v>
      </c>
      <c r="P6079" s="33">
        <f t="shared" si="2"/>
        <v>16.48</v>
      </c>
      <c r="Q6079" s="34">
        <f t="shared" si="3"/>
        <v>0.3078982597</v>
      </c>
      <c r="R6079" s="35" t="str">
        <f t="shared" si="4"/>
        <v>Bajo</v>
      </c>
      <c r="S6079" s="35" t="str">
        <f>IF(O6079="","",IF(O6079&gt;AVERAGE('Base de datos limpia'!$O$2:$O$8001),"Alto","Normal"))
</f>
        <v>Normal</v>
      </c>
      <c r="T6079" s="35" t="str">
        <f t="shared" si="5"/>
        <v>Gamer casual</v>
      </c>
      <c r="U6079" s="35"/>
    </row>
    <row r="6080">
      <c r="A6080" s="28">
        <v>6079.0</v>
      </c>
      <c r="B6080" s="28">
        <v>22.0</v>
      </c>
      <c r="C6080" s="28" t="str">
        <f>TRIM(PROPER('Base de datos cruda'!C6080))</f>
        <v>Female</v>
      </c>
      <c r="D6080" s="28">
        <v>2.48</v>
      </c>
      <c r="E6080" s="28">
        <v>6.7</v>
      </c>
      <c r="F6080" s="28">
        <v>4.23</v>
      </c>
      <c r="G6080" s="28">
        <v>85.01</v>
      </c>
      <c r="H6080" s="28" t="str">
        <f>TRIM(PROPER('Base de datos cruda'!H6080))</f>
        <v>Casual</v>
      </c>
      <c r="I6080" s="28">
        <v>1.04</v>
      </c>
      <c r="J6080" s="28">
        <v>5.85</v>
      </c>
      <c r="K6080" s="28">
        <v>299.29</v>
      </c>
      <c r="L6080" s="28">
        <f>IF('Base de datos cruda'!L6080&lt;0,,'Base de datos cruda'!L6080)</f>
        <v>5.88</v>
      </c>
      <c r="M6080" s="28" t="str">
        <f>IF(TRIM(PROPER('Base de datos cruda'!M6080))="High","Alto",IF(TRIM(PROPER('Base de datos cruda'!M6080))="Medium","Medio","Bajo"))</f>
        <v>Medio</v>
      </c>
      <c r="N6080" s="29">
        <v>79.62</v>
      </c>
      <c r="O6080" s="32">
        <f t="shared" si="1"/>
        <v>79.62</v>
      </c>
      <c r="P6080" s="33">
        <f t="shared" si="2"/>
        <v>8.33</v>
      </c>
      <c r="Q6080" s="34">
        <f t="shared" si="3"/>
        <v>2.701612903</v>
      </c>
      <c r="R6080" s="35" t="str">
        <f t="shared" si="4"/>
        <v>Alto</v>
      </c>
      <c r="S6080" s="35" t="str">
        <f>IF(O6080="","",IF(O6080&gt;AVERAGE('Base de datos limpia'!$O$2:$O$8001),"Alto","Normal"))
</f>
        <v>Alto</v>
      </c>
      <c r="T6080" s="35" t="str">
        <f t="shared" si="5"/>
        <v>Gamer intensivo</v>
      </c>
      <c r="U6080" s="35"/>
    </row>
    <row r="6081">
      <c r="A6081" s="28">
        <v>6080.0</v>
      </c>
      <c r="B6081" s="28">
        <v>19.0</v>
      </c>
      <c r="C6081" s="28" t="str">
        <f>TRIM(PROPER('Base de datos cruda'!C6081))</f>
        <v>Male</v>
      </c>
      <c r="D6081" s="28">
        <v>2.88</v>
      </c>
      <c r="E6081" s="28">
        <v>4.64</v>
      </c>
      <c r="F6081" s="28">
        <v>4.85</v>
      </c>
      <c r="G6081" s="28">
        <v>81.56</v>
      </c>
      <c r="H6081" s="28" t="str">
        <f>TRIM(PROPER('Base de datos cruda'!H6081))</f>
        <v>Casual</v>
      </c>
      <c r="I6081" s="28">
        <v>1.13</v>
      </c>
      <c r="J6081" s="28">
        <v>4.11</v>
      </c>
      <c r="K6081" s="28">
        <v>301.24</v>
      </c>
      <c r="L6081" s="28">
        <f>IF('Base de datos cruda'!L6081&lt;0,,'Base de datos cruda'!L6081)</f>
        <v>5.56</v>
      </c>
      <c r="M6081" s="28" t="str">
        <f>IF(TRIM(PROPER('Base de datos cruda'!M6081))="High","Alto",IF(TRIM(PROPER('Base de datos cruda'!M6081))="Medium","Medio","Bajo"))</f>
        <v>Medio</v>
      </c>
      <c r="N6081" s="29">
        <v>55.41</v>
      </c>
      <c r="O6081" s="32">
        <f t="shared" si="1"/>
        <v>55.41</v>
      </c>
      <c r="P6081" s="33">
        <f t="shared" si="2"/>
        <v>6.99</v>
      </c>
      <c r="Q6081" s="34">
        <f t="shared" si="3"/>
        <v>1.611111111</v>
      </c>
      <c r="R6081" s="35" t="str">
        <f t="shared" si="4"/>
        <v>Medio</v>
      </c>
      <c r="S6081" s="35" t="str">
        <f>IF(O6081="","",IF(O6081&gt;AVERAGE('Base de datos limpia'!$O$2:$O$8001),"Alto","Normal"))
</f>
        <v>Normal</v>
      </c>
      <c r="T6081" s="35" t="str">
        <f t="shared" si="5"/>
        <v>Gamer moderado</v>
      </c>
      <c r="U6081" s="35"/>
    </row>
    <row r="6082">
      <c r="A6082" s="28">
        <v>6081.0</v>
      </c>
      <c r="B6082" s="28">
        <v>17.0</v>
      </c>
      <c r="C6082" s="28" t="str">
        <f>TRIM(PROPER('Base de datos cruda'!C6082))</f>
        <v>Male</v>
      </c>
      <c r="D6082" s="28">
        <v>3.79</v>
      </c>
      <c r="E6082" s="28">
        <v>5.18</v>
      </c>
      <c r="F6082" s="28">
        <v>6.04</v>
      </c>
      <c r="G6082" s="28">
        <v>69.16</v>
      </c>
      <c r="H6082" s="28" t="str">
        <f>TRIM(PROPER('Base de datos cruda'!H6082))</f>
        <v>Fps</v>
      </c>
      <c r="I6082" s="28">
        <v>3.37</v>
      </c>
      <c r="J6082" s="28">
        <v>5.39</v>
      </c>
      <c r="K6082" s="28">
        <v>274.87</v>
      </c>
      <c r="L6082" s="28">
        <f>IF('Base de datos cruda'!L6082&lt;0,,'Base de datos cruda'!L6082)</f>
        <v>9.84</v>
      </c>
      <c r="M6082" s="28" t="str">
        <f>IF(TRIM(PROPER('Base de datos cruda'!M6082))="High","Alto",IF(TRIM(PROPER('Base de datos cruda'!M6082))="Medium","Medio","Bajo"))</f>
        <v>Medio</v>
      </c>
      <c r="N6082" s="29">
        <v>51.86</v>
      </c>
      <c r="O6082" s="32">
        <f t="shared" si="1"/>
        <v>51.86</v>
      </c>
      <c r="P6082" s="33">
        <f t="shared" si="2"/>
        <v>9.18</v>
      </c>
      <c r="Q6082" s="34">
        <f t="shared" si="3"/>
        <v>1.366754617</v>
      </c>
      <c r="R6082" s="35" t="str">
        <f t="shared" si="4"/>
        <v>Medio</v>
      </c>
      <c r="S6082" s="35" t="str">
        <f>IF(O6082="","",IF(O6082&gt;AVERAGE('Base de datos limpia'!$O$2:$O$8001),"Alto","Normal"))
</f>
        <v>Normal</v>
      </c>
      <c r="T6082" s="35" t="str">
        <f t="shared" si="5"/>
        <v>Gamer moderado</v>
      </c>
      <c r="U6082" s="35"/>
    </row>
    <row r="6083">
      <c r="A6083" s="28">
        <v>6082.0</v>
      </c>
      <c r="B6083" s="28">
        <v>21.0</v>
      </c>
      <c r="C6083" s="28" t="str">
        <f>TRIM(PROPER('Base de datos cruda'!C6083))</f>
        <v>Female</v>
      </c>
      <c r="D6083" s="28">
        <v>4.49</v>
      </c>
      <c r="E6083" s="28">
        <v>8.21</v>
      </c>
      <c r="F6083" s="28">
        <v>5.78</v>
      </c>
      <c r="G6083" s="28">
        <v>91.45</v>
      </c>
      <c r="H6083" s="28" t="str">
        <f>TRIM(PROPER('Base de datos cruda'!H6083))</f>
        <v>Fps</v>
      </c>
      <c r="I6083" s="28">
        <v>3.19</v>
      </c>
      <c r="J6083" s="28">
        <v>6.59</v>
      </c>
      <c r="K6083" s="28">
        <v>255.02</v>
      </c>
      <c r="L6083" s="28">
        <f>IF('Base de datos cruda'!L6083&lt;0,,'Base de datos cruda'!L6083)</f>
        <v>7.59</v>
      </c>
      <c r="M6083" s="28" t="str">
        <f>IF(TRIM(PROPER('Base de datos cruda'!M6083))="High","Alto",IF(TRIM(PROPER('Base de datos cruda'!M6083))="Medium","Medio","Bajo"))</f>
        <v>Alto</v>
      </c>
      <c r="N6083" s="29">
        <v>80.4</v>
      </c>
      <c r="O6083" s="32">
        <f t="shared" si="1"/>
        <v>80.4</v>
      </c>
      <c r="P6083" s="33">
        <f t="shared" si="2"/>
        <v>11.08</v>
      </c>
      <c r="Q6083" s="34">
        <f t="shared" si="3"/>
        <v>1.828507795</v>
      </c>
      <c r="R6083" s="35" t="str">
        <f t="shared" si="4"/>
        <v>Alto</v>
      </c>
      <c r="S6083" s="35" t="str">
        <f>IF(O6083="","",IF(O6083&gt;AVERAGE('Base de datos limpia'!$O$2:$O$8001),"Alto","Normal"))
</f>
        <v>Alto</v>
      </c>
      <c r="T6083" s="35" t="str">
        <f t="shared" si="5"/>
        <v>Gamer intensivo</v>
      </c>
      <c r="U6083" s="35"/>
    </row>
    <row r="6084">
      <c r="A6084" s="28">
        <v>6083.0</v>
      </c>
      <c r="B6084" s="28">
        <v>24.0</v>
      </c>
      <c r="C6084" s="28" t="str">
        <f>TRIM(PROPER('Base de datos cruda'!C6084))</f>
        <v>Female</v>
      </c>
      <c r="D6084" s="28">
        <v>6.47</v>
      </c>
      <c r="E6084" s="28">
        <v>3.99</v>
      </c>
      <c r="F6084" s="28">
        <v>5.74</v>
      </c>
      <c r="G6084" s="28">
        <v>92.2</v>
      </c>
      <c r="H6084" s="28" t="str">
        <f>TRIM(PROPER('Base de datos cruda'!H6084))</f>
        <v>Rpg</v>
      </c>
      <c r="I6084" s="28">
        <v>0.65</v>
      </c>
      <c r="J6084" s="28">
        <v>12.42</v>
      </c>
      <c r="K6084" s="28">
        <v>253.22</v>
      </c>
      <c r="L6084" s="28">
        <f>IF('Base de datos cruda'!L6084&lt;0,,'Base de datos cruda'!L6084)</f>
        <v>14.9</v>
      </c>
      <c r="M6084" s="28" t="str">
        <f>IF(TRIM(PROPER('Base de datos cruda'!M6084))="High","Alto",IF(TRIM(PROPER('Base de datos cruda'!M6084))="Medium","Medio","Bajo"))</f>
        <v>Bajo</v>
      </c>
      <c r="N6084" s="29">
        <v>53.281054625411</v>
      </c>
      <c r="O6084" s="32">
        <f t="shared" si="1"/>
        <v>53.28105463</v>
      </c>
      <c r="P6084" s="33">
        <f t="shared" si="2"/>
        <v>18.89</v>
      </c>
      <c r="Q6084" s="34">
        <f t="shared" si="3"/>
        <v>0.6166924266</v>
      </c>
      <c r="R6084" s="35" t="str">
        <f t="shared" si="4"/>
        <v>Medio</v>
      </c>
      <c r="S6084" s="35" t="str">
        <f>IF(O6084="","",IF(O6084&gt;AVERAGE('Base de datos limpia'!$O$2:$O$8001),"Alto","Normal"))
</f>
        <v>Normal</v>
      </c>
      <c r="T6084" s="35" t="str">
        <f t="shared" si="5"/>
        <v>Gamer moderado</v>
      </c>
      <c r="U6084" s="35"/>
    </row>
    <row r="6085">
      <c r="A6085" s="28">
        <v>6084.0</v>
      </c>
      <c r="B6085" s="28">
        <v>24.0</v>
      </c>
      <c r="C6085" s="28" t="str">
        <f>TRIM(PROPER('Base de datos cruda'!C6085))</f>
        <v>Female</v>
      </c>
      <c r="D6085" s="28">
        <v>1.52</v>
      </c>
      <c r="E6085" s="28">
        <v>2.32</v>
      </c>
      <c r="F6085" s="28">
        <v>4.54</v>
      </c>
      <c r="G6085" s="28">
        <v>79.32</v>
      </c>
      <c r="H6085" s="28" t="str">
        <f>TRIM(PROPER('Base de datos cruda'!H6085))</f>
        <v>Casual</v>
      </c>
      <c r="I6085" s="28">
        <v>3.62</v>
      </c>
      <c r="J6085" s="28">
        <v>6.56</v>
      </c>
      <c r="K6085" s="28">
        <v>302.59</v>
      </c>
      <c r="L6085" s="28">
        <f>IF('Base de datos cruda'!L6085&lt;0,,'Base de datos cruda'!L6085)</f>
        <v>5.99</v>
      </c>
      <c r="M6085" s="28" t="str">
        <f>IF(TRIM(PROPER('Base de datos cruda'!M6085))="High","Alto",IF(TRIM(PROPER('Base de datos cruda'!M6085))="Medium","Medio","Bajo"))</f>
        <v>Medio</v>
      </c>
      <c r="N6085" s="29">
        <v>53.5</v>
      </c>
      <c r="O6085" s="32">
        <f t="shared" si="1"/>
        <v>53.5</v>
      </c>
      <c r="P6085" s="33">
        <f t="shared" si="2"/>
        <v>8.08</v>
      </c>
      <c r="Q6085" s="34">
        <f t="shared" si="3"/>
        <v>1.526315789</v>
      </c>
      <c r="R6085" s="35" t="str">
        <f t="shared" si="4"/>
        <v>Medio</v>
      </c>
      <c r="S6085" s="35" t="str">
        <f>IF(O6085="","",IF(O6085&gt;AVERAGE('Base de datos limpia'!$O$2:$O$8001),"Alto","Normal"))
</f>
        <v>Normal</v>
      </c>
      <c r="T6085" s="35" t="str">
        <f t="shared" si="5"/>
        <v>Gamer casual</v>
      </c>
      <c r="U6085" s="35"/>
    </row>
    <row r="6086">
      <c r="A6086" s="28">
        <v>6085.0</v>
      </c>
      <c r="B6086" s="28">
        <v>23.0</v>
      </c>
      <c r="C6086" s="28" t="str">
        <f>TRIM(PROPER('Base de datos cruda'!C6086))</f>
        <v>Other</v>
      </c>
      <c r="D6086" s="28">
        <v>6.97</v>
      </c>
      <c r="E6086" s="28">
        <v>8.86</v>
      </c>
      <c r="F6086" s="28">
        <v>5.8</v>
      </c>
      <c r="G6086" s="28">
        <v>75.57</v>
      </c>
      <c r="H6086" s="28" t="str">
        <f>TRIM(PROPER('Base de datos cruda'!H6086))</f>
        <v>Fps</v>
      </c>
      <c r="I6086" s="28">
        <v>1.75</v>
      </c>
      <c r="J6086" s="28">
        <v>10.68</v>
      </c>
      <c r="K6086" s="28">
        <v>223.53</v>
      </c>
      <c r="L6086" s="28">
        <f>IF('Base de datos cruda'!L6086&lt;0,,'Base de datos cruda'!L6086)</f>
        <v>15.23</v>
      </c>
      <c r="M6086" s="28" t="str">
        <f>IF(TRIM(PROPER('Base de datos cruda'!M6086))="High","Alto",IF(TRIM(PROPER('Base de datos cruda'!M6086))="Medium","Medio","Bajo"))</f>
        <v>Alto</v>
      </c>
      <c r="N6086" s="29">
        <v>73.3202588941508</v>
      </c>
      <c r="O6086" s="32">
        <f t="shared" si="1"/>
        <v>73.32025889</v>
      </c>
      <c r="P6086" s="33">
        <f t="shared" si="2"/>
        <v>17.65</v>
      </c>
      <c r="Q6086" s="34">
        <f t="shared" si="3"/>
        <v>1.271162123</v>
      </c>
      <c r="R6086" s="35" t="str">
        <f t="shared" si="4"/>
        <v>Alto</v>
      </c>
      <c r="S6086" s="35" t="str">
        <f>IF(O6086="","",IF(O6086&gt;AVERAGE('Base de datos limpia'!$O$2:$O$8001),"Alto","Normal"))
</f>
        <v>Alto</v>
      </c>
      <c r="T6086" s="35" t="str">
        <f t="shared" si="5"/>
        <v>Gamer intensivo</v>
      </c>
      <c r="U6086" s="35"/>
    </row>
    <row r="6087">
      <c r="A6087" s="28">
        <v>6086.0</v>
      </c>
      <c r="B6087" s="28">
        <v>18.0</v>
      </c>
      <c r="C6087" s="28" t="str">
        <f>TRIM(PROPER('Base de datos cruda'!C6087))</f>
        <v>Female</v>
      </c>
      <c r="D6087" s="28">
        <v>6.06</v>
      </c>
      <c r="E6087" s="28">
        <v>2.91</v>
      </c>
      <c r="F6087" s="28">
        <v>7.99</v>
      </c>
      <c r="G6087" s="28">
        <v>69.85</v>
      </c>
      <c r="H6087" s="28" t="str">
        <f>TRIM(PROPER('Base de datos cruda'!H6087))</f>
        <v>Fps</v>
      </c>
      <c r="I6087" s="28">
        <v>2.29</v>
      </c>
      <c r="J6087" s="28">
        <v>8.22</v>
      </c>
      <c r="K6087" s="28">
        <v>253.52</v>
      </c>
      <c r="L6087" s="28">
        <f>IF('Base de datos cruda'!L6087&lt;0,,'Base de datos cruda'!L6087)</f>
        <v>13.38</v>
      </c>
      <c r="M6087" s="28" t="str">
        <f>IF(TRIM(PROPER('Base de datos cruda'!M6087))="High","Alto",IF(TRIM(PROPER('Base de datos cruda'!M6087))="Medium","Medio","Bajo"))</f>
        <v>Bajo</v>
      </c>
      <c r="N6087" s="29">
        <v>42.56</v>
      </c>
      <c r="O6087" s="32">
        <f t="shared" si="1"/>
        <v>42.56</v>
      </c>
      <c r="P6087" s="33">
        <f t="shared" si="2"/>
        <v>14.28</v>
      </c>
      <c r="Q6087" s="34">
        <f t="shared" si="3"/>
        <v>0.4801980198</v>
      </c>
      <c r="R6087" s="35" t="str">
        <f t="shared" si="4"/>
        <v>Bajo</v>
      </c>
      <c r="S6087" s="35" t="str">
        <f>IF(O6087="","",IF(O6087&gt;AVERAGE('Base de datos limpia'!$O$2:$O$8001),"Alto","Normal"))
</f>
        <v>Normal</v>
      </c>
      <c r="T6087" s="35" t="str">
        <f t="shared" si="5"/>
        <v>Gamer casual</v>
      </c>
      <c r="U6087" s="35"/>
    </row>
    <row r="6088">
      <c r="A6088" s="28">
        <v>6087.0</v>
      </c>
      <c r="B6088" s="28">
        <v>18.0</v>
      </c>
      <c r="C6088" s="28" t="str">
        <f>TRIM(PROPER('Base de datos cruda'!C6088))</f>
        <v>Male</v>
      </c>
      <c r="D6088" s="28">
        <v>5.78</v>
      </c>
      <c r="E6088" s="28">
        <v>3.65</v>
      </c>
      <c r="F6088" s="28">
        <v>6.07</v>
      </c>
      <c r="G6088" s="28">
        <v>90.17</v>
      </c>
      <c r="H6088" s="28" t="str">
        <f>TRIM(PROPER('Base de datos cruda'!H6088))</f>
        <v>Casual</v>
      </c>
      <c r="I6088" s="28">
        <v>0.62</v>
      </c>
      <c r="J6088" s="28">
        <v>9.37</v>
      </c>
      <c r="K6088" s="28">
        <v>264.76</v>
      </c>
      <c r="L6088" s="28">
        <f>IF('Base de datos cruda'!L6088&lt;0,,'Base de datos cruda'!L6088)</f>
        <v>13.65</v>
      </c>
      <c r="M6088" s="28" t="str">
        <f>IF(TRIM(PROPER('Base de datos cruda'!M6088))="High","Alto",IF(TRIM(PROPER('Base de datos cruda'!M6088))="Medium","Medio","Bajo"))</f>
        <v>Bajo</v>
      </c>
      <c r="N6088" s="29">
        <v>45.07</v>
      </c>
      <c r="O6088" s="32">
        <f t="shared" si="1"/>
        <v>45.07</v>
      </c>
      <c r="P6088" s="33">
        <f t="shared" si="2"/>
        <v>15.15</v>
      </c>
      <c r="Q6088" s="34">
        <f t="shared" si="3"/>
        <v>0.6314878893</v>
      </c>
      <c r="R6088" s="35" t="str">
        <f t="shared" si="4"/>
        <v>Bajo</v>
      </c>
      <c r="S6088" s="35" t="str">
        <f>IF(O6088="","",IF(O6088&gt;AVERAGE('Base de datos limpia'!$O$2:$O$8001),"Alto","Normal"))
</f>
        <v>Normal</v>
      </c>
      <c r="T6088" s="35" t="str">
        <f t="shared" si="5"/>
        <v>Gamer moderado</v>
      </c>
      <c r="U6088" s="35"/>
    </row>
    <row r="6089">
      <c r="A6089" s="28">
        <v>6088.0</v>
      </c>
      <c r="B6089" s="28">
        <v>17.0</v>
      </c>
      <c r="C6089" s="28" t="str">
        <f>TRIM(PROPER('Base de datos cruda'!C6089))</f>
        <v>Male</v>
      </c>
      <c r="D6089" s="28">
        <v>0.69</v>
      </c>
      <c r="E6089" s="28">
        <v>7.36</v>
      </c>
      <c r="F6089" s="28">
        <v>6.93</v>
      </c>
      <c r="G6089" s="28">
        <v>85.58</v>
      </c>
      <c r="H6089" s="28" t="str">
        <f>TRIM(PROPER('Base de datos cruda'!H6089))</f>
        <v>Casual</v>
      </c>
      <c r="I6089" s="28">
        <v>3.54</v>
      </c>
      <c r="J6089" s="28">
        <v>4.93</v>
      </c>
      <c r="K6089" s="28">
        <v>315.55</v>
      </c>
      <c r="L6089" s="28">
        <f>IF('Base de datos cruda'!L6089&lt;0,,'Base de datos cruda'!L6089)</f>
        <v>3.93</v>
      </c>
      <c r="M6089" s="28" t="str">
        <f>IF(TRIM(PROPER('Base de datos cruda'!M6089))="High","Alto",IF(TRIM(PROPER('Base de datos cruda'!M6089))="Medium","Medio","Bajo"))</f>
        <v>Medio</v>
      </c>
      <c r="N6089" s="29">
        <v>93.23</v>
      </c>
      <c r="O6089" s="32">
        <f t="shared" si="1"/>
        <v>93.23</v>
      </c>
      <c r="P6089" s="33">
        <f t="shared" si="2"/>
        <v>5.62</v>
      </c>
      <c r="Q6089" s="34">
        <f t="shared" si="3"/>
        <v>10.66666667</v>
      </c>
      <c r="R6089" s="35" t="str">
        <f t="shared" si="4"/>
        <v>Alto</v>
      </c>
      <c r="S6089" s="35" t="str">
        <f>IF(O6089="","",IF(O6089&gt;AVERAGE('Base de datos limpia'!$O$2:$O$8001),"Alto","Normal"))
</f>
        <v>Alto</v>
      </c>
      <c r="T6089" s="35" t="str">
        <f t="shared" si="5"/>
        <v>Gamer intensivo</v>
      </c>
      <c r="U6089" s="35"/>
    </row>
    <row r="6090">
      <c r="A6090" s="28">
        <v>6089.0</v>
      </c>
      <c r="B6090" s="28">
        <v>20.0</v>
      </c>
      <c r="C6090" s="28" t="str">
        <f>TRIM(PROPER('Base de datos cruda'!C6090))</f>
        <v>Male</v>
      </c>
      <c r="D6090" s="28">
        <v>0.17</v>
      </c>
      <c r="E6090" s="28">
        <v>7.15</v>
      </c>
      <c r="F6090" s="28">
        <v>4.82</v>
      </c>
      <c r="G6090" s="28">
        <v>68.27</v>
      </c>
      <c r="H6090" s="28" t="str">
        <f>TRIM(PROPER('Base de datos cruda'!H6090))</f>
        <v>Fps</v>
      </c>
      <c r="I6090" s="28">
        <v>1.88</v>
      </c>
      <c r="J6090" s="28">
        <v>1.19</v>
      </c>
      <c r="K6090" s="28">
        <v>332.2</v>
      </c>
      <c r="L6090" s="28" t="str">
        <f>IF('Base de datos cruda'!L6090&lt;0,,'Base de datos cruda'!L6090)</f>
        <v/>
      </c>
      <c r="M6090" s="28" t="str">
        <f>IF(TRIM(PROPER('Base de datos cruda'!M6090))="High","Alto",IF(TRIM(PROPER('Base de datos cruda'!M6090))="Medium","Medio","Bajo"))</f>
        <v>Alto</v>
      </c>
      <c r="N6090" s="29">
        <v>77.42</v>
      </c>
      <c r="O6090" s="32">
        <f t="shared" si="1"/>
        <v>77.42</v>
      </c>
      <c r="P6090" s="33">
        <f t="shared" si="2"/>
        <v>1.36</v>
      </c>
      <c r="Q6090" s="34">
        <f t="shared" si="3"/>
        <v>42.05882353</v>
      </c>
      <c r="R6090" s="35" t="str">
        <f t="shared" si="4"/>
        <v>Alto</v>
      </c>
      <c r="S6090" s="35" t="str">
        <f>IF(O6090="","",IF(O6090&gt;AVERAGE('Base de datos limpia'!$O$2:$O$8001),"Alto","Normal"))
</f>
        <v>Alto</v>
      </c>
      <c r="T6090" s="35" t="str">
        <f t="shared" si="5"/>
        <v>Gamer intensivo</v>
      </c>
      <c r="U6090" s="35"/>
    </row>
    <row r="6091">
      <c r="A6091" s="28">
        <v>6090.0</v>
      </c>
      <c r="B6091" s="28">
        <v>19.0</v>
      </c>
      <c r="C6091" s="28" t="str">
        <f>TRIM(PROPER('Base de datos cruda'!C6091))</f>
        <v>Female</v>
      </c>
      <c r="D6091" s="28">
        <v>4.75</v>
      </c>
      <c r="E6091" s="28">
        <v>8.2</v>
      </c>
      <c r="F6091" s="28">
        <v>4.35</v>
      </c>
      <c r="G6091" s="28">
        <v>91.78</v>
      </c>
      <c r="H6091" s="28" t="str">
        <f>TRIM(PROPER('Base de datos cruda'!H6091))</f>
        <v>Casual</v>
      </c>
      <c r="I6091" s="28">
        <v>3.16</v>
      </c>
      <c r="J6091" s="28">
        <v>10.69</v>
      </c>
      <c r="K6091" s="28">
        <v>258.15</v>
      </c>
      <c r="L6091" s="28">
        <f>IF('Base de datos cruda'!L6091&lt;0,,'Base de datos cruda'!L6091)</f>
        <v>14.07</v>
      </c>
      <c r="M6091" s="28" t="str">
        <f>IF(TRIM(PROPER('Base de datos cruda'!M6091))="High","Alto",IF(TRIM(PROPER('Base de datos cruda'!M6091))="Medium","Medio","Bajo"))</f>
        <v>Alto</v>
      </c>
      <c r="N6091" s="29">
        <v>85.83</v>
      </c>
      <c r="O6091" s="32">
        <f t="shared" si="1"/>
        <v>85.83</v>
      </c>
      <c r="P6091" s="33">
        <f t="shared" si="2"/>
        <v>15.44</v>
      </c>
      <c r="Q6091" s="34">
        <f t="shared" si="3"/>
        <v>1.726315789</v>
      </c>
      <c r="R6091" s="35" t="str">
        <f t="shared" si="4"/>
        <v>Alto</v>
      </c>
      <c r="S6091" s="35" t="str">
        <f>IF(O6091="","",IF(O6091&gt;AVERAGE('Base de datos limpia'!$O$2:$O$8001),"Alto","Normal"))
</f>
        <v>Alto</v>
      </c>
      <c r="T6091" s="35" t="str">
        <f t="shared" si="5"/>
        <v>Gamer intensivo</v>
      </c>
      <c r="U6091" s="35"/>
    </row>
    <row r="6092">
      <c r="A6092" s="28">
        <v>6091.0</v>
      </c>
      <c r="B6092" s="28">
        <v>22.0</v>
      </c>
      <c r="C6092" s="28" t="str">
        <f>TRIM(PROPER('Base de datos cruda'!C6092))</f>
        <v>Female</v>
      </c>
      <c r="D6092" s="28">
        <v>6.91</v>
      </c>
      <c r="E6092" s="28">
        <v>2.65</v>
      </c>
      <c r="F6092" s="28">
        <v>8.4</v>
      </c>
      <c r="G6092" s="28">
        <v>95.29</v>
      </c>
      <c r="H6092" s="28" t="str">
        <f>TRIM(PROPER('Base de datos cruda'!H6092))</f>
        <v>Fps</v>
      </c>
      <c r="I6092" s="28">
        <v>2.14</v>
      </c>
      <c r="J6092" s="28">
        <v>11.04</v>
      </c>
      <c r="K6092" s="28">
        <v>229.8</v>
      </c>
      <c r="L6092" s="28">
        <f>IF('Base de datos cruda'!L6092&lt;0,,'Base de datos cruda'!L6092)</f>
        <v>14.81</v>
      </c>
      <c r="M6092" s="28" t="str">
        <f>IF(TRIM(PROPER('Base de datos cruda'!M6092))="High","Alto",IF(TRIM(PROPER('Base de datos cruda'!M6092))="Medium","Medio","Bajo"))</f>
        <v>Bajo</v>
      </c>
      <c r="N6092" s="29">
        <v>31.15</v>
      </c>
      <c r="O6092" s="32">
        <f t="shared" si="1"/>
        <v>31.15</v>
      </c>
      <c r="P6092" s="33">
        <f t="shared" si="2"/>
        <v>17.95</v>
      </c>
      <c r="Q6092" s="34">
        <f t="shared" si="3"/>
        <v>0.3835021708</v>
      </c>
      <c r="R6092" s="35" t="str">
        <f t="shared" si="4"/>
        <v>Bajo</v>
      </c>
      <c r="S6092" s="35" t="str">
        <f>IF(O6092="","",IF(O6092&gt;AVERAGE('Base de datos limpia'!$O$2:$O$8001),"Alto","Normal"))
</f>
        <v>Normal</v>
      </c>
      <c r="T6092" s="35" t="str">
        <f t="shared" si="5"/>
        <v>Gamer casual</v>
      </c>
      <c r="U6092" s="35"/>
    </row>
    <row r="6093">
      <c r="A6093" s="28">
        <v>6092.0</v>
      </c>
      <c r="B6093" s="28">
        <v>19.0</v>
      </c>
      <c r="C6093" s="28" t="str">
        <f>TRIM(PROPER('Base de datos cruda'!C6093))</f>
        <v>Female</v>
      </c>
      <c r="D6093" s="28">
        <v>4.68</v>
      </c>
      <c r="E6093" s="28">
        <v>4.17</v>
      </c>
      <c r="F6093" s="28">
        <v>5.66</v>
      </c>
      <c r="G6093" s="28">
        <v>62.37</v>
      </c>
      <c r="H6093" s="28" t="str">
        <f>TRIM(PROPER('Base de datos cruda'!H6093))</f>
        <v>Fps</v>
      </c>
      <c r="I6093" s="28">
        <v>0.24</v>
      </c>
      <c r="J6093" s="28">
        <v>10.62</v>
      </c>
      <c r="K6093" s="28">
        <v>272.39</v>
      </c>
      <c r="L6093" s="28">
        <f>IF('Base de datos cruda'!L6093&lt;0,,'Base de datos cruda'!L6093)</f>
        <v>12.31</v>
      </c>
      <c r="M6093" s="28" t="str">
        <f>IF(TRIM(PROPER('Base de datos cruda'!M6093))="High","Alto",IF(TRIM(PROPER('Base de datos cruda'!M6093))="Medium","Medio","Bajo"))</f>
        <v>Medio</v>
      </c>
      <c r="N6093" s="29">
        <v>39.93</v>
      </c>
      <c r="O6093" s="32">
        <f t="shared" si="1"/>
        <v>39.93</v>
      </c>
      <c r="P6093" s="33">
        <f t="shared" si="2"/>
        <v>15.3</v>
      </c>
      <c r="Q6093" s="34">
        <f t="shared" si="3"/>
        <v>0.891025641</v>
      </c>
      <c r="R6093" s="35" t="str">
        <f t="shared" si="4"/>
        <v>Bajo</v>
      </c>
      <c r="S6093" s="35" t="str">
        <f>IF(O6093="","",IF(O6093&gt;AVERAGE('Base de datos limpia'!$O$2:$O$8001),"Alto","Normal"))
</f>
        <v>Normal</v>
      </c>
      <c r="T6093" s="35" t="str">
        <f t="shared" si="5"/>
        <v>Gamer moderado</v>
      </c>
      <c r="U6093" s="35"/>
    </row>
    <row r="6094">
      <c r="A6094" s="28">
        <v>6093.0</v>
      </c>
      <c r="B6094" s="28">
        <v>24.0</v>
      </c>
      <c r="C6094" s="28" t="str">
        <f>TRIM(PROPER('Base de datos cruda'!C6094))</f>
        <v>Female</v>
      </c>
      <c r="D6094" s="28">
        <v>1.71</v>
      </c>
      <c r="E6094" s="28">
        <v>2.13</v>
      </c>
      <c r="F6094" s="28">
        <v>5.75</v>
      </c>
      <c r="G6094" s="28">
        <v>90.9</v>
      </c>
      <c r="H6094" s="28" t="str">
        <f>TRIM(PROPER('Base de datos cruda'!H6094))</f>
        <v>Fps</v>
      </c>
      <c r="I6094" s="28">
        <v>3.52</v>
      </c>
      <c r="J6094" s="28">
        <v>5.06</v>
      </c>
      <c r="K6094" s="28">
        <v>295.95</v>
      </c>
      <c r="L6094" s="28">
        <f>IF('Base de datos cruda'!L6094&lt;0,,'Base de datos cruda'!L6094)</f>
        <v>2.67</v>
      </c>
      <c r="M6094" s="28" t="str">
        <f>IF(TRIM(PROPER('Base de datos cruda'!M6094))="High","Alto",IF(TRIM(PROPER('Base de datos cruda'!M6094))="Medium","Medio","Bajo"))</f>
        <v>Medio</v>
      </c>
      <c r="N6094" s="29">
        <v>76.58</v>
      </c>
      <c r="O6094" s="32">
        <f t="shared" si="1"/>
        <v>76.58</v>
      </c>
      <c r="P6094" s="33">
        <f t="shared" si="2"/>
        <v>6.77</v>
      </c>
      <c r="Q6094" s="34">
        <f t="shared" si="3"/>
        <v>1.245614035</v>
      </c>
      <c r="R6094" s="35" t="str">
        <f t="shared" si="4"/>
        <v>Alto</v>
      </c>
      <c r="S6094" s="35" t="str">
        <f>IF(O6094="","",IF(O6094&gt;AVERAGE('Base de datos limpia'!$O$2:$O$8001),"Alto","Normal"))
</f>
        <v>Alto</v>
      </c>
      <c r="T6094" s="35" t="str">
        <f t="shared" si="5"/>
        <v>Gamer casual</v>
      </c>
      <c r="U6094" s="35"/>
    </row>
    <row r="6095">
      <c r="A6095" s="28">
        <v>6094.0</v>
      </c>
      <c r="B6095" s="28">
        <v>17.0</v>
      </c>
      <c r="C6095" s="28" t="str">
        <f>TRIM(PROPER('Base de datos cruda'!C6095))</f>
        <v>Female</v>
      </c>
      <c r="D6095" s="28">
        <v>0.72</v>
      </c>
      <c r="E6095" s="28">
        <v>5.87</v>
      </c>
      <c r="F6095" s="28">
        <v>8.39</v>
      </c>
      <c r="G6095" s="28">
        <v>94.11</v>
      </c>
      <c r="H6095" s="28" t="str">
        <f>TRIM(PROPER('Base de datos cruda'!H6095))</f>
        <v>Casual</v>
      </c>
      <c r="I6095" s="28">
        <v>2.76</v>
      </c>
      <c r="J6095" s="28">
        <v>4.84</v>
      </c>
      <c r="K6095" s="28">
        <v>323.41</v>
      </c>
      <c r="L6095" s="28">
        <f>IF('Base de datos cruda'!L6095&lt;0,,'Base de datos cruda'!L6095)</f>
        <v>3.58</v>
      </c>
      <c r="M6095" s="28" t="str">
        <f>IF(TRIM(PROPER('Base de datos cruda'!M6095))="High","Alto",IF(TRIM(PROPER('Base de datos cruda'!M6095))="Medium","Medio","Bajo"))</f>
        <v>Medio</v>
      </c>
      <c r="N6095" s="29">
        <v>90.63</v>
      </c>
      <c r="O6095" s="32">
        <f t="shared" si="1"/>
        <v>90.63</v>
      </c>
      <c r="P6095" s="33">
        <f t="shared" si="2"/>
        <v>5.56</v>
      </c>
      <c r="Q6095" s="34">
        <f t="shared" si="3"/>
        <v>8.152777778</v>
      </c>
      <c r="R6095" s="35" t="str">
        <f t="shared" si="4"/>
        <v>Alto</v>
      </c>
      <c r="S6095" s="35" t="str">
        <f>IF(O6095="","",IF(O6095&gt;AVERAGE('Base de datos limpia'!$O$2:$O$8001),"Alto","Normal"))
</f>
        <v>Alto</v>
      </c>
      <c r="T6095" s="35" t="str">
        <f t="shared" si="5"/>
        <v>Gamer moderado</v>
      </c>
      <c r="U6095" s="35"/>
    </row>
    <row r="6096">
      <c r="A6096" s="28">
        <v>6095.0</v>
      </c>
      <c r="B6096" s="28">
        <v>21.0</v>
      </c>
      <c r="C6096" s="28" t="str">
        <f>TRIM(PROPER('Base de datos cruda'!C6096))</f>
        <v>Female</v>
      </c>
      <c r="D6096" s="28">
        <v>5.6</v>
      </c>
      <c r="E6096" s="28">
        <v>3.63</v>
      </c>
      <c r="F6096" s="28">
        <v>7.54</v>
      </c>
      <c r="G6096" s="28">
        <v>99.66</v>
      </c>
      <c r="H6096" s="28" t="str">
        <f>TRIM(PROPER('Base de datos cruda'!H6096))</f>
        <v>Rpg</v>
      </c>
      <c r="I6096" s="28">
        <v>2.17</v>
      </c>
      <c r="J6096" s="28">
        <v>8.91</v>
      </c>
      <c r="K6096" s="28">
        <v>254.51</v>
      </c>
      <c r="L6096" s="28">
        <f>IF('Base de datos cruda'!L6096&lt;0,,'Base de datos cruda'!L6096)</f>
        <v>13.24</v>
      </c>
      <c r="M6096" s="28" t="str">
        <f>IF(TRIM(PROPER('Base de datos cruda'!M6096))="High","Alto",IF(TRIM(PROPER('Base de datos cruda'!M6096))="Medium","Medio","Bajo"))</f>
        <v>Bajo</v>
      </c>
      <c r="N6096" s="29">
        <v>52.52</v>
      </c>
      <c r="O6096" s="32">
        <f t="shared" si="1"/>
        <v>52.52</v>
      </c>
      <c r="P6096" s="33">
        <f t="shared" si="2"/>
        <v>14.51</v>
      </c>
      <c r="Q6096" s="34">
        <f t="shared" si="3"/>
        <v>0.6482142857</v>
      </c>
      <c r="R6096" s="35" t="str">
        <f t="shared" si="4"/>
        <v>Medio</v>
      </c>
      <c r="S6096" s="35" t="str">
        <f>IF(O6096="","",IF(O6096&gt;AVERAGE('Base de datos limpia'!$O$2:$O$8001),"Alto","Normal"))
</f>
        <v>Normal</v>
      </c>
      <c r="T6096" s="35" t="str">
        <f t="shared" si="5"/>
        <v>Gamer moderado</v>
      </c>
      <c r="U6096" s="35"/>
    </row>
    <row r="6097">
      <c r="A6097" s="28">
        <v>6096.0</v>
      </c>
      <c r="B6097" s="28">
        <v>22.0</v>
      </c>
      <c r="C6097" s="28" t="str">
        <f>TRIM(PROPER('Base de datos cruda'!C6097))</f>
        <v>Female</v>
      </c>
      <c r="D6097" s="28">
        <v>5.77</v>
      </c>
      <c r="E6097" s="28">
        <v>7.2</v>
      </c>
      <c r="F6097" s="28">
        <v>7.78</v>
      </c>
      <c r="G6097" s="28">
        <v>69.5</v>
      </c>
      <c r="H6097" s="28" t="str">
        <f>TRIM(PROPER('Base de datos cruda'!H6097))</f>
        <v>Fps</v>
      </c>
      <c r="I6097" s="28">
        <v>1.01</v>
      </c>
      <c r="J6097" s="28">
        <v>6.82</v>
      </c>
      <c r="K6097" s="28">
        <v>262.95</v>
      </c>
      <c r="L6097" s="28">
        <f>IF('Base de datos cruda'!L6097&lt;0,,'Base de datos cruda'!L6097)</f>
        <v>12.14</v>
      </c>
      <c r="M6097" s="28" t="str">
        <f>IF(TRIM(PROPER('Base de datos cruda'!M6097))="High","Alto",IF(TRIM(PROPER('Base de datos cruda'!M6097))="Medium","Medio","Bajo"))</f>
        <v>Bajo</v>
      </c>
      <c r="N6097" s="29">
        <v>83.7663906394277</v>
      </c>
      <c r="O6097" s="32">
        <f t="shared" si="1"/>
        <v>83.76639064</v>
      </c>
      <c r="P6097" s="33">
        <f t="shared" si="2"/>
        <v>12.59</v>
      </c>
      <c r="Q6097" s="34">
        <f t="shared" si="3"/>
        <v>1.247833622</v>
      </c>
      <c r="R6097" s="35" t="str">
        <f t="shared" si="4"/>
        <v>Alto</v>
      </c>
      <c r="S6097" s="35" t="str">
        <f>IF(O6097="","",IF(O6097&gt;AVERAGE('Base de datos limpia'!$O$2:$O$8001),"Alto","Normal"))
</f>
        <v>Alto</v>
      </c>
      <c r="T6097" s="35" t="str">
        <f t="shared" si="5"/>
        <v>Gamer intensivo</v>
      </c>
      <c r="U6097" s="35"/>
    </row>
    <row r="6098">
      <c r="A6098" s="28">
        <v>6097.0</v>
      </c>
      <c r="B6098" s="28">
        <v>19.0</v>
      </c>
      <c r="C6098" s="28" t="str">
        <f>TRIM(PROPER('Base de datos cruda'!C6098))</f>
        <v>Male</v>
      </c>
      <c r="D6098" s="28">
        <v>1.38</v>
      </c>
      <c r="E6098" s="28">
        <v>1.0</v>
      </c>
      <c r="F6098" s="28">
        <v>7.41</v>
      </c>
      <c r="G6098" s="28">
        <v>74.84</v>
      </c>
      <c r="H6098" s="28" t="str">
        <f>TRIM(PROPER('Base de datos cruda'!H6098))</f>
        <v>Fps</v>
      </c>
      <c r="I6098" s="28">
        <v>3.12</v>
      </c>
      <c r="J6098" s="28">
        <v>6.63</v>
      </c>
      <c r="K6098" s="28">
        <v>309.75</v>
      </c>
      <c r="L6098" s="28">
        <f>IF('Base de datos cruda'!L6098&lt;0,,'Base de datos cruda'!L6098)</f>
        <v>3.82</v>
      </c>
      <c r="M6098" s="28" t="str">
        <f>IF(TRIM(PROPER('Base de datos cruda'!M6098))="High","Alto",IF(TRIM(PROPER('Base de datos cruda'!M6098))="Medium","Medio","Bajo"))</f>
        <v>Medio</v>
      </c>
      <c r="N6098" s="29">
        <v>62.26</v>
      </c>
      <c r="O6098" s="32">
        <f t="shared" si="1"/>
        <v>62.26</v>
      </c>
      <c r="P6098" s="33">
        <f t="shared" si="2"/>
        <v>8.01</v>
      </c>
      <c r="Q6098" s="34">
        <f t="shared" si="3"/>
        <v>0.7246376812</v>
      </c>
      <c r="R6098" s="35" t="str">
        <f t="shared" si="4"/>
        <v>Medio</v>
      </c>
      <c r="S6098" s="35" t="str">
        <f>IF(O6098="","",IF(O6098&gt;AVERAGE('Base de datos limpia'!$O$2:$O$8001),"Alto","Normal"))
</f>
        <v>Normal</v>
      </c>
      <c r="T6098" s="35" t="str">
        <f t="shared" si="5"/>
        <v>Gamer casual</v>
      </c>
      <c r="U6098" s="35"/>
    </row>
    <row r="6099">
      <c r="A6099" s="28">
        <v>6098.0</v>
      </c>
      <c r="B6099" s="28">
        <v>21.0</v>
      </c>
      <c r="C6099" s="28" t="str">
        <f>TRIM(PROPER('Base de datos cruda'!C6099))</f>
        <v>Female</v>
      </c>
      <c r="D6099" s="28">
        <v>0.23</v>
      </c>
      <c r="E6099" s="28">
        <v>1.54</v>
      </c>
      <c r="F6099" s="28">
        <v>4.53</v>
      </c>
      <c r="G6099" s="28">
        <v>98.65</v>
      </c>
      <c r="H6099" s="28" t="str">
        <f>TRIM(PROPER('Base de datos cruda'!H6099))</f>
        <v>Casual</v>
      </c>
      <c r="I6099" s="28">
        <v>1.38</v>
      </c>
      <c r="J6099" s="28">
        <v>3.48</v>
      </c>
      <c r="K6099" s="28">
        <v>308.24</v>
      </c>
      <c r="L6099" s="28">
        <f>IF('Base de datos cruda'!L6099&lt;0,,'Base de datos cruda'!L6099)</f>
        <v>4.34</v>
      </c>
      <c r="M6099" s="28" t="str">
        <f>IF(TRIM(PROPER('Base de datos cruda'!M6099))="High","Alto",IF(TRIM(PROPER('Base de datos cruda'!M6099))="Medium","Medio","Bajo"))</f>
        <v>Medio</v>
      </c>
      <c r="N6099" s="29">
        <v>58.95</v>
      </c>
      <c r="O6099" s="32">
        <f t="shared" si="1"/>
        <v>58.95</v>
      </c>
      <c r="P6099" s="33">
        <f t="shared" si="2"/>
        <v>3.71</v>
      </c>
      <c r="Q6099" s="34">
        <f t="shared" si="3"/>
        <v>6.695652174</v>
      </c>
      <c r="R6099" s="35" t="str">
        <f t="shared" si="4"/>
        <v>Medio</v>
      </c>
      <c r="S6099" s="35" t="str">
        <f>IF(O6099="","",IF(O6099&gt;AVERAGE('Base de datos limpia'!$O$2:$O$8001),"Alto","Normal"))
</f>
        <v>Normal</v>
      </c>
      <c r="T6099" s="35" t="str">
        <f t="shared" si="5"/>
        <v>Gamer casual</v>
      </c>
      <c r="U6099" s="35"/>
    </row>
    <row r="6100">
      <c r="A6100" s="28">
        <v>6099.0</v>
      </c>
      <c r="B6100" s="28">
        <v>22.0</v>
      </c>
      <c r="C6100" s="28" t="str">
        <f>TRIM(PROPER('Base de datos cruda'!C6100))</f>
        <v>Female</v>
      </c>
      <c r="D6100" s="28">
        <v>3.27</v>
      </c>
      <c r="E6100" s="28">
        <v>4.89</v>
      </c>
      <c r="F6100" s="28">
        <v>8.79</v>
      </c>
      <c r="G6100" s="28">
        <v>63.76</v>
      </c>
      <c r="H6100" s="28" t="str">
        <f>TRIM(PROPER('Base de datos cruda'!H6100))</f>
        <v>Rpg</v>
      </c>
      <c r="I6100" s="28">
        <v>2.15</v>
      </c>
      <c r="J6100" s="28">
        <v>6.62</v>
      </c>
      <c r="K6100" s="28">
        <v>260.84</v>
      </c>
      <c r="L6100" s="28">
        <f>IF('Base de datos cruda'!L6100&lt;0,,'Base de datos cruda'!L6100)</f>
        <v>9.38</v>
      </c>
      <c r="M6100" s="28" t="str">
        <f>IF(TRIM(PROPER('Base de datos cruda'!M6100))="High","Alto",IF(TRIM(PROPER('Base de datos cruda'!M6100))="Medium","Medio","Bajo"))</f>
        <v>Medio</v>
      </c>
      <c r="N6100" s="29">
        <v>79.28</v>
      </c>
      <c r="O6100" s="32">
        <f t="shared" si="1"/>
        <v>79.28</v>
      </c>
      <c r="P6100" s="33">
        <f t="shared" si="2"/>
        <v>9.89</v>
      </c>
      <c r="Q6100" s="34">
        <f t="shared" si="3"/>
        <v>1.495412844</v>
      </c>
      <c r="R6100" s="35" t="str">
        <f t="shared" si="4"/>
        <v>Alto</v>
      </c>
      <c r="S6100" s="35" t="str">
        <f>IF(O6100="","",IF(O6100&gt;AVERAGE('Base de datos limpia'!$O$2:$O$8001),"Alto","Normal"))
</f>
        <v>Alto</v>
      </c>
      <c r="T6100" s="35" t="str">
        <f t="shared" si="5"/>
        <v>Gamer moderado</v>
      </c>
      <c r="U6100" s="35"/>
    </row>
    <row r="6101">
      <c r="A6101" s="28">
        <v>6100.0</v>
      </c>
      <c r="B6101" s="28">
        <v>19.0</v>
      </c>
      <c r="C6101" s="28" t="str">
        <f>TRIM(PROPER('Base de datos cruda'!C6101))</f>
        <v>Male</v>
      </c>
      <c r="D6101" s="28">
        <v>4.66</v>
      </c>
      <c r="E6101" s="28">
        <v>9.62</v>
      </c>
      <c r="F6101" s="28">
        <v>8.55</v>
      </c>
      <c r="G6101" s="28">
        <v>80.95</v>
      </c>
      <c r="H6101" s="28" t="str">
        <f>TRIM(PROPER('Base de datos cruda'!H6101))</f>
        <v>Casual</v>
      </c>
      <c r="I6101" s="28">
        <v>0.28</v>
      </c>
      <c r="J6101" s="28">
        <v>7.46</v>
      </c>
      <c r="K6101" s="28">
        <v>271.9</v>
      </c>
      <c r="L6101" s="28">
        <f>IF('Base de datos cruda'!L6101&lt;0,,'Base de datos cruda'!L6101)</f>
        <v>10.44</v>
      </c>
      <c r="M6101" s="28" t="str">
        <f>IF(TRIM(PROPER('Base de datos cruda'!M6101))="High","Alto",IF(TRIM(PROPER('Base de datos cruda'!M6101))="Medium","Medio","Bajo"))</f>
        <v>Medio</v>
      </c>
      <c r="N6101" s="29">
        <v>91.3</v>
      </c>
      <c r="O6101" s="32">
        <f t="shared" si="1"/>
        <v>91.3</v>
      </c>
      <c r="P6101" s="33">
        <f t="shared" si="2"/>
        <v>12.12</v>
      </c>
      <c r="Q6101" s="34">
        <f t="shared" si="3"/>
        <v>2.064377682</v>
      </c>
      <c r="R6101" s="35" t="str">
        <f t="shared" si="4"/>
        <v>Alto</v>
      </c>
      <c r="S6101" s="35" t="str">
        <f>IF(O6101="","",IF(O6101&gt;AVERAGE('Base de datos limpia'!$O$2:$O$8001),"Alto","Normal"))
</f>
        <v>Alto</v>
      </c>
      <c r="T6101" s="35" t="str">
        <f t="shared" si="5"/>
        <v>Gamer intensivo</v>
      </c>
      <c r="U6101" s="35"/>
    </row>
    <row r="6102">
      <c r="A6102" s="28">
        <v>6101.0</v>
      </c>
      <c r="B6102" s="28">
        <v>23.0</v>
      </c>
      <c r="C6102" s="28" t="str">
        <f>TRIM(PROPER('Base de datos cruda'!C6102))</f>
        <v>Male</v>
      </c>
      <c r="D6102" s="28">
        <v>5.65</v>
      </c>
      <c r="E6102" s="28">
        <v>9.02</v>
      </c>
      <c r="F6102" s="28">
        <v>5.18</v>
      </c>
      <c r="G6102" s="28">
        <v>80.27</v>
      </c>
      <c r="H6102" s="28" t="str">
        <f>TRIM(PROPER('Base de datos cruda'!H6102))</f>
        <v>Casual</v>
      </c>
      <c r="I6102" s="28">
        <v>3.88</v>
      </c>
      <c r="J6102" s="28">
        <v>8.81</v>
      </c>
      <c r="K6102" s="28">
        <v>257.85</v>
      </c>
      <c r="L6102" s="28">
        <f>IF('Base de datos cruda'!L6102&lt;0,,'Base de datos cruda'!L6102)</f>
        <v>12.58</v>
      </c>
      <c r="M6102" s="28" t="str">
        <f>IF(TRIM(PROPER('Base de datos cruda'!M6102))="High","Alto",IF(TRIM(PROPER('Base de datos cruda'!M6102))="Medium","Medio","Bajo"))</f>
        <v>Alto</v>
      </c>
      <c r="N6102" s="29">
        <v>86.446187576141</v>
      </c>
      <c r="O6102" s="32">
        <f t="shared" si="1"/>
        <v>86.44618758</v>
      </c>
      <c r="P6102" s="33">
        <f t="shared" si="2"/>
        <v>14.46</v>
      </c>
      <c r="Q6102" s="34">
        <f t="shared" si="3"/>
        <v>1.596460177</v>
      </c>
      <c r="R6102" s="35" t="str">
        <f t="shared" si="4"/>
        <v>Alto</v>
      </c>
      <c r="S6102" s="35" t="str">
        <f>IF(O6102="","",IF(O6102&gt;AVERAGE('Base de datos limpia'!$O$2:$O$8001),"Alto","Normal"))
</f>
        <v>Alto</v>
      </c>
      <c r="T6102" s="35" t="str">
        <f t="shared" si="5"/>
        <v>Gamer intensivo</v>
      </c>
      <c r="U6102" s="35"/>
    </row>
    <row r="6103">
      <c r="A6103" s="28">
        <v>6102.0</v>
      </c>
      <c r="B6103" s="28">
        <v>24.0</v>
      </c>
      <c r="C6103" s="28" t="str">
        <f>TRIM(PROPER('Base de datos cruda'!C6103))</f>
        <v>Female</v>
      </c>
      <c r="D6103" s="28">
        <v>6.48</v>
      </c>
      <c r="E6103" s="28">
        <v>9.95</v>
      </c>
      <c r="F6103" s="28">
        <v>8.02</v>
      </c>
      <c r="G6103" s="28">
        <v>84.26</v>
      </c>
      <c r="H6103" s="28" t="str">
        <f>TRIM(PROPER('Base de datos cruda'!H6103))</f>
        <v>Fps</v>
      </c>
      <c r="I6103" s="28">
        <v>0.45</v>
      </c>
      <c r="J6103" s="28">
        <v>11.11</v>
      </c>
      <c r="K6103" s="28">
        <v>232.06</v>
      </c>
      <c r="L6103" s="28">
        <f>IF('Base de datos cruda'!L6103&lt;0,,'Base de datos cruda'!L6103)</f>
        <v>13.8</v>
      </c>
      <c r="M6103" s="28" t="str">
        <f>IF(TRIM(PROPER('Base de datos cruda'!M6103))="High","Alto",IF(TRIM(PROPER('Base de datos cruda'!M6103))="Medium","Medio","Bajo"))</f>
        <v>Bajo</v>
      </c>
      <c r="N6103" s="29">
        <v>91.4847146146538</v>
      </c>
      <c r="O6103" s="32">
        <f t="shared" si="1"/>
        <v>91.48471461</v>
      </c>
      <c r="P6103" s="33">
        <f t="shared" si="2"/>
        <v>17.59</v>
      </c>
      <c r="Q6103" s="34">
        <f t="shared" si="3"/>
        <v>1.535493827</v>
      </c>
      <c r="R6103" s="35" t="str">
        <f t="shared" si="4"/>
        <v>Alto</v>
      </c>
      <c r="S6103" s="35" t="str">
        <f>IF(O6103="","",IF(O6103&gt;AVERAGE('Base de datos limpia'!$O$2:$O$8001),"Alto","Normal"))
</f>
        <v>Alto</v>
      </c>
      <c r="T6103" s="35" t="str">
        <f t="shared" si="5"/>
        <v>Gamer intensivo</v>
      </c>
      <c r="U6103" s="35"/>
    </row>
    <row r="6104">
      <c r="A6104" s="28">
        <v>6103.0</v>
      </c>
      <c r="B6104" s="28">
        <v>16.0</v>
      </c>
      <c r="C6104" s="28" t="str">
        <f>TRIM(PROPER('Base de datos cruda'!C6104))</f>
        <v>Male</v>
      </c>
      <c r="D6104" s="28">
        <v>4.88</v>
      </c>
      <c r="E6104" s="28">
        <v>4.75</v>
      </c>
      <c r="F6104" s="28">
        <v>6.05</v>
      </c>
      <c r="G6104" s="28">
        <v>73.23</v>
      </c>
      <c r="H6104" s="28" t="str">
        <f>TRIM(PROPER('Base de datos cruda'!H6104))</f>
        <v>Casual</v>
      </c>
      <c r="I6104" s="28">
        <v>4.45</v>
      </c>
      <c r="J6104" s="28">
        <v>9.38</v>
      </c>
      <c r="K6104" s="28">
        <v>269.43</v>
      </c>
      <c r="L6104" s="28">
        <f>IF('Base de datos cruda'!L6104&lt;0,,'Base de datos cruda'!L6104)</f>
        <v>10.76</v>
      </c>
      <c r="M6104" s="28" t="str">
        <f>IF(TRIM(PROPER('Base de datos cruda'!M6104))="High","Alto",IF(TRIM(PROPER('Base de datos cruda'!M6104))="Medium","Medio","Bajo"))</f>
        <v>Medio</v>
      </c>
      <c r="N6104" s="29">
        <v>48.71</v>
      </c>
      <c r="O6104" s="32">
        <f t="shared" si="1"/>
        <v>48.71</v>
      </c>
      <c r="P6104" s="33">
        <f t="shared" si="2"/>
        <v>14.26</v>
      </c>
      <c r="Q6104" s="34">
        <f t="shared" si="3"/>
        <v>0.9733606557</v>
      </c>
      <c r="R6104" s="35" t="str">
        <f t="shared" si="4"/>
        <v>Bajo</v>
      </c>
      <c r="S6104" s="35" t="str">
        <f>IF(O6104="","",IF(O6104&gt;AVERAGE('Base de datos limpia'!$O$2:$O$8001),"Alto","Normal"))
</f>
        <v>Normal</v>
      </c>
      <c r="T6104" s="35" t="str">
        <f t="shared" si="5"/>
        <v>Gamer moderado</v>
      </c>
      <c r="U6104" s="35"/>
    </row>
    <row r="6105">
      <c r="A6105" s="28">
        <v>6104.0</v>
      </c>
      <c r="B6105" s="28">
        <v>22.0</v>
      </c>
      <c r="C6105" s="28" t="str">
        <f>TRIM(PROPER('Base de datos cruda'!C6105))</f>
        <v>Male</v>
      </c>
      <c r="D6105" s="28">
        <v>0.89</v>
      </c>
      <c r="E6105" s="28">
        <v>1.42</v>
      </c>
      <c r="F6105" s="28">
        <v>7.42</v>
      </c>
      <c r="G6105" s="28">
        <v>97.04</v>
      </c>
      <c r="H6105" s="28" t="str">
        <f>TRIM(PROPER('Base de datos cruda'!H6105))</f>
        <v>Fps</v>
      </c>
      <c r="I6105" s="28">
        <v>4.34</v>
      </c>
      <c r="J6105" s="28">
        <v>5.93</v>
      </c>
      <c r="K6105" s="28">
        <v>323.23</v>
      </c>
      <c r="L6105" s="28">
        <f>IF('Base de datos cruda'!L6105&lt;0,,'Base de datos cruda'!L6105)</f>
        <v>7.21</v>
      </c>
      <c r="M6105" s="28" t="str">
        <f>IF(TRIM(PROPER('Base de datos cruda'!M6105))="High","Alto",IF(TRIM(PROPER('Base de datos cruda'!M6105))="Medium","Medio","Bajo"))</f>
        <v>Medio</v>
      </c>
      <c r="N6105" s="29">
        <v>66.15</v>
      </c>
      <c r="O6105" s="32">
        <f t="shared" si="1"/>
        <v>66.15</v>
      </c>
      <c r="P6105" s="33">
        <f t="shared" si="2"/>
        <v>6.82</v>
      </c>
      <c r="Q6105" s="34">
        <f t="shared" si="3"/>
        <v>1.595505618</v>
      </c>
      <c r="R6105" s="35" t="str">
        <f t="shared" si="4"/>
        <v>Medio</v>
      </c>
      <c r="S6105" s="35" t="str">
        <f>IF(O6105="","",IF(O6105&gt;AVERAGE('Base de datos limpia'!$O$2:$O$8001),"Alto","Normal"))
</f>
        <v>Alto</v>
      </c>
      <c r="T6105" s="35" t="str">
        <f t="shared" si="5"/>
        <v>Gamer casual</v>
      </c>
      <c r="U6105" s="35"/>
    </row>
    <row r="6106">
      <c r="A6106" s="28">
        <v>6105.0</v>
      </c>
      <c r="B6106" s="28">
        <v>24.0</v>
      </c>
      <c r="C6106" s="28" t="str">
        <f>TRIM(PROPER('Base de datos cruda'!C6106))</f>
        <v>Male</v>
      </c>
      <c r="D6106" s="28">
        <v>5.46</v>
      </c>
      <c r="E6106" s="28">
        <v>3.75</v>
      </c>
      <c r="F6106" s="28">
        <v>4.83</v>
      </c>
      <c r="G6106" s="28">
        <v>70.8</v>
      </c>
      <c r="H6106" s="28" t="str">
        <f>TRIM(PROPER('Base de datos cruda'!H6106))</f>
        <v>Casual</v>
      </c>
      <c r="I6106" s="28">
        <v>4.86</v>
      </c>
      <c r="J6106" s="28">
        <v>11.33</v>
      </c>
      <c r="K6106" s="28">
        <v>247.41</v>
      </c>
      <c r="L6106" s="28">
        <f>IF('Base de datos cruda'!L6106&lt;0,,'Base de datos cruda'!L6106)</f>
        <v>13.14</v>
      </c>
      <c r="M6106" s="28" t="str">
        <f>IF(TRIM(PROPER('Base de datos cruda'!M6106))="High","Alto",IF(TRIM(PROPER('Base de datos cruda'!M6106))="Medium","Medio","Bajo"))</f>
        <v>Bajo</v>
      </c>
      <c r="N6106" s="29">
        <v>45.740806027821</v>
      </c>
      <c r="O6106" s="32">
        <f t="shared" si="1"/>
        <v>45.74080603</v>
      </c>
      <c r="P6106" s="33">
        <f t="shared" si="2"/>
        <v>16.79</v>
      </c>
      <c r="Q6106" s="34">
        <f t="shared" si="3"/>
        <v>0.6868131868</v>
      </c>
      <c r="R6106" s="35" t="str">
        <f t="shared" si="4"/>
        <v>Bajo</v>
      </c>
      <c r="S6106" s="35" t="str">
        <f>IF(O6106="","",IF(O6106&gt;AVERAGE('Base de datos limpia'!$O$2:$O$8001),"Alto","Normal"))
</f>
        <v>Normal</v>
      </c>
      <c r="T6106" s="35" t="str">
        <f t="shared" si="5"/>
        <v>Gamer moderado</v>
      </c>
      <c r="U6106" s="35"/>
    </row>
    <row r="6107">
      <c r="A6107" s="28">
        <v>6106.0</v>
      </c>
      <c r="B6107" s="28">
        <v>20.0</v>
      </c>
      <c r="C6107" s="28" t="str">
        <f>TRIM(PROPER('Base de datos cruda'!C6107))</f>
        <v>Female</v>
      </c>
      <c r="D6107" s="28">
        <v>7.87</v>
      </c>
      <c r="E6107" s="28">
        <v>7.08</v>
      </c>
      <c r="F6107" s="28">
        <v>6.69</v>
      </c>
      <c r="G6107" s="28">
        <v>85.99</v>
      </c>
      <c r="H6107" s="28" t="str">
        <f>TRIM(PROPER('Base de datos cruda'!H6107))</f>
        <v>Fps</v>
      </c>
      <c r="I6107" s="28">
        <v>4.54</v>
      </c>
      <c r="J6107" s="28">
        <v>10.83</v>
      </c>
      <c r="K6107" s="28">
        <v>206.22</v>
      </c>
      <c r="L6107" s="28">
        <f>IF('Base de datos cruda'!L6107&lt;0,,'Base de datos cruda'!L6107)</f>
        <v>22.75</v>
      </c>
      <c r="M6107" s="28" t="str">
        <f>IF(TRIM(PROPER('Base de datos cruda'!M6107))="High","Alto",IF(TRIM(PROPER('Base de datos cruda'!M6107))="Medium","Medio","Bajo"))</f>
        <v>Bajo</v>
      </c>
      <c r="N6107" s="29">
        <v>65.2099498933077</v>
      </c>
      <c r="O6107" s="32">
        <f t="shared" si="1"/>
        <v>65.20994989</v>
      </c>
      <c r="P6107" s="33">
        <f t="shared" si="2"/>
        <v>18.7</v>
      </c>
      <c r="Q6107" s="34">
        <f t="shared" si="3"/>
        <v>0.8996188056</v>
      </c>
      <c r="R6107" s="35" t="str">
        <f t="shared" si="4"/>
        <v>Medio</v>
      </c>
      <c r="S6107" s="35" t="str">
        <f>IF(O6107="","",IF(O6107&gt;AVERAGE('Base de datos limpia'!$O$2:$O$8001),"Alto","Normal"))
</f>
        <v>Normal</v>
      </c>
      <c r="T6107" s="35" t="str">
        <f t="shared" si="5"/>
        <v>Gamer intensivo</v>
      </c>
      <c r="U6107" s="35"/>
    </row>
    <row r="6108">
      <c r="A6108" s="28">
        <v>6107.0</v>
      </c>
      <c r="B6108" s="28">
        <v>17.0</v>
      </c>
      <c r="C6108" s="28" t="str">
        <f>TRIM(PROPER('Base de datos cruda'!C6108))</f>
        <v>Female</v>
      </c>
      <c r="D6108" s="28">
        <v>7.24</v>
      </c>
      <c r="E6108" s="28">
        <v>2.22</v>
      </c>
      <c r="F6108" s="28">
        <v>4.63</v>
      </c>
      <c r="G6108" s="28">
        <v>79.84</v>
      </c>
      <c r="H6108" s="28" t="str">
        <f>TRIM(PROPER('Base de datos cruda'!H6108))</f>
        <v>Fps</v>
      </c>
      <c r="I6108" s="28">
        <v>4.86</v>
      </c>
      <c r="J6108" s="28">
        <v>9.93</v>
      </c>
      <c r="K6108" s="28">
        <v>242.83</v>
      </c>
      <c r="L6108" s="28">
        <f>IF('Base de datos cruda'!L6108&lt;0,,'Base de datos cruda'!L6108)</f>
        <v>13.51</v>
      </c>
      <c r="M6108" s="28" t="str">
        <f>IF(TRIM(PROPER('Base de datos cruda'!M6108))="High","Alto",IF(TRIM(PROPER('Base de datos cruda'!M6108))="Medium","Medio","Bajo"))</f>
        <v>Bajo</v>
      </c>
      <c r="N6108" s="29">
        <v>22.18</v>
      </c>
      <c r="O6108" s="32">
        <f t="shared" si="1"/>
        <v>22.18</v>
      </c>
      <c r="P6108" s="33">
        <f t="shared" si="2"/>
        <v>17.17</v>
      </c>
      <c r="Q6108" s="34">
        <f t="shared" si="3"/>
        <v>0.3066298343</v>
      </c>
      <c r="R6108" s="35" t="str">
        <f t="shared" si="4"/>
        <v>Bajo</v>
      </c>
      <c r="S6108" s="35" t="str">
        <f>IF(O6108="","",IF(O6108&gt;AVERAGE('Base de datos limpia'!$O$2:$O$8001),"Alto","Normal"))
</f>
        <v>Normal</v>
      </c>
      <c r="T6108" s="35" t="str">
        <f t="shared" si="5"/>
        <v>Gamer casual</v>
      </c>
      <c r="U6108" s="35"/>
    </row>
    <row r="6109">
      <c r="A6109" s="28">
        <v>6108.0</v>
      </c>
      <c r="B6109" s="28">
        <v>21.0</v>
      </c>
      <c r="C6109" s="28" t="str">
        <f>TRIM(PROPER('Base de datos cruda'!C6109))</f>
        <v>Male</v>
      </c>
      <c r="D6109" s="28">
        <v>6.97</v>
      </c>
      <c r="E6109" s="28">
        <v>3.7</v>
      </c>
      <c r="F6109" s="28">
        <v>6.68</v>
      </c>
      <c r="G6109" s="28">
        <v>70.67</v>
      </c>
      <c r="H6109" s="28" t="str">
        <f>TRIM(PROPER('Base de datos cruda'!H6109))</f>
        <v>Rpg</v>
      </c>
      <c r="I6109" s="28">
        <v>4.44</v>
      </c>
      <c r="J6109" s="28">
        <v>10.44</v>
      </c>
      <c r="K6109" s="28">
        <v>249.08</v>
      </c>
      <c r="L6109" s="28">
        <f>IF('Base de datos cruda'!L6109&lt;0,,'Base de datos cruda'!L6109)</f>
        <v>16.41</v>
      </c>
      <c r="M6109" s="28" t="str">
        <f>IF(TRIM(PROPER('Base de datos cruda'!M6109))="High","Alto",IF(TRIM(PROPER('Base de datos cruda'!M6109))="Medium","Medio","Bajo"))</f>
        <v>Bajo</v>
      </c>
      <c r="N6109" s="29">
        <v>33.12</v>
      </c>
      <c r="O6109" s="32">
        <f t="shared" si="1"/>
        <v>33.12</v>
      </c>
      <c r="P6109" s="33">
        <f t="shared" si="2"/>
        <v>17.41</v>
      </c>
      <c r="Q6109" s="34">
        <f t="shared" si="3"/>
        <v>0.5308464849</v>
      </c>
      <c r="R6109" s="35" t="str">
        <f t="shared" si="4"/>
        <v>Bajo</v>
      </c>
      <c r="S6109" s="35" t="str">
        <f>IF(O6109="","",IF(O6109&gt;AVERAGE('Base de datos limpia'!$O$2:$O$8001),"Alto","Normal"))
</f>
        <v>Normal</v>
      </c>
      <c r="T6109" s="35" t="str">
        <f t="shared" si="5"/>
        <v>Gamer moderado</v>
      </c>
      <c r="U6109" s="35"/>
    </row>
    <row r="6110">
      <c r="A6110" s="28">
        <v>6109.0</v>
      </c>
      <c r="B6110" s="28">
        <v>22.0</v>
      </c>
      <c r="C6110" s="28" t="str">
        <f>TRIM(PROPER('Base de datos cruda'!C6110))</f>
        <v>Male</v>
      </c>
      <c r="D6110" s="28">
        <v>2.42</v>
      </c>
      <c r="E6110" s="28">
        <v>1.51</v>
      </c>
      <c r="F6110" s="28">
        <v>5.22</v>
      </c>
      <c r="G6110" s="28">
        <v>67.55</v>
      </c>
      <c r="H6110" s="28" t="str">
        <f>TRIM(PROPER('Base de datos cruda'!H6110))</f>
        <v>Fps</v>
      </c>
      <c r="I6110" s="28">
        <v>0.56</v>
      </c>
      <c r="J6110" s="28">
        <v>4.19</v>
      </c>
      <c r="K6110" s="28">
        <v>283.62</v>
      </c>
      <c r="L6110" s="28">
        <f>IF('Base de datos cruda'!L6110&lt;0,,'Base de datos cruda'!L6110)</f>
        <v>6.18</v>
      </c>
      <c r="M6110" s="28" t="str">
        <f>IF(TRIM(PROPER('Base de datos cruda'!M6110))="High","Alto",IF(TRIM(PROPER('Base de datos cruda'!M6110))="Medium","Medio","Bajo"))</f>
        <v>Medio</v>
      </c>
      <c r="N6110" s="29">
        <v>37.64</v>
      </c>
      <c r="O6110" s="32">
        <f t="shared" si="1"/>
        <v>37.64</v>
      </c>
      <c r="P6110" s="33">
        <f t="shared" si="2"/>
        <v>6.61</v>
      </c>
      <c r="Q6110" s="34">
        <f t="shared" si="3"/>
        <v>0.6239669421</v>
      </c>
      <c r="R6110" s="35" t="str">
        <f t="shared" si="4"/>
        <v>Bajo</v>
      </c>
      <c r="S6110" s="35" t="str">
        <f>IF(O6110="","",IF(O6110&gt;AVERAGE('Base de datos limpia'!$O$2:$O$8001),"Alto","Normal"))
</f>
        <v>Normal</v>
      </c>
      <c r="T6110" s="35" t="str">
        <f t="shared" si="5"/>
        <v>Gamer casual</v>
      </c>
      <c r="U6110" s="35"/>
    </row>
    <row r="6111">
      <c r="A6111" s="28">
        <v>6110.0</v>
      </c>
      <c r="B6111" s="28">
        <v>17.0</v>
      </c>
      <c r="C6111" s="28" t="str">
        <f>TRIM(PROPER('Base de datos cruda'!C6111))</f>
        <v>Other</v>
      </c>
      <c r="D6111" s="28">
        <v>6.01</v>
      </c>
      <c r="E6111" s="28">
        <v>5.27</v>
      </c>
      <c r="F6111" s="28">
        <v>6.26</v>
      </c>
      <c r="G6111" s="28">
        <v>98.26</v>
      </c>
      <c r="H6111" s="28" t="str">
        <f>TRIM(PROPER('Base de datos cruda'!H6111))</f>
        <v>Fps</v>
      </c>
      <c r="I6111" s="28">
        <v>2.19</v>
      </c>
      <c r="J6111" s="28">
        <v>10.8</v>
      </c>
      <c r="K6111" s="28">
        <v>255.62</v>
      </c>
      <c r="L6111" s="28">
        <f>IF('Base de datos cruda'!L6111&lt;0,,'Base de datos cruda'!L6111)</f>
        <v>14.49</v>
      </c>
      <c r="M6111" s="28" t="str">
        <f>IF(TRIM(PROPER('Base de datos cruda'!M6111))="High","Alto",IF(TRIM(PROPER('Base de datos cruda'!M6111))="Medium","Medio","Bajo"))</f>
        <v>Bajo</v>
      </c>
      <c r="N6111" s="29">
        <v>49.75</v>
      </c>
      <c r="O6111" s="32">
        <f t="shared" si="1"/>
        <v>49.75</v>
      </c>
      <c r="P6111" s="33">
        <f t="shared" si="2"/>
        <v>16.81</v>
      </c>
      <c r="Q6111" s="34">
        <f t="shared" si="3"/>
        <v>0.8768718802</v>
      </c>
      <c r="R6111" s="35" t="str">
        <f t="shared" si="4"/>
        <v>Bajo</v>
      </c>
      <c r="S6111" s="35" t="str">
        <f>IF(O6111="","",IF(O6111&gt;AVERAGE('Base de datos limpia'!$O$2:$O$8001),"Alto","Normal"))
</f>
        <v>Normal</v>
      </c>
      <c r="T6111" s="35" t="str">
        <f t="shared" si="5"/>
        <v>Gamer moderado</v>
      </c>
      <c r="U6111" s="35"/>
    </row>
    <row r="6112">
      <c r="A6112" s="28">
        <v>6111.0</v>
      </c>
      <c r="B6112" s="28">
        <v>17.0</v>
      </c>
      <c r="C6112" s="28" t="str">
        <f>TRIM(PROPER('Base de datos cruda'!C6112))</f>
        <v>Female</v>
      </c>
      <c r="D6112" s="28">
        <v>6.81</v>
      </c>
      <c r="E6112" s="28">
        <v>2.88</v>
      </c>
      <c r="F6112" s="28">
        <v>7.34</v>
      </c>
      <c r="G6112" s="28">
        <v>82.45</v>
      </c>
      <c r="H6112" s="28" t="str">
        <f>TRIM(PROPER('Base de datos cruda'!H6112))</f>
        <v>Rpg</v>
      </c>
      <c r="I6112" s="28">
        <v>0.38</v>
      </c>
      <c r="J6112" s="28">
        <v>10.72</v>
      </c>
      <c r="K6112" s="28">
        <v>241.6</v>
      </c>
      <c r="L6112" s="28">
        <f>IF('Base de datos cruda'!L6112&lt;0,,'Base de datos cruda'!L6112)</f>
        <v>12.39</v>
      </c>
      <c r="M6112" s="28" t="str">
        <f>IF(TRIM(PROPER('Base de datos cruda'!M6112))="High","Alto",IF(TRIM(PROPER('Base de datos cruda'!M6112))="Medium","Medio","Bajo"))</f>
        <v>Bajo</v>
      </c>
      <c r="N6112" s="29">
        <v>39.6726492317295</v>
      </c>
      <c r="O6112" s="32">
        <f t="shared" si="1"/>
        <v>39.67264923</v>
      </c>
      <c r="P6112" s="33">
        <f t="shared" si="2"/>
        <v>17.53</v>
      </c>
      <c r="Q6112" s="34">
        <f t="shared" si="3"/>
        <v>0.422907489</v>
      </c>
      <c r="R6112" s="35" t="str">
        <f t="shared" si="4"/>
        <v>Bajo</v>
      </c>
      <c r="S6112" s="35" t="str">
        <f>IF(O6112="","",IF(O6112&gt;AVERAGE('Base de datos limpia'!$O$2:$O$8001),"Alto","Normal"))
</f>
        <v>Normal</v>
      </c>
      <c r="T6112" s="35" t="str">
        <f t="shared" si="5"/>
        <v>Gamer casual</v>
      </c>
      <c r="U6112" s="35"/>
    </row>
    <row r="6113">
      <c r="A6113" s="28">
        <v>6112.0</v>
      </c>
      <c r="B6113" s="28">
        <v>16.0</v>
      </c>
      <c r="C6113" s="28" t="str">
        <f>TRIM(PROPER('Base de datos cruda'!C6113))</f>
        <v>Female</v>
      </c>
      <c r="D6113" s="28">
        <v>5.43</v>
      </c>
      <c r="E6113" s="28">
        <v>1.82</v>
      </c>
      <c r="F6113" s="28">
        <v>8.39</v>
      </c>
      <c r="G6113" s="28">
        <v>84.17</v>
      </c>
      <c r="H6113" s="28" t="str">
        <f>TRIM(PROPER('Base de datos cruda'!H6113))</f>
        <v>Rpg</v>
      </c>
      <c r="I6113" s="28">
        <v>2.73</v>
      </c>
      <c r="J6113" s="28">
        <v>7.49</v>
      </c>
      <c r="K6113" s="28">
        <v>253.74</v>
      </c>
      <c r="L6113" s="28">
        <f>IF('Base de datos cruda'!L6113&lt;0,,'Base de datos cruda'!L6113)</f>
        <v>9.15</v>
      </c>
      <c r="M6113" s="28" t="str">
        <f>IF(TRIM(PROPER('Base de datos cruda'!M6113))="High","Alto",IF(TRIM(PROPER('Base de datos cruda'!M6113))="Medium","Medio","Bajo"))</f>
        <v>Bajo</v>
      </c>
      <c r="N6113" s="29">
        <v>37.66</v>
      </c>
      <c r="O6113" s="32">
        <f t="shared" si="1"/>
        <v>37.66</v>
      </c>
      <c r="P6113" s="33">
        <f t="shared" si="2"/>
        <v>12.92</v>
      </c>
      <c r="Q6113" s="34">
        <f t="shared" si="3"/>
        <v>0.335174954</v>
      </c>
      <c r="R6113" s="35" t="str">
        <f t="shared" si="4"/>
        <v>Bajo</v>
      </c>
      <c r="S6113" s="35" t="str">
        <f>IF(O6113="","",IF(O6113&gt;AVERAGE('Base de datos limpia'!$O$2:$O$8001),"Alto","Normal"))
</f>
        <v>Normal</v>
      </c>
      <c r="T6113" s="35" t="str">
        <f t="shared" si="5"/>
        <v>Gamer casual</v>
      </c>
      <c r="U6113" s="35"/>
    </row>
    <row r="6114">
      <c r="A6114" s="28">
        <v>6113.0</v>
      </c>
      <c r="B6114" s="28">
        <v>19.0</v>
      </c>
      <c r="C6114" s="28" t="str">
        <f>TRIM(PROPER('Base de datos cruda'!C6114))</f>
        <v>Male</v>
      </c>
      <c r="D6114" s="28">
        <v>2.0</v>
      </c>
      <c r="E6114" s="28">
        <v>4.7</v>
      </c>
      <c r="F6114" s="28">
        <v>4.83</v>
      </c>
      <c r="G6114" s="28">
        <v>91.32</v>
      </c>
      <c r="H6114" s="28" t="str">
        <f>TRIM(PROPER('Base de datos cruda'!H6114))</f>
        <v>Rpg</v>
      </c>
      <c r="I6114" s="28">
        <v>2.65</v>
      </c>
      <c r="J6114" s="28">
        <v>7.32</v>
      </c>
      <c r="K6114" s="28">
        <v>301.81</v>
      </c>
      <c r="L6114" s="28">
        <f>IF('Base de datos cruda'!L6114&lt;0,,'Base de datos cruda'!L6114)</f>
        <v>7.05</v>
      </c>
      <c r="M6114" s="28" t="str">
        <f>IF(TRIM(PROPER('Base de datos cruda'!M6114))="High","Alto",IF(TRIM(PROPER('Base de datos cruda'!M6114))="Medium","Medio","Bajo"))</f>
        <v>Medio</v>
      </c>
      <c r="N6114" s="29">
        <v>70.71</v>
      </c>
      <c r="O6114" s="32">
        <f t="shared" si="1"/>
        <v>70.71</v>
      </c>
      <c r="P6114" s="33">
        <f t="shared" si="2"/>
        <v>9.32</v>
      </c>
      <c r="Q6114" s="34">
        <f t="shared" si="3"/>
        <v>2.35</v>
      </c>
      <c r="R6114" s="35" t="str">
        <f t="shared" si="4"/>
        <v>Alto</v>
      </c>
      <c r="S6114" s="35" t="str">
        <f>IF(O6114="","",IF(O6114&gt;AVERAGE('Base de datos limpia'!$O$2:$O$8001),"Alto","Normal"))
</f>
        <v>Alto</v>
      </c>
      <c r="T6114" s="35" t="str">
        <f t="shared" si="5"/>
        <v>Gamer moderado</v>
      </c>
      <c r="U6114" s="35"/>
    </row>
    <row r="6115">
      <c r="A6115" s="28">
        <v>6114.0</v>
      </c>
      <c r="B6115" s="28">
        <v>22.0</v>
      </c>
      <c r="C6115" s="28" t="str">
        <f>TRIM(PROPER('Base de datos cruda'!C6115))</f>
        <v>Male</v>
      </c>
      <c r="D6115" s="28">
        <v>7.63</v>
      </c>
      <c r="E6115" s="28">
        <v>4.16</v>
      </c>
      <c r="F6115" s="28">
        <v>8.47</v>
      </c>
      <c r="G6115" s="28">
        <v>63.25</v>
      </c>
      <c r="H6115" s="28" t="str">
        <f>TRIM(PROPER('Base de datos cruda'!H6115))</f>
        <v>Casual</v>
      </c>
      <c r="I6115" s="28">
        <v>4.61</v>
      </c>
      <c r="J6115" s="28">
        <v>11.73</v>
      </c>
      <c r="K6115" s="28">
        <v>223.42</v>
      </c>
      <c r="L6115" s="28">
        <f>IF('Base de datos cruda'!L6115&lt;0,,'Base de datos cruda'!L6115)</f>
        <v>15.26</v>
      </c>
      <c r="M6115" s="28" t="str">
        <f>IF(TRIM(PROPER('Base de datos cruda'!M6115))="High","Alto",IF(TRIM(PROPER('Base de datos cruda'!M6115))="Medium","Medio","Bajo"))</f>
        <v>Bajo</v>
      </c>
      <c r="N6115" s="29">
        <v>29.75</v>
      </c>
      <c r="O6115" s="32">
        <f t="shared" si="1"/>
        <v>29.75</v>
      </c>
      <c r="P6115" s="33">
        <f t="shared" si="2"/>
        <v>19.36</v>
      </c>
      <c r="Q6115" s="34">
        <f t="shared" si="3"/>
        <v>0.5452162516</v>
      </c>
      <c r="R6115" s="35" t="str">
        <f t="shared" si="4"/>
        <v>Bajo</v>
      </c>
      <c r="S6115" s="35" t="str">
        <f>IF(O6115="","",IF(O6115&gt;AVERAGE('Base de datos limpia'!$O$2:$O$8001),"Alto","Normal"))
</f>
        <v>Normal</v>
      </c>
      <c r="T6115" s="35" t="str">
        <f t="shared" si="5"/>
        <v>Gamer moderado</v>
      </c>
      <c r="U6115" s="35"/>
    </row>
    <row r="6116">
      <c r="A6116" s="28">
        <v>6115.0</v>
      </c>
      <c r="B6116" s="28">
        <v>24.0</v>
      </c>
      <c r="C6116" s="28" t="str">
        <f>TRIM(PROPER('Base de datos cruda'!C6116))</f>
        <v>Male</v>
      </c>
      <c r="D6116" s="28">
        <v>3.61</v>
      </c>
      <c r="E6116" s="28">
        <v>5.84</v>
      </c>
      <c r="F6116" s="28">
        <v>5.95</v>
      </c>
      <c r="G6116" s="28">
        <v>88.55</v>
      </c>
      <c r="H6116" s="28" t="str">
        <f>TRIM(PROPER('Base de datos cruda'!H6116))</f>
        <v>Rpg</v>
      </c>
      <c r="I6116" s="28">
        <v>4.85</v>
      </c>
      <c r="J6116" s="28">
        <v>4.78</v>
      </c>
      <c r="K6116" s="28">
        <v>265.67</v>
      </c>
      <c r="L6116" s="28">
        <f>IF('Base de datos cruda'!L6116&lt;0,,'Base de datos cruda'!L6116)</f>
        <v>10.22</v>
      </c>
      <c r="M6116" s="28" t="str">
        <f>IF(TRIM(PROPER('Base de datos cruda'!M6116))="High","Alto",IF(TRIM(PROPER('Base de datos cruda'!M6116))="Medium","Medio","Bajo"))</f>
        <v>Medio</v>
      </c>
      <c r="N6116" s="29">
        <v>68.41</v>
      </c>
      <c r="O6116" s="32">
        <f t="shared" si="1"/>
        <v>68.41</v>
      </c>
      <c r="P6116" s="33">
        <f t="shared" si="2"/>
        <v>8.39</v>
      </c>
      <c r="Q6116" s="34">
        <f t="shared" si="3"/>
        <v>1.617728532</v>
      </c>
      <c r="R6116" s="35" t="str">
        <f t="shared" si="4"/>
        <v>Medio</v>
      </c>
      <c r="S6116" s="35" t="str">
        <f>IF(O6116="","",IF(O6116&gt;AVERAGE('Base de datos limpia'!$O$2:$O$8001),"Alto","Normal"))
</f>
        <v>Alto</v>
      </c>
      <c r="T6116" s="35" t="str">
        <f t="shared" si="5"/>
        <v>Gamer moderado</v>
      </c>
      <c r="U6116" s="35"/>
    </row>
    <row r="6117">
      <c r="A6117" s="28">
        <v>6116.0</v>
      </c>
      <c r="B6117" s="28">
        <v>18.0</v>
      </c>
      <c r="C6117" s="28" t="str">
        <f>TRIM(PROPER('Base de datos cruda'!C6117))</f>
        <v>Female</v>
      </c>
      <c r="D6117" s="28">
        <v>1.04</v>
      </c>
      <c r="E6117" s="28">
        <v>7.74</v>
      </c>
      <c r="F6117" s="28">
        <v>8.22</v>
      </c>
      <c r="G6117" s="28">
        <v>66.61</v>
      </c>
      <c r="H6117" s="28" t="str">
        <f>TRIM(PROPER('Base de datos cruda'!H6117))</f>
        <v>Casual</v>
      </c>
      <c r="I6117" s="28">
        <v>1.3</v>
      </c>
      <c r="J6117" s="28">
        <v>3.02</v>
      </c>
      <c r="K6117" s="28">
        <v>311.58</v>
      </c>
      <c r="L6117" s="28">
        <f>IF('Base de datos cruda'!L6117&lt;0,,'Base de datos cruda'!L6117)</f>
        <v>2.62</v>
      </c>
      <c r="M6117" s="28" t="str">
        <f>IF(TRIM(PROPER('Base de datos cruda'!M6117))="High","Alto",IF(TRIM(PROPER('Base de datos cruda'!M6117))="Medium","Medio","Bajo"))</f>
        <v>Medio</v>
      </c>
      <c r="N6117" s="29">
        <v>100.0</v>
      </c>
      <c r="O6117" s="32">
        <f t="shared" si="1"/>
        <v>100</v>
      </c>
      <c r="P6117" s="33">
        <f t="shared" si="2"/>
        <v>4.06</v>
      </c>
      <c r="Q6117" s="34">
        <f t="shared" si="3"/>
        <v>7.442307692</v>
      </c>
      <c r="R6117" s="35" t="str">
        <f t="shared" si="4"/>
        <v>Alto</v>
      </c>
      <c r="S6117" s="35" t="str">
        <f>IF(O6117="","",IF(O6117&gt;AVERAGE('Base de datos limpia'!$O$2:$O$8001),"Alto","Normal"))
</f>
        <v>Alto</v>
      </c>
      <c r="T6117" s="35" t="str">
        <f t="shared" si="5"/>
        <v>Gamer intensivo</v>
      </c>
      <c r="U6117" s="35"/>
    </row>
    <row r="6118">
      <c r="A6118" s="28">
        <v>6117.0</v>
      </c>
      <c r="B6118" s="28">
        <v>22.0</v>
      </c>
      <c r="C6118" s="28" t="str">
        <f>TRIM(PROPER('Base de datos cruda'!C6118))</f>
        <v>Male</v>
      </c>
      <c r="D6118" s="28">
        <v>0.88</v>
      </c>
      <c r="E6118" s="28">
        <v>2.01</v>
      </c>
      <c r="F6118" s="28">
        <v>6.56</v>
      </c>
      <c r="G6118" s="28">
        <v>89.62</v>
      </c>
      <c r="H6118" s="28" t="str">
        <f>TRIM(PROPER('Base de datos cruda'!H6118))</f>
        <v>Fps</v>
      </c>
      <c r="I6118" s="28">
        <v>2.91</v>
      </c>
      <c r="J6118" s="28">
        <v>6.34</v>
      </c>
      <c r="K6118" s="28">
        <v>312.12</v>
      </c>
      <c r="L6118" s="28">
        <f>IF('Base de datos cruda'!L6118&lt;0,,'Base de datos cruda'!L6118)</f>
        <v>5</v>
      </c>
      <c r="M6118" s="28" t="str">
        <f>IF(TRIM(PROPER('Base de datos cruda'!M6118))="High","Alto",IF(TRIM(PROPER('Base de datos cruda'!M6118))="Medium","Medio","Bajo"))</f>
        <v>Medio</v>
      </c>
      <c r="N6118" s="29">
        <v>62.92</v>
      </c>
      <c r="O6118" s="32">
        <f t="shared" si="1"/>
        <v>62.92</v>
      </c>
      <c r="P6118" s="33">
        <f t="shared" si="2"/>
        <v>7.22</v>
      </c>
      <c r="Q6118" s="34">
        <f t="shared" si="3"/>
        <v>2.284090909</v>
      </c>
      <c r="R6118" s="35" t="str">
        <f t="shared" si="4"/>
        <v>Medio</v>
      </c>
      <c r="S6118" s="35" t="str">
        <f>IF(O6118="","",IF(O6118&gt;AVERAGE('Base de datos limpia'!$O$2:$O$8001),"Alto","Normal"))
</f>
        <v>Normal</v>
      </c>
      <c r="T6118" s="35" t="str">
        <f t="shared" si="5"/>
        <v>Gamer casual</v>
      </c>
      <c r="U6118" s="35"/>
    </row>
    <row r="6119">
      <c r="A6119" s="28">
        <v>6118.0</v>
      </c>
      <c r="B6119" s="28">
        <v>22.0</v>
      </c>
      <c r="C6119" s="28" t="str">
        <f>TRIM(PROPER('Base de datos cruda'!C6119))</f>
        <v>Male</v>
      </c>
      <c r="D6119" s="28">
        <v>5.18</v>
      </c>
      <c r="E6119" s="28">
        <v>8.12</v>
      </c>
      <c r="F6119" s="28">
        <v>8.31</v>
      </c>
      <c r="G6119" s="28">
        <v>65.65</v>
      </c>
      <c r="H6119" s="28" t="str">
        <f>TRIM(PROPER('Base de datos cruda'!H6119))</f>
        <v>Fps</v>
      </c>
      <c r="I6119" s="28">
        <v>2.32</v>
      </c>
      <c r="J6119" s="28">
        <v>8.09</v>
      </c>
      <c r="K6119" s="28">
        <v>232.37</v>
      </c>
      <c r="L6119" s="28">
        <f>IF('Base de datos cruda'!L6119&lt;0,,'Base de datos cruda'!L6119)</f>
        <v>11.73</v>
      </c>
      <c r="M6119" s="28" t="str">
        <f>IF(TRIM(PROPER('Base de datos cruda'!M6119))="High","Alto",IF(TRIM(PROPER('Base de datos cruda'!M6119))="Medium","Medio","Bajo"))</f>
        <v>Bajo</v>
      </c>
      <c r="N6119" s="29">
        <v>98.1795961619038</v>
      </c>
      <c r="O6119" s="32">
        <f t="shared" si="1"/>
        <v>98.17959616</v>
      </c>
      <c r="P6119" s="33">
        <f t="shared" si="2"/>
        <v>13.27</v>
      </c>
      <c r="Q6119" s="34">
        <f t="shared" si="3"/>
        <v>1.567567568</v>
      </c>
      <c r="R6119" s="35" t="str">
        <f t="shared" si="4"/>
        <v>Alto</v>
      </c>
      <c r="S6119" s="35" t="str">
        <f>IF(O6119="","",IF(O6119&gt;AVERAGE('Base de datos limpia'!$O$2:$O$8001),"Alto","Normal"))
</f>
        <v>Alto</v>
      </c>
      <c r="T6119" s="35" t="str">
        <f t="shared" si="5"/>
        <v>Gamer intensivo</v>
      </c>
      <c r="U6119" s="35"/>
    </row>
    <row r="6120">
      <c r="A6120" s="28">
        <v>6119.0</v>
      </c>
      <c r="B6120" s="28">
        <v>22.0</v>
      </c>
      <c r="C6120" s="28" t="str">
        <f>TRIM(PROPER('Base de datos cruda'!C6120))</f>
        <v>Male</v>
      </c>
      <c r="D6120" s="28">
        <v>3.5</v>
      </c>
      <c r="E6120" s="28">
        <v>1.24</v>
      </c>
      <c r="F6120" s="28">
        <v>7.31</v>
      </c>
      <c r="G6120" s="28">
        <v>93.3</v>
      </c>
      <c r="H6120" s="28" t="str">
        <f>TRIM(PROPER('Base de datos cruda'!H6120))</f>
        <v>Rpg</v>
      </c>
      <c r="I6120" s="28">
        <v>2.73</v>
      </c>
      <c r="J6120" s="28">
        <v>9.42</v>
      </c>
      <c r="K6120" s="28">
        <v>266.19</v>
      </c>
      <c r="L6120" s="28">
        <f>IF('Base de datos cruda'!L6120&lt;0,,'Base de datos cruda'!L6120)</f>
        <v>9.82</v>
      </c>
      <c r="M6120" s="28" t="str">
        <f>IF(TRIM(PROPER('Base de datos cruda'!M6120))="High","Alto",IF(TRIM(PROPER('Base de datos cruda'!M6120))="Medium","Medio","Bajo"))</f>
        <v>Medio</v>
      </c>
      <c r="N6120" s="29">
        <v>53.66</v>
      </c>
      <c r="O6120" s="32">
        <f t="shared" si="1"/>
        <v>53.66</v>
      </c>
      <c r="P6120" s="33">
        <f t="shared" si="2"/>
        <v>12.92</v>
      </c>
      <c r="Q6120" s="34">
        <f t="shared" si="3"/>
        <v>0.3542857143</v>
      </c>
      <c r="R6120" s="35" t="str">
        <f t="shared" si="4"/>
        <v>Medio</v>
      </c>
      <c r="S6120" s="35" t="str">
        <f>IF(O6120="","",IF(O6120&gt;AVERAGE('Base de datos limpia'!$O$2:$O$8001),"Alto","Normal"))
</f>
        <v>Normal</v>
      </c>
      <c r="T6120" s="35" t="str">
        <f t="shared" si="5"/>
        <v>Gamer casual</v>
      </c>
      <c r="U6120" s="35"/>
    </row>
    <row r="6121">
      <c r="A6121" s="28">
        <v>6120.0</v>
      </c>
      <c r="B6121" s="28">
        <v>17.0</v>
      </c>
      <c r="C6121" s="28" t="str">
        <f>TRIM(PROPER('Base de datos cruda'!C6121))</f>
        <v>Male</v>
      </c>
      <c r="D6121" s="28">
        <v>0.76</v>
      </c>
      <c r="E6121" s="28">
        <v>4.99</v>
      </c>
      <c r="F6121" s="28">
        <v>6.54</v>
      </c>
      <c r="G6121" s="28">
        <v>87.24</v>
      </c>
      <c r="H6121" s="28" t="str">
        <f>TRIM(PROPER('Base de datos cruda'!H6121))</f>
        <v>Fps</v>
      </c>
      <c r="I6121" s="28">
        <v>2.66</v>
      </c>
      <c r="J6121" s="28">
        <v>4.41</v>
      </c>
      <c r="K6121" s="28">
        <v>304.16</v>
      </c>
      <c r="L6121" s="28">
        <f>IF('Base de datos cruda'!L6121&lt;0,,'Base de datos cruda'!L6121)</f>
        <v>6.39</v>
      </c>
      <c r="M6121" s="28" t="str">
        <f>IF(TRIM(PROPER('Base de datos cruda'!M6121))="High","Alto",IF(TRIM(PROPER('Base de datos cruda'!M6121))="Medium","Medio","Bajo"))</f>
        <v>Medio</v>
      </c>
      <c r="N6121" s="29">
        <v>77.83</v>
      </c>
      <c r="O6121" s="32">
        <f t="shared" si="1"/>
        <v>77.83</v>
      </c>
      <c r="P6121" s="33">
        <f t="shared" si="2"/>
        <v>5.17</v>
      </c>
      <c r="Q6121" s="34">
        <f t="shared" si="3"/>
        <v>6.565789474</v>
      </c>
      <c r="R6121" s="35" t="str">
        <f t="shared" si="4"/>
        <v>Alto</v>
      </c>
      <c r="S6121" s="35" t="str">
        <f>IF(O6121="","",IF(O6121&gt;AVERAGE('Base de datos limpia'!$O$2:$O$8001),"Alto","Normal"))
</f>
        <v>Alto</v>
      </c>
      <c r="T6121" s="35" t="str">
        <f t="shared" si="5"/>
        <v>Gamer moderado</v>
      </c>
      <c r="U6121" s="35"/>
    </row>
    <row r="6122">
      <c r="A6122" s="28">
        <v>6121.0</v>
      </c>
      <c r="B6122" s="28">
        <v>21.0</v>
      </c>
      <c r="C6122" s="28" t="str">
        <f>TRIM(PROPER('Base de datos cruda'!C6122))</f>
        <v>Female</v>
      </c>
      <c r="D6122" s="28">
        <v>5.92</v>
      </c>
      <c r="E6122" s="28">
        <v>6.29</v>
      </c>
      <c r="F6122" s="28">
        <v>5.56</v>
      </c>
      <c r="G6122" s="28">
        <v>75.44</v>
      </c>
      <c r="H6122" s="28" t="str">
        <f>TRIM(PROPER('Base de datos cruda'!H6122))</f>
        <v>Fps</v>
      </c>
      <c r="I6122" s="28">
        <v>4.57</v>
      </c>
      <c r="J6122" s="28">
        <v>7.96</v>
      </c>
      <c r="K6122" s="28">
        <v>254.21</v>
      </c>
      <c r="L6122" s="28">
        <f>IF('Base de datos cruda'!L6122&lt;0,,'Base de datos cruda'!L6122)</f>
        <v>15.03</v>
      </c>
      <c r="M6122" s="28" t="str">
        <f>IF(TRIM(PROPER('Base de datos cruda'!M6122))="High","Alto",IF(TRIM(PROPER('Base de datos cruda'!M6122))="Medium","Medio","Bajo"))</f>
        <v>Bajo</v>
      </c>
      <c r="N6122" s="29">
        <v>53.19</v>
      </c>
      <c r="O6122" s="32">
        <f t="shared" si="1"/>
        <v>53.19</v>
      </c>
      <c r="P6122" s="33">
        <f t="shared" si="2"/>
        <v>13.88</v>
      </c>
      <c r="Q6122" s="34">
        <f t="shared" si="3"/>
        <v>1.0625</v>
      </c>
      <c r="R6122" s="35" t="str">
        <f t="shared" si="4"/>
        <v>Medio</v>
      </c>
      <c r="S6122" s="35" t="str">
        <f>IF(O6122="","",IF(O6122&gt;AVERAGE('Base de datos limpia'!$O$2:$O$8001),"Alto","Normal"))
</f>
        <v>Normal</v>
      </c>
      <c r="T6122" s="35" t="str">
        <f t="shared" si="5"/>
        <v>Gamer intensivo</v>
      </c>
      <c r="U6122" s="35"/>
    </row>
    <row r="6123">
      <c r="A6123" s="28">
        <v>6122.0</v>
      </c>
      <c r="B6123" s="28">
        <v>17.0</v>
      </c>
      <c r="C6123" s="28" t="str">
        <f>TRIM(PROPER('Base de datos cruda'!C6123))</f>
        <v>Male</v>
      </c>
      <c r="D6123" s="28">
        <v>6.39</v>
      </c>
      <c r="E6123" s="28">
        <v>9.61</v>
      </c>
      <c r="F6123" s="28">
        <v>8.84</v>
      </c>
      <c r="G6123" s="28">
        <v>74.35</v>
      </c>
      <c r="H6123" s="28" t="str">
        <f>TRIM(PROPER('Base de datos cruda'!H6123))</f>
        <v>Casual</v>
      </c>
      <c r="I6123" s="28">
        <v>4.48</v>
      </c>
      <c r="J6123" s="28">
        <v>10.36</v>
      </c>
      <c r="K6123" s="28">
        <v>228.09</v>
      </c>
      <c r="L6123" s="28">
        <f>IF('Base de datos cruda'!L6123&lt;0,,'Base de datos cruda'!L6123)</f>
        <v>15.07</v>
      </c>
      <c r="M6123" s="28" t="str">
        <f>IF(TRIM(PROPER('Base de datos cruda'!M6123))="High","Alto",IF(TRIM(PROPER('Base de datos cruda'!M6123))="Medium","Medio","Bajo"))</f>
        <v>Bajo</v>
      </c>
      <c r="N6123" s="29">
        <v>88.9290156709074</v>
      </c>
      <c r="O6123" s="32">
        <f t="shared" si="1"/>
        <v>88.92901567</v>
      </c>
      <c r="P6123" s="33">
        <f t="shared" si="2"/>
        <v>16.75</v>
      </c>
      <c r="Q6123" s="34">
        <f t="shared" si="3"/>
        <v>1.503912363</v>
      </c>
      <c r="R6123" s="35" t="str">
        <f t="shared" si="4"/>
        <v>Alto</v>
      </c>
      <c r="S6123" s="35" t="str">
        <f>IF(O6123="","",IF(O6123&gt;AVERAGE('Base de datos limpia'!$O$2:$O$8001),"Alto","Normal"))
</f>
        <v>Alto</v>
      </c>
      <c r="T6123" s="35" t="str">
        <f t="shared" si="5"/>
        <v>Gamer intensivo</v>
      </c>
      <c r="U6123" s="35"/>
    </row>
    <row r="6124">
      <c r="A6124" s="28">
        <v>6123.0</v>
      </c>
      <c r="B6124" s="28">
        <v>21.0</v>
      </c>
      <c r="C6124" s="28" t="str">
        <f>TRIM(PROPER('Base de datos cruda'!C6124))</f>
        <v>Female</v>
      </c>
      <c r="D6124" s="28">
        <v>5.8</v>
      </c>
      <c r="E6124" s="28">
        <v>6.17</v>
      </c>
      <c r="F6124" s="28">
        <v>8.0</v>
      </c>
      <c r="G6124" s="28">
        <v>65.96</v>
      </c>
      <c r="H6124" s="28" t="str">
        <f>TRIM(PROPER('Base de datos cruda'!H6124))</f>
        <v>Rpg</v>
      </c>
      <c r="I6124" s="28">
        <v>0.61</v>
      </c>
      <c r="J6124" s="28">
        <v>7.31</v>
      </c>
      <c r="K6124" s="28">
        <v>247.2</v>
      </c>
      <c r="L6124" s="28">
        <f>IF('Base de datos cruda'!L6124&lt;0,,'Base de datos cruda'!L6124)</f>
        <v>13.7</v>
      </c>
      <c r="M6124" s="28" t="str">
        <f>IF(TRIM(PROPER('Base de datos cruda'!M6124))="High","Alto",IF(TRIM(PROPER('Base de datos cruda'!M6124))="Medium","Medio","Bajo"))</f>
        <v>Bajo</v>
      </c>
      <c r="N6124" s="29">
        <v>59.22</v>
      </c>
      <c r="O6124" s="32">
        <f t="shared" si="1"/>
        <v>59.22</v>
      </c>
      <c r="P6124" s="33">
        <f t="shared" si="2"/>
        <v>13.11</v>
      </c>
      <c r="Q6124" s="34">
        <f t="shared" si="3"/>
        <v>1.063793103</v>
      </c>
      <c r="R6124" s="35" t="str">
        <f t="shared" si="4"/>
        <v>Medio</v>
      </c>
      <c r="S6124" s="35" t="str">
        <f>IF(O6124="","",IF(O6124&gt;AVERAGE('Base de datos limpia'!$O$2:$O$8001),"Alto","Normal"))
</f>
        <v>Normal</v>
      </c>
      <c r="T6124" s="35" t="str">
        <f t="shared" si="5"/>
        <v>Gamer intensivo</v>
      </c>
      <c r="U6124" s="35"/>
    </row>
    <row r="6125">
      <c r="A6125" s="28">
        <v>6124.0</v>
      </c>
      <c r="B6125" s="28">
        <v>18.0</v>
      </c>
      <c r="C6125" s="28" t="str">
        <f>TRIM(PROPER('Base de datos cruda'!C6125))</f>
        <v>Female</v>
      </c>
      <c r="D6125" s="28">
        <v>1.62</v>
      </c>
      <c r="E6125" s="28">
        <v>2.43</v>
      </c>
      <c r="F6125" s="28">
        <v>5.91</v>
      </c>
      <c r="G6125" s="28">
        <v>96.16</v>
      </c>
      <c r="H6125" s="28" t="str">
        <f>TRIM(PROPER('Base de datos cruda'!H6125))</f>
        <v>Fps</v>
      </c>
      <c r="I6125" s="28">
        <v>1.73</v>
      </c>
      <c r="J6125" s="28">
        <v>6.66</v>
      </c>
      <c r="K6125" s="28">
        <v>319.94</v>
      </c>
      <c r="L6125" s="28">
        <f>IF('Base de datos cruda'!L6125&lt;0,,'Base de datos cruda'!L6125)</f>
        <v>8.11</v>
      </c>
      <c r="M6125" s="28" t="str">
        <f>IF(TRIM(PROPER('Base de datos cruda'!M6125))="High","Alto",IF(TRIM(PROPER('Base de datos cruda'!M6125))="Medium","Medio","Bajo"))</f>
        <v>Medio</v>
      </c>
      <c r="N6125" s="29">
        <v>61.39</v>
      </c>
      <c r="O6125" s="32">
        <f t="shared" si="1"/>
        <v>61.39</v>
      </c>
      <c r="P6125" s="33">
        <f t="shared" si="2"/>
        <v>8.28</v>
      </c>
      <c r="Q6125" s="34">
        <f t="shared" si="3"/>
        <v>1.5</v>
      </c>
      <c r="R6125" s="35" t="str">
        <f t="shared" si="4"/>
        <v>Medio</v>
      </c>
      <c r="S6125" s="35" t="str">
        <f>IF(O6125="","",IF(O6125&gt;AVERAGE('Base de datos limpia'!$O$2:$O$8001),"Alto","Normal"))
</f>
        <v>Normal</v>
      </c>
      <c r="T6125" s="35" t="str">
        <f t="shared" si="5"/>
        <v>Gamer casual</v>
      </c>
      <c r="U6125" s="35"/>
    </row>
    <row r="6126">
      <c r="A6126" s="28">
        <v>6125.0</v>
      </c>
      <c r="B6126" s="28">
        <v>17.0</v>
      </c>
      <c r="C6126" s="28" t="str">
        <f>TRIM(PROPER('Base de datos cruda'!C6126))</f>
        <v>Male</v>
      </c>
      <c r="D6126" s="28">
        <v>5.52</v>
      </c>
      <c r="E6126" s="28">
        <v>5.66</v>
      </c>
      <c r="F6126" s="28">
        <v>4.83</v>
      </c>
      <c r="G6126" s="28">
        <v>64.74</v>
      </c>
      <c r="H6126" s="28" t="str">
        <f>TRIM(PROPER('Base de datos cruda'!H6126))</f>
        <v>Casual</v>
      </c>
      <c r="I6126" s="28">
        <v>3.76</v>
      </c>
      <c r="J6126" s="28">
        <v>9.66</v>
      </c>
      <c r="K6126" s="28">
        <v>254.43</v>
      </c>
      <c r="L6126" s="28">
        <f>IF('Base de datos cruda'!L6126&lt;0,,'Base de datos cruda'!L6126)</f>
        <v>11.91</v>
      </c>
      <c r="M6126" s="28" t="str">
        <f>IF(TRIM(PROPER('Base de datos cruda'!M6126))="High","Alto",IF(TRIM(PROPER('Base de datos cruda'!M6126))="Medium","Medio","Bajo"))</f>
        <v>Bajo</v>
      </c>
      <c r="N6126" s="29">
        <v>49.76</v>
      </c>
      <c r="O6126" s="32">
        <f t="shared" si="1"/>
        <v>49.76</v>
      </c>
      <c r="P6126" s="33">
        <f t="shared" si="2"/>
        <v>15.18</v>
      </c>
      <c r="Q6126" s="34">
        <f t="shared" si="3"/>
        <v>1.025362319</v>
      </c>
      <c r="R6126" s="35" t="str">
        <f t="shared" si="4"/>
        <v>Bajo</v>
      </c>
      <c r="S6126" s="35" t="str">
        <f>IF(O6126="","",IF(O6126&gt;AVERAGE('Base de datos limpia'!$O$2:$O$8001),"Alto","Normal"))
</f>
        <v>Normal</v>
      </c>
      <c r="T6126" s="35" t="str">
        <f t="shared" si="5"/>
        <v>Gamer moderado</v>
      </c>
      <c r="U6126" s="35"/>
    </row>
    <row r="6127">
      <c r="A6127" s="28">
        <v>6126.0</v>
      </c>
      <c r="B6127" s="28">
        <v>21.0</v>
      </c>
      <c r="C6127" s="28" t="str">
        <f>TRIM(PROPER('Base de datos cruda'!C6127))</f>
        <v>Female</v>
      </c>
      <c r="D6127" s="28">
        <v>0.09</v>
      </c>
      <c r="E6127" s="28">
        <v>4.56</v>
      </c>
      <c r="F6127" s="28">
        <v>7.9</v>
      </c>
      <c r="G6127" s="28">
        <v>78.88</v>
      </c>
      <c r="H6127" s="28" t="str">
        <f>TRIM(PROPER('Base de datos cruda'!H6127))</f>
        <v>Fps</v>
      </c>
      <c r="I6127" s="28">
        <v>3.42</v>
      </c>
      <c r="J6127" s="28">
        <v>5.91</v>
      </c>
      <c r="K6127" s="28">
        <v>320.21</v>
      </c>
      <c r="L6127" s="28" t="str">
        <f>IF('Base de datos cruda'!L6127&lt;0,,'Base de datos cruda'!L6127)</f>
        <v/>
      </c>
      <c r="M6127" s="28" t="str">
        <f>IF(TRIM(PROPER('Base de datos cruda'!M6127))="High","Alto",IF(TRIM(PROPER('Base de datos cruda'!M6127))="Medium","Medio","Bajo"))</f>
        <v>Medio</v>
      </c>
      <c r="N6127" s="29">
        <v>80.4</v>
      </c>
      <c r="O6127" s="32">
        <f t="shared" si="1"/>
        <v>80.4</v>
      </c>
      <c r="P6127" s="33">
        <f t="shared" si="2"/>
        <v>6</v>
      </c>
      <c r="Q6127" s="34">
        <f t="shared" si="3"/>
        <v>50.66666667</v>
      </c>
      <c r="R6127" s="35" t="str">
        <f t="shared" si="4"/>
        <v>Alto</v>
      </c>
      <c r="S6127" s="35" t="str">
        <f>IF(O6127="","",IF(O6127&gt;AVERAGE('Base de datos limpia'!$O$2:$O$8001),"Alto","Normal"))
</f>
        <v>Alto</v>
      </c>
      <c r="T6127" s="35" t="str">
        <f t="shared" si="5"/>
        <v>Gamer moderado</v>
      </c>
      <c r="U6127" s="35"/>
    </row>
    <row r="6128">
      <c r="A6128" s="28">
        <v>6127.0</v>
      </c>
      <c r="B6128" s="28">
        <v>17.0</v>
      </c>
      <c r="C6128" s="28" t="str">
        <f>TRIM(PROPER('Base de datos cruda'!C6128))</f>
        <v>Other</v>
      </c>
      <c r="D6128" s="28">
        <v>2.44</v>
      </c>
      <c r="E6128" s="28">
        <v>5.31</v>
      </c>
      <c r="F6128" s="28">
        <v>8.95</v>
      </c>
      <c r="G6128" s="28">
        <v>69.46</v>
      </c>
      <c r="H6128" s="28" t="str">
        <f>TRIM(PROPER('Base de datos cruda'!H6128))</f>
        <v>Rpg</v>
      </c>
      <c r="I6128" s="28">
        <v>3.16</v>
      </c>
      <c r="J6128" s="28">
        <v>6.89</v>
      </c>
      <c r="K6128" s="28">
        <v>290.11</v>
      </c>
      <c r="L6128" s="28">
        <f>IF('Base de datos cruda'!L6128&lt;0,,'Base de datos cruda'!L6128)</f>
        <v>8.21</v>
      </c>
      <c r="M6128" s="28" t="str">
        <f>IF(TRIM(PROPER('Base de datos cruda'!M6128))="High","Alto",IF(TRIM(PROPER('Base de datos cruda'!M6128))="Medium","Medio","Bajo"))</f>
        <v>Medio</v>
      </c>
      <c r="N6128" s="29">
        <v>79.36</v>
      </c>
      <c r="O6128" s="32">
        <f t="shared" si="1"/>
        <v>79.36</v>
      </c>
      <c r="P6128" s="33">
        <f t="shared" si="2"/>
        <v>9.33</v>
      </c>
      <c r="Q6128" s="34">
        <f t="shared" si="3"/>
        <v>2.176229508</v>
      </c>
      <c r="R6128" s="35" t="str">
        <f t="shared" si="4"/>
        <v>Alto</v>
      </c>
      <c r="S6128" s="35" t="str">
        <f>IF(O6128="","",IF(O6128&gt;AVERAGE('Base de datos limpia'!$O$2:$O$8001),"Alto","Normal"))
</f>
        <v>Alto</v>
      </c>
      <c r="T6128" s="35" t="str">
        <f t="shared" si="5"/>
        <v>Gamer moderado</v>
      </c>
      <c r="U6128" s="35"/>
    </row>
    <row r="6129">
      <c r="A6129" s="28">
        <v>6128.0</v>
      </c>
      <c r="B6129" s="28">
        <v>20.0</v>
      </c>
      <c r="C6129" s="28" t="str">
        <f>TRIM(PROPER('Base de datos cruda'!C6129))</f>
        <v>Other</v>
      </c>
      <c r="D6129" s="28">
        <v>3.19</v>
      </c>
      <c r="E6129" s="28">
        <v>2.77</v>
      </c>
      <c r="F6129" s="28">
        <v>5.39</v>
      </c>
      <c r="G6129" s="28">
        <v>99.85</v>
      </c>
      <c r="H6129" s="28" t="str">
        <f>TRIM(PROPER('Base de datos cruda'!H6129))</f>
        <v>Fps</v>
      </c>
      <c r="I6129" s="28">
        <v>4.97</v>
      </c>
      <c r="J6129" s="28">
        <v>4.44</v>
      </c>
      <c r="K6129" s="28">
        <v>291.54</v>
      </c>
      <c r="L6129" s="28">
        <f>IF('Base de datos cruda'!L6129&lt;0,,'Base de datos cruda'!L6129)</f>
        <v>9.5</v>
      </c>
      <c r="M6129" s="28" t="str">
        <f>IF(TRIM(PROPER('Base de datos cruda'!M6129))="High","Alto",IF(TRIM(PROPER('Base de datos cruda'!M6129))="Medium","Medio","Bajo"))</f>
        <v>Medio</v>
      </c>
      <c r="N6129" s="29">
        <v>54.65</v>
      </c>
      <c r="O6129" s="32">
        <f t="shared" si="1"/>
        <v>54.65</v>
      </c>
      <c r="P6129" s="33">
        <f t="shared" si="2"/>
        <v>7.63</v>
      </c>
      <c r="Q6129" s="34">
        <f t="shared" si="3"/>
        <v>0.868338558</v>
      </c>
      <c r="R6129" s="35" t="str">
        <f t="shared" si="4"/>
        <v>Medio</v>
      </c>
      <c r="S6129" s="35" t="str">
        <f>IF(O6129="","",IF(O6129&gt;AVERAGE('Base de datos limpia'!$O$2:$O$8001),"Alto","Normal"))
</f>
        <v>Normal</v>
      </c>
      <c r="T6129" s="35" t="str">
        <f t="shared" si="5"/>
        <v>Gamer casual</v>
      </c>
      <c r="U6129" s="35"/>
    </row>
    <row r="6130">
      <c r="A6130" s="28">
        <v>6129.0</v>
      </c>
      <c r="B6130" s="28">
        <v>17.0</v>
      </c>
      <c r="C6130" s="28" t="str">
        <f>TRIM(PROPER('Base de datos cruda'!C6130))</f>
        <v>Male</v>
      </c>
      <c r="D6130" s="28">
        <v>6.68</v>
      </c>
      <c r="E6130" s="28">
        <v>5.51</v>
      </c>
      <c r="F6130" s="28">
        <v>8.58</v>
      </c>
      <c r="G6130" s="28">
        <v>83.43</v>
      </c>
      <c r="H6130" s="28" t="str">
        <f>TRIM(PROPER('Base de datos cruda'!H6130))</f>
        <v>Fps</v>
      </c>
      <c r="I6130" s="28">
        <v>1.68</v>
      </c>
      <c r="J6130" s="28">
        <v>10.06</v>
      </c>
      <c r="K6130" s="28">
        <v>240.26</v>
      </c>
      <c r="L6130" s="28">
        <f>IF('Base de datos cruda'!L6130&lt;0,,'Base de datos cruda'!L6130)</f>
        <v>11.62</v>
      </c>
      <c r="M6130" s="28" t="str">
        <f>IF(TRIM(PROPER('Base de datos cruda'!M6130))="High","Alto",IF(TRIM(PROPER('Base de datos cruda'!M6130))="Medium","Medio","Bajo"))</f>
        <v>Bajo</v>
      </c>
      <c r="N6130" s="29">
        <v>62.37</v>
      </c>
      <c r="O6130" s="32">
        <f t="shared" si="1"/>
        <v>62.37</v>
      </c>
      <c r="P6130" s="33">
        <f t="shared" si="2"/>
        <v>16.74</v>
      </c>
      <c r="Q6130" s="34">
        <f t="shared" si="3"/>
        <v>0.8248502994</v>
      </c>
      <c r="R6130" s="35" t="str">
        <f t="shared" si="4"/>
        <v>Medio</v>
      </c>
      <c r="S6130" s="35" t="str">
        <f>IF(O6130="","",IF(O6130&gt;AVERAGE('Base de datos limpia'!$O$2:$O$8001),"Alto","Normal"))
</f>
        <v>Normal</v>
      </c>
      <c r="T6130" s="35" t="str">
        <f t="shared" si="5"/>
        <v>Gamer moderado</v>
      </c>
      <c r="U6130" s="35"/>
    </row>
    <row r="6131">
      <c r="A6131" s="28">
        <v>6130.0</v>
      </c>
      <c r="B6131" s="28">
        <v>18.0</v>
      </c>
      <c r="C6131" s="28" t="str">
        <f>TRIM(PROPER('Base de datos cruda'!C6131))</f>
        <v>Male</v>
      </c>
      <c r="D6131" s="28">
        <v>3.12</v>
      </c>
      <c r="E6131" s="28">
        <v>2.35</v>
      </c>
      <c r="F6131" s="28">
        <v>4.63</v>
      </c>
      <c r="G6131" s="28">
        <v>65.98</v>
      </c>
      <c r="H6131" s="28" t="str">
        <f>TRIM(PROPER('Base de datos cruda'!H6131))</f>
        <v>Fps</v>
      </c>
      <c r="I6131" s="28">
        <v>2.58</v>
      </c>
      <c r="J6131" s="28">
        <v>6.78</v>
      </c>
      <c r="K6131" s="28">
        <v>280.36</v>
      </c>
      <c r="L6131" s="28">
        <f>IF('Base de datos cruda'!L6131&lt;0,,'Base de datos cruda'!L6131)</f>
        <v>6.86</v>
      </c>
      <c r="M6131" s="28" t="str">
        <f>IF(TRIM(PROPER('Base de datos cruda'!M6131))="High","Alto",IF(TRIM(PROPER('Base de datos cruda'!M6131))="Medium","Medio","Bajo"))</f>
        <v>Medio</v>
      </c>
      <c r="N6131" s="29">
        <v>36.94</v>
      </c>
      <c r="O6131" s="32">
        <f t="shared" si="1"/>
        <v>36.94</v>
      </c>
      <c r="P6131" s="33">
        <f t="shared" si="2"/>
        <v>9.9</v>
      </c>
      <c r="Q6131" s="34">
        <f t="shared" si="3"/>
        <v>0.7532051282</v>
      </c>
      <c r="R6131" s="35" t="str">
        <f t="shared" si="4"/>
        <v>Bajo</v>
      </c>
      <c r="S6131" s="35" t="str">
        <f>IF(O6131="","",IF(O6131&gt;AVERAGE('Base de datos limpia'!$O$2:$O$8001),"Alto","Normal"))
</f>
        <v>Normal</v>
      </c>
      <c r="T6131" s="35" t="str">
        <f t="shared" si="5"/>
        <v>Gamer casual</v>
      </c>
      <c r="U6131" s="35"/>
    </row>
    <row r="6132">
      <c r="A6132" s="28">
        <v>6131.0</v>
      </c>
      <c r="B6132" s="28">
        <v>18.0</v>
      </c>
      <c r="C6132" s="28" t="str">
        <f>TRIM(PROPER('Base de datos cruda'!C6132))</f>
        <v>Male</v>
      </c>
      <c r="D6132" s="28">
        <v>0.09</v>
      </c>
      <c r="E6132" s="28">
        <v>7.7</v>
      </c>
      <c r="F6132" s="28">
        <v>8.76</v>
      </c>
      <c r="G6132" s="28">
        <v>86.7</v>
      </c>
      <c r="H6132" s="28" t="str">
        <f>TRIM(PROPER('Base de datos cruda'!H6132))</f>
        <v>Casual</v>
      </c>
      <c r="I6132" s="28">
        <v>4.9</v>
      </c>
      <c r="J6132" s="28">
        <v>5.67</v>
      </c>
      <c r="K6132" s="28">
        <v>320.44</v>
      </c>
      <c r="L6132" s="28">
        <f>IF('Base de datos cruda'!L6132&lt;0,,'Base de datos cruda'!L6132)</f>
        <v>2.49</v>
      </c>
      <c r="M6132" s="28" t="str">
        <f>IF(TRIM(PROPER('Base de datos cruda'!M6132))="High","Alto",IF(TRIM(PROPER('Base de datos cruda'!M6132))="Medium","Medio","Bajo"))</f>
        <v>Medio</v>
      </c>
      <c r="N6132" s="29">
        <v>100.0</v>
      </c>
      <c r="O6132" s="32">
        <f t="shared" si="1"/>
        <v>100</v>
      </c>
      <c r="P6132" s="33">
        <f t="shared" si="2"/>
        <v>5.76</v>
      </c>
      <c r="Q6132" s="34">
        <f t="shared" si="3"/>
        <v>85.55555556</v>
      </c>
      <c r="R6132" s="35" t="str">
        <f t="shared" si="4"/>
        <v>Alto</v>
      </c>
      <c r="S6132" s="35" t="str">
        <f>IF(O6132="","",IF(O6132&gt;AVERAGE('Base de datos limpia'!$O$2:$O$8001),"Alto","Normal"))
</f>
        <v>Alto</v>
      </c>
      <c r="T6132" s="35" t="str">
        <f t="shared" si="5"/>
        <v>Gamer intensivo</v>
      </c>
      <c r="U6132" s="35"/>
    </row>
    <row r="6133">
      <c r="A6133" s="28">
        <v>6132.0</v>
      </c>
      <c r="B6133" s="28">
        <v>21.0</v>
      </c>
      <c r="C6133" s="28" t="str">
        <f>TRIM(PROPER('Base de datos cruda'!C6133))</f>
        <v>Female</v>
      </c>
      <c r="D6133" s="28">
        <v>2.82</v>
      </c>
      <c r="E6133" s="28">
        <v>6.35</v>
      </c>
      <c r="F6133" s="28">
        <v>7.73</v>
      </c>
      <c r="G6133" s="28">
        <v>99.66</v>
      </c>
      <c r="H6133" s="28" t="str">
        <f>TRIM(PROPER('Base de datos cruda'!H6133))</f>
        <v>Fps</v>
      </c>
      <c r="I6133" s="28">
        <v>3.48</v>
      </c>
      <c r="J6133" s="28">
        <v>5.98</v>
      </c>
      <c r="K6133" s="28">
        <v>299.42</v>
      </c>
      <c r="L6133" s="28">
        <f>IF('Base de datos cruda'!L6133&lt;0,,'Base de datos cruda'!L6133)</f>
        <v>5.26</v>
      </c>
      <c r="M6133" s="28" t="str">
        <f>IF(TRIM(PROPER('Base de datos cruda'!M6133))="High","Alto",IF(TRIM(PROPER('Base de datos cruda'!M6133))="Medium","Medio","Bajo"))</f>
        <v>Medio</v>
      </c>
      <c r="N6133" s="29">
        <v>100.967501951167</v>
      </c>
      <c r="O6133" s="33" t="str">
        <f t="shared" si="1"/>
        <v/>
      </c>
      <c r="P6133" s="33">
        <f t="shared" si="2"/>
        <v>8.8</v>
      </c>
      <c r="Q6133" s="34">
        <f t="shared" si="3"/>
        <v>2.25177305</v>
      </c>
      <c r="R6133" s="35" t="str">
        <f t="shared" si="4"/>
        <v>Alto</v>
      </c>
      <c r="S6133" s="35" t="str">
        <f>IF(O6133="","",IF(O6133&gt;AVERAGE('Base de datos limpia'!$O$2:$O$8001),"Alto","Normal"))
</f>
        <v/>
      </c>
      <c r="T6133" s="35" t="str">
        <f t="shared" si="5"/>
        <v>Gamer intensivo</v>
      </c>
      <c r="U6133" s="35"/>
    </row>
    <row r="6134">
      <c r="A6134" s="28">
        <v>6133.0</v>
      </c>
      <c r="B6134" s="28">
        <v>21.0</v>
      </c>
      <c r="C6134" s="28" t="str">
        <f>TRIM(PROPER('Base de datos cruda'!C6134))</f>
        <v>Female</v>
      </c>
      <c r="D6134" s="28">
        <v>3.99</v>
      </c>
      <c r="E6134" s="28">
        <v>1.71</v>
      </c>
      <c r="F6134" s="28">
        <v>5.73</v>
      </c>
      <c r="G6134" s="28">
        <v>84.2</v>
      </c>
      <c r="H6134" s="28" t="str">
        <f>TRIM(PROPER('Base de datos cruda'!H6134))</f>
        <v>Rpg</v>
      </c>
      <c r="I6134" s="28">
        <v>3.24</v>
      </c>
      <c r="J6134" s="28">
        <v>7.96</v>
      </c>
      <c r="K6134" s="28">
        <v>276.14</v>
      </c>
      <c r="L6134" s="28">
        <f>IF('Base de datos cruda'!L6134&lt;0,,'Base de datos cruda'!L6134)</f>
        <v>9.68</v>
      </c>
      <c r="M6134" s="28" t="str">
        <f>IF(TRIM(PROPER('Base de datos cruda'!M6134))="High","Alto",IF(TRIM(PROPER('Base de datos cruda'!M6134))="Medium","Medio","Bajo"))</f>
        <v>Medio</v>
      </c>
      <c r="N6134" s="29">
        <v>47.93</v>
      </c>
      <c r="O6134" s="32">
        <f t="shared" si="1"/>
        <v>47.93</v>
      </c>
      <c r="P6134" s="33">
        <f t="shared" si="2"/>
        <v>11.95</v>
      </c>
      <c r="Q6134" s="34">
        <f t="shared" si="3"/>
        <v>0.4285714286</v>
      </c>
      <c r="R6134" s="35" t="str">
        <f t="shared" si="4"/>
        <v>Bajo</v>
      </c>
      <c r="S6134" s="35" t="str">
        <f>IF(O6134="","",IF(O6134&gt;AVERAGE('Base de datos limpia'!$O$2:$O$8001),"Alto","Normal"))
</f>
        <v>Normal</v>
      </c>
      <c r="T6134" s="35" t="str">
        <f t="shared" si="5"/>
        <v>Gamer casual</v>
      </c>
      <c r="U6134" s="35"/>
    </row>
    <row r="6135">
      <c r="A6135" s="28">
        <v>6134.0</v>
      </c>
      <c r="B6135" s="28">
        <v>18.0</v>
      </c>
      <c r="C6135" s="28" t="str">
        <f>TRIM(PROPER('Base de datos cruda'!C6135))</f>
        <v>Female</v>
      </c>
      <c r="D6135" s="28">
        <v>7.59</v>
      </c>
      <c r="E6135" s="28">
        <v>9.01</v>
      </c>
      <c r="F6135" s="28">
        <v>5.52</v>
      </c>
      <c r="G6135" s="28">
        <v>78.3</v>
      </c>
      <c r="H6135" s="28" t="str">
        <f>TRIM(PROPER('Base de datos cruda'!H6135))</f>
        <v>Fps</v>
      </c>
      <c r="I6135" s="28">
        <v>0.77</v>
      </c>
      <c r="J6135" s="28">
        <v>9.52</v>
      </c>
      <c r="K6135" s="28">
        <v>229.49</v>
      </c>
      <c r="L6135" s="28">
        <f>IF('Base de datos cruda'!L6135&lt;0,,'Base de datos cruda'!L6135)</f>
        <v>13.92</v>
      </c>
      <c r="M6135" s="28" t="str">
        <f>IF(TRIM(PROPER('Base de datos cruda'!M6135))="High","Alto",IF(TRIM(PROPER('Base de datos cruda'!M6135))="Medium","Medio","Bajo"))</f>
        <v>Alto</v>
      </c>
      <c r="N6135" s="29">
        <v>73.3612353454684</v>
      </c>
      <c r="O6135" s="32">
        <f t="shared" si="1"/>
        <v>73.36123535</v>
      </c>
      <c r="P6135" s="33">
        <f t="shared" si="2"/>
        <v>17.11</v>
      </c>
      <c r="Q6135" s="34">
        <f t="shared" si="3"/>
        <v>1.187088274</v>
      </c>
      <c r="R6135" s="35" t="str">
        <f t="shared" si="4"/>
        <v>Alto</v>
      </c>
      <c r="S6135" s="35" t="str">
        <f>IF(O6135="","",IF(O6135&gt;AVERAGE('Base de datos limpia'!$O$2:$O$8001),"Alto","Normal"))
</f>
        <v>Alto</v>
      </c>
      <c r="T6135" s="35" t="str">
        <f t="shared" si="5"/>
        <v>Gamer intensivo</v>
      </c>
      <c r="U6135" s="35"/>
    </row>
    <row r="6136">
      <c r="A6136" s="28">
        <v>6135.0</v>
      </c>
      <c r="B6136" s="28">
        <v>18.0</v>
      </c>
      <c r="C6136" s="28" t="str">
        <f>TRIM(PROPER('Base de datos cruda'!C6136))</f>
        <v>Male</v>
      </c>
      <c r="D6136" s="28">
        <v>7.53</v>
      </c>
      <c r="E6136" s="28">
        <v>6.55</v>
      </c>
      <c r="F6136" s="28">
        <v>7.22</v>
      </c>
      <c r="G6136" s="28">
        <v>71.73</v>
      </c>
      <c r="H6136" s="28" t="str">
        <f>TRIM(PROPER('Base de datos cruda'!H6136))</f>
        <v>Fps</v>
      </c>
      <c r="I6136" s="28">
        <v>1.23</v>
      </c>
      <c r="J6136" s="28">
        <v>9.75</v>
      </c>
      <c r="K6136" s="28">
        <v>241.42</v>
      </c>
      <c r="L6136" s="28">
        <f>IF('Base de datos cruda'!L6136&lt;0,,'Base de datos cruda'!L6136)</f>
        <v>15.53</v>
      </c>
      <c r="M6136" s="28" t="str">
        <f>IF(TRIM(PROPER('Base de datos cruda'!M6136))="High","Alto",IF(TRIM(PROPER('Base de datos cruda'!M6136))="Medium","Medio","Bajo"))</f>
        <v>Bajo</v>
      </c>
      <c r="N6136" s="29">
        <v>59.31</v>
      </c>
      <c r="O6136" s="32">
        <f t="shared" si="1"/>
        <v>59.31</v>
      </c>
      <c r="P6136" s="33">
        <f t="shared" si="2"/>
        <v>17.28</v>
      </c>
      <c r="Q6136" s="34">
        <f t="shared" si="3"/>
        <v>0.8698539177</v>
      </c>
      <c r="R6136" s="35" t="str">
        <f t="shared" si="4"/>
        <v>Medio</v>
      </c>
      <c r="S6136" s="35" t="str">
        <f>IF(O6136="","",IF(O6136&gt;AVERAGE('Base de datos limpia'!$O$2:$O$8001),"Alto","Normal"))
</f>
        <v>Normal</v>
      </c>
      <c r="T6136" s="35" t="str">
        <f t="shared" si="5"/>
        <v>Gamer intensivo</v>
      </c>
      <c r="U6136" s="35"/>
    </row>
    <row r="6137">
      <c r="A6137" s="28">
        <v>6136.0</v>
      </c>
      <c r="B6137" s="28">
        <v>16.0</v>
      </c>
      <c r="C6137" s="28" t="str">
        <f>TRIM(PROPER('Base de datos cruda'!C6137))</f>
        <v>Male</v>
      </c>
      <c r="D6137" s="28">
        <v>1.45</v>
      </c>
      <c r="E6137" s="28">
        <v>3.84</v>
      </c>
      <c r="F6137" s="28">
        <v>6.97</v>
      </c>
      <c r="G6137" s="28">
        <v>63.68</v>
      </c>
      <c r="H6137" s="28" t="str">
        <f>TRIM(PROPER('Base de datos cruda'!H6137))</f>
        <v>Rpg</v>
      </c>
      <c r="I6137" s="28">
        <v>1.89</v>
      </c>
      <c r="J6137" s="28">
        <v>5.19</v>
      </c>
      <c r="K6137" s="28">
        <v>297.38</v>
      </c>
      <c r="L6137" s="28">
        <f>IF('Base de datos cruda'!L6137&lt;0,,'Base de datos cruda'!L6137)</f>
        <v>6.17</v>
      </c>
      <c r="M6137" s="28" t="str">
        <f>IF(TRIM(PROPER('Base de datos cruda'!M6137))="High","Alto",IF(TRIM(PROPER('Base de datos cruda'!M6137))="Medium","Medio","Bajo"))</f>
        <v>Medio</v>
      </c>
      <c r="N6137" s="29">
        <v>66.86</v>
      </c>
      <c r="O6137" s="32">
        <f t="shared" si="1"/>
        <v>66.86</v>
      </c>
      <c r="P6137" s="33">
        <f t="shared" si="2"/>
        <v>6.64</v>
      </c>
      <c r="Q6137" s="34">
        <f t="shared" si="3"/>
        <v>2.648275862</v>
      </c>
      <c r="R6137" s="35" t="str">
        <f t="shared" si="4"/>
        <v>Medio</v>
      </c>
      <c r="S6137" s="35" t="str">
        <f>IF(O6137="","",IF(O6137&gt;AVERAGE('Base de datos limpia'!$O$2:$O$8001),"Alto","Normal"))
</f>
        <v>Alto</v>
      </c>
      <c r="T6137" s="35" t="str">
        <f t="shared" si="5"/>
        <v>Gamer moderado</v>
      </c>
      <c r="U6137" s="35"/>
    </row>
    <row r="6138">
      <c r="A6138" s="28">
        <v>6137.0</v>
      </c>
      <c r="B6138" s="28">
        <v>22.0</v>
      </c>
      <c r="C6138" s="28" t="str">
        <f>TRIM(PROPER('Base de datos cruda'!C6138))</f>
        <v>Female</v>
      </c>
      <c r="D6138" s="28">
        <v>1.48</v>
      </c>
      <c r="E6138" s="28">
        <v>1.41</v>
      </c>
      <c r="F6138" s="28">
        <v>8.59</v>
      </c>
      <c r="G6138" s="28">
        <v>69.13</v>
      </c>
      <c r="H6138" s="28" t="str">
        <f>TRIM(PROPER('Base de datos cruda'!H6138))</f>
        <v>Rpg</v>
      </c>
      <c r="I6138" s="28">
        <v>2.32</v>
      </c>
      <c r="J6138" s="28">
        <v>5.96</v>
      </c>
      <c r="K6138" s="28">
        <v>270.22</v>
      </c>
      <c r="L6138" s="28">
        <f>IF('Base de datos cruda'!L6138&lt;0,,'Base de datos cruda'!L6138)</f>
        <v>1.06</v>
      </c>
      <c r="M6138" s="28" t="str">
        <f>IF(TRIM(PROPER('Base de datos cruda'!M6138))="High","Alto",IF(TRIM(PROPER('Base de datos cruda'!M6138))="Medium","Medio","Bajo"))</f>
        <v>Medio</v>
      </c>
      <c r="N6138" s="29">
        <v>54.13</v>
      </c>
      <c r="O6138" s="32">
        <f t="shared" si="1"/>
        <v>54.13</v>
      </c>
      <c r="P6138" s="33">
        <f t="shared" si="2"/>
        <v>7.44</v>
      </c>
      <c r="Q6138" s="34">
        <f t="shared" si="3"/>
        <v>0.9527027027</v>
      </c>
      <c r="R6138" s="35" t="str">
        <f t="shared" si="4"/>
        <v>Medio</v>
      </c>
      <c r="S6138" s="35" t="str">
        <f>IF(O6138="","",IF(O6138&gt;AVERAGE('Base de datos limpia'!$O$2:$O$8001),"Alto","Normal"))
</f>
        <v>Normal</v>
      </c>
      <c r="T6138" s="35" t="str">
        <f t="shared" si="5"/>
        <v>Gamer casual</v>
      </c>
      <c r="U6138" s="35"/>
    </row>
    <row r="6139">
      <c r="A6139" s="28">
        <v>6138.0</v>
      </c>
      <c r="B6139" s="28">
        <v>23.0</v>
      </c>
      <c r="C6139" s="28" t="str">
        <f>TRIM(PROPER('Base de datos cruda'!C6139))</f>
        <v>Female</v>
      </c>
      <c r="D6139" s="28">
        <v>1.31</v>
      </c>
      <c r="E6139" s="28">
        <v>6.69</v>
      </c>
      <c r="F6139" s="28">
        <v>7.83</v>
      </c>
      <c r="G6139" s="28">
        <v>82.14</v>
      </c>
      <c r="H6139" s="28" t="str">
        <f>TRIM(PROPER('Base de datos cruda'!H6139))</f>
        <v>Casual</v>
      </c>
      <c r="I6139" s="28">
        <v>2.49</v>
      </c>
      <c r="J6139" s="28">
        <v>4.49</v>
      </c>
      <c r="K6139" s="28">
        <v>308.76</v>
      </c>
      <c r="L6139" s="28">
        <f>IF('Base de datos cruda'!L6139&lt;0,,'Base de datos cruda'!L6139)</f>
        <v>2.11</v>
      </c>
      <c r="M6139" s="28" t="str">
        <f>IF(TRIM(PROPER('Base de datos cruda'!M6139))="High","Alto",IF(TRIM(PROPER('Base de datos cruda'!M6139))="Medium","Medio","Bajo"))</f>
        <v>Medio</v>
      </c>
      <c r="N6139" s="29">
        <v>100.0</v>
      </c>
      <c r="O6139" s="32">
        <f t="shared" si="1"/>
        <v>100</v>
      </c>
      <c r="P6139" s="33">
        <f t="shared" si="2"/>
        <v>5.8</v>
      </c>
      <c r="Q6139" s="34">
        <f t="shared" si="3"/>
        <v>5.106870229</v>
      </c>
      <c r="R6139" s="35" t="str">
        <f t="shared" si="4"/>
        <v>Alto</v>
      </c>
      <c r="S6139" s="35" t="str">
        <f>IF(O6139="","",IF(O6139&gt;AVERAGE('Base de datos limpia'!$O$2:$O$8001),"Alto","Normal"))
</f>
        <v>Alto</v>
      </c>
      <c r="T6139" s="35" t="str">
        <f t="shared" si="5"/>
        <v>Gamer intensivo</v>
      </c>
      <c r="U6139" s="35"/>
    </row>
    <row r="6140">
      <c r="A6140" s="28">
        <v>6139.0</v>
      </c>
      <c r="B6140" s="28">
        <v>17.0</v>
      </c>
      <c r="C6140" s="28" t="str">
        <f>TRIM(PROPER('Base de datos cruda'!C6140))</f>
        <v>Female</v>
      </c>
      <c r="D6140" s="28">
        <v>6.31</v>
      </c>
      <c r="E6140" s="28">
        <v>4.36</v>
      </c>
      <c r="F6140" s="28">
        <v>6.7</v>
      </c>
      <c r="G6140" s="28">
        <v>90.15</v>
      </c>
      <c r="H6140" s="28" t="str">
        <f>TRIM(PROPER('Base de datos cruda'!H6140))</f>
        <v>Casual</v>
      </c>
      <c r="I6140" s="28">
        <v>4.51</v>
      </c>
      <c r="J6140" s="28">
        <v>9.47</v>
      </c>
      <c r="K6140" s="28">
        <v>248.64</v>
      </c>
      <c r="L6140" s="28">
        <f>IF('Base de datos cruda'!L6140&lt;0,,'Base de datos cruda'!L6140)</f>
        <v>17</v>
      </c>
      <c r="M6140" s="28" t="str">
        <f>IF(TRIM(PROPER('Base de datos cruda'!M6140))="High","Alto",IF(TRIM(PROPER('Base de datos cruda'!M6140))="Medium","Medio","Bajo"))</f>
        <v>Bajo</v>
      </c>
      <c r="N6140" s="29">
        <v>47.54</v>
      </c>
      <c r="O6140" s="32">
        <f t="shared" si="1"/>
        <v>47.54</v>
      </c>
      <c r="P6140" s="33">
        <f t="shared" si="2"/>
        <v>15.78</v>
      </c>
      <c r="Q6140" s="34">
        <f t="shared" si="3"/>
        <v>0.6909667195</v>
      </c>
      <c r="R6140" s="35" t="str">
        <f t="shared" si="4"/>
        <v>Bajo</v>
      </c>
      <c r="S6140" s="35" t="str">
        <f>IF(O6140="","",IF(O6140&gt;AVERAGE('Base de datos limpia'!$O$2:$O$8001),"Alto","Normal"))
</f>
        <v>Normal</v>
      </c>
      <c r="T6140" s="35" t="str">
        <f t="shared" si="5"/>
        <v>Gamer moderado</v>
      </c>
      <c r="U6140" s="35"/>
    </row>
    <row r="6141">
      <c r="A6141" s="28">
        <v>6140.0</v>
      </c>
      <c r="B6141" s="28">
        <v>19.0</v>
      </c>
      <c r="C6141" s="28" t="str">
        <f>TRIM(PROPER('Base de datos cruda'!C6141))</f>
        <v>Male</v>
      </c>
      <c r="D6141" s="28">
        <v>0.05</v>
      </c>
      <c r="E6141" s="28">
        <v>9.17</v>
      </c>
      <c r="F6141" s="28">
        <v>8.64</v>
      </c>
      <c r="G6141" s="28">
        <v>95.12</v>
      </c>
      <c r="H6141" s="28" t="str">
        <f>TRIM(PROPER('Base de datos cruda'!H6141))</f>
        <v>Fps</v>
      </c>
      <c r="I6141" s="28">
        <v>0.54</v>
      </c>
      <c r="J6141" s="28">
        <v>2.33</v>
      </c>
      <c r="K6141" s="28">
        <v>313.18</v>
      </c>
      <c r="L6141" s="28" t="str">
        <f>IF('Base de datos cruda'!L6141&lt;0,,'Base de datos cruda'!L6141)</f>
        <v/>
      </c>
      <c r="M6141" s="28" t="str">
        <f>IF(TRIM(PROPER('Base de datos cruda'!M6141))="High","Alto",IF(TRIM(PROPER('Base de datos cruda'!M6141))="Medium","Medio","Bajo"))</f>
        <v>Medio</v>
      </c>
      <c r="N6141" s="29">
        <v>100.0</v>
      </c>
      <c r="O6141" s="32">
        <f t="shared" si="1"/>
        <v>100</v>
      </c>
      <c r="P6141" s="33">
        <f t="shared" si="2"/>
        <v>2.38</v>
      </c>
      <c r="Q6141" s="34">
        <f t="shared" si="3"/>
        <v>183.4</v>
      </c>
      <c r="R6141" s="35" t="str">
        <f t="shared" si="4"/>
        <v>Alto</v>
      </c>
      <c r="S6141" s="35" t="str">
        <f>IF(O6141="","",IF(O6141&gt;AVERAGE('Base de datos limpia'!$O$2:$O$8001),"Alto","Normal"))
</f>
        <v>Alto</v>
      </c>
      <c r="T6141" s="35" t="str">
        <f t="shared" si="5"/>
        <v>Gamer intensivo</v>
      </c>
      <c r="U6141" s="35"/>
    </row>
    <row r="6142">
      <c r="A6142" s="28">
        <v>6141.0</v>
      </c>
      <c r="B6142" s="28">
        <v>22.0</v>
      </c>
      <c r="C6142" s="28" t="str">
        <f>TRIM(PROPER('Base de datos cruda'!C6142))</f>
        <v>Male</v>
      </c>
      <c r="D6142" s="28">
        <v>1.02</v>
      </c>
      <c r="E6142" s="28">
        <v>1.31</v>
      </c>
      <c r="F6142" s="28">
        <v>6.96</v>
      </c>
      <c r="G6142" s="28">
        <v>91.75</v>
      </c>
      <c r="H6142" s="28" t="str">
        <f>TRIM(PROPER('Base de datos cruda'!H6142))</f>
        <v>Fps</v>
      </c>
      <c r="I6142" s="28">
        <v>1.24</v>
      </c>
      <c r="J6142" s="28">
        <v>5.51</v>
      </c>
      <c r="K6142" s="28">
        <v>305.07</v>
      </c>
      <c r="L6142" s="28" t="str">
        <f>IF('Base de datos cruda'!L6142&lt;0,,'Base de datos cruda'!L6142)</f>
        <v/>
      </c>
      <c r="M6142" s="28" t="str">
        <f>IF(TRIM(PROPER('Base de datos cruda'!M6142))="High","Alto",IF(TRIM(PROPER('Base de datos cruda'!M6142))="Medium","Medio","Bajo"))</f>
        <v>Medio</v>
      </c>
      <c r="N6142" s="29">
        <v>70.45</v>
      </c>
      <c r="O6142" s="32">
        <f t="shared" si="1"/>
        <v>70.45</v>
      </c>
      <c r="P6142" s="33">
        <f t="shared" si="2"/>
        <v>6.53</v>
      </c>
      <c r="Q6142" s="34">
        <f t="shared" si="3"/>
        <v>1.284313725</v>
      </c>
      <c r="R6142" s="35" t="str">
        <f t="shared" si="4"/>
        <v>Alto</v>
      </c>
      <c r="S6142" s="35" t="str">
        <f>IF(O6142="","",IF(O6142&gt;AVERAGE('Base de datos limpia'!$O$2:$O$8001),"Alto","Normal"))
</f>
        <v>Alto</v>
      </c>
      <c r="T6142" s="35" t="str">
        <f t="shared" si="5"/>
        <v>Gamer casual</v>
      </c>
      <c r="U6142" s="35"/>
    </row>
    <row r="6143">
      <c r="A6143" s="28">
        <v>6142.0</v>
      </c>
      <c r="B6143" s="28">
        <v>23.0</v>
      </c>
      <c r="C6143" s="28" t="str">
        <f>TRIM(PROPER('Base de datos cruda'!C6143))</f>
        <v>Male</v>
      </c>
      <c r="D6143" s="28">
        <v>4.3</v>
      </c>
      <c r="E6143" s="28">
        <v>1.35</v>
      </c>
      <c r="F6143" s="28">
        <v>8.25</v>
      </c>
      <c r="G6143" s="28">
        <v>65.02</v>
      </c>
      <c r="H6143" s="28" t="str">
        <f>TRIM(PROPER('Base de datos cruda'!H6143))</f>
        <v>Casual</v>
      </c>
      <c r="I6143" s="28">
        <v>0.72</v>
      </c>
      <c r="J6143" s="28">
        <v>5.33</v>
      </c>
      <c r="K6143" s="28">
        <v>280.98</v>
      </c>
      <c r="L6143" s="28">
        <f>IF('Base de datos cruda'!L6143&lt;0,,'Base de datos cruda'!L6143)</f>
        <v>9.46</v>
      </c>
      <c r="M6143" s="28" t="str">
        <f>IF(TRIM(PROPER('Base de datos cruda'!M6143))="High","Alto",IF(TRIM(PROPER('Base de datos cruda'!M6143))="Medium","Medio","Bajo"))</f>
        <v>Medio</v>
      </c>
      <c r="N6143" s="29">
        <v>35.15</v>
      </c>
      <c r="O6143" s="32">
        <f t="shared" si="1"/>
        <v>35.15</v>
      </c>
      <c r="P6143" s="33">
        <f t="shared" si="2"/>
        <v>9.63</v>
      </c>
      <c r="Q6143" s="34">
        <f t="shared" si="3"/>
        <v>0.3139534884</v>
      </c>
      <c r="R6143" s="35" t="str">
        <f t="shared" si="4"/>
        <v>Bajo</v>
      </c>
      <c r="S6143" s="35" t="str">
        <f>IF(O6143="","",IF(O6143&gt;AVERAGE('Base de datos limpia'!$O$2:$O$8001),"Alto","Normal"))
</f>
        <v>Normal</v>
      </c>
      <c r="T6143" s="35" t="str">
        <f t="shared" si="5"/>
        <v>Gamer casual</v>
      </c>
      <c r="U6143" s="35"/>
    </row>
    <row r="6144">
      <c r="A6144" s="28">
        <v>6143.0</v>
      </c>
      <c r="B6144" s="28">
        <v>16.0</v>
      </c>
      <c r="C6144" s="28" t="str">
        <f>TRIM(PROPER('Base de datos cruda'!C6144))</f>
        <v>Male</v>
      </c>
      <c r="D6144" s="28">
        <v>1.98</v>
      </c>
      <c r="E6144" s="28">
        <v>9.54</v>
      </c>
      <c r="F6144" s="28">
        <v>8.2</v>
      </c>
      <c r="G6144" s="28">
        <v>90.94</v>
      </c>
      <c r="H6144" s="28" t="str">
        <f>TRIM(PROPER('Base de datos cruda'!H6144))</f>
        <v>Casual</v>
      </c>
      <c r="I6144" s="28">
        <v>3.68</v>
      </c>
      <c r="J6144" s="28">
        <v>5.54</v>
      </c>
      <c r="K6144" s="28">
        <v>300.78</v>
      </c>
      <c r="L6144" s="28">
        <f>IF('Base de datos cruda'!L6144&lt;0,,'Base de datos cruda'!L6144)</f>
        <v>5.59</v>
      </c>
      <c r="M6144" s="28" t="str">
        <f>IF(TRIM(PROPER('Base de datos cruda'!M6144))="High","Alto",IF(TRIM(PROPER('Base de datos cruda'!M6144))="Medium","Medio","Bajo"))</f>
        <v>Medio</v>
      </c>
      <c r="N6144" s="29">
        <v>105.674098230694</v>
      </c>
      <c r="O6144" s="33" t="str">
        <f t="shared" si="1"/>
        <v/>
      </c>
      <c r="P6144" s="33">
        <f t="shared" si="2"/>
        <v>7.52</v>
      </c>
      <c r="Q6144" s="34">
        <f t="shared" si="3"/>
        <v>4.818181818</v>
      </c>
      <c r="R6144" s="35" t="str">
        <f t="shared" si="4"/>
        <v>Alto</v>
      </c>
      <c r="S6144" s="35" t="str">
        <f>IF(O6144="","",IF(O6144&gt;AVERAGE('Base de datos limpia'!$O$2:$O$8001),"Alto","Normal"))
</f>
        <v/>
      </c>
      <c r="T6144" s="35" t="str">
        <f t="shared" si="5"/>
        <v>Gamer intensivo</v>
      </c>
      <c r="U6144" s="35"/>
    </row>
    <row r="6145">
      <c r="A6145" s="28">
        <v>6144.0</v>
      </c>
      <c r="B6145" s="28">
        <v>19.0</v>
      </c>
      <c r="C6145" s="28" t="str">
        <f>TRIM(PROPER('Base de datos cruda'!C6145))</f>
        <v>Male</v>
      </c>
      <c r="D6145" s="28">
        <v>0.74</v>
      </c>
      <c r="E6145" s="28">
        <v>9.68</v>
      </c>
      <c r="F6145" s="28">
        <v>8.6</v>
      </c>
      <c r="G6145" s="28">
        <v>83.26</v>
      </c>
      <c r="H6145" s="28" t="str">
        <f>TRIM(PROPER('Base de datos cruda'!H6145))</f>
        <v>Rpg</v>
      </c>
      <c r="I6145" s="28">
        <v>4.85</v>
      </c>
      <c r="J6145" s="28">
        <v>1.76</v>
      </c>
      <c r="K6145" s="28">
        <v>325.87</v>
      </c>
      <c r="L6145" s="28">
        <f>IF('Base de datos cruda'!L6145&lt;0,,'Base de datos cruda'!L6145)</f>
        <v>2.29</v>
      </c>
      <c r="M6145" s="28" t="str">
        <f>IF(TRIM(PROPER('Base de datos cruda'!M6145))="High","Alto",IF(TRIM(PROPER('Base de datos cruda'!M6145))="Medium","Medio","Bajo"))</f>
        <v>Medio</v>
      </c>
      <c r="N6145" s="29">
        <v>100.0</v>
      </c>
      <c r="O6145" s="32">
        <f t="shared" si="1"/>
        <v>100</v>
      </c>
      <c r="P6145" s="33">
        <f t="shared" si="2"/>
        <v>2.5</v>
      </c>
      <c r="Q6145" s="34">
        <f t="shared" si="3"/>
        <v>13.08108108</v>
      </c>
      <c r="R6145" s="35" t="str">
        <f t="shared" si="4"/>
        <v>Alto</v>
      </c>
      <c r="S6145" s="35" t="str">
        <f>IF(O6145="","",IF(O6145&gt;AVERAGE('Base de datos limpia'!$O$2:$O$8001),"Alto","Normal"))
</f>
        <v>Alto</v>
      </c>
      <c r="T6145" s="35" t="str">
        <f t="shared" si="5"/>
        <v>Gamer intensivo</v>
      </c>
      <c r="U6145" s="35"/>
    </row>
    <row r="6146">
      <c r="A6146" s="28">
        <v>6145.0</v>
      </c>
      <c r="B6146" s="28">
        <v>21.0</v>
      </c>
      <c r="C6146" s="28" t="str">
        <f>TRIM(PROPER('Base de datos cruda'!C6146))</f>
        <v>Male</v>
      </c>
      <c r="D6146" s="28">
        <v>2.88</v>
      </c>
      <c r="E6146" s="28">
        <v>1.25</v>
      </c>
      <c r="F6146" s="28">
        <v>4.34</v>
      </c>
      <c r="G6146" s="28">
        <v>78.76</v>
      </c>
      <c r="H6146" s="28" t="str">
        <f>TRIM(PROPER('Base de datos cruda'!H6146))</f>
        <v>Rpg</v>
      </c>
      <c r="I6146" s="28">
        <v>4.47</v>
      </c>
      <c r="J6146" s="28">
        <v>6.85</v>
      </c>
      <c r="K6146" s="28">
        <v>288.13</v>
      </c>
      <c r="L6146" s="28">
        <f>IF('Base de datos cruda'!L6146&lt;0,,'Base de datos cruda'!L6146)</f>
        <v>7.86</v>
      </c>
      <c r="M6146" s="28" t="str">
        <f>IF(TRIM(PROPER('Base de datos cruda'!M6146))="High","Alto",IF(TRIM(PROPER('Base de datos cruda'!M6146))="Medium","Medio","Bajo"))</f>
        <v>Medio</v>
      </c>
      <c r="N6146" s="29">
        <v>39.99</v>
      </c>
      <c r="O6146" s="32">
        <f t="shared" si="1"/>
        <v>39.99</v>
      </c>
      <c r="P6146" s="33">
        <f t="shared" si="2"/>
        <v>9.73</v>
      </c>
      <c r="Q6146" s="34">
        <f t="shared" si="3"/>
        <v>0.4340277778</v>
      </c>
      <c r="R6146" s="35" t="str">
        <f t="shared" si="4"/>
        <v>Bajo</v>
      </c>
      <c r="S6146" s="35" t="str">
        <f>IF(O6146="","",IF(O6146&gt;AVERAGE('Base de datos limpia'!$O$2:$O$8001),"Alto","Normal"))
</f>
        <v>Normal</v>
      </c>
      <c r="T6146" s="35" t="str">
        <f t="shared" si="5"/>
        <v>Gamer casual</v>
      </c>
      <c r="U6146" s="35"/>
    </row>
    <row r="6147">
      <c r="A6147" s="28">
        <v>6146.0</v>
      </c>
      <c r="B6147" s="28">
        <v>18.0</v>
      </c>
      <c r="C6147" s="28" t="str">
        <f>TRIM(PROPER('Base de datos cruda'!C6147))</f>
        <v>Male</v>
      </c>
      <c r="D6147" s="28">
        <v>2.19</v>
      </c>
      <c r="E6147" s="28">
        <v>7.44</v>
      </c>
      <c r="F6147" s="28">
        <v>6.92</v>
      </c>
      <c r="G6147" s="28">
        <v>82.91</v>
      </c>
      <c r="H6147" s="28" t="str">
        <f>TRIM(PROPER('Base de datos cruda'!H6147))</f>
        <v>Fps</v>
      </c>
      <c r="I6147" s="28">
        <v>3.62</v>
      </c>
      <c r="J6147" s="28">
        <v>3.34</v>
      </c>
      <c r="K6147" s="28">
        <v>292.18</v>
      </c>
      <c r="L6147" s="28">
        <f>IF('Base de datos cruda'!L6147&lt;0,,'Base de datos cruda'!L6147)</f>
        <v>7.5</v>
      </c>
      <c r="M6147" s="28" t="str">
        <f>IF(TRIM(PROPER('Base de datos cruda'!M6147))="High","Alto",IF(TRIM(PROPER('Base de datos cruda'!M6147))="Medium","Medio","Bajo"))</f>
        <v>Medio</v>
      </c>
      <c r="N6147" s="29">
        <v>89.83</v>
      </c>
      <c r="O6147" s="32">
        <f t="shared" si="1"/>
        <v>89.83</v>
      </c>
      <c r="P6147" s="33">
        <f t="shared" si="2"/>
        <v>5.53</v>
      </c>
      <c r="Q6147" s="34">
        <f t="shared" si="3"/>
        <v>3.397260274</v>
      </c>
      <c r="R6147" s="35" t="str">
        <f t="shared" si="4"/>
        <v>Alto</v>
      </c>
      <c r="S6147" s="35" t="str">
        <f>IF(O6147="","",IF(O6147&gt;AVERAGE('Base de datos limpia'!$O$2:$O$8001),"Alto","Normal"))
</f>
        <v>Alto</v>
      </c>
      <c r="T6147" s="35" t="str">
        <f t="shared" si="5"/>
        <v>Gamer intensivo</v>
      </c>
      <c r="U6147" s="35"/>
    </row>
    <row r="6148">
      <c r="A6148" s="28">
        <v>6147.0</v>
      </c>
      <c r="B6148" s="28">
        <v>20.0</v>
      </c>
      <c r="C6148" s="28" t="str">
        <f>TRIM(PROPER('Base de datos cruda'!C6148))</f>
        <v>Male</v>
      </c>
      <c r="D6148" s="28">
        <v>4.09</v>
      </c>
      <c r="E6148" s="28">
        <v>2.99</v>
      </c>
      <c r="F6148" s="28">
        <v>6.34</v>
      </c>
      <c r="G6148" s="28">
        <v>60.32</v>
      </c>
      <c r="H6148" s="28" t="str">
        <f>TRIM(PROPER('Base de datos cruda'!H6148))</f>
        <v>Rpg</v>
      </c>
      <c r="I6148" s="28">
        <v>0.11</v>
      </c>
      <c r="J6148" s="28">
        <v>9.79</v>
      </c>
      <c r="K6148" s="28">
        <v>278.0</v>
      </c>
      <c r="L6148" s="28">
        <f>IF('Base de datos cruda'!L6148&lt;0,,'Base de datos cruda'!L6148)</f>
        <v>9.62</v>
      </c>
      <c r="M6148" s="28" t="str">
        <f>IF(TRIM(PROPER('Base de datos cruda'!M6148))="High","Alto",IF(TRIM(PROPER('Base de datos cruda'!M6148))="Medium","Medio","Bajo"))</f>
        <v>Medio</v>
      </c>
      <c r="N6148" s="29">
        <v>48.54</v>
      </c>
      <c r="O6148" s="32">
        <f t="shared" si="1"/>
        <v>48.54</v>
      </c>
      <c r="P6148" s="33">
        <f t="shared" si="2"/>
        <v>13.88</v>
      </c>
      <c r="Q6148" s="34">
        <f t="shared" si="3"/>
        <v>0.7310513447</v>
      </c>
      <c r="R6148" s="35" t="str">
        <f t="shared" si="4"/>
        <v>Bajo</v>
      </c>
      <c r="S6148" s="35" t="str">
        <f>IF(O6148="","",IF(O6148&gt;AVERAGE('Base de datos limpia'!$O$2:$O$8001),"Alto","Normal"))
</f>
        <v>Normal</v>
      </c>
      <c r="T6148" s="35" t="str">
        <f t="shared" si="5"/>
        <v>Gamer casual</v>
      </c>
      <c r="U6148" s="35"/>
    </row>
    <row r="6149">
      <c r="A6149" s="28">
        <v>6148.0</v>
      </c>
      <c r="B6149" s="28">
        <v>24.0</v>
      </c>
      <c r="C6149" s="28" t="str">
        <f>TRIM(PROPER('Base de datos cruda'!C6149))</f>
        <v>Male</v>
      </c>
      <c r="D6149" s="28">
        <v>7.83</v>
      </c>
      <c r="E6149" s="28">
        <v>7.31</v>
      </c>
      <c r="F6149" s="28">
        <v>6.45</v>
      </c>
      <c r="G6149" s="28">
        <v>62.71</v>
      </c>
      <c r="H6149" s="28" t="str">
        <f>TRIM(PROPER('Base de datos cruda'!H6149))</f>
        <v>Fps</v>
      </c>
      <c r="I6149" s="28">
        <v>1.74</v>
      </c>
      <c r="J6149" s="28">
        <v>11.22</v>
      </c>
      <c r="K6149" s="28">
        <v>229.72</v>
      </c>
      <c r="L6149" s="28">
        <f>IF('Base de datos cruda'!L6149&lt;0,,'Base de datos cruda'!L6149)</f>
        <v>17.17</v>
      </c>
      <c r="M6149" s="28" t="str">
        <f>IF(TRIM(PROPER('Base de datos cruda'!M6149))="High","Alto",IF(TRIM(PROPER('Base de datos cruda'!M6149))="Medium","Medio","Bajo"))</f>
        <v>Bajo</v>
      </c>
      <c r="N6149" s="29">
        <v>58.9911708225861</v>
      </c>
      <c r="O6149" s="32">
        <f t="shared" si="1"/>
        <v>58.99117082</v>
      </c>
      <c r="P6149" s="33">
        <f t="shared" si="2"/>
        <v>19.05</v>
      </c>
      <c r="Q6149" s="34">
        <f t="shared" si="3"/>
        <v>0.9335887612</v>
      </c>
      <c r="R6149" s="35" t="str">
        <f t="shared" si="4"/>
        <v>Medio</v>
      </c>
      <c r="S6149" s="35" t="str">
        <f>IF(O6149="","",IF(O6149&gt;AVERAGE('Base de datos limpia'!$O$2:$O$8001),"Alto","Normal"))
</f>
        <v>Normal</v>
      </c>
      <c r="T6149" s="35" t="str">
        <f t="shared" si="5"/>
        <v>Gamer intensivo</v>
      </c>
      <c r="U6149" s="35"/>
    </row>
    <row r="6150">
      <c r="A6150" s="28">
        <v>6149.0</v>
      </c>
      <c r="B6150" s="28">
        <v>18.0</v>
      </c>
      <c r="C6150" s="28" t="str">
        <f>TRIM(PROPER('Base de datos cruda'!C6150))</f>
        <v>Female</v>
      </c>
      <c r="D6150" s="28">
        <v>0.99</v>
      </c>
      <c r="E6150" s="28">
        <v>8.82</v>
      </c>
      <c r="F6150" s="28">
        <v>6.3</v>
      </c>
      <c r="G6150" s="28">
        <v>81.03</v>
      </c>
      <c r="H6150" s="28" t="str">
        <f>TRIM(PROPER('Base de datos cruda'!H6150))</f>
        <v>Casual</v>
      </c>
      <c r="I6150" s="28">
        <v>4.32</v>
      </c>
      <c r="J6150" s="28">
        <v>5.41</v>
      </c>
      <c r="K6150" s="28">
        <v>312.51</v>
      </c>
      <c r="L6150" s="28">
        <f>IF('Base de datos cruda'!L6150&lt;0,,'Base de datos cruda'!L6150)</f>
        <v>3.32</v>
      </c>
      <c r="M6150" s="28" t="str">
        <f>IF(TRIM(PROPER('Base de datos cruda'!M6150))="High","Alto",IF(TRIM(PROPER('Base de datos cruda'!M6150))="Medium","Medio","Bajo"))</f>
        <v>Medio</v>
      </c>
      <c r="N6150" s="29">
        <v>90.2</v>
      </c>
      <c r="O6150" s="32">
        <f t="shared" si="1"/>
        <v>90.2</v>
      </c>
      <c r="P6150" s="33">
        <f t="shared" si="2"/>
        <v>6.4</v>
      </c>
      <c r="Q6150" s="34">
        <f t="shared" si="3"/>
        <v>8.909090909</v>
      </c>
      <c r="R6150" s="35" t="str">
        <f t="shared" si="4"/>
        <v>Alto</v>
      </c>
      <c r="S6150" s="35" t="str">
        <f>IF(O6150="","",IF(O6150&gt;AVERAGE('Base de datos limpia'!$O$2:$O$8001),"Alto","Normal"))
</f>
        <v>Alto</v>
      </c>
      <c r="T6150" s="35" t="str">
        <f t="shared" si="5"/>
        <v>Gamer intensivo</v>
      </c>
      <c r="U6150" s="35"/>
    </row>
    <row r="6151">
      <c r="A6151" s="28">
        <v>6150.0</v>
      </c>
      <c r="B6151" s="28">
        <v>20.0</v>
      </c>
      <c r="C6151" s="28" t="str">
        <f>TRIM(PROPER('Base de datos cruda'!C6151))</f>
        <v>Male</v>
      </c>
      <c r="D6151" s="28">
        <v>2.98</v>
      </c>
      <c r="E6151" s="28">
        <v>1.91</v>
      </c>
      <c r="F6151" s="28">
        <v>8.19</v>
      </c>
      <c r="G6151" s="28">
        <v>66.94</v>
      </c>
      <c r="H6151" s="28" t="str">
        <f>TRIM(PROPER('Base de datos cruda'!H6151))</f>
        <v>Fps</v>
      </c>
      <c r="I6151" s="28">
        <v>3.27</v>
      </c>
      <c r="J6151" s="28">
        <v>8.25</v>
      </c>
      <c r="K6151" s="28">
        <v>281.94</v>
      </c>
      <c r="L6151" s="28">
        <f>IF('Base de datos cruda'!L6151&lt;0,,'Base de datos cruda'!L6151)</f>
        <v>9.95</v>
      </c>
      <c r="M6151" s="28" t="str">
        <f>IF(TRIM(PROPER('Base de datos cruda'!M6151))="High","Alto",IF(TRIM(PROPER('Base de datos cruda'!M6151))="Medium","Medio","Bajo"))</f>
        <v>Medio</v>
      </c>
      <c r="N6151" s="29">
        <v>61.89</v>
      </c>
      <c r="O6151" s="32">
        <f t="shared" si="1"/>
        <v>61.89</v>
      </c>
      <c r="P6151" s="33">
        <f t="shared" si="2"/>
        <v>11.23</v>
      </c>
      <c r="Q6151" s="34">
        <f t="shared" si="3"/>
        <v>0.6409395973</v>
      </c>
      <c r="R6151" s="35" t="str">
        <f t="shared" si="4"/>
        <v>Medio</v>
      </c>
      <c r="S6151" s="35" t="str">
        <f>IF(O6151="","",IF(O6151&gt;AVERAGE('Base de datos limpia'!$O$2:$O$8001),"Alto","Normal"))
</f>
        <v>Normal</v>
      </c>
      <c r="T6151" s="35" t="str">
        <f t="shared" si="5"/>
        <v>Gamer casual</v>
      </c>
      <c r="U6151" s="35"/>
    </row>
    <row r="6152">
      <c r="A6152" s="28">
        <v>6151.0</v>
      </c>
      <c r="B6152" s="28">
        <v>23.0</v>
      </c>
      <c r="C6152" s="28" t="str">
        <f>TRIM(PROPER('Base de datos cruda'!C6152))</f>
        <v>Female</v>
      </c>
      <c r="D6152" s="28">
        <v>7.46</v>
      </c>
      <c r="E6152" s="28">
        <v>3.15</v>
      </c>
      <c r="F6152" s="28">
        <v>5.59</v>
      </c>
      <c r="G6152" s="28">
        <v>81.82</v>
      </c>
      <c r="H6152" s="28" t="str">
        <f>TRIM(PROPER('Base de datos cruda'!H6152))</f>
        <v>Fps</v>
      </c>
      <c r="I6152" s="28">
        <v>1.05</v>
      </c>
      <c r="J6152" s="28">
        <v>9.64</v>
      </c>
      <c r="K6152" s="28">
        <v>224.76</v>
      </c>
      <c r="L6152" s="28">
        <f>IF('Base de datos cruda'!L6152&lt;0,,'Base de datos cruda'!L6152)</f>
        <v>17.57</v>
      </c>
      <c r="M6152" s="28" t="str">
        <f>IF(TRIM(PROPER('Base de datos cruda'!M6152))="High","Alto",IF(TRIM(PROPER('Base de datos cruda'!M6152))="Medium","Medio","Bajo"))</f>
        <v>Bajo</v>
      </c>
      <c r="N6152" s="29">
        <v>18.94</v>
      </c>
      <c r="O6152" s="32">
        <f t="shared" si="1"/>
        <v>18.94</v>
      </c>
      <c r="P6152" s="33">
        <f t="shared" si="2"/>
        <v>17.1</v>
      </c>
      <c r="Q6152" s="34">
        <f t="shared" si="3"/>
        <v>0.4222520107</v>
      </c>
      <c r="R6152" s="35" t="str">
        <f t="shared" si="4"/>
        <v>Bajo</v>
      </c>
      <c r="S6152" s="35" t="str">
        <f>IF(O6152="","",IF(O6152&gt;AVERAGE('Base de datos limpia'!$O$2:$O$8001),"Alto","Normal"))
</f>
        <v>Normal</v>
      </c>
      <c r="T6152" s="35" t="str">
        <f t="shared" si="5"/>
        <v>Gamer moderado</v>
      </c>
      <c r="U6152" s="35"/>
    </row>
    <row r="6153">
      <c r="A6153" s="28">
        <v>6152.0</v>
      </c>
      <c r="B6153" s="28">
        <v>21.0</v>
      </c>
      <c r="C6153" s="28" t="str">
        <f>TRIM(PROPER('Base de datos cruda'!C6153))</f>
        <v>Female</v>
      </c>
      <c r="D6153" s="28">
        <v>7.01</v>
      </c>
      <c r="E6153" s="28">
        <v>1.22</v>
      </c>
      <c r="F6153" s="28">
        <v>6.31</v>
      </c>
      <c r="G6153" s="28">
        <v>74.17</v>
      </c>
      <c r="H6153" s="28" t="str">
        <f>TRIM(PROPER('Base de datos cruda'!H6153))</f>
        <v>Rpg</v>
      </c>
      <c r="I6153" s="28">
        <v>2.33</v>
      </c>
      <c r="J6153" s="28">
        <v>10.71</v>
      </c>
      <c r="K6153" s="28">
        <v>230.54</v>
      </c>
      <c r="L6153" s="28">
        <f>IF('Base de datos cruda'!L6153&lt;0,,'Base de datos cruda'!L6153)</f>
        <v>16.61</v>
      </c>
      <c r="M6153" s="28" t="str">
        <f>IF(TRIM(PROPER('Base de datos cruda'!M6153))="High","Alto",IF(TRIM(PROPER('Base de datos cruda'!M6153))="Medium","Medio","Bajo"))</f>
        <v>Bajo</v>
      </c>
      <c r="N6153" s="29">
        <v>20.67</v>
      </c>
      <c r="O6153" s="32">
        <f t="shared" si="1"/>
        <v>20.67</v>
      </c>
      <c r="P6153" s="33">
        <f t="shared" si="2"/>
        <v>17.72</v>
      </c>
      <c r="Q6153" s="34">
        <f t="shared" si="3"/>
        <v>0.1740370899</v>
      </c>
      <c r="R6153" s="35" t="str">
        <f t="shared" si="4"/>
        <v>Bajo</v>
      </c>
      <c r="S6153" s="35" t="str">
        <f>IF(O6153="","",IF(O6153&gt;AVERAGE('Base de datos limpia'!$O$2:$O$8001),"Alto","Normal"))
</f>
        <v>Normal</v>
      </c>
      <c r="T6153" s="35" t="str">
        <f t="shared" si="5"/>
        <v>Gamer casual</v>
      </c>
      <c r="U6153" s="35"/>
    </row>
    <row r="6154">
      <c r="A6154" s="28">
        <v>6153.0</v>
      </c>
      <c r="B6154" s="28">
        <v>19.0</v>
      </c>
      <c r="C6154" s="28" t="str">
        <f>TRIM(PROPER('Base de datos cruda'!C6154))</f>
        <v>Female</v>
      </c>
      <c r="D6154" s="28">
        <v>3.15</v>
      </c>
      <c r="E6154" s="28">
        <v>1.39</v>
      </c>
      <c r="F6154" s="28">
        <v>5.0</v>
      </c>
      <c r="G6154" s="28">
        <v>96.3</v>
      </c>
      <c r="H6154" s="28" t="str">
        <f>TRIM(PROPER('Base de datos cruda'!H6154))</f>
        <v>Fps</v>
      </c>
      <c r="I6154" s="28">
        <v>0.44</v>
      </c>
      <c r="J6154" s="28">
        <v>8.47</v>
      </c>
      <c r="K6154" s="28">
        <v>287.4</v>
      </c>
      <c r="L6154" s="28">
        <f>IF('Base de datos cruda'!L6154&lt;0,,'Base de datos cruda'!L6154)</f>
        <v>13.27</v>
      </c>
      <c r="M6154" s="28" t="str">
        <f>IF(TRIM(PROPER('Base de datos cruda'!M6154))="High","Alto",IF(TRIM(PROPER('Base de datos cruda'!M6154))="Medium","Medio","Bajo"))</f>
        <v>Medio</v>
      </c>
      <c r="N6154" s="29">
        <v>44.4</v>
      </c>
      <c r="O6154" s="32">
        <f t="shared" si="1"/>
        <v>44.4</v>
      </c>
      <c r="P6154" s="33">
        <f t="shared" si="2"/>
        <v>11.62</v>
      </c>
      <c r="Q6154" s="34">
        <f t="shared" si="3"/>
        <v>0.4412698413</v>
      </c>
      <c r="R6154" s="35" t="str">
        <f t="shared" si="4"/>
        <v>Bajo</v>
      </c>
      <c r="S6154" s="35" t="str">
        <f>IF(O6154="","",IF(O6154&gt;AVERAGE('Base de datos limpia'!$O$2:$O$8001),"Alto","Normal"))
</f>
        <v>Normal</v>
      </c>
      <c r="T6154" s="35" t="str">
        <f t="shared" si="5"/>
        <v>Gamer casual</v>
      </c>
      <c r="U6154" s="35"/>
    </row>
    <row r="6155">
      <c r="A6155" s="28">
        <v>6154.0</v>
      </c>
      <c r="B6155" s="28">
        <v>23.0</v>
      </c>
      <c r="C6155" s="28" t="str">
        <f>TRIM(PROPER('Base de datos cruda'!C6155))</f>
        <v>Female</v>
      </c>
      <c r="D6155" s="28">
        <v>5.59</v>
      </c>
      <c r="E6155" s="28">
        <v>1.27</v>
      </c>
      <c r="F6155" s="28">
        <v>5.26</v>
      </c>
      <c r="G6155" s="28">
        <v>97.99</v>
      </c>
      <c r="H6155" s="28" t="str">
        <f>TRIM(PROPER('Base de datos cruda'!H6155))</f>
        <v>Rpg</v>
      </c>
      <c r="I6155" s="28">
        <v>2.6</v>
      </c>
      <c r="J6155" s="28">
        <v>9.28</v>
      </c>
      <c r="K6155" s="28">
        <v>259.41</v>
      </c>
      <c r="L6155" s="28">
        <f>IF('Base de datos cruda'!L6155&lt;0,,'Base de datos cruda'!L6155)</f>
        <v>14.13</v>
      </c>
      <c r="M6155" s="28" t="str">
        <f>IF(TRIM(PROPER('Base de datos cruda'!M6155))="High","Alto",IF(TRIM(PROPER('Base de datos cruda'!M6155))="Medium","Medio","Bajo"))</f>
        <v>Bajo</v>
      </c>
      <c r="N6155" s="29">
        <v>37.9</v>
      </c>
      <c r="O6155" s="32">
        <f t="shared" si="1"/>
        <v>37.9</v>
      </c>
      <c r="P6155" s="33">
        <f t="shared" si="2"/>
        <v>14.87</v>
      </c>
      <c r="Q6155" s="34">
        <f t="shared" si="3"/>
        <v>0.2271914132</v>
      </c>
      <c r="R6155" s="35" t="str">
        <f t="shared" si="4"/>
        <v>Bajo</v>
      </c>
      <c r="S6155" s="35" t="str">
        <f>IF(O6155="","",IF(O6155&gt;AVERAGE('Base de datos limpia'!$O$2:$O$8001),"Alto","Normal"))
</f>
        <v>Normal</v>
      </c>
      <c r="T6155" s="35" t="str">
        <f t="shared" si="5"/>
        <v>Gamer casual</v>
      </c>
      <c r="U6155" s="35"/>
    </row>
    <row r="6156">
      <c r="A6156" s="28">
        <v>6155.0</v>
      </c>
      <c r="B6156" s="28">
        <v>18.0</v>
      </c>
      <c r="C6156" s="28" t="str">
        <f>TRIM(PROPER('Base de datos cruda'!C6156))</f>
        <v>Male</v>
      </c>
      <c r="D6156" s="28">
        <v>0.7</v>
      </c>
      <c r="E6156" s="28">
        <v>8.21</v>
      </c>
      <c r="F6156" s="28">
        <v>7.3</v>
      </c>
      <c r="G6156" s="28">
        <v>99.19</v>
      </c>
      <c r="H6156" s="28" t="str">
        <f>TRIM(PROPER('Base de datos cruda'!H6156))</f>
        <v>Casual</v>
      </c>
      <c r="I6156" s="28">
        <v>4.51</v>
      </c>
      <c r="J6156" s="28">
        <v>3.66</v>
      </c>
      <c r="K6156" s="28">
        <v>285.31</v>
      </c>
      <c r="L6156" s="28">
        <f>IF('Base de datos cruda'!L6156&lt;0,,'Base de datos cruda'!L6156)</f>
        <v>5.39</v>
      </c>
      <c r="M6156" s="28" t="str">
        <f>IF(TRIM(PROPER('Base de datos cruda'!M6156))="High","Alto",IF(TRIM(PROPER('Base de datos cruda'!M6156))="Medium","Medio","Bajo"))</f>
        <v>Medio</v>
      </c>
      <c r="N6156" s="29">
        <v>107.960600188483</v>
      </c>
      <c r="O6156" s="33" t="str">
        <f t="shared" si="1"/>
        <v/>
      </c>
      <c r="P6156" s="33">
        <f t="shared" si="2"/>
        <v>4.36</v>
      </c>
      <c r="Q6156" s="34">
        <f t="shared" si="3"/>
        <v>11.72857143</v>
      </c>
      <c r="R6156" s="35" t="str">
        <f t="shared" si="4"/>
        <v>Alto</v>
      </c>
      <c r="S6156" s="35" t="str">
        <f>IF(O6156="","",IF(O6156&gt;AVERAGE('Base de datos limpia'!$O$2:$O$8001),"Alto","Normal"))
</f>
        <v/>
      </c>
      <c r="T6156" s="35" t="str">
        <f t="shared" si="5"/>
        <v>Gamer intensivo</v>
      </c>
      <c r="U6156" s="35"/>
    </row>
    <row r="6157">
      <c r="A6157" s="28">
        <v>6156.0</v>
      </c>
      <c r="B6157" s="28">
        <v>18.0</v>
      </c>
      <c r="C6157" s="28" t="str">
        <f>TRIM(PROPER('Base de datos cruda'!C6157))</f>
        <v>Female</v>
      </c>
      <c r="D6157" s="28">
        <v>5.7</v>
      </c>
      <c r="E6157" s="28">
        <v>3.68</v>
      </c>
      <c r="F6157" s="28">
        <v>4.58</v>
      </c>
      <c r="G6157" s="28">
        <v>95.96</v>
      </c>
      <c r="H6157" s="28" t="str">
        <f>TRIM(PROPER('Base de datos cruda'!H6157))</f>
        <v>Rpg</v>
      </c>
      <c r="I6157" s="28">
        <v>0.19</v>
      </c>
      <c r="J6157" s="28">
        <v>8.54</v>
      </c>
      <c r="K6157" s="28">
        <v>244.27</v>
      </c>
      <c r="L6157" s="28">
        <f>IF('Base de datos cruda'!L6157&lt;0,,'Base de datos cruda'!L6157)</f>
        <v>11.05</v>
      </c>
      <c r="M6157" s="28" t="str">
        <f>IF(TRIM(PROPER('Base de datos cruda'!M6157))="High","Alto",IF(TRIM(PROPER('Base de datos cruda'!M6157))="Medium","Medio","Bajo"))</f>
        <v>Bajo</v>
      </c>
      <c r="N6157" s="29">
        <v>44.92</v>
      </c>
      <c r="O6157" s="32">
        <f t="shared" si="1"/>
        <v>44.92</v>
      </c>
      <c r="P6157" s="33">
        <f t="shared" si="2"/>
        <v>14.24</v>
      </c>
      <c r="Q6157" s="34">
        <f t="shared" si="3"/>
        <v>0.6456140351</v>
      </c>
      <c r="R6157" s="35" t="str">
        <f t="shared" si="4"/>
        <v>Bajo</v>
      </c>
      <c r="S6157" s="35" t="str">
        <f>IF(O6157="","",IF(O6157&gt;AVERAGE('Base de datos limpia'!$O$2:$O$8001),"Alto","Normal"))
</f>
        <v>Normal</v>
      </c>
      <c r="T6157" s="35" t="str">
        <f t="shared" si="5"/>
        <v>Gamer moderado</v>
      </c>
      <c r="U6157" s="35"/>
    </row>
    <row r="6158">
      <c r="A6158" s="28">
        <v>6157.0</v>
      </c>
      <c r="B6158" s="28">
        <v>19.0</v>
      </c>
      <c r="C6158" s="28" t="str">
        <f>TRIM(PROPER('Base de datos cruda'!C6158))</f>
        <v>Female</v>
      </c>
      <c r="D6158" s="28">
        <v>7.78</v>
      </c>
      <c r="E6158" s="28">
        <v>5.44</v>
      </c>
      <c r="F6158" s="28">
        <v>4.94</v>
      </c>
      <c r="G6158" s="28">
        <v>99.44</v>
      </c>
      <c r="H6158" s="28" t="str">
        <f>TRIM(PROPER('Base de datos cruda'!H6158))</f>
        <v>Casual</v>
      </c>
      <c r="I6158" s="28">
        <v>3.07</v>
      </c>
      <c r="J6158" s="28">
        <v>10.7</v>
      </c>
      <c r="K6158" s="28">
        <v>210.73</v>
      </c>
      <c r="L6158" s="28">
        <f>IF('Base de datos cruda'!L6158&lt;0,,'Base de datos cruda'!L6158)</f>
        <v>15.62</v>
      </c>
      <c r="M6158" s="28" t="str">
        <f>IF(TRIM(PROPER('Base de datos cruda'!M6158))="High","Alto",IF(TRIM(PROPER('Base de datos cruda'!M6158))="Medium","Medio","Bajo"))</f>
        <v>Bajo</v>
      </c>
      <c r="N6158" s="29">
        <v>39.94</v>
      </c>
      <c r="O6158" s="32">
        <f t="shared" si="1"/>
        <v>39.94</v>
      </c>
      <c r="P6158" s="33">
        <f t="shared" si="2"/>
        <v>18.48</v>
      </c>
      <c r="Q6158" s="34">
        <f t="shared" si="3"/>
        <v>0.6992287918</v>
      </c>
      <c r="R6158" s="35" t="str">
        <f t="shared" si="4"/>
        <v>Bajo</v>
      </c>
      <c r="S6158" s="35" t="str">
        <f>IF(O6158="","",IF(O6158&gt;AVERAGE('Base de datos limpia'!$O$2:$O$8001),"Alto","Normal"))
</f>
        <v>Normal</v>
      </c>
      <c r="T6158" s="35" t="str">
        <f t="shared" si="5"/>
        <v>Gamer moderado</v>
      </c>
      <c r="U6158" s="35"/>
    </row>
    <row r="6159">
      <c r="A6159" s="28">
        <v>6158.0</v>
      </c>
      <c r="B6159" s="28">
        <v>24.0</v>
      </c>
      <c r="C6159" s="28" t="str">
        <f>TRIM(PROPER('Base de datos cruda'!C6159))</f>
        <v>Female</v>
      </c>
      <c r="D6159" s="28">
        <v>4.3</v>
      </c>
      <c r="E6159" s="28">
        <v>8.09</v>
      </c>
      <c r="F6159" s="28">
        <v>6.64</v>
      </c>
      <c r="G6159" s="28">
        <v>88.25</v>
      </c>
      <c r="H6159" s="28" t="str">
        <f>TRIM(PROPER('Base de datos cruda'!H6159))</f>
        <v>Fps</v>
      </c>
      <c r="I6159" s="28">
        <v>1.17</v>
      </c>
      <c r="J6159" s="28">
        <v>8.38</v>
      </c>
      <c r="K6159" s="28">
        <v>263.42</v>
      </c>
      <c r="L6159" s="28">
        <f>IF('Base de datos cruda'!L6159&lt;0,,'Base de datos cruda'!L6159)</f>
        <v>14.6</v>
      </c>
      <c r="M6159" s="28" t="str">
        <f>IF(TRIM(PROPER('Base de datos cruda'!M6159))="High","Alto",IF(TRIM(PROPER('Base de datos cruda'!M6159))="Medium","Medio","Bajo"))</f>
        <v>Medio</v>
      </c>
      <c r="N6159" s="29">
        <v>81.06</v>
      </c>
      <c r="O6159" s="32">
        <f t="shared" si="1"/>
        <v>81.06</v>
      </c>
      <c r="P6159" s="33">
        <f t="shared" si="2"/>
        <v>12.68</v>
      </c>
      <c r="Q6159" s="34">
        <f t="shared" si="3"/>
        <v>1.881395349</v>
      </c>
      <c r="R6159" s="35" t="str">
        <f t="shared" si="4"/>
        <v>Alto</v>
      </c>
      <c r="S6159" s="35" t="str">
        <f>IF(O6159="","",IF(O6159&gt;AVERAGE('Base de datos limpia'!$O$2:$O$8001),"Alto","Normal"))
</f>
        <v>Alto</v>
      </c>
      <c r="T6159" s="35" t="str">
        <f t="shared" si="5"/>
        <v>Gamer intensivo</v>
      </c>
      <c r="U6159" s="35"/>
    </row>
    <row r="6160">
      <c r="A6160" s="28">
        <v>6159.0</v>
      </c>
      <c r="B6160" s="28">
        <v>20.0</v>
      </c>
      <c r="C6160" s="28" t="str">
        <f>TRIM(PROPER('Base de datos cruda'!C6160))</f>
        <v>Male</v>
      </c>
      <c r="D6160" s="28">
        <v>3.99</v>
      </c>
      <c r="E6160" s="28">
        <v>5.45</v>
      </c>
      <c r="F6160" s="28">
        <v>4.22</v>
      </c>
      <c r="G6160" s="28">
        <v>98.42</v>
      </c>
      <c r="H6160" s="28" t="str">
        <f>TRIM(PROPER('Base de datos cruda'!H6160))</f>
        <v>Fps</v>
      </c>
      <c r="I6160" s="28">
        <v>4.95</v>
      </c>
      <c r="J6160" s="28">
        <v>5.22</v>
      </c>
      <c r="K6160" s="28">
        <v>266.09</v>
      </c>
      <c r="L6160" s="28">
        <f>IF('Base de datos cruda'!L6160&lt;0,,'Base de datos cruda'!L6160)</f>
        <v>5.89</v>
      </c>
      <c r="M6160" s="28" t="str">
        <f>IF(TRIM(PROPER('Base de datos cruda'!M6160))="High","Alto",IF(TRIM(PROPER('Base de datos cruda'!M6160))="Medium","Medio","Bajo"))</f>
        <v>Medio</v>
      </c>
      <c r="N6160" s="29">
        <v>58.22</v>
      </c>
      <c r="O6160" s="32">
        <f t="shared" si="1"/>
        <v>58.22</v>
      </c>
      <c r="P6160" s="33">
        <f t="shared" si="2"/>
        <v>9.21</v>
      </c>
      <c r="Q6160" s="34">
        <f t="shared" si="3"/>
        <v>1.365914787</v>
      </c>
      <c r="R6160" s="35" t="str">
        <f t="shared" si="4"/>
        <v>Medio</v>
      </c>
      <c r="S6160" s="35" t="str">
        <f>IF(O6160="","",IF(O6160&gt;AVERAGE('Base de datos limpia'!$O$2:$O$8001),"Alto","Normal"))
</f>
        <v>Normal</v>
      </c>
      <c r="T6160" s="35" t="str">
        <f t="shared" si="5"/>
        <v>Gamer moderado</v>
      </c>
      <c r="U6160" s="35"/>
    </row>
    <row r="6161">
      <c r="A6161" s="28">
        <v>6160.0</v>
      </c>
      <c r="B6161" s="28">
        <v>23.0</v>
      </c>
      <c r="C6161" s="28" t="str">
        <f>TRIM(PROPER('Base de datos cruda'!C6161))</f>
        <v>Male</v>
      </c>
      <c r="D6161" s="28">
        <v>1.5</v>
      </c>
      <c r="E6161" s="28">
        <v>4.86</v>
      </c>
      <c r="F6161" s="28">
        <v>4.63</v>
      </c>
      <c r="G6161" s="28">
        <v>85.67</v>
      </c>
      <c r="H6161" s="28" t="str">
        <f>TRIM(PROPER('Base de datos cruda'!H6161))</f>
        <v>Casual</v>
      </c>
      <c r="I6161" s="28">
        <v>0.33</v>
      </c>
      <c r="J6161" s="28">
        <v>4.58</v>
      </c>
      <c r="K6161" s="28">
        <v>303.48</v>
      </c>
      <c r="L6161" s="28">
        <f>IF('Base de datos cruda'!L6161&lt;0,,'Base de datos cruda'!L6161)</f>
        <v>6.08</v>
      </c>
      <c r="M6161" s="28" t="str">
        <f>IF(TRIM(PROPER('Base de datos cruda'!M6161))="High","Alto",IF(TRIM(PROPER('Base de datos cruda'!M6161))="Medium","Medio","Bajo"))</f>
        <v>Medio</v>
      </c>
      <c r="N6161" s="29">
        <v>67.79</v>
      </c>
      <c r="O6161" s="32">
        <f t="shared" si="1"/>
        <v>67.79</v>
      </c>
      <c r="P6161" s="33">
        <f t="shared" si="2"/>
        <v>6.08</v>
      </c>
      <c r="Q6161" s="34">
        <f t="shared" si="3"/>
        <v>3.24</v>
      </c>
      <c r="R6161" s="35" t="str">
        <f t="shared" si="4"/>
        <v>Medio</v>
      </c>
      <c r="S6161" s="35" t="str">
        <f>IF(O6161="","",IF(O6161&gt;AVERAGE('Base de datos limpia'!$O$2:$O$8001),"Alto","Normal"))
</f>
        <v>Alto</v>
      </c>
      <c r="T6161" s="35" t="str">
        <f t="shared" si="5"/>
        <v>Gamer moderado</v>
      </c>
      <c r="U6161" s="35"/>
    </row>
    <row r="6162">
      <c r="A6162" s="28">
        <v>6161.0</v>
      </c>
      <c r="B6162" s="28">
        <v>21.0</v>
      </c>
      <c r="C6162" s="28" t="str">
        <f>TRIM(PROPER('Base de datos cruda'!C6162))</f>
        <v>Male</v>
      </c>
      <c r="D6162" s="28">
        <v>5.07</v>
      </c>
      <c r="E6162" s="28">
        <v>1.1</v>
      </c>
      <c r="F6162" s="28">
        <v>8.32</v>
      </c>
      <c r="G6162" s="28">
        <v>92.37</v>
      </c>
      <c r="H6162" s="28" t="str">
        <f>TRIM(PROPER('Base de datos cruda'!H6162))</f>
        <v>Fps</v>
      </c>
      <c r="I6162" s="28">
        <v>3.09</v>
      </c>
      <c r="J6162" s="28">
        <v>8.87</v>
      </c>
      <c r="K6162" s="28">
        <v>261.02</v>
      </c>
      <c r="L6162" s="28">
        <f>IF('Base de datos cruda'!L6162&lt;0,,'Base de datos cruda'!L6162)</f>
        <v>14.61</v>
      </c>
      <c r="M6162" s="28" t="str">
        <f>IF(TRIM(PROPER('Base de datos cruda'!M6162))="High","Alto",IF(TRIM(PROPER('Base de datos cruda'!M6162))="Medium","Medio","Bajo"))</f>
        <v>Bajo</v>
      </c>
      <c r="N6162" s="29">
        <v>41.63</v>
      </c>
      <c r="O6162" s="32">
        <f t="shared" si="1"/>
        <v>41.63</v>
      </c>
      <c r="P6162" s="33">
        <f t="shared" si="2"/>
        <v>13.94</v>
      </c>
      <c r="Q6162" s="34">
        <f t="shared" si="3"/>
        <v>0.2169625247</v>
      </c>
      <c r="R6162" s="35" t="str">
        <f t="shared" si="4"/>
        <v>Bajo</v>
      </c>
      <c r="S6162" s="35" t="str">
        <f>IF(O6162="","",IF(O6162&gt;AVERAGE('Base de datos limpia'!$O$2:$O$8001),"Alto","Normal"))
</f>
        <v>Normal</v>
      </c>
      <c r="T6162" s="35" t="str">
        <f t="shared" si="5"/>
        <v>Gamer casual</v>
      </c>
      <c r="U6162" s="35"/>
    </row>
    <row r="6163">
      <c r="A6163" s="28">
        <v>6162.0</v>
      </c>
      <c r="B6163" s="28">
        <v>18.0</v>
      </c>
      <c r="C6163" s="28" t="str">
        <f>TRIM(PROPER('Base de datos cruda'!C6163))</f>
        <v>Female</v>
      </c>
      <c r="D6163" s="28">
        <v>4.72</v>
      </c>
      <c r="E6163" s="28">
        <v>6.11</v>
      </c>
      <c r="F6163" s="28">
        <v>8.23</v>
      </c>
      <c r="G6163" s="28">
        <v>65.28</v>
      </c>
      <c r="H6163" s="28" t="str">
        <f>TRIM(PROPER('Base de datos cruda'!H6163))</f>
        <v>Casual</v>
      </c>
      <c r="I6163" s="28">
        <v>1.28</v>
      </c>
      <c r="J6163" s="28">
        <v>9.65</v>
      </c>
      <c r="K6163" s="28">
        <v>284.66</v>
      </c>
      <c r="L6163" s="28">
        <f>IF('Base de datos cruda'!L6163&lt;0,,'Base de datos cruda'!L6163)</f>
        <v>14.26</v>
      </c>
      <c r="M6163" s="28" t="str">
        <f>IF(TRIM(PROPER('Base de datos cruda'!M6163))="High","Alto",IF(TRIM(PROPER('Base de datos cruda'!M6163))="Medium","Medio","Bajo"))</f>
        <v>Medio</v>
      </c>
      <c r="N6163" s="29">
        <v>73.22</v>
      </c>
      <c r="O6163" s="32">
        <f t="shared" si="1"/>
        <v>73.22</v>
      </c>
      <c r="P6163" s="33">
        <f t="shared" si="2"/>
        <v>14.37</v>
      </c>
      <c r="Q6163" s="34">
        <f t="shared" si="3"/>
        <v>1.294491525</v>
      </c>
      <c r="R6163" s="35" t="str">
        <f t="shared" si="4"/>
        <v>Alto</v>
      </c>
      <c r="S6163" s="35" t="str">
        <f>IF(O6163="","",IF(O6163&gt;AVERAGE('Base de datos limpia'!$O$2:$O$8001),"Alto","Normal"))
</f>
        <v>Alto</v>
      </c>
      <c r="T6163" s="35" t="str">
        <f t="shared" si="5"/>
        <v>Gamer intensivo</v>
      </c>
      <c r="U6163" s="35"/>
    </row>
    <row r="6164">
      <c r="A6164" s="28">
        <v>6163.0</v>
      </c>
      <c r="B6164" s="28">
        <v>23.0</v>
      </c>
      <c r="C6164" s="28" t="str">
        <f>TRIM(PROPER('Base de datos cruda'!C6164))</f>
        <v>Female</v>
      </c>
      <c r="D6164" s="28">
        <v>5.22</v>
      </c>
      <c r="E6164" s="28">
        <v>2.12</v>
      </c>
      <c r="F6164" s="28">
        <v>5.74</v>
      </c>
      <c r="G6164" s="28">
        <v>87.3</v>
      </c>
      <c r="H6164" s="28" t="str">
        <f>TRIM(PROPER('Base de datos cruda'!H6164))</f>
        <v>Rpg</v>
      </c>
      <c r="I6164" s="28">
        <v>4.41</v>
      </c>
      <c r="J6164" s="28">
        <v>8.87</v>
      </c>
      <c r="K6164" s="28">
        <v>261.09</v>
      </c>
      <c r="L6164" s="28">
        <f>IF('Base de datos cruda'!L6164&lt;0,,'Base de datos cruda'!L6164)</f>
        <v>9.07</v>
      </c>
      <c r="M6164" s="28" t="str">
        <f>IF(TRIM(PROPER('Base de datos cruda'!M6164))="High","Alto",IF(TRIM(PROPER('Base de datos cruda'!M6164))="Medium","Medio","Bajo"))</f>
        <v>Bajo</v>
      </c>
      <c r="N6164" s="29">
        <v>33.01</v>
      </c>
      <c r="O6164" s="32">
        <f t="shared" si="1"/>
        <v>33.01</v>
      </c>
      <c r="P6164" s="33">
        <f t="shared" si="2"/>
        <v>14.09</v>
      </c>
      <c r="Q6164" s="34">
        <f t="shared" si="3"/>
        <v>0.4061302682</v>
      </c>
      <c r="R6164" s="35" t="str">
        <f t="shared" si="4"/>
        <v>Bajo</v>
      </c>
      <c r="S6164" s="35" t="str">
        <f>IF(O6164="","",IF(O6164&gt;AVERAGE('Base de datos limpia'!$O$2:$O$8001),"Alto","Normal"))
</f>
        <v>Normal</v>
      </c>
      <c r="T6164" s="35" t="str">
        <f t="shared" si="5"/>
        <v>Gamer casual</v>
      </c>
      <c r="U6164" s="35"/>
    </row>
    <row r="6165">
      <c r="A6165" s="28">
        <v>6164.0</v>
      </c>
      <c r="B6165" s="28">
        <v>24.0</v>
      </c>
      <c r="C6165" s="28" t="str">
        <f>TRIM(PROPER('Base de datos cruda'!C6165))</f>
        <v>Male</v>
      </c>
      <c r="D6165" s="28">
        <v>0.21</v>
      </c>
      <c r="E6165" s="28">
        <v>7.88</v>
      </c>
      <c r="F6165" s="28">
        <v>5.74</v>
      </c>
      <c r="G6165" s="28">
        <v>97.24</v>
      </c>
      <c r="H6165" s="28" t="str">
        <f>TRIM(PROPER('Base de datos cruda'!H6165))</f>
        <v>Rpg</v>
      </c>
      <c r="I6165" s="28">
        <v>0.61</v>
      </c>
      <c r="J6165" s="28">
        <v>5.84</v>
      </c>
      <c r="K6165" s="28">
        <v>323.87</v>
      </c>
      <c r="L6165" s="28">
        <f>IF('Base de datos cruda'!L6165&lt;0,,'Base de datos cruda'!L6165)</f>
        <v>2.53</v>
      </c>
      <c r="M6165" s="28" t="str">
        <f>IF(TRIM(PROPER('Base de datos cruda'!M6165))="High","Alto",IF(TRIM(PROPER('Base de datos cruda'!M6165))="Medium","Medio","Bajo"))</f>
        <v>Alto</v>
      </c>
      <c r="N6165" s="29">
        <v>100.0</v>
      </c>
      <c r="O6165" s="32">
        <f t="shared" si="1"/>
        <v>100</v>
      </c>
      <c r="P6165" s="33">
        <f t="shared" si="2"/>
        <v>6.05</v>
      </c>
      <c r="Q6165" s="34">
        <f t="shared" si="3"/>
        <v>37.52380952</v>
      </c>
      <c r="R6165" s="35" t="str">
        <f t="shared" si="4"/>
        <v>Alto</v>
      </c>
      <c r="S6165" s="35" t="str">
        <f>IF(O6165="","",IF(O6165&gt;AVERAGE('Base de datos limpia'!$O$2:$O$8001),"Alto","Normal"))
</f>
        <v>Alto</v>
      </c>
      <c r="T6165" s="35" t="str">
        <f t="shared" si="5"/>
        <v>Gamer intensivo</v>
      </c>
      <c r="U6165" s="35"/>
    </row>
    <row r="6166">
      <c r="A6166" s="28">
        <v>6165.0</v>
      </c>
      <c r="B6166" s="28">
        <v>23.0</v>
      </c>
      <c r="C6166" s="28" t="str">
        <f>TRIM(PROPER('Base de datos cruda'!C6166))</f>
        <v>Female</v>
      </c>
      <c r="D6166" s="28">
        <v>4.39</v>
      </c>
      <c r="E6166" s="28">
        <v>3.32</v>
      </c>
      <c r="F6166" s="28">
        <v>8.68</v>
      </c>
      <c r="G6166" s="28">
        <v>81.6</v>
      </c>
      <c r="H6166" s="28" t="str">
        <f>TRIM(PROPER('Base de datos cruda'!H6166))</f>
        <v>Rpg</v>
      </c>
      <c r="I6166" s="28">
        <v>2.15</v>
      </c>
      <c r="J6166" s="28">
        <v>7.61</v>
      </c>
      <c r="K6166" s="28">
        <v>253.1</v>
      </c>
      <c r="L6166" s="28">
        <f>IF('Base de datos cruda'!L6166&lt;0,,'Base de datos cruda'!L6166)</f>
        <v>11.63</v>
      </c>
      <c r="M6166" s="28" t="str">
        <f>IF(TRIM(PROPER('Base de datos cruda'!M6166))="High","Alto",IF(TRIM(PROPER('Base de datos cruda'!M6166))="Medium","Medio","Bajo"))</f>
        <v>Medio</v>
      </c>
      <c r="N6166" s="29">
        <v>55.59</v>
      </c>
      <c r="O6166" s="32">
        <f t="shared" si="1"/>
        <v>55.59</v>
      </c>
      <c r="P6166" s="33">
        <f t="shared" si="2"/>
        <v>12</v>
      </c>
      <c r="Q6166" s="34">
        <f t="shared" si="3"/>
        <v>0.7562642369</v>
      </c>
      <c r="R6166" s="35" t="str">
        <f t="shared" si="4"/>
        <v>Medio</v>
      </c>
      <c r="S6166" s="35" t="str">
        <f>IF(O6166="","",IF(O6166&gt;AVERAGE('Base de datos limpia'!$O$2:$O$8001),"Alto","Normal"))
</f>
        <v>Normal</v>
      </c>
      <c r="T6166" s="35" t="str">
        <f t="shared" si="5"/>
        <v>Gamer moderado</v>
      </c>
      <c r="U6166" s="35"/>
    </row>
    <row r="6167">
      <c r="A6167" s="28">
        <v>6166.0</v>
      </c>
      <c r="B6167" s="28">
        <v>19.0</v>
      </c>
      <c r="C6167" s="28" t="str">
        <f>TRIM(PROPER('Base de datos cruda'!C6167))</f>
        <v>Female</v>
      </c>
      <c r="D6167" s="28">
        <v>4.76</v>
      </c>
      <c r="E6167" s="28">
        <v>7.07</v>
      </c>
      <c r="F6167" s="28">
        <v>4.13</v>
      </c>
      <c r="G6167" s="28">
        <v>67.47</v>
      </c>
      <c r="H6167" s="28" t="str">
        <f>TRIM(PROPER('Base de datos cruda'!H6167))</f>
        <v>Casual</v>
      </c>
      <c r="I6167" s="28">
        <v>0.93</v>
      </c>
      <c r="J6167" s="28">
        <v>9.01</v>
      </c>
      <c r="K6167" s="28">
        <v>259.53</v>
      </c>
      <c r="L6167" s="28">
        <f>IF('Base de datos cruda'!L6167&lt;0,,'Base de datos cruda'!L6167)</f>
        <v>13.13</v>
      </c>
      <c r="M6167" s="28" t="str">
        <f>IF(TRIM(PROPER('Base de datos cruda'!M6167))="High","Alto",IF(TRIM(PROPER('Base de datos cruda'!M6167))="Medium","Medio","Bajo"))</f>
        <v>Alto</v>
      </c>
      <c r="N6167" s="29">
        <v>57.59</v>
      </c>
      <c r="O6167" s="32">
        <f t="shared" si="1"/>
        <v>57.59</v>
      </c>
      <c r="P6167" s="33">
        <f t="shared" si="2"/>
        <v>13.77</v>
      </c>
      <c r="Q6167" s="34">
        <f t="shared" si="3"/>
        <v>1.485294118</v>
      </c>
      <c r="R6167" s="35" t="str">
        <f t="shared" si="4"/>
        <v>Medio</v>
      </c>
      <c r="S6167" s="35" t="str">
        <f>IF(O6167="","",IF(O6167&gt;AVERAGE('Base de datos limpia'!$O$2:$O$8001),"Alto","Normal"))
</f>
        <v>Normal</v>
      </c>
      <c r="T6167" s="35" t="str">
        <f t="shared" si="5"/>
        <v>Gamer intensivo</v>
      </c>
      <c r="U6167" s="35"/>
    </row>
    <row r="6168">
      <c r="A6168" s="28">
        <v>6167.0</v>
      </c>
      <c r="B6168" s="28">
        <v>21.0</v>
      </c>
      <c r="C6168" s="28" t="str">
        <f>TRIM(PROPER('Base de datos cruda'!C6168))</f>
        <v>Male</v>
      </c>
      <c r="D6168" s="28">
        <v>1.66</v>
      </c>
      <c r="E6168" s="28">
        <v>6.82</v>
      </c>
      <c r="F6168" s="28">
        <v>6.9</v>
      </c>
      <c r="G6168" s="28">
        <v>81.08</v>
      </c>
      <c r="H6168" s="28" t="str">
        <f>TRIM(PROPER('Base de datos cruda'!H6168))</f>
        <v>Casual</v>
      </c>
      <c r="I6168" s="28">
        <v>4.0</v>
      </c>
      <c r="J6168" s="28">
        <v>2.75</v>
      </c>
      <c r="K6168" s="28">
        <v>289.25</v>
      </c>
      <c r="L6168" s="28">
        <f>IF('Base de datos cruda'!L6168&lt;0,,'Base de datos cruda'!L6168)</f>
        <v>3.85</v>
      </c>
      <c r="M6168" s="28" t="str">
        <f>IF(TRIM(PROPER('Base de datos cruda'!M6168))="High","Alto",IF(TRIM(PROPER('Base de datos cruda'!M6168))="Medium","Medio","Bajo"))</f>
        <v>Medio</v>
      </c>
      <c r="N6168" s="29">
        <v>95.82</v>
      </c>
      <c r="O6168" s="32">
        <f t="shared" si="1"/>
        <v>95.82</v>
      </c>
      <c r="P6168" s="33">
        <f t="shared" si="2"/>
        <v>4.41</v>
      </c>
      <c r="Q6168" s="34">
        <f t="shared" si="3"/>
        <v>4.108433735</v>
      </c>
      <c r="R6168" s="35" t="str">
        <f t="shared" si="4"/>
        <v>Alto</v>
      </c>
      <c r="S6168" s="35" t="str">
        <f>IF(O6168="","",IF(O6168&gt;AVERAGE('Base de datos limpia'!$O$2:$O$8001),"Alto","Normal"))
</f>
        <v>Alto</v>
      </c>
      <c r="T6168" s="35" t="str">
        <f t="shared" si="5"/>
        <v>Gamer intensivo</v>
      </c>
      <c r="U6168" s="35"/>
    </row>
    <row r="6169">
      <c r="A6169" s="28">
        <v>6168.0</v>
      </c>
      <c r="B6169" s="28">
        <v>16.0</v>
      </c>
      <c r="C6169" s="28" t="str">
        <f>TRIM(PROPER('Base de datos cruda'!C6169))</f>
        <v>Female</v>
      </c>
      <c r="D6169" s="28">
        <v>1.67</v>
      </c>
      <c r="E6169" s="28">
        <v>6.55</v>
      </c>
      <c r="F6169" s="28">
        <v>6.99</v>
      </c>
      <c r="G6169" s="28">
        <v>88.28</v>
      </c>
      <c r="H6169" s="28" t="str">
        <f>TRIM(PROPER('Base de datos cruda'!H6169))</f>
        <v>Fps</v>
      </c>
      <c r="I6169" s="28">
        <v>1.76</v>
      </c>
      <c r="J6169" s="28">
        <v>3.86</v>
      </c>
      <c r="K6169" s="28">
        <v>305.95</v>
      </c>
      <c r="L6169" s="28">
        <f>IF('Base de datos cruda'!L6169&lt;0,,'Base de datos cruda'!L6169)</f>
        <v>3.04</v>
      </c>
      <c r="M6169" s="28" t="str">
        <f>IF(TRIM(PROPER('Base de datos cruda'!M6169))="High","Alto",IF(TRIM(PROPER('Base de datos cruda'!M6169))="Medium","Medio","Bajo"))</f>
        <v>Medio</v>
      </c>
      <c r="N6169" s="29">
        <v>99.56</v>
      </c>
      <c r="O6169" s="32">
        <f t="shared" si="1"/>
        <v>99.56</v>
      </c>
      <c r="P6169" s="33">
        <f t="shared" si="2"/>
        <v>5.53</v>
      </c>
      <c r="Q6169" s="34">
        <f t="shared" si="3"/>
        <v>3.922155689</v>
      </c>
      <c r="R6169" s="35" t="str">
        <f t="shared" si="4"/>
        <v>Alto</v>
      </c>
      <c r="S6169" s="35" t="str">
        <f>IF(O6169="","",IF(O6169&gt;AVERAGE('Base de datos limpia'!$O$2:$O$8001),"Alto","Normal"))
</f>
        <v>Alto</v>
      </c>
      <c r="T6169" s="35" t="str">
        <f t="shared" si="5"/>
        <v>Gamer intensivo</v>
      </c>
      <c r="U6169" s="35"/>
    </row>
    <row r="6170">
      <c r="A6170" s="28">
        <v>6169.0</v>
      </c>
      <c r="B6170" s="28">
        <v>19.0</v>
      </c>
      <c r="C6170" s="28" t="str">
        <f>TRIM(PROPER('Base de datos cruda'!C6170))</f>
        <v>Female</v>
      </c>
      <c r="D6170" s="28">
        <v>2.21</v>
      </c>
      <c r="E6170" s="28">
        <v>3.4</v>
      </c>
      <c r="F6170" s="28">
        <v>7.94</v>
      </c>
      <c r="G6170" s="28">
        <v>90.79</v>
      </c>
      <c r="H6170" s="28" t="str">
        <f>TRIM(PROPER('Base de datos cruda'!H6170))</f>
        <v>Rpg</v>
      </c>
      <c r="I6170" s="28">
        <v>0.93</v>
      </c>
      <c r="J6170" s="28">
        <v>7.29</v>
      </c>
      <c r="K6170" s="28">
        <v>294.0</v>
      </c>
      <c r="L6170" s="28">
        <f>IF('Base de datos cruda'!L6170&lt;0,,'Base de datos cruda'!L6170)</f>
        <v>6.41</v>
      </c>
      <c r="M6170" s="28" t="str">
        <f>IF(TRIM(PROPER('Base de datos cruda'!M6170))="High","Alto",IF(TRIM(PROPER('Base de datos cruda'!M6170))="Medium","Medio","Bajo"))</f>
        <v>Medio</v>
      </c>
      <c r="N6170" s="29">
        <v>70.99</v>
      </c>
      <c r="O6170" s="32">
        <f t="shared" si="1"/>
        <v>70.99</v>
      </c>
      <c r="P6170" s="33">
        <f t="shared" si="2"/>
        <v>9.5</v>
      </c>
      <c r="Q6170" s="34">
        <f t="shared" si="3"/>
        <v>1.538461538</v>
      </c>
      <c r="R6170" s="35" t="str">
        <f t="shared" si="4"/>
        <v>Alto</v>
      </c>
      <c r="S6170" s="35" t="str">
        <f>IF(O6170="","",IF(O6170&gt;AVERAGE('Base de datos limpia'!$O$2:$O$8001),"Alto","Normal"))
</f>
        <v>Alto</v>
      </c>
      <c r="T6170" s="35" t="str">
        <f t="shared" si="5"/>
        <v>Gamer moderado</v>
      </c>
      <c r="U6170" s="35"/>
    </row>
    <row r="6171">
      <c r="A6171" s="28">
        <v>6170.0</v>
      </c>
      <c r="B6171" s="28">
        <v>23.0</v>
      </c>
      <c r="C6171" s="28" t="str">
        <f>TRIM(PROPER('Base de datos cruda'!C6171))</f>
        <v>Male</v>
      </c>
      <c r="D6171" s="28">
        <v>5.69</v>
      </c>
      <c r="E6171" s="28">
        <v>3.4</v>
      </c>
      <c r="F6171" s="28">
        <v>8.76</v>
      </c>
      <c r="G6171" s="28">
        <v>80.95</v>
      </c>
      <c r="H6171" s="28" t="str">
        <f>TRIM(PROPER('Base de datos cruda'!H6171))</f>
        <v>Fps</v>
      </c>
      <c r="I6171" s="28">
        <v>3.63</v>
      </c>
      <c r="J6171" s="28">
        <v>9.62</v>
      </c>
      <c r="K6171" s="28">
        <v>248.3</v>
      </c>
      <c r="L6171" s="28">
        <f>IF('Base de datos cruda'!L6171&lt;0,,'Base de datos cruda'!L6171)</f>
        <v>12.11</v>
      </c>
      <c r="M6171" s="28" t="str">
        <f>IF(TRIM(PROPER('Base de datos cruda'!M6171))="High","Alto",IF(TRIM(PROPER('Base de datos cruda'!M6171))="Medium","Medio","Bajo"))</f>
        <v>Bajo</v>
      </c>
      <c r="N6171" s="29">
        <v>54.99</v>
      </c>
      <c r="O6171" s="32">
        <f t="shared" si="1"/>
        <v>54.99</v>
      </c>
      <c r="P6171" s="33">
        <f t="shared" si="2"/>
        <v>15.31</v>
      </c>
      <c r="Q6171" s="34">
        <f t="shared" si="3"/>
        <v>0.5975395431</v>
      </c>
      <c r="R6171" s="35" t="str">
        <f t="shared" si="4"/>
        <v>Medio</v>
      </c>
      <c r="S6171" s="35" t="str">
        <f>IF(O6171="","",IF(O6171&gt;AVERAGE('Base de datos limpia'!$O$2:$O$8001),"Alto","Normal"))
</f>
        <v>Normal</v>
      </c>
      <c r="T6171" s="35" t="str">
        <f t="shared" si="5"/>
        <v>Gamer moderado</v>
      </c>
      <c r="U6171" s="35"/>
    </row>
    <row r="6172">
      <c r="A6172" s="28">
        <v>6171.0</v>
      </c>
      <c r="B6172" s="28">
        <v>16.0</v>
      </c>
      <c r="C6172" s="28" t="str">
        <f>TRIM(PROPER('Base de datos cruda'!C6172))</f>
        <v>Female</v>
      </c>
      <c r="D6172" s="28">
        <v>4.85</v>
      </c>
      <c r="E6172" s="28">
        <v>8.77</v>
      </c>
      <c r="F6172" s="28">
        <v>5.78</v>
      </c>
      <c r="G6172" s="28">
        <v>68.69</v>
      </c>
      <c r="H6172" s="28" t="str">
        <f>TRIM(PROPER('Base de datos cruda'!H6172))</f>
        <v>Casual</v>
      </c>
      <c r="I6172" s="28">
        <v>4.09</v>
      </c>
      <c r="J6172" s="28">
        <v>10.58</v>
      </c>
      <c r="K6172" s="28">
        <v>271.36</v>
      </c>
      <c r="L6172" s="28">
        <f>IF('Base de datos cruda'!L6172&lt;0,,'Base de datos cruda'!L6172)</f>
        <v>10.08</v>
      </c>
      <c r="M6172" s="28" t="str">
        <f>IF(TRIM(PROPER('Base de datos cruda'!M6172))="High","Alto",IF(TRIM(PROPER('Base de datos cruda'!M6172))="Medium","Medio","Bajo"))</f>
        <v>Alto</v>
      </c>
      <c r="N6172" s="29">
        <v>84.5546270733148</v>
      </c>
      <c r="O6172" s="32">
        <f t="shared" si="1"/>
        <v>84.55462707</v>
      </c>
      <c r="P6172" s="33">
        <f t="shared" si="2"/>
        <v>15.43</v>
      </c>
      <c r="Q6172" s="34">
        <f t="shared" si="3"/>
        <v>1.808247423</v>
      </c>
      <c r="R6172" s="35" t="str">
        <f t="shared" si="4"/>
        <v>Alto</v>
      </c>
      <c r="S6172" s="35" t="str">
        <f>IF(O6172="","",IF(O6172&gt;AVERAGE('Base de datos limpia'!$O$2:$O$8001),"Alto","Normal"))
</f>
        <v>Alto</v>
      </c>
      <c r="T6172" s="35" t="str">
        <f t="shared" si="5"/>
        <v>Gamer intensivo</v>
      </c>
      <c r="U6172" s="35"/>
    </row>
    <row r="6173">
      <c r="A6173" s="28">
        <v>6172.0</v>
      </c>
      <c r="B6173" s="28">
        <v>18.0</v>
      </c>
      <c r="C6173" s="28" t="str">
        <f>TRIM(PROPER('Base de datos cruda'!C6173))</f>
        <v>Male</v>
      </c>
      <c r="D6173" s="28">
        <v>6.77</v>
      </c>
      <c r="E6173" s="28">
        <v>1.12</v>
      </c>
      <c r="F6173" s="28">
        <v>6.19</v>
      </c>
      <c r="G6173" s="28">
        <v>97.07</v>
      </c>
      <c r="H6173" s="28" t="str">
        <f>TRIM(PROPER('Base de datos cruda'!H6173))</f>
        <v>Fps</v>
      </c>
      <c r="I6173" s="28">
        <v>2.31</v>
      </c>
      <c r="J6173" s="28">
        <v>11.53</v>
      </c>
      <c r="K6173" s="28">
        <v>236.07</v>
      </c>
      <c r="L6173" s="28">
        <f>IF('Base de datos cruda'!L6173&lt;0,,'Base de datos cruda'!L6173)</f>
        <v>15.32</v>
      </c>
      <c r="M6173" s="28" t="str">
        <f>IF(TRIM(PROPER('Base de datos cruda'!M6173))="High","Alto",IF(TRIM(PROPER('Base de datos cruda'!M6173))="Medium","Medio","Bajo"))</f>
        <v>Bajo</v>
      </c>
      <c r="N6173" s="29">
        <v>24.12</v>
      </c>
      <c r="O6173" s="32">
        <f t="shared" si="1"/>
        <v>24.12</v>
      </c>
      <c r="P6173" s="33">
        <f t="shared" si="2"/>
        <v>18.3</v>
      </c>
      <c r="Q6173" s="34">
        <f t="shared" si="3"/>
        <v>0.1654357459</v>
      </c>
      <c r="R6173" s="35" t="str">
        <f t="shared" si="4"/>
        <v>Bajo</v>
      </c>
      <c r="S6173" s="35" t="str">
        <f>IF(O6173="","",IF(O6173&gt;AVERAGE('Base de datos limpia'!$O$2:$O$8001),"Alto","Normal"))
</f>
        <v>Normal</v>
      </c>
      <c r="T6173" s="35" t="str">
        <f t="shared" si="5"/>
        <v>Gamer casual</v>
      </c>
      <c r="U6173" s="35"/>
    </row>
    <row r="6174">
      <c r="A6174" s="28">
        <v>6173.0</v>
      </c>
      <c r="B6174" s="28">
        <v>16.0</v>
      </c>
      <c r="C6174" s="28" t="str">
        <f>TRIM(PROPER('Base de datos cruda'!C6174))</f>
        <v>Female</v>
      </c>
      <c r="D6174" s="28">
        <v>2.37</v>
      </c>
      <c r="E6174" s="28">
        <v>2.63</v>
      </c>
      <c r="F6174" s="28">
        <v>7.36</v>
      </c>
      <c r="G6174" s="28">
        <v>90.94</v>
      </c>
      <c r="H6174" s="28" t="str">
        <f>TRIM(PROPER('Base de datos cruda'!H6174))</f>
        <v>Rpg</v>
      </c>
      <c r="I6174" s="28">
        <v>1.89</v>
      </c>
      <c r="J6174" s="28">
        <v>5.62</v>
      </c>
      <c r="K6174" s="28">
        <v>304.9</v>
      </c>
      <c r="L6174" s="28">
        <f>IF('Base de datos cruda'!L6174&lt;0,,'Base de datos cruda'!L6174)</f>
        <v>10.06</v>
      </c>
      <c r="M6174" s="28" t="str">
        <f>IF(TRIM(PROPER('Base de datos cruda'!M6174))="High","Alto",IF(TRIM(PROPER('Base de datos cruda'!M6174))="Medium","Medio","Bajo"))</f>
        <v>Medio</v>
      </c>
      <c r="N6174" s="29">
        <v>60.01</v>
      </c>
      <c r="O6174" s="32">
        <f t="shared" si="1"/>
        <v>60.01</v>
      </c>
      <c r="P6174" s="33">
        <f t="shared" si="2"/>
        <v>7.99</v>
      </c>
      <c r="Q6174" s="34">
        <f t="shared" si="3"/>
        <v>1.109704641</v>
      </c>
      <c r="R6174" s="35" t="str">
        <f t="shared" si="4"/>
        <v>Medio</v>
      </c>
      <c r="S6174" s="35" t="str">
        <f>IF(O6174="","",IF(O6174&gt;AVERAGE('Base de datos limpia'!$O$2:$O$8001),"Alto","Normal"))
</f>
        <v>Normal</v>
      </c>
      <c r="T6174" s="35" t="str">
        <f t="shared" si="5"/>
        <v>Gamer casual</v>
      </c>
      <c r="U6174" s="35"/>
    </row>
    <row r="6175">
      <c r="A6175" s="28">
        <v>6174.0</v>
      </c>
      <c r="B6175" s="28">
        <v>24.0</v>
      </c>
      <c r="C6175" s="28" t="str">
        <f>TRIM(PROPER('Base de datos cruda'!C6175))</f>
        <v>Female</v>
      </c>
      <c r="D6175" s="28">
        <v>7.3</v>
      </c>
      <c r="E6175" s="28">
        <v>6.49</v>
      </c>
      <c r="F6175" s="28">
        <v>8.84</v>
      </c>
      <c r="G6175" s="28">
        <v>70.83</v>
      </c>
      <c r="H6175" s="28" t="str">
        <f>TRIM(PROPER('Base de datos cruda'!H6175))</f>
        <v>Fps</v>
      </c>
      <c r="I6175" s="28">
        <v>3.16</v>
      </c>
      <c r="J6175" s="28">
        <v>12.19</v>
      </c>
      <c r="K6175" s="28">
        <v>245.61</v>
      </c>
      <c r="L6175" s="28">
        <f>IF('Base de datos cruda'!L6175&lt;0,,'Base de datos cruda'!L6175)</f>
        <v>16.49</v>
      </c>
      <c r="M6175" s="28" t="str">
        <f>IF(TRIM(PROPER('Base de datos cruda'!M6175))="High","Alto",IF(TRIM(PROPER('Base de datos cruda'!M6175))="Medium","Medio","Bajo"))</f>
        <v>Bajo</v>
      </c>
      <c r="N6175" s="29">
        <v>63.8354359956216</v>
      </c>
      <c r="O6175" s="32">
        <f t="shared" si="1"/>
        <v>63.835436</v>
      </c>
      <c r="P6175" s="33">
        <f t="shared" si="2"/>
        <v>19.49</v>
      </c>
      <c r="Q6175" s="34">
        <f t="shared" si="3"/>
        <v>0.8890410959</v>
      </c>
      <c r="R6175" s="35" t="str">
        <f t="shared" si="4"/>
        <v>Medio</v>
      </c>
      <c r="S6175" s="35" t="str">
        <f>IF(O6175="","",IF(O6175&gt;AVERAGE('Base de datos limpia'!$O$2:$O$8001),"Alto","Normal"))
</f>
        <v>Normal</v>
      </c>
      <c r="T6175" s="35" t="str">
        <f t="shared" si="5"/>
        <v>Gamer intensivo</v>
      </c>
      <c r="U6175" s="35"/>
    </row>
    <row r="6176">
      <c r="A6176" s="28">
        <v>6175.0</v>
      </c>
      <c r="B6176" s="28">
        <v>17.0</v>
      </c>
      <c r="C6176" s="28" t="str">
        <f>TRIM(PROPER('Base de datos cruda'!C6176))</f>
        <v>Female</v>
      </c>
      <c r="D6176" s="28">
        <v>5.95</v>
      </c>
      <c r="E6176" s="28">
        <v>8.35</v>
      </c>
      <c r="F6176" s="28">
        <v>8.45</v>
      </c>
      <c r="G6176" s="28">
        <v>92.47</v>
      </c>
      <c r="H6176" s="28" t="str">
        <f>TRIM(PROPER('Base de datos cruda'!H6176))</f>
        <v>Fps</v>
      </c>
      <c r="I6176" s="28">
        <v>3.26</v>
      </c>
      <c r="J6176" s="28">
        <v>9.29</v>
      </c>
      <c r="K6176" s="28">
        <v>242.24</v>
      </c>
      <c r="L6176" s="28">
        <f>IF('Base de datos cruda'!L6176&lt;0,,'Base de datos cruda'!L6176)</f>
        <v>10.54</v>
      </c>
      <c r="M6176" s="28" t="str">
        <f>IF(TRIM(PROPER('Base de datos cruda'!M6176))="High","Alto",IF(TRIM(PROPER('Base de datos cruda'!M6176))="Medium","Medio","Bajo"))</f>
        <v>Bajo</v>
      </c>
      <c r="N6176" s="29">
        <v>93.1634260060901</v>
      </c>
      <c r="O6176" s="32">
        <f t="shared" si="1"/>
        <v>93.16342601</v>
      </c>
      <c r="P6176" s="33">
        <f t="shared" si="2"/>
        <v>15.24</v>
      </c>
      <c r="Q6176" s="34">
        <f t="shared" si="3"/>
        <v>1.403361345</v>
      </c>
      <c r="R6176" s="35" t="str">
        <f t="shared" si="4"/>
        <v>Alto</v>
      </c>
      <c r="S6176" s="35" t="str">
        <f>IF(O6176="","",IF(O6176&gt;AVERAGE('Base de datos limpia'!$O$2:$O$8001),"Alto","Normal"))
</f>
        <v>Alto</v>
      </c>
      <c r="T6176" s="35" t="str">
        <f t="shared" si="5"/>
        <v>Gamer intensivo</v>
      </c>
      <c r="U6176" s="35"/>
    </row>
    <row r="6177">
      <c r="A6177" s="28">
        <v>6176.0</v>
      </c>
      <c r="B6177" s="28">
        <v>24.0</v>
      </c>
      <c r="C6177" s="28" t="str">
        <f>TRIM(PROPER('Base de datos cruda'!C6177))</f>
        <v>Male</v>
      </c>
      <c r="D6177" s="28">
        <v>3.16</v>
      </c>
      <c r="E6177" s="28">
        <v>4.23</v>
      </c>
      <c r="F6177" s="28">
        <v>7.34</v>
      </c>
      <c r="G6177" s="28">
        <v>73.91</v>
      </c>
      <c r="H6177" s="28" t="str">
        <f>TRIM(PROPER('Base de datos cruda'!H6177))</f>
        <v>Casual</v>
      </c>
      <c r="I6177" s="28">
        <v>3.3</v>
      </c>
      <c r="J6177" s="28">
        <v>5.81</v>
      </c>
      <c r="K6177" s="28">
        <v>293.21</v>
      </c>
      <c r="L6177" s="28">
        <f>IF('Base de datos cruda'!L6177&lt;0,,'Base de datos cruda'!L6177)</f>
        <v>6.93</v>
      </c>
      <c r="M6177" s="28" t="str">
        <f>IF(TRIM(PROPER('Base de datos cruda'!M6177))="High","Alto",IF(TRIM(PROPER('Base de datos cruda'!M6177))="Medium","Medio","Bajo"))</f>
        <v>Medio</v>
      </c>
      <c r="N6177" s="29">
        <v>64.08</v>
      </c>
      <c r="O6177" s="32">
        <f t="shared" si="1"/>
        <v>64.08</v>
      </c>
      <c r="P6177" s="33">
        <f t="shared" si="2"/>
        <v>8.97</v>
      </c>
      <c r="Q6177" s="34">
        <f t="shared" si="3"/>
        <v>1.338607595</v>
      </c>
      <c r="R6177" s="35" t="str">
        <f t="shared" si="4"/>
        <v>Medio</v>
      </c>
      <c r="S6177" s="35" t="str">
        <f>IF(O6177="","",IF(O6177&gt;AVERAGE('Base de datos limpia'!$O$2:$O$8001),"Alto","Normal"))
</f>
        <v>Normal</v>
      </c>
      <c r="T6177" s="35" t="str">
        <f t="shared" si="5"/>
        <v>Gamer moderado</v>
      </c>
      <c r="U6177" s="35"/>
    </row>
    <row r="6178">
      <c r="A6178" s="28">
        <v>6177.0</v>
      </c>
      <c r="B6178" s="28">
        <v>19.0</v>
      </c>
      <c r="C6178" s="28" t="str">
        <f>TRIM(PROPER('Base de datos cruda'!C6178))</f>
        <v>Male</v>
      </c>
      <c r="D6178" s="28">
        <v>0.76</v>
      </c>
      <c r="E6178" s="28">
        <v>6.88</v>
      </c>
      <c r="F6178" s="28">
        <v>8.28</v>
      </c>
      <c r="G6178" s="28">
        <v>72.5</v>
      </c>
      <c r="H6178" s="28" t="str">
        <f>TRIM(PROPER('Base de datos cruda'!H6178))</f>
        <v>Fps</v>
      </c>
      <c r="I6178" s="28">
        <v>1.38</v>
      </c>
      <c r="J6178" s="28">
        <v>2.0</v>
      </c>
      <c r="K6178" s="28">
        <v>312.01</v>
      </c>
      <c r="L6178" s="28">
        <f>IF('Base de datos cruda'!L6178&lt;0,,'Base de datos cruda'!L6178)</f>
        <v>5.6</v>
      </c>
      <c r="M6178" s="28" t="str">
        <f>IF(TRIM(PROPER('Base de datos cruda'!M6178))="High","Alto",IF(TRIM(PROPER('Base de datos cruda'!M6178))="Medium","Medio","Bajo"))</f>
        <v>Medio</v>
      </c>
      <c r="N6178" s="29">
        <v>95.4</v>
      </c>
      <c r="O6178" s="32">
        <f t="shared" si="1"/>
        <v>95.4</v>
      </c>
      <c r="P6178" s="33">
        <f t="shared" si="2"/>
        <v>2.76</v>
      </c>
      <c r="Q6178" s="34">
        <f t="shared" si="3"/>
        <v>9.052631579</v>
      </c>
      <c r="R6178" s="35" t="str">
        <f t="shared" si="4"/>
        <v>Alto</v>
      </c>
      <c r="S6178" s="35" t="str">
        <f>IF(O6178="","",IF(O6178&gt;AVERAGE('Base de datos limpia'!$O$2:$O$8001),"Alto","Normal"))
</f>
        <v>Alto</v>
      </c>
      <c r="T6178" s="35" t="str">
        <f t="shared" si="5"/>
        <v>Gamer intensivo</v>
      </c>
      <c r="U6178" s="35"/>
    </row>
    <row r="6179">
      <c r="A6179" s="28">
        <v>6178.0</v>
      </c>
      <c r="B6179" s="28">
        <v>17.0</v>
      </c>
      <c r="C6179" s="28" t="str">
        <f>TRIM(PROPER('Base de datos cruda'!C6179))</f>
        <v>Male</v>
      </c>
      <c r="D6179" s="28">
        <v>2.06</v>
      </c>
      <c r="E6179" s="28">
        <v>6.01</v>
      </c>
      <c r="F6179" s="28">
        <v>4.43</v>
      </c>
      <c r="G6179" s="28">
        <v>94.52</v>
      </c>
      <c r="H6179" s="28" t="str">
        <f>TRIM(PROPER('Base de datos cruda'!H6179))</f>
        <v>Rpg</v>
      </c>
      <c r="I6179" s="28">
        <v>4.71</v>
      </c>
      <c r="J6179" s="28">
        <v>7.39</v>
      </c>
      <c r="K6179" s="28">
        <v>291.34</v>
      </c>
      <c r="L6179" s="28">
        <f>IF('Base de datos cruda'!L6179&lt;0,,'Base de datos cruda'!L6179)</f>
        <v>3.6</v>
      </c>
      <c r="M6179" s="28" t="str">
        <f>IF(TRIM(PROPER('Base de datos cruda'!M6179))="High","Alto",IF(TRIM(PROPER('Base de datos cruda'!M6179))="Medium","Medio","Bajo"))</f>
        <v>Medio</v>
      </c>
      <c r="N6179" s="29">
        <v>79.08</v>
      </c>
      <c r="O6179" s="32">
        <f t="shared" si="1"/>
        <v>79.08</v>
      </c>
      <c r="P6179" s="33">
        <f t="shared" si="2"/>
        <v>9.45</v>
      </c>
      <c r="Q6179" s="34">
        <f t="shared" si="3"/>
        <v>2.917475728</v>
      </c>
      <c r="R6179" s="35" t="str">
        <f t="shared" si="4"/>
        <v>Alto</v>
      </c>
      <c r="S6179" s="35" t="str">
        <f>IF(O6179="","",IF(O6179&gt;AVERAGE('Base de datos limpia'!$O$2:$O$8001),"Alto","Normal"))
</f>
        <v>Alto</v>
      </c>
      <c r="T6179" s="35" t="str">
        <f t="shared" si="5"/>
        <v>Gamer intensivo</v>
      </c>
      <c r="U6179" s="35"/>
    </row>
    <row r="6180">
      <c r="A6180" s="28">
        <v>6179.0</v>
      </c>
      <c r="B6180" s="28">
        <v>19.0</v>
      </c>
      <c r="C6180" s="28" t="str">
        <f>TRIM(PROPER('Base de datos cruda'!C6180))</f>
        <v>Female</v>
      </c>
      <c r="D6180" s="28">
        <v>7.65</v>
      </c>
      <c r="E6180" s="28">
        <v>1.58</v>
      </c>
      <c r="F6180" s="28">
        <v>5.89</v>
      </c>
      <c r="G6180" s="28">
        <v>94.93</v>
      </c>
      <c r="H6180" s="28" t="str">
        <f>TRIM(PROPER('Base de datos cruda'!H6180))</f>
        <v>Rpg</v>
      </c>
      <c r="I6180" s="28">
        <v>1.07</v>
      </c>
      <c r="J6180" s="28">
        <v>10.74</v>
      </c>
      <c r="K6180" s="28">
        <v>232.15</v>
      </c>
      <c r="L6180" s="28">
        <f>IF('Base de datos cruda'!L6180&lt;0,,'Base de datos cruda'!L6180)</f>
        <v>16.84</v>
      </c>
      <c r="M6180" s="28" t="str">
        <f>IF(TRIM(PROPER('Base de datos cruda'!M6180))="High","Alto",IF(TRIM(PROPER('Base de datos cruda'!M6180))="Medium","Medio","Bajo"))</f>
        <v>Bajo</v>
      </c>
      <c r="N6180" s="29">
        <v>10.8</v>
      </c>
      <c r="O6180" s="32">
        <f t="shared" si="1"/>
        <v>10.8</v>
      </c>
      <c r="P6180" s="33">
        <f t="shared" si="2"/>
        <v>18.39</v>
      </c>
      <c r="Q6180" s="34">
        <f t="shared" si="3"/>
        <v>0.2065359477</v>
      </c>
      <c r="R6180" s="35" t="str">
        <f t="shared" si="4"/>
        <v>Bajo</v>
      </c>
      <c r="S6180" s="35" t="str">
        <f>IF(O6180="","",IF(O6180&gt;AVERAGE('Base de datos limpia'!$O$2:$O$8001),"Alto","Normal"))
</f>
        <v>Normal</v>
      </c>
      <c r="T6180" s="35" t="str">
        <f t="shared" si="5"/>
        <v>Gamer casual</v>
      </c>
      <c r="U6180" s="35"/>
    </row>
    <row r="6181">
      <c r="A6181" s="28">
        <v>6180.0</v>
      </c>
      <c r="B6181" s="28">
        <v>21.0</v>
      </c>
      <c r="C6181" s="28" t="str">
        <f>TRIM(PROPER('Base de datos cruda'!C6181))</f>
        <v>Male</v>
      </c>
      <c r="D6181" s="28">
        <v>2.48</v>
      </c>
      <c r="E6181" s="28">
        <v>6.6</v>
      </c>
      <c r="F6181" s="28">
        <v>4.07</v>
      </c>
      <c r="G6181" s="28">
        <v>75.94</v>
      </c>
      <c r="H6181" s="28" t="str">
        <f>TRIM(PROPER('Base de datos cruda'!H6181))</f>
        <v>Fps</v>
      </c>
      <c r="I6181" s="28">
        <v>1.87</v>
      </c>
      <c r="J6181" s="28">
        <v>6.91</v>
      </c>
      <c r="K6181" s="28">
        <v>274.37</v>
      </c>
      <c r="L6181" s="28">
        <f>IF('Base de datos cruda'!L6181&lt;0,,'Base de datos cruda'!L6181)</f>
        <v>8.65</v>
      </c>
      <c r="M6181" s="28" t="str">
        <f>IF(TRIM(PROPER('Base de datos cruda'!M6181))="High","Alto",IF(TRIM(PROPER('Base de datos cruda'!M6181))="Medium","Medio","Bajo"))</f>
        <v>Medio</v>
      </c>
      <c r="N6181" s="29">
        <v>68.12</v>
      </c>
      <c r="O6181" s="32">
        <f t="shared" si="1"/>
        <v>68.12</v>
      </c>
      <c r="P6181" s="33">
        <f t="shared" si="2"/>
        <v>9.39</v>
      </c>
      <c r="Q6181" s="34">
        <f t="shared" si="3"/>
        <v>2.661290323</v>
      </c>
      <c r="R6181" s="35" t="str">
        <f t="shared" si="4"/>
        <v>Medio</v>
      </c>
      <c r="S6181" s="35" t="str">
        <f>IF(O6181="","",IF(O6181&gt;AVERAGE('Base de datos limpia'!$O$2:$O$8001),"Alto","Normal"))
</f>
        <v>Alto</v>
      </c>
      <c r="T6181" s="35" t="str">
        <f t="shared" si="5"/>
        <v>Gamer intensivo</v>
      </c>
      <c r="U6181" s="35"/>
    </row>
    <row r="6182">
      <c r="A6182" s="28">
        <v>6181.0</v>
      </c>
      <c r="B6182" s="28">
        <v>22.0</v>
      </c>
      <c r="C6182" s="28" t="str">
        <f>TRIM(PROPER('Base de datos cruda'!C6182))</f>
        <v>Female</v>
      </c>
      <c r="D6182" s="28">
        <v>2.64</v>
      </c>
      <c r="E6182" s="28">
        <v>8.33</v>
      </c>
      <c r="F6182" s="28">
        <v>4.89</v>
      </c>
      <c r="G6182" s="28">
        <v>60.36</v>
      </c>
      <c r="H6182" s="28" t="str">
        <f>TRIM(PROPER('Base de datos cruda'!H6182))</f>
        <v>Fps</v>
      </c>
      <c r="I6182" s="28">
        <v>1.42</v>
      </c>
      <c r="J6182" s="28">
        <v>4.41</v>
      </c>
      <c r="K6182" s="28">
        <v>282.94</v>
      </c>
      <c r="L6182" s="28">
        <f>IF('Base de datos cruda'!L6182&lt;0,,'Base de datos cruda'!L6182)</f>
        <v>3.88</v>
      </c>
      <c r="M6182" s="28" t="str">
        <f>IF(TRIM(PROPER('Base de datos cruda'!M6182))="High","Alto",IF(TRIM(PROPER('Base de datos cruda'!M6182))="Medium","Medio","Bajo"))</f>
        <v>Alto</v>
      </c>
      <c r="N6182" s="29">
        <v>74.2</v>
      </c>
      <c r="O6182" s="32">
        <f t="shared" si="1"/>
        <v>74.2</v>
      </c>
      <c r="P6182" s="33">
        <f t="shared" si="2"/>
        <v>7.05</v>
      </c>
      <c r="Q6182" s="34">
        <f t="shared" si="3"/>
        <v>3.15530303</v>
      </c>
      <c r="R6182" s="35" t="str">
        <f t="shared" si="4"/>
        <v>Alto</v>
      </c>
      <c r="S6182" s="35" t="str">
        <f>IF(O6182="","",IF(O6182&gt;AVERAGE('Base de datos limpia'!$O$2:$O$8001),"Alto","Normal"))
</f>
        <v>Alto</v>
      </c>
      <c r="T6182" s="35" t="str">
        <f t="shared" si="5"/>
        <v>Gamer intensivo</v>
      </c>
      <c r="U6182" s="35"/>
    </row>
    <row r="6183">
      <c r="A6183" s="28">
        <v>6182.0</v>
      </c>
      <c r="B6183" s="28">
        <v>18.0</v>
      </c>
      <c r="C6183" s="28" t="str">
        <f>TRIM(PROPER('Base de datos cruda'!C6183))</f>
        <v>Male</v>
      </c>
      <c r="D6183" s="28">
        <v>1.52</v>
      </c>
      <c r="E6183" s="28">
        <v>9.93</v>
      </c>
      <c r="F6183" s="28">
        <v>7.15</v>
      </c>
      <c r="G6183" s="28">
        <v>67.46</v>
      </c>
      <c r="H6183" s="28" t="str">
        <f>TRIM(PROPER('Base de datos cruda'!H6183))</f>
        <v>Casual</v>
      </c>
      <c r="I6183" s="28">
        <v>4.66</v>
      </c>
      <c r="J6183" s="28">
        <v>6.66</v>
      </c>
      <c r="K6183" s="28">
        <v>305.94</v>
      </c>
      <c r="L6183" s="28">
        <f>IF('Base de datos cruda'!L6183&lt;0,,'Base de datos cruda'!L6183)</f>
        <v>5.99</v>
      </c>
      <c r="M6183" s="28" t="str">
        <f>IF(TRIM(PROPER('Base de datos cruda'!M6183))="High","Alto",IF(TRIM(PROPER('Base de datos cruda'!M6183))="Medium","Medio","Bajo"))</f>
        <v>Medio</v>
      </c>
      <c r="N6183" s="29">
        <v>100.0</v>
      </c>
      <c r="O6183" s="32">
        <f t="shared" si="1"/>
        <v>100</v>
      </c>
      <c r="P6183" s="33">
        <f t="shared" si="2"/>
        <v>8.18</v>
      </c>
      <c r="Q6183" s="34">
        <f t="shared" si="3"/>
        <v>6.532894737</v>
      </c>
      <c r="R6183" s="35" t="str">
        <f t="shared" si="4"/>
        <v>Alto</v>
      </c>
      <c r="S6183" s="35" t="str">
        <f>IF(O6183="","",IF(O6183&gt;AVERAGE('Base de datos limpia'!$O$2:$O$8001),"Alto","Normal"))
</f>
        <v>Alto</v>
      </c>
      <c r="T6183" s="35" t="str">
        <f t="shared" si="5"/>
        <v>Gamer intensivo</v>
      </c>
      <c r="U6183" s="35"/>
    </row>
    <row r="6184">
      <c r="A6184" s="28">
        <v>6183.0</v>
      </c>
      <c r="B6184" s="28">
        <v>18.0</v>
      </c>
      <c r="C6184" s="28" t="str">
        <f>TRIM(PROPER('Base de datos cruda'!C6184))</f>
        <v>Male</v>
      </c>
      <c r="D6184" s="28">
        <v>6.45</v>
      </c>
      <c r="E6184" s="28">
        <v>1.27</v>
      </c>
      <c r="F6184" s="28">
        <v>8.43</v>
      </c>
      <c r="G6184" s="28">
        <v>96.37</v>
      </c>
      <c r="H6184" s="28" t="str">
        <f>TRIM(PROPER('Base de datos cruda'!H6184))</f>
        <v>Casual</v>
      </c>
      <c r="I6184" s="28">
        <v>4.14</v>
      </c>
      <c r="J6184" s="28">
        <v>11.57</v>
      </c>
      <c r="K6184" s="28">
        <v>239.66</v>
      </c>
      <c r="L6184" s="28">
        <f>IF('Base de datos cruda'!L6184&lt;0,,'Base de datos cruda'!L6184)</f>
        <v>13.63</v>
      </c>
      <c r="M6184" s="28" t="str">
        <f>IF(TRIM(PROPER('Base de datos cruda'!M6184))="High","Alto",IF(TRIM(PROPER('Base de datos cruda'!M6184))="Medium","Medio","Bajo"))</f>
        <v>Bajo</v>
      </c>
      <c r="N6184" s="29">
        <v>39.1798364038968</v>
      </c>
      <c r="O6184" s="32">
        <f t="shared" si="1"/>
        <v>39.1798364</v>
      </c>
      <c r="P6184" s="33">
        <f t="shared" si="2"/>
        <v>18.02</v>
      </c>
      <c r="Q6184" s="34">
        <f t="shared" si="3"/>
        <v>0.1968992248</v>
      </c>
      <c r="R6184" s="35" t="str">
        <f t="shared" si="4"/>
        <v>Bajo</v>
      </c>
      <c r="S6184" s="35" t="str">
        <f>IF(O6184="","",IF(O6184&gt;AVERAGE('Base de datos limpia'!$O$2:$O$8001),"Alto","Normal"))
</f>
        <v>Normal</v>
      </c>
      <c r="T6184" s="35" t="str">
        <f t="shared" si="5"/>
        <v>Gamer casual</v>
      </c>
      <c r="U6184" s="35"/>
    </row>
    <row r="6185">
      <c r="A6185" s="28">
        <v>6184.0</v>
      </c>
      <c r="B6185" s="28">
        <v>23.0</v>
      </c>
      <c r="C6185" s="28" t="str">
        <f>TRIM(PROPER('Base de datos cruda'!C6185))</f>
        <v>Male</v>
      </c>
      <c r="D6185" s="28">
        <v>2.21</v>
      </c>
      <c r="E6185" s="28">
        <v>6.94</v>
      </c>
      <c r="F6185" s="28">
        <v>7.16</v>
      </c>
      <c r="G6185" s="28">
        <v>95.95</v>
      </c>
      <c r="H6185" s="28" t="str">
        <f>TRIM(PROPER('Base de datos cruda'!H6185))</f>
        <v>Fps</v>
      </c>
      <c r="I6185" s="28">
        <v>4.06</v>
      </c>
      <c r="J6185" s="28">
        <v>5.62</v>
      </c>
      <c r="K6185" s="28">
        <v>304.26</v>
      </c>
      <c r="L6185" s="28">
        <f>IF('Base de datos cruda'!L6185&lt;0,,'Base de datos cruda'!L6185)</f>
        <v>3.67</v>
      </c>
      <c r="M6185" s="28" t="str">
        <f>IF(TRIM(PROPER('Base de datos cruda'!M6185))="High","Alto",IF(TRIM(PROPER('Base de datos cruda'!M6185))="Medium","Medio","Bajo"))</f>
        <v>Medio</v>
      </c>
      <c r="N6185" s="29">
        <v>97.99</v>
      </c>
      <c r="O6185" s="32">
        <f t="shared" si="1"/>
        <v>97.99</v>
      </c>
      <c r="P6185" s="33">
        <f t="shared" si="2"/>
        <v>7.83</v>
      </c>
      <c r="Q6185" s="34">
        <f t="shared" si="3"/>
        <v>3.140271493</v>
      </c>
      <c r="R6185" s="35" t="str">
        <f t="shared" si="4"/>
        <v>Alto</v>
      </c>
      <c r="S6185" s="35" t="str">
        <f>IF(O6185="","",IF(O6185&gt;AVERAGE('Base de datos limpia'!$O$2:$O$8001),"Alto","Normal"))
</f>
        <v>Alto</v>
      </c>
      <c r="T6185" s="35" t="str">
        <f t="shared" si="5"/>
        <v>Gamer intensivo</v>
      </c>
      <c r="U6185" s="35"/>
    </row>
    <row r="6186">
      <c r="A6186" s="28">
        <v>6185.0</v>
      </c>
      <c r="B6186" s="28">
        <v>20.0</v>
      </c>
      <c r="C6186" s="28" t="str">
        <f>TRIM(PROPER('Base de datos cruda'!C6186))</f>
        <v>Other</v>
      </c>
      <c r="D6186" s="28">
        <v>2.64</v>
      </c>
      <c r="E6186" s="28">
        <v>4.73</v>
      </c>
      <c r="F6186" s="28">
        <v>7.32</v>
      </c>
      <c r="G6186" s="28">
        <v>78.13</v>
      </c>
      <c r="H6186" s="28" t="str">
        <f>TRIM(PROPER('Base de datos cruda'!H6186))</f>
        <v>Fps</v>
      </c>
      <c r="I6186" s="28">
        <v>0.02</v>
      </c>
      <c r="J6186" s="28">
        <v>7.0</v>
      </c>
      <c r="K6186" s="28">
        <v>284.34</v>
      </c>
      <c r="L6186" s="28">
        <f>IF('Base de datos cruda'!L6186&lt;0,,'Base de datos cruda'!L6186)</f>
        <v>8.71</v>
      </c>
      <c r="M6186" s="28" t="str">
        <f>IF(TRIM(PROPER('Base de datos cruda'!M6186))="High","Alto",IF(TRIM(PROPER('Base de datos cruda'!M6186))="Medium","Medio","Bajo"))</f>
        <v>Medio</v>
      </c>
      <c r="N6186" s="29">
        <v>74.19</v>
      </c>
      <c r="O6186" s="32">
        <f t="shared" si="1"/>
        <v>74.19</v>
      </c>
      <c r="P6186" s="33">
        <f t="shared" si="2"/>
        <v>9.64</v>
      </c>
      <c r="Q6186" s="34">
        <f t="shared" si="3"/>
        <v>1.791666667</v>
      </c>
      <c r="R6186" s="35" t="str">
        <f t="shared" si="4"/>
        <v>Alto</v>
      </c>
      <c r="S6186" s="35" t="str">
        <f>IF(O6186="","",IF(O6186&gt;AVERAGE('Base de datos limpia'!$O$2:$O$8001),"Alto","Normal"))
</f>
        <v>Alto</v>
      </c>
      <c r="T6186" s="35" t="str">
        <f t="shared" si="5"/>
        <v>Gamer moderado</v>
      </c>
      <c r="U6186" s="35"/>
    </row>
    <row r="6187">
      <c r="A6187" s="28">
        <v>6186.0</v>
      </c>
      <c r="B6187" s="28">
        <v>19.0</v>
      </c>
      <c r="C6187" s="28" t="str">
        <f>TRIM(PROPER('Base de datos cruda'!C6187))</f>
        <v>Female</v>
      </c>
      <c r="D6187" s="28">
        <v>3.31</v>
      </c>
      <c r="E6187" s="28">
        <v>1.09</v>
      </c>
      <c r="F6187" s="28">
        <v>4.52</v>
      </c>
      <c r="G6187" s="28">
        <v>72.16</v>
      </c>
      <c r="H6187" s="28" t="str">
        <f>TRIM(PROPER('Base de datos cruda'!H6187))</f>
        <v>Fps</v>
      </c>
      <c r="I6187" s="28">
        <v>3.43</v>
      </c>
      <c r="J6187" s="28">
        <v>6.92</v>
      </c>
      <c r="K6187" s="28">
        <v>281.49</v>
      </c>
      <c r="L6187" s="28">
        <f>IF('Base de datos cruda'!L6187&lt;0,,'Base de datos cruda'!L6187)</f>
        <v>12.07</v>
      </c>
      <c r="M6187" s="28" t="str">
        <f>IF(TRIM(PROPER('Base de datos cruda'!M6187))="High","Alto",IF(TRIM(PROPER('Base de datos cruda'!M6187))="Medium","Medio","Bajo"))</f>
        <v>Medio</v>
      </c>
      <c r="N6187" s="29">
        <v>28.72</v>
      </c>
      <c r="O6187" s="32">
        <f t="shared" si="1"/>
        <v>28.72</v>
      </c>
      <c r="P6187" s="33">
        <f t="shared" si="2"/>
        <v>10.23</v>
      </c>
      <c r="Q6187" s="34">
        <f t="shared" si="3"/>
        <v>0.329305136</v>
      </c>
      <c r="R6187" s="35" t="str">
        <f t="shared" si="4"/>
        <v>Bajo</v>
      </c>
      <c r="S6187" s="35" t="str">
        <f>IF(O6187="","",IF(O6187&gt;AVERAGE('Base de datos limpia'!$O$2:$O$8001),"Alto","Normal"))
</f>
        <v>Normal</v>
      </c>
      <c r="T6187" s="35" t="str">
        <f t="shared" si="5"/>
        <v>Gamer casual</v>
      </c>
      <c r="U6187" s="35"/>
    </row>
    <row r="6188">
      <c r="A6188" s="28">
        <v>6187.0</v>
      </c>
      <c r="B6188" s="28">
        <v>22.0</v>
      </c>
      <c r="C6188" s="28" t="str">
        <f>TRIM(PROPER('Base de datos cruda'!C6188))</f>
        <v>Male</v>
      </c>
      <c r="D6188" s="28">
        <v>3.47</v>
      </c>
      <c r="E6188" s="28">
        <v>6.53</v>
      </c>
      <c r="F6188" s="28">
        <v>7.32</v>
      </c>
      <c r="G6188" s="28">
        <v>72.11</v>
      </c>
      <c r="H6188" s="28" t="str">
        <f>TRIM(PROPER('Base de datos cruda'!H6188))</f>
        <v>Casual</v>
      </c>
      <c r="I6188" s="28">
        <v>1.15</v>
      </c>
      <c r="J6188" s="28">
        <v>7.23</v>
      </c>
      <c r="K6188" s="28">
        <v>277.16</v>
      </c>
      <c r="L6188" s="28">
        <f>IF('Base de datos cruda'!L6188&lt;0,,'Base de datos cruda'!L6188)</f>
        <v>8.05</v>
      </c>
      <c r="M6188" s="28" t="str">
        <f>IF(TRIM(PROPER('Base de datos cruda'!M6188))="High","Alto",IF(TRIM(PROPER('Base de datos cruda'!M6188))="Medium","Medio","Bajo"))</f>
        <v>Medio</v>
      </c>
      <c r="N6188" s="29">
        <v>78.09</v>
      </c>
      <c r="O6188" s="32">
        <f t="shared" si="1"/>
        <v>78.09</v>
      </c>
      <c r="P6188" s="33">
        <f t="shared" si="2"/>
        <v>10.7</v>
      </c>
      <c r="Q6188" s="34">
        <f t="shared" si="3"/>
        <v>1.88184438</v>
      </c>
      <c r="R6188" s="35" t="str">
        <f t="shared" si="4"/>
        <v>Alto</v>
      </c>
      <c r="S6188" s="35" t="str">
        <f>IF(O6188="","",IF(O6188&gt;AVERAGE('Base de datos limpia'!$O$2:$O$8001),"Alto","Normal"))
</f>
        <v>Alto</v>
      </c>
      <c r="T6188" s="35" t="str">
        <f t="shared" si="5"/>
        <v>Gamer intensivo</v>
      </c>
      <c r="U6188" s="35"/>
    </row>
    <row r="6189">
      <c r="A6189" s="28">
        <v>6188.0</v>
      </c>
      <c r="B6189" s="28">
        <v>22.0</v>
      </c>
      <c r="C6189" s="28" t="str">
        <f>TRIM(PROPER('Base de datos cruda'!C6189))</f>
        <v>Male</v>
      </c>
      <c r="D6189" s="28">
        <v>3.29</v>
      </c>
      <c r="E6189" s="28">
        <v>2.1</v>
      </c>
      <c r="F6189" s="28">
        <v>6.27</v>
      </c>
      <c r="G6189" s="28">
        <v>95.89</v>
      </c>
      <c r="H6189" s="28" t="str">
        <f>TRIM(PROPER('Base de datos cruda'!H6189))</f>
        <v>Rpg</v>
      </c>
      <c r="I6189" s="28">
        <v>4.84</v>
      </c>
      <c r="J6189" s="28">
        <v>8.73</v>
      </c>
      <c r="K6189" s="28">
        <v>265.24</v>
      </c>
      <c r="L6189" s="28">
        <f>IF('Base de datos cruda'!L6189&lt;0,,'Base de datos cruda'!L6189)</f>
        <v>10.46</v>
      </c>
      <c r="M6189" s="28" t="str">
        <f>IF(TRIM(PROPER('Base de datos cruda'!M6189))="High","Alto",IF(TRIM(PROPER('Base de datos cruda'!M6189))="Medium","Medio","Bajo"))</f>
        <v>Medio</v>
      </c>
      <c r="N6189" s="29">
        <v>56.65</v>
      </c>
      <c r="O6189" s="32">
        <f t="shared" si="1"/>
        <v>56.65</v>
      </c>
      <c r="P6189" s="33">
        <f t="shared" si="2"/>
        <v>12.02</v>
      </c>
      <c r="Q6189" s="34">
        <f t="shared" si="3"/>
        <v>0.6382978723</v>
      </c>
      <c r="R6189" s="35" t="str">
        <f t="shared" si="4"/>
        <v>Medio</v>
      </c>
      <c r="S6189" s="35" t="str">
        <f>IF(O6189="","",IF(O6189&gt;AVERAGE('Base de datos limpia'!$O$2:$O$8001),"Alto","Normal"))
</f>
        <v>Normal</v>
      </c>
      <c r="T6189" s="35" t="str">
        <f t="shared" si="5"/>
        <v>Gamer casual</v>
      </c>
      <c r="U6189" s="35"/>
    </row>
    <row r="6190">
      <c r="A6190" s="28">
        <v>6189.0</v>
      </c>
      <c r="B6190" s="28">
        <v>24.0</v>
      </c>
      <c r="C6190" s="28" t="str">
        <f>TRIM(PROPER('Base de datos cruda'!C6190))</f>
        <v>Female</v>
      </c>
      <c r="D6190" s="28">
        <v>4.03</v>
      </c>
      <c r="E6190" s="28">
        <v>4.41</v>
      </c>
      <c r="F6190" s="28">
        <v>7.26</v>
      </c>
      <c r="G6190" s="28">
        <v>72.99</v>
      </c>
      <c r="H6190" s="28" t="str">
        <f>TRIM(PROPER('Base de datos cruda'!H6190))</f>
        <v>Fps</v>
      </c>
      <c r="I6190" s="28">
        <v>2.65</v>
      </c>
      <c r="J6190" s="28">
        <v>9.86</v>
      </c>
      <c r="K6190" s="28">
        <v>275.56</v>
      </c>
      <c r="L6190" s="28">
        <f>IF('Base de datos cruda'!L6190&lt;0,,'Base de datos cruda'!L6190)</f>
        <v>11.94</v>
      </c>
      <c r="M6190" s="28" t="str">
        <f>IF(TRIM(PROPER('Base de datos cruda'!M6190))="High","Alto",IF(TRIM(PROPER('Base de datos cruda'!M6190))="Medium","Medio","Bajo"))</f>
        <v>Medio</v>
      </c>
      <c r="N6190" s="29">
        <v>59.42</v>
      </c>
      <c r="O6190" s="32">
        <f t="shared" si="1"/>
        <v>59.42</v>
      </c>
      <c r="P6190" s="33">
        <f t="shared" si="2"/>
        <v>13.89</v>
      </c>
      <c r="Q6190" s="34">
        <f t="shared" si="3"/>
        <v>1.094292804</v>
      </c>
      <c r="R6190" s="35" t="str">
        <f t="shared" si="4"/>
        <v>Medio</v>
      </c>
      <c r="S6190" s="35" t="str">
        <f>IF(O6190="","",IF(O6190&gt;AVERAGE('Base de datos limpia'!$O$2:$O$8001),"Alto","Normal"))
</f>
        <v>Normal</v>
      </c>
      <c r="T6190" s="35" t="str">
        <f t="shared" si="5"/>
        <v>Gamer moderado</v>
      </c>
      <c r="U6190" s="35"/>
    </row>
    <row r="6191">
      <c r="A6191" s="28">
        <v>6190.0</v>
      </c>
      <c r="B6191" s="28">
        <v>24.0</v>
      </c>
      <c r="C6191" s="28" t="str">
        <f>TRIM(PROPER('Base de datos cruda'!C6191))</f>
        <v>Male</v>
      </c>
      <c r="D6191" s="28">
        <v>6.52</v>
      </c>
      <c r="E6191" s="28">
        <v>3.35</v>
      </c>
      <c r="F6191" s="28">
        <v>5.63</v>
      </c>
      <c r="G6191" s="28">
        <v>80.46</v>
      </c>
      <c r="H6191" s="28" t="str">
        <f>TRIM(PROPER('Base de datos cruda'!H6191))</f>
        <v>Fps</v>
      </c>
      <c r="I6191" s="28">
        <v>2.82</v>
      </c>
      <c r="J6191" s="28">
        <v>9.36</v>
      </c>
      <c r="K6191" s="28">
        <v>244.93</v>
      </c>
      <c r="L6191" s="28">
        <f>IF('Base de datos cruda'!L6191&lt;0,,'Base de datos cruda'!L6191)</f>
        <v>14.81</v>
      </c>
      <c r="M6191" s="28" t="str">
        <f>IF(TRIM(PROPER('Base de datos cruda'!M6191))="High","Alto",IF(TRIM(PROPER('Base de datos cruda'!M6191))="Medium","Medio","Bajo"))</f>
        <v>Bajo</v>
      </c>
      <c r="N6191" s="29">
        <v>27.02</v>
      </c>
      <c r="O6191" s="32">
        <f t="shared" si="1"/>
        <v>27.02</v>
      </c>
      <c r="P6191" s="33">
        <f t="shared" si="2"/>
        <v>15.88</v>
      </c>
      <c r="Q6191" s="34">
        <f t="shared" si="3"/>
        <v>0.513803681</v>
      </c>
      <c r="R6191" s="35" t="str">
        <f t="shared" si="4"/>
        <v>Bajo</v>
      </c>
      <c r="S6191" s="35" t="str">
        <f>IF(O6191="","",IF(O6191&gt;AVERAGE('Base de datos limpia'!$O$2:$O$8001),"Alto","Normal"))
</f>
        <v>Normal</v>
      </c>
      <c r="T6191" s="35" t="str">
        <f t="shared" si="5"/>
        <v>Gamer moderado</v>
      </c>
      <c r="U6191" s="35"/>
    </row>
    <row r="6192">
      <c r="A6192" s="28">
        <v>6191.0</v>
      </c>
      <c r="B6192" s="28">
        <v>20.0</v>
      </c>
      <c r="C6192" s="28" t="str">
        <f>TRIM(PROPER('Base de datos cruda'!C6192))</f>
        <v>Female</v>
      </c>
      <c r="D6192" s="28">
        <v>6.55</v>
      </c>
      <c r="E6192" s="28">
        <v>4.25</v>
      </c>
      <c r="F6192" s="28">
        <v>6.91</v>
      </c>
      <c r="G6192" s="28">
        <v>89.24</v>
      </c>
      <c r="H6192" s="28" t="str">
        <f>TRIM(PROPER('Base de datos cruda'!H6192))</f>
        <v>Casual</v>
      </c>
      <c r="I6192" s="28">
        <v>1.78</v>
      </c>
      <c r="J6192" s="28">
        <v>9.21</v>
      </c>
      <c r="K6192" s="28">
        <v>222.07</v>
      </c>
      <c r="L6192" s="28">
        <f>IF('Base de datos cruda'!L6192&lt;0,,'Base de datos cruda'!L6192)</f>
        <v>13.05</v>
      </c>
      <c r="M6192" s="28" t="str">
        <f>IF(TRIM(PROPER('Base de datos cruda'!M6192))="High","Alto",IF(TRIM(PROPER('Base de datos cruda'!M6192))="Medium","Medio","Bajo"))</f>
        <v>Bajo</v>
      </c>
      <c r="N6192" s="29">
        <v>40.94</v>
      </c>
      <c r="O6192" s="32">
        <f t="shared" si="1"/>
        <v>40.94</v>
      </c>
      <c r="P6192" s="33">
        <f t="shared" si="2"/>
        <v>15.76</v>
      </c>
      <c r="Q6192" s="34">
        <f t="shared" si="3"/>
        <v>0.6488549618</v>
      </c>
      <c r="R6192" s="35" t="str">
        <f t="shared" si="4"/>
        <v>Bajo</v>
      </c>
      <c r="S6192" s="35" t="str">
        <f>IF(O6192="","",IF(O6192&gt;AVERAGE('Base de datos limpia'!$O$2:$O$8001),"Alto","Normal"))
</f>
        <v>Normal</v>
      </c>
      <c r="T6192" s="35" t="str">
        <f t="shared" si="5"/>
        <v>Gamer moderado</v>
      </c>
      <c r="U6192" s="35"/>
    </row>
    <row r="6193">
      <c r="A6193" s="28">
        <v>6192.0</v>
      </c>
      <c r="B6193" s="28">
        <v>23.0</v>
      </c>
      <c r="C6193" s="28" t="str">
        <f>TRIM(PROPER('Base de datos cruda'!C6193))</f>
        <v>Female</v>
      </c>
      <c r="D6193" s="28">
        <v>6.39</v>
      </c>
      <c r="E6193" s="28">
        <v>5.43</v>
      </c>
      <c r="F6193" s="28">
        <v>6.12</v>
      </c>
      <c r="G6193" s="28">
        <v>68.38</v>
      </c>
      <c r="H6193" s="28" t="str">
        <f>TRIM(PROPER('Base de datos cruda'!H6193))</f>
        <v>Rpg</v>
      </c>
      <c r="I6193" s="28">
        <v>2.68</v>
      </c>
      <c r="J6193" s="28">
        <v>8.91</v>
      </c>
      <c r="K6193" s="28">
        <v>218.62</v>
      </c>
      <c r="L6193" s="28">
        <f>IF('Base de datos cruda'!L6193&lt;0,,'Base de datos cruda'!L6193)</f>
        <v>12.01</v>
      </c>
      <c r="M6193" s="28" t="str">
        <f>IF(TRIM(PROPER('Base de datos cruda'!M6193))="High","Alto",IF(TRIM(PROPER('Base de datos cruda'!M6193))="Medium","Medio","Bajo"))</f>
        <v>Bajo</v>
      </c>
      <c r="N6193" s="29">
        <v>37.34</v>
      </c>
      <c r="O6193" s="32">
        <f t="shared" si="1"/>
        <v>37.34</v>
      </c>
      <c r="P6193" s="33">
        <f t="shared" si="2"/>
        <v>15.3</v>
      </c>
      <c r="Q6193" s="34">
        <f t="shared" si="3"/>
        <v>0.8497652582</v>
      </c>
      <c r="R6193" s="35" t="str">
        <f t="shared" si="4"/>
        <v>Bajo</v>
      </c>
      <c r="S6193" s="35" t="str">
        <f>IF(O6193="","",IF(O6193&gt;AVERAGE('Base de datos limpia'!$O$2:$O$8001),"Alto","Normal"))
</f>
        <v>Normal</v>
      </c>
      <c r="T6193" s="35" t="str">
        <f t="shared" si="5"/>
        <v>Gamer moderado</v>
      </c>
      <c r="U6193" s="35"/>
    </row>
    <row r="6194">
      <c r="A6194" s="28">
        <v>6193.0</v>
      </c>
      <c r="B6194" s="28">
        <v>16.0</v>
      </c>
      <c r="C6194" s="28" t="str">
        <f>TRIM(PROPER('Base de datos cruda'!C6194))</f>
        <v>Female</v>
      </c>
      <c r="D6194" s="28">
        <v>0.81</v>
      </c>
      <c r="E6194" s="28">
        <v>4.23</v>
      </c>
      <c r="F6194" s="28">
        <v>6.79</v>
      </c>
      <c r="G6194" s="28">
        <v>70.15</v>
      </c>
      <c r="H6194" s="28" t="str">
        <f>TRIM(PROPER('Base de datos cruda'!H6194))</f>
        <v>Casual</v>
      </c>
      <c r="I6194" s="28">
        <v>3.75</v>
      </c>
      <c r="J6194" s="28">
        <v>5.66</v>
      </c>
      <c r="K6194" s="28">
        <v>305.75</v>
      </c>
      <c r="L6194" s="28">
        <f>IF('Base de datos cruda'!L6194&lt;0,,'Base de datos cruda'!L6194)</f>
        <v>2.45</v>
      </c>
      <c r="M6194" s="28" t="str">
        <f>IF(TRIM(PROPER('Base de datos cruda'!M6194))="High","Alto",IF(TRIM(PROPER('Base de datos cruda'!M6194))="Medium","Medio","Bajo"))</f>
        <v>Medio</v>
      </c>
      <c r="N6194" s="29">
        <v>82.83</v>
      </c>
      <c r="O6194" s="32">
        <f t="shared" si="1"/>
        <v>82.83</v>
      </c>
      <c r="P6194" s="33">
        <f t="shared" si="2"/>
        <v>6.47</v>
      </c>
      <c r="Q6194" s="34">
        <f t="shared" si="3"/>
        <v>5.222222222</v>
      </c>
      <c r="R6194" s="35" t="str">
        <f t="shared" si="4"/>
        <v>Alto</v>
      </c>
      <c r="S6194" s="35" t="str">
        <f>IF(O6194="","",IF(O6194&gt;AVERAGE('Base de datos limpia'!$O$2:$O$8001),"Alto","Normal"))
</f>
        <v>Alto</v>
      </c>
      <c r="T6194" s="35" t="str">
        <f t="shared" si="5"/>
        <v>Gamer moderado</v>
      </c>
      <c r="U6194" s="35"/>
    </row>
    <row r="6195">
      <c r="A6195" s="28">
        <v>6194.0</v>
      </c>
      <c r="B6195" s="28">
        <v>24.0</v>
      </c>
      <c r="C6195" s="28" t="str">
        <f>TRIM(PROPER('Base de datos cruda'!C6195))</f>
        <v>Female</v>
      </c>
      <c r="D6195" s="28">
        <v>6.4</v>
      </c>
      <c r="E6195" s="28">
        <v>5.97</v>
      </c>
      <c r="F6195" s="28">
        <v>4.74</v>
      </c>
      <c r="G6195" s="28">
        <v>74.32</v>
      </c>
      <c r="H6195" s="28" t="str">
        <f>TRIM(PROPER('Base de datos cruda'!H6195))</f>
        <v>Fps</v>
      </c>
      <c r="I6195" s="28">
        <v>2.81</v>
      </c>
      <c r="J6195" s="28">
        <v>11.01</v>
      </c>
      <c r="K6195" s="28">
        <v>255.51</v>
      </c>
      <c r="L6195" s="28">
        <f>IF('Base de datos cruda'!L6195&lt;0,,'Base de datos cruda'!L6195)</f>
        <v>14.75</v>
      </c>
      <c r="M6195" s="28" t="str">
        <f>IF(TRIM(PROPER('Base de datos cruda'!M6195))="High","Alto",IF(TRIM(PROPER('Base de datos cruda'!M6195))="Medium","Medio","Bajo"))</f>
        <v>Bajo</v>
      </c>
      <c r="N6195" s="29">
        <v>36.05</v>
      </c>
      <c r="O6195" s="32">
        <f t="shared" si="1"/>
        <v>36.05</v>
      </c>
      <c r="P6195" s="33">
        <f t="shared" si="2"/>
        <v>17.41</v>
      </c>
      <c r="Q6195" s="34">
        <f t="shared" si="3"/>
        <v>0.9328125</v>
      </c>
      <c r="R6195" s="35" t="str">
        <f t="shared" si="4"/>
        <v>Bajo</v>
      </c>
      <c r="S6195" s="35" t="str">
        <f>IF(O6195="","",IF(O6195&gt;AVERAGE('Base de datos limpia'!$O$2:$O$8001),"Alto","Normal"))
</f>
        <v>Normal</v>
      </c>
      <c r="T6195" s="35" t="str">
        <f t="shared" si="5"/>
        <v>Gamer moderado</v>
      </c>
      <c r="U6195" s="35"/>
    </row>
    <row r="6196">
      <c r="A6196" s="28">
        <v>6195.0</v>
      </c>
      <c r="B6196" s="28">
        <v>23.0</v>
      </c>
      <c r="C6196" s="28" t="str">
        <f>TRIM(PROPER('Base de datos cruda'!C6196))</f>
        <v>Female</v>
      </c>
      <c r="D6196" s="28">
        <v>0.96</v>
      </c>
      <c r="E6196" s="28">
        <v>3.15</v>
      </c>
      <c r="F6196" s="28">
        <v>5.98</v>
      </c>
      <c r="G6196" s="28">
        <v>86.17</v>
      </c>
      <c r="H6196" s="28" t="str">
        <f>TRIM(PROPER('Base de datos cruda'!H6196))</f>
        <v>Casual</v>
      </c>
      <c r="I6196" s="28">
        <v>3.21</v>
      </c>
      <c r="J6196" s="28">
        <v>2.18</v>
      </c>
      <c r="K6196" s="28">
        <v>335.66</v>
      </c>
      <c r="L6196" s="28">
        <f>IF('Base de datos cruda'!L6196&lt;0,,'Base de datos cruda'!L6196)</f>
        <v>1.69</v>
      </c>
      <c r="M6196" s="28" t="str">
        <f>IF(TRIM(PROPER('Base de datos cruda'!M6196))="High","Alto",IF(TRIM(PROPER('Base de datos cruda'!M6196))="Medium","Medio","Bajo"))</f>
        <v>Medio</v>
      </c>
      <c r="N6196" s="29">
        <v>60.52</v>
      </c>
      <c r="O6196" s="32">
        <f t="shared" si="1"/>
        <v>60.52</v>
      </c>
      <c r="P6196" s="33">
        <f t="shared" si="2"/>
        <v>3.14</v>
      </c>
      <c r="Q6196" s="34">
        <f t="shared" si="3"/>
        <v>3.28125</v>
      </c>
      <c r="R6196" s="35" t="str">
        <f t="shared" si="4"/>
        <v>Medio</v>
      </c>
      <c r="S6196" s="35" t="str">
        <f>IF(O6196="","",IF(O6196&gt;AVERAGE('Base de datos limpia'!$O$2:$O$8001),"Alto","Normal"))
</f>
        <v>Normal</v>
      </c>
      <c r="T6196" s="35" t="str">
        <f t="shared" si="5"/>
        <v>Gamer moderado</v>
      </c>
      <c r="U6196" s="35"/>
    </row>
    <row r="6197">
      <c r="A6197" s="28">
        <v>6196.0</v>
      </c>
      <c r="B6197" s="28">
        <v>21.0</v>
      </c>
      <c r="C6197" s="28" t="str">
        <f>TRIM(PROPER('Base de datos cruda'!C6197))</f>
        <v>Female</v>
      </c>
      <c r="D6197" s="28">
        <v>1.0</v>
      </c>
      <c r="E6197" s="28">
        <v>6.72</v>
      </c>
      <c r="F6197" s="28">
        <v>5.87</v>
      </c>
      <c r="G6197" s="28">
        <v>92.7</v>
      </c>
      <c r="H6197" s="28" t="str">
        <f>TRIM(PROPER('Base de datos cruda'!H6197))</f>
        <v>Rpg</v>
      </c>
      <c r="I6197" s="28">
        <v>2.36</v>
      </c>
      <c r="J6197" s="28">
        <v>2.44</v>
      </c>
      <c r="K6197" s="28">
        <v>289.79</v>
      </c>
      <c r="L6197" s="28">
        <f>IF('Base de datos cruda'!L6197&lt;0,,'Base de datos cruda'!L6197)</f>
        <v>0.42</v>
      </c>
      <c r="M6197" s="28" t="str">
        <f>IF(TRIM(PROPER('Base de datos cruda'!M6197))="High","Alto",IF(TRIM(PROPER('Base de datos cruda'!M6197))="Medium","Medio","Bajo"))</f>
        <v>Medio</v>
      </c>
      <c r="N6197" s="29">
        <v>94.49</v>
      </c>
      <c r="O6197" s="32">
        <f t="shared" si="1"/>
        <v>94.49</v>
      </c>
      <c r="P6197" s="33">
        <f t="shared" si="2"/>
        <v>3.44</v>
      </c>
      <c r="Q6197" s="34">
        <f t="shared" si="3"/>
        <v>6.72</v>
      </c>
      <c r="R6197" s="35" t="str">
        <f t="shared" si="4"/>
        <v>Alto</v>
      </c>
      <c r="S6197" s="35" t="str">
        <f>IF(O6197="","",IF(O6197&gt;AVERAGE('Base de datos limpia'!$O$2:$O$8001),"Alto","Normal"))
</f>
        <v>Alto</v>
      </c>
      <c r="T6197" s="35" t="str">
        <f t="shared" si="5"/>
        <v>Gamer intensivo</v>
      </c>
      <c r="U6197" s="35"/>
    </row>
    <row r="6198">
      <c r="A6198" s="28">
        <v>6197.0</v>
      </c>
      <c r="B6198" s="28">
        <v>18.0</v>
      </c>
      <c r="C6198" s="28" t="str">
        <f>TRIM(PROPER('Base de datos cruda'!C6198))</f>
        <v>Female</v>
      </c>
      <c r="D6198" s="28">
        <v>7.58</v>
      </c>
      <c r="E6198" s="28">
        <v>8.68</v>
      </c>
      <c r="F6198" s="28">
        <v>7.68</v>
      </c>
      <c r="G6198" s="28">
        <v>81.87</v>
      </c>
      <c r="H6198" s="28" t="str">
        <f>TRIM(PROPER('Base de datos cruda'!H6198))</f>
        <v>Rpg</v>
      </c>
      <c r="I6198" s="28">
        <v>3.58</v>
      </c>
      <c r="J6198" s="28">
        <v>11.81</v>
      </c>
      <c r="K6198" s="28">
        <v>245.3</v>
      </c>
      <c r="L6198" s="28">
        <f>IF('Base de datos cruda'!L6198&lt;0,,'Base de datos cruda'!L6198)</f>
        <v>16.86</v>
      </c>
      <c r="M6198" s="28" t="str">
        <f>IF(TRIM(PROPER('Base de datos cruda'!M6198))="High","Alto",IF(TRIM(PROPER('Base de datos cruda'!M6198))="Medium","Medio","Bajo"))</f>
        <v>Bajo</v>
      </c>
      <c r="N6198" s="29">
        <v>69.4991892402821</v>
      </c>
      <c r="O6198" s="32">
        <f t="shared" si="1"/>
        <v>69.49918924</v>
      </c>
      <c r="P6198" s="33">
        <f t="shared" si="2"/>
        <v>19.39</v>
      </c>
      <c r="Q6198" s="34">
        <f t="shared" si="3"/>
        <v>1.145118734</v>
      </c>
      <c r="R6198" s="35" t="str">
        <f t="shared" si="4"/>
        <v>Medio</v>
      </c>
      <c r="S6198" s="35" t="str">
        <f>IF(O6198="","",IF(O6198&gt;AVERAGE('Base de datos limpia'!$O$2:$O$8001),"Alto","Normal"))
</f>
        <v>Alto</v>
      </c>
      <c r="T6198" s="35" t="str">
        <f t="shared" si="5"/>
        <v>Gamer intensivo</v>
      </c>
      <c r="U6198" s="35"/>
    </row>
    <row r="6199">
      <c r="A6199" s="28">
        <v>6198.0</v>
      </c>
      <c r="B6199" s="28">
        <v>18.0</v>
      </c>
      <c r="C6199" s="28" t="str">
        <f>TRIM(PROPER('Base de datos cruda'!C6199))</f>
        <v>Female</v>
      </c>
      <c r="D6199" s="28">
        <v>6.56</v>
      </c>
      <c r="E6199" s="28">
        <v>3.02</v>
      </c>
      <c r="F6199" s="28">
        <v>7.53</v>
      </c>
      <c r="G6199" s="28">
        <v>65.32</v>
      </c>
      <c r="H6199" s="28" t="str">
        <f>TRIM(PROPER('Base de datos cruda'!H6199))</f>
        <v>Rpg</v>
      </c>
      <c r="I6199" s="28">
        <v>4.5</v>
      </c>
      <c r="J6199" s="28">
        <v>8.93</v>
      </c>
      <c r="K6199" s="28">
        <v>252.9</v>
      </c>
      <c r="L6199" s="28">
        <f>IF('Base de datos cruda'!L6199&lt;0,,'Base de datos cruda'!L6199)</f>
        <v>13.03</v>
      </c>
      <c r="M6199" s="28" t="str">
        <f>IF(TRIM(PROPER('Base de datos cruda'!M6199))="High","Alto",IF(TRIM(PROPER('Base de datos cruda'!M6199))="Medium","Medio","Bajo"))</f>
        <v>Bajo</v>
      </c>
      <c r="N6199" s="29">
        <v>28.44</v>
      </c>
      <c r="O6199" s="32">
        <f t="shared" si="1"/>
        <v>28.44</v>
      </c>
      <c r="P6199" s="33">
        <f t="shared" si="2"/>
        <v>15.49</v>
      </c>
      <c r="Q6199" s="34">
        <f t="shared" si="3"/>
        <v>0.4603658537</v>
      </c>
      <c r="R6199" s="35" t="str">
        <f t="shared" si="4"/>
        <v>Bajo</v>
      </c>
      <c r="S6199" s="35" t="str">
        <f>IF(O6199="","",IF(O6199&gt;AVERAGE('Base de datos limpia'!$O$2:$O$8001),"Alto","Normal"))
</f>
        <v>Normal</v>
      </c>
      <c r="T6199" s="35" t="str">
        <f t="shared" si="5"/>
        <v>Gamer moderado</v>
      </c>
      <c r="U6199" s="35"/>
    </row>
    <row r="6200">
      <c r="A6200" s="28">
        <v>6199.0</v>
      </c>
      <c r="B6200" s="28">
        <v>23.0</v>
      </c>
      <c r="C6200" s="28" t="str">
        <f>TRIM(PROPER('Base de datos cruda'!C6200))</f>
        <v>Male</v>
      </c>
      <c r="D6200" s="28">
        <v>4.42</v>
      </c>
      <c r="E6200" s="28">
        <v>5.57</v>
      </c>
      <c r="F6200" s="28">
        <v>8.54</v>
      </c>
      <c r="G6200" s="28">
        <v>77.85</v>
      </c>
      <c r="H6200" s="28" t="str">
        <f>TRIM(PROPER('Base de datos cruda'!H6200))</f>
        <v>Rpg</v>
      </c>
      <c r="I6200" s="28">
        <v>0.26</v>
      </c>
      <c r="J6200" s="28">
        <v>5.88</v>
      </c>
      <c r="K6200" s="28">
        <v>261.13</v>
      </c>
      <c r="L6200" s="28">
        <f>IF('Base de datos cruda'!L6200&lt;0,,'Base de datos cruda'!L6200)</f>
        <v>10.68</v>
      </c>
      <c r="M6200" s="28" t="str">
        <f>IF(TRIM(PROPER('Base de datos cruda'!M6200))="High","Alto",IF(TRIM(PROPER('Base de datos cruda'!M6200))="Medium","Medio","Bajo"))</f>
        <v>Medio</v>
      </c>
      <c r="N6200" s="29">
        <v>72.92</v>
      </c>
      <c r="O6200" s="32">
        <f t="shared" si="1"/>
        <v>72.92</v>
      </c>
      <c r="P6200" s="33">
        <f t="shared" si="2"/>
        <v>10.3</v>
      </c>
      <c r="Q6200" s="34">
        <f t="shared" si="3"/>
        <v>1.260180995</v>
      </c>
      <c r="R6200" s="35" t="str">
        <f t="shared" si="4"/>
        <v>Alto</v>
      </c>
      <c r="S6200" s="35" t="str">
        <f>IF(O6200="","",IF(O6200&gt;AVERAGE('Base de datos limpia'!$O$2:$O$8001),"Alto","Normal"))
</f>
        <v>Alto</v>
      </c>
      <c r="T6200" s="35" t="str">
        <f t="shared" si="5"/>
        <v>Gamer moderado</v>
      </c>
      <c r="U6200" s="35"/>
    </row>
    <row r="6201">
      <c r="A6201" s="28">
        <v>6200.0</v>
      </c>
      <c r="B6201" s="28">
        <v>20.0</v>
      </c>
      <c r="C6201" s="28" t="str">
        <f>TRIM(PROPER('Base de datos cruda'!C6201))</f>
        <v>Male</v>
      </c>
      <c r="D6201" s="28">
        <v>7.0</v>
      </c>
      <c r="E6201" s="28">
        <v>6.84</v>
      </c>
      <c r="F6201" s="28">
        <v>7.16</v>
      </c>
      <c r="G6201" s="28">
        <v>65.11</v>
      </c>
      <c r="H6201" s="28" t="str">
        <f>TRIM(PROPER('Base de datos cruda'!H6201))</f>
        <v>Rpg</v>
      </c>
      <c r="I6201" s="28">
        <v>0.54</v>
      </c>
      <c r="J6201" s="28">
        <v>10.07</v>
      </c>
      <c r="K6201" s="28">
        <v>254.83</v>
      </c>
      <c r="L6201" s="28">
        <f>IF('Base de datos cruda'!L6201&lt;0,,'Base de datos cruda'!L6201)</f>
        <v>14.75</v>
      </c>
      <c r="M6201" s="28" t="str">
        <f>IF(TRIM(PROPER('Base de datos cruda'!M6201))="High","Alto",IF(TRIM(PROPER('Base de datos cruda'!M6201))="Medium","Medio","Bajo"))</f>
        <v>Bajo</v>
      </c>
      <c r="N6201" s="29">
        <v>53.19</v>
      </c>
      <c r="O6201" s="32">
        <f t="shared" si="1"/>
        <v>53.19</v>
      </c>
      <c r="P6201" s="33">
        <f t="shared" si="2"/>
        <v>17.07</v>
      </c>
      <c r="Q6201" s="34">
        <f t="shared" si="3"/>
        <v>0.9771428571</v>
      </c>
      <c r="R6201" s="35" t="str">
        <f t="shared" si="4"/>
        <v>Medio</v>
      </c>
      <c r="S6201" s="35" t="str">
        <f>IF(O6201="","",IF(O6201&gt;AVERAGE('Base de datos limpia'!$O$2:$O$8001),"Alto","Normal"))
</f>
        <v>Normal</v>
      </c>
      <c r="T6201" s="35" t="str">
        <f t="shared" si="5"/>
        <v>Gamer intensivo</v>
      </c>
      <c r="U6201" s="35"/>
    </row>
    <row r="6202">
      <c r="A6202" s="28">
        <v>6201.0</v>
      </c>
      <c r="B6202" s="28">
        <v>22.0</v>
      </c>
      <c r="C6202" s="28" t="str">
        <f>TRIM(PROPER('Base de datos cruda'!C6202))</f>
        <v>Male</v>
      </c>
      <c r="D6202" s="28">
        <v>7.91</v>
      </c>
      <c r="E6202" s="28">
        <v>6.08</v>
      </c>
      <c r="F6202" s="28">
        <v>5.57</v>
      </c>
      <c r="G6202" s="28">
        <v>63.53</v>
      </c>
      <c r="H6202" s="28" t="str">
        <f>TRIM(PROPER('Base de datos cruda'!H6202))</f>
        <v>Fps</v>
      </c>
      <c r="I6202" s="28">
        <v>3.43</v>
      </c>
      <c r="J6202" s="28">
        <v>13.3</v>
      </c>
      <c r="K6202" s="28">
        <v>229.75</v>
      </c>
      <c r="L6202" s="28">
        <f>IF('Base de datos cruda'!L6202&lt;0,,'Base de datos cruda'!L6202)</f>
        <v>20.2</v>
      </c>
      <c r="M6202" s="28" t="str">
        <f>IF(TRIM(PROPER('Base de datos cruda'!M6202))="High","Alto",IF(TRIM(PROPER('Base de datos cruda'!M6202))="Medium","Medio","Bajo"))</f>
        <v>Bajo</v>
      </c>
      <c r="N6202" s="29">
        <v>35.37</v>
      </c>
      <c r="O6202" s="32">
        <f t="shared" si="1"/>
        <v>35.37</v>
      </c>
      <c r="P6202" s="33">
        <f t="shared" si="2"/>
        <v>21.21</v>
      </c>
      <c r="Q6202" s="34">
        <f t="shared" si="3"/>
        <v>0.7686472819</v>
      </c>
      <c r="R6202" s="35" t="str">
        <f t="shared" si="4"/>
        <v>Bajo</v>
      </c>
      <c r="S6202" s="35" t="str">
        <f>IF(O6202="","",IF(O6202&gt;AVERAGE('Base de datos limpia'!$O$2:$O$8001),"Alto","Normal"))
</f>
        <v>Normal</v>
      </c>
      <c r="T6202" s="35" t="str">
        <f t="shared" si="5"/>
        <v>Gamer intensivo</v>
      </c>
      <c r="U6202" s="35"/>
    </row>
    <row r="6203">
      <c r="A6203" s="28">
        <v>6202.0</v>
      </c>
      <c r="B6203" s="28">
        <v>20.0</v>
      </c>
      <c r="C6203" s="28" t="str">
        <f>TRIM(PROPER('Base de datos cruda'!C6203))</f>
        <v>Female</v>
      </c>
      <c r="D6203" s="28">
        <v>4.89</v>
      </c>
      <c r="E6203" s="28">
        <v>4.29</v>
      </c>
      <c r="F6203" s="28">
        <v>7.92</v>
      </c>
      <c r="G6203" s="28">
        <v>83.58</v>
      </c>
      <c r="H6203" s="28" t="str">
        <f>TRIM(PROPER('Base de datos cruda'!H6203))</f>
        <v>Casual</v>
      </c>
      <c r="I6203" s="28">
        <v>1.89</v>
      </c>
      <c r="J6203" s="28">
        <v>7.72</v>
      </c>
      <c r="K6203" s="28">
        <v>259.05</v>
      </c>
      <c r="L6203" s="28">
        <f>IF('Base de datos cruda'!L6203&lt;0,,'Base de datos cruda'!L6203)</f>
        <v>11.65</v>
      </c>
      <c r="M6203" s="28" t="str">
        <f>IF(TRIM(PROPER('Base de datos cruda'!M6203))="High","Alto",IF(TRIM(PROPER('Base de datos cruda'!M6203))="Medium","Medio","Bajo"))</f>
        <v>Medio</v>
      </c>
      <c r="N6203" s="29">
        <v>64.44</v>
      </c>
      <c r="O6203" s="32">
        <f t="shared" si="1"/>
        <v>64.44</v>
      </c>
      <c r="P6203" s="33">
        <f t="shared" si="2"/>
        <v>12.61</v>
      </c>
      <c r="Q6203" s="34">
        <f t="shared" si="3"/>
        <v>0.8773006135</v>
      </c>
      <c r="R6203" s="35" t="str">
        <f t="shared" si="4"/>
        <v>Medio</v>
      </c>
      <c r="S6203" s="35" t="str">
        <f>IF(O6203="","",IF(O6203&gt;AVERAGE('Base de datos limpia'!$O$2:$O$8001),"Alto","Normal"))
</f>
        <v>Normal</v>
      </c>
      <c r="T6203" s="35" t="str">
        <f t="shared" si="5"/>
        <v>Gamer moderado</v>
      </c>
      <c r="U6203" s="35"/>
    </row>
    <row r="6204">
      <c r="A6204" s="28">
        <v>6203.0</v>
      </c>
      <c r="B6204" s="28">
        <v>23.0</v>
      </c>
      <c r="C6204" s="28" t="str">
        <f>TRIM(PROPER('Base de datos cruda'!C6204))</f>
        <v>Female</v>
      </c>
      <c r="D6204" s="28">
        <v>4.9</v>
      </c>
      <c r="E6204" s="28">
        <v>6.78</v>
      </c>
      <c r="F6204" s="28">
        <v>6.48</v>
      </c>
      <c r="G6204" s="28">
        <v>98.25</v>
      </c>
      <c r="H6204" s="28" t="str">
        <f>TRIM(PROPER('Base de datos cruda'!H6204))</f>
        <v>Casual</v>
      </c>
      <c r="I6204" s="28">
        <v>1.41</v>
      </c>
      <c r="J6204" s="28">
        <v>9.38</v>
      </c>
      <c r="K6204" s="28">
        <v>243.4</v>
      </c>
      <c r="L6204" s="28">
        <f>IF('Base de datos cruda'!L6204&lt;0,,'Base de datos cruda'!L6204)</f>
        <v>11.05</v>
      </c>
      <c r="M6204" s="28" t="str">
        <f>IF(TRIM(PROPER('Base de datos cruda'!M6204))="High","Alto",IF(TRIM(PROPER('Base de datos cruda'!M6204))="Medium","Medio","Bajo"))</f>
        <v>Medio</v>
      </c>
      <c r="N6204" s="29">
        <v>74.18</v>
      </c>
      <c r="O6204" s="32">
        <f t="shared" si="1"/>
        <v>74.18</v>
      </c>
      <c r="P6204" s="33">
        <f t="shared" si="2"/>
        <v>14.28</v>
      </c>
      <c r="Q6204" s="34">
        <f t="shared" si="3"/>
        <v>1.383673469</v>
      </c>
      <c r="R6204" s="35" t="str">
        <f t="shared" si="4"/>
        <v>Alto</v>
      </c>
      <c r="S6204" s="35" t="str">
        <f>IF(O6204="","",IF(O6204&gt;AVERAGE('Base de datos limpia'!$O$2:$O$8001),"Alto","Normal"))
</f>
        <v>Alto</v>
      </c>
      <c r="T6204" s="35" t="str">
        <f t="shared" si="5"/>
        <v>Gamer intensivo</v>
      </c>
      <c r="U6204" s="35"/>
    </row>
    <row r="6205">
      <c r="A6205" s="28">
        <v>6204.0</v>
      </c>
      <c r="B6205" s="28">
        <v>19.0</v>
      </c>
      <c r="C6205" s="28" t="str">
        <f>TRIM(PROPER('Base de datos cruda'!C6205))</f>
        <v>Male</v>
      </c>
      <c r="D6205" s="28">
        <v>6.04</v>
      </c>
      <c r="E6205" s="28">
        <v>1.25</v>
      </c>
      <c r="F6205" s="28">
        <v>4.97</v>
      </c>
      <c r="G6205" s="28">
        <v>93.5</v>
      </c>
      <c r="H6205" s="28" t="str">
        <f>TRIM(PROPER('Base de datos cruda'!H6205))</f>
        <v>Rpg</v>
      </c>
      <c r="I6205" s="28">
        <v>0.89</v>
      </c>
      <c r="J6205" s="28">
        <v>11.54</v>
      </c>
      <c r="K6205" s="28">
        <v>248.54</v>
      </c>
      <c r="L6205" s="28">
        <f>IF('Base de datos cruda'!L6205&lt;0,,'Base de datos cruda'!L6205)</f>
        <v>14.5</v>
      </c>
      <c r="M6205" s="28" t="str">
        <f>IF(TRIM(PROPER('Base de datos cruda'!M6205))="High","Alto",IF(TRIM(PROPER('Base de datos cruda'!M6205))="Medium","Medio","Bajo"))</f>
        <v>Bajo</v>
      </c>
      <c r="N6205" s="29">
        <v>22.3</v>
      </c>
      <c r="O6205" s="32">
        <f t="shared" si="1"/>
        <v>22.3</v>
      </c>
      <c r="P6205" s="33">
        <f t="shared" si="2"/>
        <v>17.58</v>
      </c>
      <c r="Q6205" s="34">
        <f t="shared" si="3"/>
        <v>0.2069536424</v>
      </c>
      <c r="R6205" s="35" t="str">
        <f t="shared" si="4"/>
        <v>Bajo</v>
      </c>
      <c r="S6205" s="35" t="str">
        <f>IF(O6205="","",IF(O6205&gt;AVERAGE('Base de datos limpia'!$O$2:$O$8001),"Alto","Normal"))
</f>
        <v>Normal</v>
      </c>
      <c r="T6205" s="35" t="str">
        <f t="shared" si="5"/>
        <v>Gamer casual</v>
      </c>
      <c r="U6205" s="35"/>
    </row>
    <row r="6206">
      <c r="A6206" s="28">
        <v>6205.0</v>
      </c>
      <c r="B6206" s="28">
        <v>17.0</v>
      </c>
      <c r="C6206" s="28" t="str">
        <f>TRIM(PROPER('Base de datos cruda'!C6206))</f>
        <v>Male</v>
      </c>
      <c r="D6206" s="28">
        <v>1.86</v>
      </c>
      <c r="E6206" s="28">
        <v>4.33</v>
      </c>
      <c r="F6206" s="28">
        <v>7.74</v>
      </c>
      <c r="G6206" s="28">
        <v>90.98</v>
      </c>
      <c r="H6206" s="28" t="str">
        <f>TRIM(PROPER('Base de datos cruda'!H6206))</f>
        <v>Fps</v>
      </c>
      <c r="I6206" s="28">
        <v>2.86</v>
      </c>
      <c r="J6206" s="28">
        <v>3.71</v>
      </c>
      <c r="K6206" s="28">
        <v>298.09</v>
      </c>
      <c r="L6206" s="28">
        <f>IF('Base de datos cruda'!L6206&lt;0,,'Base de datos cruda'!L6206)</f>
        <v>4.37</v>
      </c>
      <c r="M6206" s="28" t="str">
        <f>IF(TRIM(PROPER('Base de datos cruda'!M6206))="High","Alto",IF(TRIM(PROPER('Base de datos cruda'!M6206))="Medium","Medio","Bajo"))</f>
        <v>Medio</v>
      </c>
      <c r="N6206" s="29">
        <v>86.45</v>
      </c>
      <c r="O6206" s="32">
        <f t="shared" si="1"/>
        <v>86.45</v>
      </c>
      <c r="P6206" s="33">
        <f t="shared" si="2"/>
        <v>5.57</v>
      </c>
      <c r="Q6206" s="34">
        <f t="shared" si="3"/>
        <v>2.327956989</v>
      </c>
      <c r="R6206" s="35" t="str">
        <f t="shared" si="4"/>
        <v>Alto</v>
      </c>
      <c r="S6206" s="35" t="str">
        <f>IF(O6206="","",IF(O6206&gt;AVERAGE('Base de datos limpia'!$O$2:$O$8001),"Alto","Normal"))
</f>
        <v>Alto</v>
      </c>
      <c r="T6206" s="35" t="str">
        <f t="shared" si="5"/>
        <v>Gamer moderado</v>
      </c>
      <c r="U6206" s="35"/>
    </row>
    <row r="6207">
      <c r="A6207" s="28">
        <v>6206.0</v>
      </c>
      <c r="B6207" s="28">
        <v>18.0</v>
      </c>
      <c r="C6207" s="28" t="str">
        <f>TRIM(PROPER('Base de datos cruda'!C6207))</f>
        <v>Male</v>
      </c>
      <c r="D6207" s="28">
        <v>1.34</v>
      </c>
      <c r="E6207" s="28">
        <v>5.79</v>
      </c>
      <c r="F6207" s="28">
        <v>4.66</v>
      </c>
      <c r="G6207" s="28">
        <v>89.08</v>
      </c>
      <c r="H6207" s="28" t="str">
        <f>TRIM(PROPER('Base de datos cruda'!H6207))</f>
        <v>Fps</v>
      </c>
      <c r="I6207" s="28">
        <v>1.74</v>
      </c>
      <c r="J6207" s="28">
        <v>5.39</v>
      </c>
      <c r="K6207" s="28">
        <v>326.31</v>
      </c>
      <c r="L6207" s="28">
        <f>IF('Base de datos cruda'!L6207&lt;0,,'Base de datos cruda'!L6207)</f>
        <v>5.04</v>
      </c>
      <c r="M6207" s="28" t="str">
        <f>IF(TRIM(PROPER('Base de datos cruda'!M6207))="High","Alto",IF(TRIM(PROPER('Base de datos cruda'!M6207))="Medium","Medio","Bajo"))</f>
        <v>Medio</v>
      </c>
      <c r="N6207" s="29">
        <v>88.95</v>
      </c>
      <c r="O6207" s="32">
        <f t="shared" si="1"/>
        <v>88.95</v>
      </c>
      <c r="P6207" s="33">
        <f t="shared" si="2"/>
        <v>6.73</v>
      </c>
      <c r="Q6207" s="34">
        <f t="shared" si="3"/>
        <v>4.320895522</v>
      </c>
      <c r="R6207" s="35" t="str">
        <f t="shared" si="4"/>
        <v>Alto</v>
      </c>
      <c r="S6207" s="35" t="str">
        <f>IF(O6207="","",IF(O6207&gt;AVERAGE('Base de datos limpia'!$O$2:$O$8001),"Alto","Normal"))
</f>
        <v>Alto</v>
      </c>
      <c r="T6207" s="35" t="str">
        <f t="shared" si="5"/>
        <v>Gamer moderado</v>
      </c>
      <c r="U6207" s="35"/>
    </row>
    <row r="6208">
      <c r="A6208" s="28">
        <v>6207.0</v>
      </c>
      <c r="B6208" s="28">
        <v>23.0</v>
      </c>
      <c r="C6208" s="28" t="str">
        <f>TRIM(PROPER('Base de datos cruda'!C6208))</f>
        <v>Female</v>
      </c>
      <c r="D6208" s="28">
        <v>6.08</v>
      </c>
      <c r="E6208" s="28">
        <v>1.19</v>
      </c>
      <c r="F6208" s="28">
        <v>4.89</v>
      </c>
      <c r="G6208" s="28">
        <v>95.89</v>
      </c>
      <c r="H6208" s="28" t="str">
        <f>TRIM(PROPER('Base de datos cruda'!H6208))</f>
        <v>Casual</v>
      </c>
      <c r="I6208" s="28">
        <v>2.54</v>
      </c>
      <c r="J6208" s="28">
        <v>11.62</v>
      </c>
      <c r="K6208" s="28">
        <v>237.58</v>
      </c>
      <c r="L6208" s="28">
        <f>IF('Base de datos cruda'!L6208&lt;0,,'Base de datos cruda'!L6208)</f>
        <v>15.65</v>
      </c>
      <c r="M6208" s="28" t="str">
        <f>IF(TRIM(PROPER('Base de datos cruda'!M6208))="High","Alto",IF(TRIM(PROPER('Base de datos cruda'!M6208))="Medium","Medio","Bajo"))</f>
        <v>Bajo</v>
      </c>
      <c r="N6208" s="29">
        <v>28.57</v>
      </c>
      <c r="O6208" s="32">
        <f t="shared" si="1"/>
        <v>28.57</v>
      </c>
      <c r="P6208" s="33">
        <f t="shared" si="2"/>
        <v>17.7</v>
      </c>
      <c r="Q6208" s="34">
        <f t="shared" si="3"/>
        <v>0.1957236842</v>
      </c>
      <c r="R6208" s="35" t="str">
        <f t="shared" si="4"/>
        <v>Bajo</v>
      </c>
      <c r="S6208" s="35" t="str">
        <f>IF(O6208="","",IF(O6208&gt;AVERAGE('Base de datos limpia'!$O$2:$O$8001),"Alto","Normal"))
</f>
        <v>Normal</v>
      </c>
      <c r="T6208" s="35" t="str">
        <f t="shared" si="5"/>
        <v>Gamer casual</v>
      </c>
      <c r="U6208" s="35"/>
    </row>
    <row r="6209">
      <c r="A6209" s="28">
        <v>6208.0</v>
      </c>
      <c r="B6209" s="28">
        <v>22.0</v>
      </c>
      <c r="C6209" s="28" t="str">
        <f>TRIM(PROPER('Base de datos cruda'!C6209))</f>
        <v>Female</v>
      </c>
      <c r="D6209" s="28">
        <v>2.76</v>
      </c>
      <c r="E6209" s="28">
        <v>5.57</v>
      </c>
      <c r="F6209" s="28">
        <v>7.79</v>
      </c>
      <c r="G6209" s="28">
        <v>90.11</v>
      </c>
      <c r="H6209" s="28" t="str">
        <f>TRIM(PROPER('Base de datos cruda'!H6209))</f>
        <v>Casual</v>
      </c>
      <c r="I6209" s="28">
        <v>4.79</v>
      </c>
      <c r="J6209" s="28">
        <v>4.73</v>
      </c>
      <c r="K6209" s="28">
        <v>278.02</v>
      </c>
      <c r="L6209" s="28">
        <f>IF('Base de datos cruda'!L6209&lt;0,,'Base de datos cruda'!L6209)</f>
        <v>5.6</v>
      </c>
      <c r="M6209" s="28" t="str">
        <f>IF(TRIM(PROPER('Base de datos cruda'!M6209))="High","Alto",IF(TRIM(PROPER('Base de datos cruda'!M6209))="Medium","Medio","Bajo"))</f>
        <v>Medio</v>
      </c>
      <c r="N6209" s="29">
        <v>78.12</v>
      </c>
      <c r="O6209" s="32">
        <f t="shared" si="1"/>
        <v>78.12</v>
      </c>
      <c r="P6209" s="33">
        <f t="shared" si="2"/>
        <v>7.49</v>
      </c>
      <c r="Q6209" s="34">
        <f t="shared" si="3"/>
        <v>2.018115942</v>
      </c>
      <c r="R6209" s="35" t="str">
        <f t="shared" si="4"/>
        <v>Alto</v>
      </c>
      <c r="S6209" s="35" t="str">
        <f>IF(O6209="","",IF(O6209&gt;AVERAGE('Base de datos limpia'!$O$2:$O$8001),"Alto","Normal"))
</f>
        <v>Alto</v>
      </c>
      <c r="T6209" s="35" t="str">
        <f t="shared" si="5"/>
        <v>Gamer moderado</v>
      </c>
      <c r="U6209" s="35"/>
    </row>
    <row r="6210">
      <c r="A6210" s="28">
        <v>6209.0</v>
      </c>
      <c r="B6210" s="28">
        <v>17.0</v>
      </c>
      <c r="C6210" s="28" t="str">
        <f>TRIM(PROPER('Base de datos cruda'!C6210))</f>
        <v>Female</v>
      </c>
      <c r="D6210" s="28">
        <v>1.08</v>
      </c>
      <c r="E6210" s="28">
        <v>6.89</v>
      </c>
      <c r="F6210" s="28">
        <v>7.85</v>
      </c>
      <c r="G6210" s="28">
        <v>85.08</v>
      </c>
      <c r="H6210" s="28" t="str">
        <f>TRIM(PROPER('Base de datos cruda'!H6210))</f>
        <v>Fps</v>
      </c>
      <c r="I6210" s="28">
        <v>3.79</v>
      </c>
      <c r="J6210" s="28">
        <v>7.02</v>
      </c>
      <c r="K6210" s="28">
        <v>301.93</v>
      </c>
      <c r="L6210" s="28">
        <f>IF('Base de datos cruda'!L6210&lt;0,,'Base de datos cruda'!L6210)</f>
        <v>4.65</v>
      </c>
      <c r="M6210" s="28" t="str">
        <f>IF(TRIM(PROPER('Base de datos cruda'!M6210))="High","Alto",IF(TRIM(PROPER('Base de datos cruda'!M6210))="Medium","Medio","Bajo"))</f>
        <v>Medio</v>
      </c>
      <c r="N6210" s="29">
        <v>100.0</v>
      </c>
      <c r="O6210" s="32">
        <f t="shared" si="1"/>
        <v>100</v>
      </c>
      <c r="P6210" s="33">
        <f t="shared" si="2"/>
        <v>8.1</v>
      </c>
      <c r="Q6210" s="34">
        <f t="shared" si="3"/>
        <v>6.37962963</v>
      </c>
      <c r="R6210" s="35" t="str">
        <f t="shared" si="4"/>
        <v>Alto</v>
      </c>
      <c r="S6210" s="35" t="str">
        <f>IF(O6210="","",IF(O6210&gt;AVERAGE('Base de datos limpia'!$O$2:$O$8001),"Alto","Normal"))
</f>
        <v>Alto</v>
      </c>
      <c r="T6210" s="35" t="str">
        <f t="shared" si="5"/>
        <v>Gamer intensivo</v>
      </c>
      <c r="U6210" s="35"/>
    </row>
    <row r="6211">
      <c r="A6211" s="28">
        <v>6210.0</v>
      </c>
      <c r="B6211" s="28">
        <v>21.0</v>
      </c>
      <c r="C6211" s="28" t="str">
        <f>TRIM(PROPER('Base de datos cruda'!C6211))</f>
        <v>Male</v>
      </c>
      <c r="D6211" s="28">
        <v>2.52</v>
      </c>
      <c r="E6211" s="28">
        <v>7.83</v>
      </c>
      <c r="F6211" s="28">
        <v>7.95</v>
      </c>
      <c r="G6211" s="28">
        <v>74.59</v>
      </c>
      <c r="H6211" s="28" t="str">
        <f>TRIM(PROPER('Base de datos cruda'!H6211))</f>
        <v>Casual</v>
      </c>
      <c r="I6211" s="28">
        <v>3.98</v>
      </c>
      <c r="J6211" s="28">
        <v>5.35</v>
      </c>
      <c r="K6211" s="28">
        <v>316.32</v>
      </c>
      <c r="L6211" s="28">
        <f>IF('Base de datos cruda'!L6211&lt;0,,'Base de datos cruda'!L6211)</f>
        <v>6.68</v>
      </c>
      <c r="M6211" s="28" t="str">
        <f>IF(TRIM(PROPER('Base de datos cruda'!M6211))="High","Alto",IF(TRIM(PROPER('Base de datos cruda'!M6211))="Medium","Medio","Bajo"))</f>
        <v>Medio</v>
      </c>
      <c r="N6211" s="29">
        <v>95.95</v>
      </c>
      <c r="O6211" s="32">
        <f t="shared" si="1"/>
        <v>95.95</v>
      </c>
      <c r="P6211" s="33">
        <f t="shared" si="2"/>
        <v>7.87</v>
      </c>
      <c r="Q6211" s="34">
        <f t="shared" si="3"/>
        <v>3.107142857</v>
      </c>
      <c r="R6211" s="35" t="str">
        <f t="shared" si="4"/>
        <v>Alto</v>
      </c>
      <c r="S6211" s="35" t="str">
        <f>IF(O6211="","",IF(O6211&gt;AVERAGE('Base de datos limpia'!$O$2:$O$8001),"Alto","Normal"))
</f>
        <v>Alto</v>
      </c>
      <c r="T6211" s="35" t="str">
        <f t="shared" si="5"/>
        <v>Gamer intensivo</v>
      </c>
      <c r="U6211" s="35"/>
    </row>
    <row r="6212">
      <c r="A6212" s="28">
        <v>6211.0</v>
      </c>
      <c r="B6212" s="28">
        <v>24.0</v>
      </c>
      <c r="C6212" s="28" t="str">
        <f>TRIM(PROPER('Base de datos cruda'!C6212))</f>
        <v>Female</v>
      </c>
      <c r="D6212" s="28">
        <v>2.87</v>
      </c>
      <c r="E6212" s="28">
        <v>2.02</v>
      </c>
      <c r="F6212" s="28">
        <v>5.47</v>
      </c>
      <c r="G6212" s="28">
        <v>64.04</v>
      </c>
      <c r="H6212" s="28" t="str">
        <f>TRIM(PROPER('Base de datos cruda'!H6212))</f>
        <v>Rpg</v>
      </c>
      <c r="I6212" s="28">
        <v>0.62</v>
      </c>
      <c r="J6212" s="28">
        <v>4.96</v>
      </c>
      <c r="K6212" s="28">
        <v>274.06</v>
      </c>
      <c r="L6212" s="28">
        <f>IF('Base de datos cruda'!L6212&lt;0,,'Base de datos cruda'!L6212)</f>
        <v>0.87</v>
      </c>
      <c r="M6212" s="28" t="str">
        <f>IF(TRIM(PROPER('Base de datos cruda'!M6212))="High","Alto",IF(TRIM(PROPER('Base de datos cruda'!M6212))="Medium","Medio","Bajo"))</f>
        <v>Medio</v>
      </c>
      <c r="N6212" s="29">
        <v>37.3</v>
      </c>
      <c r="O6212" s="32">
        <f t="shared" si="1"/>
        <v>37.3</v>
      </c>
      <c r="P6212" s="33">
        <f t="shared" si="2"/>
        <v>7.83</v>
      </c>
      <c r="Q6212" s="34">
        <f t="shared" si="3"/>
        <v>0.7038327526</v>
      </c>
      <c r="R6212" s="35" t="str">
        <f t="shared" si="4"/>
        <v>Bajo</v>
      </c>
      <c r="S6212" s="35" t="str">
        <f>IF(O6212="","",IF(O6212&gt;AVERAGE('Base de datos limpia'!$O$2:$O$8001),"Alto","Normal"))
</f>
        <v>Normal</v>
      </c>
      <c r="T6212" s="35" t="str">
        <f t="shared" si="5"/>
        <v>Gamer casual</v>
      </c>
      <c r="U6212" s="35"/>
    </row>
    <row r="6213">
      <c r="A6213" s="28">
        <v>6212.0</v>
      </c>
      <c r="B6213" s="28">
        <v>19.0</v>
      </c>
      <c r="C6213" s="28" t="str">
        <f>TRIM(PROPER('Base de datos cruda'!C6213))</f>
        <v>Male</v>
      </c>
      <c r="D6213" s="28">
        <v>7.72</v>
      </c>
      <c r="E6213" s="28">
        <v>9.92</v>
      </c>
      <c r="F6213" s="28">
        <v>8.33</v>
      </c>
      <c r="G6213" s="28">
        <v>78.44</v>
      </c>
      <c r="H6213" s="28" t="str">
        <f>TRIM(PROPER('Base de datos cruda'!H6213))</f>
        <v>Fps</v>
      </c>
      <c r="I6213" s="28">
        <v>1.62</v>
      </c>
      <c r="J6213" s="28">
        <v>12.91</v>
      </c>
      <c r="K6213" s="28">
        <v>240.44</v>
      </c>
      <c r="L6213" s="28">
        <f>IF('Base de datos cruda'!L6213&lt;0,,'Base de datos cruda'!L6213)</f>
        <v>19.14</v>
      </c>
      <c r="M6213" s="28" t="str">
        <f>IF(TRIM(PROPER('Base de datos cruda'!M6213))="High","Alto",IF(TRIM(PROPER('Base de datos cruda'!M6213))="Medium","Medio","Bajo"))</f>
        <v>Bajo</v>
      </c>
      <c r="N6213" s="29">
        <v>91.9983782634219</v>
      </c>
      <c r="O6213" s="32">
        <f t="shared" si="1"/>
        <v>91.99837826</v>
      </c>
      <c r="P6213" s="33">
        <f t="shared" si="2"/>
        <v>20.63</v>
      </c>
      <c r="Q6213" s="34">
        <f t="shared" si="3"/>
        <v>1.284974093</v>
      </c>
      <c r="R6213" s="35" t="str">
        <f t="shared" si="4"/>
        <v>Alto</v>
      </c>
      <c r="S6213" s="35" t="str">
        <f>IF(O6213="","",IF(O6213&gt;AVERAGE('Base de datos limpia'!$O$2:$O$8001),"Alto","Normal"))
</f>
        <v>Alto</v>
      </c>
      <c r="T6213" s="35" t="str">
        <f t="shared" si="5"/>
        <v>Gamer intensivo</v>
      </c>
      <c r="U6213" s="35"/>
    </row>
    <row r="6214">
      <c r="A6214" s="28">
        <v>6213.0</v>
      </c>
      <c r="B6214" s="28">
        <v>24.0</v>
      </c>
      <c r="C6214" s="28" t="str">
        <f>TRIM(PROPER('Base de datos cruda'!C6214))</f>
        <v>Female</v>
      </c>
      <c r="D6214" s="28">
        <v>5.58</v>
      </c>
      <c r="E6214" s="28">
        <v>6.46</v>
      </c>
      <c r="F6214" s="28">
        <v>7.61</v>
      </c>
      <c r="G6214" s="28">
        <v>96.99</v>
      </c>
      <c r="H6214" s="28" t="str">
        <f>TRIM(PROPER('Base de datos cruda'!H6214))</f>
        <v>Rpg</v>
      </c>
      <c r="I6214" s="28">
        <v>0.53</v>
      </c>
      <c r="J6214" s="28">
        <v>8.92</v>
      </c>
      <c r="K6214" s="28">
        <v>237.46</v>
      </c>
      <c r="L6214" s="28">
        <f>IF('Base de datos cruda'!L6214&lt;0,,'Base de datos cruda'!L6214)</f>
        <v>10.92</v>
      </c>
      <c r="M6214" s="28" t="str">
        <f>IF(TRIM(PROPER('Base de datos cruda'!M6214))="High","Alto",IF(TRIM(PROPER('Base de datos cruda'!M6214))="Medium","Medio","Bajo"))</f>
        <v>Bajo</v>
      </c>
      <c r="N6214" s="29">
        <v>74.77</v>
      </c>
      <c r="O6214" s="32">
        <f t="shared" si="1"/>
        <v>74.77</v>
      </c>
      <c r="P6214" s="33">
        <f t="shared" si="2"/>
        <v>14.5</v>
      </c>
      <c r="Q6214" s="34">
        <f t="shared" si="3"/>
        <v>1.157706093</v>
      </c>
      <c r="R6214" s="35" t="str">
        <f t="shared" si="4"/>
        <v>Alto</v>
      </c>
      <c r="S6214" s="35" t="str">
        <f>IF(O6214="","",IF(O6214&gt;AVERAGE('Base de datos limpia'!$O$2:$O$8001),"Alto","Normal"))
</f>
        <v>Alto</v>
      </c>
      <c r="T6214" s="35" t="str">
        <f t="shared" si="5"/>
        <v>Gamer intensivo</v>
      </c>
      <c r="U6214" s="35"/>
    </row>
    <row r="6215">
      <c r="A6215" s="28">
        <v>6214.0</v>
      </c>
      <c r="B6215" s="28">
        <v>17.0</v>
      </c>
      <c r="C6215" s="28" t="str">
        <f>TRIM(PROPER('Base de datos cruda'!C6215))</f>
        <v>Male</v>
      </c>
      <c r="D6215" s="28">
        <v>4.25</v>
      </c>
      <c r="E6215" s="28">
        <v>4.27</v>
      </c>
      <c r="F6215" s="28">
        <v>8.17</v>
      </c>
      <c r="G6215" s="28">
        <v>83.32</v>
      </c>
      <c r="H6215" s="28" t="str">
        <f>TRIM(PROPER('Base de datos cruda'!H6215))</f>
        <v>Rpg</v>
      </c>
      <c r="I6215" s="28">
        <v>4.84</v>
      </c>
      <c r="J6215" s="28">
        <v>8.6</v>
      </c>
      <c r="K6215" s="28">
        <v>273.32</v>
      </c>
      <c r="L6215" s="28">
        <f>IF('Base de datos cruda'!L6215&lt;0,,'Base de datos cruda'!L6215)</f>
        <v>10.1</v>
      </c>
      <c r="M6215" s="28" t="str">
        <f>IF(TRIM(PROPER('Base de datos cruda'!M6215))="High","Alto",IF(TRIM(PROPER('Base de datos cruda'!M6215))="Medium","Medio","Bajo"))</f>
        <v>Medio</v>
      </c>
      <c r="N6215" s="29">
        <v>71.58</v>
      </c>
      <c r="O6215" s="32">
        <f t="shared" si="1"/>
        <v>71.58</v>
      </c>
      <c r="P6215" s="33">
        <f t="shared" si="2"/>
        <v>12.85</v>
      </c>
      <c r="Q6215" s="34">
        <f t="shared" si="3"/>
        <v>1.004705882</v>
      </c>
      <c r="R6215" s="35" t="str">
        <f t="shared" si="4"/>
        <v>Alto</v>
      </c>
      <c r="S6215" s="35" t="str">
        <f>IF(O6215="","",IF(O6215&gt;AVERAGE('Base de datos limpia'!$O$2:$O$8001),"Alto","Normal"))
</f>
        <v>Alto</v>
      </c>
      <c r="T6215" s="35" t="str">
        <f t="shared" si="5"/>
        <v>Gamer moderado</v>
      </c>
      <c r="U6215" s="35"/>
    </row>
    <row r="6216">
      <c r="A6216" s="28">
        <v>6215.0</v>
      </c>
      <c r="B6216" s="28">
        <v>17.0</v>
      </c>
      <c r="C6216" s="28" t="str">
        <f>TRIM(PROPER('Base de datos cruda'!C6216))</f>
        <v>Female</v>
      </c>
      <c r="D6216" s="28">
        <v>7.75</v>
      </c>
      <c r="E6216" s="28">
        <v>3.24</v>
      </c>
      <c r="F6216" s="28">
        <v>7.54</v>
      </c>
      <c r="G6216" s="28">
        <v>67.38</v>
      </c>
      <c r="H6216" s="28" t="str">
        <f>TRIM(PROPER('Base de datos cruda'!H6216))</f>
        <v>Fps</v>
      </c>
      <c r="I6216" s="28">
        <v>3.41</v>
      </c>
      <c r="J6216" s="28">
        <v>11.2</v>
      </c>
      <c r="K6216" s="28">
        <v>227.98</v>
      </c>
      <c r="L6216" s="28">
        <f>IF('Base de datos cruda'!L6216&lt;0,,'Base de datos cruda'!L6216)</f>
        <v>15.87</v>
      </c>
      <c r="M6216" s="28" t="str">
        <f>IF(TRIM(PROPER('Base de datos cruda'!M6216))="High","Alto",IF(TRIM(PROPER('Base de datos cruda'!M6216))="Medium","Medio","Bajo"))</f>
        <v>Bajo</v>
      </c>
      <c r="N6216" s="29">
        <v>23.43</v>
      </c>
      <c r="O6216" s="32">
        <f t="shared" si="1"/>
        <v>23.43</v>
      </c>
      <c r="P6216" s="33">
        <f t="shared" si="2"/>
        <v>18.95</v>
      </c>
      <c r="Q6216" s="34">
        <f t="shared" si="3"/>
        <v>0.4180645161</v>
      </c>
      <c r="R6216" s="35" t="str">
        <f t="shared" si="4"/>
        <v>Bajo</v>
      </c>
      <c r="S6216" s="35" t="str">
        <f>IF(O6216="","",IF(O6216&gt;AVERAGE('Base de datos limpia'!$O$2:$O$8001),"Alto","Normal"))
</f>
        <v>Normal</v>
      </c>
      <c r="T6216" s="35" t="str">
        <f t="shared" si="5"/>
        <v>Gamer moderado</v>
      </c>
      <c r="U6216" s="35"/>
    </row>
    <row r="6217">
      <c r="A6217" s="28">
        <v>6216.0</v>
      </c>
      <c r="B6217" s="28">
        <v>24.0</v>
      </c>
      <c r="C6217" s="28" t="str">
        <f>TRIM(PROPER('Base de datos cruda'!C6217))</f>
        <v>Male</v>
      </c>
      <c r="D6217" s="28">
        <v>7.23</v>
      </c>
      <c r="E6217" s="28">
        <v>6.16</v>
      </c>
      <c r="F6217" s="28">
        <v>6.9</v>
      </c>
      <c r="G6217" s="28">
        <v>85.96</v>
      </c>
      <c r="H6217" s="28" t="str">
        <f>TRIM(PROPER('Base de datos cruda'!H6217))</f>
        <v>Fps</v>
      </c>
      <c r="I6217" s="28">
        <v>0.1</v>
      </c>
      <c r="J6217" s="28">
        <v>11.45</v>
      </c>
      <c r="K6217" s="28">
        <v>226.24</v>
      </c>
      <c r="L6217" s="28">
        <f>IF('Base de datos cruda'!L6217&lt;0,,'Base de datos cruda'!L6217)</f>
        <v>18.07</v>
      </c>
      <c r="M6217" s="28" t="str">
        <f>IF(TRIM(PROPER('Base de datos cruda'!M6217))="High","Alto",IF(TRIM(PROPER('Base de datos cruda'!M6217))="Medium","Medio","Bajo"))</f>
        <v>Bajo</v>
      </c>
      <c r="N6217" s="29">
        <v>44.18</v>
      </c>
      <c r="O6217" s="32">
        <f t="shared" si="1"/>
        <v>44.18</v>
      </c>
      <c r="P6217" s="33">
        <f t="shared" si="2"/>
        <v>18.68</v>
      </c>
      <c r="Q6217" s="34">
        <f t="shared" si="3"/>
        <v>0.8520055325</v>
      </c>
      <c r="R6217" s="35" t="str">
        <f t="shared" si="4"/>
        <v>Bajo</v>
      </c>
      <c r="S6217" s="35" t="str">
        <f>IF(O6217="","",IF(O6217&gt;AVERAGE('Base de datos limpia'!$O$2:$O$8001),"Alto","Normal"))
</f>
        <v>Normal</v>
      </c>
      <c r="T6217" s="35" t="str">
        <f t="shared" si="5"/>
        <v>Gamer intensivo</v>
      </c>
      <c r="U6217" s="35"/>
    </row>
    <row r="6218">
      <c r="A6218" s="28">
        <v>6217.0</v>
      </c>
      <c r="B6218" s="28">
        <v>22.0</v>
      </c>
      <c r="C6218" s="28" t="str">
        <f>TRIM(PROPER('Base de datos cruda'!C6218))</f>
        <v>Male</v>
      </c>
      <c r="D6218" s="28">
        <v>4.1</v>
      </c>
      <c r="E6218" s="28">
        <v>8.94</v>
      </c>
      <c r="F6218" s="28">
        <v>4.55</v>
      </c>
      <c r="G6218" s="28">
        <v>78.62</v>
      </c>
      <c r="H6218" s="28" t="str">
        <f>TRIM(PROPER('Base de datos cruda'!H6218))</f>
        <v>Fps</v>
      </c>
      <c r="I6218" s="28">
        <v>2.38</v>
      </c>
      <c r="J6218" s="28">
        <v>5.28</v>
      </c>
      <c r="K6218" s="28">
        <v>277.98</v>
      </c>
      <c r="L6218" s="28">
        <f>IF('Base de datos cruda'!L6218&lt;0,,'Base de datos cruda'!L6218)</f>
        <v>10.84</v>
      </c>
      <c r="M6218" s="28" t="str">
        <f>IF(TRIM(PROPER('Base de datos cruda'!M6218))="High","Alto",IF(TRIM(PROPER('Base de datos cruda'!M6218))="Medium","Medio","Bajo"))</f>
        <v>Alto</v>
      </c>
      <c r="N6218" s="29">
        <v>81.37</v>
      </c>
      <c r="O6218" s="32">
        <f t="shared" si="1"/>
        <v>81.37</v>
      </c>
      <c r="P6218" s="33">
        <f t="shared" si="2"/>
        <v>9.38</v>
      </c>
      <c r="Q6218" s="34">
        <f t="shared" si="3"/>
        <v>2.180487805</v>
      </c>
      <c r="R6218" s="35" t="str">
        <f t="shared" si="4"/>
        <v>Alto</v>
      </c>
      <c r="S6218" s="35" t="str">
        <f>IF(O6218="","",IF(O6218&gt;AVERAGE('Base de datos limpia'!$O$2:$O$8001),"Alto","Normal"))
</f>
        <v>Alto</v>
      </c>
      <c r="T6218" s="35" t="str">
        <f t="shared" si="5"/>
        <v>Gamer intensivo</v>
      </c>
      <c r="U6218" s="35"/>
    </row>
    <row r="6219">
      <c r="A6219" s="28">
        <v>6218.0</v>
      </c>
      <c r="B6219" s="28">
        <v>22.0</v>
      </c>
      <c r="C6219" s="28" t="str">
        <f>TRIM(PROPER('Base de datos cruda'!C6219))</f>
        <v>Other</v>
      </c>
      <c r="D6219" s="28">
        <v>7.25</v>
      </c>
      <c r="E6219" s="28">
        <v>5.69</v>
      </c>
      <c r="F6219" s="28">
        <v>7.55</v>
      </c>
      <c r="G6219" s="28">
        <v>97.26</v>
      </c>
      <c r="H6219" s="28" t="str">
        <f>TRIM(PROPER('Base de datos cruda'!H6219))</f>
        <v>Casual</v>
      </c>
      <c r="I6219" s="28">
        <v>1.32</v>
      </c>
      <c r="J6219" s="28">
        <v>10.0</v>
      </c>
      <c r="K6219" s="28">
        <v>225.0</v>
      </c>
      <c r="L6219" s="28">
        <f>IF('Base de datos cruda'!L6219&lt;0,,'Base de datos cruda'!L6219)</f>
        <v>15.65</v>
      </c>
      <c r="M6219" s="28" t="str">
        <f>IF(TRIM(PROPER('Base de datos cruda'!M6219))="High","Alto",IF(TRIM(PROPER('Base de datos cruda'!M6219))="Medium","Medio","Bajo"))</f>
        <v>Bajo</v>
      </c>
      <c r="N6219" s="29">
        <v>53.23</v>
      </c>
      <c r="O6219" s="32">
        <f t="shared" si="1"/>
        <v>53.23</v>
      </c>
      <c r="P6219" s="33">
        <f t="shared" si="2"/>
        <v>17.25</v>
      </c>
      <c r="Q6219" s="34">
        <f t="shared" si="3"/>
        <v>0.7848275862</v>
      </c>
      <c r="R6219" s="35" t="str">
        <f t="shared" si="4"/>
        <v>Medio</v>
      </c>
      <c r="S6219" s="35" t="str">
        <f>IF(O6219="","",IF(O6219&gt;AVERAGE('Base de datos limpia'!$O$2:$O$8001),"Alto","Normal"))
</f>
        <v>Normal</v>
      </c>
      <c r="T6219" s="35" t="str">
        <f t="shared" si="5"/>
        <v>Gamer moderado</v>
      </c>
      <c r="U6219" s="35"/>
    </row>
    <row r="6220">
      <c r="A6220" s="28">
        <v>6219.0</v>
      </c>
      <c r="B6220" s="28">
        <v>16.0</v>
      </c>
      <c r="C6220" s="28" t="str">
        <f>TRIM(PROPER('Base de datos cruda'!C6220))</f>
        <v>Male</v>
      </c>
      <c r="D6220" s="28">
        <v>3.23</v>
      </c>
      <c r="E6220" s="28">
        <v>6.95</v>
      </c>
      <c r="F6220" s="28">
        <v>7.45</v>
      </c>
      <c r="G6220" s="28">
        <v>66.44</v>
      </c>
      <c r="H6220" s="28" t="str">
        <f>TRIM(PROPER('Base de datos cruda'!H6220))</f>
        <v>Rpg</v>
      </c>
      <c r="I6220" s="28">
        <v>2.7</v>
      </c>
      <c r="J6220" s="28">
        <v>7.52</v>
      </c>
      <c r="K6220" s="28">
        <v>265.09</v>
      </c>
      <c r="L6220" s="28">
        <f>IF('Base de datos cruda'!L6220&lt;0,,'Base de datos cruda'!L6220)</f>
        <v>8.41</v>
      </c>
      <c r="M6220" s="28" t="str">
        <f>IF(TRIM(PROPER('Base de datos cruda'!M6220))="High","Alto",IF(TRIM(PROPER('Base de datos cruda'!M6220))="Medium","Medio","Bajo"))</f>
        <v>Medio</v>
      </c>
      <c r="N6220" s="29">
        <v>81.02</v>
      </c>
      <c r="O6220" s="32">
        <f t="shared" si="1"/>
        <v>81.02</v>
      </c>
      <c r="P6220" s="33">
        <f t="shared" si="2"/>
        <v>10.75</v>
      </c>
      <c r="Q6220" s="34">
        <f t="shared" si="3"/>
        <v>2.151702786</v>
      </c>
      <c r="R6220" s="35" t="str">
        <f t="shared" si="4"/>
        <v>Alto</v>
      </c>
      <c r="S6220" s="35" t="str">
        <f>IF(O6220="","",IF(O6220&gt;AVERAGE('Base de datos limpia'!$O$2:$O$8001),"Alto","Normal"))
</f>
        <v>Alto</v>
      </c>
      <c r="T6220" s="35" t="str">
        <f t="shared" si="5"/>
        <v>Gamer intensivo</v>
      </c>
      <c r="U6220" s="35"/>
    </row>
    <row r="6221">
      <c r="A6221" s="28">
        <v>6220.0</v>
      </c>
      <c r="B6221" s="28">
        <v>21.0</v>
      </c>
      <c r="C6221" s="28" t="str">
        <f>TRIM(PROPER('Base de datos cruda'!C6221))</f>
        <v>Male</v>
      </c>
      <c r="D6221" s="28">
        <v>1.84</v>
      </c>
      <c r="E6221" s="28">
        <v>4.22</v>
      </c>
      <c r="F6221" s="28">
        <v>5.56</v>
      </c>
      <c r="G6221" s="28">
        <v>88.48</v>
      </c>
      <c r="H6221" s="28" t="str">
        <f>TRIM(PROPER('Base de datos cruda'!H6221))</f>
        <v>Rpg</v>
      </c>
      <c r="I6221" s="28">
        <v>0.89</v>
      </c>
      <c r="J6221" s="28">
        <v>4.59</v>
      </c>
      <c r="K6221" s="28">
        <v>294.8</v>
      </c>
      <c r="L6221" s="28">
        <f>IF('Base de datos cruda'!L6221&lt;0,,'Base de datos cruda'!L6221)</f>
        <v>4.98</v>
      </c>
      <c r="M6221" s="28" t="str">
        <f>IF(TRIM(PROPER('Base de datos cruda'!M6221))="High","Alto",IF(TRIM(PROPER('Base de datos cruda'!M6221))="Medium","Medio","Bajo"))</f>
        <v>Medio</v>
      </c>
      <c r="N6221" s="29">
        <v>75.06</v>
      </c>
      <c r="O6221" s="32">
        <f t="shared" si="1"/>
        <v>75.06</v>
      </c>
      <c r="P6221" s="33">
        <f t="shared" si="2"/>
        <v>6.43</v>
      </c>
      <c r="Q6221" s="34">
        <f t="shared" si="3"/>
        <v>2.293478261</v>
      </c>
      <c r="R6221" s="35" t="str">
        <f t="shared" si="4"/>
        <v>Alto</v>
      </c>
      <c r="S6221" s="35" t="str">
        <f>IF(O6221="","",IF(O6221&gt;AVERAGE('Base de datos limpia'!$O$2:$O$8001),"Alto","Normal"))
</f>
        <v>Alto</v>
      </c>
      <c r="T6221" s="35" t="str">
        <f t="shared" si="5"/>
        <v>Gamer moderado</v>
      </c>
      <c r="U6221" s="35"/>
    </row>
    <row r="6222">
      <c r="A6222" s="28">
        <v>6221.0</v>
      </c>
      <c r="B6222" s="28">
        <v>22.0</v>
      </c>
      <c r="C6222" s="28" t="str">
        <f>TRIM(PROPER('Base de datos cruda'!C6222))</f>
        <v>Female</v>
      </c>
      <c r="D6222" s="28">
        <v>1.86</v>
      </c>
      <c r="E6222" s="28">
        <v>4.49</v>
      </c>
      <c r="F6222" s="28">
        <v>7.68</v>
      </c>
      <c r="G6222" s="28">
        <v>87.26</v>
      </c>
      <c r="H6222" s="28" t="str">
        <f>TRIM(PROPER('Base de datos cruda'!H6222))</f>
        <v>Casual</v>
      </c>
      <c r="I6222" s="28">
        <v>0.28</v>
      </c>
      <c r="J6222" s="28">
        <v>6.74</v>
      </c>
      <c r="K6222" s="28">
        <v>288.51</v>
      </c>
      <c r="L6222" s="28">
        <f>IF('Base de datos cruda'!L6222&lt;0,,'Base de datos cruda'!L6222)</f>
        <v>6.13</v>
      </c>
      <c r="M6222" s="28" t="str">
        <f>IF(TRIM(PROPER('Base de datos cruda'!M6222))="High","Alto",IF(TRIM(PROPER('Base de datos cruda'!M6222))="Medium","Medio","Bajo"))</f>
        <v>Medio</v>
      </c>
      <c r="N6222" s="29">
        <v>84.51</v>
      </c>
      <c r="O6222" s="32">
        <f t="shared" si="1"/>
        <v>84.51</v>
      </c>
      <c r="P6222" s="33">
        <f t="shared" si="2"/>
        <v>8.6</v>
      </c>
      <c r="Q6222" s="34">
        <f t="shared" si="3"/>
        <v>2.413978495</v>
      </c>
      <c r="R6222" s="35" t="str">
        <f t="shared" si="4"/>
        <v>Alto</v>
      </c>
      <c r="S6222" s="35" t="str">
        <f>IF(O6222="","",IF(O6222&gt;AVERAGE('Base de datos limpia'!$O$2:$O$8001),"Alto","Normal"))
</f>
        <v>Alto</v>
      </c>
      <c r="T6222" s="35" t="str">
        <f t="shared" si="5"/>
        <v>Gamer moderado</v>
      </c>
      <c r="U6222" s="35"/>
    </row>
    <row r="6223">
      <c r="A6223" s="28">
        <v>6222.0</v>
      </c>
      <c r="B6223" s="28">
        <v>21.0</v>
      </c>
      <c r="C6223" s="28" t="str">
        <f>TRIM(PROPER('Base de datos cruda'!C6223))</f>
        <v>Female</v>
      </c>
      <c r="D6223" s="28">
        <v>5.3</v>
      </c>
      <c r="E6223" s="28">
        <v>3.58</v>
      </c>
      <c r="F6223" s="28">
        <v>6.75</v>
      </c>
      <c r="G6223" s="28">
        <v>99.34</v>
      </c>
      <c r="H6223" s="28" t="str">
        <f>TRIM(PROPER('Base de datos cruda'!H6223))</f>
        <v>Casual</v>
      </c>
      <c r="I6223" s="28">
        <v>1.62</v>
      </c>
      <c r="J6223" s="28">
        <v>11.1</v>
      </c>
      <c r="K6223" s="28">
        <v>258.99</v>
      </c>
      <c r="L6223" s="28">
        <f>IF('Base de datos cruda'!L6223&lt;0,,'Base de datos cruda'!L6223)</f>
        <v>15.5</v>
      </c>
      <c r="M6223" s="28" t="str">
        <f>IF(TRIM(PROPER('Base de datos cruda'!M6223))="High","Alto",IF(TRIM(PROPER('Base de datos cruda'!M6223))="Medium","Medio","Bajo"))</f>
        <v>Bajo</v>
      </c>
      <c r="N6223" s="29">
        <v>51.81</v>
      </c>
      <c r="O6223" s="32">
        <f t="shared" si="1"/>
        <v>51.81</v>
      </c>
      <c r="P6223" s="33">
        <f t="shared" si="2"/>
        <v>16.4</v>
      </c>
      <c r="Q6223" s="34">
        <f t="shared" si="3"/>
        <v>0.6754716981</v>
      </c>
      <c r="R6223" s="35" t="str">
        <f t="shared" si="4"/>
        <v>Medio</v>
      </c>
      <c r="S6223" s="35" t="str">
        <f>IF(O6223="","",IF(O6223&gt;AVERAGE('Base de datos limpia'!$O$2:$O$8001),"Alto","Normal"))
</f>
        <v>Normal</v>
      </c>
      <c r="T6223" s="35" t="str">
        <f t="shared" si="5"/>
        <v>Gamer moderado</v>
      </c>
      <c r="U6223" s="35"/>
    </row>
    <row r="6224">
      <c r="A6224" s="28">
        <v>6223.0</v>
      </c>
      <c r="B6224" s="28">
        <v>21.0</v>
      </c>
      <c r="C6224" s="28" t="str">
        <f>TRIM(PROPER('Base de datos cruda'!C6224))</f>
        <v>Male</v>
      </c>
      <c r="D6224" s="28">
        <v>4.01</v>
      </c>
      <c r="E6224" s="28">
        <v>7.35</v>
      </c>
      <c r="F6224" s="28">
        <v>6.8</v>
      </c>
      <c r="G6224" s="28">
        <v>82.6</v>
      </c>
      <c r="H6224" s="28" t="str">
        <f>TRIM(PROPER('Base de datos cruda'!H6224))</f>
        <v>Fps</v>
      </c>
      <c r="I6224" s="28">
        <v>1.48</v>
      </c>
      <c r="J6224" s="28">
        <v>5.2</v>
      </c>
      <c r="K6224" s="28">
        <v>269.02</v>
      </c>
      <c r="L6224" s="28">
        <f>IF('Base de datos cruda'!L6224&lt;0,,'Base de datos cruda'!L6224)</f>
        <v>14.64</v>
      </c>
      <c r="M6224" s="28" t="str">
        <f>IF(TRIM(PROPER('Base de datos cruda'!M6224))="High","Alto",IF(TRIM(PROPER('Base de datos cruda'!M6224))="Medium","Medio","Bajo"))</f>
        <v>Medio</v>
      </c>
      <c r="N6224" s="29">
        <v>84.55</v>
      </c>
      <c r="O6224" s="32">
        <f t="shared" si="1"/>
        <v>84.55</v>
      </c>
      <c r="P6224" s="33">
        <f t="shared" si="2"/>
        <v>9.21</v>
      </c>
      <c r="Q6224" s="34">
        <f t="shared" si="3"/>
        <v>1.832917706</v>
      </c>
      <c r="R6224" s="35" t="str">
        <f t="shared" si="4"/>
        <v>Alto</v>
      </c>
      <c r="S6224" s="35" t="str">
        <f>IF(O6224="","",IF(O6224&gt;AVERAGE('Base de datos limpia'!$O$2:$O$8001),"Alto","Normal"))
</f>
        <v>Alto</v>
      </c>
      <c r="T6224" s="35" t="str">
        <f t="shared" si="5"/>
        <v>Gamer intensivo</v>
      </c>
      <c r="U6224" s="35"/>
    </row>
    <row r="6225">
      <c r="A6225" s="28">
        <v>6224.0</v>
      </c>
      <c r="B6225" s="28">
        <v>17.0</v>
      </c>
      <c r="C6225" s="28" t="str">
        <f>TRIM(PROPER('Base de datos cruda'!C6225))</f>
        <v>Female</v>
      </c>
      <c r="D6225" s="28">
        <v>5.27</v>
      </c>
      <c r="E6225" s="28">
        <v>4.23</v>
      </c>
      <c r="F6225" s="28">
        <v>5.84</v>
      </c>
      <c r="G6225" s="28">
        <v>94.86</v>
      </c>
      <c r="H6225" s="28" t="str">
        <f>TRIM(PROPER('Base de datos cruda'!H6225))</f>
        <v>Fps</v>
      </c>
      <c r="I6225" s="28">
        <v>3.58</v>
      </c>
      <c r="J6225" s="28">
        <v>10.55</v>
      </c>
      <c r="K6225" s="28">
        <v>272.4</v>
      </c>
      <c r="L6225" s="28">
        <f>IF('Base de datos cruda'!L6225&lt;0,,'Base de datos cruda'!L6225)</f>
        <v>12.84</v>
      </c>
      <c r="M6225" s="28" t="str">
        <f>IF(TRIM(PROPER('Base de datos cruda'!M6225))="High","Alto",IF(TRIM(PROPER('Base de datos cruda'!M6225))="Medium","Medio","Bajo"))</f>
        <v>Bajo</v>
      </c>
      <c r="N6225" s="29">
        <v>48.76</v>
      </c>
      <c r="O6225" s="32">
        <f t="shared" si="1"/>
        <v>48.76</v>
      </c>
      <c r="P6225" s="33">
        <f t="shared" si="2"/>
        <v>15.82</v>
      </c>
      <c r="Q6225" s="34">
        <f t="shared" si="3"/>
        <v>0.8026565465</v>
      </c>
      <c r="R6225" s="35" t="str">
        <f t="shared" si="4"/>
        <v>Bajo</v>
      </c>
      <c r="S6225" s="35" t="str">
        <f>IF(O6225="","",IF(O6225&gt;AVERAGE('Base de datos limpia'!$O$2:$O$8001),"Alto","Normal"))
</f>
        <v>Normal</v>
      </c>
      <c r="T6225" s="35" t="str">
        <f t="shared" si="5"/>
        <v>Gamer moderado</v>
      </c>
      <c r="U6225" s="35"/>
    </row>
    <row r="6226">
      <c r="A6226" s="28">
        <v>6225.0</v>
      </c>
      <c r="B6226" s="28">
        <v>21.0</v>
      </c>
      <c r="C6226" s="28" t="str">
        <f>TRIM(PROPER('Base de datos cruda'!C6226))</f>
        <v>Female</v>
      </c>
      <c r="D6226" s="28">
        <v>5.49</v>
      </c>
      <c r="E6226" s="28">
        <v>2.72</v>
      </c>
      <c r="F6226" s="28">
        <v>4.58</v>
      </c>
      <c r="G6226" s="28">
        <v>60.99</v>
      </c>
      <c r="H6226" s="28" t="str">
        <f>TRIM(PROPER('Base de datos cruda'!H6226))</f>
        <v>Fps</v>
      </c>
      <c r="I6226" s="28">
        <v>2.37</v>
      </c>
      <c r="J6226" s="28">
        <v>7.34</v>
      </c>
      <c r="K6226" s="28">
        <v>250.93</v>
      </c>
      <c r="L6226" s="28">
        <f>IF('Base de datos cruda'!L6226&lt;0,,'Base de datos cruda'!L6226)</f>
        <v>13.04</v>
      </c>
      <c r="M6226" s="28" t="str">
        <f>IF(TRIM(PROPER('Base de datos cruda'!M6226))="High","Alto",IF(TRIM(PROPER('Base de datos cruda'!M6226))="Medium","Medio","Bajo"))</f>
        <v>Bajo</v>
      </c>
      <c r="N6226" s="29">
        <v>37.3891978563659</v>
      </c>
      <c r="O6226" s="32">
        <f t="shared" si="1"/>
        <v>37.38919786</v>
      </c>
      <c r="P6226" s="33">
        <f t="shared" si="2"/>
        <v>12.83</v>
      </c>
      <c r="Q6226" s="34">
        <f t="shared" si="3"/>
        <v>0.4954462659</v>
      </c>
      <c r="R6226" s="35" t="str">
        <f t="shared" si="4"/>
        <v>Bajo</v>
      </c>
      <c r="S6226" s="35" t="str">
        <f>IF(O6226="","",IF(O6226&gt;AVERAGE('Base de datos limpia'!$O$2:$O$8001),"Alto","Normal"))
</f>
        <v>Normal</v>
      </c>
      <c r="T6226" s="35" t="str">
        <f t="shared" si="5"/>
        <v>Gamer casual</v>
      </c>
      <c r="U6226" s="35"/>
    </row>
    <row r="6227">
      <c r="A6227" s="28">
        <v>6226.0</v>
      </c>
      <c r="B6227" s="28">
        <v>19.0</v>
      </c>
      <c r="C6227" s="28" t="str">
        <f>TRIM(PROPER('Base de datos cruda'!C6227))</f>
        <v>Male</v>
      </c>
      <c r="D6227" s="28">
        <v>0.18</v>
      </c>
      <c r="E6227" s="28">
        <v>4.32</v>
      </c>
      <c r="F6227" s="28">
        <v>5.08</v>
      </c>
      <c r="G6227" s="28">
        <v>64.92</v>
      </c>
      <c r="H6227" s="28" t="str">
        <f>TRIM(PROPER('Base de datos cruda'!H6227))</f>
        <v>Casual</v>
      </c>
      <c r="I6227" s="28">
        <v>1.46</v>
      </c>
      <c r="J6227" s="28">
        <v>5.77</v>
      </c>
      <c r="K6227" s="28">
        <v>320.6</v>
      </c>
      <c r="L6227" s="28">
        <f>IF('Base de datos cruda'!L6227&lt;0,,'Base de datos cruda'!L6227)</f>
        <v>1.46</v>
      </c>
      <c r="M6227" s="28" t="str">
        <f>IF(TRIM(PROPER('Base de datos cruda'!M6227))="High","Alto",IF(TRIM(PROPER('Base de datos cruda'!M6227))="Medium","Medio","Bajo"))</f>
        <v>Medio</v>
      </c>
      <c r="N6227" s="29">
        <v>67.51</v>
      </c>
      <c r="O6227" s="32">
        <f t="shared" si="1"/>
        <v>67.51</v>
      </c>
      <c r="P6227" s="33">
        <f t="shared" si="2"/>
        <v>5.95</v>
      </c>
      <c r="Q6227" s="34">
        <f t="shared" si="3"/>
        <v>24</v>
      </c>
      <c r="R6227" s="35" t="str">
        <f t="shared" si="4"/>
        <v>Medio</v>
      </c>
      <c r="S6227" s="35" t="str">
        <f>IF(O6227="","",IF(O6227&gt;AVERAGE('Base de datos limpia'!$O$2:$O$8001),"Alto","Normal"))
</f>
        <v>Alto</v>
      </c>
      <c r="T6227" s="35" t="str">
        <f t="shared" si="5"/>
        <v>Gamer moderado</v>
      </c>
      <c r="U6227" s="35"/>
    </row>
    <row r="6228">
      <c r="A6228" s="28">
        <v>6227.0</v>
      </c>
      <c r="B6228" s="28">
        <v>24.0</v>
      </c>
      <c r="C6228" s="28" t="str">
        <f>TRIM(PROPER('Base de datos cruda'!C6228))</f>
        <v>Male</v>
      </c>
      <c r="D6228" s="28">
        <v>0.43</v>
      </c>
      <c r="E6228" s="28">
        <v>8.68</v>
      </c>
      <c r="F6228" s="28">
        <v>7.84</v>
      </c>
      <c r="G6228" s="28">
        <v>73.84</v>
      </c>
      <c r="H6228" s="28" t="str">
        <f>TRIM(PROPER('Base de datos cruda'!H6228))</f>
        <v>Rpg</v>
      </c>
      <c r="I6228" s="28">
        <v>2.85</v>
      </c>
      <c r="J6228" s="28">
        <v>6.16</v>
      </c>
      <c r="K6228" s="28">
        <v>303.22</v>
      </c>
      <c r="L6228" s="28">
        <f>IF('Base de datos cruda'!L6228&lt;0,,'Base de datos cruda'!L6228)</f>
        <v>2.21</v>
      </c>
      <c r="M6228" s="28" t="str">
        <f>IF(TRIM(PROPER('Base de datos cruda'!M6228))="High","Alto",IF(TRIM(PROPER('Base de datos cruda'!M6228))="Medium","Medio","Bajo"))</f>
        <v>Medio</v>
      </c>
      <c r="N6228" s="29">
        <v>100.0</v>
      </c>
      <c r="O6228" s="32">
        <f t="shared" si="1"/>
        <v>100</v>
      </c>
      <c r="P6228" s="33">
        <f t="shared" si="2"/>
        <v>6.59</v>
      </c>
      <c r="Q6228" s="34">
        <f t="shared" si="3"/>
        <v>20.18604651</v>
      </c>
      <c r="R6228" s="35" t="str">
        <f t="shared" si="4"/>
        <v>Alto</v>
      </c>
      <c r="S6228" s="35" t="str">
        <f>IF(O6228="","",IF(O6228&gt;AVERAGE('Base de datos limpia'!$O$2:$O$8001),"Alto","Normal"))
</f>
        <v>Alto</v>
      </c>
      <c r="T6228" s="35" t="str">
        <f t="shared" si="5"/>
        <v>Gamer intensivo</v>
      </c>
      <c r="U6228" s="35"/>
    </row>
    <row r="6229">
      <c r="A6229" s="28">
        <v>6228.0</v>
      </c>
      <c r="B6229" s="28">
        <v>16.0</v>
      </c>
      <c r="C6229" s="28" t="str">
        <f>TRIM(PROPER('Base de datos cruda'!C6229))</f>
        <v>Male</v>
      </c>
      <c r="D6229" s="28">
        <v>4.26</v>
      </c>
      <c r="E6229" s="28">
        <v>7.64</v>
      </c>
      <c r="F6229" s="28">
        <v>5.36</v>
      </c>
      <c r="G6229" s="28">
        <v>84.77</v>
      </c>
      <c r="H6229" s="28" t="str">
        <f>TRIM(PROPER('Base de datos cruda'!H6229))</f>
        <v>Casual</v>
      </c>
      <c r="I6229" s="28">
        <v>0.36</v>
      </c>
      <c r="J6229" s="28">
        <v>8.11</v>
      </c>
      <c r="K6229" s="28">
        <v>264.61</v>
      </c>
      <c r="L6229" s="28">
        <f>IF('Base de datos cruda'!L6229&lt;0,,'Base de datos cruda'!L6229)</f>
        <v>8.4</v>
      </c>
      <c r="M6229" s="28" t="str">
        <f>IF(TRIM(PROPER('Base de datos cruda'!M6229))="High","Alto",IF(TRIM(PROPER('Base de datos cruda'!M6229))="Medium","Medio","Bajo"))</f>
        <v>Alto</v>
      </c>
      <c r="N6229" s="29">
        <v>85.7802270918589</v>
      </c>
      <c r="O6229" s="32">
        <f t="shared" si="1"/>
        <v>85.78022709</v>
      </c>
      <c r="P6229" s="33">
        <f t="shared" si="2"/>
        <v>12.37</v>
      </c>
      <c r="Q6229" s="34">
        <f t="shared" si="3"/>
        <v>1.79342723</v>
      </c>
      <c r="R6229" s="35" t="str">
        <f t="shared" si="4"/>
        <v>Alto</v>
      </c>
      <c r="S6229" s="35" t="str">
        <f>IF(O6229="","",IF(O6229&gt;AVERAGE('Base de datos limpia'!$O$2:$O$8001),"Alto","Normal"))
</f>
        <v>Alto</v>
      </c>
      <c r="T6229" s="35" t="str">
        <f t="shared" si="5"/>
        <v>Gamer intensivo</v>
      </c>
      <c r="U6229" s="35"/>
    </row>
    <row r="6230">
      <c r="A6230" s="28">
        <v>6229.0</v>
      </c>
      <c r="B6230" s="28">
        <v>23.0</v>
      </c>
      <c r="C6230" s="28" t="str">
        <f>TRIM(PROPER('Base de datos cruda'!C6230))</f>
        <v>Female</v>
      </c>
      <c r="D6230" s="28">
        <v>1.53</v>
      </c>
      <c r="E6230" s="28">
        <v>4.01</v>
      </c>
      <c r="F6230" s="28">
        <v>4.01</v>
      </c>
      <c r="G6230" s="28">
        <v>77.96</v>
      </c>
      <c r="H6230" s="28" t="str">
        <f>TRIM(PROPER('Base de datos cruda'!H6230))</f>
        <v>Fps</v>
      </c>
      <c r="I6230" s="28">
        <v>3.31</v>
      </c>
      <c r="J6230" s="28">
        <v>4.93</v>
      </c>
      <c r="K6230" s="28">
        <v>292.52</v>
      </c>
      <c r="L6230" s="28">
        <f>IF('Base de datos cruda'!L6230&lt;0,,'Base de datos cruda'!L6230)</f>
        <v>7.44</v>
      </c>
      <c r="M6230" s="28" t="str">
        <f>IF(TRIM(PROPER('Base de datos cruda'!M6230))="High","Alto",IF(TRIM(PROPER('Base de datos cruda'!M6230))="Medium","Medio","Bajo"))</f>
        <v>Medio</v>
      </c>
      <c r="N6230" s="29">
        <v>62.38</v>
      </c>
      <c r="O6230" s="32">
        <f t="shared" si="1"/>
        <v>62.38</v>
      </c>
      <c r="P6230" s="33">
        <f t="shared" si="2"/>
        <v>6.46</v>
      </c>
      <c r="Q6230" s="34">
        <f t="shared" si="3"/>
        <v>2.620915033</v>
      </c>
      <c r="R6230" s="35" t="str">
        <f t="shared" si="4"/>
        <v>Medio</v>
      </c>
      <c r="S6230" s="35" t="str">
        <f>IF(O6230="","",IF(O6230&gt;AVERAGE('Base de datos limpia'!$O$2:$O$8001),"Alto","Normal"))
</f>
        <v>Normal</v>
      </c>
      <c r="T6230" s="35" t="str">
        <f t="shared" si="5"/>
        <v>Gamer moderado</v>
      </c>
      <c r="U6230" s="35"/>
    </row>
    <row r="6231">
      <c r="A6231" s="28">
        <v>6230.0</v>
      </c>
      <c r="B6231" s="28">
        <v>20.0</v>
      </c>
      <c r="C6231" s="28" t="str">
        <f>TRIM(PROPER('Base de datos cruda'!C6231))</f>
        <v>Male</v>
      </c>
      <c r="D6231" s="28">
        <v>5.06</v>
      </c>
      <c r="E6231" s="28">
        <v>9.16</v>
      </c>
      <c r="F6231" s="28">
        <v>8.99</v>
      </c>
      <c r="G6231" s="28">
        <v>68.11</v>
      </c>
      <c r="H6231" s="28" t="str">
        <f>TRIM(PROPER('Base de datos cruda'!H6231))</f>
        <v>Rpg</v>
      </c>
      <c r="I6231" s="28">
        <v>0.74</v>
      </c>
      <c r="J6231" s="28">
        <v>9.85</v>
      </c>
      <c r="K6231" s="28">
        <v>271.13</v>
      </c>
      <c r="L6231" s="28">
        <f>IF('Base de datos cruda'!L6231&lt;0,,'Base de datos cruda'!L6231)</f>
        <v>13.92</v>
      </c>
      <c r="M6231" s="28" t="str">
        <f>IF(TRIM(PROPER('Base de datos cruda'!M6231))="High","Alto",IF(TRIM(PROPER('Base de datos cruda'!M6231))="Medium","Medio","Bajo"))</f>
        <v>Bajo</v>
      </c>
      <c r="N6231" s="29">
        <v>108.560505291936</v>
      </c>
      <c r="O6231" s="33" t="str">
        <f t="shared" si="1"/>
        <v/>
      </c>
      <c r="P6231" s="33">
        <f t="shared" si="2"/>
        <v>14.91</v>
      </c>
      <c r="Q6231" s="34">
        <f t="shared" si="3"/>
        <v>1.81027668</v>
      </c>
      <c r="R6231" s="35" t="str">
        <f t="shared" si="4"/>
        <v>Alto</v>
      </c>
      <c r="S6231" s="35" t="str">
        <f>IF(O6231="","",IF(O6231&gt;AVERAGE('Base de datos limpia'!$O$2:$O$8001),"Alto","Normal"))
</f>
        <v/>
      </c>
      <c r="T6231" s="35" t="str">
        <f t="shared" si="5"/>
        <v>Gamer intensivo</v>
      </c>
      <c r="U6231" s="35"/>
    </row>
    <row r="6232">
      <c r="A6232" s="28">
        <v>6231.0</v>
      </c>
      <c r="B6232" s="28">
        <v>16.0</v>
      </c>
      <c r="C6232" s="28" t="str">
        <f>TRIM(PROPER('Base de datos cruda'!C6232))</f>
        <v>Male</v>
      </c>
      <c r="D6232" s="28">
        <v>4.42</v>
      </c>
      <c r="E6232" s="28">
        <v>1.67</v>
      </c>
      <c r="F6232" s="28">
        <v>5.05</v>
      </c>
      <c r="G6232" s="28">
        <v>83.57</v>
      </c>
      <c r="H6232" s="28" t="str">
        <f>TRIM(PROPER('Base de datos cruda'!H6232))</f>
        <v>Fps</v>
      </c>
      <c r="I6232" s="28">
        <v>1.4</v>
      </c>
      <c r="J6232" s="28">
        <v>10.01</v>
      </c>
      <c r="K6232" s="28">
        <v>259.38</v>
      </c>
      <c r="L6232" s="28">
        <f>IF('Base de datos cruda'!L6232&lt;0,,'Base de datos cruda'!L6232)</f>
        <v>10.87</v>
      </c>
      <c r="M6232" s="28" t="str">
        <f>IF(TRIM(PROPER('Base de datos cruda'!M6232))="High","Alto",IF(TRIM(PROPER('Base de datos cruda'!M6232))="Medium","Medio","Bajo"))</f>
        <v>Medio</v>
      </c>
      <c r="N6232" s="29">
        <v>37.89</v>
      </c>
      <c r="O6232" s="32">
        <f t="shared" si="1"/>
        <v>37.89</v>
      </c>
      <c r="P6232" s="33">
        <f t="shared" si="2"/>
        <v>14.43</v>
      </c>
      <c r="Q6232" s="34">
        <f t="shared" si="3"/>
        <v>0.3778280543</v>
      </c>
      <c r="R6232" s="35" t="str">
        <f t="shared" si="4"/>
        <v>Bajo</v>
      </c>
      <c r="S6232" s="35" t="str">
        <f>IF(O6232="","",IF(O6232&gt;AVERAGE('Base de datos limpia'!$O$2:$O$8001),"Alto","Normal"))
</f>
        <v>Normal</v>
      </c>
      <c r="T6232" s="35" t="str">
        <f t="shared" si="5"/>
        <v>Gamer casual</v>
      </c>
      <c r="U6232" s="35"/>
    </row>
    <row r="6233">
      <c r="A6233" s="28">
        <v>6232.0</v>
      </c>
      <c r="B6233" s="28">
        <v>19.0</v>
      </c>
      <c r="C6233" s="28" t="str">
        <f>TRIM(PROPER('Base de datos cruda'!C6233))</f>
        <v>Female</v>
      </c>
      <c r="D6233" s="28">
        <v>4.69</v>
      </c>
      <c r="E6233" s="28">
        <v>1.45</v>
      </c>
      <c r="F6233" s="28">
        <v>7.28</v>
      </c>
      <c r="G6233" s="28">
        <v>82.67</v>
      </c>
      <c r="H6233" s="28" t="str">
        <f>TRIM(PROPER('Base de datos cruda'!H6233))</f>
        <v>Rpg</v>
      </c>
      <c r="I6233" s="28">
        <v>1.41</v>
      </c>
      <c r="J6233" s="28">
        <v>6.85</v>
      </c>
      <c r="K6233" s="28">
        <v>257.22</v>
      </c>
      <c r="L6233" s="28">
        <f>IF('Base de datos cruda'!L6233&lt;0,,'Base de datos cruda'!L6233)</f>
        <v>10.89</v>
      </c>
      <c r="M6233" s="28" t="str">
        <f>IF(TRIM(PROPER('Base de datos cruda'!M6233))="High","Alto",IF(TRIM(PROPER('Base de datos cruda'!M6233))="Medium","Medio","Bajo"))</f>
        <v>Medio</v>
      </c>
      <c r="N6233" s="29">
        <v>48.5</v>
      </c>
      <c r="O6233" s="32">
        <f t="shared" si="1"/>
        <v>48.5</v>
      </c>
      <c r="P6233" s="33">
        <f t="shared" si="2"/>
        <v>11.54</v>
      </c>
      <c r="Q6233" s="34">
        <f t="shared" si="3"/>
        <v>0.3091684435</v>
      </c>
      <c r="R6233" s="35" t="str">
        <f t="shared" si="4"/>
        <v>Bajo</v>
      </c>
      <c r="S6233" s="35" t="str">
        <f>IF(O6233="","",IF(O6233&gt;AVERAGE('Base de datos limpia'!$O$2:$O$8001),"Alto","Normal"))
</f>
        <v>Normal</v>
      </c>
      <c r="T6233" s="35" t="str">
        <f t="shared" si="5"/>
        <v>Gamer casual</v>
      </c>
      <c r="U6233" s="35"/>
    </row>
    <row r="6234">
      <c r="A6234" s="28">
        <v>6233.0</v>
      </c>
      <c r="B6234" s="28">
        <v>16.0</v>
      </c>
      <c r="C6234" s="28" t="str">
        <f>TRIM(PROPER('Base de datos cruda'!C6234))</f>
        <v>Female</v>
      </c>
      <c r="D6234" s="28">
        <v>2.42</v>
      </c>
      <c r="E6234" s="28">
        <v>2.15</v>
      </c>
      <c r="F6234" s="28">
        <v>8.63</v>
      </c>
      <c r="G6234" s="28">
        <v>80.98</v>
      </c>
      <c r="H6234" s="28" t="str">
        <f>TRIM(PROPER('Base de datos cruda'!H6234))</f>
        <v>Fps</v>
      </c>
      <c r="I6234" s="28">
        <v>2.33</v>
      </c>
      <c r="J6234" s="28">
        <v>5.33</v>
      </c>
      <c r="K6234" s="28">
        <v>293.95</v>
      </c>
      <c r="L6234" s="28">
        <f>IF('Base de datos cruda'!L6234&lt;0,,'Base de datos cruda'!L6234)</f>
        <v>7.82</v>
      </c>
      <c r="M6234" s="28" t="str">
        <f>IF(TRIM(PROPER('Base de datos cruda'!M6234))="High","Alto",IF(TRIM(PROPER('Base de datos cruda'!M6234))="Medium","Medio","Bajo"))</f>
        <v>Medio</v>
      </c>
      <c r="N6234" s="29">
        <v>68.62</v>
      </c>
      <c r="O6234" s="32">
        <f t="shared" si="1"/>
        <v>68.62</v>
      </c>
      <c r="P6234" s="33">
        <f t="shared" si="2"/>
        <v>7.75</v>
      </c>
      <c r="Q6234" s="34">
        <f t="shared" si="3"/>
        <v>0.8884297521</v>
      </c>
      <c r="R6234" s="35" t="str">
        <f t="shared" si="4"/>
        <v>Medio</v>
      </c>
      <c r="S6234" s="35" t="str">
        <f>IF(O6234="","",IF(O6234&gt;AVERAGE('Base de datos limpia'!$O$2:$O$8001),"Alto","Normal"))
</f>
        <v>Alto</v>
      </c>
      <c r="T6234" s="35" t="str">
        <f t="shared" si="5"/>
        <v>Gamer casual</v>
      </c>
      <c r="U6234" s="35"/>
    </row>
    <row r="6235">
      <c r="A6235" s="28">
        <v>6234.0</v>
      </c>
      <c r="B6235" s="28">
        <v>21.0</v>
      </c>
      <c r="C6235" s="28" t="str">
        <f>TRIM(PROPER('Base de datos cruda'!C6235))</f>
        <v>Male</v>
      </c>
      <c r="D6235" s="28">
        <v>5.12</v>
      </c>
      <c r="E6235" s="28">
        <v>2.05</v>
      </c>
      <c r="F6235" s="28">
        <v>7.0</v>
      </c>
      <c r="G6235" s="28">
        <v>63.62</v>
      </c>
      <c r="H6235" s="28" t="str">
        <f>TRIM(PROPER('Base de datos cruda'!H6235))</f>
        <v>Rpg</v>
      </c>
      <c r="I6235" s="28">
        <v>4.77</v>
      </c>
      <c r="J6235" s="28">
        <v>8.21</v>
      </c>
      <c r="K6235" s="28">
        <v>251.42</v>
      </c>
      <c r="L6235" s="28">
        <f>IF('Base de datos cruda'!L6235&lt;0,,'Base de datos cruda'!L6235)</f>
        <v>14.18</v>
      </c>
      <c r="M6235" s="28" t="str">
        <f>IF(TRIM(PROPER('Base de datos cruda'!M6235))="High","Alto",IF(TRIM(PROPER('Base de datos cruda'!M6235))="Medium","Medio","Bajo"))</f>
        <v>Bajo</v>
      </c>
      <c r="N6235" s="29">
        <v>43.33</v>
      </c>
      <c r="O6235" s="32">
        <f t="shared" si="1"/>
        <v>43.33</v>
      </c>
      <c r="P6235" s="33">
        <f t="shared" si="2"/>
        <v>13.33</v>
      </c>
      <c r="Q6235" s="34">
        <f t="shared" si="3"/>
        <v>0.400390625</v>
      </c>
      <c r="R6235" s="35" t="str">
        <f t="shared" si="4"/>
        <v>Bajo</v>
      </c>
      <c r="S6235" s="35" t="str">
        <f>IF(O6235="","",IF(O6235&gt;AVERAGE('Base de datos limpia'!$O$2:$O$8001),"Alto","Normal"))
</f>
        <v>Normal</v>
      </c>
      <c r="T6235" s="35" t="str">
        <f t="shared" si="5"/>
        <v>Gamer casual</v>
      </c>
      <c r="U6235" s="35"/>
    </row>
    <row r="6236">
      <c r="A6236" s="28">
        <v>6235.0</v>
      </c>
      <c r="B6236" s="28">
        <v>17.0</v>
      </c>
      <c r="C6236" s="28" t="str">
        <f>TRIM(PROPER('Base de datos cruda'!C6236))</f>
        <v>Female</v>
      </c>
      <c r="D6236" s="28">
        <v>6.64</v>
      </c>
      <c r="E6236" s="28">
        <v>1.79</v>
      </c>
      <c r="F6236" s="28">
        <v>8.0</v>
      </c>
      <c r="G6236" s="28">
        <v>97.08</v>
      </c>
      <c r="H6236" s="28" t="str">
        <f>TRIM(PROPER('Base de datos cruda'!H6236))</f>
        <v>Casual</v>
      </c>
      <c r="I6236" s="28">
        <v>1.62</v>
      </c>
      <c r="J6236" s="28">
        <v>11.87</v>
      </c>
      <c r="K6236" s="28">
        <v>254.42</v>
      </c>
      <c r="L6236" s="28">
        <f>IF('Base de datos cruda'!L6236&lt;0,,'Base de datos cruda'!L6236)</f>
        <v>16.71</v>
      </c>
      <c r="M6236" s="28" t="str">
        <f>IF(TRIM(PROPER('Base de datos cruda'!M6236))="High","Alto",IF(TRIM(PROPER('Base de datos cruda'!M6236))="Medium","Medio","Bajo"))</f>
        <v>Bajo</v>
      </c>
      <c r="N6236" s="29">
        <v>38.08</v>
      </c>
      <c r="O6236" s="32">
        <f t="shared" si="1"/>
        <v>38.08</v>
      </c>
      <c r="P6236" s="33">
        <f t="shared" si="2"/>
        <v>18.51</v>
      </c>
      <c r="Q6236" s="34">
        <f t="shared" si="3"/>
        <v>0.2695783133</v>
      </c>
      <c r="R6236" s="35" t="str">
        <f t="shared" si="4"/>
        <v>Bajo</v>
      </c>
      <c r="S6236" s="35" t="str">
        <f>IF(O6236="","",IF(O6236&gt;AVERAGE('Base de datos limpia'!$O$2:$O$8001),"Alto","Normal"))
</f>
        <v>Normal</v>
      </c>
      <c r="T6236" s="35" t="str">
        <f t="shared" si="5"/>
        <v>Gamer casual</v>
      </c>
      <c r="U6236" s="35"/>
    </row>
    <row r="6237">
      <c r="A6237" s="28">
        <v>6236.0</v>
      </c>
      <c r="B6237" s="28">
        <v>20.0</v>
      </c>
      <c r="C6237" s="28" t="str">
        <f>TRIM(PROPER('Base de datos cruda'!C6237))</f>
        <v>Male</v>
      </c>
      <c r="D6237" s="28">
        <v>7.98</v>
      </c>
      <c r="E6237" s="28">
        <v>6.95</v>
      </c>
      <c r="F6237" s="28">
        <v>8.88</v>
      </c>
      <c r="G6237" s="28">
        <v>83.69</v>
      </c>
      <c r="H6237" s="28" t="str">
        <f>TRIM(PROPER('Base de datos cruda'!H6237))</f>
        <v>Casual</v>
      </c>
      <c r="I6237" s="28">
        <v>1.41</v>
      </c>
      <c r="J6237" s="28">
        <v>9.66</v>
      </c>
      <c r="K6237" s="28">
        <v>243.82</v>
      </c>
      <c r="L6237" s="28">
        <f>IF('Base de datos cruda'!L6237&lt;0,,'Base de datos cruda'!L6237)</f>
        <v>16.98</v>
      </c>
      <c r="M6237" s="28" t="str">
        <f>IF(TRIM(PROPER('Base de datos cruda'!M6237))="High","Alto",IF(TRIM(PROPER('Base de datos cruda'!M6237))="Medium","Medio","Bajo"))</f>
        <v>Bajo</v>
      </c>
      <c r="N6237" s="29">
        <v>62.88</v>
      </c>
      <c r="O6237" s="32">
        <f t="shared" si="1"/>
        <v>62.88</v>
      </c>
      <c r="P6237" s="33">
        <f t="shared" si="2"/>
        <v>17.64</v>
      </c>
      <c r="Q6237" s="34">
        <f t="shared" si="3"/>
        <v>0.8709273183</v>
      </c>
      <c r="R6237" s="35" t="str">
        <f t="shared" si="4"/>
        <v>Medio</v>
      </c>
      <c r="S6237" s="35" t="str">
        <f>IF(O6237="","",IF(O6237&gt;AVERAGE('Base de datos limpia'!$O$2:$O$8001),"Alto","Normal"))
</f>
        <v>Normal</v>
      </c>
      <c r="T6237" s="35" t="str">
        <f t="shared" si="5"/>
        <v>Gamer intensivo</v>
      </c>
      <c r="U6237" s="35"/>
    </row>
    <row r="6238">
      <c r="A6238" s="28">
        <v>6237.0</v>
      </c>
      <c r="B6238" s="28">
        <v>22.0</v>
      </c>
      <c r="C6238" s="28" t="str">
        <f>TRIM(PROPER('Base de datos cruda'!C6238))</f>
        <v>Male</v>
      </c>
      <c r="D6238" s="28">
        <v>6.71</v>
      </c>
      <c r="E6238" s="28">
        <v>6.41</v>
      </c>
      <c r="F6238" s="28">
        <v>8.3</v>
      </c>
      <c r="G6238" s="28">
        <v>70.56</v>
      </c>
      <c r="H6238" s="28" t="str">
        <f>TRIM(PROPER('Base de datos cruda'!H6238))</f>
        <v>Fps</v>
      </c>
      <c r="I6238" s="28">
        <v>0.84</v>
      </c>
      <c r="J6238" s="28">
        <v>10.83</v>
      </c>
      <c r="K6238" s="28">
        <v>230.51</v>
      </c>
      <c r="L6238" s="28">
        <f>IF('Base de datos cruda'!L6238&lt;0,,'Base de datos cruda'!L6238)</f>
        <v>18.12</v>
      </c>
      <c r="M6238" s="28" t="str">
        <f>IF(TRIM(PROPER('Base de datos cruda'!M6238))="High","Alto",IF(TRIM(PROPER('Base de datos cruda'!M6238))="Medium","Medio","Bajo"))</f>
        <v>Bajo</v>
      </c>
      <c r="N6238" s="29">
        <v>65.35</v>
      </c>
      <c r="O6238" s="32">
        <f t="shared" si="1"/>
        <v>65.35</v>
      </c>
      <c r="P6238" s="33">
        <f t="shared" si="2"/>
        <v>17.54</v>
      </c>
      <c r="Q6238" s="34">
        <f t="shared" si="3"/>
        <v>0.955290611</v>
      </c>
      <c r="R6238" s="35" t="str">
        <f t="shared" si="4"/>
        <v>Medio</v>
      </c>
      <c r="S6238" s="35" t="str">
        <f>IF(O6238="","",IF(O6238&gt;AVERAGE('Base de datos limpia'!$O$2:$O$8001),"Alto","Normal"))
</f>
        <v>Normal</v>
      </c>
      <c r="T6238" s="35" t="str">
        <f t="shared" si="5"/>
        <v>Gamer intensivo</v>
      </c>
      <c r="U6238" s="35"/>
    </row>
    <row r="6239">
      <c r="A6239" s="28">
        <v>6238.0</v>
      </c>
      <c r="B6239" s="28">
        <v>17.0</v>
      </c>
      <c r="C6239" s="28" t="str">
        <f>TRIM(PROPER('Base de datos cruda'!C6239))</f>
        <v>Female</v>
      </c>
      <c r="D6239" s="28">
        <v>4.46</v>
      </c>
      <c r="E6239" s="28">
        <v>6.83</v>
      </c>
      <c r="F6239" s="28">
        <v>6.79</v>
      </c>
      <c r="G6239" s="28">
        <v>87.5</v>
      </c>
      <c r="H6239" s="28" t="str">
        <f>TRIM(PROPER('Base de datos cruda'!H6239))</f>
        <v>Casual</v>
      </c>
      <c r="I6239" s="28">
        <v>1.96</v>
      </c>
      <c r="J6239" s="28">
        <v>7.21</v>
      </c>
      <c r="K6239" s="28">
        <v>274.94</v>
      </c>
      <c r="L6239" s="28">
        <f>IF('Base de datos cruda'!L6239&lt;0,,'Base de datos cruda'!L6239)</f>
        <v>8.09</v>
      </c>
      <c r="M6239" s="28" t="str">
        <f>IF(TRIM(PROPER('Base de datos cruda'!M6239))="High","Alto",IF(TRIM(PROPER('Base de datos cruda'!M6239))="Medium","Medio","Bajo"))</f>
        <v>Medio</v>
      </c>
      <c r="N6239" s="29">
        <v>76.99</v>
      </c>
      <c r="O6239" s="32">
        <f t="shared" si="1"/>
        <v>76.99</v>
      </c>
      <c r="P6239" s="33">
        <f t="shared" si="2"/>
        <v>11.67</v>
      </c>
      <c r="Q6239" s="34">
        <f t="shared" si="3"/>
        <v>1.531390135</v>
      </c>
      <c r="R6239" s="35" t="str">
        <f t="shared" si="4"/>
        <v>Alto</v>
      </c>
      <c r="S6239" s="35" t="str">
        <f>IF(O6239="","",IF(O6239&gt;AVERAGE('Base de datos limpia'!$O$2:$O$8001),"Alto","Normal"))
</f>
        <v>Alto</v>
      </c>
      <c r="T6239" s="35" t="str">
        <f t="shared" si="5"/>
        <v>Gamer intensivo</v>
      </c>
      <c r="U6239" s="35"/>
    </row>
    <row r="6240">
      <c r="A6240" s="28">
        <v>6239.0</v>
      </c>
      <c r="B6240" s="28">
        <v>21.0</v>
      </c>
      <c r="C6240" s="28" t="str">
        <f>TRIM(PROPER('Base de datos cruda'!C6240))</f>
        <v>Female</v>
      </c>
      <c r="D6240" s="28">
        <v>1.55</v>
      </c>
      <c r="E6240" s="28">
        <v>7.2</v>
      </c>
      <c r="F6240" s="28">
        <v>5.82</v>
      </c>
      <c r="G6240" s="28">
        <v>72.72</v>
      </c>
      <c r="H6240" s="28" t="str">
        <f>TRIM(PROPER('Base de datos cruda'!H6240))</f>
        <v>Casual</v>
      </c>
      <c r="I6240" s="28">
        <v>0.91</v>
      </c>
      <c r="J6240" s="28">
        <v>6.98</v>
      </c>
      <c r="K6240" s="28">
        <v>292.95</v>
      </c>
      <c r="L6240" s="28">
        <f>IF('Base de datos cruda'!L6240&lt;0,,'Base de datos cruda'!L6240)</f>
        <v>1.97</v>
      </c>
      <c r="M6240" s="28" t="str">
        <f>IF(TRIM(PROPER('Base de datos cruda'!M6240))="High","Alto",IF(TRIM(PROPER('Base de datos cruda'!M6240))="Medium","Medio","Bajo"))</f>
        <v>Alto</v>
      </c>
      <c r="N6240" s="29">
        <v>85.94</v>
      </c>
      <c r="O6240" s="32">
        <f t="shared" si="1"/>
        <v>85.94</v>
      </c>
      <c r="P6240" s="33">
        <f t="shared" si="2"/>
        <v>8.53</v>
      </c>
      <c r="Q6240" s="34">
        <f t="shared" si="3"/>
        <v>4.64516129</v>
      </c>
      <c r="R6240" s="35" t="str">
        <f t="shared" si="4"/>
        <v>Alto</v>
      </c>
      <c r="S6240" s="35" t="str">
        <f>IF(O6240="","",IF(O6240&gt;AVERAGE('Base de datos limpia'!$O$2:$O$8001),"Alto","Normal"))
</f>
        <v>Alto</v>
      </c>
      <c r="T6240" s="35" t="str">
        <f t="shared" si="5"/>
        <v>Gamer intensivo</v>
      </c>
      <c r="U6240" s="35"/>
    </row>
    <row r="6241">
      <c r="A6241" s="28">
        <v>6240.0</v>
      </c>
      <c r="B6241" s="28">
        <v>21.0</v>
      </c>
      <c r="C6241" s="28" t="str">
        <f>TRIM(PROPER('Base de datos cruda'!C6241))</f>
        <v>Male</v>
      </c>
      <c r="D6241" s="28">
        <v>5.45</v>
      </c>
      <c r="E6241" s="28">
        <v>7.81</v>
      </c>
      <c r="F6241" s="28">
        <v>6.41</v>
      </c>
      <c r="G6241" s="28">
        <v>80.23</v>
      </c>
      <c r="H6241" s="28" t="str">
        <f>TRIM(PROPER('Base de datos cruda'!H6241))</f>
        <v>Fps</v>
      </c>
      <c r="I6241" s="28">
        <v>0.69</v>
      </c>
      <c r="J6241" s="28">
        <v>8.15</v>
      </c>
      <c r="K6241" s="28">
        <v>251.03</v>
      </c>
      <c r="L6241" s="28">
        <f>IF('Base de datos cruda'!L6241&lt;0,,'Base de datos cruda'!L6241)</f>
        <v>14.76</v>
      </c>
      <c r="M6241" s="28" t="str">
        <f>IF(TRIM(PROPER('Base de datos cruda'!M6241))="High","Alto",IF(TRIM(PROPER('Base de datos cruda'!M6241))="Medium","Medio","Bajo"))</f>
        <v>Bajo</v>
      </c>
      <c r="N6241" s="29">
        <v>94.7738533381643</v>
      </c>
      <c r="O6241" s="32">
        <f t="shared" si="1"/>
        <v>94.77385334</v>
      </c>
      <c r="P6241" s="33">
        <f t="shared" si="2"/>
        <v>13.6</v>
      </c>
      <c r="Q6241" s="34">
        <f t="shared" si="3"/>
        <v>1.433027523</v>
      </c>
      <c r="R6241" s="35" t="str">
        <f t="shared" si="4"/>
        <v>Alto</v>
      </c>
      <c r="S6241" s="35" t="str">
        <f>IF(O6241="","",IF(O6241&gt;AVERAGE('Base de datos limpia'!$O$2:$O$8001),"Alto","Normal"))
</f>
        <v>Alto</v>
      </c>
      <c r="T6241" s="35" t="str">
        <f t="shared" si="5"/>
        <v>Gamer intensivo</v>
      </c>
      <c r="U6241" s="35"/>
    </row>
    <row r="6242">
      <c r="A6242" s="28">
        <v>6241.0</v>
      </c>
      <c r="B6242" s="28">
        <v>20.0</v>
      </c>
      <c r="C6242" s="28" t="str">
        <f>TRIM(PROPER('Base de datos cruda'!C6242))</f>
        <v>Female</v>
      </c>
      <c r="D6242" s="28">
        <v>7.5</v>
      </c>
      <c r="E6242" s="28">
        <v>2.86</v>
      </c>
      <c r="F6242" s="28">
        <v>8.21</v>
      </c>
      <c r="G6242" s="28">
        <v>73.65</v>
      </c>
      <c r="H6242" s="28" t="str">
        <f>TRIM(PROPER('Base de datos cruda'!H6242))</f>
        <v>Rpg</v>
      </c>
      <c r="I6242" s="28">
        <v>4.29</v>
      </c>
      <c r="J6242" s="28">
        <v>13.39</v>
      </c>
      <c r="K6242" s="28">
        <v>236.9</v>
      </c>
      <c r="L6242" s="28">
        <f>IF('Base de datos cruda'!L6242&lt;0,,'Base de datos cruda'!L6242)</f>
        <v>17.05</v>
      </c>
      <c r="M6242" s="28" t="str">
        <f>IF(TRIM(PROPER('Base de datos cruda'!M6242))="High","Alto",IF(TRIM(PROPER('Base de datos cruda'!M6242))="Medium","Medio","Bajo"))</f>
        <v>Bajo</v>
      </c>
      <c r="N6242" s="29">
        <v>31.11</v>
      </c>
      <c r="O6242" s="32">
        <f t="shared" si="1"/>
        <v>31.11</v>
      </c>
      <c r="P6242" s="33">
        <f t="shared" si="2"/>
        <v>20.89</v>
      </c>
      <c r="Q6242" s="34">
        <f t="shared" si="3"/>
        <v>0.3813333333</v>
      </c>
      <c r="R6242" s="35" t="str">
        <f t="shared" si="4"/>
        <v>Bajo</v>
      </c>
      <c r="S6242" s="35" t="str">
        <f>IF(O6242="","",IF(O6242&gt;AVERAGE('Base de datos limpia'!$O$2:$O$8001),"Alto","Normal"))
</f>
        <v>Normal</v>
      </c>
      <c r="T6242" s="35" t="str">
        <f t="shared" si="5"/>
        <v>Gamer casual</v>
      </c>
      <c r="U6242" s="35"/>
    </row>
    <row r="6243">
      <c r="A6243" s="28">
        <v>6242.0</v>
      </c>
      <c r="B6243" s="28">
        <v>20.0</v>
      </c>
      <c r="C6243" s="28" t="str">
        <f>TRIM(PROPER('Base de datos cruda'!C6243))</f>
        <v>Female</v>
      </c>
      <c r="D6243" s="28">
        <v>1.69</v>
      </c>
      <c r="E6243" s="28">
        <v>6.6</v>
      </c>
      <c r="F6243" s="28">
        <v>8.27</v>
      </c>
      <c r="G6243" s="28">
        <v>95.22</v>
      </c>
      <c r="H6243" s="28" t="str">
        <f>TRIM(PROPER('Base de datos cruda'!H6243))</f>
        <v>Rpg</v>
      </c>
      <c r="I6243" s="28">
        <v>0.26</v>
      </c>
      <c r="J6243" s="28">
        <v>2.77</v>
      </c>
      <c r="K6243" s="28">
        <v>301.12</v>
      </c>
      <c r="L6243" s="28">
        <f>IF('Base de datos cruda'!L6243&lt;0,,'Base de datos cruda'!L6243)</f>
        <v>6.59</v>
      </c>
      <c r="M6243" s="28" t="str">
        <f>IF(TRIM(PROPER('Base de datos cruda'!M6243))="High","Alto",IF(TRIM(PROPER('Base de datos cruda'!M6243))="Medium","Medio","Bajo"))</f>
        <v>Medio</v>
      </c>
      <c r="N6243" s="29">
        <v>100.0</v>
      </c>
      <c r="O6243" s="32">
        <f t="shared" si="1"/>
        <v>100</v>
      </c>
      <c r="P6243" s="33">
        <f t="shared" si="2"/>
        <v>4.46</v>
      </c>
      <c r="Q6243" s="34">
        <f t="shared" si="3"/>
        <v>3.905325444</v>
      </c>
      <c r="R6243" s="35" t="str">
        <f t="shared" si="4"/>
        <v>Alto</v>
      </c>
      <c r="S6243" s="35" t="str">
        <f>IF(O6243="","",IF(O6243&gt;AVERAGE('Base de datos limpia'!$O$2:$O$8001),"Alto","Normal"))
</f>
        <v>Alto</v>
      </c>
      <c r="T6243" s="35" t="str">
        <f t="shared" si="5"/>
        <v>Gamer intensivo</v>
      </c>
      <c r="U6243" s="35"/>
    </row>
    <row r="6244">
      <c r="A6244" s="28">
        <v>6243.0</v>
      </c>
      <c r="B6244" s="28">
        <v>18.0</v>
      </c>
      <c r="C6244" s="28" t="str">
        <f>TRIM(PROPER('Base de datos cruda'!C6244))</f>
        <v>Male</v>
      </c>
      <c r="D6244" s="28">
        <v>2.05</v>
      </c>
      <c r="E6244" s="28">
        <v>6.22</v>
      </c>
      <c r="F6244" s="28">
        <v>8.23</v>
      </c>
      <c r="G6244" s="28">
        <v>99.76</v>
      </c>
      <c r="H6244" s="28" t="str">
        <f>TRIM(PROPER('Base de datos cruda'!H6244))</f>
        <v>Fps</v>
      </c>
      <c r="I6244" s="28">
        <v>3.55</v>
      </c>
      <c r="J6244" s="28">
        <v>4.25</v>
      </c>
      <c r="K6244" s="28">
        <v>297.06</v>
      </c>
      <c r="L6244" s="28">
        <f>IF('Base de datos cruda'!L6244&lt;0,,'Base de datos cruda'!L6244)</f>
        <v>9.04</v>
      </c>
      <c r="M6244" s="28" t="str">
        <f>IF(TRIM(PROPER('Base de datos cruda'!M6244))="High","Alto",IF(TRIM(PROPER('Base de datos cruda'!M6244))="Medium","Medio","Bajo"))</f>
        <v>Medio</v>
      </c>
      <c r="N6244" s="29">
        <v>104.226824233192</v>
      </c>
      <c r="O6244" s="33" t="str">
        <f t="shared" si="1"/>
        <v/>
      </c>
      <c r="P6244" s="33">
        <f t="shared" si="2"/>
        <v>6.3</v>
      </c>
      <c r="Q6244" s="34">
        <f t="shared" si="3"/>
        <v>3.034146341</v>
      </c>
      <c r="R6244" s="35" t="str">
        <f t="shared" si="4"/>
        <v>Alto</v>
      </c>
      <c r="S6244" s="35" t="str">
        <f>IF(O6244="","",IF(O6244&gt;AVERAGE('Base de datos limpia'!$O$2:$O$8001),"Alto","Normal"))
</f>
        <v/>
      </c>
      <c r="T6244" s="35" t="str">
        <f t="shared" si="5"/>
        <v>Gamer intensivo</v>
      </c>
      <c r="U6244" s="35"/>
    </row>
    <row r="6245">
      <c r="A6245" s="28">
        <v>6244.0</v>
      </c>
      <c r="B6245" s="28">
        <v>17.0</v>
      </c>
      <c r="C6245" s="28" t="str">
        <f>TRIM(PROPER('Base de datos cruda'!C6245))</f>
        <v>Female</v>
      </c>
      <c r="D6245" s="28">
        <v>1.19</v>
      </c>
      <c r="E6245" s="28">
        <v>9.49</v>
      </c>
      <c r="F6245" s="28">
        <v>6.99</v>
      </c>
      <c r="G6245" s="28">
        <v>66.45</v>
      </c>
      <c r="H6245" s="28" t="str">
        <f>TRIM(PROPER('Base de datos cruda'!H6245))</f>
        <v>Fps</v>
      </c>
      <c r="I6245" s="28">
        <v>1.01</v>
      </c>
      <c r="J6245" s="28">
        <v>4.48</v>
      </c>
      <c r="K6245" s="28">
        <v>316.7</v>
      </c>
      <c r="L6245" s="28">
        <f>IF('Base de datos cruda'!L6245&lt;0,,'Base de datos cruda'!L6245)</f>
        <v>7.73</v>
      </c>
      <c r="M6245" s="28" t="str">
        <f>IF(TRIM(PROPER('Base de datos cruda'!M6245))="High","Alto",IF(TRIM(PROPER('Base de datos cruda'!M6245))="Medium","Medio","Bajo"))</f>
        <v>Medio</v>
      </c>
      <c r="N6245" s="29">
        <v>100.0</v>
      </c>
      <c r="O6245" s="32">
        <f t="shared" si="1"/>
        <v>100</v>
      </c>
      <c r="P6245" s="33">
        <f t="shared" si="2"/>
        <v>5.67</v>
      </c>
      <c r="Q6245" s="34">
        <f t="shared" si="3"/>
        <v>7.974789916</v>
      </c>
      <c r="R6245" s="35" t="str">
        <f t="shared" si="4"/>
        <v>Alto</v>
      </c>
      <c r="S6245" s="35" t="str">
        <f>IF(O6245="","",IF(O6245&gt;AVERAGE('Base de datos limpia'!$O$2:$O$8001),"Alto","Normal"))
</f>
        <v>Alto</v>
      </c>
      <c r="T6245" s="35" t="str">
        <f t="shared" si="5"/>
        <v>Gamer intensivo</v>
      </c>
      <c r="U6245" s="35"/>
    </row>
    <row r="6246">
      <c r="A6246" s="28">
        <v>6245.0</v>
      </c>
      <c r="B6246" s="28">
        <v>22.0</v>
      </c>
      <c r="C6246" s="28" t="str">
        <f>TRIM(PROPER('Base de datos cruda'!C6246))</f>
        <v>Male</v>
      </c>
      <c r="D6246" s="28">
        <v>5.89</v>
      </c>
      <c r="E6246" s="28">
        <v>3.09</v>
      </c>
      <c r="F6246" s="28">
        <v>6.38</v>
      </c>
      <c r="G6246" s="28">
        <v>60.94</v>
      </c>
      <c r="H6246" s="28" t="str">
        <f>TRIM(PROPER('Base de datos cruda'!H6246))</f>
        <v>Fps</v>
      </c>
      <c r="I6246" s="28">
        <v>0.06</v>
      </c>
      <c r="J6246" s="28">
        <v>8.17</v>
      </c>
      <c r="K6246" s="28">
        <v>260.23</v>
      </c>
      <c r="L6246" s="28">
        <f>IF('Base de datos cruda'!L6246&lt;0,,'Base de datos cruda'!L6246)</f>
        <v>6.9</v>
      </c>
      <c r="M6246" s="28" t="str">
        <f>IF(TRIM(PROPER('Base de datos cruda'!M6246))="High","Alto",IF(TRIM(PROPER('Base de datos cruda'!M6246))="Medium","Medio","Bajo"))</f>
        <v>Bajo</v>
      </c>
      <c r="N6246" s="29">
        <v>43.8680190777105</v>
      </c>
      <c r="O6246" s="32">
        <f t="shared" si="1"/>
        <v>43.86801908</v>
      </c>
      <c r="P6246" s="33">
        <f t="shared" si="2"/>
        <v>14.06</v>
      </c>
      <c r="Q6246" s="34">
        <f t="shared" si="3"/>
        <v>0.5246179966</v>
      </c>
      <c r="R6246" s="35" t="str">
        <f t="shared" si="4"/>
        <v>Bajo</v>
      </c>
      <c r="S6246" s="35" t="str">
        <f>IF(O6246="","",IF(O6246&gt;AVERAGE('Base de datos limpia'!$O$2:$O$8001),"Alto","Normal"))
</f>
        <v>Normal</v>
      </c>
      <c r="T6246" s="35" t="str">
        <f t="shared" si="5"/>
        <v>Gamer moderado</v>
      </c>
      <c r="U6246" s="35"/>
    </row>
    <row r="6247">
      <c r="A6247" s="28">
        <v>6246.0</v>
      </c>
      <c r="B6247" s="28">
        <v>16.0</v>
      </c>
      <c r="C6247" s="28" t="str">
        <f>TRIM(PROPER('Base de datos cruda'!C6247))</f>
        <v>Other</v>
      </c>
      <c r="D6247" s="28">
        <v>3.25</v>
      </c>
      <c r="E6247" s="28">
        <v>1.53</v>
      </c>
      <c r="F6247" s="28">
        <v>5.56</v>
      </c>
      <c r="G6247" s="28">
        <v>68.77</v>
      </c>
      <c r="H6247" s="28" t="str">
        <f>TRIM(PROPER('Base de datos cruda'!H6247))</f>
        <v>Rpg</v>
      </c>
      <c r="I6247" s="28">
        <v>3.98</v>
      </c>
      <c r="J6247" s="28">
        <v>7.94</v>
      </c>
      <c r="K6247" s="28">
        <v>281.51</v>
      </c>
      <c r="L6247" s="28">
        <f>IF('Base de datos cruda'!L6247&lt;0,,'Base de datos cruda'!L6247)</f>
        <v>10.45</v>
      </c>
      <c r="M6247" s="28" t="str">
        <f>IF(TRIM(PROPER('Base de datos cruda'!M6247))="High","Alto",IF(TRIM(PROPER('Base de datos cruda'!M6247))="Medium","Medio","Bajo"))</f>
        <v>Medio</v>
      </c>
      <c r="N6247" s="29">
        <v>42.07</v>
      </c>
      <c r="O6247" s="32">
        <f t="shared" si="1"/>
        <v>42.07</v>
      </c>
      <c r="P6247" s="33">
        <f t="shared" si="2"/>
        <v>11.19</v>
      </c>
      <c r="Q6247" s="34">
        <f t="shared" si="3"/>
        <v>0.4707692308</v>
      </c>
      <c r="R6247" s="35" t="str">
        <f t="shared" si="4"/>
        <v>Bajo</v>
      </c>
      <c r="S6247" s="35" t="str">
        <f>IF(O6247="","",IF(O6247&gt;AVERAGE('Base de datos limpia'!$O$2:$O$8001),"Alto","Normal"))
</f>
        <v>Normal</v>
      </c>
      <c r="T6247" s="35" t="str">
        <f t="shared" si="5"/>
        <v>Gamer casual</v>
      </c>
      <c r="U6247" s="35"/>
    </row>
    <row r="6248">
      <c r="A6248" s="28">
        <v>6247.0</v>
      </c>
      <c r="B6248" s="28">
        <v>21.0</v>
      </c>
      <c r="C6248" s="28" t="str">
        <f>TRIM(PROPER('Base de datos cruda'!C6248))</f>
        <v>Female</v>
      </c>
      <c r="D6248" s="28">
        <v>0.5</v>
      </c>
      <c r="E6248" s="28">
        <v>6.88</v>
      </c>
      <c r="F6248" s="28">
        <v>4.02</v>
      </c>
      <c r="G6248" s="28">
        <v>83.6</v>
      </c>
      <c r="H6248" s="28" t="str">
        <f>TRIM(PROPER('Base de datos cruda'!H6248))</f>
        <v>Fps</v>
      </c>
      <c r="I6248" s="28">
        <v>3.51</v>
      </c>
      <c r="J6248" s="28">
        <v>5.57</v>
      </c>
      <c r="K6248" s="28">
        <v>307.66</v>
      </c>
      <c r="L6248" s="28">
        <f>IF('Base de datos cruda'!L6248&lt;0,,'Base de datos cruda'!L6248)</f>
        <v>2.52</v>
      </c>
      <c r="M6248" s="28" t="str">
        <f>IF(TRIM(PROPER('Base de datos cruda'!M6248))="High","Alto",IF(TRIM(PROPER('Base de datos cruda'!M6248))="Medium","Medio","Bajo"))</f>
        <v>Medio</v>
      </c>
      <c r="N6248" s="29">
        <v>81.68</v>
      </c>
      <c r="O6248" s="32">
        <f t="shared" si="1"/>
        <v>81.68</v>
      </c>
      <c r="P6248" s="33">
        <f t="shared" si="2"/>
        <v>6.07</v>
      </c>
      <c r="Q6248" s="34">
        <f t="shared" si="3"/>
        <v>13.76</v>
      </c>
      <c r="R6248" s="35" t="str">
        <f t="shared" si="4"/>
        <v>Alto</v>
      </c>
      <c r="S6248" s="35" t="str">
        <f>IF(O6248="","",IF(O6248&gt;AVERAGE('Base de datos limpia'!$O$2:$O$8001),"Alto","Normal"))
</f>
        <v>Alto</v>
      </c>
      <c r="T6248" s="35" t="str">
        <f t="shared" si="5"/>
        <v>Gamer intensivo</v>
      </c>
      <c r="U6248" s="35"/>
    </row>
    <row r="6249">
      <c r="A6249" s="28">
        <v>6248.0</v>
      </c>
      <c r="B6249" s="28">
        <v>21.0</v>
      </c>
      <c r="C6249" s="28" t="str">
        <f>TRIM(PROPER('Base de datos cruda'!C6249))</f>
        <v>Male</v>
      </c>
      <c r="D6249" s="28">
        <v>7.0</v>
      </c>
      <c r="E6249" s="28">
        <v>7.66</v>
      </c>
      <c r="F6249" s="28">
        <v>7.82</v>
      </c>
      <c r="G6249" s="28">
        <v>66.96</v>
      </c>
      <c r="H6249" s="28" t="str">
        <f>TRIM(PROPER('Base de datos cruda'!H6249))</f>
        <v>Fps</v>
      </c>
      <c r="I6249" s="28">
        <v>1.67</v>
      </c>
      <c r="J6249" s="28">
        <v>11.49</v>
      </c>
      <c r="K6249" s="28">
        <v>236.01</v>
      </c>
      <c r="L6249" s="28">
        <f>IF('Base de datos cruda'!L6249&lt;0,,'Base de datos cruda'!L6249)</f>
        <v>14.94</v>
      </c>
      <c r="M6249" s="28" t="str">
        <f>IF(TRIM(PROPER('Base de datos cruda'!M6249))="High","Alto",IF(TRIM(PROPER('Base de datos cruda'!M6249))="Medium","Medio","Bajo"))</f>
        <v>Bajo</v>
      </c>
      <c r="N6249" s="29">
        <v>74.9272916857514</v>
      </c>
      <c r="O6249" s="32">
        <f t="shared" si="1"/>
        <v>74.92729169</v>
      </c>
      <c r="P6249" s="33">
        <f t="shared" si="2"/>
        <v>18.49</v>
      </c>
      <c r="Q6249" s="34">
        <f t="shared" si="3"/>
        <v>1.094285714</v>
      </c>
      <c r="R6249" s="35" t="str">
        <f t="shared" si="4"/>
        <v>Alto</v>
      </c>
      <c r="S6249" s="35" t="str">
        <f>IF(O6249="","",IF(O6249&gt;AVERAGE('Base de datos limpia'!$O$2:$O$8001),"Alto","Normal"))
</f>
        <v>Alto</v>
      </c>
      <c r="T6249" s="35" t="str">
        <f t="shared" si="5"/>
        <v>Gamer intensivo</v>
      </c>
      <c r="U6249" s="35"/>
    </row>
    <row r="6250">
      <c r="A6250" s="28">
        <v>6249.0</v>
      </c>
      <c r="B6250" s="28">
        <v>18.0</v>
      </c>
      <c r="C6250" s="28" t="str">
        <f>TRIM(PROPER('Base de datos cruda'!C6250))</f>
        <v>Male</v>
      </c>
      <c r="D6250" s="28">
        <v>4.46</v>
      </c>
      <c r="E6250" s="28">
        <v>3.55</v>
      </c>
      <c r="F6250" s="28">
        <v>5.38</v>
      </c>
      <c r="G6250" s="28">
        <v>92.46</v>
      </c>
      <c r="H6250" s="28" t="str">
        <f>TRIM(PROPER('Base de datos cruda'!H6250))</f>
        <v>Casual</v>
      </c>
      <c r="I6250" s="28">
        <v>0.4</v>
      </c>
      <c r="J6250" s="28">
        <v>10.31</v>
      </c>
      <c r="K6250" s="28">
        <v>256.39</v>
      </c>
      <c r="L6250" s="28">
        <f>IF('Base de datos cruda'!L6250&lt;0,,'Base de datos cruda'!L6250)</f>
        <v>12.59</v>
      </c>
      <c r="M6250" s="28" t="str">
        <f>IF(TRIM(PROPER('Base de datos cruda'!M6250))="High","Alto",IF(TRIM(PROPER('Base de datos cruda'!M6250))="Medium","Medio","Bajo"))</f>
        <v>Medio</v>
      </c>
      <c r="N6250" s="29">
        <v>50.61</v>
      </c>
      <c r="O6250" s="32">
        <f t="shared" si="1"/>
        <v>50.61</v>
      </c>
      <c r="P6250" s="33">
        <f t="shared" si="2"/>
        <v>14.77</v>
      </c>
      <c r="Q6250" s="34">
        <f t="shared" si="3"/>
        <v>0.7959641256</v>
      </c>
      <c r="R6250" s="35" t="str">
        <f t="shared" si="4"/>
        <v>Medio</v>
      </c>
      <c r="S6250" s="35" t="str">
        <f>IF(O6250="","",IF(O6250&gt;AVERAGE('Base de datos limpia'!$O$2:$O$8001),"Alto","Normal"))
</f>
        <v>Normal</v>
      </c>
      <c r="T6250" s="35" t="str">
        <f t="shared" si="5"/>
        <v>Gamer moderado</v>
      </c>
      <c r="U6250" s="35"/>
    </row>
    <row r="6251">
      <c r="A6251" s="28">
        <v>6250.0</v>
      </c>
      <c r="B6251" s="28">
        <v>17.0</v>
      </c>
      <c r="C6251" s="28" t="str">
        <f>TRIM(PROPER('Base de datos cruda'!C6251))</f>
        <v>Male</v>
      </c>
      <c r="D6251" s="28">
        <v>2.65</v>
      </c>
      <c r="E6251" s="28">
        <v>6.14</v>
      </c>
      <c r="F6251" s="28">
        <v>5.65</v>
      </c>
      <c r="G6251" s="28">
        <v>76.35</v>
      </c>
      <c r="H6251" s="28" t="str">
        <f>TRIM(PROPER('Base de datos cruda'!H6251))</f>
        <v>Fps</v>
      </c>
      <c r="I6251" s="28">
        <v>1.8</v>
      </c>
      <c r="J6251" s="28">
        <v>5.93</v>
      </c>
      <c r="K6251" s="28">
        <v>296.06</v>
      </c>
      <c r="L6251" s="28">
        <f>IF('Base de datos cruda'!L6251&lt;0,,'Base de datos cruda'!L6251)</f>
        <v>5.69</v>
      </c>
      <c r="M6251" s="28" t="str">
        <f>IF(TRIM(PROPER('Base de datos cruda'!M6251))="High","Alto",IF(TRIM(PROPER('Base de datos cruda'!M6251))="Medium","Medio","Bajo"))</f>
        <v>Medio</v>
      </c>
      <c r="N6251" s="29">
        <v>71.82</v>
      </c>
      <c r="O6251" s="32">
        <f t="shared" si="1"/>
        <v>71.82</v>
      </c>
      <c r="P6251" s="33">
        <f t="shared" si="2"/>
        <v>8.58</v>
      </c>
      <c r="Q6251" s="34">
        <f t="shared" si="3"/>
        <v>2.316981132</v>
      </c>
      <c r="R6251" s="35" t="str">
        <f t="shared" si="4"/>
        <v>Alto</v>
      </c>
      <c r="S6251" s="35" t="str">
        <f>IF(O6251="","",IF(O6251&gt;AVERAGE('Base de datos limpia'!$O$2:$O$8001),"Alto","Normal"))
</f>
        <v>Alto</v>
      </c>
      <c r="T6251" s="35" t="str">
        <f t="shared" si="5"/>
        <v>Gamer intensivo</v>
      </c>
      <c r="U6251" s="35"/>
    </row>
    <row r="6252">
      <c r="A6252" s="28">
        <v>6251.0</v>
      </c>
      <c r="B6252" s="28">
        <v>17.0</v>
      </c>
      <c r="C6252" s="28" t="str">
        <f>TRIM(PROPER('Base de datos cruda'!C6252))</f>
        <v>Male</v>
      </c>
      <c r="D6252" s="28">
        <v>2.75</v>
      </c>
      <c r="E6252" s="28">
        <v>1.54</v>
      </c>
      <c r="F6252" s="28">
        <v>8.22</v>
      </c>
      <c r="G6252" s="28">
        <v>84.42</v>
      </c>
      <c r="H6252" s="28" t="str">
        <f>TRIM(PROPER('Base de datos cruda'!H6252))</f>
        <v>Fps</v>
      </c>
      <c r="I6252" s="28">
        <v>0.91</v>
      </c>
      <c r="J6252" s="28">
        <v>8.65</v>
      </c>
      <c r="K6252" s="28">
        <v>285.12</v>
      </c>
      <c r="L6252" s="28">
        <f>IF('Base de datos cruda'!L6252&lt;0,,'Base de datos cruda'!L6252)</f>
        <v>9.95</v>
      </c>
      <c r="M6252" s="28" t="str">
        <f>IF(TRIM(PROPER('Base de datos cruda'!M6252))="High","Alto",IF(TRIM(PROPER('Base de datos cruda'!M6252))="Medium","Medio","Bajo"))</f>
        <v>Medio</v>
      </c>
      <c r="N6252" s="29">
        <v>61.96</v>
      </c>
      <c r="O6252" s="32">
        <f t="shared" si="1"/>
        <v>61.96</v>
      </c>
      <c r="P6252" s="33">
        <f t="shared" si="2"/>
        <v>11.4</v>
      </c>
      <c r="Q6252" s="34">
        <f t="shared" si="3"/>
        <v>0.56</v>
      </c>
      <c r="R6252" s="35" t="str">
        <f t="shared" si="4"/>
        <v>Medio</v>
      </c>
      <c r="S6252" s="35" t="str">
        <f>IF(O6252="","",IF(O6252&gt;AVERAGE('Base de datos limpia'!$O$2:$O$8001),"Alto","Normal"))
</f>
        <v>Normal</v>
      </c>
      <c r="T6252" s="35" t="str">
        <f t="shared" si="5"/>
        <v>Gamer casual</v>
      </c>
      <c r="U6252" s="35"/>
    </row>
    <row r="6253">
      <c r="A6253" s="28">
        <v>6252.0</v>
      </c>
      <c r="B6253" s="28">
        <v>24.0</v>
      </c>
      <c r="C6253" s="28" t="str">
        <f>TRIM(PROPER('Base de datos cruda'!C6253))</f>
        <v>Male</v>
      </c>
      <c r="D6253" s="28">
        <v>2.32</v>
      </c>
      <c r="E6253" s="28">
        <v>9.64</v>
      </c>
      <c r="F6253" s="28">
        <v>4.26</v>
      </c>
      <c r="G6253" s="28">
        <v>78.22</v>
      </c>
      <c r="H6253" s="28" t="str">
        <f>TRIM(PROPER('Base de datos cruda'!H6253))</f>
        <v>Fps</v>
      </c>
      <c r="I6253" s="28">
        <v>4.66</v>
      </c>
      <c r="J6253" s="28">
        <v>3.94</v>
      </c>
      <c r="K6253" s="28">
        <v>281.1</v>
      </c>
      <c r="L6253" s="28">
        <f>IF('Base de datos cruda'!L6253&lt;0,,'Base de datos cruda'!L6253)</f>
        <v>8.09</v>
      </c>
      <c r="M6253" s="28" t="str">
        <f>IF(TRIM(PROPER('Base de datos cruda'!M6253))="High","Alto",IF(TRIM(PROPER('Base de datos cruda'!M6253))="Medium","Medio","Bajo"))</f>
        <v>Alto</v>
      </c>
      <c r="N6253" s="29">
        <v>92.73</v>
      </c>
      <c r="O6253" s="32">
        <f t="shared" si="1"/>
        <v>92.73</v>
      </c>
      <c r="P6253" s="33">
        <f t="shared" si="2"/>
        <v>6.26</v>
      </c>
      <c r="Q6253" s="34">
        <f t="shared" si="3"/>
        <v>4.155172414</v>
      </c>
      <c r="R6253" s="35" t="str">
        <f t="shared" si="4"/>
        <v>Alto</v>
      </c>
      <c r="S6253" s="35" t="str">
        <f>IF(O6253="","",IF(O6253&gt;AVERAGE('Base de datos limpia'!$O$2:$O$8001),"Alto","Normal"))
</f>
        <v>Alto</v>
      </c>
      <c r="T6253" s="35" t="str">
        <f t="shared" si="5"/>
        <v>Gamer intensivo</v>
      </c>
      <c r="U6253" s="35"/>
    </row>
    <row r="6254">
      <c r="A6254" s="28">
        <v>6253.0</v>
      </c>
      <c r="B6254" s="28">
        <v>20.0</v>
      </c>
      <c r="C6254" s="28" t="str">
        <f>TRIM(PROPER('Base de datos cruda'!C6254))</f>
        <v>Male</v>
      </c>
      <c r="D6254" s="28">
        <v>3.64</v>
      </c>
      <c r="E6254" s="28">
        <v>1.99</v>
      </c>
      <c r="F6254" s="28">
        <v>8.64</v>
      </c>
      <c r="G6254" s="28">
        <v>96.13</v>
      </c>
      <c r="H6254" s="28" t="str">
        <f>TRIM(PROPER('Base de datos cruda'!H6254))</f>
        <v>Casual</v>
      </c>
      <c r="I6254" s="28">
        <v>2.65</v>
      </c>
      <c r="J6254" s="28">
        <v>8.87</v>
      </c>
      <c r="K6254" s="28">
        <v>289.73</v>
      </c>
      <c r="L6254" s="28">
        <f>IF('Base de datos cruda'!L6254&lt;0,,'Base de datos cruda'!L6254)</f>
        <v>9.49</v>
      </c>
      <c r="M6254" s="28" t="str">
        <f>IF(TRIM(PROPER('Base de datos cruda'!M6254))="High","Alto",IF(TRIM(PROPER('Base de datos cruda'!M6254))="Medium","Medio","Bajo"))</f>
        <v>Medio</v>
      </c>
      <c r="N6254" s="29">
        <v>66.11</v>
      </c>
      <c r="O6254" s="32">
        <f t="shared" si="1"/>
        <v>66.11</v>
      </c>
      <c r="P6254" s="33">
        <f t="shared" si="2"/>
        <v>12.51</v>
      </c>
      <c r="Q6254" s="34">
        <f t="shared" si="3"/>
        <v>0.5467032967</v>
      </c>
      <c r="R6254" s="35" t="str">
        <f t="shared" si="4"/>
        <v>Medio</v>
      </c>
      <c r="S6254" s="35" t="str">
        <f>IF(O6254="","",IF(O6254&gt;AVERAGE('Base de datos limpia'!$O$2:$O$8001),"Alto","Normal"))
</f>
        <v>Alto</v>
      </c>
      <c r="T6254" s="35" t="str">
        <f t="shared" si="5"/>
        <v>Gamer casual</v>
      </c>
      <c r="U6254" s="35"/>
    </row>
    <row r="6255">
      <c r="A6255" s="28">
        <v>6254.0</v>
      </c>
      <c r="B6255" s="28">
        <v>22.0</v>
      </c>
      <c r="C6255" s="28" t="str">
        <f>TRIM(PROPER('Base de datos cruda'!C6255))</f>
        <v>Female</v>
      </c>
      <c r="D6255" s="28">
        <v>2.7</v>
      </c>
      <c r="E6255" s="28">
        <v>1.61</v>
      </c>
      <c r="F6255" s="28">
        <v>4.01</v>
      </c>
      <c r="G6255" s="28">
        <v>61.41</v>
      </c>
      <c r="H6255" s="28" t="str">
        <f>TRIM(PROPER('Base de datos cruda'!H6255))</f>
        <v>Fps</v>
      </c>
      <c r="I6255" s="28">
        <v>4.82</v>
      </c>
      <c r="J6255" s="28">
        <v>3.89</v>
      </c>
      <c r="K6255" s="28">
        <v>287.46</v>
      </c>
      <c r="L6255" s="28">
        <f>IF('Base de datos cruda'!L6255&lt;0,,'Base de datos cruda'!L6255)</f>
        <v>6.71</v>
      </c>
      <c r="M6255" s="28" t="str">
        <f>IF(TRIM(PROPER('Base de datos cruda'!M6255))="High","Alto",IF(TRIM(PROPER('Base de datos cruda'!M6255))="Medium","Medio","Bajo"))</f>
        <v>Medio</v>
      </c>
      <c r="N6255" s="29">
        <v>32.64</v>
      </c>
      <c r="O6255" s="32">
        <f t="shared" si="1"/>
        <v>32.64</v>
      </c>
      <c r="P6255" s="33">
        <f t="shared" si="2"/>
        <v>6.59</v>
      </c>
      <c r="Q6255" s="34">
        <f t="shared" si="3"/>
        <v>0.5962962963</v>
      </c>
      <c r="R6255" s="35" t="str">
        <f t="shared" si="4"/>
        <v>Bajo</v>
      </c>
      <c r="S6255" s="35" t="str">
        <f>IF(O6255="","",IF(O6255&gt;AVERAGE('Base de datos limpia'!$O$2:$O$8001),"Alto","Normal"))
</f>
        <v>Normal</v>
      </c>
      <c r="T6255" s="35" t="str">
        <f t="shared" si="5"/>
        <v>Gamer casual</v>
      </c>
      <c r="U6255" s="35"/>
    </row>
    <row r="6256">
      <c r="A6256" s="28">
        <v>6255.0</v>
      </c>
      <c r="B6256" s="28">
        <v>20.0</v>
      </c>
      <c r="C6256" s="28" t="str">
        <f>TRIM(PROPER('Base de datos cruda'!C6256))</f>
        <v>Male</v>
      </c>
      <c r="D6256" s="28">
        <v>4.38</v>
      </c>
      <c r="E6256" s="28">
        <v>1.4</v>
      </c>
      <c r="F6256" s="28">
        <v>8.7</v>
      </c>
      <c r="G6256" s="28">
        <v>89.17</v>
      </c>
      <c r="H6256" s="28" t="str">
        <f>TRIM(PROPER('Base de datos cruda'!H6256))</f>
        <v>Fps</v>
      </c>
      <c r="I6256" s="28">
        <v>1.76</v>
      </c>
      <c r="J6256" s="28">
        <v>8.04</v>
      </c>
      <c r="K6256" s="28">
        <v>259.96</v>
      </c>
      <c r="L6256" s="28">
        <f>IF('Base de datos cruda'!L6256&lt;0,,'Base de datos cruda'!L6256)</f>
        <v>9.67</v>
      </c>
      <c r="M6256" s="28" t="str">
        <f>IF(TRIM(PROPER('Base de datos cruda'!M6256))="High","Alto",IF(TRIM(PROPER('Base de datos cruda'!M6256))="Medium","Medio","Bajo"))</f>
        <v>Medio</v>
      </c>
      <c r="N6256" s="29">
        <v>57.26</v>
      </c>
      <c r="O6256" s="32">
        <f t="shared" si="1"/>
        <v>57.26</v>
      </c>
      <c r="P6256" s="33">
        <f t="shared" si="2"/>
        <v>12.42</v>
      </c>
      <c r="Q6256" s="34">
        <f t="shared" si="3"/>
        <v>0.3196347032</v>
      </c>
      <c r="R6256" s="35" t="str">
        <f t="shared" si="4"/>
        <v>Medio</v>
      </c>
      <c r="S6256" s="35" t="str">
        <f>IF(O6256="","",IF(O6256&gt;AVERAGE('Base de datos limpia'!$O$2:$O$8001),"Alto","Normal"))
</f>
        <v>Normal</v>
      </c>
      <c r="T6256" s="35" t="str">
        <f t="shared" si="5"/>
        <v>Gamer casual</v>
      </c>
      <c r="U6256" s="35"/>
    </row>
    <row r="6257">
      <c r="A6257" s="28">
        <v>6256.0</v>
      </c>
      <c r="B6257" s="28">
        <v>22.0</v>
      </c>
      <c r="C6257" s="28" t="str">
        <f>TRIM(PROPER('Base de datos cruda'!C6257))</f>
        <v>Female</v>
      </c>
      <c r="D6257" s="28">
        <v>6.19</v>
      </c>
      <c r="E6257" s="28">
        <v>4.85</v>
      </c>
      <c r="F6257" s="28">
        <v>6.27</v>
      </c>
      <c r="G6257" s="28">
        <v>86.09</v>
      </c>
      <c r="H6257" s="28" t="str">
        <f>TRIM(PROPER('Base de datos cruda'!H6257))</f>
        <v>Fps</v>
      </c>
      <c r="I6257" s="28">
        <v>2.78</v>
      </c>
      <c r="J6257" s="28">
        <v>9.61</v>
      </c>
      <c r="K6257" s="28">
        <v>257.15</v>
      </c>
      <c r="L6257" s="28">
        <f>IF('Base de datos cruda'!L6257&lt;0,,'Base de datos cruda'!L6257)</f>
        <v>15.03</v>
      </c>
      <c r="M6257" s="28" t="str">
        <f>IF(TRIM(PROPER('Base de datos cruda'!M6257))="High","Alto",IF(TRIM(PROPER('Base de datos cruda'!M6257))="Medium","Medio","Bajo"))</f>
        <v>Bajo</v>
      </c>
      <c r="N6257" s="29">
        <v>53.66</v>
      </c>
      <c r="O6257" s="32">
        <f t="shared" si="1"/>
        <v>53.66</v>
      </c>
      <c r="P6257" s="33">
        <f t="shared" si="2"/>
        <v>15.8</v>
      </c>
      <c r="Q6257" s="34">
        <f t="shared" si="3"/>
        <v>0.7835218094</v>
      </c>
      <c r="R6257" s="35" t="str">
        <f t="shared" si="4"/>
        <v>Medio</v>
      </c>
      <c r="S6257" s="35" t="str">
        <f>IF(O6257="","",IF(O6257&gt;AVERAGE('Base de datos limpia'!$O$2:$O$8001),"Alto","Normal"))
</f>
        <v>Normal</v>
      </c>
      <c r="T6257" s="35" t="str">
        <f t="shared" si="5"/>
        <v>Gamer moderado</v>
      </c>
      <c r="U6257" s="35"/>
    </row>
    <row r="6258">
      <c r="A6258" s="28">
        <v>6257.0</v>
      </c>
      <c r="B6258" s="28">
        <v>19.0</v>
      </c>
      <c r="C6258" s="28" t="str">
        <f>TRIM(PROPER('Base de datos cruda'!C6258))</f>
        <v>Female</v>
      </c>
      <c r="D6258" s="28">
        <v>5.4</v>
      </c>
      <c r="E6258" s="28">
        <v>1.87</v>
      </c>
      <c r="F6258" s="28">
        <v>4.51</v>
      </c>
      <c r="G6258" s="28">
        <v>85.98</v>
      </c>
      <c r="H6258" s="28" t="str">
        <f>TRIM(PROPER('Base de datos cruda'!H6258))</f>
        <v>Fps</v>
      </c>
      <c r="I6258" s="28">
        <v>0.95</v>
      </c>
      <c r="J6258" s="28">
        <v>10.68</v>
      </c>
      <c r="K6258" s="28">
        <v>267.77</v>
      </c>
      <c r="L6258" s="28">
        <f>IF('Base de datos cruda'!L6258&lt;0,,'Base de datos cruda'!L6258)</f>
        <v>16.27</v>
      </c>
      <c r="M6258" s="28" t="str">
        <f>IF(TRIM(PROPER('Base de datos cruda'!M6258))="High","Alto",IF(TRIM(PROPER('Base de datos cruda'!M6258))="Medium","Medio","Bajo"))</f>
        <v>Bajo</v>
      </c>
      <c r="N6258" s="29">
        <v>36.27580848364</v>
      </c>
      <c r="O6258" s="32">
        <f t="shared" si="1"/>
        <v>36.27580848</v>
      </c>
      <c r="P6258" s="33">
        <f t="shared" si="2"/>
        <v>16.08</v>
      </c>
      <c r="Q6258" s="34">
        <f t="shared" si="3"/>
        <v>0.3462962963</v>
      </c>
      <c r="R6258" s="35" t="str">
        <f t="shared" si="4"/>
        <v>Bajo</v>
      </c>
      <c r="S6258" s="35" t="str">
        <f>IF(O6258="","",IF(O6258&gt;AVERAGE('Base de datos limpia'!$O$2:$O$8001),"Alto","Normal"))
</f>
        <v>Normal</v>
      </c>
      <c r="T6258" s="35" t="str">
        <f t="shared" si="5"/>
        <v>Gamer casual</v>
      </c>
      <c r="U6258" s="35"/>
    </row>
    <row r="6259">
      <c r="A6259" s="28">
        <v>6258.0</v>
      </c>
      <c r="B6259" s="28">
        <v>23.0</v>
      </c>
      <c r="C6259" s="28" t="str">
        <f>TRIM(PROPER('Base de datos cruda'!C6259))</f>
        <v>Male</v>
      </c>
      <c r="D6259" s="28">
        <v>2.36</v>
      </c>
      <c r="E6259" s="28">
        <v>7.7</v>
      </c>
      <c r="F6259" s="28">
        <v>7.37</v>
      </c>
      <c r="G6259" s="28">
        <v>76.56</v>
      </c>
      <c r="H6259" s="28" t="str">
        <f>TRIM(PROPER('Base de datos cruda'!H6259))</f>
        <v>Rpg</v>
      </c>
      <c r="I6259" s="28">
        <v>4.04</v>
      </c>
      <c r="J6259" s="28">
        <v>6.86</v>
      </c>
      <c r="K6259" s="28">
        <v>272.81</v>
      </c>
      <c r="L6259" s="28">
        <f>IF('Base de datos cruda'!L6259&lt;0,,'Base de datos cruda'!L6259)</f>
        <v>7.79</v>
      </c>
      <c r="M6259" s="28" t="str">
        <f>IF(TRIM(PROPER('Base de datos cruda'!M6259))="High","Alto",IF(TRIM(PROPER('Base de datos cruda'!M6259))="Medium","Medio","Bajo"))</f>
        <v>Medio</v>
      </c>
      <c r="N6259" s="29">
        <v>88.07</v>
      </c>
      <c r="O6259" s="32">
        <f t="shared" si="1"/>
        <v>88.07</v>
      </c>
      <c r="P6259" s="33">
        <f t="shared" si="2"/>
        <v>9.22</v>
      </c>
      <c r="Q6259" s="34">
        <f t="shared" si="3"/>
        <v>3.262711864</v>
      </c>
      <c r="R6259" s="35" t="str">
        <f t="shared" si="4"/>
        <v>Alto</v>
      </c>
      <c r="S6259" s="35" t="str">
        <f>IF(O6259="","",IF(O6259&gt;AVERAGE('Base de datos limpia'!$O$2:$O$8001),"Alto","Normal"))
</f>
        <v>Alto</v>
      </c>
      <c r="T6259" s="35" t="str">
        <f t="shared" si="5"/>
        <v>Gamer intensivo</v>
      </c>
      <c r="U6259" s="35"/>
    </row>
    <row r="6260">
      <c r="A6260" s="28">
        <v>6259.0</v>
      </c>
      <c r="B6260" s="28">
        <v>22.0</v>
      </c>
      <c r="C6260" s="28" t="str">
        <f>TRIM(PROPER('Base de datos cruda'!C6260))</f>
        <v>Female</v>
      </c>
      <c r="D6260" s="28">
        <v>4.23</v>
      </c>
      <c r="E6260" s="28">
        <v>9.09</v>
      </c>
      <c r="F6260" s="28">
        <v>8.48</v>
      </c>
      <c r="G6260" s="28">
        <v>60.63</v>
      </c>
      <c r="H6260" s="28" t="str">
        <f>TRIM(PROPER('Base de datos cruda'!H6260))</f>
        <v>Casual</v>
      </c>
      <c r="I6260" s="28">
        <v>0.21</v>
      </c>
      <c r="J6260" s="28">
        <v>7.44</v>
      </c>
      <c r="K6260" s="28">
        <v>280.31</v>
      </c>
      <c r="L6260" s="28">
        <f>IF('Base de datos cruda'!L6260&lt;0,,'Base de datos cruda'!L6260)</f>
        <v>9.83</v>
      </c>
      <c r="M6260" s="28" t="str">
        <f>IF(TRIM(PROPER('Base de datos cruda'!M6260))="High","Alto",IF(TRIM(PROPER('Base de datos cruda'!M6260))="Medium","Medio","Bajo"))</f>
        <v>Medio</v>
      </c>
      <c r="N6260" s="29">
        <v>92.22</v>
      </c>
      <c r="O6260" s="32">
        <f t="shared" si="1"/>
        <v>92.22</v>
      </c>
      <c r="P6260" s="33">
        <f t="shared" si="2"/>
        <v>11.67</v>
      </c>
      <c r="Q6260" s="34">
        <f t="shared" si="3"/>
        <v>2.14893617</v>
      </c>
      <c r="R6260" s="35" t="str">
        <f t="shared" si="4"/>
        <v>Alto</v>
      </c>
      <c r="S6260" s="35" t="str">
        <f>IF(O6260="","",IF(O6260&gt;AVERAGE('Base de datos limpia'!$O$2:$O$8001),"Alto","Normal"))
</f>
        <v>Alto</v>
      </c>
      <c r="T6260" s="35" t="str">
        <f t="shared" si="5"/>
        <v>Gamer intensivo</v>
      </c>
      <c r="U6260" s="35"/>
    </row>
    <row r="6261">
      <c r="A6261" s="28">
        <v>6260.0</v>
      </c>
      <c r="B6261" s="28">
        <v>20.0</v>
      </c>
      <c r="C6261" s="28" t="str">
        <f>TRIM(PROPER('Base de datos cruda'!C6261))</f>
        <v>Male</v>
      </c>
      <c r="D6261" s="28">
        <v>6.72</v>
      </c>
      <c r="E6261" s="28">
        <v>3.34</v>
      </c>
      <c r="F6261" s="28">
        <v>6.19</v>
      </c>
      <c r="G6261" s="28">
        <v>87.57</v>
      </c>
      <c r="H6261" s="28" t="str">
        <f>TRIM(PROPER('Base de datos cruda'!H6261))</f>
        <v>Rpg</v>
      </c>
      <c r="I6261" s="28">
        <v>3.48</v>
      </c>
      <c r="J6261" s="28">
        <v>12.2</v>
      </c>
      <c r="K6261" s="28">
        <v>240.94</v>
      </c>
      <c r="L6261" s="28">
        <f>IF('Base de datos cruda'!L6261&lt;0,,'Base de datos cruda'!L6261)</f>
        <v>18.8</v>
      </c>
      <c r="M6261" s="28" t="str">
        <f>IF(TRIM(PROPER('Base de datos cruda'!M6261))="High","Alto",IF(TRIM(PROPER('Base de datos cruda'!M6261))="Medium","Medio","Bajo"))</f>
        <v>Bajo</v>
      </c>
      <c r="N6261" s="29">
        <v>37.4889472897043</v>
      </c>
      <c r="O6261" s="32">
        <f t="shared" si="1"/>
        <v>37.48894729</v>
      </c>
      <c r="P6261" s="33">
        <f t="shared" si="2"/>
        <v>18.92</v>
      </c>
      <c r="Q6261" s="34">
        <f t="shared" si="3"/>
        <v>0.4970238095</v>
      </c>
      <c r="R6261" s="35" t="str">
        <f t="shared" si="4"/>
        <v>Bajo</v>
      </c>
      <c r="S6261" s="35" t="str">
        <f>IF(O6261="","",IF(O6261&gt;AVERAGE('Base de datos limpia'!$O$2:$O$8001),"Alto","Normal"))
</f>
        <v>Normal</v>
      </c>
      <c r="T6261" s="35" t="str">
        <f t="shared" si="5"/>
        <v>Gamer moderado</v>
      </c>
      <c r="U6261" s="35"/>
    </row>
    <row r="6262">
      <c r="A6262" s="28">
        <v>6261.0</v>
      </c>
      <c r="B6262" s="28">
        <v>21.0</v>
      </c>
      <c r="C6262" s="28" t="str">
        <f>TRIM(PROPER('Base de datos cruda'!C6262))</f>
        <v>Male</v>
      </c>
      <c r="D6262" s="28">
        <v>0.55</v>
      </c>
      <c r="E6262" s="28">
        <v>6.66</v>
      </c>
      <c r="F6262" s="28">
        <v>7.46</v>
      </c>
      <c r="G6262" s="28">
        <v>93.18</v>
      </c>
      <c r="H6262" s="28" t="str">
        <f>TRIM(PROPER('Base de datos cruda'!H6262))</f>
        <v>Rpg</v>
      </c>
      <c r="I6262" s="28">
        <v>1.96</v>
      </c>
      <c r="J6262" s="28">
        <v>5.98</v>
      </c>
      <c r="K6262" s="28">
        <v>323.11</v>
      </c>
      <c r="L6262" s="28">
        <f>IF('Base de datos cruda'!L6262&lt;0,,'Base de datos cruda'!L6262)</f>
        <v>3</v>
      </c>
      <c r="M6262" s="28" t="str">
        <f>IF(TRIM(PROPER('Base de datos cruda'!M6262))="High","Alto",IF(TRIM(PROPER('Base de datos cruda'!M6262))="Medium","Medio","Bajo"))</f>
        <v>Medio</v>
      </c>
      <c r="N6262" s="29">
        <v>94.86</v>
      </c>
      <c r="O6262" s="32">
        <f t="shared" si="1"/>
        <v>94.86</v>
      </c>
      <c r="P6262" s="33">
        <f t="shared" si="2"/>
        <v>6.53</v>
      </c>
      <c r="Q6262" s="34">
        <f t="shared" si="3"/>
        <v>12.10909091</v>
      </c>
      <c r="R6262" s="35" t="str">
        <f t="shared" si="4"/>
        <v>Alto</v>
      </c>
      <c r="S6262" s="35" t="str">
        <f>IF(O6262="","",IF(O6262&gt;AVERAGE('Base de datos limpia'!$O$2:$O$8001),"Alto","Normal"))
</f>
        <v>Alto</v>
      </c>
      <c r="T6262" s="35" t="str">
        <f t="shared" si="5"/>
        <v>Gamer intensivo</v>
      </c>
      <c r="U6262" s="35"/>
    </row>
    <row r="6263">
      <c r="A6263" s="28">
        <v>6262.0</v>
      </c>
      <c r="B6263" s="28">
        <v>20.0</v>
      </c>
      <c r="C6263" s="28" t="str">
        <f>TRIM(PROPER('Base de datos cruda'!C6263))</f>
        <v>Female</v>
      </c>
      <c r="D6263" s="28">
        <v>0.63</v>
      </c>
      <c r="E6263" s="28">
        <v>1.38</v>
      </c>
      <c r="F6263" s="28">
        <v>8.9</v>
      </c>
      <c r="G6263" s="28">
        <v>63.41</v>
      </c>
      <c r="H6263" s="28" t="str">
        <f>TRIM(PROPER('Base de datos cruda'!H6263))</f>
        <v>Fps</v>
      </c>
      <c r="I6263" s="28">
        <v>2.89</v>
      </c>
      <c r="J6263" s="28">
        <v>1.75</v>
      </c>
      <c r="K6263" s="28">
        <v>311.76</v>
      </c>
      <c r="L6263" s="28">
        <f>IF('Base de datos cruda'!L6263&lt;0,,'Base de datos cruda'!L6263)</f>
        <v>1.06</v>
      </c>
      <c r="M6263" s="28" t="str">
        <f>IF(TRIM(PROPER('Base de datos cruda'!M6263))="High","Alto",IF(TRIM(PROPER('Base de datos cruda'!M6263))="Medium","Medio","Bajo"))</f>
        <v>Medio</v>
      </c>
      <c r="N6263" s="29">
        <v>63.28</v>
      </c>
      <c r="O6263" s="32">
        <f t="shared" si="1"/>
        <v>63.28</v>
      </c>
      <c r="P6263" s="33">
        <f t="shared" si="2"/>
        <v>2.38</v>
      </c>
      <c r="Q6263" s="34">
        <f t="shared" si="3"/>
        <v>2.19047619</v>
      </c>
      <c r="R6263" s="35" t="str">
        <f t="shared" si="4"/>
        <v>Medio</v>
      </c>
      <c r="S6263" s="35" t="str">
        <f>IF(O6263="","",IF(O6263&gt;AVERAGE('Base de datos limpia'!$O$2:$O$8001),"Alto","Normal"))
</f>
        <v>Normal</v>
      </c>
      <c r="T6263" s="35" t="str">
        <f t="shared" si="5"/>
        <v>Gamer casual</v>
      </c>
      <c r="U6263" s="35"/>
    </row>
    <row r="6264">
      <c r="A6264" s="28">
        <v>6263.0</v>
      </c>
      <c r="B6264" s="28">
        <v>22.0</v>
      </c>
      <c r="C6264" s="28" t="str">
        <f>TRIM(PROPER('Base de datos cruda'!C6264))</f>
        <v>Male</v>
      </c>
      <c r="D6264" s="28">
        <v>4.45</v>
      </c>
      <c r="E6264" s="28">
        <v>4.48</v>
      </c>
      <c r="F6264" s="28">
        <v>5.2</v>
      </c>
      <c r="G6264" s="28">
        <v>77.66</v>
      </c>
      <c r="H6264" s="28" t="str">
        <f>TRIM(PROPER('Base de datos cruda'!H6264))</f>
        <v>Fps</v>
      </c>
      <c r="I6264" s="28">
        <v>2.96</v>
      </c>
      <c r="J6264" s="28">
        <v>9.81</v>
      </c>
      <c r="K6264" s="28">
        <v>270.39</v>
      </c>
      <c r="L6264" s="28">
        <f>IF('Base de datos cruda'!L6264&lt;0,,'Base de datos cruda'!L6264)</f>
        <v>10.25</v>
      </c>
      <c r="M6264" s="28" t="str">
        <f>IF(TRIM(PROPER('Base de datos cruda'!M6264))="High","Alto",IF(TRIM(PROPER('Base de datos cruda'!M6264))="Medium","Medio","Bajo"))</f>
        <v>Medio</v>
      </c>
      <c r="N6264" s="29">
        <v>51.45</v>
      </c>
      <c r="O6264" s="32">
        <f t="shared" si="1"/>
        <v>51.45</v>
      </c>
      <c r="P6264" s="33">
        <f t="shared" si="2"/>
        <v>14.26</v>
      </c>
      <c r="Q6264" s="34">
        <f t="shared" si="3"/>
        <v>1.006741573</v>
      </c>
      <c r="R6264" s="35" t="str">
        <f t="shared" si="4"/>
        <v>Medio</v>
      </c>
      <c r="S6264" s="35" t="str">
        <f>IF(O6264="","",IF(O6264&gt;AVERAGE('Base de datos limpia'!$O$2:$O$8001),"Alto","Normal"))
</f>
        <v>Normal</v>
      </c>
      <c r="T6264" s="35" t="str">
        <f t="shared" si="5"/>
        <v>Gamer moderado</v>
      </c>
      <c r="U6264" s="35"/>
    </row>
    <row r="6265">
      <c r="A6265" s="28">
        <v>6264.0</v>
      </c>
      <c r="B6265" s="28">
        <v>17.0</v>
      </c>
      <c r="C6265" s="28" t="str">
        <f>TRIM(PROPER('Base de datos cruda'!C6265))</f>
        <v>Female</v>
      </c>
      <c r="D6265" s="28">
        <v>5.11</v>
      </c>
      <c r="E6265" s="28">
        <v>3.64</v>
      </c>
      <c r="F6265" s="28">
        <v>8.1</v>
      </c>
      <c r="G6265" s="28">
        <v>66.5</v>
      </c>
      <c r="H6265" s="28" t="str">
        <f>TRIM(PROPER('Base de datos cruda'!H6265))</f>
        <v>Fps</v>
      </c>
      <c r="I6265" s="28">
        <v>3.55</v>
      </c>
      <c r="J6265" s="28">
        <v>8.74</v>
      </c>
      <c r="K6265" s="28">
        <v>255.64</v>
      </c>
      <c r="L6265" s="28">
        <f>IF('Base de datos cruda'!L6265&lt;0,,'Base de datos cruda'!L6265)</f>
        <v>8.9</v>
      </c>
      <c r="M6265" s="28" t="str">
        <f>IF(TRIM(PROPER('Base de datos cruda'!M6265))="High","Alto",IF(TRIM(PROPER('Base de datos cruda'!M6265))="Medium","Medio","Bajo"))</f>
        <v>Bajo</v>
      </c>
      <c r="N6265" s="29">
        <v>45.73</v>
      </c>
      <c r="O6265" s="32">
        <f t="shared" si="1"/>
        <v>45.73</v>
      </c>
      <c r="P6265" s="33">
        <f t="shared" si="2"/>
        <v>13.85</v>
      </c>
      <c r="Q6265" s="34">
        <f t="shared" si="3"/>
        <v>0.7123287671</v>
      </c>
      <c r="R6265" s="35" t="str">
        <f t="shared" si="4"/>
        <v>Bajo</v>
      </c>
      <c r="S6265" s="35" t="str">
        <f>IF(O6265="","",IF(O6265&gt;AVERAGE('Base de datos limpia'!$O$2:$O$8001),"Alto","Normal"))
</f>
        <v>Normal</v>
      </c>
      <c r="T6265" s="35" t="str">
        <f t="shared" si="5"/>
        <v>Gamer moderado</v>
      </c>
      <c r="U6265" s="35"/>
    </row>
    <row r="6266">
      <c r="A6266" s="28">
        <v>6265.0</v>
      </c>
      <c r="B6266" s="28">
        <v>20.0</v>
      </c>
      <c r="C6266" s="28" t="str">
        <f>TRIM(PROPER('Base de datos cruda'!C6266))</f>
        <v>Female</v>
      </c>
      <c r="D6266" s="28">
        <v>1.69</v>
      </c>
      <c r="E6266" s="28">
        <v>3.06</v>
      </c>
      <c r="F6266" s="28">
        <v>5.48</v>
      </c>
      <c r="G6266" s="28">
        <v>84.44</v>
      </c>
      <c r="H6266" s="28" t="str">
        <f>TRIM(PROPER('Base de datos cruda'!H6266))</f>
        <v>Casual</v>
      </c>
      <c r="I6266" s="28">
        <v>1.02</v>
      </c>
      <c r="J6266" s="28">
        <v>6.88</v>
      </c>
      <c r="K6266" s="28">
        <v>309.64</v>
      </c>
      <c r="L6266" s="28">
        <f>IF('Base de datos cruda'!L6266&lt;0,,'Base de datos cruda'!L6266)</f>
        <v>4.25</v>
      </c>
      <c r="M6266" s="28" t="str">
        <f>IF(TRIM(PROPER('Base de datos cruda'!M6266))="High","Alto",IF(TRIM(PROPER('Base de datos cruda'!M6266))="Medium","Medio","Bajo"))</f>
        <v>Medio</v>
      </c>
      <c r="N6266" s="29">
        <v>66.67</v>
      </c>
      <c r="O6266" s="32">
        <f t="shared" si="1"/>
        <v>66.67</v>
      </c>
      <c r="P6266" s="33">
        <f t="shared" si="2"/>
        <v>8.57</v>
      </c>
      <c r="Q6266" s="34">
        <f t="shared" si="3"/>
        <v>1.810650888</v>
      </c>
      <c r="R6266" s="35" t="str">
        <f t="shared" si="4"/>
        <v>Medio</v>
      </c>
      <c r="S6266" s="35" t="str">
        <f>IF(O6266="","",IF(O6266&gt;AVERAGE('Base de datos limpia'!$O$2:$O$8001),"Alto","Normal"))
</f>
        <v>Alto</v>
      </c>
      <c r="T6266" s="35" t="str">
        <f t="shared" si="5"/>
        <v>Gamer moderado</v>
      </c>
      <c r="U6266" s="35"/>
    </row>
    <row r="6267">
      <c r="A6267" s="28">
        <v>6266.0</v>
      </c>
      <c r="B6267" s="28">
        <v>18.0</v>
      </c>
      <c r="C6267" s="28" t="str">
        <f>TRIM(PROPER('Base de datos cruda'!C6267))</f>
        <v>Other</v>
      </c>
      <c r="D6267" s="28">
        <v>5.96</v>
      </c>
      <c r="E6267" s="28">
        <v>6.8</v>
      </c>
      <c r="F6267" s="28">
        <v>6.13</v>
      </c>
      <c r="G6267" s="28">
        <v>91.42</v>
      </c>
      <c r="H6267" s="28" t="str">
        <f>TRIM(PROPER('Base de datos cruda'!H6267))</f>
        <v>Rpg</v>
      </c>
      <c r="I6267" s="28">
        <v>2.66</v>
      </c>
      <c r="J6267" s="28">
        <v>7.87</v>
      </c>
      <c r="K6267" s="28">
        <v>241.77</v>
      </c>
      <c r="L6267" s="28">
        <f>IF('Base de datos cruda'!L6267&lt;0,,'Base de datos cruda'!L6267)</f>
        <v>12.99</v>
      </c>
      <c r="M6267" s="28" t="str">
        <f>IF(TRIM(PROPER('Base de datos cruda'!M6267))="High","Alto",IF(TRIM(PROPER('Base de datos cruda'!M6267))="Medium","Medio","Bajo"))</f>
        <v>Bajo</v>
      </c>
      <c r="N6267" s="29">
        <v>58.65</v>
      </c>
      <c r="O6267" s="32">
        <f t="shared" si="1"/>
        <v>58.65</v>
      </c>
      <c r="P6267" s="33">
        <f t="shared" si="2"/>
        <v>13.83</v>
      </c>
      <c r="Q6267" s="34">
        <f t="shared" si="3"/>
        <v>1.140939597</v>
      </c>
      <c r="R6267" s="35" t="str">
        <f t="shared" si="4"/>
        <v>Medio</v>
      </c>
      <c r="S6267" s="35" t="str">
        <f>IF(O6267="","",IF(O6267&gt;AVERAGE('Base de datos limpia'!$O$2:$O$8001),"Alto","Normal"))
</f>
        <v>Normal</v>
      </c>
      <c r="T6267" s="35" t="str">
        <f t="shared" si="5"/>
        <v>Gamer intensivo</v>
      </c>
      <c r="U6267" s="35"/>
    </row>
    <row r="6268">
      <c r="A6268" s="28">
        <v>6267.0</v>
      </c>
      <c r="B6268" s="28">
        <v>24.0</v>
      </c>
      <c r="C6268" s="28" t="str">
        <f>TRIM(PROPER('Base de datos cruda'!C6268))</f>
        <v>Female</v>
      </c>
      <c r="D6268" s="28">
        <v>5.17</v>
      </c>
      <c r="E6268" s="28">
        <v>2.17</v>
      </c>
      <c r="F6268" s="28">
        <v>5.41</v>
      </c>
      <c r="G6268" s="28">
        <v>86.67</v>
      </c>
      <c r="H6268" s="28" t="str">
        <f>TRIM(PROPER('Base de datos cruda'!H6268))</f>
        <v>Fps</v>
      </c>
      <c r="I6268" s="28">
        <v>2.13</v>
      </c>
      <c r="J6268" s="28">
        <v>6.93</v>
      </c>
      <c r="K6268" s="28">
        <v>268.22</v>
      </c>
      <c r="L6268" s="28">
        <f>IF('Base de datos cruda'!L6268&lt;0,,'Base de datos cruda'!L6268)</f>
        <v>11.68</v>
      </c>
      <c r="M6268" s="28" t="str">
        <f>IF(TRIM(PROPER('Base de datos cruda'!M6268))="High","Alto",IF(TRIM(PROPER('Base de datos cruda'!M6268))="Medium","Medio","Bajo"))</f>
        <v>Bajo</v>
      </c>
      <c r="N6268" s="29">
        <v>38.45</v>
      </c>
      <c r="O6268" s="32">
        <f t="shared" si="1"/>
        <v>38.45</v>
      </c>
      <c r="P6268" s="33">
        <f t="shared" si="2"/>
        <v>12.1</v>
      </c>
      <c r="Q6268" s="34">
        <f t="shared" si="3"/>
        <v>0.419729207</v>
      </c>
      <c r="R6268" s="35" t="str">
        <f t="shared" si="4"/>
        <v>Bajo</v>
      </c>
      <c r="S6268" s="35" t="str">
        <f>IF(O6268="","",IF(O6268&gt;AVERAGE('Base de datos limpia'!$O$2:$O$8001),"Alto","Normal"))
</f>
        <v>Normal</v>
      </c>
      <c r="T6268" s="35" t="str">
        <f t="shared" si="5"/>
        <v>Gamer casual</v>
      </c>
      <c r="U6268" s="35"/>
    </row>
    <row r="6269">
      <c r="A6269" s="28">
        <v>6268.0</v>
      </c>
      <c r="B6269" s="28">
        <v>21.0</v>
      </c>
      <c r="C6269" s="28" t="str">
        <f>TRIM(PROPER('Base de datos cruda'!C6269))</f>
        <v>Female</v>
      </c>
      <c r="D6269" s="28">
        <v>7.39</v>
      </c>
      <c r="E6269" s="28">
        <v>8.75</v>
      </c>
      <c r="F6269" s="28">
        <v>6.23</v>
      </c>
      <c r="G6269" s="28">
        <v>72.72</v>
      </c>
      <c r="H6269" s="28" t="str">
        <f>TRIM(PROPER('Base de datos cruda'!H6269))</f>
        <v>Fps</v>
      </c>
      <c r="I6269" s="28">
        <v>1.41</v>
      </c>
      <c r="J6269" s="28">
        <v>12.0</v>
      </c>
      <c r="K6269" s="28">
        <v>233.11</v>
      </c>
      <c r="L6269" s="28">
        <f>IF('Base de datos cruda'!L6269&lt;0,,'Base de datos cruda'!L6269)</f>
        <v>15.15</v>
      </c>
      <c r="M6269" s="28" t="str">
        <f>IF(TRIM(PROPER('Base de datos cruda'!M6269))="High","Alto",IF(TRIM(PROPER('Base de datos cruda'!M6269))="Medium","Medio","Bajo"))</f>
        <v>Bajo</v>
      </c>
      <c r="N6269" s="29">
        <v>71.4303711854261</v>
      </c>
      <c r="O6269" s="32">
        <f t="shared" si="1"/>
        <v>71.43037119</v>
      </c>
      <c r="P6269" s="33">
        <f t="shared" si="2"/>
        <v>19.39</v>
      </c>
      <c r="Q6269" s="34">
        <f t="shared" si="3"/>
        <v>1.184032476</v>
      </c>
      <c r="R6269" s="35" t="str">
        <f t="shared" si="4"/>
        <v>Alto</v>
      </c>
      <c r="S6269" s="35" t="str">
        <f>IF(O6269="","",IF(O6269&gt;AVERAGE('Base de datos limpia'!$O$2:$O$8001),"Alto","Normal"))
</f>
        <v>Alto</v>
      </c>
      <c r="T6269" s="35" t="str">
        <f t="shared" si="5"/>
        <v>Gamer intensivo</v>
      </c>
      <c r="U6269" s="35"/>
    </row>
    <row r="6270">
      <c r="A6270" s="28">
        <v>6269.0</v>
      </c>
      <c r="B6270" s="28">
        <v>18.0</v>
      </c>
      <c r="C6270" s="28" t="str">
        <f>TRIM(PROPER('Base de datos cruda'!C6270))</f>
        <v>Male</v>
      </c>
      <c r="D6270" s="28">
        <v>1.35</v>
      </c>
      <c r="E6270" s="28">
        <v>6.98</v>
      </c>
      <c r="F6270" s="28">
        <v>4.03</v>
      </c>
      <c r="G6270" s="28">
        <v>65.59</v>
      </c>
      <c r="H6270" s="28" t="str">
        <f>TRIM(PROPER('Base de datos cruda'!H6270))</f>
        <v>Fps</v>
      </c>
      <c r="I6270" s="28">
        <v>2.48</v>
      </c>
      <c r="J6270" s="28">
        <v>3.73</v>
      </c>
      <c r="K6270" s="28">
        <v>311.37</v>
      </c>
      <c r="L6270" s="28">
        <f>IF('Base de datos cruda'!L6270&lt;0,,'Base de datos cruda'!L6270)</f>
        <v>2.87</v>
      </c>
      <c r="M6270" s="28" t="str">
        <f>IF(TRIM(PROPER('Base de datos cruda'!M6270))="High","Alto",IF(TRIM(PROPER('Base de datos cruda'!M6270))="Medium","Medio","Bajo"))</f>
        <v>Medio</v>
      </c>
      <c r="N6270" s="29">
        <v>78.85</v>
      </c>
      <c r="O6270" s="32">
        <f t="shared" si="1"/>
        <v>78.85</v>
      </c>
      <c r="P6270" s="33">
        <f t="shared" si="2"/>
        <v>5.08</v>
      </c>
      <c r="Q6270" s="34">
        <f t="shared" si="3"/>
        <v>5.17037037</v>
      </c>
      <c r="R6270" s="35" t="str">
        <f t="shared" si="4"/>
        <v>Alto</v>
      </c>
      <c r="S6270" s="35" t="str">
        <f>IF(O6270="","",IF(O6270&gt;AVERAGE('Base de datos limpia'!$O$2:$O$8001),"Alto","Normal"))
</f>
        <v>Alto</v>
      </c>
      <c r="T6270" s="35" t="str">
        <f t="shared" si="5"/>
        <v>Gamer intensivo</v>
      </c>
      <c r="U6270" s="35"/>
    </row>
    <row r="6271">
      <c r="A6271" s="28">
        <v>6270.0</v>
      </c>
      <c r="B6271" s="28">
        <v>22.0</v>
      </c>
      <c r="C6271" s="28" t="str">
        <f>TRIM(PROPER('Base de datos cruda'!C6271))</f>
        <v>Male</v>
      </c>
      <c r="D6271" s="28">
        <v>6.01</v>
      </c>
      <c r="E6271" s="28">
        <v>7.4</v>
      </c>
      <c r="F6271" s="28">
        <v>5.52</v>
      </c>
      <c r="G6271" s="28">
        <v>91.77</v>
      </c>
      <c r="H6271" s="28" t="str">
        <f>TRIM(PROPER('Base de datos cruda'!H6271))</f>
        <v>Casual</v>
      </c>
      <c r="I6271" s="28">
        <v>4.76</v>
      </c>
      <c r="J6271" s="28">
        <v>9.8</v>
      </c>
      <c r="K6271" s="28">
        <v>237.79</v>
      </c>
      <c r="L6271" s="28">
        <f>IF('Base de datos cruda'!L6271&lt;0,,'Base de datos cruda'!L6271)</f>
        <v>10.13</v>
      </c>
      <c r="M6271" s="28" t="str">
        <f>IF(TRIM(PROPER('Base de datos cruda'!M6271))="High","Alto",IF(TRIM(PROPER('Base de datos cruda'!M6271))="Medium","Medio","Bajo"))</f>
        <v>Alto</v>
      </c>
      <c r="N6271" s="29">
        <v>68.8870054396422</v>
      </c>
      <c r="O6271" s="32">
        <f t="shared" si="1"/>
        <v>68.88700544</v>
      </c>
      <c r="P6271" s="33">
        <f t="shared" si="2"/>
        <v>15.81</v>
      </c>
      <c r="Q6271" s="34">
        <f t="shared" si="3"/>
        <v>1.231281198</v>
      </c>
      <c r="R6271" s="35" t="str">
        <f t="shared" si="4"/>
        <v>Medio</v>
      </c>
      <c r="S6271" s="35" t="str">
        <f>IF(O6271="","",IF(O6271&gt;AVERAGE('Base de datos limpia'!$O$2:$O$8001),"Alto","Normal"))
</f>
        <v>Alto</v>
      </c>
      <c r="T6271" s="35" t="str">
        <f t="shared" si="5"/>
        <v>Gamer intensivo</v>
      </c>
      <c r="U6271" s="35"/>
    </row>
    <row r="6272">
      <c r="A6272" s="28">
        <v>6271.0</v>
      </c>
      <c r="B6272" s="28">
        <v>19.0</v>
      </c>
      <c r="C6272" s="28" t="str">
        <f>TRIM(PROPER('Base de datos cruda'!C6272))</f>
        <v>Female</v>
      </c>
      <c r="D6272" s="28">
        <v>0.67</v>
      </c>
      <c r="E6272" s="28">
        <v>9.42</v>
      </c>
      <c r="F6272" s="28">
        <v>6.23</v>
      </c>
      <c r="G6272" s="28">
        <v>72.96</v>
      </c>
      <c r="H6272" s="28" t="str">
        <f>TRIM(PROPER('Base de datos cruda'!H6272))</f>
        <v>Rpg</v>
      </c>
      <c r="I6272" s="28">
        <v>4.74</v>
      </c>
      <c r="J6272" s="28">
        <v>5.11</v>
      </c>
      <c r="K6272" s="28">
        <v>316.19</v>
      </c>
      <c r="L6272" s="28">
        <f>IF('Base de datos cruda'!L6272&lt;0,,'Base de datos cruda'!L6272)</f>
        <v>7.93</v>
      </c>
      <c r="M6272" s="28" t="str">
        <f>IF(TRIM(PROPER('Base de datos cruda'!M6272))="High","Alto",IF(TRIM(PROPER('Base de datos cruda'!M6272))="Medium","Medio","Bajo"))</f>
        <v>Medio</v>
      </c>
      <c r="N6272" s="29">
        <v>100.0</v>
      </c>
      <c r="O6272" s="32">
        <f t="shared" si="1"/>
        <v>100</v>
      </c>
      <c r="P6272" s="33">
        <f t="shared" si="2"/>
        <v>5.78</v>
      </c>
      <c r="Q6272" s="34">
        <f t="shared" si="3"/>
        <v>14.05970149</v>
      </c>
      <c r="R6272" s="35" t="str">
        <f t="shared" si="4"/>
        <v>Alto</v>
      </c>
      <c r="S6272" s="35" t="str">
        <f>IF(O6272="","",IF(O6272&gt;AVERAGE('Base de datos limpia'!$O$2:$O$8001),"Alto","Normal"))
</f>
        <v>Alto</v>
      </c>
      <c r="T6272" s="35" t="str">
        <f t="shared" si="5"/>
        <v>Gamer intensivo</v>
      </c>
      <c r="U6272" s="35"/>
    </row>
    <row r="6273">
      <c r="A6273" s="28">
        <v>6272.0</v>
      </c>
      <c r="B6273" s="28">
        <v>18.0</v>
      </c>
      <c r="C6273" s="28" t="str">
        <f>TRIM(PROPER('Base de datos cruda'!C6273))</f>
        <v>Male</v>
      </c>
      <c r="D6273" s="28">
        <v>4.52</v>
      </c>
      <c r="E6273" s="28">
        <v>9.48</v>
      </c>
      <c r="F6273" s="28">
        <v>7.16</v>
      </c>
      <c r="G6273" s="28">
        <v>60.89</v>
      </c>
      <c r="H6273" s="28" t="str">
        <f>TRIM(PROPER('Base de datos cruda'!H6273))</f>
        <v>Casual</v>
      </c>
      <c r="I6273" s="28">
        <v>1.39</v>
      </c>
      <c r="J6273" s="28">
        <v>8.57</v>
      </c>
      <c r="K6273" s="28">
        <v>271.09</v>
      </c>
      <c r="L6273" s="28">
        <f>IF('Base de datos cruda'!L6273&lt;0,,'Base de datos cruda'!L6273)</f>
        <v>14</v>
      </c>
      <c r="M6273" s="28" t="str">
        <f>IF(TRIM(PROPER('Base de datos cruda'!M6273))="High","Alto",IF(TRIM(PROPER('Base de datos cruda'!M6273))="Medium","Medio","Bajo"))</f>
        <v>Medio</v>
      </c>
      <c r="N6273" s="29">
        <v>83.84</v>
      </c>
      <c r="O6273" s="32">
        <f t="shared" si="1"/>
        <v>83.84</v>
      </c>
      <c r="P6273" s="33">
        <f t="shared" si="2"/>
        <v>13.09</v>
      </c>
      <c r="Q6273" s="34">
        <f t="shared" si="3"/>
        <v>2.097345133</v>
      </c>
      <c r="R6273" s="35" t="str">
        <f t="shared" si="4"/>
        <v>Alto</v>
      </c>
      <c r="S6273" s="35" t="str">
        <f>IF(O6273="","",IF(O6273&gt;AVERAGE('Base de datos limpia'!$O$2:$O$8001),"Alto","Normal"))
</f>
        <v>Alto</v>
      </c>
      <c r="T6273" s="35" t="str">
        <f t="shared" si="5"/>
        <v>Gamer intensivo</v>
      </c>
      <c r="U6273" s="35"/>
    </row>
    <row r="6274">
      <c r="A6274" s="28">
        <v>6273.0</v>
      </c>
      <c r="B6274" s="28">
        <v>23.0</v>
      </c>
      <c r="C6274" s="28" t="str">
        <f>TRIM(PROPER('Base de datos cruda'!C6274))</f>
        <v>Male</v>
      </c>
      <c r="D6274" s="28">
        <v>4.42</v>
      </c>
      <c r="E6274" s="28">
        <v>5.96</v>
      </c>
      <c r="F6274" s="28">
        <v>7.19</v>
      </c>
      <c r="G6274" s="28">
        <v>82.86</v>
      </c>
      <c r="H6274" s="28" t="str">
        <f>TRIM(PROPER('Base de datos cruda'!H6274))</f>
        <v>Rpg</v>
      </c>
      <c r="I6274" s="28">
        <v>4.42</v>
      </c>
      <c r="J6274" s="28">
        <v>8.91</v>
      </c>
      <c r="K6274" s="28">
        <v>285.5</v>
      </c>
      <c r="L6274" s="28">
        <f>IF('Base de datos cruda'!L6274&lt;0,,'Base de datos cruda'!L6274)</f>
        <v>9.65</v>
      </c>
      <c r="M6274" s="28" t="str">
        <f>IF(TRIM(PROPER('Base de datos cruda'!M6274))="High","Alto",IF(TRIM(PROPER('Base de datos cruda'!M6274))="Medium","Medio","Bajo"))</f>
        <v>Medio</v>
      </c>
      <c r="N6274" s="29">
        <v>67.1</v>
      </c>
      <c r="O6274" s="32">
        <f t="shared" si="1"/>
        <v>67.1</v>
      </c>
      <c r="P6274" s="33">
        <f t="shared" si="2"/>
        <v>13.33</v>
      </c>
      <c r="Q6274" s="34">
        <f t="shared" si="3"/>
        <v>1.34841629</v>
      </c>
      <c r="R6274" s="35" t="str">
        <f t="shared" si="4"/>
        <v>Medio</v>
      </c>
      <c r="S6274" s="35" t="str">
        <f>IF(O6274="","",IF(O6274&gt;AVERAGE('Base de datos limpia'!$O$2:$O$8001),"Alto","Normal"))
</f>
        <v>Alto</v>
      </c>
      <c r="T6274" s="35" t="str">
        <f t="shared" si="5"/>
        <v>Gamer moderado</v>
      </c>
      <c r="U6274" s="35"/>
    </row>
    <row r="6275">
      <c r="A6275" s="28">
        <v>6274.0</v>
      </c>
      <c r="B6275" s="28">
        <v>19.0</v>
      </c>
      <c r="C6275" s="28" t="str">
        <f>TRIM(PROPER('Base de datos cruda'!C6275))</f>
        <v>Male</v>
      </c>
      <c r="D6275" s="28">
        <v>3.11</v>
      </c>
      <c r="E6275" s="28">
        <v>5.46</v>
      </c>
      <c r="F6275" s="28">
        <v>6.92</v>
      </c>
      <c r="G6275" s="28">
        <v>69.87</v>
      </c>
      <c r="H6275" s="28" t="str">
        <f>TRIM(PROPER('Base de datos cruda'!H6275))</f>
        <v>Fps</v>
      </c>
      <c r="I6275" s="28">
        <v>4.38</v>
      </c>
      <c r="J6275" s="28">
        <v>7.21</v>
      </c>
      <c r="K6275" s="28">
        <v>289.66</v>
      </c>
      <c r="L6275" s="28">
        <f>IF('Base de datos cruda'!L6275&lt;0,,'Base de datos cruda'!L6275)</f>
        <v>8.55</v>
      </c>
      <c r="M6275" s="28" t="str">
        <f>IF(TRIM(PROPER('Base de datos cruda'!M6275))="High","Alto",IF(TRIM(PROPER('Base de datos cruda'!M6275))="Medium","Medio","Bajo"))</f>
        <v>Medio</v>
      </c>
      <c r="N6275" s="29">
        <v>69.83</v>
      </c>
      <c r="O6275" s="32">
        <f t="shared" si="1"/>
        <v>69.83</v>
      </c>
      <c r="P6275" s="33">
        <f t="shared" si="2"/>
        <v>10.32</v>
      </c>
      <c r="Q6275" s="34">
        <f t="shared" si="3"/>
        <v>1.75562701</v>
      </c>
      <c r="R6275" s="35" t="str">
        <f t="shared" si="4"/>
        <v>Medio</v>
      </c>
      <c r="S6275" s="35" t="str">
        <f>IF(O6275="","",IF(O6275&gt;AVERAGE('Base de datos limpia'!$O$2:$O$8001),"Alto","Normal"))
</f>
        <v>Alto</v>
      </c>
      <c r="T6275" s="35" t="str">
        <f t="shared" si="5"/>
        <v>Gamer moderado</v>
      </c>
      <c r="U6275" s="35"/>
    </row>
    <row r="6276">
      <c r="A6276" s="28">
        <v>6275.0</v>
      </c>
      <c r="B6276" s="28">
        <v>16.0</v>
      </c>
      <c r="C6276" s="28" t="str">
        <f>TRIM(PROPER('Base de datos cruda'!C6276))</f>
        <v>Female</v>
      </c>
      <c r="D6276" s="28">
        <v>6.76</v>
      </c>
      <c r="E6276" s="28">
        <v>4.02</v>
      </c>
      <c r="F6276" s="28">
        <v>5.47</v>
      </c>
      <c r="G6276" s="28">
        <v>93.65</v>
      </c>
      <c r="H6276" s="28" t="str">
        <f>TRIM(PROPER('Base de datos cruda'!H6276))</f>
        <v>Casual</v>
      </c>
      <c r="I6276" s="28">
        <v>1.25</v>
      </c>
      <c r="J6276" s="28">
        <v>9.66</v>
      </c>
      <c r="K6276" s="28">
        <v>233.0</v>
      </c>
      <c r="L6276" s="28">
        <f>IF('Base de datos cruda'!L6276&lt;0,,'Base de datos cruda'!L6276)</f>
        <v>13.21</v>
      </c>
      <c r="M6276" s="28" t="str">
        <f>IF(TRIM(PROPER('Base de datos cruda'!M6276))="High","Alto",IF(TRIM(PROPER('Base de datos cruda'!M6276))="Medium","Medio","Bajo"))</f>
        <v>Bajo</v>
      </c>
      <c r="N6276" s="29">
        <v>47.62</v>
      </c>
      <c r="O6276" s="32">
        <f t="shared" si="1"/>
        <v>47.62</v>
      </c>
      <c r="P6276" s="33">
        <f t="shared" si="2"/>
        <v>16.42</v>
      </c>
      <c r="Q6276" s="34">
        <f t="shared" si="3"/>
        <v>0.5946745562</v>
      </c>
      <c r="R6276" s="35" t="str">
        <f t="shared" si="4"/>
        <v>Bajo</v>
      </c>
      <c r="S6276" s="35" t="str">
        <f>IF(O6276="","",IF(O6276&gt;AVERAGE('Base de datos limpia'!$O$2:$O$8001),"Alto","Normal"))
</f>
        <v>Normal</v>
      </c>
      <c r="T6276" s="35" t="str">
        <f t="shared" si="5"/>
        <v>Gamer moderado</v>
      </c>
      <c r="U6276" s="35"/>
    </row>
    <row r="6277">
      <c r="A6277" s="28">
        <v>6276.0</v>
      </c>
      <c r="B6277" s="28">
        <v>21.0</v>
      </c>
      <c r="C6277" s="28" t="str">
        <f>TRIM(PROPER('Base de datos cruda'!C6277))</f>
        <v>Male</v>
      </c>
      <c r="D6277" s="28">
        <v>0.03</v>
      </c>
      <c r="E6277" s="28">
        <v>7.44</v>
      </c>
      <c r="F6277" s="28">
        <v>8.74</v>
      </c>
      <c r="G6277" s="28">
        <v>65.73</v>
      </c>
      <c r="H6277" s="28" t="str">
        <f>TRIM(PROPER('Base de datos cruda'!H6277))</f>
        <v>Fps</v>
      </c>
      <c r="I6277" s="28">
        <v>2.99</v>
      </c>
      <c r="J6277" s="28">
        <v>1.48</v>
      </c>
      <c r="K6277" s="28">
        <v>313.34</v>
      </c>
      <c r="L6277" s="28">
        <f>IF('Base de datos cruda'!L6277&lt;0,,'Base de datos cruda'!L6277)</f>
        <v>2.83</v>
      </c>
      <c r="M6277" s="28" t="str">
        <f>IF(TRIM(PROPER('Base de datos cruda'!M6277))="High","Alto",IF(TRIM(PROPER('Base de datos cruda'!M6277))="Medium","Medio","Bajo"))</f>
        <v>Medio</v>
      </c>
      <c r="N6277" s="29">
        <v>100.0</v>
      </c>
      <c r="O6277" s="32">
        <f t="shared" si="1"/>
        <v>100</v>
      </c>
      <c r="P6277" s="33">
        <f t="shared" si="2"/>
        <v>1.51</v>
      </c>
      <c r="Q6277" s="34">
        <f t="shared" si="3"/>
        <v>248</v>
      </c>
      <c r="R6277" s="35" t="str">
        <f t="shared" si="4"/>
        <v>Alto</v>
      </c>
      <c r="S6277" s="35" t="str">
        <f>IF(O6277="","",IF(O6277&gt;AVERAGE('Base de datos limpia'!$O$2:$O$8001),"Alto","Normal"))
</f>
        <v>Alto</v>
      </c>
      <c r="T6277" s="35" t="str">
        <f t="shared" si="5"/>
        <v>Gamer intensivo</v>
      </c>
      <c r="U6277" s="35"/>
    </row>
    <row r="6278">
      <c r="A6278" s="28">
        <v>6277.0</v>
      </c>
      <c r="B6278" s="28">
        <v>16.0</v>
      </c>
      <c r="C6278" s="28" t="str">
        <f>TRIM(PROPER('Base de datos cruda'!C6278))</f>
        <v>Female</v>
      </c>
      <c r="D6278" s="28">
        <v>4.16</v>
      </c>
      <c r="E6278" s="28">
        <v>5.84</v>
      </c>
      <c r="F6278" s="28">
        <v>5.96</v>
      </c>
      <c r="G6278" s="28">
        <v>77.39</v>
      </c>
      <c r="H6278" s="28" t="str">
        <f>TRIM(PROPER('Base de datos cruda'!H6278))</f>
        <v>Fps</v>
      </c>
      <c r="I6278" s="28">
        <v>4.35</v>
      </c>
      <c r="J6278" s="28">
        <v>9.44</v>
      </c>
      <c r="K6278" s="28">
        <v>277.69</v>
      </c>
      <c r="L6278" s="28">
        <f>IF('Base de datos cruda'!L6278&lt;0,,'Base de datos cruda'!L6278)</f>
        <v>12.25</v>
      </c>
      <c r="M6278" s="28" t="str">
        <f>IF(TRIM(PROPER('Base de datos cruda'!M6278))="High","Alto",IF(TRIM(PROPER('Base de datos cruda'!M6278))="Medium","Medio","Bajo"))</f>
        <v>Medio</v>
      </c>
      <c r="N6278" s="29">
        <v>70.51</v>
      </c>
      <c r="O6278" s="32">
        <f t="shared" si="1"/>
        <v>70.51</v>
      </c>
      <c r="P6278" s="33">
        <f t="shared" si="2"/>
        <v>13.6</v>
      </c>
      <c r="Q6278" s="34">
        <f t="shared" si="3"/>
        <v>1.403846154</v>
      </c>
      <c r="R6278" s="35" t="str">
        <f t="shared" si="4"/>
        <v>Alto</v>
      </c>
      <c r="S6278" s="35" t="str">
        <f>IF(O6278="","",IF(O6278&gt;AVERAGE('Base de datos limpia'!$O$2:$O$8001),"Alto","Normal"))
</f>
        <v>Alto</v>
      </c>
      <c r="T6278" s="35" t="str">
        <f t="shared" si="5"/>
        <v>Gamer moderado</v>
      </c>
      <c r="U6278" s="35"/>
    </row>
    <row r="6279">
      <c r="A6279" s="28">
        <v>6278.0</v>
      </c>
      <c r="B6279" s="28">
        <v>20.0</v>
      </c>
      <c r="C6279" s="28" t="str">
        <f>TRIM(PROPER('Base de datos cruda'!C6279))</f>
        <v>Male</v>
      </c>
      <c r="D6279" s="28">
        <v>1.74</v>
      </c>
      <c r="E6279" s="28">
        <v>9.4</v>
      </c>
      <c r="F6279" s="28">
        <v>5.08</v>
      </c>
      <c r="G6279" s="28">
        <v>70.13</v>
      </c>
      <c r="H6279" s="28" t="str">
        <f>TRIM(PROPER('Base de datos cruda'!H6279))</f>
        <v>Casual</v>
      </c>
      <c r="I6279" s="28">
        <v>2.57</v>
      </c>
      <c r="J6279" s="28">
        <v>6.97</v>
      </c>
      <c r="K6279" s="28">
        <v>293.72</v>
      </c>
      <c r="L6279" s="28">
        <f>IF('Base de datos cruda'!L6279&lt;0,,'Base de datos cruda'!L6279)</f>
        <v>3.47</v>
      </c>
      <c r="M6279" s="28" t="str">
        <f>IF(TRIM(PROPER('Base de datos cruda'!M6279))="High","Alto",IF(TRIM(PROPER('Base de datos cruda'!M6279))="Medium","Medio","Bajo"))</f>
        <v>Alto</v>
      </c>
      <c r="N6279" s="29">
        <v>90.11</v>
      </c>
      <c r="O6279" s="32">
        <f t="shared" si="1"/>
        <v>90.11</v>
      </c>
      <c r="P6279" s="33">
        <f t="shared" si="2"/>
        <v>8.71</v>
      </c>
      <c r="Q6279" s="34">
        <f t="shared" si="3"/>
        <v>5.402298851</v>
      </c>
      <c r="R6279" s="35" t="str">
        <f t="shared" si="4"/>
        <v>Alto</v>
      </c>
      <c r="S6279" s="35" t="str">
        <f>IF(O6279="","",IF(O6279&gt;AVERAGE('Base de datos limpia'!$O$2:$O$8001),"Alto","Normal"))
</f>
        <v>Alto</v>
      </c>
      <c r="T6279" s="35" t="str">
        <f t="shared" si="5"/>
        <v>Gamer intensivo</v>
      </c>
      <c r="U6279" s="35"/>
    </row>
    <row r="6280">
      <c r="A6280" s="28">
        <v>6279.0</v>
      </c>
      <c r="B6280" s="28">
        <v>22.0</v>
      </c>
      <c r="C6280" s="28" t="str">
        <f>TRIM(PROPER('Base de datos cruda'!C6280))</f>
        <v>Male</v>
      </c>
      <c r="D6280" s="28">
        <v>5.95</v>
      </c>
      <c r="E6280" s="28">
        <v>3.15</v>
      </c>
      <c r="F6280" s="28">
        <v>6.77</v>
      </c>
      <c r="G6280" s="28">
        <v>87.58</v>
      </c>
      <c r="H6280" s="28" t="str">
        <f>TRIM(PROPER('Base de datos cruda'!H6280))</f>
        <v>Fps</v>
      </c>
      <c r="I6280" s="28">
        <v>1.85</v>
      </c>
      <c r="J6280" s="28">
        <v>6.98</v>
      </c>
      <c r="K6280" s="28">
        <v>243.41</v>
      </c>
      <c r="L6280" s="28">
        <f>IF('Base de datos cruda'!L6280&lt;0,,'Base de datos cruda'!L6280)</f>
        <v>10.47</v>
      </c>
      <c r="M6280" s="28" t="str">
        <f>IF(TRIM(PROPER('Base de datos cruda'!M6280))="High","Alto",IF(TRIM(PROPER('Base de datos cruda'!M6280))="Medium","Medio","Bajo"))</f>
        <v>Bajo</v>
      </c>
      <c r="N6280" s="29">
        <v>42.24</v>
      </c>
      <c r="O6280" s="32">
        <f t="shared" si="1"/>
        <v>42.24</v>
      </c>
      <c r="P6280" s="33">
        <f t="shared" si="2"/>
        <v>12.93</v>
      </c>
      <c r="Q6280" s="34">
        <f t="shared" si="3"/>
        <v>0.5294117647</v>
      </c>
      <c r="R6280" s="35" t="str">
        <f t="shared" si="4"/>
        <v>Bajo</v>
      </c>
      <c r="S6280" s="35" t="str">
        <f>IF(O6280="","",IF(O6280&gt;AVERAGE('Base de datos limpia'!$O$2:$O$8001),"Alto","Normal"))
</f>
        <v>Normal</v>
      </c>
      <c r="T6280" s="35" t="str">
        <f t="shared" si="5"/>
        <v>Gamer moderado</v>
      </c>
      <c r="U6280" s="35"/>
    </row>
    <row r="6281">
      <c r="A6281" s="28">
        <v>6280.0</v>
      </c>
      <c r="B6281" s="28">
        <v>21.0</v>
      </c>
      <c r="C6281" s="28" t="str">
        <f>TRIM(PROPER('Base de datos cruda'!C6281))</f>
        <v>Male</v>
      </c>
      <c r="D6281" s="28">
        <v>0.34</v>
      </c>
      <c r="E6281" s="28">
        <v>3.79</v>
      </c>
      <c r="F6281" s="28">
        <v>7.74</v>
      </c>
      <c r="G6281" s="28">
        <v>81.94</v>
      </c>
      <c r="H6281" s="28" t="str">
        <f>TRIM(PROPER('Base de datos cruda'!H6281))</f>
        <v>Rpg</v>
      </c>
      <c r="I6281" s="28">
        <v>3.25</v>
      </c>
      <c r="J6281" s="28">
        <v>5.54</v>
      </c>
      <c r="K6281" s="28">
        <v>307.33</v>
      </c>
      <c r="L6281" s="28">
        <f>IF('Base de datos cruda'!L6281&lt;0,,'Base de datos cruda'!L6281)</f>
        <v>3.14</v>
      </c>
      <c r="M6281" s="28" t="str">
        <f>IF(TRIM(PROPER('Base de datos cruda'!M6281))="High","Alto",IF(TRIM(PROPER('Base de datos cruda'!M6281))="Medium","Medio","Bajo"))</f>
        <v>Medio</v>
      </c>
      <c r="N6281" s="29">
        <v>72.89</v>
      </c>
      <c r="O6281" s="32">
        <f t="shared" si="1"/>
        <v>72.89</v>
      </c>
      <c r="P6281" s="33">
        <f t="shared" si="2"/>
        <v>5.88</v>
      </c>
      <c r="Q6281" s="34">
        <f t="shared" si="3"/>
        <v>11.14705882</v>
      </c>
      <c r="R6281" s="35" t="str">
        <f t="shared" si="4"/>
        <v>Alto</v>
      </c>
      <c r="S6281" s="35" t="str">
        <f>IF(O6281="","",IF(O6281&gt;AVERAGE('Base de datos limpia'!$O$2:$O$8001),"Alto","Normal"))
</f>
        <v>Alto</v>
      </c>
      <c r="T6281" s="35" t="str">
        <f t="shared" si="5"/>
        <v>Gamer moderado</v>
      </c>
      <c r="U6281" s="35"/>
    </row>
    <row r="6282">
      <c r="A6282" s="28">
        <v>6281.0</v>
      </c>
      <c r="B6282" s="28">
        <v>17.0</v>
      </c>
      <c r="C6282" s="28" t="str">
        <f>TRIM(PROPER('Base de datos cruda'!C6282))</f>
        <v>Male</v>
      </c>
      <c r="D6282" s="28">
        <v>6.65</v>
      </c>
      <c r="E6282" s="28">
        <v>3.84</v>
      </c>
      <c r="F6282" s="28">
        <v>4.06</v>
      </c>
      <c r="G6282" s="28">
        <v>91.64</v>
      </c>
      <c r="H6282" s="28" t="str">
        <f>TRIM(PROPER('Base de datos cruda'!H6282))</f>
        <v>Casual</v>
      </c>
      <c r="I6282" s="28">
        <v>0.86</v>
      </c>
      <c r="J6282" s="28">
        <v>8.4</v>
      </c>
      <c r="K6282" s="28">
        <v>241.53</v>
      </c>
      <c r="L6282" s="28">
        <f>IF('Base de datos cruda'!L6282&lt;0,,'Base de datos cruda'!L6282)</f>
        <v>16.94</v>
      </c>
      <c r="M6282" s="28" t="str">
        <f>IF(TRIM(PROPER('Base de datos cruda'!M6282))="High","Alto",IF(TRIM(PROPER('Base de datos cruda'!M6282))="Medium","Medio","Bajo"))</f>
        <v>Bajo</v>
      </c>
      <c r="N6282" s="29">
        <v>29.88</v>
      </c>
      <c r="O6282" s="32">
        <f t="shared" si="1"/>
        <v>29.88</v>
      </c>
      <c r="P6282" s="33">
        <f t="shared" si="2"/>
        <v>15.05</v>
      </c>
      <c r="Q6282" s="34">
        <f t="shared" si="3"/>
        <v>0.577443609</v>
      </c>
      <c r="R6282" s="35" t="str">
        <f t="shared" si="4"/>
        <v>Bajo</v>
      </c>
      <c r="S6282" s="35" t="str">
        <f>IF(O6282="","",IF(O6282&gt;AVERAGE('Base de datos limpia'!$O$2:$O$8001),"Alto","Normal"))
</f>
        <v>Normal</v>
      </c>
      <c r="T6282" s="35" t="str">
        <f t="shared" si="5"/>
        <v>Gamer moderado</v>
      </c>
      <c r="U6282" s="35"/>
    </row>
    <row r="6283">
      <c r="A6283" s="28">
        <v>6282.0</v>
      </c>
      <c r="B6283" s="28">
        <v>19.0</v>
      </c>
      <c r="C6283" s="28" t="str">
        <f>TRIM(PROPER('Base de datos cruda'!C6283))</f>
        <v>Female</v>
      </c>
      <c r="D6283" s="28">
        <v>6.7</v>
      </c>
      <c r="E6283" s="28">
        <v>8.25</v>
      </c>
      <c r="F6283" s="28">
        <v>5.38</v>
      </c>
      <c r="G6283" s="28">
        <v>78.34</v>
      </c>
      <c r="H6283" s="28" t="str">
        <f>TRIM(PROPER('Base de datos cruda'!H6283))</f>
        <v>Rpg</v>
      </c>
      <c r="I6283" s="28">
        <v>0.81</v>
      </c>
      <c r="J6283" s="28">
        <v>9.36</v>
      </c>
      <c r="K6283" s="28">
        <v>241.79</v>
      </c>
      <c r="L6283" s="28">
        <f>IF('Base de datos cruda'!L6283&lt;0,,'Base de datos cruda'!L6283)</f>
        <v>13.97</v>
      </c>
      <c r="M6283" s="28" t="str">
        <f>IF(TRIM(PROPER('Base de datos cruda'!M6283))="High","Alto",IF(TRIM(PROPER('Base de datos cruda'!M6283))="Medium","Medio","Bajo"))</f>
        <v>Alto</v>
      </c>
      <c r="N6283" s="29">
        <v>63.4232858027041</v>
      </c>
      <c r="O6283" s="32">
        <f t="shared" si="1"/>
        <v>63.4232858</v>
      </c>
      <c r="P6283" s="33">
        <f t="shared" si="2"/>
        <v>16.06</v>
      </c>
      <c r="Q6283" s="34">
        <f t="shared" si="3"/>
        <v>1.231343284</v>
      </c>
      <c r="R6283" s="35" t="str">
        <f t="shared" si="4"/>
        <v>Medio</v>
      </c>
      <c r="S6283" s="35" t="str">
        <f>IF(O6283="","",IF(O6283&gt;AVERAGE('Base de datos limpia'!$O$2:$O$8001),"Alto","Normal"))
</f>
        <v>Normal</v>
      </c>
      <c r="T6283" s="35" t="str">
        <f t="shared" si="5"/>
        <v>Gamer intensivo</v>
      </c>
      <c r="U6283" s="35"/>
    </row>
    <row r="6284">
      <c r="A6284" s="28">
        <v>6283.0</v>
      </c>
      <c r="B6284" s="28">
        <v>17.0</v>
      </c>
      <c r="C6284" s="28" t="str">
        <f>TRIM(PROPER('Base de datos cruda'!C6284))</f>
        <v>Male</v>
      </c>
      <c r="D6284" s="28">
        <v>6.66</v>
      </c>
      <c r="E6284" s="28">
        <v>1.89</v>
      </c>
      <c r="F6284" s="28">
        <v>8.12</v>
      </c>
      <c r="G6284" s="28">
        <v>60.19</v>
      </c>
      <c r="H6284" s="28" t="str">
        <f>TRIM(PROPER('Base de datos cruda'!H6284))</f>
        <v>Fps</v>
      </c>
      <c r="I6284" s="28">
        <v>4.16</v>
      </c>
      <c r="J6284" s="28">
        <v>9.73</v>
      </c>
      <c r="K6284" s="28">
        <v>236.82</v>
      </c>
      <c r="L6284" s="28">
        <f>IF('Base de datos cruda'!L6284&lt;0,,'Base de datos cruda'!L6284)</f>
        <v>17.47</v>
      </c>
      <c r="M6284" s="28" t="str">
        <f>IF(TRIM(PROPER('Base de datos cruda'!M6284))="High","Alto",IF(TRIM(PROPER('Base de datos cruda'!M6284))="Medium","Medio","Bajo"))</f>
        <v>Bajo</v>
      </c>
      <c r="N6284" s="29">
        <v>33.95</v>
      </c>
      <c r="O6284" s="32">
        <f t="shared" si="1"/>
        <v>33.95</v>
      </c>
      <c r="P6284" s="33">
        <f t="shared" si="2"/>
        <v>16.39</v>
      </c>
      <c r="Q6284" s="34">
        <f t="shared" si="3"/>
        <v>0.2837837838</v>
      </c>
      <c r="R6284" s="35" t="str">
        <f t="shared" si="4"/>
        <v>Bajo</v>
      </c>
      <c r="S6284" s="35" t="str">
        <f>IF(O6284="","",IF(O6284&gt;AVERAGE('Base de datos limpia'!$O$2:$O$8001),"Alto","Normal"))
</f>
        <v>Normal</v>
      </c>
      <c r="T6284" s="35" t="str">
        <f t="shared" si="5"/>
        <v>Gamer casual</v>
      </c>
      <c r="U6284" s="35"/>
    </row>
    <row r="6285">
      <c r="A6285" s="28">
        <v>6284.0</v>
      </c>
      <c r="B6285" s="28">
        <v>16.0</v>
      </c>
      <c r="C6285" s="28" t="str">
        <f>TRIM(PROPER('Base de datos cruda'!C6285))</f>
        <v>Male</v>
      </c>
      <c r="D6285" s="28">
        <v>1.22</v>
      </c>
      <c r="E6285" s="28">
        <v>5.1</v>
      </c>
      <c r="F6285" s="28">
        <v>6.54</v>
      </c>
      <c r="G6285" s="28">
        <v>68.61</v>
      </c>
      <c r="H6285" s="28" t="str">
        <f>TRIM(PROPER('Base de datos cruda'!H6285))</f>
        <v>Rpg</v>
      </c>
      <c r="I6285" s="28">
        <v>0.21</v>
      </c>
      <c r="J6285" s="28">
        <v>5.62</v>
      </c>
      <c r="K6285" s="28">
        <v>322.31</v>
      </c>
      <c r="L6285" s="28">
        <f>IF('Base de datos cruda'!L6285&lt;0,,'Base de datos cruda'!L6285)</f>
        <v>5.26</v>
      </c>
      <c r="M6285" s="28" t="str">
        <f>IF(TRIM(PROPER('Base de datos cruda'!M6285))="High","Alto",IF(TRIM(PROPER('Base de datos cruda'!M6285))="Medium","Medio","Bajo"))</f>
        <v>Medio</v>
      </c>
      <c r="N6285" s="29">
        <v>83.23</v>
      </c>
      <c r="O6285" s="32">
        <f t="shared" si="1"/>
        <v>83.23</v>
      </c>
      <c r="P6285" s="33">
        <f t="shared" si="2"/>
        <v>6.84</v>
      </c>
      <c r="Q6285" s="34">
        <f t="shared" si="3"/>
        <v>4.180327869</v>
      </c>
      <c r="R6285" s="35" t="str">
        <f t="shared" si="4"/>
        <v>Alto</v>
      </c>
      <c r="S6285" s="35" t="str">
        <f>IF(O6285="","",IF(O6285&gt;AVERAGE('Base de datos limpia'!$O$2:$O$8001),"Alto","Normal"))
</f>
        <v>Alto</v>
      </c>
      <c r="T6285" s="35" t="str">
        <f t="shared" si="5"/>
        <v>Gamer moderado</v>
      </c>
      <c r="U6285" s="35"/>
    </row>
    <row r="6286">
      <c r="A6286" s="28">
        <v>6285.0</v>
      </c>
      <c r="B6286" s="28">
        <v>18.0</v>
      </c>
      <c r="C6286" s="28" t="str">
        <f>TRIM(PROPER('Base de datos cruda'!C6286))</f>
        <v>Female</v>
      </c>
      <c r="D6286" s="28">
        <v>5.04</v>
      </c>
      <c r="E6286" s="28">
        <v>4.85</v>
      </c>
      <c r="F6286" s="28">
        <v>6.04</v>
      </c>
      <c r="G6286" s="28">
        <v>99.97</v>
      </c>
      <c r="H6286" s="28" t="str">
        <f>TRIM(PROPER('Base de datos cruda'!H6286))</f>
        <v>Casual</v>
      </c>
      <c r="I6286" s="28">
        <v>4.02</v>
      </c>
      <c r="J6286" s="28">
        <v>6.5</v>
      </c>
      <c r="K6286" s="28">
        <v>265.23</v>
      </c>
      <c r="L6286" s="28">
        <f>IF('Base de datos cruda'!L6286&lt;0,,'Base de datos cruda'!L6286)</f>
        <v>9.14</v>
      </c>
      <c r="M6286" s="28" t="str">
        <f>IF(TRIM(PROPER('Base de datos cruda'!M6286))="High","Alto",IF(TRIM(PROPER('Base de datos cruda'!M6286))="Medium","Medio","Bajo"))</f>
        <v>Bajo</v>
      </c>
      <c r="N6286" s="29">
        <v>56.84</v>
      </c>
      <c r="O6286" s="32">
        <f t="shared" si="1"/>
        <v>56.84</v>
      </c>
      <c r="P6286" s="33">
        <f t="shared" si="2"/>
        <v>11.54</v>
      </c>
      <c r="Q6286" s="34">
        <f t="shared" si="3"/>
        <v>0.9623015873</v>
      </c>
      <c r="R6286" s="35" t="str">
        <f t="shared" si="4"/>
        <v>Medio</v>
      </c>
      <c r="S6286" s="35" t="str">
        <f>IF(O6286="","",IF(O6286&gt;AVERAGE('Base de datos limpia'!$O$2:$O$8001),"Alto","Normal"))
</f>
        <v>Normal</v>
      </c>
      <c r="T6286" s="35" t="str">
        <f t="shared" si="5"/>
        <v>Gamer moderado</v>
      </c>
      <c r="U6286" s="35"/>
    </row>
    <row r="6287">
      <c r="A6287" s="28">
        <v>6286.0</v>
      </c>
      <c r="B6287" s="28">
        <v>18.0</v>
      </c>
      <c r="C6287" s="28" t="str">
        <f>TRIM(PROPER('Base de datos cruda'!C6287))</f>
        <v>Female</v>
      </c>
      <c r="D6287" s="28">
        <v>0.11</v>
      </c>
      <c r="E6287" s="28">
        <v>1.66</v>
      </c>
      <c r="F6287" s="28">
        <v>8.65</v>
      </c>
      <c r="G6287" s="28">
        <v>76.21</v>
      </c>
      <c r="H6287" s="28" t="str">
        <f>TRIM(PROPER('Base de datos cruda'!H6287))</f>
        <v>Rpg</v>
      </c>
      <c r="I6287" s="28">
        <v>1.45</v>
      </c>
      <c r="J6287" s="28">
        <v>5.24</v>
      </c>
      <c r="K6287" s="28">
        <v>336.26</v>
      </c>
      <c r="L6287" s="28">
        <f>IF('Base de datos cruda'!L6287&lt;0,,'Base de datos cruda'!L6287)</f>
        <v>1.95</v>
      </c>
      <c r="M6287" s="28" t="str">
        <f>IF(TRIM(PROPER('Base de datos cruda'!M6287))="High","Alto",IF(TRIM(PROPER('Base de datos cruda'!M6287))="Medium","Medio","Bajo"))</f>
        <v>Medio</v>
      </c>
      <c r="N6287" s="29">
        <v>65.03</v>
      </c>
      <c r="O6287" s="32">
        <f t="shared" si="1"/>
        <v>65.03</v>
      </c>
      <c r="P6287" s="33">
        <f t="shared" si="2"/>
        <v>5.35</v>
      </c>
      <c r="Q6287" s="34">
        <f t="shared" si="3"/>
        <v>15.09090909</v>
      </c>
      <c r="R6287" s="35" t="str">
        <f t="shared" si="4"/>
        <v>Medio</v>
      </c>
      <c r="S6287" s="35" t="str">
        <f>IF(O6287="","",IF(O6287&gt;AVERAGE('Base de datos limpia'!$O$2:$O$8001),"Alto","Normal"))
</f>
        <v>Normal</v>
      </c>
      <c r="T6287" s="35" t="str">
        <f t="shared" si="5"/>
        <v>Gamer casual</v>
      </c>
      <c r="U6287" s="35"/>
    </row>
    <row r="6288">
      <c r="A6288" s="28">
        <v>6287.0</v>
      </c>
      <c r="B6288" s="28">
        <v>22.0</v>
      </c>
      <c r="C6288" s="28" t="str">
        <f>TRIM(PROPER('Base de datos cruda'!C6288))</f>
        <v>Male</v>
      </c>
      <c r="D6288" s="28">
        <v>6.78</v>
      </c>
      <c r="E6288" s="28">
        <v>4.7</v>
      </c>
      <c r="F6288" s="28">
        <v>4.45</v>
      </c>
      <c r="G6288" s="28">
        <v>84.81</v>
      </c>
      <c r="H6288" s="28" t="str">
        <f>TRIM(PROPER('Base de datos cruda'!H6288))</f>
        <v>Rpg</v>
      </c>
      <c r="I6288" s="28">
        <v>2.42</v>
      </c>
      <c r="J6288" s="28">
        <v>12.49</v>
      </c>
      <c r="K6288" s="28">
        <v>239.95</v>
      </c>
      <c r="L6288" s="28">
        <f>IF('Base de datos cruda'!L6288&lt;0,,'Base de datos cruda'!L6288)</f>
        <v>17.68</v>
      </c>
      <c r="M6288" s="28" t="str">
        <f>IF(TRIM(PROPER('Base de datos cruda'!M6288))="High","Alto",IF(TRIM(PROPER('Base de datos cruda'!M6288))="Medium","Medio","Bajo"))</f>
        <v>Bajo</v>
      </c>
      <c r="N6288" s="29">
        <v>43.3353192996372</v>
      </c>
      <c r="O6288" s="32">
        <f t="shared" si="1"/>
        <v>43.3353193</v>
      </c>
      <c r="P6288" s="33">
        <f t="shared" si="2"/>
        <v>19.27</v>
      </c>
      <c r="Q6288" s="34">
        <f t="shared" si="3"/>
        <v>0.6932153392</v>
      </c>
      <c r="R6288" s="35" t="str">
        <f t="shared" si="4"/>
        <v>Bajo</v>
      </c>
      <c r="S6288" s="35" t="str">
        <f>IF(O6288="","",IF(O6288&gt;AVERAGE('Base de datos limpia'!$O$2:$O$8001),"Alto","Normal"))
</f>
        <v>Normal</v>
      </c>
      <c r="T6288" s="35" t="str">
        <f t="shared" si="5"/>
        <v>Gamer moderado</v>
      </c>
      <c r="U6288" s="35"/>
    </row>
    <row r="6289">
      <c r="A6289" s="28">
        <v>6288.0</v>
      </c>
      <c r="B6289" s="28">
        <v>16.0</v>
      </c>
      <c r="C6289" s="28" t="str">
        <f>TRIM(PROPER('Base de datos cruda'!C6289))</f>
        <v>Male</v>
      </c>
      <c r="D6289" s="28">
        <v>5.78</v>
      </c>
      <c r="E6289" s="28">
        <v>5.62</v>
      </c>
      <c r="F6289" s="28">
        <v>7.08</v>
      </c>
      <c r="G6289" s="28">
        <v>96.2</v>
      </c>
      <c r="H6289" s="28" t="str">
        <f>TRIM(PROPER('Base de datos cruda'!H6289))</f>
        <v>Casual</v>
      </c>
      <c r="I6289" s="28">
        <v>2.72</v>
      </c>
      <c r="J6289" s="28">
        <v>11.54</v>
      </c>
      <c r="K6289" s="28">
        <v>243.31</v>
      </c>
      <c r="L6289" s="28">
        <f>IF('Base de datos cruda'!L6289&lt;0,,'Base de datos cruda'!L6289)</f>
        <v>16.12</v>
      </c>
      <c r="M6289" s="28" t="str">
        <f>IF(TRIM(PROPER('Base de datos cruda'!M6289))="High","Alto",IF(TRIM(PROPER('Base de datos cruda'!M6289))="Medium","Medio","Bajo"))</f>
        <v>Bajo</v>
      </c>
      <c r="N6289" s="29">
        <v>67.56</v>
      </c>
      <c r="O6289" s="32">
        <f t="shared" si="1"/>
        <v>67.56</v>
      </c>
      <c r="P6289" s="33">
        <f t="shared" si="2"/>
        <v>17.32</v>
      </c>
      <c r="Q6289" s="34">
        <f t="shared" si="3"/>
        <v>0.9723183391</v>
      </c>
      <c r="R6289" s="35" t="str">
        <f t="shared" si="4"/>
        <v>Medio</v>
      </c>
      <c r="S6289" s="35" t="str">
        <f>IF(O6289="","",IF(O6289&gt;AVERAGE('Base de datos limpia'!$O$2:$O$8001),"Alto","Normal"))
</f>
        <v>Alto</v>
      </c>
      <c r="T6289" s="35" t="str">
        <f t="shared" si="5"/>
        <v>Gamer moderado</v>
      </c>
      <c r="U6289" s="35"/>
    </row>
    <row r="6290">
      <c r="A6290" s="28">
        <v>6289.0</v>
      </c>
      <c r="B6290" s="28">
        <v>24.0</v>
      </c>
      <c r="C6290" s="28" t="str">
        <f>TRIM(PROPER('Base de datos cruda'!C6290))</f>
        <v>Other</v>
      </c>
      <c r="D6290" s="28">
        <v>4.25</v>
      </c>
      <c r="E6290" s="28">
        <v>1.59</v>
      </c>
      <c r="F6290" s="28">
        <v>5.71</v>
      </c>
      <c r="G6290" s="28">
        <v>60.82</v>
      </c>
      <c r="H6290" s="28" t="str">
        <f>TRIM(PROPER('Base de datos cruda'!H6290))</f>
        <v>Casual</v>
      </c>
      <c r="I6290" s="28">
        <v>3.84</v>
      </c>
      <c r="J6290" s="28">
        <v>5.71</v>
      </c>
      <c r="K6290" s="28">
        <v>259.05</v>
      </c>
      <c r="L6290" s="28">
        <f>IF('Base de datos cruda'!L6290&lt;0,,'Base de datos cruda'!L6290)</f>
        <v>11.09</v>
      </c>
      <c r="M6290" s="28" t="str">
        <f>IF(TRIM(PROPER('Base de datos cruda'!M6290))="High","Alto",IF(TRIM(PROPER('Base de datos cruda'!M6290))="Medium","Medio","Bajo"))</f>
        <v>Medio</v>
      </c>
      <c r="N6290" s="29">
        <v>38.31</v>
      </c>
      <c r="O6290" s="32">
        <f t="shared" si="1"/>
        <v>38.31</v>
      </c>
      <c r="P6290" s="33">
        <f t="shared" si="2"/>
        <v>9.96</v>
      </c>
      <c r="Q6290" s="34">
        <f t="shared" si="3"/>
        <v>0.3741176471</v>
      </c>
      <c r="R6290" s="35" t="str">
        <f t="shared" si="4"/>
        <v>Bajo</v>
      </c>
      <c r="S6290" s="35" t="str">
        <f>IF(O6290="","",IF(O6290&gt;AVERAGE('Base de datos limpia'!$O$2:$O$8001),"Alto","Normal"))
</f>
        <v>Normal</v>
      </c>
      <c r="T6290" s="35" t="str">
        <f t="shared" si="5"/>
        <v>Gamer casual</v>
      </c>
      <c r="U6290" s="35"/>
    </row>
    <row r="6291">
      <c r="A6291" s="28">
        <v>6290.0</v>
      </c>
      <c r="B6291" s="28">
        <v>21.0</v>
      </c>
      <c r="C6291" s="28" t="str">
        <f>TRIM(PROPER('Base de datos cruda'!C6291))</f>
        <v>Female</v>
      </c>
      <c r="D6291" s="28">
        <v>5.84</v>
      </c>
      <c r="E6291" s="28">
        <v>5.59</v>
      </c>
      <c r="F6291" s="28">
        <v>4.35</v>
      </c>
      <c r="G6291" s="28">
        <v>86.38</v>
      </c>
      <c r="H6291" s="28" t="str">
        <f>TRIM(PROPER('Base de datos cruda'!H6291))</f>
        <v>Rpg</v>
      </c>
      <c r="I6291" s="28">
        <v>4.42</v>
      </c>
      <c r="J6291" s="28">
        <v>11.44</v>
      </c>
      <c r="K6291" s="28">
        <v>248.69</v>
      </c>
      <c r="L6291" s="28">
        <f>IF('Base de datos cruda'!L6291&lt;0,,'Base de datos cruda'!L6291)</f>
        <v>14.91</v>
      </c>
      <c r="M6291" s="28" t="str">
        <f>IF(TRIM(PROPER('Base de datos cruda'!M6291))="High","Alto",IF(TRIM(PROPER('Base de datos cruda'!M6291))="Medium","Medio","Bajo"))</f>
        <v>Bajo</v>
      </c>
      <c r="N6291" s="29">
        <v>51.8</v>
      </c>
      <c r="O6291" s="32">
        <f t="shared" si="1"/>
        <v>51.8</v>
      </c>
      <c r="P6291" s="33">
        <f t="shared" si="2"/>
        <v>17.28</v>
      </c>
      <c r="Q6291" s="34">
        <f t="shared" si="3"/>
        <v>0.9571917808</v>
      </c>
      <c r="R6291" s="35" t="str">
        <f t="shared" si="4"/>
        <v>Medio</v>
      </c>
      <c r="S6291" s="35" t="str">
        <f>IF(O6291="","",IF(O6291&gt;AVERAGE('Base de datos limpia'!$O$2:$O$8001),"Alto","Normal"))
</f>
        <v>Normal</v>
      </c>
      <c r="T6291" s="35" t="str">
        <f t="shared" si="5"/>
        <v>Gamer moderado</v>
      </c>
      <c r="U6291" s="35"/>
    </row>
    <row r="6292">
      <c r="A6292" s="28">
        <v>6291.0</v>
      </c>
      <c r="B6292" s="28">
        <v>19.0</v>
      </c>
      <c r="C6292" s="28" t="str">
        <f>TRIM(PROPER('Base de datos cruda'!C6292))</f>
        <v>Male</v>
      </c>
      <c r="D6292" s="28">
        <v>0.75</v>
      </c>
      <c r="E6292" s="28">
        <v>9.63</v>
      </c>
      <c r="F6292" s="28">
        <v>5.07</v>
      </c>
      <c r="G6292" s="28">
        <v>71.54</v>
      </c>
      <c r="H6292" s="28" t="str">
        <f>TRIM(PROPER('Base de datos cruda'!H6292))</f>
        <v>Fps</v>
      </c>
      <c r="I6292" s="28">
        <v>4.02</v>
      </c>
      <c r="J6292" s="28">
        <v>4.59</v>
      </c>
      <c r="K6292" s="28">
        <v>318.53</v>
      </c>
      <c r="L6292" s="28">
        <f>IF('Base de datos cruda'!L6292&lt;0,,'Base de datos cruda'!L6292)</f>
        <v>4.31</v>
      </c>
      <c r="M6292" s="28" t="str">
        <f>IF(TRIM(PROPER('Base de datos cruda'!M6292))="High","Alto",IF(TRIM(PROPER('Base de datos cruda'!M6292))="Medium","Medio","Bajo"))</f>
        <v>Alto</v>
      </c>
      <c r="N6292" s="29">
        <v>100.0</v>
      </c>
      <c r="O6292" s="32">
        <f t="shared" si="1"/>
        <v>100</v>
      </c>
      <c r="P6292" s="33">
        <f t="shared" si="2"/>
        <v>5.34</v>
      </c>
      <c r="Q6292" s="34">
        <f t="shared" si="3"/>
        <v>12.84</v>
      </c>
      <c r="R6292" s="35" t="str">
        <f t="shared" si="4"/>
        <v>Alto</v>
      </c>
      <c r="S6292" s="35" t="str">
        <f>IF(O6292="","",IF(O6292&gt;AVERAGE('Base de datos limpia'!$O$2:$O$8001),"Alto","Normal"))
</f>
        <v>Alto</v>
      </c>
      <c r="T6292" s="35" t="str">
        <f t="shared" si="5"/>
        <v>Gamer intensivo</v>
      </c>
      <c r="U6292" s="35"/>
    </row>
    <row r="6293">
      <c r="A6293" s="28">
        <v>6292.0</v>
      </c>
      <c r="B6293" s="28">
        <v>18.0</v>
      </c>
      <c r="C6293" s="28" t="str">
        <f>TRIM(PROPER('Base de datos cruda'!C6293))</f>
        <v>Male</v>
      </c>
      <c r="D6293" s="28">
        <v>4.23</v>
      </c>
      <c r="E6293" s="28">
        <v>9.81</v>
      </c>
      <c r="F6293" s="28">
        <v>7.14</v>
      </c>
      <c r="G6293" s="28">
        <v>71.17</v>
      </c>
      <c r="H6293" s="28" t="str">
        <f>TRIM(PROPER('Base de datos cruda'!H6293))</f>
        <v>Casual</v>
      </c>
      <c r="I6293" s="28">
        <v>2.86</v>
      </c>
      <c r="J6293" s="28">
        <v>8.86</v>
      </c>
      <c r="K6293" s="28">
        <v>266.27</v>
      </c>
      <c r="L6293" s="28">
        <f>IF('Base de datos cruda'!L6293&lt;0,,'Base de datos cruda'!L6293)</f>
        <v>15.29</v>
      </c>
      <c r="M6293" s="28" t="str">
        <f>IF(TRIM(PROPER('Base de datos cruda'!M6293))="High","Alto",IF(TRIM(PROPER('Base de datos cruda'!M6293))="Medium","Medio","Bajo"))</f>
        <v>Medio</v>
      </c>
      <c r="N6293" s="29">
        <v>93.51</v>
      </c>
      <c r="O6293" s="32">
        <f t="shared" si="1"/>
        <v>93.51</v>
      </c>
      <c r="P6293" s="33">
        <f t="shared" si="2"/>
        <v>13.09</v>
      </c>
      <c r="Q6293" s="34">
        <f t="shared" si="3"/>
        <v>2.319148936</v>
      </c>
      <c r="R6293" s="35" t="str">
        <f t="shared" si="4"/>
        <v>Alto</v>
      </c>
      <c r="S6293" s="35" t="str">
        <f>IF(O6293="","",IF(O6293&gt;AVERAGE('Base de datos limpia'!$O$2:$O$8001),"Alto","Normal"))
</f>
        <v>Alto</v>
      </c>
      <c r="T6293" s="35" t="str">
        <f t="shared" si="5"/>
        <v>Gamer intensivo</v>
      </c>
      <c r="U6293" s="35"/>
    </row>
    <row r="6294">
      <c r="A6294" s="28">
        <v>6293.0</v>
      </c>
      <c r="B6294" s="28">
        <v>18.0</v>
      </c>
      <c r="C6294" s="28" t="str">
        <f>TRIM(PROPER('Base de datos cruda'!C6294))</f>
        <v>Male</v>
      </c>
      <c r="D6294" s="28">
        <v>2.33</v>
      </c>
      <c r="E6294" s="28">
        <v>5.79</v>
      </c>
      <c r="F6294" s="28">
        <v>4.14</v>
      </c>
      <c r="G6294" s="28">
        <v>68.99</v>
      </c>
      <c r="H6294" s="28" t="str">
        <f>TRIM(PROPER('Base de datos cruda'!H6294))</f>
        <v>Fps</v>
      </c>
      <c r="I6294" s="28">
        <v>1.74</v>
      </c>
      <c r="J6294" s="28">
        <v>7.98</v>
      </c>
      <c r="K6294" s="28">
        <v>300.61</v>
      </c>
      <c r="L6294" s="28">
        <f>IF('Base de datos cruda'!L6294&lt;0,,'Base de datos cruda'!L6294)</f>
        <v>12.3</v>
      </c>
      <c r="M6294" s="28" t="str">
        <f>IF(TRIM(PROPER('Base de datos cruda'!M6294))="High","Alto",IF(TRIM(PROPER('Base de datos cruda'!M6294))="Medium","Medio","Bajo"))</f>
        <v>Medio</v>
      </c>
      <c r="N6294" s="29">
        <v>62.66</v>
      </c>
      <c r="O6294" s="32">
        <f t="shared" si="1"/>
        <v>62.66</v>
      </c>
      <c r="P6294" s="33">
        <f t="shared" si="2"/>
        <v>10.31</v>
      </c>
      <c r="Q6294" s="34">
        <f t="shared" si="3"/>
        <v>2.484978541</v>
      </c>
      <c r="R6294" s="35" t="str">
        <f t="shared" si="4"/>
        <v>Medio</v>
      </c>
      <c r="S6294" s="35" t="str">
        <f>IF(O6294="","",IF(O6294&gt;AVERAGE('Base de datos limpia'!$O$2:$O$8001),"Alto","Normal"))
</f>
        <v>Normal</v>
      </c>
      <c r="T6294" s="35" t="str">
        <f t="shared" si="5"/>
        <v>Gamer moderado</v>
      </c>
      <c r="U6294" s="35"/>
    </row>
    <row r="6295">
      <c r="A6295" s="28">
        <v>6294.0</v>
      </c>
      <c r="B6295" s="28">
        <v>17.0</v>
      </c>
      <c r="C6295" s="28" t="str">
        <f>TRIM(PROPER('Base de datos cruda'!C6295))</f>
        <v>Male</v>
      </c>
      <c r="D6295" s="28">
        <v>7.78</v>
      </c>
      <c r="E6295" s="28">
        <v>5.64</v>
      </c>
      <c r="F6295" s="28">
        <v>6.96</v>
      </c>
      <c r="G6295" s="28">
        <v>92.91</v>
      </c>
      <c r="H6295" s="28" t="str">
        <f>TRIM(PROPER('Base de datos cruda'!H6295))</f>
        <v>Rpg</v>
      </c>
      <c r="I6295" s="28">
        <v>2.63</v>
      </c>
      <c r="J6295" s="28">
        <v>12.08</v>
      </c>
      <c r="K6295" s="28">
        <v>240.67</v>
      </c>
      <c r="L6295" s="28">
        <f>IF('Base de datos cruda'!L6295&lt;0,,'Base de datos cruda'!L6295)</f>
        <v>17.8</v>
      </c>
      <c r="M6295" s="28" t="str">
        <f>IF(TRIM(PROPER('Base de datos cruda'!M6295))="High","Alto",IF(TRIM(PROPER('Base de datos cruda'!M6295))="Medium","Medio","Bajo"))</f>
        <v>Bajo</v>
      </c>
      <c r="N6295" s="29">
        <v>42.08</v>
      </c>
      <c r="O6295" s="32">
        <f t="shared" si="1"/>
        <v>42.08</v>
      </c>
      <c r="P6295" s="33">
        <f t="shared" si="2"/>
        <v>19.86</v>
      </c>
      <c r="Q6295" s="34">
        <f t="shared" si="3"/>
        <v>0.7249357326</v>
      </c>
      <c r="R6295" s="35" t="str">
        <f t="shared" si="4"/>
        <v>Bajo</v>
      </c>
      <c r="S6295" s="35" t="str">
        <f>IF(O6295="","",IF(O6295&gt;AVERAGE('Base de datos limpia'!$O$2:$O$8001),"Alto","Normal"))
</f>
        <v>Normal</v>
      </c>
      <c r="T6295" s="35" t="str">
        <f t="shared" si="5"/>
        <v>Gamer moderado</v>
      </c>
      <c r="U6295" s="35"/>
    </row>
    <row r="6296">
      <c r="A6296" s="28">
        <v>6295.0</v>
      </c>
      <c r="B6296" s="28">
        <v>17.0</v>
      </c>
      <c r="C6296" s="28" t="str">
        <f>TRIM(PROPER('Base de datos cruda'!C6296))</f>
        <v>Female</v>
      </c>
      <c r="D6296" s="28">
        <v>6.86</v>
      </c>
      <c r="E6296" s="28">
        <v>3.57</v>
      </c>
      <c r="F6296" s="28">
        <v>8.78</v>
      </c>
      <c r="G6296" s="28">
        <v>74.92</v>
      </c>
      <c r="H6296" s="28" t="str">
        <f>TRIM(PROPER('Base de datos cruda'!H6296))</f>
        <v>Fps</v>
      </c>
      <c r="I6296" s="28">
        <v>0.15</v>
      </c>
      <c r="J6296" s="28">
        <v>10.14</v>
      </c>
      <c r="K6296" s="28">
        <v>229.61</v>
      </c>
      <c r="L6296" s="28">
        <f>IF('Base de datos cruda'!L6296&lt;0,,'Base de datos cruda'!L6296)</f>
        <v>11.82</v>
      </c>
      <c r="M6296" s="28" t="str">
        <f>IF(TRIM(PROPER('Base de datos cruda'!M6296))="High","Alto",IF(TRIM(PROPER('Base de datos cruda'!M6296))="Medium","Medio","Bajo"))</f>
        <v>Bajo</v>
      </c>
      <c r="N6296" s="29">
        <v>37.68</v>
      </c>
      <c r="O6296" s="32">
        <f t="shared" si="1"/>
        <v>37.68</v>
      </c>
      <c r="P6296" s="33">
        <f t="shared" si="2"/>
        <v>17</v>
      </c>
      <c r="Q6296" s="34">
        <f t="shared" si="3"/>
        <v>0.5204081633</v>
      </c>
      <c r="R6296" s="35" t="str">
        <f t="shared" si="4"/>
        <v>Bajo</v>
      </c>
      <c r="S6296" s="35" t="str">
        <f>IF(O6296="","",IF(O6296&gt;AVERAGE('Base de datos limpia'!$O$2:$O$8001),"Alto","Normal"))
</f>
        <v>Normal</v>
      </c>
      <c r="T6296" s="35" t="str">
        <f t="shared" si="5"/>
        <v>Gamer moderado</v>
      </c>
      <c r="U6296" s="35"/>
    </row>
    <row r="6297">
      <c r="A6297" s="28">
        <v>6296.0</v>
      </c>
      <c r="B6297" s="28">
        <v>20.0</v>
      </c>
      <c r="C6297" s="28" t="str">
        <f>TRIM(PROPER('Base de datos cruda'!C6297))</f>
        <v>Female</v>
      </c>
      <c r="D6297" s="28">
        <v>5.87</v>
      </c>
      <c r="E6297" s="28">
        <v>9.97</v>
      </c>
      <c r="F6297" s="28">
        <v>7.98</v>
      </c>
      <c r="G6297" s="28">
        <v>62.68</v>
      </c>
      <c r="H6297" s="28" t="str">
        <f>TRIM(PROPER('Base de datos cruda'!H6297))</f>
        <v>Casual</v>
      </c>
      <c r="I6297" s="28">
        <v>1.22</v>
      </c>
      <c r="J6297" s="28">
        <v>9.5</v>
      </c>
      <c r="K6297" s="28">
        <v>238.57</v>
      </c>
      <c r="L6297" s="28">
        <f>IF('Base de datos cruda'!L6297&lt;0,,'Base de datos cruda'!L6297)</f>
        <v>13.81</v>
      </c>
      <c r="M6297" s="28" t="str">
        <f>IF(TRIM(PROPER('Base de datos cruda'!M6297))="High","Alto",IF(TRIM(PROPER('Base de datos cruda'!M6297))="Medium","Medio","Bajo"))</f>
        <v>Bajo</v>
      </c>
      <c r="N6297" s="29">
        <v>85.9812544399544</v>
      </c>
      <c r="O6297" s="32">
        <f t="shared" si="1"/>
        <v>85.98125444</v>
      </c>
      <c r="P6297" s="33">
        <f t="shared" si="2"/>
        <v>15.37</v>
      </c>
      <c r="Q6297" s="34">
        <f t="shared" si="3"/>
        <v>1.69846678</v>
      </c>
      <c r="R6297" s="35" t="str">
        <f t="shared" si="4"/>
        <v>Alto</v>
      </c>
      <c r="S6297" s="35" t="str">
        <f>IF(O6297="","",IF(O6297&gt;AVERAGE('Base de datos limpia'!$O$2:$O$8001),"Alto","Normal"))
</f>
        <v>Alto</v>
      </c>
      <c r="T6297" s="35" t="str">
        <f t="shared" si="5"/>
        <v>Gamer intensivo</v>
      </c>
      <c r="U6297" s="35"/>
    </row>
    <row r="6298">
      <c r="A6298" s="28">
        <v>6297.0</v>
      </c>
      <c r="B6298" s="28">
        <v>24.0</v>
      </c>
      <c r="C6298" s="28" t="str">
        <f>TRIM(PROPER('Base de datos cruda'!C6298))</f>
        <v>Male</v>
      </c>
      <c r="D6298" s="28">
        <v>7.47</v>
      </c>
      <c r="E6298" s="28">
        <v>3.47</v>
      </c>
      <c r="F6298" s="28">
        <v>5.73</v>
      </c>
      <c r="G6298" s="28">
        <v>63.87</v>
      </c>
      <c r="H6298" s="28" t="str">
        <f>TRIM(PROPER('Base de datos cruda'!H6298))</f>
        <v>Fps</v>
      </c>
      <c r="I6298" s="28">
        <v>1.83</v>
      </c>
      <c r="J6298" s="28">
        <v>11.89</v>
      </c>
      <c r="K6298" s="28">
        <v>239.84</v>
      </c>
      <c r="L6298" s="28">
        <f>IF('Base de datos cruda'!L6298&lt;0,,'Base de datos cruda'!L6298)</f>
        <v>17.38</v>
      </c>
      <c r="M6298" s="28" t="str">
        <f>IF(TRIM(PROPER('Base de datos cruda'!M6298))="High","Alto",IF(TRIM(PROPER('Base de datos cruda'!M6298))="Medium","Medio","Bajo"))</f>
        <v>Bajo</v>
      </c>
      <c r="N6298" s="29">
        <v>34.8062127420094</v>
      </c>
      <c r="O6298" s="32">
        <f t="shared" si="1"/>
        <v>34.80621274</v>
      </c>
      <c r="P6298" s="33">
        <f t="shared" si="2"/>
        <v>19.36</v>
      </c>
      <c r="Q6298" s="34">
        <f t="shared" si="3"/>
        <v>0.4645247657</v>
      </c>
      <c r="R6298" s="35" t="str">
        <f t="shared" si="4"/>
        <v>Bajo</v>
      </c>
      <c r="S6298" s="35" t="str">
        <f>IF(O6298="","",IF(O6298&gt;AVERAGE('Base de datos limpia'!$O$2:$O$8001),"Alto","Normal"))
</f>
        <v>Normal</v>
      </c>
      <c r="T6298" s="35" t="str">
        <f t="shared" si="5"/>
        <v>Gamer moderado</v>
      </c>
      <c r="U6298" s="35"/>
    </row>
    <row r="6299">
      <c r="A6299" s="28">
        <v>6298.0</v>
      </c>
      <c r="B6299" s="28">
        <v>17.0</v>
      </c>
      <c r="C6299" s="28" t="str">
        <f>TRIM(PROPER('Base de datos cruda'!C6299))</f>
        <v>Female</v>
      </c>
      <c r="D6299" s="28">
        <v>2.77</v>
      </c>
      <c r="E6299" s="28">
        <v>5.08</v>
      </c>
      <c r="F6299" s="28">
        <v>4.69</v>
      </c>
      <c r="G6299" s="28">
        <v>65.94</v>
      </c>
      <c r="H6299" s="28" t="str">
        <f>TRIM(PROPER('Base de datos cruda'!H6299))</f>
        <v>Casual</v>
      </c>
      <c r="I6299" s="28">
        <v>1.6</v>
      </c>
      <c r="J6299" s="28">
        <v>8.49</v>
      </c>
      <c r="K6299" s="28">
        <v>289.45</v>
      </c>
      <c r="L6299" s="28">
        <f>IF('Base de datos cruda'!L6299&lt;0,,'Base de datos cruda'!L6299)</f>
        <v>5.88</v>
      </c>
      <c r="M6299" s="28" t="str">
        <f>IF(TRIM(PROPER('Base de datos cruda'!M6299))="High","Alto",IF(TRIM(PROPER('Base de datos cruda'!M6299))="Medium","Medio","Bajo"))</f>
        <v>Medio</v>
      </c>
      <c r="N6299" s="29">
        <v>67.76</v>
      </c>
      <c r="O6299" s="32">
        <f t="shared" si="1"/>
        <v>67.76</v>
      </c>
      <c r="P6299" s="33">
        <f t="shared" si="2"/>
        <v>11.26</v>
      </c>
      <c r="Q6299" s="34">
        <f t="shared" si="3"/>
        <v>1.833935018</v>
      </c>
      <c r="R6299" s="35" t="str">
        <f t="shared" si="4"/>
        <v>Medio</v>
      </c>
      <c r="S6299" s="35" t="str">
        <f>IF(O6299="","",IF(O6299&gt;AVERAGE('Base de datos limpia'!$O$2:$O$8001),"Alto","Normal"))
</f>
        <v>Alto</v>
      </c>
      <c r="T6299" s="35" t="str">
        <f t="shared" si="5"/>
        <v>Gamer moderado</v>
      </c>
      <c r="U6299" s="35"/>
    </row>
    <row r="6300">
      <c r="A6300" s="28">
        <v>6299.0</v>
      </c>
      <c r="B6300" s="28">
        <v>17.0</v>
      </c>
      <c r="C6300" s="28" t="str">
        <f>TRIM(PROPER('Base de datos cruda'!C6300))</f>
        <v>Male</v>
      </c>
      <c r="D6300" s="28">
        <v>7.21</v>
      </c>
      <c r="E6300" s="28">
        <v>1.03</v>
      </c>
      <c r="F6300" s="28">
        <v>6.33</v>
      </c>
      <c r="G6300" s="28">
        <v>95.96</v>
      </c>
      <c r="H6300" s="28" t="str">
        <f>TRIM(PROPER('Base de datos cruda'!H6300))</f>
        <v>Fps</v>
      </c>
      <c r="I6300" s="28">
        <v>0.48</v>
      </c>
      <c r="J6300" s="28">
        <v>12.66</v>
      </c>
      <c r="K6300" s="28">
        <v>236.73</v>
      </c>
      <c r="L6300" s="28">
        <f>IF('Base de datos cruda'!L6300&lt;0,,'Base de datos cruda'!L6300)</f>
        <v>17.39</v>
      </c>
      <c r="M6300" s="28" t="str">
        <f>IF(TRIM(PROPER('Base de datos cruda'!M6300))="High","Alto",IF(TRIM(PROPER('Base de datos cruda'!M6300))="Medium","Medio","Bajo"))</f>
        <v>Bajo</v>
      </c>
      <c r="N6300" s="29">
        <v>22.09</v>
      </c>
      <c r="O6300" s="32">
        <f t="shared" si="1"/>
        <v>22.09</v>
      </c>
      <c r="P6300" s="33">
        <f t="shared" si="2"/>
        <v>19.87</v>
      </c>
      <c r="Q6300" s="34">
        <f t="shared" si="3"/>
        <v>0.1428571429</v>
      </c>
      <c r="R6300" s="35" t="str">
        <f t="shared" si="4"/>
        <v>Bajo</v>
      </c>
      <c r="S6300" s="35" t="str">
        <f>IF(O6300="","",IF(O6300&gt;AVERAGE('Base de datos limpia'!$O$2:$O$8001),"Alto","Normal"))
</f>
        <v>Normal</v>
      </c>
      <c r="T6300" s="35" t="str">
        <f t="shared" si="5"/>
        <v>Gamer casual</v>
      </c>
      <c r="U6300" s="35"/>
    </row>
    <row r="6301">
      <c r="A6301" s="28">
        <v>6300.0</v>
      </c>
      <c r="B6301" s="28">
        <v>21.0</v>
      </c>
      <c r="C6301" s="28" t="str">
        <f>TRIM(PROPER('Base de datos cruda'!C6301))</f>
        <v>Male</v>
      </c>
      <c r="D6301" s="28">
        <v>2.6</v>
      </c>
      <c r="E6301" s="28">
        <v>4.14</v>
      </c>
      <c r="F6301" s="28">
        <v>5.96</v>
      </c>
      <c r="G6301" s="28">
        <v>77.1</v>
      </c>
      <c r="H6301" s="28" t="str">
        <f>TRIM(PROPER('Base de datos cruda'!H6301))</f>
        <v>Fps</v>
      </c>
      <c r="I6301" s="28">
        <v>0.25</v>
      </c>
      <c r="J6301" s="28">
        <v>6.49</v>
      </c>
      <c r="K6301" s="28">
        <v>295.77</v>
      </c>
      <c r="L6301" s="28">
        <f>IF('Base de datos cruda'!L6301&lt;0,,'Base de datos cruda'!L6301)</f>
        <v>5.06</v>
      </c>
      <c r="M6301" s="28" t="str">
        <f>IF(TRIM(PROPER('Base de datos cruda'!M6301))="High","Alto",IF(TRIM(PROPER('Base de datos cruda'!M6301))="Medium","Medio","Bajo"))</f>
        <v>Medio</v>
      </c>
      <c r="N6301" s="29">
        <v>79.5637405814839</v>
      </c>
      <c r="O6301" s="32">
        <f t="shared" si="1"/>
        <v>79.56374058</v>
      </c>
      <c r="P6301" s="33">
        <f t="shared" si="2"/>
        <v>9.09</v>
      </c>
      <c r="Q6301" s="34">
        <f t="shared" si="3"/>
        <v>1.592307692</v>
      </c>
      <c r="R6301" s="35" t="str">
        <f t="shared" si="4"/>
        <v>Alto</v>
      </c>
      <c r="S6301" s="35" t="str">
        <f>IF(O6301="","",IF(O6301&gt;AVERAGE('Base de datos limpia'!$O$2:$O$8001),"Alto","Normal"))
</f>
        <v>Alto</v>
      </c>
      <c r="T6301" s="35" t="str">
        <f t="shared" si="5"/>
        <v>Gamer moderado</v>
      </c>
      <c r="U6301" s="35"/>
    </row>
    <row r="6302">
      <c r="A6302" s="28">
        <v>6301.0</v>
      </c>
      <c r="B6302" s="28">
        <v>17.0</v>
      </c>
      <c r="C6302" s="28" t="str">
        <f>TRIM(PROPER('Base de datos cruda'!C6302))</f>
        <v>Male</v>
      </c>
      <c r="D6302" s="28">
        <v>5.86</v>
      </c>
      <c r="E6302" s="28">
        <v>1.64</v>
      </c>
      <c r="F6302" s="28">
        <v>8.86</v>
      </c>
      <c r="G6302" s="28">
        <v>96.64</v>
      </c>
      <c r="H6302" s="28" t="str">
        <f>TRIM(PROPER('Base de datos cruda'!H6302))</f>
        <v>Casual</v>
      </c>
      <c r="I6302" s="28">
        <v>2.1</v>
      </c>
      <c r="J6302" s="28">
        <v>7.92</v>
      </c>
      <c r="K6302" s="28">
        <v>234.42</v>
      </c>
      <c r="L6302" s="28">
        <f>IF('Base de datos cruda'!L6302&lt;0,,'Base de datos cruda'!L6302)</f>
        <v>13.5</v>
      </c>
      <c r="M6302" s="28" t="str">
        <f>IF(TRIM(PROPER('Base de datos cruda'!M6302))="High","Alto",IF(TRIM(PROPER('Base de datos cruda'!M6302))="Medium","Medio","Bajo"))</f>
        <v>Bajo</v>
      </c>
      <c r="N6302" s="29">
        <v>55.261473378191</v>
      </c>
      <c r="O6302" s="32">
        <f t="shared" si="1"/>
        <v>55.26147338</v>
      </c>
      <c r="P6302" s="33">
        <f t="shared" si="2"/>
        <v>13.78</v>
      </c>
      <c r="Q6302" s="34">
        <f t="shared" si="3"/>
        <v>0.2798634812</v>
      </c>
      <c r="R6302" s="35" t="str">
        <f t="shared" si="4"/>
        <v>Medio</v>
      </c>
      <c r="S6302" s="35" t="str">
        <f>IF(O6302="","",IF(O6302&gt;AVERAGE('Base de datos limpia'!$O$2:$O$8001),"Alto","Normal"))
</f>
        <v>Normal</v>
      </c>
      <c r="T6302" s="35" t="str">
        <f t="shared" si="5"/>
        <v>Gamer casual</v>
      </c>
      <c r="U6302" s="35"/>
    </row>
    <row r="6303">
      <c r="A6303" s="28">
        <v>6302.0</v>
      </c>
      <c r="B6303" s="28">
        <v>19.0</v>
      </c>
      <c r="C6303" s="28" t="str">
        <f>TRIM(PROPER('Base de datos cruda'!C6303))</f>
        <v>Male</v>
      </c>
      <c r="D6303" s="28">
        <v>5.89</v>
      </c>
      <c r="E6303" s="28">
        <v>7.69</v>
      </c>
      <c r="F6303" s="28">
        <v>8.95</v>
      </c>
      <c r="G6303" s="28">
        <v>92.7</v>
      </c>
      <c r="H6303" s="28" t="str">
        <f>TRIM(PROPER('Base de datos cruda'!H6303))</f>
        <v>Rpg</v>
      </c>
      <c r="I6303" s="28">
        <v>0.37</v>
      </c>
      <c r="J6303" s="28">
        <v>8.62</v>
      </c>
      <c r="K6303" s="28">
        <v>253.73</v>
      </c>
      <c r="L6303" s="28">
        <f>IF('Base de datos cruda'!L6303&lt;0,,'Base de datos cruda'!L6303)</f>
        <v>14.33</v>
      </c>
      <c r="M6303" s="28" t="str">
        <f>IF(TRIM(PROPER('Base de datos cruda'!M6303))="High","Alto",IF(TRIM(PROPER('Base de datos cruda'!M6303))="Medium","Medio","Bajo"))</f>
        <v>Bajo</v>
      </c>
      <c r="N6303" s="29">
        <v>97.048027705426</v>
      </c>
      <c r="O6303" s="32">
        <f t="shared" si="1"/>
        <v>97.04802771</v>
      </c>
      <c r="P6303" s="33">
        <f t="shared" si="2"/>
        <v>14.51</v>
      </c>
      <c r="Q6303" s="34">
        <f t="shared" si="3"/>
        <v>1.305602716</v>
      </c>
      <c r="R6303" s="35" t="str">
        <f t="shared" si="4"/>
        <v>Alto</v>
      </c>
      <c r="S6303" s="35" t="str">
        <f>IF(O6303="","",IF(O6303&gt;AVERAGE('Base de datos limpia'!$O$2:$O$8001),"Alto","Normal"))
</f>
        <v>Alto</v>
      </c>
      <c r="T6303" s="35" t="str">
        <f t="shared" si="5"/>
        <v>Gamer intensivo</v>
      </c>
      <c r="U6303" s="35"/>
    </row>
    <row r="6304">
      <c r="A6304" s="28">
        <v>6303.0</v>
      </c>
      <c r="B6304" s="28">
        <v>21.0</v>
      </c>
      <c r="C6304" s="28" t="str">
        <f>TRIM(PROPER('Base de datos cruda'!C6304))</f>
        <v>Female</v>
      </c>
      <c r="D6304" s="28">
        <v>0.15</v>
      </c>
      <c r="E6304" s="28">
        <v>6.05</v>
      </c>
      <c r="F6304" s="28">
        <v>6.05</v>
      </c>
      <c r="G6304" s="28">
        <v>93.52</v>
      </c>
      <c r="H6304" s="28" t="str">
        <f>TRIM(PROPER('Base de datos cruda'!H6304))</f>
        <v>Rpg</v>
      </c>
      <c r="I6304" s="28">
        <v>1.43</v>
      </c>
      <c r="J6304" s="28">
        <v>2.96</v>
      </c>
      <c r="K6304" s="28">
        <v>320.0</v>
      </c>
      <c r="L6304" s="28">
        <f>IF('Base de datos cruda'!L6304&lt;0,,'Base de datos cruda'!L6304)</f>
        <v>2.76</v>
      </c>
      <c r="M6304" s="28" t="str">
        <f>IF(TRIM(PROPER('Base de datos cruda'!M6304))="High","Alto",IF(TRIM(PROPER('Base de datos cruda'!M6304))="Medium","Medio","Bajo"))</f>
        <v>Medio</v>
      </c>
      <c r="N6304" s="29">
        <v>80.53</v>
      </c>
      <c r="O6304" s="32">
        <f t="shared" si="1"/>
        <v>80.53</v>
      </c>
      <c r="P6304" s="33">
        <f t="shared" si="2"/>
        <v>3.11</v>
      </c>
      <c r="Q6304" s="34">
        <f t="shared" si="3"/>
        <v>40.33333333</v>
      </c>
      <c r="R6304" s="35" t="str">
        <f t="shared" si="4"/>
        <v>Alto</v>
      </c>
      <c r="S6304" s="35" t="str">
        <f>IF(O6304="","",IF(O6304&gt;AVERAGE('Base de datos limpia'!$O$2:$O$8001),"Alto","Normal"))
</f>
        <v>Alto</v>
      </c>
      <c r="T6304" s="35" t="str">
        <f t="shared" si="5"/>
        <v>Gamer intensivo</v>
      </c>
      <c r="U6304" s="35"/>
    </row>
    <row r="6305">
      <c r="A6305" s="28">
        <v>6304.0</v>
      </c>
      <c r="B6305" s="28">
        <v>20.0</v>
      </c>
      <c r="C6305" s="28" t="str">
        <f>TRIM(PROPER('Base de datos cruda'!C6305))</f>
        <v>Male</v>
      </c>
      <c r="D6305" s="28">
        <v>2.89</v>
      </c>
      <c r="E6305" s="28">
        <v>6.15</v>
      </c>
      <c r="F6305" s="28">
        <v>4.74</v>
      </c>
      <c r="G6305" s="28">
        <v>71.47</v>
      </c>
      <c r="H6305" s="28" t="str">
        <f>TRIM(PROPER('Base de datos cruda'!H6305))</f>
        <v>Casual</v>
      </c>
      <c r="I6305" s="28">
        <v>2.37</v>
      </c>
      <c r="J6305" s="28">
        <v>5.34</v>
      </c>
      <c r="K6305" s="28">
        <v>289.94</v>
      </c>
      <c r="L6305" s="28">
        <f>IF('Base de datos cruda'!L6305&lt;0,,'Base de datos cruda'!L6305)</f>
        <v>8.98</v>
      </c>
      <c r="M6305" s="28" t="str">
        <f>IF(TRIM(PROPER('Base de datos cruda'!M6305))="High","Alto",IF(TRIM(PROPER('Base de datos cruda'!M6305))="Medium","Medio","Bajo"))</f>
        <v>Medio</v>
      </c>
      <c r="N6305" s="29">
        <v>71.54</v>
      </c>
      <c r="O6305" s="32">
        <f t="shared" si="1"/>
        <v>71.54</v>
      </c>
      <c r="P6305" s="33">
        <f t="shared" si="2"/>
        <v>8.23</v>
      </c>
      <c r="Q6305" s="34">
        <f t="shared" si="3"/>
        <v>2.128027682</v>
      </c>
      <c r="R6305" s="35" t="str">
        <f t="shared" si="4"/>
        <v>Alto</v>
      </c>
      <c r="S6305" s="35" t="str">
        <f>IF(O6305="","",IF(O6305&gt;AVERAGE('Base de datos limpia'!$O$2:$O$8001),"Alto","Normal"))
</f>
        <v>Alto</v>
      </c>
      <c r="T6305" s="35" t="str">
        <f t="shared" si="5"/>
        <v>Gamer intensivo</v>
      </c>
      <c r="U6305" s="35"/>
    </row>
    <row r="6306">
      <c r="A6306" s="28">
        <v>6305.0</v>
      </c>
      <c r="B6306" s="28">
        <v>16.0</v>
      </c>
      <c r="C6306" s="28" t="str">
        <f>TRIM(PROPER('Base de datos cruda'!C6306))</f>
        <v>Male</v>
      </c>
      <c r="D6306" s="28">
        <v>0.16</v>
      </c>
      <c r="E6306" s="28">
        <v>3.58</v>
      </c>
      <c r="F6306" s="28">
        <v>8.55</v>
      </c>
      <c r="G6306" s="28">
        <v>70.85</v>
      </c>
      <c r="H6306" s="28" t="str">
        <f>TRIM(PROPER('Base de datos cruda'!H6306))</f>
        <v>Rpg</v>
      </c>
      <c r="I6306" s="28">
        <v>1.05</v>
      </c>
      <c r="J6306" s="28">
        <v>4.89</v>
      </c>
      <c r="K6306" s="28">
        <v>308.53</v>
      </c>
      <c r="L6306" s="28">
        <f>IF('Base de datos cruda'!L6306&lt;0,,'Base de datos cruda'!L6306)</f>
        <v>3.62</v>
      </c>
      <c r="M6306" s="28" t="str">
        <f>IF(TRIM(PROPER('Base de datos cruda'!M6306))="High","Alto",IF(TRIM(PROPER('Base de datos cruda'!M6306))="Medium","Medio","Bajo"))</f>
        <v>Medio</v>
      </c>
      <c r="N6306" s="29">
        <v>73.62</v>
      </c>
      <c r="O6306" s="32">
        <f t="shared" si="1"/>
        <v>73.62</v>
      </c>
      <c r="P6306" s="33">
        <f t="shared" si="2"/>
        <v>5.05</v>
      </c>
      <c r="Q6306" s="34">
        <f t="shared" si="3"/>
        <v>22.375</v>
      </c>
      <c r="R6306" s="35" t="str">
        <f t="shared" si="4"/>
        <v>Alto</v>
      </c>
      <c r="S6306" s="35" t="str">
        <f>IF(O6306="","",IF(O6306&gt;AVERAGE('Base de datos limpia'!$O$2:$O$8001),"Alto","Normal"))
</f>
        <v>Alto</v>
      </c>
      <c r="T6306" s="35" t="str">
        <f t="shared" si="5"/>
        <v>Gamer moderado</v>
      </c>
      <c r="U6306" s="35"/>
    </row>
    <row r="6307">
      <c r="A6307" s="28">
        <v>6306.0</v>
      </c>
      <c r="B6307" s="28">
        <v>21.0</v>
      </c>
      <c r="C6307" s="28" t="str">
        <f>TRIM(PROPER('Base de datos cruda'!C6307))</f>
        <v>Female</v>
      </c>
      <c r="D6307" s="28">
        <v>7.98</v>
      </c>
      <c r="E6307" s="28">
        <v>8.33</v>
      </c>
      <c r="F6307" s="28">
        <v>7.97</v>
      </c>
      <c r="G6307" s="28">
        <v>82.4</v>
      </c>
      <c r="H6307" s="28" t="str">
        <f>TRIM(PROPER('Base de datos cruda'!H6307))</f>
        <v>Rpg</v>
      </c>
      <c r="I6307" s="28">
        <v>0.4</v>
      </c>
      <c r="J6307" s="28">
        <v>13.16</v>
      </c>
      <c r="K6307" s="28">
        <v>225.05</v>
      </c>
      <c r="L6307" s="28">
        <f>IF('Base de datos cruda'!L6307&lt;0,,'Base de datos cruda'!L6307)</f>
        <v>20.13</v>
      </c>
      <c r="M6307" s="28" t="str">
        <f>IF(TRIM(PROPER('Base de datos cruda'!M6307))="High","Alto",IF(TRIM(PROPER('Base de datos cruda'!M6307))="Medium","Medio","Bajo"))</f>
        <v>Bajo</v>
      </c>
      <c r="N6307" s="29">
        <v>73.3513809618865</v>
      </c>
      <c r="O6307" s="32">
        <f t="shared" si="1"/>
        <v>73.35138096</v>
      </c>
      <c r="P6307" s="33">
        <f t="shared" si="2"/>
        <v>21.14</v>
      </c>
      <c r="Q6307" s="34">
        <f t="shared" si="3"/>
        <v>1.043859649</v>
      </c>
      <c r="R6307" s="35" t="str">
        <f t="shared" si="4"/>
        <v>Alto</v>
      </c>
      <c r="S6307" s="35" t="str">
        <f>IF(O6307="","",IF(O6307&gt;AVERAGE('Base de datos limpia'!$O$2:$O$8001),"Alto","Normal"))
</f>
        <v>Alto</v>
      </c>
      <c r="T6307" s="35" t="str">
        <f t="shared" si="5"/>
        <v>Gamer intensivo</v>
      </c>
      <c r="U6307" s="35"/>
    </row>
    <row r="6308">
      <c r="A6308" s="28">
        <v>6307.0</v>
      </c>
      <c r="B6308" s="28">
        <v>16.0</v>
      </c>
      <c r="C6308" s="28" t="str">
        <f>TRIM(PROPER('Base de datos cruda'!C6308))</f>
        <v>Female</v>
      </c>
      <c r="D6308" s="28">
        <v>0.98</v>
      </c>
      <c r="E6308" s="28">
        <v>1.03</v>
      </c>
      <c r="F6308" s="28">
        <v>6.56</v>
      </c>
      <c r="G6308" s="28">
        <v>76.72</v>
      </c>
      <c r="H6308" s="28" t="str">
        <f>TRIM(PROPER('Base de datos cruda'!H6308))</f>
        <v>Fps</v>
      </c>
      <c r="I6308" s="28">
        <v>2.16</v>
      </c>
      <c r="J6308" s="28">
        <v>3.58</v>
      </c>
      <c r="K6308" s="28">
        <v>303.4</v>
      </c>
      <c r="L6308" s="28">
        <f>IF('Base de datos cruda'!L6308&lt;0,,'Base de datos cruda'!L6308)</f>
        <v>5.84</v>
      </c>
      <c r="M6308" s="28" t="str">
        <f>IF(TRIM(PROPER('Base de datos cruda'!M6308))="High","Alto",IF(TRIM(PROPER('Base de datos cruda'!M6308))="Medium","Medio","Bajo"))</f>
        <v>Medio</v>
      </c>
      <c r="N6308" s="29">
        <v>69.4020060902402</v>
      </c>
      <c r="O6308" s="32">
        <f t="shared" si="1"/>
        <v>69.40200609</v>
      </c>
      <c r="P6308" s="33">
        <f t="shared" si="2"/>
        <v>4.56</v>
      </c>
      <c r="Q6308" s="34">
        <f t="shared" si="3"/>
        <v>1.051020408</v>
      </c>
      <c r="R6308" s="35" t="str">
        <f t="shared" si="4"/>
        <v>Medio</v>
      </c>
      <c r="S6308" s="35" t="str">
        <f>IF(O6308="","",IF(O6308&gt;AVERAGE('Base de datos limpia'!$O$2:$O$8001),"Alto","Normal"))
</f>
        <v>Alto</v>
      </c>
      <c r="T6308" s="35" t="str">
        <f t="shared" si="5"/>
        <v>Gamer casual</v>
      </c>
      <c r="U6308" s="35"/>
    </row>
    <row r="6309">
      <c r="A6309" s="28">
        <v>6308.0</v>
      </c>
      <c r="B6309" s="28">
        <v>18.0</v>
      </c>
      <c r="C6309" s="28" t="str">
        <f>TRIM(PROPER('Base de datos cruda'!C6309))</f>
        <v>Female</v>
      </c>
      <c r="D6309" s="28">
        <v>4.34</v>
      </c>
      <c r="E6309" s="28">
        <v>4.0</v>
      </c>
      <c r="F6309" s="28">
        <v>5.83</v>
      </c>
      <c r="G6309" s="28">
        <v>80.36</v>
      </c>
      <c r="H6309" s="28" t="str">
        <f>TRIM(PROPER('Base de datos cruda'!H6309))</f>
        <v>Rpg</v>
      </c>
      <c r="I6309" s="28">
        <v>2.24</v>
      </c>
      <c r="J6309" s="28">
        <v>9.57</v>
      </c>
      <c r="K6309" s="28">
        <v>278.36</v>
      </c>
      <c r="L6309" s="28">
        <f>IF('Base de datos cruda'!L6309&lt;0,,'Base de datos cruda'!L6309)</f>
        <v>10.41</v>
      </c>
      <c r="M6309" s="28" t="str">
        <f>IF(TRIM(PROPER('Base de datos cruda'!M6309))="High","Alto",IF(TRIM(PROPER('Base de datos cruda'!M6309))="Medium","Medio","Bajo"))</f>
        <v>Medio</v>
      </c>
      <c r="N6309" s="29">
        <v>54.87</v>
      </c>
      <c r="O6309" s="32">
        <f t="shared" si="1"/>
        <v>54.87</v>
      </c>
      <c r="P6309" s="33">
        <f t="shared" si="2"/>
        <v>13.91</v>
      </c>
      <c r="Q6309" s="34">
        <f t="shared" si="3"/>
        <v>0.9216589862</v>
      </c>
      <c r="R6309" s="35" t="str">
        <f t="shared" si="4"/>
        <v>Medio</v>
      </c>
      <c r="S6309" s="35" t="str">
        <f>IF(O6309="","",IF(O6309&gt;AVERAGE('Base de datos limpia'!$O$2:$O$8001),"Alto","Normal"))
</f>
        <v>Normal</v>
      </c>
      <c r="T6309" s="35" t="str">
        <f t="shared" si="5"/>
        <v>Gamer moderado</v>
      </c>
      <c r="U6309" s="35"/>
    </row>
    <row r="6310">
      <c r="A6310" s="28">
        <v>6309.0</v>
      </c>
      <c r="B6310" s="28">
        <v>20.0</v>
      </c>
      <c r="C6310" s="28" t="str">
        <f>TRIM(PROPER('Base de datos cruda'!C6310))</f>
        <v>Female</v>
      </c>
      <c r="D6310" s="28">
        <v>6.32</v>
      </c>
      <c r="E6310" s="28">
        <v>6.94</v>
      </c>
      <c r="F6310" s="28">
        <v>6.24</v>
      </c>
      <c r="G6310" s="28">
        <v>62.13</v>
      </c>
      <c r="H6310" s="28" t="str">
        <f>TRIM(PROPER('Base de datos cruda'!H6310))</f>
        <v>Fps</v>
      </c>
      <c r="I6310" s="28">
        <v>4.58</v>
      </c>
      <c r="J6310" s="28">
        <v>10.99</v>
      </c>
      <c r="K6310" s="28">
        <v>243.29</v>
      </c>
      <c r="L6310" s="28">
        <f>IF('Base de datos cruda'!L6310&lt;0,,'Base de datos cruda'!L6310)</f>
        <v>14.69</v>
      </c>
      <c r="M6310" s="28" t="str">
        <f>IF(TRIM(PROPER('Base de datos cruda'!M6310))="High","Alto",IF(TRIM(PROPER('Base de datos cruda'!M6310))="Medium","Medio","Bajo"))</f>
        <v>Bajo</v>
      </c>
      <c r="N6310" s="29">
        <v>55.63</v>
      </c>
      <c r="O6310" s="32">
        <f t="shared" si="1"/>
        <v>55.63</v>
      </c>
      <c r="P6310" s="33">
        <f t="shared" si="2"/>
        <v>17.31</v>
      </c>
      <c r="Q6310" s="34">
        <f t="shared" si="3"/>
        <v>1.098101266</v>
      </c>
      <c r="R6310" s="35" t="str">
        <f t="shared" si="4"/>
        <v>Medio</v>
      </c>
      <c r="S6310" s="35" t="str">
        <f>IF(O6310="","",IF(O6310&gt;AVERAGE('Base de datos limpia'!$O$2:$O$8001),"Alto","Normal"))
</f>
        <v>Normal</v>
      </c>
      <c r="T6310" s="35" t="str">
        <f t="shared" si="5"/>
        <v>Gamer intensivo</v>
      </c>
      <c r="U6310" s="35"/>
    </row>
    <row r="6311">
      <c r="A6311" s="28">
        <v>6310.0</v>
      </c>
      <c r="B6311" s="28">
        <v>20.0</v>
      </c>
      <c r="C6311" s="28" t="str">
        <f>TRIM(PROPER('Base de datos cruda'!C6311))</f>
        <v>Male</v>
      </c>
      <c r="D6311" s="28">
        <v>1.61</v>
      </c>
      <c r="E6311" s="28">
        <v>9.17</v>
      </c>
      <c r="F6311" s="28">
        <v>8.51</v>
      </c>
      <c r="G6311" s="28">
        <v>98.86</v>
      </c>
      <c r="H6311" s="28" t="str">
        <f>TRIM(PROPER('Base de datos cruda'!H6311))</f>
        <v>Rpg</v>
      </c>
      <c r="I6311" s="28">
        <v>0.64</v>
      </c>
      <c r="J6311" s="28">
        <v>4.82</v>
      </c>
      <c r="K6311" s="28">
        <v>294.68</v>
      </c>
      <c r="L6311" s="28">
        <f>IF('Base de datos cruda'!L6311&lt;0,,'Base de datos cruda'!L6311)</f>
        <v>4.11</v>
      </c>
      <c r="M6311" s="28" t="str">
        <f>IF(TRIM(PROPER('Base de datos cruda'!M6311))="High","Alto",IF(TRIM(PROPER('Base de datos cruda'!M6311))="Medium","Medio","Bajo"))</f>
        <v>Medio</v>
      </c>
      <c r="N6311" s="29">
        <v>100.0</v>
      </c>
      <c r="O6311" s="32">
        <f t="shared" si="1"/>
        <v>100</v>
      </c>
      <c r="P6311" s="33">
        <f t="shared" si="2"/>
        <v>6.43</v>
      </c>
      <c r="Q6311" s="34">
        <f t="shared" si="3"/>
        <v>5.695652174</v>
      </c>
      <c r="R6311" s="35" t="str">
        <f t="shared" si="4"/>
        <v>Alto</v>
      </c>
      <c r="S6311" s="35" t="str">
        <f>IF(O6311="","",IF(O6311&gt;AVERAGE('Base de datos limpia'!$O$2:$O$8001),"Alto","Normal"))
</f>
        <v>Alto</v>
      </c>
      <c r="T6311" s="35" t="str">
        <f t="shared" si="5"/>
        <v>Gamer intensivo</v>
      </c>
      <c r="U6311" s="35"/>
    </row>
    <row r="6312">
      <c r="A6312" s="28">
        <v>6311.0</v>
      </c>
      <c r="B6312" s="28">
        <v>21.0</v>
      </c>
      <c r="C6312" s="28" t="str">
        <f>TRIM(PROPER('Base de datos cruda'!C6312))</f>
        <v>Female</v>
      </c>
      <c r="D6312" s="28">
        <v>3.88</v>
      </c>
      <c r="E6312" s="28">
        <v>3.11</v>
      </c>
      <c r="F6312" s="28">
        <v>4.92</v>
      </c>
      <c r="G6312" s="28">
        <v>62.33</v>
      </c>
      <c r="H6312" s="28" t="str">
        <f>TRIM(PROPER('Base de datos cruda'!H6312))</f>
        <v>Casual</v>
      </c>
      <c r="I6312" s="28">
        <v>3.07</v>
      </c>
      <c r="J6312" s="28">
        <v>8.37</v>
      </c>
      <c r="K6312" s="28">
        <v>263.53</v>
      </c>
      <c r="L6312" s="28">
        <f>IF('Base de datos cruda'!L6312&lt;0,,'Base de datos cruda'!L6312)</f>
        <v>8.51</v>
      </c>
      <c r="M6312" s="28" t="str">
        <f>IF(TRIM(PROPER('Base de datos cruda'!M6312))="High","Alto",IF(TRIM(PROPER('Base de datos cruda'!M6312))="Medium","Medio","Bajo"))</f>
        <v>Medio</v>
      </c>
      <c r="N6312" s="29">
        <v>44.95</v>
      </c>
      <c r="O6312" s="32">
        <f t="shared" si="1"/>
        <v>44.95</v>
      </c>
      <c r="P6312" s="33">
        <f t="shared" si="2"/>
        <v>12.25</v>
      </c>
      <c r="Q6312" s="34">
        <f t="shared" si="3"/>
        <v>0.8015463918</v>
      </c>
      <c r="R6312" s="35" t="str">
        <f t="shared" si="4"/>
        <v>Bajo</v>
      </c>
      <c r="S6312" s="35" t="str">
        <f>IF(O6312="","",IF(O6312&gt;AVERAGE('Base de datos limpia'!$O$2:$O$8001),"Alto","Normal"))
</f>
        <v>Normal</v>
      </c>
      <c r="T6312" s="35" t="str">
        <f t="shared" si="5"/>
        <v>Gamer moderado</v>
      </c>
      <c r="U6312" s="35"/>
    </row>
    <row r="6313">
      <c r="A6313" s="28">
        <v>6312.0</v>
      </c>
      <c r="B6313" s="28">
        <v>23.0</v>
      </c>
      <c r="C6313" s="28" t="str">
        <f>TRIM(PROPER('Base de datos cruda'!C6313))</f>
        <v>Female</v>
      </c>
      <c r="D6313" s="28">
        <v>4.86</v>
      </c>
      <c r="E6313" s="28">
        <v>5.87</v>
      </c>
      <c r="F6313" s="28">
        <v>8.03</v>
      </c>
      <c r="G6313" s="28">
        <v>67.15</v>
      </c>
      <c r="H6313" s="28" t="str">
        <f>TRIM(PROPER('Base de datos cruda'!H6313))</f>
        <v>Rpg</v>
      </c>
      <c r="I6313" s="28">
        <v>1.6</v>
      </c>
      <c r="J6313" s="28">
        <v>9.71</v>
      </c>
      <c r="K6313" s="28">
        <v>270.41</v>
      </c>
      <c r="L6313" s="28">
        <f>IF('Base de datos cruda'!L6313&lt;0,,'Base de datos cruda'!L6313)</f>
        <v>11.55</v>
      </c>
      <c r="M6313" s="28" t="str">
        <f>IF(TRIM(PROPER('Base de datos cruda'!M6313))="High","Alto",IF(TRIM(PROPER('Base de datos cruda'!M6313))="Medium","Medio","Bajo"))</f>
        <v>Medio</v>
      </c>
      <c r="N6313" s="29">
        <v>75.42</v>
      </c>
      <c r="O6313" s="32">
        <f t="shared" si="1"/>
        <v>75.42</v>
      </c>
      <c r="P6313" s="33">
        <f t="shared" si="2"/>
        <v>14.57</v>
      </c>
      <c r="Q6313" s="34">
        <f t="shared" si="3"/>
        <v>1.20781893</v>
      </c>
      <c r="R6313" s="35" t="str">
        <f t="shared" si="4"/>
        <v>Alto</v>
      </c>
      <c r="S6313" s="35" t="str">
        <f>IF(O6313="","",IF(O6313&gt;AVERAGE('Base de datos limpia'!$O$2:$O$8001),"Alto","Normal"))
</f>
        <v>Alto</v>
      </c>
      <c r="T6313" s="35" t="str">
        <f t="shared" si="5"/>
        <v>Gamer moderado</v>
      </c>
      <c r="U6313" s="35"/>
    </row>
    <row r="6314">
      <c r="A6314" s="28">
        <v>6313.0</v>
      </c>
      <c r="B6314" s="28">
        <v>20.0</v>
      </c>
      <c r="C6314" s="28" t="str">
        <f>TRIM(PROPER('Base de datos cruda'!C6314))</f>
        <v>Female</v>
      </c>
      <c r="D6314" s="28">
        <v>1.28</v>
      </c>
      <c r="E6314" s="28">
        <v>5.84</v>
      </c>
      <c r="F6314" s="28">
        <v>4.09</v>
      </c>
      <c r="G6314" s="28">
        <v>87.13</v>
      </c>
      <c r="H6314" s="28" t="str">
        <f>TRIM(PROPER('Base de datos cruda'!H6314))</f>
        <v>Casual</v>
      </c>
      <c r="I6314" s="28">
        <v>0.62</v>
      </c>
      <c r="J6314" s="28">
        <v>5.09</v>
      </c>
      <c r="K6314" s="28">
        <v>314.45</v>
      </c>
      <c r="L6314" s="28">
        <f>IF('Base de datos cruda'!L6314&lt;0,,'Base de datos cruda'!L6314)</f>
        <v>6.13</v>
      </c>
      <c r="M6314" s="28" t="str">
        <f>IF(TRIM(PROPER('Base de datos cruda'!M6314))="High","Alto",IF(TRIM(PROPER('Base de datos cruda'!M6314))="Medium","Medio","Bajo"))</f>
        <v>Medio</v>
      </c>
      <c r="N6314" s="29">
        <v>79.7</v>
      </c>
      <c r="O6314" s="32">
        <f t="shared" si="1"/>
        <v>79.7</v>
      </c>
      <c r="P6314" s="33">
        <f t="shared" si="2"/>
        <v>6.37</v>
      </c>
      <c r="Q6314" s="34">
        <f t="shared" si="3"/>
        <v>4.5625</v>
      </c>
      <c r="R6314" s="35" t="str">
        <f t="shared" si="4"/>
        <v>Alto</v>
      </c>
      <c r="S6314" s="35" t="str">
        <f>IF(O6314="","",IF(O6314&gt;AVERAGE('Base de datos limpia'!$O$2:$O$8001),"Alto","Normal"))
</f>
        <v>Alto</v>
      </c>
      <c r="T6314" s="35" t="str">
        <f t="shared" si="5"/>
        <v>Gamer moderado</v>
      </c>
      <c r="U6314" s="35"/>
    </row>
    <row r="6315">
      <c r="A6315" s="28">
        <v>6314.0</v>
      </c>
      <c r="B6315" s="28">
        <v>16.0</v>
      </c>
      <c r="C6315" s="28" t="str">
        <f>TRIM(PROPER('Base de datos cruda'!C6315))</f>
        <v>Female</v>
      </c>
      <c r="D6315" s="28">
        <v>6.23</v>
      </c>
      <c r="E6315" s="28">
        <v>8.87</v>
      </c>
      <c r="F6315" s="28">
        <v>8.6</v>
      </c>
      <c r="G6315" s="28">
        <v>66.22</v>
      </c>
      <c r="H6315" s="28" t="str">
        <f>TRIM(PROPER('Base de datos cruda'!H6315))</f>
        <v>Casual</v>
      </c>
      <c r="I6315" s="28">
        <v>1.97</v>
      </c>
      <c r="J6315" s="28">
        <v>9.45</v>
      </c>
      <c r="K6315" s="28">
        <v>264.47</v>
      </c>
      <c r="L6315" s="28">
        <f>IF('Base de datos cruda'!L6315&lt;0,,'Base de datos cruda'!L6315)</f>
        <v>15.52</v>
      </c>
      <c r="M6315" s="28" t="str">
        <f>IF(TRIM(PROPER('Base de datos cruda'!M6315))="High","Alto",IF(TRIM(PROPER('Base de datos cruda'!M6315))="Medium","Medio","Bajo"))</f>
        <v>Bajo</v>
      </c>
      <c r="N6315" s="29">
        <v>86.2760085225764</v>
      </c>
      <c r="O6315" s="32">
        <f t="shared" si="1"/>
        <v>86.27600852</v>
      </c>
      <c r="P6315" s="33">
        <f t="shared" si="2"/>
        <v>15.68</v>
      </c>
      <c r="Q6315" s="34">
        <f t="shared" si="3"/>
        <v>1.423756019</v>
      </c>
      <c r="R6315" s="35" t="str">
        <f t="shared" si="4"/>
        <v>Alto</v>
      </c>
      <c r="S6315" s="35" t="str">
        <f>IF(O6315="","",IF(O6315&gt;AVERAGE('Base de datos limpia'!$O$2:$O$8001),"Alto","Normal"))
</f>
        <v>Alto</v>
      </c>
      <c r="T6315" s="35" t="str">
        <f t="shared" si="5"/>
        <v>Gamer intensivo</v>
      </c>
      <c r="U6315" s="35"/>
    </row>
    <row r="6316">
      <c r="A6316" s="28">
        <v>6315.0</v>
      </c>
      <c r="B6316" s="28">
        <v>20.0</v>
      </c>
      <c r="C6316" s="28" t="str">
        <f>TRIM(PROPER('Base de datos cruda'!C6316))</f>
        <v>Male</v>
      </c>
      <c r="D6316" s="28">
        <v>2.39</v>
      </c>
      <c r="E6316" s="28">
        <v>1.45</v>
      </c>
      <c r="F6316" s="28">
        <v>6.5</v>
      </c>
      <c r="G6316" s="28">
        <v>64.27</v>
      </c>
      <c r="H6316" s="28" t="str">
        <f>TRIM(PROPER('Base de datos cruda'!H6316))</f>
        <v>Casual</v>
      </c>
      <c r="I6316" s="28">
        <v>2.14</v>
      </c>
      <c r="J6316" s="28">
        <v>3.9</v>
      </c>
      <c r="K6316" s="28">
        <v>288.1</v>
      </c>
      <c r="L6316" s="28">
        <f>IF('Base de datos cruda'!L6316&lt;0,,'Base de datos cruda'!L6316)</f>
        <v>2.15</v>
      </c>
      <c r="M6316" s="28" t="str">
        <f>IF(TRIM(PROPER('Base de datos cruda'!M6316))="High","Alto",IF(TRIM(PROPER('Base de datos cruda'!M6316))="Medium","Medio","Bajo"))</f>
        <v>Medio</v>
      </c>
      <c r="N6316" s="29">
        <v>37.7</v>
      </c>
      <c r="O6316" s="32">
        <f t="shared" si="1"/>
        <v>37.7</v>
      </c>
      <c r="P6316" s="33">
        <f t="shared" si="2"/>
        <v>6.29</v>
      </c>
      <c r="Q6316" s="34">
        <f t="shared" si="3"/>
        <v>0.6066945607</v>
      </c>
      <c r="R6316" s="35" t="str">
        <f t="shared" si="4"/>
        <v>Bajo</v>
      </c>
      <c r="S6316" s="35" t="str">
        <f>IF(O6316="","",IF(O6316&gt;AVERAGE('Base de datos limpia'!$O$2:$O$8001),"Alto","Normal"))
</f>
        <v>Normal</v>
      </c>
      <c r="T6316" s="35" t="str">
        <f t="shared" si="5"/>
        <v>Gamer casual</v>
      </c>
      <c r="U6316" s="35"/>
    </row>
    <row r="6317">
      <c r="A6317" s="28">
        <v>6316.0</v>
      </c>
      <c r="B6317" s="28">
        <v>18.0</v>
      </c>
      <c r="C6317" s="28" t="str">
        <f>TRIM(PROPER('Base de datos cruda'!C6317))</f>
        <v>Female</v>
      </c>
      <c r="D6317" s="28">
        <v>1.69</v>
      </c>
      <c r="E6317" s="28">
        <v>4.82</v>
      </c>
      <c r="F6317" s="28">
        <v>5.13</v>
      </c>
      <c r="G6317" s="28">
        <v>66.14</v>
      </c>
      <c r="H6317" s="28" t="str">
        <f>TRIM(PROPER('Base de datos cruda'!H6317))</f>
        <v>Rpg</v>
      </c>
      <c r="I6317" s="28">
        <v>1.82</v>
      </c>
      <c r="J6317" s="28">
        <v>2.7</v>
      </c>
      <c r="K6317" s="28">
        <v>289.59</v>
      </c>
      <c r="L6317" s="28">
        <f>IF('Base de datos cruda'!L6317&lt;0,,'Base de datos cruda'!L6317)</f>
        <v>7.32</v>
      </c>
      <c r="M6317" s="28" t="str">
        <f>IF(TRIM(PROPER('Base de datos cruda'!M6317))="High","Alto",IF(TRIM(PROPER('Base de datos cruda'!M6317))="Medium","Medio","Bajo"))</f>
        <v>Medio</v>
      </c>
      <c r="N6317" s="29">
        <v>72.0</v>
      </c>
      <c r="O6317" s="32">
        <f t="shared" si="1"/>
        <v>72</v>
      </c>
      <c r="P6317" s="33">
        <f t="shared" si="2"/>
        <v>4.39</v>
      </c>
      <c r="Q6317" s="34">
        <f t="shared" si="3"/>
        <v>2.852071006</v>
      </c>
      <c r="R6317" s="35" t="str">
        <f t="shared" si="4"/>
        <v>Alto</v>
      </c>
      <c r="S6317" s="35" t="str">
        <f>IF(O6317="","",IF(O6317&gt;AVERAGE('Base de datos limpia'!$O$2:$O$8001),"Alto","Normal"))
</f>
        <v>Alto</v>
      </c>
      <c r="T6317" s="35" t="str">
        <f t="shared" si="5"/>
        <v>Gamer moderado</v>
      </c>
      <c r="U6317" s="35"/>
    </row>
    <row r="6318">
      <c r="A6318" s="28">
        <v>6317.0</v>
      </c>
      <c r="B6318" s="28">
        <v>19.0</v>
      </c>
      <c r="C6318" s="28" t="str">
        <f>TRIM(PROPER('Base de datos cruda'!C6318))</f>
        <v>Male</v>
      </c>
      <c r="D6318" s="28">
        <v>4.47</v>
      </c>
      <c r="E6318" s="28">
        <v>2.64</v>
      </c>
      <c r="F6318" s="28">
        <v>4.01</v>
      </c>
      <c r="G6318" s="28">
        <v>62.48</v>
      </c>
      <c r="H6318" s="28" t="str">
        <f>TRIM(PROPER('Base de datos cruda'!H6318))</f>
        <v>Rpg</v>
      </c>
      <c r="I6318" s="28">
        <v>3.83</v>
      </c>
      <c r="J6318" s="28">
        <v>10.16</v>
      </c>
      <c r="K6318" s="28">
        <v>265.1</v>
      </c>
      <c r="L6318" s="28">
        <f>IF('Base de datos cruda'!L6318&lt;0,,'Base de datos cruda'!L6318)</f>
        <v>13.48</v>
      </c>
      <c r="M6318" s="28" t="str">
        <f>IF(TRIM(PROPER('Base de datos cruda'!M6318))="High","Alto",IF(TRIM(PROPER('Base de datos cruda'!M6318))="Medium","Medio","Bajo"))</f>
        <v>Medio</v>
      </c>
      <c r="N6318" s="29">
        <v>27.82</v>
      </c>
      <c r="O6318" s="32">
        <f t="shared" si="1"/>
        <v>27.82</v>
      </c>
      <c r="P6318" s="33">
        <f t="shared" si="2"/>
        <v>14.63</v>
      </c>
      <c r="Q6318" s="34">
        <f t="shared" si="3"/>
        <v>0.5906040268</v>
      </c>
      <c r="R6318" s="35" t="str">
        <f t="shared" si="4"/>
        <v>Bajo</v>
      </c>
      <c r="S6318" s="35" t="str">
        <f>IF(O6318="","",IF(O6318&gt;AVERAGE('Base de datos limpia'!$O$2:$O$8001),"Alto","Normal"))
</f>
        <v>Normal</v>
      </c>
      <c r="T6318" s="35" t="str">
        <f t="shared" si="5"/>
        <v>Gamer casual</v>
      </c>
      <c r="U6318" s="35"/>
    </row>
    <row r="6319">
      <c r="A6319" s="28">
        <v>6318.0</v>
      </c>
      <c r="B6319" s="28">
        <v>23.0</v>
      </c>
      <c r="C6319" s="28" t="str">
        <f>TRIM(PROPER('Base de datos cruda'!C6319))</f>
        <v>Male</v>
      </c>
      <c r="D6319" s="28">
        <v>3.28</v>
      </c>
      <c r="E6319" s="28">
        <v>1.19</v>
      </c>
      <c r="F6319" s="28">
        <v>6.8</v>
      </c>
      <c r="G6319" s="28">
        <v>70.05</v>
      </c>
      <c r="H6319" s="28" t="str">
        <f>TRIM(PROPER('Base de datos cruda'!H6319))</f>
        <v>Fps</v>
      </c>
      <c r="I6319" s="28">
        <v>4.2</v>
      </c>
      <c r="J6319" s="28">
        <v>5.62</v>
      </c>
      <c r="K6319" s="28">
        <v>273.66</v>
      </c>
      <c r="L6319" s="28">
        <f>IF('Base de datos cruda'!L6319&lt;0,,'Base de datos cruda'!L6319)</f>
        <v>8.19</v>
      </c>
      <c r="M6319" s="28" t="str">
        <f>IF(TRIM(PROPER('Base de datos cruda'!M6319))="High","Alto",IF(TRIM(PROPER('Base de datos cruda'!M6319))="Medium","Medio","Bajo"))</f>
        <v>Medio</v>
      </c>
      <c r="N6319" s="29">
        <v>42.49</v>
      </c>
      <c r="O6319" s="32">
        <f t="shared" si="1"/>
        <v>42.49</v>
      </c>
      <c r="P6319" s="33">
        <f t="shared" si="2"/>
        <v>8.9</v>
      </c>
      <c r="Q6319" s="34">
        <f t="shared" si="3"/>
        <v>0.362804878</v>
      </c>
      <c r="R6319" s="35" t="str">
        <f t="shared" si="4"/>
        <v>Bajo</v>
      </c>
      <c r="S6319" s="35" t="str">
        <f>IF(O6319="","",IF(O6319&gt;AVERAGE('Base de datos limpia'!$O$2:$O$8001),"Alto","Normal"))
</f>
        <v>Normal</v>
      </c>
      <c r="T6319" s="35" t="str">
        <f t="shared" si="5"/>
        <v>Gamer casual</v>
      </c>
      <c r="U6319" s="35"/>
    </row>
    <row r="6320">
      <c r="A6320" s="28">
        <v>6319.0</v>
      </c>
      <c r="B6320" s="28">
        <v>22.0</v>
      </c>
      <c r="C6320" s="28" t="str">
        <f>TRIM(PROPER('Base de datos cruda'!C6320))</f>
        <v>Male</v>
      </c>
      <c r="D6320" s="28">
        <v>7.36</v>
      </c>
      <c r="E6320" s="28">
        <v>2.32</v>
      </c>
      <c r="F6320" s="28">
        <v>5.22</v>
      </c>
      <c r="G6320" s="28">
        <v>70.84</v>
      </c>
      <c r="H6320" s="28" t="str">
        <f>TRIM(PROPER('Base de datos cruda'!H6320))</f>
        <v>Fps</v>
      </c>
      <c r="I6320" s="28">
        <v>0.74</v>
      </c>
      <c r="J6320" s="28">
        <v>11.67</v>
      </c>
      <c r="K6320" s="28">
        <v>225.39</v>
      </c>
      <c r="L6320" s="28">
        <f>IF('Base de datos cruda'!L6320&lt;0,,'Base de datos cruda'!L6320)</f>
        <v>14.11</v>
      </c>
      <c r="M6320" s="28" t="str">
        <f>IF(TRIM(PROPER('Base de datos cruda'!M6320))="High","Alto",IF(TRIM(PROPER('Base de datos cruda'!M6320))="Medium","Medio","Bajo"))</f>
        <v>Bajo</v>
      </c>
      <c r="N6320" s="29">
        <v>25.9786213452188</v>
      </c>
      <c r="O6320" s="32">
        <f t="shared" si="1"/>
        <v>25.97862135</v>
      </c>
      <c r="P6320" s="33">
        <f t="shared" si="2"/>
        <v>19.03</v>
      </c>
      <c r="Q6320" s="34">
        <f t="shared" si="3"/>
        <v>0.3152173913</v>
      </c>
      <c r="R6320" s="35" t="str">
        <f t="shared" si="4"/>
        <v>Bajo</v>
      </c>
      <c r="S6320" s="35" t="str">
        <f>IF(O6320="","",IF(O6320&gt;AVERAGE('Base de datos limpia'!$O$2:$O$8001),"Alto","Normal"))
</f>
        <v>Normal</v>
      </c>
      <c r="T6320" s="35" t="str">
        <f t="shared" si="5"/>
        <v>Gamer casual</v>
      </c>
      <c r="U6320" s="35"/>
    </row>
    <row r="6321">
      <c r="A6321" s="28">
        <v>6320.0</v>
      </c>
      <c r="B6321" s="28">
        <v>20.0</v>
      </c>
      <c r="C6321" s="28" t="str">
        <f>TRIM(PROPER('Base de datos cruda'!C6321))</f>
        <v>Female</v>
      </c>
      <c r="D6321" s="28">
        <v>7.04</v>
      </c>
      <c r="E6321" s="28">
        <v>9.79</v>
      </c>
      <c r="F6321" s="28">
        <v>7.16</v>
      </c>
      <c r="G6321" s="28">
        <v>79.94</v>
      </c>
      <c r="H6321" s="28" t="str">
        <f>TRIM(PROPER('Base de datos cruda'!H6321))</f>
        <v>Fps</v>
      </c>
      <c r="I6321" s="28">
        <v>0.84</v>
      </c>
      <c r="J6321" s="28">
        <v>12.76</v>
      </c>
      <c r="K6321" s="28">
        <v>240.26</v>
      </c>
      <c r="L6321" s="28">
        <f>IF('Base de datos cruda'!L6321&lt;0,,'Base de datos cruda'!L6321)</f>
        <v>14.57</v>
      </c>
      <c r="M6321" s="28" t="str">
        <f>IF(TRIM(PROPER('Base de datos cruda'!M6321))="High","Alto",IF(TRIM(PROPER('Base de datos cruda'!M6321))="Medium","Medio","Bajo"))</f>
        <v>Bajo</v>
      </c>
      <c r="N6321" s="29">
        <v>72.4343111181051</v>
      </c>
      <c r="O6321" s="32">
        <f t="shared" si="1"/>
        <v>72.43431112</v>
      </c>
      <c r="P6321" s="33">
        <f t="shared" si="2"/>
        <v>19.8</v>
      </c>
      <c r="Q6321" s="34">
        <f t="shared" si="3"/>
        <v>1.390625</v>
      </c>
      <c r="R6321" s="35" t="str">
        <f t="shared" si="4"/>
        <v>Alto</v>
      </c>
      <c r="S6321" s="35" t="str">
        <f>IF(O6321="","",IF(O6321&gt;AVERAGE('Base de datos limpia'!$O$2:$O$8001),"Alto","Normal"))
</f>
        <v>Alto</v>
      </c>
      <c r="T6321" s="35" t="str">
        <f t="shared" si="5"/>
        <v>Gamer intensivo</v>
      </c>
      <c r="U6321" s="35"/>
    </row>
    <row r="6322">
      <c r="A6322" s="28">
        <v>6321.0</v>
      </c>
      <c r="B6322" s="28">
        <v>17.0</v>
      </c>
      <c r="C6322" s="28" t="str">
        <f>TRIM(PROPER('Base de datos cruda'!C6322))</f>
        <v>Male</v>
      </c>
      <c r="D6322" s="28">
        <v>3.87</v>
      </c>
      <c r="E6322" s="28">
        <v>2.93</v>
      </c>
      <c r="F6322" s="28">
        <v>5.41</v>
      </c>
      <c r="G6322" s="28">
        <v>77.55</v>
      </c>
      <c r="H6322" s="28" t="str">
        <f>TRIM(PROPER('Base de datos cruda'!H6322))</f>
        <v>Casual</v>
      </c>
      <c r="I6322" s="28">
        <v>2.11</v>
      </c>
      <c r="J6322" s="28">
        <v>8.96</v>
      </c>
      <c r="K6322" s="28">
        <v>284.48</v>
      </c>
      <c r="L6322" s="28">
        <f>IF('Base de datos cruda'!L6322&lt;0,,'Base de datos cruda'!L6322)</f>
        <v>13.29</v>
      </c>
      <c r="M6322" s="28" t="str">
        <f>IF(TRIM(PROPER('Base de datos cruda'!M6322))="High","Alto",IF(TRIM(PROPER('Base de datos cruda'!M6322))="Medium","Medio","Bajo"))</f>
        <v>Medio</v>
      </c>
      <c r="N6322" s="29">
        <v>49.59</v>
      </c>
      <c r="O6322" s="32">
        <f t="shared" si="1"/>
        <v>49.59</v>
      </c>
      <c r="P6322" s="33">
        <f t="shared" si="2"/>
        <v>12.83</v>
      </c>
      <c r="Q6322" s="34">
        <f t="shared" si="3"/>
        <v>0.7571059432</v>
      </c>
      <c r="R6322" s="35" t="str">
        <f t="shared" si="4"/>
        <v>Bajo</v>
      </c>
      <c r="S6322" s="35" t="str">
        <f>IF(O6322="","",IF(O6322&gt;AVERAGE('Base de datos limpia'!$O$2:$O$8001),"Alto","Normal"))
</f>
        <v>Normal</v>
      </c>
      <c r="T6322" s="35" t="str">
        <f t="shared" si="5"/>
        <v>Gamer casual</v>
      </c>
      <c r="U6322" s="35"/>
    </row>
    <row r="6323">
      <c r="A6323" s="28">
        <v>6322.0</v>
      </c>
      <c r="B6323" s="28">
        <v>21.0</v>
      </c>
      <c r="C6323" s="28" t="str">
        <f>TRIM(PROPER('Base de datos cruda'!C6323))</f>
        <v>Female</v>
      </c>
      <c r="D6323" s="28">
        <v>2.87</v>
      </c>
      <c r="E6323" s="28">
        <v>9.42</v>
      </c>
      <c r="F6323" s="28">
        <v>4.44</v>
      </c>
      <c r="G6323" s="28">
        <v>78.95</v>
      </c>
      <c r="H6323" s="28" t="str">
        <f>TRIM(PROPER('Base de datos cruda'!H6323))</f>
        <v>Fps</v>
      </c>
      <c r="I6323" s="28">
        <v>1.6</v>
      </c>
      <c r="J6323" s="28">
        <v>4.48</v>
      </c>
      <c r="K6323" s="28">
        <v>289.69</v>
      </c>
      <c r="L6323" s="28">
        <f>IF('Base de datos cruda'!L6323&lt;0,,'Base de datos cruda'!L6323)</f>
        <v>8.55</v>
      </c>
      <c r="M6323" s="28" t="str">
        <f>IF(TRIM(PROPER('Base de datos cruda'!M6323))="High","Alto",IF(TRIM(PROPER('Base de datos cruda'!M6323))="Medium","Medio","Bajo"))</f>
        <v>Alto</v>
      </c>
      <c r="N6323" s="29">
        <v>89.5</v>
      </c>
      <c r="O6323" s="32">
        <f t="shared" si="1"/>
        <v>89.5</v>
      </c>
      <c r="P6323" s="33">
        <f t="shared" si="2"/>
        <v>7.35</v>
      </c>
      <c r="Q6323" s="34">
        <f t="shared" si="3"/>
        <v>3.282229965</v>
      </c>
      <c r="R6323" s="35" t="str">
        <f t="shared" si="4"/>
        <v>Alto</v>
      </c>
      <c r="S6323" s="35" t="str">
        <f>IF(O6323="","",IF(O6323&gt;AVERAGE('Base de datos limpia'!$O$2:$O$8001),"Alto","Normal"))
</f>
        <v>Alto</v>
      </c>
      <c r="T6323" s="35" t="str">
        <f t="shared" si="5"/>
        <v>Gamer intensivo</v>
      </c>
      <c r="U6323" s="35"/>
    </row>
    <row r="6324">
      <c r="A6324" s="28">
        <v>6323.0</v>
      </c>
      <c r="B6324" s="28">
        <v>21.0</v>
      </c>
      <c r="C6324" s="28" t="str">
        <f>TRIM(PROPER('Base de datos cruda'!C6324))</f>
        <v>Male</v>
      </c>
      <c r="D6324" s="28">
        <v>2.6</v>
      </c>
      <c r="E6324" s="28">
        <v>2.85</v>
      </c>
      <c r="F6324" s="28">
        <v>6.53</v>
      </c>
      <c r="G6324" s="28">
        <v>84.64</v>
      </c>
      <c r="H6324" s="28" t="str">
        <f>TRIM(PROPER('Base de datos cruda'!H6324))</f>
        <v>Casual</v>
      </c>
      <c r="I6324" s="28">
        <v>4.1</v>
      </c>
      <c r="J6324" s="28">
        <v>7.61</v>
      </c>
      <c r="K6324" s="28">
        <v>289.93</v>
      </c>
      <c r="L6324" s="28">
        <f>IF('Base de datos cruda'!L6324&lt;0,,'Base de datos cruda'!L6324)</f>
        <v>9.96</v>
      </c>
      <c r="M6324" s="28" t="str">
        <f>IF(TRIM(PROPER('Base de datos cruda'!M6324))="High","Alto",IF(TRIM(PROPER('Base de datos cruda'!M6324))="Medium","Medio","Bajo"))</f>
        <v>Medio</v>
      </c>
      <c r="N6324" s="29">
        <v>63.74</v>
      </c>
      <c r="O6324" s="32">
        <f t="shared" si="1"/>
        <v>63.74</v>
      </c>
      <c r="P6324" s="33">
        <f t="shared" si="2"/>
        <v>10.21</v>
      </c>
      <c r="Q6324" s="34">
        <f t="shared" si="3"/>
        <v>1.096153846</v>
      </c>
      <c r="R6324" s="35" t="str">
        <f t="shared" si="4"/>
        <v>Medio</v>
      </c>
      <c r="S6324" s="35" t="str">
        <f>IF(O6324="","",IF(O6324&gt;AVERAGE('Base de datos limpia'!$O$2:$O$8001),"Alto","Normal"))
</f>
        <v>Normal</v>
      </c>
      <c r="T6324" s="35" t="str">
        <f t="shared" si="5"/>
        <v>Gamer casual</v>
      </c>
      <c r="U6324" s="35"/>
    </row>
    <row r="6325">
      <c r="A6325" s="28">
        <v>6324.0</v>
      </c>
      <c r="B6325" s="28">
        <v>21.0</v>
      </c>
      <c r="C6325" s="28" t="str">
        <f>TRIM(PROPER('Base de datos cruda'!C6325))</f>
        <v>Female</v>
      </c>
      <c r="D6325" s="28">
        <v>2.14</v>
      </c>
      <c r="E6325" s="28">
        <v>9.38</v>
      </c>
      <c r="F6325" s="28">
        <v>6.82</v>
      </c>
      <c r="G6325" s="28">
        <v>69.24</v>
      </c>
      <c r="H6325" s="28" t="str">
        <f>TRIM(PROPER('Base de datos cruda'!H6325))</f>
        <v>Rpg</v>
      </c>
      <c r="I6325" s="28">
        <v>4.98</v>
      </c>
      <c r="J6325" s="28">
        <v>6.77</v>
      </c>
      <c r="K6325" s="28">
        <v>302.53</v>
      </c>
      <c r="L6325" s="28">
        <f>IF('Base de datos cruda'!L6325&lt;0,,'Base de datos cruda'!L6325)</f>
        <v>6.33</v>
      </c>
      <c r="M6325" s="28" t="str">
        <f>IF(TRIM(PROPER('Base de datos cruda'!M6325))="High","Alto",IF(TRIM(PROPER('Base de datos cruda'!M6325))="Medium","Medio","Bajo"))</f>
        <v>Medio</v>
      </c>
      <c r="N6325" s="29">
        <v>94.88</v>
      </c>
      <c r="O6325" s="32">
        <f t="shared" si="1"/>
        <v>94.88</v>
      </c>
      <c r="P6325" s="33">
        <f t="shared" si="2"/>
        <v>8.91</v>
      </c>
      <c r="Q6325" s="34">
        <f t="shared" si="3"/>
        <v>4.38317757</v>
      </c>
      <c r="R6325" s="35" t="str">
        <f t="shared" si="4"/>
        <v>Alto</v>
      </c>
      <c r="S6325" s="35" t="str">
        <f>IF(O6325="","",IF(O6325&gt;AVERAGE('Base de datos limpia'!$O$2:$O$8001),"Alto","Normal"))
</f>
        <v>Alto</v>
      </c>
      <c r="T6325" s="35" t="str">
        <f t="shared" si="5"/>
        <v>Gamer intensivo</v>
      </c>
      <c r="U6325" s="35"/>
    </row>
    <row r="6326">
      <c r="A6326" s="28">
        <v>6325.0</v>
      </c>
      <c r="B6326" s="28">
        <v>24.0</v>
      </c>
      <c r="C6326" s="28" t="str">
        <f>TRIM(PROPER('Base de datos cruda'!C6326))</f>
        <v>Male</v>
      </c>
      <c r="D6326" s="28">
        <v>4.36</v>
      </c>
      <c r="E6326" s="28">
        <v>6.89</v>
      </c>
      <c r="F6326" s="28">
        <v>6.26</v>
      </c>
      <c r="G6326" s="28">
        <v>65.39</v>
      </c>
      <c r="H6326" s="28" t="str">
        <f>TRIM(PROPER('Base de datos cruda'!H6326))</f>
        <v>Rpg</v>
      </c>
      <c r="I6326" s="28">
        <v>0.91</v>
      </c>
      <c r="J6326" s="28">
        <v>7.01</v>
      </c>
      <c r="K6326" s="28">
        <v>265.41</v>
      </c>
      <c r="L6326" s="28">
        <f>IF('Base de datos cruda'!L6326&lt;0,,'Base de datos cruda'!L6326)</f>
        <v>12.66</v>
      </c>
      <c r="M6326" s="28" t="str">
        <f>IF(TRIM(PROPER('Base de datos cruda'!M6326))="High","Alto",IF(TRIM(PROPER('Base de datos cruda'!M6326))="Medium","Medio","Bajo"))</f>
        <v>Medio</v>
      </c>
      <c r="N6326" s="29">
        <v>73.35</v>
      </c>
      <c r="O6326" s="32">
        <f t="shared" si="1"/>
        <v>73.35</v>
      </c>
      <c r="P6326" s="33">
        <f t="shared" si="2"/>
        <v>11.37</v>
      </c>
      <c r="Q6326" s="34">
        <f t="shared" si="3"/>
        <v>1.580275229</v>
      </c>
      <c r="R6326" s="35" t="str">
        <f t="shared" si="4"/>
        <v>Alto</v>
      </c>
      <c r="S6326" s="35" t="str">
        <f>IF(O6326="","",IF(O6326&gt;AVERAGE('Base de datos limpia'!$O$2:$O$8001),"Alto","Normal"))
</f>
        <v>Alto</v>
      </c>
      <c r="T6326" s="35" t="str">
        <f t="shared" si="5"/>
        <v>Gamer intensivo</v>
      </c>
      <c r="U6326" s="35"/>
    </row>
    <row r="6327">
      <c r="A6327" s="28">
        <v>6326.0</v>
      </c>
      <c r="B6327" s="28">
        <v>23.0</v>
      </c>
      <c r="C6327" s="28" t="str">
        <f>TRIM(PROPER('Base de datos cruda'!C6327))</f>
        <v>Female</v>
      </c>
      <c r="D6327" s="28">
        <v>6.44</v>
      </c>
      <c r="E6327" s="28">
        <v>2.02</v>
      </c>
      <c r="F6327" s="28">
        <v>6.29</v>
      </c>
      <c r="G6327" s="28">
        <v>95.16</v>
      </c>
      <c r="H6327" s="28" t="str">
        <f>TRIM(PROPER('Base de datos cruda'!H6327))</f>
        <v>Rpg</v>
      </c>
      <c r="I6327" s="28">
        <v>3.81</v>
      </c>
      <c r="J6327" s="28">
        <v>10.89</v>
      </c>
      <c r="K6327" s="28">
        <v>257.22</v>
      </c>
      <c r="L6327" s="28">
        <f>IF('Base de datos cruda'!L6327&lt;0,,'Base de datos cruda'!L6327)</f>
        <v>12.37</v>
      </c>
      <c r="M6327" s="28" t="str">
        <f>IF(TRIM(PROPER('Base de datos cruda'!M6327))="High","Alto",IF(TRIM(PROPER('Base de datos cruda'!M6327))="Medium","Medio","Bajo"))</f>
        <v>Bajo</v>
      </c>
      <c r="N6327" s="29">
        <v>34.67</v>
      </c>
      <c r="O6327" s="32">
        <f t="shared" si="1"/>
        <v>34.67</v>
      </c>
      <c r="P6327" s="33">
        <f t="shared" si="2"/>
        <v>17.33</v>
      </c>
      <c r="Q6327" s="34">
        <f t="shared" si="3"/>
        <v>0.3136645963</v>
      </c>
      <c r="R6327" s="35" t="str">
        <f t="shared" si="4"/>
        <v>Bajo</v>
      </c>
      <c r="S6327" s="35" t="str">
        <f>IF(O6327="","",IF(O6327&gt;AVERAGE('Base de datos limpia'!$O$2:$O$8001),"Alto","Normal"))
</f>
        <v>Normal</v>
      </c>
      <c r="T6327" s="35" t="str">
        <f t="shared" si="5"/>
        <v>Gamer casual</v>
      </c>
      <c r="U6327" s="35"/>
    </row>
    <row r="6328">
      <c r="A6328" s="28">
        <v>6327.0</v>
      </c>
      <c r="B6328" s="28">
        <v>23.0</v>
      </c>
      <c r="C6328" s="28" t="str">
        <f>TRIM(PROPER('Base de datos cruda'!C6328))</f>
        <v>Female</v>
      </c>
      <c r="D6328" s="28">
        <v>2.49</v>
      </c>
      <c r="E6328" s="28">
        <v>6.24</v>
      </c>
      <c r="F6328" s="28">
        <v>6.95</v>
      </c>
      <c r="G6328" s="28">
        <v>85.36</v>
      </c>
      <c r="H6328" s="28" t="str">
        <f>TRIM(PROPER('Base de datos cruda'!H6328))</f>
        <v>Fps</v>
      </c>
      <c r="I6328" s="28">
        <v>3.04</v>
      </c>
      <c r="J6328" s="28">
        <v>7.62</v>
      </c>
      <c r="K6328" s="28">
        <v>320.11</v>
      </c>
      <c r="L6328" s="28">
        <f>IF('Base de datos cruda'!L6328&lt;0,,'Base de datos cruda'!L6328)</f>
        <v>5.08</v>
      </c>
      <c r="M6328" s="28" t="str">
        <f>IF(TRIM(PROPER('Base de datos cruda'!M6328))="High","Alto",IF(TRIM(PROPER('Base de datos cruda'!M6328))="Medium","Medio","Bajo"))</f>
        <v>Medio</v>
      </c>
      <c r="N6328" s="29">
        <v>79.44</v>
      </c>
      <c r="O6328" s="32">
        <f t="shared" si="1"/>
        <v>79.44</v>
      </c>
      <c r="P6328" s="33">
        <f t="shared" si="2"/>
        <v>10.11</v>
      </c>
      <c r="Q6328" s="34">
        <f t="shared" si="3"/>
        <v>2.506024096</v>
      </c>
      <c r="R6328" s="35" t="str">
        <f t="shared" si="4"/>
        <v>Alto</v>
      </c>
      <c r="S6328" s="35" t="str">
        <f>IF(O6328="","",IF(O6328&gt;AVERAGE('Base de datos limpia'!$O$2:$O$8001),"Alto","Normal"))
</f>
        <v>Alto</v>
      </c>
      <c r="T6328" s="35" t="str">
        <f t="shared" si="5"/>
        <v>Gamer intensivo</v>
      </c>
      <c r="U6328" s="35"/>
    </row>
    <row r="6329">
      <c r="A6329" s="28">
        <v>6328.0</v>
      </c>
      <c r="B6329" s="28">
        <v>16.0</v>
      </c>
      <c r="C6329" s="28" t="str">
        <f>TRIM(PROPER('Base de datos cruda'!C6329))</f>
        <v>Male</v>
      </c>
      <c r="D6329" s="28">
        <v>1.52</v>
      </c>
      <c r="E6329" s="28">
        <v>3.87</v>
      </c>
      <c r="F6329" s="28">
        <v>6.63</v>
      </c>
      <c r="G6329" s="28">
        <v>62.43</v>
      </c>
      <c r="H6329" s="28" t="str">
        <f>TRIM(PROPER('Base de datos cruda'!H6329))</f>
        <v>Casual</v>
      </c>
      <c r="I6329" s="28">
        <v>3.22</v>
      </c>
      <c r="J6329" s="28">
        <v>3.98</v>
      </c>
      <c r="K6329" s="28">
        <v>295.46</v>
      </c>
      <c r="L6329" s="28">
        <f>IF('Base de datos cruda'!L6329&lt;0,,'Base de datos cruda'!L6329)</f>
        <v>6.29</v>
      </c>
      <c r="M6329" s="28" t="str">
        <f>IF(TRIM(PROPER('Base de datos cruda'!M6329))="High","Alto",IF(TRIM(PROPER('Base de datos cruda'!M6329))="Medium","Medio","Bajo"))</f>
        <v>Medio</v>
      </c>
      <c r="N6329" s="29">
        <v>62.87</v>
      </c>
      <c r="O6329" s="32">
        <f t="shared" si="1"/>
        <v>62.87</v>
      </c>
      <c r="P6329" s="33">
        <f t="shared" si="2"/>
        <v>5.5</v>
      </c>
      <c r="Q6329" s="34">
        <f t="shared" si="3"/>
        <v>2.546052632</v>
      </c>
      <c r="R6329" s="35" t="str">
        <f t="shared" si="4"/>
        <v>Medio</v>
      </c>
      <c r="S6329" s="35" t="str">
        <f>IF(O6329="","",IF(O6329&gt;AVERAGE('Base de datos limpia'!$O$2:$O$8001),"Alto","Normal"))
</f>
        <v>Normal</v>
      </c>
      <c r="T6329" s="35" t="str">
        <f t="shared" si="5"/>
        <v>Gamer moderado</v>
      </c>
      <c r="U6329" s="35"/>
    </row>
    <row r="6330">
      <c r="A6330" s="28">
        <v>6329.0</v>
      </c>
      <c r="B6330" s="28">
        <v>20.0</v>
      </c>
      <c r="C6330" s="28" t="str">
        <f>TRIM(PROPER('Base de datos cruda'!C6330))</f>
        <v>Male</v>
      </c>
      <c r="D6330" s="28">
        <v>3.8</v>
      </c>
      <c r="E6330" s="28">
        <v>4.45</v>
      </c>
      <c r="F6330" s="28">
        <v>4.66</v>
      </c>
      <c r="G6330" s="28">
        <v>98.44</v>
      </c>
      <c r="H6330" s="28" t="str">
        <f>TRIM(PROPER('Base de datos cruda'!H6330))</f>
        <v>Casual</v>
      </c>
      <c r="I6330" s="28">
        <v>1.32</v>
      </c>
      <c r="J6330" s="28">
        <v>9.15</v>
      </c>
      <c r="K6330" s="28">
        <v>286.49</v>
      </c>
      <c r="L6330" s="28">
        <f>IF('Base de datos cruda'!L6330&lt;0,,'Base de datos cruda'!L6330)</f>
        <v>8.44</v>
      </c>
      <c r="M6330" s="28" t="str">
        <f>IF(TRIM(PROPER('Base de datos cruda'!M6330))="High","Alto",IF(TRIM(PROPER('Base de datos cruda'!M6330))="Medium","Medio","Bajo"))</f>
        <v>Medio</v>
      </c>
      <c r="N6330" s="29">
        <v>57.35</v>
      </c>
      <c r="O6330" s="32">
        <f t="shared" si="1"/>
        <v>57.35</v>
      </c>
      <c r="P6330" s="33">
        <f t="shared" si="2"/>
        <v>12.95</v>
      </c>
      <c r="Q6330" s="34">
        <f t="shared" si="3"/>
        <v>1.171052632</v>
      </c>
      <c r="R6330" s="35" t="str">
        <f t="shared" si="4"/>
        <v>Medio</v>
      </c>
      <c r="S6330" s="35" t="str">
        <f>IF(O6330="","",IF(O6330&gt;AVERAGE('Base de datos limpia'!$O$2:$O$8001),"Alto","Normal"))
</f>
        <v>Normal</v>
      </c>
      <c r="T6330" s="35" t="str">
        <f t="shared" si="5"/>
        <v>Gamer moderado</v>
      </c>
      <c r="U6330" s="35"/>
    </row>
    <row r="6331">
      <c r="A6331" s="28">
        <v>6330.0</v>
      </c>
      <c r="B6331" s="28">
        <v>22.0</v>
      </c>
      <c r="C6331" s="28" t="str">
        <f>TRIM(PROPER('Base de datos cruda'!C6331))</f>
        <v>Female</v>
      </c>
      <c r="D6331" s="28">
        <v>0.55</v>
      </c>
      <c r="E6331" s="28">
        <v>4.96</v>
      </c>
      <c r="F6331" s="28">
        <v>4.99</v>
      </c>
      <c r="G6331" s="28">
        <v>87.72</v>
      </c>
      <c r="H6331" s="28" t="str">
        <f>TRIM(PROPER('Base de datos cruda'!H6331))</f>
        <v>Rpg</v>
      </c>
      <c r="I6331" s="28">
        <v>0.49</v>
      </c>
      <c r="J6331" s="28">
        <v>1.94</v>
      </c>
      <c r="K6331" s="28">
        <v>325.51</v>
      </c>
      <c r="L6331" s="28">
        <f>IF('Base de datos cruda'!L6331&lt;0,,'Base de datos cruda'!L6331)</f>
        <v>1.72</v>
      </c>
      <c r="M6331" s="28" t="str">
        <f>IF(TRIM(PROPER('Base de datos cruda'!M6331))="High","Alto",IF(TRIM(PROPER('Base de datos cruda'!M6331))="Medium","Medio","Bajo"))</f>
        <v>Medio</v>
      </c>
      <c r="N6331" s="29">
        <v>86.1234109471144</v>
      </c>
      <c r="O6331" s="32">
        <f t="shared" si="1"/>
        <v>86.12341095</v>
      </c>
      <c r="P6331" s="33">
        <f t="shared" si="2"/>
        <v>2.49</v>
      </c>
      <c r="Q6331" s="34">
        <f t="shared" si="3"/>
        <v>9.018181818</v>
      </c>
      <c r="R6331" s="35" t="str">
        <f t="shared" si="4"/>
        <v>Alto</v>
      </c>
      <c r="S6331" s="35" t="str">
        <f>IF(O6331="","",IF(O6331&gt;AVERAGE('Base de datos limpia'!$O$2:$O$8001),"Alto","Normal"))
</f>
        <v>Alto</v>
      </c>
      <c r="T6331" s="35" t="str">
        <f t="shared" si="5"/>
        <v>Gamer moderado</v>
      </c>
      <c r="U6331" s="35"/>
    </row>
    <row r="6332">
      <c r="A6332" s="28">
        <v>6331.0</v>
      </c>
      <c r="B6332" s="28">
        <v>21.0</v>
      </c>
      <c r="C6332" s="28" t="str">
        <f>TRIM(PROPER('Base de datos cruda'!C6332))</f>
        <v>Female</v>
      </c>
      <c r="D6332" s="28">
        <v>5.61</v>
      </c>
      <c r="E6332" s="28">
        <v>4.8</v>
      </c>
      <c r="F6332" s="28">
        <v>4.71</v>
      </c>
      <c r="G6332" s="28">
        <v>66.07</v>
      </c>
      <c r="H6332" s="28" t="str">
        <f>TRIM(PROPER('Base de datos cruda'!H6332))</f>
        <v>Casual</v>
      </c>
      <c r="I6332" s="28">
        <v>2.72</v>
      </c>
      <c r="J6332" s="28">
        <v>9.25</v>
      </c>
      <c r="K6332" s="28">
        <v>257.95</v>
      </c>
      <c r="L6332" s="28">
        <f>IF('Base de datos cruda'!L6332&lt;0,,'Base de datos cruda'!L6332)</f>
        <v>9.49</v>
      </c>
      <c r="M6332" s="28" t="str">
        <f>IF(TRIM(PROPER('Base de datos cruda'!M6332))="High","Alto",IF(TRIM(PROPER('Base de datos cruda'!M6332))="Medium","Medio","Bajo"))</f>
        <v>Bajo</v>
      </c>
      <c r="N6332" s="29">
        <v>43.11</v>
      </c>
      <c r="O6332" s="32">
        <f t="shared" si="1"/>
        <v>43.11</v>
      </c>
      <c r="P6332" s="33">
        <f t="shared" si="2"/>
        <v>14.86</v>
      </c>
      <c r="Q6332" s="34">
        <f t="shared" si="3"/>
        <v>0.8556149733</v>
      </c>
      <c r="R6332" s="35" t="str">
        <f t="shared" si="4"/>
        <v>Bajo</v>
      </c>
      <c r="S6332" s="35" t="str">
        <f>IF(O6332="","",IF(O6332&gt;AVERAGE('Base de datos limpia'!$O$2:$O$8001),"Alto","Normal"))
</f>
        <v>Normal</v>
      </c>
      <c r="T6332" s="35" t="str">
        <f t="shared" si="5"/>
        <v>Gamer moderado</v>
      </c>
      <c r="U6332" s="35"/>
    </row>
    <row r="6333">
      <c r="A6333" s="28">
        <v>6332.0</v>
      </c>
      <c r="B6333" s="28">
        <v>20.0</v>
      </c>
      <c r="C6333" s="28" t="str">
        <f>TRIM(PROPER('Base de datos cruda'!C6333))</f>
        <v>Female</v>
      </c>
      <c r="D6333" s="28">
        <v>4.15</v>
      </c>
      <c r="E6333" s="28">
        <v>6.98</v>
      </c>
      <c r="F6333" s="28">
        <v>7.47</v>
      </c>
      <c r="G6333" s="28">
        <v>98.77</v>
      </c>
      <c r="H6333" s="28" t="str">
        <f>TRIM(PROPER('Base de datos cruda'!H6333))</f>
        <v>Fps</v>
      </c>
      <c r="I6333" s="28">
        <v>3.07</v>
      </c>
      <c r="J6333" s="28">
        <v>6.32</v>
      </c>
      <c r="K6333" s="28">
        <v>283.06</v>
      </c>
      <c r="L6333" s="28">
        <f>IF('Base de datos cruda'!L6333&lt;0,,'Base de datos cruda'!L6333)</f>
        <v>3.7</v>
      </c>
      <c r="M6333" s="28" t="str">
        <f>IF(TRIM(PROPER('Base de datos cruda'!M6333))="High","Alto",IF(TRIM(PROPER('Base de datos cruda'!M6333))="Medium","Medio","Bajo"))</f>
        <v>Medio</v>
      </c>
      <c r="N6333" s="29">
        <v>73.75</v>
      </c>
      <c r="O6333" s="32">
        <f t="shared" si="1"/>
        <v>73.75</v>
      </c>
      <c r="P6333" s="33">
        <f t="shared" si="2"/>
        <v>10.47</v>
      </c>
      <c r="Q6333" s="34">
        <f t="shared" si="3"/>
        <v>1.681927711</v>
      </c>
      <c r="R6333" s="35" t="str">
        <f t="shared" si="4"/>
        <v>Alto</v>
      </c>
      <c r="S6333" s="35" t="str">
        <f>IF(O6333="","",IF(O6333&gt;AVERAGE('Base de datos limpia'!$O$2:$O$8001),"Alto","Normal"))
</f>
        <v>Alto</v>
      </c>
      <c r="T6333" s="35" t="str">
        <f t="shared" si="5"/>
        <v>Gamer intensivo</v>
      </c>
      <c r="U6333" s="35"/>
    </row>
    <row r="6334">
      <c r="A6334" s="28">
        <v>6333.0</v>
      </c>
      <c r="B6334" s="28">
        <v>23.0</v>
      </c>
      <c r="C6334" s="28" t="str">
        <f>TRIM(PROPER('Base de datos cruda'!C6334))</f>
        <v>Male</v>
      </c>
      <c r="D6334" s="28">
        <v>3.97</v>
      </c>
      <c r="E6334" s="28">
        <v>7.92</v>
      </c>
      <c r="F6334" s="28">
        <v>6.64</v>
      </c>
      <c r="G6334" s="28">
        <v>74.62</v>
      </c>
      <c r="H6334" s="28" t="str">
        <f>TRIM(PROPER('Base de datos cruda'!H6334))</f>
        <v>Fps</v>
      </c>
      <c r="I6334" s="28">
        <v>4.82</v>
      </c>
      <c r="J6334" s="28">
        <v>8.61</v>
      </c>
      <c r="K6334" s="28">
        <v>275.91</v>
      </c>
      <c r="L6334" s="28">
        <f>IF('Base de datos cruda'!L6334&lt;0,,'Base de datos cruda'!L6334)</f>
        <v>8.22</v>
      </c>
      <c r="M6334" s="28" t="str">
        <f>IF(TRIM(PROPER('Base de datos cruda'!M6334))="High","Alto",IF(TRIM(PROPER('Base de datos cruda'!M6334))="Medium","Medio","Bajo"))</f>
        <v>Medio</v>
      </c>
      <c r="N6334" s="29">
        <v>78.98</v>
      </c>
      <c r="O6334" s="32">
        <f t="shared" si="1"/>
        <v>78.98</v>
      </c>
      <c r="P6334" s="33">
        <f t="shared" si="2"/>
        <v>12.58</v>
      </c>
      <c r="Q6334" s="34">
        <f t="shared" si="3"/>
        <v>1.994962217</v>
      </c>
      <c r="R6334" s="35" t="str">
        <f t="shared" si="4"/>
        <v>Alto</v>
      </c>
      <c r="S6334" s="35" t="str">
        <f>IF(O6334="","",IF(O6334&gt;AVERAGE('Base de datos limpia'!$O$2:$O$8001),"Alto","Normal"))
</f>
        <v>Alto</v>
      </c>
      <c r="T6334" s="35" t="str">
        <f t="shared" si="5"/>
        <v>Gamer intensivo</v>
      </c>
      <c r="U6334" s="35"/>
    </row>
    <row r="6335">
      <c r="A6335" s="28">
        <v>6334.0</v>
      </c>
      <c r="B6335" s="28">
        <v>18.0</v>
      </c>
      <c r="C6335" s="28" t="str">
        <f>TRIM(PROPER('Base de datos cruda'!C6335))</f>
        <v>Female</v>
      </c>
      <c r="D6335" s="28">
        <v>2.4</v>
      </c>
      <c r="E6335" s="28">
        <v>3.96</v>
      </c>
      <c r="F6335" s="28">
        <v>6.15</v>
      </c>
      <c r="G6335" s="28">
        <v>99.38</v>
      </c>
      <c r="H6335" s="28" t="str">
        <f>TRIM(PROPER('Base de datos cruda'!H6335))</f>
        <v>Rpg</v>
      </c>
      <c r="I6335" s="28">
        <v>3.38</v>
      </c>
      <c r="J6335" s="28">
        <v>4.27</v>
      </c>
      <c r="K6335" s="28">
        <v>297.69</v>
      </c>
      <c r="L6335" s="28">
        <f>IF('Base de datos cruda'!L6335&lt;0,,'Base de datos cruda'!L6335)</f>
        <v>4.98</v>
      </c>
      <c r="M6335" s="28" t="str">
        <f>IF(TRIM(PROPER('Base de datos cruda'!M6335))="High","Alto",IF(TRIM(PROPER('Base de datos cruda'!M6335))="Medium","Medio","Bajo"))</f>
        <v>Medio</v>
      </c>
      <c r="N6335" s="29">
        <v>78.9193154512387</v>
      </c>
      <c r="O6335" s="32">
        <f t="shared" si="1"/>
        <v>78.91931545</v>
      </c>
      <c r="P6335" s="33">
        <f t="shared" si="2"/>
        <v>6.67</v>
      </c>
      <c r="Q6335" s="34">
        <f t="shared" si="3"/>
        <v>1.65</v>
      </c>
      <c r="R6335" s="35" t="str">
        <f t="shared" si="4"/>
        <v>Alto</v>
      </c>
      <c r="S6335" s="35" t="str">
        <f>IF(O6335="","",IF(O6335&gt;AVERAGE('Base de datos limpia'!$O$2:$O$8001),"Alto","Normal"))
</f>
        <v>Alto</v>
      </c>
      <c r="T6335" s="35" t="str">
        <f t="shared" si="5"/>
        <v>Gamer moderado</v>
      </c>
      <c r="U6335" s="35"/>
    </row>
    <row r="6336">
      <c r="A6336" s="28">
        <v>6335.0</v>
      </c>
      <c r="B6336" s="28">
        <v>21.0</v>
      </c>
      <c r="C6336" s="28" t="str">
        <f>TRIM(PROPER('Base de datos cruda'!C6336))</f>
        <v>Male</v>
      </c>
      <c r="D6336" s="28">
        <v>7.24</v>
      </c>
      <c r="E6336" s="28">
        <v>9.32</v>
      </c>
      <c r="F6336" s="28">
        <v>7.99</v>
      </c>
      <c r="G6336" s="28">
        <v>64.13</v>
      </c>
      <c r="H6336" s="28" t="str">
        <f>TRIM(PROPER('Base de datos cruda'!H6336))</f>
        <v>Casual</v>
      </c>
      <c r="I6336" s="28">
        <v>2.22</v>
      </c>
      <c r="J6336" s="28">
        <v>9.95</v>
      </c>
      <c r="K6336" s="28">
        <v>233.94</v>
      </c>
      <c r="L6336" s="28">
        <f>IF('Base de datos cruda'!L6336&lt;0,,'Base de datos cruda'!L6336)</f>
        <v>13.99</v>
      </c>
      <c r="M6336" s="28" t="str">
        <f>IF(TRIM(PROPER('Base de datos cruda'!M6336))="High","Alto",IF(TRIM(PROPER('Base de datos cruda'!M6336))="Medium","Medio","Bajo"))</f>
        <v>Bajo</v>
      </c>
      <c r="N6336" s="29">
        <v>89.7159454710701</v>
      </c>
      <c r="O6336" s="32">
        <f t="shared" si="1"/>
        <v>89.71594547</v>
      </c>
      <c r="P6336" s="33">
        <f t="shared" si="2"/>
        <v>17.19</v>
      </c>
      <c r="Q6336" s="34">
        <f t="shared" si="3"/>
        <v>1.287292818</v>
      </c>
      <c r="R6336" s="35" t="str">
        <f t="shared" si="4"/>
        <v>Alto</v>
      </c>
      <c r="S6336" s="35" t="str">
        <f>IF(O6336="","",IF(O6336&gt;AVERAGE('Base de datos limpia'!$O$2:$O$8001),"Alto","Normal"))
</f>
        <v>Alto</v>
      </c>
      <c r="T6336" s="35" t="str">
        <f t="shared" si="5"/>
        <v>Gamer intensivo</v>
      </c>
      <c r="U6336" s="35"/>
    </row>
    <row r="6337">
      <c r="A6337" s="28">
        <v>6336.0</v>
      </c>
      <c r="B6337" s="28">
        <v>20.0</v>
      </c>
      <c r="C6337" s="28" t="str">
        <f>TRIM(PROPER('Base de datos cruda'!C6337))</f>
        <v>Female</v>
      </c>
      <c r="D6337" s="28">
        <v>0.72</v>
      </c>
      <c r="E6337" s="28">
        <v>9.45</v>
      </c>
      <c r="F6337" s="28">
        <v>5.63</v>
      </c>
      <c r="G6337" s="28">
        <v>66.4</v>
      </c>
      <c r="H6337" s="28" t="str">
        <f>TRIM(PROPER('Base de datos cruda'!H6337))</f>
        <v>Fps</v>
      </c>
      <c r="I6337" s="28">
        <v>4.97</v>
      </c>
      <c r="J6337" s="28">
        <v>2.36</v>
      </c>
      <c r="K6337" s="28">
        <v>312.76</v>
      </c>
      <c r="L6337" s="28">
        <f>IF('Base de datos cruda'!L6337&lt;0,,'Base de datos cruda'!L6337)</f>
        <v>3.5</v>
      </c>
      <c r="M6337" s="28" t="str">
        <f>IF(TRIM(PROPER('Base de datos cruda'!M6337))="High","Alto",IF(TRIM(PROPER('Base de datos cruda'!M6337))="Medium","Medio","Bajo"))</f>
        <v>Alto</v>
      </c>
      <c r="N6337" s="29">
        <v>100.0</v>
      </c>
      <c r="O6337" s="32">
        <f t="shared" si="1"/>
        <v>100</v>
      </c>
      <c r="P6337" s="33">
        <f t="shared" si="2"/>
        <v>3.08</v>
      </c>
      <c r="Q6337" s="34">
        <f t="shared" si="3"/>
        <v>13.125</v>
      </c>
      <c r="R6337" s="35" t="str">
        <f t="shared" si="4"/>
        <v>Alto</v>
      </c>
      <c r="S6337" s="35" t="str">
        <f>IF(O6337="","",IF(O6337&gt;AVERAGE('Base de datos limpia'!$O$2:$O$8001),"Alto","Normal"))
</f>
        <v>Alto</v>
      </c>
      <c r="T6337" s="35" t="str">
        <f t="shared" si="5"/>
        <v>Gamer intensivo</v>
      </c>
      <c r="U6337" s="35"/>
    </row>
    <row r="6338">
      <c r="A6338" s="28">
        <v>6337.0</v>
      </c>
      <c r="B6338" s="28">
        <v>23.0</v>
      </c>
      <c r="C6338" s="28" t="str">
        <f>TRIM(PROPER('Base de datos cruda'!C6338))</f>
        <v>Female</v>
      </c>
      <c r="D6338" s="28">
        <v>6.96</v>
      </c>
      <c r="E6338" s="28">
        <v>1.37</v>
      </c>
      <c r="F6338" s="28">
        <v>6.84</v>
      </c>
      <c r="G6338" s="28">
        <v>86.3</v>
      </c>
      <c r="H6338" s="28" t="str">
        <f>TRIM(PROPER('Base de datos cruda'!H6338))</f>
        <v>Rpg</v>
      </c>
      <c r="I6338" s="28">
        <v>1.87</v>
      </c>
      <c r="J6338" s="28">
        <v>12.02</v>
      </c>
      <c r="K6338" s="28">
        <v>242.84</v>
      </c>
      <c r="L6338" s="28">
        <f>IF('Base de datos cruda'!L6338&lt;0,,'Base de datos cruda'!L6338)</f>
        <v>18.47</v>
      </c>
      <c r="M6338" s="28" t="str">
        <f>IF(TRIM(PROPER('Base de datos cruda'!M6338))="High","Alto",IF(TRIM(PROPER('Base de datos cruda'!M6338))="Medium","Medio","Bajo"))</f>
        <v>Bajo</v>
      </c>
      <c r="N6338" s="29">
        <v>23.85</v>
      </c>
      <c r="O6338" s="32">
        <f t="shared" si="1"/>
        <v>23.85</v>
      </c>
      <c r="P6338" s="33">
        <f t="shared" si="2"/>
        <v>18.98</v>
      </c>
      <c r="Q6338" s="34">
        <f t="shared" si="3"/>
        <v>0.1968390805</v>
      </c>
      <c r="R6338" s="35" t="str">
        <f t="shared" si="4"/>
        <v>Bajo</v>
      </c>
      <c r="S6338" s="35" t="str">
        <f>IF(O6338="","",IF(O6338&gt;AVERAGE('Base de datos limpia'!$O$2:$O$8001),"Alto","Normal"))
</f>
        <v>Normal</v>
      </c>
      <c r="T6338" s="35" t="str">
        <f t="shared" si="5"/>
        <v>Gamer casual</v>
      </c>
      <c r="U6338" s="35"/>
    </row>
    <row r="6339">
      <c r="A6339" s="28">
        <v>6338.0</v>
      </c>
      <c r="B6339" s="28">
        <v>19.0</v>
      </c>
      <c r="C6339" s="28" t="str">
        <f>TRIM(PROPER('Base de datos cruda'!C6339))</f>
        <v>Male</v>
      </c>
      <c r="D6339" s="28">
        <v>3.01</v>
      </c>
      <c r="E6339" s="28">
        <v>1.13</v>
      </c>
      <c r="F6339" s="28">
        <v>4.37</v>
      </c>
      <c r="G6339" s="28">
        <v>60.89</v>
      </c>
      <c r="H6339" s="28" t="str">
        <f>TRIM(PROPER('Base de datos cruda'!H6339))</f>
        <v>Fps</v>
      </c>
      <c r="I6339" s="28">
        <v>0.81</v>
      </c>
      <c r="J6339" s="28">
        <v>4.67</v>
      </c>
      <c r="K6339" s="28">
        <v>288.09</v>
      </c>
      <c r="L6339" s="28">
        <f>IF('Base de datos cruda'!L6339&lt;0,,'Base de datos cruda'!L6339)</f>
        <v>8.07</v>
      </c>
      <c r="M6339" s="28" t="str">
        <f>IF(TRIM(PROPER('Base de datos cruda'!M6339))="High","Alto",IF(TRIM(PROPER('Base de datos cruda'!M6339))="Medium","Medio","Bajo"))</f>
        <v>Medio</v>
      </c>
      <c r="N6339" s="29">
        <v>32.99</v>
      </c>
      <c r="O6339" s="32">
        <f t="shared" si="1"/>
        <v>32.99</v>
      </c>
      <c r="P6339" s="33">
        <f t="shared" si="2"/>
        <v>7.68</v>
      </c>
      <c r="Q6339" s="34">
        <f t="shared" si="3"/>
        <v>0.3754152824</v>
      </c>
      <c r="R6339" s="35" t="str">
        <f t="shared" si="4"/>
        <v>Bajo</v>
      </c>
      <c r="S6339" s="35" t="str">
        <f>IF(O6339="","",IF(O6339&gt;AVERAGE('Base de datos limpia'!$O$2:$O$8001),"Alto","Normal"))
</f>
        <v>Normal</v>
      </c>
      <c r="T6339" s="35" t="str">
        <f t="shared" si="5"/>
        <v>Gamer casual</v>
      </c>
      <c r="U6339" s="35"/>
    </row>
    <row r="6340">
      <c r="A6340" s="28">
        <v>6339.0</v>
      </c>
      <c r="B6340" s="28">
        <v>23.0</v>
      </c>
      <c r="C6340" s="28" t="str">
        <f>TRIM(PROPER('Base de datos cruda'!C6340))</f>
        <v>Female</v>
      </c>
      <c r="D6340" s="28">
        <v>7.04</v>
      </c>
      <c r="E6340" s="28">
        <v>4.83</v>
      </c>
      <c r="F6340" s="28">
        <v>7.72</v>
      </c>
      <c r="G6340" s="28">
        <v>60.75</v>
      </c>
      <c r="H6340" s="28" t="str">
        <f>TRIM(PROPER('Base de datos cruda'!H6340))</f>
        <v>Casual</v>
      </c>
      <c r="I6340" s="28">
        <v>3.09</v>
      </c>
      <c r="J6340" s="28">
        <v>11.66</v>
      </c>
      <c r="K6340" s="28">
        <v>225.05</v>
      </c>
      <c r="L6340" s="28">
        <f>IF('Base de datos cruda'!L6340&lt;0,,'Base de datos cruda'!L6340)</f>
        <v>14.08</v>
      </c>
      <c r="M6340" s="28" t="str">
        <f>IF(TRIM(PROPER('Base de datos cruda'!M6340))="High","Alto",IF(TRIM(PROPER('Base de datos cruda'!M6340))="Medium","Medio","Bajo"))</f>
        <v>Bajo</v>
      </c>
      <c r="N6340" s="29">
        <v>33.91</v>
      </c>
      <c r="O6340" s="32">
        <f t="shared" si="1"/>
        <v>33.91</v>
      </c>
      <c r="P6340" s="33">
        <f t="shared" si="2"/>
        <v>18.7</v>
      </c>
      <c r="Q6340" s="34">
        <f t="shared" si="3"/>
        <v>0.6860795455</v>
      </c>
      <c r="R6340" s="35" t="str">
        <f t="shared" si="4"/>
        <v>Bajo</v>
      </c>
      <c r="S6340" s="35" t="str">
        <f>IF(O6340="","",IF(O6340&gt;AVERAGE('Base de datos limpia'!$O$2:$O$8001),"Alto","Normal"))
</f>
        <v>Normal</v>
      </c>
      <c r="T6340" s="35" t="str">
        <f t="shared" si="5"/>
        <v>Gamer moderado</v>
      </c>
      <c r="U6340" s="35"/>
    </row>
    <row r="6341">
      <c r="A6341" s="28">
        <v>6340.0</v>
      </c>
      <c r="B6341" s="28">
        <v>17.0</v>
      </c>
      <c r="C6341" s="28" t="str">
        <f>TRIM(PROPER('Base de datos cruda'!C6341))</f>
        <v>Female</v>
      </c>
      <c r="D6341" s="28">
        <v>5.83</v>
      </c>
      <c r="E6341" s="28">
        <v>6.32</v>
      </c>
      <c r="F6341" s="28">
        <v>7.48</v>
      </c>
      <c r="G6341" s="28">
        <v>91.68</v>
      </c>
      <c r="H6341" s="28" t="str">
        <f>TRIM(PROPER('Base de datos cruda'!H6341))</f>
        <v>Casual</v>
      </c>
      <c r="I6341" s="28">
        <v>1.33</v>
      </c>
      <c r="J6341" s="28">
        <v>10.37</v>
      </c>
      <c r="K6341" s="28">
        <v>255.13</v>
      </c>
      <c r="L6341" s="28">
        <f>IF('Base de datos cruda'!L6341&lt;0,,'Base de datos cruda'!L6341)</f>
        <v>14.98</v>
      </c>
      <c r="M6341" s="28" t="str">
        <f>IF(TRIM(PROPER('Base de datos cruda'!M6341))="High","Alto",IF(TRIM(PROPER('Base de datos cruda'!M6341))="Medium","Medio","Bajo"))</f>
        <v>Bajo</v>
      </c>
      <c r="N6341" s="29">
        <v>54.06</v>
      </c>
      <c r="O6341" s="32">
        <f t="shared" si="1"/>
        <v>54.06</v>
      </c>
      <c r="P6341" s="33">
        <f t="shared" si="2"/>
        <v>16.2</v>
      </c>
      <c r="Q6341" s="34">
        <f t="shared" si="3"/>
        <v>1.084048027</v>
      </c>
      <c r="R6341" s="35" t="str">
        <f t="shared" si="4"/>
        <v>Medio</v>
      </c>
      <c r="S6341" s="35" t="str">
        <f>IF(O6341="","",IF(O6341&gt;AVERAGE('Base de datos limpia'!$O$2:$O$8001),"Alto","Normal"))
</f>
        <v>Normal</v>
      </c>
      <c r="T6341" s="35" t="str">
        <f t="shared" si="5"/>
        <v>Gamer intensivo</v>
      </c>
      <c r="U6341" s="35"/>
    </row>
    <row r="6342">
      <c r="A6342" s="28">
        <v>6341.0</v>
      </c>
      <c r="B6342" s="28">
        <v>24.0</v>
      </c>
      <c r="C6342" s="28" t="str">
        <f>TRIM(PROPER('Base de datos cruda'!C6342))</f>
        <v>Female</v>
      </c>
      <c r="D6342" s="28">
        <v>0.83</v>
      </c>
      <c r="E6342" s="28">
        <v>3.5</v>
      </c>
      <c r="F6342" s="28">
        <v>8.01</v>
      </c>
      <c r="G6342" s="28">
        <v>66.71</v>
      </c>
      <c r="H6342" s="28" t="str">
        <f>TRIM(PROPER('Base de datos cruda'!H6342))</f>
        <v>Fps</v>
      </c>
      <c r="I6342" s="28">
        <v>4.61</v>
      </c>
      <c r="J6342" s="28">
        <v>2.54</v>
      </c>
      <c r="K6342" s="28">
        <v>307.58</v>
      </c>
      <c r="L6342" s="28">
        <f>IF('Base de datos cruda'!L6342&lt;0,,'Base de datos cruda'!L6342)</f>
        <v>0.06</v>
      </c>
      <c r="M6342" s="28" t="str">
        <f>IF(TRIM(PROPER('Base de datos cruda'!M6342))="High","Alto",IF(TRIM(PROPER('Base de datos cruda'!M6342))="Medium","Medio","Bajo"))</f>
        <v>Medio</v>
      </c>
      <c r="N6342" s="29">
        <v>69.56</v>
      </c>
      <c r="O6342" s="32">
        <f t="shared" si="1"/>
        <v>69.56</v>
      </c>
      <c r="P6342" s="33">
        <f t="shared" si="2"/>
        <v>3.37</v>
      </c>
      <c r="Q6342" s="34">
        <f t="shared" si="3"/>
        <v>4.21686747</v>
      </c>
      <c r="R6342" s="35" t="str">
        <f t="shared" si="4"/>
        <v>Medio</v>
      </c>
      <c r="S6342" s="35" t="str">
        <f>IF(O6342="","",IF(O6342&gt;AVERAGE('Base de datos limpia'!$O$2:$O$8001),"Alto","Normal"))
</f>
        <v>Alto</v>
      </c>
      <c r="T6342" s="35" t="str">
        <f t="shared" si="5"/>
        <v>Gamer moderado</v>
      </c>
      <c r="U6342" s="35"/>
    </row>
    <row r="6343">
      <c r="A6343" s="28">
        <v>6342.0</v>
      </c>
      <c r="B6343" s="28">
        <v>24.0</v>
      </c>
      <c r="C6343" s="28" t="str">
        <f>TRIM(PROPER('Base de datos cruda'!C6343))</f>
        <v>Male</v>
      </c>
      <c r="D6343" s="28">
        <v>6.65</v>
      </c>
      <c r="E6343" s="28">
        <v>3.33</v>
      </c>
      <c r="F6343" s="28">
        <v>8.42</v>
      </c>
      <c r="G6343" s="28">
        <v>96.75</v>
      </c>
      <c r="H6343" s="28" t="str">
        <f>TRIM(PROPER('Base de datos cruda'!H6343))</f>
        <v>Casual</v>
      </c>
      <c r="I6343" s="28">
        <v>2.14</v>
      </c>
      <c r="J6343" s="28">
        <v>10.48</v>
      </c>
      <c r="K6343" s="28">
        <v>234.64</v>
      </c>
      <c r="L6343" s="28">
        <f>IF('Base de datos cruda'!L6343&lt;0,,'Base de datos cruda'!L6343)</f>
        <v>18.94</v>
      </c>
      <c r="M6343" s="28" t="str">
        <f>IF(TRIM(PROPER('Base de datos cruda'!M6343))="High","Alto",IF(TRIM(PROPER('Base de datos cruda'!M6343))="Medium","Medio","Bajo"))</f>
        <v>Bajo</v>
      </c>
      <c r="N6343" s="29">
        <v>53.4</v>
      </c>
      <c r="O6343" s="32">
        <f t="shared" si="1"/>
        <v>53.4</v>
      </c>
      <c r="P6343" s="33">
        <f t="shared" si="2"/>
        <v>17.13</v>
      </c>
      <c r="Q6343" s="34">
        <f t="shared" si="3"/>
        <v>0.5007518797</v>
      </c>
      <c r="R6343" s="35" t="str">
        <f t="shared" si="4"/>
        <v>Medio</v>
      </c>
      <c r="S6343" s="35" t="str">
        <f>IF(O6343="","",IF(O6343&gt;AVERAGE('Base de datos limpia'!$O$2:$O$8001),"Alto","Normal"))
</f>
        <v>Normal</v>
      </c>
      <c r="T6343" s="35" t="str">
        <f t="shared" si="5"/>
        <v>Gamer moderado</v>
      </c>
      <c r="U6343" s="35"/>
    </row>
    <row r="6344">
      <c r="A6344" s="28">
        <v>6343.0</v>
      </c>
      <c r="B6344" s="28">
        <v>21.0</v>
      </c>
      <c r="C6344" s="28" t="str">
        <f>TRIM(PROPER('Base de datos cruda'!C6344))</f>
        <v>Male</v>
      </c>
      <c r="D6344" s="28">
        <v>5.46</v>
      </c>
      <c r="E6344" s="28">
        <v>7.11</v>
      </c>
      <c r="F6344" s="28">
        <v>7.79</v>
      </c>
      <c r="G6344" s="28">
        <v>77.04</v>
      </c>
      <c r="H6344" s="28" t="str">
        <f>TRIM(PROPER('Base de datos cruda'!H6344))</f>
        <v>Fps</v>
      </c>
      <c r="I6344" s="28">
        <v>0.75</v>
      </c>
      <c r="J6344" s="28">
        <v>8.94</v>
      </c>
      <c r="K6344" s="28">
        <v>264.18</v>
      </c>
      <c r="L6344" s="28">
        <f>IF('Base de datos cruda'!L6344&lt;0,,'Base de datos cruda'!L6344)</f>
        <v>12.76</v>
      </c>
      <c r="M6344" s="28" t="str">
        <f>IF(TRIM(PROPER('Base de datos cruda'!M6344))="High","Alto",IF(TRIM(PROPER('Base de datos cruda'!M6344))="Medium","Medio","Bajo"))</f>
        <v>Bajo</v>
      </c>
      <c r="N6344" s="29">
        <v>84.6940621234458</v>
      </c>
      <c r="O6344" s="32">
        <f t="shared" si="1"/>
        <v>84.69406212</v>
      </c>
      <c r="P6344" s="33">
        <f t="shared" si="2"/>
        <v>14.4</v>
      </c>
      <c r="Q6344" s="34">
        <f t="shared" si="3"/>
        <v>1.302197802</v>
      </c>
      <c r="R6344" s="35" t="str">
        <f t="shared" si="4"/>
        <v>Alto</v>
      </c>
      <c r="S6344" s="35" t="str">
        <f>IF(O6344="","",IF(O6344&gt;AVERAGE('Base de datos limpia'!$O$2:$O$8001),"Alto","Normal"))
</f>
        <v>Alto</v>
      </c>
      <c r="T6344" s="35" t="str">
        <f t="shared" si="5"/>
        <v>Gamer intensivo</v>
      </c>
      <c r="U6344" s="35"/>
    </row>
    <row r="6345">
      <c r="A6345" s="28">
        <v>6344.0</v>
      </c>
      <c r="B6345" s="28">
        <v>19.0</v>
      </c>
      <c r="C6345" s="28" t="str">
        <f>TRIM(PROPER('Base de datos cruda'!C6345))</f>
        <v>Female</v>
      </c>
      <c r="D6345" s="28">
        <v>0.26</v>
      </c>
      <c r="E6345" s="28">
        <v>6.42</v>
      </c>
      <c r="F6345" s="28">
        <v>8.22</v>
      </c>
      <c r="G6345" s="28">
        <v>94.95</v>
      </c>
      <c r="H6345" s="28" t="str">
        <f>TRIM(PROPER('Base de datos cruda'!H6345))</f>
        <v>Rpg</v>
      </c>
      <c r="I6345" s="28">
        <v>0.71</v>
      </c>
      <c r="J6345" s="28">
        <v>4.23</v>
      </c>
      <c r="K6345" s="28">
        <v>307.54</v>
      </c>
      <c r="L6345" s="28">
        <f>IF('Base de datos cruda'!L6345&lt;0,,'Base de datos cruda'!L6345)</f>
        <v>0.79</v>
      </c>
      <c r="M6345" s="28" t="str">
        <f>IF(TRIM(PROPER('Base de datos cruda'!M6345))="High","Alto",IF(TRIM(PROPER('Base de datos cruda'!M6345))="Medium","Medio","Bajo"))</f>
        <v>Medio</v>
      </c>
      <c r="N6345" s="29">
        <v>95.87</v>
      </c>
      <c r="O6345" s="32">
        <f t="shared" si="1"/>
        <v>95.87</v>
      </c>
      <c r="P6345" s="33">
        <f t="shared" si="2"/>
        <v>4.49</v>
      </c>
      <c r="Q6345" s="34">
        <f t="shared" si="3"/>
        <v>24.69230769</v>
      </c>
      <c r="R6345" s="35" t="str">
        <f t="shared" si="4"/>
        <v>Alto</v>
      </c>
      <c r="S6345" s="35" t="str">
        <f>IF(O6345="","",IF(O6345&gt;AVERAGE('Base de datos limpia'!$O$2:$O$8001),"Alto","Normal"))
</f>
        <v>Alto</v>
      </c>
      <c r="T6345" s="35" t="str">
        <f t="shared" si="5"/>
        <v>Gamer intensivo</v>
      </c>
      <c r="U6345" s="35"/>
    </row>
    <row r="6346">
      <c r="A6346" s="28">
        <v>6345.0</v>
      </c>
      <c r="B6346" s="28">
        <v>19.0</v>
      </c>
      <c r="C6346" s="28" t="str">
        <f>TRIM(PROPER('Base de datos cruda'!C6346))</f>
        <v>Male</v>
      </c>
      <c r="D6346" s="28">
        <v>1.07</v>
      </c>
      <c r="E6346" s="28">
        <v>2.5</v>
      </c>
      <c r="F6346" s="28">
        <v>5.73</v>
      </c>
      <c r="G6346" s="28">
        <v>76.71</v>
      </c>
      <c r="H6346" s="28" t="str">
        <f>TRIM(PROPER('Base de datos cruda'!H6346))</f>
        <v>Fps</v>
      </c>
      <c r="I6346" s="28">
        <v>3.25</v>
      </c>
      <c r="J6346" s="28">
        <v>6.76</v>
      </c>
      <c r="K6346" s="28">
        <v>304.45</v>
      </c>
      <c r="L6346" s="28">
        <f>IF('Base de datos cruda'!L6346&lt;0,,'Base de datos cruda'!L6346)</f>
        <v>5.09</v>
      </c>
      <c r="M6346" s="28" t="str">
        <f>IF(TRIM(PROPER('Base de datos cruda'!M6346))="High","Alto",IF(TRIM(PROPER('Base de datos cruda'!M6346))="Medium","Medio","Bajo"))</f>
        <v>Medio</v>
      </c>
      <c r="N6346" s="29">
        <v>68.28</v>
      </c>
      <c r="O6346" s="32">
        <f t="shared" si="1"/>
        <v>68.28</v>
      </c>
      <c r="P6346" s="33">
        <f t="shared" si="2"/>
        <v>7.83</v>
      </c>
      <c r="Q6346" s="34">
        <f t="shared" si="3"/>
        <v>2.336448598</v>
      </c>
      <c r="R6346" s="35" t="str">
        <f t="shared" si="4"/>
        <v>Medio</v>
      </c>
      <c r="S6346" s="35" t="str">
        <f>IF(O6346="","",IF(O6346&gt;AVERAGE('Base de datos limpia'!$O$2:$O$8001),"Alto","Normal"))
</f>
        <v>Alto</v>
      </c>
      <c r="T6346" s="35" t="str">
        <f t="shared" si="5"/>
        <v>Gamer casual</v>
      </c>
      <c r="U6346" s="35"/>
    </row>
    <row r="6347">
      <c r="A6347" s="28">
        <v>6346.0</v>
      </c>
      <c r="B6347" s="28">
        <v>21.0</v>
      </c>
      <c r="C6347" s="28" t="str">
        <f>TRIM(PROPER('Base de datos cruda'!C6347))</f>
        <v>Male</v>
      </c>
      <c r="D6347" s="28">
        <v>5.09</v>
      </c>
      <c r="E6347" s="28">
        <v>8.96</v>
      </c>
      <c r="F6347" s="28">
        <v>5.72</v>
      </c>
      <c r="G6347" s="28">
        <v>81.21</v>
      </c>
      <c r="H6347" s="28" t="str">
        <f>TRIM(PROPER('Base de datos cruda'!H6347))</f>
        <v>Fps</v>
      </c>
      <c r="I6347" s="28">
        <v>1.83</v>
      </c>
      <c r="J6347" s="28">
        <v>6.49</v>
      </c>
      <c r="K6347" s="28">
        <v>248.26</v>
      </c>
      <c r="L6347" s="28">
        <f>IF('Base de datos cruda'!L6347&lt;0,,'Base de datos cruda'!L6347)</f>
        <v>11.22</v>
      </c>
      <c r="M6347" s="28" t="str">
        <f>IF(TRIM(PROPER('Base de datos cruda'!M6347))="High","Alto",IF(TRIM(PROPER('Base de datos cruda'!M6347))="Medium","Medio","Bajo"))</f>
        <v>Alto</v>
      </c>
      <c r="N6347" s="29">
        <v>96.9558842575859</v>
      </c>
      <c r="O6347" s="32">
        <f t="shared" si="1"/>
        <v>96.95588426</v>
      </c>
      <c r="P6347" s="33">
        <f t="shared" si="2"/>
        <v>11.58</v>
      </c>
      <c r="Q6347" s="34">
        <f t="shared" si="3"/>
        <v>1.760314342</v>
      </c>
      <c r="R6347" s="35" t="str">
        <f t="shared" si="4"/>
        <v>Alto</v>
      </c>
      <c r="S6347" s="35" t="str">
        <f>IF(O6347="","",IF(O6347&gt;AVERAGE('Base de datos limpia'!$O$2:$O$8001),"Alto","Normal"))
</f>
        <v>Alto</v>
      </c>
      <c r="T6347" s="35" t="str">
        <f t="shared" si="5"/>
        <v>Gamer intensivo</v>
      </c>
      <c r="U6347" s="35"/>
    </row>
    <row r="6348">
      <c r="A6348" s="28">
        <v>6347.0</v>
      </c>
      <c r="B6348" s="28">
        <v>20.0</v>
      </c>
      <c r="C6348" s="28" t="str">
        <f>TRIM(PROPER('Base de datos cruda'!C6348))</f>
        <v>Other</v>
      </c>
      <c r="D6348" s="28">
        <v>5.3</v>
      </c>
      <c r="E6348" s="28">
        <v>7.12</v>
      </c>
      <c r="F6348" s="28">
        <v>8.72</v>
      </c>
      <c r="G6348" s="28">
        <v>72.66</v>
      </c>
      <c r="H6348" s="28" t="str">
        <f>TRIM(PROPER('Base de datos cruda'!H6348))</f>
        <v>Fps</v>
      </c>
      <c r="I6348" s="28">
        <v>1.82</v>
      </c>
      <c r="J6348" s="28">
        <v>10.4</v>
      </c>
      <c r="K6348" s="28">
        <v>252.38</v>
      </c>
      <c r="L6348" s="28">
        <f>IF('Base de datos cruda'!L6348&lt;0,,'Base de datos cruda'!L6348)</f>
        <v>14.57</v>
      </c>
      <c r="M6348" s="28" t="str">
        <f>IF(TRIM(PROPER('Base de datos cruda'!M6348))="High","Alto",IF(TRIM(PROPER('Base de datos cruda'!M6348))="Medium","Medio","Bajo"))</f>
        <v>Bajo</v>
      </c>
      <c r="N6348" s="29">
        <v>79.9237979380702</v>
      </c>
      <c r="O6348" s="32">
        <f t="shared" si="1"/>
        <v>79.92379794</v>
      </c>
      <c r="P6348" s="33">
        <f t="shared" si="2"/>
        <v>15.7</v>
      </c>
      <c r="Q6348" s="34">
        <f t="shared" si="3"/>
        <v>1.343396226</v>
      </c>
      <c r="R6348" s="35" t="str">
        <f t="shared" si="4"/>
        <v>Alto</v>
      </c>
      <c r="S6348" s="35" t="str">
        <f>IF(O6348="","",IF(O6348&gt;AVERAGE('Base de datos limpia'!$O$2:$O$8001),"Alto","Normal"))
</f>
        <v>Alto</v>
      </c>
      <c r="T6348" s="35" t="str">
        <f t="shared" si="5"/>
        <v>Gamer intensivo</v>
      </c>
      <c r="U6348" s="35"/>
    </row>
    <row r="6349">
      <c r="A6349" s="28">
        <v>6348.0</v>
      </c>
      <c r="B6349" s="28">
        <v>21.0</v>
      </c>
      <c r="C6349" s="28" t="str">
        <f>TRIM(PROPER('Base de datos cruda'!C6349))</f>
        <v>Male</v>
      </c>
      <c r="D6349" s="28">
        <v>5.97</v>
      </c>
      <c r="E6349" s="28">
        <v>4.26</v>
      </c>
      <c r="F6349" s="28">
        <v>8.57</v>
      </c>
      <c r="G6349" s="28">
        <v>86.32</v>
      </c>
      <c r="H6349" s="28" t="str">
        <f>TRIM(PROPER('Base de datos cruda'!H6349))</f>
        <v>Fps</v>
      </c>
      <c r="I6349" s="28">
        <v>3.06</v>
      </c>
      <c r="J6349" s="28">
        <v>11.28</v>
      </c>
      <c r="K6349" s="28">
        <v>272.29</v>
      </c>
      <c r="L6349" s="28">
        <f>IF('Base de datos cruda'!L6349&lt;0,,'Base de datos cruda'!L6349)</f>
        <v>10.82</v>
      </c>
      <c r="M6349" s="28" t="str">
        <f>IF(TRIM(PROPER('Base de datos cruda'!M6349))="High","Alto",IF(TRIM(PROPER('Base de datos cruda'!M6349))="Medium","Medio","Bajo"))</f>
        <v>Bajo</v>
      </c>
      <c r="N6349" s="29">
        <v>56.3</v>
      </c>
      <c r="O6349" s="32">
        <f t="shared" si="1"/>
        <v>56.3</v>
      </c>
      <c r="P6349" s="33">
        <f t="shared" si="2"/>
        <v>17.25</v>
      </c>
      <c r="Q6349" s="34">
        <f t="shared" si="3"/>
        <v>0.7135678392</v>
      </c>
      <c r="R6349" s="35" t="str">
        <f t="shared" si="4"/>
        <v>Medio</v>
      </c>
      <c r="S6349" s="35" t="str">
        <f>IF(O6349="","",IF(O6349&gt;AVERAGE('Base de datos limpia'!$O$2:$O$8001),"Alto","Normal"))
</f>
        <v>Normal</v>
      </c>
      <c r="T6349" s="35" t="str">
        <f t="shared" si="5"/>
        <v>Gamer moderado</v>
      </c>
      <c r="U6349" s="35"/>
    </row>
    <row r="6350">
      <c r="A6350" s="28">
        <v>6349.0</v>
      </c>
      <c r="B6350" s="28">
        <v>22.0</v>
      </c>
      <c r="C6350" s="28" t="str">
        <f>TRIM(PROPER('Base de datos cruda'!C6350))</f>
        <v>Other</v>
      </c>
      <c r="D6350" s="28">
        <v>5.76</v>
      </c>
      <c r="E6350" s="28">
        <v>7.15</v>
      </c>
      <c r="F6350" s="28">
        <v>6.74</v>
      </c>
      <c r="G6350" s="28">
        <v>72.73</v>
      </c>
      <c r="H6350" s="28" t="str">
        <f>TRIM(PROPER('Base de datos cruda'!H6350))</f>
        <v>Casual</v>
      </c>
      <c r="I6350" s="28">
        <v>1.11</v>
      </c>
      <c r="J6350" s="28">
        <v>7.39</v>
      </c>
      <c r="K6350" s="28">
        <v>243.23</v>
      </c>
      <c r="L6350" s="28">
        <f>IF('Base de datos cruda'!L6350&lt;0,,'Base de datos cruda'!L6350)</f>
        <v>10.94</v>
      </c>
      <c r="M6350" s="28" t="str">
        <f>IF(TRIM(PROPER('Base de datos cruda'!M6350))="High","Alto",IF(TRIM(PROPER('Base de datos cruda'!M6350))="Medium","Medio","Bajo"))</f>
        <v>Bajo</v>
      </c>
      <c r="N6350" s="29">
        <v>72.8141325919697</v>
      </c>
      <c r="O6350" s="32">
        <f t="shared" si="1"/>
        <v>72.81413259</v>
      </c>
      <c r="P6350" s="33">
        <f t="shared" si="2"/>
        <v>13.15</v>
      </c>
      <c r="Q6350" s="34">
        <f t="shared" si="3"/>
        <v>1.241319444</v>
      </c>
      <c r="R6350" s="35" t="str">
        <f t="shared" si="4"/>
        <v>Alto</v>
      </c>
      <c r="S6350" s="35" t="str">
        <f>IF(O6350="","",IF(O6350&gt;AVERAGE('Base de datos limpia'!$O$2:$O$8001),"Alto","Normal"))
</f>
        <v>Alto</v>
      </c>
      <c r="T6350" s="35" t="str">
        <f t="shared" si="5"/>
        <v>Gamer intensivo</v>
      </c>
      <c r="U6350" s="35"/>
    </row>
    <row r="6351">
      <c r="A6351" s="28">
        <v>6350.0</v>
      </c>
      <c r="B6351" s="28">
        <v>22.0</v>
      </c>
      <c r="C6351" s="28" t="str">
        <f>TRIM(PROPER('Base de datos cruda'!C6351))</f>
        <v>Male</v>
      </c>
      <c r="D6351" s="28">
        <v>5.28</v>
      </c>
      <c r="E6351" s="28">
        <v>2.01</v>
      </c>
      <c r="F6351" s="28">
        <v>5.83</v>
      </c>
      <c r="G6351" s="28">
        <v>68.93</v>
      </c>
      <c r="H6351" s="28" t="str">
        <f>TRIM(PROPER('Base de datos cruda'!H6351))</f>
        <v>Rpg</v>
      </c>
      <c r="I6351" s="28">
        <v>0.73</v>
      </c>
      <c r="J6351" s="28">
        <v>9.56</v>
      </c>
      <c r="K6351" s="28">
        <v>255.13</v>
      </c>
      <c r="L6351" s="28">
        <f>IF('Base de datos cruda'!L6351&lt;0,,'Base de datos cruda'!L6351)</f>
        <v>13.66</v>
      </c>
      <c r="M6351" s="28" t="str">
        <f>IF(TRIM(PROPER('Base de datos cruda'!M6351))="High","Alto",IF(TRIM(PROPER('Base de datos cruda'!M6351))="Medium","Medio","Bajo"))</f>
        <v>Bajo</v>
      </c>
      <c r="N6351" s="29">
        <v>32.02</v>
      </c>
      <c r="O6351" s="32">
        <f t="shared" si="1"/>
        <v>32.02</v>
      </c>
      <c r="P6351" s="33">
        <f t="shared" si="2"/>
        <v>14.84</v>
      </c>
      <c r="Q6351" s="34">
        <f t="shared" si="3"/>
        <v>0.3806818182</v>
      </c>
      <c r="R6351" s="35" t="str">
        <f t="shared" si="4"/>
        <v>Bajo</v>
      </c>
      <c r="S6351" s="35" t="str">
        <f>IF(O6351="","",IF(O6351&gt;AVERAGE('Base de datos limpia'!$O$2:$O$8001),"Alto","Normal"))
</f>
        <v>Normal</v>
      </c>
      <c r="T6351" s="35" t="str">
        <f t="shared" si="5"/>
        <v>Gamer casual</v>
      </c>
      <c r="U6351" s="35"/>
    </row>
    <row r="6352">
      <c r="A6352" s="28">
        <v>6351.0</v>
      </c>
      <c r="B6352" s="28">
        <v>24.0</v>
      </c>
      <c r="C6352" s="28" t="str">
        <f>TRIM(PROPER('Base de datos cruda'!C6352))</f>
        <v>Male</v>
      </c>
      <c r="D6352" s="28">
        <v>6.13</v>
      </c>
      <c r="E6352" s="28">
        <v>5.21</v>
      </c>
      <c r="F6352" s="28">
        <v>8.33</v>
      </c>
      <c r="G6352" s="28">
        <v>63.24</v>
      </c>
      <c r="H6352" s="28" t="str">
        <f>TRIM(PROPER('Base de datos cruda'!H6352))</f>
        <v>Fps</v>
      </c>
      <c r="I6352" s="28">
        <v>3.29</v>
      </c>
      <c r="J6352" s="28">
        <v>10.64</v>
      </c>
      <c r="K6352" s="28">
        <v>260.36</v>
      </c>
      <c r="L6352" s="28">
        <f>IF('Base de datos cruda'!L6352&lt;0,,'Base de datos cruda'!L6352)</f>
        <v>16.07</v>
      </c>
      <c r="M6352" s="28" t="str">
        <f>IF(TRIM(PROPER('Base de datos cruda'!M6352))="High","Alto",IF(TRIM(PROPER('Base de datos cruda'!M6352))="Medium","Medio","Bajo"))</f>
        <v>Bajo</v>
      </c>
      <c r="N6352" s="29">
        <v>50.92</v>
      </c>
      <c r="O6352" s="32">
        <f t="shared" si="1"/>
        <v>50.92</v>
      </c>
      <c r="P6352" s="33">
        <f t="shared" si="2"/>
        <v>16.77</v>
      </c>
      <c r="Q6352" s="34">
        <f t="shared" si="3"/>
        <v>0.8499184339</v>
      </c>
      <c r="R6352" s="35" t="str">
        <f t="shared" si="4"/>
        <v>Medio</v>
      </c>
      <c r="S6352" s="35" t="str">
        <f>IF(O6352="","",IF(O6352&gt;AVERAGE('Base de datos limpia'!$O$2:$O$8001),"Alto","Normal"))
</f>
        <v>Normal</v>
      </c>
      <c r="T6352" s="35" t="str">
        <f t="shared" si="5"/>
        <v>Gamer moderado</v>
      </c>
      <c r="U6352" s="35"/>
    </row>
    <row r="6353">
      <c r="A6353" s="28">
        <v>6352.0</v>
      </c>
      <c r="B6353" s="28">
        <v>23.0</v>
      </c>
      <c r="C6353" s="28" t="str">
        <f>TRIM(PROPER('Base de datos cruda'!C6353))</f>
        <v>Female</v>
      </c>
      <c r="D6353" s="28">
        <v>4.6</v>
      </c>
      <c r="E6353" s="28">
        <v>2.52</v>
      </c>
      <c r="F6353" s="28">
        <v>5.62</v>
      </c>
      <c r="G6353" s="28">
        <v>62.31</v>
      </c>
      <c r="H6353" s="28" t="str">
        <f>TRIM(PROPER('Base de datos cruda'!H6353))</f>
        <v>Rpg</v>
      </c>
      <c r="I6353" s="28">
        <v>0.03</v>
      </c>
      <c r="J6353" s="28">
        <v>8.34</v>
      </c>
      <c r="K6353" s="28">
        <v>269.19</v>
      </c>
      <c r="L6353" s="28">
        <f>IF('Base de datos cruda'!L6353&lt;0,,'Base de datos cruda'!L6353)</f>
        <v>17.61</v>
      </c>
      <c r="M6353" s="28" t="str">
        <f>IF(TRIM(PROPER('Base de datos cruda'!M6353))="High","Alto",IF(TRIM(PROPER('Base de datos cruda'!M6353))="Medium","Medio","Bajo"))</f>
        <v>Medio</v>
      </c>
      <c r="N6353" s="29">
        <v>50.52</v>
      </c>
      <c r="O6353" s="32">
        <f t="shared" si="1"/>
        <v>50.52</v>
      </c>
      <c r="P6353" s="33">
        <f t="shared" si="2"/>
        <v>12.94</v>
      </c>
      <c r="Q6353" s="34">
        <f t="shared" si="3"/>
        <v>0.547826087</v>
      </c>
      <c r="R6353" s="35" t="str">
        <f t="shared" si="4"/>
        <v>Medio</v>
      </c>
      <c r="S6353" s="35" t="str">
        <f>IF(O6353="","",IF(O6353&gt;AVERAGE('Base de datos limpia'!$O$2:$O$8001),"Alto","Normal"))
</f>
        <v>Normal</v>
      </c>
      <c r="T6353" s="35" t="str">
        <f t="shared" si="5"/>
        <v>Gamer casual</v>
      </c>
      <c r="U6353" s="35"/>
    </row>
    <row r="6354">
      <c r="A6354" s="28">
        <v>6353.0</v>
      </c>
      <c r="B6354" s="28">
        <v>21.0</v>
      </c>
      <c r="C6354" s="28" t="str">
        <f>TRIM(PROPER('Base de datos cruda'!C6354))</f>
        <v>Female</v>
      </c>
      <c r="D6354" s="28">
        <v>2.09</v>
      </c>
      <c r="E6354" s="28">
        <v>1.37</v>
      </c>
      <c r="F6354" s="28">
        <v>4.77</v>
      </c>
      <c r="G6354" s="28">
        <v>72.24</v>
      </c>
      <c r="H6354" s="28" t="str">
        <f>TRIM(PROPER('Base de datos cruda'!H6354))</f>
        <v>Rpg</v>
      </c>
      <c r="I6354" s="28">
        <v>4.54</v>
      </c>
      <c r="J6354" s="28">
        <v>5.6</v>
      </c>
      <c r="K6354" s="28">
        <v>293.53</v>
      </c>
      <c r="L6354" s="28">
        <f>IF('Base de datos cruda'!L6354&lt;0,,'Base de datos cruda'!L6354)</f>
        <v>8.69</v>
      </c>
      <c r="M6354" s="28" t="str">
        <f>IF(TRIM(PROPER('Base de datos cruda'!M6354))="High","Alto",IF(TRIM(PROPER('Base de datos cruda'!M6354))="Medium","Medio","Bajo"))</f>
        <v>Medio</v>
      </c>
      <c r="N6354" s="29">
        <v>50.0102454880189</v>
      </c>
      <c r="O6354" s="32">
        <f t="shared" si="1"/>
        <v>50.01024549</v>
      </c>
      <c r="P6354" s="33">
        <f t="shared" si="2"/>
        <v>7.69</v>
      </c>
      <c r="Q6354" s="34">
        <f t="shared" si="3"/>
        <v>0.6555023923</v>
      </c>
      <c r="R6354" s="35" t="str">
        <f t="shared" si="4"/>
        <v>Medio</v>
      </c>
      <c r="S6354" s="35" t="str">
        <f>IF(O6354="","",IF(O6354&gt;AVERAGE('Base de datos limpia'!$O$2:$O$8001),"Alto","Normal"))
</f>
        <v>Normal</v>
      </c>
      <c r="T6354" s="35" t="str">
        <f t="shared" si="5"/>
        <v>Gamer casual</v>
      </c>
      <c r="U6354" s="35"/>
    </row>
    <row r="6355">
      <c r="A6355" s="28">
        <v>6354.0</v>
      </c>
      <c r="B6355" s="28">
        <v>21.0</v>
      </c>
      <c r="C6355" s="28" t="str">
        <f>TRIM(PROPER('Base de datos cruda'!C6355))</f>
        <v>Female</v>
      </c>
      <c r="D6355" s="28">
        <v>7.3</v>
      </c>
      <c r="E6355" s="28">
        <v>4.04</v>
      </c>
      <c r="F6355" s="28">
        <v>7.2</v>
      </c>
      <c r="G6355" s="28">
        <v>89.46</v>
      </c>
      <c r="H6355" s="28" t="str">
        <f>TRIM(PROPER('Base de datos cruda'!H6355))</f>
        <v>Casual</v>
      </c>
      <c r="I6355" s="28">
        <v>0.91</v>
      </c>
      <c r="J6355" s="28">
        <v>9.89</v>
      </c>
      <c r="K6355" s="28">
        <v>225.47</v>
      </c>
      <c r="L6355" s="28">
        <f>IF('Base de datos cruda'!L6355&lt;0,,'Base de datos cruda'!L6355)</f>
        <v>14.52</v>
      </c>
      <c r="M6355" s="28" t="str">
        <f>IF(TRIM(PROPER('Base de datos cruda'!M6355))="High","Alto",IF(TRIM(PROPER('Base de datos cruda'!M6355))="Medium","Medio","Bajo"))</f>
        <v>Bajo</v>
      </c>
      <c r="N6355" s="29">
        <v>41.93</v>
      </c>
      <c r="O6355" s="32">
        <f t="shared" si="1"/>
        <v>41.93</v>
      </c>
      <c r="P6355" s="33">
        <f t="shared" si="2"/>
        <v>17.19</v>
      </c>
      <c r="Q6355" s="34">
        <f t="shared" si="3"/>
        <v>0.5534246575</v>
      </c>
      <c r="R6355" s="35" t="str">
        <f t="shared" si="4"/>
        <v>Bajo</v>
      </c>
      <c r="S6355" s="35" t="str">
        <f>IF(O6355="","",IF(O6355&gt;AVERAGE('Base de datos limpia'!$O$2:$O$8001),"Alto","Normal"))
</f>
        <v>Normal</v>
      </c>
      <c r="T6355" s="35" t="str">
        <f t="shared" si="5"/>
        <v>Gamer moderado</v>
      </c>
      <c r="U6355" s="35"/>
    </row>
    <row r="6356">
      <c r="A6356" s="28">
        <v>6355.0</v>
      </c>
      <c r="B6356" s="28">
        <v>20.0</v>
      </c>
      <c r="C6356" s="28" t="str">
        <f>TRIM(PROPER('Base de datos cruda'!C6356))</f>
        <v>Female</v>
      </c>
      <c r="D6356" s="28">
        <v>0.15</v>
      </c>
      <c r="E6356" s="28">
        <v>2.36</v>
      </c>
      <c r="F6356" s="28">
        <v>4.21</v>
      </c>
      <c r="G6356" s="28">
        <v>68.22</v>
      </c>
      <c r="H6356" s="28" t="str">
        <f>TRIM(PROPER('Base de datos cruda'!H6356))</f>
        <v>Rpg</v>
      </c>
      <c r="I6356" s="28">
        <v>2.24</v>
      </c>
      <c r="J6356" s="28">
        <v>4.6</v>
      </c>
      <c r="K6356" s="28">
        <v>324.94</v>
      </c>
      <c r="L6356" s="28">
        <f>IF('Base de datos cruda'!L6356&lt;0,,'Base de datos cruda'!L6356)</f>
        <v>6.07</v>
      </c>
      <c r="M6356" s="28" t="str">
        <f>IF(TRIM(PROPER('Base de datos cruda'!M6356))="High","Alto",IF(TRIM(PROPER('Base de datos cruda'!M6356))="Medium","Medio","Bajo"))</f>
        <v>Medio</v>
      </c>
      <c r="N6356" s="29">
        <v>52.19</v>
      </c>
      <c r="O6356" s="32">
        <f t="shared" si="1"/>
        <v>52.19</v>
      </c>
      <c r="P6356" s="33">
        <f t="shared" si="2"/>
        <v>4.75</v>
      </c>
      <c r="Q6356" s="34">
        <f t="shared" si="3"/>
        <v>15.73333333</v>
      </c>
      <c r="R6356" s="35" t="str">
        <f t="shared" si="4"/>
        <v>Medio</v>
      </c>
      <c r="S6356" s="35" t="str">
        <f>IF(O6356="","",IF(O6356&gt;AVERAGE('Base de datos limpia'!$O$2:$O$8001),"Alto","Normal"))
</f>
        <v>Normal</v>
      </c>
      <c r="T6356" s="35" t="str">
        <f t="shared" si="5"/>
        <v>Gamer casual</v>
      </c>
      <c r="U6356" s="35"/>
    </row>
    <row r="6357">
      <c r="A6357" s="28">
        <v>6356.0</v>
      </c>
      <c r="B6357" s="28">
        <v>16.0</v>
      </c>
      <c r="C6357" s="28" t="str">
        <f>TRIM(PROPER('Base de datos cruda'!C6357))</f>
        <v>Female</v>
      </c>
      <c r="D6357" s="28">
        <v>2.93</v>
      </c>
      <c r="E6357" s="28">
        <v>6.7</v>
      </c>
      <c r="F6357" s="28">
        <v>5.9</v>
      </c>
      <c r="G6357" s="28">
        <v>71.97</v>
      </c>
      <c r="H6357" s="28" t="str">
        <f>TRIM(PROPER('Base de datos cruda'!H6357))</f>
        <v>Casual</v>
      </c>
      <c r="I6357" s="28">
        <v>1.06</v>
      </c>
      <c r="J6357" s="28">
        <v>5.36</v>
      </c>
      <c r="K6357" s="28">
        <v>281.6</v>
      </c>
      <c r="L6357" s="28">
        <f>IF('Base de datos cruda'!L6357&lt;0,,'Base de datos cruda'!L6357)</f>
        <v>8.23</v>
      </c>
      <c r="M6357" s="28" t="str">
        <f>IF(TRIM(PROPER('Base de datos cruda'!M6357))="High","Alto",IF(TRIM(PROPER('Base de datos cruda'!M6357))="Medium","Medio","Bajo"))</f>
        <v>Medio</v>
      </c>
      <c r="N6357" s="29">
        <v>78.3097187196873</v>
      </c>
      <c r="O6357" s="32">
        <f t="shared" si="1"/>
        <v>78.30971872</v>
      </c>
      <c r="P6357" s="33">
        <f t="shared" si="2"/>
        <v>8.29</v>
      </c>
      <c r="Q6357" s="34">
        <f t="shared" si="3"/>
        <v>2.28668942</v>
      </c>
      <c r="R6357" s="35" t="str">
        <f t="shared" si="4"/>
        <v>Alto</v>
      </c>
      <c r="S6357" s="35" t="str">
        <f>IF(O6357="","",IF(O6357&gt;AVERAGE('Base de datos limpia'!$O$2:$O$8001),"Alto","Normal"))
</f>
        <v>Alto</v>
      </c>
      <c r="T6357" s="35" t="str">
        <f t="shared" si="5"/>
        <v>Gamer intensivo</v>
      </c>
      <c r="U6357" s="35"/>
    </row>
    <row r="6358">
      <c r="A6358" s="28">
        <v>6357.0</v>
      </c>
      <c r="B6358" s="28">
        <v>24.0</v>
      </c>
      <c r="C6358" s="28" t="str">
        <f>TRIM(PROPER('Base de datos cruda'!C6358))</f>
        <v>Male</v>
      </c>
      <c r="D6358" s="28">
        <v>5.83</v>
      </c>
      <c r="E6358" s="28">
        <v>7.07</v>
      </c>
      <c r="F6358" s="28">
        <v>8.04</v>
      </c>
      <c r="G6358" s="28">
        <v>96.21</v>
      </c>
      <c r="H6358" s="28" t="str">
        <f>TRIM(PROPER('Base de datos cruda'!H6358))</f>
        <v>Fps</v>
      </c>
      <c r="I6358" s="28">
        <v>1.09</v>
      </c>
      <c r="J6358" s="28">
        <v>9.13</v>
      </c>
      <c r="K6358" s="28">
        <v>271.79</v>
      </c>
      <c r="L6358" s="28">
        <f>IF('Base de datos cruda'!L6358&lt;0,,'Base de datos cruda'!L6358)</f>
        <v>16.04</v>
      </c>
      <c r="M6358" s="28" t="str">
        <f>IF(TRIM(PROPER('Base de datos cruda'!M6358))="High","Alto",IF(TRIM(PROPER('Base de datos cruda'!M6358))="Medium","Medio","Bajo"))</f>
        <v>Bajo</v>
      </c>
      <c r="N6358" s="29">
        <v>90.6042830436516</v>
      </c>
      <c r="O6358" s="32">
        <f t="shared" si="1"/>
        <v>90.60428304</v>
      </c>
      <c r="P6358" s="33">
        <f t="shared" si="2"/>
        <v>14.96</v>
      </c>
      <c r="Q6358" s="34">
        <f t="shared" si="3"/>
        <v>1.212692967</v>
      </c>
      <c r="R6358" s="35" t="str">
        <f t="shared" si="4"/>
        <v>Alto</v>
      </c>
      <c r="S6358" s="35" t="str">
        <f>IF(O6358="","",IF(O6358&gt;AVERAGE('Base de datos limpia'!$O$2:$O$8001),"Alto","Normal"))
</f>
        <v>Alto</v>
      </c>
      <c r="T6358" s="35" t="str">
        <f t="shared" si="5"/>
        <v>Gamer intensivo</v>
      </c>
      <c r="U6358" s="35"/>
    </row>
    <row r="6359">
      <c r="A6359" s="28">
        <v>6358.0</v>
      </c>
      <c r="B6359" s="28">
        <v>24.0</v>
      </c>
      <c r="C6359" s="28" t="str">
        <f>TRIM(PROPER('Base de datos cruda'!C6359))</f>
        <v>Male</v>
      </c>
      <c r="D6359" s="28">
        <v>3.42</v>
      </c>
      <c r="E6359" s="28">
        <v>2.34</v>
      </c>
      <c r="F6359" s="28">
        <v>5.48</v>
      </c>
      <c r="G6359" s="28">
        <v>85.57</v>
      </c>
      <c r="H6359" s="28" t="str">
        <f>TRIM(PROPER('Base de datos cruda'!H6359))</f>
        <v>Fps</v>
      </c>
      <c r="I6359" s="28">
        <v>4.18</v>
      </c>
      <c r="J6359" s="28">
        <v>8.71</v>
      </c>
      <c r="K6359" s="28">
        <v>276.13</v>
      </c>
      <c r="L6359" s="28">
        <f>IF('Base de datos cruda'!L6359&lt;0,,'Base de datos cruda'!L6359)</f>
        <v>10.42</v>
      </c>
      <c r="M6359" s="28" t="str">
        <f>IF(TRIM(PROPER('Base de datos cruda'!M6359))="High","Alto",IF(TRIM(PROPER('Base de datos cruda'!M6359))="Medium","Medio","Bajo"))</f>
        <v>Medio</v>
      </c>
      <c r="N6359" s="29">
        <v>41.62</v>
      </c>
      <c r="O6359" s="32">
        <f t="shared" si="1"/>
        <v>41.62</v>
      </c>
      <c r="P6359" s="33">
        <f t="shared" si="2"/>
        <v>12.13</v>
      </c>
      <c r="Q6359" s="34">
        <f t="shared" si="3"/>
        <v>0.6842105263</v>
      </c>
      <c r="R6359" s="35" t="str">
        <f t="shared" si="4"/>
        <v>Bajo</v>
      </c>
      <c r="S6359" s="35" t="str">
        <f>IF(O6359="","",IF(O6359&gt;AVERAGE('Base de datos limpia'!$O$2:$O$8001),"Alto","Normal"))
</f>
        <v>Normal</v>
      </c>
      <c r="T6359" s="35" t="str">
        <f t="shared" si="5"/>
        <v>Gamer casual</v>
      </c>
      <c r="U6359" s="35"/>
    </row>
    <row r="6360">
      <c r="A6360" s="28">
        <v>6359.0</v>
      </c>
      <c r="B6360" s="28">
        <v>24.0</v>
      </c>
      <c r="C6360" s="28" t="str">
        <f>TRIM(PROPER('Base de datos cruda'!C6360))</f>
        <v>Male</v>
      </c>
      <c r="D6360" s="28">
        <v>0.2</v>
      </c>
      <c r="E6360" s="28">
        <v>1.22</v>
      </c>
      <c r="F6360" s="28">
        <v>8.66</v>
      </c>
      <c r="G6360" s="28">
        <v>96.79</v>
      </c>
      <c r="H6360" s="28" t="str">
        <f>TRIM(PROPER('Base de datos cruda'!H6360))</f>
        <v>Rpg</v>
      </c>
      <c r="I6360" s="28">
        <v>2.93</v>
      </c>
      <c r="J6360" s="28">
        <v>1.65</v>
      </c>
      <c r="K6360" s="28">
        <v>334.5</v>
      </c>
      <c r="L6360" s="28">
        <f>IF('Base de datos cruda'!L6360&lt;0,,'Base de datos cruda'!L6360)</f>
        <v>4</v>
      </c>
      <c r="M6360" s="28" t="str">
        <f>IF(TRIM(PROPER('Base de datos cruda'!M6360))="High","Alto",IF(TRIM(PROPER('Base de datos cruda'!M6360))="Medium","Medio","Bajo"))</f>
        <v>Medio</v>
      </c>
      <c r="N6360" s="29">
        <v>79.83</v>
      </c>
      <c r="O6360" s="32">
        <f t="shared" si="1"/>
        <v>79.83</v>
      </c>
      <c r="P6360" s="33">
        <f t="shared" si="2"/>
        <v>1.85</v>
      </c>
      <c r="Q6360" s="34">
        <f t="shared" si="3"/>
        <v>6.1</v>
      </c>
      <c r="R6360" s="35" t="str">
        <f t="shared" si="4"/>
        <v>Alto</v>
      </c>
      <c r="S6360" s="35" t="str">
        <f>IF(O6360="","",IF(O6360&gt;AVERAGE('Base de datos limpia'!$O$2:$O$8001),"Alto","Normal"))
</f>
        <v>Alto</v>
      </c>
      <c r="T6360" s="35" t="str">
        <f t="shared" si="5"/>
        <v>Gamer casual</v>
      </c>
      <c r="U6360" s="35"/>
    </row>
    <row r="6361">
      <c r="A6361" s="28">
        <v>6360.0</v>
      </c>
      <c r="B6361" s="28">
        <v>23.0</v>
      </c>
      <c r="C6361" s="28" t="str">
        <f>TRIM(PROPER('Base de datos cruda'!C6361))</f>
        <v>Female</v>
      </c>
      <c r="D6361" s="28">
        <v>0.53</v>
      </c>
      <c r="E6361" s="28">
        <v>8.14</v>
      </c>
      <c r="F6361" s="28">
        <v>8.78</v>
      </c>
      <c r="G6361" s="28">
        <v>96.45</v>
      </c>
      <c r="H6361" s="28" t="str">
        <f>TRIM(PROPER('Base de datos cruda'!H6361))</f>
        <v>Rpg</v>
      </c>
      <c r="I6361" s="28">
        <v>1.56</v>
      </c>
      <c r="J6361" s="28">
        <v>4.17</v>
      </c>
      <c r="K6361" s="28">
        <v>322.42</v>
      </c>
      <c r="L6361" s="28">
        <f>IF('Base de datos cruda'!L6361&lt;0,,'Base de datos cruda'!L6361)</f>
        <v>5.05</v>
      </c>
      <c r="M6361" s="28" t="str">
        <f>IF(TRIM(PROPER('Base de datos cruda'!M6361))="High","Alto",IF(TRIM(PROPER('Base de datos cruda'!M6361))="Medium","Medio","Bajo"))</f>
        <v>Medio</v>
      </c>
      <c r="N6361" s="29">
        <v>100.0</v>
      </c>
      <c r="O6361" s="32">
        <f t="shared" si="1"/>
        <v>100</v>
      </c>
      <c r="P6361" s="33">
        <f t="shared" si="2"/>
        <v>4.7</v>
      </c>
      <c r="Q6361" s="34">
        <f t="shared" si="3"/>
        <v>15.35849057</v>
      </c>
      <c r="R6361" s="35" t="str">
        <f t="shared" si="4"/>
        <v>Alto</v>
      </c>
      <c r="S6361" s="35" t="str">
        <f>IF(O6361="","",IF(O6361&gt;AVERAGE('Base de datos limpia'!$O$2:$O$8001),"Alto","Normal"))
</f>
        <v>Alto</v>
      </c>
      <c r="T6361" s="35" t="str">
        <f t="shared" si="5"/>
        <v>Gamer intensivo</v>
      </c>
      <c r="U6361" s="35"/>
    </row>
    <row r="6362">
      <c r="A6362" s="28">
        <v>6361.0</v>
      </c>
      <c r="B6362" s="28">
        <v>18.0</v>
      </c>
      <c r="C6362" s="28" t="str">
        <f>TRIM(PROPER('Base de datos cruda'!C6362))</f>
        <v>Male</v>
      </c>
      <c r="D6362" s="28">
        <v>5.19</v>
      </c>
      <c r="E6362" s="28">
        <v>1.02</v>
      </c>
      <c r="F6362" s="28">
        <v>8.08</v>
      </c>
      <c r="G6362" s="28">
        <v>62.54</v>
      </c>
      <c r="H6362" s="28" t="str">
        <f>TRIM(PROPER('Base de datos cruda'!H6362))</f>
        <v>Rpg</v>
      </c>
      <c r="I6362" s="28">
        <v>1.26</v>
      </c>
      <c r="J6362" s="28">
        <v>8.62</v>
      </c>
      <c r="K6362" s="28">
        <v>266.41</v>
      </c>
      <c r="L6362" s="28">
        <f>IF('Base de datos cruda'!L6362&lt;0,,'Base de datos cruda'!L6362)</f>
        <v>13.2</v>
      </c>
      <c r="M6362" s="28" t="str">
        <f>IF(TRIM(PROPER('Base de datos cruda'!M6362))="High","Alto",IF(TRIM(PROPER('Base de datos cruda'!M6362))="Medium","Medio","Bajo"))</f>
        <v>Bajo</v>
      </c>
      <c r="N6362" s="29">
        <v>30.67</v>
      </c>
      <c r="O6362" s="32">
        <f t="shared" si="1"/>
        <v>30.67</v>
      </c>
      <c r="P6362" s="33">
        <f t="shared" si="2"/>
        <v>13.81</v>
      </c>
      <c r="Q6362" s="34">
        <f t="shared" si="3"/>
        <v>0.1965317919</v>
      </c>
      <c r="R6362" s="35" t="str">
        <f t="shared" si="4"/>
        <v>Bajo</v>
      </c>
      <c r="S6362" s="35" t="str">
        <f>IF(O6362="","",IF(O6362&gt;AVERAGE('Base de datos limpia'!$O$2:$O$8001),"Alto","Normal"))
</f>
        <v>Normal</v>
      </c>
      <c r="T6362" s="35" t="str">
        <f t="shared" si="5"/>
        <v>Gamer casual</v>
      </c>
      <c r="U6362" s="35"/>
    </row>
    <row r="6363">
      <c r="A6363" s="28">
        <v>6362.0</v>
      </c>
      <c r="B6363" s="28">
        <v>16.0</v>
      </c>
      <c r="C6363" s="28" t="str">
        <f>TRIM(PROPER('Base de datos cruda'!C6363))</f>
        <v>Male</v>
      </c>
      <c r="D6363" s="28">
        <v>7.72</v>
      </c>
      <c r="E6363" s="28">
        <v>4.1</v>
      </c>
      <c r="F6363" s="28">
        <v>8.94</v>
      </c>
      <c r="G6363" s="28">
        <v>98.2</v>
      </c>
      <c r="H6363" s="28" t="str">
        <f>TRIM(PROPER('Base de datos cruda'!H6363))</f>
        <v>Rpg</v>
      </c>
      <c r="I6363" s="28">
        <v>1.06</v>
      </c>
      <c r="J6363" s="28">
        <v>10.61</v>
      </c>
      <c r="K6363" s="28">
        <v>225.78</v>
      </c>
      <c r="L6363" s="28">
        <f>IF('Base de datos cruda'!L6363&lt;0,,'Base de datos cruda'!L6363)</f>
        <v>16.01</v>
      </c>
      <c r="M6363" s="28" t="str">
        <f>IF(TRIM(PROPER('Base de datos cruda'!M6363))="High","Alto",IF(TRIM(PROPER('Base de datos cruda'!M6363))="Medium","Medio","Bajo"))</f>
        <v>Bajo</v>
      </c>
      <c r="N6363" s="29">
        <v>46.09</v>
      </c>
      <c r="O6363" s="32">
        <f t="shared" si="1"/>
        <v>46.09</v>
      </c>
      <c r="P6363" s="33">
        <f t="shared" si="2"/>
        <v>18.33</v>
      </c>
      <c r="Q6363" s="34">
        <f t="shared" si="3"/>
        <v>0.5310880829</v>
      </c>
      <c r="R6363" s="35" t="str">
        <f t="shared" si="4"/>
        <v>Bajo</v>
      </c>
      <c r="S6363" s="35" t="str">
        <f>IF(O6363="","",IF(O6363&gt;AVERAGE('Base de datos limpia'!$O$2:$O$8001),"Alto","Normal"))
</f>
        <v>Normal</v>
      </c>
      <c r="T6363" s="35" t="str">
        <f t="shared" si="5"/>
        <v>Gamer moderado</v>
      </c>
      <c r="U6363" s="35"/>
    </row>
    <row r="6364">
      <c r="A6364" s="28">
        <v>6363.0</v>
      </c>
      <c r="B6364" s="28">
        <v>23.0</v>
      </c>
      <c r="C6364" s="28" t="str">
        <f>TRIM(PROPER('Base de datos cruda'!C6364))</f>
        <v>Male</v>
      </c>
      <c r="D6364" s="28">
        <v>4.41</v>
      </c>
      <c r="E6364" s="28">
        <v>5.45</v>
      </c>
      <c r="F6364" s="28">
        <v>6.65</v>
      </c>
      <c r="G6364" s="28">
        <v>62.05</v>
      </c>
      <c r="H6364" s="28" t="str">
        <f>TRIM(PROPER('Base de datos cruda'!H6364))</f>
        <v>Rpg</v>
      </c>
      <c r="I6364" s="28">
        <v>2.77</v>
      </c>
      <c r="J6364" s="28">
        <v>8.4</v>
      </c>
      <c r="K6364" s="28">
        <v>262.49</v>
      </c>
      <c r="L6364" s="28">
        <f>IF('Base de datos cruda'!L6364&lt;0,,'Base de datos cruda'!L6364)</f>
        <v>9.93</v>
      </c>
      <c r="M6364" s="28" t="str">
        <f>IF(TRIM(PROPER('Base de datos cruda'!M6364))="High","Alto",IF(TRIM(PROPER('Base de datos cruda'!M6364))="Medium","Medio","Bajo"))</f>
        <v>Medio</v>
      </c>
      <c r="N6364" s="29">
        <v>64.52</v>
      </c>
      <c r="O6364" s="32">
        <f t="shared" si="1"/>
        <v>64.52</v>
      </c>
      <c r="P6364" s="33">
        <f t="shared" si="2"/>
        <v>12.81</v>
      </c>
      <c r="Q6364" s="34">
        <f t="shared" si="3"/>
        <v>1.235827664</v>
      </c>
      <c r="R6364" s="35" t="str">
        <f t="shared" si="4"/>
        <v>Medio</v>
      </c>
      <c r="S6364" s="35" t="str">
        <f>IF(O6364="","",IF(O6364&gt;AVERAGE('Base de datos limpia'!$O$2:$O$8001),"Alto","Normal"))
</f>
        <v>Normal</v>
      </c>
      <c r="T6364" s="35" t="str">
        <f t="shared" si="5"/>
        <v>Gamer moderado</v>
      </c>
      <c r="U6364" s="35"/>
    </row>
    <row r="6365">
      <c r="A6365" s="28">
        <v>6364.0</v>
      </c>
      <c r="B6365" s="28">
        <v>22.0</v>
      </c>
      <c r="C6365" s="28" t="str">
        <f>TRIM(PROPER('Base de datos cruda'!C6365))</f>
        <v>Male</v>
      </c>
      <c r="D6365" s="28">
        <v>4.05</v>
      </c>
      <c r="E6365" s="28">
        <v>8.37</v>
      </c>
      <c r="F6365" s="28">
        <v>6.85</v>
      </c>
      <c r="G6365" s="28">
        <v>97.02</v>
      </c>
      <c r="H6365" s="28" t="str">
        <f>TRIM(PROPER('Base de datos cruda'!H6365))</f>
        <v>Casual</v>
      </c>
      <c r="I6365" s="28">
        <v>3.65</v>
      </c>
      <c r="J6365" s="28">
        <v>5.13</v>
      </c>
      <c r="K6365" s="28">
        <v>268.8</v>
      </c>
      <c r="L6365" s="28">
        <f>IF('Base de datos cruda'!L6365&lt;0,,'Base de datos cruda'!L6365)</f>
        <v>6.74</v>
      </c>
      <c r="M6365" s="28" t="str">
        <f>IF(TRIM(PROPER('Base de datos cruda'!M6365))="High","Alto",IF(TRIM(PROPER('Base de datos cruda'!M6365))="Medium","Medio","Bajo"))</f>
        <v>Medio</v>
      </c>
      <c r="N6365" s="29">
        <v>91.79</v>
      </c>
      <c r="O6365" s="32">
        <f t="shared" si="1"/>
        <v>91.79</v>
      </c>
      <c r="P6365" s="33">
        <f t="shared" si="2"/>
        <v>9.18</v>
      </c>
      <c r="Q6365" s="34">
        <f t="shared" si="3"/>
        <v>2.066666667</v>
      </c>
      <c r="R6365" s="35" t="str">
        <f t="shared" si="4"/>
        <v>Alto</v>
      </c>
      <c r="S6365" s="35" t="str">
        <f>IF(O6365="","",IF(O6365&gt;AVERAGE('Base de datos limpia'!$O$2:$O$8001),"Alto","Normal"))
</f>
        <v>Alto</v>
      </c>
      <c r="T6365" s="35" t="str">
        <f t="shared" si="5"/>
        <v>Gamer intensivo</v>
      </c>
      <c r="U6365" s="35"/>
    </row>
    <row r="6366">
      <c r="A6366" s="28">
        <v>6365.0</v>
      </c>
      <c r="B6366" s="28">
        <v>20.0</v>
      </c>
      <c r="C6366" s="28" t="str">
        <f>TRIM(PROPER('Base de datos cruda'!C6366))</f>
        <v>Male</v>
      </c>
      <c r="D6366" s="28">
        <v>2.55</v>
      </c>
      <c r="E6366" s="28">
        <v>8.55</v>
      </c>
      <c r="F6366" s="28">
        <v>8.18</v>
      </c>
      <c r="G6366" s="28">
        <v>81.87</v>
      </c>
      <c r="H6366" s="28" t="str">
        <f>TRIM(PROPER('Base de datos cruda'!H6366))</f>
        <v>Casual</v>
      </c>
      <c r="I6366" s="28">
        <v>1.27</v>
      </c>
      <c r="J6366" s="28">
        <v>6.01</v>
      </c>
      <c r="K6366" s="28">
        <v>299.85</v>
      </c>
      <c r="L6366" s="28">
        <f>IF('Base de datos cruda'!L6366&lt;0,,'Base de datos cruda'!L6366)</f>
        <v>6.68</v>
      </c>
      <c r="M6366" s="28" t="str">
        <f>IF(TRIM(PROPER('Base de datos cruda'!M6366))="High","Alto",IF(TRIM(PROPER('Base de datos cruda'!M6366))="Medium","Medio","Bajo"))</f>
        <v>Medio</v>
      </c>
      <c r="N6366" s="29">
        <v>92.18</v>
      </c>
      <c r="O6366" s="32">
        <f t="shared" si="1"/>
        <v>92.18</v>
      </c>
      <c r="P6366" s="33">
        <f t="shared" si="2"/>
        <v>8.56</v>
      </c>
      <c r="Q6366" s="34">
        <f t="shared" si="3"/>
        <v>3.352941176</v>
      </c>
      <c r="R6366" s="35" t="str">
        <f t="shared" si="4"/>
        <v>Alto</v>
      </c>
      <c r="S6366" s="35" t="str">
        <f>IF(O6366="","",IF(O6366&gt;AVERAGE('Base de datos limpia'!$O$2:$O$8001),"Alto","Normal"))
</f>
        <v>Alto</v>
      </c>
      <c r="T6366" s="35" t="str">
        <f t="shared" si="5"/>
        <v>Gamer intensivo</v>
      </c>
      <c r="U6366" s="35"/>
    </row>
    <row r="6367">
      <c r="A6367" s="28">
        <v>6366.0</v>
      </c>
      <c r="B6367" s="28">
        <v>22.0</v>
      </c>
      <c r="C6367" s="28" t="str">
        <f>TRIM(PROPER('Base de datos cruda'!C6367))</f>
        <v>Female</v>
      </c>
      <c r="D6367" s="28">
        <v>2.05</v>
      </c>
      <c r="E6367" s="28">
        <v>7.52</v>
      </c>
      <c r="F6367" s="28">
        <v>6.46</v>
      </c>
      <c r="G6367" s="28">
        <v>81.33</v>
      </c>
      <c r="H6367" s="28" t="str">
        <f>TRIM(PROPER('Base de datos cruda'!H6367))</f>
        <v>Rpg</v>
      </c>
      <c r="I6367" s="28">
        <v>1.66</v>
      </c>
      <c r="J6367" s="28">
        <v>5.48</v>
      </c>
      <c r="K6367" s="28">
        <v>300.64</v>
      </c>
      <c r="L6367" s="28">
        <f>IF('Base de datos cruda'!L6367&lt;0,,'Base de datos cruda'!L6367)</f>
        <v>8.03</v>
      </c>
      <c r="M6367" s="28" t="str">
        <f>IF(TRIM(PROPER('Base de datos cruda'!M6367))="High","Alto",IF(TRIM(PROPER('Base de datos cruda'!M6367))="Medium","Medio","Bajo"))</f>
        <v>Medio</v>
      </c>
      <c r="N6367" s="29">
        <v>90.33</v>
      </c>
      <c r="O6367" s="32">
        <f t="shared" si="1"/>
        <v>90.33</v>
      </c>
      <c r="P6367" s="33">
        <f t="shared" si="2"/>
        <v>7.53</v>
      </c>
      <c r="Q6367" s="34">
        <f t="shared" si="3"/>
        <v>3.668292683</v>
      </c>
      <c r="R6367" s="35" t="str">
        <f t="shared" si="4"/>
        <v>Alto</v>
      </c>
      <c r="S6367" s="35" t="str">
        <f>IF(O6367="","",IF(O6367&gt;AVERAGE('Base de datos limpia'!$O$2:$O$8001),"Alto","Normal"))
</f>
        <v>Alto</v>
      </c>
      <c r="T6367" s="35" t="str">
        <f t="shared" si="5"/>
        <v>Gamer intensivo</v>
      </c>
      <c r="U6367" s="35"/>
    </row>
    <row r="6368">
      <c r="A6368" s="28">
        <v>6367.0</v>
      </c>
      <c r="B6368" s="28">
        <v>19.0</v>
      </c>
      <c r="C6368" s="28" t="str">
        <f>TRIM(PROPER('Base de datos cruda'!C6368))</f>
        <v>Male</v>
      </c>
      <c r="D6368" s="28">
        <v>0.17</v>
      </c>
      <c r="E6368" s="28">
        <v>3.22</v>
      </c>
      <c r="F6368" s="28">
        <v>6.03</v>
      </c>
      <c r="G6368" s="28">
        <v>88.53</v>
      </c>
      <c r="H6368" s="28" t="str">
        <f>TRIM(PROPER('Base de datos cruda'!H6368))</f>
        <v>Rpg</v>
      </c>
      <c r="I6368" s="28">
        <v>3.6</v>
      </c>
      <c r="J6368" s="28">
        <v>3.75</v>
      </c>
      <c r="K6368" s="28">
        <v>299.3</v>
      </c>
      <c r="L6368" s="28">
        <f>IF('Base de datos cruda'!L6368&lt;0,,'Base de datos cruda'!L6368)</f>
        <v>3.29</v>
      </c>
      <c r="M6368" s="28" t="str">
        <f>IF(TRIM(PROPER('Base de datos cruda'!M6368))="High","Alto",IF(TRIM(PROPER('Base de datos cruda'!M6368))="Medium","Medio","Bajo"))</f>
        <v>Medio</v>
      </c>
      <c r="N6368" s="29">
        <v>75.29</v>
      </c>
      <c r="O6368" s="32">
        <f t="shared" si="1"/>
        <v>75.29</v>
      </c>
      <c r="P6368" s="33">
        <f t="shared" si="2"/>
        <v>3.92</v>
      </c>
      <c r="Q6368" s="34">
        <f t="shared" si="3"/>
        <v>18.94117647</v>
      </c>
      <c r="R6368" s="35" t="str">
        <f t="shared" si="4"/>
        <v>Alto</v>
      </c>
      <c r="S6368" s="35" t="str">
        <f>IF(O6368="","",IF(O6368&gt;AVERAGE('Base de datos limpia'!$O$2:$O$8001),"Alto","Normal"))
</f>
        <v>Alto</v>
      </c>
      <c r="T6368" s="35" t="str">
        <f t="shared" si="5"/>
        <v>Gamer moderado</v>
      </c>
      <c r="U6368" s="35"/>
    </row>
    <row r="6369">
      <c r="A6369" s="28">
        <v>6368.0</v>
      </c>
      <c r="B6369" s="28">
        <v>24.0</v>
      </c>
      <c r="C6369" s="28" t="str">
        <f>TRIM(PROPER('Base de datos cruda'!C6369))</f>
        <v>Female</v>
      </c>
      <c r="D6369" s="28">
        <v>2.18</v>
      </c>
      <c r="E6369" s="28">
        <v>7.48</v>
      </c>
      <c r="F6369" s="28">
        <v>7.07</v>
      </c>
      <c r="G6369" s="28">
        <v>95.17</v>
      </c>
      <c r="H6369" s="28" t="str">
        <f>TRIM(PROPER('Base de datos cruda'!H6369))</f>
        <v>Rpg</v>
      </c>
      <c r="I6369" s="28">
        <v>3.69</v>
      </c>
      <c r="J6369" s="28">
        <v>4.24</v>
      </c>
      <c r="K6369" s="28">
        <v>280.95</v>
      </c>
      <c r="L6369" s="28">
        <f>IF('Base de datos cruda'!L6369&lt;0,,'Base de datos cruda'!L6369)</f>
        <v>3.84</v>
      </c>
      <c r="M6369" s="28" t="str">
        <f>IF(TRIM(PROPER('Base de datos cruda'!M6369))="High","Alto",IF(TRIM(PROPER('Base de datos cruda'!M6369))="Medium","Medio","Bajo"))</f>
        <v>Medio</v>
      </c>
      <c r="N6369" s="29">
        <v>83.6</v>
      </c>
      <c r="O6369" s="32">
        <f t="shared" si="1"/>
        <v>83.6</v>
      </c>
      <c r="P6369" s="33">
        <f t="shared" si="2"/>
        <v>6.42</v>
      </c>
      <c r="Q6369" s="34">
        <f t="shared" si="3"/>
        <v>3.431192661</v>
      </c>
      <c r="R6369" s="35" t="str">
        <f t="shared" si="4"/>
        <v>Alto</v>
      </c>
      <c r="S6369" s="35" t="str">
        <f>IF(O6369="","",IF(O6369&gt;AVERAGE('Base de datos limpia'!$O$2:$O$8001),"Alto","Normal"))
</f>
        <v>Alto</v>
      </c>
      <c r="T6369" s="35" t="str">
        <f t="shared" si="5"/>
        <v>Gamer intensivo</v>
      </c>
      <c r="U6369" s="35"/>
    </row>
    <row r="6370">
      <c r="A6370" s="28">
        <v>6369.0</v>
      </c>
      <c r="B6370" s="28">
        <v>17.0</v>
      </c>
      <c r="C6370" s="28" t="str">
        <f>TRIM(PROPER('Base de datos cruda'!C6370))</f>
        <v>Female</v>
      </c>
      <c r="D6370" s="28">
        <v>3.59</v>
      </c>
      <c r="E6370" s="28">
        <v>3.22</v>
      </c>
      <c r="F6370" s="28">
        <v>7.29</v>
      </c>
      <c r="G6370" s="28">
        <v>84.68</v>
      </c>
      <c r="H6370" s="28" t="str">
        <f>TRIM(PROPER('Base de datos cruda'!H6370))</f>
        <v>Fps</v>
      </c>
      <c r="I6370" s="28">
        <v>1.04</v>
      </c>
      <c r="J6370" s="28">
        <v>5.63</v>
      </c>
      <c r="K6370" s="28">
        <v>275.57</v>
      </c>
      <c r="L6370" s="28">
        <f>IF('Base de datos cruda'!L6370&lt;0,,'Base de datos cruda'!L6370)</f>
        <v>10.14</v>
      </c>
      <c r="M6370" s="28" t="str">
        <f>IF(TRIM(PROPER('Base de datos cruda'!M6370))="High","Alto",IF(TRIM(PROPER('Base de datos cruda'!M6370))="Medium","Medio","Bajo"))</f>
        <v>Medio</v>
      </c>
      <c r="N6370" s="29">
        <v>60.97</v>
      </c>
      <c r="O6370" s="32">
        <f t="shared" si="1"/>
        <v>60.97</v>
      </c>
      <c r="P6370" s="33">
        <f t="shared" si="2"/>
        <v>9.22</v>
      </c>
      <c r="Q6370" s="34">
        <f t="shared" si="3"/>
        <v>0.8969359331</v>
      </c>
      <c r="R6370" s="35" t="str">
        <f t="shared" si="4"/>
        <v>Medio</v>
      </c>
      <c r="S6370" s="35" t="str">
        <f>IF(O6370="","",IF(O6370&gt;AVERAGE('Base de datos limpia'!$O$2:$O$8001),"Alto","Normal"))
</f>
        <v>Normal</v>
      </c>
      <c r="T6370" s="35" t="str">
        <f t="shared" si="5"/>
        <v>Gamer moderado</v>
      </c>
      <c r="U6370" s="35"/>
    </row>
    <row r="6371">
      <c r="A6371" s="28">
        <v>6370.0</v>
      </c>
      <c r="B6371" s="28">
        <v>24.0</v>
      </c>
      <c r="C6371" s="28" t="str">
        <f>TRIM(PROPER('Base de datos cruda'!C6371))</f>
        <v>Male</v>
      </c>
      <c r="D6371" s="28">
        <v>1.58</v>
      </c>
      <c r="E6371" s="28">
        <v>2.93</v>
      </c>
      <c r="F6371" s="28">
        <v>7.75</v>
      </c>
      <c r="G6371" s="28">
        <v>77.02</v>
      </c>
      <c r="H6371" s="28" t="str">
        <f>TRIM(PROPER('Base de datos cruda'!H6371))</f>
        <v>Casual</v>
      </c>
      <c r="I6371" s="28">
        <v>1.91</v>
      </c>
      <c r="J6371" s="28">
        <v>5.82</v>
      </c>
      <c r="K6371" s="28">
        <v>306.4</v>
      </c>
      <c r="L6371" s="28">
        <f>IF('Base de datos cruda'!L6371&lt;0,,'Base de datos cruda'!L6371)</f>
        <v>2.93</v>
      </c>
      <c r="M6371" s="28" t="str">
        <f>IF(TRIM(PROPER('Base de datos cruda'!M6371))="High","Alto",IF(TRIM(PROPER('Base de datos cruda'!M6371))="Medium","Medio","Bajo"))</f>
        <v>Medio</v>
      </c>
      <c r="N6371" s="29">
        <v>68.54</v>
      </c>
      <c r="O6371" s="32">
        <f t="shared" si="1"/>
        <v>68.54</v>
      </c>
      <c r="P6371" s="33">
        <f t="shared" si="2"/>
        <v>7.4</v>
      </c>
      <c r="Q6371" s="34">
        <f t="shared" si="3"/>
        <v>1.85443038</v>
      </c>
      <c r="R6371" s="35" t="str">
        <f t="shared" si="4"/>
        <v>Medio</v>
      </c>
      <c r="S6371" s="35" t="str">
        <f>IF(O6371="","",IF(O6371&gt;AVERAGE('Base de datos limpia'!$O$2:$O$8001),"Alto","Normal"))
</f>
        <v>Alto</v>
      </c>
      <c r="T6371" s="35" t="str">
        <f t="shared" si="5"/>
        <v>Gamer casual</v>
      </c>
      <c r="U6371" s="35"/>
    </row>
    <row r="6372">
      <c r="A6372" s="28">
        <v>6371.0</v>
      </c>
      <c r="B6372" s="28">
        <v>24.0</v>
      </c>
      <c r="C6372" s="28" t="str">
        <f>TRIM(PROPER('Base de datos cruda'!C6372))</f>
        <v>Female</v>
      </c>
      <c r="D6372" s="28">
        <v>0.7</v>
      </c>
      <c r="E6372" s="28">
        <v>5.92</v>
      </c>
      <c r="F6372" s="28">
        <v>7.34</v>
      </c>
      <c r="G6372" s="28">
        <v>64.48</v>
      </c>
      <c r="H6372" s="28" t="str">
        <f>TRIM(PROPER('Base de datos cruda'!H6372))</f>
        <v>Fps</v>
      </c>
      <c r="I6372" s="28">
        <v>4.35</v>
      </c>
      <c r="J6372" s="28">
        <v>2.16</v>
      </c>
      <c r="K6372" s="28">
        <v>309.31</v>
      </c>
      <c r="L6372" s="28">
        <f>IF('Base de datos cruda'!L6372&lt;0,,'Base de datos cruda'!L6372)</f>
        <v>2.79</v>
      </c>
      <c r="M6372" s="28" t="str">
        <f>IF(TRIM(PROPER('Base de datos cruda'!M6372))="High","Alto",IF(TRIM(PROPER('Base de datos cruda'!M6372))="Medium","Medio","Bajo"))</f>
        <v>Medio</v>
      </c>
      <c r="N6372" s="29">
        <v>96.4829516867967</v>
      </c>
      <c r="O6372" s="32">
        <f t="shared" si="1"/>
        <v>96.48295169</v>
      </c>
      <c r="P6372" s="33">
        <f t="shared" si="2"/>
        <v>2.86</v>
      </c>
      <c r="Q6372" s="34">
        <f t="shared" si="3"/>
        <v>8.457142857</v>
      </c>
      <c r="R6372" s="35" t="str">
        <f t="shared" si="4"/>
        <v>Alto</v>
      </c>
      <c r="S6372" s="35" t="str">
        <f>IF(O6372="","",IF(O6372&gt;AVERAGE('Base de datos limpia'!$O$2:$O$8001),"Alto","Normal"))
</f>
        <v>Alto</v>
      </c>
      <c r="T6372" s="35" t="str">
        <f t="shared" si="5"/>
        <v>Gamer moderado</v>
      </c>
      <c r="U6372" s="35"/>
    </row>
    <row r="6373">
      <c r="A6373" s="28">
        <v>6372.0</v>
      </c>
      <c r="B6373" s="28">
        <v>20.0</v>
      </c>
      <c r="C6373" s="28" t="str">
        <f>TRIM(PROPER('Base de datos cruda'!C6373))</f>
        <v>Male</v>
      </c>
      <c r="D6373" s="28">
        <v>5.74</v>
      </c>
      <c r="E6373" s="28">
        <v>7.11</v>
      </c>
      <c r="F6373" s="28">
        <v>7.73</v>
      </c>
      <c r="G6373" s="28">
        <v>91.57</v>
      </c>
      <c r="H6373" s="28" t="str">
        <f>TRIM(PROPER('Base de datos cruda'!H6373))</f>
        <v>Rpg</v>
      </c>
      <c r="I6373" s="28">
        <v>3.7</v>
      </c>
      <c r="J6373" s="28">
        <v>8.27</v>
      </c>
      <c r="K6373" s="28">
        <v>246.09</v>
      </c>
      <c r="L6373" s="28">
        <f>IF('Base de datos cruda'!L6373&lt;0,,'Base de datos cruda'!L6373)</f>
        <v>15.53</v>
      </c>
      <c r="M6373" s="28" t="str">
        <f>IF(TRIM(PROPER('Base de datos cruda'!M6373))="High","Alto",IF(TRIM(PROPER('Base de datos cruda'!M6373))="Medium","Medio","Bajo"))</f>
        <v>Bajo</v>
      </c>
      <c r="N6373" s="29">
        <v>82.145737593733</v>
      </c>
      <c r="O6373" s="32">
        <f t="shared" si="1"/>
        <v>82.14573759</v>
      </c>
      <c r="P6373" s="33">
        <f t="shared" si="2"/>
        <v>14.01</v>
      </c>
      <c r="Q6373" s="34">
        <f t="shared" si="3"/>
        <v>1.238675958</v>
      </c>
      <c r="R6373" s="35" t="str">
        <f t="shared" si="4"/>
        <v>Alto</v>
      </c>
      <c r="S6373" s="35" t="str">
        <f>IF(O6373="","",IF(O6373&gt;AVERAGE('Base de datos limpia'!$O$2:$O$8001),"Alto","Normal"))
</f>
        <v>Alto</v>
      </c>
      <c r="T6373" s="35" t="str">
        <f t="shared" si="5"/>
        <v>Gamer intensivo</v>
      </c>
      <c r="U6373" s="35"/>
    </row>
    <row r="6374">
      <c r="A6374" s="28">
        <v>6373.0</v>
      </c>
      <c r="B6374" s="28">
        <v>16.0</v>
      </c>
      <c r="C6374" s="28" t="str">
        <f>TRIM(PROPER('Base de datos cruda'!C6374))</f>
        <v>Female</v>
      </c>
      <c r="D6374" s="28">
        <v>7.16</v>
      </c>
      <c r="E6374" s="28">
        <v>1.48</v>
      </c>
      <c r="F6374" s="28">
        <v>7.37</v>
      </c>
      <c r="G6374" s="28">
        <v>65.13</v>
      </c>
      <c r="H6374" s="28" t="str">
        <f>TRIM(PROPER('Base de datos cruda'!H6374))</f>
        <v>Fps</v>
      </c>
      <c r="I6374" s="28">
        <v>0.81</v>
      </c>
      <c r="J6374" s="28">
        <v>12.31</v>
      </c>
      <c r="K6374" s="28">
        <v>224.24</v>
      </c>
      <c r="L6374" s="28">
        <f>IF('Base de datos cruda'!L6374&lt;0,,'Base de datos cruda'!L6374)</f>
        <v>14.54</v>
      </c>
      <c r="M6374" s="28" t="str">
        <f>IF(TRIM(PROPER('Base de datos cruda'!M6374))="High","Alto",IF(TRIM(PROPER('Base de datos cruda'!M6374))="Medium","Medio","Bajo"))</f>
        <v>Bajo</v>
      </c>
      <c r="N6374" s="29">
        <v>16.8</v>
      </c>
      <c r="O6374" s="32">
        <f t="shared" si="1"/>
        <v>16.8</v>
      </c>
      <c r="P6374" s="33">
        <f t="shared" si="2"/>
        <v>19.47</v>
      </c>
      <c r="Q6374" s="34">
        <f t="shared" si="3"/>
        <v>0.2067039106</v>
      </c>
      <c r="R6374" s="35" t="str">
        <f t="shared" si="4"/>
        <v>Bajo</v>
      </c>
      <c r="S6374" s="35" t="str">
        <f>IF(O6374="","",IF(O6374&gt;AVERAGE('Base de datos limpia'!$O$2:$O$8001),"Alto","Normal"))
</f>
        <v>Normal</v>
      </c>
      <c r="T6374" s="35" t="str">
        <f t="shared" si="5"/>
        <v>Gamer casual</v>
      </c>
      <c r="U6374" s="35"/>
    </row>
    <row r="6375">
      <c r="A6375" s="28">
        <v>6374.0</v>
      </c>
      <c r="B6375" s="28">
        <v>22.0</v>
      </c>
      <c r="C6375" s="28" t="str">
        <f>TRIM(PROPER('Base de datos cruda'!C6375))</f>
        <v>Other</v>
      </c>
      <c r="D6375" s="28">
        <v>7.49</v>
      </c>
      <c r="E6375" s="28">
        <v>1.54</v>
      </c>
      <c r="F6375" s="28">
        <v>6.4</v>
      </c>
      <c r="G6375" s="28">
        <v>89.05</v>
      </c>
      <c r="H6375" s="28" t="str">
        <f>TRIM(PROPER('Base de datos cruda'!H6375))</f>
        <v>Casual</v>
      </c>
      <c r="I6375" s="28">
        <v>1.93</v>
      </c>
      <c r="J6375" s="28">
        <v>9.01</v>
      </c>
      <c r="K6375" s="28">
        <v>239.25</v>
      </c>
      <c r="L6375" s="28">
        <f>IF('Base de datos cruda'!L6375&lt;0,,'Base de datos cruda'!L6375)</f>
        <v>16.08</v>
      </c>
      <c r="M6375" s="28" t="str">
        <f>IF(TRIM(PROPER('Base de datos cruda'!M6375))="High","Alto",IF(TRIM(PROPER('Base de datos cruda'!M6375))="Medium","Medio","Bajo"))</f>
        <v>Bajo</v>
      </c>
      <c r="N6375" s="29">
        <v>24.7</v>
      </c>
      <c r="O6375" s="32">
        <f t="shared" si="1"/>
        <v>24.7</v>
      </c>
      <c r="P6375" s="33">
        <f t="shared" si="2"/>
        <v>16.5</v>
      </c>
      <c r="Q6375" s="34">
        <f t="shared" si="3"/>
        <v>0.2056074766</v>
      </c>
      <c r="R6375" s="35" t="str">
        <f t="shared" si="4"/>
        <v>Bajo</v>
      </c>
      <c r="S6375" s="35" t="str">
        <f>IF(O6375="","",IF(O6375&gt;AVERAGE('Base de datos limpia'!$O$2:$O$8001),"Alto","Normal"))
</f>
        <v>Normal</v>
      </c>
      <c r="T6375" s="35" t="str">
        <f t="shared" si="5"/>
        <v>Gamer casual</v>
      </c>
      <c r="U6375" s="35"/>
    </row>
    <row r="6376">
      <c r="A6376" s="28">
        <v>6375.0</v>
      </c>
      <c r="B6376" s="28">
        <v>19.0</v>
      </c>
      <c r="C6376" s="28" t="str">
        <f>TRIM(PROPER('Base de datos cruda'!C6376))</f>
        <v>Female</v>
      </c>
      <c r="D6376" s="28">
        <v>4.94</v>
      </c>
      <c r="E6376" s="28">
        <v>8.06</v>
      </c>
      <c r="F6376" s="28">
        <v>4.67</v>
      </c>
      <c r="G6376" s="28">
        <v>81.12</v>
      </c>
      <c r="H6376" s="28" t="str">
        <f>TRIM(PROPER('Base de datos cruda'!H6376))</f>
        <v>Fps</v>
      </c>
      <c r="I6376" s="28">
        <v>4.87</v>
      </c>
      <c r="J6376" s="28">
        <v>8.28</v>
      </c>
      <c r="K6376" s="28">
        <v>261.72</v>
      </c>
      <c r="L6376" s="28">
        <f>IF('Base de datos cruda'!L6376&lt;0,,'Base de datos cruda'!L6376)</f>
        <v>10.15</v>
      </c>
      <c r="M6376" s="28" t="str">
        <f>IF(TRIM(PROPER('Base de datos cruda'!M6376))="High","Alto",IF(TRIM(PROPER('Base de datos cruda'!M6376))="Medium","Medio","Bajo"))</f>
        <v>Alto</v>
      </c>
      <c r="N6376" s="29">
        <v>64.93</v>
      </c>
      <c r="O6376" s="32">
        <f t="shared" si="1"/>
        <v>64.93</v>
      </c>
      <c r="P6376" s="33">
        <f t="shared" si="2"/>
        <v>13.22</v>
      </c>
      <c r="Q6376" s="34">
        <f t="shared" si="3"/>
        <v>1.631578947</v>
      </c>
      <c r="R6376" s="35" t="str">
        <f t="shared" si="4"/>
        <v>Medio</v>
      </c>
      <c r="S6376" s="35" t="str">
        <f>IF(O6376="","",IF(O6376&gt;AVERAGE('Base de datos limpia'!$O$2:$O$8001),"Alto","Normal"))
</f>
        <v>Normal</v>
      </c>
      <c r="T6376" s="35" t="str">
        <f t="shared" si="5"/>
        <v>Gamer intensivo</v>
      </c>
      <c r="U6376" s="35"/>
    </row>
    <row r="6377">
      <c r="A6377" s="28">
        <v>6376.0</v>
      </c>
      <c r="B6377" s="28">
        <v>24.0</v>
      </c>
      <c r="C6377" s="28" t="str">
        <f>TRIM(PROPER('Base de datos cruda'!C6377))</f>
        <v>Female</v>
      </c>
      <c r="D6377" s="28">
        <v>0.42</v>
      </c>
      <c r="E6377" s="28">
        <v>8.74</v>
      </c>
      <c r="F6377" s="28">
        <v>7.93</v>
      </c>
      <c r="G6377" s="28">
        <v>75.43</v>
      </c>
      <c r="H6377" s="28" t="str">
        <f>TRIM(PROPER('Base de datos cruda'!H6377))</f>
        <v>Casual</v>
      </c>
      <c r="I6377" s="28">
        <v>2.63</v>
      </c>
      <c r="J6377" s="28">
        <v>4.76</v>
      </c>
      <c r="K6377" s="28">
        <v>331.76</v>
      </c>
      <c r="L6377" s="28">
        <f>IF('Base de datos cruda'!L6377&lt;0,,'Base de datos cruda'!L6377)</f>
        <v>6.27</v>
      </c>
      <c r="M6377" s="28" t="str">
        <f>IF(TRIM(PROPER('Base de datos cruda'!M6377))="High","Alto",IF(TRIM(PROPER('Base de datos cruda'!M6377))="Medium","Medio","Bajo"))</f>
        <v>Medio</v>
      </c>
      <c r="N6377" s="29">
        <v>107.743596147924</v>
      </c>
      <c r="O6377" s="33" t="str">
        <f t="shared" si="1"/>
        <v/>
      </c>
      <c r="P6377" s="33">
        <f t="shared" si="2"/>
        <v>5.18</v>
      </c>
      <c r="Q6377" s="34">
        <f t="shared" si="3"/>
        <v>20.80952381</v>
      </c>
      <c r="R6377" s="35" t="str">
        <f t="shared" si="4"/>
        <v>Alto</v>
      </c>
      <c r="S6377" s="35" t="str">
        <f>IF(O6377="","",IF(O6377&gt;AVERAGE('Base de datos limpia'!$O$2:$O$8001),"Alto","Normal"))
</f>
        <v/>
      </c>
      <c r="T6377" s="35" t="str">
        <f t="shared" si="5"/>
        <v>Gamer intensivo</v>
      </c>
      <c r="U6377" s="35"/>
    </row>
    <row r="6378">
      <c r="A6378" s="28">
        <v>6377.0</v>
      </c>
      <c r="B6378" s="28">
        <v>21.0</v>
      </c>
      <c r="C6378" s="28" t="str">
        <f>TRIM(PROPER('Base de datos cruda'!C6378))</f>
        <v>Male</v>
      </c>
      <c r="D6378" s="28">
        <v>5.93</v>
      </c>
      <c r="E6378" s="28">
        <v>6.44</v>
      </c>
      <c r="F6378" s="28">
        <v>4.15</v>
      </c>
      <c r="G6378" s="28">
        <v>84.52</v>
      </c>
      <c r="H6378" s="28" t="str">
        <f>TRIM(PROPER('Base de datos cruda'!H6378))</f>
        <v>Fps</v>
      </c>
      <c r="I6378" s="28">
        <v>3.6</v>
      </c>
      <c r="J6378" s="28">
        <v>7.64</v>
      </c>
      <c r="K6378" s="28">
        <v>235.84</v>
      </c>
      <c r="L6378" s="28">
        <f>IF('Base de datos cruda'!L6378&lt;0,,'Base de datos cruda'!L6378)</f>
        <v>17.21</v>
      </c>
      <c r="M6378" s="28" t="str">
        <f>IF(TRIM(PROPER('Base de datos cruda'!M6378))="High","Alto",IF(TRIM(PROPER('Base de datos cruda'!M6378))="Medium","Medio","Bajo"))</f>
        <v>Bajo</v>
      </c>
      <c r="N6378" s="29">
        <v>62.0937685791833</v>
      </c>
      <c r="O6378" s="32">
        <f t="shared" si="1"/>
        <v>62.09376858</v>
      </c>
      <c r="P6378" s="33">
        <f t="shared" si="2"/>
        <v>13.57</v>
      </c>
      <c r="Q6378" s="34">
        <f t="shared" si="3"/>
        <v>1.086003373</v>
      </c>
      <c r="R6378" s="35" t="str">
        <f t="shared" si="4"/>
        <v>Medio</v>
      </c>
      <c r="S6378" s="35" t="str">
        <f>IF(O6378="","",IF(O6378&gt;AVERAGE('Base de datos limpia'!$O$2:$O$8001),"Alto","Normal"))
</f>
        <v>Normal</v>
      </c>
      <c r="T6378" s="35" t="str">
        <f t="shared" si="5"/>
        <v>Gamer intensivo</v>
      </c>
      <c r="U6378" s="35"/>
    </row>
    <row r="6379">
      <c r="A6379" s="28">
        <v>6378.0</v>
      </c>
      <c r="B6379" s="28">
        <v>18.0</v>
      </c>
      <c r="C6379" s="28" t="str">
        <f>TRIM(PROPER('Base de datos cruda'!C6379))</f>
        <v>Male</v>
      </c>
      <c r="D6379" s="28">
        <v>0.88</v>
      </c>
      <c r="E6379" s="28">
        <v>4.86</v>
      </c>
      <c r="F6379" s="28">
        <v>8.96</v>
      </c>
      <c r="G6379" s="28">
        <v>90.89</v>
      </c>
      <c r="H6379" s="28" t="str">
        <f>TRIM(PROPER('Base de datos cruda'!H6379))</f>
        <v>Casual</v>
      </c>
      <c r="I6379" s="28">
        <v>0.46</v>
      </c>
      <c r="J6379" s="28">
        <v>3.44</v>
      </c>
      <c r="K6379" s="28">
        <v>316.35</v>
      </c>
      <c r="L6379" s="28">
        <f>IF('Base de datos cruda'!L6379&lt;0,,'Base de datos cruda'!L6379)</f>
        <v>4.15</v>
      </c>
      <c r="M6379" s="28" t="str">
        <f>IF(TRIM(PROPER('Base de datos cruda'!M6379))="High","Alto",IF(TRIM(PROPER('Base de datos cruda'!M6379))="Medium","Medio","Bajo"))</f>
        <v>Medio</v>
      </c>
      <c r="N6379" s="29">
        <v>89.65</v>
      </c>
      <c r="O6379" s="32">
        <f t="shared" si="1"/>
        <v>89.65</v>
      </c>
      <c r="P6379" s="33">
        <f t="shared" si="2"/>
        <v>4.32</v>
      </c>
      <c r="Q6379" s="34">
        <f t="shared" si="3"/>
        <v>5.522727273</v>
      </c>
      <c r="R6379" s="35" t="str">
        <f t="shared" si="4"/>
        <v>Alto</v>
      </c>
      <c r="S6379" s="35" t="str">
        <f>IF(O6379="","",IF(O6379&gt;AVERAGE('Base de datos limpia'!$O$2:$O$8001),"Alto","Normal"))
</f>
        <v>Alto</v>
      </c>
      <c r="T6379" s="35" t="str">
        <f t="shared" si="5"/>
        <v>Gamer moderado</v>
      </c>
      <c r="U6379" s="35"/>
    </row>
    <row r="6380">
      <c r="A6380" s="28">
        <v>6379.0</v>
      </c>
      <c r="B6380" s="28">
        <v>21.0</v>
      </c>
      <c r="C6380" s="28" t="str">
        <f>TRIM(PROPER('Base de datos cruda'!C6380))</f>
        <v>Female</v>
      </c>
      <c r="D6380" s="28">
        <v>5.36</v>
      </c>
      <c r="E6380" s="28">
        <v>8.61</v>
      </c>
      <c r="F6380" s="28">
        <v>8.14</v>
      </c>
      <c r="G6380" s="28">
        <v>97.65</v>
      </c>
      <c r="H6380" s="28" t="str">
        <f>TRIM(PROPER('Base de datos cruda'!H6380))</f>
        <v>Casual</v>
      </c>
      <c r="I6380" s="28">
        <v>4.16</v>
      </c>
      <c r="J6380" s="28">
        <v>9.15</v>
      </c>
      <c r="K6380" s="28">
        <v>261.16</v>
      </c>
      <c r="L6380" s="28">
        <f>IF('Base de datos cruda'!L6380&lt;0,,'Base de datos cruda'!L6380)</f>
        <v>14.37</v>
      </c>
      <c r="M6380" s="28" t="str">
        <f>IF(TRIM(PROPER('Base de datos cruda'!M6380))="High","Alto",IF(TRIM(PROPER('Base de datos cruda'!M6380))="Medium","Medio","Bajo"))</f>
        <v>Bajo</v>
      </c>
      <c r="N6380" s="29">
        <v>90.7486413527115</v>
      </c>
      <c r="O6380" s="32">
        <f t="shared" si="1"/>
        <v>90.74864135</v>
      </c>
      <c r="P6380" s="33">
        <f t="shared" si="2"/>
        <v>14.51</v>
      </c>
      <c r="Q6380" s="34">
        <f t="shared" si="3"/>
        <v>1.606343284</v>
      </c>
      <c r="R6380" s="35" t="str">
        <f t="shared" si="4"/>
        <v>Alto</v>
      </c>
      <c r="S6380" s="35" t="str">
        <f>IF(O6380="","",IF(O6380&gt;AVERAGE('Base de datos limpia'!$O$2:$O$8001),"Alto","Normal"))
</f>
        <v>Alto</v>
      </c>
      <c r="T6380" s="35" t="str">
        <f t="shared" si="5"/>
        <v>Gamer intensivo</v>
      </c>
      <c r="U6380" s="35"/>
    </row>
    <row r="6381">
      <c r="A6381" s="28">
        <v>6380.0</v>
      </c>
      <c r="B6381" s="28">
        <v>21.0</v>
      </c>
      <c r="C6381" s="28" t="str">
        <f>TRIM(PROPER('Base de datos cruda'!C6381))</f>
        <v>Male</v>
      </c>
      <c r="D6381" s="28">
        <v>6.23</v>
      </c>
      <c r="E6381" s="28">
        <v>7.56</v>
      </c>
      <c r="F6381" s="28">
        <v>7.35</v>
      </c>
      <c r="G6381" s="28">
        <v>70.59</v>
      </c>
      <c r="H6381" s="28" t="str">
        <f>TRIM(PROPER('Base de datos cruda'!H6381))</f>
        <v>Casual</v>
      </c>
      <c r="I6381" s="28">
        <v>3.02</v>
      </c>
      <c r="J6381" s="28">
        <v>8.87</v>
      </c>
      <c r="K6381" s="28">
        <v>253.71</v>
      </c>
      <c r="L6381" s="28">
        <f>IF('Base de datos cruda'!L6381&lt;0,,'Base de datos cruda'!L6381)</f>
        <v>16.51</v>
      </c>
      <c r="M6381" s="28" t="str">
        <f>IF(TRIM(PROPER('Base de datos cruda'!M6381))="High","Alto",IF(TRIM(PROPER('Base de datos cruda'!M6381))="Medium","Medio","Bajo"))</f>
        <v>Bajo</v>
      </c>
      <c r="N6381" s="29">
        <v>72.7765022971173</v>
      </c>
      <c r="O6381" s="32">
        <f t="shared" si="1"/>
        <v>72.7765023</v>
      </c>
      <c r="P6381" s="33">
        <f t="shared" si="2"/>
        <v>15.1</v>
      </c>
      <c r="Q6381" s="34">
        <f t="shared" si="3"/>
        <v>1.213483146</v>
      </c>
      <c r="R6381" s="35" t="str">
        <f t="shared" si="4"/>
        <v>Alto</v>
      </c>
      <c r="S6381" s="35" t="str">
        <f>IF(O6381="","",IF(O6381&gt;AVERAGE('Base de datos limpia'!$O$2:$O$8001),"Alto","Normal"))
</f>
        <v>Alto</v>
      </c>
      <c r="T6381" s="35" t="str">
        <f t="shared" si="5"/>
        <v>Gamer intensivo</v>
      </c>
      <c r="U6381" s="35"/>
    </row>
    <row r="6382">
      <c r="A6382" s="28">
        <v>6381.0</v>
      </c>
      <c r="B6382" s="28">
        <v>20.0</v>
      </c>
      <c r="C6382" s="28" t="str">
        <f>TRIM(PROPER('Base de datos cruda'!C6382))</f>
        <v>Male</v>
      </c>
      <c r="D6382" s="28">
        <v>5.81</v>
      </c>
      <c r="E6382" s="28">
        <v>6.22</v>
      </c>
      <c r="F6382" s="28">
        <v>8.83</v>
      </c>
      <c r="G6382" s="28">
        <v>97.89</v>
      </c>
      <c r="H6382" s="28" t="str">
        <f>TRIM(PROPER('Base de datos cruda'!H6382))</f>
        <v>Rpg</v>
      </c>
      <c r="I6382" s="28">
        <v>0.88</v>
      </c>
      <c r="J6382" s="28">
        <v>7.36</v>
      </c>
      <c r="K6382" s="28">
        <v>258.55</v>
      </c>
      <c r="L6382" s="28">
        <f>IF('Base de datos cruda'!L6382&lt;0,,'Base de datos cruda'!L6382)</f>
        <v>13.92</v>
      </c>
      <c r="M6382" s="28" t="str">
        <f>IF(TRIM(PROPER('Base de datos cruda'!M6382))="High","Alto",IF(TRIM(PROPER('Base de datos cruda'!M6382))="Medium","Medio","Bajo"))</f>
        <v>Bajo</v>
      </c>
      <c r="N6382" s="29">
        <v>73.35</v>
      </c>
      <c r="O6382" s="32">
        <f t="shared" si="1"/>
        <v>73.35</v>
      </c>
      <c r="P6382" s="33">
        <f t="shared" si="2"/>
        <v>13.17</v>
      </c>
      <c r="Q6382" s="34">
        <f t="shared" si="3"/>
        <v>1.070567986</v>
      </c>
      <c r="R6382" s="35" t="str">
        <f t="shared" si="4"/>
        <v>Alto</v>
      </c>
      <c r="S6382" s="35" t="str">
        <f>IF(O6382="","",IF(O6382&gt;AVERAGE('Base de datos limpia'!$O$2:$O$8001),"Alto","Normal"))
</f>
        <v>Alto</v>
      </c>
      <c r="T6382" s="35" t="str">
        <f t="shared" si="5"/>
        <v>Gamer intensivo</v>
      </c>
      <c r="U6382" s="35"/>
    </row>
    <row r="6383">
      <c r="A6383" s="28">
        <v>6382.0</v>
      </c>
      <c r="B6383" s="28">
        <v>17.0</v>
      </c>
      <c r="C6383" s="28" t="str">
        <f>TRIM(PROPER('Base de datos cruda'!C6383))</f>
        <v>Male</v>
      </c>
      <c r="D6383" s="28">
        <v>7.62</v>
      </c>
      <c r="E6383" s="28">
        <v>3.88</v>
      </c>
      <c r="F6383" s="28">
        <v>7.06</v>
      </c>
      <c r="G6383" s="28">
        <v>98.44</v>
      </c>
      <c r="H6383" s="28" t="str">
        <f>TRIM(PROPER('Base de datos cruda'!H6383))</f>
        <v>Fps</v>
      </c>
      <c r="I6383" s="28">
        <v>1.9</v>
      </c>
      <c r="J6383" s="28">
        <v>9.78</v>
      </c>
      <c r="K6383" s="28">
        <v>223.49</v>
      </c>
      <c r="L6383" s="28">
        <f>IF('Base de datos cruda'!L6383&lt;0,,'Base de datos cruda'!L6383)</f>
        <v>14.67</v>
      </c>
      <c r="M6383" s="28" t="str">
        <f>IF(TRIM(PROPER('Base de datos cruda'!M6383))="High","Alto",IF(TRIM(PROPER('Base de datos cruda'!M6383))="Medium","Medio","Bajo"))</f>
        <v>Bajo</v>
      </c>
      <c r="N6383" s="29">
        <v>29.51</v>
      </c>
      <c r="O6383" s="32">
        <f t="shared" si="1"/>
        <v>29.51</v>
      </c>
      <c r="P6383" s="33">
        <f t="shared" si="2"/>
        <v>17.4</v>
      </c>
      <c r="Q6383" s="34">
        <f t="shared" si="3"/>
        <v>0.5091863517</v>
      </c>
      <c r="R6383" s="35" t="str">
        <f t="shared" si="4"/>
        <v>Bajo</v>
      </c>
      <c r="S6383" s="35" t="str">
        <f>IF(O6383="","",IF(O6383&gt;AVERAGE('Base de datos limpia'!$O$2:$O$8001),"Alto","Normal"))
</f>
        <v>Normal</v>
      </c>
      <c r="T6383" s="35" t="str">
        <f t="shared" si="5"/>
        <v>Gamer moderado</v>
      </c>
      <c r="U6383" s="35"/>
    </row>
    <row r="6384">
      <c r="A6384" s="28">
        <v>6383.0</v>
      </c>
      <c r="B6384" s="28">
        <v>17.0</v>
      </c>
      <c r="C6384" s="28" t="str">
        <f>TRIM(PROPER('Base de datos cruda'!C6384))</f>
        <v>Female</v>
      </c>
      <c r="D6384" s="28">
        <v>5.91</v>
      </c>
      <c r="E6384" s="28">
        <v>2.78</v>
      </c>
      <c r="F6384" s="28">
        <v>4.28</v>
      </c>
      <c r="G6384" s="28">
        <v>92.55</v>
      </c>
      <c r="H6384" s="28" t="str">
        <f>TRIM(PROPER('Base de datos cruda'!H6384))</f>
        <v>Casual</v>
      </c>
      <c r="I6384" s="28">
        <v>0.42</v>
      </c>
      <c r="J6384" s="28">
        <v>7.46</v>
      </c>
      <c r="K6384" s="28">
        <v>247.27</v>
      </c>
      <c r="L6384" s="28">
        <f>IF('Base de datos cruda'!L6384&lt;0,,'Base de datos cruda'!L6384)</f>
        <v>11.71</v>
      </c>
      <c r="M6384" s="28" t="str">
        <f>IF(TRIM(PROPER('Base de datos cruda'!M6384))="High","Alto",IF(TRIM(PROPER('Base de datos cruda'!M6384))="Medium","Medio","Bajo"))</f>
        <v>Bajo</v>
      </c>
      <c r="N6384" s="29">
        <v>33.26</v>
      </c>
      <c r="O6384" s="32">
        <f t="shared" si="1"/>
        <v>33.26</v>
      </c>
      <c r="P6384" s="33">
        <f t="shared" si="2"/>
        <v>13.37</v>
      </c>
      <c r="Q6384" s="34">
        <f t="shared" si="3"/>
        <v>0.4703891709</v>
      </c>
      <c r="R6384" s="35" t="str">
        <f t="shared" si="4"/>
        <v>Bajo</v>
      </c>
      <c r="S6384" s="35" t="str">
        <f>IF(O6384="","",IF(O6384&gt;AVERAGE('Base de datos limpia'!$O$2:$O$8001),"Alto","Normal"))
</f>
        <v>Normal</v>
      </c>
      <c r="T6384" s="35" t="str">
        <f t="shared" si="5"/>
        <v>Gamer casual</v>
      </c>
      <c r="U6384" s="35"/>
    </row>
    <row r="6385">
      <c r="A6385" s="28">
        <v>6384.0</v>
      </c>
      <c r="B6385" s="28">
        <v>22.0</v>
      </c>
      <c r="C6385" s="28" t="str">
        <f>TRIM(PROPER('Base de datos cruda'!C6385))</f>
        <v>Male</v>
      </c>
      <c r="D6385" s="28">
        <v>5.55</v>
      </c>
      <c r="E6385" s="28">
        <v>4.77</v>
      </c>
      <c r="F6385" s="28">
        <v>6.8</v>
      </c>
      <c r="G6385" s="28">
        <v>95.26</v>
      </c>
      <c r="H6385" s="28" t="str">
        <f>TRIM(PROPER('Base de datos cruda'!H6385))</f>
        <v>Casual</v>
      </c>
      <c r="I6385" s="28">
        <v>3.89</v>
      </c>
      <c r="J6385" s="28">
        <v>11.47</v>
      </c>
      <c r="K6385" s="28">
        <v>255.06</v>
      </c>
      <c r="L6385" s="28">
        <f>IF('Base de datos cruda'!L6385&lt;0,,'Base de datos cruda'!L6385)</f>
        <v>13.16</v>
      </c>
      <c r="M6385" s="28" t="str">
        <f>IF(TRIM(PROPER('Base de datos cruda'!M6385))="High","Alto",IF(TRIM(PROPER('Base de datos cruda'!M6385))="Medium","Medio","Bajo"))</f>
        <v>Bajo</v>
      </c>
      <c r="N6385" s="29">
        <v>56.93</v>
      </c>
      <c r="O6385" s="32">
        <f t="shared" si="1"/>
        <v>56.93</v>
      </c>
      <c r="P6385" s="33">
        <f t="shared" si="2"/>
        <v>17.02</v>
      </c>
      <c r="Q6385" s="34">
        <f t="shared" si="3"/>
        <v>0.8594594595</v>
      </c>
      <c r="R6385" s="35" t="str">
        <f t="shared" si="4"/>
        <v>Medio</v>
      </c>
      <c r="S6385" s="35" t="str">
        <f>IF(O6385="","",IF(O6385&gt;AVERAGE('Base de datos limpia'!$O$2:$O$8001),"Alto","Normal"))
</f>
        <v>Normal</v>
      </c>
      <c r="T6385" s="35" t="str">
        <f t="shared" si="5"/>
        <v>Gamer moderado</v>
      </c>
      <c r="U6385" s="35"/>
    </row>
    <row r="6386">
      <c r="A6386" s="28">
        <v>6385.0</v>
      </c>
      <c r="B6386" s="28">
        <v>17.0</v>
      </c>
      <c r="C6386" s="28" t="str">
        <f>TRIM(PROPER('Base de datos cruda'!C6386))</f>
        <v>Female</v>
      </c>
      <c r="D6386" s="28">
        <v>2.09</v>
      </c>
      <c r="E6386" s="28">
        <v>3.58</v>
      </c>
      <c r="F6386" s="28">
        <v>5.39</v>
      </c>
      <c r="G6386" s="28">
        <v>87.7</v>
      </c>
      <c r="H6386" s="28" t="str">
        <f>TRIM(PROPER('Base de datos cruda'!H6386))</f>
        <v>Fps</v>
      </c>
      <c r="I6386" s="28">
        <v>3.72</v>
      </c>
      <c r="J6386" s="28">
        <v>4.27</v>
      </c>
      <c r="K6386" s="28">
        <v>284.89</v>
      </c>
      <c r="L6386" s="28">
        <f>IF('Base de datos cruda'!L6386&lt;0,,'Base de datos cruda'!L6386)</f>
        <v>1.8</v>
      </c>
      <c r="M6386" s="28" t="str">
        <f>IF(TRIM(PROPER('Base de datos cruda'!M6386))="High","Alto",IF(TRIM(PROPER('Base de datos cruda'!M6386))="Medium","Medio","Bajo"))</f>
        <v>Medio</v>
      </c>
      <c r="N6386" s="29">
        <v>66.17</v>
      </c>
      <c r="O6386" s="32">
        <f t="shared" si="1"/>
        <v>66.17</v>
      </c>
      <c r="P6386" s="33">
        <f t="shared" si="2"/>
        <v>6.36</v>
      </c>
      <c r="Q6386" s="34">
        <f t="shared" si="3"/>
        <v>1.71291866</v>
      </c>
      <c r="R6386" s="35" t="str">
        <f t="shared" si="4"/>
        <v>Medio</v>
      </c>
      <c r="S6386" s="35" t="str">
        <f>IF(O6386="","",IF(O6386&gt;AVERAGE('Base de datos limpia'!$O$2:$O$8001),"Alto","Normal"))
</f>
        <v>Alto</v>
      </c>
      <c r="T6386" s="35" t="str">
        <f t="shared" si="5"/>
        <v>Gamer moderado</v>
      </c>
      <c r="U6386" s="35"/>
    </row>
    <row r="6387">
      <c r="A6387" s="28">
        <v>6386.0</v>
      </c>
      <c r="B6387" s="28">
        <v>21.0</v>
      </c>
      <c r="C6387" s="28" t="str">
        <f>TRIM(PROPER('Base de datos cruda'!C6387))</f>
        <v>Male</v>
      </c>
      <c r="D6387" s="28">
        <v>7.4</v>
      </c>
      <c r="E6387" s="28">
        <v>4.05</v>
      </c>
      <c r="F6387" s="28">
        <v>5.85</v>
      </c>
      <c r="G6387" s="28">
        <v>61.56</v>
      </c>
      <c r="H6387" s="28" t="str">
        <f>TRIM(PROPER('Base de datos cruda'!H6387))</f>
        <v>Rpg</v>
      </c>
      <c r="I6387" s="28">
        <v>2.45</v>
      </c>
      <c r="J6387" s="28">
        <v>11.05</v>
      </c>
      <c r="K6387" s="28">
        <v>241.52</v>
      </c>
      <c r="L6387" s="28">
        <f>IF('Base de datos cruda'!L6387&lt;0,,'Base de datos cruda'!L6387)</f>
        <v>18.58</v>
      </c>
      <c r="M6387" s="28" t="str">
        <f>IF(TRIM(PROPER('Base de datos cruda'!M6387))="High","Alto",IF(TRIM(PROPER('Base de datos cruda'!M6387))="Medium","Medio","Bajo"))</f>
        <v>Bajo</v>
      </c>
      <c r="N6387" s="29">
        <v>29.16</v>
      </c>
      <c r="O6387" s="32">
        <f t="shared" si="1"/>
        <v>29.16</v>
      </c>
      <c r="P6387" s="33">
        <f t="shared" si="2"/>
        <v>18.45</v>
      </c>
      <c r="Q6387" s="34">
        <f t="shared" si="3"/>
        <v>0.5472972973</v>
      </c>
      <c r="R6387" s="35" t="str">
        <f t="shared" si="4"/>
        <v>Bajo</v>
      </c>
      <c r="S6387" s="35" t="str">
        <f>IF(O6387="","",IF(O6387&gt;AVERAGE('Base de datos limpia'!$O$2:$O$8001),"Alto","Normal"))
</f>
        <v>Normal</v>
      </c>
      <c r="T6387" s="35" t="str">
        <f t="shared" si="5"/>
        <v>Gamer moderado</v>
      </c>
      <c r="U6387" s="35"/>
    </row>
    <row r="6388">
      <c r="A6388" s="28">
        <v>6387.0</v>
      </c>
      <c r="B6388" s="28">
        <v>20.0</v>
      </c>
      <c r="C6388" s="28" t="str">
        <f>TRIM(PROPER('Base de datos cruda'!C6388))</f>
        <v>Male</v>
      </c>
      <c r="D6388" s="28">
        <v>1.44</v>
      </c>
      <c r="E6388" s="28">
        <v>5.64</v>
      </c>
      <c r="F6388" s="28">
        <v>6.3</v>
      </c>
      <c r="G6388" s="28">
        <v>83.0</v>
      </c>
      <c r="H6388" s="28" t="str">
        <f>TRIM(PROPER('Base de datos cruda'!H6388))</f>
        <v>Fps</v>
      </c>
      <c r="I6388" s="28">
        <v>2.26</v>
      </c>
      <c r="J6388" s="28">
        <v>4.58</v>
      </c>
      <c r="K6388" s="28">
        <v>277.97</v>
      </c>
      <c r="L6388" s="28">
        <f>IF('Base de datos cruda'!L6388&lt;0,,'Base de datos cruda'!L6388)</f>
        <v>1.95</v>
      </c>
      <c r="M6388" s="28" t="str">
        <f>IF(TRIM(PROPER('Base de datos cruda'!M6388))="High","Alto",IF(TRIM(PROPER('Base de datos cruda'!M6388))="Medium","Medio","Bajo"))</f>
        <v>Medio</v>
      </c>
      <c r="N6388" s="29">
        <v>86.8443383458566</v>
      </c>
      <c r="O6388" s="32">
        <f t="shared" si="1"/>
        <v>86.84433835</v>
      </c>
      <c r="P6388" s="33">
        <f t="shared" si="2"/>
        <v>6.02</v>
      </c>
      <c r="Q6388" s="34">
        <f t="shared" si="3"/>
        <v>3.916666667</v>
      </c>
      <c r="R6388" s="35" t="str">
        <f t="shared" si="4"/>
        <v>Alto</v>
      </c>
      <c r="S6388" s="35" t="str">
        <f>IF(O6388="","",IF(O6388&gt;AVERAGE('Base de datos limpia'!$O$2:$O$8001),"Alto","Normal"))
</f>
        <v>Alto</v>
      </c>
      <c r="T6388" s="35" t="str">
        <f t="shared" si="5"/>
        <v>Gamer moderado</v>
      </c>
      <c r="U6388" s="35"/>
    </row>
    <row r="6389">
      <c r="A6389" s="28">
        <v>6388.0</v>
      </c>
      <c r="B6389" s="28">
        <v>19.0</v>
      </c>
      <c r="C6389" s="28" t="str">
        <f>TRIM(PROPER('Base de datos cruda'!C6389))</f>
        <v>Female</v>
      </c>
      <c r="D6389" s="28">
        <v>7.24</v>
      </c>
      <c r="E6389" s="28">
        <v>2.52</v>
      </c>
      <c r="F6389" s="28">
        <v>7.87</v>
      </c>
      <c r="G6389" s="28">
        <v>89.89</v>
      </c>
      <c r="H6389" s="28" t="str">
        <f>TRIM(PROPER('Base de datos cruda'!H6389))</f>
        <v>Rpg</v>
      </c>
      <c r="I6389" s="28">
        <v>2.32</v>
      </c>
      <c r="J6389" s="28">
        <v>11.09</v>
      </c>
      <c r="K6389" s="28">
        <v>221.5</v>
      </c>
      <c r="L6389" s="28">
        <f>IF('Base de datos cruda'!L6389&lt;0,,'Base de datos cruda'!L6389)</f>
        <v>18.06</v>
      </c>
      <c r="M6389" s="28" t="str">
        <f>IF(TRIM(PROPER('Base de datos cruda'!M6389))="High","Alto",IF(TRIM(PROPER('Base de datos cruda'!M6389))="Medium","Medio","Bajo"))</f>
        <v>Bajo</v>
      </c>
      <c r="N6389" s="29">
        <v>32.01</v>
      </c>
      <c r="O6389" s="32">
        <f t="shared" si="1"/>
        <v>32.01</v>
      </c>
      <c r="P6389" s="33">
        <f t="shared" si="2"/>
        <v>18.33</v>
      </c>
      <c r="Q6389" s="34">
        <f t="shared" si="3"/>
        <v>0.3480662983</v>
      </c>
      <c r="R6389" s="35" t="str">
        <f t="shared" si="4"/>
        <v>Bajo</v>
      </c>
      <c r="S6389" s="35" t="str">
        <f>IF(O6389="","",IF(O6389&gt;AVERAGE('Base de datos limpia'!$O$2:$O$8001),"Alto","Normal"))
</f>
        <v>Normal</v>
      </c>
      <c r="T6389" s="35" t="str">
        <f t="shared" si="5"/>
        <v>Gamer casual</v>
      </c>
      <c r="U6389" s="35"/>
    </row>
    <row r="6390">
      <c r="A6390" s="28">
        <v>6389.0</v>
      </c>
      <c r="B6390" s="28">
        <v>22.0</v>
      </c>
      <c r="C6390" s="28" t="str">
        <f>TRIM(PROPER('Base de datos cruda'!C6390))</f>
        <v>Male</v>
      </c>
      <c r="D6390" s="28">
        <v>2.5</v>
      </c>
      <c r="E6390" s="28">
        <v>8.26</v>
      </c>
      <c r="F6390" s="28">
        <v>6.51</v>
      </c>
      <c r="G6390" s="28">
        <v>97.67</v>
      </c>
      <c r="H6390" s="28" t="str">
        <f>TRIM(PROPER('Base de datos cruda'!H6390))</f>
        <v>Fps</v>
      </c>
      <c r="I6390" s="28">
        <v>0.19</v>
      </c>
      <c r="J6390" s="28">
        <v>5.99</v>
      </c>
      <c r="K6390" s="28">
        <v>273.22</v>
      </c>
      <c r="L6390" s="28">
        <f>IF('Base de datos cruda'!L6390&lt;0,,'Base de datos cruda'!L6390)</f>
        <v>5.29</v>
      </c>
      <c r="M6390" s="28" t="str">
        <f>IF(TRIM(PROPER('Base de datos cruda'!M6390))="High","Alto",IF(TRIM(PROPER('Base de datos cruda'!M6390))="Medium","Medio","Bajo"))</f>
        <v>Medio</v>
      </c>
      <c r="N6390" s="29">
        <v>92.36</v>
      </c>
      <c r="O6390" s="32">
        <f t="shared" si="1"/>
        <v>92.36</v>
      </c>
      <c r="P6390" s="33">
        <f t="shared" si="2"/>
        <v>8.49</v>
      </c>
      <c r="Q6390" s="34">
        <f t="shared" si="3"/>
        <v>3.304</v>
      </c>
      <c r="R6390" s="35" t="str">
        <f t="shared" si="4"/>
        <v>Alto</v>
      </c>
      <c r="S6390" s="35" t="str">
        <f>IF(O6390="","",IF(O6390&gt;AVERAGE('Base de datos limpia'!$O$2:$O$8001),"Alto","Normal"))
</f>
        <v>Alto</v>
      </c>
      <c r="T6390" s="35" t="str">
        <f t="shared" si="5"/>
        <v>Gamer intensivo</v>
      </c>
      <c r="U6390" s="35"/>
    </row>
    <row r="6391">
      <c r="A6391" s="28">
        <v>6390.0</v>
      </c>
      <c r="B6391" s="28">
        <v>23.0</v>
      </c>
      <c r="C6391" s="28" t="str">
        <f>TRIM(PROPER('Base de datos cruda'!C6391))</f>
        <v>Female</v>
      </c>
      <c r="D6391" s="28">
        <v>1.04</v>
      </c>
      <c r="E6391" s="28">
        <v>2.31</v>
      </c>
      <c r="F6391" s="28">
        <v>6.37</v>
      </c>
      <c r="G6391" s="28">
        <v>82.82</v>
      </c>
      <c r="H6391" s="28" t="str">
        <f>TRIM(PROPER('Base de datos cruda'!H6391))</f>
        <v>Rpg</v>
      </c>
      <c r="I6391" s="28">
        <v>1.84</v>
      </c>
      <c r="J6391" s="28">
        <v>5.68</v>
      </c>
      <c r="K6391" s="28">
        <v>318.52</v>
      </c>
      <c r="L6391" s="28">
        <f>IF('Base de datos cruda'!L6391&lt;0,,'Base de datos cruda'!L6391)</f>
        <v>3.96</v>
      </c>
      <c r="M6391" s="28" t="str">
        <f>IF(TRIM(PROPER('Base de datos cruda'!M6391))="High","Alto",IF(TRIM(PROPER('Base de datos cruda'!M6391))="Medium","Medio","Bajo"))</f>
        <v>Medio</v>
      </c>
      <c r="N6391" s="29">
        <v>64.43</v>
      </c>
      <c r="O6391" s="32">
        <f t="shared" si="1"/>
        <v>64.43</v>
      </c>
      <c r="P6391" s="33">
        <f t="shared" si="2"/>
        <v>6.72</v>
      </c>
      <c r="Q6391" s="34">
        <f t="shared" si="3"/>
        <v>2.221153846</v>
      </c>
      <c r="R6391" s="35" t="str">
        <f t="shared" si="4"/>
        <v>Medio</v>
      </c>
      <c r="S6391" s="35" t="str">
        <f>IF(O6391="","",IF(O6391&gt;AVERAGE('Base de datos limpia'!$O$2:$O$8001),"Alto","Normal"))
</f>
        <v>Normal</v>
      </c>
      <c r="T6391" s="35" t="str">
        <f t="shared" si="5"/>
        <v>Gamer casual</v>
      </c>
      <c r="U6391" s="35"/>
    </row>
    <row r="6392">
      <c r="A6392" s="28">
        <v>6391.0</v>
      </c>
      <c r="B6392" s="28">
        <v>19.0</v>
      </c>
      <c r="C6392" s="28" t="str">
        <f>TRIM(PROPER('Base de datos cruda'!C6392))</f>
        <v>Male</v>
      </c>
      <c r="D6392" s="28">
        <v>6.61</v>
      </c>
      <c r="E6392" s="28">
        <v>5.33</v>
      </c>
      <c r="F6392" s="28">
        <v>5.51</v>
      </c>
      <c r="G6392" s="28">
        <v>91.77</v>
      </c>
      <c r="H6392" s="28" t="str">
        <f>TRIM(PROPER('Base de datos cruda'!H6392))</f>
        <v>Rpg</v>
      </c>
      <c r="I6392" s="28">
        <v>0.64</v>
      </c>
      <c r="J6392" s="28">
        <v>11.98</v>
      </c>
      <c r="K6392" s="28">
        <v>242.84</v>
      </c>
      <c r="L6392" s="28">
        <f>IF('Base de datos cruda'!L6392&lt;0,,'Base de datos cruda'!L6392)</f>
        <v>17.02</v>
      </c>
      <c r="M6392" s="28" t="str">
        <f>IF(TRIM(PROPER('Base de datos cruda'!M6392))="High","Alto",IF(TRIM(PROPER('Base de datos cruda'!M6392))="Medium","Medio","Bajo"))</f>
        <v>Bajo</v>
      </c>
      <c r="N6392" s="29">
        <v>46.3</v>
      </c>
      <c r="O6392" s="32">
        <f t="shared" si="1"/>
        <v>46.3</v>
      </c>
      <c r="P6392" s="33">
        <f t="shared" si="2"/>
        <v>18.59</v>
      </c>
      <c r="Q6392" s="34">
        <f t="shared" si="3"/>
        <v>0.8063540091</v>
      </c>
      <c r="R6392" s="35" t="str">
        <f t="shared" si="4"/>
        <v>Bajo</v>
      </c>
      <c r="S6392" s="35" t="str">
        <f>IF(O6392="","",IF(O6392&gt;AVERAGE('Base de datos limpia'!$O$2:$O$8001),"Alto","Normal"))
</f>
        <v>Normal</v>
      </c>
      <c r="T6392" s="35" t="str">
        <f t="shared" si="5"/>
        <v>Gamer moderado</v>
      </c>
      <c r="U6392" s="35"/>
    </row>
    <row r="6393">
      <c r="A6393" s="28">
        <v>6392.0</v>
      </c>
      <c r="B6393" s="28">
        <v>16.0</v>
      </c>
      <c r="C6393" s="28" t="str">
        <f>TRIM(PROPER('Base de datos cruda'!C6393))</f>
        <v>Male</v>
      </c>
      <c r="D6393" s="28">
        <v>0.02</v>
      </c>
      <c r="E6393" s="28">
        <v>7.71</v>
      </c>
      <c r="F6393" s="28">
        <v>6.7</v>
      </c>
      <c r="G6393" s="28">
        <v>88.2</v>
      </c>
      <c r="H6393" s="28" t="str">
        <f>TRIM(PROPER('Base de datos cruda'!H6393))</f>
        <v>Fps</v>
      </c>
      <c r="I6393" s="28">
        <v>0.92</v>
      </c>
      <c r="J6393" s="28">
        <v>2.45</v>
      </c>
      <c r="K6393" s="28">
        <v>314.43</v>
      </c>
      <c r="L6393" s="28">
        <f>IF('Base de datos cruda'!L6393&lt;0,,'Base de datos cruda'!L6393)</f>
        <v>4.31</v>
      </c>
      <c r="M6393" s="28" t="str">
        <f>IF(TRIM(PROPER('Base de datos cruda'!M6393))="High","Alto",IF(TRIM(PROPER('Base de datos cruda'!M6393))="Medium","Medio","Bajo"))</f>
        <v>Medio</v>
      </c>
      <c r="N6393" s="29">
        <v>100.0</v>
      </c>
      <c r="O6393" s="32">
        <f t="shared" si="1"/>
        <v>100</v>
      </c>
      <c r="P6393" s="33">
        <f t="shared" si="2"/>
        <v>2.47</v>
      </c>
      <c r="Q6393" s="34">
        <f t="shared" si="3"/>
        <v>385.5</v>
      </c>
      <c r="R6393" s="35" t="str">
        <f t="shared" si="4"/>
        <v>Alto</v>
      </c>
      <c r="S6393" s="35" t="str">
        <f>IF(O6393="","",IF(O6393&gt;AVERAGE('Base de datos limpia'!$O$2:$O$8001),"Alto","Normal"))
</f>
        <v>Alto</v>
      </c>
      <c r="T6393" s="35" t="str">
        <f t="shared" si="5"/>
        <v>Gamer intensivo</v>
      </c>
      <c r="U6393" s="35"/>
    </row>
    <row r="6394">
      <c r="A6394" s="28">
        <v>6393.0</v>
      </c>
      <c r="B6394" s="28">
        <v>16.0</v>
      </c>
      <c r="C6394" s="28" t="str">
        <f>TRIM(PROPER('Base de datos cruda'!C6394))</f>
        <v>Male</v>
      </c>
      <c r="D6394" s="28">
        <v>6.66</v>
      </c>
      <c r="E6394" s="28">
        <v>5.37</v>
      </c>
      <c r="F6394" s="28">
        <v>5.24</v>
      </c>
      <c r="G6394" s="28">
        <v>71.23</v>
      </c>
      <c r="H6394" s="28" t="str">
        <f>TRIM(PROPER('Base de datos cruda'!H6394))</f>
        <v>Casual</v>
      </c>
      <c r="I6394" s="28">
        <v>4.81</v>
      </c>
      <c r="J6394" s="28">
        <v>8.58</v>
      </c>
      <c r="K6394" s="28">
        <v>241.04</v>
      </c>
      <c r="L6394" s="28">
        <f>IF('Base de datos cruda'!L6394&lt;0,,'Base de datos cruda'!L6394)</f>
        <v>16.02</v>
      </c>
      <c r="M6394" s="28" t="str">
        <f>IF(TRIM(PROPER('Base de datos cruda'!M6394))="High","Alto",IF(TRIM(PROPER('Base de datos cruda'!M6394))="Medium","Medio","Bajo"))</f>
        <v>Bajo</v>
      </c>
      <c r="N6394" s="29">
        <v>37.19</v>
      </c>
      <c r="O6394" s="32">
        <f t="shared" si="1"/>
        <v>37.19</v>
      </c>
      <c r="P6394" s="33">
        <f t="shared" si="2"/>
        <v>15.24</v>
      </c>
      <c r="Q6394" s="34">
        <f t="shared" si="3"/>
        <v>0.8063063063</v>
      </c>
      <c r="R6394" s="35" t="str">
        <f t="shared" si="4"/>
        <v>Bajo</v>
      </c>
      <c r="S6394" s="35" t="str">
        <f>IF(O6394="","",IF(O6394&gt;AVERAGE('Base de datos limpia'!$O$2:$O$8001),"Alto","Normal"))
</f>
        <v>Normal</v>
      </c>
      <c r="T6394" s="35" t="str">
        <f t="shared" si="5"/>
        <v>Gamer moderado</v>
      </c>
      <c r="U6394" s="35"/>
    </row>
    <row r="6395">
      <c r="A6395" s="28">
        <v>6394.0</v>
      </c>
      <c r="B6395" s="28">
        <v>16.0</v>
      </c>
      <c r="C6395" s="28" t="str">
        <f>TRIM(PROPER('Base de datos cruda'!C6395))</f>
        <v>Female</v>
      </c>
      <c r="D6395" s="28">
        <v>2.1</v>
      </c>
      <c r="E6395" s="28">
        <v>4.25</v>
      </c>
      <c r="F6395" s="28">
        <v>5.3</v>
      </c>
      <c r="G6395" s="28">
        <v>66.19</v>
      </c>
      <c r="H6395" s="28" t="str">
        <f>TRIM(PROPER('Base de datos cruda'!H6395))</f>
        <v>Casual</v>
      </c>
      <c r="I6395" s="28">
        <v>1.31</v>
      </c>
      <c r="J6395" s="28">
        <v>8.02</v>
      </c>
      <c r="K6395" s="28">
        <v>297.44</v>
      </c>
      <c r="L6395" s="28">
        <f>IF('Base de datos cruda'!L6395&lt;0,,'Base de datos cruda'!L6395)</f>
        <v>6.92</v>
      </c>
      <c r="M6395" s="28" t="str">
        <f>IF(TRIM(PROPER('Base de datos cruda'!M6395))="High","Alto",IF(TRIM(PROPER('Base de datos cruda'!M6395))="Medium","Medio","Bajo"))</f>
        <v>Medio</v>
      </c>
      <c r="N6395" s="29">
        <v>64.9</v>
      </c>
      <c r="O6395" s="32">
        <f t="shared" si="1"/>
        <v>64.9</v>
      </c>
      <c r="P6395" s="33">
        <f t="shared" si="2"/>
        <v>10.12</v>
      </c>
      <c r="Q6395" s="34">
        <f t="shared" si="3"/>
        <v>2.023809524</v>
      </c>
      <c r="R6395" s="35" t="str">
        <f t="shared" si="4"/>
        <v>Medio</v>
      </c>
      <c r="S6395" s="35" t="str">
        <f>IF(O6395="","",IF(O6395&gt;AVERAGE('Base de datos limpia'!$O$2:$O$8001),"Alto","Normal"))
</f>
        <v>Normal</v>
      </c>
      <c r="T6395" s="35" t="str">
        <f t="shared" si="5"/>
        <v>Gamer moderado</v>
      </c>
      <c r="U6395" s="35"/>
    </row>
    <row r="6396">
      <c r="A6396" s="28">
        <v>6395.0</v>
      </c>
      <c r="B6396" s="28">
        <v>16.0</v>
      </c>
      <c r="C6396" s="28" t="str">
        <f>TRIM(PROPER('Base de datos cruda'!C6396))</f>
        <v>Female</v>
      </c>
      <c r="D6396" s="28">
        <v>7.08</v>
      </c>
      <c r="E6396" s="28">
        <v>5.27</v>
      </c>
      <c r="F6396" s="28">
        <v>7.79</v>
      </c>
      <c r="G6396" s="28">
        <v>90.04</v>
      </c>
      <c r="H6396" s="28" t="str">
        <f>TRIM(PROPER('Base de datos cruda'!H6396))</f>
        <v>Rpg</v>
      </c>
      <c r="I6396" s="28">
        <v>2.42</v>
      </c>
      <c r="J6396" s="28">
        <v>12.41</v>
      </c>
      <c r="K6396" s="28">
        <v>222.64</v>
      </c>
      <c r="L6396" s="28">
        <f>IF('Base de datos cruda'!L6396&lt;0,,'Base de datos cruda'!L6396)</f>
        <v>16.76</v>
      </c>
      <c r="M6396" s="28" t="str">
        <f>IF(TRIM(PROPER('Base de datos cruda'!M6396))="High","Alto",IF(TRIM(PROPER('Base de datos cruda'!M6396))="Medium","Medio","Bajo"))</f>
        <v>Bajo</v>
      </c>
      <c r="N6396" s="29">
        <v>53.42</v>
      </c>
      <c r="O6396" s="32">
        <f t="shared" si="1"/>
        <v>53.42</v>
      </c>
      <c r="P6396" s="33">
        <f t="shared" si="2"/>
        <v>19.49</v>
      </c>
      <c r="Q6396" s="34">
        <f t="shared" si="3"/>
        <v>0.7443502825</v>
      </c>
      <c r="R6396" s="35" t="str">
        <f t="shared" si="4"/>
        <v>Medio</v>
      </c>
      <c r="S6396" s="35" t="str">
        <f>IF(O6396="","",IF(O6396&gt;AVERAGE('Base de datos limpia'!$O$2:$O$8001),"Alto","Normal"))
</f>
        <v>Normal</v>
      </c>
      <c r="T6396" s="35" t="str">
        <f t="shared" si="5"/>
        <v>Gamer moderado</v>
      </c>
      <c r="U6396" s="35"/>
    </row>
    <row r="6397">
      <c r="A6397" s="28">
        <v>6396.0</v>
      </c>
      <c r="B6397" s="28">
        <v>20.0</v>
      </c>
      <c r="C6397" s="28" t="str">
        <f>TRIM(PROPER('Base de datos cruda'!C6397))</f>
        <v>Female</v>
      </c>
      <c r="D6397" s="28">
        <v>5.53</v>
      </c>
      <c r="E6397" s="28">
        <v>8.64</v>
      </c>
      <c r="F6397" s="28">
        <v>5.71</v>
      </c>
      <c r="G6397" s="28">
        <v>69.35</v>
      </c>
      <c r="H6397" s="28" t="str">
        <f>TRIM(PROPER('Base de datos cruda'!H6397))</f>
        <v>Casual</v>
      </c>
      <c r="I6397" s="28">
        <v>4.44</v>
      </c>
      <c r="J6397" s="28">
        <v>8.35</v>
      </c>
      <c r="K6397" s="28">
        <v>255.1</v>
      </c>
      <c r="L6397" s="28">
        <f>IF('Base de datos cruda'!L6397&lt;0,,'Base de datos cruda'!L6397)</f>
        <v>10.12</v>
      </c>
      <c r="M6397" s="28" t="str">
        <f>IF(TRIM(PROPER('Base de datos cruda'!M6397))="High","Alto",IF(TRIM(PROPER('Base de datos cruda'!M6397))="Medium","Medio","Bajo"))</f>
        <v>Alto</v>
      </c>
      <c r="N6397" s="29">
        <v>81.9775952487562</v>
      </c>
      <c r="O6397" s="32">
        <f t="shared" si="1"/>
        <v>81.97759525</v>
      </c>
      <c r="P6397" s="33">
        <f t="shared" si="2"/>
        <v>13.88</v>
      </c>
      <c r="Q6397" s="34">
        <f t="shared" si="3"/>
        <v>1.56238698</v>
      </c>
      <c r="R6397" s="35" t="str">
        <f t="shared" si="4"/>
        <v>Alto</v>
      </c>
      <c r="S6397" s="35" t="str">
        <f>IF(O6397="","",IF(O6397&gt;AVERAGE('Base de datos limpia'!$O$2:$O$8001),"Alto","Normal"))
</f>
        <v>Alto</v>
      </c>
      <c r="T6397" s="35" t="str">
        <f t="shared" si="5"/>
        <v>Gamer intensivo</v>
      </c>
      <c r="U6397" s="35"/>
    </row>
    <row r="6398">
      <c r="A6398" s="28">
        <v>6397.0</v>
      </c>
      <c r="B6398" s="28">
        <v>19.0</v>
      </c>
      <c r="C6398" s="28" t="str">
        <f>TRIM(PROPER('Base de datos cruda'!C6398))</f>
        <v>Male</v>
      </c>
      <c r="D6398" s="28">
        <v>5.33</v>
      </c>
      <c r="E6398" s="28">
        <v>9.91</v>
      </c>
      <c r="F6398" s="28">
        <v>4.26</v>
      </c>
      <c r="G6398" s="28">
        <v>69.79</v>
      </c>
      <c r="H6398" s="28" t="str">
        <f>TRIM(PROPER('Base de datos cruda'!H6398))</f>
        <v>Casual</v>
      </c>
      <c r="I6398" s="28">
        <v>2.07</v>
      </c>
      <c r="J6398" s="28">
        <v>10.8</v>
      </c>
      <c r="K6398" s="28">
        <v>269.93</v>
      </c>
      <c r="L6398" s="28">
        <f>IF('Base de datos cruda'!L6398&lt;0,,'Base de datos cruda'!L6398)</f>
        <v>14.67</v>
      </c>
      <c r="M6398" s="28" t="str">
        <f>IF(TRIM(PROPER('Base de datos cruda'!M6398))="High","Alto",IF(TRIM(PROPER('Base de datos cruda'!M6398))="Medium","Medio","Bajo"))</f>
        <v>Alto</v>
      </c>
      <c r="N6398" s="29">
        <v>80.8232688258374</v>
      </c>
      <c r="O6398" s="32">
        <f t="shared" si="1"/>
        <v>80.82326883</v>
      </c>
      <c r="P6398" s="33">
        <f t="shared" si="2"/>
        <v>16.13</v>
      </c>
      <c r="Q6398" s="34">
        <f t="shared" si="3"/>
        <v>1.859287054</v>
      </c>
      <c r="R6398" s="35" t="str">
        <f t="shared" si="4"/>
        <v>Alto</v>
      </c>
      <c r="S6398" s="35" t="str">
        <f>IF(O6398="","",IF(O6398&gt;AVERAGE('Base de datos limpia'!$O$2:$O$8001),"Alto","Normal"))
</f>
        <v>Alto</v>
      </c>
      <c r="T6398" s="35" t="str">
        <f t="shared" si="5"/>
        <v>Gamer intensivo</v>
      </c>
      <c r="U6398" s="35"/>
    </row>
    <row r="6399">
      <c r="A6399" s="28">
        <v>6398.0</v>
      </c>
      <c r="B6399" s="28">
        <v>24.0</v>
      </c>
      <c r="C6399" s="28" t="str">
        <f>TRIM(PROPER('Base de datos cruda'!C6399))</f>
        <v>Female</v>
      </c>
      <c r="D6399" s="28">
        <v>2.92</v>
      </c>
      <c r="E6399" s="28">
        <v>6.68</v>
      </c>
      <c r="F6399" s="28">
        <v>5.72</v>
      </c>
      <c r="G6399" s="28">
        <v>85.76</v>
      </c>
      <c r="H6399" s="28" t="str">
        <f>TRIM(PROPER('Base de datos cruda'!H6399))</f>
        <v>Rpg</v>
      </c>
      <c r="I6399" s="28">
        <v>2.64</v>
      </c>
      <c r="J6399" s="28">
        <v>7.27</v>
      </c>
      <c r="K6399" s="28">
        <v>300.61</v>
      </c>
      <c r="L6399" s="28">
        <f>IF('Base de datos cruda'!L6399&lt;0,,'Base de datos cruda'!L6399)</f>
        <v>7.85</v>
      </c>
      <c r="M6399" s="28" t="str">
        <f>IF(TRIM(PROPER('Base de datos cruda'!M6399))="High","Alto",IF(TRIM(PROPER('Base de datos cruda'!M6399))="Medium","Medio","Bajo"))</f>
        <v>Medio</v>
      </c>
      <c r="N6399" s="29">
        <v>74.64</v>
      </c>
      <c r="O6399" s="32">
        <f t="shared" si="1"/>
        <v>74.64</v>
      </c>
      <c r="P6399" s="33">
        <f t="shared" si="2"/>
        <v>10.19</v>
      </c>
      <c r="Q6399" s="34">
        <f t="shared" si="3"/>
        <v>2.287671233</v>
      </c>
      <c r="R6399" s="35" t="str">
        <f t="shared" si="4"/>
        <v>Alto</v>
      </c>
      <c r="S6399" s="35" t="str">
        <f>IF(O6399="","",IF(O6399&gt;AVERAGE('Base de datos limpia'!$O$2:$O$8001),"Alto","Normal"))
</f>
        <v>Alto</v>
      </c>
      <c r="T6399" s="35" t="str">
        <f t="shared" si="5"/>
        <v>Gamer intensivo</v>
      </c>
      <c r="U6399" s="35"/>
    </row>
    <row r="6400">
      <c r="A6400" s="28">
        <v>6399.0</v>
      </c>
      <c r="B6400" s="28">
        <v>18.0</v>
      </c>
      <c r="C6400" s="28" t="str">
        <f>TRIM(PROPER('Base de datos cruda'!C6400))</f>
        <v>Female</v>
      </c>
      <c r="D6400" s="28">
        <v>0.48</v>
      </c>
      <c r="E6400" s="28">
        <v>8.14</v>
      </c>
      <c r="F6400" s="28">
        <v>7.19</v>
      </c>
      <c r="G6400" s="28">
        <v>91.56</v>
      </c>
      <c r="H6400" s="28" t="str">
        <f>TRIM(PROPER('Base de datos cruda'!H6400))</f>
        <v>Fps</v>
      </c>
      <c r="I6400" s="28">
        <v>0.84</v>
      </c>
      <c r="J6400" s="28">
        <v>3.67</v>
      </c>
      <c r="K6400" s="28">
        <v>322.77</v>
      </c>
      <c r="L6400" s="28">
        <f>IF('Base de datos cruda'!L6400&lt;0,,'Base de datos cruda'!L6400)</f>
        <v>0.69</v>
      </c>
      <c r="M6400" s="28" t="str">
        <f>IF(TRIM(PROPER('Base de datos cruda'!M6400))="High","Alto",IF(TRIM(PROPER('Base de datos cruda'!M6400))="Medium","Medio","Bajo"))</f>
        <v>Medio</v>
      </c>
      <c r="N6400" s="29">
        <v>100.0</v>
      </c>
      <c r="O6400" s="32">
        <f t="shared" si="1"/>
        <v>100</v>
      </c>
      <c r="P6400" s="33">
        <f t="shared" si="2"/>
        <v>4.15</v>
      </c>
      <c r="Q6400" s="34">
        <f t="shared" si="3"/>
        <v>16.95833333</v>
      </c>
      <c r="R6400" s="35" t="str">
        <f t="shared" si="4"/>
        <v>Alto</v>
      </c>
      <c r="S6400" s="35" t="str">
        <f>IF(O6400="","",IF(O6400&gt;AVERAGE('Base de datos limpia'!$O$2:$O$8001),"Alto","Normal"))
</f>
        <v>Alto</v>
      </c>
      <c r="T6400" s="35" t="str">
        <f t="shared" si="5"/>
        <v>Gamer intensivo</v>
      </c>
      <c r="U6400" s="35"/>
    </row>
    <row r="6401">
      <c r="A6401" s="28">
        <v>6400.0</v>
      </c>
      <c r="B6401" s="28">
        <v>22.0</v>
      </c>
      <c r="C6401" s="28" t="str">
        <f>TRIM(PROPER('Base de datos cruda'!C6401))</f>
        <v>Female</v>
      </c>
      <c r="D6401" s="28">
        <v>6.64</v>
      </c>
      <c r="E6401" s="28">
        <v>1.13</v>
      </c>
      <c r="F6401" s="28">
        <v>8.07</v>
      </c>
      <c r="G6401" s="28">
        <v>83.29</v>
      </c>
      <c r="H6401" s="28" t="str">
        <f>TRIM(PROPER('Base de datos cruda'!H6401))</f>
        <v>Rpg</v>
      </c>
      <c r="I6401" s="28">
        <v>1.43</v>
      </c>
      <c r="J6401" s="28">
        <v>12.01</v>
      </c>
      <c r="K6401" s="28">
        <v>242.9</v>
      </c>
      <c r="L6401" s="28">
        <f>IF('Base de datos cruda'!L6401&lt;0,,'Base de datos cruda'!L6401)</f>
        <v>17.52</v>
      </c>
      <c r="M6401" s="28" t="str">
        <f>IF(TRIM(PROPER('Base de datos cruda'!M6401))="High","Alto",IF(TRIM(PROPER('Base de datos cruda'!M6401))="Medium","Medio","Bajo"))</f>
        <v>Bajo</v>
      </c>
      <c r="N6401" s="29">
        <v>21.79</v>
      </c>
      <c r="O6401" s="32">
        <f t="shared" si="1"/>
        <v>21.79</v>
      </c>
      <c r="P6401" s="33">
        <f t="shared" si="2"/>
        <v>18.65</v>
      </c>
      <c r="Q6401" s="34">
        <f t="shared" si="3"/>
        <v>0.1701807229</v>
      </c>
      <c r="R6401" s="35" t="str">
        <f t="shared" si="4"/>
        <v>Bajo</v>
      </c>
      <c r="S6401" s="35" t="str">
        <f>IF(O6401="","",IF(O6401&gt;AVERAGE('Base de datos limpia'!$O$2:$O$8001),"Alto","Normal"))
</f>
        <v>Normal</v>
      </c>
      <c r="T6401" s="35" t="str">
        <f t="shared" si="5"/>
        <v>Gamer casual</v>
      </c>
      <c r="U6401" s="35"/>
    </row>
    <row r="6402">
      <c r="A6402" s="28">
        <v>6401.0</v>
      </c>
      <c r="B6402" s="28">
        <v>23.0</v>
      </c>
      <c r="C6402" s="28" t="str">
        <f>TRIM(PROPER('Base de datos cruda'!C6402))</f>
        <v>Female</v>
      </c>
      <c r="D6402" s="28">
        <v>1.37</v>
      </c>
      <c r="E6402" s="28">
        <v>8.92</v>
      </c>
      <c r="F6402" s="28">
        <v>8.81</v>
      </c>
      <c r="G6402" s="28">
        <v>95.4</v>
      </c>
      <c r="H6402" s="28" t="str">
        <f>TRIM(PROPER('Base de datos cruda'!H6402))</f>
        <v>Casual</v>
      </c>
      <c r="I6402" s="28">
        <v>2.53</v>
      </c>
      <c r="J6402" s="28">
        <v>5.75</v>
      </c>
      <c r="K6402" s="28">
        <v>312.81</v>
      </c>
      <c r="L6402" s="28">
        <f>IF('Base de datos cruda'!L6402&lt;0,,'Base de datos cruda'!L6402)</f>
        <v>7.77</v>
      </c>
      <c r="M6402" s="28" t="str">
        <f>IF(TRIM(PROPER('Base de datos cruda'!M6402))="High","Alto",IF(TRIM(PROPER('Base de datos cruda'!M6402))="Medium","Medio","Bajo"))</f>
        <v>Medio</v>
      </c>
      <c r="N6402" s="29">
        <v>100.0</v>
      </c>
      <c r="O6402" s="32">
        <f t="shared" si="1"/>
        <v>100</v>
      </c>
      <c r="P6402" s="33">
        <f t="shared" si="2"/>
        <v>7.12</v>
      </c>
      <c r="Q6402" s="34">
        <f t="shared" si="3"/>
        <v>6.510948905</v>
      </c>
      <c r="R6402" s="35" t="str">
        <f t="shared" si="4"/>
        <v>Alto</v>
      </c>
      <c r="S6402" s="35" t="str">
        <f>IF(O6402="","",IF(O6402&gt;AVERAGE('Base de datos limpia'!$O$2:$O$8001),"Alto","Normal"))
</f>
        <v>Alto</v>
      </c>
      <c r="T6402" s="35" t="str">
        <f t="shared" si="5"/>
        <v>Gamer intensivo</v>
      </c>
      <c r="U6402" s="35"/>
    </row>
    <row r="6403">
      <c r="A6403" s="28">
        <v>6402.0</v>
      </c>
      <c r="B6403" s="28">
        <v>21.0</v>
      </c>
      <c r="C6403" s="28" t="str">
        <f>TRIM(PROPER('Base de datos cruda'!C6403))</f>
        <v>Female</v>
      </c>
      <c r="D6403" s="28">
        <v>2.98</v>
      </c>
      <c r="E6403" s="28">
        <v>9.59</v>
      </c>
      <c r="F6403" s="28">
        <v>7.73</v>
      </c>
      <c r="G6403" s="28">
        <v>68.46</v>
      </c>
      <c r="H6403" s="28" t="str">
        <f>TRIM(PROPER('Base de datos cruda'!H6403))</f>
        <v>Rpg</v>
      </c>
      <c r="I6403" s="28">
        <v>1.82</v>
      </c>
      <c r="J6403" s="28">
        <v>8.11</v>
      </c>
      <c r="K6403" s="28">
        <v>291.3</v>
      </c>
      <c r="L6403" s="28">
        <f>IF('Base de datos cruda'!L6403&lt;0,,'Base de datos cruda'!L6403)</f>
        <v>8.17</v>
      </c>
      <c r="M6403" s="28" t="str">
        <f>IF(TRIM(PROPER('Base de datos cruda'!M6403))="High","Alto",IF(TRIM(PROPER('Base de datos cruda'!M6403))="Medium","Medio","Bajo"))</f>
        <v>Medio</v>
      </c>
      <c r="N6403" s="29">
        <v>100.0</v>
      </c>
      <c r="O6403" s="32">
        <f t="shared" si="1"/>
        <v>100</v>
      </c>
      <c r="P6403" s="33">
        <f t="shared" si="2"/>
        <v>11.09</v>
      </c>
      <c r="Q6403" s="34">
        <f t="shared" si="3"/>
        <v>3.218120805</v>
      </c>
      <c r="R6403" s="35" t="str">
        <f t="shared" si="4"/>
        <v>Alto</v>
      </c>
      <c r="S6403" s="35" t="str">
        <f>IF(O6403="","",IF(O6403&gt;AVERAGE('Base de datos limpia'!$O$2:$O$8001),"Alto","Normal"))
</f>
        <v>Alto</v>
      </c>
      <c r="T6403" s="35" t="str">
        <f t="shared" si="5"/>
        <v>Gamer intensivo</v>
      </c>
      <c r="U6403" s="35"/>
    </row>
    <row r="6404">
      <c r="A6404" s="28">
        <v>6403.0</v>
      </c>
      <c r="B6404" s="28">
        <v>16.0</v>
      </c>
      <c r="C6404" s="28" t="str">
        <f>TRIM(PROPER('Base de datos cruda'!C6404))</f>
        <v>Male</v>
      </c>
      <c r="D6404" s="28">
        <v>4.8</v>
      </c>
      <c r="E6404" s="28">
        <v>6.18</v>
      </c>
      <c r="F6404" s="28">
        <v>6.14</v>
      </c>
      <c r="G6404" s="28">
        <v>70.1</v>
      </c>
      <c r="H6404" s="28" t="str">
        <f>TRIM(PROPER('Base de datos cruda'!H6404))</f>
        <v>Rpg</v>
      </c>
      <c r="I6404" s="28">
        <v>0.19</v>
      </c>
      <c r="J6404" s="28">
        <v>7.89</v>
      </c>
      <c r="K6404" s="28">
        <v>251.16</v>
      </c>
      <c r="L6404" s="28">
        <f>IF('Base de datos cruda'!L6404&lt;0,,'Base de datos cruda'!L6404)</f>
        <v>10.02</v>
      </c>
      <c r="M6404" s="28" t="str">
        <f>IF(TRIM(PROPER('Base de datos cruda'!M6404))="High","Alto",IF(TRIM(PROPER('Base de datos cruda'!M6404))="Medium","Medio","Bajo"))</f>
        <v>Medio</v>
      </c>
      <c r="N6404" s="29">
        <v>67.13</v>
      </c>
      <c r="O6404" s="32">
        <f t="shared" si="1"/>
        <v>67.13</v>
      </c>
      <c r="P6404" s="33">
        <f t="shared" si="2"/>
        <v>12.69</v>
      </c>
      <c r="Q6404" s="34">
        <f t="shared" si="3"/>
        <v>1.2875</v>
      </c>
      <c r="R6404" s="35" t="str">
        <f t="shared" si="4"/>
        <v>Medio</v>
      </c>
      <c r="S6404" s="35" t="str">
        <f>IF(O6404="","",IF(O6404&gt;AVERAGE('Base de datos limpia'!$O$2:$O$8001),"Alto","Normal"))
</f>
        <v>Alto</v>
      </c>
      <c r="T6404" s="35" t="str">
        <f t="shared" si="5"/>
        <v>Gamer intensivo</v>
      </c>
      <c r="U6404" s="35"/>
    </row>
    <row r="6405">
      <c r="A6405" s="28">
        <v>6404.0</v>
      </c>
      <c r="B6405" s="28">
        <v>23.0</v>
      </c>
      <c r="C6405" s="28" t="str">
        <f>TRIM(PROPER('Base de datos cruda'!C6405))</f>
        <v>Female</v>
      </c>
      <c r="D6405" s="28">
        <v>3.86</v>
      </c>
      <c r="E6405" s="28">
        <v>7.78</v>
      </c>
      <c r="F6405" s="28">
        <v>5.5</v>
      </c>
      <c r="G6405" s="28">
        <v>85.48</v>
      </c>
      <c r="H6405" s="28" t="str">
        <f>TRIM(PROPER('Base de datos cruda'!H6405))</f>
        <v>Casual</v>
      </c>
      <c r="I6405" s="28">
        <v>2.0</v>
      </c>
      <c r="J6405" s="28">
        <v>8.85</v>
      </c>
      <c r="K6405" s="28">
        <v>264.54</v>
      </c>
      <c r="L6405" s="28">
        <f>IF('Base de datos cruda'!L6405&lt;0,,'Base de datos cruda'!L6405)</f>
        <v>9.06</v>
      </c>
      <c r="M6405" s="28" t="str">
        <f>IF(TRIM(PROPER('Base de datos cruda'!M6405))="High","Alto",IF(TRIM(PROPER('Base de datos cruda'!M6405))="Medium","Medio","Bajo"))</f>
        <v>Alto</v>
      </c>
      <c r="N6405" s="29">
        <v>81.19</v>
      </c>
      <c r="O6405" s="32">
        <f t="shared" si="1"/>
        <v>81.19</v>
      </c>
      <c r="P6405" s="33">
        <f t="shared" si="2"/>
        <v>12.71</v>
      </c>
      <c r="Q6405" s="34">
        <f t="shared" si="3"/>
        <v>2.015544041</v>
      </c>
      <c r="R6405" s="35" t="str">
        <f t="shared" si="4"/>
        <v>Alto</v>
      </c>
      <c r="S6405" s="35" t="str">
        <f>IF(O6405="","",IF(O6405&gt;AVERAGE('Base de datos limpia'!$O$2:$O$8001),"Alto","Normal"))
</f>
        <v>Alto</v>
      </c>
      <c r="T6405" s="35" t="str">
        <f t="shared" si="5"/>
        <v>Gamer intensivo</v>
      </c>
      <c r="U6405" s="35"/>
    </row>
    <row r="6406">
      <c r="A6406" s="28">
        <v>6405.0</v>
      </c>
      <c r="B6406" s="28">
        <v>18.0</v>
      </c>
      <c r="C6406" s="28" t="str">
        <f>TRIM(PROPER('Base de datos cruda'!C6406))</f>
        <v>Male</v>
      </c>
      <c r="D6406" s="28">
        <v>1.59</v>
      </c>
      <c r="E6406" s="28">
        <v>5.61</v>
      </c>
      <c r="F6406" s="28">
        <v>4.65</v>
      </c>
      <c r="G6406" s="28">
        <v>93.17</v>
      </c>
      <c r="H6406" s="28" t="str">
        <f>TRIM(PROPER('Base de datos cruda'!H6406))</f>
        <v>Fps</v>
      </c>
      <c r="I6406" s="28">
        <v>4.08</v>
      </c>
      <c r="J6406" s="28">
        <v>4.42</v>
      </c>
      <c r="K6406" s="28">
        <v>307.27</v>
      </c>
      <c r="L6406" s="28">
        <f>IF('Base de datos cruda'!L6406&lt;0,,'Base de datos cruda'!L6406)</f>
        <v>5.4</v>
      </c>
      <c r="M6406" s="28" t="str">
        <f>IF(TRIM(PROPER('Base de datos cruda'!M6406))="High","Alto",IF(TRIM(PROPER('Base de datos cruda'!M6406))="Medium","Medio","Bajo"))</f>
        <v>Medio</v>
      </c>
      <c r="N6406" s="29">
        <v>80.49</v>
      </c>
      <c r="O6406" s="32">
        <f t="shared" si="1"/>
        <v>80.49</v>
      </c>
      <c r="P6406" s="33">
        <f t="shared" si="2"/>
        <v>6.01</v>
      </c>
      <c r="Q6406" s="34">
        <f t="shared" si="3"/>
        <v>3.528301887</v>
      </c>
      <c r="R6406" s="35" t="str">
        <f t="shared" si="4"/>
        <v>Alto</v>
      </c>
      <c r="S6406" s="35" t="str">
        <f>IF(O6406="","",IF(O6406&gt;AVERAGE('Base de datos limpia'!$O$2:$O$8001),"Alto","Normal"))
</f>
        <v>Alto</v>
      </c>
      <c r="T6406" s="35" t="str">
        <f t="shared" si="5"/>
        <v>Gamer moderado</v>
      </c>
      <c r="U6406" s="35"/>
    </row>
    <row r="6407">
      <c r="A6407" s="28">
        <v>6406.0</v>
      </c>
      <c r="B6407" s="28">
        <v>23.0</v>
      </c>
      <c r="C6407" s="28" t="str">
        <f>TRIM(PROPER('Base de datos cruda'!C6407))</f>
        <v>Female</v>
      </c>
      <c r="D6407" s="28">
        <v>1.12</v>
      </c>
      <c r="E6407" s="28">
        <v>3.58</v>
      </c>
      <c r="F6407" s="28">
        <v>7.14</v>
      </c>
      <c r="G6407" s="28">
        <v>81.57</v>
      </c>
      <c r="H6407" s="28" t="str">
        <f>TRIM(PROPER('Base de datos cruda'!H6407))</f>
        <v>Fps</v>
      </c>
      <c r="I6407" s="28">
        <v>0.58</v>
      </c>
      <c r="J6407" s="28">
        <v>5.8</v>
      </c>
      <c r="K6407" s="28">
        <v>299.87</v>
      </c>
      <c r="L6407" s="28">
        <f>IF('Base de datos cruda'!L6407&lt;0,,'Base de datos cruda'!L6407)</f>
        <v>2.2</v>
      </c>
      <c r="M6407" s="28" t="str">
        <f>IF(TRIM(PROPER('Base de datos cruda'!M6407))="High","Alto",IF(TRIM(PROPER('Base de datos cruda'!M6407))="Medium","Medio","Bajo"))</f>
        <v>Medio</v>
      </c>
      <c r="N6407" s="29">
        <v>86.85</v>
      </c>
      <c r="O6407" s="32">
        <f t="shared" si="1"/>
        <v>86.85</v>
      </c>
      <c r="P6407" s="33">
        <f t="shared" si="2"/>
        <v>6.92</v>
      </c>
      <c r="Q6407" s="34">
        <f t="shared" si="3"/>
        <v>3.196428571</v>
      </c>
      <c r="R6407" s="35" t="str">
        <f t="shared" si="4"/>
        <v>Alto</v>
      </c>
      <c r="S6407" s="35" t="str">
        <f>IF(O6407="","",IF(O6407&gt;AVERAGE('Base de datos limpia'!$O$2:$O$8001),"Alto","Normal"))
</f>
        <v>Alto</v>
      </c>
      <c r="T6407" s="35" t="str">
        <f t="shared" si="5"/>
        <v>Gamer moderado</v>
      </c>
      <c r="U6407" s="35"/>
    </row>
    <row r="6408">
      <c r="A6408" s="28">
        <v>6407.0</v>
      </c>
      <c r="B6408" s="28">
        <v>19.0</v>
      </c>
      <c r="C6408" s="28" t="str">
        <f>TRIM(PROPER('Base de datos cruda'!C6408))</f>
        <v>Male</v>
      </c>
      <c r="D6408" s="28">
        <v>0.99</v>
      </c>
      <c r="E6408" s="28">
        <v>8.67</v>
      </c>
      <c r="F6408" s="28">
        <v>6.55</v>
      </c>
      <c r="G6408" s="28">
        <v>60.42</v>
      </c>
      <c r="H6408" s="28" t="str">
        <f>TRIM(PROPER('Base de datos cruda'!H6408))</f>
        <v>Casual</v>
      </c>
      <c r="I6408" s="28">
        <v>0.09</v>
      </c>
      <c r="J6408" s="28">
        <v>4.17</v>
      </c>
      <c r="K6408" s="28">
        <v>297.87</v>
      </c>
      <c r="L6408" s="28">
        <f>IF('Base de datos cruda'!L6408&lt;0,,'Base de datos cruda'!L6408)</f>
        <v>3.72</v>
      </c>
      <c r="M6408" s="28" t="str">
        <f>IF(TRIM(PROPER('Base de datos cruda'!M6408))="High","Alto",IF(TRIM(PROPER('Base de datos cruda'!M6408))="Medium","Medio","Bajo"))</f>
        <v>Medio</v>
      </c>
      <c r="N6408" s="29">
        <v>101.856997033465</v>
      </c>
      <c r="O6408" s="33" t="str">
        <f t="shared" si="1"/>
        <v/>
      </c>
      <c r="P6408" s="33">
        <f t="shared" si="2"/>
        <v>5.16</v>
      </c>
      <c r="Q6408" s="34">
        <f t="shared" si="3"/>
        <v>8.757575758</v>
      </c>
      <c r="R6408" s="35" t="str">
        <f t="shared" si="4"/>
        <v>Alto</v>
      </c>
      <c r="S6408" s="35" t="str">
        <f>IF(O6408="","",IF(O6408&gt;AVERAGE('Base de datos limpia'!$O$2:$O$8001),"Alto","Normal"))
</f>
        <v/>
      </c>
      <c r="T6408" s="35" t="str">
        <f t="shared" si="5"/>
        <v>Gamer intensivo</v>
      </c>
      <c r="U6408" s="35"/>
    </row>
    <row r="6409">
      <c r="A6409" s="28">
        <v>6408.0</v>
      </c>
      <c r="B6409" s="28">
        <v>23.0</v>
      </c>
      <c r="C6409" s="28" t="str">
        <f>TRIM(PROPER('Base de datos cruda'!C6409))</f>
        <v>Male</v>
      </c>
      <c r="D6409" s="28">
        <v>6.9</v>
      </c>
      <c r="E6409" s="28">
        <v>6.37</v>
      </c>
      <c r="F6409" s="28">
        <v>7.39</v>
      </c>
      <c r="G6409" s="28">
        <v>87.08</v>
      </c>
      <c r="H6409" s="28" t="str">
        <f>TRIM(PROPER('Base de datos cruda'!H6409))</f>
        <v>Fps</v>
      </c>
      <c r="I6409" s="28">
        <v>0.59</v>
      </c>
      <c r="J6409" s="28">
        <v>9.93</v>
      </c>
      <c r="K6409" s="28">
        <v>250.09</v>
      </c>
      <c r="L6409" s="28">
        <f>IF('Base de datos cruda'!L6409&lt;0,,'Base de datos cruda'!L6409)</f>
        <v>14.5</v>
      </c>
      <c r="M6409" s="28" t="str">
        <f>IF(TRIM(PROPER('Base de datos cruda'!M6409))="High","Alto",IF(TRIM(PROPER('Base de datos cruda'!M6409))="Medium","Medio","Bajo"))</f>
        <v>Bajo</v>
      </c>
      <c r="N6409" s="29">
        <v>52.36</v>
      </c>
      <c r="O6409" s="32">
        <f t="shared" si="1"/>
        <v>52.36</v>
      </c>
      <c r="P6409" s="33">
        <f t="shared" si="2"/>
        <v>16.83</v>
      </c>
      <c r="Q6409" s="34">
        <f t="shared" si="3"/>
        <v>0.9231884058</v>
      </c>
      <c r="R6409" s="35" t="str">
        <f t="shared" si="4"/>
        <v>Medio</v>
      </c>
      <c r="S6409" s="35" t="str">
        <f>IF(O6409="","",IF(O6409&gt;AVERAGE('Base de datos limpia'!$O$2:$O$8001),"Alto","Normal"))
</f>
        <v>Normal</v>
      </c>
      <c r="T6409" s="35" t="str">
        <f t="shared" si="5"/>
        <v>Gamer intensivo</v>
      </c>
      <c r="U6409" s="35"/>
    </row>
    <row r="6410">
      <c r="A6410" s="28">
        <v>6409.0</v>
      </c>
      <c r="B6410" s="28">
        <v>16.0</v>
      </c>
      <c r="C6410" s="28" t="str">
        <f>TRIM(PROPER('Base de datos cruda'!C6410))</f>
        <v>Male</v>
      </c>
      <c r="D6410" s="28">
        <v>0.25</v>
      </c>
      <c r="E6410" s="28">
        <v>6.21</v>
      </c>
      <c r="F6410" s="28">
        <v>5.19</v>
      </c>
      <c r="G6410" s="28">
        <v>92.54</v>
      </c>
      <c r="H6410" s="28" t="str">
        <f>TRIM(PROPER('Base de datos cruda'!H6410))</f>
        <v>Fps</v>
      </c>
      <c r="I6410" s="28">
        <v>3.43</v>
      </c>
      <c r="J6410" s="28">
        <v>5.23</v>
      </c>
      <c r="K6410" s="28">
        <v>317.63</v>
      </c>
      <c r="L6410" s="28">
        <f>IF('Base de datos cruda'!L6410&lt;0,,'Base de datos cruda'!L6410)</f>
        <v>4</v>
      </c>
      <c r="M6410" s="28" t="str">
        <f>IF(TRIM(PROPER('Base de datos cruda'!M6410))="High","Alto",IF(TRIM(PROPER('Base de datos cruda'!M6410))="Medium","Medio","Bajo"))</f>
        <v>Medio</v>
      </c>
      <c r="N6410" s="29">
        <v>85.36</v>
      </c>
      <c r="O6410" s="32">
        <f t="shared" si="1"/>
        <v>85.36</v>
      </c>
      <c r="P6410" s="33">
        <f t="shared" si="2"/>
        <v>5.48</v>
      </c>
      <c r="Q6410" s="34">
        <f t="shared" si="3"/>
        <v>24.84</v>
      </c>
      <c r="R6410" s="35" t="str">
        <f t="shared" si="4"/>
        <v>Alto</v>
      </c>
      <c r="S6410" s="35" t="str">
        <f>IF(O6410="","",IF(O6410&gt;AVERAGE('Base de datos limpia'!$O$2:$O$8001),"Alto","Normal"))
</f>
        <v>Alto</v>
      </c>
      <c r="T6410" s="35" t="str">
        <f t="shared" si="5"/>
        <v>Gamer intensivo</v>
      </c>
      <c r="U6410" s="35"/>
    </row>
    <row r="6411">
      <c r="A6411" s="28">
        <v>6410.0</v>
      </c>
      <c r="B6411" s="28">
        <v>18.0</v>
      </c>
      <c r="C6411" s="28" t="str">
        <f>TRIM(PROPER('Base de datos cruda'!C6411))</f>
        <v>Male</v>
      </c>
      <c r="D6411" s="28">
        <v>7.82</v>
      </c>
      <c r="E6411" s="28">
        <v>6.93</v>
      </c>
      <c r="F6411" s="28">
        <v>5.62</v>
      </c>
      <c r="G6411" s="28">
        <v>71.06</v>
      </c>
      <c r="H6411" s="28" t="str">
        <f>TRIM(PROPER('Base de datos cruda'!H6411))</f>
        <v>Casual</v>
      </c>
      <c r="I6411" s="28">
        <v>3.97</v>
      </c>
      <c r="J6411" s="28">
        <v>9.45</v>
      </c>
      <c r="K6411" s="28">
        <v>225.51</v>
      </c>
      <c r="L6411" s="28">
        <f>IF('Base de datos cruda'!L6411&lt;0,,'Base de datos cruda'!L6411)</f>
        <v>17.62</v>
      </c>
      <c r="M6411" s="28" t="str">
        <f>IF(TRIM(PROPER('Base de datos cruda'!M6411))="High","Alto",IF(TRIM(PROPER('Base de datos cruda'!M6411))="Medium","Medio","Bajo"))</f>
        <v>Bajo</v>
      </c>
      <c r="N6411" s="29">
        <v>34.92</v>
      </c>
      <c r="O6411" s="32">
        <f t="shared" si="1"/>
        <v>34.92</v>
      </c>
      <c r="P6411" s="33">
        <f t="shared" si="2"/>
        <v>17.27</v>
      </c>
      <c r="Q6411" s="34">
        <f t="shared" si="3"/>
        <v>0.8861892583</v>
      </c>
      <c r="R6411" s="35" t="str">
        <f t="shared" si="4"/>
        <v>Bajo</v>
      </c>
      <c r="S6411" s="35" t="str">
        <f>IF(O6411="","",IF(O6411&gt;AVERAGE('Base de datos limpia'!$O$2:$O$8001),"Alto","Normal"))
</f>
        <v>Normal</v>
      </c>
      <c r="T6411" s="35" t="str">
        <f t="shared" si="5"/>
        <v>Gamer intensivo</v>
      </c>
      <c r="U6411" s="35"/>
    </row>
    <row r="6412">
      <c r="A6412" s="28">
        <v>6411.0</v>
      </c>
      <c r="B6412" s="28">
        <v>21.0</v>
      </c>
      <c r="C6412" s="28" t="str">
        <f>TRIM(PROPER('Base de datos cruda'!C6412))</f>
        <v>Male</v>
      </c>
      <c r="D6412" s="28">
        <v>1.59</v>
      </c>
      <c r="E6412" s="28">
        <v>8.7</v>
      </c>
      <c r="F6412" s="28">
        <v>5.46</v>
      </c>
      <c r="G6412" s="28">
        <v>62.17</v>
      </c>
      <c r="H6412" s="28" t="str">
        <f>TRIM(PROPER('Base de datos cruda'!H6412))</f>
        <v>Rpg</v>
      </c>
      <c r="I6412" s="28">
        <v>0.24</v>
      </c>
      <c r="J6412" s="28">
        <v>7.23</v>
      </c>
      <c r="K6412" s="28">
        <v>288.89</v>
      </c>
      <c r="L6412" s="28">
        <f>IF('Base de datos cruda'!L6412&lt;0,,'Base de datos cruda'!L6412)</f>
        <v>3.75</v>
      </c>
      <c r="M6412" s="28" t="str">
        <f>IF(TRIM(PROPER('Base de datos cruda'!M6412))="High","Alto",IF(TRIM(PROPER('Base de datos cruda'!M6412))="Medium","Medio","Bajo"))</f>
        <v>Alto</v>
      </c>
      <c r="N6412" s="29">
        <v>87.51</v>
      </c>
      <c r="O6412" s="32">
        <f t="shared" si="1"/>
        <v>87.51</v>
      </c>
      <c r="P6412" s="33">
        <f t="shared" si="2"/>
        <v>8.82</v>
      </c>
      <c r="Q6412" s="34">
        <f t="shared" si="3"/>
        <v>5.471698113</v>
      </c>
      <c r="R6412" s="35" t="str">
        <f t="shared" si="4"/>
        <v>Alto</v>
      </c>
      <c r="S6412" s="35" t="str">
        <f>IF(O6412="","",IF(O6412&gt;AVERAGE('Base de datos limpia'!$O$2:$O$8001),"Alto","Normal"))
</f>
        <v>Alto</v>
      </c>
      <c r="T6412" s="35" t="str">
        <f t="shared" si="5"/>
        <v>Gamer intensivo</v>
      </c>
      <c r="U6412" s="35"/>
    </row>
    <row r="6413">
      <c r="A6413" s="28">
        <v>6412.0</v>
      </c>
      <c r="B6413" s="28">
        <v>24.0</v>
      </c>
      <c r="C6413" s="28" t="str">
        <f>TRIM(PROPER('Base de datos cruda'!C6413))</f>
        <v>Female</v>
      </c>
      <c r="D6413" s="28">
        <v>0.88</v>
      </c>
      <c r="E6413" s="28">
        <v>7.59</v>
      </c>
      <c r="F6413" s="28">
        <v>7.99</v>
      </c>
      <c r="G6413" s="28">
        <v>80.72</v>
      </c>
      <c r="H6413" s="28" t="str">
        <f>TRIM(PROPER('Base de datos cruda'!H6413))</f>
        <v>Rpg</v>
      </c>
      <c r="I6413" s="28">
        <v>4.44</v>
      </c>
      <c r="J6413" s="28">
        <v>4.42</v>
      </c>
      <c r="K6413" s="28">
        <v>304.95</v>
      </c>
      <c r="L6413" s="28">
        <f>IF('Base de datos cruda'!L6413&lt;0,,'Base de datos cruda'!L6413)</f>
        <v>4.87</v>
      </c>
      <c r="M6413" s="28" t="str">
        <f>IF(TRIM(PROPER('Base de datos cruda'!M6413))="High","Alto",IF(TRIM(PROPER('Base de datos cruda'!M6413))="Medium","Medio","Bajo"))</f>
        <v>Medio</v>
      </c>
      <c r="N6413" s="29">
        <v>100.0</v>
      </c>
      <c r="O6413" s="32">
        <f t="shared" si="1"/>
        <v>100</v>
      </c>
      <c r="P6413" s="33">
        <f t="shared" si="2"/>
        <v>5.3</v>
      </c>
      <c r="Q6413" s="34">
        <f t="shared" si="3"/>
        <v>8.625</v>
      </c>
      <c r="R6413" s="35" t="str">
        <f t="shared" si="4"/>
        <v>Alto</v>
      </c>
      <c r="S6413" s="35" t="str">
        <f>IF(O6413="","",IF(O6413&gt;AVERAGE('Base de datos limpia'!$O$2:$O$8001),"Alto","Normal"))
</f>
        <v>Alto</v>
      </c>
      <c r="T6413" s="35" t="str">
        <f t="shared" si="5"/>
        <v>Gamer intensivo</v>
      </c>
      <c r="U6413" s="35"/>
    </row>
    <row r="6414">
      <c r="A6414" s="28">
        <v>6413.0</v>
      </c>
      <c r="B6414" s="28">
        <v>17.0</v>
      </c>
      <c r="C6414" s="28" t="str">
        <f>TRIM(PROPER('Base de datos cruda'!C6414))</f>
        <v>Female</v>
      </c>
      <c r="D6414" s="28">
        <v>4.62</v>
      </c>
      <c r="E6414" s="28">
        <v>2.9</v>
      </c>
      <c r="F6414" s="28">
        <v>4.86</v>
      </c>
      <c r="G6414" s="28">
        <v>61.69</v>
      </c>
      <c r="H6414" s="28" t="str">
        <f>TRIM(PROPER('Base de datos cruda'!H6414))</f>
        <v>Rpg</v>
      </c>
      <c r="I6414" s="28">
        <v>3.14</v>
      </c>
      <c r="J6414" s="28">
        <v>8.8</v>
      </c>
      <c r="K6414" s="28">
        <v>261.13</v>
      </c>
      <c r="L6414" s="28">
        <f>IF('Base de datos cruda'!L6414&lt;0,,'Base de datos cruda'!L6414)</f>
        <v>12.25</v>
      </c>
      <c r="M6414" s="28" t="str">
        <f>IF(TRIM(PROPER('Base de datos cruda'!M6414))="High","Alto",IF(TRIM(PROPER('Base de datos cruda'!M6414))="Medium","Medio","Bajo"))</f>
        <v>Medio</v>
      </c>
      <c r="N6414" s="29">
        <v>28.86</v>
      </c>
      <c r="O6414" s="32">
        <f t="shared" si="1"/>
        <v>28.86</v>
      </c>
      <c r="P6414" s="33">
        <f t="shared" si="2"/>
        <v>13.42</v>
      </c>
      <c r="Q6414" s="34">
        <f t="shared" si="3"/>
        <v>0.6277056277</v>
      </c>
      <c r="R6414" s="35" t="str">
        <f t="shared" si="4"/>
        <v>Bajo</v>
      </c>
      <c r="S6414" s="35" t="str">
        <f>IF(O6414="","",IF(O6414&gt;AVERAGE('Base de datos limpia'!$O$2:$O$8001),"Alto","Normal"))
</f>
        <v>Normal</v>
      </c>
      <c r="T6414" s="35" t="str">
        <f t="shared" si="5"/>
        <v>Gamer casual</v>
      </c>
      <c r="U6414" s="35"/>
    </row>
    <row r="6415">
      <c r="A6415" s="28">
        <v>6414.0</v>
      </c>
      <c r="B6415" s="28">
        <v>16.0</v>
      </c>
      <c r="C6415" s="28" t="str">
        <f>TRIM(PROPER('Base de datos cruda'!C6415))</f>
        <v>Female</v>
      </c>
      <c r="D6415" s="28">
        <v>0.64</v>
      </c>
      <c r="E6415" s="28">
        <v>5.2</v>
      </c>
      <c r="F6415" s="28">
        <v>7.04</v>
      </c>
      <c r="G6415" s="28">
        <v>76.64</v>
      </c>
      <c r="H6415" s="28" t="str">
        <f>TRIM(PROPER('Base de datos cruda'!H6415))</f>
        <v>Fps</v>
      </c>
      <c r="I6415" s="28">
        <v>2.59</v>
      </c>
      <c r="J6415" s="28">
        <v>3.67</v>
      </c>
      <c r="K6415" s="28">
        <v>303.27</v>
      </c>
      <c r="L6415" s="28">
        <f>IF('Base de datos cruda'!L6415&lt;0,,'Base de datos cruda'!L6415)</f>
        <v>2.41</v>
      </c>
      <c r="M6415" s="28" t="str">
        <f>IF(TRIM(PROPER('Base de datos cruda'!M6415))="High","Alto",IF(TRIM(PROPER('Base de datos cruda'!M6415))="Medium","Medio","Bajo"))</f>
        <v>Medio</v>
      </c>
      <c r="N6415" s="29">
        <v>78.24</v>
      </c>
      <c r="O6415" s="32">
        <f t="shared" si="1"/>
        <v>78.24</v>
      </c>
      <c r="P6415" s="33">
        <f t="shared" si="2"/>
        <v>4.31</v>
      </c>
      <c r="Q6415" s="34">
        <f t="shared" si="3"/>
        <v>8.125</v>
      </c>
      <c r="R6415" s="35" t="str">
        <f t="shared" si="4"/>
        <v>Alto</v>
      </c>
      <c r="S6415" s="35" t="str">
        <f>IF(O6415="","",IF(O6415&gt;AVERAGE('Base de datos limpia'!$O$2:$O$8001),"Alto","Normal"))
</f>
        <v>Alto</v>
      </c>
      <c r="T6415" s="35" t="str">
        <f t="shared" si="5"/>
        <v>Gamer moderado</v>
      </c>
      <c r="U6415" s="35"/>
    </row>
    <row r="6416">
      <c r="A6416" s="28">
        <v>6415.0</v>
      </c>
      <c r="B6416" s="28">
        <v>18.0</v>
      </c>
      <c r="C6416" s="28" t="str">
        <f>TRIM(PROPER('Base de datos cruda'!C6416))</f>
        <v>Female</v>
      </c>
      <c r="D6416" s="28">
        <v>4.82</v>
      </c>
      <c r="E6416" s="28">
        <v>9.82</v>
      </c>
      <c r="F6416" s="28">
        <v>4.26</v>
      </c>
      <c r="G6416" s="28">
        <v>60.71</v>
      </c>
      <c r="H6416" s="28" t="str">
        <f>TRIM(PROPER('Base de datos cruda'!H6416))</f>
        <v>Rpg</v>
      </c>
      <c r="I6416" s="28">
        <v>1.27</v>
      </c>
      <c r="J6416" s="28">
        <v>9.05</v>
      </c>
      <c r="K6416" s="28">
        <v>250.01</v>
      </c>
      <c r="L6416" s="28">
        <f>IF('Base de datos cruda'!L6416&lt;0,,'Base de datos cruda'!L6416)</f>
        <v>10.89</v>
      </c>
      <c r="M6416" s="28" t="str">
        <f>IF(TRIM(PROPER('Base de datos cruda'!M6416))="High","Alto",IF(TRIM(PROPER('Base de datos cruda'!M6416))="Medium","Medio","Bajo"))</f>
        <v>Alto</v>
      </c>
      <c r="N6416" s="29">
        <v>67.17</v>
      </c>
      <c r="O6416" s="32">
        <f t="shared" si="1"/>
        <v>67.17</v>
      </c>
      <c r="P6416" s="33">
        <f t="shared" si="2"/>
        <v>13.87</v>
      </c>
      <c r="Q6416" s="34">
        <f t="shared" si="3"/>
        <v>2.037344398</v>
      </c>
      <c r="R6416" s="35" t="str">
        <f t="shared" si="4"/>
        <v>Medio</v>
      </c>
      <c r="S6416" s="35" t="str">
        <f>IF(O6416="","",IF(O6416&gt;AVERAGE('Base de datos limpia'!$O$2:$O$8001),"Alto","Normal"))
</f>
        <v>Alto</v>
      </c>
      <c r="T6416" s="35" t="str">
        <f t="shared" si="5"/>
        <v>Gamer intensivo</v>
      </c>
      <c r="U6416" s="35"/>
    </row>
    <row r="6417">
      <c r="A6417" s="28">
        <v>6416.0</v>
      </c>
      <c r="B6417" s="28">
        <v>19.0</v>
      </c>
      <c r="C6417" s="28" t="str">
        <f>TRIM(PROPER('Base de datos cruda'!C6417))</f>
        <v>Male</v>
      </c>
      <c r="D6417" s="28">
        <v>6.81</v>
      </c>
      <c r="E6417" s="28">
        <v>5.99</v>
      </c>
      <c r="F6417" s="28">
        <v>6.75</v>
      </c>
      <c r="G6417" s="28">
        <v>69.0</v>
      </c>
      <c r="H6417" s="28" t="str">
        <f>TRIM(PROPER('Base de datos cruda'!H6417))</f>
        <v>Rpg</v>
      </c>
      <c r="I6417" s="28">
        <v>1.86</v>
      </c>
      <c r="J6417" s="28">
        <v>11.36</v>
      </c>
      <c r="K6417" s="28">
        <v>255.76</v>
      </c>
      <c r="L6417" s="28">
        <f>IF('Base de datos cruda'!L6417&lt;0,,'Base de datos cruda'!L6417)</f>
        <v>15.05</v>
      </c>
      <c r="M6417" s="28" t="str">
        <f>IF(TRIM(PROPER('Base de datos cruda'!M6417))="High","Alto",IF(TRIM(PROPER('Base de datos cruda'!M6417))="Medium","Medio","Bajo"))</f>
        <v>Bajo</v>
      </c>
      <c r="N6417" s="29">
        <v>48.8</v>
      </c>
      <c r="O6417" s="32">
        <f t="shared" si="1"/>
        <v>48.8</v>
      </c>
      <c r="P6417" s="33">
        <f t="shared" si="2"/>
        <v>18.17</v>
      </c>
      <c r="Q6417" s="34">
        <f t="shared" si="3"/>
        <v>0.8795888399</v>
      </c>
      <c r="R6417" s="35" t="str">
        <f t="shared" si="4"/>
        <v>Bajo</v>
      </c>
      <c r="S6417" s="35" t="str">
        <f>IF(O6417="","",IF(O6417&gt;AVERAGE('Base de datos limpia'!$O$2:$O$8001),"Alto","Normal"))
</f>
        <v>Normal</v>
      </c>
      <c r="T6417" s="35" t="str">
        <f t="shared" si="5"/>
        <v>Gamer moderado</v>
      </c>
      <c r="U6417" s="35"/>
    </row>
    <row r="6418">
      <c r="A6418" s="28">
        <v>6417.0</v>
      </c>
      <c r="B6418" s="28">
        <v>20.0</v>
      </c>
      <c r="C6418" s="28" t="str">
        <f>TRIM(PROPER('Base de datos cruda'!C6418))</f>
        <v>Female</v>
      </c>
      <c r="D6418" s="28">
        <v>0.38</v>
      </c>
      <c r="E6418" s="28">
        <v>9.44</v>
      </c>
      <c r="F6418" s="28">
        <v>4.32</v>
      </c>
      <c r="G6418" s="28">
        <v>75.55</v>
      </c>
      <c r="H6418" s="28" t="str">
        <f>TRIM(PROPER('Base de datos cruda'!H6418))</f>
        <v>Fps</v>
      </c>
      <c r="I6418" s="28">
        <v>4.73</v>
      </c>
      <c r="J6418" s="28">
        <v>5.72</v>
      </c>
      <c r="K6418" s="28">
        <v>329.53</v>
      </c>
      <c r="L6418" s="28">
        <f>IF('Base de datos cruda'!L6418&lt;0,,'Base de datos cruda'!L6418)</f>
        <v>3.09</v>
      </c>
      <c r="M6418" s="28" t="str">
        <f>IF(TRIM(PROPER('Base de datos cruda'!M6418))="High","Alto",IF(TRIM(PROPER('Base de datos cruda'!M6418))="Medium","Medio","Bajo"))</f>
        <v>Alto</v>
      </c>
      <c r="N6418" s="29">
        <v>92.56</v>
      </c>
      <c r="O6418" s="32">
        <f t="shared" si="1"/>
        <v>92.56</v>
      </c>
      <c r="P6418" s="33">
        <f t="shared" si="2"/>
        <v>6.1</v>
      </c>
      <c r="Q6418" s="34">
        <f t="shared" si="3"/>
        <v>24.84210526</v>
      </c>
      <c r="R6418" s="35" t="str">
        <f t="shared" si="4"/>
        <v>Alto</v>
      </c>
      <c r="S6418" s="35" t="str">
        <f>IF(O6418="","",IF(O6418&gt;AVERAGE('Base de datos limpia'!$O$2:$O$8001),"Alto","Normal"))
</f>
        <v>Alto</v>
      </c>
      <c r="T6418" s="35" t="str">
        <f t="shared" si="5"/>
        <v>Gamer intensivo</v>
      </c>
      <c r="U6418" s="35"/>
    </row>
    <row r="6419">
      <c r="A6419" s="28">
        <v>6418.0</v>
      </c>
      <c r="B6419" s="28">
        <v>18.0</v>
      </c>
      <c r="C6419" s="28" t="str">
        <f>TRIM(PROPER('Base de datos cruda'!C6419))</f>
        <v>Male</v>
      </c>
      <c r="D6419" s="28">
        <v>6.4</v>
      </c>
      <c r="E6419" s="28">
        <v>8.32</v>
      </c>
      <c r="F6419" s="28">
        <v>4.88</v>
      </c>
      <c r="G6419" s="28">
        <v>64.47</v>
      </c>
      <c r="H6419" s="28" t="str">
        <f>TRIM(PROPER('Base de datos cruda'!H6419))</f>
        <v>Casual</v>
      </c>
      <c r="I6419" s="28">
        <v>4.56</v>
      </c>
      <c r="J6419" s="28">
        <v>11.67</v>
      </c>
      <c r="K6419" s="28">
        <v>242.15</v>
      </c>
      <c r="L6419" s="28">
        <f>IF('Base de datos cruda'!L6419&lt;0,,'Base de datos cruda'!L6419)</f>
        <v>13.57</v>
      </c>
      <c r="M6419" s="28" t="str">
        <f>IF(TRIM(PROPER('Base de datos cruda'!M6419))="High","Alto",IF(TRIM(PROPER('Base de datos cruda'!M6419))="Medium","Medio","Bajo"))</f>
        <v>Alto</v>
      </c>
      <c r="N6419" s="29">
        <v>73.7195064590794</v>
      </c>
      <c r="O6419" s="32">
        <f t="shared" si="1"/>
        <v>73.71950646</v>
      </c>
      <c r="P6419" s="33">
        <f t="shared" si="2"/>
        <v>18.07</v>
      </c>
      <c r="Q6419" s="34">
        <f t="shared" si="3"/>
        <v>1.3</v>
      </c>
      <c r="R6419" s="35" t="str">
        <f t="shared" si="4"/>
        <v>Alto</v>
      </c>
      <c r="S6419" s="35" t="str">
        <f>IF(O6419="","",IF(O6419&gt;AVERAGE('Base de datos limpia'!$O$2:$O$8001),"Alto","Normal"))
</f>
        <v>Alto</v>
      </c>
      <c r="T6419" s="35" t="str">
        <f t="shared" si="5"/>
        <v>Gamer intensivo</v>
      </c>
      <c r="U6419" s="35"/>
    </row>
    <row r="6420">
      <c r="A6420" s="28">
        <v>6419.0</v>
      </c>
      <c r="B6420" s="28">
        <v>17.0</v>
      </c>
      <c r="C6420" s="28" t="str">
        <f>TRIM(PROPER('Base de datos cruda'!C6420))</f>
        <v>Female</v>
      </c>
      <c r="D6420" s="28">
        <v>3.16</v>
      </c>
      <c r="E6420" s="28">
        <v>6.99</v>
      </c>
      <c r="F6420" s="28">
        <v>4.57</v>
      </c>
      <c r="G6420" s="28">
        <v>64.57</v>
      </c>
      <c r="H6420" s="28" t="str">
        <f>TRIM(PROPER('Base de datos cruda'!H6420))</f>
        <v>Fps</v>
      </c>
      <c r="I6420" s="28">
        <v>3.13</v>
      </c>
      <c r="J6420" s="28">
        <v>5.95</v>
      </c>
      <c r="K6420" s="28">
        <v>268.8</v>
      </c>
      <c r="L6420" s="28">
        <f>IF('Base de datos cruda'!L6420&lt;0,,'Base de datos cruda'!L6420)</f>
        <v>6.35</v>
      </c>
      <c r="M6420" s="28" t="str">
        <f>IF(TRIM(PROPER('Base de datos cruda'!M6420))="High","Alto",IF(TRIM(PROPER('Base de datos cruda'!M6420))="Medium","Medio","Bajo"))</f>
        <v>Medio</v>
      </c>
      <c r="N6420" s="29">
        <v>70.61</v>
      </c>
      <c r="O6420" s="32">
        <f t="shared" si="1"/>
        <v>70.61</v>
      </c>
      <c r="P6420" s="33">
        <f t="shared" si="2"/>
        <v>9.11</v>
      </c>
      <c r="Q6420" s="34">
        <f t="shared" si="3"/>
        <v>2.212025316</v>
      </c>
      <c r="R6420" s="35" t="str">
        <f t="shared" si="4"/>
        <v>Alto</v>
      </c>
      <c r="S6420" s="35" t="str">
        <f>IF(O6420="","",IF(O6420&gt;AVERAGE('Base de datos limpia'!$O$2:$O$8001),"Alto","Normal"))
</f>
        <v>Alto</v>
      </c>
      <c r="T6420" s="35" t="str">
        <f t="shared" si="5"/>
        <v>Gamer intensivo</v>
      </c>
      <c r="U6420" s="35"/>
    </row>
    <row r="6421">
      <c r="A6421" s="28">
        <v>6420.0</v>
      </c>
      <c r="B6421" s="28">
        <v>17.0</v>
      </c>
      <c r="C6421" s="28" t="str">
        <f>TRIM(PROPER('Base de datos cruda'!C6421))</f>
        <v>Male</v>
      </c>
      <c r="D6421" s="28">
        <v>1.28</v>
      </c>
      <c r="E6421" s="28">
        <v>4.14</v>
      </c>
      <c r="F6421" s="28">
        <v>5.73</v>
      </c>
      <c r="G6421" s="28">
        <v>93.08</v>
      </c>
      <c r="H6421" s="28" t="str">
        <f>TRIM(PROPER('Base de datos cruda'!H6421))</f>
        <v>Fps</v>
      </c>
      <c r="I6421" s="28">
        <v>2.89</v>
      </c>
      <c r="J6421" s="28">
        <v>5.36</v>
      </c>
      <c r="K6421" s="28">
        <v>287.39</v>
      </c>
      <c r="L6421" s="28">
        <f>IF('Base de datos cruda'!L6421&lt;0,,'Base de datos cruda'!L6421)</f>
        <v>5.01</v>
      </c>
      <c r="M6421" s="28" t="str">
        <f>IF(TRIM(PROPER('Base de datos cruda'!M6421))="High","Alto",IF(TRIM(PROPER('Base de datos cruda'!M6421))="Medium","Medio","Bajo"))</f>
        <v>Medio</v>
      </c>
      <c r="N6421" s="29">
        <v>71.27</v>
      </c>
      <c r="O6421" s="32">
        <f t="shared" si="1"/>
        <v>71.27</v>
      </c>
      <c r="P6421" s="33">
        <f t="shared" si="2"/>
        <v>6.64</v>
      </c>
      <c r="Q6421" s="34">
        <f t="shared" si="3"/>
        <v>3.234375</v>
      </c>
      <c r="R6421" s="35" t="str">
        <f t="shared" si="4"/>
        <v>Alto</v>
      </c>
      <c r="S6421" s="35" t="str">
        <f>IF(O6421="","",IF(O6421&gt;AVERAGE('Base de datos limpia'!$O$2:$O$8001),"Alto","Normal"))
</f>
        <v>Alto</v>
      </c>
      <c r="T6421" s="35" t="str">
        <f t="shared" si="5"/>
        <v>Gamer moderado</v>
      </c>
      <c r="U6421" s="35"/>
    </row>
    <row r="6422">
      <c r="A6422" s="28">
        <v>6421.0</v>
      </c>
      <c r="B6422" s="28">
        <v>22.0</v>
      </c>
      <c r="C6422" s="28" t="str">
        <f>TRIM(PROPER('Base de datos cruda'!C6422))</f>
        <v>Male</v>
      </c>
      <c r="D6422" s="28">
        <v>1.41</v>
      </c>
      <c r="E6422" s="28">
        <v>3.74</v>
      </c>
      <c r="F6422" s="28">
        <v>5.72</v>
      </c>
      <c r="G6422" s="28">
        <v>61.66</v>
      </c>
      <c r="H6422" s="28" t="str">
        <f>TRIM(PROPER('Base de datos cruda'!H6422))</f>
        <v>Fps</v>
      </c>
      <c r="I6422" s="28">
        <v>1.05</v>
      </c>
      <c r="J6422" s="28">
        <v>6.31</v>
      </c>
      <c r="K6422" s="28">
        <v>298.56</v>
      </c>
      <c r="L6422" s="28">
        <f>IF('Base de datos cruda'!L6422&lt;0,,'Base de datos cruda'!L6422)</f>
        <v>4.13</v>
      </c>
      <c r="M6422" s="28" t="str">
        <f>IF(TRIM(PROPER('Base de datos cruda'!M6422))="High","Alto",IF(TRIM(PROPER('Base de datos cruda'!M6422))="Medium","Medio","Bajo"))</f>
        <v>Medio</v>
      </c>
      <c r="N6422" s="29">
        <v>70.07</v>
      </c>
      <c r="O6422" s="32">
        <f t="shared" si="1"/>
        <v>70.07</v>
      </c>
      <c r="P6422" s="33">
        <f t="shared" si="2"/>
        <v>7.72</v>
      </c>
      <c r="Q6422" s="34">
        <f t="shared" si="3"/>
        <v>2.65248227</v>
      </c>
      <c r="R6422" s="35" t="str">
        <f t="shared" si="4"/>
        <v>Alto</v>
      </c>
      <c r="S6422" s="35" t="str">
        <f>IF(O6422="","",IF(O6422&gt;AVERAGE('Base de datos limpia'!$O$2:$O$8001),"Alto","Normal"))
</f>
        <v>Alto</v>
      </c>
      <c r="T6422" s="35" t="str">
        <f t="shared" si="5"/>
        <v>Gamer moderado</v>
      </c>
      <c r="U6422" s="35"/>
    </row>
    <row r="6423">
      <c r="A6423" s="28">
        <v>6422.0</v>
      </c>
      <c r="B6423" s="28">
        <v>24.0</v>
      </c>
      <c r="C6423" s="28" t="str">
        <f>TRIM(PROPER('Base de datos cruda'!C6423))</f>
        <v>Male</v>
      </c>
      <c r="D6423" s="28">
        <v>7.35</v>
      </c>
      <c r="E6423" s="28">
        <v>6.79</v>
      </c>
      <c r="F6423" s="28">
        <v>8.13</v>
      </c>
      <c r="G6423" s="28">
        <v>87.56</v>
      </c>
      <c r="H6423" s="28" t="str">
        <f>TRIM(PROPER('Base de datos cruda'!H6423))</f>
        <v>Rpg</v>
      </c>
      <c r="I6423" s="28">
        <v>4.77</v>
      </c>
      <c r="J6423" s="28">
        <v>12.17</v>
      </c>
      <c r="K6423" s="28">
        <v>209.26</v>
      </c>
      <c r="L6423" s="28">
        <f>IF('Base de datos cruda'!L6423&lt;0,,'Base de datos cruda'!L6423)</f>
        <v>18.87</v>
      </c>
      <c r="M6423" s="28" t="str">
        <f>IF(TRIM(PROPER('Base de datos cruda'!M6423))="High","Alto",IF(TRIM(PROPER('Base de datos cruda'!M6423))="Medium","Medio","Bajo"))</f>
        <v>Bajo</v>
      </c>
      <c r="N6423" s="29">
        <v>58.82</v>
      </c>
      <c r="O6423" s="32">
        <f t="shared" si="1"/>
        <v>58.82</v>
      </c>
      <c r="P6423" s="33">
        <f t="shared" si="2"/>
        <v>19.52</v>
      </c>
      <c r="Q6423" s="34">
        <f t="shared" si="3"/>
        <v>0.9238095238</v>
      </c>
      <c r="R6423" s="35" t="str">
        <f t="shared" si="4"/>
        <v>Medio</v>
      </c>
      <c r="S6423" s="35" t="str">
        <f>IF(O6423="","",IF(O6423&gt;AVERAGE('Base de datos limpia'!$O$2:$O$8001),"Alto","Normal"))
</f>
        <v>Normal</v>
      </c>
      <c r="T6423" s="35" t="str">
        <f t="shared" si="5"/>
        <v>Gamer intensivo</v>
      </c>
      <c r="U6423" s="35"/>
    </row>
    <row r="6424">
      <c r="A6424" s="28">
        <v>6423.0</v>
      </c>
      <c r="B6424" s="28">
        <v>17.0</v>
      </c>
      <c r="C6424" s="28" t="str">
        <f>TRIM(PROPER('Base de datos cruda'!C6424))</f>
        <v>Male</v>
      </c>
      <c r="D6424" s="28">
        <v>0.88</v>
      </c>
      <c r="E6424" s="28">
        <v>4.89</v>
      </c>
      <c r="F6424" s="28">
        <v>5.13</v>
      </c>
      <c r="G6424" s="28">
        <v>92.58</v>
      </c>
      <c r="H6424" s="28" t="str">
        <f>TRIM(PROPER('Base de datos cruda'!H6424))</f>
        <v>Casual</v>
      </c>
      <c r="I6424" s="28">
        <v>3.78</v>
      </c>
      <c r="J6424" s="28">
        <v>6.33</v>
      </c>
      <c r="K6424" s="28">
        <v>304.91</v>
      </c>
      <c r="L6424" s="28">
        <f>IF('Base de datos cruda'!L6424&lt;0,,'Base de datos cruda'!L6424)</f>
        <v>4.22</v>
      </c>
      <c r="M6424" s="28" t="str">
        <f>IF(TRIM(PROPER('Base de datos cruda'!M6424))="High","Alto",IF(TRIM(PROPER('Base de datos cruda'!M6424))="Medium","Medio","Bajo"))</f>
        <v>Medio</v>
      </c>
      <c r="N6424" s="29">
        <v>69.86</v>
      </c>
      <c r="O6424" s="32">
        <f t="shared" si="1"/>
        <v>69.86</v>
      </c>
      <c r="P6424" s="33">
        <f t="shared" si="2"/>
        <v>7.21</v>
      </c>
      <c r="Q6424" s="34">
        <f t="shared" si="3"/>
        <v>5.556818182</v>
      </c>
      <c r="R6424" s="35" t="str">
        <f t="shared" si="4"/>
        <v>Medio</v>
      </c>
      <c r="S6424" s="35" t="str">
        <f>IF(O6424="","",IF(O6424&gt;AVERAGE('Base de datos limpia'!$O$2:$O$8001),"Alto","Normal"))
</f>
        <v>Alto</v>
      </c>
      <c r="T6424" s="35" t="str">
        <f t="shared" si="5"/>
        <v>Gamer moderado</v>
      </c>
      <c r="U6424" s="35"/>
    </row>
    <row r="6425">
      <c r="A6425" s="28">
        <v>6424.0</v>
      </c>
      <c r="B6425" s="28">
        <v>22.0</v>
      </c>
      <c r="C6425" s="28" t="str">
        <f>TRIM(PROPER('Base de datos cruda'!C6425))</f>
        <v>Male</v>
      </c>
      <c r="D6425" s="28">
        <v>6.93</v>
      </c>
      <c r="E6425" s="28">
        <v>8.19</v>
      </c>
      <c r="F6425" s="28">
        <v>4.43</v>
      </c>
      <c r="G6425" s="28">
        <v>65.23</v>
      </c>
      <c r="H6425" s="28" t="str">
        <f>TRIM(PROPER('Base de datos cruda'!H6425))</f>
        <v>Rpg</v>
      </c>
      <c r="I6425" s="28">
        <v>1.91</v>
      </c>
      <c r="J6425" s="28">
        <v>12.09</v>
      </c>
      <c r="K6425" s="28">
        <v>216.63</v>
      </c>
      <c r="L6425" s="28">
        <f>IF('Base de datos cruda'!L6425&lt;0,,'Base de datos cruda'!L6425)</f>
        <v>15.49</v>
      </c>
      <c r="M6425" s="28" t="str">
        <f>IF(TRIM(PROPER('Base de datos cruda'!M6425))="High","Alto",IF(TRIM(PROPER('Base de datos cruda'!M6425))="Medium","Medio","Bajo"))</f>
        <v>Alto</v>
      </c>
      <c r="N6425" s="29">
        <v>69.292972604927</v>
      </c>
      <c r="O6425" s="32">
        <f t="shared" si="1"/>
        <v>69.2929726</v>
      </c>
      <c r="P6425" s="33">
        <f t="shared" si="2"/>
        <v>19.02</v>
      </c>
      <c r="Q6425" s="34">
        <f t="shared" si="3"/>
        <v>1.181818182</v>
      </c>
      <c r="R6425" s="35" t="str">
        <f t="shared" si="4"/>
        <v>Medio</v>
      </c>
      <c r="S6425" s="35" t="str">
        <f>IF(O6425="","",IF(O6425&gt;AVERAGE('Base de datos limpia'!$O$2:$O$8001),"Alto","Normal"))
</f>
        <v>Alto</v>
      </c>
      <c r="T6425" s="35" t="str">
        <f t="shared" si="5"/>
        <v>Gamer intensivo</v>
      </c>
      <c r="U6425" s="35"/>
    </row>
    <row r="6426">
      <c r="A6426" s="28">
        <v>6425.0</v>
      </c>
      <c r="B6426" s="28">
        <v>22.0</v>
      </c>
      <c r="C6426" s="28" t="str">
        <f>TRIM(PROPER('Base de datos cruda'!C6426))</f>
        <v>Male</v>
      </c>
      <c r="D6426" s="28">
        <v>4.35</v>
      </c>
      <c r="E6426" s="28">
        <v>7.84</v>
      </c>
      <c r="F6426" s="28">
        <v>7.02</v>
      </c>
      <c r="G6426" s="28">
        <v>67.81</v>
      </c>
      <c r="H6426" s="28" t="str">
        <f>TRIM(PROPER('Base de datos cruda'!H6426))</f>
        <v>Fps</v>
      </c>
      <c r="I6426" s="28">
        <v>4.08</v>
      </c>
      <c r="J6426" s="28">
        <v>8.94</v>
      </c>
      <c r="K6426" s="28">
        <v>266.86</v>
      </c>
      <c r="L6426" s="28">
        <f>IF('Base de datos cruda'!L6426&lt;0,,'Base de datos cruda'!L6426)</f>
        <v>11.66</v>
      </c>
      <c r="M6426" s="28" t="str">
        <f>IF(TRIM(PROPER('Base de datos cruda'!M6426))="High","Alto",IF(TRIM(PROPER('Base de datos cruda'!M6426))="Medium","Medio","Bajo"))</f>
        <v>Medio</v>
      </c>
      <c r="N6426" s="29">
        <v>86.12</v>
      </c>
      <c r="O6426" s="32">
        <f t="shared" si="1"/>
        <v>86.12</v>
      </c>
      <c r="P6426" s="33">
        <f t="shared" si="2"/>
        <v>13.29</v>
      </c>
      <c r="Q6426" s="34">
        <f t="shared" si="3"/>
        <v>1.802298851</v>
      </c>
      <c r="R6426" s="35" t="str">
        <f t="shared" si="4"/>
        <v>Alto</v>
      </c>
      <c r="S6426" s="35" t="str">
        <f>IF(O6426="","",IF(O6426&gt;AVERAGE('Base de datos limpia'!$O$2:$O$8001),"Alto","Normal"))
</f>
        <v>Alto</v>
      </c>
      <c r="T6426" s="35" t="str">
        <f t="shared" si="5"/>
        <v>Gamer intensivo</v>
      </c>
      <c r="U6426" s="35"/>
    </row>
    <row r="6427">
      <c r="A6427" s="28">
        <v>6426.0</v>
      </c>
      <c r="B6427" s="28">
        <v>22.0</v>
      </c>
      <c r="C6427" s="28" t="str">
        <f>TRIM(PROPER('Base de datos cruda'!C6427))</f>
        <v>Female</v>
      </c>
      <c r="D6427" s="28">
        <v>0.31</v>
      </c>
      <c r="E6427" s="28">
        <v>3.81</v>
      </c>
      <c r="F6427" s="28">
        <v>7.44</v>
      </c>
      <c r="G6427" s="28">
        <v>85.66</v>
      </c>
      <c r="H6427" s="28" t="str">
        <f>TRIM(PROPER('Base de datos cruda'!H6427))</f>
        <v>Fps</v>
      </c>
      <c r="I6427" s="28">
        <v>1.06</v>
      </c>
      <c r="J6427" s="28">
        <v>5.05</v>
      </c>
      <c r="K6427" s="28">
        <v>318.24</v>
      </c>
      <c r="L6427" s="28">
        <f>IF('Base de datos cruda'!L6427&lt;0,,'Base de datos cruda'!L6427)</f>
        <v>2.18</v>
      </c>
      <c r="M6427" s="28" t="str">
        <f>IF(TRIM(PROPER('Base de datos cruda'!M6427))="High","Alto",IF(TRIM(PROPER('Base de datos cruda'!M6427))="Medium","Medio","Bajo"))</f>
        <v>Medio</v>
      </c>
      <c r="N6427" s="29">
        <v>76.99</v>
      </c>
      <c r="O6427" s="32">
        <f t="shared" si="1"/>
        <v>76.99</v>
      </c>
      <c r="P6427" s="33">
        <f t="shared" si="2"/>
        <v>5.36</v>
      </c>
      <c r="Q6427" s="34">
        <f t="shared" si="3"/>
        <v>12.29032258</v>
      </c>
      <c r="R6427" s="35" t="str">
        <f t="shared" si="4"/>
        <v>Alto</v>
      </c>
      <c r="S6427" s="35" t="str">
        <f>IF(O6427="","",IF(O6427&gt;AVERAGE('Base de datos limpia'!$O$2:$O$8001),"Alto","Normal"))
</f>
        <v>Alto</v>
      </c>
      <c r="T6427" s="35" t="str">
        <f t="shared" si="5"/>
        <v>Gamer moderado</v>
      </c>
      <c r="U6427" s="35"/>
    </row>
    <row r="6428">
      <c r="A6428" s="28">
        <v>6427.0</v>
      </c>
      <c r="B6428" s="28">
        <v>18.0</v>
      </c>
      <c r="C6428" s="28" t="str">
        <f>TRIM(PROPER('Base de datos cruda'!C6428))</f>
        <v>Female</v>
      </c>
      <c r="D6428" s="28">
        <v>3.72</v>
      </c>
      <c r="E6428" s="28">
        <v>7.32</v>
      </c>
      <c r="F6428" s="28">
        <v>5.47</v>
      </c>
      <c r="G6428" s="28">
        <v>72.63</v>
      </c>
      <c r="H6428" s="28" t="str">
        <f>TRIM(PROPER('Base de datos cruda'!H6428))</f>
        <v>Rpg</v>
      </c>
      <c r="I6428" s="28">
        <v>1.07</v>
      </c>
      <c r="J6428" s="28">
        <v>8.76</v>
      </c>
      <c r="K6428" s="28">
        <v>273.49</v>
      </c>
      <c r="L6428" s="28">
        <f>IF('Base de datos cruda'!L6428&lt;0,,'Base de datos cruda'!L6428)</f>
        <v>8.4</v>
      </c>
      <c r="M6428" s="28" t="str">
        <f>IF(TRIM(PROPER('Base de datos cruda'!M6428))="High","Alto",IF(TRIM(PROPER('Base de datos cruda'!M6428))="Medium","Medio","Bajo"))</f>
        <v>Alto</v>
      </c>
      <c r="N6428" s="29">
        <v>65.0</v>
      </c>
      <c r="O6428" s="32">
        <f t="shared" si="1"/>
        <v>65</v>
      </c>
      <c r="P6428" s="33">
        <f t="shared" si="2"/>
        <v>12.48</v>
      </c>
      <c r="Q6428" s="34">
        <f t="shared" si="3"/>
        <v>1.967741935</v>
      </c>
      <c r="R6428" s="35" t="str">
        <f t="shared" si="4"/>
        <v>Medio</v>
      </c>
      <c r="S6428" s="35" t="str">
        <f>IF(O6428="","",IF(O6428&gt;AVERAGE('Base de datos limpia'!$O$2:$O$8001),"Alto","Normal"))
</f>
        <v>Normal</v>
      </c>
      <c r="T6428" s="35" t="str">
        <f t="shared" si="5"/>
        <v>Gamer intensivo</v>
      </c>
      <c r="U6428" s="35"/>
    </row>
    <row r="6429">
      <c r="A6429" s="28">
        <v>6428.0</v>
      </c>
      <c r="B6429" s="28">
        <v>22.0</v>
      </c>
      <c r="C6429" s="28" t="str">
        <f>TRIM(PROPER('Base de datos cruda'!C6429))</f>
        <v>Male</v>
      </c>
      <c r="D6429" s="28">
        <v>6.54</v>
      </c>
      <c r="E6429" s="28">
        <v>5.45</v>
      </c>
      <c r="F6429" s="28">
        <v>7.01</v>
      </c>
      <c r="G6429" s="28">
        <v>79.06</v>
      </c>
      <c r="H6429" s="28" t="str">
        <f>TRIM(PROPER('Base de datos cruda'!H6429))</f>
        <v>Fps</v>
      </c>
      <c r="I6429" s="28">
        <v>3.95</v>
      </c>
      <c r="J6429" s="28">
        <v>11.73</v>
      </c>
      <c r="K6429" s="28">
        <v>263.24</v>
      </c>
      <c r="L6429" s="28">
        <f>IF('Base de datos cruda'!L6429&lt;0,,'Base de datos cruda'!L6429)</f>
        <v>15</v>
      </c>
      <c r="M6429" s="28" t="str">
        <f>IF(TRIM(PROPER('Base de datos cruda'!M6429))="High","Alto",IF(TRIM(PROPER('Base de datos cruda'!M6429))="Medium","Medio","Bajo"))</f>
        <v>Bajo</v>
      </c>
      <c r="N6429" s="29">
        <v>55.62</v>
      </c>
      <c r="O6429" s="32">
        <f t="shared" si="1"/>
        <v>55.62</v>
      </c>
      <c r="P6429" s="33">
        <f t="shared" si="2"/>
        <v>18.27</v>
      </c>
      <c r="Q6429" s="34">
        <f t="shared" si="3"/>
        <v>0.8333333333</v>
      </c>
      <c r="R6429" s="35" t="str">
        <f t="shared" si="4"/>
        <v>Medio</v>
      </c>
      <c r="S6429" s="35" t="str">
        <f>IF(O6429="","",IF(O6429&gt;AVERAGE('Base de datos limpia'!$O$2:$O$8001),"Alto","Normal"))
</f>
        <v>Normal</v>
      </c>
      <c r="T6429" s="35" t="str">
        <f t="shared" si="5"/>
        <v>Gamer moderado</v>
      </c>
      <c r="U6429" s="35"/>
    </row>
    <row r="6430">
      <c r="A6430" s="28">
        <v>6429.0</v>
      </c>
      <c r="B6430" s="28">
        <v>16.0</v>
      </c>
      <c r="C6430" s="28" t="str">
        <f>TRIM(PROPER('Base de datos cruda'!C6430))</f>
        <v>Male</v>
      </c>
      <c r="D6430" s="28">
        <v>5.81</v>
      </c>
      <c r="E6430" s="28">
        <v>3.91</v>
      </c>
      <c r="F6430" s="28">
        <v>7.88</v>
      </c>
      <c r="G6430" s="28">
        <v>93.44</v>
      </c>
      <c r="H6430" s="28" t="str">
        <f>TRIM(PROPER('Base de datos cruda'!H6430))</f>
        <v>Fps</v>
      </c>
      <c r="I6430" s="28">
        <v>2.8</v>
      </c>
      <c r="J6430" s="28">
        <v>8.57</v>
      </c>
      <c r="K6430" s="28">
        <v>248.22</v>
      </c>
      <c r="L6430" s="28">
        <f>IF('Base de datos cruda'!L6430&lt;0,,'Base de datos cruda'!L6430)</f>
        <v>8.92</v>
      </c>
      <c r="M6430" s="28" t="str">
        <f>IF(TRIM(PROPER('Base de datos cruda'!M6430))="High","Alto",IF(TRIM(PROPER('Base de datos cruda'!M6430))="Medium","Medio","Bajo"))</f>
        <v>Bajo</v>
      </c>
      <c r="N6430" s="29">
        <v>62.88</v>
      </c>
      <c r="O6430" s="32">
        <f t="shared" si="1"/>
        <v>62.88</v>
      </c>
      <c r="P6430" s="33">
        <f t="shared" si="2"/>
        <v>14.38</v>
      </c>
      <c r="Q6430" s="34">
        <f t="shared" si="3"/>
        <v>0.6729776248</v>
      </c>
      <c r="R6430" s="35" t="str">
        <f t="shared" si="4"/>
        <v>Medio</v>
      </c>
      <c r="S6430" s="35" t="str">
        <f>IF(O6430="","",IF(O6430&gt;AVERAGE('Base de datos limpia'!$O$2:$O$8001),"Alto","Normal"))
</f>
        <v>Normal</v>
      </c>
      <c r="T6430" s="35" t="str">
        <f t="shared" si="5"/>
        <v>Gamer moderado</v>
      </c>
      <c r="U6430" s="35"/>
    </row>
    <row r="6431">
      <c r="A6431" s="28">
        <v>6430.0</v>
      </c>
      <c r="B6431" s="28">
        <v>16.0</v>
      </c>
      <c r="C6431" s="28" t="str">
        <f>TRIM(PROPER('Base de datos cruda'!C6431))</f>
        <v>Female</v>
      </c>
      <c r="D6431" s="28">
        <v>3.91</v>
      </c>
      <c r="E6431" s="28">
        <v>4.72</v>
      </c>
      <c r="F6431" s="28">
        <v>5.74</v>
      </c>
      <c r="G6431" s="28">
        <v>65.52</v>
      </c>
      <c r="H6431" s="28" t="str">
        <f>TRIM(PROPER('Base de datos cruda'!H6431))</f>
        <v>Casual</v>
      </c>
      <c r="I6431" s="28">
        <v>2.78</v>
      </c>
      <c r="J6431" s="28">
        <v>8.82</v>
      </c>
      <c r="K6431" s="28">
        <v>290.38</v>
      </c>
      <c r="L6431" s="28">
        <f>IF('Base de datos cruda'!L6431&lt;0,,'Base de datos cruda'!L6431)</f>
        <v>6.33</v>
      </c>
      <c r="M6431" s="28" t="str">
        <f>IF(TRIM(PROPER('Base de datos cruda'!M6431))="High","Alto",IF(TRIM(PROPER('Base de datos cruda'!M6431))="Medium","Medio","Bajo"))</f>
        <v>Medio</v>
      </c>
      <c r="N6431" s="29">
        <v>50.07</v>
      </c>
      <c r="O6431" s="32">
        <f t="shared" si="1"/>
        <v>50.07</v>
      </c>
      <c r="P6431" s="33">
        <f t="shared" si="2"/>
        <v>12.73</v>
      </c>
      <c r="Q6431" s="34">
        <f t="shared" si="3"/>
        <v>1.207161125</v>
      </c>
      <c r="R6431" s="35" t="str">
        <f t="shared" si="4"/>
        <v>Medio</v>
      </c>
      <c r="S6431" s="35" t="str">
        <f>IF(O6431="","",IF(O6431&gt;AVERAGE('Base de datos limpia'!$O$2:$O$8001),"Alto","Normal"))
</f>
        <v>Normal</v>
      </c>
      <c r="T6431" s="35" t="str">
        <f t="shared" si="5"/>
        <v>Gamer moderado</v>
      </c>
      <c r="U6431" s="35"/>
    </row>
    <row r="6432">
      <c r="A6432" s="28">
        <v>6431.0</v>
      </c>
      <c r="B6432" s="28">
        <v>20.0</v>
      </c>
      <c r="C6432" s="28" t="str">
        <f>TRIM(PROPER('Base de datos cruda'!C6432))</f>
        <v>Male</v>
      </c>
      <c r="D6432" s="28">
        <v>6.88</v>
      </c>
      <c r="E6432" s="28">
        <v>9.06</v>
      </c>
      <c r="F6432" s="28">
        <v>6.63</v>
      </c>
      <c r="G6432" s="28">
        <v>84.79</v>
      </c>
      <c r="H6432" s="28" t="str">
        <f>TRIM(PROPER('Base de datos cruda'!H6432))</f>
        <v>Casual</v>
      </c>
      <c r="I6432" s="28">
        <v>2.87</v>
      </c>
      <c r="J6432" s="28">
        <v>12.63</v>
      </c>
      <c r="K6432" s="28">
        <v>240.4</v>
      </c>
      <c r="L6432" s="28">
        <f>IF('Base de datos cruda'!L6432&lt;0,,'Base de datos cruda'!L6432)</f>
        <v>14.79</v>
      </c>
      <c r="M6432" s="28" t="str">
        <f>IF(TRIM(PROPER('Base de datos cruda'!M6432))="High","Alto",IF(TRIM(PROPER('Base de datos cruda'!M6432))="Medium","Medio","Bajo"))</f>
        <v>Bajo</v>
      </c>
      <c r="N6432" s="29">
        <v>81.2361478530131</v>
      </c>
      <c r="O6432" s="32">
        <f t="shared" si="1"/>
        <v>81.23614785</v>
      </c>
      <c r="P6432" s="33">
        <f t="shared" si="2"/>
        <v>19.51</v>
      </c>
      <c r="Q6432" s="34">
        <f t="shared" si="3"/>
        <v>1.316860465</v>
      </c>
      <c r="R6432" s="35" t="str">
        <f t="shared" si="4"/>
        <v>Alto</v>
      </c>
      <c r="S6432" s="35" t="str">
        <f>IF(O6432="","",IF(O6432&gt;AVERAGE('Base de datos limpia'!$O$2:$O$8001),"Alto","Normal"))
</f>
        <v>Alto</v>
      </c>
      <c r="T6432" s="35" t="str">
        <f t="shared" si="5"/>
        <v>Gamer intensivo</v>
      </c>
      <c r="U6432" s="35"/>
    </row>
    <row r="6433">
      <c r="A6433" s="28">
        <v>6432.0</v>
      </c>
      <c r="B6433" s="28">
        <v>17.0</v>
      </c>
      <c r="C6433" s="28" t="str">
        <f>TRIM(PROPER('Base de datos cruda'!C6433))</f>
        <v>Female</v>
      </c>
      <c r="D6433" s="28">
        <v>0.96</v>
      </c>
      <c r="E6433" s="28">
        <v>4.24</v>
      </c>
      <c r="F6433" s="28">
        <v>4.73</v>
      </c>
      <c r="G6433" s="28">
        <v>97.7</v>
      </c>
      <c r="H6433" s="28" t="str">
        <f>TRIM(PROPER('Base de datos cruda'!H6433))</f>
        <v>Casual</v>
      </c>
      <c r="I6433" s="28">
        <v>0.63</v>
      </c>
      <c r="J6433" s="28">
        <v>3.12</v>
      </c>
      <c r="K6433" s="28">
        <v>328.61</v>
      </c>
      <c r="L6433" s="28">
        <f>IF('Base de datos cruda'!L6433&lt;0,,'Base de datos cruda'!L6433)</f>
        <v>0.61</v>
      </c>
      <c r="M6433" s="28" t="str">
        <f>IF(TRIM(PROPER('Base de datos cruda'!M6433))="High","Alto",IF(TRIM(PROPER('Base de datos cruda'!M6433))="Medium","Medio","Bajo"))</f>
        <v>Medio</v>
      </c>
      <c r="N6433" s="29">
        <v>71.97</v>
      </c>
      <c r="O6433" s="32">
        <f t="shared" si="1"/>
        <v>71.97</v>
      </c>
      <c r="P6433" s="33">
        <f t="shared" si="2"/>
        <v>4.08</v>
      </c>
      <c r="Q6433" s="34">
        <f t="shared" si="3"/>
        <v>4.416666667</v>
      </c>
      <c r="R6433" s="35" t="str">
        <f t="shared" si="4"/>
        <v>Alto</v>
      </c>
      <c r="S6433" s="35" t="str">
        <f>IF(O6433="","",IF(O6433&gt;AVERAGE('Base de datos limpia'!$O$2:$O$8001),"Alto","Normal"))
</f>
        <v>Alto</v>
      </c>
      <c r="T6433" s="35" t="str">
        <f t="shared" si="5"/>
        <v>Gamer moderado</v>
      </c>
      <c r="U6433" s="35"/>
    </row>
    <row r="6434">
      <c r="A6434" s="28">
        <v>6433.0</v>
      </c>
      <c r="B6434" s="28">
        <v>24.0</v>
      </c>
      <c r="C6434" s="28" t="str">
        <f>TRIM(PROPER('Base de datos cruda'!C6434))</f>
        <v>Male</v>
      </c>
      <c r="D6434" s="28">
        <v>7.28</v>
      </c>
      <c r="E6434" s="28">
        <v>3.59</v>
      </c>
      <c r="F6434" s="28">
        <v>4.12</v>
      </c>
      <c r="G6434" s="28">
        <v>62.3</v>
      </c>
      <c r="H6434" s="28" t="str">
        <f>TRIM(PROPER('Base de datos cruda'!H6434))</f>
        <v>Casual</v>
      </c>
      <c r="I6434" s="28">
        <v>1.75</v>
      </c>
      <c r="J6434" s="28">
        <v>8.52</v>
      </c>
      <c r="K6434" s="28">
        <v>215.08</v>
      </c>
      <c r="L6434" s="28">
        <f>IF('Base de datos cruda'!L6434&lt;0,,'Base de datos cruda'!L6434)</f>
        <v>16.48</v>
      </c>
      <c r="M6434" s="28" t="str">
        <f>IF(TRIM(PROPER('Base de datos cruda'!M6434))="High","Alto",IF(TRIM(PROPER('Base de datos cruda'!M6434))="Medium","Medio","Bajo"))</f>
        <v>Bajo</v>
      </c>
      <c r="N6434" s="29">
        <v>7.76</v>
      </c>
      <c r="O6434" s="32">
        <f t="shared" si="1"/>
        <v>7.76</v>
      </c>
      <c r="P6434" s="33">
        <f t="shared" si="2"/>
        <v>15.8</v>
      </c>
      <c r="Q6434" s="34">
        <f t="shared" si="3"/>
        <v>0.4931318681</v>
      </c>
      <c r="R6434" s="35" t="str">
        <f t="shared" si="4"/>
        <v>Bajo</v>
      </c>
      <c r="S6434" s="35" t="str">
        <f>IF(O6434="","",IF(O6434&gt;AVERAGE('Base de datos limpia'!$O$2:$O$8001),"Alto","Normal"))
</f>
        <v>Normal</v>
      </c>
      <c r="T6434" s="35" t="str">
        <f t="shared" si="5"/>
        <v>Gamer moderado</v>
      </c>
      <c r="U6434" s="35"/>
    </row>
    <row r="6435">
      <c r="A6435" s="28">
        <v>6434.0</v>
      </c>
      <c r="B6435" s="28">
        <v>22.0</v>
      </c>
      <c r="C6435" s="28" t="str">
        <f>TRIM(PROPER('Base de datos cruda'!C6435))</f>
        <v>Female</v>
      </c>
      <c r="D6435" s="28">
        <v>6.77</v>
      </c>
      <c r="E6435" s="28">
        <v>4.17</v>
      </c>
      <c r="F6435" s="28">
        <v>8.91</v>
      </c>
      <c r="G6435" s="28">
        <v>62.4</v>
      </c>
      <c r="H6435" s="28" t="str">
        <f>TRIM(PROPER('Base de datos cruda'!H6435))</f>
        <v>Fps</v>
      </c>
      <c r="I6435" s="28">
        <v>2.87</v>
      </c>
      <c r="J6435" s="28">
        <v>8.13</v>
      </c>
      <c r="K6435" s="28">
        <v>227.94</v>
      </c>
      <c r="L6435" s="28">
        <f>IF('Base de datos cruda'!L6435&lt;0,,'Base de datos cruda'!L6435)</f>
        <v>16.74</v>
      </c>
      <c r="M6435" s="28" t="str">
        <f>IF(TRIM(PROPER('Base de datos cruda'!M6435))="High","Alto",IF(TRIM(PROPER('Base de datos cruda'!M6435))="Medium","Medio","Bajo"))</f>
        <v>Bajo</v>
      </c>
      <c r="N6435" s="29">
        <v>54.56</v>
      </c>
      <c r="O6435" s="32">
        <f t="shared" si="1"/>
        <v>54.56</v>
      </c>
      <c r="P6435" s="33">
        <f t="shared" si="2"/>
        <v>14.9</v>
      </c>
      <c r="Q6435" s="34">
        <f t="shared" si="3"/>
        <v>0.6159527326</v>
      </c>
      <c r="R6435" s="35" t="str">
        <f t="shared" si="4"/>
        <v>Medio</v>
      </c>
      <c r="S6435" s="35" t="str">
        <f>IF(O6435="","",IF(O6435&gt;AVERAGE('Base de datos limpia'!$O$2:$O$8001),"Alto","Normal"))
</f>
        <v>Normal</v>
      </c>
      <c r="T6435" s="35" t="str">
        <f t="shared" si="5"/>
        <v>Gamer moderado</v>
      </c>
      <c r="U6435" s="35"/>
    </row>
    <row r="6436">
      <c r="A6436" s="28">
        <v>6435.0</v>
      </c>
      <c r="B6436" s="28">
        <v>19.0</v>
      </c>
      <c r="C6436" s="28" t="str">
        <f>TRIM(PROPER('Base de datos cruda'!C6436))</f>
        <v>Female</v>
      </c>
      <c r="D6436" s="28">
        <v>5.67</v>
      </c>
      <c r="E6436" s="28">
        <v>2.93</v>
      </c>
      <c r="F6436" s="28">
        <v>5.5</v>
      </c>
      <c r="G6436" s="28">
        <v>82.19</v>
      </c>
      <c r="H6436" s="28" t="str">
        <f>TRIM(PROPER('Base de datos cruda'!H6436))</f>
        <v>Casual</v>
      </c>
      <c r="I6436" s="28">
        <v>1.24</v>
      </c>
      <c r="J6436" s="28">
        <v>7.75</v>
      </c>
      <c r="K6436" s="28">
        <v>249.09</v>
      </c>
      <c r="L6436" s="28">
        <f>IF('Base de datos cruda'!L6436&lt;0,,'Base de datos cruda'!L6436)</f>
        <v>13.03</v>
      </c>
      <c r="M6436" s="28" t="str">
        <f>IF(TRIM(PROPER('Base de datos cruda'!M6436))="High","Alto",IF(TRIM(PROPER('Base de datos cruda'!M6436))="Medium","Medio","Bajo"))</f>
        <v>Bajo</v>
      </c>
      <c r="N6436" s="29">
        <v>36.98</v>
      </c>
      <c r="O6436" s="32">
        <f t="shared" si="1"/>
        <v>36.98</v>
      </c>
      <c r="P6436" s="33">
        <f t="shared" si="2"/>
        <v>13.42</v>
      </c>
      <c r="Q6436" s="34">
        <f t="shared" si="3"/>
        <v>0.5167548501</v>
      </c>
      <c r="R6436" s="35" t="str">
        <f t="shared" si="4"/>
        <v>Bajo</v>
      </c>
      <c r="S6436" s="35" t="str">
        <f>IF(O6436="","",IF(O6436&gt;AVERAGE('Base de datos limpia'!$O$2:$O$8001),"Alto","Normal"))
</f>
        <v>Normal</v>
      </c>
      <c r="T6436" s="35" t="str">
        <f t="shared" si="5"/>
        <v>Gamer casual</v>
      </c>
      <c r="U6436" s="35"/>
    </row>
    <row r="6437">
      <c r="A6437" s="28">
        <v>6436.0</v>
      </c>
      <c r="B6437" s="28">
        <v>19.0</v>
      </c>
      <c r="C6437" s="28" t="str">
        <f>TRIM(PROPER('Base de datos cruda'!C6437))</f>
        <v>Female</v>
      </c>
      <c r="D6437" s="28">
        <v>6.54</v>
      </c>
      <c r="E6437" s="28">
        <v>5.9</v>
      </c>
      <c r="F6437" s="28">
        <v>5.39</v>
      </c>
      <c r="G6437" s="28">
        <v>98.4</v>
      </c>
      <c r="H6437" s="28" t="str">
        <f>TRIM(PROPER('Base de datos cruda'!H6437))</f>
        <v>Rpg</v>
      </c>
      <c r="I6437" s="28">
        <v>2.52</v>
      </c>
      <c r="J6437" s="28">
        <v>12.14</v>
      </c>
      <c r="K6437" s="28">
        <v>257.55</v>
      </c>
      <c r="L6437" s="28">
        <f>IF('Base de datos cruda'!L6437&lt;0,,'Base de datos cruda'!L6437)</f>
        <v>12.09</v>
      </c>
      <c r="M6437" s="28" t="str">
        <f>IF(TRIM(PROPER('Base de datos cruda'!M6437))="High","Alto",IF(TRIM(PROPER('Base de datos cruda'!M6437))="Medium","Medio","Bajo"))</f>
        <v>Bajo</v>
      </c>
      <c r="N6437" s="29">
        <v>53.24</v>
      </c>
      <c r="O6437" s="32">
        <f t="shared" si="1"/>
        <v>53.24</v>
      </c>
      <c r="P6437" s="33">
        <f t="shared" si="2"/>
        <v>18.68</v>
      </c>
      <c r="Q6437" s="34">
        <f t="shared" si="3"/>
        <v>0.9021406728</v>
      </c>
      <c r="R6437" s="35" t="str">
        <f t="shared" si="4"/>
        <v>Medio</v>
      </c>
      <c r="S6437" s="35" t="str">
        <f>IF(O6437="","",IF(O6437&gt;AVERAGE('Base de datos limpia'!$O$2:$O$8001),"Alto","Normal"))
</f>
        <v>Normal</v>
      </c>
      <c r="T6437" s="35" t="str">
        <f t="shared" si="5"/>
        <v>Gamer moderado</v>
      </c>
      <c r="U6437" s="35"/>
    </row>
    <row r="6438">
      <c r="A6438" s="28">
        <v>6437.0</v>
      </c>
      <c r="B6438" s="28">
        <v>17.0</v>
      </c>
      <c r="C6438" s="28" t="str">
        <f>TRIM(PROPER('Base de datos cruda'!C6438))</f>
        <v>Female</v>
      </c>
      <c r="D6438" s="28">
        <v>4.35</v>
      </c>
      <c r="E6438" s="28">
        <v>2.33</v>
      </c>
      <c r="F6438" s="28">
        <v>8.87</v>
      </c>
      <c r="G6438" s="28">
        <v>68.82</v>
      </c>
      <c r="H6438" s="28" t="str">
        <f>TRIM(PROPER('Base de datos cruda'!H6438))</f>
        <v>Fps</v>
      </c>
      <c r="I6438" s="28">
        <v>2.79</v>
      </c>
      <c r="J6438" s="28">
        <v>5.98</v>
      </c>
      <c r="K6438" s="28">
        <v>265.41</v>
      </c>
      <c r="L6438" s="28">
        <f>IF('Base de datos cruda'!L6438&lt;0,,'Base de datos cruda'!L6438)</f>
        <v>6.7</v>
      </c>
      <c r="M6438" s="28" t="str">
        <f>IF(TRIM(PROPER('Base de datos cruda'!M6438))="High","Alto",IF(TRIM(PROPER('Base de datos cruda'!M6438))="Medium","Medio","Bajo"))</f>
        <v>Medio</v>
      </c>
      <c r="N6438" s="29">
        <v>53.75</v>
      </c>
      <c r="O6438" s="32">
        <f t="shared" si="1"/>
        <v>53.75</v>
      </c>
      <c r="P6438" s="33">
        <f t="shared" si="2"/>
        <v>10.33</v>
      </c>
      <c r="Q6438" s="34">
        <f t="shared" si="3"/>
        <v>0.5356321839</v>
      </c>
      <c r="R6438" s="35" t="str">
        <f t="shared" si="4"/>
        <v>Medio</v>
      </c>
      <c r="S6438" s="35" t="str">
        <f>IF(O6438="","",IF(O6438&gt;AVERAGE('Base de datos limpia'!$O$2:$O$8001),"Alto","Normal"))
</f>
        <v>Normal</v>
      </c>
      <c r="T6438" s="35" t="str">
        <f t="shared" si="5"/>
        <v>Gamer casual</v>
      </c>
      <c r="U6438" s="35"/>
    </row>
    <row r="6439">
      <c r="A6439" s="28">
        <v>6438.0</v>
      </c>
      <c r="B6439" s="28">
        <v>20.0</v>
      </c>
      <c r="C6439" s="28" t="str">
        <f>TRIM(PROPER('Base de datos cruda'!C6439))</f>
        <v>Male</v>
      </c>
      <c r="D6439" s="28">
        <v>5.4</v>
      </c>
      <c r="E6439" s="28">
        <v>8.36</v>
      </c>
      <c r="F6439" s="28">
        <v>7.64</v>
      </c>
      <c r="G6439" s="28">
        <v>73.23</v>
      </c>
      <c r="H6439" s="28" t="str">
        <f>TRIM(PROPER('Base de datos cruda'!H6439))</f>
        <v>Rpg</v>
      </c>
      <c r="I6439" s="28">
        <v>4.71</v>
      </c>
      <c r="J6439" s="28">
        <v>10.14</v>
      </c>
      <c r="K6439" s="28">
        <v>248.4</v>
      </c>
      <c r="L6439" s="28">
        <f>IF('Base de datos cruda'!L6439&lt;0,,'Base de datos cruda'!L6439)</f>
        <v>13.87</v>
      </c>
      <c r="M6439" s="28" t="str">
        <f>IF(TRIM(PROPER('Base de datos cruda'!M6439))="High","Alto",IF(TRIM(PROPER('Base de datos cruda'!M6439))="Medium","Medio","Bajo"))</f>
        <v>Bajo</v>
      </c>
      <c r="N6439" s="29">
        <v>85.2285035958429</v>
      </c>
      <c r="O6439" s="32">
        <f t="shared" si="1"/>
        <v>85.2285036</v>
      </c>
      <c r="P6439" s="33">
        <f t="shared" si="2"/>
        <v>15.54</v>
      </c>
      <c r="Q6439" s="34">
        <f t="shared" si="3"/>
        <v>1.548148148</v>
      </c>
      <c r="R6439" s="35" t="str">
        <f t="shared" si="4"/>
        <v>Alto</v>
      </c>
      <c r="S6439" s="35" t="str">
        <f>IF(O6439="","",IF(O6439&gt;AVERAGE('Base de datos limpia'!$O$2:$O$8001),"Alto","Normal"))
</f>
        <v>Alto</v>
      </c>
      <c r="T6439" s="35" t="str">
        <f t="shared" si="5"/>
        <v>Gamer intensivo</v>
      </c>
      <c r="U6439" s="35"/>
    </row>
    <row r="6440">
      <c r="A6440" s="28">
        <v>6439.0</v>
      </c>
      <c r="B6440" s="28">
        <v>19.0</v>
      </c>
      <c r="C6440" s="28" t="str">
        <f>TRIM(PROPER('Base de datos cruda'!C6440))</f>
        <v>Male</v>
      </c>
      <c r="D6440" s="28">
        <v>4.48</v>
      </c>
      <c r="E6440" s="28">
        <v>3.03</v>
      </c>
      <c r="F6440" s="28">
        <v>6.93</v>
      </c>
      <c r="G6440" s="28">
        <v>63.95</v>
      </c>
      <c r="H6440" s="28" t="str">
        <f>TRIM(PROPER('Base de datos cruda'!H6440))</f>
        <v>Fps</v>
      </c>
      <c r="I6440" s="28">
        <v>1.23</v>
      </c>
      <c r="J6440" s="28">
        <v>9.82</v>
      </c>
      <c r="K6440" s="28">
        <v>272.31</v>
      </c>
      <c r="L6440" s="28">
        <f>IF('Base de datos cruda'!L6440&lt;0,,'Base de datos cruda'!L6440)</f>
        <v>11.29</v>
      </c>
      <c r="M6440" s="28" t="str">
        <f>IF(TRIM(PROPER('Base de datos cruda'!M6440))="High","Alto",IF(TRIM(PROPER('Base de datos cruda'!M6440))="Medium","Medio","Bajo"))</f>
        <v>Medio</v>
      </c>
      <c r="N6440" s="29">
        <v>43.54</v>
      </c>
      <c r="O6440" s="32">
        <f t="shared" si="1"/>
        <v>43.54</v>
      </c>
      <c r="P6440" s="33">
        <f t="shared" si="2"/>
        <v>14.3</v>
      </c>
      <c r="Q6440" s="34">
        <f t="shared" si="3"/>
        <v>0.6763392857</v>
      </c>
      <c r="R6440" s="35" t="str">
        <f t="shared" si="4"/>
        <v>Bajo</v>
      </c>
      <c r="S6440" s="35" t="str">
        <f>IF(O6440="","",IF(O6440&gt;AVERAGE('Base de datos limpia'!$O$2:$O$8001),"Alto","Normal"))
</f>
        <v>Normal</v>
      </c>
      <c r="T6440" s="35" t="str">
        <f t="shared" si="5"/>
        <v>Gamer moderado</v>
      </c>
      <c r="U6440" s="35"/>
    </row>
    <row r="6441">
      <c r="A6441" s="28">
        <v>6440.0</v>
      </c>
      <c r="B6441" s="28">
        <v>16.0</v>
      </c>
      <c r="C6441" s="28" t="str">
        <f>TRIM(PROPER('Base de datos cruda'!C6441))</f>
        <v>Female</v>
      </c>
      <c r="D6441" s="28">
        <v>2.84</v>
      </c>
      <c r="E6441" s="28">
        <v>6.38</v>
      </c>
      <c r="F6441" s="28">
        <v>7.5</v>
      </c>
      <c r="G6441" s="28">
        <v>74.49</v>
      </c>
      <c r="H6441" s="28" t="str">
        <f>TRIM(PROPER('Base de datos cruda'!H6441))</f>
        <v>Fps</v>
      </c>
      <c r="I6441" s="28">
        <v>2.2</v>
      </c>
      <c r="J6441" s="28">
        <v>8.23</v>
      </c>
      <c r="K6441" s="28">
        <v>294.98</v>
      </c>
      <c r="L6441" s="28">
        <f>IF('Base de datos cruda'!L6441&lt;0,,'Base de datos cruda'!L6441)</f>
        <v>4.66</v>
      </c>
      <c r="M6441" s="28" t="str">
        <f>IF(TRIM(PROPER('Base de datos cruda'!M6441))="High","Alto",IF(TRIM(PROPER('Base de datos cruda'!M6441))="Medium","Medio","Bajo"))</f>
        <v>Medio</v>
      </c>
      <c r="N6441" s="29">
        <v>84.2012461776362</v>
      </c>
      <c r="O6441" s="32">
        <f t="shared" si="1"/>
        <v>84.20124618</v>
      </c>
      <c r="P6441" s="33">
        <f t="shared" si="2"/>
        <v>11.07</v>
      </c>
      <c r="Q6441" s="34">
        <f t="shared" si="3"/>
        <v>2.246478873</v>
      </c>
      <c r="R6441" s="35" t="str">
        <f t="shared" si="4"/>
        <v>Alto</v>
      </c>
      <c r="S6441" s="35" t="str">
        <f>IF(O6441="","",IF(O6441&gt;AVERAGE('Base de datos limpia'!$O$2:$O$8001),"Alto","Normal"))
</f>
        <v>Alto</v>
      </c>
      <c r="T6441" s="35" t="str">
        <f t="shared" si="5"/>
        <v>Gamer intensivo</v>
      </c>
      <c r="U6441" s="35"/>
    </row>
    <row r="6442">
      <c r="A6442" s="28">
        <v>6441.0</v>
      </c>
      <c r="B6442" s="28">
        <v>23.0</v>
      </c>
      <c r="C6442" s="28" t="str">
        <f>TRIM(PROPER('Base de datos cruda'!C6442))</f>
        <v>Female</v>
      </c>
      <c r="D6442" s="28">
        <v>4.55</v>
      </c>
      <c r="E6442" s="28">
        <v>2.13</v>
      </c>
      <c r="F6442" s="28">
        <v>7.55</v>
      </c>
      <c r="G6442" s="28">
        <v>61.77</v>
      </c>
      <c r="H6442" s="28" t="str">
        <f>TRIM(PROPER('Base de datos cruda'!H6442))</f>
        <v>Fps</v>
      </c>
      <c r="I6442" s="28">
        <v>4.91</v>
      </c>
      <c r="J6442" s="28">
        <v>7.63</v>
      </c>
      <c r="K6442" s="28">
        <v>257.73</v>
      </c>
      <c r="L6442" s="28">
        <f>IF('Base de datos cruda'!L6442&lt;0,,'Base de datos cruda'!L6442)</f>
        <v>8.93</v>
      </c>
      <c r="M6442" s="28" t="str">
        <f>IF(TRIM(PROPER('Base de datos cruda'!M6442))="High","Alto",IF(TRIM(PROPER('Base de datos cruda'!M6442))="Medium","Medio","Bajo"))</f>
        <v>Medio</v>
      </c>
      <c r="N6442" s="29">
        <v>36.21</v>
      </c>
      <c r="O6442" s="32">
        <f t="shared" si="1"/>
        <v>36.21</v>
      </c>
      <c r="P6442" s="33">
        <f t="shared" si="2"/>
        <v>12.18</v>
      </c>
      <c r="Q6442" s="34">
        <f t="shared" si="3"/>
        <v>0.4681318681</v>
      </c>
      <c r="R6442" s="35" t="str">
        <f t="shared" si="4"/>
        <v>Bajo</v>
      </c>
      <c r="S6442" s="35" t="str">
        <f>IF(O6442="","",IF(O6442&gt;AVERAGE('Base de datos limpia'!$O$2:$O$8001),"Alto","Normal"))
</f>
        <v>Normal</v>
      </c>
      <c r="T6442" s="35" t="str">
        <f t="shared" si="5"/>
        <v>Gamer casual</v>
      </c>
      <c r="U6442" s="35"/>
    </row>
    <row r="6443">
      <c r="A6443" s="28">
        <v>6442.0</v>
      </c>
      <c r="B6443" s="28">
        <v>18.0</v>
      </c>
      <c r="C6443" s="28" t="str">
        <f>TRIM(PROPER('Base de datos cruda'!C6443))</f>
        <v>Male</v>
      </c>
      <c r="D6443" s="28">
        <v>2.06</v>
      </c>
      <c r="E6443" s="28">
        <v>9.81</v>
      </c>
      <c r="F6443" s="28">
        <v>7.82</v>
      </c>
      <c r="G6443" s="28">
        <v>75.56</v>
      </c>
      <c r="H6443" s="28" t="str">
        <f>TRIM(PROPER('Base de datos cruda'!H6443))</f>
        <v>Casual</v>
      </c>
      <c r="I6443" s="28">
        <v>0.93</v>
      </c>
      <c r="J6443" s="28">
        <v>5.54</v>
      </c>
      <c r="K6443" s="28">
        <v>288.39</v>
      </c>
      <c r="L6443" s="28">
        <f>IF('Base de datos cruda'!L6443&lt;0,,'Base de datos cruda'!L6443)</f>
        <v>3.71</v>
      </c>
      <c r="M6443" s="28" t="str">
        <f>IF(TRIM(PROPER('Base de datos cruda'!M6443))="High","Alto",IF(TRIM(PROPER('Base de datos cruda'!M6443))="Medium","Medio","Bajo"))</f>
        <v>Medio</v>
      </c>
      <c r="N6443" s="29">
        <v>100.0</v>
      </c>
      <c r="O6443" s="32">
        <f t="shared" si="1"/>
        <v>100</v>
      </c>
      <c r="P6443" s="33">
        <f t="shared" si="2"/>
        <v>7.6</v>
      </c>
      <c r="Q6443" s="34">
        <f t="shared" si="3"/>
        <v>4.762135922</v>
      </c>
      <c r="R6443" s="35" t="str">
        <f t="shared" si="4"/>
        <v>Alto</v>
      </c>
      <c r="S6443" s="35" t="str">
        <f>IF(O6443="","",IF(O6443&gt;AVERAGE('Base de datos limpia'!$O$2:$O$8001),"Alto","Normal"))
</f>
        <v>Alto</v>
      </c>
      <c r="T6443" s="35" t="str">
        <f t="shared" si="5"/>
        <v>Gamer intensivo</v>
      </c>
      <c r="U6443" s="35"/>
    </row>
    <row r="6444">
      <c r="A6444" s="28">
        <v>6443.0</v>
      </c>
      <c r="B6444" s="28">
        <v>21.0</v>
      </c>
      <c r="C6444" s="28" t="str">
        <f>TRIM(PROPER('Base de datos cruda'!C6444))</f>
        <v>Female</v>
      </c>
      <c r="D6444" s="28">
        <v>3.52</v>
      </c>
      <c r="E6444" s="28">
        <v>5.09</v>
      </c>
      <c r="F6444" s="28">
        <v>4.34</v>
      </c>
      <c r="G6444" s="28">
        <v>82.22</v>
      </c>
      <c r="H6444" s="28" t="str">
        <f>TRIM(PROPER('Base de datos cruda'!H6444))</f>
        <v>Casual</v>
      </c>
      <c r="I6444" s="28">
        <v>3.9</v>
      </c>
      <c r="J6444" s="28">
        <v>6.14</v>
      </c>
      <c r="K6444" s="28">
        <v>294.71</v>
      </c>
      <c r="L6444" s="28">
        <f>IF('Base de datos cruda'!L6444&lt;0,,'Base de datos cruda'!L6444)</f>
        <v>11.26</v>
      </c>
      <c r="M6444" s="28" t="str">
        <f>IF(TRIM(PROPER('Base de datos cruda'!M6444))="High","Alto",IF(TRIM(PROPER('Base de datos cruda'!M6444))="Medium","Medio","Bajo"))</f>
        <v>Medio</v>
      </c>
      <c r="N6444" s="29">
        <v>66.12</v>
      </c>
      <c r="O6444" s="32">
        <f t="shared" si="1"/>
        <v>66.12</v>
      </c>
      <c r="P6444" s="33">
        <f t="shared" si="2"/>
        <v>9.66</v>
      </c>
      <c r="Q6444" s="34">
        <f t="shared" si="3"/>
        <v>1.446022727</v>
      </c>
      <c r="R6444" s="35" t="str">
        <f t="shared" si="4"/>
        <v>Medio</v>
      </c>
      <c r="S6444" s="35" t="str">
        <f>IF(O6444="","",IF(O6444&gt;AVERAGE('Base de datos limpia'!$O$2:$O$8001),"Alto","Normal"))
</f>
        <v>Alto</v>
      </c>
      <c r="T6444" s="35" t="str">
        <f t="shared" si="5"/>
        <v>Gamer moderado</v>
      </c>
      <c r="U6444" s="35"/>
    </row>
    <row r="6445">
      <c r="A6445" s="28">
        <v>6444.0</v>
      </c>
      <c r="B6445" s="28">
        <v>19.0</v>
      </c>
      <c r="C6445" s="28" t="str">
        <f>TRIM(PROPER('Base de datos cruda'!C6445))</f>
        <v>Male</v>
      </c>
      <c r="D6445" s="28">
        <v>2.25</v>
      </c>
      <c r="E6445" s="28">
        <v>8.4</v>
      </c>
      <c r="F6445" s="28">
        <v>6.06</v>
      </c>
      <c r="G6445" s="28">
        <v>99.0</v>
      </c>
      <c r="H6445" s="28" t="str">
        <f>TRIM(PROPER('Base de datos cruda'!H6445))</f>
        <v>Rpg</v>
      </c>
      <c r="I6445" s="28">
        <v>0.89</v>
      </c>
      <c r="J6445" s="28">
        <v>3.99</v>
      </c>
      <c r="K6445" s="28">
        <v>305.49</v>
      </c>
      <c r="L6445" s="28">
        <f>IF('Base de datos cruda'!L6445&lt;0,,'Base de datos cruda'!L6445)</f>
        <v>6.78</v>
      </c>
      <c r="M6445" s="28" t="str">
        <f>IF(TRIM(PROPER('Base de datos cruda'!M6445))="High","Alto",IF(TRIM(PROPER('Base de datos cruda'!M6445))="Medium","Medio","Bajo"))</f>
        <v>Medio</v>
      </c>
      <c r="N6445" s="29">
        <v>100.0</v>
      </c>
      <c r="O6445" s="32">
        <f t="shared" si="1"/>
        <v>100</v>
      </c>
      <c r="P6445" s="33">
        <f t="shared" si="2"/>
        <v>6.24</v>
      </c>
      <c r="Q6445" s="34">
        <f t="shared" si="3"/>
        <v>3.733333333</v>
      </c>
      <c r="R6445" s="35" t="str">
        <f t="shared" si="4"/>
        <v>Alto</v>
      </c>
      <c r="S6445" s="35" t="str">
        <f>IF(O6445="","",IF(O6445&gt;AVERAGE('Base de datos limpia'!$O$2:$O$8001),"Alto","Normal"))
</f>
        <v>Alto</v>
      </c>
      <c r="T6445" s="35" t="str">
        <f t="shared" si="5"/>
        <v>Gamer intensivo</v>
      </c>
      <c r="U6445" s="35"/>
    </row>
    <row r="6446">
      <c r="A6446" s="28">
        <v>6445.0</v>
      </c>
      <c r="B6446" s="28">
        <v>24.0</v>
      </c>
      <c r="C6446" s="28" t="str">
        <f>TRIM(PROPER('Base de datos cruda'!C6446))</f>
        <v>Male</v>
      </c>
      <c r="D6446" s="28">
        <v>0.98</v>
      </c>
      <c r="E6446" s="28">
        <v>7.92</v>
      </c>
      <c r="F6446" s="28">
        <v>5.48</v>
      </c>
      <c r="G6446" s="28">
        <v>92.74</v>
      </c>
      <c r="H6446" s="28" t="str">
        <f>TRIM(PROPER('Base de datos cruda'!H6446))</f>
        <v>Fps</v>
      </c>
      <c r="I6446" s="28">
        <v>4.25</v>
      </c>
      <c r="J6446" s="28">
        <v>3.04</v>
      </c>
      <c r="K6446" s="28">
        <v>323.4</v>
      </c>
      <c r="L6446" s="28">
        <f>IF('Base de datos cruda'!L6446&lt;0,,'Base de datos cruda'!L6446)</f>
        <v>2.42</v>
      </c>
      <c r="M6446" s="28" t="str">
        <f>IF(TRIM(PROPER('Base de datos cruda'!M6446))="High","Alto",IF(TRIM(PROPER('Base de datos cruda'!M6446))="Medium","Medio","Bajo"))</f>
        <v>Alto</v>
      </c>
      <c r="N6446" s="29">
        <v>93.88</v>
      </c>
      <c r="O6446" s="32">
        <f t="shared" si="1"/>
        <v>93.88</v>
      </c>
      <c r="P6446" s="33">
        <f t="shared" si="2"/>
        <v>4.02</v>
      </c>
      <c r="Q6446" s="34">
        <f t="shared" si="3"/>
        <v>8.081632653</v>
      </c>
      <c r="R6446" s="35" t="str">
        <f t="shared" si="4"/>
        <v>Alto</v>
      </c>
      <c r="S6446" s="35" t="str">
        <f>IF(O6446="","",IF(O6446&gt;AVERAGE('Base de datos limpia'!$O$2:$O$8001),"Alto","Normal"))
</f>
        <v>Alto</v>
      </c>
      <c r="T6446" s="35" t="str">
        <f t="shared" si="5"/>
        <v>Gamer intensivo</v>
      </c>
      <c r="U6446" s="35"/>
    </row>
    <row r="6447">
      <c r="A6447" s="28">
        <v>6446.0</v>
      </c>
      <c r="B6447" s="28">
        <v>22.0</v>
      </c>
      <c r="C6447" s="28" t="str">
        <f>TRIM(PROPER('Base de datos cruda'!C6447))</f>
        <v>Female</v>
      </c>
      <c r="D6447" s="28">
        <v>2.57</v>
      </c>
      <c r="E6447" s="28">
        <v>7.42</v>
      </c>
      <c r="F6447" s="28">
        <v>4.35</v>
      </c>
      <c r="G6447" s="28">
        <v>92.88</v>
      </c>
      <c r="H6447" s="28" t="str">
        <f>TRIM(PROPER('Base de datos cruda'!H6447))</f>
        <v>Fps</v>
      </c>
      <c r="I6447" s="28">
        <v>2.44</v>
      </c>
      <c r="J6447" s="28">
        <v>4.24</v>
      </c>
      <c r="K6447" s="28">
        <v>298.57</v>
      </c>
      <c r="L6447" s="28">
        <f>IF('Base de datos cruda'!L6447&lt;0,,'Base de datos cruda'!L6447)</f>
        <v>6.43</v>
      </c>
      <c r="M6447" s="28" t="str">
        <f>IF(TRIM(PROPER('Base de datos cruda'!M6447))="High","Alto",IF(TRIM(PROPER('Base de datos cruda'!M6447))="Medium","Medio","Bajo"))</f>
        <v>Alto</v>
      </c>
      <c r="N6447" s="29">
        <v>80.58</v>
      </c>
      <c r="O6447" s="32">
        <f t="shared" si="1"/>
        <v>80.58</v>
      </c>
      <c r="P6447" s="33">
        <f t="shared" si="2"/>
        <v>6.81</v>
      </c>
      <c r="Q6447" s="34">
        <f t="shared" si="3"/>
        <v>2.887159533</v>
      </c>
      <c r="R6447" s="35" t="str">
        <f t="shared" si="4"/>
        <v>Alto</v>
      </c>
      <c r="S6447" s="35" t="str">
        <f>IF(O6447="","",IF(O6447&gt;AVERAGE('Base de datos limpia'!$O$2:$O$8001),"Alto","Normal"))
</f>
        <v>Alto</v>
      </c>
      <c r="T6447" s="35" t="str">
        <f t="shared" si="5"/>
        <v>Gamer intensivo</v>
      </c>
      <c r="U6447" s="35"/>
    </row>
    <row r="6448">
      <c r="A6448" s="28">
        <v>6447.0</v>
      </c>
      <c r="B6448" s="28">
        <v>24.0</v>
      </c>
      <c r="C6448" s="28" t="str">
        <f>TRIM(PROPER('Base de datos cruda'!C6448))</f>
        <v>Male</v>
      </c>
      <c r="D6448" s="28">
        <v>6.82</v>
      </c>
      <c r="E6448" s="28">
        <v>8.45</v>
      </c>
      <c r="F6448" s="28">
        <v>6.06</v>
      </c>
      <c r="G6448" s="28">
        <v>69.13</v>
      </c>
      <c r="H6448" s="28" t="str">
        <f>TRIM(PROPER('Base de datos cruda'!H6448))</f>
        <v>Rpg</v>
      </c>
      <c r="I6448" s="28">
        <v>4.86</v>
      </c>
      <c r="J6448" s="28">
        <v>9.86</v>
      </c>
      <c r="K6448" s="28">
        <v>229.62</v>
      </c>
      <c r="L6448" s="28">
        <f>IF('Base de datos cruda'!L6448&lt;0,,'Base de datos cruda'!L6448)</f>
        <v>15.45</v>
      </c>
      <c r="M6448" s="28" t="str">
        <f>IF(TRIM(PROPER('Base de datos cruda'!M6448))="High","Alto",IF(TRIM(PROPER('Base de datos cruda'!M6448))="Medium","Medio","Bajo"))</f>
        <v>Bajo</v>
      </c>
      <c r="N6448" s="29">
        <v>86.8354301230821</v>
      </c>
      <c r="O6448" s="32">
        <f t="shared" si="1"/>
        <v>86.83543012</v>
      </c>
      <c r="P6448" s="33">
        <f t="shared" si="2"/>
        <v>16.68</v>
      </c>
      <c r="Q6448" s="34">
        <f t="shared" si="3"/>
        <v>1.239002933</v>
      </c>
      <c r="R6448" s="35" t="str">
        <f t="shared" si="4"/>
        <v>Alto</v>
      </c>
      <c r="S6448" s="35" t="str">
        <f>IF(O6448="","",IF(O6448&gt;AVERAGE('Base de datos limpia'!$O$2:$O$8001),"Alto","Normal"))
</f>
        <v>Alto</v>
      </c>
      <c r="T6448" s="35" t="str">
        <f t="shared" si="5"/>
        <v>Gamer intensivo</v>
      </c>
      <c r="U6448" s="35"/>
    </row>
    <row r="6449">
      <c r="A6449" s="28">
        <v>6448.0</v>
      </c>
      <c r="B6449" s="28">
        <v>18.0</v>
      </c>
      <c r="C6449" s="28" t="str">
        <f>TRIM(PROPER('Base de datos cruda'!C6449))</f>
        <v>Female</v>
      </c>
      <c r="D6449" s="28">
        <v>3.05</v>
      </c>
      <c r="E6449" s="28">
        <v>1.9</v>
      </c>
      <c r="F6449" s="28">
        <v>7.08</v>
      </c>
      <c r="G6449" s="28">
        <v>63.49</v>
      </c>
      <c r="H6449" s="28" t="str">
        <f>TRIM(PROPER('Base de datos cruda'!H6449))</f>
        <v>Rpg</v>
      </c>
      <c r="I6449" s="28">
        <v>0.85</v>
      </c>
      <c r="J6449" s="28">
        <v>4.9</v>
      </c>
      <c r="K6449" s="28">
        <v>283.07</v>
      </c>
      <c r="L6449" s="28">
        <f>IF('Base de datos cruda'!L6449&lt;0,,'Base de datos cruda'!L6449)</f>
        <v>7.18</v>
      </c>
      <c r="M6449" s="28" t="str">
        <f>IF(TRIM(PROPER('Base de datos cruda'!M6449))="High","Alto",IF(TRIM(PROPER('Base de datos cruda'!M6449))="Medium","Medio","Bajo"))</f>
        <v>Medio</v>
      </c>
      <c r="N6449" s="29">
        <v>44.12</v>
      </c>
      <c r="O6449" s="32">
        <f t="shared" si="1"/>
        <v>44.12</v>
      </c>
      <c r="P6449" s="33">
        <f t="shared" si="2"/>
        <v>7.95</v>
      </c>
      <c r="Q6449" s="34">
        <f t="shared" si="3"/>
        <v>0.6229508197</v>
      </c>
      <c r="R6449" s="35" t="str">
        <f t="shared" si="4"/>
        <v>Bajo</v>
      </c>
      <c r="S6449" s="35" t="str">
        <f>IF(O6449="","",IF(O6449&gt;AVERAGE('Base de datos limpia'!$O$2:$O$8001),"Alto","Normal"))
</f>
        <v>Normal</v>
      </c>
      <c r="T6449" s="35" t="str">
        <f t="shared" si="5"/>
        <v>Gamer casual</v>
      </c>
      <c r="U6449" s="35"/>
    </row>
    <row r="6450">
      <c r="A6450" s="28">
        <v>6449.0</v>
      </c>
      <c r="B6450" s="28">
        <v>16.0</v>
      </c>
      <c r="C6450" s="28" t="str">
        <f>TRIM(PROPER('Base de datos cruda'!C6450))</f>
        <v>Male</v>
      </c>
      <c r="D6450" s="28">
        <v>5.98</v>
      </c>
      <c r="E6450" s="28">
        <v>7.11</v>
      </c>
      <c r="F6450" s="28">
        <v>4.89</v>
      </c>
      <c r="G6450" s="28">
        <v>84.12</v>
      </c>
      <c r="H6450" s="28" t="str">
        <f>TRIM(PROPER('Base de datos cruda'!H6450))</f>
        <v>Casual</v>
      </c>
      <c r="I6450" s="28">
        <v>3.44</v>
      </c>
      <c r="J6450" s="28">
        <v>9.0</v>
      </c>
      <c r="K6450" s="28">
        <v>237.63</v>
      </c>
      <c r="L6450" s="28">
        <f>IF('Base de datos cruda'!L6450&lt;0,,'Base de datos cruda'!L6450)</f>
        <v>17.12</v>
      </c>
      <c r="M6450" s="28" t="str">
        <f>IF(TRIM(PROPER('Base de datos cruda'!M6450))="High","Alto",IF(TRIM(PROPER('Base de datos cruda'!M6450))="Medium","Medio","Bajo"))</f>
        <v>Alto</v>
      </c>
      <c r="N6450" s="29">
        <v>55.4655586520447</v>
      </c>
      <c r="O6450" s="32">
        <f t="shared" si="1"/>
        <v>55.46555865</v>
      </c>
      <c r="P6450" s="33">
        <f t="shared" si="2"/>
        <v>14.98</v>
      </c>
      <c r="Q6450" s="34">
        <f t="shared" si="3"/>
        <v>1.188963211</v>
      </c>
      <c r="R6450" s="35" t="str">
        <f t="shared" si="4"/>
        <v>Medio</v>
      </c>
      <c r="S6450" s="35" t="str">
        <f>IF(O6450="","",IF(O6450&gt;AVERAGE('Base de datos limpia'!$O$2:$O$8001),"Alto","Normal"))
</f>
        <v>Normal</v>
      </c>
      <c r="T6450" s="35" t="str">
        <f t="shared" si="5"/>
        <v>Gamer intensivo</v>
      </c>
      <c r="U6450" s="35"/>
    </row>
    <row r="6451">
      <c r="A6451" s="28">
        <v>6450.0</v>
      </c>
      <c r="B6451" s="28">
        <v>20.0</v>
      </c>
      <c r="C6451" s="28" t="str">
        <f>TRIM(PROPER('Base de datos cruda'!C6451))</f>
        <v>Male</v>
      </c>
      <c r="D6451" s="28">
        <v>1.4</v>
      </c>
      <c r="E6451" s="28">
        <v>3.39</v>
      </c>
      <c r="F6451" s="28">
        <v>5.53</v>
      </c>
      <c r="G6451" s="28">
        <v>80.85</v>
      </c>
      <c r="H6451" s="28" t="str">
        <f>TRIM(PROPER('Base de datos cruda'!H6451))</f>
        <v>Fps</v>
      </c>
      <c r="I6451" s="28">
        <v>3.48</v>
      </c>
      <c r="J6451" s="28">
        <v>6.66</v>
      </c>
      <c r="K6451" s="28">
        <v>312.96</v>
      </c>
      <c r="L6451" s="28">
        <f>IF('Base de datos cruda'!L6451&lt;0,,'Base de datos cruda'!L6451)</f>
        <v>8.25</v>
      </c>
      <c r="M6451" s="28" t="str">
        <f>IF(TRIM(PROPER('Base de datos cruda'!M6451))="High","Alto",IF(TRIM(PROPER('Base de datos cruda'!M6451))="Medium","Medio","Bajo"))</f>
        <v>Medio</v>
      </c>
      <c r="N6451" s="29">
        <v>69.66</v>
      </c>
      <c r="O6451" s="32">
        <f t="shared" si="1"/>
        <v>69.66</v>
      </c>
      <c r="P6451" s="33">
        <f t="shared" si="2"/>
        <v>8.06</v>
      </c>
      <c r="Q6451" s="34">
        <f t="shared" si="3"/>
        <v>2.421428571</v>
      </c>
      <c r="R6451" s="35" t="str">
        <f t="shared" si="4"/>
        <v>Medio</v>
      </c>
      <c r="S6451" s="35" t="str">
        <f>IF(O6451="","",IF(O6451&gt;AVERAGE('Base de datos limpia'!$O$2:$O$8001),"Alto","Normal"))
</f>
        <v>Alto</v>
      </c>
      <c r="T6451" s="35" t="str">
        <f t="shared" si="5"/>
        <v>Gamer moderado</v>
      </c>
      <c r="U6451" s="35"/>
    </row>
    <row r="6452">
      <c r="A6452" s="28">
        <v>6451.0</v>
      </c>
      <c r="B6452" s="28">
        <v>18.0</v>
      </c>
      <c r="C6452" s="28" t="str">
        <f>TRIM(PROPER('Base de datos cruda'!C6452))</f>
        <v>Female</v>
      </c>
      <c r="D6452" s="28">
        <v>3.4</v>
      </c>
      <c r="E6452" s="28">
        <v>8.07</v>
      </c>
      <c r="F6452" s="28">
        <v>7.2</v>
      </c>
      <c r="G6452" s="28">
        <v>80.66</v>
      </c>
      <c r="H6452" s="28" t="str">
        <f>TRIM(PROPER('Base de datos cruda'!H6452))</f>
        <v>Rpg</v>
      </c>
      <c r="I6452" s="28">
        <v>3.59</v>
      </c>
      <c r="J6452" s="28">
        <v>7.67</v>
      </c>
      <c r="K6452" s="28">
        <v>273.77</v>
      </c>
      <c r="L6452" s="28">
        <f>IF('Base de datos cruda'!L6452&lt;0,,'Base de datos cruda'!L6452)</f>
        <v>11.98</v>
      </c>
      <c r="M6452" s="28" t="str">
        <f>IF(TRIM(PROPER('Base de datos cruda'!M6452))="High","Alto",IF(TRIM(PROPER('Base de datos cruda'!M6452))="Medium","Medio","Bajo"))</f>
        <v>Medio</v>
      </c>
      <c r="N6452" s="29">
        <v>93.14</v>
      </c>
      <c r="O6452" s="32">
        <f t="shared" si="1"/>
        <v>93.14</v>
      </c>
      <c r="P6452" s="33">
        <f t="shared" si="2"/>
        <v>11.07</v>
      </c>
      <c r="Q6452" s="34">
        <f t="shared" si="3"/>
        <v>2.373529412</v>
      </c>
      <c r="R6452" s="35" t="str">
        <f t="shared" si="4"/>
        <v>Alto</v>
      </c>
      <c r="S6452" s="35" t="str">
        <f>IF(O6452="","",IF(O6452&gt;AVERAGE('Base de datos limpia'!$O$2:$O$8001),"Alto","Normal"))
</f>
        <v>Alto</v>
      </c>
      <c r="T6452" s="35" t="str">
        <f t="shared" si="5"/>
        <v>Gamer intensivo</v>
      </c>
      <c r="U6452" s="35"/>
    </row>
    <row r="6453">
      <c r="A6453" s="28">
        <v>6452.0</v>
      </c>
      <c r="B6453" s="28">
        <v>21.0</v>
      </c>
      <c r="C6453" s="28" t="str">
        <f>TRIM(PROPER('Base de datos cruda'!C6453))</f>
        <v>Female</v>
      </c>
      <c r="D6453" s="28">
        <v>0.92</v>
      </c>
      <c r="E6453" s="28">
        <v>9.61</v>
      </c>
      <c r="F6453" s="28">
        <v>6.9</v>
      </c>
      <c r="G6453" s="28">
        <v>64.36</v>
      </c>
      <c r="H6453" s="28" t="str">
        <f>TRIM(PROPER('Base de datos cruda'!H6453))</f>
        <v>Casual</v>
      </c>
      <c r="I6453" s="28">
        <v>0.5</v>
      </c>
      <c r="J6453" s="28">
        <v>5.23</v>
      </c>
      <c r="K6453" s="28">
        <v>291.84</v>
      </c>
      <c r="L6453" s="28">
        <f>IF('Base de datos cruda'!L6453&lt;0,,'Base de datos cruda'!L6453)</f>
        <v>4.66</v>
      </c>
      <c r="M6453" s="28" t="str">
        <f>IF(TRIM(PROPER('Base de datos cruda'!M6453))="High","Alto",IF(TRIM(PROPER('Base de datos cruda'!M6453))="Medium","Medio","Bajo"))</f>
        <v>Medio</v>
      </c>
      <c r="N6453" s="29">
        <v>90.36</v>
      </c>
      <c r="O6453" s="32">
        <f t="shared" si="1"/>
        <v>90.36</v>
      </c>
      <c r="P6453" s="33">
        <f t="shared" si="2"/>
        <v>6.15</v>
      </c>
      <c r="Q6453" s="34">
        <f t="shared" si="3"/>
        <v>10.44565217</v>
      </c>
      <c r="R6453" s="35" t="str">
        <f t="shared" si="4"/>
        <v>Alto</v>
      </c>
      <c r="S6453" s="35" t="str">
        <f>IF(O6453="","",IF(O6453&gt;AVERAGE('Base de datos limpia'!$O$2:$O$8001),"Alto","Normal"))
</f>
        <v>Alto</v>
      </c>
      <c r="T6453" s="35" t="str">
        <f t="shared" si="5"/>
        <v>Gamer intensivo</v>
      </c>
      <c r="U6453" s="35"/>
    </row>
    <row r="6454">
      <c r="A6454" s="28">
        <v>6453.0</v>
      </c>
      <c r="B6454" s="28">
        <v>23.0</v>
      </c>
      <c r="C6454" s="28" t="str">
        <f>TRIM(PROPER('Base de datos cruda'!C6454))</f>
        <v>Male</v>
      </c>
      <c r="D6454" s="28">
        <v>1.11</v>
      </c>
      <c r="E6454" s="28">
        <v>9.11</v>
      </c>
      <c r="F6454" s="28">
        <v>8.34</v>
      </c>
      <c r="G6454" s="28">
        <v>79.76</v>
      </c>
      <c r="H6454" s="28" t="str">
        <f>TRIM(PROPER('Base de datos cruda'!H6454))</f>
        <v>Fps</v>
      </c>
      <c r="I6454" s="28">
        <v>1.44</v>
      </c>
      <c r="J6454" s="28">
        <v>6.17</v>
      </c>
      <c r="K6454" s="28">
        <v>307.82</v>
      </c>
      <c r="L6454" s="28">
        <f>IF('Base de datos cruda'!L6454&lt;0,,'Base de datos cruda'!L6454)</f>
        <v>4.07</v>
      </c>
      <c r="M6454" s="28" t="str">
        <f>IF(TRIM(PROPER('Base de datos cruda'!M6454))="High","Alto",IF(TRIM(PROPER('Base de datos cruda'!M6454))="Medium","Medio","Bajo"))</f>
        <v>Medio</v>
      </c>
      <c r="N6454" s="29">
        <v>100.0</v>
      </c>
      <c r="O6454" s="32">
        <f t="shared" si="1"/>
        <v>100</v>
      </c>
      <c r="P6454" s="33">
        <f t="shared" si="2"/>
        <v>7.28</v>
      </c>
      <c r="Q6454" s="34">
        <f t="shared" si="3"/>
        <v>8.207207207</v>
      </c>
      <c r="R6454" s="35" t="str">
        <f t="shared" si="4"/>
        <v>Alto</v>
      </c>
      <c r="S6454" s="35" t="str">
        <f>IF(O6454="","",IF(O6454&gt;AVERAGE('Base de datos limpia'!$O$2:$O$8001),"Alto","Normal"))
</f>
        <v>Alto</v>
      </c>
      <c r="T6454" s="35" t="str">
        <f t="shared" si="5"/>
        <v>Gamer intensivo</v>
      </c>
      <c r="U6454" s="35"/>
    </row>
    <row r="6455">
      <c r="A6455" s="28">
        <v>6454.0</v>
      </c>
      <c r="B6455" s="28">
        <v>19.0</v>
      </c>
      <c r="C6455" s="28" t="str">
        <f>TRIM(PROPER('Base de datos cruda'!C6455))</f>
        <v>Male</v>
      </c>
      <c r="D6455" s="28">
        <v>4.94</v>
      </c>
      <c r="E6455" s="28">
        <v>2.03</v>
      </c>
      <c r="F6455" s="28">
        <v>7.96</v>
      </c>
      <c r="G6455" s="28">
        <v>66.01</v>
      </c>
      <c r="H6455" s="28" t="str">
        <f>TRIM(PROPER('Base de datos cruda'!H6455))</f>
        <v>Rpg</v>
      </c>
      <c r="I6455" s="28">
        <v>1.69</v>
      </c>
      <c r="J6455" s="28">
        <v>6.15</v>
      </c>
      <c r="K6455" s="28">
        <v>271.97</v>
      </c>
      <c r="L6455" s="28">
        <f>IF('Base de datos cruda'!L6455&lt;0,,'Base de datos cruda'!L6455)</f>
        <v>8</v>
      </c>
      <c r="M6455" s="28" t="str">
        <f>IF(TRIM(PROPER('Base de datos cruda'!M6455))="High","Alto",IF(TRIM(PROPER('Base de datos cruda'!M6455))="Medium","Medio","Bajo"))</f>
        <v>Medio</v>
      </c>
      <c r="N6455" s="29">
        <v>36.22</v>
      </c>
      <c r="O6455" s="32">
        <f t="shared" si="1"/>
        <v>36.22</v>
      </c>
      <c r="P6455" s="33">
        <f t="shared" si="2"/>
        <v>11.09</v>
      </c>
      <c r="Q6455" s="34">
        <f t="shared" si="3"/>
        <v>0.4109311741</v>
      </c>
      <c r="R6455" s="35" t="str">
        <f t="shared" si="4"/>
        <v>Bajo</v>
      </c>
      <c r="S6455" s="35" t="str">
        <f>IF(O6455="","",IF(O6455&gt;AVERAGE('Base de datos limpia'!$O$2:$O$8001),"Alto","Normal"))
</f>
        <v>Normal</v>
      </c>
      <c r="T6455" s="35" t="str">
        <f t="shared" si="5"/>
        <v>Gamer casual</v>
      </c>
      <c r="U6455" s="35"/>
    </row>
    <row r="6456">
      <c r="A6456" s="28">
        <v>6455.0</v>
      </c>
      <c r="B6456" s="28">
        <v>20.0</v>
      </c>
      <c r="C6456" s="28" t="str">
        <f>TRIM(PROPER('Base de datos cruda'!C6456))</f>
        <v>Male</v>
      </c>
      <c r="D6456" s="28">
        <v>4.86</v>
      </c>
      <c r="E6456" s="28">
        <v>4.33</v>
      </c>
      <c r="F6456" s="28">
        <v>8.83</v>
      </c>
      <c r="G6456" s="28">
        <v>76.88</v>
      </c>
      <c r="H6456" s="28" t="str">
        <f>TRIM(PROPER('Base de datos cruda'!H6456))</f>
        <v>Fps</v>
      </c>
      <c r="I6456" s="28">
        <v>1.62</v>
      </c>
      <c r="J6456" s="28">
        <v>9.83</v>
      </c>
      <c r="K6456" s="28">
        <v>247.91</v>
      </c>
      <c r="L6456" s="28">
        <f>IF('Base de datos cruda'!L6456&lt;0,,'Base de datos cruda'!L6456)</f>
        <v>10.21</v>
      </c>
      <c r="M6456" s="28" t="str">
        <f>IF(TRIM(PROPER('Base de datos cruda'!M6456))="High","Alto",IF(TRIM(PROPER('Base de datos cruda'!M6456))="Medium","Medio","Bajo"))</f>
        <v>Medio</v>
      </c>
      <c r="N6456" s="29">
        <v>55.84</v>
      </c>
      <c r="O6456" s="32">
        <f t="shared" si="1"/>
        <v>55.84</v>
      </c>
      <c r="P6456" s="33">
        <f t="shared" si="2"/>
        <v>14.69</v>
      </c>
      <c r="Q6456" s="34">
        <f t="shared" si="3"/>
        <v>0.8909465021</v>
      </c>
      <c r="R6456" s="35" t="str">
        <f t="shared" si="4"/>
        <v>Medio</v>
      </c>
      <c r="S6456" s="35" t="str">
        <f>IF(O6456="","",IF(O6456&gt;AVERAGE('Base de datos limpia'!$O$2:$O$8001),"Alto","Normal"))
</f>
        <v>Normal</v>
      </c>
      <c r="T6456" s="35" t="str">
        <f t="shared" si="5"/>
        <v>Gamer moderado</v>
      </c>
      <c r="U6456" s="35"/>
    </row>
    <row r="6457">
      <c r="A6457" s="28">
        <v>6456.0</v>
      </c>
      <c r="B6457" s="28">
        <v>20.0</v>
      </c>
      <c r="C6457" s="28" t="str">
        <f>TRIM(PROPER('Base de datos cruda'!C6457))</f>
        <v>Male</v>
      </c>
      <c r="D6457" s="28">
        <v>1.71</v>
      </c>
      <c r="E6457" s="28">
        <v>4.28</v>
      </c>
      <c r="F6457" s="28">
        <v>6.99</v>
      </c>
      <c r="G6457" s="28">
        <v>62.49</v>
      </c>
      <c r="H6457" s="28" t="str">
        <f>TRIM(PROPER('Base de datos cruda'!H6457))</f>
        <v>Fps</v>
      </c>
      <c r="I6457" s="28">
        <v>3.38</v>
      </c>
      <c r="J6457" s="28">
        <v>3.69</v>
      </c>
      <c r="K6457" s="28">
        <v>298.23</v>
      </c>
      <c r="L6457" s="28">
        <f>IF('Base de datos cruda'!L6457&lt;0,,'Base de datos cruda'!L6457)</f>
        <v>6.44</v>
      </c>
      <c r="M6457" s="28" t="str">
        <f>IF(TRIM(PROPER('Base de datos cruda'!M6457))="High","Alto",IF(TRIM(PROPER('Base de datos cruda'!M6457))="Medium","Medio","Bajo"))</f>
        <v>Medio</v>
      </c>
      <c r="N6457" s="29">
        <v>71.47</v>
      </c>
      <c r="O6457" s="32">
        <f t="shared" si="1"/>
        <v>71.47</v>
      </c>
      <c r="P6457" s="33">
        <f t="shared" si="2"/>
        <v>5.4</v>
      </c>
      <c r="Q6457" s="34">
        <f t="shared" si="3"/>
        <v>2.502923977</v>
      </c>
      <c r="R6457" s="35" t="str">
        <f t="shared" si="4"/>
        <v>Alto</v>
      </c>
      <c r="S6457" s="35" t="str">
        <f>IF(O6457="","",IF(O6457&gt;AVERAGE('Base de datos limpia'!$O$2:$O$8001),"Alto","Normal"))
</f>
        <v>Alto</v>
      </c>
      <c r="T6457" s="35" t="str">
        <f t="shared" si="5"/>
        <v>Gamer moderado</v>
      </c>
      <c r="U6457" s="35"/>
    </row>
    <row r="6458">
      <c r="A6458" s="28">
        <v>6457.0</v>
      </c>
      <c r="B6458" s="28">
        <v>19.0</v>
      </c>
      <c r="C6458" s="28" t="str">
        <f>TRIM(PROPER('Base de datos cruda'!C6458))</f>
        <v>Female</v>
      </c>
      <c r="D6458" s="28">
        <v>3.8</v>
      </c>
      <c r="E6458" s="28">
        <v>2.1</v>
      </c>
      <c r="F6458" s="28">
        <v>7.49</v>
      </c>
      <c r="G6458" s="28">
        <v>94.28</v>
      </c>
      <c r="H6458" s="28" t="str">
        <f>TRIM(PROPER('Base de datos cruda'!H6458))</f>
        <v>Casual</v>
      </c>
      <c r="I6458" s="28">
        <v>0.27</v>
      </c>
      <c r="J6458" s="28">
        <v>6.53</v>
      </c>
      <c r="K6458" s="28">
        <v>268.85</v>
      </c>
      <c r="L6458" s="28">
        <f>IF('Base de datos cruda'!L6458&lt;0,,'Base de datos cruda'!L6458)</f>
        <v>6.42</v>
      </c>
      <c r="M6458" s="28" t="str">
        <f>IF(TRIM(PROPER('Base de datos cruda'!M6458))="High","Alto",IF(TRIM(PROPER('Base de datos cruda'!M6458))="Medium","Medio","Bajo"))</f>
        <v>Medio</v>
      </c>
      <c r="N6458" s="29">
        <v>50.25</v>
      </c>
      <c r="O6458" s="32">
        <f t="shared" si="1"/>
        <v>50.25</v>
      </c>
      <c r="P6458" s="33">
        <f t="shared" si="2"/>
        <v>10.33</v>
      </c>
      <c r="Q6458" s="34">
        <f t="shared" si="3"/>
        <v>0.5526315789</v>
      </c>
      <c r="R6458" s="35" t="str">
        <f t="shared" si="4"/>
        <v>Medio</v>
      </c>
      <c r="S6458" s="35" t="str">
        <f>IF(O6458="","",IF(O6458&gt;AVERAGE('Base de datos limpia'!$O$2:$O$8001),"Alto","Normal"))
</f>
        <v>Normal</v>
      </c>
      <c r="T6458" s="35" t="str">
        <f t="shared" si="5"/>
        <v>Gamer casual</v>
      </c>
      <c r="U6458" s="35"/>
    </row>
    <row r="6459">
      <c r="A6459" s="28">
        <v>6458.0</v>
      </c>
      <c r="B6459" s="28">
        <v>19.0</v>
      </c>
      <c r="C6459" s="28" t="str">
        <f>TRIM(PROPER('Base de datos cruda'!C6459))</f>
        <v>Female</v>
      </c>
      <c r="D6459" s="28">
        <v>6.91</v>
      </c>
      <c r="E6459" s="28">
        <v>1.88</v>
      </c>
      <c r="F6459" s="28">
        <v>8.3</v>
      </c>
      <c r="G6459" s="28">
        <v>60.53</v>
      </c>
      <c r="H6459" s="28" t="str">
        <f>TRIM(PROPER('Base de datos cruda'!H6459))</f>
        <v>Rpg</v>
      </c>
      <c r="I6459" s="28">
        <v>3.65</v>
      </c>
      <c r="J6459" s="28">
        <v>9.45</v>
      </c>
      <c r="K6459" s="28">
        <v>246.99</v>
      </c>
      <c r="L6459" s="28">
        <f>IF('Base de datos cruda'!L6459&lt;0,,'Base de datos cruda'!L6459)</f>
        <v>14.73</v>
      </c>
      <c r="M6459" s="28" t="str">
        <f>IF(TRIM(PROPER('Base de datos cruda'!M6459))="High","Alto",IF(TRIM(PROPER('Base de datos cruda'!M6459))="Medium","Medio","Bajo"))</f>
        <v>Bajo</v>
      </c>
      <c r="N6459" s="29">
        <v>17.46</v>
      </c>
      <c r="O6459" s="32">
        <f t="shared" si="1"/>
        <v>17.46</v>
      </c>
      <c r="P6459" s="33">
        <f t="shared" si="2"/>
        <v>16.36</v>
      </c>
      <c r="Q6459" s="34">
        <f t="shared" si="3"/>
        <v>0.2720694645</v>
      </c>
      <c r="R6459" s="35" t="str">
        <f t="shared" si="4"/>
        <v>Bajo</v>
      </c>
      <c r="S6459" s="35" t="str">
        <f>IF(O6459="","",IF(O6459&gt;AVERAGE('Base de datos limpia'!$O$2:$O$8001),"Alto","Normal"))
</f>
        <v>Normal</v>
      </c>
      <c r="T6459" s="35" t="str">
        <f t="shared" si="5"/>
        <v>Gamer casual</v>
      </c>
      <c r="U6459" s="35"/>
    </row>
    <row r="6460">
      <c r="A6460" s="28">
        <v>6459.0</v>
      </c>
      <c r="B6460" s="28">
        <v>19.0</v>
      </c>
      <c r="C6460" s="28" t="str">
        <f>TRIM(PROPER('Base de datos cruda'!C6460))</f>
        <v>Male</v>
      </c>
      <c r="D6460" s="28">
        <v>1.39</v>
      </c>
      <c r="E6460" s="28">
        <v>4.46</v>
      </c>
      <c r="F6460" s="28">
        <v>8.2</v>
      </c>
      <c r="G6460" s="28">
        <v>97.57</v>
      </c>
      <c r="H6460" s="28" t="str">
        <f>TRIM(PROPER('Base de datos cruda'!H6460))</f>
        <v>Rpg</v>
      </c>
      <c r="I6460" s="28">
        <v>2.63</v>
      </c>
      <c r="J6460" s="28">
        <v>2.92</v>
      </c>
      <c r="K6460" s="28">
        <v>282.85</v>
      </c>
      <c r="L6460" s="28">
        <f>IF('Base de datos cruda'!L6460&lt;0,,'Base de datos cruda'!L6460)</f>
        <v>0.77</v>
      </c>
      <c r="M6460" s="28" t="str">
        <f>IF(TRIM(PROPER('Base de datos cruda'!M6460))="High","Alto",IF(TRIM(PROPER('Base de datos cruda'!M6460))="Medium","Medio","Bajo"))</f>
        <v>Medio</v>
      </c>
      <c r="N6460" s="29">
        <v>91.09</v>
      </c>
      <c r="O6460" s="32">
        <f t="shared" si="1"/>
        <v>91.09</v>
      </c>
      <c r="P6460" s="33">
        <f t="shared" si="2"/>
        <v>4.31</v>
      </c>
      <c r="Q6460" s="34">
        <f t="shared" si="3"/>
        <v>3.208633094</v>
      </c>
      <c r="R6460" s="35" t="str">
        <f t="shared" si="4"/>
        <v>Alto</v>
      </c>
      <c r="S6460" s="35" t="str">
        <f>IF(O6460="","",IF(O6460&gt;AVERAGE('Base de datos limpia'!$O$2:$O$8001),"Alto","Normal"))
</f>
        <v>Alto</v>
      </c>
      <c r="T6460" s="35" t="str">
        <f t="shared" si="5"/>
        <v>Gamer moderado</v>
      </c>
      <c r="U6460" s="35"/>
    </row>
    <row r="6461">
      <c r="A6461" s="28">
        <v>6460.0</v>
      </c>
      <c r="B6461" s="28">
        <v>19.0</v>
      </c>
      <c r="C6461" s="28" t="str">
        <f>TRIM(PROPER('Base de datos cruda'!C6461))</f>
        <v>Male</v>
      </c>
      <c r="D6461" s="28">
        <v>0.15</v>
      </c>
      <c r="E6461" s="28">
        <v>9.93</v>
      </c>
      <c r="F6461" s="28">
        <v>7.59</v>
      </c>
      <c r="G6461" s="28">
        <v>94.52</v>
      </c>
      <c r="H6461" s="28" t="str">
        <f>TRIM(PROPER('Base de datos cruda'!H6461))</f>
        <v>Fps</v>
      </c>
      <c r="I6461" s="28">
        <v>0.86</v>
      </c>
      <c r="J6461" s="28">
        <v>2.02</v>
      </c>
      <c r="K6461" s="28">
        <v>329.55</v>
      </c>
      <c r="L6461" s="28">
        <f>IF('Base de datos cruda'!L6461&lt;0,,'Base de datos cruda'!L6461)</f>
        <v>1.04</v>
      </c>
      <c r="M6461" s="28" t="str">
        <f>IF(TRIM(PROPER('Base de datos cruda'!M6461))="High","Alto",IF(TRIM(PROPER('Base de datos cruda'!M6461))="Medium","Medio","Bajo"))</f>
        <v>Medio</v>
      </c>
      <c r="N6461" s="29">
        <v>100.0</v>
      </c>
      <c r="O6461" s="32">
        <f t="shared" si="1"/>
        <v>100</v>
      </c>
      <c r="P6461" s="33">
        <f t="shared" si="2"/>
        <v>2.17</v>
      </c>
      <c r="Q6461" s="34">
        <f t="shared" si="3"/>
        <v>66.2</v>
      </c>
      <c r="R6461" s="35" t="str">
        <f t="shared" si="4"/>
        <v>Alto</v>
      </c>
      <c r="S6461" s="35" t="str">
        <f>IF(O6461="","",IF(O6461&gt;AVERAGE('Base de datos limpia'!$O$2:$O$8001),"Alto","Normal"))
</f>
        <v>Alto</v>
      </c>
      <c r="T6461" s="35" t="str">
        <f t="shared" si="5"/>
        <v>Gamer intensivo</v>
      </c>
      <c r="U6461" s="35"/>
    </row>
    <row r="6462">
      <c r="A6462" s="28">
        <v>6461.0</v>
      </c>
      <c r="B6462" s="28">
        <v>19.0</v>
      </c>
      <c r="C6462" s="28" t="str">
        <f>TRIM(PROPER('Base de datos cruda'!C6462))</f>
        <v>Female</v>
      </c>
      <c r="D6462" s="28">
        <v>5.22</v>
      </c>
      <c r="E6462" s="28">
        <v>6.12</v>
      </c>
      <c r="F6462" s="28">
        <v>6.5</v>
      </c>
      <c r="G6462" s="28">
        <v>90.1</v>
      </c>
      <c r="H6462" s="28" t="str">
        <f>TRIM(PROPER('Base de datos cruda'!H6462))</f>
        <v>Casual</v>
      </c>
      <c r="I6462" s="28">
        <v>1.13</v>
      </c>
      <c r="J6462" s="28">
        <v>11.0</v>
      </c>
      <c r="K6462" s="28">
        <v>250.31</v>
      </c>
      <c r="L6462" s="28">
        <f>IF('Base de datos cruda'!L6462&lt;0,,'Base de datos cruda'!L6462)</f>
        <v>11.21</v>
      </c>
      <c r="M6462" s="28" t="str">
        <f>IF(TRIM(PROPER('Base de datos cruda'!M6462))="High","Alto",IF(TRIM(PROPER('Base de datos cruda'!M6462))="Medium","Medio","Bajo"))</f>
        <v>Bajo</v>
      </c>
      <c r="N6462" s="29">
        <v>57.31</v>
      </c>
      <c r="O6462" s="32">
        <f t="shared" si="1"/>
        <v>57.31</v>
      </c>
      <c r="P6462" s="33">
        <f t="shared" si="2"/>
        <v>16.22</v>
      </c>
      <c r="Q6462" s="34">
        <f t="shared" si="3"/>
        <v>1.172413793</v>
      </c>
      <c r="R6462" s="35" t="str">
        <f t="shared" si="4"/>
        <v>Medio</v>
      </c>
      <c r="S6462" s="35" t="str">
        <f>IF(O6462="","",IF(O6462&gt;AVERAGE('Base de datos limpia'!$O$2:$O$8001),"Alto","Normal"))
</f>
        <v>Normal</v>
      </c>
      <c r="T6462" s="35" t="str">
        <f t="shared" si="5"/>
        <v>Gamer intensivo</v>
      </c>
      <c r="U6462" s="35"/>
    </row>
    <row r="6463">
      <c r="A6463" s="28">
        <v>6462.0</v>
      </c>
      <c r="B6463" s="28">
        <v>20.0</v>
      </c>
      <c r="C6463" s="28" t="str">
        <f>TRIM(PROPER('Base de datos cruda'!C6463))</f>
        <v>Female</v>
      </c>
      <c r="D6463" s="28">
        <v>0.43</v>
      </c>
      <c r="E6463" s="28">
        <v>6.6</v>
      </c>
      <c r="F6463" s="28">
        <v>5.37</v>
      </c>
      <c r="G6463" s="28">
        <v>99.3</v>
      </c>
      <c r="H6463" s="28" t="str">
        <f>TRIM(PROPER('Base de datos cruda'!H6463))</f>
        <v>Fps</v>
      </c>
      <c r="I6463" s="28">
        <v>0.49</v>
      </c>
      <c r="J6463" s="28">
        <v>4.43</v>
      </c>
      <c r="K6463" s="28">
        <v>313.24</v>
      </c>
      <c r="L6463" s="28">
        <f>IF('Base de datos cruda'!L6463&lt;0,,'Base de datos cruda'!L6463)</f>
        <v>4.19</v>
      </c>
      <c r="M6463" s="28" t="str">
        <f>IF(TRIM(PROPER('Base de datos cruda'!M6463))="High","Alto",IF(TRIM(PROPER('Base de datos cruda'!M6463))="Medium","Medio","Bajo"))</f>
        <v>Medio</v>
      </c>
      <c r="N6463" s="29">
        <v>83.27</v>
      </c>
      <c r="O6463" s="32">
        <f t="shared" si="1"/>
        <v>83.27</v>
      </c>
      <c r="P6463" s="33">
        <f t="shared" si="2"/>
        <v>4.86</v>
      </c>
      <c r="Q6463" s="34">
        <f t="shared" si="3"/>
        <v>15.34883721</v>
      </c>
      <c r="R6463" s="35" t="str">
        <f t="shared" si="4"/>
        <v>Alto</v>
      </c>
      <c r="S6463" s="35" t="str">
        <f>IF(O6463="","",IF(O6463&gt;AVERAGE('Base de datos limpia'!$O$2:$O$8001),"Alto","Normal"))
</f>
        <v>Alto</v>
      </c>
      <c r="T6463" s="35" t="str">
        <f t="shared" si="5"/>
        <v>Gamer intensivo</v>
      </c>
      <c r="U6463" s="35"/>
    </row>
    <row r="6464">
      <c r="A6464" s="28">
        <v>6463.0</v>
      </c>
      <c r="B6464" s="28">
        <v>17.0</v>
      </c>
      <c r="C6464" s="28" t="str">
        <f>TRIM(PROPER('Base de datos cruda'!C6464))</f>
        <v>Female</v>
      </c>
      <c r="D6464" s="28">
        <v>7.84</v>
      </c>
      <c r="E6464" s="28">
        <v>5.24</v>
      </c>
      <c r="F6464" s="28">
        <v>8.39</v>
      </c>
      <c r="G6464" s="28">
        <v>62.15</v>
      </c>
      <c r="H6464" s="28" t="str">
        <f>TRIM(PROPER('Base de datos cruda'!H6464))</f>
        <v>Fps</v>
      </c>
      <c r="I6464" s="28">
        <v>2.3</v>
      </c>
      <c r="J6464" s="28">
        <v>11.21</v>
      </c>
      <c r="K6464" s="28">
        <v>234.51</v>
      </c>
      <c r="L6464" s="28">
        <f>IF('Base de datos cruda'!L6464&lt;0,,'Base de datos cruda'!L6464)</f>
        <v>16.88</v>
      </c>
      <c r="M6464" s="28" t="str">
        <f>IF(TRIM(PROPER('Base de datos cruda'!M6464))="High","Alto",IF(TRIM(PROPER('Base de datos cruda'!M6464))="Medium","Medio","Bajo"))</f>
        <v>Bajo</v>
      </c>
      <c r="N6464" s="29">
        <v>42.07</v>
      </c>
      <c r="O6464" s="32">
        <f t="shared" si="1"/>
        <v>42.07</v>
      </c>
      <c r="P6464" s="33">
        <f t="shared" si="2"/>
        <v>19.05</v>
      </c>
      <c r="Q6464" s="34">
        <f t="shared" si="3"/>
        <v>0.6683673469</v>
      </c>
      <c r="R6464" s="35" t="str">
        <f t="shared" si="4"/>
        <v>Bajo</v>
      </c>
      <c r="S6464" s="35" t="str">
        <f>IF(O6464="","",IF(O6464&gt;AVERAGE('Base de datos limpia'!$O$2:$O$8001),"Alto","Normal"))
</f>
        <v>Normal</v>
      </c>
      <c r="T6464" s="35" t="str">
        <f t="shared" si="5"/>
        <v>Gamer moderado</v>
      </c>
      <c r="U6464" s="35"/>
    </row>
    <row r="6465">
      <c r="A6465" s="28">
        <v>6464.0</v>
      </c>
      <c r="B6465" s="28">
        <v>17.0</v>
      </c>
      <c r="C6465" s="28" t="str">
        <f>TRIM(PROPER('Base de datos cruda'!C6465))</f>
        <v>Female</v>
      </c>
      <c r="D6465" s="28">
        <v>4.88</v>
      </c>
      <c r="E6465" s="28">
        <v>6.96</v>
      </c>
      <c r="F6465" s="28">
        <v>7.88</v>
      </c>
      <c r="G6465" s="28">
        <v>85.66</v>
      </c>
      <c r="H6465" s="28" t="str">
        <f>TRIM(PROPER('Base de datos cruda'!H6465))</f>
        <v>Casual</v>
      </c>
      <c r="I6465" s="28">
        <v>2.97</v>
      </c>
      <c r="J6465" s="28">
        <v>9.67</v>
      </c>
      <c r="K6465" s="28">
        <v>276.23</v>
      </c>
      <c r="L6465" s="28">
        <f>IF('Base de datos cruda'!L6465&lt;0,,'Base de datos cruda'!L6465)</f>
        <v>10.54</v>
      </c>
      <c r="M6465" s="28" t="str">
        <f>IF(TRIM(PROPER('Base de datos cruda'!M6465))="High","Alto",IF(TRIM(PROPER('Base de datos cruda'!M6465))="Medium","Medio","Bajo"))</f>
        <v>Medio</v>
      </c>
      <c r="N6465" s="29">
        <v>80.06</v>
      </c>
      <c r="O6465" s="32">
        <f t="shared" si="1"/>
        <v>80.06</v>
      </c>
      <c r="P6465" s="33">
        <f t="shared" si="2"/>
        <v>14.55</v>
      </c>
      <c r="Q6465" s="34">
        <f t="shared" si="3"/>
        <v>1.426229508</v>
      </c>
      <c r="R6465" s="35" t="str">
        <f t="shared" si="4"/>
        <v>Alto</v>
      </c>
      <c r="S6465" s="35" t="str">
        <f>IF(O6465="","",IF(O6465&gt;AVERAGE('Base de datos limpia'!$O$2:$O$8001),"Alto","Normal"))
</f>
        <v>Alto</v>
      </c>
      <c r="T6465" s="35" t="str">
        <f t="shared" si="5"/>
        <v>Gamer intensivo</v>
      </c>
      <c r="U6465" s="35"/>
    </row>
    <row r="6466">
      <c r="A6466" s="28">
        <v>6465.0</v>
      </c>
      <c r="B6466" s="28">
        <v>24.0</v>
      </c>
      <c r="C6466" s="28" t="str">
        <f>TRIM(PROPER('Base de datos cruda'!C6466))</f>
        <v>Male</v>
      </c>
      <c r="D6466" s="28">
        <v>3.76</v>
      </c>
      <c r="E6466" s="28">
        <v>9.61</v>
      </c>
      <c r="F6466" s="28">
        <v>8.19</v>
      </c>
      <c r="G6466" s="28">
        <v>93.97</v>
      </c>
      <c r="H6466" s="28" t="str">
        <f>TRIM(PROPER('Base de datos cruda'!H6466))</f>
        <v>Casual</v>
      </c>
      <c r="I6466" s="28">
        <v>2.9</v>
      </c>
      <c r="J6466" s="28">
        <v>8.83</v>
      </c>
      <c r="K6466" s="28">
        <v>275.39</v>
      </c>
      <c r="L6466" s="28">
        <f>IF('Base de datos cruda'!L6466&lt;0,,'Base de datos cruda'!L6466)</f>
        <v>8.14</v>
      </c>
      <c r="M6466" s="28" t="str">
        <f>IF(TRIM(PROPER('Base de datos cruda'!M6466))="High","Alto",IF(TRIM(PROPER('Base de datos cruda'!M6466))="Medium","Medio","Bajo"))</f>
        <v>Medio</v>
      </c>
      <c r="N6466" s="29">
        <v>90.8</v>
      </c>
      <c r="O6466" s="32">
        <f t="shared" si="1"/>
        <v>90.8</v>
      </c>
      <c r="P6466" s="33">
        <f t="shared" si="2"/>
        <v>12.59</v>
      </c>
      <c r="Q6466" s="34">
        <f t="shared" si="3"/>
        <v>2.555851064</v>
      </c>
      <c r="R6466" s="35" t="str">
        <f t="shared" si="4"/>
        <v>Alto</v>
      </c>
      <c r="S6466" s="35" t="str">
        <f>IF(O6466="","",IF(O6466&gt;AVERAGE('Base de datos limpia'!$O$2:$O$8001),"Alto","Normal"))
</f>
        <v>Alto</v>
      </c>
      <c r="T6466" s="35" t="str">
        <f t="shared" si="5"/>
        <v>Gamer intensivo</v>
      </c>
      <c r="U6466" s="35"/>
    </row>
    <row r="6467">
      <c r="A6467" s="28">
        <v>6466.0</v>
      </c>
      <c r="B6467" s="28">
        <v>17.0</v>
      </c>
      <c r="C6467" s="28" t="str">
        <f>TRIM(PROPER('Base de datos cruda'!C6467))</f>
        <v>Female</v>
      </c>
      <c r="D6467" s="28">
        <v>3.44</v>
      </c>
      <c r="E6467" s="28">
        <v>6.3</v>
      </c>
      <c r="F6467" s="28">
        <v>4.7</v>
      </c>
      <c r="G6467" s="28">
        <v>65.06</v>
      </c>
      <c r="H6467" s="28" t="str">
        <f>TRIM(PROPER('Base de datos cruda'!H6467))</f>
        <v>Casual</v>
      </c>
      <c r="I6467" s="28">
        <v>4.81</v>
      </c>
      <c r="J6467" s="28">
        <v>4.99</v>
      </c>
      <c r="K6467" s="28">
        <v>271.47</v>
      </c>
      <c r="L6467" s="28">
        <f>IF('Base de datos cruda'!L6467&lt;0,,'Base de datos cruda'!L6467)</f>
        <v>7.92</v>
      </c>
      <c r="M6467" s="28" t="str">
        <f>IF(TRIM(PROPER('Base de datos cruda'!M6467))="High","Alto",IF(TRIM(PROPER('Base de datos cruda'!M6467))="Medium","Medio","Bajo"))</f>
        <v>Medio</v>
      </c>
      <c r="N6467" s="29">
        <v>57.04</v>
      </c>
      <c r="O6467" s="32">
        <f t="shared" si="1"/>
        <v>57.04</v>
      </c>
      <c r="P6467" s="33">
        <f t="shared" si="2"/>
        <v>8.43</v>
      </c>
      <c r="Q6467" s="34">
        <f t="shared" si="3"/>
        <v>1.831395349</v>
      </c>
      <c r="R6467" s="35" t="str">
        <f t="shared" si="4"/>
        <v>Medio</v>
      </c>
      <c r="S6467" s="35" t="str">
        <f>IF(O6467="","",IF(O6467&gt;AVERAGE('Base de datos limpia'!$O$2:$O$8001),"Alto","Normal"))
</f>
        <v>Normal</v>
      </c>
      <c r="T6467" s="35" t="str">
        <f t="shared" si="5"/>
        <v>Gamer intensivo</v>
      </c>
      <c r="U6467" s="35"/>
    </row>
    <row r="6468">
      <c r="A6468" s="28">
        <v>6467.0</v>
      </c>
      <c r="B6468" s="28">
        <v>21.0</v>
      </c>
      <c r="C6468" s="28" t="str">
        <f>TRIM(PROPER('Base de datos cruda'!C6468))</f>
        <v>Other</v>
      </c>
      <c r="D6468" s="28">
        <v>4.58</v>
      </c>
      <c r="E6468" s="28">
        <v>1.59</v>
      </c>
      <c r="F6468" s="28">
        <v>5.57</v>
      </c>
      <c r="G6468" s="28">
        <v>83.39</v>
      </c>
      <c r="H6468" s="28" t="str">
        <f>TRIM(PROPER('Base de datos cruda'!H6468))</f>
        <v>Rpg</v>
      </c>
      <c r="I6468" s="28">
        <v>1.48</v>
      </c>
      <c r="J6468" s="28">
        <v>9.28</v>
      </c>
      <c r="K6468" s="28">
        <v>259.72</v>
      </c>
      <c r="L6468" s="28">
        <f>IF('Base de datos cruda'!L6468&lt;0,,'Base de datos cruda'!L6468)</f>
        <v>11.61</v>
      </c>
      <c r="M6468" s="28" t="str">
        <f>IF(TRIM(PROPER('Base de datos cruda'!M6468))="High","Alto",IF(TRIM(PROPER('Base de datos cruda'!M6468))="Medium","Medio","Bajo"))</f>
        <v>Medio</v>
      </c>
      <c r="N6468" s="29">
        <v>44.3406672406064</v>
      </c>
      <c r="O6468" s="32">
        <f t="shared" si="1"/>
        <v>44.34066724</v>
      </c>
      <c r="P6468" s="33">
        <f t="shared" si="2"/>
        <v>13.86</v>
      </c>
      <c r="Q6468" s="34">
        <f t="shared" si="3"/>
        <v>0.3471615721</v>
      </c>
      <c r="R6468" s="35" t="str">
        <f t="shared" si="4"/>
        <v>Bajo</v>
      </c>
      <c r="S6468" s="35" t="str">
        <f>IF(O6468="","",IF(O6468&gt;AVERAGE('Base de datos limpia'!$O$2:$O$8001),"Alto","Normal"))
</f>
        <v>Normal</v>
      </c>
      <c r="T6468" s="35" t="str">
        <f t="shared" si="5"/>
        <v>Gamer casual</v>
      </c>
      <c r="U6468" s="35"/>
    </row>
    <row r="6469">
      <c r="A6469" s="28">
        <v>6468.0</v>
      </c>
      <c r="B6469" s="28">
        <v>17.0</v>
      </c>
      <c r="C6469" s="28" t="str">
        <f>TRIM(PROPER('Base de datos cruda'!C6469))</f>
        <v>Female</v>
      </c>
      <c r="D6469" s="28">
        <v>0.72</v>
      </c>
      <c r="E6469" s="28">
        <v>5.44</v>
      </c>
      <c r="F6469" s="28">
        <v>6.12</v>
      </c>
      <c r="G6469" s="28">
        <v>75.76</v>
      </c>
      <c r="H6469" s="28" t="str">
        <f>TRIM(PROPER('Base de datos cruda'!H6469))</f>
        <v>Fps</v>
      </c>
      <c r="I6469" s="28">
        <v>3.81</v>
      </c>
      <c r="J6469" s="28">
        <v>6.38</v>
      </c>
      <c r="K6469" s="28">
        <v>323.02</v>
      </c>
      <c r="L6469" s="28">
        <f>IF('Base de datos cruda'!L6469&lt;0,,'Base de datos cruda'!L6469)</f>
        <v>3.17</v>
      </c>
      <c r="M6469" s="28" t="str">
        <f>IF(TRIM(PROPER('Base de datos cruda'!M6469))="High","Alto",IF(TRIM(PROPER('Base de datos cruda'!M6469))="Medium","Medio","Bajo"))</f>
        <v>Medio</v>
      </c>
      <c r="N6469" s="29">
        <v>80.74</v>
      </c>
      <c r="O6469" s="32">
        <f t="shared" si="1"/>
        <v>80.74</v>
      </c>
      <c r="P6469" s="33">
        <f t="shared" si="2"/>
        <v>7.1</v>
      </c>
      <c r="Q6469" s="34">
        <f t="shared" si="3"/>
        <v>7.555555556</v>
      </c>
      <c r="R6469" s="35" t="str">
        <f t="shared" si="4"/>
        <v>Alto</v>
      </c>
      <c r="S6469" s="35" t="str">
        <f>IF(O6469="","",IF(O6469&gt;AVERAGE('Base de datos limpia'!$O$2:$O$8001),"Alto","Normal"))
</f>
        <v>Alto</v>
      </c>
      <c r="T6469" s="35" t="str">
        <f t="shared" si="5"/>
        <v>Gamer moderado</v>
      </c>
      <c r="U6469" s="35"/>
    </row>
    <row r="6470">
      <c r="A6470" s="28">
        <v>6469.0</v>
      </c>
      <c r="B6470" s="28">
        <v>20.0</v>
      </c>
      <c r="C6470" s="28" t="str">
        <f>TRIM(PROPER('Base de datos cruda'!C6470))</f>
        <v>Male</v>
      </c>
      <c r="D6470" s="28">
        <v>7.44</v>
      </c>
      <c r="E6470" s="28">
        <v>9.93</v>
      </c>
      <c r="F6470" s="28">
        <v>8.19</v>
      </c>
      <c r="G6470" s="28">
        <v>77.43</v>
      </c>
      <c r="H6470" s="28" t="str">
        <f>TRIM(PROPER('Base de datos cruda'!H6470))</f>
        <v>Casual</v>
      </c>
      <c r="I6470" s="28">
        <v>3.62</v>
      </c>
      <c r="J6470" s="28">
        <v>11.37</v>
      </c>
      <c r="K6470" s="28">
        <v>221.88</v>
      </c>
      <c r="L6470" s="28">
        <f>IF('Base de datos cruda'!L6470&lt;0,,'Base de datos cruda'!L6470)</f>
        <v>16.21</v>
      </c>
      <c r="M6470" s="28" t="str">
        <f>IF(TRIM(PROPER('Base de datos cruda'!M6470))="High","Alto",IF(TRIM(PROPER('Base de datos cruda'!M6470))="Medium","Medio","Bajo"))</f>
        <v>Bajo</v>
      </c>
      <c r="N6470" s="29">
        <v>85.6469218428216</v>
      </c>
      <c r="O6470" s="32">
        <f t="shared" si="1"/>
        <v>85.64692184</v>
      </c>
      <c r="P6470" s="33">
        <f t="shared" si="2"/>
        <v>18.81</v>
      </c>
      <c r="Q6470" s="34">
        <f t="shared" si="3"/>
        <v>1.334677419</v>
      </c>
      <c r="R6470" s="35" t="str">
        <f t="shared" si="4"/>
        <v>Alto</v>
      </c>
      <c r="S6470" s="35" t="str">
        <f>IF(O6470="","",IF(O6470&gt;AVERAGE('Base de datos limpia'!$O$2:$O$8001),"Alto","Normal"))
</f>
        <v>Alto</v>
      </c>
      <c r="T6470" s="35" t="str">
        <f t="shared" si="5"/>
        <v>Gamer intensivo</v>
      </c>
      <c r="U6470" s="35"/>
    </row>
    <row r="6471">
      <c r="A6471" s="28">
        <v>6470.0</v>
      </c>
      <c r="B6471" s="28">
        <v>19.0</v>
      </c>
      <c r="C6471" s="28" t="str">
        <f>TRIM(PROPER('Base de datos cruda'!C6471))</f>
        <v>Male</v>
      </c>
      <c r="D6471" s="28">
        <v>5.01</v>
      </c>
      <c r="E6471" s="28">
        <v>4.49</v>
      </c>
      <c r="F6471" s="28">
        <v>8.46</v>
      </c>
      <c r="G6471" s="28">
        <v>96.5</v>
      </c>
      <c r="H6471" s="28" t="str">
        <f>TRIM(PROPER('Base de datos cruda'!H6471))</f>
        <v>Rpg</v>
      </c>
      <c r="I6471" s="28">
        <v>0.31</v>
      </c>
      <c r="J6471" s="28">
        <v>9.08</v>
      </c>
      <c r="K6471" s="28">
        <v>263.17</v>
      </c>
      <c r="L6471" s="28">
        <f>IF('Base de datos cruda'!L6471&lt;0,,'Base de datos cruda'!L6471)</f>
        <v>11.07</v>
      </c>
      <c r="M6471" s="28" t="str">
        <f>IF(TRIM(PROPER('Base de datos cruda'!M6471))="High","Alto",IF(TRIM(PROPER('Base de datos cruda'!M6471))="Medium","Medio","Bajo"))</f>
        <v>Bajo</v>
      </c>
      <c r="N6471" s="29">
        <v>70.32</v>
      </c>
      <c r="O6471" s="32">
        <f t="shared" si="1"/>
        <v>70.32</v>
      </c>
      <c r="P6471" s="33">
        <f t="shared" si="2"/>
        <v>14.09</v>
      </c>
      <c r="Q6471" s="34">
        <f t="shared" si="3"/>
        <v>0.8962075848</v>
      </c>
      <c r="R6471" s="35" t="str">
        <f t="shared" si="4"/>
        <v>Alto</v>
      </c>
      <c r="S6471" s="35" t="str">
        <f>IF(O6471="","",IF(O6471&gt;AVERAGE('Base de datos limpia'!$O$2:$O$8001),"Alto","Normal"))
</f>
        <v>Alto</v>
      </c>
      <c r="T6471" s="35" t="str">
        <f t="shared" si="5"/>
        <v>Gamer moderado</v>
      </c>
      <c r="U6471" s="35"/>
    </row>
    <row r="6472">
      <c r="A6472" s="28">
        <v>6471.0</v>
      </c>
      <c r="B6472" s="28">
        <v>22.0</v>
      </c>
      <c r="C6472" s="28" t="str">
        <f>TRIM(PROPER('Base de datos cruda'!C6472))</f>
        <v>Male</v>
      </c>
      <c r="D6472" s="28">
        <v>1.47</v>
      </c>
      <c r="E6472" s="28">
        <v>6.34</v>
      </c>
      <c r="F6472" s="28">
        <v>5.42</v>
      </c>
      <c r="G6472" s="28">
        <v>81.55</v>
      </c>
      <c r="H6472" s="28" t="str">
        <f>TRIM(PROPER('Base de datos cruda'!H6472))</f>
        <v>Fps</v>
      </c>
      <c r="I6472" s="28">
        <v>4.65</v>
      </c>
      <c r="J6472" s="28">
        <v>6.82</v>
      </c>
      <c r="K6472" s="28">
        <v>302.43</v>
      </c>
      <c r="L6472" s="28">
        <f>IF('Base de datos cruda'!L6472&lt;0,,'Base de datos cruda'!L6472)</f>
        <v>1.26</v>
      </c>
      <c r="M6472" s="28" t="str">
        <f>IF(TRIM(PROPER('Base de datos cruda'!M6472))="High","Alto",IF(TRIM(PROPER('Base de datos cruda'!M6472))="Medium","Medio","Bajo"))</f>
        <v>Medio</v>
      </c>
      <c r="N6472" s="29">
        <v>82.02</v>
      </c>
      <c r="O6472" s="32">
        <f t="shared" si="1"/>
        <v>82.02</v>
      </c>
      <c r="P6472" s="33">
        <f t="shared" si="2"/>
        <v>8.29</v>
      </c>
      <c r="Q6472" s="34">
        <f t="shared" si="3"/>
        <v>4.31292517</v>
      </c>
      <c r="R6472" s="35" t="str">
        <f t="shared" si="4"/>
        <v>Alto</v>
      </c>
      <c r="S6472" s="35" t="str">
        <f>IF(O6472="","",IF(O6472&gt;AVERAGE('Base de datos limpia'!$O$2:$O$8001),"Alto","Normal"))
</f>
        <v>Alto</v>
      </c>
      <c r="T6472" s="35" t="str">
        <f t="shared" si="5"/>
        <v>Gamer intensivo</v>
      </c>
      <c r="U6472" s="35"/>
    </row>
    <row r="6473">
      <c r="A6473" s="28">
        <v>6472.0</v>
      </c>
      <c r="B6473" s="28">
        <v>22.0</v>
      </c>
      <c r="C6473" s="28" t="str">
        <f>TRIM(PROPER('Base de datos cruda'!C6473))</f>
        <v>Female</v>
      </c>
      <c r="D6473" s="28">
        <v>4.5</v>
      </c>
      <c r="E6473" s="28">
        <v>1.96</v>
      </c>
      <c r="F6473" s="28">
        <v>7.43</v>
      </c>
      <c r="G6473" s="28">
        <v>63.73</v>
      </c>
      <c r="H6473" s="28" t="str">
        <f>TRIM(PROPER('Base de datos cruda'!H6473))</f>
        <v>Fps</v>
      </c>
      <c r="I6473" s="28">
        <v>4.66</v>
      </c>
      <c r="J6473" s="28">
        <v>8.9</v>
      </c>
      <c r="K6473" s="28">
        <v>273.59</v>
      </c>
      <c r="L6473" s="28">
        <f>IF('Base de datos cruda'!L6473&lt;0,,'Base de datos cruda'!L6473)</f>
        <v>11.12</v>
      </c>
      <c r="M6473" s="28" t="str">
        <f>IF(TRIM(PROPER('Base de datos cruda'!M6473))="High","Alto",IF(TRIM(PROPER('Base de datos cruda'!M6473))="Medium","Medio","Bajo"))</f>
        <v>Medio</v>
      </c>
      <c r="N6473" s="29">
        <v>42.4</v>
      </c>
      <c r="O6473" s="32">
        <f t="shared" si="1"/>
        <v>42.4</v>
      </c>
      <c r="P6473" s="33">
        <f t="shared" si="2"/>
        <v>13.4</v>
      </c>
      <c r="Q6473" s="34">
        <f t="shared" si="3"/>
        <v>0.4355555556</v>
      </c>
      <c r="R6473" s="35" t="str">
        <f t="shared" si="4"/>
        <v>Bajo</v>
      </c>
      <c r="S6473" s="35" t="str">
        <f>IF(O6473="","",IF(O6473&gt;AVERAGE('Base de datos limpia'!$O$2:$O$8001),"Alto","Normal"))
</f>
        <v>Normal</v>
      </c>
      <c r="T6473" s="35" t="str">
        <f t="shared" si="5"/>
        <v>Gamer casual</v>
      </c>
      <c r="U6473" s="35"/>
    </row>
    <row r="6474">
      <c r="A6474" s="28">
        <v>6473.0</v>
      </c>
      <c r="B6474" s="28">
        <v>21.0</v>
      </c>
      <c r="C6474" s="28" t="str">
        <f>TRIM(PROPER('Base de datos cruda'!C6474))</f>
        <v>Male</v>
      </c>
      <c r="D6474" s="28">
        <v>1.07</v>
      </c>
      <c r="E6474" s="28">
        <v>2.27</v>
      </c>
      <c r="F6474" s="28">
        <v>4.39</v>
      </c>
      <c r="G6474" s="28">
        <v>97.49</v>
      </c>
      <c r="H6474" s="28" t="str">
        <f>TRIM(PROPER('Base de datos cruda'!H6474))</f>
        <v>Fps</v>
      </c>
      <c r="I6474" s="28">
        <v>1.98</v>
      </c>
      <c r="J6474" s="28">
        <v>7.05</v>
      </c>
      <c r="K6474" s="28">
        <v>307.5</v>
      </c>
      <c r="L6474" s="28">
        <f>IF('Base de datos cruda'!L6474&lt;0,,'Base de datos cruda'!L6474)</f>
        <v>2.02</v>
      </c>
      <c r="M6474" s="28" t="str">
        <f>IF(TRIM(PROPER('Base de datos cruda'!M6474))="High","Alto",IF(TRIM(PROPER('Base de datos cruda'!M6474))="Medium","Medio","Bajo"))</f>
        <v>Medio</v>
      </c>
      <c r="N6474" s="29">
        <v>61.24</v>
      </c>
      <c r="O6474" s="32">
        <f t="shared" si="1"/>
        <v>61.24</v>
      </c>
      <c r="P6474" s="33">
        <f t="shared" si="2"/>
        <v>8.12</v>
      </c>
      <c r="Q6474" s="34">
        <f t="shared" si="3"/>
        <v>2.121495327</v>
      </c>
      <c r="R6474" s="35" t="str">
        <f t="shared" si="4"/>
        <v>Medio</v>
      </c>
      <c r="S6474" s="35" t="str">
        <f>IF(O6474="","",IF(O6474&gt;AVERAGE('Base de datos limpia'!$O$2:$O$8001),"Alto","Normal"))
</f>
        <v>Normal</v>
      </c>
      <c r="T6474" s="35" t="str">
        <f t="shared" si="5"/>
        <v>Gamer casual</v>
      </c>
      <c r="U6474" s="35"/>
    </row>
    <row r="6475">
      <c r="A6475" s="28">
        <v>6474.0</v>
      </c>
      <c r="B6475" s="28">
        <v>20.0</v>
      </c>
      <c r="C6475" s="28" t="str">
        <f>TRIM(PROPER('Base de datos cruda'!C6475))</f>
        <v>Male</v>
      </c>
      <c r="D6475" s="28">
        <v>0.14</v>
      </c>
      <c r="E6475" s="28">
        <v>8.87</v>
      </c>
      <c r="F6475" s="28">
        <v>6.05</v>
      </c>
      <c r="G6475" s="28">
        <v>67.41</v>
      </c>
      <c r="H6475" s="28" t="str">
        <f>TRIM(PROPER('Base de datos cruda'!H6475))</f>
        <v>Fps</v>
      </c>
      <c r="I6475" s="28">
        <v>2.09</v>
      </c>
      <c r="J6475" s="28">
        <v>2.55</v>
      </c>
      <c r="K6475" s="28">
        <v>313.98</v>
      </c>
      <c r="L6475" s="28" t="str">
        <f>IF('Base de datos cruda'!L6475&lt;0,,'Base de datos cruda'!L6475)</f>
        <v/>
      </c>
      <c r="M6475" s="28" t="str">
        <f>IF(TRIM(PROPER('Base de datos cruda'!M6475))="High","Alto",IF(TRIM(PROPER('Base de datos cruda'!M6475))="Medium","Medio","Bajo"))</f>
        <v>Medio</v>
      </c>
      <c r="N6475" s="29">
        <v>94.74</v>
      </c>
      <c r="O6475" s="32">
        <f t="shared" si="1"/>
        <v>94.74</v>
      </c>
      <c r="P6475" s="33">
        <f t="shared" si="2"/>
        <v>2.69</v>
      </c>
      <c r="Q6475" s="34">
        <f t="shared" si="3"/>
        <v>63.35714286</v>
      </c>
      <c r="R6475" s="35" t="str">
        <f t="shared" si="4"/>
        <v>Alto</v>
      </c>
      <c r="S6475" s="35" t="str">
        <f>IF(O6475="","",IF(O6475&gt;AVERAGE('Base de datos limpia'!$O$2:$O$8001),"Alto","Normal"))
</f>
        <v>Alto</v>
      </c>
      <c r="T6475" s="35" t="str">
        <f t="shared" si="5"/>
        <v>Gamer intensivo</v>
      </c>
      <c r="U6475" s="35"/>
    </row>
    <row r="6476">
      <c r="A6476" s="28">
        <v>6475.0</v>
      </c>
      <c r="B6476" s="28">
        <v>16.0</v>
      </c>
      <c r="C6476" s="28" t="str">
        <f>TRIM(PROPER('Base de datos cruda'!C6476))</f>
        <v>Female</v>
      </c>
      <c r="D6476" s="28">
        <v>5.04</v>
      </c>
      <c r="E6476" s="28">
        <v>3.7</v>
      </c>
      <c r="F6476" s="28">
        <v>6.43</v>
      </c>
      <c r="G6476" s="28">
        <v>95.71</v>
      </c>
      <c r="H6476" s="28" t="str">
        <f>TRIM(PROPER('Base de datos cruda'!H6476))</f>
        <v>Fps</v>
      </c>
      <c r="I6476" s="28">
        <v>4.1</v>
      </c>
      <c r="J6476" s="28">
        <v>10.27</v>
      </c>
      <c r="K6476" s="28">
        <v>254.48</v>
      </c>
      <c r="L6476" s="28">
        <f>IF('Base de datos cruda'!L6476&lt;0,,'Base de datos cruda'!L6476)</f>
        <v>13.34</v>
      </c>
      <c r="M6476" s="28" t="str">
        <f>IF(TRIM(PROPER('Base de datos cruda'!M6476))="High","Alto",IF(TRIM(PROPER('Base de datos cruda'!M6476))="Medium","Medio","Bajo"))</f>
        <v>Bajo</v>
      </c>
      <c r="N6476" s="29">
        <v>46.45</v>
      </c>
      <c r="O6476" s="32">
        <f t="shared" si="1"/>
        <v>46.45</v>
      </c>
      <c r="P6476" s="33">
        <f t="shared" si="2"/>
        <v>15.31</v>
      </c>
      <c r="Q6476" s="34">
        <f t="shared" si="3"/>
        <v>0.7341269841</v>
      </c>
      <c r="R6476" s="35" t="str">
        <f t="shared" si="4"/>
        <v>Bajo</v>
      </c>
      <c r="S6476" s="35" t="str">
        <f>IF(O6476="","",IF(O6476&gt;AVERAGE('Base de datos limpia'!$O$2:$O$8001),"Alto","Normal"))
</f>
        <v>Normal</v>
      </c>
      <c r="T6476" s="35" t="str">
        <f t="shared" si="5"/>
        <v>Gamer moderado</v>
      </c>
      <c r="U6476" s="35"/>
    </row>
    <row r="6477">
      <c r="A6477" s="28">
        <v>6476.0</v>
      </c>
      <c r="B6477" s="28">
        <v>18.0</v>
      </c>
      <c r="C6477" s="28" t="str">
        <f>TRIM(PROPER('Base de datos cruda'!C6477))</f>
        <v>Male</v>
      </c>
      <c r="D6477" s="28">
        <v>5.19</v>
      </c>
      <c r="E6477" s="28">
        <v>3.75</v>
      </c>
      <c r="F6477" s="28">
        <v>7.83</v>
      </c>
      <c r="G6477" s="28">
        <v>98.84</v>
      </c>
      <c r="H6477" s="28" t="str">
        <f>TRIM(PROPER('Base de datos cruda'!H6477))</f>
        <v>Fps</v>
      </c>
      <c r="I6477" s="28">
        <v>2.48</v>
      </c>
      <c r="J6477" s="28">
        <v>9.25</v>
      </c>
      <c r="K6477" s="28">
        <v>252.49</v>
      </c>
      <c r="L6477" s="28">
        <f>IF('Base de datos cruda'!L6477&lt;0,,'Base de datos cruda'!L6477)</f>
        <v>11.93</v>
      </c>
      <c r="M6477" s="28" t="str">
        <f>IF(TRIM(PROPER('Base de datos cruda'!M6477))="High","Alto",IF(TRIM(PROPER('Base de datos cruda'!M6477))="Medium","Medio","Bajo"))</f>
        <v>Bajo</v>
      </c>
      <c r="N6477" s="29">
        <v>61.31</v>
      </c>
      <c r="O6477" s="32">
        <f t="shared" si="1"/>
        <v>61.31</v>
      </c>
      <c r="P6477" s="33">
        <f t="shared" si="2"/>
        <v>14.44</v>
      </c>
      <c r="Q6477" s="34">
        <f t="shared" si="3"/>
        <v>0.7225433526</v>
      </c>
      <c r="R6477" s="35" t="str">
        <f t="shared" si="4"/>
        <v>Medio</v>
      </c>
      <c r="S6477" s="35" t="str">
        <f>IF(O6477="","",IF(O6477&gt;AVERAGE('Base de datos limpia'!$O$2:$O$8001),"Alto","Normal"))
</f>
        <v>Normal</v>
      </c>
      <c r="T6477" s="35" t="str">
        <f t="shared" si="5"/>
        <v>Gamer moderado</v>
      </c>
      <c r="U6477" s="35"/>
    </row>
    <row r="6478">
      <c r="A6478" s="28">
        <v>6477.0</v>
      </c>
      <c r="B6478" s="28">
        <v>24.0</v>
      </c>
      <c r="C6478" s="28" t="str">
        <f>TRIM(PROPER('Base de datos cruda'!C6478))</f>
        <v>Male</v>
      </c>
      <c r="D6478" s="28">
        <v>4.67</v>
      </c>
      <c r="E6478" s="28">
        <v>4.48</v>
      </c>
      <c r="F6478" s="28">
        <v>8.46</v>
      </c>
      <c r="G6478" s="28">
        <v>95.11</v>
      </c>
      <c r="H6478" s="28" t="str">
        <f>TRIM(PROPER('Base de datos cruda'!H6478))</f>
        <v>Fps</v>
      </c>
      <c r="I6478" s="28">
        <v>4.0</v>
      </c>
      <c r="J6478" s="28">
        <v>7.5</v>
      </c>
      <c r="K6478" s="28">
        <v>250.17</v>
      </c>
      <c r="L6478" s="28">
        <f>IF('Base de datos cruda'!L6478&lt;0,,'Base de datos cruda'!L6478)</f>
        <v>13.81</v>
      </c>
      <c r="M6478" s="28" t="str">
        <f>IF(TRIM(PROPER('Base de datos cruda'!M6478))="High","Alto",IF(TRIM(PROPER('Base de datos cruda'!M6478))="Medium","Medio","Bajo"))</f>
        <v>Medio</v>
      </c>
      <c r="N6478" s="29">
        <v>60.82</v>
      </c>
      <c r="O6478" s="32">
        <f t="shared" si="1"/>
        <v>60.82</v>
      </c>
      <c r="P6478" s="33">
        <f t="shared" si="2"/>
        <v>12.17</v>
      </c>
      <c r="Q6478" s="34">
        <f t="shared" si="3"/>
        <v>0.9593147752</v>
      </c>
      <c r="R6478" s="35" t="str">
        <f t="shared" si="4"/>
        <v>Medio</v>
      </c>
      <c r="S6478" s="35" t="str">
        <f>IF(O6478="","",IF(O6478&gt;AVERAGE('Base de datos limpia'!$O$2:$O$8001),"Alto","Normal"))
</f>
        <v>Normal</v>
      </c>
      <c r="T6478" s="35" t="str">
        <f t="shared" si="5"/>
        <v>Gamer moderado</v>
      </c>
      <c r="U6478" s="35"/>
    </row>
    <row r="6479">
      <c r="A6479" s="28">
        <v>6478.0</v>
      </c>
      <c r="B6479" s="28">
        <v>16.0</v>
      </c>
      <c r="C6479" s="28" t="str">
        <f>TRIM(PROPER('Base de datos cruda'!C6479))</f>
        <v>Male</v>
      </c>
      <c r="D6479" s="28">
        <v>1.47</v>
      </c>
      <c r="E6479" s="28">
        <v>9.7</v>
      </c>
      <c r="F6479" s="28">
        <v>5.69</v>
      </c>
      <c r="G6479" s="28">
        <v>87.09</v>
      </c>
      <c r="H6479" s="28" t="str">
        <f>TRIM(PROPER('Base de datos cruda'!H6479))</f>
        <v>Fps</v>
      </c>
      <c r="I6479" s="28">
        <v>0.18</v>
      </c>
      <c r="J6479" s="28">
        <v>6.89</v>
      </c>
      <c r="K6479" s="28">
        <v>307.42</v>
      </c>
      <c r="L6479" s="28">
        <f>IF('Base de datos cruda'!L6479&lt;0,,'Base de datos cruda'!L6479)</f>
        <v>4.06</v>
      </c>
      <c r="M6479" s="28" t="str">
        <f>IF(TRIM(PROPER('Base de datos cruda'!M6479))="High","Alto",IF(TRIM(PROPER('Base de datos cruda'!M6479))="Medium","Medio","Bajo"))</f>
        <v>Alto</v>
      </c>
      <c r="N6479" s="29">
        <v>100.0</v>
      </c>
      <c r="O6479" s="32">
        <f t="shared" si="1"/>
        <v>100</v>
      </c>
      <c r="P6479" s="33">
        <f t="shared" si="2"/>
        <v>8.36</v>
      </c>
      <c r="Q6479" s="34">
        <f t="shared" si="3"/>
        <v>6.598639456</v>
      </c>
      <c r="R6479" s="35" t="str">
        <f t="shared" si="4"/>
        <v>Alto</v>
      </c>
      <c r="S6479" s="35" t="str">
        <f>IF(O6479="","",IF(O6479&gt;AVERAGE('Base de datos limpia'!$O$2:$O$8001),"Alto","Normal"))
</f>
        <v>Alto</v>
      </c>
      <c r="T6479" s="35" t="str">
        <f t="shared" si="5"/>
        <v>Gamer intensivo</v>
      </c>
      <c r="U6479" s="35"/>
    </row>
    <row r="6480">
      <c r="A6480" s="28">
        <v>6479.0</v>
      </c>
      <c r="B6480" s="28">
        <v>20.0</v>
      </c>
      <c r="C6480" s="28" t="str">
        <f>TRIM(PROPER('Base de datos cruda'!C6480))</f>
        <v>Male</v>
      </c>
      <c r="D6480" s="28">
        <v>4.83</v>
      </c>
      <c r="E6480" s="28">
        <v>1.76</v>
      </c>
      <c r="F6480" s="28">
        <v>6.64</v>
      </c>
      <c r="G6480" s="28">
        <v>89.74</v>
      </c>
      <c r="H6480" s="28" t="str">
        <f>TRIM(PROPER('Base de datos cruda'!H6480))</f>
        <v>Fps</v>
      </c>
      <c r="I6480" s="28">
        <v>1.25</v>
      </c>
      <c r="J6480" s="28">
        <v>10.81</v>
      </c>
      <c r="K6480" s="28">
        <v>264.14</v>
      </c>
      <c r="L6480" s="28">
        <f>IF('Base de datos cruda'!L6480&lt;0,,'Base de datos cruda'!L6480)</f>
        <v>11.83</v>
      </c>
      <c r="M6480" s="28" t="str">
        <f>IF(TRIM(PROPER('Base de datos cruda'!M6480))="High","Alto",IF(TRIM(PROPER('Base de datos cruda'!M6480))="Medium","Medio","Bajo"))</f>
        <v>Medio</v>
      </c>
      <c r="N6480" s="29">
        <v>51.3573103786355</v>
      </c>
      <c r="O6480" s="32">
        <f t="shared" si="1"/>
        <v>51.35731038</v>
      </c>
      <c r="P6480" s="33">
        <f t="shared" si="2"/>
        <v>15.64</v>
      </c>
      <c r="Q6480" s="34">
        <f t="shared" si="3"/>
        <v>0.364389234</v>
      </c>
      <c r="R6480" s="35" t="str">
        <f t="shared" si="4"/>
        <v>Medio</v>
      </c>
      <c r="S6480" s="35" t="str">
        <f>IF(O6480="","",IF(O6480&gt;AVERAGE('Base de datos limpia'!$O$2:$O$8001),"Alto","Normal"))
</f>
        <v>Normal</v>
      </c>
      <c r="T6480" s="35" t="str">
        <f t="shared" si="5"/>
        <v>Gamer casual</v>
      </c>
      <c r="U6480" s="35"/>
    </row>
    <row r="6481">
      <c r="A6481" s="28">
        <v>6480.0</v>
      </c>
      <c r="B6481" s="28">
        <v>17.0</v>
      </c>
      <c r="C6481" s="28" t="str">
        <f>TRIM(PROPER('Base de datos cruda'!C6481))</f>
        <v>Male</v>
      </c>
      <c r="D6481" s="28">
        <v>0.45</v>
      </c>
      <c r="E6481" s="28">
        <v>8.37</v>
      </c>
      <c r="F6481" s="28">
        <v>7.24</v>
      </c>
      <c r="G6481" s="28">
        <v>87.99</v>
      </c>
      <c r="H6481" s="28" t="str">
        <f>TRIM(PROPER('Base de datos cruda'!H6481))</f>
        <v>Fps</v>
      </c>
      <c r="I6481" s="28">
        <v>0.46</v>
      </c>
      <c r="J6481" s="28">
        <v>1.74</v>
      </c>
      <c r="K6481" s="28">
        <v>299.94</v>
      </c>
      <c r="L6481" s="28">
        <f>IF('Base de datos cruda'!L6481&lt;0,,'Base de datos cruda'!L6481)</f>
        <v>1.87</v>
      </c>
      <c r="M6481" s="28" t="str">
        <f>IF(TRIM(PROPER('Base de datos cruda'!M6481))="High","Alto",IF(TRIM(PROPER('Base de datos cruda'!M6481))="Medium","Medio","Bajo"))</f>
        <v>Medio</v>
      </c>
      <c r="N6481" s="29">
        <v>100.0</v>
      </c>
      <c r="O6481" s="32">
        <f t="shared" si="1"/>
        <v>100</v>
      </c>
      <c r="P6481" s="33">
        <f t="shared" si="2"/>
        <v>2.19</v>
      </c>
      <c r="Q6481" s="34">
        <f t="shared" si="3"/>
        <v>18.6</v>
      </c>
      <c r="R6481" s="35" t="str">
        <f t="shared" si="4"/>
        <v>Alto</v>
      </c>
      <c r="S6481" s="35" t="str">
        <f>IF(O6481="","",IF(O6481&gt;AVERAGE('Base de datos limpia'!$O$2:$O$8001),"Alto","Normal"))
</f>
        <v>Alto</v>
      </c>
      <c r="T6481" s="35" t="str">
        <f t="shared" si="5"/>
        <v>Gamer intensivo</v>
      </c>
      <c r="U6481" s="35"/>
    </row>
    <row r="6482">
      <c r="A6482" s="28">
        <v>6481.0</v>
      </c>
      <c r="B6482" s="28">
        <v>19.0</v>
      </c>
      <c r="C6482" s="28" t="str">
        <f>TRIM(PROPER('Base de datos cruda'!C6482))</f>
        <v>Female</v>
      </c>
      <c r="D6482" s="28">
        <v>4.87</v>
      </c>
      <c r="E6482" s="28">
        <v>4.07</v>
      </c>
      <c r="F6482" s="28">
        <v>5.64</v>
      </c>
      <c r="G6482" s="28">
        <v>78.42</v>
      </c>
      <c r="H6482" s="28" t="str">
        <f>TRIM(PROPER('Base de datos cruda'!H6482))</f>
        <v>Fps</v>
      </c>
      <c r="I6482" s="28">
        <v>2.27</v>
      </c>
      <c r="J6482" s="28">
        <v>10.5</v>
      </c>
      <c r="K6482" s="28">
        <v>257.5</v>
      </c>
      <c r="L6482" s="28">
        <f>IF('Base de datos cruda'!L6482&lt;0,,'Base de datos cruda'!L6482)</f>
        <v>12.48</v>
      </c>
      <c r="M6482" s="28" t="str">
        <f>IF(TRIM(PROPER('Base de datos cruda'!M6482))="High","Alto",IF(TRIM(PROPER('Base de datos cruda'!M6482))="Medium","Medio","Bajo"))</f>
        <v>Medio</v>
      </c>
      <c r="N6482" s="29">
        <v>54.27</v>
      </c>
      <c r="O6482" s="32">
        <f t="shared" si="1"/>
        <v>54.27</v>
      </c>
      <c r="P6482" s="33">
        <f t="shared" si="2"/>
        <v>15.37</v>
      </c>
      <c r="Q6482" s="34">
        <f t="shared" si="3"/>
        <v>0.8357289528</v>
      </c>
      <c r="R6482" s="35" t="str">
        <f t="shared" si="4"/>
        <v>Medio</v>
      </c>
      <c r="S6482" s="35" t="str">
        <f>IF(O6482="","",IF(O6482&gt;AVERAGE('Base de datos limpia'!$O$2:$O$8001),"Alto","Normal"))
</f>
        <v>Normal</v>
      </c>
      <c r="T6482" s="35" t="str">
        <f t="shared" si="5"/>
        <v>Gamer moderado</v>
      </c>
      <c r="U6482" s="35"/>
    </row>
    <row r="6483">
      <c r="A6483" s="28">
        <v>6482.0</v>
      </c>
      <c r="B6483" s="28">
        <v>16.0</v>
      </c>
      <c r="C6483" s="28" t="str">
        <f>TRIM(PROPER('Base de datos cruda'!C6483))</f>
        <v>Female</v>
      </c>
      <c r="D6483" s="28">
        <v>4.43</v>
      </c>
      <c r="E6483" s="28">
        <v>8.65</v>
      </c>
      <c r="F6483" s="28">
        <v>8.93</v>
      </c>
      <c r="G6483" s="28">
        <v>70.98</v>
      </c>
      <c r="H6483" s="28" t="str">
        <f>TRIM(PROPER('Base de datos cruda'!H6483))</f>
        <v>Fps</v>
      </c>
      <c r="I6483" s="28">
        <v>4.27</v>
      </c>
      <c r="J6483" s="28">
        <v>6.45</v>
      </c>
      <c r="K6483" s="28">
        <v>264.08</v>
      </c>
      <c r="L6483" s="28">
        <f>IF('Base de datos cruda'!L6483&lt;0,,'Base de datos cruda'!L6483)</f>
        <v>11.97</v>
      </c>
      <c r="M6483" s="28" t="str">
        <f>IF(TRIM(PROPER('Base de datos cruda'!M6483))="High","Alto",IF(TRIM(PROPER('Base de datos cruda'!M6483))="Medium","Medio","Bajo"))</f>
        <v>Medio</v>
      </c>
      <c r="N6483" s="29">
        <v>88.58</v>
      </c>
      <c r="O6483" s="32">
        <f t="shared" si="1"/>
        <v>88.58</v>
      </c>
      <c r="P6483" s="33">
        <f t="shared" si="2"/>
        <v>10.88</v>
      </c>
      <c r="Q6483" s="34">
        <f t="shared" si="3"/>
        <v>1.952595937</v>
      </c>
      <c r="R6483" s="35" t="str">
        <f t="shared" si="4"/>
        <v>Alto</v>
      </c>
      <c r="S6483" s="35" t="str">
        <f>IF(O6483="","",IF(O6483&gt;AVERAGE('Base de datos limpia'!$O$2:$O$8001),"Alto","Normal"))
</f>
        <v>Alto</v>
      </c>
      <c r="T6483" s="35" t="str">
        <f t="shared" si="5"/>
        <v>Gamer intensivo</v>
      </c>
      <c r="U6483" s="35"/>
    </row>
    <row r="6484">
      <c r="A6484" s="28">
        <v>6483.0</v>
      </c>
      <c r="B6484" s="28">
        <v>18.0</v>
      </c>
      <c r="C6484" s="28" t="str">
        <f>TRIM(PROPER('Base de datos cruda'!C6484))</f>
        <v>Male</v>
      </c>
      <c r="D6484" s="28">
        <v>5.24</v>
      </c>
      <c r="E6484" s="28">
        <v>9.93</v>
      </c>
      <c r="F6484" s="28">
        <v>8.38</v>
      </c>
      <c r="G6484" s="28">
        <v>71.4</v>
      </c>
      <c r="H6484" s="28" t="str">
        <f>TRIM(PROPER('Base de datos cruda'!H6484))</f>
        <v>Rpg</v>
      </c>
      <c r="I6484" s="28">
        <v>2.85</v>
      </c>
      <c r="J6484" s="28">
        <v>7.27</v>
      </c>
      <c r="K6484" s="28">
        <v>251.27</v>
      </c>
      <c r="L6484" s="28">
        <f>IF('Base de datos cruda'!L6484&lt;0,,'Base de datos cruda'!L6484)</f>
        <v>12.78</v>
      </c>
      <c r="M6484" s="28" t="str">
        <f>IF(TRIM(PROPER('Base de datos cruda'!M6484))="High","Alto",IF(TRIM(PROPER('Base de datos cruda'!M6484))="Medium","Medio","Bajo"))</f>
        <v>Bajo</v>
      </c>
      <c r="N6484" s="29">
        <v>94.1620785973486</v>
      </c>
      <c r="O6484" s="32">
        <f t="shared" si="1"/>
        <v>94.1620786</v>
      </c>
      <c r="P6484" s="33">
        <f t="shared" si="2"/>
        <v>12.51</v>
      </c>
      <c r="Q6484" s="34">
        <f t="shared" si="3"/>
        <v>1.895038168</v>
      </c>
      <c r="R6484" s="35" t="str">
        <f t="shared" si="4"/>
        <v>Alto</v>
      </c>
      <c r="S6484" s="35" t="str">
        <f>IF(O6484="","",IF(O6484&gt;AVERAGE('Base de datos limpia'!$O$2:$O$8001),"Alto","Normal"))
</f>
        <v>Alto</v>
      </c>
      <c r="T6484" s="35" t="str">
        <f t="shared" si="5"/>
        <v>Gamer intensivo</v>
      </c>
      <c r="U6484" s="35"/>
    </row>
    <row r="6485">
      <c r="A6485" s="28">
        <v>6484.0</v>
      </c>
      <c r="B6485" s="28">
        <v>22.0</v>
      </c>
      <c r="C6485" s="28" t="str">
        <f>TRIM(PROPER('Base de datos cruda'!C6485))</f>
        <v>Male</v>
      </c>
      <c r="D6485" s="28">
        <v>7.16</v>
      </c>
      <c r="E6485" s="28">
        <v>4.14</v>
      </c>
      <c r="F6485" s="28">
        <v>5.48</v>
      </c>
      <c r="G6485" s="28">
        <v>89.25</v>
      </c>
      <c r="H6485" s="28" t="str">
        <f>TRIM(PROPER('Base de datos cruda'!H6485))</f>
        <v>Rpg</v>
      </c>
      <c r="I6485" s="28">
        <v>2.6</v>
      </c>
      <c r="J6485" s="28">
        <v>8.37</v>
      </c>
      <c r="K6485" s="28">
        <v>232.88</v>
      </c>
      <c r="L6485" s="28">
        <f>IF('Base de datos cruda'!L6485&lt;0,,'Base de datos cruda'!L6485)</f>
        <v>17.7</v>
      </c>
      <c r="M6485" s="28" t="str">
        <f>IF(TRIM(PROPER('Base de datos cruda'!M6485))="High","Alto",IF(TRIM(PROPER('Base de datos cruda'!M6485))="Medium","Medio","Bajo"))</f>
        <v>Bajo</v>
      </c>
      <c r="N6485" s="29">
        <v>40.95</v>
      </c>
      <c r="O6485" s="32">
        <f t="shared" si="1"/>
        <v>40.95</v>
      </c>
      <c r="P6485" s="33">
        <f t="shared" si="2"/>
        <v>15.53</v>
      </c>
      <c r="Q6485" s="34">
        <f t="shared" si="3"/>
        <v>0.5782122905</v>
      </c>
      <c r="R6485" s="35" t="str">
        <f t="shared" si="4"/>
        <v>Bajo</v>
      </c>
      <c r="S6485" s="35" t="str">
        <f>IF(O6485="","",IF(O6485&gt;AVERAGE('Base de datos limpia'!$O$2:$O$8001),"Alto","Normal"))
</f>
        <v>Normal</v>
      </c>
      <c r="T6485" s="35" t="str">
        <f t="shared" si="5"/>
        <v>Gamer moderado</v>
      </c>
      <c r="U6485" s="35"/>
    </row>
    <row r="6486">
      <c r="A6486" s="28">
        <v>6485.0</v>
      </c>
      <c r="B6486" s="28">
        <v>18.0</v>
      </c>
      <c r="C6486" s="28" t="str">
        <f>TRIM(PROPER('Base de datos cruda'!C6486))</f>
        <v>Female</v>
      </c>
      <c r="D6486" s="28">
        <v>6.8</v>
      </c>
      <c r="E6486" s="28">
        <v>2.16</v>
      </c>
      <c r="F6486" s="28">
        <v>6.54</v>
      </c>
      <c r="G6486" s="28">
        <v>85.04</v>
      </c>
      <c r="H6486" s="28" t="str">
        <f>TRIM(PROPER('Base de datos cruda'!H6486))</f>
        <v>Fps</v>
      </c>
      <c r="I6486" s="28">
        <v>1.83</v>
      </c>
      <c r="J6486" s="28">
        <v>12.41</v>
      </c>
      <c r="K6486" s="28">
        <v>237.33</v>
      </c>
      <c r="L6486" s="28">
        <f>IF('Base de datos cruda'!L6486&lt;0,,'Base de datos cruda'!L6486)</f>
        <v>13.17</v>
      </c>
      <c r="M6486" s="28" t="str">
        <f>IF(TRIM(PROPER('Base de datos cruda'!M6486))="High","Alto",IF(TRIM(PROPER('Base de datos cruda'!M6486))="Medium","Medio","Bajo"))</f>
        <v>Bajo</v>
      </c>
      <c r="N6486" s="29">
        <v>27.17</v>
      </c>
      <c r="O6486" s="32">
        <f t="shared" si="1"/>
        <v>27.17</v>
      </c>
      <c r="P6486" s="33">
        <f t="shared" si="2"/>
        <v>19.21</v>
      </c>
      <c r="Q6486" s="34">
        <f t="shared" si="3"/>
        <v>0.3176470588</v>
      </c>
      <c r="R6486" s="35" t="str">
        <f t="shared" si="4"/>
        <v>Bajo</v>
      </c>
      <c r="S6486" s="35" t="str">
        <f>IF(O6486="","",IF(O6486&gt;AVERAGE('Base de datos limpia'!$O$2:$O$8001),"Alto","Normal"))
</f>
        <v>Normal</v>
      </c>
      <c r="T6486" s="35" t="str">
        <f t="shared" si="5"/>
        <v>Gamer casual</v>
      </c>
      <c r="U6486" s="35"/>
    </row>
    <row r="6487">
      <c r="A6487" s="28">
        <v>6486.0</v>
      </c>
      <c r="B6487" s="28">
        <v>19.0</v>
      </c>
      <c r="C6487" s="28" t="str">
        <f>TRIM(PROPER('Base de datos cruda'!C6487))</f>
        <v>Male</v>
      </c>
      <c r="D6487" s="28">
        <v>7.85</v>
      </c>
      <c r="E6487" s="28">
        <v>2.3</v>
      </c>
      <c r="F6487" s="28">
        <v>5.15</v>
      </c>
      <c r="G6487" s="28">
        <v>83.4</v>
      </c>
      <c r="H6487" s="28" t="str">
        <f>TRIM(PROPER('Base de datos cruda'!H6487))</f>
        <v>Fps</v>
      </c>
      <c r="I6487" s="28">
        <v>0.32</v>
      </c>
      <c r="J6487" s="28">
        <v>12.65</v>
      </c>
      <c r="K6487" s="28">
        <v>234.74</v>
      </c>
      <c r="L6487" s="28">
        <f>IF('Base de datos cruda'!L6487&lt;0,,'Base de datos cruda'!L6487)</f>
        <v>19.67</v>
      </c>
      <c r="M6487" s="28" t="str">
        <f>IF(TRIM(PROPER('Base de datos cruda'!M6487))="High","Alto",IF(TRIM(PROPER('Base de datos cruda'!M6487))="Medium","Medio","Bajo"))</f>
        <v>Bajo</v>
      </c>
      <c r="N6487" s="29">
        <v>16.84</v>
      </c>
      <c r="O6487" s="32">
        <f t="shared" si="1"/>
        <v>16.84</v>
      </c>
      <c r="P6487" s="33">
        <f t="shared" si="2"/>
        <v>20.5</v>
      </c>
      <c r="Q6487" s="34">
        <f t="shared" si="3"/>
        <v>0.2929936306</v>
      </c>
      <c r="R6487" s="35" t="str">
        <f t="shared" si="4"/>
        <v>Bajo</v>
      </c>
      <c r="S6487" s="35" t="str">
        <f>IF(O6487="","",IF(O6487&gt;AVERAGE('Base de datos limpia'!$O$2:$O$8001),"Alto","Normal"))
</f>
        <v>Normal</v>
      </c>
      <c r="T6487" s="35" t="str">
        <f t="shared" si="5"/>
        <v>Gamer casual</v>
      </c>
      <c r="U6487" s="35"/>
    </row>
    <row r="6488">
      <c r="A6488" s="28">
        <v>6487.0</v>
      </c>
      <c r="B6488" s="28">
        <v>17.0</v>
      </c>
      <c r="C6488" s="28" t="str">
        <f>TRIM(PROPER('Base de datos cruda'!C6488))</f>
        <v>Male</v>
      </c>
      <c r="D6488" s="28">
        <v>7.81</v>
      </c>
      <c r="E6488" s="28">
        <v>7.83</v>
      </c>
      <c r="F6488" s="28">
        <v>6.57</v>
      </c>
      <c r="G6488" s="28">
        <v>86.1</v>
      </c>
      <c r="H6488" s="28" t="str">
        <f>TRIM(PROPER('Base de datos cruda'!H6488))</f>
        <v>Casual</v>
      </c>
      <c r="I6488" s="28">
        <v>3.83</v>
      </c>
      <c r="J6488" s="28">
        <v>9.08</v>
      </c>
      <c r="K6488" s="28">
        <v>226.23</v>
      </c>
      <c r="L6488" s="28">
        <f>IF('Base de datos cruda'!L6488&lt;0,,'Base de datos cruda'!L6488)</f>
        <v>14.29</v>
      </c>
      <c r="M6488" s="28" t="str">
        <f>IF(TRIM(PROPER('Base de datos cruda'!M6488))="High","Alto",IF(TRIM(PROPER('Base de datos cruda'!M6488))="Medium","Medio","Bajo"))</f>
        <v>Bajo</v>
      </c>
      <c r="N6488" s="29">
        <v>63.585021014734</v>
      </c>
      <c r="O6488" s="32">
        <f t="shared" si="1"/>
        <v>63.58502101</v>
      </c>
      <c r="P6488" s="33">
        <f t="shared" si="2"/>
        <v>16.89</v>
      </c>
      <c r="Q6488" s="34">
        <f t="shared" si="3"/>
        <v>1.002560819</v>
      </c>
      <c r="R6488" s="35" t="str">
        <f t="shared" si="4"/>
        <v>Medio</v>
      </c>
      <c r="S6488" s="35" t="str">
        <f>IF(O6488="","",IF(O6488&gt;AVERAGE('Base de datos limpia'!$O$2:$O$8001),"Alto","Normal"))
</f>
        <v>Normal</v>
      </c>
      <c r="T6488" s="35" t="str">
        <f t="shared" si="5"/>
        <v>Gamer intensivo</v>
      </c>
      <c r="U6488" s="35"/>
    </row>
    <row r="6489">
      <c r="A6489" s="28">
        <v>6488.0</v>
      </c>
      <c r="B6489" s="28">
        <v>18.0</v>
      </c>
      <c r="C6489" s="28" t="str">
        <f>TRIM(PROPER('Base de datos cruda'!C6489))</f>
        <v>Female</v>
      </c>
      <c r="D6489" s="28">
        <v>6.18</v>
      </c>
      <c r="E6489" s="28">
        <v>2.3</v>
      </c>
      <c r="F6489" s="28">
        <v>7.42</v>
      </c>
      <c r="G6489" s="28">
        <v>90.99</v>
      </c>
      <c r="H6489" s="28" t="str">
        <f>TRIM(PROPER('Base de datos cruda'!H6489))</f>
        <v>Rpg</v>
      </c>
      <c r="I6489" s="28">
        <v>2.85</v>
      </c>
      <c r="J6489" s="28">
        <v>10.35</v>
      </c>
      <c r="K6489" s="28">
        <v>251.78</v>
      </c>
      <c r="L6489" s="28">
        <f>IF('Base de datos cruda'!L6489&lt;0,,'Base de datos cruda'!L6489)</f>
        <v>15.33</v>
      </c>
      <c r="M6489" s="28" t="str">
        <f>IF(TRIM(PROPER('Base de datos cruda'!M6489))="High","Alto",IF(TRIM(PROPER('Base de datos cruda'!M6489))="Medium","Medio","Bajo"))</f>
        <v>Bajo</v>
      </c>
      <c r="N6489" s="29">
        <v>40.65</v>
      </c>
      <c r="O6489" s="32">
        <f t="shared" si="1"/>
        <v>40.65</v>
      </c>
      <c r="P6489" s="33">
        <f t="shared" si="2"/>
        <v>16.53</v>
      </c>
      <c r="Q6489" s="34">
        <f t="shared" si="3"/>
        <v>0.3721682848</v>
      </c>
      <c r="R6489" s="35" t="str">
        <f t="shared" si="4"/>
        <v>Bajo</v>
      </c>
      <c r="S6489" s="35" t="str">
        <f>IF(O6489="","",IF(O6489&gt;AVERAGE('Base de datos limpia'!$O$2:$O$8001),"Alto","Normal"))
</f>
        <v>Normal</v>
      </c>
      <c r="T6489" s="35" t="str">
        <f t="shared" si="5"/>
        <v>Gamer casual</v>
      </c>
      <c r="U6489" s="35"/>
    </row>
    <row r="6490">
      <c r="A6490" s="28">
        <v>6489.0</v>
      </c>
      <c r="B6490" s="28">
        <v>24.0</v>
      </c>
      <c r="C6490" s="28" t="str">
        <f>TRIM(PROPER('Base de datos cruda'!C6490))</f>
        <v>Male</v>
      </c>
      <c r="D6490" s="28">
        <v>7.65</v>
      </c>
      <c r="E6490" s="28">
        <v>3.34</v>
      </c>
      <c r="F6490" s="28">
        <v>4.43</v>
      </c>
      <c r="G6490" s="28">
        <v>89.93</v>
      </c>
      <c r="H6490" s="28" t="str">
        <f>TRIM(PROPER('Base de datos cruda'!H6490))</f>
        <v>Casual</v>
      </c>
      <c r="I6490" s="28">
        <v>4.65</v>
      </c>
      <c r="J6490" s="28">
        <v>9.25</v>
      </c>
      <c r="K6490" s="28">
        <v>214.29</v>
      </c>
      <c r="L6490" s="28">
        <f>IF('Base de datos cruda'!L6490&lt;0,,'Base de datos cruda'!L6490)</f>
        <v>15.61</v>
      </c>
      <c r="M6490" s="28" t="str">
        <f>IF(TRIM(PROPER('Base de datos cruda'!M6490))="High","Alto",IF(TRIM(PROPER('Base de datos cruda'!M6490))="Medium","Medio","Bajo"))</f>
        <v>Bajo</v>
      </c>
      <c r="N6490" s="29">
        <v>21.31</v>
      </c>
      <c r="O6490" s="32">
        <f t="shared" si="1"/>
        <v>21.31</v>
      </c>
      <c r="P6490" s="33">
        <f t="shared" si="2"/>
        <v>16.9</v>
      </c>
      <c r="Q6490" s="34">
        <f t="shared" si="3"/>
        <v>0.4366013072</v>
      </c>
      <c r="R6490" s="35" t="str">
        <f t="shared" si="4"/>
        <v>Bajo</v>
      </c>
      <c r="S6490" s="35" t="str">
        <f>IF(O6490="","",IF(O6490&gt;AVERAGE('Base de datos limpia'!$O$2:$O$8001),"Alto","Normal"))
</f>
        <v>Normal</v>
      </c>
      <c r="T6490" s="35" t="str">
        <f t="shared" si="5"/>
        <v>Gamer moderado</v>
      </c>
      <c r="U6490" s="35"/>
    </row>
    <row r="6491">
      <c r="A6491" s="28">
        <v>6490.0</v>
      </c>
      <c r="B6491" s="28">
        <v>18.0</v>
      </c>
      <c r="C6491" s="28" t="str">
        <f>TRIM(PROPER('Base de datos cruda'!C6491))</f>
        <v>Male</v>
      </c>
      <c r="D6491" s="28">
        <v>6.94</v>
      </c>
      <c r="E6491" s="28">
        <v>2.84</v>
      </c>
      <c r="F6491" s="28">
        <v>8.35</v>
      </c>
      <c r="G6491" s="28">
        <v>64.22</v>
      </c>
      <c r="H6491" s="28" t="str">
        <f>TRIM(PROPER('Base de datos cruda'!H6491))</f>
        <v>Rpg</v>
      </c>
      <c r="I6491" s="28">
        <v>2.16</v>
      </c>
      <c r="J6491" s="28">
        <v>11.7</v>
      </c>
      <c r="K6491" s="28">
        <v>226.1</v>
      </c>
      <c r="L6491" s="28">
        <f>IF('Base de datos cruda'!L6491&lt;0,,'Base de datos cruda'!L6491)</f>
        <v>14.88</v>
      </c>
      <c r="M6491" s="28" t="str">
        <f>IF(TRIM(PROPER('Base de datos cruda'!M6491))="High","Alto",IF(TRIM(PROPER('Base de datos cruda'!M6491))="Medium","Medio","Bajo"))</f>
        <v>Bajo</v>
      </c>
      <c r="N6491" s="29">
        <v>37.53</v>
      </c>
      <c r="O6491" s="32">
        <f t="shared" si="1"/>
        <v>37.53</v>
      </c>
      <c r="P6491" s="33">
        <f t="shared" si="2"/>
        <v>18.64</v>
      </c>
      <c r="Q6491" s="34">
        <f t="shared" si="3"/>
        <v>0.409221902</v>
      </c>
      <c r="R6491" s="35" t="str">
        <f t="shared" si="4"/>
        <v>Bajo</v>
      </c>
      <c r="S6491" s="35" t="str">
        <f>IF(O6491="","",IF(O6491&gt;AVERAGE('Base de datos limpia'!$O$2:$O$8001),"Alto","Normal"))
</f>
        <v>Normal</v>
      </c>
      <c r="T6491" s="35" t="str">
        <f t="shared" si="5"/>
        <v>Gamer casual</v>
      </c>
      <c r="U6491" s="35"/>
    </row>
    <row r="6492">
      <c r="A6492" s="28">
        <v>6491.0</v>
      </c>
      <c r="B6492" s="28">
        <v>20.0</v>
      </c>
      <c r="C6492" s="28" t="str">
        <f>TRIM(PROPER('Base de datos cruda'!C6492))</f>
        <v>Male</v>
      </c>
      <c r="D6492" s="28">
        <v>5.82</v>
      </c>
      <c r="E6492" s="28">
        <v>4.2</v>
      </c>
      <c r="F6492" s="28">
        <v>6.97</v>
      </c>
      <c r="G6492" s="28">
        <v>74.52</v>
      </c>
      <c r="H6492" s="28" t="str">
        <f>TRIM(PROPER('Base de datos cruda'!H6492))</f>
        <v>Fps</v>
      </c>
      <c r="I6492" s="28">
        <v>2.01</v>
      </c>
      <c r="J6492" s="28">
        <v>8.87</v>
      </c>
      <c r="K6492" s="28">
        <v>236.42</v>
      </c>
      <c r="L6492" s="28">
        <f>IF('Base de datos cruda'!L6492&lt;0,,'Base de datos cruda'!L6492)</f>
        <v>15.51</v>
      </c>
      <c r="M6492" s="28" t="str">
        <f>IF(TRIM(PROPER('Base de datos cruda'!M6492))="High","Alto",IF(TRIM(PROPER('Base de datos cruda'!M6492))="Medium","Medio","Bajo"))</f>
        <v>Bajo</v>
      </c>
      <c r="N6492" s="29">
        <v>47.7</v>
      </c>
      <c r="O6492" s="32">
        <f t="shared" si="1"/>
        <v>47.7</v>
      </c>
      <c r="P6492" s="33">
        <f t="shared" si="2"/>
        <v>14.69</v>
      </c>
      <c r="Q6492" s="34">
        <f t="shared" si="3"/>
        <v>0.7216494845</v>
      </c>
      <c r="R6492" s="35" t="str">
        <f t="shared" si="4"/>
        <v>Bajo</v>
      </c>
      <c r="S6492" s="35" t="str">
        <f>IF(O6492="","",IF(O6492&gt;AVERAGE('Base de datos limpia'!$O$2:$O$8001),"Alto","Normal"))
</f>
        <v>Normal</v>
      </c>
      <c r="T6492" s="35" t="str">
        <f t="shared" si="5"/>
        <v>Gamer moderado</v>
      </c>
      <c r="U6492" s="35"/>
    </row>
    <row r="6493">
      <c r="A6493" s="28">
        <v>6492.0</v>
      </c>
      <c r="B6493" s="28">
        <v>17.0</v>
      </c>
      <c r="C6493" s="28" t="str">
        <f>TRIM(PROPER('Base de datos cruda'!C6493))</f>
        <v>Female</v>
      </c>
      <c r="D6493" s="28">
        <v>0.6</v>
      </c>
      <c r="E6493" s="28">
        <v>1.67</v>
      </c>
      <c r="F6493" s="28">
        <v>8.95</v>
      </c>
      <c r="G6493" s="28">
        <v>70.56</v>
      </c>
      <c r="H6493" s="28" t="str">
        <f>TRIM(PROPER('Base de datos cruda'!H6493))</f>
        <v>Rpg</v>
      </c>
      <c r="I6493" s="28">
        <v>4.87</v>
      </c>
      <c r="J6493" s="28">
        <v>1.86</v>
      </c>
      <c r="K6493" s="28">
        <v>308.84</v>
      </c>
      <c r="L6493" s="28" t="str">
        <f>IF('Base de datos cruda'!L6493&lt;0,,'Base de datos cruda'!L6493)</f>
        <v/>
      </c>
      <c r="M6493" s="28" t="str">
        <f>IF(TRIM(PROPER('Base de datos cruda'!M6493))="High","Alto",IF(TRIM(PROPER('Base de datos cruda'!M6493))="Medium","Medio","Bajo"))</f>
        <v>Medio</v>
      </c>
      <c r="N6493" s="29">
        <v>64.4</v>
      </c>
      <c r="O6493" s="32">
        <f t="shared" si="1"/>
        <v>64.4</v>
      </c>
      <c r="P6493" s="33">
        <f t="shared" si="2"/>
        <v>2.46</v>
      </c>
      <c r="Q6493" s="34">
        <f t="shared" si="3"/>
        <v>2.783333333</v>
      </c>
      <c r="R6493" s="35" t="str">
        <f t="shared" si="4"/>
        <v>Medio</v>
      </c>
      <c r="S6493" s="35" t="str">
        <f>IF(O6493="","",IF(O6493&gt;AVERAGE('Base de datos limpia'!$O$2:$O$8001),"Alto","Normal"))
</f>
        <v>Normal</v>
      </c>
      <c r="T6493" s="35" t="str">
        <f t="shared" si="5"/>
        <v>Gamer casual</v>
      </c>
      <c r="U6493" s="35"/>
    </row>
    <row r="6494">
      <c r="A6494" s="28">
        <v>6493.0</v>
      </c>
      <c r="B6494" s="28">
        <v>19.0</v>
      </c>
      <c r="C6494" s="28" t="str">
        <f>TRIM(PROPER('Base de datos cruda'!C6494))</f>
        <v>Male</v>
      </c>
      <c r="D6494" s="28">
        <v>0.39</v>
      </c>
      <c r="E6494" s="28">
        <v>8.71</v>
      </c>
      <c r="F6494" s="28">
        <v>4.13</v>
      </c>
      <c r="G6494" s="28">
        <v>81.53</v>
      </c>
      <c r="H6494" s="28" t="str">
        <f>TRIM(PROPER('Base de datos cruda'!H6494))</f>
        <v>Rpg</v>
      </c>
      <c r="I6494" s="28">
        <v>0.71</v>
      </c>
      <c r="J6494" s="28">
        <v>5.54</v>
      </c>
      <c r="K6494" s="28">
        <v>315.88</v>
      </c>
      <c r="L6494" s="28">
        <f>IF('Base de datos cruda'!L6494&lt;0,,'Base de datos cruda'!L6494)</f>
        <v>6.98</v>
      </c>
      <c r="M6494" s="28" t="str">
        <f>IF(TRIM(PROPER('Base de datos cruda'!M6494))="High","Alto",IF(TRIM(PROPER('Base de datos cruda'!M6494))="Medium","Medio","Bajo"))</f>
        <v>Alto</v>
      </c>
      <c r="N6494" s="29">
        <v>94.02</v>
      </c>
      <c r="O6494" s="32">
        <f t="shared" si="1"/>
        <v>94.02</v>
      </c>
      <c r="P6494" s="33">
        <f t="shared" si="2"/>
        <v>5.93</v>
      </c>
      <c r="Q6494" s="34">
        <f t="shared" si="3"/>
        <v>22.33333333</v>
      </c>
      <c r="R6494" s="35" t="str">
        <f t="shared" si="4"/>
        <v>Alto</v>
      </c>
      <c r="S6494" s="35" t="str">
        <f>IF(O6494="","",IF(O6494&gt;AVERAGE('Base de datos limpia'!$O$2:$O$8001),"Alto","Normal"))
</f>
        <v>Alto</v>
      </c>
      <c r="T6494" s="35" t="str">
        <f t="shared" si="5"/>
        <v>Gamer intensivo</v>
      </c>
      <c r="U6494" s="35"/>
    </row>
    <row r="6495">
      <c r="A6495" s="28">
        <v>6494.0</v>
      </c>
      <c r="B6495" s="28">
        <v>22.0</v>
      </c>
      <c r="C6495" s="28" t="str">
        <f>TRIM(PROPER('Base de datos cruda'!C6495))</f>
        <v>Male</v>
      </c>
      <c r="D6495" s="28">
        <v>6.7</v>
      </c>
      <c r="E6495" s="28">
        <v>8.74</v>
      </c>
      <c r="F6495" s="28">
        <v>8.16</v>
      </c>
      <c r="G6495" s="28">
        <v>62.46</v>
      </c>
      <c r="H6495" s="28" t="str">
        <f>TRIM(PROPER('Base de datos cruda'!H6495))</f>
        <v>Fps</v>
      </c>
      <c r="I6495" s="28">
        <v>1.26</v>
      </c>
      <c r="J6495" s="28">
        <v>10.56</v>
      </c>
      <c r="K6495" s="28">
        <v>256.28</v>
      </c>
      <c r="L6495" s="28">
        <f>IF('Base de datos cruda'!L6495&lt;0,,'Base de datos cruda'!L6495)</f>
        <v>16.59</v>
      </c>
      <c r="M6495" s="28" t="str">
        <f>IF(TRIM(PROPER('Base de datos cruda'!M6495))="High","Alto",IF(TRIM(PROPER('Base de datos cruda'!M6495))="Medium","Medio","Bajo"))</f>
        <v>Bajo</v>
      </c>
      <c r="N6495" s="29">
        <v>66.4089068551898</v>
      </c>
      <c r="O6495" s="32">
        <f t="shared" si="1"/>
        <v>66.40890686</v>
      </c>
      <c r="P6495" s="33">
        <f t="shared" si="2"/>
        <v>17.26</v>
      </c>
      <c r="Q6495" s="34">
        <f t="shared" si="3"/>
        <v>1.304477612</v>
      </c>
      <c r="R6495" s="35" t="str">
        <f t="shared" si="4"/>
        <v>Medio</v>
      </c>
      <c r="S6495" s="35" t="str">
        <f>IF(O6495="","",IF(O6495&gt;AVERAGE('Base de datos limpia'!$O$2:$O$8001),"Alto","Normal"))
</f>
        <v>Alto</v>
      </c>
      <c r="T6495" s="35" t="str">
        <f t="shared" si="5"/>
        <v>Gamer intensivo</v>
      </c>
      <c r="U6495" s="35"/>
    </row>
    <row r="6496">
      <c r="A6496" s="28">
        <v>6495.0</v>
      </c>
      <c r="B6496" s="28">
        <v>22.0</v>
      </c>
      <c r="C6496" s="28" t="str">
        <f>TRIM(PROPER('Base de datos cruda'!C6496))</f>
        <v>Male</v>
      </c>
      <c r="D6496" s="28">
        <v>3.92</v>
      </c>
      <c r="E6496" s="28">
        <v>4.72</v>
      </c>
      <c r="F6496" s="28">
        <v>7.96</v>
      </c>
      <c r="G6496" s="28">
        <v>90.5</v>
      </c>
      <c r="H6496" s="28" t="str">
        <f>TRIM(PROPER('Base de datos cruda'!H6496))</f>
        <v>Rpg</v>
      </c>
      <c r="I6496" s="28">
        <v>2.44</v>
      </c>
      <c r="J6496" s="28">
        <v>8.78</v>
      </c>
      <c r="K6496" s="28">
        <v>264.66</v>
      </c>
      <c r="L6496" s="28">
        <f>IF('Base de datos cruda'!L6496&lt;0,,'Base de datos cruda'!L6496)</f>
        <v>10.61</v>
      </c>
      <c r="M6496" s="28" t="str">
        <f>IF(TRIM(PROPER('Base de datos cruda'!M6496))="High","Alto",IF(TRIM(PROPER('Base de datos cruda'!M6496))="Medium","Medio","Bajo"))</f>
        <v>Medio</v>
      </c>
      <c r="N6496" s="29">
        <v>76.85</v>
      </c>
      <c r="O6496" s="32">
        <f t="shared" si="1"/>
        <v>76.85</v>
      </c>
      <c r="P6496" s="33">
        <f t="shared" si="2"/>
        <v>12.7</v>
      </c>
      <c r="Q6496" s="34">
        <f t="shared" si="3"/>
        <v>1.204081633</v>
      </c>
      <c r="R6496" s="35" t="str">
        <f t="shared" si="4"/>
        <v>Alto</v>
      </c>
      <c r="S6496" s="35" t="str">
        <f>IF(O6496="","",IF(O6496&gt;AVERAGE('Base de datos limpia'!$O$2:$O$8001),"Alto","Normal"))
</f>
        <v>Alto</v>
      </c>
      <c r="T6496" s="35" t="str">
        <f t="shared" si="5"/>
        <v>Gamer moderado</v>
      </c>
      <c r="U6496" s="35"/>
    </row>
    <row r="6497">
      <c r="A6497" s="28">
        <v>6496.0</v>
      </c>
      <c r="B6497" s="28">
        <v>18.0</v>
      </c>
      <c r="C6497" s="28" t="str">
        <f>TRIM(PROPER('Base de datos cruda'!C6497))</f>
        <v>Female</v>
      </c>
      <c r="D6497" s="28">
        <v>6.52</v>
      </c>
      <c r="E6497" s="28">
        <v>6.51</v>
      </c>
      <c r="F6497" s="28">
        <v>4.66</v>
      </c>
      <c r="G6497" s="28">
        <v>64.26</v>
      </c>
      <c r="H6497" s="28" t="str">
        <f>TRIM(PROPER('Base de datos cruda'!H6497))</f>
        <v>Casual</v>
      </c>
      <c r="I6497" s="28">
        <v>2.62</v>
      </c>
      <c r="J6497" s="28">
        <v>10.89</v>
      </c>
      <c r="K6497" s="28">
        <v>250.25</v>
      </c>
      <c r="L6497" s="28">
        <f>IF('Base de datos cruda'!L6497&lt;0,,'Base de datos cruda'!L6497)</f>
        <v>14.93</v>
      </c>
      <c r="M6497" s="28" t="str">
        <f>IF(TRIM(PROPER('Base de datos cruda'!M6497))="High","Alto",IF(TRIM(PROPER('Base de datos cruda'!M6497))="Medium","Medio","Bajo"))</f>
        <v>Bajo</v>
      </c>
      <c r="N6497" s="29">
        <v>36.15</v>
      </c>
      <c r="O6497" s="32">
        <f t="shared" si="1"/>
        <v>36.15</v>
      </c>
      <c r="P6497" s="33">
        <f t="shared" si="2"/>
        <v>17.41</v>
      </c>
      <c r="Q6497" s="34">
        <f t="shared" si="3"/>
        <v>0.9984662577</v>
      </c>
      <c r="R6497" s="35" t="str">
        <f t="shared" si="4"/>
        <v>Bajo</v>
      </c>
      <c r="S6497" s="35" t="str">
        <f>IF(O6497="","",IF(O6497&gt;AVERAGE('Base de datos limpia'!$O$2:$O$8001),"Alto","Normal"))
</f>
        <v>Normal</v>
      </c>
      <c r="T6497" s="35" t="str">
        <f t="shared" si="5"/>
        <v>Gamer intensivo</v>
      </c>
      <c r="U6497" s="35"/>
    </row>
    <row r="6498">
      <c r="A6498" s="28">
        <v>6497.0</v>
      </c>
      <c r="B6498" s="28">
        <v>20.0</v>
      </c>
      <c r="C6498" s="28" t="str">
        <f>TRIM(PROPER('Base de datos cruda'!C6498))</f>
        <v>Male</v>
      </c>
      <c r="D6498" s="28">
        <v>2.5</v>
      </c>
      <c r="E6498" s="28">
        <v>6.78</v>
      </c>
      <c r="F6498" s="28">
        <v>5.68</v>
      </c>
      <c r="G6498" s="28">
        <v>70.86</v>
      </c>
      <c r="H6498" s="28" t="str">
        <f>TRIM(PROPER('Base de datos cruda'!H6498))</f>
        <v>Fps</v>
      </c>
      <c r="I6498" s="28">
        <v>2.74</v>
      </c>
      <c r="J6498" s="28">
        <v>5.67</v>
      </c>
      <c r="K6498" s="28">
        <v>281.68</v>
      </c>
      <c r="L6498" s="28">
        <f>IF('Base de datos cruda'!L6498&lt;0,,'Base de datos cruda'!L6498)</f>
        <v>5.84</v>
      </c>
      <c r="M6498" s="28" t="str">
        <f>IF(TRIM(PROPER('Base de datos cruda'!M6498))="High","Alto",IF(TRIM(PROPER('Base de datos cruda'!M6498))="Medium","Medio","Bajo"))</f>
        <v>Medio</v>
      </c>
      <c r="N6498" s="29">
        <v>73.43</v>
      </c>
      <c r="O6498" s="32">
        <f t="shared" si="1"/>
        <v>73.43</v>
      </c>
      <c r="P6498" s="33">
        <f t="shared" si="2"/>
        <v>8.17</v>
      </c>
      <c r="Q6498" s="34">
        <f t="shared" si="3"/>
        <v>2.712</v>
      </c>
      <c r="R6498" s="35" t="str">
        <f t="shared" si="4"/>
        <v>Alto</v>
      </c>
      <c r="S6498" s="35" t="str">
        <f>IF(O6498="","",IF(O6498&gt;AVERAGE('Base de datos limpia'!$O$2:$O$8001),"Alto","Normal"))
</f>
        <v>Alto</v>
      </c>
      <c r="T6498" s="35" t="str">
        <f t="shared" si="5"/>
        <v>Gamer intensivo</v>
      </c>
      <c r="U6498" s="35"/>
    </row>
    <row r="6499">
      <c r="A6499" s="28">
        <v>6498.0</v>
      </c>
      <c r="B6499" s="28">
        <v>16.0</v>
      </c>
      <c r="C6499" s="28" t="str">
        <f>TRIM(PROPER('Base de datos cruda'!C6499))</f>
        <v>Male</v>
      </c>
      <c r="D6499" s="28">
        <v>3.18</v>
      </c>
      <c r="E6499" s="28">
        <v>7.74</v>
      </c>
      <c r="F6499" s="28">
        <v>8.42</v>
      </c>
      <c r="G6499" s="28">
        <v>91.31</v>
      </c>
      <c r="H6499" s="28" t="str">
        <f>TRIM(PROPER('Base de datos cruda'!H6499))</f>
        <v>Fps</v>
      </c>
      <c r="I6499" s="28">
        <v>1.06</v>
      </c>
      <c r="J6499" s="28">
        <v>7.67</v>
      </c>
      <c r="K6499" s="28">
        <v>282.08</v>
      </c>
      <c r="L6499" s="28">
        <f>IF('Base de datos cruda'!L6499&lt;0,,'Base de datos cruda'!L6499)</f>
        <v>9.54</v>
      </c>
      <c r="M6499" s="28" t="str">
        <f>IF(TRIM(PROPER('Base de datos cruda'!M6499))="High","Alto",IF(TRIM(PROPER('Base de datos cruda'!M6499))="Medium","Medio","Bajo"))</f>
        <v>Medio</v>
      </c>
      <c r="N6499" s="29">
        <v>93.91</v>
      </c>
      <c r="O6499" s="32">
        <f t="shared" si="1"/>
        <v>93.91</v>
      </c>
      <c r="P6499" s="33">
        <f t="shared" si="2"/>
        <v>10.85</v>
      </c>
      <c r="Q6499" s="34">
        <f t="shared" si="3"/>
        <v>2.433962264</v>
      </c>
      <c r="R6499" s="35" t="str">
        <f t="shared" si="4"/>
        <v>Alto</v>
      </c>
      <c r="S6499" s="35" t="str">
        <f>IF(O6499="","",IF(O6499&gt;AVERAGE('Base de datos limpia'!$O$2:$O$8001),"Alto","Normal"))
</f>
        <v>Alto</v>
      </c>
      <c r="T6499" s="35" t="str">
        <f t="shared" si="5"/>
        <v>Gamer intensivo</v>
      </c>
      <c r="U6499" s="35"/>
    </row>
    <row r="6500">
      <c r="A6500" s="28">
        <v>6499.0</v>
      </c>
      <c r="B6500" s="28">
        <v>16.0</v>
      </c>
      <c r="C6500" s="28" t="str">
        <f>TRIM(PROPER('Base de datos cruda'!C6500))</f>
        <v>Female</v>
      </c>
      <c r="D6500" s="28">
        <v>5.6</v>
      </c>
      <c r="E6500" s="28">
        <v>5.69</v>
      </c>
      <c r="F6500" s="28">
        <v>6.59</v>
      </c>
      <c r="G6500" s="28">
        <v>62.06</v>
      </c>
      <c r="H6500" s="28" t="str">
        <f>TRIM(PROPER('Base de datos cruda'!H6500))</f>
        <v>Fps</v>
      </c>
      <c r="I6500" s="28">
        <v>4.63</v>
      </c>
      <c r="J6500" s="28">
        <v>6.67</v>
      </c>
      <c r="K6500" s="28">
        <v>251.28</v>
      </c>
      <c r="L6500" s="28">
        <f>IF('Base de datos cruda'!L6500&lt;0,,'Base de datos cruda'!L6500)</f>
        <v>8.95</v>
      </c>
      <c r="M6500" s="28" t="str">
        <f>IF(TRIM(PROPER('Base de datos cruda'!M6500))="High","Alto",IF(TRIM(PROPER('Base de datos cruda'!M6500))="Medium","Medio","Bajo"))</f>
        <v>Bajo</v>
      </c>
      <c r="N6500" s="29">
        <v>53.86</v>
      </c>
      <c r="O6500" s="32">
        <f t="shared" si="1"/>
        <v>53.86</v>
      </c>
      <c r="P6500" s="33">
        <f t="shared" si="2"/>
        <v>12.27</v>
      </c>
      <c r="Q6500" s="34">
        <f t="shared" si="3"/>
        <v>1.016071429</v>
      </c>
      <c r="R6500" s="35" t="str">
        <f t="shared" si="4"/>
        <v>Medio</v>
      </c>
      <c r="S6500" s="35" t="str">
        <f>IF(O6500="","",IF(O6500&gt;AVERAGE('Base de datos limpia'!$O$2:$O$8001),"Alto","Normal"))
</f>
        <v>Normal</v>
      </c>
      <c r="T6500" s="35" t="str">
        <f t="shared" si="5"/>
        <v>Gamer moderado</v>
      </c>
      <c r="U6500" s="35"/>
    </row>
    <row r="6501">
      <c r="A6501" s="28">
        <v>6500.0</v>
      </c>
      <c r="B6501" s="28">
        <v>20.0</v>
      </c>
      <c r="C6501" s="28" t="str">
        <f>TRIM(PROPER('Base de datos cruda'!C6501))</f>
        <v>Female</v>
      </c>
      <c r="D6501" s="28">
        <v>7.32</v>
      </c>
      <c r="E6501" s="28">
        <v>5.59</v>
      </c>
      <c r="F6501" s="28">
        <v>6.01</v>
      </c>
      <c r="G6501" s="28">
        <v>86.41</v>
      </c>
      <c r="H6501" s="28" t="str">
        <f>TRIM(PROPER('Base de datos cruda'!H6501))</f>
        <v>Fps</v>
      </c>
      <c r="I6501" s="28">
        <v>3.52</v>
      </c>
      <c r="J6501" s="28">
        <v>10.02</v>
      </c>
      <c r="K6501" s="28">
        <v>222.92</v>
      </c>
      <c r="L6501" s="28">
        <f>IF('Base de datos cruda'!L6501&lt;0,,'Base de datos cruda'!L6501)</f>
        <v>9.84</v>
      </c>
      <c r="M6501" s="28" t="str">
        <f>IF(TRIM(PROPER('Base de datos cruda'!M6501))="High","Alto",IF(TRIM(PROPER('Base de datos cruda'!M6501))="Medium","Medio","Bajo"))</f>
        <v>Bajo</v>
      </c>
      <c r="N6501" s="29">
        <v>52.0</v>
      </c>
      <c r="O6501" s="32">
        <f t="shared" si="1"/>
        <v>52</v>
      </c>
      <c r="P6501" s="33">
        <f t="shared" si="2"/>
        <v>17.34</v>
      </c>
      <c r="Q6501" s="34">
        <f t="shared" si="3"/>
        <v>0.7636612022</v>
      </c>
      <c r="R6501" s="35" t="str">
        <f t="shared" si="4"/>
        <v>Medio</v>
      </c>
      <c r="S6501" s="35" t="str">
        <f>IF(O6501="","",IF(O6501&gt;AVERAGE('Base de datos limpia'!$O$2:$O$8001),"Alto","Normal"))
</f>
        <v>Normal</v>
      </c>
      <c r="T6501" s="35" t="str">
        <f t="shared" si="5"/>
        <v>Gamer moderado</v>
      </c>
      <c r="U6501" s="35"/>
    </row>
    <row r="6502">
      <c r="A6502" s="28">
        <v>6501.0</v>
      </c>
      <c r="B6502" s="28">
        <v>24.0</v>
      </c>
      <c r="C6502" s="28" t="str">
        <f>TRIM(PROPER('Base de datos cruda'!C6502))</f>
        <v>Male</v>
      </c>
      <c r="D6502" s="28">
        <v>0.7</v>
      </c>
      <c r="E6502" s="28">
        <v>6.68</v>
      </c>
      <c r="F6502" s="28">
        <v>8.53</v>
      </c>
      <c r="G6502" s="28">
        <v>96.98</v>
      </c>
      <c r="H6502" s="28" t="str">
        <f>TRIM(PROPER('Base de datos cruda'!H6502))</f>
        <v>Fps</v>
      </c>
      <c r="I6502" s="28">
        <v>1.29</v>
      </c>
      <c r="J6502" s="28">
        <v>5.59</v>
      </c>
      <c r="K6502" s="28">
        <v>303.14</v>
      </c>
      <c r="L6502" s="28">
        <f>IF('Base de datos cruda'!L6502&lt;0,,'Base de datos cruda'!L6502)</f>
        <v>4.02</v>
      </c>
      <c r="M6502" s="28" t="str">
        <f>IF(TRIM(PROPER('Base de datos cruda'!M6502))="High","Alto",IF(TRIM(PROPER('Base de datos cruda'!M6502))="Medium","Medio","Bajo"))</f>
        <v>Medio</v>
      </c>
      <c r="N6502" s="29">
        <v>100.0</v>
      </c>
      <c r="O6502" s="32">
        <f t="shared" si="1"/>
        <v>100</v>
      </c>
      <c r="P6502" s="33">
        <f t="shared" si="2"/>
        <v>6.29</v>
      </c>
      <c r="Q6502" s="34">
        <f t="shared" si="3"/>
        <v>9.542857143</v>
      </c>
      <c r="R6502" s="35" t="str">
        <f t="shared" si="4"/>
        <v>Alto</v>
      </c>
      <c r="S6502" s="35" t="str">
        <f>IF(O6502="","",IF(O6502&gt;AVERAGE('Base de datos limpia'!$O$2:$O$8001),"Alto","Normal"))
</f>
        <v>Alto</v>
      </c>
      <c r="T6502" s="35" t="str">
        <f t="shared" si="5"/>
        <v>Gamer intensivo</v>
      </c>
      <c r="U6502" s="35"/>
    </row>
    <row r="6503">
      <c r="A6503" s="28">
        <v>6502.0</v>
      </c>
      <c r="B6503" s="28">
        <v>16.0</v>
      </c>
      <c r="C6503" s="28" t="str">
        <f>TRIM(PROPER('Base de datos cruda'!C6503))</f>
        <v>Male</v>
      </c>
      <c r="D6503" s="28">
        <v>6.89</v>
      </c>
      <c r="E6503" s="28">
        <v>7.33</v>
      </c>
      <c r="F6503" s="28">
        <v>4.47</v>
      </c>
      <c r="G6503" s="28">
        <v>84.71</v>
      </c>
      <c r="H6503" s="28" t="str">
        <f>TRIM(PROPER('Base de datos cruda'!H6503))</f>
        <v>Fps</v>
      </c>
      <c r="I6503" s="28">
        <v>1.47</v>
      </c>
      <c r="J6503" s="28">
        <v>11.71</v>
      </c>
      <c r="K6503" s="28">
        <v>253.29</v>
      </c>
      <c r="L6503" s="28">
        <f>IF('Base de datos cruda'!L6503&lt;0,,'Base de datos cruda'!L6503)</f>
        <v>14.7</v>
      </c>
      <c r="M6503" s="28" t="str">
        <f>IF(TRIM(PROPER('Base de datos cruda'!M6503))="High","Alto",IF(TRIM(PROPER('Base de datos cruda'!M6503))="Medium","Medio","Bajo"))</f>
        <v>Alto</v>
      </c>
      <c r="N6503" s="29">
        <v>53.122375585195</v>
      </c>
      <c r="O6503" s="32">
        <f t="shared" si="1"/>
        <v>53.12237559</v>
      </c>
      <c r="P6503" s="33">
        <f t="shared" si="2"/>
        <v>18.6</v>
      </c>
      <c r="Q6503" s="34">
        <f t="shared" si="3"/>
        <v>1.063860668</v>
      </c>
      <c r="R6503" s="35" t="str">
        <f t="shared" si="4"/>
        <v>Medio</v>
      </c>
      <c r="S6503" s="35" t="str">
        <f>IF(O6503="","",IF(O6503&gt;AVERAGE('Base de datos limpia'!$O$2:$O$8001),"Alto","Normal"))
</f>
        <v>Normal</v>
      </c>
      <c r="T6503" s="35" t="str">
        <f t="shared" si="5"/>
        <v>Gamer intensivo</v>
      </c>
      <c r="U6503" s="35"/>
    </row>
    <row r="6504">
      <c r="A6504" s="28">
        <v>6503.0</v>
      </c>
      <c r="B6504" s="28">
        <v>16.0</v>
      </c>
      <c r="C6504" s="28" t="str">
        <f>TRIM(PROPER('Base de datos cruda'!C6504))</f>
        <v>Female</v>
      </c>
      <c r="D6504" s="28">
        <v>6.34</v>
      </c>
      <c r="E6504" s="28">
        <v>4.12</v>
      </c>
      <c r="F6504" s="28">
        <v>6.37</v>
      </c>
      <c r="G6504" s="28">
        <v>88.51</v>
      </c>
      <c r="H6504" s="28" t="str">
        <f>TRIM(PROPER('Base de datos cruda'!H6504))</f>
        <v>Fps</v>
      </c>
      <c r="I6504" s="28">
        <v>4.4</v>
      </c>
      <c r="J6504" s="28">
        <v>11.78</v>
      </c>
      <c r="K6504" s="28">
        <v>238.59</v>
      </c>
      <c r="L6504" s="28">
        <f>IF('Base de datos cruda'!L6504&lt;0,,'Base de datos cruda'!L6504)</f>
        <v>13.57</v>
      </c>
      <c r="M6504" s="28" t="str">
        <f>IF(TRIM(PROPER('Base de datos cruda'!M6504))="High","Alto",IF(TRIM(PROPER('Base de datos cruda'!M6504))="Medium","Medio","Bajo"))</f>
        <v>Bajo</v>
      </c>
      <c r="N6504" s="29">
        <v>40.4</v>
      </c>
      <c r="O6504" s="32">
        <f t="shared" si="1"/>
        <v>40.4</v>
      </c>
      <c r="P6504" s="33">
        <f t="shared" si="2"/>
        <v>18.12</v>
      </c>
      <c r="Q6504" s="34">
        <f t="shared" si="3"/>
        <v>0.6498422713</v>
      </c>
      <c r="R6504" s="35" t="str">
        <f t="shared" si="4"/>
        <v>Bajo</v>
      </c>
      <c r="S6504" s="35" t="str">
        <f>IF(O6504="","",IF(O6504&gt;AVERAGE('Base de datos limpia'!$O$2:$O$8001),"Alto","Normal"))
</f>
        <v>Normal</v>
      </c>
      <c r="T6504" s="35" t="str">
        <f t="shared" si="5"/>
        <v>Gamer moderado</v>
      </c>
      <c r="U6504" s="35"/>
    </row>
    <row r="6505">
      <c r="A6505" s="28">
        <v>6504.0</v>
      </c>
      <c r="B6505" s="28">
        <v>19.0</v>
      </c>
      <c r="C6505" s="28" t="str">
        <f>TRIM(PROPER('Base de datos cruda'!C6505))</f>
        <v>Female</v>
      </c>
      <c r="D6505" s="28">
        <v>2.52</v>
      </c>
      <c r="E6505" s="28">
        <v>3.97</v>
      </c>
      <c r="F6505" s="28">
        <v>7.26</v>
      </c>
      <c r="G6505" s="28">
        <v>91.69</v>
      </c>
      <c r="H6505" s="28" t="str">
        <f>TRIM(PROPER('Base de datos cruda'!H6505))</f>
        <v>Casual</v>
      </c>
      <c r="I6505" s="28">
        <v>1.9</v>
      </c>
      <c r="J6505" s="28">
        <v>6.58</v>
      </c>
      <c r="K6505" s="28">
        <v>299.75</v>
      </c>
      <c r="L6505" s="28">
        <f>IF('Base de datos cruda'!L6505&lt;0,,'Base de datos cruda'!L6505)</f>
        <v>3.92</v>
      </c>
      <c r="M6505" s="28" t="str">
        <f>IF(TRIM(PROPER('Base de datos cruda'!M6505))="High","Alto",IF(TRIM(PROPER('Base de datos cruda'!M6505))="Medium","Medio","Bajo"))</f>
        <v>Medio</v>
      </c>
      <c r="N6505" s="29">
        <v>65.37</v>
      </c>
      <c r="O6505" s="32">
        <f t="shared" si="1"/>
        <v>65.37</v>
      </c>
      <c r="P6505" s="33">
        <f t="shared" si="2"/>
        <v>9.1</v>
      </c>
      <c r="Q6505" s="34">
        <f t="shared" si="3"/>
        <v>1.575396825</v>
      </c>
      <c r="R6505" s="35" t="str">
        <f t="shared" si="4"/>
        <v>Medio</v>
      </c>
      <c r="S6505" s="35" t="str">
        <f>IF(O6505="","",IF(O6505&gt;AVERAGE('Base de datos limpia'!$O$2:$O$8001),"Alto","Normal"))
</f>
        <v>Normal</v>
      </c>
      <c r="T6505" s="35" t="str">
        <f t="shared" si="5"/>
        <v>Gamer moderado</v>
      </c>
      <c r="U6505" s="35"/>
    </row>
    <row r="6506">
      <c r="A6506" s="28">
        <v>6505.0</v>
      </c>
      <c r="B6506" s="28">
        <v>19.0</v>
      </c>
      <c r="C6506" s="28" t="str">
        <f>TRIM(PROPER('Base de datos cruda'!C6506))</f>
        <v>Male</v>
      </c>
      <c r="D6506" s="28">
        <v>2.84</v>
      </c>
      <c r="E6506" s="28">
        <v>3.43</v>
      </c>
      <c r="F6506" s="28">
        <v>7.04</v>
      </c>
      <c r="G6506" s="28">
        <v>68.89</v>
      </c>
      <c r="H6506" s="28" t="str">
        <f>TRIM(PROPER('Base de datos cruda'!H6506))</f>
        <v>Rpg</v>
      </c>
      <c r="I6506" s="28">
        <v>2.78</v>
      </c>
      <c r="J6506" s="28">
        <v>8.55</v>
      </c>
      <c r="K6506" s="28">
        <v>292.71</v>
      </c>
      <c r="L6506" s="28">
        <f>IF('Base de datos cruda'!L6506&lt;0,,'Base de datos cruda'!L6506)</f>
        <v>10.94</v>
      </c>
      <c r="M6506" s="28" t="str">
        <f>IF(TRIM(PROPER('Base de datos cruda'!M6506))="High","Alto",IF(TRIM(PROPER('Base de datos cruda'!M6506))="Medium","Medio","Bajo"))</f>
        <v>Medio</v>
      </c>
      <c r="N6506" s="29">
        <v>53.34</v>
      </c>
      <c r="O6506" s="32">
        <f t="shared" si="1"/>
        <v>53.34</v>
      </c>
      <c r="P6506" s="33">
        <f t="shared" si="2"/>
        <v>11.39</v>
      </c>
      <c r="Q6506" s="34">
        <f t="shared" si="3"/>
        <v>1.207746479</v>
      </c>
      <c r="R6506" s="35" t="str">
        <f t="shared" si="4"/>
        <v>Medio</v>
      </c>
      <c r="S6506" s="35" t="str">
        <f>IF(O6506="","",IF(O6506&gt;AVERAGE('Base de datos limpia'!$O$2:$O$8001),"Alto","Normal"))
</f>
        <v>Normal</v>
      </c>
      <c r="T6506" s="35" t="str">
        <f t="shared" si="5"/>
        <v>Gamer moderado</v>
      </c>
      <c r="U6506" s="35"/>
    </row>
    <row r="6507">
      <c r="A6507" s="28">
        <v>6506.0</v>
      </c>
      <c r="B6507" s="28">
        <v>17.0</v>
      </c>
      <c r="C6507" s="28" t="str">
        <f>TRIM(PROPER('Base de datos cruda'!C6507))</f>
        <v>Male</v>
      </c>
      <c r="D6507" s="28">
        <v>0.37</v>
      </c>
      <c r="E6507" s="28">
        <v>5.94</v>
      </c>
      <c r="F6507" s="28">
        <v>5.32</v>
      </c>
      <c r="G6507" s="28">
        <v>83.24</v>
      </c>
      <c r="H6507" s="28" t="str">
        <f>TRIM(PROPER('Base de datos cruda'!H6507))</f>
        <v>Rpg</v>
      </c>
      <c r="I6507" s="28">
        <v>0.6</v>
      </c>
      <c r="J6507" s="28">
        <v>4.16</v>
      </c>
      <c r="K6507" s="28">
        <v>309.45</v>
      </c>
      <c r="L6507" s="28">
        <f>IF('Base de datos cruda'!L6507&lt;0,,'Base de datos cruda'!L6507)</f>
        <v>6.28</v>
      </c>
      <c r="M6507" s="28" t="str">
        <f>IF(TRIM(PROPER('Base de datos cruda'!M6507))="High","Alto",IF(TRIM(PROPER('Base de datos cruda'!M6507))="Medium","Medio","Bajo"))</f>
        <v>Medio</v>
      </c>
      <c r="N6507" s="29">
        <v>78.49</v>
      </c>
      <c r="O6507" s="32">
        <f t="shared" si="1"/>
        <v>78.49</v>
      </c>
      <c r="P6507" s="33">
        <f t="shared" si="2"/>
        <v>4.53</v>
      </c>
      <c r="Q6507" s="34">
        <f t="shared" si="3"/>
        <v>16.05405405</v>
      </c>
      <c r="R6507" s="35" t="str">
        <f t="shared" si="4"/>
        <v>Alto</v>
      </c>
      <c r="S6507" s="35" t="str">
        <f>IF(O6507="","",IF(O6507&gt;AVERAGE('Base de datos limpia'!$O$2:$O$8001),"Alto","Normal"))
</f>
        <v>Alto</v>
      </c>
      <c r="T6507" s="35" t="str">
        <f t="shared" si="5"/>
        <v>Gamer moderado</v>
      </c>
      <c r="U6507" s="35"/>
    </row>
    <row r="6508">
      <c r="A6508" s="28">
        <v>6507.0</v>
      </c>
      <c r="B6508" s="28">
        <v>24.0</v>
      </c>
      <c r="C6508" s="28" t="str">
        <f>TRIM(PROPER('Base de datos cruda'!C6508))</f>
        <v>Male</v>
      </c>
      <c r="D6508" s="28">
        <v>0.13</v>
      </c>
      <c r="E6508" s="28">
        <v>4.24</v>
      </c>
      <c r="F6508" s="28">
        <v>6.82</v>
      </c>
      <c r="G6508" s="28">
        <v>72.36</v>
      </c>
      <c r="H6508" s="28" t="str">
        <f>TRIM(PROPER('Base de datos cruda'!H6508))</f>
        <v>Fps</v>
      </c>
      <c r="I6508" s="28">
        <v>1.26</v>
      </c>
      <c r="J6508" s="28">
        <v>3.63</v>
      </c>
      <c r="K6508" s="28">
        <v>318.41</v>
      </c>
      <c r="L6508" s="28">
        <f>IF('Base de datos cruda'!L6508&lt;0,,'Base de datos cruda'!L6508)</f>
        <v>1.91</v>
      </c>
      <c r="M6508" s="28" t="str">
        <f>IF(TRIM(PROPER('Base de datos cruda'!M6508))="High","Alto",IF(TRIM(PROPER('Base de datos cruda'!M6508))="Medium","Medio","Bajo"))</f>
        <v>Medio</v>
      </c>
      <c r="N6508" s="29">
        <v>80.88</v>
      </c>
      <c r="O6508" s="32">
        <f t="shared" si="1"/>
        <v>80.88</v>
      </c>
      <c r="P6508" s="33">
        <f t="shared" si="2"/>
        <v>3.76</v>
      </c>
      <c r="Q6508" s="34">
        <f t="shared" si="3"/>
        <v>32.61538462</v>
      </c>
      <c r="R6508" s="35" t="str">
        <f t="shared" si="4"/>
        <v>Alto</v>
      </c>
      <c r="S6508" s="35" t="str">
        <f>IF(O6508="","",IF(O6508&gt;AVERAGE('Base de datos limpia'!$O$2:$O$8001),"Alto","Normal"))
</f>
        <v>Alto</v>
      </c>
      <c r="T6508" s="35" t="str">
        <f t="shared" si="5"/>
        <v>Gamer moderado</v>
      </c>
      <c r="U6508" s="35"/>
    </row>
    <row r="6509">
      <c r="A6509" s="28">
        <v>6508.0</v>
      </c>
      <c r="B6509" s="28">
        <v>24.0</v>
      </c>
      <c r="C6509" s="28" t="str">
        <f>TRIM(PROPER('Base de datos cruda'!C6509))</f>
        <v>Male</v>
      </c>
      <c r="D6509" s="28">
        <v>3.82</v>
      </c>
      <c r="E6509" s="28">
        <v>5.86</v>
      </c>
      <c r="F6509" s="28">
        <v>7.54</v>
      </c>
      <c r="G6509" s="28">
        <v>69.98</v>
      </c>
      <c r="H6509" s="28" t="str">
        <f>TRIM(PROPER('Base de datos cruda'!H6509))</f>
        <v>Fps</v>
      </c>
      <c r="I6509" s="28">
        <v>2.08</v>
      </c>
      <c r="J6509" s="28">
        <v>5.81</v>
      </c>
      <c r="K6509" s="28">
        <v>275.37</v>
      </c>
      <c r="L6509" s="28">
        <f>IF('Base de datos cruda'!L6509&lt;0,,'Base de datos cruda'!L6509)</f>
        <v>8.32</v>
      </c>
      <c r="M6509" s="28" t="str">
        <f>IF(TRIM(PROPER('Base de datos cruda'!M6509))="High","Alto",IF(TRIM(PROPER('Base de datos cruda'!M6509))="Medium","Medio","Bajo"))</f>
        <v>Medio</v>
      </c>
      <c r="N6509" s="29">
        <v>70.15</v>
      </c>
      <c r="O6509" s="32">
        <f t="shared" si="1"/>
        <v>70.15</v>
      </c>
      <c r="P6509" s="33">
        <f t="shared" si="2"/>
        <v>9.63</v>
      </c>
      <c r="Q6509" s="34">
        <f t="shared" si="3"/>
        <v>1.534031414</v>
      </c>
      <c r="R6509" s="35" t="str">
        <f t="shared" si="4"/>
        <v>Alto</v>
      </c>
      <c r="S6509" s="35" t="str">
        <f>IF(O6509="","",IF(O6509&gt;AVERAGE('Base de datos limpia'!$O$2:$O$8001),"Alto","Normal"))
</f>
        <v>Alto</v>
      </c>
      <c r="T6509" s="35" t="str">
        <f t="shared" si="5"/>
        <v>Gamer moderado</v>
      </c>
      <c r="U6509" s="35"/>
    </row>
    <row r="6510">
      <c r="A6510" s="28">
        <v>6509.0</v>
      </c>
      <c r="B6510" s="28">
        <v>17.0</v>
      </c>
      <c r="C6510" s="28" t="str">
        <f>TRIM(PROPER('Base de datos cruda'!C6510))</f>
        <v>Female</v>
      </c>
      <c r="D6510" s="28">
        <v>0.76</v>
      </c>
      <c r="E6510" s="28">
        <v>4.65</v>
      </c>
      <c r="F6510" s="28">
        <v>6.92</v>
      </c>
      <c r="G6510" s="28">
        <v>67.7</v>
      </c>
      <c r="H6510" s="28" t="str">
        <f>TRIM(PROPER('Base de datos cruda'!H6510))</f>
        <v>Casual</v>
      </c>
      <c r="I6510" s="28">
        <v>3.28</v>
      </c>
      <c r="J6510" s="28">
        <v>5.65</v>
      </c>
      <c r="K6510" s="28">
        <v>315.75</v>
      </c>
      <c r="L6510" s="28">
        <f>IF('Base de datos cruda'!L6510&lt;0,,'Base de datos cruda'!L6510)</f>
        <v>4.81</v>
      </c>
      <c r="M6510" s="28" t="str">
        <f>IF(TRIM(PROPER('Base de datos cruda'!M6510))="High","Alto",IF(TRIM(PROPER('Base de datos cruda'!M6510))="Medium","Medio","Bajo"))</f>
        <v>Medio</v>
      </c>
      <c r="N6510" s="29">
        <v>73.99</v>
      </c>
      <c r="O6510" s="32">
        <f t="shared" si="1"/>
        <v>73.99</v>
      </c>
      <c r="P6510" s="33">
        <f t="shared" si="2"/>
        <v>6.41</v>
      </c>
      <c r="Q6510" s="34">
        <f t="shared" si="3"/>
        <v>6.118421053</v>
      </c>
      <c r="R6510" s="35" t="str">
        <f t="shared" si="4"/>
        <v>Alto</v>
      </c>
      <c r="S6510" s="35" t="str">
        <f>IF(O6510="","",IF(O6510&gt;AVERAGE('Base de datos limpia'!$O$2:$O$8001),"Alto","Normal"))
</f>
        <v>Alto</v>
      </c>
      <c r="T6510" s="35" t="str">
        <f t="shared" si="5"/>
        <v>Gamer moderado</v>
      </c>
      <c r="U6510" s="35"/>
    </row>
    <row r="6511">
      <c r="A6511" s="28">
        <v>6510.0</v>
      </c>
      <c r="B6511" s="28">
        <v>24.0</v>
      </c>
      <c r="C6511" s="28" t="str">
        <f>TRIM(PROPER('Base de datos cruda'!C6511))</f>
        <v>Male</v>
      </c>
      <c r="D6511" s="28">
        <v>1.55</v>
      </c>
      <c r="E6511" s="28">
        <v>8.53</v>
      </c>
      <c r="F6511" s="28">
        <v>7.42</v>
      </c>
      <c r="G6511" s="28">
        <v>83.42</v>
      </c>
      <c r="H6511" s="28" t="str">
        <f>TRIM(PROPER('Base de datos cruda'!H6511))</f>
        <v>Fps</v>
      </c>
      <c r="I6511" s="28">
        <v>1.4</v>
      </c>
      <c r="J6511" s="28">
        <v>6.01</v>
      </c>
      <c r="K6511" s="28">
        <v>297.35</v>
      </c>
      <c r="L6511" s="28">
        <f>IF('Base de datos cruda'!L6511&lt;0,,'Base de datos cruda'!L6511)</f>
        <v>6.06</v>
      </c>
      <c r="M6511" s="28" t="str">
        <f>IF(TRIM(PROPER('Base de datos cruda'!M6511))="High","Alto",IF(TRIM(PROPER('Base de datos cruda'!M6511))="Medium","Medio","Bajo"))</f>
        <v>Medio</v>
      </c>
      <c r="N6511" s="29">
        <v>100.0</v>
      </c>
      <c r="O6511" s="32">
        <f t="shared" si="1"/>
        <v>100</v>
      </c>
      <c r="P6511" s="33">
        <f t="shared" si="2"/>
        <v>7.56</v>
      </c>
      <c r="Q6511" s="34">
        <f t="shared" si="3"/>
        <v>5.503225806</v>
      </c>
      <c r="R6511" s="35" t="str">
        <f t="shared" si="4"/>
        <v>Alto</v>
      </c>
      <c r="S6511" s="35" t="str">
        <f>IF(O6511="","",IF(O6511&gt;AVERAGE('Base de datos limpia'!$O$2:$O$8001),"Alto","Normal"))
</f>
        <v>Alto</v>
      </c>
      <c r="T6511" s="35" t="str">
        <f t="shared" si="5"/>
        <v>Gamer intensivo</v>
      </c>
      <c r="U6511" s="35"/>
    </row>
    <row r="6512">
      <c r="A6512" s="28">
        <v>6511.0</v>
      </c>
      <c r="B6512" s="28">
        <v>21.0</v>
      </c>
      <c r="C6512" s="28" t="str">
        <f>TRIM(PROPER('Base de datos cruda'!C6512))</f>
        <v>Female</v>
      </c>
      <c r="D6512" s="28">
        <v>6.77</v>
      </c>
      <c r="E6512" s="28">
        <v>1.66</v>
      </c>
      <c r="F6512" s="28">
        <v>5.28</v>
      </c>
      <c r="G6512" s="28">
        <v>91.78</v>
      </c>
      <c r="H6512" s="28" t="str">
        <f>TRIM(PROPER('Base de datos cruda'!H6512))</f>
        <v>Fps</v>
      </c>
      <c r="I6512" s="28">
        <v>4.75</v>
      </c>
      <c r="J6512" s="28">
        <v>10.07</v>
      </c>
      <c r="K6512" s="28">
        <v>223.69</v>
      </c>
      <c r="L6512" s="28">
        <f>IF('Base de datos cruda'!L6512&lt;0,,'Base de datos cruda'!L6512)</f>
        <v>14.15</v>
      </c>
      <c r="M6512" s="28" t="str">
        <f>IF(TRIM(PROPER('Base de datos cruda'!M6512))="High","Alto",IF(TRIM(PROPER('Base de datos cruda'!M6512))="Medium","Medio","Bajo"))</f>
        <v>Bajo</v>
      </c>
      <c r="N6512" s="29">
        <v>18.69</v>
      </c>
      <c r="O6512" s="32">
        <f t="shared" si="1"/>
        <v>18.69</v>
      </c>
      <c r="P6512" s="33">
        <f t="shared" si="2"/>
        <v>16.84</v>
      </c>
      <c r="Q6512" s="34">
        <f t="shared" si="3"/>
        <v>0.2451994092</v>
      </c>
      <c r="R6512" s="35" t="str">
        <f t="shared" si="4"/>
        <v>Bajo</v>
      </c>
      <c r="S6512" s="35" t="str">
        <f>IF(O6512="","",IF(O6512&gt;AVERAGE('Base de datos limpia'!$O$2:$O$8001),"Alto","Normal"))
</f>
        <v>Normal</v>
      </c>
      <c r="T6512" s="35" t="str">
        <f t="shared" si="5"/>
        <v>Gamer casual</v>
      </c>
      <c r="U6512" s="35"/>
    </row>
    <row r="6513">
      <c r="A6513" s="28">
        <v>6512.0</v>
      </c>
      <c r="B6513" s="28">
        <v>23.0</v>
      </c>
      <c r="C6513" s="28" t="str">
        <f>TRIM(PROPER('Base de datos cruda'!C6513))</f>
        <v>Female</v>
      </c>
      <c r="D6513" s="28">
        <v>4.57</v>
      </c>
      <c r="E6513" s="28">
        <v>6.15</v>
      </c>
      <c r="F6513" s="28">
        <v>8.16</v>
      </c>
      <c r="G6513" s="28">
        <v>95.04</v>
      </c>
      <c r="H6513" s="28" t="str">
        <f>TRIM(PROPER('Base de datos cruda'!H6513))</f>
        <v>Casual</v>
      </c>
      <c r="I6513" s="28">
        <v>1.1</v>
      </c>
      <c r="J6513" s="28">
        <v>6.01</v>
      </c>
      <c r="K6513" s="28">
        <v>258.16</v>
      </c>
      <c r="L6513" s="28">
        <f>IF('Base de datos cruda'!L6513&lt;0,,'Base de datos cruda'!L6513)</f>
        <v>12.29</v>
      </c>
      <c r="M6513" s="28" t="str">
        <f>IF(TRIM(PROPER('Base de datos cruda'!M6513))="High","Alto",IF(TRIM(PROPER('Base de datos cruda'!M6513))="Medium","Medio","Bajo"))</f>
        <v>Medio</v>
      </c>
      <c r="N6513" s="29">
        <v>78.16</v>
      </c>
      <c r="O6513" s="32">
        <f t="shared" si="1"/>
        <v>78.16</v>
      </c>
      <c r="P6513" s="33">
        <f t="shared" si="2"/>
        <v>10.58</v>
      </c>
      <c r="Q6513" s="34">
        <f t="shared" si="3"/>
        <v>1.345733042</v>
      </c>
      <c r="R6513" s="35" t="str">
        <f t="shared" si="4"/>
        <v>Alto</v>
      </c>
      <c r="S6513" s="35" t="str">
        <f>IF(O6513="","",IF(O6513&gt;AVERAGE('Base de datos limpia'!$O$2:$O$8001),"Alto","Normal"))
</f>
        <v>Alto</v>
      </c>
      <c r="T6513" s="35" t="str">
        <f t="shared" si="5"/>
        <v>Gamer intensivo</v>
      </c>
      <c r="U6513" s="35"/>
    </row>
    <row r="6514">
      <c r="A6514" s="28">
        <v>6513.0</v>
      </c>
      <c r="B6514" s="28">
        <v>19.0</v>
      </c>
      <c r="C6514" s="28" t="str">
        <f>TRIM(PROPER('Base de datos cruda'!C6514))</f>
        <v>Male</v>
      </c>
      <c r="D6514" s="28">
        <v>5.07</v>
      </c>
      <c r="E6514" s="28">
        <v>6.18</v>
      </c>
      <c r="F6514" s="28">
        <v>6.25</v>
      </c>
      <c r="G6514" s="28">
        <v>77.14</v>
      </c>
      <c r="H6514" s="28" t="str">
        <f>TRIM(PROPER('Base de datos cruda'!H6514))</f>
        <v>Fps</v>
      </c>
      <c r="I6514" s="28">
        <v>3.89</v>
      </c>
      <c r="J6514" s="28">
        <v>6.7</v>
      </c>
      <c r="K6514" s="28">
        <v>270.82</v>
      </c>
      <c r="L6514" s="28">
        <f>IF('Base de datos cruda'!L6514&lt;0,,'Base de datos cruda'!L6514)</f>
        <v>13.22</v>
      </c>
      <c r="M6514" s="28" t="str">
        <f>IF(TRIM(PROPER('Base de datos cruda'!M6514))="High","Alto",IF(TRIM(PROPER('Base de datos cruda'!M6514))="Medium","Medio","Bajo"))</f>
        <v>Bajo</v>
      </c>
      <c r="N6514" s="29">
        <v>63.62</v>
      </c>
      <c r="O6514" s="32">
        <f t="shared" si="1"/>
        <v>63.62</v>
      </c>
      <c r="P6514" s="33">
        <f t="shared" si="2"/>
        <v>11.77</v>
      </c>
      <c r="Q6514" s="34">
        <f t="shared" si="3"/>
        <v>1.218934911</v>
      </c>
      <c r="R6514" s="35" t="str">
        <f t="shared" si="4"/>
        <v>Medio</v>
      </c>
      <c r="S6514" s="35" t="str">
        <f>IF(O6514="","",IF(O6514&gt;AVERAGE('Base de datos limpia'!$O$2:$O$8001),"Alto","Normal"))
</f>
        <v>Normal</v>
      </c>
      <c r="T6514" s="35" t="str">
        <f t="shared" si="5"/>
        <v>Gamer intensivo</v>
      </c>
      <c r="U6514" s="35"/>
    </row>
    <row r="6515">
      <c r="A6515" s="28">
        <v>6514.0</v>
      </c>
      <c r="B6515" s="28">
        <v>17.0</v>
      </c>
      <c r="C6515" s="28" t="str">
        <f>TRIM(PROPER('Base de datos cruda'!C6515))</f>
        <v>Male</v>
      </c>
      <c r="D6515" s="28">
        <v>1.5</v>
      </c>
      <c r="E6515" s="28">
        <v>4.45</v>
      </c>
      <c r="F6515" s="28">
        <v>8.94</v>
      </c>
      <c r="G6515" s="28">
        <v>74.92</v>
      </c>
      <c r="H6515" s="28" t="str">
        <f>TRIM(PROPER('Base de datos cruda'!H6515))</f>
        <v>Fps</v>
      </c>
      <c r="I6515" s="28">
        <v>1.82</v>
      </c>
      <c r="J6515" s="28">
        <v>3.07</v>
      </c>
      <c r="K6515" s="28">
        <v>301.69</v>
      </c>
      <c r="L6515" s="28">
        <f>IF('Base de datos cruda'!L6515&lt;0,,'Base de datos cruda'!L6515)</f>
        <v>5.27</v>
      </c>
      <c r="M6515" s="28" t="str">
        <f>IF(TRIM(PROPER('Base de datos cruda'!M6515))="High","Alto",IF(TRIM(PROPER('Base de datos cruda'!M6515))="Medium","Medio","Bajo"))</f>
        <v>Medio</v>
      </c>
      <c r="N6515" s="29">
        <v>98.56</v>
      </c>
      <c r="O6515" s="32">
        <f t="shared" si="1"/>
        <v>98.56</v>
      </c>
      <c r="P6515" s="33">
        <f t="shared" si="2"/>
        <v>4.57</v>
      </c>
      <c r="Q6515" s="34">
        <f t="shared" si="3"/>
        <v>2.966666667</v>
      </c>
      <c r="R6515" s="35" t="str">
        <f t="shared" si="4"/>
        <v>Alto</v>
      </c>
      <c r="S6515" s="35" t="str">
        <f>IF(O6515="","",IF(O6515&gt;AVERAGE('Base de datos limpia'!$O$2:$O$8001),"Alto","Normal"))
</f>
        <v>Alto</v>
      </c>
      <c r="T6515" s="35" t="str">
        <f t="shared" si="5"/>
        <v>Gamer moderado</v>
      </c>
      <c r="U6515" s="35"/>
    </row>
    <row r="6516">
      <c r="A6516" s="28">
        <v>6515.0</v>
      </c>
      <c r="B6516" s="28">
        <v>17.0</v>
      </c>
      <c r="C6516" s="28" t="str">
        <f>TRIM(PROPER('Base de datos cruda'!C6516))</f>
        <v>Female</v>
      </c>
      <c r="D6516" s="28">
        <v>6.63</v>
      </c>
      <c r="E6516" s="28">
        <v>4.79</v>
      </c>
      <c r="F6516" s="28">
        <v>4.12</v>
      </c>
      <c r="G6516" s="28">
        <v>87.49</v>
      </c>
      <c r="H6516" s="28" t="str">
        <f>TRIM(PROPER('Base de datos cruda'!H6516))</f>
        <v>Casual</v>
      </c>
      <c r="I6516" s="28">
        <v>4.17</v>
      </c>
      <c r="J6516" s="28">
        <v>9.51</v>
      </c>
      <c r="K6516" s="28">
        <v>236.23</v>
      </c>
      <c r="L6516" s="28">
        <f>IF('Base de datos cruda'!L6516&lt;0,,'Base de datos cruda'!L6516)</f>
        <v>18.26</v>
      </c>
      <c r="M6516" s="28" t="str">
        <f>IF(TRIM(PROPER('Base de datos cruda'!M6516))="High","Alto",IF(TRIM(PROPER('Base de datos cruda'!M6516))="Medium","Medio","Bajo"))</f>
        <v>Bajo</v>
      </c>
      <c r="N6516" s="29">
        <v>41.94</v>
      </c>
      <c r="O6516" s="32">
        <f t="shared" si="1"/>
        <v>41.94</v>
      </c>
      <c r="P6516" s="33">
        <f t="shared" si="2"/>
        <v>16.14</v>
      </c>
      <c r="Q6516" s="34">
        <f t="shared" si="3"/>
        <v>0.7224736048</v>
      </c>
      <c r="R6516" s="35" t="str">
        <f t="shared" si="4"/>
        <v>Bajo</v>
      </c>
      <c r="S6516" s="35" t="str">
        <f>IF(O6516="","",IF(O6516&gt;AVERAGE('Base de datos limpia'!$O$2:$O$8001),"Alto","Normal"))
</f>
        <v>Normal</v>
      </c>
      <c r="T6516" s="35" t="str">
        <f t="shared" si="5"/>
        <v>Gamer moderado</v>
      </c>
      <c r="U6516" s="35"/>
    </row>
    <row r="6517">
      <c r="A6517" s="28">
        <v>6516.0</v>
      </c>
      <c r="B6517" s="28">
        <v>24.0</v>
      </c>
      <c r="C6517" s="28" t="str">
        <f>TRIM(PROPER('Base de datos cruda'!C6517))</f>
        <v>Male</v>
      </c>
      <c r="D6517" s="28">
        <v>6.94</v>
      </c>
      <c r="E6517" s="28">
        <v>8.2</v>
      </c>
      <c r="F6517" s="28">
        <v>5.9</v>
      </c>
      <c r="G6517" s="28">
        <v>91.21</v>
      </c>
      <c r="H6517" s="28" t="str">
        <f>TRIM(PROPER('Base de datos cruda'!H6517))</f>
        <v>Fps</v>
      </c>
      <c r="I6517" s="28">
        <v>4.62</v>
      </c>
      <c r="J6517" s="28">
        <v>8.73</v>
      </c>
      <c r="K6517" s="28">
        <v>221.97</v>
      </c>
      <c r="L6517" s="28">
        <f>IF('Base de datos cruda'!L6517&lt;0,,'Base de datos cruda'!L6517)</f>
        <v>16.32</v>
      </c>
      <c r="M6517" s="28" t="str">
        <f>IF(TRIM(PROPER('Base de datos cruda'!M6517))="High","Alto",IF(TRIM(PROPER('Base de datos cruda'!M6517))="Medium","Medio","Bajo"))</f>
        <v>Alto</v>
      </c>
      <c r="N6517" s="29">
        <v>86.2215034766926</v>
      </c>
      <c r="O6517" s="32">
        <f t="shared" si="1"/>
        <v>86.22150348</v>
      </c>
      <c r="P6517" s="33">
        <f t="shared" si="2"/>
        <v>15.67</v>
      </c>
      <c r="Q6517" s="34">
        <f t="shared" si="3"/>
        <v>1.181556196</v>
      </c>
      <c r="R6517" s="35" t="str">
        <f t="shared" si="4"/>
        <v>Alto</v>
      </c>
      <c r="S6517" s="35" t="str">
        <f>IF(O6517="","",IF(O6517&gt;AVERAGE('Base de datos limpia'!$O$2:$O$8001),"Alto","Normal"))
</f>
        <v>Alto</v>
      </c>
      <c r="T6517" s="35" t="str">
        <f t="shared" si="5"/>
        <v>Gamer intensivo</v>
      </c>
      <c r="U6517" s="35"/>
    </row>
    <row r="6518">
      <c r="A6518" s="28">
        <v>6517.0</v>
      </c>
      <c r="B6518" s="28">
        <v>16.0</v>
      </c>
      <c r="C6518" s="28" t="str">
        <f>TRIM(PROPER('Base de datos cruda'!C6518))</f>
        <v>Female</v>
      </c>
      <c r="D6518" s="28">
        <v>4.19</v>
      </c>
      <c r="E6518" s="28">
        <v>3.53</v>
      </c>
      <c r="F6518" s="28">
        <v>4.9</v>
      </c>
      <c r="G6518" s="28">
        <v>70.13</v>
      </c>
      <c r="H6518" s="28" t="str">
        <f>TRIM(PROPER('Base de datos cruda'!H6518))</f>
        <v>Casual</v>
      </c>
      <c r="I6518" s="28">
        <v>0.94</v>
      </c>
      <c r="J6518" s="28">
        <v>9.49</v>
      </c>
      <c r="K6518" s="28">
        <v>282.09</v>
      </c>
      <c r="L6518" s="28">
        <f>IF('Base de datos cruda'!L6518&lt;0,,'Base de datos cruda'!L6518)</f>
        <v>9.72</v>
      </c>
      <c r="M6518" s="28" t="str">
        <f>IF(TRIM(PROPER('Base de datos cruda'!M6518))="High","Alto",IF(TRIM(PROPER('Base de datos cruda'!M6518))="Medium","Medio","Bajo"))</f>
        <v>Medio</v>
      </c>
      <c r="N6518" s="29">
        <v>44.81</v>
      </c>
      <c r="O6518" s="32">
        <f t="shared" si="1"/>
        <v>44.81</v>
      </c>
      <c r="P6518" s="33">
        <f t="shared" si="2"/>
        <v>13.68</v>
      </c>
      <c r="Q6518" s="34">
        <f t="shared" si="3"/>
        <v>0.8424821002</v>
      </c>
      <c r="R6518" s="35" t="str">
        <f t="shared" si="4"/>
        <v>Bajo</v>
      </c>
      <c r="S6518" s="35" t="str">
        <f>IF(O6518="","",IF(O6518&gt;AVERAGE('Base de datos limpia'!$O$2:$O$8001),"Alto","Normal"))
</f>
        <v>Normal</v>
      </c>
      <c r="T6518" s="35" t="str">
        <f t="shared" si="5"/>
        <v>Gamer moderado</v>
      </c>
      <c r="U6518" s="35"/>
    </row>
    <row r="6519">
      <c r="A6519" s="28">
        <v>6518.0</v>
      </c>
      <c r="B6519" s="28">
        <v>22.0</v>
      </c>
      <c r="C6519" s="28" t="str">
        <f>TRIM(PROPER('Base de datos cruda'!C6519))</f>
        <v>Other</v>
      </c>
      <c r="D6519" s="28">
        <v>7.3</v>
      </c>
      <c r="E6519" s="28">
        <v>8.84</v>
      </c>
      <c r="F6519" s="28">
        <v>6.78</v>
      </c>
      <c r="G6519" s="28">
        <v>71.89</v>
      </c>
      <c r="H6519" s="28" t="str">
        <f>TRIM(PROPER('Base de datos cruda'!H6519))</f>
        <v>Casual</v>
      </c>
      <c r="I6519" s="28">
        <v>2.46</v>
      </c>
      <c r="J6519" s="28">
        <v>12.8</v>
      </c>
      <c r="K6519" s="28">
        <v>230.33</v>
      </c>
      <c r="L6519" s="28">
        <f>IF('Base de datos cruda'!L6519&lt;0,,'Base de datos cruda'!L6519)</f>
        <v>17.51</v>
      </c>
      <c r="M6519" s="28" t="str">
        <f>IF(TRIM(PROPER('Base de datos cruda'!M6519))="High","Alto",IF(TRIM(PROPER('Base de datos cruda'!M6519))="Medium","Medio","Bajo"))</f>
        <v>Bajo</v>
      </c>
      <c r="N6519" s="29">
        <v>77.5436291586779</v>
      </c>
      <c r="O6519" s="32">
        <f t="shared" si="1"/>
        <v>77.54362916</v>
      </c>
      <c r="P6519" s="33">
        <f t="shared" si="2"/>
        <v>20.1</v>
      </c>
      <c r="Q6519" s="34">
        <f t="shared" si="3"/>
        <v>1.210958904</v>
      </c>
      <c r="R6519" s="35" t="str">
        <f t="shared" si="4"/>
        <v>Alto</v>
      </c>
      <c r="S6519" s="35" t="str">
        <f>IF(O6519="","",IF(O6519&gt;AVERAGE('Base de datos limpia'!$O$2:$O$8001),"Alto","Normal"))
</f>
        <v>Alto</v>
      </c>
      <c r="T6519" s="35" t="str">
        <f t="shared" si="5"/>
        <v>Gamer intensivo</v>
      </c>
      <c r="U6519" s="35"/>
    </row>
    <row r="6520">
      <c r="A6520" s="28">
        <v>6519.0</v>
      </c>
      <c r="B6520" s="28">
        <v>18.0</v>
      </c>
      <c r="C6520" s="28" t="str">
        <f>TRIM(PROPER('Base de datos cruda'!C6520))</f>
        <v>Male</v>
      </c>
      <c r="D6520" s="28">
        <v>6.76</v>
      </c>
      <c r="E6520" s="28">
        <v>9.07</v>
      </c>
      <c r="F6520" s="28">
        <v>5.22</v>
      </c>
      <c r="G6520" s="28">
        <v>81.34</v>
      </c>
      <c r="H6520" s="28" t="str">
        <f>TRIM(PROPER('Base de datos cruda'!H6520))</f>
        <v>Fps</v>
      </c>
      <c r="I6520" s="28">
        <v>0.77</v>
      </c>
      <c r="J6520" s="28">
        <v>12.04</v>
      </c>
      <c r="K6520" s="28">
        <v>249.75</v>
      </c>
      <c r="L6520" s="28">
        <f>IF('Base de datos cruda'!L6520&lt;0,,'Base de datos cruda'!L6520)</f>
        <v>18.04</v>
      </c>
      <c r="M6520" s="28" t="str">
        <f>IF(TRIM(PROPER('Base de datos cruda'!M6520))="High","Alto",IF(TRIM(PROPER('Base de datos cruda'!M6520))="Medium","Medio","Bajo"))</f>
        <v>Alto</v>
      </c>
      <c r="N6520" s="29">
        <v>73.2716006264419</v>
      </c>
      <c r="O6520" s="32">
        <f t="shared" si="1"/>
        <v>73.27160063</v>
      </c>
      <c r="P6520" s="33">
        <f t="shared" si="2"/>
        <v>18.8</v>
      </c>
      <c r="Q6520" s="34">
        <f t="shared" si="3"/>
        <v>1.341715976</v>
      </c>
      <c r="R6520" s="35" t="str">
        <f t="shared" si="4"/>
        <v>Alto</v>
      </c>
      <c r="S6520" s="35" t="str">
        <f>IF(O6520="","",IF(O6520&gt;AVERAGE('Base de datos limpia'!$O$2:$O$8001),"Alto","Normal"))
</f>
        <v>Alto</v>
      </c>
      <c r="T6520" s="35" t="str">
        <f t="shared" si="5"/>
        <v>Gamer intensivo</v>
      </c>
      <c r="U6520" s="35"/>
    </row>
    <row r="6521">
      <c r="A6521" s="28">
        <v>6520.0</v>
      </c>
      <c r="B6521" s="28">
        <v>18.0</v>
      </c>
      <c r="C6521" s="28" t="str">
        <f>TRIM(PROPER('Base de datos cruda'!C6521))</f>
        <v>Male</v>
      </c>
      <c r="D6521" s="28">
        <v>5.85</v>
      </c>
      <c r="E6521" s="28">
        <v>6.86</v>
      </c>
      <c r="F6521" s="28">
        <v>7.69</v>
      </c>
      <c r="G6521" s="28">
        <v>77.78</v>
      </c>
      <c r="H6521" s="28" t="str">
        <f>TRIM(PROPER('Base de datos cruda'!H6521))</f>
        <v>Casual</v>
      </c>
      <c r="I6521" s="28">
        <v>3.53</v>
      </c>
      <c r="J6521" s="28">
        <v>9.89</v>
      </c>
      <c r="K6521" s="28">
        <v>256.62</v>
      </c>
      <c r="L6521" s="28">
        <f>IF('Base de datos cruda'!L6521&lt;0,,'Base de datos cruda'!L6521)</f>
        <v>11.62</v>
      </c>
      <c r="M6521" s="28" t="str">
        <f>IF(TRIM(PROPER('Base de datos cruda'!M6521))="High","Alto",IF(TRIM(PROPER('Base de datos cruda'!M6521))="Medium","Medio","Bajo"))</f>
        <v>Bajo</v>
      </c>
      <c r="N6521" s="29">
        <v>58.01</v>
      </c>
      <c r="O6521" s="32">
        <f t="shared" si="1"/>
        <v>58.01</v>
      </c>
      <c r="P6521" s="33">
        <f t="shared" si="2"/>
        <v>15.74</v>
      </c>
      <c r="Q6521" s="34">
        <f t="shared" si="3"/>
        <v>1.172649573</v>
      </c>
      <c r="R6521" s="35" t="str">
        <f t="shared" si="4"/>
        <v>Medio</v>
      </c>
      <c r="S6521" s="35" t="str">
        <f>IF(O6521="","",IF(O6521&gt;AVERAGE('Base de datos limpia'!$O$2:$O$8001),"Alto","Normal"))
</f>
        <v>Normal</v>
      </c>
      <c r="T6521" s="35" t="str">
        <f t="shared" si="5"/>
        <v>Gamer intensivo</v>
      </c>
      <c r="U6521" s="35"/>
    </row>
    <row r="6522">
      <c r="A6522" s="28">
        <v>6521.0</v>
      </c>
      <c r="B6522" s="28">
        <v>17.0</v>
      </c>
      <c r="C6522" s="28" t="str">
        <f>TRIM(PROPER('Base de datos cruda'!C6522))</f>
        <v>Male</v>
      </c>
      <c r="D6522" s="28">
        <v>5.87</v>
      </c>
      <c r="E6522" s="28">
        <v>7.96</v>
      </c>
      <c r="F6522" s="28">
        <v>8.41</v>
      </c>
      <c r="G6522" s="28">
        <v>88.23</v>
      </c>
      <c r="H6522" s="28" t="str">
        <f>TRIM(PROPER('Base de datos cruda'!H6522))</f>
        <v>Rpg</v>
      </c>
      <c r="I6522" s="28">
        <v>4.16</v>
      </c>
      <c r="J6522" s="28">
        <v>9.85</v>
      </c>
      <c r="K6522" s="28">
        <v>257.51</v>
      </c>
      <c r="L6522" s="28">
        <f>IF('Base de datos cruda'!L6522&lt;0,,'Base de datos cruda'!L6522)</f>
        <v>13.18</v>
      </c>
      <c r="M6522" s="28" t="str">
        <f>IF(TRIM(PROPER('Base de datos cruda'!M6522))="High","Alto",IF(TRIM(PROPER('Base de datos cruda'!M6522))="Medium","Medio","Bajo"))</f>
        <v>Bajo</v>
      </c>
      <c r="N6522" s="29">
        <v>74.8105321166399</v>
      </c>
      <c r="O6522" s="32">
        <f t="shared" si="1"/>
        <v>74.81053212</v>
      </c>
      <c r="P6522" s="33">
        <f t="shared" si="2"/>
        <v>15.72</v>
      </c>
      <c r="Q6522" s="34">
        <f t="shared" si="3"/>
        <v>1.3560477</v>
      </c>
      <c r="R6522" s="35" t="str">
        <f t="shared" si="4"/>
        <v>Alto</v>
      </c>
      <c r="S6522" s="35" t="str">
        <f>IF(O6522="","",IF(O6522&gt;AVERAGE('Base de datos limpia'!$O$2:$O$8001),"Alto","Normal"))
</f>
        <v>Alto</v>
      </c>
      <c r="T6522" s="35" t="str">
        <f t="shared" si="5"/>
        <v>Gamer intensivo</v>
      </c>
      <c r="U6522" s="35"/>
    </row>
    <row r="6523">
      <c r="A6523" s="28">
        <v>6522.0</v>
      </c>
      <c r="B6523" s="28">
        <v>21.0</v>
      </c>
      <c r="C6523" s="28" t="str">
        <f>TRIM(PROPER('Base de datos cruda'!C6523))</f>
        <v>Female</v>
      </c>
      <c r="D6523" s="28">
        <v>0.84</v>
      </c>
      <c r="E6523" s="28">
        <v>6.52</v>
      </c>
      <c r="F6523" s="28">
        <v>5.05</v>
      </c>
      <c r="G6523" s="28">
        <v>80.18</v>
      </c>
      <c r="H6523" s="28" t="str">
        <f>TRIM(PROPER('Base de datos cruda'!H6523))</f>
        <v>Casual</v>
      </c>
      <c r="I6523" s="28">
        <v>1.95</v>
      </c>
      <c r="J6523" s="28">
        <v>6.29</v>
      </c>
      <c r="K6523" s="28">
        <v>326.51</v>
      </c>
      <c r="L6523" s="28">
        <f>IF('Base de datos cruda'!L6523&lt;0,,'Base de datos cruda'!L6523)</f>
        <v>1.24</v>
      </c>
      <c r="M6523" s="28" t="str">
        <f>IF(TRIM(PROPER('Base de datos cruda'!M6523))="High","Alto",IF(TRIM(PROPER('Base de datos cruda'!M6523))="Medium","Medio","Bajo"))</f>
        <v>Medio</v>
      </c>
      <c r="N6523" s="29">
        <v>76.21</v>
      </c>
      <c r="O6523" s="32">
        <f t="shared" si="1"/>
        <v>76.21</v>
      </c>
      <c r="P6523" s="33">
        <f t="shared" si="2"/>
        <v>7.13</v>
      </c>
      <c r="Q6523" s="34">
        <f t="shared" si="3"/>
        <v>7.761904762</v>
      </c>
      <c r="R6523" s="35" t="str">
        <f t="shared" si="4"/>
        <v>Alto</v>
      </c>
      <c r="S6523" s="35" t="str">
        <f>IF(O6523="","",IF(O6523&gt;AVERAGE('Base de datos limpia'!$O$2:$O$8001),"Alto","Normal"))
</f>
        <v>Alto</v>
      </c>
      <c r="T6523" s="35" t="str">
        <f t="shared" si="5"/>
        <v>Gamer intensivo</v>
      </c>
      <c r="U6523" s="35"/>
    </row>
    <row r="6524">
      <c r="A6524" s="28">
        <v>6523.0</v>
      </c>
      <c r="B6524" s="28">
        <v>17.0</v>
      </c>
      <c r="C6524" s="28" t="str">
        <f>TRIM(PROPER('Base de datos cruda'!C6524))</f>
        <v>Female</v>
      </c>
      <c r="D6524" s="28">
        <v>2.17</v>
      </c>
      <c r="E6524" s="28">
        <v>5.73</v>
      </c>
      <c r="F6524" s="28">
        <v>4.8</v>
      </c>
      <c r="G6524" s="28">
        <v>64.46</v>
      </c>
      <c r="H6524" s="28" t="str">
        <f>TRIM(PROPER('Base de datos cruda'!H6524))</f>
        <v>Fps</v>
      </c>
      <c r="I6524" s="28">
        <v>1.98</v>
      </c>
      <c r="J6524" s="28">
        <v>5.2</v>
      </c>
      <c r="K6524" s="28">
        <v>295.17</v>
      </c>
      <c r="L6524" s="28">
        <f>IF('Base de datos cruda'!L6524&lt;0,,'Base de datos cruda'!L6524)</f>
        <v>9.88</v>
      </c>
      <c r="M6524" s="28" t="str">
        <f>IF(TRIM(PROPER('Base de datos cruda'!M6524))="High","Alto",IF(TRIM(PROPER('Base de datos cruda'!M6524))="Medium","Medio","Bajo"))</f>
        <v>Medio</v>
      </c>
      <c r="N6524" s="29">
        <v>72.74</v>
      </c>
      <c r="O6524" s="32">
        <f t="shared" si="1"/>
        <v>72.74</v>
      </c>
      <c r="P6524" s="33">
        <f t="shared" si="2"/>
        <v>7.37</v>
      </c>
      <c r="Q6524" s="34">
        <f t="shared" si="3"/>
        <v>2.640552995</v>
      </c>
      <c r="R6524" s="35" t="str">
        <f t="shared" si="4"/>
        <v>Alto</v>
      </c>
      <c r="S6524" s="35" t="str">
        <f>IF(O6524="","",IF(O6524&gt;AVERAGE('Base de datos limpia'!$O$2:$O$8001),"Alto","Normal"))
</f>
        <v>Alto</v>
      </c>
      <c r="T6524" s="35" t="str">
        <f t="shared" si="5"/>
        <v>Gamer moderado</v>
      </c>
      <c r="U6524" s="35"/>
    </row>
    <row r="6525">
      <c r="A6525" s="28">
        <v>6524.0</v>
      </c>
      <c r="B6525" s="28">
        <v>19.0</v>
      </c>
      <c r="C6525" s="28" t="str">
        <f>TRIM(PROPER('Base de datos cruda'!C6525))</f>
        <v>Female</v>
      </c>
      <c r="D6525" s="28">
        <v>0.53</v>
      </c>
      <c r="E6525" s="28">
        <v>9.7</v>
      </c>
      <c r="F6525" s="28">
        <v>8.38</v>
      </c>
      <c r="G6525" s="28">
        <v>66.64</v>
      </c>
      <c r="H6525" s="28" t="str">
        <f>TRIM(PROPER('Base de datos cruda'!H6525))</f>
        <v>Casual</v>
      </c>
      <c r="I6525" s="28">
        <v>1.02</v>
      </c>
      <c r="J6525" s="28">
        <v>1.84</v>
      </c>
      <c r="K6525" s="28">
        <v>312.31</v>
      </c>
      <c r="L6525" s="28">
        <f>IF('Base de datos cruda'!L6525&lt;0,,'Base de datos cruda'!L6525)</f>
        <v>2.53</v>
      </c>
      <c r="M6525" s="28" t="str">
        <f>IF(TRIM(PROPER('Base de datos cruda'!M6525))="High","Alto",IF(TRIM(PROPER('Base de datos cruda'!M6525))="Medium","Medio","Bajo"))</f>
        <v>Medio</v>
      </c>
      <c r="N6525" s="29">
        <v>100.0</v>
      </c>
      <c r="O6525" s="32">
        <f t="shared" si="1"/>
        <v>100</v>
      </c>
      <c r="P6525" s="33">
        <f t="shared" si="2"/>
        <v>2.37</v>
      </c>
      <c r="Q6525" s="34">
        <f t="shared" si="3"/>
        <v>18.30188679</v>
      </c>
      <c r="R6525" s="35" t="str">
        <f t="shared" si="4"/>
        <v>Alto</v>
      </c>
      <c r="S6525" s="35" t="str">
        <f>IF(O6525="","",IF(O6525&gt;AVERAGE('Base de datos limpia'!$O$2:$O$8001),"Alto","Normal"))
</f>
        <v>Alto</v>
      </c>
      <c r="T6525" s="35" t="str">
        <f t="shared" si="5"/>
        <v>Gamer intensivo</v>
      </c>
      <c r="U6525" s="35"/>
    </row>
    <row r="6526">
      <c r="A6526" s="28">
        <v>6525.0</v>
      </c>
      <c r="B6526" s="28">
        <v>24.0</v>
      </c>
      <c r="C6526" s="28" t="str">
        <f>TRIM(PROPER('Base de datos cruda'!C6526))</f>
        <v>Female</v>
      </c>
      <c r="D6526" s="28">
        <v>0.07</v>
      </c>
      <c r="E6526" s="28">
        <v>3.54</v>
      </c>
      <c r="F6526" s="28">
        <v>5.81</v>
      </c>
      <c r="G6526" s="28">
        <v>96.08</v>
      </c>
      <c r="H6526" s="28" t="str">
        <f>TRIM(PROPER('Base de datos cruda'!H6526))</f>
        <v>Rpg</v>
      </c>
      <c r="I6526" s="28">
        <v>1.53</v>
      </c>
      <c r="J6526" s="28">
        <v>3.42</v>
      </c>
      <c r="K6526" s="28">
        <v>334.8</v>
      </c>
      <c r="L6526" s="28">
        <f>IF('Base de datos cruda'!L6526&lt;0,,'Base de datos cruda'!L6526)</f>
        <v>3.01</v>
      </c>
      <c r="M6526" s="28" t="str">
        <f>IF(TRIM(PROPER('Base de datos cruda'!M6526))="High","Alto",IF(TRIM(PROPER('Base de datos cruda'!M6526))="Medium","Medio","Bajo"))</f>
        <v>Medio</v>
      </c>
      <c r="N6526" s="29">
        <v>77.16</v>
      </c>
      <c r="O6526" s="32">
        <f t="shared" si="1"/>
        <v>77.16</v>
      </c>
      <c r="P6526" s="33">
        <f t="shared" si="2"/>
        <v>3.49</v>
      </c>
      <c r="Q6526" s="34">
        <f t="shared" si="3"/>
        <v>50.57142857</v>
      </c>
      <c r="R6526" s="35" t="str">
        <f t="shared" si="4"/>
        <v>Alto</v>
      </c>
      <c r="S6526" s="35" t="str">
        <f>IF(O6526="","",IF(O6526&gt;AVERAGE('Base de datos limpia'!$O$2:$O$8001),"Alto","Normal"))
</f>
        <v>Alto</v>
      </c>
      <c r="T6526" s="35" t="str">
        <f t="shared" si="5"/>
        <v>Gamer moderado</v>
      </c>
      <c r="U6526" s="35"/>
    </row>
    <row r="6527">
      <c r="A6527" s="28">
        <v>6526.0</v>
      </c>
      <c r="B6527" s="28">
        <v>24.0</v>
      </c>
      <c r="C6527" s="28" t="str">
        <f>TRIM(PROPER('Base de datos cruda'!C6527))</f>
        <v>Male</v>
      </c>
      <c r="D6527" s="28">
        <v>1.27</v>
      </c>
      <c r="E6527" s="28">
        <v>2.39</v>
      </c>
      <c r="F6527" s="28">
        <v>6.17</v>
      </c>
      <c r="G6527" s="28">
        <v>69.1</v>
      </c>
      <c r="H6527" s="28" t="str">
        <f>TRIM(PROPER('Base de datos cruda'!H6527))</f>
        <v>Rpg</v>
      </c>
      <c r="I6527" s="28">
        <v>1.62</v>
      </c>
      <c r="J6527" s="28">
        <v>5.04</v>
      </c>
      <c r="K6527" s="28">
        <v>313.1</v>
      </c>
      <c r="L6527" s="28">
        <f>IF('Base de datos cruda'!L6527&lt;0,,'Base de datos cruda'!L6527)</f>
        <v>1.41</v>
      </c>
      <c r="M6527" s="28" t="str">
        <f>IF(TRIM(PROPER('Base de datos cruda'!M6527))="High","Alto",IF(TRIM(PROPER('Base de datos cruda'!M6527))="Medium","Medio","Bajo"))</f>
        <v>Medio</v>
      </c>
      <c r="N6527" s="29">
        <v>68.41</v>
      </c>
      <c r="O6527" s="32">
        <f t="shared" si="1"/>
        <v>68.41</v>
      </c>
      <c r="P6527" s="33">
        <f t="shared" si="2"/>
        <v>6.31</v>
      </c>
      <c r="Q6527" s="34">
        <f t="shared" si="3"/>
        <v>1.881889764</v>
      </c>
      <c r="R6527" s="35" t="str">
        <f t="shared" si="4"/>
        <v>Medio</v>
      </c>
      <c r="S6527" s="35" t="str">
        <f>IF(O6527="","",IF(O6527&gt;AVERAGE('Base de datos limpia'!$O$2:$O$8001),"Alto","Normal"))
</f>
        <v>Alto</v>
      </c>
      <c r="T6527" s="35" t="str">
        <f t="shared" si="5"/>
        <v>Gamer casual</v>
      </c>
      <c r="U6527" s="35"/>
    </row>
    <row r="6528">
      <c r="A6528" s="28">
        <v>6527.0</v>
      </c>
      <c r="B6528" s="28">
        <v>21.0</v>
      </c>
      <c r="C6528" s="28" t="str">
        <f>TRIM(PROPER('Base de datos cruda'!C6528))</f>
        <v>Female</v>
      </c>
      <c r="D6528" s="28">
        <v>7.04</v>
      </c>
      <c r="E6528" s="28">
        <v>3.59</v>
      </c>
      <c r="F6528" s="28">
        <v>5.1</v>
      </c>
      <c r="G6528" s="28">
        <v>62.0</v>
      </c>
      <c r="H6528" s="28" t="str">
        <f>TRIM(PROPER('Base de datos cruda'!H6528))</f>
        <v>Casual</v>
      </c>
      <c r="I6528" s="28">
        <v>0.78</v>
      </c>
      <c r="J6528" s="28">
        <v>10.79</v>
      </c>
      <c r="K6528" s="28">
        <v>228.47</v>
      </c>
      <c r="L6528" s="28">
        <f>IF('Base de datos cruda'!L6528&lt;0,,'Base de datos cruda'!L6528)</f>
        <v>18.18</v>
      </c>
      <c r="M6528" s="28" t="str">
        <f>IF(TRIM(PROPER('Base de datos cruda'!M6528))="High","Alto",IF(TRIM(PROPER('Base de datos cruda'!M6528))="Medium","Medio","Bajo"))</f>
        <v>Bajo</v>
      </c>
      <c r="N6528" s="29">
        <v>16.77</v>
      </c>
      <c r="O6528" s="32">
        <f t="shared" si="1"/>
        <v>16.77</v>
      </c>
      <c r="P6528" s="33">
        <f t="shared" si="2"/>
        <v>17.83</v>
      </c>
      <c r="Q6528" s="34">
        <f t="shared" si="3"/>
        <v>0.5099431818</v>
      </c>
      <c r="R6528" s="35" t="str">
        <f t="shared" si="4"/>
        <v>Bajo</v>
      </c>
      <c r="S6528" s="35" t="str">
        <f>IF(O6528="","",IF(O6528&gt;AVERAGE('Base de datos limpia'!$O$2:$O$8001),"Alto","Normal"))
</f>
        <v>Normal</v>
      </c>
      <c r="T6528" s="35" t="str">
        <f t="shared" si="5"/>
        <v>Gamer moderado</v>
      </c>
      <c r="U6528" s="35"/>
    </row>
    <row r="6529">
      <c r="A6529" s="28">
        <v>6528.0</v>
      </c>
      <c r="B6529" s="28">
        <v>19.0</v>
      </c>
      <c r="C6529" s="28" t="str">
        <f>TRIM(PROPER('Base de datos cruda'!C6529))</f>
        <v>Female</v>
      </c>
      <c r="D6529" s="28">
        <v>1.92</v>
      </c>
      <c r="E6529" s="28">
        <v>6.53</v>
      </c>
      <c r="F6529" s="28">
        <v>6.13</v>
      </c>
      <c r="G6529" s="28">
        <v>89.26</v>
      </c>
      <c r="H6529" s="28" t="str">
        <f>TRIM(PROPER('Base de datos cruda'!H6529))</f>
        <v>Rpg</v>
      </c>
      <c r="I6529" s="28">
        <v>1.55</v>
      </c>
      <c r="J6529" s="28">
        <v>3.72</v>
      </c>
      <c r="K6529" s="28">
        <v>307.39</v>
      </c>
      <c r="L6529" s="28">
        <f>IF('Base de datos cruda'!L6529&lt;0,,'Base de datos cruda'!L6529)</f>
        <v>5.36</v>
      </c>
      <c r="M6529" s="28" t="str">
        <f>IF(TRIM(PROPER('Base de datos cruda'!M6529))="High","Alto",IF(TRIM(PROPER('Base de datos cruda'!M6529))="Medium","Medio","Bajo"))</f>
        <v>Medio</v>
      </c>
      <c r="N6529" s="29">
        <v>97.54</v>
      </c>
      <c r="O6529" s="32">
        <f t="shared" si="1"/>
        <v>97.54</v>
      </c>
      <c r="P6529" s="33">
        <f t="shared" si="2"/>
        <v>5.64</v>
      </c>
      <c r="Q6529" s="34">
        <f t="shared" si="3"/>
        <v>3.401041667</v>
      </c>
      <c r="R6529" s="35" t="str">
        <f t="shared" si="4"/>
        <v>Alto</v>
      </c>
      <c r="S6529" s="35" t="str">
        <f>IF(O6529="","",IF(O6529&gt;AVERAGE('Base de datos limpia'!$O$2:$O$8001),"Alto","Normal"))
</f>
        <v>Alto</v>
      </c>
      <c r="T6529" s="35" t="str">
        <f t="shared" si="5"/>
        <v>Gamer intensivo</v>
      </c>
      <c r="U6529" s="35"/>
    </row>
    <row r="6530">
      <c r="A6530" s="28">
        <v>6529.0</v>
      </c>
      <c r="B6530" s="28">
        <v>22.0</v>
      </c>
      <c r="C6530" s="28" t="str">
        <f>TRIM(PROPER('Base de datos cruda'!C6530))</f>
        <v>Female</v>
      </c>
      <c r="D6530" s="28">
        <v>7.76</v>
      </c>
      <c r="E6530" s="28">
        <v>2.67</v>
      </c>
      <c r="F6530" s="28">
        <v>5.16</v>
      </c>
      <c r="G6530" s="28">
        <v>87.36</v>
      </c>
      <c r="H6530" s="28" t="str">
        <f>TRIM(PROPER('Base de datos cruda'!H6530))</f>
        <v>Fps</v>
      </c>
      <c r="I6530" s="28">
        <v>4.54</v>
      </c>
      <c r="J6530" s="28">
        <v>12.68</v>
      </c>
      <c r="K6530" s="28">
        <v>242.03</v>
      </c>
      <c r="L6530" s="28">
        <f>IF('Base de datos cruda'!L6530&lt;0,,'Base de datos cruda'!L6530)</f>
        <v>14.38</v>
      </c>
      <c r="M6530" s="28" t="str">
        <f>IF(TRIM(PROPER('Base de datos cruda'!M6530))="High","Alto",IF(TRIM(PROPER('Base de datos cruda'!M6530))="Medium","Medio","Bajo"))</f>
        <v>Bajo</v>
      </c>
      <c r="N6530" s="29">
        <v>13.82</v>
      </c>
      <c r="O6530" s="32">
        <f t="shared" si="1"/>
        <v>13.82</v>
      </c>
      <c r="P6530" s="33">
        <f t="shared" si="2"/>
        <v>20.44</v>
      </c>
      <c r="Q6530" s="34">
        <f t="shared" si="3"/>
        <v>0.3440721649</v>
      </c>
      <c r="R6530" s="35" t="str">
        <f t="shared" si="4"/>
        <v>Bajo</v>
      </c>
      <c r="S6530" s="35" t="str">
        <f>IF(O6530="","",IF(O6530&gt;AVERAGE('Base de datos limpia'!$O$2:$O$8001),"Alto","Normal"))
</f>
        <v>Normal</v>
      </c>
      <c r="T6530" s="35" t="str">
        <f t="shared" si="5"/>
        <v>Gamer casual</v>
      </c>
      <c r="U6530" s="35"/>
    </row>
    <row r="6531">
      <c r="A6531" s="28">
        <v>6530.0</v>
      </c>
      <c r="B6531" s="28">
        <v>16.0</v>
      </c>
      <c r="C6531" s="28" t="str">
        <f>TRIM(PROPER('Base de datos cruda'!C6531))</f>
        <v>Male</v>
      </c>
      <c r="D6531" s="28">
        <v>4.78</v>
      </c>
      <c r="E6531" s="28">
        <v>9.18</v>
      </c>
      <c r="F6531" s="28">
        <v>7.33</v>
      </c>
      <c r="G6531" s="28">
        <v>84.0</v>
      </c>
      <c r="H6531" s="28" t="str">
        <f>TRIM(PROPER('Base de datos cruda'!H6531))</f>
        <v>Fps</v>
      </c>
      <c r="I6531" s="28">
        <v>1.63</v>
      </c>
      <c r="J6531" s="28">
        <v>9.44</v>
      </c>
      <c r="K6531" s="28">
        <v>239.64</v>
      </c>
      <c r="L6531" s="28">
        <f>IF('Base de datos cruda'!L6531&lt;0,,'Base de datos cruda'!L6531)</f>
        <v>12.8</v>
      </c>
      <c r="M6531" s="28" t="str">
        <f>IF(TRIM(PROPER('Base de datos cruda'!M6531))="High","Alto",IF(TRIM(PROPER('Base de datos cruda'!M6531))="Medium","Medio","Bajo"))</f>
        <v>Medio</v>
      </c>
      <c r="N6531" s="29">
        <v>87.67</v>
      </c>
      <c r="O6531" s="32">
        <f t="shared" si="1"/>
        <v>87.67</v>
      </c>
      <c r="P6531" s="33">
        <f t="shared" si="2"/>
        <v>14.22</v>
      </c>
      <c r="Q6531" s="34">
        <f t="shared" si="3"/>
        <v>1.920502092</v>
      </c>
      <c r="R6531" s="35" t="str">
        <f t="shared" si="4"/>
        <v>Alto</v>
      </c>
      <c r="S6531" s="35" t="str">
        <f>IF(O6531="","",IF(O6531&gt;AVERAGE('Base de datos limpia'!$O$2:$O$8001),"Alto","Normal"))
</f>
        <v>Alto</v>
      </c>
      <c r="T6531" s="35" t="str">
        <f t="shared" si="5"/>
        <v>Gamer intensivo</v>
      </c>
      <c r="U6531" s="35"/>
    </row>
    <row r="6532">
      <c r="A6532" s="28">
        <v>6531.0</v>
      </c>
      <c r="B6532" s="28">
        <v>19.0</v>
      </c>
      <c r="C6532" s="28" t="str">
        <f>TRIM(PROPER('Base de datos cruda'!C6532))</f>
        <v>Female</v>
      </c>
      <c r="D6532" s="28">
        <v>1.9</v>
      </c>
      <c r="E6532" s="28">
        <v>4.7</v>
      </c>
      <c r="F6532" s="28">
        <v>6.49</v>
      </c>
      <c r="G6532" s="28">
        <v>80.09</v>
      </c>
      <c r="H6532" s="28" t="str">
        <f>TRIM(PROPER('Base de datos cruda'!H6532))</f>
        <v>Fps</v>
      </c>
      <c r="I6532" s="28">
        <v>1.37</v>
      </c>
      <c r="J6532" s="28">
        <v>4.05</v>
      </c>
      <c r="K6532" s="28">
        <v>284.76</v>
      </c>
      <c r="L6532" s="28">
        <f>IF('Base de datos cruda'!L6532&lt;0,,'Base de datos cruda'!L6532)</f>
        <v>2.92</v>
      </c>
      <c r="M6532" s="28" t="str">
        <f>IF(TRIM(PROPER('Base de datos cruda'!M6532))="High","Alto",IF(TRIM(PROPER('Base de datos cruda'!M6532))="Medium","Medio","Bajo"))</f>
        <v>Medio</v>
      </c>
      <c r="N6532" s="29">
        <v>72.55</v>
      </c>
      <c r="O6532" s="32">
        <f t="shared" si="1"/>
        <v>72.55</v>
      </c>
      <c r="P6532" s="33">
        <f t="shared" si="2"/>
        <v>5.95</v>
      </c>
      <c r="Q6532" s="34">
        <f t="shared" si="3"/>
        <v>2.473684211</v>
      </c>
      <c r="R6532" s="35" t="str">
        <f t="shared" si="4"/>
        <v>Alto</v>
      </c>
      <c r="S6532" s="35" t="str">
        <f>IF(O6532="","",IF(O6532&gt;AVERAGE('Base de datos limpia'!$O$2:$O$8001),"Alto","Normal"))
</f>
        <v>Alto</v>
      </c>
      <c r="T6532" s="35" t="str">
        <f t="shared" si="5"/>
        <v>Gamer moderado</v>
      </c>
      <c r="U6532" s="35"/>
    </row>
    <row r="6533">
      <c r="A6533" s="28">
        <v>6532.0</v>
      </c>
      <c r="B6533" s="28">
        <v>20.0</v>
      </c>
      <c r="C6533" s="28" t="str">
        <f>TRIM(PROPER('Base de datos cruda'!C6533))</f>
        <v>Female</v>
      </c>
      <c r="D6533" s="28">
        <v>3.98</v>
      </c>
      <c r="E6533" s="28">
        <v>8.65</v>
      </c>
      <c r="F6533" s="28">
        <v>7.94</v>
      </c>
      <c r="G6533" s="28">
        <v>98.78</v>
      </c>
      <c r="H6533" s="28" t="str">
        <f>TRIM(PROPER('Base de datos cruda'!H6533))</f>
        <v>Rpg</v>
      </c>
      <c r="I6533" s="28">
        <v>1.92</v>
      </c>
      <c r="J6533" s="28">
        <v>7.74</v>
      </c>
      <c r="K6533" s="28">
        <v>264.14</v>
      </c>
      <c r="L6533" s="28">
        <f>IF('Base de datos cruda'!L6533&lt;0,,'Base de datos cruda'!L6533)</f>
        <v>9.95</v>
      </c>
      <c r="M6533" s="28" t="str">
        <f>IF(TRIM(PROPER('Base de datos cruda'!M6533))="High","Alto",IF(TRIM(PROPER('Base de datos cruda'!M6533))="Medium","Medio","Bajo"))</f>
        <v>Medio</v>
      </c>
      <c r="N6533" s="29">
        <v>98.6</v>
      </c>
      <c r="O6533" s="32">
        <f t="shared" si="1"/>
        <v>98.6</v>
      </c>
      <c r="P6533" s="33">
        <f t="shared" si="2"/>
        <v>11.72</v>
      </c>
      <c r="Q6533" s="34">
        <f t="shared" si="3"/>
        <v>2.173366834</v>
      </c>
      <c r="R6533" s="35" t="str">
        <f t="shared" si="4"/>
        <v>Alto</v>
      </c>
      <c r="S6533" s="35" t="str">
        <f>IF(O6533="","",IF(O6533&gt;AVERAGE('Base de datos limpia'!$O$2:$O$8001),"Alto","Normal"))
</f>
        <v>Alto</v>
      </c>
      <c r="T6533" s="35" t="str">
        <f t="shared" si="5"/>
        <v>Gamer intensivo</v>
      </c>
      <c r="U6533" s="35"/>
    </row>
    <row r="6534">
      <c r="A6534" s="28">
        <v>6533.0</v>
      </c>
      <c r="B6534" s="28">
        <v>23.0</v>
      </c>
      <c r="C6534" s="28" t="str">
        <f>TRIM(PROPER('Base de datos cruda'!C6534))</f>
        <v>Female</v>
      </c>
      <c r="D6534" s="28">
        <v>1.75</v>
      </c>
      <c r="E6534" s="28">
        <v>3.24</v>
      </c>
      <c r="F6534" s="28">
        <v>5.56</v>
      </c>
      <c r="G6534" s="28">
        <v>64.79</v>
      </c>
      <c r="H6534" s="28" t="str">
        <f>TRIM(PROPER('Base de datos cruda'!H6534))</f>
        <v>Casual</v>
      </c>
      <c r="I6534" s="28">
        <v>4.8</v>
      </c>
      <c r="J6534" s="28">
        <v>6.7</v>
      </c>
      <c r="K6534" s="28">
        <v>306.23</v>
      </c>
      <c r="L6534" s="28">
        <f>IF('Base de datos cruda'!L6534&lt;0,,'Base de datos cruda'!L6534)</f>
        <v>7.48</v>
      </c>
      <c r="M6534" s="28" t="str">
        <f>IF(TRIM(PROPER('Base de datos cruda'!M6534))="High","Alto",IF(TRIM(PROPER('Base de datos cruda'!M6534))="Medium","Medio","Bajo"))</f>
        <v>Medio</v>
      </c>
      <c r="N6534" s="29">
        <v>60.68</v>
      </c>
      <c r="O6534" s="32">
        <f t="shared" si="1"/>
        <v>60.68</v>
      </c>
      <c r="P6534" s="33">
        <f t="shared" si="2"/>
        <v>8.45</v>
      </c>
      <c r="Q6534" s="34">
        <f t="shared" si="3"/>
        <v>1.851428571</v>
      </c>
      <c r="R6534" s="35" t="str">
        <f t="shared" si="4"/>
        <v>Medio</v>
      </c>
      <c r="S6534" s="35" t="str">
        <f>IF(O6534="","",IF(O6534&gt;AVERAGE('Base de datos limpia'!$O$2:$O$8001),"Alto","Normal"))
</f>
        <v>Normal</v>
      </c>
      <c r="T6534" s="35" t="str">
        <f t="shared" si="5"/>
        <v>Gamer moderado</v>
      </c>
      <c r="U6534" s="35"/>
    </row>
    <row r="6535">
      <c r="A6535" s="28">
        <v>6534.0</v>
      </c>
      <c r="B6535" s="28">
        <v>17.0</v>
      </c>
      <c r="C6535" s="28" t="str">
        <f>TRIM(PROPER('Base de datos cruda'!C6535))</f>
        <v>Female</v>
      </c>
      <c r="D6535" s="28">
        <v>7.87</v>
      </c>
      <c r="E6535" s="28">
        <v>3.82</v>
      </c>
      <c r="F6535" s="28">
        <v>6.53</v>
      </c>
      <c r="G6535" s="28">
        <v>80.41</v>
      </c>
      <c r="H6535" s="28" t="str">
        <f>TRIM(PROPER('Base de datos cruda'!H6535))</f>
        <v>Rpg</v>
      </c>
      <c r="I6535" s="28">
        <v>3.82</v>
      </c>
      <c r="J6535" s="28">
        <v>8.91</v>
      </c>
      <c r="K6535" s="28">
        <v>233.45</v>
      </c>
      <c r="L6535" s="28">
        <f>IF('Base de datos cruda'!L6535&lt;0,,'Base de datos cruda'!L6535)</f>
        <v>16.65</v>
      </c>
      <c r="M6535" s="28" t="str">
        <f>IF(TRIM(PROPER('Base de datos cruda'!M6535))="High","Alto",IF(TRIM(PROPER('Base de datos cruda'!M6535))="Medium","Medio","Bajo"))</f>
        <v>Bajo</v>
      </c>
      <c r="N6535" s="29">
        <v>32.99</v>
      </c>
      <c r="O6535" s="32">
        <f t="shared" si="1"/>
        <v>32.99</v>
      </c>
      <c r="P6535" s="33">
        <f t="shared" si="2"/>
        <v>16.78</v>
      </c>
      <c r="Q6535" s="34">
        <f t="shared" si="3"/>
        <v>0.4853875476</v>
      </c>
      <c r="R6535" s="35" t="str">
        <f t="shared" si="4"/>
        <v>Bajo</v>
      </c>
      <c r="S6535" s="35" t="str">
        <f>IF(O6535="","",IF(O6535&gt;AVERAGE('Base de datos limpia'!$O$2:$O$8001),"Alto","Normal"))
</f>
        <v>Normal</v>
      </c>
      <c r="T6535" s="35" t="str">
        <f t="shared" si="5"/>
        <v>Gamer moderado</v>
      </c>
      <c r="U6535" s="35"/>
    </row>
    <row r="6536">
      <c r="A6536" s="28">
        <v>6535.0</v>
      </c>
      <c r="B6536" s="28">
        <v>20.0</v>
      </c>
      <c r="C6536" s="28" t="str">
        <f>TRIM(PROPER('Base de datos cruda'!C6536))</f>
        <v>Female</v>
      </c>
      <c r="D6536" s="28">
        <v>6.78</v>
      </c>
      <c r="E6536" s="28">
        <v>1.53</v>
      </c>
      <c r="F6536" s="28">
        <v>5.3</v>
      </c>
      <c r="G6536" s="28">
        <v>82.56</v>
      </c>
      <c r="H6536" s="28" t="str">
        <f>TRIM(PROPER('Base de datos cruda'!H6536))</f>
        <v>Rpg</v>
      </c>
      <c r="I6536" s="28">
        <v>1.01</v>
      </c>
      <c r="J6536" s="28">
        <v>9.16</v>
      </c>
      <c r="K6536" s="28">
        <v>243.84</v>
      </c>
      <c r="L6536" s="28">
        <f>IF('Base de datos cruda'!L6536&lt;0,,'Base de datos cruda'!L6536)</f>
        <v>11.06</v>
      </c>
      <c r="M6536" s="28" t="str">
        <f>IF(TRIM(PROPER('Base de datos cruda'!M6536))="High","Alto",IF(TRIM(PROPER('Base de datos cruda'!M6536))="Medium","Medio","Bajo"))</f>
        <v>Bajo</v>
      </c>
      <c r="N6536" s="29">
        <v>24.84</v>
      </c>
      <c r="O6536" s="32">
        <f t="shared" si="1"/>
        <v>24.84</v>
      </c>
      <c r="P6536" s="33">
        <f t="shared" si="2"/>
        <v>15.94</v>
      </c>
      <c r="Q6536" s="34">
        <f t="shared" si="3"/>
        <v>0.2256637168</v>
      </c>
      <c r="R6536" s="35" t="str">
        <f t="shared" si="4"/>
        <v>Bajo</v>
      </c>
      <c r="S6536" s="35" t="str">
        <f>IF(O6536="","",IF(O6536&gt;AVERAGE('Base de datos limpia'!$O$2:$O$8001),"Alto","Normal"))
</f>
        <v>Normal</v>
      </c>
      <c r="T6536" s="35" t="str">
        <f t="shared" si="5"/>
        <v>Gamer casual</v>
      </c>
      <c r="U6536" s="35"/>
    </row>
    <row r="6537">
      <c r="A6537" s="28">
        <v>6536.0</v>
      </c>
      <c r="B6537" s="28">
        <v>21.0</v>
      </c>
      <c r="C6537" s="28" t="str">
        <f>TRIM(PROPER('Base de datos cruda'!C6537))</f>
        <v>Female</v>
      </c>
      <c r="D6537" s="28">
        <v>0.21</v>
      </c>
      <c r="E6537" s="28">
        <v>3.32</v>
      </c>
      <c r="F6537" s="28">
        <v>8.67</v>
      </c>
      <c r="G6537" s="28">
        <v>60.9</v>
      </c>
      <c r="H6537" s="28" t="str">
        <f>TRIM(PROPER('Base de datos cruda'!H6537))</f>
        <v>Casual</v>
      </c>
      <c r="I6537" s="28">
        <v>3.76</v>
      </c>
      <c r="J6537" s="28">
        <v>3.57</v>
      </c>
      <c r="K6537" s="28">
        <v>326.24</v>
      </c>
      <c r="L6537" s="28">
        <f>IF('Base de datos cruda'!L6537&lt;0,,'Base de datos cruda'!L6537)</f>
        <v>2.63</v>
      </c>
      <c r="M6537" s="28" t="str">
        <f>IF(TRIM(PROPER('Base de datos cruda'!M6537))="High","Alto",IF(TRIM(PROPER('Base de datos cruda'!M6537))="Medium","Medio","Bajo"))</f>
        <v>Medio</v>
      </c>
      <c r="N6537" s="29">
        <v>80.58</v>
      </c>
      <c r="O6537" s="32">
        <f t="shared" si="1"/>
        <v>80.58</v>
      </c>
      <c r="P6537" s="33">
        <f t="shared" si="2"/>
        <v>3.78</v>
      </c>
      <c r="Q6537" s="34">
        <f t="shared" si="3"/>
        <v>15.80952381</v>
      </c>
      <c r="R6537" s="35" t="str">
        <f t="shared" si="4"/>
        <v>Alto</v>
      </c>
      <c r="S6537" s="35" t="str">
        <f>IF(O6537="","",IF(O6537&gt;AVERAGE('Base de datos limpia'!$O$2:$O$8001),"Alto","Normal"))
</f>
        <v>Alto</v>
      </c>
      <c r="T6537" s="35" t="str">
        <f t="shared" si="5"/>
        <v>Gamer moderado</v>
      </c>
      <c r="U6537" s="35"/>
    </row>
    <row r="6538">
      <c r="A6538" s="28">
        <v>6537.0</v>
      </c>
      <c r="B6538" s="28">
        <v>20.0</v>
      </c>
      <c r="C6538" s="28" t="str">
        <f>TRIM(PROPER('Base de datos cruda'!C6538))</f>
        <v>Female</v>
      </c>
      <c r="D6538" s="28">
        <v>7.58</v>
      </c>
      <c r="E6538" s="28">
        <v>5.41</v>
      </c>
      <c r="F6538" s="28">
        <v>6.61</v>
      </c>
      <c r="G6538" s="28">
        <v>76.48</v>
      </c>
      <c r="H6538" s="28" t="str">
        <f>TRIM(PROPER('Base de datos cruda'!H6538))</f>
        <v>Fps</v>
      </c>
      <c r="I6538" s="28">
        <v>3.83</v>
      </c>
      <c r="J6538" s="28">
        <v>12.81</v>
      </c>
      <c r="K6538" s="28">
        <v>217.96</v>
      </c>
      <c r="L6538" s="28">
        <f>IF('Base de datos cruda'!L6538&lt;0,,'Base de datos cruda'!L6538)</f>
        <v>19.48</v>
      </c>
      <c r="M6538" s="28" t="str">
        <f>IF(TRIM(PROPER('Base de datos cruda'!M6538))="High","Alto",IF(TRIM(PROPER('Base de datos cruda'!M6538))="Medium","Medio","Bajo"))</f>
        <v>Bajo</v>
      </c>
      <c r="N6538" s="29">
        <v>43.86</v>
      </c>
      <c r="O6538" s="32">
        <f t="shared" si="1"/>
        <v>43.86</v>
      </c>
      <c r="P6538" s="33">
        <f t="shared" si="2"/>
        <v>20.39</v>
      </c>
      <c r="Q6538" s="34">
        <f t="shared" si="3"/>
        <v>0.7137203166</v>
      </c>
      <c r="R6538" s="35" t="str">
        <f t="shared" si="4"/>
        <v>Bajo</v>
      </c>
      <c r="S6538" s="35" t="str">
        <f>IF(O6538="","",IF(O6538&gt;AVERAGE('Base de datos limpia'!$O$2:$O$8001),"Alto","Normal"))
</f>
        <v>Normal</v>
      </c>
      <c r="T6538" s="35" t="str">
        <f t="shared" si="5"/>
        <v>Gamer moderado</v>
      </c>
      <c r="U6538" s="35"/>
    </row>
    <row r="6539">
      <c r="A6539" s="28">
        <v>6538.0</v>
      </c>
      <c r="B6539" s="28">
        <v>24.0</v>
      </c>
      <c r="C6539" s="28" t="str">
        <f>TRIM(PROPER('Base de datos cruda'!C6539))</f>
        <v>Female</v>
      </c>
      <c r="D6539" s="28">
        <v>5.77</v>
      </c>
      <c r="E6539" s="28">
        <v>9.52</v>
      </c>
      <c r="F6539" s="28">
        <v>4.87</v>
      </c>
      <c r="G6539" s="28">
        <v>91.31</v>
      </c>
      <c r="H6539" s="28" t="str">
        <f>TRIM(PROPER('Base de datos cruda'!H6539))</f>
        <v>Rpg</v>
      </c>
      <c r="I6539" s="28">
        <v>4.75</v>
      </c>
      <c r="J6539" s="28">
        <v>10.76</v>
      </c>
      <c r="K6539" s="28">
        <v>238.7</v>
      </c>
      <c r="L6539" s="28">
        <f>IF('Base de datos cruda'!L6539&lt;0,,'Base de datos cruda'!L6539)</f>
        <v>13.63</v>
      </c>
      <c r="M6539" s="28" t="str">
        <f>IF(TRIM(PROPER('Base de datos cruda'!M6539))="High","Alto",IF(TRIM(PROPER('Base de datos cruda'!M6539))="Medium","Medio","Bajo"))</f>
        <v>Alto</v>
      </c>
      <c r="N6539" s="29">
        <v>88.4422191386312</v>
      </c>
      <c r="O6539" s="32">
        <f t="shared" si="1"/>
        <v>88.44221914</v>
      </c>
      <c r="P6539" s="33">
        <f t="shared" si="2"/>
        <v>16.53</v>
      </c>
      <c r="Q6539" s="34">
        <f t="shared" si="3"/>
        <v>1.649913345</v>
      </c>
      <c r="R6539" s="35" t="str">
        <f t="shared" si="4"/>
        <v>Alto</v>
      </c>
      <c r="S6539" s="35" t="str">
        <f>IF(O6539="","",IF(O6539&gt;AVERAGE('Base de datos limpia'!$O$2:$O$8001),"Alto","Normal"))
</f>
        <v>Alto</v>
      </c>
      <c r="T6539" s="35" t="str">
        <f t="shared" si="5"/>
        <v>Gamer intensivo</v>
      </c>
      <c r="U6539" s="35"/>
    </row>
    <row r="6540">
      <c r="A6540" s="28">
        <v>6539.0</v>
      </c>
      <c r="B6540" s="28">
        <v>16.0</v>
      </c>
      <c r="C6540" s="28" t="str">
        <f>TRIM(PROPER('Base de datos cruda'!C6540))</f>
        <v>Male</v>
      </c>
      <c r="D6540" s="28">
        <v>0.66</v>
      </c>
      <c r="E6540" s="28">
        <v>4.5</v>
      </c>
      <c r="F6540" s="28">
        <v>5.36</v>
      </c>
      <c r="G6540" s="28">
        <v>78.84</v>
      </c>
      <c r="H6540" s="28" t="str">
        <f>TRIM(PROPER('Base de datos cruda'!H6540))</f>
        <v>Fps</v>
      </c>
      <c r="I6540" s="28">
        <v>4.46</v>
      </c>
      <c r="J6540" s="28">
        <v>2.41</v>
      </c>
      <c r="K6540" s="28">
        <v>324.61</v>
      </c>
      <c r="L6540" s="28">
        <f>IF('Base de datos cruda'!L6540&lt;0,,'Base de datos cruda'!L6540)</f>
        <v>3.23</v>
      </c>
      <c r="M6540" s="28" t="str">
        <f>IF(TRIM(PROPER('Base de datos cruda'!M6540))="High","Alto",IF(TRIM(PROPER('Base de datos cruda'!M6540))="Medium","Medio","Bajo"))</f>
        <v>Medio</v>
      </c>
      <c r="N6540" s="29">
        <v>68.78</v>
      </c>
      <c r="O6540" s="32">
        <f t="shared" si="1"/>
        <v>68.78</v>
      </c>
      <c r="P6540" s="33">
        <f t="shared" si="2"/>
        <v>3.07</v>
      </c>
      <c r="Q6540" s="34">
        <f t="shared" si="3"/>
        <v>6.818181818</v>
      </c>
      <c r="R6540" s="35" t="str">
        <f t="shared" si="4"/>
        <v>Medio</v>
      </c>
      <c r="S6540" s="35" t="str">
        <f>IF(O6540="","",IF(O6540&gt;AVERAGE('Base de datos limpia'!$O$2:$O$8001),"Alto","Normal"))
</f>
        <v>Alto</v>
      </c>
      <c r="T6540" s="35" t="str">
        <f t="shared" si="5"/>
        <v>Gamer moderado</v>
      </c>
      <c r="U6540" s="35"/>
    </row>
    <row r="6541">
      <c r="A6541" s="28">
        <v>6540.0</v>
      </c>
      <c r="B6541" s="28">
        <v>18.0</v>
      </c>
      <c r="C6541" s="28" t="str">
        <f>TRIM(PROPER('Base de datos cruda'!C6541))</f>
        <v>Male</v>
      </c>
      <c r="D6541" s="28">
        <v>5.37</v>
      </c>
      <c r="E6541" s="28">
        <v>6.76</v>
      </c>
      <c r="F6541" s="28">
        <v>4.41</v>
      </c>
      <c r="G6541" s="28">
        <v>95.01</v>
      </c>
      <c r="H6541" s="28" t="str">
        <f>TRIM(PROPER('Base de datos cruda'!H6541))</f>
        <v>Fps</v>
      </c>
      <c r="I6541" s="28">
        <v>0.48</v>
      </c>
      <c r="J6541" s="28">
        <v>8.68</v>
      </c>
      <c r="K6541" s="28">
        <v>256.6</v>
      </c>
      <c r="L6541" s="28">
        <f>IF('Base de datos cruda'!L6541&lt;0,,'Base de datos cruda'!L6541)</f>
        <v>13.46</v>
      </c>
      <c r="M6541" s="28" t="str">
        <f>IF(TRIM(PROPER('Base de datos cruda'!M6541))="High","Alto",IF(TRIM(PROPER('Base de datos cruda'!M6541))="Medium","Medio","Bajo"))</f>
        <v>Bajo</v>
      </c>
      <c r="N6541" s="29">
        <v>60.93</v>
      </c>
      <c r="O6541" s="32">
        <f t="shared" si="1"/>
        <v>60.93</v>
      </c>
      <c r="P6541" s="33">
        <f t="shared" si="2"/>
        <v>14.05</v>
      </c>
      <c r="Q6541" s="34">
        <f t="shared" si="3"/>
        <v>1.258845438</v>
      </c>
      <c r="R6541" s="35" t="str">
        <f t="shared" si="4"/>
        <v>Medio</v>
      </c>
      <c r="S6541" s="35" t="str">
        <f>IF(O6541="","",IF(O6541&gt;AVERAGE('Base de datos limpia'!$O$2:$O$8001),"Alto","Normal"))
</f>
        <v>Normal</v>
      </c>
      <c r="T6541" s="35" t="str">
        <f t="shared" si="5"/>
        <v>Gamer intensivo</v>
      </c>
      <c r="U6541" s="35"/>
    </row>
    <row r="6542">
      <c r="A6542" s="28">
        <v>6541.0</v>
      </c>
      <c r="B6542" s="28">
        <v>17.0</v>
      </c>
      <c r="C6542" s="28" t="str">
        <f>TRIM(PROPER('Base de datos cruda'!C6542))</f>
        <v>Male</v>
      </c>
      <c r="D6542" s="28">
        <v>5.18</v>
      </c>
      <c r="E6542" s="28">
        <v>4.85</v>
      </c>
      <c r="F6542" s="28">
        <v>4.14</v>
      </c>
      <c r="G6542" s="28">
        <v>85.79</v>
      </c>
      <c r="H6542" s="28" t="str">
        <f>TRIM(PROPER('Base de datos cruda'!H6542))</f>
        <v>Rpg</v>
      </c>
      <c r="I6542" s="28">
        <v>2.27</v>
      </c>
      <c r="J6542" s="28">
        <v>7.7</v>
      </c>
      <c r="K6542" s="28">
        <v>269.93</v>
      </c>
      <c r="L6542" s="28">
        <f>IF('Base de datos cruda'!L6542&lt;0,,'Base de datos cruda'!L6542)</f>
        <v>7.58</v>
      </c>
      <c r="M6542" s="28" t="str">
        <f>IF(TRIM(PROPER('Base de datos cruda'!M6542))="High","Alto",IF(TRIM(PROPER('Base de datos cruda'!M6542))="Medium","Medio","Bajo"))</f>
        <v>Bajo</v>
      </c>
      <c r="N6542" s="29">
        <v>49.39</v>
      </c>
      <c r="O6542" s="32">
        <f t="shared" si="1"/>
        <v>49.39</v>
      </c>
      <c r="P6542" s="33">
        <f t="shared" si="2"/>
        <v>12.88</v>
      </c>
      <c r="Q6542" s="34">
        <f t="shared" si="3"/>
        <v>0.9362934363</v>
      </c>
      <c r="R6542" s="35" t="str">
        <f t="shared" si="4"/>
        <v>Bajo</v>
      </c>
      <c r="S6542" s="35" t="str">
        <f>IF(O6542="","",IF(O6542&gt;AVERAGE('Base de datos limpia'!$O$2:$O$8001),"Alto","Normal"))
</f>
        <v>Normal</v>
      </c>
      <c r="T6542" s="35" t="str">
        <f t="shared" si="5"/>
        <v>Gamer moderado</v>
      </c>
      <c r="U6542" s="35"/>
    </row>
    <row r="6543">
      <c r="A6543" s="28">
        <v>6542.0</v>
      </c>
      <c r="B6543" s="28">
        <v>18.0</v>
      </c>
      <c r="C6543" s="28" t="str">
        <f>TRIM(PROPER('Base de datos cruda'!C6543))</f>
        <v>Female</v>
      </c>
      <c r="D6543" s="28">
        <v>1.75</v>
      </c>
      <c r="E6543" s="28">
        <v>1.42</v>
      </c>
      <c r="F6543" s="28">
        <v>6.63</v>
      </c>
      <c r="G6543" s="28">
        <v>90.64</v>
      </c>
      <c r="H6543" s="28" t="str">
        <f>TRIM(PROPER('Base de datos cruda'!H6543))</f>
        <v>Fps</v>
      </c>
      <c r="I6543" s="28">
        <v>3.51</v>
      </c>
      <c r="J6543" s="28">
        <v>4.76</v>
      </c>
      <c r="K6543" s="28">
        <v>292.01</v>
      </c>
      <c r="L6543" s="28">
        <f>IF('Base de datos cruda'!L6543&lt;0,,'Base de datos cruda'!L6543)</f>
        <v>7.51</v>
      </c>
      <c r="M6543" s="28" t="str">
        <f>IF(TRIM(PROPER('Base de datos cruda'!M6543))="High","Alto",IF(TRIM(PROPER('Base de datos cruda'!M6543))="Medium","Medio","Bajo"))</f>
        <v>Medio</v>
      </c>
      <c r="N6543" s="29">
        <v>56.4</v>
      </c>
      <c r="O6543" s="32">
        <f t="shared" si="1"/>
        <v>56.4</v>
      </c>
      <c r="P6543" s="33">
        <f t="shared" si="2"/>
        <v>6.51</v>
      </c>
      <c r="Q6543" s="34">
        <f t="shared" si="3"/>
        <v>0.8114285714</v>
      </c>
      <c r="R6543" s="35" t="str">
        <f t="shared" si="4"/>
        <v>Medio</v>
      </c>
      <c r="S6543" s="35" t="str">
        <f>IF(O6543="","",IF(O6543&gt;AVERAGE('Base de datos limpia'!$O$2:$O$8001),"Alto","Normal"))
</f>
        <v>Normal</v>
      </c>
      <c r="T6543" s="35" t="str">
        <f t="shared" si="5"/>
        <v>Gamer casual</v>
      </c>
      <c r="U6543" s="35"/>
    </row>
    <row r="6544">
      <c r="A6544" s="28">
        <v>6543.0</v>
      </c>
      <c r="B6544" s="28">
        <v>24.0</v>
      </c>
      <c r="C6544" s="28" t="str">
        <f>TRIM(PROPER('Base de datos cruda'!C6544))</f>
        <v>Female</v>
      </c>
      <c r="D6544" s="28">
        <v>6.07</v>
      </c>
      <c r="E6544" s="28">
        <v>5.53</v>
      </c>
      <c r="F6544" s="28">
        <v>5.69</v>
      </c>
      <c r="G6544" s="28">
        <v>92.18</v>
      </c>
      <c r="H6544" s="28" t="str">
        <f>TRIM(PROPER('Base de datos cruda'!H6544))</f>
        <v>Fps</v>
      </c>
      <c r="I6544" s="28">
        <v>4.87</v>
      </c>
      <c r="J6544" s="28">
        <v>9.77</v>
      </c>
      <c r="K6544" s="28">
        <v>236.6</v>
      </c>
      <c r="L6544" s="28">
        <f>IF('Base de datos cruda'!L6544&lt;0,,'Base de datos cruda'!L6544)</f>
        <v>12.87</v>
      </c>
      <c r="M6544" s="28" t="str">
        <f>IF(TRIM(PROPER('Base de datos cruda'!M6544))="High","Alto",IF(TRIM(PROPER('Base de datos cruda'!M6544))="Medium","Medio","Bajo"))</f>
        <v>Bajo</v>
      </c>
      <c r="N6544" s="29">
        <v>59.3</v>
      </c>
      <c r="O6544" s="32">
        <f t="shared" si="1"/>
        <v>59.3</v>
      </c>
      <c r="P6544" s="33">
        <f t="shared" si="2"/>
        <v>15.84</v>
      </c>
      <c r="Q6544" s="34">
        <f t="shared" si="3"/>
        <v>0.9110378913</v>
      </c>
      <c r="R6544" s="35" t="str">
        <f t="shared" si="4"/>
        <v>Medio</v>
      </c>
      <c r="S6544" s="35" t="str">
        <f>IF(O6544="","",IF(O6544&gt;AVERAGE('Base de datos limpia'!$O$2:$O$8001),"Alto","Normal"))
</f>
        <v>Normal</v>
      </c>
      <c r="T6544" s="35" t="str">
        <f t="shared" si="5"/>
        <v>Gamer moderado</v>
      </c>
      <c r="U6544" s="35"/>
    </row>
    <row r="6545">
      <c r="A6545" s="28">
        <v>6544.0</v>
      </c>
      <c r="B6545" s="28">
        <v>24.0</v>
      </c>
      <c r="C6545" s="28" t="str">
        <f>TRIM(PROPER('Base de datos cruda'!C6545))</f>
        <v>Other</v>
      </c>
      <c r="D6545" s="28">
        <v>0.7</v>
      </c>
      <c r="E6545" s="28">
        <v>1.59</v>
      </c>
      <c r="F6545" s="28">
        <v>8.82</v>
      </c>
      <c r="G6545" s="28">
        <v>87.58</v>
      </c>
      <c r="H6545" s="28" t="str">
        <f>TRIM(PROPER('Base de datos cruda'!H6545))</f>
        <v>Rpg</v>
      </c>
      <c r="I6545" s="28">
        <v>0.43</v>
      </c>
      <c r="J6545" s="28">
        <v>4.2</v>
      </c>
      <c r="K6545" s="28">
        <v>298.89</v>
      </c>
      <c r="L6545" s="28">
        <f>IF('Base de datos cruda'!L6545&lt;0,,'Base de datos cruda'!L6545)</f>
        <v>1.7</v>
      </c>
      <c r="M6545" s="28" t="str">
        <f>IF(TRIM(PROPER('Base de datos cruda'!M6545))="High","Alto",IF(TRIM(PROPER('Base de datos cruda'!M6545))="Medium","Medio","Bajo"))</f>
        <v>Medio</v>
      </c>
      <c r="N6545" s="29">
        <v>69.25</v>
      </c>
      <c r="O6545" s="32">
        <f t="shared" si="1"/>
        <v>69.25</v>
      </c>
      <c r="P6545" s="33">
        <f t="shared" si="2"/>
        <v>4.9</v>
      </c>
      <c r="Q6545" s="34">
        <f t="shared" si="3"/>
        <v>2.271428571</v>
      </c>
      <c r="R6545" s="35" t="str">
        <f t="shared" si="4"/>
        <v>Medio</v>
      </c>
      <c r="S6545" s="35" t="str">
        <f>IF(O6545="","",IF(O6545&gt;AVERAGE('Base de datos limpia'!$O$2:$O$8001),"Alto","Normal"))
</f>
        <v>Alto</v>
      </c>
      <c r="T6545" s="35" t="str">
        <f t="shared" si="5"/>
        <v>Gamer casual</v>
      </c>
      <c r="U6545" s="35"/>
    </row>
    <row r="6546">
      <c r="A6546" s="28">
        <v>6545.0</v>
      </c>
      <c r="B6546" s="28">
        <v>17.0</v>
      </c>
      <c r="C6546" s="28" t="str">
        <f>TRIM(PROPER('Base de datos cruda'!C6546))</f>
        <v>Male</v>
      </c>
      <c r="D6546" s="28">
        <v>3.92</v>
      </c>
      <c r="E6546" s="28">
        <v>8.95</v>
      </c>
      <c r="F6546" s="28">
        <v>4.86</v>
      </c>
      <c r="G6546" s="28">
        <v>89.98</v>
      </c>
      <c r="H6546" s="28" t="str">
        <f>TRIM(PROPER('Base de datos cruda'!H6546))</f>
        <v>Rpg</v>
      </c>
      <c r="I6546" s="28">
        <v>1.84</v>
      </c>
      <c r="J6546" s="28">
        <v>5.63</v>
      </c>
      <c r="K6546" s="28">
        <v>280.97</v>
      </c>
      <c r="L6546" s="28">
        <f>IF('Base de datos cruda'!L6546&lt;0,,'Base de datos cruda'!L6546)</f>
        <v>7.31</v>
      </c>
      <c r="M6546" s="28" t="str">
        <f>IF(TRIM(PROPER('Base de datos cruda'!M6546))="High","Alto",IF(TRIM(PROPER('Base de datos cruda'!M6546))="Medium","Medio","Bajo"))</f>
        <v>Alto</v>
      </c>
      <c r="N6546" s="29">
        <v>85.58</v>
      </c>
      <c r="O6546" s="32">
        <f t="shared" si="1"/>
        <v>85.58</v>
      </c>
      <c r="P6546" s="33">
        <f t="shared" si="2"/>
        <v>9.55</v>
      </c>
      <c r="Q6546" s="34">
        <f t="shared" si="3"/>
        <v>2.283163265</v>
      </c>
      <c r="R6546" s="35" t="str">
        <f t="shared" si="4"/>
        <v>Alto</v>
      </c>
      <c r="S6546" s="35" t="str">
        <f>IF(O6546="","",IF(O6546&gt;AVERAGE('Base de datos limpia'!$O$2:$O$8001),"Alto","Normal"))
</f>
        <v>Alto</v>
      </c>
      <c r="T6546" s="35" t="str">
        <f t="shared" si="5"/>
        <v>Gamer intensivo</v>
      </c>
      <c r="U6546" s="35"/>
    </row>
    <row r="6547">
      <c r="A6547" s="28">
        <v>6546.0</v>
      </c>
      <c r="B6547" s="28">
        <v>18.0</v>
      </c>
      <c r="C6547" s="28" t="str">
        <f>TRIM(PROPER('Base de datos cruda'!C6547))</f>
        <v>Male</v>
      </c>
      <c r="D6547" s="28">
        <v>0.08</v>
      </c>
      <c r="E6547" s="28">
        <v>7.78</v>
      </c>
      <c r="F6547" s="28">
        <v>7.97</v>
      </c>
      <c r="G6547" s="28">
        <v>87.81</v>
      </c>
      <c r="H6547" s="28" t="str">
        <f>TRIM(PROPER('Base de datos cruda'!H6547))</f>
        <v>Rpg</v>
      </c>
      <c r="I6547" s="28">
        <v>2.46</v>
      </c>
      <c r="J6547" s="28">
        <v>1.69</v>
      </c>
      <c r="K6547" s="28">
        <v>330.36</v>
      </c>
      <c r="L6547" s="28">
        <f>IF('Base de datos cruda'!L6547&lt;0,,'Base de datos cruda'!L6547)</f>
        <v>3.43</v>
      </c>
      <c r="M6547" s="28" t="str">
        <f>IF(TRIM(PROPER('Base de datos cruda'!M6547))="High","Alto",IF(TRIM(PROPER('Base de datos cruda'!M6547))="Medium","Medio","Bajo"))</f>
        <v>Medio</v>
      </c>
      <c r="N6547" s="29">
        <v>97.27</v>
      </c>
      <c r="O6547" s="32">
        <f t="shared" si="1"/>
        <v>97.27</v>
      </c>
      <c r="P6547" s="33">
        <f t="shared" si="2"/>
        <v>1.77</v>
      </c>
      <c r="Q6547" s="34">
        <f t="shared" si="3"/>
        <v>97.25</v>
      </c>
      <c r="R6547" s="35" t="str">
        <f t="shared" si="4"/>
        <v>Alto</v>
      </c>
      <c r="S6547" s="35" t="str">
        <f>IF(O6547="","",IF(O6547&gt;AVERAGE('Base de datos limpia'!$O$2:$O$8001),"Alto","Normal"))
</f>
        <v>Alto</v>
      </c>
      <c r="T6547" s="35" t="str">
        <f t="shared" si="5"/>
        <v>Gamer intensivo</v>
      </c>
      <c r="U6547" s="35"/>
    </row>
    <row r="6548">
      <c r="A6548" s="28">
        <v>6547.0</v>
      </c>
      <c r="B6548" s="28">
        <v>19.0</v>
      </c>
      <c r="C6548" s="28" t="str">
        <f>TRIM(PROPER('Base de datos cruda'!C6548))</f>
        <v>Male</v>
      </c>
      <c r="D6548" s="28">
        <v>7.75</v>
      </c>
      <c r="E6548" s="28">
        <v>4.41</v>
      </c>
      <c r="F6548" s="28">
        <v>5.58</v>
      </c>
      <c r="G6548" s="28">
        <v>82.02</v>
      </c>
      <c r="H6548" s="28" t="str">
        <f>TRIM(PROPER('Base de datos cruda'!H6548))</f>
        <v>Casual</v>
      </c>
      <c r="I6548" s="28">
        <v>2.07</v>
      </c>
      <c r="J6548" s="28">
        <v>9.4</v>
      </c>
      <c r="K6548" s="28">
        <v>232.42</v>
      </c>
      <c r="L6548" s="28">
        <f>IF('Base de datos cruda'!L6548&lt;0,,'Base de datos cruda'!L6548)</f>
        <v>19.27</v>
      </c>
      <c r="M6548" s="28" t="str">
        <f>IF(TRIM(PROPER('Base de datos cruda'!M6548))="High","Alto",IF(TRIM(PROPER('Base de datos cruda'!M6548))="Medium","Medio","Bajo"))</f>
        <v>Bajo</v>
      </c>
      <c r="N6548" s="29">
        <v>28.42</v>
      </c>
      <c r="O6548" s="32">
        <f t="shared" si="1"/>
        <v>28.42</v>
      </c>
      <c r="P6548" s="33">
        <f t="shared" si="2"/>
        <v>17.15</v>
      </c>
      <c r="Q6548" s="34">
        <f t="shared" si="3"/>
        <v>0.5690322581</v>
      </c>
      <c r="R6548" s="35" t="str">
        <f t="shared" si="4"/>
        <v>Bajo</v>
      </c>
      <c r="S6548" s="35" t="str">
        <f>IF(O6548="","",IF(O6548&gt;AVERAGE('Base de datos limpia'!$O$2:$O$8001),"Alto","Normal"))
</f>
        <v>Normal</v>
      </c>
      <c r="T6548" s="35" t="str">
        <f t="shared" si="5"/>
        <v>Gamer moderado</v>
      </c>
      <c r="U6548" s="35"/>
    </row>
    <row r="6549">
      <c r="A6549" s="28">
        <v>6548.0</v>
      </c>
      <c r="B6549" s="28">
        <v>24.0</v>
      </c>
      <c r="C6549" s="28" t="str">
        <f>TRIM(PROPER('Base de datos cruda'!C6549))</f>
        <v>Male</v>
      </c>
      <c r="D6549" s="28">
        <v>6.01</v>
      </c>
      <c r="E6549" s="28">
        <v>6.76</v>
      </c>
      <c r="F6549" s="28">
        <v>5.12</v>
      </c>
      <c r="G6549" s="28">
        <v>82.66</v>
      </c>
      <c r="H6549" s="28" t="str">
        <f>TRIM(PROPER('Base de datos cruda'!H6549))</f>
        <v>Rpg</v>
      </c>
      <c r="I6549" s="28">
        <v>2.28</v>
      </c>
      <c r="J6549" s="28">
        <v>11.22</v>
      </c>
      <c r="K6549" s="28">
        <v>243.05</v>
      </c>
      <c r="L6549" s="28">
        <f>IF('Base de datos cruda'!L6549&lt;0,,'Base de datos cruda'!L6549)</f>
        <v>15.57</v>
      </c>
      <c r="M6549" s="28" t="str">
        <f>IF(TRIM(PROPER('Base de datos cruda'!M6549))="High","Alto",IF(TRIM(PROPER('Base de datos cruda'!M6549))="Medium","Medio","Bajo"))</f>
        <v>Bajo</v>
      </c>
      <c r="N6549" s="29">
        <v>60.68</v>
      </c>
      <c r="O6549" s="32">
        <f t="shared" si="1"/>
        <v>60.68</v>
      </c>
      <c r="P6549" s="33">
        <f t="shared" si="2"/>
        <v>17.23</v>
      </c>
      <c r="Q6549" s="34">
        <f t="shared" si="3"/>
        <v>1.124792013</v>
      </c>
      <c r="R6549" s="35" t="str">
        <f t="shared" si="4"/>
        <v>Medio</v>
      </c>
      <c r="S6549" s="35" t="str">
        <f>IF(O6549="","",IF(O6549&gt;AVERAGE('Base de datos limpia'!$O$2:$O$8001),"Alto","Normal"))
</f>
        <v>Normal</v>
      </c>
      <c r="T6549" s="35" t="str">
        <f t="shared" si="5"/>
        <v>Gamer intensivo</v>
      </c>
      <c r="U6549" s="35"/>
    </row>
    <row r="6550">
      <c r="A6550" s="28">
        <v>6549.0</v>
      </c>
      <c r="B6550" s="28">
        <v>18.0</v>
      </c>
      <c r="C6550" s="28" t="str">
        <f>TRIM(PROPER('Base de datos cruda'!C6550))</f>
        <v>Female</v>
      </c>
      <c r="D6550" s="28">
        <v>1.27</v>
      </c>
      <c r="E6550" s="28">
        <v>2.01</v>
      </c>
      <c r="F6550" s="28">
        <v>8.85</v>
      </c>
      <c r="G6550" s="28">
        <v>67.6</v>
      </c>
      <c r="H6550" s="28" t="str">
        <f>TRIM(PROPER('Base de datos cruda'!H6550))</f>
        <v>Rpg</v>
      </c>
      <c r="I6550" s="28">
        <v>1.85</v>
      </c>
      <c r="J6550" s="28">
        <v>2.37</v>
      </c>
      <c r="K6550" s="28">
        <v>311.13</v>
      </c>
      <c r="L6550" s="28">
        <f>IF('Base de datos cruda'!L6550&lt;0,,'Base de datos cruda'!L6550)</f>
        <v>2.13</v>
      </c>
      <c r="M6550" s="28" t="str">
        <f>IF(TRIM(PROPER('Base de datos cruda'!M6550))="High","Alto",IF(TRIM(PROPER('Base de datos cruda'!M6550))="Medium","Medio","Bajo"))</f>
        <v>Medio</v>
      </c>
      <c r="N6550" s="29">
        <v>71.98</v>
      </c>
      <c r="O6550" s="32">
        <f t="shared" si="1"/>
        <v>71.98</v>
      </c>
      <c r="P6550" s="33">
        <f t="shared" si="2"/>
        <v>3.64</v>
      </c>
      <c r="Q6550" s="34">
        <f t="shared" si="3"/>
        <v>1.582677165</v>
      </c>
      <c r="R6550" s="35" t="str">
        <f t="shared" si="4"/>
        <v>Alto</v>
      </c>
      <c r="S6550" s="35" t="str">
        <f>IF(O6550="","",IF(O6550&gt;AVERAGE('Base de datos limpia'!$O$2:$O$8001),"Alto","Normal"))
</f>
        <v>Alto</v>
      </c>
      <c r="T6550" s="35" t="str">
        <f t="shared" si="5"/>
        <v>Gamer casual</v>
      </c>
      <c r="U6550" s="35"/>
    </row>
    <row r="6551">
      <c r="A6551" s="28">
        <v>6550.0</v>
      </c>
      <c r="B6551" s="28">
        <v>22.0</v>
      </c>
      <c r="C6551" s="28" t="str">
        <f>TRIM(PROPER('Base de datos cruda'!C6551))</f>
        <v>Male</v>
      </c>
      <c r="D6551" s="28">
        <v>2.73</v>
      </c>
      <c r="E6551" s="28">
        <v>7.32</v>
      </c>
      <c r="F6551" s="28">
        <v>8.01</v>
      </c>
      <c r="G6551" s="28">
        <v>93.1</v>
      </c>
      <c r="H6551" s="28" t="str">
        <f>TRIM(PROPER('Base de datos cruda'!H6551))</f>
        <v>Fps</v>
      </c>
      <c r="I6551" s="28">
        <v>4.85</v>
      </c>
      <c r="J6551" s="28">
        <v>4.74</v>
      </c>
      <c r="K6551" s="28">
        <v>293.34</v>
      </c>
      <c r="L6551" s="28">
        <f>IF('Base de datos cruda'!L6551&lt;0,,'Base de datos cruda'!L6551)</f>
        <v>12.28</v>
      </c>
      <c r="M6551" s="28" t="str">
        <f>IF(TRIM(PROPER('Base de datos cruda'!M6551))="High","Alto",IF(TRIM(PROPER('Base de datos cruda'!M6551))="Medium","Medio","Bajo"))</f>
        <v>Medio</v>
      </c>
      <c r="N6551" s="29">
        <v>99.02</v>
      </c>
      <c r="O6551" s="32">
        <f t="shared" si="1"/>
        <v>99.02</v>
      </c>
      <c r="P6551" s="33">
        <f t="shared" si="2"/>
        <v>7.47</v>
      </c>
      <c r="Q6551" s="34">
        <f t="shared" si="3"/>
        <v>2.681318681</v>
      </c>
      <c r="R6551" s="35" t="str">
        <f t="shared" si="4"/>
        <v>Alto</v>
      </c>
      <c r="S6551" s="35" t="str">
        <f>IF(O6551="","",IF(O6551&gt;AVERAGE('Base de datos limpia'!$O$2:$O$8001),"Alto","Normal"))
</f>
        <v>Alto</v>
      </c>
      <c r="T6551" s="35" t="str">
        <f t="shared" si="5"/>
        <v>Gamer intensivo</v>
      </c>
      <c r="U6551" s="35"/>
    </row>
    <row r="6552">
      <c r="A6552" s="28">
        <v>6551.0</v>
      </c>
      <c r="B6552" s="28">
        <v>18.0</v>
      </c>
      <c r="C6552" s="28" t="str">
        <f>TRIM(PROPER('Base de datos cruda'!C6552))</f>
        <v>Female</v>
      </c>
      <c r="D6552" s="28">
        <v>1.28</v>
      </c>
      <c r="E6552" s="28">
        <v>8.4</v>
      </c>
      <c r="F6552" s="28">
        <v>7.15</v>
      </c>
      <c r="G6552" s="28">
        <v>72.49</v>
      </c>
      <c r="H6552" s="28" t="str">
        <f>TRIM(PROPER('Base de datos cruda'!H6552))</f>
        <v>Rpg</v>
      </c>
      <c r="I6552" s="28">
        <v>4.02</v>
      </c>
      <c r="J6552" s="28">
        <v>7.06</v>
      </c>
      <c r="K6552" s="28">
        <v>284.39</v>
      </c>
      <c r="L6552" s="28">
        <f>IF('Base de datos cruda'!L6552&lt;0,,'Base de datos cruda'!L6552)</f>
        <v>5.41</v>
      </c>
      <c r="M6552" s="28" t="str">
        <f>IF(TRIM(PROPER('Base de datos cruda'!M6552))="High","Alto",IF(TRIM(PROPER('Base de datos cruda'!M6552))="Medium","Medio","Bajo"))</f>
        <v>Medio</v>
      </c>
      <c r="N6552" s="29">
        <v>107.356586423266</v>
      </c>
      <c r="O6552" s="33" t="str">
        <f t="shared" si="1"/>
        <v/>
      </c>
      <c r="P6552" s="33">
        <f t="shared" si="2"/>
        <v>8.34</v>
      </c>
      <c r="Q6552" s="34">
        <f t="shared" si="3"/>
        <v>6.5625</v>
      </c>
      <c r="R6552" s="35" t="str">
        <f t="shared" si="4"/>
        <v>Alto</v>
      </c>
      <c r="S6552" s="35" t="str">
        <f>IF(O6552="","",IF(O6552&gt;AVERAGE('Base de datos limpia'!$O$2:$O$8001),"Alto","Normal"))
</f>
        <v/>
      </c>
      <c r="T6552" s="35" t="str">
        <f t="shared" si="5"/>
        <v>Gamer intensivo</v>
      </c>
      <c r="U6552" s="35"/>
    </row>
    <row r="6553">
      <c r="A6553" s="28">
        <v>6552.0</v>
      </c>
      <c r="B6553" s="28">
        <v>22.0</v>
      </c>
      <c r="C6553" s="28" t="str">
        <f>TRIM(PROPER('Base de datos cruda'!C6553))</f>
        <v>Female</v>
      </c>
      <c r="D6553" s="28">
        <v>6.13</v>
      </c>
      <c r="E6553" s="28">
        <v>8.4</v>
      </c>
      <c r="F6553" s="28">
        <v>7.49</v>
      </c>
      <c r="G6553" s="28">
        <v>81.43</v>
      </c>
      <c r="H6553" s="28" t="str">
        <f>TRIM(PROPER('Base de datos cruda'!H6553))</f>
        <v>Fps</v>
      </c>
      <c r="I6553" s="28">
        <v>3.68</v>
      </c>
      <c r="J6553" s="28">
        <v>7.46</v>
      </c>
      <c r="K6553" s="28">
        <v>242.94</v>
      </c>
      <c r="L6553" s="28">
        <f>IF('Base de datos cruda'!L6553&lt;0,,'Base de datos cruda'!L6553)</f>
        <v>11.62</v>
      </c>
      <c r="M6553" s="28" t="str">
        <f>IF(TRIM(PROPER('Base de datos cruda'!M6553))="High","Alto",IF(TRIM(PROPER('Base de datos cruda'!M6553))="Medium","Medio","Bajo"))</f>
        <v>Bajo</v>
      </c>
      <c r="N6553" s="29">
        <v>81.0068805465784</v>
      </c>
      <c r="O6553" s="32">
        <f t="shared" si="1"/>
        <v>81.00688055</v>
      </c>
      <c r="P6553" s="33">
        <f t="shared" si="2"/>
        <v>13.59</v>
      </c>
      <c r="Q6553" s="34">
        <f t="shared" si="3"/>
        <v>1.370309951</v>
      </c>
      <c r="R6553" s="35" t="str">
        <f t="shared" si="4"/>
        <v>Alto</v>
      </c>
      <c r="S6553" s="35" t="str">
        <f>IF(O6553="","",IF(O6553&gt;AVERAGE('Base de datos limpia'!$O$2:$O$8001),"Alto","Normal"))
</f>
        <v>Alto</v>
      </c>
      <c r="T6553" s="35" t="str">
        <f t="shared" si="5"/>
        <v>Gamer intensivo</v>
      </c>
      <c r="U6553" s="35"/>
    </row>
    <row r="6554">
      <c r="A6554" s="28">
        <v>6553.0</v>
      </c>
      <c r="B6554" s="28">
        <v>22.0</v>
      </c>
      <c r="C6554" s="28" t="str">
        <f>TRIM(PROPER('Base de datos cruda'!C6554))</f>
        <v>Male</v>
      </c>
      <c r="D6554" s="28">
        <v>0.47</v>
      </c>
      <c r="E6554" s="28">
        <v>3.56</v>
      </c>
      <c r="F6554" s="28">
        <v>8.96</v>
      </c>
      <c r="G6554" s="28">
        <v>69.98</v>
      </c>
      <c r="H6554" s="28" t="str">
        <f>TRIM(PROPER('Base de datos cruda'!H6554))</f>
        <v>Rpg</v>
      </c>
      <c r="I6554" s="28">
        <v>2.05</v>
      </c>
      <c r="J6554" s="28">
        <v>1.65</v>
      </c>
      <c r="K6554" s="28">
        <v>317.15</v>
      </c>
      <c r="L6554" s="28">
        <f>IF('Base de datos cruda'!L6554&lt;0,,'Base de datos cruda'!L6554)</f>
        <v>3.58</v>
      </c>
      <c r="M6554" s="28" t="str">
        <f>IF(TRIM(PROPER('Base de datos cruda'!M6554))="High","Alto",IF(TRIM(PROPER('Base de datos cruda'!M6554))="Medium","Medio","Bajo"))</f>
        <v>Medio</v>
      </c>
      <c r="N6554" s="29">
        <v>77.03</v>
      </c>
      <c r="O6554" s="32">
        <f t="shared" si="1"/>
        <v>77.03</v>
      </c>
      <c r="P6554" s="33">
        <f t="shared" si="2"/>
        <v>2.12</v>
      </c>
      <c r="Q6554" s="34">
        <f t="shared" si="3"/>
        <v>7.574468085</v>
      </c>
      <c r="R6554" s="35" t="str">
        <f t="shared" si="4"/>
        <v>Alto</v>
      </c>
      <c r="S6554" s="35" t="str">
        <f>IF(O6554="","",IF(O6554&gt;AVERAGE('Base de datos limpia'!$O$2:$O$8001),"Alto","Normal"))
</f>
        <v>Alto</v>
      </c>
      <c r="T6554" s="35" t="str">
        <f t="shared" si="5"/>
        <v>Gamer moderado</v>
      </c>
      <c r="U6554" s="35"/>
    </row>
    <row r="6555">
      <c r="A6555" s="28">
        <v>6554.0</v>
      </c>
      <c r="B6555" s="28">
        <v>24.0</v>
      </c>
      <c r="C6555" s="28" t="str">
        <f>TRIM(PROPER('Base de datos cruda'!C6555))</f>
        <v>Female</v>
      </c>
      <c r="D6555" s="28">
        <v>6.72</v>
      </c>
      <c r="E6555" s="28">
        <v>3.37</v>
      </c>
      <c r="F6555" s="28">
        <v>6.97</v>
      </c>
      <c r="G6555" s="28">
        <v>87.83</v>
      </c>
      <c r="H6555" s="28" t="str">
        <f>TRIM(PROPER('Base de datos cruda'!H6555))</f>
        <v>Fps</v>
      </c>
      <c r="I6555" s="28">
        <v>4.41</v>
      </c>
      <c r="J6555" s="28">
        <v>9.66</v>
      </c>
      <c r="K6555" s="28">
        <v>250.44</v>
      </c>
      <c r="L6555" s="28">
        <f>IF('Base de datos cruda'!L6555&lt;0,,'Base de datos cruda'!L6555)</f>
        <v>14.67</v>
      </c>
      <c r="M6555" s="28" t="str">
        <f>IF(TRIM(PROPER('Base de datos cruda'!M6555))="High","Alto",IF(TRIM(PROPER('Base de datos cruda'!M6555))="Medium","Medio","Bajo"))</f>
        <v>Bajo</v>
      </c>
      <c r="N6555" s="29">
        <v>49.5518056627149</v>
      </c>
      <c r="O6555" s="32">
        <f t="shared" si="1"/>
        <v>49.55180566</v>
      </c>
      <c r="P6555" s="33">
        <f t="shared" si="2"/>
        <v>16.38</v>
      </c>
      <c r="Q6555" s="34">
        <f t="shared" si="3"/>
        <v>0.5014880952</v>
      </c>
      <c r="R6555" s="35" t="str">
        <f t="shared" si="4"/>
        <v>Bajo</v>
      </c>
      <c r="S6555" s="35" t="str">
        <f>IF(O6555="","",IF(O6555&gt;AVERAGE('Base de datos limpia'!$O$2:$O$8001),"Alto","Normal"))
</f>
        <v>Normal</v>
      </c>
      <c r="T6555" s="35" t="str">
        <f t="shared" si="5"/>
        <v>Gamer moderado</v>
      </c>
      <c r="U6555" s="35"/>
    </row>
    <row r="6556">
      <c r="A6556" s="28">
        <v>6555.0</v>
      </c>
      <c r="B6556" s="28">
        <v>17.0</v>
      </c>
      <c r="C6556" s="28" t="str">
        <f>TRIM(PROPER('Base de datos cruda'!C6556))</f>
        <v>Male</v>
      </c>
      <c r="D6556" s="28">
        <v>7.54</v>
      </c>
      <c r="E6556" s="28">
        <v>5.69</v>
      </c>
      <c r="F6556" s="28">
        <v>4.51</v>
      </c>
      <c r="G6556" s="28">
        <v>99.01</v>
      </c>
      <c r="H6556" s="28" t="str">
        <f>TRIM(PROPER('Base de datos cruda'!H6556))</f>
        <v>Fps</v>
      </c>
      <c r="I6556" s="28">
        <v>0.47</v>
      </c>
      <c r="J6556" s="28">
        <v>9.3</v>
      </c>
      <c r="K6556" s="28">
        <v>228.67</v>
      </c>
      <c r="L6556" s="28">
        <f>IF('Base de datos cruda'!L6556&lt;0,,'Base de datos cruda'!L6556)</f>
        <v>20.14</v>
      </c>
      <c r="M6556" s="28" t="str">
        <f>IF(TRIM(PROPER('Base de datos cruda'!M6556))="High","Alto",IF(TRIM(PROPER('Base de datos cruda'!M6556))="Medium","Medio","Bajo"))</f>
        <v>Bajo</v>
      </c>
      <c r="N6556" s="29">
        <v>41.78</v>
      </c>
      <c r="O6556" s="32">
        <f t="shared" si="1"/>
        <v>41.78</v>
      </c>
      <c r="P6556" s="33">
        <f t="shared" si="2"/>
        <v>16.84</v>
      </c>
      <c r="Q6556" s="34">
        <f t="shared" si="3"/>
        <v>0.7546419098</v>
      </c>
      <c r="R6556" s="35" t="str">
        <f t="shared" si="4"/>
        <v>Bajo</v>
      </c>
      <c r="S6556" s="35" t="str">
        <f>IF(O6556="","",IF(O6556&gt;AVERAGE('Base de datos limpia'!$O$2:$O$8001),"Alto","Normal"))
</f>
        <v>Normal</v>
      </c>
      <c r="T6556" s="35" t="str">
        <f t="shared" si="5"/>
        <v>Gamer moderado</v>
      </c>
      <c r="U6556" s="35"/>
    </row>
    <row r="6557">
      <c r="A6557" s="28">
        <v>6556.0</v>
      </c>
      <c r="B6557" s="28">
        <v>21.0</v>
      </c>
      <c r="C6557" s="28" t="str">
        <f>TRIM(PROPER('Base de datos cruda'!C6557))</f>
        <v>Male</v>
      </c>
      <c r="D6557" s="28">
        <v>5.41</v>
      </c>
      <c r="E6557" s="28">
        <v>9.71</v>
      </c>
      <c r="F6557" s="28">
        <v>4.32</v>
      </c>
      <c r="G6557" s="28">
        <v>92.08</v>
      </c>
      <c r="H6557" s="28" t="str">
        <f>TRIM(PROPER('Base de datos cruda'!H6557))</f>
        <v>Rpg</v>
      </c>
      <c r="I6557" s="28">
        <v>0.72</v>
      </c>
      <c r="J6557" s="28">
        <v>9.24</v>
      </c>
      <c r="K6557" s="28">
        <v>256.57</v>
      </c>
      <c r="L6557" s="28">
        <f>IF('Base de datos cruda'!L6557&lt;0,,'Base de datos cruda'!L6557)</f>
        <v>11.04</v>
      </c>
      <c r="M6557" s="28" t="str">
        <f>IF(TRIM(PROPER('Base de datos cruda'!M6557))="High","Alto",IF(TRIM(PROPER('Base de datos cruda'!M6557))="Medium","Medio","Bajo"))</f>
        <v>Alto</v>
      </c>
      <c r="N6557" s="29">
        <v>90.9994730032169</v>
      </c>
      <c r="O6557" s="32">
        <f t="shared" si="1"/>
        <v>90.999473</v>
      </c>
      <c r="P6557" s="33">
        <f t="shared" si="2"/>
        <v>14.65</v>
      </c>
      <c r="Q6557" s="34">
        <f t="shared" si="3"/>
        <v>1.794824399</v>
      </c>
      <c r="R6557" s="35" t="str">
        <f t="shared" si="4"/>
        <v>Alto</v>
      </c>
      <c r="S6557" s="35" t="str">
        <f>IF(O6557="","",IF(O6557&gt;AVERAGE('Base de datos limpia'!$O$2:$O$8001),"Alto","Normal"))
</f>
        <v>Alto</v>
      </c>
      <c r="T6557" s="35" t="str">
        <f t="shared" si="5"/>
        <v>Gamer intensivo</v>
      </c>
      <c r="U6557" s="35"/>
    </row>
    <row r="6558">
      <c r="A6558" s="28">
        <v>6557.0</v>
      </c>
      <c r="B6558" s="28">
        <v>24.0</v>
      </c>
      <c r="C6558" s="28" t="str">
        <f>TRIM(PROPER('Base de datos cruda'!C6558))</f>
        <v>Female</v>
      </c>
      <c r="D6558" s="28">
        <v>1.7</v>
      </c>
      <c r="E6558" s="28">
        <v>9.28</v>
      </c>
      <c r="F6558" s="28">
        <v>7.33</v>
      </c>
      <c r="G6558" s="28">
        <v>84.76</v>
      </c>
      <c r="H6558" s="28" t="str">
        <f>TRIM(PROPER('Base de datos cruda'!H6558))</f>
        <v>Rpg</v>
      </c>
      <c r="I6558" s="28">
        <v>4.77</v>
      </c>
      <c r="J6558" s="28">
        <v>4.39</v>
      </c>
      <c r="K6558" s="28">
        <v>298.93</v>
      </c>
      <c r="L6558" s="28">
        <f>IF('Base de datos cruda'!L6558&lt;0,,'Base de datos cruda'!L6558)</f>
        <v>4.38</v>
      </c>
      <c r="M6558" s="28" t="str">
        <f>IF(TRIM(PROPER('Base de datos cruda'!M6558))="High","Alto",IF(TRIM(PROPER('Base de datos cruda'!M6558))="Medium","Medio","Bajo"))</f>
        <v>Medio</v>
      </c>
      <c r="N6558" s="29">
        <v>98.19</v>
      </c>
      <c r="O6558" s="32">
        <f t="shared" si="1"/>
        <v>98.19</v>
      </c>
      <c r="P6558" s="33">
        <f t="shared" si="2"/>
        <v>6.09</v>
      </c>
      <c r="Q6558" s="34">
        <f t="shared" si="3"/>
        <v>5.458823529</v>
      </c>
      <c r="R6558" s="35" t="str">
        <f t="shared" si="4"/>
        <v>Alto</v>
      </c>
      <c r="S6558" s="35" t="str">
        <f>IF(O6558="","",IF(O6558&gt;AVERAGE('Base de datos limpia'!$O$2:$O$8001),"Alto","Normal"))
</f>
        <v>Alto</v>
      </c>
      <c r="T6558" s="35" t="str">
        <f t="shared" si="5"/>
        <v>Gamer intensivo</v>
      </c>
      <c r="U6558" s="35"/>
    </row>
    <row r="6559">
      <c r="A6559" s="28">
        <v>6558.0</v>
      </c>
      <c r="B6559" s="28">
        <v>17.0</v>
      </c>
      <c r="C6559" s="28" t="str">
        <f>TRIM(PROPER('Base de datos cruda'!C6559))</f>
        <v>Female</v>
      </c>
      <c r="D6559" s="28">
        <v>2.88</v>
      </c>
      <c r="E6559" s="28">
        <v>4.24</v>
      </c>
      <c r="F6559" s="28">
        <v>7.29</v>
      </c>
      <c r="G6559" s="28">
        <v>82.7</v>
      </c>
      <c r="H6559" s="28" t="str">
        <f>TRIM(PROPER('Base de datos cruda'!H6559))</f>
        <v>Fps</v>
      </c>
      <c r="I6559" s="28">
        <v>2.83</v>
      </c>
      <c r="J6559" s="28">
        <v>4.92</v>
      </c>
      <c r="K6559" s="28">
        <v>288.09</v>
      </c>
      <c r="L6559" s="28">
        <f>IF('Base de datos cruda'!L6559&lt;0,,'Base de datos cruda'!L6559)</f>
        <v>9.85</v>
      </c>
      <c r="M6559" s="28" t="str">
        <f>IF(TRIM(PROPER('Base de datos cruda'!M6559))="High","Alto",IF(TRIM(PROPER('Base de datos cruda'!M6559))="Medium","Medio","Bajo"))</f>
        <v>Medio</v>
      </c>
      <c r="N6559" s="29">
        <v>70.49</v>
      </c>
      <c r="O6559" s="32">
        <f t="shared" si="1"/>
        <v>70.49</v>
      </c>
      <c r="P6559" s="33">
        <f t="shared" si="2"/>
        <v>7.8</v>
      </c>
      <c r="Q6559" s="34">
        <f t="shared" si="3"/>
        <v>1.472222222</v>
      </c>
      <c r="R6559" s="35" t="str">
        <f t="shared" si="4"/>
        <v>Alto</v>
      </c>
      <c r="S6559" s="35" t="str">
        <f>IF(O6559="","",IF(O6559&gt;AVERAGE('Base de datos limpia'!$O$2:$O$8001),"Alto","Normal"))
</f>
        <v>Alto</v>
      </c>
      <c r="T6559" s="35" t="str">
        <f t="shared" si="5"/>
        <v>Gamer moderado</v>
      </c>
      <c r="U6559" s="35"/>
    </row>
    <row r="6560">
      <c r="A6560" s="28">
        <v>6559.0</v>
      </c>
      <c r="B6560" s="28">
        <v>17.0</v>
      </c>
      <c r="C6560" s="28" t="str">
        <f>TRIM(PROPER('Base de datos cruda'!C6560))</f>
        <v>Male</v>
      </c>
      <c r="D6560" s="28">
        <v>3.82</v>
      </c>
      <c r="E6560" s="28">
        <v>8.02</v>
      </c>
      <c r="F6560" s="28">
        <v>7.74</v>
      </c>
      <c r="G6560" s="28">
        <v>79.59</v>
      </c>
      <c r="H6560" s="28" t="str">
        <f>TRIM(PROPER('Base de datos cruda'!H6560))</f>
        <v>Rpg</v>
      </c>
      <c r="I6560" s="28">
        <v>0.8</v>
      </c>
      <c r="J6560" s="28">
        <v>9.81</v>
      </c>
      <c r="K6560" s="28">
        <v>260.47</v>
      </c>
      <c r="L6560" s="28">
        <f>IF('Base de datos cruda'!L6560&lt;0,,'Base de datos cruda'!L6560)</f>
        <v>11.61</v>
      </c>
      <c r="M6560" s="28" t="str">
        <f>IF(TRIM(PROPER('Base de datos cruda'!M6560))="High","Alto",IF(TRIM(PROPER('Base de datos cruda'!M6560))="Medium","Medio","Bajo"))</f>
        <v>Medio</v>
      </c>
      <c r="N6560" s="29">
        <v>79.63</v>
      </c>
      <c r="O6560" s="32">
        <f t="shared" si="1"/>
        <v>79.63</v>
      </c>
      <c r="P6560" s="33">
        <f t="shared" si="2"/>
        <v>13.63</v>
      </c>
      <c r="Q6560" s="34">
        <f t="shared" si="3"/>
        <v>2.09947644</v>
      </c>
      <c r="R6560" s="35" t="str">
        <f t="shared" si="4"/>
        <v>Alto</v>
      </c>
      <c r="S6560" s="35" t="str">
        <f>IF(O6560="","",IF(O6560&gt;AVERAGE('Base de datos limpia'!$O$2:$O$8001),"Alto","Normal"))
</f>
        <v>Alto</v>
      </c>
      <c r="T6560" s="35" t="str">
        <f t="shared" si="5"/>
        <v>Gamer intensivo</v>
      </c>
      <c r="U6560" s="35"/>
    </row>
    <row r="6561">
      <c r="A6561" s="28">
        <v>6560.0</v>
      </c>
      <c r="B6561" s="28">
        <v>20.0</v>
      </c>
      <c r="C6561" s="28" t="str">
        <f>TRIM(PROPER('Base de datos cruda'!C6561))</f>
        <v>Male</v>
      </c>
      <c r="D6561" s="28">
        <v>4.84</v>
      </c>
      <c r="E6561" s="28">
        <v>9.29</v>
      </c>
      <c r="F6561" s="28">
        <v>4.54</v>
      </c>
      <c r="G6561" s="28">
        <v>68.2</v>
      </c>
      <c r="H6561" s="28" t="str">
        <f>TRIM(PROPER('Base de datos cruda'!H6561))</f>
        <v>Rpg</v>
      </c>
      <c r="I6561" s="28">
        <v>4.75</v>
      </c>
      <c r="J6561" s="28">
        <v>7.55</v>
      </c>
      <c r="K6561" s="28">
        <v>255.87</v>
      </c>
      <c r="L6561" s="28">
        <f>IF('Base de datos cruda'!L6561&lt;0,,'Base de datos cruda'!L6561)</f>
        <v>10.44</v>
      </c>
      <c r="M6561" s="28" t="str">
        <f>IF(TRIM(PROPER('Base de datos cruda'!M6561))="High","Alto",IF(TRIM(PROPER('Base de datos cruda'!M6561))="Medium","Medio","Bajo"))</f>
        <v>Alto</v>
      </c>
      <c r="N6561" s="29">
        <v>76.51</v>
      </c>
      <c r="O6561" s="32">
        <f t="shared" si="1"/>
        <v>76.51</v>
      </c>
      <c r="P6561" s="33">
        <f t="shared" si="2"/>
        <v>12.39</v>
      </c>
      <c r="Q6561" s="34">
        <f t="shared" si="3"/>
        <v>1.919421488</v>
      </c>
      <c r="R6561" s="35" t="str">
        <f t="shared" si="4"/>
        <v>Alto</v>
      </c>
      <c r="S6561" s="35" t="str">
        <f>IF(O6561="","",IF(O6561&gt;AVERAGE('Base de datos limpia'!$O$2:$O$8001),"Alto","Normal"))
</f>
        <v>Alto</v>
      </c>
      <c r="T6561" s="35" t="str">
        <f t="shared" si="5"/>
        <v>Gamer intensivo</v>
      </c>
      <c r="U6561" s="35"/>
    </row>
    <row r="6562">
      <c r="A6562" s="28">
        <v>6561.0</v>
      </c>
      <c r="B6562" s="28">
        <v>23.0</v>
      </c>
      <c r="C6562" s="28" t="str">
        <f>TRIM(PROPER('Base de datos cruda'!C6562))</f>
        <v>Male</v>
      </c>
      <c r="D6562" s="28">
        <v>5.35</v>
      </c>
      <c r="E6562" s="28">
        <v>3.35</v>
      </c>
      <c r="F6562" s="28">
        <v>8.72</v>
      </c>
      <c r="G6562" s="28">
        <v>73.92</v>
      </c>
      <c r="H6562" s="28" t="str">
        <f>TRIM(PROPER('Base de datos cruda'!H6562))</f>
        <v>Casual</v>
      </c>
      <c r="I6562" s="28">
        <v>4.87</v>
      </c>
      <c r="J6562" s="28">
        <v>9.56</v>
      </c>
      <c r="K6562" s="28">
        <v>233.49</v>
      </c>
      <c r="L6562" s="28">
        <f>IF('Base de datos cruda'!L6562&lt;0,,'Base de datos cruda'!L6562)</f>
        <v>10.96</v>
      </c>
      <c r="M6562" s="28" t="str">
        <f>IF(TRIM(PROPER('Base de datos cruda'!M6562))="High","Alto",IF(TRIM(PROPER('Base de datos cruda'!M6562))="Medium","Medio","Bajo"))</f>
        <v>Bajo</v>
      </c>
      <c r="N6562" s="29">
        <v>56.57</v>
      </c>
      <c r="O6562" s="32">
        <f t="shared" si="1"/>
        <v>56.57</v>
      </c>
      <c r="P6562" s="33">
        <f t="shared" si="2"/>
        <v>14.91</v>
      </c>
      <c r="Q6562" s="34">
        <f t="shared" si="3"/>
        <v>0.6261682243</v>
      </c>
      <c r="R6562" s="35" t="str">
        <f t="shared" si="4"/>
        <v>Medio</v>
      </c>
      <c r="S6562" s="35" t="str">
        <f>IF(O6562="","",IF(O6562&gt;AVERAGE('Base de datos limpia'!$O$2:$O$8001),"Alto","Normal"))
</f>
        <v>Normal</v>
      </c>
      <c r="T6562" s="35" t="str">
        <f t="shared" si="5"/>
        <v>Gamer moderado</v>
      </c>
      <c r="U6562" s="35"/>
    </row>
    <row r="6563">
      <c r="A6563" s="28">
        <v>6562.0</v>
      </c>
      <c r="B6563" s="28">
        <v>24.0</v>
      </c>
      <c r="C6563" s="28" t="str">
        <f>TRIM(PROPER('Base de datos cruda'!C6563))</f>
        <v>Male</v>
      </c>
      <c r="D6563" s="28">
        <v>4.43</v>
      </c>
      <c r="E6563" s="28">
        <v>8.47</v>
      </c>
      <c r="F6563" s="28">
        <v>6.76</v>
      </c>
      <c r="G6563" s="28">
        <v>76.26</v>
      </c>
      <c r="H6563" s="28" t="str">
        <f>TRIM(PROPER('Base de datos cruda'!H6563))</f>
        <v>Fps</v>
      </c>
      <c r="I6563" s="28">
        <v>4.41</v>
      </c>
      <c r="J6563" s="28">
        <v>9.8</v>
      </c>
      <c r="K6563" s="28">
        <v>262.42</v>
      </c>
      <c r="L6563" s="28">
        <f>IF('Base de datos cruda'!L6563&lt;0,,'Base de datos cruda'!L6563)</f>
        <v>9.27</v>
      </c>
      <c r="M6563" s="28" t="str">
        <f>IF(TRIM(PROPER('Base de datos cruda'!M6563))="High","Alto",IF(TRIM(PROPER('Base de datos cruda'!M6563))="Medium","Medio","Bajo"))</f>
        <v>Medio</v>
      </c>
      <c r="N6563" s="29">
        <v>70.67</v>
      </c>
      <c r="O6563" s="32">
        <f t="shared" si="1"/>
        <v>70.67</v>
      </c>
      <c r="P6563" s="33">
        <f t="shared" si="2"/>
        <v>14.23</v>
      </c>
      <c r="Q6563" s="34">
        <f t="shared" si="3"/>
        <v>1.911963883</v>
      </c>
      <c r="R6563" s="35" t="str">
        <f t="shared" si="4"/>
        <v>Alto</v>
      </c>
      <c r="S6563" s="35" t="str">
        <f>IF(O6563="","",IF(O6563&gt;AVERAGE('Base de datos limpia'!$O$2:$O$8001),"Alto","Normal"))
</f>
        <v>Alto</v>
      </c>
      <c r="T6563" s="35" t="str">
        <f t="shared" si="5"/>
        <v>Gamer intensivo</v>
      </c>
      <c r="U6563" s="35"/>
    </row>
    <row r="6564">
      <c r="A6564" s="28">
        <v>6563.0</v>
      </c>
      <c r="B6564" s="28">
        <v>17.0</v>
      </c>
      <c r="C6564" s="28" t="str">
        <f>TRIM(PROPER('Base de datos cruda'!C6564))</f>
        <v>Other</v>
      </c>
      <c r="D6564" s="28">
        <v>2.81</v>
      </c>
      <c r="E6564" s="28">
        <v>3.41</v>
      </c>
      <c r="F6564" s="28">
        <v>7.25</v>
      </c>
      <c r="G6564" s="28">
        <v>97.78</v>
      </c>
      <c r="H6564" s="28" t="str">
        <f>TRIM(PROPER('Base de datos cruda'!H6564))</f>
        <v>Rpg</v>
      </c>
      <c r="I6564" s="28">
        <v>1.19</v>
      </c>
      <c r="J6564" s="28">
        <v>8.42</v>
      </c>
      <c r="K6564" s="28">
        <v>291.24</v>
      </c>
      <c r="L6564" s="28">
        <f>IF('Base de datos cruda'!L6564&lt;0,,'Base de datos cruda'!L6564)</f>
        <v>5.84</v>
      </c>
      <c r="M6564" s="28" t="str">
        <f>IF(TRIM(PROPER('Base de datos cruda'!M6564))="High","Alto",IF(TRIM(PROPER('Base de datos cruda'!M6564))="Medium","Medio","Bajo"))</f>
        <v>Medio</v>
      </c>
      <c r="N6564" s="29">
        <v>70.87</v>
      </c>
      <c r="O6564" s="32">
        <f t="shared" si="1"/>
        <v>70.87</v>
      </c>
      <c r="P6564" s="33">
        <f t="shared" si="2"/>
        <v>11.23</v>
      </c>
      <c r="Q6564" s="34">
        <f t="shared" si="3"/>
        <v>1.213523132</v>
      </c>
      <c r="R6564" s="35" t="str">
        <f t="shared" si="4"/>
        <v>Alto</v>
      </c>
      <c r="S6564" s="35" t="str">
        <f>IF(O6564="","",IF(O6564&gt;AVERAGE('Base de datos limpia'!$O$2:$O$8001),"Alto","Normal"))
</f>
        <v>Alto</v>
      </c>
      <c r="T6564" s="35" t="str">
        <f t="shared" si="5"/>
        <v>Gamer moderado</v>
      </c>
      <c r="U6564" s="35"/>
    </row>
    <row r="6565">
      <c r="A6565" s="28">
        <v>6564.0</v>
      </c>
      <c r="B6565" s="28">
        <v>20.0</v>
      </c>
      <c r="C6565" s="28" t="str">
        <f>TRIM(PROPER('Base de datos cruda'!C6565))</f>
        <v>Female</v>
      </c>
      <c r="D6565" s="28">
        <v>7.13</v>
      </c>
      <c r="E6565" s="28">
        <v>4.09</v>
      </c>
      <c r="F6565" s="28">
        <v>4.17</v>
      </c>
      <c r="G6565" s="28">
        <v>77.02</v>
      </c>
      <c r="H6565" s="28" t="str">
        <f>TRIM(PROPER('Base de datos cruda'!H6565))</f>
        <v>Fps</v>
      </c>
      <c r="I6565" s="28">
        <v>1.39</v>
      </c>
      <c r="J6565" s="28">
        <v>10.18</v>
      </c>
      <c r="K6565" s="28">
        <v>226.52</v>
      </c>
      <c r="L6565" s="28">
        <f>IF('Base de datos cruda'!L6565&lt;0,,'Base de datos cruda'!L6565)</f>
        <v>17.73</v>
      </c>
      <c r="M6565" s="28" t="str">
        <f>IF(TRIM(PROPER('Base de datos cruda'!M6565))="High","Alto",IF(TRIM(PROPER('Base de datos cruda'!M6565))="Medium","Medio","Bajo"))</f>
        <v>Bajo</v>
      </c>
      <c r="N6565" s="29">
        <v>27.62</v>
      </c>
      <c r="O6565" s="32">
        <f t="shared" si="1"/>
        <v>27.62</v>
      </c>
      <c r="P6565" s="33">
        <f t="shared" si="2"/>
        <v>17.31</v>
      </c>
      <c r="Q6565" s="34">
        <f t="shared" si="3"/>
        <v>0.5736325386</v>
      </c>
      <c r="R6565" s="35" t="str">
        <f t="shared" si="4"/>
        <v>Bajo</v>
      </c>
      <c r="S6565" s="35" t="str">
        <f>IF(O6565="","",IF(O6565&gt;AVERAGE('Base de datos limpia'!$O$2:$O$8001),"Alto","Normal"))
</f>
        <v>Normal</v>
      </c>
      <c r="T6565" s="35" t="str">
        <f t="shared" si="5"/>
        <v>Gamer moderado</v>
      </c>
      <c r="U6565" s="35"/>
    </row>
    <row r="6566">
      <c r="A6566" s="28">
        <v>6565.0</v>
      </c>
      <c r="B6566" s="28">
        <v>22.0</v>
      </c>
      <c r="C6566" s="28" t="str">
        <f>TRIM(PROPER('Base de datos cruda'!C6566))</f>
        <v>Male</v>
      </c>
      <c r="D6566" s="28">
        <v>0.65</v>
      </c>
      <c r="E6566" s="28">
        <v>2.79</v>
      </c>
      <c r="F6566" s="28">
        <v>8.8</v>
      </c>
      <c r="G6566" s="28">
        <v>83.45</v>
      </c>
      <c r="H6566" s="28" t="str">
        <f>TRIM(PROPER('Base de datos cruda'!H6566))</f>
        <v>Fps</v>
      </c>
      <c r="I6566" s="28">
        <v>2.03</v>
      </c>
      <c r="J6566" s="28">
        <v>6.53</v>
      </c>
      <c r="K6566" s="28">
        <v>309.68</v>
      </c>
      <c r="L6566" s="28">
        <f>IF('Base de datos cruda'!L6566&lt;0,,'Base de datos cruda'!L6566)</f>
        <v>5.81</v>
      </c>
      <c r="M6566" s="28" t="str">
        <f>IF(TRIM(PROPER('Base de datos cruda'!M6566))="High","Alto",IF(TRIM(PROPER('Base de datos cruda'!M6566))="Medium","Medio","Bajo"))</f>
        <v>Medio</v>
      </c>
      <c r="N6566" s="29">
        <v>77.81</v>
      </c>
      <c r="O6566" s="32">
        <f t="shared" si="1"/>
        <v>77.81</v>
      </c>
      <c r="P6566" s="33">
        <f t="shared" si="2"/>
        <v>7.18</v>
      </c>
      <c r="Q6566" s="34">
        <f t="shared" si="3"/>
        <v>4.292307692</v>
      </c>
      <c r="R6566" s="35" t="str">
        <f t="shared" si="4"/>
        <v>Alto</v>
      </c>
      <c r="S6566" s="35" t="str">
        <f>IF(O6566="","",IF(O6566&gt;AVERAGE('Base de datos limpia'!$O$2:$O$8001),"Alto","Normal"))
</f>
        <v>Alto</v>
      </c>
      <c r="T6566" s="35" t="str">
        <f t="shared" si="5"/>
        <v>Gamer casual</v>
      </c>
      <c r="U6566" s="35"/>
    </row>
    <row r="6567">
      <c r="A6567" s="28">
        <v>6566.0</v>
      </c>
      <c r="B6567" s="28">
        <v>21.0</v>
      </c>
      <c r="C6567" s="28" t="str">
        <f>TRIM(PROPER('Base de datos cruda'!C6567))</f>
        <v>Female</v>
      </c>
      <c r="D6567" s="28">
        <v>3.73</v>
      </c>
      <c r="E6567" s="28">
        <v>5.56</v>
      </c>
      <c r="F6567" s="28">
        <v>6.81</v>
      </c>
      <c r="G6567" s="28">
        <v>96.9</v>
      </c>
      <c r="H6567" s="28" t="str">
        <f>TRIM(PROPER('Base de datos cruda'!H6567))</f>
        <v>Rpg</v>
      </c>
      <c r="I6567" s="28">
        <v>2.9</v>
      </c>
      <c r="J6567" s="28">
        <v>8.35</v>
      </c>
      <c r="K6567" s="28">
        <v>279.15</v>
      </c>
      <c r="L6567" s="28">
        <f>IF('Base de datos cruda'!L6567&lt;0,,'Base de datos cruda'!L6567)</f>
        <v>10.81</v>
      </c>
      <c r="M6567" s="28" t="str">
        <f>IF(TRIM(PROPER('Base de datos cruda'!M6567))="High","Alto",IF(TRIM(PROPER('Base de datos cruda'!M6567))="Medium","Medio","Bajo"))</f>
        <v>Medio</v>
      </c>
      <c r="N6567" s="29">
        <v>69.1</v>
      </c>
      <c r="O6567" s="32">
        <f t="shared" si="1"/>
        <v>69.1</v>
      </c>
      <c r="P6567" s="33">
        <f t="shared" si="2"/>
        <v>12.08</v>
      </c>
      <c r="Q6567" s="34">
        <f t="shared" si="3"/>
        <v>1.490616622</v>
      </c>
      <c r="R6567" s="35" t="str">
        <f t="shared" si="4"/>
        <v>Medio</v>
      </c>
      <c r="S6567" s="35" t="str">
        <f>IF(O6567="","",IF(O6567&gt;AVERAGE('Base de datos limpia'!$O$2:$O$8001),"Alto","Normal"))
</f>
        <v>Alto</v>
      </c>
      <c r="T6567" s="35" t="str">
        <f t="shared" si="5"/>
        <v>Gamer moderado</v>
      </c>
      <c r="U6567" s="35"/>
    </row>
    <row r="6568">
      <c r="A6568" s="28">
        <v>6567.0</v>
      </c>
      <c r="B6568" s="28">
        <v>21.0</v>
      </c>
      <c r="C6568" s="28" t="str">
        <f>TRIM(PROPER('Base de datos cruda'!C6568))</f>
        <v>Male</v>
      </c>
      <c r="D6568" s="28">
        <v>6.2</v>
      </c>
      <c r="E6568" s="28">
        <v>8.59</v>
      </c>
      <c r="F6568" s="28">
        <v>6.82</v>
      </c>
      <c r="G6568" s="28">
        <v>80.74</v>
      </c>
      <c r="H6568" s="28" t="str">
        <f>TRIM(PROPER('Base de datos cruda'!H6568))</f>
        <v>Fps</v>
      </c>
      <c r="I6568" s="28">
        <v>4.96</v>
      </c>
      <c r="J6568" s="28">
        <v>10.12</v>
      </c>
      <c r="K6568" s="28">
        <v>272.83</v>
      </c>
      <c r="L6568" s="28">
        <f>IF('Base de datos cruda'!L6568&lt;0,,'Base de datos cruda'!L6568)</f>
        <v>12.15</v>
      </c>
      <c r="M6568" s="28" t="str">
        <f>IF(TRIM(PROPER('Base de datos cruda'!M6568))="High","Alto",IF(TRIM(PROPER('Base de datos cruda'!M6568))="Medium","Medio","Bajo"))</f>
        <v>Bajo</v>
      </c>
      <c r="N6568" s="29">
        <v>86.2284535059149</v>
      </c>
      <c r="O6568" s="32">
        <f t="shared" si="1"/>
        <v>86.22845351</v>
      </c>
      <c r="P6568" s="33">
        <f t="shared" si="2"/>
        <v>16.32</v>
      </c>
      <c r="Q6568" s="34">
        <f t="shared" si="3"/>
        <v>1.385483871</v>
      </c>
      <c r="R6568" s="35" t="str">
        <f t="shared" si="4"/>
        <v>Alto</v>
      </c>
      <c r="S6568" s="35" t="str">
        <f>IF(O6568="","",IF(O6568&gt;AVERAGE('Base de datos limpia'!$O$2:$O$8001),"Alto","Normal"))
</f>
        <v>Alto</v>
      </c>
      <c r="T6568" s="35" t="str">
        <f t="shared" si="5"/>
        <v>Gamer intensivo</v>
      </c>
      <c r="U6568" s="35"/>
    </row>
    <row r="6569">
      <c r="A6569" s="28">
        <v>6568.0</v>
      </c>
      <c r="B6569" s="28">
        <v>22.0</v>
      </c>
      <c r="C6569" s="28" t="str">
        <f>TRIM(PROPER('Base de datos cruda'!C6569))</f>
        <v>Male</v>
      </c>
      <c r="D6569" s="28">
        <v>0.49</v>
      </c>
      <c r="E6569" s="28">
        <v>5.75</v>
      </c>
      <c r="F6569" s="28">
        <v>8.72</v>
      </c>
      <c r="G6569" s="28">
        <v>70.06</v>
      </c>
      <c r="H6569" s="28" t="str">
        <f>TRIM(PROPER('Base de datos cruda'!H6569))</f>
        <v>Rpg</v>
      </c>
      <c r="I6569" s="28">
        <v>4.78</v>
      </c>
      <c r="J6569" s="28">
        <v>4.96</v>
      </c>
      <c r="K6569" s="28">
        <v>313.3</v>
      </c>
      <c r="L6569" s="28">
        <f>IF('Base de datos cruda'!L6569&lt;0,,'Base de datos cruda'!L6569)</f>
        <v>2.63</v>
      </c>
      <c r="M6569" s="28" t="str">
        <f>IF(TRIM(PROPER('Base de datos cruda'!M6569))="High","Alto",IF(TRIM(PROPER('Base de datos cruda'!M6569))="Medium","Medio","Bajo"))</f>
        <v>Medio</v>
      </c>
      <c r="N6569" s="29">
        <v>83.42</v>
      </c>
      <c r="O6569" s="32">
        <f t="shared" si="1"/>
        <v>83.42</v>
      </c>
      <c r="P6569" s="33">
        <f t="shared" si="2"/>
        <v>5.45</v>
      </c>
      <c r="Q6569" s="34">
        <f t="shared" si="3"/>
        <v>11.73469388</v>
      </c>
      <c r="R6569" s="35" t="str">
        <f t="shared" si="4"/>
        <v>Alto</v>
      </c>
      <c r="S6569" s="35" t="str">
        <f>IF(O6569="","",IF(O6569&gt;AVERAGE('Base de datos limpia'!$O$2:$O$8001),"Alto","Normal"))
</f>
        <v>Alto</v>
      </c>
      <c r="T6569" s="35" t="str">
        <f t="shared" si="5"/>
        <v>Gamer moderado</v>
      </c>
      <c r="U6569" s="35"/>
    </row>
    <row r="6570">
      <c r="A6570" s="28">
        <v>6569.0</v>
      </c>
      <c r="B6570" s="28">
        <v>18.0</v>
      </c>
      <c r="C6570" s="28" t="str">
        <f>TRIM(PROPER('Base de datos cruda'!C6570))</f>
        <v>Female</v>
      </c>
      <c r="D6570" s="28">
        <v>5.64</v>
      </c>
      <c r="E6570" s="28">
        <v>2.11</v>
      </c>
      <c r="F6570" s="28">
        <v>8.65</v>
      </c>
      <c r="G6570" s="28">
        <v>75.24</v>
      </c>
      <c r="H6570" s="28" t="str">
        <f>TRIM(PROPER('Base de datos cruda'!H6570))</f>
        <v>Casual</v>
      </c>
      <c r="I6570" s="28">
        <v>4.61</v>
      </c>
      <c r="J6570" s="28">
        <v>8.44</v>
      </c>
      <c r="K6570" s="28">
        <v>259.51</v>
      </c>
      <c r="L6570" s="28">
        <f>IF('Base de datos cruda'!L6570&lt;0,,'Base de datos cruda'!L6570)</f>
        <v>13.33</v>
      </c>
      <c r="M6570" s="28" t="str">
        <f>IF(TRIM(PROPER('Base de datos cruda'!M6570))="High","Alto",IF(TRIM(PROPER('Base de datos cruda'!M6570))="Medium","Medio","Bajo"))</f>
        <v>Bajo</v>
      </c>
      <c r="N6570" s="29">
        <v>46.49</v>
      </c>
      <c r="O6570" s="32">
        <f t="shared" si="1"/>
        <v>46.49</v>
      </c>
      <c r="P6570" s="33">
        <f t="shared" si="2"/>
        <v>14.08</v>
      </c>
      <c r="Q6570" s="34">
        <f t="shared" si="3"/>
        <v>0.3741134752</v>
      </c>
      <c r="R6570" s="35" t="str">
        <f t="shared" si="4"/>
        <v>Bajo</v>
      </c>
      <c r="S6570" s="35" t="str">
        <f>IF(O6570="","",IF(O6570&gt;AVERAGE('Base de datos limpia'!$O$2:$O$8001),"Alto","Normal"))
</f>
        <v>Normal</v>
      </c>
      <c r="T6570" s="35" t="str">
        <f t="shared" si="5"/>
        <v>Gamer casual</v>
      </c>
      <c r="U6570" s="35"/>
    </row>
    <row r="6571">
      <c r="A6571" s="28">
        <v>6570.0</v>
      </c>
      <c r="B6571" s="28">
        <v>18.0</v>
      </c>
      <c r="C6571" s="28" t="str">
        <f>TRIM(PROPER('Base de datos cruda'!C6571))</f>
        <v>Female</v>
      </c>
      <c r="D6571" s="28">
        <v>6.56</v>
      </c>
      <c r="E6571" s="28">
        <v>3.27</v>
      </c>
      <c r="F6571" s="28">
        <v>5.1</v>
      </c>
      <c r="G6571" s="28">
        <v>75.02</v>
      </c>
      <c r="H6571" s="28" t="str">
        <f>TRIM(PROPER('Base de datos cruda'!H6571))</f>
        <v>Rpg</v>
      </c>
      <c r="I6571" s="28">
        <v>0.45</v>
      </c>
      <c r="J6571" s="28">
        <v>9.68</v>
      </c>
      <c r="K6571" s="28">
        <v>239.41</v>
      </c>
      <c r="L6571" s="28">
        <f>IF('Base de datos cruda'!L6571&lt;0,,'Base de datos cruda'!L6571)</f>
        <v>17.2</v>
      </c>
      <c r="M6571" s="28" t="str">
        <f>IF(TRIM(PROPER('Base de datos cruda'!M6571))="High","Alto",IF(TRIM(PROPER('Base de datos cruda'!M6571))="Medium","Medio","Bajo"))</f>
        <v>Bajo</v>
      </c>
      <c r="N6571" s="29">
        <v>31.09</v>
      </c>
      <c r="O6571" s="32">
        <f t="shared" si="1"/>
        <v>31.09</v>
      </c>
      <c r="P6571" s="33">
        <f t="shared" si="2"/>
        <v>16.24</v>
      </c>
      <c r="Q6571" s="34">
        <f t="shared" si="3"/>
        <v>0.4984756098</v>
      </c>
      <c r="R6571" s="35" t="str">
        <f t="shared" si="4"/>
        <v>Bajo</v>
      </c>
      <c r="S6571" s="35" t="str">
        <f>IF(O6571="","",IF(O6571&gt;AVERAGE('Base de datos limpia'!$O$2:$O$8001),"Alto","Normal"))
</f>
        <v>Normal</v>
      </c>
      <c r="T6571" s="35" t="str">
        <f t="shared" si="5"/>
        <v>Gamer moderado</v>
      </c>
      <c r="U6571" s="35"/>
    </row>
    <row r="6572">
      <c r="A6572" s="28">
        <v>6571.0</v>
      </c>
      <c r="B6572" s="28">
        <v>24.0</v>
      </c>
      <c r="C6572" s="28" t="str">
        <f>TRIM(PROPER('Base de datos cruda'!C6572))</f>
        <v>Female</v>
      </c>
      <c r="D6572" s="28">
        <v>5.29</v>
      </c>
      <c r="E6572" s="28">
        <v>6.07</v>
      </c>
      <c r="F6572" s="28">
        <v>8.66</v>
      </c>
      <c r="G6572" s="28">
        <v>88.59</v>
      </c>
      <c r="H6572" s="28" t="str">
        <f>TRIM(PROPER('Base de datos cruda'!H6572))</f>
        <v>Casual</v>
      </c>
      <c r="I6572" s="28">
        <v>3.79</v>
      </c>
      <c r="J6572" s="28">
        <v>9.22</v>
      </c>
      <c r="K6572" s="28">
        <v>260.08</v>
      </c>
      <c r="L6572" s="28">
        <f>IF('Base de datos cruda'!L6572&lt;0,,'Base de datos cruda'!L6572)</f>
        <v>13.27</v>
      </c>
      <c r="M6572" s="28" t="str">
        <f>IF(TRIM(PROPER('Base de datos cruda'!M6572))="High","Alto",IF(TRIM(PROPER('Base de datos cruda'!M6572))="Medium","Medio","Bajo"))</f>
        <v>Bajo</v>
      </c>
      <c r="N6572" s="29">
        <v>71.65</v>
      </c>
      <c r="O6572" s="32">
        <f t="shared" si="1"/>
        <v>71.65</v>
      </c>
      <c r="P6572" s="33">
        <f t="shared" si="2"/>
        <v>14.51</v>
      </c>
      <c r="Q6572" s="34">
        <f t="shared" si="3"/>
        <v>1.147448015</v>
      </c>
      <c r="R6572" s="35" t="str">
        <f t="shared" si="4"/>
        <v>Alto</v>
      </c>
      <c r="S6572" s="35" t="str">
        <f>IF(O6572="","",IF(O6572&gt;AVERAGE('Base de datos limpia'!$O$2:$O$8001),"Alto","Normal"))
</f>
        <v>Alto</v>
      </c>
      <c r="T6572" s="35" t="str">
        <f t="shared" si="5"/>
        <v>Gamer intensivo</v>
      </c>
      <c r="U6572" s="35"/>
    </row>
    <row r="6573">
      <c r="A6573" s="28">
        <v>6572.0</v>
      </c>
      <c r="B6573" s="28">
        <v>23.0</v>
      </c>
      <c r="C6573" s="28" t="str">
        <f>TRIM(PROPER('Base de datos cruda'!C6573))</f>
        <v>Female</v>
      </c>
      <c r="D6573" s="28">
        <v>0.1</v>
      </c>
      <c r="E6573" s="28">
        <v>6.25</v>
      </c>
      <c r="F6573" s="28">
        <v>7.68</v>
      </c>
      <c r="G6573" s="28">
        <v>71.84</v>
      </c>
      <c r="H6573" s="28" t="str">
        <f>TRIM(PROPER('Base de datos cruda'!H6573))</f>
        <v>Rpg</v>
      </c>
      <c r="I6573" s="28">
        <v>4.38</v>
      </c>
      <c r="J6573" s="28">
        <v>2.73</v>
      </c>
      <c r="K6573" s="28">
        <v>318.52</v>
      </c>
      <c r="L6573" s="28">
        <f>IF('Base de datos cruda'!L6573&lt;0,,'Base de datos cruda'!L6573)</f>
        <v>1.78</v>
      </c>
      <c r="M6573" s="28" t="str">
        <f>IF(TRIM(PROPER('Base de datos cruda'!M6573))="High","Alto",IF(TRIM(PROPER('Base de datos cruda'!M6573))="Medium","Medio","Bajo"))</f>
        <v>Medio</v>
      </c>
      <c r="N6573" s="29">
        <v>91.83</v>
      </c>
      <c r="O6573" s="32">
        <f t="shared" si="1"/>
        <v>91.83</v>
      </c>
      <c r="P6573" s="33">
        <f t="shared" si="2"/>
        <v>2.83</v>
      </c>
      <c r="Q6573" s="34">
        <f t="shared" si="3"/>
        <v>62.5</v>
      </c>
      <c r="R6573" s="35" t="str">
        <f t="shared" si="4"/>
        <v>Alto</v>
      </c>
      <c r="S6573" s="35" t="str">
        <f>IF(O6573="","",IF(O6573&gt;AVERAGE('Base de datos limpia'!$O$2:$O$8001),"Alto","Normal"))
</f>
        <v>Alto</v>
      </c>
      <c r="T6573" s="35" t="str">
        <f t="shared" si="5"/>
        <v>Gamer intensivo</v>
      </c>
      <c r="U6573" s="35"/>
    </row>
    <row r="6574">
      <c r="A6574" s="28">
        <v>6573.0</v>
      </c>
      <c r="B6574" s="28">
        <v>20.0</v>
      </c>
      <c r="C6574" s="28" t="str">
        <f>TRIM(PROPER('Base de datos cruda'!C6574))</f>
        <v>Female</v>
      </c>
      <c r="D6574" s="28">
        <v>1.44</v>
      </c>
      <c r="E6574" s="28">
        <v>6.19</v>
      </c>
      <c r="F6574" s="28">
        <v>4.09</v>
      </c>
      <c r="G6574" s="28">
        <v>89.21</v>
      </c>
      <c r="H6574" s="28" t="str">
        <f>TRIM(PROPER('Base de datos cruda'!H6574))</f>
        <v>Casual</v>
      </c>
      <c r="I6574" s="28">
        <v>1.67</v>
      </c>
      <c r="J6574" s="28">
        <v>6.28</v>
      </c>
      <c r="K6574" s="28">
        <v>298.5</v>
      </c>
      <c r="L6574" s="28">
        <f>IF('Base de datos cruda'!L6574&lt;0,,'Base de datos cruda'!L6574)</f>
        <v>3.44</v>
      </c>
      <c r="M6574" s="28" t="str">
        <f>IF(TRIM(PROPER('Base de datos cruda'!M6574))="High","Alto",IF(TRIM(PROPER('Base de datos cruda'!M6574))="Medium","Medio","Bajo"))</f>
        <v>Medio</v>
      </c>
      <c r="N6574" s="29">
        <v>77.07</v>
      </c>
      <c r="O6574" s="32">
        <f t="shared" si="1"/>
        <v>77.07</v>
      </c>
      <c r="P6574" s="33">
        <f t="shared" si="2"/>
        <v>7.72</v>
      </c>
      <c r="Q6574" s="34">
        <f t="shared" si="3"/>
        <v>4.298611111</v>
      </c>
      <c r="R6574" s="35" t="str">
        <f t="shared" si="4"/>
        <v>Alto</v>
      </c>
      <c r="S6574" s="35" t="str">
        <f>IF(O6574="","",IF(O6574&gt;AVERAGE('Base de datos limpia'!$O$2:$O$8001),"Alto","Normal"))
</f>
        <v>Alto</v>
      </c>
      <c r="T6574" s="35" t="str">
        <f t="shared" si="5"/>
        <v>Gamer intensivo</v>
      </c>
      <c r="U6574" s="35"/>
    </row>
    <row r="6575">
      <c r="A6575" s="28">
        <v>6574.0</v>
      </c>
      <c r="B6575" s="28">
        <v>21.0</v>
      </c>
      <c r="C6575" s="28" t="str">
        <f>TRIM(PROPER('Base de datos cruda'!C6575))</f>
        <v>Male</v>
      </c>
      <c r="D6575" s="28">
        <v>2.74</v>
      </c>
      <c r="E6575" s="28">
        <v>1.69</v>
      </c>
      <c r="F6575" s="28">
        <v>5.2</v>
      </c>
      <c r="G6575" s="28">
        <v>95.57</v>
      </c>
      <c r="H6575" s="28" t="str">
        <f>TRIM(PROPER('Base de datos cruda'!H6575))</f>
        <v>Fps</v>
      </c>
      <c r="I6575" s="28">
        <v>1.1</v>
      </c>
      <c r="J6575" s="28">
        <v>5.0</v>
      </c>
      <c r="K6575" s="28">
        <v>285.09</v>
      </c>
      <c r="L6575" s="28">
        <f>IF('Base de datos cruda'!L6575&lt;0,,'Base de datos cruda'!L6575)</f>
        <v>8.41</v>
      </c>
      <c r="M6575" s="28" t="str">
        <f>IF(TRIM(PROPER('Base de datos cruda'!M6575))="High","Alto",IF(TRIM(PROPER('Base de datos cruda'!M6575))="Medium","Medio","Bajo"))</f>
        <v>Medio</v>
      </c>
      <c r="N6575" s="29">
        <v>47.75</v>
      </c>
      <c r="O6575" s="32">
        <f t="shared" si="1"/>
        <v>47.75</v>
      </c>
      <c r="P6575" s="33">
        <f t="shared" si="2"/>
        <v>7.74</v>
      </c>
      <c r="Q6575" s="34">
        <f t="shared" si="3"/>
        <v>0.6167883212</v>
      </c>
      <c r="R6575" s="35" t="str">
        <f t="shared" si="4"/>
        <v>Bajo</v>
      </c>
      <c r="S6575" s="35" t="str">
        <f>IF(O6575="","",IF(O6575&gt;AVERAGE('Base de datos limpia'!$O$2:$O$8001),"Alto","Normal"))
</f>
        <v>Normal</v>
      </c>
      <c r="T6575" s="35" t="str">
        <f t="shared" si="5"/>
        <v>Gamer casual</v>
      </c>
      <c r="U6575" s="35"/>
    </row>
    <row r="6576">
      <c r="A6576" s="28">
        <v>6575.0</v>
      </c>
      <c r="B6576" s="28">
        <v>16.0</v>
      </c>
      <c r="C6576" s="28" t="str">
        <f>TRIM(PROPER('Base de datos cruda'!C6576))</f>
        <v>Female</v>
      </c>
      <c r="D6576" s="28">
        <v>1.87</v>
      </c>
      <c r="E6576" s="28">
        <v>7.78</v>
      </c>
      <c r="F6576" s="28">
        <v>6.06</v>
      </c>
      <c r="G6576" s="28">
        <v>73.44</v>
      </c>
      <c r="H6576" s="28" t="str">
        <f>TRIM(PROPER('Base de datos cruda'!H6576))</f>
        <v>Rpg</v>
      </c>
      <c r="I6576" s="28">
        <v>3.74</v>
      </c>
      <c r="J6576" s="28">
        <v>6.85</v>
      </c>
      <c r="K6576" s="28">
        <v>310.03</v>
      </c>
      <c r="L6576" s="28">
        <f>IF('Base de datos cruda'!L6576&lt;0,,'Base de datos cruda'!L6576)</f>
        <v>5.67</v>
      </c>
      <c r="M6576" s="28" t="str">
        <f>IF(TRIM(PROPER('Base de datos cruda'!M6576))="High","Alto",IF(TRIM(PROPER('Base de datos cruda'!M6576))="Medium","Medio","Bajo"))</f>
        <v>Medio</v>
      </c>
      <c r="N6576" s="29">
        <v>98.66</v>
      </c>
      <c r="O6576" s="32">
        <f t="shared" si="1"/>
        <v>98.66</v>
      </c>
      <c r="P6576" s="33">
        <f t="shared" si="2"/>
        <v>8.72</v>
      </c>
      <c r="Q6576" s="34">
        <f t="shared" si="3"/>
        <v>4.160427807</v>
      </c>
      <c r="R6576" s="35" t="str">
        <f t="shared" si="4"/>
        <v>Alto</v>
      </c>
      <c r="S6576" s="35" t="str">
        <f>IF(O6576="","",IF(O6576&gt;AVERAGE('Base de datos limpia'!$O$2:$O$8001),"Alto","Normal"))
</f>
        <v>Alto</v>
      </c>
      <c r="T6576" s="35" t="str">
        <f t="shared" si="5"/>
        <v>Gamer intensivo</v>
      </c>
      <c r="U6576" s="35"/>
    </row>
    <row r="6577">
      <c r="A6577" s="28">
        <v>6576.0</v>
      </c>
      <c r="B6577" s="28">
        <v>16.0</v>
      </c>
      <c r="C6577" s="28" t="str">
        <f>TRIM(PROPER('Base de datos cruda'!C6577))</f>
        <v>Other</v>
      </c>
      <c r="D6577" s="28">
        <v>7.7</v>
      </c>
      <c r="E6577" s="28">
        <v>9.18</v>
      </c>
      <c r="F6577" s="28">
        <v>6.91</v>
      </c>
      <c r="G6577" s="28">
        <v>65.41</v>
      </c>
      <c r="H6577" s="28" t="str">
        <f>TRIM(PROPER('Base de datos cruda'!H6577))</f>
        <v>Rpg</v>
      </c>
      <c r="I6577" s="28">
        <v>0.45</v>
      </c>
      <c r="J6577" s="28">
        <v>9.46</v>
      </c>
      <c r="K6577" s="28">
        <v>230.49</v>
      </c>
      <c r="L6577" s="28">
        <f>IF('Base de datos cruda'!L6577&lt;0,,'Base de datos cruda'!L6577)</f>
        <v>13.46</v>
      </c>
      <c r="M6577" s="28" t="str">
        <f>IF(TRIM(PROPER('Base de datos cruda'!M6577))="High","Alto",IF(TRIM(PROPER('Base de datos cruda'!M6577))="Medium","Medio","Bajo"))</f>
        <v>Bajo</v>
      </c>
      <c r="N6577" s="29">
        <v>77.6144862213546</v>
      </c>
      <c r="O6577" s="32">
        <f t="shared" si="1"/>
        <v>77.61448622</v>
      </c>
      <c r="P6577" s="33">
        <f t="shared" si="2"/>
        <v>17.16</v>
      </c>
      <c r="Q6577" s="34">
        <f t="shared" si="3"/>
        <v>1.192207792</v>
      </c>
      <c r="R6577" s="35" t="str">
        <f t="shared" si="4"/>
        <v>Alto</v>
      </c>
      <c r="S6577" s="35" t="str">
        <f>IF(O6577="","",IF(O6577&gt;AVERAGE('Base de datos limpia'!$O$2:$O$8001),"Alto","Normal"))
</f>
        <v>Alto</v>
      </c>
      <c r="T6577" s="35" t="str">
        <f t="shared" si="5"/>
        <v>Gamer intensivo</v>
      </c>
      <c r="U6577" s="35"/>
    </row>
    <row r="6578">
      <c r="A6578" s="28">
        <v>6577.0</v>
      </c>
      <c r="B6578" s="28">
        <v>19.0</v>
      </c>
      <c r="C6578" s="28" t="str">
        <f>TRIM(PROPER('Base de datos cruda'!C6578))</f>
        <v>Male</v>
      </c>
      <c r="D6578" s="28">
        <v>5.21</v>
      </c>
      <c r="E6578" s="28">
        <v>5.59</v>
      </c>
      <c r="F6578" s="28">
        <v>7.51</v>
      </c>
      <c r="G6578" s="28">
        <v>85.54</v>
      </c>
      <c r="H6578" s="28" t="str">
        <f>TRIM(PROPER('Base de datos cruda'!H6578))</f>
        <v>Casual</v>
      </c>
      <c r="I6578" s="28">
        <v>4.7</v>
      </c>
      <c r="J6578" s="28">
        <v>7.3</v>
      </c>
      <c r="K6578" s="28">
        <v>245.51</v>
      </c>
      <c r="L6578" s="28">
        <f>IF('Base de datos cruda'!L6578&lt;0,,'Base de datos cruda'!L6578)</f>
        <v>9.7</v>
      </c>
      <c r="M6578" s="28" t="str">
        <f>IF(TRIM(PROPER('Base de datos cruda'!M6578))="High","Alto",IF(TRIM(PROPER('Base de datos cruda'!M6578))="Medium","Medio","Bajo"))</f>
        <v>Bajo</v>
      </c>
      <c r="N6578" s="29">
        <v>59.97</v>
      </c>
      <c r="O6578" s="32">
        <f t="shared" si="1"/>
        <v>59.97</v>
      </c>
      <c r="P6578" s="33">
        <f t="shared" si="2"/>
        <v>12.51</v>
      </c>
      <c r="Q6578" s="34">
        <f t="shared" si="3"/>
        <v>1.07293666</v>
      </c>
      <c r="R6578" s="35" t="str">
        <f t="shared" si="4"/>
        <v>Medio</v>
      </c>
      <c r="S6578" s="35" t="str">
        <f>IF(O6578="","",IF(O6578&gt;AVERAGE('Base de datos limpia'!$O$2:$O$8001),"Alto","Normal"))
</f>
        <v>Normal</v>
      </c>
      <c r="T6578" s="35" t="str">
        <f t="shared" si="5"/>
        <v>Gamer moderado</v>
      </c>
      <c r="U6578" s="35"/>
    </row>
    <row r="6579">
      <c r="A6579" s="28">
        <v>6578.0</v>
      </c>
      <c r="B6579" s="28">
        <v>17.0</v>
      </c>
      <c r="C6579" s="28" t="str">
        <f>TRIM(PROPER('Base de datos cruda'!C6579))</f>
        <v>Female</v>
      </c>
      <c r="D6579" s="28">
        <v>2.38</v>
      </c>
      <c r="E6579" s="28">
        <v>7.47</v>
      </c>
      <c r="F6579" s="28">
        <v>5.05</v>
      </c>
      <c r="G6579" s="28">
        <v>74.43</v>
      </c>
      <c r="H6579" s="28" t="str">
        <f>TRIM(PROPER('Base de datos cruda'!H6579))</f>
        <v>Fps</v>
      </c>
      <c r="I6579" s="28">
        <v>0.78</v>
      </c>
      <c r="J6579" s="28">
        <v>7.15</v>
      </c>
      <c r="K6579" s="28">
        <v>287.2</v>
      </c>
      <c r="L6579" s="28">
        <f>IF('Base de datos cruda'!L6579&lt;0,,'Base de datos cruda'!L6579)</f>
        <v>8.51</v>
      </c>
      <c r="M6579" s="28" t="str">
        <f>IF(TRIM(PROPER('Base de datos cruda'!M6579))="High","Alto",IF(TRIM(PROPER('Base de datos cruda'!M6579))="Medium","Medio","Bajo"))</f>
        <v>Alto</v>
      </c>
      <c r="N6579" s="29">
        <v>76.91</v>
      </c>
      <c r="O6579" s="32">
        <f t="shared" si="1"/>
        <v>76.91</v>
      </c>
      <c r="P6579" s="33">
        <f t="shared" si="2"/>
        <v>9.53</v>
      </c>
      <c r="Q6579" s="34">
        <f t="shared" si="3"/>
        <v>3.138655462</v>
      </c>
      <c r="R6579" s="35" t="str">
        <f t="shared" si="4"/>
        <v>Alto</v>
      </c>
      <c r="S6579" s="35" t="str">
        <f>IF(O6579="","",IF(O6579&gt;AVERAGE('Base de datos limpia'!$O$2:$O$8001),"Alto","Normal"))
</f>
        <v>Alto</v>
      </c>
      <c r="T6579" s="35" t="str">
        <f t="shared" si="5"/>
        <v>Gamer intensivo</v>
      </c>
      <c r="U6579" s="35"/>
    </row>
    <row r="6580">
      <c r="A6580" s="28">
        <v>6579.0</v>
      </c>
      <c r="B6580" s="28">
        <v>22.0</v>
      </c>
      <c r="C6580" s="28" t="str">
        <f>TRIM(PROPER('Base de datos cruda'!C6580))</f>
        <v>Female</v>
      </c>
      <c r="D6580" s="28">
        <v>7.44</v>
      </c>
      <c r="E6580" s="28">
        <v>9.23</v>
      </c>
      <c r="F6580" s="28">
        <v>8.18</v>
      </c>
      <c r="G6580" s="28">
        <v>81.36</v>
      </c>
      <c r="H6580" s="28" t="str">
        <f>TRIM(PROPER('Base de datos cruda'!H6580))</f>
        <v>Fps</v>
      </c>
      <c r="I6580" s="28">
        <v>2.29</v>
      </c>
      <c r="J6580" s="28">
        <v>9.76</v>
      </c>
      <c r="K6580" s="28">
        <v>221.8</v>
      </c>
      <c r="L6580" s="28">
        <f>IF('Base de datos cruda'!L6580&lt;0,,'Base de datos cruda'!L6580)</f>
        <v>17.47</v>
      </c>
      <c r="M6580" s="28" t="str">
        <f>IF(TRIM(PROPER('Base de datos cruda'!M6580))="High","Alto",IF(TRIM(PROPER('Base de datos cruda'!M6580))="Medium","Medio","Bajo"))</f>
        <v>Bajo</v>
      </c>
      <c r="N6580" s="29">
        <v>87.8880107864721</v>
      </c>
      <c r="O6580" s="32">
        <f t="shared" si="1"/>
        <v>87.88801079</v>
      </c>
      <c r="P6580" s="33">
        <f t="shared" si="2"/>
        <v>17.2</v>
      </c>
      <c r="Q6580" s="34">
        <f t="shared" si="3"/>
        <v>1.240591398</v>
      </c>
      <c r="R6580" s="35" t="str">
        <f t="shared" si="4"/>
        <v>Alto</v>
      </c>
      <c r="S6580" s="35" t="str">
        <f>IF(O6580="","",IF(O6580&gt;AVERAGE('Base de datos limpia'!$O$2:$O$8001),"Alto","Normal"))
</f>
        <v>Alto</v>
      </c>
      <c r="T6580" s="35" t="str">
        <f t="shared" si="5"/>
        <v>Gamer intensivo</v>
      </c>
      <c r="U6580" s="35"/>
    </row>
    <row r="6581">
      <c r="A6581" s="28">
        <v>6580.0</v>
      </c>
      <c r="B6581" s="28">
        <v>17.0</v>
      </c>
      <c r="C6581" s="28" t="str">
        <f>TRIM(PROPER('Base de datos cruda'!C6581))</f>
        <v>Male</v>
      </c>
      <c r="D6581" s="28">
        <v>5.92</v>
      </c>
      <c r="E6581" s="28">
        <v>6.78</v>
      </c>
      <c r="F6581" s="28">
        <v>8.23</v>
      </c>
      <c r="G6581" s="28">
        <v>85.37</v>
      </c>
      <c r="H6581" s="28" t="str">
        <f>TRIM(PROPER('Base de datos cruda'!H6581))</f>
        <v>Casual</v>
      </c>
      <c r="I6581" s="28">
        <v>4.91</v>
      </c>
      <c r="J6581" s="28">
        <v>10.9</v>
      </c>
      <c r="K6581" s="28">
        <v>258.23</v>
      </c>
      <c r="L6581" s="28">
        <f>IF('Base de datos cruda'!L6581&lt;0,,'Base de datos cruda'!L6581)</f>
        <v>8.97</v>
      </c>
      <c r="M6581" s="28" t="str">
        <f>IF(TRIM(PROPER('Base de datos cruda'!M6581))="High","Alto",IF(TRIM(PROPER('Base de datos cruda'!M6581))="Medium","Medio","Bajo"))</f>
        <v>Bajo</v>
      </c>
      <c r="N6581" s="29">
        <v>70.71</v>
      </c>
      <c r="O6581" s="32">
        <f t="shared" si="1"/>
        <v>70.71</v>
      </c>
      <c r="P6581" s="33">
        <f t="shared" si="2"/>
        <v>16.82</v>
      </c>
      <c r="Q6581" s="34">
        <f t="shared" si="3"/>
        <v>1.14527027</v>
      </c>
      <c r="R6581" s="35" t="str">
        <f t="shared" si="4"/>
        <v>Alto</v>
      </c>
      <c r="S6581" s="35" t="str">
        <f>IF(O6581="","",IF(O6581&gt;AVERAGE('Base de datos limpia'!$O$2:$O$8001),"Alto","Normal"))
</f>
        <v>Alto</v>
      </c>
      <c r="T6581" s="35" t="str">
        <f t="shared" si="5"/>
        <v>Gamer intensivo</v>
      </c>
      <c r="U6581" s="35"/>
    </row>
    <row r="6582">
      <c r="A6582" s="28">
        <v>6581.0</v>
      </c>
      <c r="B6582" s="28">
        <v>17.0</v>
      </c>
      <c r="C6582" s="28" t="str">
        <f>TRIM(PROPER('Base de datos cruda'!C6582))</f>
        <v>Female</v>
      </c>
      <c r="D6582" s="28">
        <v>2.28</v>
      </c>
      <c r="E6582" s="28">
        <v>7.07</v>
      </c>
      <c r="F6582" s="28">
        <v>7.17</v>
      </c>
      <c r="G6582" s="28">
        <v>76.31</v>
      </c>
      <c r="H6582" s="28" t="str">
        <f>TRIM(PROPER('Base de datos cruda'!H6582))</f>
        <v>Fps</v>
      </c>
      <c r="I6582" s="28">
        <v>4.94</v>
      </c>
      <c r="J6582" s="28">
        <v>7.2</v>
      </c>
      <c r="K6582" s="28">
        <v>285.05</v>
      </c>
      <c r="L6582" s="28">
        <f>IF('Base de datos cruda'!L6582&lt;0,,'Base de datos cruda'!L6582)</f>
        <v>6.84</v>
      </c>
      <c r="M6582" s="28" t="str">
        <f>IF(TRIM(PROPER('Base de datos cruda'!M6582))="High","Alto",IF(TRIM(PROPER('Base de datos cruda'!M6582))="Medium","Medio","Bajo"))</f>
        <v>Medio</v>
      </c>
      <c r="N6582" s="29">
        <v>86.44</v>
      </c>
      <c r="O6582" s="32">
        <f t="shared" si="1"/>
        <v>86.44</v>
      </c>
      <c r="P6582" s="33">
        <f t="shared" si="2"/>
        <v>9.48</v>
      </c>
      <c r="Q6582" s="34">
        <f t="shared" si="3"/>
        <v>3.100877193</v>
      </c>
      <c r="R6582" s="35" t="str">
        <f t="shared" si="4"/>
        <v>Alto</v>
      </c>
      <c r="S6582" s="35" t="str">
        <f>IF(O6582="","",IF(O6582&gt;AVERAGE('Base de datos limpia'!$O$2:$O$8001),"Alto","Normal"))
</f>
        <v>Alto</v>
      </c>
      <c r="T6582" s="35" t="str">
        <f t="shared" si="5"/>
        <v>Gamer intensivo</v>
      </c>
      <c r="U6582" s="35"/>
    </row>
    <row r="6583">
      <c r="A6583" s="28">
        <v>6582.0</v>
      </c>
      <c r="B6583" s="28">
        <v>20.0</v>
      </c>
      <c r="C6583" s="28" t="str">
        <f>TRIM(PROPER('Base de datos cruda'!C6583))</f>
        <v>Male</v>
      </c>
      <c r="D6583" s="28">
        <v>3.03</v>
      </c>
      <c r="E6583" s="28">
        <v>7.49</v>
      </c>
      <c r="F6583" s="28">
        <v>8.61</v>
      </c>
      <c r="G6583" s="28">
        <v>96.99</v>
      </c>
      <c r="H6583" s="28" t="str">
        <f>TRIM(PROPER('Base de datos cruda'!H6583))</f>
        <v>Fps</v>
      </c>
      <c r="I6583" s="28">
        <v>3.88</v>
      </c>
      <c r="J6583" s="28">
        <v>5.32</v>
      </c>
      <c r="K6583" s="28">
        <v>292.26</v>
      </c>
      <c r="L6583" s="28">
        <f>IF('Base de datos cruda'!L6583&lt;0,,'Base de datos cruda'!L6583)</f>
        <v>4.62</v>
      </c>
      <c r="M6583" s="28" t="str">
        <f>IF(TRIM(PROPER('Base de datos cruda'!M6583))="High","Alto",IF(TRIM(PROPER('Base de datos cruda'!M6583))="Medium","Medio","Bajo"))</f>
        <v>Medio</v>
      </c>
      <c r="N6583" s="29">
        <v>100.0</v>
      </c>
      <c r="O6583" s="32">
        <f t="shared" si="1"/>
        <v>100</v>
      </c>
      <c r="P6583" s="33">
        <f t="shared" si="2"/>
        <v>8.35</v>
      </c>
      <c r="Q6583" s="34">
        <f t="shared" si="3"/>
        <v>2.471947195</v>
      </c>
      <c r="R6583" s="35" t="str">
        <f t="shared" si="4"/>
        <v>Alto</v>
      </c>
      <c r="S6583" s="35" t="str">
        <f>IF(O6583="","",IF(O6583&gt;AVERAGE('Base de datos limpia'!$O$2:$O$8001),"Alto","Normal"))
</f>
        <v>Alto</v>
      </c>
      <c r="T6583" s="35" t="str">
        <f t="shared" si="5"/>
        <v>Gamer intensivo</v>
      </c>
      <c r="U6583" s="35"/>
    </row>
    <row r="6584">
      <c r="A6584" s="28">
        <v>6583.0</v>
      </c>
      <c r="B6584" s="28">
        <v>19.0</v>
      </c>
      <c r="C6584" s="28" t="str">
        <f>TRIM(PROPER('Base de datos cruda'!C6584))</f>
        <v>Female</v>
      </c>
      <c r="D6584" s="28">
        <v>1.6</v>
      </c>
      <c r="E6584" s="28">
        <v>3.34</v>
      </c>
      <c r="F6584" s="28">
        <v>8.06</v>
      </c>
      <c r="G6584" s="28">
        <v>75.98</v>
      </c>
      <c r="H6584" s="28" t="str">
        <f>TRIM(PROPER('Base de datos cruda'!H6584))</f>
        <v>Rpg</v>
      </c>
      <c r="I6584" s="28">
        <v>4.2</v>
      </c>
      <c r="J6584" s="28">
        <v>2.97</v>
      </c>
      <c r="K6584" s="28">
        <v>310.57</v>
      </c>
      <c r="L6584" s="28">
        <f>IF('Base de datos cruda'!L6584&lt;0,,'Base de datos cruda'!L6584)</f>
        <v>4.68</v>
      </c>
      <c r="M6584" s="28" t="str">
        <f>IF(TRIM(PROPER('Base de datos cruda'!M6584))="High","Alto",IF(TRIM(PROPER('Base de datos cruda'!M6584))="Medium","Medio","Bajo"))</f>
        <v>Medio</v>
      </c>
      <c r="N6584" s="29">
        <v>90.5729966696167</v>
      </c>
      <c r="O6584" s="32">
        <f t="shared" si="1"/>
        <v>90.57299667</v>
      </c>
      <c r="P6584" s="33">
        <f t="shared" si="2"/>
        <v>4.57</v>
      </c>
      <c r="Q6584" s="34">
        <f t="shared" si="3"/>
        <v>2.0875</v>
      </c>
      <c r="R6584" s="35" t="str">
        <f t="shared" si="4"/>
        <v>Alto</v>
      </c>
      <c r="S6584" s="35" t="str">
        <f>IF(O6584="","",IF(O6584&gt;AVERAGE('Base de datos limpia'!$O$2:$O$8001),"Alto","Normal"))
</f>
        <v>Alto</v>
      </c>
      <c r="T6584" s="35" t="str">
        <f t="shared" si="5"/>
        <v>Gamer moderado</v>
      </c>
      <c r="U6584" s="35"/>
    </row>
    <row r="6585">
      <c r="A6585" s="28">
        <v>6584.0</v>
      </c>
      <c r="B6585" s="28">
        <v>23.0</v>
      </c>
      <c r="C6585" s="28" t="str">
        <f>TRIM(PROPER('Base de datos cruda'!C6585))</f>
        <v>Male</v>
      </c>
      <c r="D6585" s="28">
        <v>7.77</v>
      </c>
      <c r="E6585" s="28">
        <v>6.24</v>
      </c>
      <c r="F6585" s="28">
        <v>5.11</v>
      </c>
      <c r="G6585" s="28">
        <v>72.29</v>
      </c>
      <c r="H6585" s="28" t="str">
        <f>TRIM(PROPER('Base de datos cruda'!H6585))</f>
        <v>Rpg</v>
      </c>
      <c r="I6585" s="28">
        <v>4.84</v>
      </c>
      <c r="J6585" s="28">
        <v>9.6</v>
      </c>
      <c r="K6585" s="28">
        <v>228.2</v>
      </c>
      <c r="L6585" s="28">
        <f>IF('Base de datos cruda'!L6585&lt;0,,'Base de datos cruda'!L6585)</f>
        <v>17.63</v>
      </c>
      <c r="M6585" s="28" t="str">
        <f>IF(TRIM(PROPER('Base de datos cruda'!M6585))="High","Alto",IF(TRIM(PROPER('Base de datos cruda'!M6585))="Medium","Medio","Bajo"))</f>
        <v>Bajo</v>
      </c>
      <c r="N6585" s="29">
        <v>45.27</v>
      </c>
      <c r="O6585" s="32">
        <f t="shared" si="1"/>
        <v>45.27</v>
      </c>
      <c r="P6585" s="33">
        <f t="shared" si="2"/>
        <v>17.37</v>
      </c>
      <c r="Q6585" s="34">
        <f t="shared" si="3"/>
        <v>0.8030888031</v>
      </c>
      <c r="R6585" s="35" t="str">
        <f t="shared" si="4"/>
        <v>Bajo</v>
      </c>
      <c r="S6585" s="35" t="str">
        <f>IF(O6585="","",IF(O6585&gt;AVERAGE('Base de datos limpia'!$O$2:$O$8001),"Alto","Normal"))
</f>
        <v>Normal</v>
      </c>
      <c r="T6585" s="35" t="str">
        <f t="shared" si="5"/>
        <v>Gamer intensivo</v>
      </c>
      <c r="U6585" s="35"/>
    </row>
    <row r="6586">
      <c r="A6586" s="28">
        <v>6585.0</v>
      </c>
      <c r="B6586" s="28">
        <v>19.0</v>
      </c>
      <c r="C6586" s="28" t="str">
        <f>TRIM(PROPER('Base de datos cruda'!C6586))</f>
        <v>Female</v>
      </c>
      <c r="D6586" s="28">
        <v>4.14</v>
      </c>
      <c r="E6586" s="28">
        <v>8.58</v>
      </c>
      <c r="F6586" s="28">
        <v>7.99</v>
      </c>
      <c r="G6586" s="28">
        <v>95.43</v>
      </c>
      <c r="H6586" s="28" t="str">
        <f>TRIM(PROPER('Base de datos cruda'!H6586))</f>
        <v>Casual</v>
      </c>
      <c r="I6586" s="28">
        <v>4.64</v>
      </c>
      <c r="J6586" s="28">
        <v>8.9</v>
      </c>
      <c r="K6586" s="28">
        <v>275.76</v>
      </c>
      <c r="L6586" s="28">
        <f>IF('Base de datos cruda'!L6586&lt;0,,'Base de datos cruda'!L6586)</f>
        <v>8.51</v>
      </c>
      <c r="M6586" s="28" t="str">
        <f>IF(TRIM(PROPER('Base de datos cruda'!M6586))="High","Alto",IF(TRIM(PROPER('Base de datos cruda'!M6586))="Medium","Medio","Bajo"))</f>
        <v>Medio</v>
      </c>
      <c r="N6586" s="29">
        <v>109.351134587572</v>
      </c>
      <c r="O6586" s="33" t="str">
        <f t="shared" si="1"/>
        <v/>
      </c>
      <c r="P6586" s="33">
        <f t="shared" si="2"/>
        <v>13.04</v>
      </c>
      <c r="Q6586" s="34">
        <f t="shared" si="3"/>
        <v>2.072463768</v>
      </c>
      <c r="R6586" s="35" t="str">
        <f t="shared" si="4"/>
        <v>Alto</v>
      </c>
      <c r="S6586" s="35" t="str">
        <f>IF(O6586="","",IF(O6586&gt;AVERAGE('Base de datos limpia'!$O$2:$O$8001),"Alto","Normal"))
</f>
        <v/>
      </c>
      <c r="T6586" s="35" t="str">
        <f t="shared" si="5"/>
        <v>Gamer intensivo</v>
      </c>
      <c r="U6586" s="35"/>
    </row>
    <row r="6587">
      <c r="A6587" s="28">
        <v>6586.0</v>
      </c>
      <c r="B6587" s="28">
        <v>21.0</v>
      </c>
      <c r="C6587" s="28" t="str">
        <f>TRIM(PROPER('Base de datos cruda'!C6587))</f>
        <v>Male</v>
      </c>
      <c r="D6587" s="28">
        <v>7.17</v>
      </c>
      <c r="E6587" s="28">
        <v>3.67</v>
      </c>
      <c r="F6587" s="28">
        <v>8.77</v>
      </c>
      <c r="G6587" s="28">
        <v>65.45</v>
      </c>
      <c r="H6587" s="28" t="str">
        <f>TRIM(PROPER('Base de datos cruda'!H6587))</f>
        <v>Rpg</v>
      </c>
      <c r="I6587" s="28">
        <v>3.11</v>
      </c>
      <c r="J6587" s="28">
        <v>12.4</v>
      </c>
      <c r="K6587" s="28">
        <v>228.95</v>
      </c>
      <c r="L6587" s="28">
        <f>IF('Base de datos cruda'!L6587&lt;0,,'Base de datos cruda'!L6587)</f>
        <v>16.97</v>
      </c>
      <c r="M6587" s="28" t="str">
        <f>IF(TRIM(PROPER('Base de datos cruda'!M6587))="High","Alto",IF(TRIM(PROPER('Base de datos cruda'!M6587))="Medium","Medio","Bajo"))</f>
        <v>Bajo</v>
      </c>
      <c r="N6587" s="29">
        <v>30.44</v>
      </c>
      <c r="O6587" s="32">
        <f t="shared" si="1"/>
        <v>30.44</v>
      </c>
      <c r="P6587" s="33">
        <f t="shared" si="2"/>
        <v>19.57</v>
      </c>
      <c r="Q6587" s="34">
        <f t="shared" si="3"/>
        <v>0.5118549512</v>
      </c>
      <c r="R6587" s="35" t="str">
        <f t="shared" si="4"/>
        <v>Bajo</v>
      </c>
      <c r="S6587" s="35" t="str">
        <f>IF(O6587="","",IF(O6587&gt;AVERAGE('Base de datos limpia'!$O$2:$O$8001),"Alto","Normal"))
</f>
        <v>Normal</v>
      </c>
      <c r="T6587" s="35" t="str">
        <f t="shared" si="5"/>
        <v>Gamer moderado</v>
      </c>
      <c r="U6587" s="35"/>
    </row>
    <row r="6588">
      <c r="A6588" s="28">
        <v>6587.0</v>
      </c>
      <c r="B6588" s="28">
        <v>20.0</v>
      </c>
      <c r="C6588" s="28" t="str">
        <f>TRIM(PROPER('Base de datos cruda'!C6588))</f>
        <v>Male</v>
      </c>
      <c r="D6588" s="28">
        <v>2.77</v>
      </c>
      <c r="E6588" s="28">
        <v>9.07</v>
      </c>
      <c r="F6588" s="28">
        <v>4.69</v>
      </c>
      <c r="G6588" s="28">
        <v>64.97</v>
      </c>
      <c r="H6588" s="28" t="str">
        <f>TRIM(PROPER('Base de datos cruda'!H6588))</f>
        <v>Rpg</v>
      </c>
      <c r="I6588" s="28">
        <v>3.67</v>
      </c>
      <c r="J6588" s="28">
        <v>5.69</v>
      </c>
      <c r="K6588" s="28">
        <v>295.25</v>
      </c>
      <c r="L6588" s="28">
        <f>IF('Base de datos cruda'!L6588&lt;0,,'Base de datos cruda'!L6588)</f>
        <v>8.67</v>
      </c>
      <c r="M6588" s="28" t="str">
        <f>IF(TRIM(PROPER('Base de datos cruda'!M6588))="High","Alto",IF(TRIM(PROPER('Base de datos cruda'!M6588))="Medium","Medio","Bajo"))</f>
        <v>Alto</v>
      </c>
      <c r="N6588" s="29">
        <v>82.51</v>
      </c>
      <c r="O6588" s="32">
        <f t="shared" si="1"/>
        <v>82.51</v>
      </c>
      <c r="P6588" s="33">
        <f t="shared" si="2"/>
        <v>8.46</v>
      </c>
      <c r="Q6588" s="34">
        <f t="shared" si="3"/>
        <v>3.274368231</v>
      </c>
      <c r="R6588" s="35" t="str">
        <f t="shared" si="4"/>
        <v>Alto</v>
      </c>
      <c r="S6588" s="35" t="str">
        <f>IF(O6588="","",IF(O6588&gt;AVERAGE('Base de datos limpia'!$O$2:$O$8001),"Alto","Normal"))
</f>
        <v>Alto</v>
      </c>
      <c r="T6588" s="35" t="str">
        <f t="shared" si="5"/>
        <v>Gamer intensivo</v>
      </c>
      <c r="U6588" s="35"/>
    </row>
    <row r="6589">
      <c r="A6589" s="28">
        <v>6588.0</v>
      </c>
      <c r="B6589" s="28">
        <v>17.0</v>
      </c>
      <c r="C6589" s="28" t="str">
        <f>TRIM(PROPER('Base de datos cruda'!C6589))</f>
        <v>Male</v>
      </c>
      <c r="D6589" s="28">
        <v>6.89</v>
      </c>
      <c r="E6589" s="28">
        <v>6.58</v>
      </c>
      <c r="F6589" s="28">
        <v>8.89</v>
      </c>
      <c r="G6589" s="28">
        <v>97.43</v>
      </c>
      <c r="H6589" s="28" t="str">
        <f>TRIM(PROPER('Base de datos cruda'!H6589))</f>
        <v>Fps</v>
      </c>
      <c r="I6589" s="28">
        <v>2.97</v>
      </c>
      <c r="J6589" s="28">
        <v>8.71</v>
      </c>
      <c r="K6589" s="28">
        <v>224.92</v>
      </c>
      <c r="L6589" s="28">
        <f>IF('Base de datos cruda'!L6589&lt;0,,'Base de datos cruda'!L6589)</f>
        <v>16.74</v>
      </c>
      <c r="M6589" s="28" t="str">
        <f>IF(TRIM(PROPER('Base de datos cruda'!M6589))="High","Alto",IF(TRIM(PROPER('Base de datos cruda'!M6589))="Medium","Medio","Bajo"))</f>
        <v>Bajo</v>
      </c>
      <c r="N6589" s="29">
        <v>64.63</v>
      </c>
      <c r="O6589" s="32">
        <f t="shared" si="1"/>
        <v>64.63</v>
      </c>
      <c r="P6589" s="33">
        <f t="shared" si="2"/>
        <v>15.6</v>
      </c>
      <c r="Q6589" s="34">
        <f t="shared" si="3"/>
        <v>0.9550072569</v>
      </c>
      <c r="R6589" s="35" t="str">
        <f t="shared" si="4"/>
        <v>Medio</v>
      </c>
      <c r="S6589" s="35" t="str">
        <f>IF(O6589="","",IF(O6589&gt;AVERAGE('Base de datos limpia'!$O$2:$O$8001),"Alto","Normal"))
</f>
        <v>Normal</v>
      </c>
      <c r="T6589" s="35" t="str">
        <f t="shared" si="5"/>
        <v>Gamer intensivo</v>
      </c>
      <c r="U6589" s="35"/>
    </row>
    <row r="6590">
      <c r="A6590" s="28">
        <v>6589.0</v>
      </c>
      <c r="B6590" s="28">
        <v>23.0</v>
      </c>
      <c r="C6590" s="28" t="str">
        <f>TRIM(PROPER('Base de datos cruda'!C6590))</f>
        <v>Female</v>
      </c>
      <c r="D6590" s="28">
        <v>0.43</v>
      </c>
      <c r="E6590" s="28">
        <v>4.81</v>
      </c>
      <c r="F6590" s="28">
        <v>4.12</v>
      </c>
      <c r="G6590" s="28">
        <v>68.36</v>
      </c>
      <c r="H6590" s="28" t="str">
        <f>TRIM(PROPER('Base de datos cruda'!H6590))</f>
        <v>Rpg</v>
      </c>
      <c r="I6590" s="28">
        <v>2.53</v>
      </c>
      <c r="J6590" s="28">
        <v>1.81</v>
      </c>
      <c r="K6590" s="28">
        <v>310.21</v>
      </c>
      <c r="L6590" s="28" t="str">
        <f>IF('Base de datos cruda'!L6590&lt;0,,'Base de datos cruda'!L6590)</f>
        <v/>
      </c>
      <c r="M6590" s="28" t="str">
        <f>IF(TRIM(PROPER('Base de datos cruda'!M6590))="High","Alto",IF(TRIM(PROPER('Base de datos cruda'!M6590))="Medium","Medio","Bajo"))</f>
        <v>Medio</v>
      </c>
      <c r="N6590" s="29">
        <v>60.79</v>
      </c>
      <c r="O6590" s="32">
        <f t="shared" si="1"/>
        <v>60.79</v>
      </c>
      <c r="P6590" s="33">
        <f t="shared" si="2"/>
        <v>2.24</v>
      </c>
      <c r="Q6590" s="34">
        <f t="shared" si="3"/>
        <v>11.18604651</v>
      </c>
      <c r="R6590" s="35" t="str">
        <f t="shared" si="4"/>
        <v>Medio</v>
      </c>
      <c r="S6590" s="35" t="str">
        <f>IF(O6590="","",IF(O6590&gt;AVERAGE('Base de datos limpia'!$O$2:$O$8001),"Alto","Normal"))
</f>
        <v>Normal</v>
      </c>
      <c r="T6590" s="35" t="str">
        <f t="shared" si="5"/>
        <v>Gamer moderado</v>
      </c>
      <c r="U6590" s="35"/>
    </row>
    <row r="6591">
      <c r="A6591" s="28">
        <v>6590.0</v>
      </c>
      <c r="B6591" s="28">
        <v>17.0</v>
      </c>
      <c r="C6591" s="28" t="str">
        <f>TRIM(PROPER('Base de datos cruda'!C6591))</f>
        <v>Female</v>
      </c>
      <c r="D6591" s="28">
        <v>7.86</v>
      </c>
      <c r="E6591" s="28">
        <v>6.61</v>
      </c>
      <c r="F6591" s="28">
        <v>6.61</v>
      </c>
      <c r="G6591" s="28">
        <v>65.94</v>
      </c>
      <c r="H6591" s="28" t="str">
        <f>TRIM(PROPER('Base de datos cruda'!H6591))</f>
        <v>Fps</v>
      </c>
      <c r="I6591" s="28">
        <v>4.4</v>
      </c>
      <c r="J6591" s="28">
        <v>9.94</v>
      </c>
      <c r="K6591" s="28">
        <v>222.6</v>
      </c>
      <c r="L6591" s="28">
        <f>IF('Base de datos cruda'!L6591&lt;0,,'Base de datos cruda'!L6591)</f>
        <v>18.92</v>
      </c>
      <c r="M6591" s="28" t="str">
        <f>IF(TRIM(PROPER('Base de datos cruda'!M6591))="High","Alto",IF(TRIM(PROPER('Base de datos cruda'!M6591))="Medium","Medio","Bajo"))</f>
        <v>Bajo</v>
      </c>
      <c r="N6591" s="29">
        <v>48.85</v>
      </c>
      <c r="O6591" s="32">
        <f t="shared" si="1"/>
        <v>48.85</v>
      </c>
      <c r="P6591" s="33">
        <f t="shared" si="2"/>
        <v>17.8</v>
      </c>
      <c r="Q6591" s="34">
        <f t="shared" si="3"/>
        <v>0.8409669211</v>
      </c>
      <c r="R6591" s="35" t="str">
        <f t="shared" si="4"/>
        <v>Bajo</v>
      </c>
      <c r="S6591" s="35" t="str">
        <f>IF(O6591="","",IF(O6591&gt;AVERAGE('Base de datos limpia'!$O$2:$O$8001),"Alto","Normal"))
</f>
        <v>Normal</v>
      </c>
      <c r="T6591" s="35" t="str">
        <f t="shared" si="5"/>
        <v>Gamer intensivo</v>
      </c>
      <c r="U6591" s="35"/>
    </row>
    <row r="6592">
      <c r="A6592" s="28">
        <v>6591.0</v>
      </c>
      <c r="B6592" s="28">
        <v>24.0</v>
      </c>
      <c r="C6592" s="28" t="str">
        <f>TRIM(PROPER('Base de datos cruda'!C6592))</f>
        <v>Female</v>
      </c>
      <c r="D6592" s="28">
        <v>7.3</v>
      </c>
      <c r="E6592" s="28">
        <v>4.62</v>
      </c>
      <c r="F6592" s="28">
        <v>7.87</v>
      </c>
      <c r="G6592" s="28">
        <v>81.41</v>
      </c>
      <c r="H6592" s="28" t="str">
        <f>TRIM(PROPER('Base de datos cruda'!H6592))</f>
        <v>Fps</v>
      </c>
      <c r="I6592" s="28">
        <v>3.69</v>
      </c>
      <c r="J6592" s="28">
        <v>13.2</v>
      </c>
      <c r="K6592" s="28">
        <v>242.26</v>
      </c>
      <c r="L6592" s="28">
        <f>IF('Base de datos cruda'!L6592&lt;0,,'Base de datos cruda'!L6592)</f>
        <v>18.07</v>
      </c>
      <c r="M6592" s="28" t="str">
        <f>IF(TRIM(PROPER('Base de datos cruda'!M6592))="High","Alto",IF(TRIM(PROPER('Base de datos cruda'!M6592))="Medium","Medio","Bajo"))</f>
        <v>Bajo</v>
      </c>
      <c r="N6592" s="29">
        <v>54.1399431719965</v>
      </c>
      <c r="O6592" s="32">
        <f t="shared" si="1"/>
        <v>54.13994317</v>
      </c>
      <c r="P6592" s="33">
        <f t="shared" si="2"/>
        <v>20.5</v>
      </c>
      <c r="Q6592" s="34">
        <f t="shared" si="3"/>
        <v>0.6328767123</v>
      </c>
      <c r="R6592" s="35" t="str">
        <f t="shared" si="4"/>
        <v>Medio</v>
      </c>
      <c r="S6592" s="35" t="str">
        <f>IF(O6592="","",IF(O6592&gt;AVERAGE('Base de datos limpia'!$O$2:$O$8001),"Alto","Normal"))
</f>
        <v>Normal</v>
      </c>
      <c r="T6592" s="35" t="str">
        <f t="shared" si="5"/>
        <v>Gamer moderado</v>
      </c>
      <c r="U6592" s="35"/>
    </row>
    <row r="6593">
      <c r="A6593" s="28">
        <v>6592.0</v>
      </c>
      <c r="B6593" s="28">
        <v>24.0</v>
      </c>
      <c r="C6593" s="28" t="str">
        <f>TRIM(PROPER('Base de datos cruda'!C6593))</f>
        <v>Female</v>
      </c>
      <c r="D6593" s="28">
        <v>2.91</v>
      </c>
      <c r="E6593" s="28">
        <v>8.54</v>
      </c>
      <c r="F6593" s="28">
        <v>7.95</v>
      </c>
      <c r="G6593" s="28">
        <v>61.87</v>
      </c>
      <c r="H6593" s="28" t="str">
        <f>TRIM(PROPER('Base de datos cruda'!H6593))</f>
        <v>Casual</v>
      </c>
      <c r="I6593" s="28">
        <v>4.3</v>
      </c>
      <c r="J6593" s="28">
        <v>4.76</v>
      </c>
      <c r="K6593" s="28">
        <v>302.13</v>
      </c>
      <c r="L6593" s="28">
        <f>IF('Base de datos cruda'!L6593&lt;0,,'Base de datos cruda'!L6593)</f>
        <v>5.76</v>
      </c>
      <c r="M6593" s="28" t="str">
        <f>IF(TRIM(PROPER('Base de datos cruda'!M6593))="High","Alto",IF(TRIM(PROPER('Base de datos cruda'!M6593))="Medium","Medio","Bajo"))</f>
        <v>Medio</v>
      </c>
      <c r="N6593" s="29">
        <v>83.73</v>
      </c>
      <c r="O6593" s="32">
        <f t="shared" si="1"/>
        <v>83.73</v>
      </c>
      <c r="P6593" s="33">
        <f t="shared" si="2"/>
        <v>7.67</v>
      </c>
      <c r="Q6593" s="34">
        <f t="shared" si="3"/>
        <v>2.934707904</v>
      </c>
      <c r="R6593" s="35" t="str">
        <f t="shared" si="4"/>
        <v>Alto</v>
      </c>
      <c r="S6593" s="35" t="str">
        <f>IF(O6593="","",IF(O6593&gt;AVERAGE('Base de datos limpia'!$O$2:$O$8001),"Alto","Normal"))
</f>
        <v>Alto</v>
      </c>
      <c r="T6593" s="35" t="str">
        <f t="shared" si="5"/>
        <v>Gamer intensivo</v>
      </c>
      <c r="U6593" s="35"/>
    </row>
    <row r="6594">
      <c r="A6594" s="28">
        <v>6593.0</v>
      </c>
      <c r="B6594" s="28">
        <v>18.0</v>
      </c>
      <c r="C6594" s="28" t="str">
        <f>TRIM(PROPER('Base de datos cruda'!C6594))</f>
        <v>Male</v>
      </c>
      <c r="D6594" s="28">
        <v>6.2</v>
      </c>
      <c r="E6594" s="28">
        <v>5.34</v>
      </c>
      <c r="F6594" s="28">
        <v>7.67</v>
      </c>
      <c r="G6594" s="28">
        <v>84.8</v>
      </c>
      <c r="H6594" s="28" t="str">
        <f>TRIM(PROPER('Base de datos cruda'!H6594))</f>
        <v>Fps</v>
      </c>
      <c r="I6594" s="28">
        <v>0.48</v>
      </c>
      <c r="J6594" s="28">
        <v>7.63</v>
      </c>
      <c r="K6594" s="28">
        <v>241.05</v>
      </c>
      <c r="L6594" s="28">
        <f>IF('Base de datos cruda'!L6594&lt;0,,'Base de datos cruda'!L6594)</f>
        <v>12.93</v>
      </c>
      <c r="M6594" s="28" t="str">
        <f>IF(TRIM(PROPER('Base de datos cruda'!M6594))="High","Alto",IF(TRIM(PROPER('Base de datos cruda'!M6594))="Medium","Medio","Bajo"))</f>
        <v>Bajo</v>
      </c>
      <c r="N6594" s="29">
        <v>70.25</v>
      </c>
      <c r="O6594" s="32">
        <f t="shared" si="1"/>
        <v>70.25</v>
      </c>
      <c r="P6594" s="33">
        <f t="shared" si="2"/>
        <v>13.83</v>
      </c>
      <c r="Q6594" s="34">
        <f t="shared" si="3"/>
        <v>0.8612903226</v>
      </c>
      <c r="R6594" s="35" t="str">
        <f t="shared" si="4"/>
        <v>Alto</v>
      </c>
      <c r="S6594" s="35" t="str">
        <f>IF(O6594="","",IF(O6594&gt;AVERAGE('Base de datos limpia'!$O$2:$O$8001),"Alto","Normal"))
</f>
        <v>Alto</v>
      </c>
      <c r="T6594" s="35" t="str">
        <f t="shared" si="5"/>
        <v>Gamer moderado</v>
      </c>
      <c r="U6594" s="35"/>
    </row>
    <row r="6595">
      <c r="A6595" s="28">
        <v>6594.0</v>
      </c>
      <c r="B6595" s="28">
        <v>19.0</v>
      </c>
      <c r="C6595" s="28" t="str">
        <f>TRIM(PROPER('Base de datos cruda'!C6595))</f>
        <v>Male</v>
      </c>
      <c r="D6595" s="28">
        <v>6.02</v>
      </c>
      <c r="E6595" s="28">
        <v>9.11</v>
      </c>
      <c r="F6595" s="28">
        <v>6.65</v>
      </c>
      <c r="G6595" s="28">
        <v>78.12</v>
      </c>
      <c r="H6595" s="28" t="str">
        <f>TRIM(PROPER('Base de datos cruda'!H6595))</f>
        <v>Rpg</v>
      </c>
      <c r="I6595" s="28">
        <v>2.88</v>
      </c>
      <c r="J6595" s="28">
        <v>10.95</v>
      </c>
      <c r="K6595" s="28">
        <v>246.79</v>
      </c>
      <c r="L6595" s="28">
        <f>IF('Base de datos cruda'!L6595&lt;0,,'Base de datos cruda'!L6595)</f>
        <v>16.11</v>
      </c>
      <c r="M6595" s="28" t="str">
        <f>IF(TRIM(PROPER('Base de datos cruda'!M6595))="High","Alto",IF(TRIM(PROPER('Base de datos cruda'!M6595))="Medium","Medio","Bajo"))</f>
        <v>Bajo</v>
      </c>
      <c r="N6595" s="29">
        <v>75.7305950940936</v>
      </c>
      <c r="O6595" s="32">
        <f t="shared" si="1"/>
        <v>75.73059509</v>
      </c>
      <c r="P6595" s="33">
        <f t="shared" si="2"/>
        <v>16.97</v>
      </c>
      <c r="Q6595" s="34">
        <f t="shared" si="3"/>
        <v>1.513289037</v>
      </c>
      <c r="R6595" s="35" t="str">
        <f t="shared" si="4"/>
        <v>Alto</v>
      </c>
      <c r="S6595" s="35" t="str">
        <f>IF(O6595="","",IF(O6595&gt;AVERAGE('Base de datos limpia'!$O$2:$O$8001),"Alto","Normal"))
</f>
        <v>Alto</v>
      </c>
      <c r="T6595" s="35" t="str">
        <f t="shared" si="5"/>
        <v>Gamer intensivo</v>
      </c>
      <c r="U6595" s="35"/>
    </row>
    <row r="6596">
      <c r="A6596" s="28">
        <v>6595.0</v>
      </c>
      <c r="B6596" s="28">
        <v>23.0</v>
      </c>
      <c r="C6596" s="28" t="str">
        <f>TRIM(PROPER('Base de datos cruda'!C6596))</f>
        <v>Female</v>
      </c>
      <c r="D6596" s="28">
        <v>7.21</v>
      </c>
      <c r="E6596" s="28">
        <v>5.59</v>
      </c>
      <c r="F6596" s="28">
        <v>7.25</v>
      </c>
      <c r="G6596" s="28">
        <v>85.62</v>
      </c>
      <c r="H6596" s="28" t="str">
        <f>TRIM(PROPER('Base de datos cruda'!H6596))</f>
        <v>Casual</v>
      </c>
      <c r="I6596" s="28">
        <v>1.65</v>
      </c>
      <c r="J6596" s="28">
        <v>11.29</v>
      </c>
      <c r="K6596" s="28">
        <v>221.67</v>
      </c>
      <c r="L6596" s="28">
        <f>IF('Base de datos cruda'!L6596&lt;0,,'Base de datos cruda'!L6596)</f>
        <v>18.03</v>
      </c>
      <c r="M6596" s="28" t="str">
        <f>IF(TRIM(PROPER('Base de datos cruda'!M6596))="High","Alto",IF(TRIM(PROPER('Base de datos cruda'!M6596))="Medium","Medio","Bajo"))</f>
        <v>Bajo</v>
      </c>
      <c r="N6596" s="29">
        <v>47.74</v>
      </c>
      <c r="O6596" s="32">
        <f t="shared" si="1"/>
        <v>47.74</v>
      </c>
      <c r="P6596" s="33">
        <f t="shared" si="2"/>
        <v>18.5</v>
      </c>
      <c r="Q6596" s="34">
        <f t="shared" si="3"/>
        <v>0.7753120666</v>
      </c>
      <c r="R6596" s="35" t="str">
        <f t="shared" si="4"/>
        <v>Bajo</v>
      </c>
      <c r="S6596" s="35" t="str">
        <f>IF(O6596="","",IF(O6596&gt;AVERAGE('Base de datos limpia'!$O$2:$O$8001),"Alto","Normal"))
</f>
        <v>Normal</v>
      </c>
      <c r="T6596" s="35" t="str">
        <f t="shared" si="5"/>
        <v>Gamer moderado</v>
      </c>
      <c r="U6596" s="35"/>
    </row>
    <row r="6597">
      <c r="A6597" s="28">
        <v>6596.0</v>
      </c>
      <c r="B6597" s="28">
        <v>24.0</v>
      </c>
      <c r="C6597" s="28" t="str">
        <f>TRIM(PROPER('Base de datos cruda'!C6597))</f>
        <v>Male</v>
      </c>
      <c r="D6597" s="28">
        <v>2.46</v>
      </c>
      <c r="E6597" s="28">
        <v>6.94</v>
      </c>
      <c r="F6597" s="28">
        <v>7.5</v>
      </c>
      <c r="G6597" s="28">
        <v>71.36</v>
      </c>
      <c r="H6597" s="28" t="str">
        <f>TRIM(PROPER('Base de datos cruda'!H6597))</f>
        <v>Fps</v>
      </c>
      <c r="I6597" s="28">
        <v>2.57</v>
      </c>
      <c r="J6597" s="28">
        <v>6.13</v>
      </c>
      <c r="K6597" s="28">
        <v>289.65</v>
      </c>
      <c r="L6597" s="28">
        <f>IF('Base de datos cruda'!L6597&lt;0,,'Base de datos cruda'!L6597)</f>
        <v>8.57</v>
      </c>
      <c r="M6597" s="28" t="str">
        <f>IF(TRIM(PROPER('Base de datos cruda'!M6597))="High","Alto",IF(TRIM(PROPER('Base de datos cruda'!M6597))="Medium","Medio","Bajo"))</f>
        <v>Medio</v>
      </c>
      <c r="N6597" s="29">
        <v>85.77</v>
      </c>
      <c r="O6597" s="32">
        <f t="shared" si="1"/>
        <v>85.77</v>
      </c>
      <c r="P6597" s="33">
        <f t="shared" si="2"/>
        <v>8.59</v>
      </c>
      <c r="Q6597" s="34">
        <f t="shared" si="3"/>
        <v>2.821138211</v>
      </c>
      <c r="R6597" s="35" t="str">
        <f t="shared" si="4"/>
        <v>Alto</v>
      </c>
      <c r="S6597" s="35" t="str">
        <f>IF(O6597="","",IF(O6597&gt;AVERAGE('Base de datos limpia'!$O$2:$O$8001),"Alto","Normal"))
</f>
        <v>Alto</v>
      </c>
      <c r="T6597" s="35" t="str">
        <f t="shared" si="5"/>
        <v>Gamer intensivo</v>
      </c>
      <c r="U6597" s="35"/>
    </row>
    <row r="6598">
      <c r="A6598" s="28">
        <v>6597.0</v>
      </c>
      <c r="B6598" s="28">
        <v>18.0</v>
      </c>
      <c r="C6598" s="28" t="str">
        <f>TRIM(PROPER('Base de datos cruda'!C6598))</f>
        <v>Other</v>
      </c>
      <c r="D6598" s="28">
        <v>3.72</v>
      </c>
      <c r="E6598" s="28">
        <v>9.98</v>
      </c>
      <c r="F6598" s="28">
        <v>6.47</v>
      </c>
      <c r="G6598" s="28">
        <v>96.22</v>
      </c>
      <c r="H6598" s="28" t="str">
        <f>TRIM(PROPER('Base de datos cruda'!H6598))</f>
        <v>Fps</v>
      </c>
      <c r="I6598" s="28">
        <v>3.06</v>
      </c>
      <c r="J6598" s="28">
        <v>6.96</v>
      </c>
      <c r="K6598" s="28">
        <v>286.37</v>
      </c>
      <c r="L6598" s="28">
        <f>IF('Base de datos cruda'!L6598&lt;0,,'Base de datos cruda'!L6598)</f>
        <v>7.71</v>
      </c>
      <c r="M6598" s="28" t="str">
        <f>IF(TRIM(PROPER('Base de datos cruda'!M6598))="High","Alto",IF(TRIM(PROPER('Base de datos cruda'!M6598))="Medium","Medio","Bajo"))</f>
        <v>Medio</v>
      </c>
      <c r="N6598" s="29">
        <v>94.62</v>
      </c>
      <c r="O6598" s="32">
        <f t="shared" si="1"/>
        <v>94.62</v>
      </c>
      <c r="P6598" s="33">
        <f t="shared" si="2"/>
        <v>10.68</v>
      </c>
      <c r="Q6598" s="34">
        <f t="shared" si="3"/>
        <v>2.682795699</v>
      </c>
      <c r="R6598" s="35" t="str">
        <f t="shared" si="4"/>
        <v>Alto</v>
      </c>
      <c r="S6598" s="35" t="str">
        <f>IF(O6598="","",IF(O6598&gt;AVERAGE('Base de datos limpia'!$O$2:$O$8001),"Alto","Normal"))
</f>
        <v>Alto</v>
      </c>
      <c r="T6598" s="35" t="str">
        <f t="shared" si="5"/>
        <v>Gamer intensivo</v>
      </c>
      <c r="U6598" s="35"/>
    </row>
    <row r="6599">
      <c r="A6599" s="28">
        <v>6598.0</v>
      </c>
      <c r="B6599" s="28">
        <v>20.0</v>
      </c>
      <c r="C6599" s="28" t="str">
        <f>TRIM(PROPER('Base de datos cruda'!C6599))</f>
        <v>Female</v>
      </c>
      <c r="D6599" s="28">
        <v>6.92</v>
      </c>
      <c r="E6599" s="28">
        <v>2.32</v>
      </c>
      <c r="F6599" s="28">
        <v>6.98</v>
      </c>
      <c r="G6599" s="28">
        <v>70.82</v>
      </c>
      <c r="H6599" s="28" t="str">
        <f>TRIM(PROPER('Base de datos cruda'!H6599))</f>
        <v>Rpg</v>
      </c>
      <c r="I6599" s="28">
        <v>4.23</v>
      </c>
      <c r="J6599" s="28">
        <v>11.43</v>
      </c>
      <c r="K6599" s="28">
        <v>219.0</v>
      </c>
      <c r="L6599" s="28">
        <f>IF('Base de datos cruda'!L6599&lt;0,,'Base de datos cruda'!L6599)</f>
        <v>16.54</v>
      </c>
      <c r="M6599" s="28" t="str">
        <f>IF(TRIM(PROPER('Base de datos cruda'!M6599))="High","Alto",IF(TRIM(PROPER('Base de datos cruda'!M6599))="Medium","Medio","Bajo"))</f>
        <v>Bajo</v>
      </c>
      <c r="N6599" s="29">
        <v>29.43</v>
      </c>
      <c r="O6599" s="32">
        <f t="shared" si="1"/>
        <v>29.43</v>
      </c>
      <c r="P6599" s="33">
        <f t="shared" si="2"/>
        <v>18.35</v>
      </c>
      <c r="Q6599" s="34">
        <f t="shared" si="3"/>
        <v>0.3352601156</v>
      </c>
      <c r="R6599" s="35" t="str">
        <f t="shared" si="4"/>
        <v>Bajo</v>
      </c>
      <c r="S6599" s="35" t="str">
        <f>IF(O6599="","",IF(O6599&gt;AVERAGE('Base de datos limpia'!$O$2:$O$8001),"Alto","Normal"))
</f>
        <v>Normal</v>
      </c>
      <c r="T6599" s="35" t="str">
        <f t="shared" si="5"/>
        <v>Gamer casual</v>
      </c>
      <c r="U6599" s="35"/>
    </row>
    <row r="6600">
      <c r="A6600" s="28">
        <v>6599.0</v>
      </c>
      <c r="B6600" s="28">
        <v>23.0</v>
      </c>
      <c r="C6600" s="28" t="str">
        <f>TRIM(PROPER('Base de datos cruda'!C6600))</f>
        <v>Male</v>
      </c>
      <c r="D6600" s="28">
        <v>6.23</v>
      </c>
      <c r="E6600" s="28">
        <v>7.63</v>
      </c>
      <c r="F6600" s="28">
        <v>8.23</v>
      </c>
      <c r="G6600" s="28">
        <v>85.5</v>
      </c>
      <c r="H6600" s="28" t="str">
        <f>TRIM(PROPER('Base de datos cruda'!H6600))</f>
        <v>Fps</v>
      </c>
      <c r="I6600" s="28">
        <v>0.16</v>
      </c>
      <c r="J6600" s="28">
        <v>10.72</v>
      </c>
      <c r="K6600" s="28">
        <v>245.42</v>
      </c>
      <c r="L6600" s="28">
        <f>IF('Base de datos cruda'!L6600&lt;0,,'Base de datos cruda'!L6600)</f>
        <v>14.23</v>
      </c>
      <c r="M6600" s="28" t="str">
        <f>IF(TRIM(PROPER('Base de datos cruda'!M6600))="High","Alto",IF(TRIM(PROPER('Base de datos cruda'!M6600))="Medium","Medio","Bajo"))</f>
        <v>Bajo</v>
      </c>
      <c r="N6600" s="29">
        <v>83.3233147051417</v>
      </c>
      <c r="O6600" s="32">
        <f t="shared" si="1"/>
        <v>83.32331471</v>
      </c>
      <c r="P6600" s="33">
        <f t="shared" si="2"/>
        <v>16.95</v>
      </c>
      <c r="Q6600" s="34">
        <f t="shared" si="3"/>
        <v>1.224719101</v>
      </c>
      <c r="R6600" s="35" t="str">
        <f t="shared" si="4"/>
        <v>Alto</v>
      </c>
      <c r="S6600" s="35" t="str">
        <f>IF(O6600="","",IF(O6600&gt;AVERAGE('Base de datos limpia'!$O$2:$O$8001),"Alto","Normal"))
</f>
        <v>Alto</v>
      </c>
      <c r="T6600" s="35" t="str">
        <f t="shared" si="5"/>
        <v>Gamer intensivo</v>
      </c>
      <c r="U6600" s="35"/>
    </row>
    <row r="6601">
      <c r="A6601" s="28">
        <v>6600.0</v>
      </c>
      <c r="B6601" s="28">
        <v>18.0</v>
      </c>
      <c r="C6601" s="28" t="str">
        <f>TRIM(PROPER('Base de datos cruda'!C6601))</f>
        <v>Male</v>
      </c>
      <c r="D6601" s="28">
        <v>3.15</v>
      </c>
      <c r="E6601" s="28">
        <v>2.25</v>
      </c>
      <c r="F6601" s="28">
        <v>5.56</v>
      </c>
      <c r="G6601" s="28">
        <v>97.8</v>
      </c>
      <c r="H6601" s="28" t="str">
        <f>TRIM(PROPER('Base de datos cruda'!H6601))</f>
        <v>Casual</v>
      </c>
      <c r="I6601" s="28">
        <v>0.82</v>
      </c>
      <c r="J6601" s="28">
        <v>6.27</v>
      </c>
      <c r="K6601" s="28">
        <v>289.38</v>
      </c>
      <c r="L6601" s="28">
        <f>IF('Base de datos cruda'!L6601&lt;0,,'Base de datos cruda'!L6601)</f>
        <v>8.28</v>
      </c>
      <c r="M6601" s="28" t="str">
        <f>IF(TRIM(PROPER('Base de datos cruda'!M6601))="High","Alto",IF(TRIM(PROPER('Base de datos cruda'!M6601))="Medium","Medio","Bajo"))</f>
        <v>Medio</v>
      </c>
      <c r="N6601" s="29">
        <v>58.01</v>
      </c>
      <c r="O6601" s="32">
        <f t="shared" si="1"/>
        <v>58.01</v>
      </c>
      <c r="P6601" s="33">
        <f t="shared" si="2"/>
        <v>9.42</v>
      </c>
      <c r="Q6601" s="34">
        <f t="shared" si="3"/>
        <v>0.7142857143</v>
      </c>
      <c r="R6601" s="35" t="str">
        <f t="shared" si="4"/>
        <v>Medio</v>
      </c>
      <c r="S6601" s="35" t="str">
        <f>IF(O6601="","",IF(O6601&gt;AVERAGE('Base de datos limpia'!$O$2:$O$8001),"Alto","Normal"))
</f>
        <v>Normal</v>
      </c>
      <c r="T6601" s="35" t="str">
        <f t="shared" si="5"/>
        <v>Gamer casual</v>
      </c>
      <c r="U6601" s="35"/>
    </row>
    <row r="6602">
      <c r="A6602" s="28">
        <v>6601.0</v>
      </c>
      <c r="B6602" s="28">
        <v>22.0</v>
      </c>
      <c r="C6602" s="28" t="str">
        <f>TRIM(PROPER('Base de datos cruda'!C6602))</f>
        <v>Female</v>
      </c>
      <c r="D6602" s="28">
        <v>6.77</v>
      </c>
      <c r="E6602" s="28">
        <v>8.55</v>
      </c>
      <c r="F6602" s="28">
        <v>6.62</v>
      </c>
      <c r="G6602" s="28">
        <v>76.03</v>
      </c>
      <c r="H6602" s="28" t="str">
        <f>TRIM(PROPER('Base de datos cruda'!H6602))</f>
        <v>Fps</v>
      </c>
      <c r="I6602" s="28">
        <v>4.61</v>
      </c>
      <c r="J6602" s="28">
        <v>8.94</v>
      </c>
      <c r="K6602" s="28">
        <v>239.33</v>
      </c>
      <c r="L6602" s="28">
        <f>IF('Base de datos cruda'!L6602&lt;0,,'Base de datos cruda'!L6602)</f>
        <v>13.61</v>
      </c>
      <c r="M6602" s="28" t="str">
        <f>IF(TRIM(PROPER('Base de datos cruda'!M6602))="High","Alto",IF(TRIM(PROPER('Base de datos cruda'!M6602))="Medium","Medio","Bajo"))</f>
        <v>Bajo</v>
      </c>
      <c r="N6602" s="29">
        <v>74.7274472213443</v>
      </c>
      <c r="O6602" s="32">
        <f t="shared" si="1"/>
        <v>74.72744722</v>
      </c>
      <c r="P6602" s="33">
        <f t="shared" si="2"/>
        <v>15.71</v>
      </c>
      <c r="Q6602" s="34">
        <f t="shared" si="3"/>
        <v>1.262924668</v>
      </c>
      <c r="R6602" s="35" t="str">
        <f t="shared" si="4"/>
        <v>Alto</v>
      </c>
      <c r="S6602" s="35" t="str">
        <f>IF(O6602="","",IF(O6602&gt;AVERAGE('Base de datos limpia'!$O$2:$O$8001),"Alto","Normal"))
</f>
        <v>Alto</v>
      </c>
      <c r="T6602" s="35" t="str">
        <f t="shared" si="5"/>
        <v>Gamer intensivo</v>
      </c>
      <c r="U6602" s="35"/>
    </row>
    <row r="6603">
      <c r="A6603" s="28">
        <v>6602.0</v>
      </c>
      <c r="B6603" s="28">
        <v>23.0</v>
      </c>
      <c r="C6603" s="28" t="str">
        <f>TRIM(PROPER('Base de datos cruda'!C6603))</f>
        <v>Male</v>
      </c>
      <c r="D6603" s="28">
        <v>0.38</v>
      </c>
      <c r="E6603" s="28">
        <v>6.37</v>
      </c>
      <c r="F6603" s="28">
        <v>4.04</v>
      </c>
      <c r="G6603" s="28">
        <v>66.46</v>
      </c>
      <c r="H6603" s="28" t="str">
        <f>TRIM(PROPER('Base de datos cruda'!H6603))</f>
        <v>Casual</v>
      </c>
      <c r="I6603" s="28">
        <v>4.84</v>
      </c>
      <c r="J6603" s="28">
        <v>5.59</v>
      </c>
      <c r="K6603" s="28">
        <v>313.55</v>
      </c>
      <c r="L6603" s="28">
        <f>IF('Base de datos cruda'!L6603&lt;0,,'Base de datos cruda'!L6603)</f>
        <v>6.54</v>
      </c>
      <c r="M6603" s="28" t="str">
        <f>IF(TRIM(PROPER('Base de datos cruda'!M6603))="High","Alto",IF(TRIM(PROPER('Base de datos cruda'!M6603))="Medium","Medio","Bajo"))</f>
        <v>Medio</v>
      </c>
      <c r="N6603" s="29">
        <v>61.33</v>
      </c>
      <c r="O6603" s="32">
        <f t="shared" si="1"/>
        <v>61.33</v>
      </c>
      <c r="P6603" s="33">
        <f t="shared" si="2"/>
        <v>5.97</v>
      </c>
      <c r="Q6603" s="34">
        <f t="shared" si="3"/>
        <v>16.76315789</v>
      </c>
      <c r="R6603" s="35" t="str">
        <f t="shared" si="4"/>
        <v>Medio</v>
      </c>
      <c r="S6603" s="35" t="str">
        <f>IF(O6603="","",IF(O6603&gt;AVERAGE('Base de datos limpia'!$O$2:$O$8001),"Alto","Normal"))
</f>
        <v>Normal</v>
      </c>
      <c r="T6603" s="35" t="str">
        <f t="shared" si="5"/>
        <v>Gamer intensivo</v>
      </c>
      <c r="U6603" s="35"/>
    </row>
    <row r="6604">
      <c r="A6604" s="28">
        <v>6603.0</v>
      </c>
      <c r="B6604" s="28">
        <v>18.0</v>
      </c>
      <c r="C6604" s="28" t="str">
        <f>TRIM(PROPER('Base de datos cruda'!C6604))</f>
        <v>Male</v>
      </c>
      <c r="D6604" s="28">
        <v>6.26</v>
      </c>
      <c r="E6604" s="28">
        <v>9.44</v>
      </c>
      <c r="F6604" s="28">
        <v>7.44</v>
      </c>
      <c r="G6604" s="28">
        <v>62.74</v>
      </c>
      <c r="H6604" s="28" t="str">
        <f>TRIM(PROPER('Base de datos cruda'!H6604))</f>
        <v>Casual</v>
      </c>
      <c r="I6604" s="28">
        <v>0.28</v>
      </c>
      <c r="J6604" s="28">
        <v>8.08</v>
      </c>
      <c r="K6604" s="28">
        <v>253.64</v>
      </c>
      <c r="L6604" s="28">
        <f>IF('Base de datos cruda'!L6604&lt;0,,'Base de datos cruda'!L6604)</f>
        <v>13.39</v>
      </c>
      <c r="M6604" s="28" t="str">
        <f>IF(TRIM(PROPER('Base de datos cruda'!M6604))="High","Alto",IF(TRIM(PROPER('Base de datos cruda'!M6604))="Medium","Medio","Bajo"))</f>
        <v>Bajo</v>
      </c>
      <c r="N6604" s="29">
        <v>75.0315161300232</v>
      </c>
      <c r="O6604" s="32">
        <f t="shared" si="1"/>
        <v>75.03151613</v>
      </c>
      <c r="P6604" s="33">
        <f t="shared" si="2"/>
        <v>14.34</v>
      </c>
      <c r="Q6604" s="34">
        <f t="shared" si="3"/>
        <v>1.50798722</v>
      </c>
      <c r="R6604" s="35" t="str">
        <f t="shared" si="4"/>
        <v>Alto</v>
      </c>
      <c r="S6604" s="35" t="str">
        <f>IF(O6604="","",IF(O6604&gt;AVERAGE('Base de datos limpia'!$O$2:$O$8001),"Alto","Normal"))
</f>
        <v>Alto</v>
      </c>
      <c r="T6604" s="35" t="str">
        <f t="shared" si="5"/>
        <v>Gamer intensivo</v>
      </c>
      <c r="U6604" s="35"/>
    </row>
    <row r="6605">
      <c r="A6605" s="28">
        <v>6604.0</v>
      </c>
      <c r="B6605" s="28">
        <v>17.0</v>
      </c>
      <c r="C6605" s="28" t="str">
        <f>TRIM(PROPER('Base de datos cruda'!C6605))</f>
        <v>Male</v>
      </c>
      <c r="D6605" s="28">
        <v>1.65</v>
      </c>
      <c r="E6605" s="28">
        <v>8.79</v>
      </c>
      <c r="F6605" s="28">
        <v>4.98</v>
      </c>
      <c r="G6605" s="28">
        <v>98.52</v>
      </c>
      <c r="H6605" s="28" t="str">
        <f>TRIM(PROPER('Base de datos cruda'!H6605))</f>
        <v>Casual</v>
      </c>
      <c r="I6605" s="28">
        <v>1.66</v>
      </c>
      <c r="J6605" s="28">
        <v>5.32</v>
      </c>
      <c r="K6605" s="28">
        <v>292.11</v>
      </c>
      <c r="L6605" s="28">
        <f>IF('Base de datos cruda'!L6605&lt;0,,'Base de datos cruda'!L6605)</f>
        <v>4.86</v>
      </c>
      <c r="M6605" s="28" t="str">
        <f>IF(TRIM(PROPER('Base de datos cruda'!M6605))="High","Alto",IF(TRIM(PROPER('Base de datos cruda'!M6605))="Medium","Medio","Bajo"))</f>
        <v>Alto</v>
      </c>
      <c r="N6605" s="29">
        <v>100.0</v>
      </c>
      <c r="O6605" s="32">
        <f t="shared" si="1"/>
        <v>100</v>
      </c>
      <c r="P6605" s="33">
        <f t="shared" si="2"/>
        <v>6.97</v>
      </c>
      <c r="Q6605" s="34">
        <f t="shared" si="3"/>
        <v>5.327272727</v>
      </c>
      <c r="R6605" s="35" t="str">
        <f t="shared" si="4"/>
        <v>Alto</v>
      </c>
      <c r="S6605" s="35" t="str">
        <f>IF(O6605="","",IF(O6605&gt;AVERAGE('Base de datos limpia'!$O$2:$O$8001),"Alto","Normal"))
</f>
        <v>Alto</v>
      </c>
      <c r="T6605" s="35" t="str">
        <f t="shared" si="5"/>
        <v>Gamer intensivo</v>
      </c>
      <c r="U6605" s="35"/>
    </row>
    <row r="6606">
      <c r="A6606" s="28">
        <v>6605.0</v>
      </c>
      <c r="B6606" s="28">
        <v>22.0</v>
      </c>
      <c r="C6606" s="28" t="str">
        <f>TRIM(PROPER('Base de datos cruda'!C6606))</f>
        <v>Female</v>
      </c>
      <c r="D6606" s="28">
        <v>2.29</v>
      </c>
      <c r="E6606" s="28">
        <v>1.67</v>
      </c>
      <c r="F6606" s="28">
        <v>6.41</v>
      </c>
      <c r="G6606" s="28">
        <v>90.55</v>
      </c>
      <c r="H6606" s="28" t="str">
        <f>TRIM(PROPER('Base de datos cruda'!H6606))</f>
        <v>Fps</v>
      </c>
      <c r="I6606" s="28">
        <v>0.05</v>
      </c>
      <c r="J6606" s="28">
        <v>6.75</v>
      </c>
      <c r="K6606" s="28">
        <v>284.73</v>
      </c>
      <c r="L6606" s="28">
        <f>IF('Base de datos cruda'!L6606&lt;0,,'Base de datos cruda'!L6606)</f>
        <v>7.7</v>
      </c>
      <c r="M6606" s="28" t="str">
        <f>IF(TRIM(PROPER('Base de datos cruda'!M6606))="High","Alto",IF(TRIM(PROPER('Base de datos cruda'!M6606))="Medium","Medio","Bajo"))</f>
        <v>Medio</v>
      </c>
      <c r="N6606" s="29">
        <v>57.91</v>
      </c>
      <c r="O6606" s="32">
        <f t="shared" si="1"/>
        <v>57.91</v>
      </c>
      <c r="P6606" s="33">
        <f t="shared" si="2"/>
        <v>9.04</v>
      </c>
      <c r="Q6606" s="34">
        <f t="shared" si="3"/>
        <v>0.7292576419</v>
      </c>
      <c r="R6606" s="35" t="str">
        <f t="shared" si="4"/>
        <v>Medio</v>
      </c>
      <c r="S6606" s="35" t="str">
        <f>IF(O6606="","",IF(O6606&gt;AVERAGE('Base de datos limpia'!$O$2:$O$8001),"Alto","Normal"))
</f>
        <v>Normal</v>
      </c>
      <c r="T6606" s="35" t="str">
        <f t="shared" si="5"/>
        <v>Gamer casual</v>
      </c>
      <c r="U6606" s="35"/>
    </row>
    <row r="6607">
      <c r="A6607" s="28">
        <v>6606.0</v>
      </c>
      <c r="B6607" s="28">
        <v>24.0</v>
      </c>
      <c r="C6607" s="28" t="str">
        <f>TRIM(PROPER('Base de datos cruda'!C6607))</f>
        <v>Female</v>
      </c>
      <c r="D6607" s="28">
        <v>3.95</v>
      </c>
      <c r="E6607" s="28">
        <v>2.24</v>
      </c>
      <c r="F6607" s="28">
        <v>5.05</v>
      </c>
      <c r="G6607" s="28">
        <v>96.76</v>
      </c>
      <c r="H6607" s="28" t="str">
        <f>TRIM(PROPER('Base de datos cruda'!H6607))</f>
        <v>Fps</v>
      </c>
      <c r="I6607" s="28">
        <v>3.79</v>
      </c>
      <c r="J6607" s="28">
        <v>8.14</v>
      </c>
      <c r="K6607" s="28">
        <v>254.14</v>
      </c>
      <c r="L6607" s="28">
        <f>IF('Base de datos cruda'!L6607&lt;0,,'Base de datos cruda'!L6607)</f>
        <v>12.21</v>
      </c>
      <c r="M6607" s="28" t="str">
        <f>IF(TRIM(PROPER('Base de datos cruda'!M6607))="High","Alto",IF(TRIM(PROPER('Base de datos cruda'!M6607))="Medium","Medio","Bajo"))</f>
        <v>Medio</v>
      </c>
      <c r="N6607" s="29">
        <v>41.84</v>
      </c>
      <c r="O6607" s="32">
        <f t="shared" si="1"/>
        <v>41.84</v>
      </c>
      <c r="P6607" s="33">
        <f t="shared" si="2"/>
        <v>12.09</v>
      </c>
      <c r="Q6607" s="34">
        <f t="shared" si="3"/>
        <v>0.5670886076</v>
      </c>
      <c r="R6607" s="35" t="str">
        <f t="shared" si="4"/>
        <v>Bajo</v>
      </c>
      <c r="S6607" s="35" t="str">
        <f>IF(O6607="","",IF(O6607&gt;AVERAGE('Base de datos limpia'!$O$2:$O$8001),"Alto","Normal"))
</f>
        <v>Normal</v>
      </c>
      <c r="T6607" s="35" t="str">
        <f t="shared" si="5"/>
        <v>Gamer casual</v>
      </c>
      <c r="U6607" s="35"/>
    </row>
    <row r="6608">
      <c r="A6608" s="28">
        <v>6607.0</v>
      </c>
      <c r="B6608" s="28">
        <v>16.0</v>
      </c>
      <c r="C6608" s="28" t="str">
        <f>TRIM(PROPER('Base de datos cruda'!C6608))</f>
        <v>Male</v>
      </c>
      <c r="D6608" s="28">
        <v>3.6</v>
      </c>
      <c r="E6608" s="28">
        <v>6.41</v>
      </c>
      <c r="F6608" s="28">
        <v>4.12</v>
      </c>
      <c r="G6608" s="28">
        <v>87.95</v>
      </c>
      <c r="H6608" s="28" t="str">
        <f>TRIM(PROPER('Base de datos cruda'!H6608))</f>
        <v>Fps</v>
      </c>
      <c r="I6608" s="28">
        <v>3.41</v>
      </c>
      <c r="J6608" s="28">
        <v>7.69</v>
      </c>
      <c r="K6608" s="28">
        <v>280.05</v>
      </c>
      <c r="L6608" s="28">
        <f>IF('Base de datos cruda'!L6608&lt;0,,'Base de datos cruda'!L6608)</f>
        <v>9.34</v>
      </c>
      <c r="M6608" s="28" t="str">
        <f>IF(TRIM(PROPER('Base de datos cruda'!M6608))="High","Alto",IF(TRIM(PROPER('Base de datos cruda'!M6608))="Medium","Medio","Bajo"))</f>
        <v>Medio</v>
      </c>
      <c r="N6608" s="29">
        <v>64.32</v>
      </c>
      <c r="O6608" s="32">
        <f t="shared" si="1"/>
        <v>64.32</v>
      </c>
      <c r="P6608" s="33">
        <f t="shared" si="2"/>
        <v>11.29</v>
      </c>
      <c r="Q6608" s="34">
        <f t="shared" si="3"/>
        <v>1.780555556</v>
      </c>
      <c r="R6608" s="35" t="str">
        <f t="shared" si="4"/>
        <v>Medio</v>
      </c>
      <c r="S6608" s="35" t="str">
        <f>IF(O6608="","",IF(O6608&gt;AVERAGE('Base de datos limpia'!$O$2:$O$8001),"Alto","Normal"))
</f>
        <v>Normal</v>
      </c>
      <c r="T6608" s="35" t="str">
        <f t="shared" si="5"/>
        <v>Gamer intensivo</v>
      </c>
      <c r="U6608" s="35"/>
    </row>
    <row r="6609">
      <c r="A6609" s="28">
        <v>6608.0</v>
      </c>
      <c r="B6609" s="28">
        <v>18.0</v>
      </c>
      <c r="C6609" s="28" t="str">
        <f>TRIM(PROPER('Base de datos cruda'!C6609))</f>
        <v>Male</v>
      </c>
      <c r="D6609" s="28">
        <v>4.16</v>
      </c>
      <c r="E6609" s="28">
        <v>5.66</v>
      </c>
      <c r="F6609" s="28">
        <v>6.42</v>
      </c>
      <c r="G6609" s="28">
        <v>73.7</v>
      </c>
      <c r="H6609" s="28" t="str">
        <f>TRIM(PROPER('Base de datos cruda'!H6609))</f>
        <v>Rpg</v>
      </c>
      <c r="I6609" s="28">
        <v>2.82</v>
      </c>
      <c r="J6609" s="28">
        <v>8.47</v>
      </c>
      <c r="K6609" s="28">
        <v>272.29</v>
      </c>
      <c r="L6609" s="28">
        <f>IF('Base de datos cruda'!L6609&lt;0,,'Base de datos cruda'!L6609)</f>
        <v>9.85</v>
      </c>
      <c r="M6609" s="28" t="str">
        <f>IF(TRIM(PROPER('Base de datos cruda'!M6609))="High","Alto",IF(TRIM(PROPER('Base de datos cruda'!M6609))="Medium","Medio","Bajo"))</f>
        <v>Medio</v>
      </c>
      <c r="N6609" s="29">
        <v>64.34</v>
      </c>
      <c r="O6609" s="32">
        <f t="shared" si="1"/>
        <v>64.34</v>
      </c>
      <c r="P6609" s="33">
        <f t="shared" si="2"/>
        <v>12.63</v>
      </c>
      <c r="Q6609" s="34">
        <f t="shared" si="3"/>
        <v>1.360576923</v>
      </c>
      <c r="R6609" s="35" t="str">
        <f t="shared" si="4"/>
        <v>Medio</v>
      </c>
      <c r="S6609" s="35" t="str">
        <f>IF(O6609="","",IF(O6609&gt;AVERAGE('Base de datos limpia'!$O$2:$O$8001),"Alto","Normal"))
</f>
        <v>Normal</v>
      </c>
      <c r="T6609" s="35" t="str">
        <f t="shared" si="5"/>
        <v>Gamer moderado</v>
      </c>
      <c r="U6609" s="35"/>
    </row>
    <row r="6610">
      <c r="A6610" s="28">
        <v>6609.0</v>
      </c>
      <c r="B6610" s="28">
        <v>20.0</v>
      </c>
      <c r="C6610" s="28" t="str">
        <f>TRIM(PROPER('Base de datos cruda'!C6610))</f>
        <v>Male</v>
      </c>
      <c r="D6610" s="28">
        <v>4.36</v>
      </c>
      <c r="E6610" s="28">
        <v>2.52</v>
      </c>
      <c r="F6610" s="28">
        <v>6.12</v>
      </c>
      <c r="G6610" s="28">
        <v>64.92</v>
      </c>
      <c r="H6610" s="28" t="str">
        <f>TRIM(PROPER('Base de datos cruda'!H6610))</f>
        <v>Fps</v>
      </c>
      <c r="I6610" s="28">
        <v>3.46</v>
      </c>
      <c r="J6610" s="28">
        <v>9.74</v>
      </c>
      <c r="K6610" s="28">
        <v>261.95</v>
      </c>
      <c r="L6610" s="28">
        <f>IF('Base de datos cruda'!L6610&lt;0,,'Base de datos cruda'!L6610)</f>
        <v>13.19</v>
      </c>
      <c r="M6610" s="28" t="str">
        <f>IF(TRIM(PROPER('Base de datos cruda'!M6610))="High","Alto",IF(TRIM(PROPER('Base de datos cruda'!M6610))="Medium","Medio","Bajo"))</f>
        <v>Medio</v>
      </c>
      <c r="N6610" s="29">
        <v>30.74</v>
      </c>
      <c r="O6610" s="32">
        <f t="shared" si="1"/>
        <v>30.74</v>
      </c>
      <c r="P6610" s="33">
        <f t="shared" si="2"/>
        <v>14.1</v>
      </c>
      <c r="Q6610" s="34">
        <f t="shared" si="3"/>
        <v>0.5779816514</v>
      </c>
      <c r="R6610" s="35" t="str">
        <f t="shared" si="4"/>
        <v>Bajo</v>
      </c>
      <c r="S6610" s="35" t="str">
        <f>IF(O6610="","",IF(O6610&gt;AVERAGE('Base de datos limpia'!$O$2:$O$8001),"Alto","Normal"))
</f>
        <v>Normal</v>
      </c>
      <c r="T6610" s="35" t="str">
        <f t="shared" si="5"/>
        <v>Gamer casual</v>
      </c>
      <c r="U6610" s="35"/>
    </row>
    <row r="6611">
      <c r="A6611" s="28">
        <v>6610.0</v>
      </c>
      <c r="B6611" s="28">
        <v>18.0</v>
      </c>
      <c r="C6611" s="28" t="str">
        <f>TRIM(PROPER('Base de datos cruda'!C6611))</f>
        <v>Female</v>
      </c>
      <c r="D6611" s="28">
        <v>2.65</v>
      </c>
      <c r="E6611" s="28">
        <v>2.16</v>
      </c>
      <c r="F6611" s="28">
        <v>6.13</v>
      </c>
      <c r="G6611" s="28">
        <v>97.17</v>
      </c>
      <c r="H6611" s="28" t="str">
        <f>TRIM(PROPER('Base de datos cruda'!H6611))</f>
        <v>Casual</v>
      </c>
      <c r="I6611" s="28">
        <v>2.69</v>
      </c>
      <c r="J6611" s="28">
        <v>5.48</v>
      </c>
      <c r="K6611" s="28">
        <v>279.26</v>
      </c>
      <c r="L6611" s="28">
        <f>IF('Base de datos cruda'!L6611&lt;0,,'Base de datos cruda'!L6611)</f>
        <v>10.2</v>
      </c>
      <c r="M6611" s="28" t="str">
        <f>IF(TRIM(PROPER('Base de datos cruda'!M6611))="High","Alto",IF(TRIM(PROPER('Base de datos cruda'!M6611))="Medium","Medio","Bajo"))</f>
        <v>Medio</v>
      </c>
      <c r="N6611" s="29">
        <v>69.36</v>
      </c>
      <c r="O6611" s="32">
        <f t="shared" si="1"/>
        <v>69.36</v>
      </c>
      <c r="P6611" s="33">
        <f t="shared" si="2"/>
        <v>8.13</v>
      </c>
      <c r="Q6611" s="34">
        <f t="shared" si="3"/>
        <v>0.8150943396</v>
      </c>
      <c r="R6611" s="35" t="str">
        <f t="shared" si="4"/>
        <v>Medio</v>
      </c>
      <c r="S6611" s="35" t="str">
        <f>IF(O6611="","",IF(O6611&gt;AVERAGE('Base de datos limpia'!$O$2:$O$8001),"Alto","Normal"))
</f>
        <v>Alto</v>
      </c>
      <c r="T6611" s="35" t="str">
        <f t="shared" si="5"/>
        <v>Gamer casual</v>
      </c>
      <c r="U6611" s="35"/>
    </row>
    <row r="6612">
      <c r="A6612" s="28">
        <v>6611.0</v>
      </c>
      <c r="B6612" s="28">
        <v>16.0</v>
      </c>
      <c r="C6612" s="28" t="str">
        <f>TRIM(PROPER('Base de datos cruda'!C6612))</f>
        <v>Male</v>
      </c>
      <c r="D6612" s="28">
        <v>1.4</v>
      </c>
      <c r="E6612" s="28">
        <v>6.08</v>
      </c>
      <c r="F6612" s="28">
        <v>5.04</v>
      </c>
      <c r="G6612" s="28">
        <v>79.58</v>
      </c>
      <c r="H6612" s="28" t="str">
        <f>TRIM(PROPER('Base de datos cruda'!H6612))</f>
        <v>Rpg</v>
      </c>
      <c r="I6612" s="28">
        <v>1.19</v>
      </c>
      <c r="J6612" s="28">
        <v>5.54</v>
      </c>
      <c r="K6612" s="28">
        <v>302.73</v>
      </c>
      <c r="L6612" s="28">
        <f>IF('Base de datos cruda'!L6612&lt;0,,'Base de datos cruda'!L6612)</f>
        <v>7.71</v>
      </c>
      <c r="M6612" s="28" t="str">
        <f>IF(TRIM(PROPER('Base de datos cruda'!M6612))="High","Alto",IF(TRIM(PROPER('Base de datos cruda'!M6612))="Medium","Medio","Bajo"))</f>
        <v>Medio</v>
      </c>
      <c r="N6612" s="29">
        <v>77.3</v>
      </c>
      <c r="O6612" s="32">
        <f t="shared" si="1"/>
        <v>77.3</v>
      </c>
      <c r="P6612" s="33">
        <f t="shared" si="2"/>
        <v>6.94</v>
      </c>
      <c r="Q6612" s="34">
        <f t="shared" si="3"/>
        <v>4.342857143</v>
      </c>
      <c r="R6612" s="35" t="str">
        <f t="shared" si="4"/>
        <v>Alto</v>
      </c>
      <c r="S6612" s="35" t="str">
        <f>IF(O6612="","",IF(O6612&gt;AVERAGE('Base de datos limpia'!$O$2:$O$8001),"Alto","Normal"))
</f>
        <v>Alto</v>
      </c>
      <c r="T6612" s="35" t="str">
        <f t="shared" si="5"/>
        <v>Gamer intensivo</v>
      </c>
      <c r="U6612" s="35"/>
    </row>
    <row r="6613">
      <c r="A6613" s="28">
        <v>6612.0</v>
      </c>
      <c r="B6613" s="28">
        <v>22.0</v>
      </c>
      <c r="C6613" s="28" t="str">
        <f>TRIM(PROPER('Base de datos cruda'!C6613))</f>
        <v>Male</v>
      </c>
      <c r="D6613" s="28">
        <v>6.15</v>
      </c>
      <c r="E6613" s="28">
        <v>1.44</v>
      </c>
      <c r="F6613" s="28">
        <v>8.74</v>
      </c>
      <c r="G6613" s="28">
        <v>75.86</v>
      </c>
      <c r="H6613" s="28" t="str">
        <f>TRIM(PROPER('Base de datos cruda'!H6613))</f>
        <v>Rpg</v>
      </c>
      <c r="I6613" s="28">
        <v>3.77</v>
      </c>
      <c r="J6613" s="28">
        <v>10.63</v>
      </c>
      <c r="K6613" s="28">
        <v>247.16</v>
      </c>
      <c r="L6613" s="28">
        <f>IF('Base de datos cruda'!L6613&lt;0,,'Base de datos cruda'!L6613)</f>
        <v>12.57</v>
      </c>
      <c r="M6613" s="28" t="str">
        <f>IF(TRIM(PROPER('Base de datos cruda'!M6613))="High","Alto",IF(TRIM(PROPER('Base de datos cruda'!M6613))="Medium","Medio","Bajo"))</f>
        <v>Bajo</v>
      </c>
      <c r="N6613" s="29">
        <v>36.01</v>
      </c>
      <c r="O6613" s="32">
        <f t="shared" si="1"/>
        <v>36.01</v>
      </c>
      <c r="P6613" s="33">
        <f t="shared" si="2"/>
        <v>16.78</v>
      </c>
      <c r="Q6613" s="34">
        <f t="shared" si="3"/>
        <v>0.2341463415</v>
      </c>
      <c r="R6613" s="35" t="str">
        <f t="shared" si="4"/>
        <v>Bajo</v>
      </c>
      <c r="S6613" s="35" t="str">
        <f>IF(O6613="","",IF(O6613&gt;AVERAGE('Base de datos limpia'!$O$2:$O$8001),"Alto","Normal"))
</f>
        <v>Normal</v>
      </c>
      <c r="T6613" s="35" t="str">
        <f t="shared" si="5"/>
        <v>Gamer casual</v>
      </c>
      <c r="U6613" s="35"/>
    </row>
    <row r="6614">
      <c r="A6614" s="28">
        <v>6613.0</v>
      </c>
      <c r="B6614" s="28">
        <v>22.0</v>
      </c>
      <c r="C6614" s="28" t="str">
        <f>TRIM(PROPER('Base de datos cruda'!C6614))</f>
        <v>Female</v>
      </c>
      <c r="D6614" s="28">
        <v>3.2</v>
      </c>
      <c r="E6614" s="28">
        <v>8.86</v>
      </c>
      <c r="F6614" s="28">
        <v>4.02</v>
      </c>
      <c r="G6614" s="28">
        <v>83.11</v>
      </c>
      <c r="H6614" s="28" t="str">
        <f>TRIM(PROPER('Base de datos cruda'!H6614))</f>
        <v>Rpg</v>
      </c>
      <c r="I6614" s="28">
        <v>3.92</v>
      </c>
      <c r="J6614" s="28">
        <v>7.15</v>
      </c>
      <c r="K6614" s="28">
        <v>269.62</v>
      </c>
      <c r="L6614" s="28">
        <f>IF('Base de datos cruda'!L6614&lt;0,,'Base de datos cruda'!L6614)</f>
        <v>9.92</v>
      </c>
      <c r="M6614" s="28" t="str">
        <f>IF(TRIM(PROPER('Base de datos cruda'!M6614))="High","Alto",IF(TRIM(PROPER('Base de datos cruda'!M6614))="Medium","Medio","Bajo"))</f>
        <v>Alto</v>
      </c>
      <c r="N6614" s="29">
        <v>91.08</v>
      </c>
      <c r="O6614" s="32">
        <f t="shared" si="1"/>
        <v>91.08</v>
      </c>
      <c r="P6614" s="33">
        <f t="shared" si="2"/>
        <v>10.35</v>
      </c>
      <c r="Q6614" s="34">
        <f t="shared" si="3"/>
        <v>2.76875</v>
      </c>
      <c r="R6614" s="35" t="str">
        <f t="shared" si="4"/>
        <v>Alto</v>
      </c>
      <c r="S6614" s="35" t="str">
        <f>IF(O6614="","",IF(O6614&gt;AVERAGE('Base de datos limpia'!$O$2:$O$8001),"Alto","Normal"))
</f>
        <v>Alto</v>
      </c>
      <c r="T6614" s="35" t="str">
        <f t="shared" si="5"/>
        <v>Gamer intensivo</v>
      </c>
      <c r="U6614" s="35"/>
    </row>
    <row r="6615">
      <c r="A6615" s="28">
        <v>6614.0</v>
      </c>
      <c r="B6615" s="28">
        <v>23.0</v>
      </c>
      <c r="C6615" s="28" t="str">
        <f>TRIM(PROPER('Base de datos cruda'!C6615))</f>
        <v>Female</v>
      </c>
      <c r="D6615" s="28">
        <v>4.05</v>
      </c>
      <c r="E6615" s="28">
        <v>8.26</v>
      </c>
      <c r="F6615" s="28">
        <v>8.46</v>
      </c>
      <c r="G6615" s="28">
        <v>64.26</v>
      </c>
      <c r="H6615" s="28" t="str">
        <f>TRIM(PROPER('Base de datos cruda'!H6615))</f>
        <v>Rpg</v>
      </c>
      <c r="I6615" s="28">
        <v>4.27</v>
      </c>
      <c r="J6615" s="28">
        <v>9.57</v>
      </c>
      <c r="K6615" s="28">
        <v>251.94</v>
      </c>
      <c r="L6615" s="28">
        <f>IF('Base de datos cruda'!L6615&lt;0,,'Base de datos cruda'!L6615)</f>
        <v>10.72</v>
      </c>
      <c r="M6615" s="28" t="str">
        <f>IF(TRIM(PROPER('Base de datos cruda'!M6615))="High","Alto",IF(TRIM(PROPER('Base de datos cruda'!M6615))="Medium","Medio","Bajo"))</f>
        <v>Medio</v>
      </c>
      <c r="N6615" s="29">
        <v>85.46</v>
      </c>
      <c r="O6615" s="32">
        <f t="shared" si="1"/>
        <v>85.46</v>
      </c>
      <c r="P6615" s="33">
        <f t="shared" si="2"/>
        <v>13.62</v>
      </c>
      <c r="Q6615" s="34">
        <f t="shared" si="3"/>
        <v>2.039506173</v>
      </c>
      <c r="R6615" s="35" t="str">
        <f t="shared" si="4"/>
        <v>Alto</v>
      </c>
      <c r="S6615" s="35" t="str">
        <f>IF(O6615="","",IF(O6615&gt;AVERAGE('Base de datos limpia'!$O$2:$O$8001),"Alto","Normal"))
</f>
        <v>Alto</v>
      </c>
      <c r="T6615" s="35" t="str">
        <f t="shared" si="5"/>
        <v>Gamer intensivo</v>
      </c>
      <c r="U6615" s="35"/>
    </row>
    <row r="6616">
      <c r="A6616" s="28">
        <v>6615.0</v>
      </c>
      <c r="B6616" s="28">
        <v>20.0</v>
      </c>
      <c r="C6616" s="28" t="str">
        <f>TRIM(PROPER('Base de datos cruda'!C6616))</f>
        <v>Other</v>
      </c>
      <c r="D6616" s="28">
        <v>5.16</v>
      </c>
      <c r="E6616" s="28">
        <v>8.07</v>
      </c>
      <c r="F6616" s="28">
        <v>7.68</v>
      </c>
      <c r="G6616" s="28">
        <v>72.37</v>
      </c>
      <c r="H6616" s="28" t="str">
        <f>TRIM(PROPER('Base de datos cruda'!H6616))</f>
        <v>Fps</v>
      </c>
      <c r="I6616" s="28">
        <v>4.77</v>
      </c>
      <c r="J6616" s="28">
        <v>9.43</v>
      </c>
      <c r="K6616" s="28">
        <v>240.83</v>
      </c>
      <c r="L6616" s="28">
        <f>IF('Base de datos cruda'!L6616&lt;0,,'Base de datos cruda'!L6616)</f>
        <v>15</v>
      </c>
      <c r="M6616" s="28" t="str">
        <f>IF(TRIM(PROPER('Base de datos cruda'!M6616))="High","Alto",IF(TRIM(PROPER('Base de datos cruda'!M6616))="Medium","Medio","Bajo"))</f>
        <v>Bajo</v>
      </c>
      <c r="N6616" s="29">
        <v>87.2785994793292</v>
      </c>
      <c r="O6616" s="32">
        <f t="shared" si="1"/>
        <v>87.27859948</v>
      </c>
      <c r="P6616" s="33">
        <f t="shared" si="2"/>
        <v>14.59</v>
      </c>
      <c r="Q6616" s="34">
        <f t="shared" si="3"/>
        <v>1.563953488</v>
      </c>
      <c r="R6616" s="35" t="str">
        <f t="shared" si="4"/>
        <v>Alto</v>
      </c>
      <c r="S6616" s="35" t="str">
        <f>IF(O6616="","",IF(O6616&gt;AVERAGE('Base de datos limpia'!$O$2:$O$8001),"Alto","Normal"))
</f>
        <v>Alto</v>
      </c>
      <c r="T6616" s="35" t="str">
        <f t="shared" si="5"/>
        <v>Gamer intensivo</v>
      </c>
      <c r="U6616" s="35"/>
    </row>
    <row r="6617">
      <c r="A6617" s="28">
        <v>6616.0</v>
      </c>
      <c r="B6617" s="28">
        <v>20.0</v>
      </c>
      <c r="C6617" s="28" t="str">
        <f>TRIM(PROPER('Base de datos cruda'!C6617))</f>
        <v>Female</v>
      </c>
      <c r="D6617" s="28">
        <v>7.28</v>
      </c>
      <c r="E6617" s="28">
        <v>1.14</v>
      </c>
      <c r="F6617" s="28">
        <v>4.86</v>
      </c>
      <c r="G6617" s="28">
        <v>85.52</v>
      </c>
      <c r="H6617" s="28" t="str">
        <f>TRIM(PROPER('Base de datos cruda'!H6617))</f>
        <v>Fps</v>
      </c>
      <c r="I6617" s="28">
        <v>3.74</v>
      </c>
      <c r="J6617" s="28">
        <v>10.4</v>
      </c>
      <c r="K6617" s="28">
        <v>218.1</v>
      </c>
      <c r="L6617" s="28">
        <f>IF('Base de datos cruda'!L6617&lt;0,,'Base de datos cruda'!L6617)</f>
        <v>19.79</v>
      </c>
      <c r="M6617" s="28" t="str">
        <f>IF(TRIM(PROPER('Base de datos cruda'!M6617))="High","Alto",IF(TRIM(PROPER('Base de datos cruda'!M6617))="Medium","Medio","Bajo"))</f>
        <v>Bajo</v>
      </c>
      <c r="N6617" s="29">
        <v>7.87</v>
      </c>
      <c r="O6617" s="32">
        <f t="shared" si="1"/>
        <v>7.87</v>
      </c>
      <c r="P6617" s="33">
        <f t="shared" si="2"/>
        <v>17.68</v>
      </c>
      <c r="Q6617" s="34">
        <f t="shared" si="3"/>
        <v>0.1565934066</v>
      </c>
      <c r="R6617" s="35" t="str">
        <f t="shared" si="4"/>
        <v>Bajo</v>
      </c>
      <c r="S6617" s="35" t="str">
        <f>IF(O6617="","",IF(O6617&gt;AVERAGE('Base de datos limpia'!$O$2:$O$8001),"Alto","Normal"))
</f>
        <v>Normal</v>
      </c>
      <c r="T6617" s="35" t="str">
        <f t="shared" si="5"/>
        <v>Gamer casual</v>
      </c>
      <c r="U6617" s="35"/>
    </row>
    <row r="6618">
      <c r="A6618" s="28">
        <v>6617.0</v>
      </c>
      <c r="B6618" s="28">
        <v>20.0</v>
      </c>
      <c r="C6618" s="28" t="str">
        <f>TRIM(PROPER('Base de datos cruda'!C6618))</f>
        <v>Male</v>
      </c>
      <c r="D6618" s="28">
        <v>5.66</v>
      </c>
      <c r="E6618" s="28">
        <v>1.43</v>
      </c>
      <c r="F6618" s="28">
        <v>6.36</v>
      </c>
      <c r="G6618" s="28">
        <v>64.0</v>
      </c>
      <c r="H6618" s="28" t="str">
        <f>TRIM(PROPER('Base de datos cruda'!H6618))</f>
        <v>Rpg</v>
      </c>
      <c r="I6618" s="28">
        <v>0.27</v>
      </c>
      <c r="J6618" s="28">
        <v>10.89</v>
      </c>
      <c r="K6618" s="28">
        <v>240.02</v>
      </c>
      <c r="L6618" s="28">
        <f>IF('Base de datos cruda'!L6618&lt;0,,'Base de datos cruda'!L6618)</f>
        <v>9.19</v>
      </c>
      <c r="M6618" s="28" t="str">
        <f>IF(TRIM(PROPER('Base de datos cruda'!M6618))="High","Alto",IF(TRIM(PROPER('Base de datos cruda'!M6618))="Medium","Medio","Bajo"))</f>
        <v>Bajo</v>
      </c>
      <c r="N6618" s="29">
        <v>23.55</v>
      </c>
      <c r="O6618" s="32">
        <f t="shared" si="1"/>
        <v>23.55</v>
      </c>
      <c r="P6618" s="33">
        <f t="shared" si="2"/>
        <v>16.55</v>
      </c>
      <c r="Q6618" s="34">
        <f t="shared" si="3"/>
        <v>0.2526501767</v>
      </c>
      <c r="R6618" s="35" t="str">
        <f t="shared" si="4"/>
        <v>Bajo</v>
      </c>
      <c r="S6618" s="35" t="str">
        <f>IF(O6618="","",IF(O6618&gt;AVERAGE('Base de datos limpia'!$O$2:$O$8001),"Alto","Normal"))
</f>
        <v>Normal</v>
      </c>
      <c r="T6618" s="35" t="str">
        <f t="shared" si="5"/>
        <v>Gamer casual</v>
      </c>
      <c r="U6618" s="35"/>
    </row>
    <row r="6619">
      <c r="A6619" s="28">
        <v>6618.0</v>
      </c>
      <c r="B6619" s="28">
        <v>16.0</v>
      </c>
      <c r="C6619" s="28" t="str">
        <f>TRIM(PROPER('Base de datos cruda'!C6619))</f>
        <v>Male</v>
      </c>
      <c r="D6619" s="28">
        <v>0.36</v>
      </c>
      <c r="E6619" s="28">
        <v>5.95</v>
      </c>
      <c r="F6619" s="28">
        <v>8.94</v>
      </c>
      <c r="G6619" s="28">
        <v>65.41</v>
      </c>
      <c r="H6619" s="28" t="str">
        <f>TRIM(PROPER('Base de datos cruda'!H6619))</f>
        <v>Rpg</v>
      </c>
      <c r="I6619" s="28">
        <v>0.1</v>
      </c>
      <c r="J6619" s="28">
        <v>3.81</v>
      </c>
      <c r="K6619" s="28">
        <v>314.84</v>
      </c>
      <c r="L6619" s="28">
        <f>IF('Base de datos cruda'!L6619&lt;0,,'Base de datos cruda'!L6619)</f>
        <v>2.47</v>
      </c>
      <c r="M6619" s="28" t="str">
        <f>IF(TRIM(PROPER('Base de datos cruda'!M6619))="High","Alto",IF(TRIM(PROPER('Base de datos cruda'!M6619))="Medium","Medio","Bajo"))</f>
        <v>Medio</v>
      </c>
      <c r="N6619" s="29">
        <v>86.03</v>
      </c>
      <c r="O6619" s="32">
        <f t="shared" si="1"/>
        <v>86.03</v>
      </c>
      <c r="P6619" s="33">
        <f t="shared" si="2"/>
        <v>4.17</v>
      </c>
      <c r="Q6619" s="34">
        <f t="shared" si="3"/>
        <v>16.52777778</v>
      </c>
      <c r="R6619" s="35" t="str">
        <f t="shared" si="4"/>
        <v>Alto</v>
      </c>
      <c r="S6619" s="35" t="str">
        <f>IF(O6619="","",IF(O6619&gt;AVERAGE('Base de datos limpia'!$O$2:$O$8001),"Alto","Normal"))
</f>
        <v>Alto</v>
      </c>
      <c r="T6619" s="35" t="str">
        <f t="shared" si="5"/>
        <v>Gamer moderado</v>
      </c>
      <c r="U6619" s="35"/>
    </row>
    <row r="6620">
      <c r="A6620" s="28">
        <v>6619.0</v>
      </c>
      <c r="B6620" s="28">
        <v>20.0</v>
      </c>
      <c r="C6620" s="28" t="str">
        <f>TRIM(PROPER('Base de datos cruda'!C6620))</f>
        <v>Male</v>
      </c>
      <c r="D6620" s="28">
        <v>6.71</v>
      </c>
      <c r="E6620" s="28">
        <v>9.95</v>
      </c>
      <c r="F6620" s="28">
        <v>7.22</v>
      </c>
      <c r="G6620" s="28">
        <v>80.42</v>
      </c>
      <c r="H6620" s="28" t="str">
        <f>TRIM(PROPER('Base de datos cruda'!H6620))</f>
        <v>Fps</v>
      </c>
      <c r="I6620" s="28">
        <v>3.7</v>
      </c>
      <c r="J6620" s="28">
        <v>10.36</v>
      </c>
      <c r="K6620" s="28">
        <v>240.33</v>
      </c>
      <c r="L6620" s="28">
        <f>IF('Base de datos cruda'!L6620&lt;0,,'Base de datos cruda'!L6620)</f>
        <v>14.33</v>
      </c>
      <c r="M6620" s="28" t="str">
        <f>IF(TRIM(PROPER('Base de datos cruda'!M6620))="High","Alto",IF(TRIM(PROPER('Base de datos cruda'!M6620))="Medium","Medio","Bajo"))</f>
        <v>Bajo</v>
      </c>
      <c r="N6620" s="29">
        <v>98.8662391738035</v>
      </c>
      <c r="O6620" s="32">
        <f t="shared" si="1"/>
        <v>98.86623917</v>
      </c>
      <c r="P6620" s="33">
        <f t="shared" si="2"/>
        <v>17.07</v>
      </c>
      <c r="Q6620" s="34">
        <f t="shared" si="3"/>
        <v>1.482861401</v>
      </c>
      <c r="R6620" s="35" t="str">
        <f t="shared" si="4"/>
        <v>Alto</v>
      </c>
      <c r="S6620" s="35" t="str">
        <f>IF(O6620="","",IF(O6620&gt;AVERAGE('Base de datos limpia'!$O$2:$O$8001),"Alto","Normal"))
</f>
        <v>Alto</v>
      </c>
      <c r="T6620" s="35" t="str">
        <f t="shared" si="5"/>
        <v>Gamer intensivo</v>
      </c>
      <c r="U6620" s="35"/>
    </row>
    <row r="6621">
      <c r="A6621" s="28">
        <v>6620.0</v>
      </c>
      <c r="B6621" s="28">
        <v>21.0</v>
      </c>
      <c r="C6621" s="28" t="str">
        <f>TRIM(PROPER('Base de datos cruda'!C6621))</f>
        <v>Male</v>
      </c>
      <c r="D6621" s="28">
        <v>7.91</v>
      </c>
      <c r="E6621" s="28">
        <v>4.08</v>
      </c>
      <c r="F6621" s="28">
        <v>4.64</v>
      </c>
      <c r="G6621" s="28">
        <v>84.94</v>
      </c>
      <c r="H6621" s="28" t="str">
        <f>TRIM(PROPER('Base de datos cruda'!H6621))</f>
        <v>Casual</v>
      </c>
      <c r="I6621" s="28">
        <v>0.28</v>
      </c>
      <c r="J6621" s="28">
        <v>11.82</v>
      </c>
      <c r="K6621" s="28">
        <v>223.4</v>
      </c>
      <c r="L6621" s="28">
        <f>IF('Base de datos cruda'!L6621&lt;0,,'Base de datos cruda'!L6621)</f>
        <v>16.35</v>
      </c>
      <c r="M6621" s="28" t="str">
        <f>IF(TRIM(PROPER('Base de datos cruda'!M6621))="High","Alto",IF(TRIM(PROPER('Base de datos cruda'!M6621))="Medium","Medio","Bajo"))</f>
        <v>Bajo</v>
      </c>
      <c r="N6621" s="29">
        <v>20.69</v>
      </c>
      <c r="O6621" s="32">
        <f t="shared" si="1"/>
        <v>20.69</v>
      </c>
      <c r="P6621" s="33">
        <f t="shared" si="2"/>
        <v>19.73</v>
      </c>
      <c r="Q6621" s="34">
        <f t="shared" si="3"/>
        <v>0.5158027813</v>
      </c>
      <c r="R6621" s="35" t="str">
        <f t="shared" si="4"/>
        <v>Bajo</v>
      </c>
      <c r="S6621" s="35" t="str">
        <f>IF(O6621="","",IF(O6621&gt;AVERAGE('Base de datos limpia'!$O$2:$O$8001),"Alto","Normal"))
</f>
        <v>Normal</v>
      </c>
      <c r="T6621" s="35" t="str">
        <f t="shared" si="5"/>
        <v>Gamer moderado</v>
      </c>
      <c r="U6621" s="35"/>
    </row>
    <row r="6622">
      <c r="A6622" s="28">
        <v>6621.0</v>
      </c>
      <c r="B6622" s="28">
        <v>16.0</v>
      </c>
      <c r="C6622" s="28" t="str">
        <f>TRIM(PROPER('Base de datos cruda'!C6622))</f>
        <v>Female</v>
      </c>
      <c r="D6622" s="28">
        <v>3.78</v>
      </c>
      <c r="E6622" s="28">
        <v>4.1</v>
      </c>
      <c r="F6622" s="28">
        <v>6.29</v>
      </c>
      <c r="G6622" s="28">
        <v>67.48</v>
      </c>
      <c r="H6622" s="28" t="str">
        <f>TRIM(PROPER('Base de datos cruda'!H6622))</f>
        <v>Casual</v>
      </c>
      <c r="I6622" s="28">
        <v>1.58</v>
      </c>
      <c r="J6622" s="28">
        <v>6.39</v>
      </c>
      <c r="K6622" s="28">
        <v>278.23</v>
      </c>
      <c r="L6622" s="28">
        <f>IF('Base de datos cruda'!L6622&lt;0,,'Base de datos cruda'!L6622)</f>
        <v>7.02</v>
      </c>
      <c r="M6622" s="28" t="str">
        <f>IF(TRIM(PROPER('Base de datos cruda'!M6622))="High","Alto",IF(TRIM(PROPER('Base de datos cruda'!M6622))="Medium","Medio","Bajo"))</f>
        <v>Medio</v>
      </c>
      <c r="N6622" s="29">
        <v>51.59</v>
      </c>
      <c r="O6622" s="32">
        <f t="shared" si="1"/>
        <v>51.59</v>
      </c>
      <c r="P6622" s="33">
        <f t="shared" si="2"/>
        <v>10.17</v>
      </c>
      <c r="Q6622" s="34">
        <f t="shared" si="3"/>
        <v>1.084656085</v>
      </c>
      <c r="R6622" s="35" t="str">
        <f t="shared" si="4"/>
        <v>Medio</v>
      </c>
      <c r="S6622" s="35" t="str">
        <f>IF(O6622="","",IF(O6622&gt;AVERAGE('Base de datos limpia'!$O$2:$O$8001),"Alto","Normal"))
</f>
        <v>Normal</v>
      </c>
      <c r="T6622" s="35" t="str">
        <f t="shared" si="5"/>
        <v>Gamer moderado</v>
      </c>
      <c r="U6622" s="35"/>
    </row>
    <row r="6623">
      <c r="A6623" s="28">
        <v>6622.0</v>
      </c>
      <c r="B6623" s="28">
        <v>22.0</v>
      </c>
      <c r="C6623" s="28" t="str">
        <f>TRIM(PROPER('Base de datos cruda'!C6623))</f>
        <v>Female</v>
      </c>
      <c r="D6623" s="28">
        <v>7.76</v>
      </c>
      <c r="E6623" s="28">
        <v>2.21</v>
      </c>
      <c r="F6623" s="28">
        <v>6.34</v>
      </c>
      <c r="G6623" s="28">
        <v>61.32</v>
      </c>
      <c r="H6623" s="28" t="str">
        <f>TRIM(PROPER('Base de datos cruda'!H6623))</f>
        <v>Fps</v>
      </c>
      <c r="I6623" s="28">
        <v>0.68</v>
      </c>
      <c r="J6623" s="28">
        <v>12.37</v>
      </c>
      <c r="K6623" s="28">
        <v>230.89</v>
      </c>
      <c r="L6623" s="28">
        <f>IF('Base de datos cruda'!L6623&lt;0,,'Base de datos cruda'!L6623)</f>
        <v>16.93</v>
      </c>
      <c r="M6623" s="28" t="str">
        <f>IF(TRIM(PROPER('Base de datos cruda'!M6623))="High","Alto",IF(TRIM(PROPER('Base de datos cruda'!M6623))="Medium","Medio","Bajo"))</f>
        <v>Bajo</v>
      </c>
      <c r="N6623" s="29">
        <v>9.48</v>
      </c>
      <c r="O6623" s="32">
        <f t="shared" si="1"/>
        <v>9.48</v>
      </c>
      <c r="P6623" s="33">
        <f t="shared" si="2"/>
        <v>20.13</v>
      </c>
      <c r="Q6623" s="34">
        <f t="shared" si="3"/>
        <v>0.2847938144</v>
      </c>
      <c r="R6623" s="35" t="str">
        <f t="shared" si="4"/>
        <v>Bajo</v>
      </c>
      <c r="S6623" s="35" t="str">
        <f>IF(O6623="","",IF(O6623&gt;AVERAGE('Base de datos limpia'!$O$2:$O$8001),"Alto","Normal"))
</f>
        <v>Normal</v>
      </c>
      <c r="T6623" s="35" t="str">
        <f t="shared" si="5"/>
        <v>Gamer casual</v>
      </c>
      <c r="U6623" s="35"/>
    </row>
    <row r="6624">
      <c r="A6624" s="28">
        <v>6623.0</v>
      </c>
      <c r="B6624" s="28">
        <v>16.0</v>
      </c>
      <c r="C6624" s="28" t="str">
        <f>TRIM(PROPER('Base de datos cruda'!C6624))</f>
        <v>Female</v>
      </c>
      <c r="D6624" s="28">
        <v>4.38</v>
      </c>
      <c r="E6624" s="28">
        <v>7.07</v>
      </c>
      <c r="F6624" s="28">
        <v>8.01</v>
      </c>
      <c r="G6624" s="28">
        <v>98.33</v>
      </c>
      <c r="H6624" s="28" t="str">
        <f>TRIM(PROPER('Base de datos cruda'!H6624))</f>
        <v>Rpg</v>
      </c>
      <c r="I6624" s="28">
        <v>4.84</v>
      </c>
      <c r="J6624" s="28">
        <v>5.87</v>
      </c>
      <c r="K6624" s="28">
        <v>270.74</v>
      </c>
      <c r="L6624" s="28">
        <f>IF('Base de datos cruda'!L6624&lt;0,,'Base de datos cruda'!L6624)</f>
        <v>8.93</v>
      </c>
      <c r="M6624" s="28" t="str">
        <f>IF(TRIM(PROPER('Base de datos cruda'!M6624))="High","Alto",IF(TRIM(PROPER('Base de datos cruda'!M6624))="Medium","Medio","Bajo"))</f>
        <v>Medio</v>
      </c>
      <c r="N6624" s="29">
        <v>87.54</v>
      </c>
      <c r="O6624" s="32">
        <f t="shared" si="1"/>
        <v>87.54</v>
      </c>
      <c r="P6624" s="33">
        <f t="shared" si="2"/>
        <v>10.25</v>
      </c>
      <c r="Q6624" s="34">
        <f t="shared" si="3"/>
        <v>1.614155251</v>
      </c>
      <c r="R6624" s="35" t="str">
        <f t="shared" si="4"/>
        <v>Alto</v>
      </c>
      <c r="S6624" s="35" t="str">
        <f>IF(O6624="","",IF(O6624&gt;AVERAGE('Base de datos limpia'!$O$2:$O$8001),"Alto","Normal"))
</f>
        <v>Alto</v>
      </c>
      <c r="T6624" s="35" t="str">
        <f t="shared" si="5"/>
        <v>Gamer intensivo</v>
      </c>
      <c r="U6624" s="35"/>
    </row>
    <row r="6625">
      <c r="A6625" s="28">
        <v>6624.0</v>
      </c>
      <c r="B6625" s="28">
        <v>17.0</v>
      </c>
      <c r="C6625" s="28" t="str">
        <f>TRIM(PROPER('Base de datos cruda'!C6625))</f>
        <v>Male</v>
      </c>
      <c r="D6625" s="28">
        <v>3.68</v>
      </c>
      <c r="E6625" s="28">
        <v>6.82</v>
      </c>
      <c r="F6625" s="28">
        <v>8.58</v>
      </c>
      <c r="G6625" s="28">
        <v>61.1</v>
      </c>
      <c r="H6625" s="28" t="str">
        <f>TRIM(PROPER('Base de datos cruda'!H6625))</f>
        <v>Fps</v>
      </c>
      <c r="I6625" s="28">
        <v>1.58</v>
      </c>
      <c r="J6625" s="28">
        <v>9.02</v>
      </c>
      <c r="K6625" s="28">
        <v>276.73</v>
      </c>
      <c r="L6625" s="28">
        <f>IF('Base de datos cruda'!L6625&lt;0,,'Base de datos cruda'!L6625)</f>
        <v>9.33</v>
      </c>
      <c r="M6625" s="28" t="str">
        <f>IF(TRIM(PROPER('Base de datos cruda'!M6625))="High","Alto",IF(TRIM(PROPER('Base de datos cruda'!M6625))="Medium","Medio","Bajo"))</f>
        <v>Medio</v>
      </c>
      <c r="N6625" s="29">
        <v>82.36</v>
      </c>
      <c r="O6625" s="32">
        <f t="shared" si="1"/>
        <v>82.36</v>
      </c>
      <c r="P6625" s="33">
        <f t="shared" si="2"/>
        <v>12.7</v>
      </c>
      <c r="Q6625" s="34">
        <f t="shared" si="3"/>
        <v>1.85326087</v>
      </c>
      <c r="R6625" s="35" t="str">
        <f t="shared" si="4"/>
        <v>Alto</v>
      </c>
      <c r="S6625" s="35" t="str">
        <f>IF(O6625="","",IF(O6625&gt;AVERAGE('Base de datos limpia'!$O$2:$O$8001),"Alto","Normal"))
</f>
        <v>Alto</v>
      </c>
      <c r="T6625" s="35" t="str">
        <f t="shared" si="5"/>
        <v>Gamer intensivo</v>
      </c>
      <c r="U6625" s="35"/>
    </row>
    <row r="6626">
      <c r="A6626" s="28">
        <v>6625.0</v>
      </c>
      <c r="B6626" s="28">
        <v>17.0</v>
      </c>
      <c r="C6626" s="28" t="str">
        <f>TRIM(PROPER('Base de datos cruda'!C6626))</f>
        <v>Female</v>
      </c>
      <c r="D6626" s="28">
        <v>2.65</v>
      </c>
      <c r="E6626" s="28">
        <v>1.91</v>
      </c>
      <c r="F6626" s="28">
        <v>4.41</v>
      </c>
      <c r="G6626" s="28">
        <v>60.08</v>
      </c>
      <c r="H6626" s="28" t="str">
        <f>TRIM(PROPER('Base de datos cruda'!H6626))</f>
        <v>Fps</v>
      </c>
      <c r="I6626" s="28">
        <v>0.28</v>
      </c>
      <c r="J6626" s="28">
        <v>7.42</v>
      </c>
      <c r="K6626" s="28">
        <v>277.64</v>
      </c>
      <c r="L6626" s="28">
        <f>IF('Base de datos cruda'!L6626&lt;0,,'Base de datos cruda'!L6626)</f>
        <v>3.64</v>
      </c>
      <c r="M6626" s="28" t="str">
        <f>IF(TRIM(PROPER('Base de datos cruda'!M6626))="High","Alto",IF(TRIM(PROPER('Base de datos cruda'!M6626))="Medium","Medio","Bajo"))</f>
        <v>Medio</v>
      </c>
      <c r="N6626" s="29">
        <v>33.901057825886</v>
      </c>
      <c r="O6626" s="32">
        <f t="shared" si="1"/>
        <v>33.90105783</v>
      </c>
      <c r="P6626" s="33">
        <f t="shared" si="2"/>
        <v>10.07</v>
      </c>
      <c r="Q6626" s="34">
        <f t="shared" si="3"/>
        <v>0.720754717</v>
      </c>
      <c r="R6626" s="35" t="str">
        <f t="shared" si="4"/>
        <v>Bajo</v>
      </c>
      <c r="S6626" s="35" t="str">
        <f>IF(O6626="","",IF(O6626&gt;AVERAGE('Base de datos limpia'!$O$2:$O$8001),"Alto","Normal"))
</f>
        <v>Normal</v>
      </c>
      <c r="T6626" s="35" t="str">
        <f t="shared" si="5"/>
        <v>Gamer casual</v>
      </c>
      <c r="U6626" s="35"/>
    </row>
    <row r="6627">
      <c r="A6627" s="28">
        <v>6626.0</v>
      </c>
      <c r="B6627" s="28">
        <v>20.0</v>
      </c>
      <c r="C6627" s="28" t="str">
        <f>TRIM(PROPER('Base de datos cruda'!C6627))</f>
        <v>Female</v>
      </c>
      <c r="D6627" s="28">
        <v>5.26</v>
      </c>
      <c r="E6627" s="28">
        <v>5.21</v>
      </c>
      <c r="F6627" s="28">
        <v>5.57</v>
      </c>
      <c r="G6627" s="28">
        <v>72.93</v>
      </c>
      <c r="H6627" s="28" t="str">
        <f>TRIM(PROPER('Base de datos cruda'!H6627))</f>
        <v>Casual</v>
      </c>
      <c r="I6627" s="28">
        <v>4.75</v>
      </c>
      <c r="J6627" s="28">
        <v>8.03</v>
      </c>
      <c r="K6627" s="28">
        <v>243.53</v>
      </c>
      <c r="L6627" s="28">
        <f>IF('Base de datos cruda'!L6627&lt;0,,'Base de datos cruda'!L6627)</f>
        <v>12.16</v>
      </c>
      <c r="M6627" s="28" t="str">
        <f>IF(TRIM(PROPER('Base de datos cruda'!M6627))="High","Alto",IF(TRIM(PROPER('Base de datos cruda'!M6627))="Medium","Medio","Bajo"))</f>
        <v>Bajo</v>
      </c>
      <c r="N6627" s="29">
        <v>51.63</v>
      </c>
      <c r="O6627" s="32">
        <f t="shared" si="1"/>
        <v>51.63</v>
      </c>
      <c r="P6627" s="33">
        <f t="shared" si="2"/>
        <v>13.29</v>
      </c>
      <c r="Q6627" s="34">
        <f t="shared" si="3"/>
        <v>0.9904942966</v>
      </c>
      <c r="R6627" s="35" t="str">
        <f t="shared" si="4"/>
        <v>Medio</v>
      </c>
      <c r="S6627" s="35" t="str">
        <f>IF(O6627="","",IF(O6627&gt;AVERAGE('Base de datos limpia'!$O$2:$O$8001),"Alto","Normal"))
</f>
        <v>Normal</v>
      </c>
      <c r="T6627" s="35" t="str">
        <f t="shared" si="5"/>
        <v>Gamer moderado</v>
      </c>
      <c r="U6627" s="35"/>
    </row>
    <row r="6628">
      <c r="A6628" s="28">
        <v>6627.0</v>
      </c>
      <c r="B6628" s="28">
        <v>22.0</v>
      </c>
      <c r="C6628" s="28" t="str">
        <f>TRIM(PROPER('Base de datos cruda'!C6628))</f>
        <v>Male</v>
      </c>
      <c r="D6628" s="28">
        <v>1.84</v>
      </c>
      <c r="E6628" s="28">
        <v>7.0</v>
      </c>
      <c r="F6628" s="28">
        <v>5.49</v>
      </c>
      <c r="G6628" s="28">
        <v>68.9</v>
      </c>
      <c r="H6628" s="28" t="str">
        <f>TRIM(PROPER('Base de datos cruda'!H6628))</f>
        <v>Casual</v>
      </c>
      <c r="I6628" s="28">
        <v>3.04</v>
      </c>
      <c r="J6628" s="28">
        <v>3.97</v>
      </c>
      <c r="K6628" s="28">
        <v>292.3</v>
      </c>
      <c r="L6628" s="28">
        <f>IF('Base de datos cruda'!L6628&lt;0,,'Base de datos cruda'!L6628)</f>
        <v>6.86</v>
      </c>
      <c r="M6628" s="28" t="str">
        <f>IF(TRIM(PROPER('Base de datos cruda'!M6628))="High","Alto",IF(TRIM(PROPER('Base de datos cruda'!M6628))="Medium","Medio","Bajo"))</f>
        <v>Medio</v>
      </c>
      <c r="N6628" s="29">
        <v>86.15</v>
      </c>
      <c r="O6628" s="32">
        <f t="shared" si="1"/>
        <v>86.15</v>
      </c>
      <c r="P6628" s="33">
        <f t="shared" si="2"/>
        <v>5.81</v>
      </c>
      <c r="Q6628" s="34">
        <f t="shared" si="3"/>
        <v>3.804347826</v>
      </c>
      <c r="R6628" s="35" t="str">
        <f t="shared" si="4"/>
        <v>Alto</v>
      </c>
      <c r="S6628" s="35" t="str">
        <f>IF(O6628="","",IF(O6628&gt;AVERAGE('Base de datos limpia'!$O$2:$O$8001),"Alto","Normal"))
</f>
        <v>Alto</v>
      </c>
      <c r="T6628" s="35" t="str">
        <f t="shared" si="5"/>
        <v>Gamer intensivo</v>
      </c>
      <c r="U6628" s="35"/>
    </row>
    <row r="6629">
      <c r="A6629" s="28">
        <v>6628.0</v>
      </c>
      <c r="B6629" s="28">
        <v>16.0</v>
      </c>
      <c r="C6629" s="28" t="str">
        <f>TRIM(PROPER('Base de datos cruda'!C6629))</f>
        <v>Female</v>
      </c>
      <c r="D6629" s="28">
        <v>0.84</v>
      </c>
      <c r="E6629" s="28">
        <v>5.44</v>
      </c>
      <c r="F6629" s="28">
        <v>8.98</v>
      </c>
      <c r="G6629" s="28">
        <v>82.94</v>
      </c>
      <c r="H6629" s="28" t="str">
        <f>TRIM(PROPER('Base de datos cruda'!H6629))</f>
        <v>Rpg</v>
      </c>
      <c r="I6629" s="28">
        <v>0.18</v>
      </c>
      <c r="J6629" s="28">
        <v>3.78</v>
      </c>
      <c r="K6629" s="28">
        <v>321.27</v>
      </c>
      <c r="L6629" s="28">
        <f>IF('Base de datos cruda'!L6629&lt;0,,'Base de datos cruda'!L6629)</f>
        <v>2.03</v>
      </c>
      <c r="M6629" s="28" t="str">
        <f>IF(TRIM(PROPER('Base de datos cruda'!M6629))="High","Alto",IF(TRIM(PROPER('Base de datos cruda'!M6629))="Medium","Medio","Bajo"))</f>
        <v>Medio</v>
      </c>
      <c r="N6629" s="29">
        <v>98.93</v>
      </c>
      <c r="O6629" s="32">
        <f t="shared" si="1"/>
        <v>98.93</v>
      </c>
      <c r="P6629" s="33">
        <f t="shared" si="2"/>
        <v>4.62</v>
      </c>
      <c r="Q6629" s="34">
        <f t="shared" si="3"/>
        <v>6.476190476</v>
      </c>
      <c r="R6629" s="35" t="str">
        <f t="shared" si="4"/>
        <v>Alto</v>
      </c>
      <c r="S6629" s="35" t="str">
        <f>IF(O6629="","",IF(O6629&gt;AVERAGE('Base de datos limpia'!$O$2:$O$8001),"Alto","Normal"))
</f>
        <v>Alto</v>
      </c>
      <c r="T6629" s="35" t="str">
        <f t="shared" si="5"/>
        <v>Gamer moderado</v>
      </c>
      <c r="U6629" s="35"/>
    </row>
    <row r="6630">
      <c r="A6630" s="28">
        <v>6629.0</v>
      </c>
      <c r="B6630" s="28">
        <v>16.0</v>
      </c>
      <c r="C6630" s="28" t="str">
        <f>TRIM(PROPER('Base de datos cruda'!C6630))</f>
        <v>Male</v>
      </c>
      <c r="D6630" s="28">
        <v>0.22</v>
      </c>
      <c r="E6630" s="28">
        <v>7.07</v>
      </c>
      <c r="F6630" s="28">
        <v>6.8</v>
      </c>
      <c r="G6630" s="28">
        <v>95.77</v>
      </c>
      <c r="H6630" s="28" t="str">
        <f>TRIM(PROPER('Base de datos cruda'!H6630))</f>
        <v>Casual</v>
      </c>
      <c r="I6630" s="28">
        <v>4.17</v>
      </c>
      <c r="J6630" s="28">
        <v>5.25</v>
      </c>
      <c r="K6630" s="28">
        <v>340.8</v>
      </c>
      <c r="L6630" s="28" t="str">
        <f>IF('Base de datos cruda'!L6630&lt;0,,'Base de datos cruda'!L6630)</f>
        <v/>
      </c>
      <c r="M6630" s="28" t="str">
        <f>IF(TRIM(PROPER('Base de datos cruda'!M6630))="High","Alto",IF(TRIM(PROPER('Base de datos cruda'!M6630))="Medium","Medio","Bajo"))</f>
        <v>Medio</v>
      </c>
      <c r="N6630" s="29">
        <v>92.03</v>
      </c>
      <c r="O6630" s="32">
        <f t="shared" si="1"/>
        <v>92.03</v>
      </c>
      <c r="P6630" s="33">
        <f t="shared" si="2"/>
        <v>5.47</v>
      </c>
      <c r="Q6630" s="34">
        <f t="shared" si="3"/>
        <v>32.13636364</v>
      </c>
      <c r="R6630" s="35" t="str">
        <f t="shared" si="4"/>
        <v>Alto</v>
      </c>
      <c r="S6630" s="35" t="str">
        <f>IF(O6630="","",IF(O6630&gt;AVERAGE('Base de datos limpia'!$O$2:$O$8001),"Alto","Normal"))
</f>
        <v>Alto</v>
      </c>
      <c r="T6630" s="35" t="str">
        <f t="shared" si="5"/>
        <v>Gamer intensivo</v>
      </c>
      <c r="U6630" s="35"/>
    </row>
    <row r="6631">
      <c r="A6631" s="28">
        <v>6630.0</v>
      </c>
      <c r="B6631" s="28">
        <v>16.0</v>
      </c>
      <c r="C6631" s="28" t="str">
        <f>TRIM(PROPER('Base de datos cruda'!C6631))</f>
        <v>Male</v>
      </c>
      <c r="D6631" s="28">
        <v>2.34</v>
      </c>
      <c r="E6631" s="28">
        <v>8.35</v>
      </c>
      <c r="F6631" s="28">
        <v>8.4</v>
      </c>
      <c r="G6631" s="28">
        <v>79.24</v>
      </c>
      <c r="H6631" s="28" t="str">
        <f>TRIM(PROPER('Base de datos cruda'!H6631))</f>
        <v>Rpg</v>
      </c>
      <c r="I6631" s="28">
        <v>0.76</v>
      </c>
      <c r="J6631" s="28">
        <v>3.5</v>
      </c>
      <c r="K6631" s="28">
        <v>297.49</v>
      </c>
      <c r="L6631" s="28">
        <f>IF('Base de datos cruda'!L6631&lt;0,,'Base de datos cruda'!L6631)</f>
        <v>5.45</v>
      </c>
      <c r="M6631" s="28" t="str">
        <f>IF(TRIM(PROPER('Base de datos cruda'!M6631))="High","Alto",IF(TRIM(PROPER('Base de datos cruda'!M6631))="Medium","Medio","Bajo"))</f>
        <v>Medio</v>
      </c>
      <c r="N6631" s="29">
        <v>94.71</v>
      </c>
      <c r="O6631" s="32">
        <f t="shared" si="1"/>
        <v>94.71</v>
      </c>
      <c r="P6631" s="33">
        <f t="shared" si="2"/>
        <v>5.84</v>
      </c>
      <c r="Q6631" s="34">
        <f t="shared" si="3"/>
        <v>3.568376068</v>
      </c>
      <c r="R6631" s="35" t="str">
        <f t="shared" si="4"/>
        <v>Alto</v>
      </c>
      <c r="S6631" s="35" t="str">
        <f>IF(O6631="","",IF(O6631&gt;AVERAGE('Base de datos limpia'!$O$2:$O$8001),"Alto","Normal"))
</f>
        <v>Alto</v>
      </c>
      <c r="T6631" s="35" t="str">
        <f t="shared" si="5"/>
        <v>Gamer intensivo</v>
      </c>
      <c r="U6631" s="35"/>
    </row>
    <row r="6632">
      <c r="A6632" s="28">
        <v>6631.0</v>
      </c>
      <c r="B6632" s="28">
        <v>21.0</v>
      </c>
      <c r="C6632" s="28" t="str">
        <f>TRIM(PROPER('Base de datos cruda'!C6632))</f>
        <v>Female</v>
      </c>
      <c r="D6632" s="28">
        <v>3.17</v>
      </c>
      <c r="E6632" s="28">
        <v>7.17</v>
      </c>
      <c r="F6632" s="28">
        <v>6.13</v>
      </c>
      <c r="G6632" s="28">
        <v>90.93</v>
      </c>
      <c r="H6632" s="28" t="str">
        <f>TRIM(PROPER('Base de datos cruda'!H6632))</f>
        <v>Rpg</v>
      </c>
      <c r="I6632" s="28">
        <v>4.01</v>
      </c>
      <c r="J6632" s="28">
        <v>6.51</v>
      </c>
      <c r="K6632" s="28">
        <v>285.54</v>
      </c>
      <c r="L6632" s="28">
        <f>IF('Base de datos cruda'!L6632&lt;0,,'Base de datos cruda'!L6632)</f>
        <v>10.13</v>
      </c>
      <c r="M6632" s="28" t="str">
        <f>IF(TRIM(PROPER('Base de datos cruda'!M6632))="High","Alto",IF(TRIM(PROPER('Base de datos cruda'!M6632))="Medium","Medio","Bajo"))</f>
        <v>Medio</v>
      </c>
      <c r="N6632" s="29">
        <v>86.74</v>
      </c>
      <c r="O6632" s="32">
        <f t="shared" si="1"/>
        <v>86.74</v>
      </c>
      <c r="P6632" s="33">
        <f t="shared" si="2"/>
        <v>9.68</v>
      </c>
      <c r="Q6632" s="34">
        <f t="shared" si="3"/>
        <v>2.261829653</v>
      </c>
      <c r="R6632" s="35" t="str">
        <f t="shared" si="4"/>
        <v>Alto</v>
      </c>
      <c r="S6632" s="35" t="str">
        <f>IF(O6632="","",IF(O6632&gt;AVERAGE('Base de datos limpia'!$O$2:$O$8001),"Alto","Normal"))
</f>
        <v>Alto</v>
      </c>
      <c r="T6632" s="35" t="str">
        <f t="shared" si="5"/>
        <v>Gamer intensivo</v>
      </c>
      <c r="U6632" s="35"/>
    </row>
    <row r="6633">
      <c r="A6633" s="28">
        <v>6632.0</v>
      </c>
      <c r="B6633" s="28">
        <v>17.0</v>
      </c>
      <c r="C6633" s="28" t="str">
        <f>TRIM(PROPER('Base de datos cruda'!C6633))</f>
        <v>Female</v>
      </c>
      <c r="D6633" s="28">
        <v>4.42</v>
      </c>
      <c r="E6633" s="28">
        <v>6.55</v>
      </c>
      <c r="F6633" s="28">
        <v>7.61</v>
      </c>
      <c r="G6633" s="28">
        <v>96.37</v>
      </c>
      <c r="H6633" s="28" t="str">
        <f>TRIM(PROPER('Base de datos cruda'!H6633))</f>
        <v>Rpg</v>
      </c>
      <c r="I6633" s="28">
        <v>3.01</v>
      </c>
      <c r="J6633" s="28">
        <v>6.69</v>
      </c>
      <c r="K6633" s="28">
        <v>277.63</v>
      </c>
      <c r="L6633" s="28">
        <f>IF('Base de datos cruda'!L6633&lt;0,,'Base de datos cruda'!L6633)</f>
        <v>10.29</v>
      </c>
      <c r="M6633" s="28" t="str">
        <f>IF(TRIM(PROPER('Base de datos cruda'!M6633))="High","Alto",IF(TRIM(PROPER('Base de datos cruda'!M6633))="Medium","Medio","Bajo"))</f>
        <v>Medio</v>
      </c>
      <c r="N6633" s="29">
        <v>79.76</v>
      </c>
      <c r="O6633" s="32">
        <f t="shared" si="1"/>
        <v>79.76</v>
      </c>
      <c r="P6633" s="33">
        <f t="shared" si="2"/>
        <v>11.11</v>
      </c>
      <c r="Q6633" s="34">
        <f t="shared" si="3"/>
        <v>1.481900452</v>
      </c>
      <c r="R6633" s="35" t="str">
        <f t="shared" si="4"/>
        <v>Alto</v>
      </c>
      <c r="S6633" s="35" t="str">
        <f>IF(O6633="","",IF(O6633&gt;AVERAGE('Base de datos limpia'!$O$2:$O$8001),"Alto","Normal"))
</f>
        <v>Alto</v>
      </c>
      <c r="T6633" s="35" t="str">
        <f t="shared" si="5"/>
        <v>Gamer intensivo</v>
      </c>
      <c r="U6633" s="35"/>
    </row>
    <row r="6634">
      <c r="A6634" s="28">
        <v>6633.0</v>
      </c>
      <c r="B6634" s="28">
        <v>16.0</v>
      </c>
      <c r="C6634" s="28" t="str">
        <f>TRIM(PROPER('Base de datos cruda'!C6634))</f>
        <v>Male</v>
      </c>
      <c r="D6634" s="28">
        <v>2.34</v>
      </c>
      <c r="E6634" s="28">
        <v>8.68</v>
      </c>
      <c r="F6634" s="28">
        <v>5.43</v>
      </c>
      <c r="G6634" s="28">
        <v>67.58</v>
      </c>
      <c r="H6634" s="28" t="str">
        <f>TRIM(PROPER('Base de datos cruda'!H6634))</f>
        <v>Fps</v>
      </c>
      <c r="I6634" s="28">
        <v>0.89</v>
      </c>
      <c r="J6634" s="28">
        <v>7.71</v>
      </c>
      <c r="K6634" s="28">
        <v>307.05</v>
      </c>
      <c r="L6634" s="28">
        <f>IF('Base de datos cruda'!L6634&lt;0,,'Base de datos cruda'!L6634)</f>
        <v>5.91</v>
      </c>
      <c r="M6634" s="28" t="str">
        <f>IF(TRIM(PROPER('Base de datos cruda'!M6634))="High","Alto",IF(TRIM(PROPER('Base de datos cruda'!M6634))="Medium","Medio","Bajo"))</f>
        <v>Alto</v>
      </c>
      <c r="N6634" s="29">
        <v>93.81</v>
      </c>
      <c r="O6634" s="32">
        <f t="shared" si="1"/>
        <v>93.81</v>
      </c>
      <c r="P6634" s="33">
        <f t="shared" si="2"/>
        <v>10.05</v>
      </c>
      <c r="Q6634" s="34">
        <f t="shared" si="3"/>
        <v>3.709401709</v>
      </c>
      <c r="R6634" s="35" t="str">
        <f t="shared" si="4"/>
        <v>Alto</v>
      </c>
      <c r="S6634" s="35" t="str">
        <f>IF(O6634="","",IF(O6634&gt;AVERAGE('Base de datos limpia'!$O$2:$O$8001),"Alto","Normal"))
</f>
        <v>Alto</v>
      </c>
      <c r="T6634" s="35" t="str">
        <f t="shared" si="5"/>
        <v>Gamer intensivo</v>
      </c>
      <c r="U6634" s="35"/>
    </row>
    <row r="6635">
      <c r="A6635" s="28">
        <v>6634.0</v>
      </c>
      <c r="B6635" s="28">
        <v>21.0</v>
      </c>
      <c r="C6635" s="28" t="str">
        <f>TRIM(PROPER('Base de datos cruda'!C6635))</f>
        <v>Male</v>
      </c>
      <c r="D6635" s="28">
        <v>7.87</v>
      </c>
      <c r="E6635" s="28">
        <v>9.11</v>
      </c>
      <c r="F6635" s="28">
        <v>8.56</v>
      </c>
      <c r="G6635" s="28">
        <v>79.53</v>
      </c>
      <c r="H6635" s="28" t="str">
        <f>TRIM(PROPER('Base de datos cruda'!H6635))</f>
        <v>Fps</v>
      </c>
      <c r="I6635" s="28">
        <v>3.76</v>
      </c>
      <c r="J6635" s="28">
        <v>10.94</v>
      </c>
      <c r="K6635" s="28">
        <v>216.34</v>
      </c>
      <c r="L6635" s="28">
        <f>IF('Base de datos cruda'!L6635&lt;0,,'Base de datos cruda'!L6635)</f>
        <v>15.18</v>
      </c>
      <c r="M6635" s="28" t="str">
        <f>IF(TRIM(PROPER('Base de datos cruda'!M6635))="High","Alto",IF(TRIM(PROPER('Base de datos cruda'!M6635))="Medium","Medio","Bajo"))</f>
        <v>Bajo</v>
      </c>
      <c r="N6635" s="29">
        <v>79.5003496762435</v>
      </c>
      <c r="O6635" s="32">
        <f t="shared" si="1"/>
        <v>79.50034968</v>
      </c>
      <c r="P6635" s="33">
        <f t="shared" si="2"/>
        <v>18.81</v>
      </c>
      <c r="Q6635" s="34">
        <f t="shared" si="3"/>
        <v>1.157560356</v>
      </c>
      <c r="R6635" s="35" t="str">
        <f t="shared" si="4"/>
        <v>Alto</v>
      </c>
      <c r="S6635" s="35" t="str">
        <f>IF(O6635="","",IF(O6635&gt;AVERAGE('Base de datos limpia'!$O$2:$O$8001),"Alto","Normal"))
</f>
        <v>Alto</v>
      </c>
      <c r="T6635" s="35" t="str">
        <f t="shared" si="5"/>
        <v>Gamer intensivo</v>
      </c>
      <c r="U6635" s="35"/>
    </row>
    <row r="6636">
      <c r="A6636" s="28">
        <v>6635.0</v>
      </c>
      <c r="B6636" s="28">
        <v>17.0</v>
      </c>
      <c r="C6636" s="28" t="str">
        <f>TRIM(PROPER('Base de datos cruda'!C6636))</f>
        <v>Other</v>
      </c>
      <c r="D6636" s="28">
        <v>2.33</v>
      </c>
      <c r="E6636" s="28">
        <v>4.5</v>
      </c>
      <c r="F6636" s="28">
        <v>6.28</v>
      </c>
      <c r="G6636" s="28">
        <v>85.68</v>
      </c>
      <c r="H6636" s="28" t="str">
        <f>TRIM(PROPER('Base de datos cruda'!H6636))</f>
        <v>Rpg</v>
      </c>
      <c r="I6636" s="28">
        <v>2.27</v>
      </c>
      <c r="J6636" s="28">
        <v>6.82</v>
      </c>
      <c r="K6636" s="28">
        <v>321.07</v>
      </c>
      <c r="L6636" s="28">
        <f>IF('Base de datos cruda'!L6636&lt;0,,'Base de datos cruda'!L6636)</f>
        <v>8.32</v>
      </c>
      <c r="M6636" s="28" t="str">
        <f>IF(TRIM(PROPER('Base de datos cruda'!M6636))="High","Alto",IF(TRIM(PROPER('Base de datos cruda'!M6636))="Medium","Medio","Bajo"))</f>
        <v>Medio</v>
      </c>
      <c r="N6636" s="29">
        <v>72.11</v>
      </c>
      <c r="O6636" s="32">
        <f t="shared" si="1"/>
        <v>72.11</v>
      </c>
      <c r="P6636" s="33">
        <f t="shared" si="2"/>
        <v>9.15</v>
      </c>
      <c r="Q6636" s="34">
        <f t="shared" si="3"/>
        <v>1.931330472</v>
      </c>
      <c r="R6636" s="35" t="str">
        <f t="shared" si="4"/>
        <v>Alto</v>
      </c>
      <c r="S6636" s="35" t="str">
        <f>IF(O6636="","",IF(O6636&gt;AVERAGE('Base de datos limpia'!$O$2:$O$8001),"Alto","Normal"))
</f>
        <v>Alto</v>
      </c>
      <c r="T6636" s="35" t="str">
        <f t="shared" si="5"/>
        <v>Gamer moderado</v>
      </c>
      <c r="U6636" s="35"/>
    </row>
    <row r="6637">
      <c r="A6637" s="28">
        <v>6636.0</v>
      </c>
      <c r="B6637" s="28">
        <v>21.0</v>
      </c>
      <c r="C6637" s="28" t="str">
        <f>TRIM(PROPER('Base de datos cruda'!C6637))</f>
        <v>Female</v>
      </c>
      <c r="D6637" s="28">
        <v>3.53</v>
      </c>
      <c r="E6637" s="28">
        <v>2.56</v>
      </c>
      <c r="F6637" s="28">
        <v>8.02</v>
      </c>
      <c r="G6637" s="28">
        <v>73.28</v>
      </c>
      <c r="H6637" s="28" t="str">
        <f>TRIM(PROPER('Base de datos cruda'!H6637))</f>
        <v>Rpg</v>
      </c>
      <c r="I6637" s="28">
        <v>3.19</v>
      </c>
      <c r="J6637" s="28">
        <v>6.32</v>
      </c>
      <c r="K6637" s="28">
        <v>293.52</v>
      </c>
      <c r="L6637" s="28">
        <f>IF('Base de datos cruda'!L6637&lt;0,,'Base de datos cruda'!L6637)</f>
        <v>7.99</v>
      </c>
      <c r="M6637" s="28" t="str">
        <f>IF(TRIM(PROPER('Base de datos cruda'!M6637))="High","Alto",IF(TRIM(PROPER('Base de datos cruda'!M6637))="Medium","Medio","Bajo"))</f>
        <v>Medio</v>
      </c>
      <c r="N6637" s="29">
        <v>55.83</v>
      </c>
      <c r="O6637" s="32">
        <f t="shared" si="1"/>
        <v>55.83</v>
      </c>
      <c r="P6637" s="33">
        <f t="shared" si="2"/>
        <v>9.85</v>
      </c>
      <c r="Q6637" s="34">
        <f t="shared" si="3"/>
        <v>0.7252124646</v>
      </c>
      <c r="R6637" s="35" t="str">
        <f t="shared" si="4"/>
        <v>Medio</v>
      </c>
      <c r="S6637" s="35" t="str">
        <f>IF(O6637="","",IF(O6637&gt;AVERAGE('Base de datos limpia'!$O$2:$O$8001),"Alto","Normal"))
</f>
        <v>Normal</v>
      </c>
      <c r="T6637" s="35" t="str">
        <f t="shared" si="5"/>
        <v>Gamer casual</v>
      </c>
      <c r="U6637" s="35"/>
    </row>
    <row r="6638">
      <c r="A6638" s="28">
        <v>6637.0</v>
      </c>
      <c r="B6638" s="28">
        <v>23.0</v>
      </c>
      <c r="C6638" s="28" t="str">
        <f>TRIM(PROPER('Base de datos cruda'!C6638))</f>
        <v>Female</v>
      </c>
      <c r="D6638" s="28">
        <v>0.83</v>
      </c>
      <c r="E6638" s="28">
        <v>8.36</v>
      </c>
      <c r="F6638" s="28">
        <v>5.28</v>
      </c>
      <c r="G6638" s="28">
        <v>89.59</v>
      </c>
      <c r="H6638" s="28" t="str">
        <f>TRIM(PROPER('Base de datos cruda'!H6638))</f>
        <v>Rpg</v>
      </c>
      <c r="I6638" s="28">
        <v>4.35</v>
      </c>
      <c r="J6638" s="28">
        <v>3.48</v>
      </c>
      <c r="K6638" s="28">
        <v>296.38</v>
      </c>
      <c r="L6638" s="28">
        <f>IF('Base de datos cruda'!L6638&lt;0,,'Base de datos cruda'!L6638)</f>
        <v>1.95</v>
      </c>
      <c r="M6638" s="28" t="str">
        <f>IF(TRIM(PROPER('Base de datos cruda'!M6638))="High","Alto",IF(TRIM(PROPER('Base de datos cruda'!M6638))="Medium","Medio","Bajo"))</f>
        <v>Alto</v>
      </c>
      <c r="N6638" s="29">
        <v>95.86</v>
      </c>
      <c r="O6638" s="32">
        <f t="shared" si="1"/>
        <v>95.86</v>
      </c>
      <c r="P6638" s="33">
        <f t="shared" si="2"/>
        <v>4.31</v>
      </c>
      <c r="Q6638" s="34">
        <f t="shared" si="3"/>
        <v>10.07228916</v>
      </c>
      <c r="R6638" s="35" t="str">
        <f t="shared" si="4"/>
        <v>Alto</v>
      </c>
      <c r="S6638" s="35" t="str">
        <f>IF(O6638="","",IF(O6638&gt;AVERAGE('Base de datos limpia'!$O$2:$O$8001),"Alto","Normal"))
</f>
        <v>Alto</v>
      </c>
      <c r="T6638" s="35" t="str">
        <f t="shared" si="5"/>
        <v>Gamer intensivo</v>
      </c>
      <c r="U6638" s="35"/>
    </row>
    <row r="6639">
      <c r="A6639" s="28">
        <v>6638.0</v>
      </c>
      <c r="B6639" s="28">
        <v>17.0</v>
      </c>
      <c r="C6639" s="28" t="str">
        <f>TRIM(PROPER('Base de datos cruda'!C6639))</f>
        <v>Male</v>
      </c>
      <c r="D6639" s="28">
        <v>2.09</v>
      </c>
      <c r="E6639" s="28">
        <v>2.92</v>
      </c>
      <c r="F6639" s="28">
        <v>7.47</v>
      </c>
      <c r="G6639" s="28">
        <v>88.21</v>
      </c>
      <c r="H6639" s="28" t="str">
        <f>TRIM(PROPER('Base de datos cruda'!H6639))</f>
        <v>Rpg</v>
      </c>
      <c r="I6639" s="28">
        <v>1.3</v>
      </c>
      <c r="J6639" s="28">
        <v>4.72</v>
      </c>
      <c r="K6639" s="28">
        <v>284.94</v>
      </c>
      <c r="L6639" s="28">
        <f>IF('Base de datos cruda'!L6639&lt;0,,'Base de datos cruda'!L6639)</f>
        <v>4.28</v>
      </c>
      <c r="M6639" s="28" t="str">
        <f>IF(TRIM(PROPER('Base de datos cruda'!M6639))="High","Alto",IF(TRIM(PROPER('Base de datos cruda'!M6639))="Medium","Medio","Bajo"))</f>
        <v>Medio</v>
      </c>
      <c r="N6639" s="29">
        <v>67.67</v>
      </c>
      <c r="O6639" s="32">
        <f t="shared" si="1"/>
        <v>67.67</v>
      </c>
      <c r="P6639" s="33">
        <f t="shared" si="2"/>
        <v>6.81</v>
      </c>
      <c r="Q6639" s="34">
        <f t="shared" si="3"/>
        <v>1.397129187</v>
      </c>
      <c r="R6639" s="35" t="str">
        <f t="shared" si="4"/>
        <v>Medio</v>
      </c>
      <c r="S6639" s="35" t="str">
        <f>IF(O6639="","",IF(O6639&gt;AVERAGE('Base de datos limpia'!$O$2:$O$8001),"Alto","Normal"))
</f>
        <v>Alto</v>
      </c>
      <c r="T6639" s="35" t="str">
        <f t="shared" si="5"/>
        <v>Gamer casual</v>
      </c>
      <c r="U6639" s="35"/>
    </row>
    <row r="6640">
      <c r="A6640" s="28">
        <v>6639.0</v>
      </c>
      <c r="B6640" s="28">
        <v>24.0</v>
      </c>
      <c r="C6640" s="28" t="str">
        <f>TRIM(PROPER('Base de datos cruda'!C6640))</f>
        <v>Male</v>
      </c>
      <c r="D6640" s="28">
        <v>0.39</v>
      </c>
      <c r="E6640" s="28">
        <v>9.36</v>
      </c>
      <c r="F6640" s="28">
        <v>6.03</v>
      </c>
      <c r="G6640" s="28">
        <v>76.84</v>
      </c>
      <c r="H6640" s="28" t="str">
        <f>TRIM(PROPER('Base de datos cruda'!H6640))</f>
        <v>Fps</v>
      </c>
      <c r="I6640" s="28">
        <v>1.83</v>
      </c>
      <c r="J6640" s="28">
        <v>4.78</v>
      </c>
      <c r="K6640" s="28">
        <v>343.49</v>
      </c>
      <c r="L6640" s="28">
        <f>IF('Base de datos cruda'!L6640&lt;0,,'Base de datos cruda'!L6640)</f>
        <v>3.41</v>
      </c>
      <c r="M6640" s="28" t="str">
        <f>IF(TRIM(PROPER('Base de datos cruda'!M6640))="High","Alto",IF(TRIM(PROPER('Base de datos cruda'!M6640))="Medium","Medio","Bajo"))</f>
        <v>Medio</v>
      </c>
      <c r="N6640" s="29">
        <v>100.0</v>
      </c>
      <c r="O6640" s="32">
        <f t="shared" si="1"/>
        <v>100</v>
      </c>
      <c r="P6640" s="33">
        <f t="shared" si="2"/>
        <v>5.17</v>
      </c>
      <c r="Q6640" s="34">
        <f t="shared" si="3"/>
        <v>24</v>
      </c>
      <c r="R6640" s="35" t="str">
        <f t="shared" si="4"/>
        <v>Alto</v>
      </c>
      <c r="S6640" s="35" t="str">
        <f>IF(O6640="","",IF(O6640&gt;AVERAGE('Base de datos limpia'!$O$2:$O$8001),"Alto","Normal"))
</f>
        <v>Alto</v>
      </c>
      <c r="T6640" s="35" t="str">
        <f t="shared" si="5"/>
        <v>Gamer intensivo</v>
      </c>
      <c r="U6640" s="35"/>
    </row>
    <row r="6641">
      <c r="A6641" s="28">
        <v>6640.0</v>
      </c>
      <c r="B6641" s="28">
        <v>23.0</v>
      </c>
      <c r="C6641" s="28" t="str">
        <f>TRIM(PROPER('Base de datos cruda'!C6641))</f>
        <v>Male</v>
      </c>
      <c r="D6641" s="28">
        <v>4.48</v>
      </c>
      <c r="E6641" s="28">
        <v>1.21</v>
      </c>
      <c r="F6641" s="28">
        <v>4.16</v>
      </c>
      <c r="G6641" s="28">
        <v>63.52</v>
      </c>
      <c r="H6641" s="28" t="str">
        <f>TRIM(PROPER('Base de datos cruda'!H6641))</f>
        <v>Fps</v>
      </c>
      <c r="I6641" s="28">
        <v>4.99</v>
      </c>
      <c r="J6641" s="28">
        <v>10.3</v>
      </c>
      <c r="K6641" s="28">
        <v>276.61</v>
      </c>
      <c r="L6641" s="28">
        <f>IF('Base de datos cruda'!L6641&lt;0,,'Base de datos cruda'!L6641)</f>
        <v>12.1</v>
      </c>
      <c r="M6641" s="28" t="str">
        <f>IF(TRIM(PROPER('Base de datos cruda'!M6641))="High","Alto",IF(TRIM(PROPER('Base de datos cruda'!M6641))="Medium","Medio","Bajo"))</f>
        <v>Medio</v>
      </c>
      <c r="N6641" s="29">
        <v>31.1</v>
      </c>
      <c r="O6641" s="32">
        <f t="shared" si="1"/>
        <v>31.1</v>
      </c>
      <c r="P6641" s="33">
        <f t="shared" si="2"/>
        <v>14.78</v>
      </c>
      <c r="Q6641" s="34">
        <f t="shared" si="3"/>
        <v>0.2700892857</v>
      </c>
      <c r="R6641" s="35" t="str">
        <f t="shared" si="4"/>
        <v>Bajo</v>
      </c>
      <c r="S6641" s="35" t="str">
        <f>IF(O6641="","",IF(O6641&gt;AVERAGE('Base de datos limpia'!$O$2:$O$8001),"Alto","Normal"))
</f>
        <v>Normal</v>
      </c>
      <c r="T6641" s="35" t="str">
        <f t="shared" si="5"/>
        <v>Gamer casual</v>
      </c>
      <c r="U6641" s="35"/>
    </row>
    <row r="6642">
      <c r="A6642" s="28">
        <v>6641.0</v>
      </c>
      <c r="B6642" s="28">
        <v>16.0</v>
      </c>
      <c r="C6642" s="28" t="str">
        <f>TRIM(PROPER('Base de datos cruda'!C6642))</f>
        <v>Male</v>
      </c>
      <c r="D6642" s="28">
        <v>6.01</v>
      </c>
      <c r="E6642" s="28">
        <v>9.29</v>
      </c>
      <c r="F6642" s="28">
        <v>6.07</v>
      </c>
      <c r="G6642" s="28">
        <v>60.46</v>
      </c>
      <c r="H6642" s="28" t="str">
        <f>TRIM(PROPER('Base de datos cruda'!H6642))</f>
        <v>Rpg</v>
      </c>
      <c r="I6642" s="28">
        <v>2.54</v>
      </c>
      <c r="J6642" s="28">
        <v>8.05</v>
      </c>
      <c r="K6642" s="28">
        <v>241.91</v>
      </c>
      <c r="L6642" s="28">
        <f>IF('Base de datos cruda'!L6642&lt;0,,'Base de datos cruda'!L6642)</f>
        <v>13.15</v>
      </c>
      <c r="M6642" s="28" t="str">
        <f>IF(TRIM(PROPER('Base de datos cruda'!M6642))="High","Alto",IF(TRIM(PROPER('Base de datos cruda'!M6642))="Medium","Medio","Bajo"))</f>
        <v>Bajo</v>
      </c>
      <c r="N6642" s="29">
        <v>64.2638563955564</v>
      </c>
      <c r="O6642" s="32">
        <f t="shared" si="1"/>
        <v>64.2638564</v>
      </c>
      <c r="P6642" s="33">
        <f t="shared" si="2"/>
        <v>14.06</v>
      </c>
      <c r="Q6642" s="34">
        <f t="shared" si="3"/>
        <v>1.545757072</v>
      </c>
      <c r="R6642" s="35" t="str">
        <f t="shared" si="4"/>
        <v>Medio</v>
      </c>
      <c r="S6642" s="35" t="str">
        <f>IF(O6642="","",IF(O6642&gt;AVERAGE('Base de datos limpia'!$O$2:$O$8001),"Alto","Normal"))
</f>
        <v>Normal</v>
      </c>
      <c r="T6642" s="35" t="str">
        <f t="shared" si="5"/>
        <v>Gamer intensivo</v>
      </c>
      <c r="U6642" s="35"/>
    </row>
    <row r="6643">
      <c r="A6643" s="28">
        <v>6642.0</v>
      </c>
      <c r="B6643" s="28">
        <v>22.0</v>
      </c>
      <c r="C6643" s="28" t="str">
        <f>TRIM(PROPER('Base de datos cruda'!C6643))</f>
        <v>Male</v>
      </c>
      <c r="D6643" s="28">
        <v>1.57</v>
      </c>
      <c r="E6643" s="28">
        <v>6.3</v>
      </c>
      <c r="F6643" s="28">
        <v>6.75</v>
      </c>
      <c r="G6643" s="28">
        <v>74.77</v>
      </c>
      <c r="H6643" s="28" t="str">
        <f>TRIM(PROPER('Base de datos cruda'!H6643))</f>
        <v>Fps</v>
      </c>
      <c r="I6643" s="28">
        <v>2.79</v>
      </c>
      <c r="J6643" s="28">
        <v>5.79</v>
      </c>
      <c r="K6643" s="28">
        <v>301.95</v>
      </c>
      <c r="L6643" s="28">
        <f>IF('Base de datos cruda'!L6643&lt;0,,'Base de datos cruda'!L6643)</f>
        <v>3.32</v>
      </c>
      <c r="M6643" s="28" t="str">
        <f>IF(TRIM(PROPER('Base de datos cruda'!M6643))="High","Alto",IF(TRIM(PROPER('Base de datos cruda'!M6643))="Medium","Medio","Bajo"))</f>
        <v>Medio</v>
      </c>
      <c r="N6643" s="29">
        <v>86.2</v>
      </c>
      <c r="O6643" s="32">
        <f t="shared" si="1"/>
        <v>86.2</v>
      </c>
      <c r="P6643" s="33">
        <f t="shared" si="2"/>
        <v>7.36</v>
      </c>
      <c r="Q6643" s="34">
        <f t="shared" si="3"/>
        <v>4.012738854</v>
      </c>
      <c r="R6643" s="35" t="str">
        <f t="shared" si="4"/>
        <v>Alto</v>
      </c>
      <c r="S6643" s="35" t="str">
        <f>IF(O6643="","",IF(O6643&gt;AVERAGE('Base de datos limpia'!$O$2:$O$8001),"Alto","Normal"))
</f>
        <v>Alto</v>
      </c>
      <c r="T6643" s="35" t="str">
        <f t="shared" si="5"/>
        <v>Gamer intensivo</v>
      </c>
      <c r="U6643" s="35"/>
    </row>
    <row r="6644">
      <c r="A6644" s="28">
        <v>6643.0</v>
      </c>
      <c r="B6644" s="28">
        <v>21.0</v>
      </c>
      <c r="C6644" s="28" t="str">
        <f>TRIM(PROPER('Base de datos cruda'!C6644))</f>
        <v>Male</v>
      </c>
      <c r="D6644" s="28">
        <v>2.94</v>
      </c>
      <c r="E6644" s="28">
        <v>7.97</v>
      </c>
      <c r="F6644" s="28">
        <v>4.76</v>
      </c>
      <c r="G6644" s="28">
        <v>63.28</v>
      </c>
      <c r="H6644" s="28" t="str">
        <f>TRIM(PROPER('Base de datos cruda'!H6644))</f>
        <v>Casual</v>
      </c>
      <c r="I6644" s="28">
        <v>1.43</v>
      </c>
      <c r="J6644" s="28">
        <v>5.27</v>
      </c>
      <c r="K6644" s="28">
        <v>292.26</v>
      </c>
      <c r="L6644" s="28">
        <f>IF('Base de datos cruda'!L6644&lt;0,,'Base de datos cruda'!L6644)</f>
        <v>4.99</v>
      </c>
      <c r="M6644" s="28" t="str">
        <f>IF(TRIM(PROPER('Base de datos cruda'!M6644))="High","Alto",IF(TRIM(PROPER('Base de datos cruda'!M6644))="Medium","Medio","Bajo"))</f>
        <v>Alto</v>
      </c>
      <c r="N6644" s="29">
        <v>76.79</v>
      </c>
      <c r="O6644" s="32">
        <f t="shared" si="1"/>
        <v>76.79</v>
      </c>
      <c r="P6644" s="33">
        <f t="shared" si="2"/>
        <v>8.21</v>
      </c>
      <c r="Q6644" s="34">
        <f t="shared" si="3"/>
        <v>2.710884354</v>
      </c>
      <c r="R6644" s="35" t="str">
        <f t="shared" si="4"/>
        <v>Alto</v>
      </c>
      <c r="S6644" s="35" t="str">
        <f>IF(O6644="","",IF(O6644&gt;AVERAGE('Base de datos limpia'!$O$2:$O$8001),"Alto","Normal"))
</f>
        <v>Alto</v>
      </c>
      <c r="T6644" s="35" t="str">
        <f t="shared" si="5"/>
        <v>Gamer intensivo</v>
      </c>
      <c r="U6644" s="35"/>
    </row>
    <row r="6645">
      <c r="A6645" s="28">
        <v>6644.0</v>
      </c>
      <c r="B6645" s="28">
        <v>21.0</v>
      </c>
      <c r="C6645" s="28" t="str">
        <f>TRIM(PROPER('Base de datos cruda'!C6645))</f>
        <v>Female</v>
      </c>
      <c r="D6645" s="28">
        <v>0.13</v>
      </c>
      <c r="E6645" s="28">
        <v>4.59</v>
      </c>
      <c r="F6645" s="28">
        <v>4.92</v>
      </c>
      <c r="G6645" s="28">
        <v>91.26</v>
      </c>
      <c r="H6645" s="28" t="str">
        <f>TRIM(PROPER('Base de datos cruda'!H6645))</f>
        <v>Rpg</v>
      </c>
      <c r="I6645" s="28">
        <v>2.08</v>
      </c>
      <c r="J6645" s="28">
        <v>3.88</v>
      </c>
      <c r="K6645" s="28">
        <v>327.33</v>
      </c>
      <c r="L6645" s="28">
        <f>IF('Base de datos cruda'!L6645&lt;0,,'Base de datos cruda'!L6645)</f>
        <v>0.83</v>
      </c>
      <c r="M6645" s="28" t="str">
        <f>IF(TRIM(PROPER('Base de datos cruda'!M6645))="High","Alto",IF(TRIM(PROPER('Base de datos cruda'!M6645))="Medium","Medio","Bajo"))</f>
        <v>Medio</v>
      </c>
      <c r="N6645" s="29">
        <v>71.49</v>
      </c>
      <c r="O6645" s="32">
        <f t="shared" si="1"/>
        <v>71.49</v>
      </c>
      <c r="P6645" s="33">
        <f t="shared" si="2"/>
        <v>4.01</v>
      </c>
      <c r="Q6645" s="34">
        <f t="shared" si="3"/>
        <v>35.30769231</v>
      </c>
      <c r="R6645" s="35" t="str">
        <f t="shared" si="4"/>
        <v>Alto</v>
      </c>
      <c r="S6645" s="35" t="str">
        <f>IF(O6645="","",IF(O6645&gt;AVERAGE('Base de datos limpia'!$O$2:$O$8001),"Alto","Normal"))
</f>
        <v>Alto</v>
      </c>
      <c r="T6645" s="35" t="str">
        <f t="shared" si="5"/>
        <v>Gamer moderado</v>
      </c>
      <c r="U6645" s="35"/>
    </row>
    <row r="6646">
      <c r="A6646" s="28">
        <v>6645.0</v>
      </c>
      <c r="B6646" s="28">
        <v>21.0</v>
      </c>
      <c r="C6646" s="28" t="str">
        <f>TRIM(PROPER('Base de datos cruda'!C6646))</f>
        <v>Male</v>
      </c>
      <c r="D6646" s="28">
        <v>6.72</v>
      </c>
      <c r="E6646" s="28">
        <v>9.93</v>
      </c>
      <c r="F6646" s="28">
        <v>6.32</v>
      </c>
      <c r="G6646" s="28">
        <v>73.37</v>
      </c>
      <c r="H6646" s="28" t="str">
        <f>TRIM(PROPER('Base de datos cruda'!H6646))</f>
        <v>Fps</v>
      </c>
      <c r="I6646" s="28">
        <v>2.51</v>
      </c>
      <c r="J6646" s="28">
        <v>10.43</v>
      </c>
      <c r="K6646" s="28">
        <v>253.04</v>
      </c>
      <c r="L6646" s="28">
        <f>IF('Base de datos cruda'!L6646&lt;0,,'Base de datos cruda'!L6646)</f>
        <v>15.88</v>
      </c>
      <c r="M6646" s="28" t="str">
        <f>IF(TRIM(PROPER('Base de datos cruda'!M6646))="High","Alto",IF(TRIM(PROPER('Base de datos cruda'!M6646))="Medium","Medio","Bajo"))</f>
        <v>Bajo</v>
      </c>
      <c r="N6646" s="29">
        <v>85.1611567170859</v>
      </c>
      <c r="O6646" s="32">
        <f t="shared" si="1"/>
        <v>85.16115672</v>
      </c>
      <c r="P6646" s="33">
        <f t="shared" si="2"/>
        <v>17.15</v>
      </c>
      <c r="Q6646" s="34">
        <f t="shared" si="3"/>
        <v>1.477678571</v>
      </c>
      <c r="R6646" s="35" t="str">
        <f t="shared" si="4"/>
        <v>Alto</v>
      </c>
      <c r="S6646" s="35" t="str">
        <f>IF(O6646="","",IF(O6646&gt;AVERAGE('Base de datos limpia'!$O$2:$O$8001),"Alto","Normal"))
</f>
        <v>Alto</v>
      </c>
      <c r="T6646" s="35" t="str">
        <f t="shared" si="5"/>
        <v>Gamer intensivo</v>
      </c>
      <c r="U6646" s="35"/>
    </row>
    <row r="6647">
      <c r="A6647" s="28">
        <v>6646.0</v>
      </c>
      <c r="B6647" s="28">
        <v>21.0</v>
      </c>
      <c r="C6647" s="28" t="str">
        <f>TRIM(PROPER('Base de datos cruda'!C6647))</f>
        <v>Female</v>
      </c>
      <c r="D6647" s="28">
        <v>6.24</v>
      </c>
      <c r="E6647" s="28">
        <v>3.05</v>
      </c>
      <c r="F6647" s="28">
        <v>5.71</v>
      </c>
      <c r="G6647" s="28">
        <v>86.64</v>
      </c>
      <c r="H6647" s="28" t="str">
        <f>TRIM(PROPER('Base de datos cruda'!H6647))</f>
        <v>Casual</v>
      </c>
      <c r="I6647" s="28">
        <v>1.29</v>
      </c>
      <c r="J6647" s="28">
        <v>9.49</v>
      </c>
      <c r="K6647" s="28">
        <v>247.54</v>
      </c>
      <c r="L6647" s="28">
        <f>IF('Base de datos cruda'!L6647&lt;0,,'Base de datos cruda'!L6647)</f>
        <v>15.2</v>
      </c>
      <c r="M6647" s="28" t="str">
        <f>IF(TRIM(PROPER('Base de datos cruda'!M6647))="High","Alto",IF(TRIM(PROPER('Base de datos cruda'!M6647))="Medium","Medio","Bajo"))</f>
        <v>Bajo</v>
      </c>
      <c r="N6647" s="29">
        <v>33.75</v>
      </c>
      <c r="O6647" s="32">
        <f t="shared" si="1"/>
        <v>33.75</v>
      </c>
      <c r="P6647" s="33">
        <f t="shared" si="2"/>
        <v>15.73</v>
      </c>
      <c r="Q6647" s="34">
        <f t="shared" si="3"/>
        <v>0.4887820513</v>
      </c>
      <c r="R6647" s="35" t="str">
        <f t="shared" si="4"/>
        <v>Bajo</v>
      </c>
      <c r="S6647" s="35" t="str">
        <f>IF(O6647="","",IF(O6647&gt;AVERAGE('Base de datos limpia'!$O$2:$O$8001),"Alto","Normal"))
</f>
        <v>Normal</v>
      </c>
      <c r="T6647" s="35" t="str">
        <f t="shared" si="5"/>
        <v>Gamer moderado</v>
      </c>
      <c r="U6647" s="35"/>
    </row>
    <row r="6648">
      <c r="A6648" s="28">
        <v>6647.0</v>
      </c>
      <c r="B6648" s="28">
        <v>22.0</v>
      </c>
      <c r="C6648" s="28" t="str">
        <f>TRIM(PROPER('Base de datos cruda'!C6648))</f>
        <v>Male</v>
      </c>
      <c r="D6648" s="28">
        <v>0.51</v>
      </c>
      <c r="E6648" s="28">
        <v>3.38</v>
      </c>
      <c r="F6648" s="28">
        <v>6.2</v>
      </c>
      <c r="G6648" s="28">
        <v>73.86</v>
      </c>
      <c r="H6648" s="28" t="str">
        <f>TRIM(PROPER('Base de datos cruda'!H6648))</f>
        <v>Rpg</v>
      </c>
      <c r="I6648" s="28">
        <v>1.19</v>
      </c>
      <c r="J6648" s="28">
        <v>4.0</v>
      </c>
      <c r="K6648" s="28">
        <v>316.68</v>
      </c>
      <c r="L6648" s="28">
        <f>IF('Base de datos cruda'!L6648&lt;0,,'Base de datos cruda'!L6648)</f>
        <v>5.7</v>
      </c>
      <c r="M6648" s="28" t="str">
        <f>IF(TRIM(PROPER('Base de datos cruda'!M6648))="High","Alto",IF(TRIM(PROPER('Base de datos cruda'!M6648))="Medium","Medio","Bajo"))</f>
        <v>Medio</v>
      </c>
      <c r="N6648" s="29">
        <v>73.03</v>
      </c>
      <c r="O6648" s="32">
        <f t="shared" si="1"/>
        <v>73.03</v>
      </c>
      <c r="P6648" s="33">
        <f t="shared" si="2"/>
        <v>4.51</v>
      </c>
      <c r="Q6648" s="34">
        <f t="shared" si="3"/>
        <v>6.62745098</v>
      </c>
      <c r="R6648" s="35" t="str">
        <f t="shared" si="4"/>
        <v>Alto</v>
      </c>
      <c r="S6648" s="35" t="str">
        <f>IF(O6648="","",IF(O6648&gt;AVERAGE('Base de datos limpia'!$O$2:$O$8001),"Alto","Normal"))
</f>
        <v>Alto</v>
      </c>
      <c r="T6648" s="35" t="str">
        <f t="shared" si="5"/>
        <v>Gamer moderado</v>
      </c>
      <c r="U6648" s="35"/>
    </row>
    <row r="6649">
      <c r="A6649" s="28">
        <v>6648.0</v>
      </c>
      <c r="B6649" s="28">
        <v>18.0</v>
      </c>
      <c r="C6649" s="28" t="str">
        <f>TRIM(PROPER('Base de datos cruda'!C6649))</f>
        <v>Male</v>
      </c>
      <c r="D6649" s="28">
        <v>2.92</v>
      </c>
      <c r="E6649" s="28">
        <v>1.46</v>
      </c>
      <c r="F6649" s="28">
        <v>6.3</v>
      </c>
      <c r="G6649" s="28">
        <v>91.84</v>
      </c>
      <c r="H6649" s="28" t="str">
        <f>TRIM(PROPER('Base de datos cruda'!H6649))</f>
        <v>Rpg</v>
      </c>
      <c r="I6649" s="28">
        <v>3.0</v>
      </c>
      <c r="J6649" s="28">
        <v>8.32</v>
      </c>
      <c r="K6649" s="28">
        <v>281.32</v>
      </c>
      <c r="L6649" s="28">
        <f>IF('Base de datos cruda'!L6649&lt;0,,'Base de datos cruda'!L6649)</f>
        <v>6.87</v>
      </c>
      <c r="M6649" s="28" t="str">
        <f>IF(TRIM(PROPER('Base de datos cruda'!M6649))="High","Alto",IF(TRIM(PROPER('Base de datos cruda'!M6649))="Medium","Medio","Bajo"))</f>
        <v>Medio</v>
      </c>
      <c r="N6649" s="29">
        <v>49.42</v>
      </c>
      <c r="O6649" s="32">
        <f t="shared" si="1"/>
        <v>49.42</v>
      </c>
      <c r="P6649" s="33">
        <f t="shared" si="2"/>
        <v>11.24</v>
      </c>
      <c r="Q6649" s="34">
        <f t="shared" si="3"/>
        <v>0.5</v>
      </c>
      <c r="R6649" s="35" t="str">
        <f t="shared" si="4"/>
        <v>Bajo</v>
      </c>
      <c r="S6649" s="35" t="str">
        <f>IF(O6649="","",IF(O6649&gt;AVERAGE('Base de datos limpia'!$O$2:$O$8001),"Alto","Normal"))
</f>
        <v>Normal</v>
      </c>
      <c r="T6649" s="35" t="str">
        <f t="shared" si="5"/>
        <v>Gamer casual</v>
      </c>
      <c r="U6649" s="35"/>
    </row>
    <row r="6650">
      <c r="A6650" s="28">
        <v>6649.0</v>
      </c>
      <c r="B6650" s="28">
        <v>21.0</v>
      </c>
      <c r="C6650" s="28" t="str">
        <f>TRIM(PROPER('Base de datos cruda'!C6650))</f>
        <v>Male</v>
      </c>
      <c r="D6650" s="28">
        <v>7.64</v>
      </c>
      <c r="E6650" s="28">
        <v>9.46</v>
      </c>
      <c r="F6650" s="28">
        <v>4.7</v>
      </c>
      <c r="G6650" s="28">
        <v>95.54</v>
      </c>
      <c r="H6650" s="28" t="str">
        <f>TRIM(PROPER('Base de datos cruda'!H6650))</f>
        <v>Casual</v>
      </c>
      <c r="I6650" s="28">
        <v>0.92</v>
      </c>
      <c r="J6650" s="28">
        <v>9.08</v>
      </c>
      <c r="K6650" s="28">
        <v>219.03</v>
      </c>
      <c r="L6650" s="28">
        <f>IF('Base de datos cruda'!L6650&lt;0,,'Base de datos cruda'!L6650)</f>
        <v>17.45</v>
      </c>
      <c r="M6650" s="28" t="str">
        <f>IF(TRIM(PROPER('Base de datos cruda'!M6650))="High","Alto",IF(TRIM(PROPER('Base de datos cruda'!M6650))="Medium","Medio","Bajo"))</f>
        <v>Alto</v>
      </c>
      <c r="N6650" s="29">
        <v>79.1680832402742</v>
      </c>
      <c r="O6650" s="32">
        <f t="shared" si="1"/>
        <v>79.16808324</v>
      </c>
      <c r="P6650" s="33">
        <f t="shared" si="2"/>
        <v>16.72</v>
      </c>
      <c r="Q6650" s="34">
        <f t="shared" si="3"/>
        <v>1.238219895</v>
      </c>
      <c r="R6650" s="35" t="str">
        <f t="shared" si="4"/>
        <v>Alto</v>
      </c>
      <c r="S6650" s="35" t="str">
        <f>IF(O6650="","",IF(O6650&gt;AVERAGE('Base de datos limpia'!$O$2:$O$8001),"Alto","Normal"))
</f>
        <v>Alto</v>
      </c>
      <c r="T6650" s="35" t="str">
        <f t="shared" si="5"/>
        <v>Gamer intensivo</v>
      </c>
      <c r="U6650" s="35"/>
    </row>
    <row r="6651">
      <c r="A6651" s="28">
        <v>6650.0</v>
      </c>
      <c r="B6651" s="28">
        <v>18.0</v>
      </c>
      <c r="C6651" s="28" t="str">
        <f>TRIM(PROPER('Base de datos cruda'!C6651))</f>
        <v>Female</v>
      </c>
      <c r="D6651" s="28">
        <v>3.14</v>
      </c>
      <c r="E6651" s="28">
        <v>5.1</v>
      </c>
      <c r="F6651" s="28">
        <v>4.91</v>
      </c>
      <c r="G6651" s="28">
        <v>93.5</v>
      </c>
      <c r="H6651" s="28" t="str">
        <f>TRIM(PROPER('Base de datos cruda'!H6651))</f>
        <v>Rpg</v>
      </c>
      <c r="I6651" s="28">
        <v>2.77</v>
      </c>
      <c r="J6651" s="28">
        <v>8.29</v>
      </c>
      <c r="K6651" s="28">
        <v>272.57</v>
      </c>
      <c r="L6651" s="28">
        <f>IF('Base de datos cruda'!L6651&lt;0,,'Base de datos cruda'!L6651)</f>
        <v>5.42</v>
      </c>
      <c r="M6651" s="28" t="str">
        <f>IF(TRIM(PROPER('Base de datos cruda'!M6651))="High","Alto",IF(TRIM(PROPER('Base de datos cruda'!M6651))="Medium","Medio","Bajo"))</f>
        <v>Medio</v>
      </c>
      <c r="N6651" s="29">
        <v>71.06</v>
      </c>
      <c r="O6651" s="32">
        <f t="shared" si="1"/>
        <v>71.06</v>
      </c>
      <c r="P6651" s="33">
        <f t="shared" si="2"/>
        <v>11.43</v>
      </c>
      <c r="Q6651" s="34">
        <f t="shared" si="3"/>
        <v>1.624203822</v>
      </c>
      <c r="R6651" s="35" t="str">
        <f t="shared" si="4"/>
        <v>Alto</v>
      </c>
      <c r="S6651" s="35" t="str">
        <f>IF(O6651="","",IF(O6651&gt;AVERAGE('Base de datos limpia'!$O$2:$O$8001),"Alto","Normal"))
</f>
        <v>Alto</v>
      </c>
      <c r="T6651" s="35" t="str">
        <f t="shared" si="5"/>
        <v>Gamer moderado</v>
      </c>
      <c r="U6651" s="35"/>
    </row>
    <row r="6652">
      <c r="A6652" s="28">
        <v>6651.0</v>
      </c>
      <c r="B6652" s="28">
        <v>22.0</v>
      </c>
      <c r="C6652" s="28" t="str">
        <f>TRIM(PROPER('Base de datos cruda'!C6652))</f>
        <v>Male</v>
      </c>
      <c r="D6652" s="28">
        <v>4.21</v>
      </c>
      <c r="E6652" s="28">
        <v>7.07</v>
      </c>
      <c r="F6652" s="28">
        <v>8.24</v>
      </c>
      <c r="G6652" s="28">
        <v>79.38</v>
      </c>
      <c r="H6652" s="28" t="str">
        <f>TRIM(PROPER('Base de datos cruda'!H6652))</f>
        <v>Casual</v>
      </c>
      <c r="I6652" s="28">
        <v>3.53</v>
      </c>
      <c r="J6652" s="28">
        <v>7.52</v>
      </c>
      <c r="K6652" s="28">
        <v>268.04</v>
      </c>
      <c r="L6652" s="28">
        <f>IF('Base de datos cruda'!L6652&lt;0,,'Base de datos cruda'!L6652)</f>
        <v>10.78</v>
      </c>
      <c r="M6652" s="28" t="str">
        <f>IF(TRIM(PROPER('Base de datos cruda'!M6652))="High","Alto",IF(TRIM(PROPER('Base de datos cruda'!M6652))="Medium","Medio","Bajo"))</f>
        <v>Medio</v>
      </c>
      <c r="N6652" s="29">
        <v>79.24</v>
      </c>
      <c r="O6652" s="32">
        <f t="shared" si="1"/>
        <v>79.24</v>
      </c>
      <c r="P6652" s="33">
        <f t="shared" si="2"/>
        <v>11.73</v>
      </c>
      <c r="Q6652" s="34">
        <f t="shared" si="3"/>
        <v>1.679334917</v>
      </c>
      <c r="R6652" s="35" t="str">
        <f t="shared" si="4"/>
        <v>Alto</v>
      </c>
      <c r="S6652" s="35" t="str">
        <f>IF(O6652="","",IF(O6652&gt;AVERAGE('Base de datos limpia'!$O$2:$O$8001),"Alto","Normal"))
</f>
        <v>Alto</v>
      </c>
      <c r="T6652" s="35" t="str">
        <f t="shared" si="5"/>
        <v>Gamer intensivo</v>
      </c>
      <c r="U6652" s="35"/>
    </row>
    <row r="6653">
      <c r="A6653" s="28">
        <v>6652.0</v>
      </c>
      <c r="B6653" s="28">
        <v>22.0</v>
      </c>
      <c r="C6653" s="28" t="str">
        <f>TRIM(PROPER('Base de datos cruda'!C6653))</f>
        <v>Other</v>
      </c>
      <c r="D6653" s="28">
        <v>2.84</v>
      </c>
      <c r="E6653" s="28">
        <v>7.19</v>
      </c>
      <c r="F6653" s="28">
        <v>4.81</v>
      </c>
      <c r="G6653" s="28">
        <v>63.36</v>
      </c>
      <c r="H6653" s="28" t="str">
        <f>TRIM(PROPER('Base de datos cruda'!H6653))</f>
        <v>Casual</v>
      </c>
      <c r="I6653" s="28">
        <v>0.99</v>
      </c>
      <c r="J6653" s="28">
        <v>5.51</v>
      </c>
      <c r="K6653" s="28">
        <v>289.36</v>
      </c>
      <c r="L6653" s="28">
        <f>IF('Base de datos cruda'!L6653&lt;0,,'Base de datos cruda'!L6653)</f>
        <v>3.99</v>
      </c>
      <c r="M6653" s="28" t="str">
        <f>IF(TRIM(PROPER('Base de datos cruda'!M6653))="High","Alto",IF(TRIM(PROPER('Base de datos cruda'!M6653))="Medium","Medio","Bajo"))</f>
        <v>Alto</v>
      </c>
      <c r="N6653" s="29">
        <v>70.97</v>
      </c>
      <c r="O6653" s="32">
        <f t="shared" si="1"/>
        <v>70.97</v>
      </c>
      <c r="P6653" s="33">
        <f t="shared" si="2"/>
        <v>8.35</v>
      </c>
      <c r="Q6653" s="34">
        <f t="shared" si="3"/>
        <v>2.531690141</v>
      </c>
      <c r="R6653" s="35" t="str">
        <f t="shared" si="4"/>
        <v>Alto</v>
      </c>
      <c r="S6653" s="35" t="str">
        <f>IF(O6653="","",IF(O6653&gt;AVERAGE('Base de datos limpia'!$O$2:$O$8001),"Alto","Normal"))
</f>
        <v>Alto</v>
      </c>
      <c r="T6653" s="35" t="str">
        <f t="shared" si="5"/>
        <v>Gamer intensivo</v>
      </c>
      <c r="U6653" s="35"/>
    </row>
    <row r="6654">
      <c r="A6654" s="28">
        <v>6653.0</v>
      </c>
      <c r="B6654" s="28">
        <v>23.0</v>
      </c>
      <c r="C6654" s="28" t="str">
        <f>TRIM(PROPER('Base de datos cruda'!C6654))</f>
        <v>Female</v>
      </c>
      <c r="D6654" s="28">
        <v>4.77</v>
      </c>
      <c r="E6654" s="28">
        <v>8.87</v>
      </c>
      <c r="F6654" s="28">
        <v>7.33</v>
      </c>
      <c r="G6654" s="28">
        <v>74.87</v>
      </c>
      <c r="H6654" s="28" t="str">
        <f>TRIM(PROPER('Base de datos cruda'!H6654))</f>
        <v>Fps</v>
      </c>
      <c r="I6654" s="28">
        <v>3.73</v>
      </c>
      <c r="J6654" s="28">
        <v>6.66</v>
      </c>
      <c r="K6654" s="28">
        <v>248.21</v>
      </c>
      <c r="L6654" s="28">
        <f>IF('Base de datos cruda'!L6654&lt;0,,'Base de datos cruda'!L6654)</f>
        <v>8.03</v>
      </c>
      <c r="M6654" s="28" t="str">
        <f>IF(TRIM(PROPER('Base de datos cruda'!M6654))="High","Alto",IF(TRIM(PROPER('Base de datos cruda'!M6654))="Medium","Medio","Bajo"))</f>
        <v>Medio</v>
      </c>
      <c r="N6654" s="29">
        <v>78.63</v>
      </c>
      <c r="O6654" s="32">
        <f t="shared" si="1"/>
        <v>78.63</v>
      </c>
      <c r="P6654" s="33">
        <f t="shared" si="2"/>
        <v>11.43</v>
      </c>
      <c r="Q6654" s="34">
        <f t="shared" si="3"/>
        <v>1.859538784</v>
      </c>
      <c r="R6654" s="35" t="str">
        <f t="shared" si="4"/>
        <v>Alto</v>
      </c>
      <c r="S6654" s="35" t="str">
        <f>IF(O6654="","",IF(O6654&gt;AVERAGE('Base de datos limpia'!$O$2:$O$8001),"Alto","Normal"))
</f>
        <v>Alto</v>
      </c>
      <c r="T6654" s="35" t="str">
        <f t="shared" si="5"/>
        <v>Gamer intensivo</v>
      </c>
      <c r="U6654" s="35"/>
    </row>
    <row r="6655">
      <c r="A6655" s="28">
        <v>6654.0</v>
      </c>
      <c r="B6655" s="28">
        <v>17.0</v>
      </c>
      <c r="C6655" s="28" t="str">
        <f>TRIM(PROPER('Base de datos cruda'!C6655))</f>
        <v>Female</v>
      </c>
      <c r="D6655" s="28">
        <v>7.83</v>
      </c>
      <c r="E6655" s="28">
        <v>6.98</v>
      </c>
      <c r="F6655" s="28">
        <v>6.09</v>
      </c>
      <c r="G6655" s="28">
        <v>76.98</v>
      </c>
      <c r="H6655" s="28" t="str">
        <f>TRIM(PROPER('Base de datos cruda'!H6655))</f>
        <v>Fps</v>
      </c>
      <c r="I6655" s="28">
        <v>1.8</v>
      </c>
      <c r="J6655" s="28">
        <v>12.9</v>
      </c>
      <c r="K6655" s="28">
        <v>246.5</v>
      </c>
      <c r="L6655" s="28">
        <f>IF('Base de datos cruda'!L6655&lt;0,,'Base de datos cruda'!L6655)</f>
        <v>19.7</v>
      </c>
      <c r="M6655" s="28" t="str">
        <f>IF(TRIM(PROPER('Base de datos cruda'!M6655))="High","Alto",IF(TRIM(PROPER('Base de datos cruda'!M6655))="Medium","Medio","Bajo"))</f>
        <v>Bajo</v>
      </c>
      <c r="N6655" s="29">
        <v>43.49</v>
      </c>
      <c r="O6655" s="32">
        <f t="shared" si="1"/>
        <v>43.49</v>
      </c>
      <c r="P6655" s="33">
        <f t="shared" si="2"/>
        <v>20.73</v>
      </c>
      <c r="Q6655" s="34">
        <f t="shared" si="3"/>
        <v>0.8914431673</v>
      </c>
      <c r="R6655" s="35" t="str">
        <f t="shared" si="4"/>
        <v>Bajo</v>
      </c>
      <c r="S6655" s="35" t="str">
        <f>IF(O6655="","",IF(O6655&gt;AVERAGE('Base de datos limpia'!$O$2:$O$8001),"Alto","Normal"))
</f>
        <v>Normal</v>
      </c>
      <c r="T6655" s="35" t="str">
        <f t="shared" si="5"/>
        <v>Gamer intensivo</v>
      </c>
      <c r="U6655" s="35"/>
    </row>
    <row r="6656">
      <c r="A6656" s="28">
        <v>6655.0</v>
      </c>
      <c r="B6656" s="28">
        <v>24.0</v>
      </c>
      <c r="C6656" s="28" t="str">
        <f>TRIM(PROPER('Base de datos cruda'!C6656))</f>
        <v>Male</v>
      </c>
      <c r="D6656" s="28">
        <v>7.98</v>
      </c>
      <c r="E6656" s="28">
        <v>6.06</v>
      </c>
      <c r="F6656" s="28">
        <v>8.84</v>
      </c>
      <c r="G6656" s="28">
        <v>98.41</v>
      </c>
      <c r="H6656" s="28" t="str">
        <f>TRIM(PROPER('Base de datos cruda'!H6656))</f>
        <v>Rpg</v>
      </c>
      <c r="I6656" s="28">
        <v>4.96</v>
      </c>
      <c r="J6656" s="28">
        <v>11.94</v>
      </c>
      <c r="K6656" s="28">
        <v>217.28</v>
      </c>
      <c r="L6656" s="28">
        <f>IF('Base de datos cruda'!L6656&lt;0,,'Base de datos cruda'!L6656)</f>
        <v>18.25</v>
      </c>
      <c r="M6656" s="28" t="str">
        <f>IF(TRIM(PROPER('Base de datos cruda'!M6656))="High","Alto",IF(TRIM(PROPER('Base de datos cruda'!M6656))="Medium","Medio","Bajo"))</f>
        <v>Bajo</v>
      </c>
      <c r="N6656" s="29">
        <v>55.98</v>
      </c>
      <c r="O6656" s="32">
        <f t="shared" si="1"/>
        <v>55.98</v>
      </c>
      <c r="P6656" s="33">
        <f t="shared" si="2"/>
        <v>19.92</v>
      </c>
      <c r="Q6656" s="34">
        <f t="shared" si="3"/>
        <v>0.7593984962</v>
      </c>
      <c r="R6656" s="35" t="str">
        <f t="shared" si="4"/>
        <v>Medio</v>
      </c>
      <c r="S6656" s="35" t="str">
        <f>IF(O6656="","",IF(O6656&gt;AVERAGE('Base de datos limpia'!$O$2:$O$8001),"Alto","Normal"))
</f>
        <v>Normal</v>
      </c>
      <c r="T6656" s="35" t="str">
        <f t="shared" si="5"/>
        <v>Gamer intensivo</v>
      </c>
      <c r="U6656" s="35"/>
    </row>
    <row r="6657">
      <c r="A6657" s="28">
        <v>6656.0</v>
      </c>
      <c r="B6657" s="28">
        <v>20.0</v>
      </c>
      <c r="C6657" s="28" t="str">
        <f>TRIM(PROPER('Base de datos cruda'!C6657))</f>
        <v>Female</v>
      </c>
      <c r="D6657" s="28">
        <v>6.2</v>
      </c>
      <c r="E6657" s="28">
        <v>7.39</v>
      </c>
      <c r="F6657" s="28">
        <v>4.33</v>
      </c>
      <c r="G6657" s="28">
        <v>82.62</v>
      </c>
      <c r="H6657" s="28" t="str">
        <f>TRIM(PROPER('Base de datos cruda'!H6657))</f>
        <v>Casual</v>
      </c>
      <c r="I6657" s="28">
        <v>4.9</v>
      </c>
      <c r="J6657" s="28">
        <v>10.84</v>
      </c>
      <c r="K6657" s="28">
        <v>237.03</v>
      </c>
      <c r="L6657" s="28">
        <f>IF('Base de datos cruda'!L6657&lt;0,,'Base de datos cruda'!L6657)</f>
        <v>14.09</v>
      </c>
      <c r="M6657" s="28" t="str">
        <f>IF(TRIM(PROPER('Base de datos cruda'!M6657))="High","Alto",IF(TRIM(PROPER('Base de datos cruda'!M6657))="Medium","Medio","Bajo"))</f>
        <v>Alto</v>
      </c>
      <c r="N6657" s="29">
        <v>60.6089959503351</v>
      </c>
      <c r="O6657" s="32">
        <f t="shared" si="1"/>
        <v>60.60899595</v>
      </c>
      <c r="P6657" s="33">
        <f t="shared" si="2"/>
        <v>17.04</v>
      </c>
      <c r="Q6657" s="34">
        <f t="shared" si="3"/>
        <v>1.191935484</v>
      </c>
      <c r="R6657" s="35" t="str">
        <f t="shared" si="4"/>
        <v>Medio</v>
      </c>
      <c r="S6657" s="35" t="str">
        <f>IF(O6657="","",IF(O6657&gt;AVERAGE('Base de datos limpia'!$O$2:$O$8001),"Alto","Normal"))
</f>
        <v>Normal</v>
      </c>
      <c r="T6657" s="35" t="str">
        <f t="shared" si="5"/>
        <v>Gamer intensivo</v>
      </c>
      <c r="U6657" s="35"/>
    </row>
    <row r="6658">
      <c r="A6658" s="28">
        <v>6657.0</v>
      </c>
      <c r="B6658" s="28">
        <v>24.0</v>
      </c>
      <c r="C6658" s="28" t="str">
        <f>TRIM(PROPER('Base de datos cruda'!C6658))</f>
        <v>Female</v>
      </c>
      <c r="D6658" s="28">
        <v>3.23</v>
      </c>
      <c r="E6658" s="28">
        <v>7.76</v>
      </c>
      <c r="F6658" s="28">
        <v>8.15</v>
      </c>
      <c r="G6658" s="28">
        <v>85.63</v>
      </c>
      <c r="H6658" s="28" t="str">
        <f>TRIM(PROPER('Base de datos cruda'!H6658))</f>
        <v>Casual</v>
      </c>
      <c r="I6658" s="28">
        <v>3.99</v>
      </c>
      <c r="J6658" s="28">
        <v>5.8</v>
      </c>
      <c r="K6658" s="28">
        <v>280.96</v>
      </c>
      <c r="L6658" s="28">
        <f>IF('Base de datos cruda'!L6658&lt;0,,'Base de datos cruda'!L6658)</f>
        <v>4.96</v>
      </c>
      <c r="M6658" s="28" t="str">
        <f>IF(TRIM(PROPER('Base de datos cruda'!M6658))="High","Alto",IF(TRIM(PROPER('Base de datos cruda'!M6658))="Medium","Medio","Bajo"))</f>
        <v>Medio</v>
      </c>
      <c r="N6658" s="29">
        <v>92.74</v>
      </c>
      <c r="O6658" s="32">
        <f t="shared" si="1"/>
        <v>92.74</v>
      </c>
      <c r="P6658" s="33">
        <f t="shared" si="2"/>
        <v>9.03</v>
      </c>
      <c r="Q6658" s="34">
        <f t="shared" si="3"/>
        <v>2.40247678</v>
      </c>
      <c r="R6658" s="35" t="str">
        <f t="shared" si="4"/>
        <v>Alto</v>
      </c>
      <c r="S6658" s="35" t="str">
        <f>IF(O6658="","",IF(O6658&gt;AVERAGE('Base de datos limpia'!$O$2:$O$8001),"Alto","Normal"))
</f>
        <v>Alto</v>
      </c>
      <c r="T6658" s="35" t="str">
        <f t="shared" si="5"/>
        <v>Gamer intensivo</v>
      </c>
      <c r="U6658" s="35"/>
    </row>
    <row r="6659">
      <c r="A6659" s="28">
        <v>6658.0</v>
      </c>
      <c r="B6659" s="28">
        <v>20.0</v>
      </c>
      <c r="C6659" s="28" t="str">
        <f>TRIM(PROPER('Base de datos cruda'!C6659))</f>
        <v>Male</v>
      </c>
      <c r="D6659" s="28">
        <v>3.96</v>
      </c>
      <c r="E6659" s="28">
        <v>2.67</v>
      </c>
      <c r="F6659" s="28">
        <v>6.46</v>
      </c>
      <c r="G6659" s="28">
        <v>91.28</v>
      </c>
      <c r="H6659" s="28" t="str">
        <f>TRIM(PROPER('Base de datos cruda'!H6659))</f>
        <v>Casual</v>
      </c>
      <c r="I6659" s="28">
        <v>1.71</v>
      </c>
      <c r="J6659" s="28">
        <v>6.92</v>
      </c>
      <c r="K6659" s="28">
        <v>248.78</v>
      </c>
      <c r="L6659" s="28">
        <f>IF('Base de datos cruda'!L6659&lt;0,,'Base de datos cruda'!L6659)</f>
        <v>10.14</v>
      </c>
      <c r="M6659" s="28" t="str">
        <f>IF(TRIM(PROPER('Base de datos cruda'!M6659))="High","Alto",IF(TRIM(PROPER('Base de datos cruda'!M6659))="Medium","Medio","Bajo"))</f>
        <v>Medio</v>
      </c>
      <c r="N6659" s="29">
        <v>56.05</v>
      </c>
      <c r="O6659" s="32">
        <f t="shared" si="1"/>
        <v>56.05</v>
      </c>
      <c r="P6659" s="33">
        <f t="shared" si="2"/>
        <v>10.88</v>
      </c>
      <c r="Q6659" s="34">
        <f t="shared" si="3"/>
        <v>0.6742424242</v>
      </c>
      <c r="R6659" s="35" t="str">
        <f t="shared" si="4"/>
        <v>Medio</v>
      </c>
      <c r="S6659" s="35" t="str">
        <f>IF(O6659="","",IF(O6659&gt;AVERAGE('Base de datos limpia'!$O$2:$O$8001),"Alto","Normal"))
</f>
        <v>Normal</v>
      </c>
      <c r="T6659" s="35" t="str">
        <f t="shared" si="5"/>
        <v>Gamer casual</v>
      </c>
      <c r="U6659" s="35"/>
    </row>
    <row r="6660">
      <c r="A6660" s="28">
        <v>6659.0</v>
      </c>
      <c r="B6660" s="28">
        <v>22.0</v>
      </c>
      <c r="C6660" s="28" t="str">
        <f>TRIM(PROPER('Base de datos cruda'!C6660))</f>
        <v>Female</v>
      </c>
      <c r="D6660" s="28">
        <v>2.85</v>
      </c>
      <c r="E6660" s="28">
        <v>1.99</v>
      </c>
      <c r="F6660" s="28">
        <v>4.03</v>
      </c>
      <c r="G6660" s="28">
        <v>82.73</v>
      </c>
      <c r="H6660" s="28" t="str">
        <f>TRIM(PROPER('Base de datos cruda'!H6660))</f>
        <v>Rpg</v>
      </c>
      <c r="I6660" s="28">
        <v>4.69</v>
      </c>
      <c r="J6660" s="28">
        <v>8.42</v>
      </c>
      <c r="K6660" s="28">
        <v>289.42</v>
      </c>
      <c r="L6660" s="28">
        <f>IF('Base de datos cruda'!L6660&lt;0,,'Base de datos cruda'!L6660)</f>
        <v>8.66</v>
      </c>
      <c r="M6660" s="28" t="str">
        <f>IF(TRIM(PROPER('Base de datos cruda'!M6660))="High","Alto",IF(TRIM(PROPER('Base de datos cruda'!M6660))="Medium","Medio","Bajo"))</f>
        <v>Medio</v>
      </c>
      <c r="N6660" s="29">
        <v>33.3</v>
      </c>
      <c r="O6660" s="32">
        <f t="shared" si="1"/>
        <v>33.3</v>
      </c>
      <c r="P6660" s="33">
        <f t="shared" si="2"/>
        <v>11.27</v>
      </c>
      <c r="Q6660" s="34">
        <f t="shared" si="3"/>
        <v>0.698245614</v>
      </c>
      <c r="R6660" s="35" t="str">
        <f t="shared" si="4"/>
        <v>Bajo</v>
      </c>
      <c r="S6660" s="35" t="str">
        <f>IF(O6660="","",IF(O6660&gt;AVERAGE('Base de datos limpia'!$O$2:$O$8001),"Alto","Normal"))
</f>
        <v>Normal</v>
      </c>
      <c r="T6660" s="35" t="str">
        <f t="shared" si="5"/>
        <v>Gamer casual</v>
      </c>
      <c r="U6660" s="35"/>
    </row>
    <row r="6661">
      <c r="A6661" s="28">
        <v>6660.0</v>
      </c>
      <c r="B6661" s="28">
        <v>24.0</v>
      </c>
      <c r="C6661" s="28" t="str">
        <f>TRIM(PROPER('Base de datos cruda'!C6661))</f>
        <v>Female</v>
      </c>
      <c r="D6661" s="28">
        <v>7.88</v>
      </c>
      <c r="E6661" s="28">
        <v>1.67</v>
      </c>
      <c r="F6661" s="28">
        <v>5.32</v>
      </c>
      <c r="G6661" s="28">
        <v>83.94</v>
      </c>
      <c r="H6661" s="28" t="str">
        <f>TRIM(PROPER('Base de datos cruda'!H6661))</f>
        <v>Casual</v>
      </c>
      <c r="I6661" s="28">
        <v>4.99</v>
      </c>
      <c r="J6661" s="28">
        <v>13.69</v>
      </c>
      <c r="K6661" s="28">
        <v>215.54</v>
      </c>
      <c r="L6661" s="28">
        <f>IF('Base de datos cruda'!L6661&lt;0,,'Base de datos cruda'!L6661)</f>
        <v>20.11</v>
      </c>
      <c r="M6661" s="28" t="str">
        <f>IF(TRIM(PROPER('Base de datos cruda'!M6661))="High","Alto",IF(TRIM(PROPER('Base de datos cruda'!M6661))="Medium","Medio","Bajo"))</f>
        <v>Bajo</v>
      </c>
      <c r="N6661" s="29">
        <v>8.98</v>
      </c>
      <c r="O6661" s="32">
        <f t="shared" si="1"/>
        <v>8.98</v>
      </c>
      <c r="P6661" s="33">
        <f t="shared" si="2"/>
        <v>21.57</v>
      </c>
      <c r="Q6661" s="34">
        <f t="shared" si="3"/>
        <v>0.211928934</v>
      </c>
      <c r="R6661" s="35" t="str">
        <f t="shared" si="4"/>
        <v>Bajo</v>
      </c>
      <c r="S6661" s="35" t="str">
        <f>IF(O6661="","",IF(O6661&gt;AVERAGE('Base de datos limpia'!$O$2:$O$8001),"Alto","Normal"))
</f>
        <v>Normal</v>
      </c>
      <c r="T6661" s="35" t="str">
        <f t="shared" si="5"/>
        <v>Gamer casual</v>
      </c>
      <c r="U6661" s="35"/>
    </row>
    <row r="6662">
      <c r="A6662" s="28">
        <v>6661.0</v>
      </c>
      <c r="B6662" s="28">
        <v>19.0</v>
      </c>
      <c r="C6662" s="28" t="str">
        <f>TRIM(PROPER('Base de datos cruda'!C6662))</f>
        <v>Female</v>
      </c>
      <c r="D6662" s="28">
        <v>5.66</v>
      </c>
      <c r="E6662" s="28">
        <v>4.37</v>
      </c>
      <c r="F6662" s="28">
        <v>6.04</v>
      </c>
      <c r="G6662" s="28">
        <v>69.81</v>
      </c>
      <c r="H6662" s="28" t="str">
        <f>TRIM(PROPER('Base de datos cruda'!H6662))</f>
        <v>Casual</v>
      </c>
      <c r="I6662" s="28">
        <v>2.31</v>
      </c>
      <c r="J6662" s="28">
        <v>10.36</v>
      </c>
      <c r="K6662" s="28">
        <v>232.86</v>
      </c>
      <c r="L6662" s="28">
        <f>IF('Base de datos cruda'!L6662&lt;0,,'Base de datos cruda'!L6662)</f>
        <v>10.2</v>
      </c>
      <c r="M6662" s="28" t="str">
        <f>IF(TRIM(PROPER('Base de datos cruda'!M6662))="High","Alto",IF(TRIM(PROPER('Base de datos cruda'!M6662))="Medium","Medio","Bajo"))</f>
        <v>Bajo</v>
      </c>
      <c r="N6662" s="29">
        <v>57.16</v>
      </c>
      <c r="O6662" s="32">
        <f t="shared" si="1"/>
        <v>57.16</v>
      </c>
      <c r="P6662" s="33">
        <f t="shared" si="2"/>
        <v>16.02</v>
      </c>
      <c r="Q6662" s="34">
        <f t="shared" si="3"/>
        <v>0.7720848057</v>
      </c>
      <c r="R6662" s="35" t="str">
        <f t="shared" si="4"/>
        <v>Medio</v>
      </c>
      <c r="S6662" s="35" t="str">
        <f>IF(O6662="","",IF(O6662&gt;AVERAGE('Base de datos limpia'!$O$2:$O$8001),"Alto","Normal"))
</f>
        <v>Normal</v>
      </c>
      <c r="T6662" s="35" t="str">
        <f t="shared" si="5"/>
        <v>Gamer moderado</v>
      </c>
      <c r="U6662" s="35"/>
    </row>
    <row r="6663">
      <c r="A6663" s="28">
        <v>6662.0</v>
      </c>
      <c r="B6663" s="28">
        <v>17.0</v>
      </c>
      <c r="C6663" s="28" t="str">
        <f>TRIM(PROPER('Base de datos cruda'!C6663))</f>
        <v>Female</v>
      </c>
      <c r="D6663" s="28">
        <v>3.59</v>
      </c>
      <c r="E6663" s="28">
        <v>5.48</v>
      </c>
      <c r="F6663" s="28">
        <v>5.57</v>
      </c>
      <c r="G6663" s="28">
        <v>62.35</v>
      </c>
      <c r="H6663" s="28" t="str">
        <f>TRIM(PROPER('Base de datos cruda'!H6663))</f>
        <v>Fps</v>
      </c>
      <c r="I6663" s="28">
        <v>3.07</v>
      </c>
      <c r="J6663" s="28">
        <v>8.34</v>
      </c>
      <c r="K6663" s="28">
        <v>278.35</v>
      </c>
      <c r="L6663" s="28">
        <f>IF('Base de datos cruda'!L6663&lt;0,,'Base de datos cruda'!L6663)</f>
        <v>10.8</v>
      </c>
      <c r="M6663" s="28" t="str">
        <f>IF(TRIM(PROPER('Base de datos cruda'!M6663))="High","Alto",IF(TRIM(PROPER('Base de datos cruda'!M6663))="Medium","Medio","Bajo"))</f>
        <v>Medio</v>
      </c>
      <c r="N6663" s="29">
        <v>59.24</v>
      </c>
      <c r="O6663" s="32">
        <f t="shared" si="1"/>
        <v>59.24</v>
      </c>
      <c r="P6663" s="33">
        <f t="shared" si="2"/>
        <v>11.93</v>
      </c>
      <c r="Q6663" s="34">
        <f t="shared" si="3"/>
        <v>1.526462396</v>
      </c>
      <c r="R6663" s="35" t="str">
        <f t="shared" si="4"/>
        <v>Medio</v>
      </c>
      <c r="S6663" s="35" t="str">
        <f>IF(O6663="","",IF(O6663&gt;AVERAGE('Base de datos limpia'!$O$2:$O$8001),"Alto","Normal"))
</f>
        <v>Normal</v>
      </c>
      <c r="T6663" s="35" t="str">
        <f t="shared" si="5"/>
        <v>Gamer moderado</v>
      </c>
      <c r="U6663" s="35"/>
    </row>
    <row r="6664">
      <c r="A6664" s="28">
        <v>6663.0</v>
      </c>
      <c r="B6664" s="28">
        <v>24.0</v>
      </c>
      <c r="C6664" s="28" t="str">
        <f>TRIM(PROPER('Base de datos cruda'!C6664))</f>
        <v>Female</v>
      </c>
      <c r="D6664" s="28">
        <v>0.1</v>
      </c>
      <c r="E6664" s="28">
        <v>6.54</v>
      </c>
      <c r="F6664" s="28">
        <v>5.81</v>
      </c>
      <c r="G6664" s="28">
        <v>88.86</v>
      </c>
      <c r="H6664" s="28" t="str">
        <f>TRIM(PROPER('Base de datos cruda'!H6664))</f>
        <v>Fps</v>
      </c>
      <c r="I6664" s="28">
        <v>0.03</v>
      </c>
      <c r="J6664" s="28">
        <v>4.57</v>
      </c>
      <c r="K6664" s="28">
        <v>320.22</v>
      </c>
      <c r="L6664" s="28">
        <f>IF('Base de datos cruda'!L6664&lt;0,,'Base de datos cruda'!L6664)</f>
        <v>1.35</v>
      </c>
      <c r="M6664" s="28" t="str">
        <f>IF(TRIM(PROPER('Base de datos cruda'!M6664))="High","Alto",IF(TRIM(PROPER('Base de datos cruda'!M6664))="Medium","Medio","Bajo"))</f>
        <v>Medio</v>
      </c>
      <c r="N6664" s="29">
        <v>94.77</v>
      </c>
      <c r="O6664" s="32">
        <f t="shared" si="1"/>
        <v>94.77</v>
      </c>
      <c r="P6664" s="33">
        <f t="shared" si="2"/>
        <v>4.67</v>
      </c>
      <c r="Q6664" s="34">
        <f t="shared" si="3"/>
        <v>65.4</v>
      </c>
      <c r="R6664" s="35" t="str">
        <f t="shared" si="4"/>
        <v>Alto</v>
      </c>
      <c r="S6664" s="35" t="str">
        <f>IF(O6664="","",IF(O6664&gt;AVERAGE('Base de datos limpia'!$O$2:$O$8001),"Alto","Normal"))
</f>
        <v>Alto</v>
      </c>
      <c r="T6664" s="35" t="str">
        <f t="shared" si="5"/>
        <v>Gamer intensivo</v>
      </c>
      <c r="U6664" s="35"/>
    </row>
    <row r="6665">
      <c r="A6665" s="28">
        <v>6664.0</v>
      </c>
      <c r="B6665" s="28">
        <v>17.0</v>
      </c>
      <c r="C6665" s="28" t="str">
        <f>TRIM(PROPER('Base de datos cruda'!C6665))</f>
        <v>Female</v>
      </c>
      <c r="D6665" s="28">
        <v>4.16</v>
      </c>
      <c r="E6665" s="28">
        <v>9.62</v>
      </c>
      <c r="F6665" s="28">
        <v>8.58</v>
      </c>
      <c r="G6665" s="28">
        <v>93.95</v>
      </c>
      <c r="H6665" s="28" t="str">
        <f>TRIM(PROPER('Base de datos cruda'!H6665))</f>
        <v>Rpg</v>
      </c>
      <c r="I6665" s="28">
        <v>0.22</v>
      </c>
      <c r="J6665" s="28">
        <v>8.1</v>
      </c>
      <c r="K6665" s="28">
        <v>289.53</v>
      </c>
      <c r="L6665" s="28">
        <f>IF('Base de datos cruda'!L6665&lt;0,,'Base de datos cruda'!L6665)</f>
        <v>10.87</v>
      </c>
      <c r="M6665" s="28" t="str">
        <f>IF(TRIM(PROPER('Base de datos cruda'!M6665))="High","Alto",IF(TRIM(PROPER('Base de datos cruda'!M6665))="Medium","Medio","Bajo"))</f>
        <v>Medio</v>
      </c>
      <c r="N6665" s="29">
        <v>100.0</v>
      </c>
      <c r="O6665" s="32">
        <f t="shared" si="1"/>
        <v>100</v>
      </c>
      <c r="P6665" s="33">
        <f t="shared" si="2"/>
        <v>12.26</v>
      </c>
      <c r="Q6665" s="34">
        <f t="shared" si="3"/>
        <v>2.3125</v>
      </c>
      <c r="R6665" s="35" t="str">
        <f t="shared" si="4"/>
        <v>Alto</v>
      </c>
      <c r="S6665" s="35" t="str">
        <f>IF(O6665="","",IF(O6665&gt;AVERAGE('Base de datos limpia'!$O$2:$O$8001),"Alto","Normal"))
</f>
        <v>Alto</v>
      </c>
      <c r="T6665" s="35" t="str">
        <f t="shared" si="5"/>
        <v>Gamer intensivo</v>
      </c>
      <c r="U6665" s="35"/>
    </row>
    <row r="6666">
      <c r="A6666" s="28">
        <v>6665.0</v>
      </c>
      <c r="B6666" s="28">
        <v>18.0</v>
      </c>
      <c r="C6666" s="28" t="str">
        <f>TRIM(PROPER('Base de datos cruda'!C6666))</f>
        <v>Male</v>
      </c>
      <c r="D6666" s="28">
        <v>7.87</v>
      </c>
      <c r="E6666" s="28">
        <v>3.98</v>
      </c>
      <c r="F6666" s="28">
        <v>5.8</v>
      </c>
      <c r="G6666" s="28">
        <v>76.48</v>
      </c>
      <c r="H6666" s="28" t="str">
        <f>TRIM(PROPER('Base de datos cruda'!H6666))</f>
        <v>Rpg</v>
      </c>
      <c r="I6666" s="28">
        <v>2.5</v>
      </c>
      <c r="J6666" s="28">
        <v>11.85</v>
      </c>
      <c r="K6666" s="28">
        <v>227.36</v>
      </c>
      <c r="L6666" s="28">
        <f>IF('Base de datos cruda'!L6666&lt;0,,'Base de datos cruda'!L6666)</f>
        <v>17.6</v>
      </c>
      <c r="M6666" s="28" t="str">
        <f>IF(TRIM(PROPER('Base de datos cruda'!M6666))="High","Alto",IF(TRIM(PROPER('Base de datos cruda'!M6666))="Medium","Medio","Bajo"))</f>
        <v>Bajo</v>
      </c>
      <c r="N6666" s="29">
        <v>24.22</v>
      </c>
      <c r="O6666" s="32">
        <f t="shared" si="1"/>
        <v>24.22</v>
      </c>
      <c r="P6666" s="33">
        <f t="shared" si="2"/>
        <v>19.72</v>
      </c>
      <c r="Q6666" s="34">
        <f t="shared" si="3"/>
        <v>0.5057179161</v>
      </c>
      <c r="R6666" s="35" t="str">
        <f t="shared" si="4"/>
        <v>Bajo</v>
      </c>
      <c r="S6666" s="35" t="str">
        <f>IF(O6666="","",IF(O6666&gt;AVERAGE('Base de datos limpia'!$O$2:$O$8001),"Alto","Normal"))
</f>
        <v>Normal</v>
      </c>
      <c r="T6666" s="35" t="str">
        <f t="shared" si="5"/>
        <v>Gamer moderado</v>
      </c>
      <c r="U6666" s="35"/>
    </row>
    <row r="6667">
      <c r="A6667" s="28">
        <v>6666.0</v>
      </c>
      <c r="B6667" s="28">
        <v>17.0</v>
      </c>
      <c r="C6667" s="28" t="str">
        <f>TRIM(PROPER('Base de datos cruda'!C6667))</f>
        <v>Female</v>
      </c>
      <c r="D6667" s="28">
        <v>4.18</v>
      </c>
      <c r="E6667" s="28">
        <v>7.85</v>
      </c>
      <c r="F6667" s="28">
        <v>6.09</v>
      </c>
      <c r="G6667" s="28">
        <v>81.96</v>
      </c>
      <c r="H6667" s="28" t="str">
        <f>TRIM(PROPER('Base de datos cruda'!H6667))</f>
        <v>Rpg</v>
      </c>
      <c r="I6667" s="28">
        <v>3.05</v>
      </c>
      <c r="J6667" s="28">
        <v>10.0</v>
      </c>
      <c r="K6667" s="28">
        <v>271.56</v>
      </c>
      <c r="L6667" s="28">
        <f>IF('Base de datos cruda'!L6667&lt;0,,'Base de datos cruda'!L6667)</f>
        <v>9.57</v>
      </c>
      <c r="M6667" s="28" t="str">
        <f>IF(TRIM(PROPER('Base de datos cruda'!M6667))="High","Alto",IF(TRIM(PROPER('Base de datos cruda'!M6667))="Medium","Medio","Bajo"))</f>
        <v>Medio</v>
      </c>
      <c r="N6667" s="29">
        <v>83.62</v>
      </c>
      <c r="O6667" s="32">
        <f t="shared" si="1"/>
        <v>83.62</v>
      </c>
      <c r="P6667" s="33">
        <f t="shared" si="2"/>
        <v>14.18</v>
      </c>
      <c r="Q6667" s="34">
        <f t="shared" si="3"/>
        <v>1.877990431</v>
      </c>
      <c r="R6667" s="35" t="str">
        <f t="shared" si="4"/>
        <v>Alto</v>
      </c>
      <c r="S6667" s="35" t="str">
        <f>IF(O6667="","",IF(O6667&gt;AVERAGE('Base de datos limpia'!$O$2:$O$8001),"Alto","Normal"))
</f>
        <v>Alto</v>
      </c>
      <c r="T6667" s="35" t="str">
        <f t="shared" si="5"/>
        <v>Gamer intensivo</v>
      </c>
      <c r="U6667" s="35"/>
    </row>
    <row r="6668">
      <c r="A6668" s="28">
        <v>6667.0</v>
      </c>
      <c r="B6668" s="28">
        <v>18.0</v>
      </c>
      <c r="C6668" s="28" t="str">
        <f>TRIM(PROPER('Base de datos cruda'!C6668))</f>
        <v>Female</v>
      </c>
      <c r="D6668" s="28">
        <v>1.46</v>
      </c>
      <c r="E6668" s="28">
        <v>5.78</v>
      </c>
      <c r="F6668" s="28">
        <v>7.81</v>
      </c>
      <c r="G6668" s="28">
        <v>72.29</v>
      </c>
      <c r="H6668" s="28" t="str">
        <f>TRIM(PROPER('Base de datos cruda'!H6668))</f>
        <v>Fps</v>
      </c>
      <c r="I6668" s="28">
        <v>1.56</v>
      </c>
      <c r="J6668" s="28">
        <v>6.21</v>
      </c>
      <c r="K6668" s="28">
        <v>302.89</v>
      </c>
      <c r="L6668" s="28">
        <f>IF('Base de datos cruda'!L6668&lt;0,,'Base de datos cruda'!L6668)</f>
        <v>4.47</v>
      </c>
      <c r="M6668" s="28" t="str">
        <f>IF(TRIM(PROPER('Base de datos cruda'!M6668))="High","Alto",IF(TRIM(PROPER('Base de datos cruda'!M6668))="Medium","Medio","Bajo"))</f>
        <v>Medio</v>
      </c>
      <c r="N6668" s="29">
        <v>95.06</v>
      </c>
      <c r="O6668" s="32">
        <f t="shared" si="1"/>
        <v>95.06</v>
      </c>
      <c r="P6668" s="33">
        <f t="shared" si="2"/>
        <v>7.67</v>
      </c>
      <c r="Q6668" s="34">
        <f t="shared" si="3"/>
        <v>3.95890411</v>
      </c>
      <c r="R6668" s="35" t="str">
        <f t="shared" si="4"/>
        <v>Alto</v>
      </c>
      <c r="S6668" s="35" t="str">
        <f>IF(O6668="","",IF(O6668&gt;AVERAGE('Base de datos limpia'!$O$2:$O$8001),"Alto","Normal"))
</f>
        <v>Alto</v>
      </c>
      <c r="T6668" s="35" t="str">
        <f t="shared" si="5"/>
        <v>Gamer moderado</v>
      </c>
      <c r="U6668" s="35"/>
    </row>
    <row r="6669">
      <c r="A6669" s="28">
        <v>6668.0</v>
      </c>
      <c r="B6669" s="28">
        <v>21.0</v>
      </c>
      <c r="C6669" s="28" t="str">
        <f>TRIM(PROPER('Base de datos cruda'!C6669))</f>
        <v>Female</v>
      </c>
      <c r="D6669" s="28">
        <v>0.18</v>
      </c>
      <c r="E6669" s="28">
        <v>2.98</v>
      </c>
      <c r="F6669" s="28">
        <v>7.97</v>
      </c>
      <c r="G6669" s="28">
        <v>78.01</v>
      </c>
      <c r="H6669" s="28" t="str">
        <f>TRIM(PROPER('Base de datos cruda'!H6669))</f>
        <v>Fps</v>
      </c>
      <c r="I6669" s="28">
        <v>0.5</v>
      </c>
      <c r="J6669" s="28">
        <v>4.46</v>
      </c>
      <c r="K6669" s="28">
        <v>292.06</v>
      </c>
      <c r="L6669" s="28">
        <f>IF('Base de datos cruda'!L6669&lt;0,,'Base de datos cruda'!L6669)</f>
        <v>0.75</v>
      </c>
      <c r="M6669" s="28" t="str">
        <f>IF(TRIM(PROPER('Base de datos cruda'!M6669))="High","Alto",IF(TRIM(PROPER('Base de datos cruda'!M6669))="Medium","Medio","Bajo"))</f>
        <v>Medio</v>
      </c>
      <c r="N6669" s="29">
        <v>68.55</v>
      </c>
      <c r="O6669" s="32">
        <f t="shared" si="1"/>
        <v>68.55</v>
      </c>
      <c r="P6669" s="33">
        <f t="shared" si="2"/>
        <v>4.64</v>
      </c>
      <c r="Q6669" s="34">
        <f t="shared" si="3"/>
        <v>16.55555556</v>
      </c>
      <c r="R6669" s="35" t="str">
        <f t="shared" si="4"/>
        <v>Medio</v>
      </c>
      <c r="S6669" s="35" t="str">
        <f>IF(O6669="","",IF(O6669&gt;AVERAGE('Base de datos limpia'!$O$2:$O$8001),"Alto","Normal"))
</f>
        <v>Alto</v>
      </c>
      <c r="T6669" s="35" t="str">
        <f t="shared" si="5"/>
        <v>Gamer casual</v>
      </c>
      <c r="U6669" s="35"/>
    </row>
    <row r="6670">
      <c r="A6670" s="28">
        <v>6669.0</v>
      </c>
      <c r="B6670" s="28">
        <v>18.0</v>
      </c>
      <c r="C6670" s="28" t="str">
        <f>TRIM(PROPER('Base de datos cruda'!C6670))</f>
        <v>Other</v>
      </c>
      <c r="D6670" s="28">
        <v>2.84</v>
      </c>
      <c r="E6670" s="28">
        <v>6.54</v>
      </c>
      <c r="F6670" s="28">
        <v>4.42</v>
      </c>
      <c r="G6670" s="28">
        <v>68.36</v>
      </c>
      <c r="H6670" s="28" t="str">
        <f>TRIM(PROPER('Base de datos cruda'!H6670))</f>
        <v>Casual</v>
      </c>
      <c r="I6670" s="28">
        <v>3.91</v>
      </c>
      <c r="J6670" s="28">
        <v>4.79</v>
      </c>
      <c r="K6670" s="28">
        <v>286.69</v>
      </c>
      <c r="L6670" s="28">
        <f>IF('Base de datos cruda'!L6670&lt;0,,'Base de datos cruda'!L6670)</f>
        <v>5.6</v>
      </c>
      <c r="M6670" s="28" t="str">
        <f>IF(TRIM(PROPER('Base de datos cruda'!M6670))="High","Alto",IF(TRIM(PROPER('Base de datos cruda'!M6670))="Medium","Medio","Bajo"))</f>
        <v>Medio</v>
      </c>
      <c r="N6670" s="29">
        <v>62.37</v>
      </c>
      <c r="O6670" s="32">
        <f t="shared" si="1"/>
        <v>62.37</v>
      </c>
      <c r="P6670" s="33">
        <f t="shared" si="2"/>
        <v>7.63</v>
      </c>
      <c r="Q6670" s="34">
        <f t="shared" si="3"/>
        <v>2.302816901</v>
      </c>
      <c r="R6670" s="35" t="str">
        <f t="shared" si="4"/>
        <v>Medio</v>
      </c>
      <c r="S6670" s="35" t="str">
        <f>IF(O6670="","",IF(O6670&gt;AVERAGE('Base de datos limpia'!$O$2:$O$8001),"Alto","Normal"))
</f>
        <v>Normal</v>
      </c>
      <c r="T6670" s="35" t="str">
        <f t="shared" si="5"/>
        <v>Gamer intensivo</v>
      </c>
      <c r="U6670" s="35"/>
    </row>
    <row r="6671">
      <c r="A6671" s="28">
        <v>6670.0</v>
      </c>
      <c r="B6671" s="28">
        <v>23.0</v>
      </c>
      <c r="C6671" s="28" t="str">
        <f>TRIM(PROPER('Base de datos cruda'!C6671))</f>
        <v>Male</v>
      </c>
      <c r="D6671" s="28">
        <v>7.35</v>
      </c>
      <c r="E6671" s="28">
        <v>9.7</v>
      </c>
      <c r="F6671" s="28">
        <v>7.52</v>
      </c>
      <c r="G6671" s="28">
        <v>90.4</v>
      </c>
      <c r="H6671" s="28" t="str">
        <f>TRIM(PROPER('Base de datos cruda'!H6671))</f>
        <v>Casual</v>
      </c>
      <c r="I6671" s="28">
        <v>2.09</v>
      </c>
      <c r="J6671" s="28">
        <v>13.24</v>
      </c>
      <c r="K6671" s="28">
        <v>231.32</v>
      </c>
      <c r="L6671" s="28">
        <f>IF('Base de datos cruda'!L6671&lt;0,,'Base de datos cruda'!L6671)</f>
        <v>15.83</v>
      </c>
      <c r="M6671" s="28" t="str">
        <f>IF(TRIM(PROPER('Base de datos cruda'!M6671))="High","Alto",IF(TRIM(PROPER('Base de datos cruda'!M6671))="Medium","Medio","Bajo"))</f>
        <v>Bajo</v>
      </c>
      <c r="N6671" s="29">
        <v>81.9028997791056</v>
      </c>
      <c r="O6671" s="32">
        <f t="shared" si="1"/>
        <v>81.90289978</v>
      </c>
      <c r="P6671" s="33">
        <f t="shared" si="2"/>
        <v>20.59</v>
      </c>
      <c r="Q6671" s="34">
        <f t="shared" si="3"/>
        <v>1.319727891</v>
      </c>
      <c r="R6671" s="35" t="str">
        <f t="shared" si="4"/>
        <v>Alto</v>
      </c>
      <c r="S6671" s="35" t="str">
        <f>IF(O6671="","",IF(O6671&gt;AVERAGE('Base de datos limpia'!$O$2:$O$8001),"Alto","Normal"))
</f>
        <v>Alto</v>
      </c>
      <c r="T6671" s="35" t="str">
        <f t="shared" si="5"/>
        <v>Gamer intensivo</v>
      </c>
      <c r="U6671" s="35"/>
    </row>
    <row r="6672">
      <c r="A6672" s="28">
        <v>6671.0</v>
      </c>
      <c r="B6672" s="28">
        <v>21.0</v>
      </c>
      <c r="C6672" s="28" t="str">
        <f>TRIM(PROPER('Base de datos cruda'!C6672))</f>
        <v>Male</v>
      </c>
      <c r="D6672" s="28">
        <v>7.97</v>
      </c>
      <c r="E6672" s="28">
        <v>2.12</v>
      </c>
      <c r="F6672" s="28">
        <v>6.41</v>
      </c>
      <c r="G6672" s="28">
        <v>79.68</v>
      </c>
      <c r="H6672" s="28" t="str">
        <f>TRIM(PROPER('Base de datos cruda'!H6672))</f>
        <v>Casual</v>
      </c>
      <c r="I6672" s="28">
        <v>3.24</v>
      </c>
      <c r="J6672" s="28">
        <v>11.57</v>
      </c>
      <c r="K6672" s="28">
        <v>222.91</v>
      </c>
      <c r="L6672" s="28">
        <f>IF('Base de datos cruda'!L6672&lt;0,,'Base de datos cruda'!L6672)</f>
        <v>18.54</v>
      </c>
      <c r="M6672" s="28" t="str">
        <f>IF(TRIM(PROPER('Base de datos cruda'!M6672))="High","Alto",IF(TRIM(PROPER('Base de datos cruda'!M6672))="Medium","Medio","Bajo"))</f>
        <v>Bajo</v>
      </c>
      <c r="N6672" s="29">
        <v>12.87</v>
      </c>
      <c r="O6672" s="32">
        <f t="shared" si="1"/>
        <v>12.87</v>
      </c>
      <c r="P6672" s="33">
        <f t="shared" si="2"/>
        <v>19.54</v>
      </c>
      <c r="Q6672" s="34">
        <f t="shared" si="3"/>
        <v>0.2659974906</v>
      </c>
      <c r="R6672" s="35" t="str">
        <f t="shared" si="4"/>
        <v>Bajo</v>
      </c>
      <c r="S6672" s="35" t="str">
        <f>IF(O6672="","",IF(O6672&gt;AVERAGE('Base de datos limpia'!$O$2:$O$8001),"Alto","Normal"))
</f>
        <v>Normal</v>
      </c>
      <c r="T6672" s="35" t="str">
        <f t="shared" si="5"/>
        <v>Gamer casual</v>
      </c>
      <c r="U6672" s="35"/>
    </row>
    <row r="6673">
      <c r="A6673" s="28">
        <v>6672.0</v>
      </c>
      <c r="B6673" s="28">
        <v>22.0</v>
      </c>
      <c r="C6673" s="28" t="str">
        <f>TRIM(PROPER('Base de datos cruda'!C6673))</f>
        <v>Male</v>
      </c>
      <c r="D6673" s="28">
        <v>7.56</v>
      </c>
      <c r="E6673" s="28">
        <v>5.57</v>
      </c>
      <c r="F6673" s="28">
        <v>4.67</v>
      </c>
      <c r="G6673" s="28">
        <v>81.89</v>
      </c>
      <c r="H6673" s="28" t="str">
        <f>TRIM(PROPER('Base de datos cruda'!H6673))</f>
        <v>Rpg</v>
      </c>
      <c r="I6673" s="28">
        <v>3.25</v>
      </c>
      <c r="J6673" s="28">
        <v>13.28</v>
      </c>
      <c r="K6673" s="28">
        <v>220.94</v>
      </c>
      <c r="L6673" s="28">
        <f>IF('Base de datos cruda'!L6673&lt;0,,'Base de datos cruda'!L6673)</f>
        <v>16.26</v>
      </c>
      <c r="M6673" s="28" t="str">
        <f>IF(TRIM(PROPER('Base de datos cruda'!M6673))="High","Alto",IF(TRIM(PROPER('Base de datos cruda'!M6673))="Medium","Medio","Bajo"))</f>
        <v>Bajo</v>
      </c>
      <c r="N6673" s="29">
        <v>40.78</v>
      </c>
      <c r="O6673" s="32">
        <f t="shared" si="1"/>
        <v>40.78</v>
      </c>
      <c r="P6673" s="33">
        <f t="shared" si="2"/>
        <v>20.84</v>
      </c>
      <c r="Q6673" s="34">
        <f t="shared" si="3"/>
        <v>0.7367724868</v>
      </c>
      <c r="R6673" s="35" t="str">
        <f t="shared" si="4"/>
        <v>Bajo</v>
      </c>
      <c r="S6673" s="35" t="str">
        <f>IF(O6673="","",IF(O6673&gt;AVERAGE('Base de datos limpia'!$O$2:$O$8001),"Alto","Normal"))
</f>
        <v>Normal</v>
      </c>
      <c r="T6673" s="35" t="str">
        <f t="shared" si="5"/>
        <v>Gamer moderado</v>
      </c>
      <c r="U6673" s="35"/>
    </row>
    <row r="6674">
      <c r="A6674" s="28">
        <v>6673.0</v>
      </c>
      <c r="B6674" s="28">
        <v>16.0</v>
      </c>
      <c r="C6674" s="28" t="str">
        <f>TRIM(PROPER('Base de datos cruda'!C6674))</f>
        <v>Male</v>
      </c>
      <c r="D6674" s="28">
        <v>5.84</v>
      </c>
      <c r="E6674" s="28">
        <v>1.46</v>
      </c>
      <c r="F6674" s="28">
        <v>5.32</v>
      </c>
      <c r="G6674" s="28">
        <v>61.48</v>
      </c>
      <c r="H6674" s="28" t="str">
        <f>TRIM(PROPER('Base de datos cruda'!H6674))</f>
        <v>Casual</v>
      </c>
      <c r="I6674" s="28">
        <v>2.73</v>
      </c>
      <c r="J6674" s="28">
        <v>10.41</v>
      </c>
      <c r="K6674" s="28">
        <v>255.57</v>
      </c>
      <c r="L6674" s="28">
        <f>IF('Base de datos cruda'!L6674&lt;0,,'Base de datos cruda'!L6674)</f>
        <v>15.08</v>
      </c>
      <c r="M6674" s="28" t="str">
        <f>IF(TRIM(PROPER('Base de datos cruda'!M6674))="High","Alto",IF(TRIM(PROPER('Base de datos cruda'!M6674))="Medium","Medio","Bajo"))</f>
        <v>Bajo</v>
      </c>
      <c r="N6674" s="29">
        <v>20.41</v>
      </c>
      <c r="O6674" s="32">
        <f t="shared" si="1"/>
        <v>20.41</v>
      </c>
      <c r="P6674" s="33">
        <f t="shared" si="2"/>
        <v>16.25</v>
      </c>
      <c r="Q6674" s="34">
        <f t="shared" si="3"/>
        <v>0.25</v>
      </c>
      <c r="R6674" s="35" t="str">
        <f t="shared" si="4"/>
        <v>Bajo</v>
      </c>
      <c r="S6674" s="35" t="str">
        <f>IF(O6674="","",IF(O6674&gt;AVERAGE('Base de datos limpia'!$O$2:$O$8001),"Alto","Normal"))
</f>
        <v>Normal</v>
      </c>
      <c r="T6674" s="35" t="str">
        <f t="shared" si="5"/>
        <v>Gamer casual</v>
      </c>
      <c r="U6674" s="35"/>
    </row>
    <row r="6675">
      <c r="A6675" s="28">
        <v>6674.0</v>
      </c>
      <c r="B6675" s="28">
        <v>18.0</v>
      </c>
      <c r="C6675" s="28" t="str">
        <f>TRIM(PROPER('Base de datos cruda'!C6675))</f>
        <v>Male</v>
      </c>
      <c r="D6675" s="28">
        <v>4.47</v>
      </c>
      <c r="E6675" s="28">
        <v>3.89</v>
      </c>
      <c r="F6675" s="28">
        <v>4.23</v>
      </c>
      <c r="G6675" s="28">
        <v>84.9</v>
      </c>
      <c r="H6675" s="28" t="str">
        <f>TRIM(PROPER('Base de datos cruda'!H6675))</f>
        <v>Fps</v>
      </c>
      <c r="I6675" s="28">
        <v>0.89</v>
      </c>
      <c r="J6675" s="28">
        <v>5.67</v>
      </c>
      <c r="K6675" s="28">
        <v>256.59</v>
      </c>
      <c r="L6675" s="28">
        <f>IF('Base de datos cruda'!L6675&lt;0,,'Base de datos cruda'!L6675)</f>
        <v>16.07</v>
      </c>
      <c r="M6675" s="28" t="str">
        <f>IF(TRIM(PROPER('Base de datos cruda'!M6675))="High","Alto",IF(TRIM(PROPER('Base de datos cruda'!M6675))="Medium","Medio","Bajo"))</f>
        <v>Medio</v>
      </c>
      <c r="N6675" s="29">
        <v>52.75</v>
      </c>
      <c r="O6675" s="32">
        <f t="shared" si="1"/>
        <v>52.75</v>
      </c>
      <c r="P6675" s="33">
        <f t="shared" si="2"/>
        <v>10.14</v>
      </c>
      <c r="Q6675" s="34">
        <f t="shared" si="3"/>
        <v>0.870246085</v>
      </c>
      <c r="R6675" s="35" t="str">
        <f t="shared" si="4"/>
        <v>Medio</v>
      </c>
      <c r="S6675" s="35" t="str">
        <f>IF(O6675="","",IF(O6675&gt;AVERAGE('Base de datos limpia'!$O$2:$O$8001),"Alto","Normal"))
</f>
        <v>Normal</v>
      </c>
      <c r="T6675" s="35" t="str">
        <f t="shared" si="5"/>
        <v>Gamer moderado</v>
      </c>
      <c r="U6675" s="35"/>
    </row>
    <row r="6676">
      <c r="A6676" s="28">
        <v>6675.0</v>
      </c>
      <c r="B6676" s="28">
        <v>18.0</v>
      </c>
      <c r="C6676" s="28" t="str">
        <f>TRIM(PROPER('Base de datos cruda'!C6676))</f>
        <v>Female</v>
      </c>
      <c r="D6676" s="28">
        <v>4.73</v>
      </c>
      <c r="E6676" s="28">
        <v>6.59</v>
      </c>
      <c r="F6676" s="28">
        <v>5.8</v>
      </c>
      <c r="G6676" s="28">
        <v>68.11</v>
      </c>
      <c r="H6676" s="28" t="str">
        <f>TRIM(PROPER('Base de datos cruda'!H6676))</f>
        <v>Casual</v>
      </c>
      <c r="I6676" s="28">
        <v>3.08</v>
      </c>
      <c r="J6676" s="28">
        <v>8.42</v>
      </c>
      <c r="K6676" s="28">
        <v>270.29</v>
      </c>
      <c r="L6676" s="28">
        <f>IF('Base de datos cruda'!L6676&lt;0,,'Base de datos cruda'!L6676)</f>
        <v>10.79</v>
      </c>
      <c r="M6676" s="28" t="str">
        <f>IF(TRIM(PROPER('Base de datos cruda'!M6676))="High","Alto",IF(TRIM(PROPER('Base de datos cruda'!M6676))="Medium","Medio","Bajo"))</f>
        <v>Medio</v>
      </c>
      <c r="N6676" s="29">
        <v>57.43</v>
      </c>
      <c r="O6676" s="32">
        <f t="shared" si="1"/>
        <v>57.43</v>
      </c>
      <c r="P6676" s="33">
        <f t="shared" si="2"/>
        <v>13.15</v>
      </c>
      <c r="Q6676" s="34">
        <f t="shared" si="3"/>
        <v>1.393234672</v>
      </c>
      <c r="R6676" s="35" t="str">
        <f t="shared" si="4"/>
        <v>Medio</v>
      </c>
      <c r="S6676" s="35" t="str">
        <f>IF(O6676="","",IF(O6676&gt;AVERAGE('Base de datos limpia'!$O$2:$O$8001),"Alto","Normal"))
</f>
        <v>Normal</v>
      </c>
      <c r="T6676" s="35" t="str">
        <f t="shared" si="5"/>
        <v>Gamer intensivo</v>
      </c>
      <c r="U6676" s="35"/>
    </row>
    <row r="6677">
      <c r="A6677" s="28">
        <v>6676.0</v>
      </c>
      <c r="B6677" s="28">
        <v>17.0</v>
      </c>
      <c r="C6677" s="28" t="str">
        <f>TRIM(PROPER('Base de datos cruda'!C6677))</f>
        <v>Male</v>
      </c>
      <c r="D6677" s="28">
        <v>4.31</v>
      </c>
      <c r="E6677" s="28">
        <v>8.57</v>
      </c>
      <c r="F6677" s="28">
        <v>5.28</v>
      </c>
      <c r="G6677" s="28">
        <v>75.34</v>
      </c>
      <c r="H6677" s="28" t="str">
        <f>TRIM(PROPER('Base de datos cruda'!H6677))</f>
        <v>Rpg</v>
      </c>
      <c r="I6677" s="28">
        <v>1.61</v>
      </c>
      <c r="J6677" s="28">
        <v>9.77</v>
      </c>
      <c r="K6677" s="28">
        <v>272.16</v>
      </c>
      <c r="L6677" s="28">
        <f>IF('Base de datos cruda'!L6677&lt;0,,'Base de datos cruda'!L6677)</f>
        <v>8.19</v>
      </c>
      <c r="M6677" s="28" t="str">
        <f>IF(TRIM(PROPER('Base de datos cruda'!M6677))="High","Alto",IF(TRIM(PROPER('Base de datos cruda'!M6677))="Medium","Medio","Bajo"))</f>
        <v>Alto</v>
      </c>
      <c r="N6677" s="29">
        <v>82.1710227276852</v>
      </c>
      <c r="O6677" s="32">
        <f t="shared" si="1"/>
        <v>82.17102273</v>
      </c>
      <c r="P6677" s="33">
        <f t="shared" si="2"/>
        <v>14.08</v>
      </c>
      <c r="Q6677" s="34">
        <f t="shared" si="3"/>
        <v>1.988399072</v>
      </c>
      <c r="R6677" s="35" t="str">
        <f t="shared" si="4"/>
        <v>Alto</v>
      </c>
      <c r="S6677" s="35" t="str">
        <f>IF(O6677="","",IF(O6677&gt;AVERAGE('Base de datos limpia'!$O$2:$O$8001),"Alto","Normal"))
</f>
        <v>Alto</v>
      </c>
      <c r="T6677" s="35" t="str">
        <f t="shared" si="5"/>
        <v>Gamer intensivo</v>
      </c>
      <c r="U6677" s="35"/>
    </row>
    <row r="6678">
      <c r="A6678" s="28">
        <v>6677.0</v>
      </c>
      <c r="B6678" s="28">
        <v>22.0</v>
      </c>
      <c r="C6678" s="28" t="str">
        <f>TRIM(PROPER('Base de datos cruda'!C6678))</f>
        <v>Female</v>
      </c>
      <c r="D6678" s="28">
        <v>5.66</v>
      </c>
      <c r="E6678" s="28">
        <v>7.57</v>
      </c>
      <c r="F6678" s="28">
        <v>5.91</v>
      </c>
      <c r="G6678" s="28">
        <v>76.51</v>
      </c>
      <c r="H6678" s="28" t="str">
        <f>TRIM(PROPER('Base de datos cruda'!H6678))</f>
        <v>Casual</v>
      </c>
      <c r="I6678" s="28">
        <v>4.1</v>
      </c>
      <c r="J6678" s="28">
        <v>6.92</v>
      </c>
      <c r="K6678" s="28">
        <v>266.1</v>
      </c>
      <c r="L6678" s="28">
        <f>IF('Base de datos cruda'!L6678&lt;0,,'Base de datos cruda'!L6678)</f>
        <v>16.16</v>
      </c>
      <c r="M6678" s="28" t="str">
        <f>IF(TRIM(PROPER('Base de datos cruda'!M6678))="High","Alto",IF(TRIM(PROPER('Base de datos cruda'!M6678))="Medium","Medio","Bajo"))</f>
        <v>Alto</v>
      </c>
      <c r="N6678" s="29">
        <v>77.2885224128513</v>
      </c>
      <c r="O6678" s="32">
        <f t="shared" si="1"/>
        <v>77.28852241</v>
      </c>
      <c r="P6678" s="33">
        <f t="shared" si="2"/>
        <v>12.58</v>
      </c>
      <c r="Q6678" s="34">
        <f t="shared" si="3"/>
        <v>1.33745583</v>
      </c>
      <c r="R6678" s="35" t="str">
        <f t="shared" si="4"/>
        <v>Alto</v>
      </c>
      <c r="S6678" s="35" t="str">
        <f>IF(O6678="","",IF(O6678&gt;AVERAGE('Base de datos limpia'!$O$2:$O$8001),"Alto","Normal"))
</f>
        <v>Alto</v>
      </c>
      <c r="T6678" s="35" t="str">
        <f t="shared" si="5"/>
        <v>Gamer intensivo</v>
      </c>
      <c r="U6678" s="35"/>
    </row>
    <row r="6679">
      <c r="A6679" s="28">
        <v>6678.0</v>
      </c>
      <c r="B6679" s="28">
        <v>24.0</v>
      </c>
      <c r="C6679" s="28" t="str">
        <f>TRIM(PROPER('Base de datos cruda'!C6679))</f>
        <v>Female</v>
      </c>
      <c r="D6679" s="28">
        <v>3.35</v>
      </c>
      <c r="E6679" s="28">
        <v>5.17</v>
      </c>
      <c r="F6679" s="28">
        <v>6.9</v>
      </c>
      <c r="G6679" s="28">
        <v>77.95</v>
      </c>
      <c r="H6679" s="28" t="str">
        <f>TRIM(PROPER('Base de datos cruda'!H6679))</f>
        <v>Fps</v>
      </c>
      <c r="I6679" s="28">
        <v>0.97</v>
      </c>
      <c r="J6679" s="28">
        <v>8.68</v>
      </c>
      <c r="K6679" s="28">
        <v>275.16</v>
      </c>
      <c r="L6679" s="28">
        <f>IF('Base de datos cruda'!L6679&lt;0,,'Base de datos cruda'!L6679)</f>
        <v>10.06</v>
      </c>
      <c r="M6679" s="28" t="str">
        <f>IF(TRIM(PROPER('Base de datos cruda'!M6679))="High","Alto",IF(TRIM(PROPER('Base de datos cruda'!M6679))="Medium","Medio","Bajo"))</f>
        <v>Medio</v>
      </c>
      <c r="N6679" s="29">
        <v>71.23</v>
      </c>
      <c r="O6679" s="32">
        <f t="shared" si="1"/>
        <v>71.23</v>
      </c>
      <c r="P6679" s="33">
        <f t="shared" si="2"/>
        <v>12.03</v>
      </c>
      <c r="Q6679" s="34">
        <f t="shared" si="3"/>
        <v>1.543283582</v>
      </c>
      <c r="R6679" s="35" t="str">
        <f t="shared" si="4"/>
        <v>Alto</v>
      </c>
      <c r="S6679" s="35" t="str">
        <f>IF(O6679="","",IF(O6679&gt;AVERAGE('Base de datos limpia'!$O$2:$O$8001),"Alto","Normal"))
</f>
        <v>Alto</v>
      </c>
      <c r="T6679" s="35" t="str">
        <f t="shared" si="5"/>
        <v>Gamer moderado</v>
      </c>
      <c r="U6679" s="35"/>
    </row>
    <row r="6680">
      <c r="A6680" s="28">
        <v>6679.0</v>
      </c>
      <c r="B6680" s="28">
        <v>19.0</v>
      </c>
      <c r="C6680" s="28" t="str">
        <f>TRIM(PROPER('Base de datos cruda'!C6680))</f>
        <v>Male</v>
      </c>
      <c r="D6680" s="28">
        <v>5.35</v>
      </c>
      <c r="E6680" s="28">
        <v>9.18</v>
      </c>
      <c r="F6680" s="28">
        <v>7.66</v>
      </c>
      <c r="G6680" s="28">
        <v>69.1</v>
      </c>
      <c r="H6680" s="28" t="str">
        <f>TRIM(PROPER('Base de datos cruda'!H6680))</f>
        <v>Casual</v>
      </c>
      <c r="I6680" s="28">
        <v>1.46</v>
      </c>
      <c r="J6680" s="28">
        <v>9.42</v>
      </c>
      <c r="K6680" s="28">
        <v>269.17</v>
      </c>
      <c r="L6680" s="28">
        <f>IF('Base de datos cruda'!L6680&lt;0,,'Base de datos cruda'!L6680)</f>
        <v>12.47</v>
      </c>
      <c r="M6680" s="28" t="str">
        <f>IF(TRIM(PROPER('Base de datos cruda'!M6680))="High","Alto",IF(TRIM(PROPER('Base de datos cruda'!M6680))="Medium","Medio","Bajo"))</f>
        <v>Bajo</v>
      </c>
      <c r="N6680" s="29">
        <v>102.205030968702</v>
      </c>
      <c r="O6680" s="33" t="str">
        <f t="shared" si="1"/>
        <v/>
      </c>
      <c r="P6680" s="33">
        <f t="shared" si="2"/>
        <v>14.77</v>
      </c>
      <c r="Q6680" s="34">
        <f t="shared" si="3"/>
        <v>1.71588785</v>
      </c>
      <c r="R6680" s="35" t="str">
        <f t="shared" si="4"/>
        <v>Alto</v>
      </c>
      <c r="S6680" s="35" t="str">
        <f>IF(O6680="","",IF(O6680&gt;AVERAGE('Base de datos limpia'!$O$2:$O$8001),"Alto","Normal"))
</f>
        <v/>
      </c>
      <c r="T6680" s="35" t="str">
        <f t="shared" si="5"/>
        <v>Gamer intensivo</v>
      </c>
      <c r="U6680" s="35"/>
    </row>
    <row r="6681">
      <c r="A6681" s="28">
        <v>6680.0</v>
      </c>
      <c r="B6681" s="28">
        <v>20.0</v>
      </c>
      <c r="C6681" s="28" t="str">
        <f>TRIM(PROPER('Base de datos cruda'!C6681))</f>
        <v>Male</v>
      </c>
      <c r="D6681" s="28">
        <v>0.97</v>
      </c>
      <c r="E6681" s="28">
        <v>3.72</v>
      </c>
      <c r="F6681" s="28">
        <v>7.03</v>
      </c>
      <c r="G6681" s="28">
        <v>94.0</v>
      </c>
      <c r="H6681" s="28" t="str">
        <f>TRIM(PROPER('Base de datos cruda'!H6681))</f>
        <v>Rpg</v>
      </c>
      <c r="I6681" s="28">
        <v>2.2</v>
      </c>
      <c r="J6681" s="28">
        <v>2.19</v>
      </c>
      <c r="K6681" s="28">
        <v>310.48</v>
      </c>
      <c r="L6681" s="28">
        <f>IF('Base de datos cruda'!L6681&lt;0,,'Base de datos cruda'!L6681)</f>
        <v>1.8</v>
      </c>
      <c r="M6681" s="28" t="str">
        <f>IF(TRIM(PROPER('Base de datos cruda'!M6681))="High","Alto",IF(TRIM(PROPER('Base de datos cruda'!M6681))="Medium","Medio","Bajo"))</f>
        <v>Medio</v>
      </c>
      <c r="N6681" s="29">
        <v>80.22</v>
      </c>
      <c r="O6681" s="32">
        <f t="shared" si="1"/>
        <v>80.22</v>
      </c>
      <c r="P6681" s="33">
        <f t="shared" si="2"/>
        <v>3.16</v>
      </c>
      <c r="Q6681" s="34">
        <f t="shared" si="3"/>
        <v>3.835051546</v>
      </c>
      <c r="R6681" s="35" t="str">
        <f t="shared" si="4"/>
        <v>Alto</v>
      </c>
      <c r="S6681" s="35" t="str">
        <f>IF(O6681="","",IF(O6681&gt;AVERAGE('Base de datos limpia'!$O$2:$O$8001),"Alto","Normal"))
</f>
        <v>Alto</v>
      </c>
      <c r="T6681" s="35" t="str">
        <f t="shared" si="5"/>
        <v>Gamer moderado</v>
      </c>
      <c r="U6681" s="35"/>
    </row>
    <row r="6682">
      <c r="A6682" s="28">
        <v>6681.0</v>
      </c>
      <c r="B6682" s="28">
        <v>18.0</v>
      </c>
      <c r="C6682" s="28" t="str">
        <f>TRIM(PROPER('Base de datos cruda'!C6682))</f>
        <v>Female</v>
      </c>
      <c r="D6682" s="28">
        <v>2.13</v>
      </c>
      <c r="E6682" s="28">
        <v>7.79</v>
      </c>
      <c r="F6682" s="28">
        <v>7.39</v>
      </c>
      <c r="G6682" s="28">
        <v>77.11</v>
      </c>
      <c r="H6682" s="28" t="str">
        <f>TRIM(PROPER('Base de datos cruda'!H6682))</f>
        <v>Fps</v>
      </c>
      <c r="I6682" s="28">
        <v>3.7</v>
      </c>
      <c r="J6682" s="28">
        <v>5.0</v>
      </c>
      <c r="K6682" s="28">
        <v>293.69</v>
      </c>
      <c r="L6682" s="28">
        <f>IF('Base de datos cruda'!L6682&lt;0,,'Base de datos cruda'!L6682)</f>
        <v>3.59</v>
      </c>
      <c r="M6682" s="28" t="str">
        <f>IF(TRIM(PROPER('Base de datos cruda'!M6682))="High","Alto",IF(TRIM(PROPER('Base de datos cruda'!M6682))="Medium","Medio","Bajo"))</f>
        <v>Medio</v>
      </c>
      <c r="N6682" s="29">
        <v>95.29</v>
      </c>
      <c r="O6682" s="32">
        <f t="shared" si="1"/>
        <v>95.29</v>
      </c>
      <c r="P6682" s="33">
        <f t="shared" si="2"/>
        <v>7.13</v>
      </c>
      <c r="Q6682" s="34">
        <f t="shared" si="3"/>
        <v>3.657276995</v>
      </c>
      <c r="R6682" s="35" t="str">
        <f t="shared" si="4"/>
        <v>Alto</v>
      </c>
      <c r="S6682" s="35" t="str">
        <f>IF(O6682="","",IF(O6682&gt;AVERAGE('Base de datos limpia'!$O$2:$O$8001),"Alto","Normal"))
</f>
        <v>Alto</v>
      </c>
      <c r="T6682" s="35" t="str">
        <f t="shared" si="5"/>
        <v>Gamer intensivo</v>
      </c>
      <c r="U6682" s="35"/>
    </row>
    <row r="6683">
      <c r="A6683" s="28">
        <v>6682.0</v>
      </c>
      <c r="B6683" s="28">
        <v>24.0</v>
      </c>
      <c r="C6683" s="28" t="str">
        <f>TRIM(PROPER('Base de datos cruda'!C6683))</f>
        <v>Female</v>
      </c>
      <c r="D6683" s="28">
        <v>6.69</v>
      </c>
      <c r="E6683" s="28">
        <v>5.27</v>
      </c>
      <c r="F6683" s="28">
        <v>8.33</v>
      </c>
      <c r="G6683" s="28">
        <v>84.49</v>
      </c>
      <c r="H6683" s="28" t="str">
        <f>TRIM(PROPER('Base de datos cruda'!H6683))</f>
        <v>Fps</v>
      </c>
      <c r="I6683" s="28">
        <v>3.6</v>
      </c>
      <c r="J6683" s="28">
        <v>7.84</v>
      </c>
      <c r="K6683" s="28">
        <v>231.19</v>
      </c>
      <c r="L6683" s="28">
        <f>IF('Base de datos cruda'!L6683&lt;0,,'Base de datos cruda'!L6683)</f>
        <v>13.28</v>
      </c>
      <c r="M6683" s="28" t="str">
        <f>IF(TRIM(PROPER('Base de datos cruda'!M6683))="High","Alto",IF(TRIM(PROPER('Base de datos cruda'!M6683))="Medium","Medio","Bajo"))</f>
        <v>Bajo</v>
      </c>
      <c r="N6683" s="29">
        <v>58.12</v>
      </c>
      <c r="O6683" s="32">
        <f t="shared" si="1"/>
        <v>58.12</v>
      </c>
      <c r="P6683" s="33">
        <f t="shared" si="2"/>
        <v>14.53</v>
      </c>
      <c r="Q6683" s="34">
        <f t="shared" si="3"/>
        <v>0.7877428999</v>
      </c>
      <c r="R6683" s="35" t="str">
        <f t="shared" si="4"/>
        <v>Medio</v>
      </c>
      <c r="S6683" s="35" t="str">
        <f>IF(O6683="","",IF(O6683&gt;AVERAGE('Base de datos limpia'!$O$2:$O$8001),"Alto","Normal"))
</f>
        <v>Normal</v>
      </c>
      <c r="T6683" s="35" t="str">
        <f t="shared" si="5"/>
        <v>Gamer moderado</v>
      </c>
      <c r="U6683" s="35"/>
    </row>
    <row r="6684">
      <c r="A6684" s="28">
        <v>6683.0</v>
      </c>
      <c r="B6684" s="28">
        <v>19.0</v>
      </c>
      <c r="C6684" s="28" t="str">
        <f>TRIM(PROPER('Base de datos cruda'!C6684))</f>
        <v>Female</v>
      </c>
      <c r="D6684" s="28">
        <v>7.23</v>
      </c>
      <c r="E6684" s="28">
        <v>9.09</v>
      </c>
      <c r="F6684" s="28">
        <v>8.37</v>
      </c>
      <c r="G6684" s="28">
        <v>84.56</v>
      </c>
      <c r="H6684" s="28" t="str">
        <f>TRIM(PROPER('Base de datos cruda'!H6684))</f>
        <v>Fps</v>
      </c>
      <c r="I6684" s="28">
        <v>1.69</v>
      </c>
      <c r="J6684" s="28">
        <v>8.24</v>
      </c>
      <c r="K6684" s="28">
        <v>237.2</v>
      </c>
      <c r="L6684" s="28">
        <f>IF('Base de datos cruda'!L6684&lt;0,,'Base de datos cruda'!L6684)</f>
        <v>13.41</v>
      </c>
      <c r="M6684" s="28" t="str">
        <f>IF(TRIM(PROPER('Base de datos cruda'!M6684))="High","Alto",IF(TRIM(PROPER('Base de datos cruda'!M6684))="Medium","Medio","Bajo"))</f>
        <v>Bajo</v>
      </c>
      <c r="N6684" s="29">
        <v>91.8281132404906</v>
      </c>
      <c r="O6684" s="32">
        <f t="shared" si="1"/>
        <v>91.82811324</v>
      </c>
      <c r="P6684" s="33">
        <f t="shared" si="2"/>
        <v>15.47</v>
      </c>
      <c r="Q6684" s="34">
        <f t="shared" si="3"/>
        <v>1.257261411</v>
      </c>
      <c r="R6684" s="35" t="str">
        <f t="shared" si="4"/>
        <v>Alto</v>
      </c>
      <c r="S6684" s="35" t="str">
        <f>IF(O6684="","",IF(O6684&gt;AVERAGE('Base de datos limpia'!$O$2:$O$8001),"Alto","Normal"))
</f>
        <v>Alto</v>
      </c>
      <c r="T6684" s="35" t="str">
        <f t="shared" si="5"/>
        <v>Gamer intensivo</v>
      </c>
      <c r="U6684" s="35"/>
    </row>
    <row r="6685">
      <c r="A6685" s="28">
        <v>6684.0</v>
      </c>
      <c r="B6685" s="28">
        <v>20.0</v>
      </c>
      <c r="C6685" s="28" t="str">
        <f>TRIM(PROPER('Base de datos cruda'!C6685))</f>
        <v>Female</v>
      </c>
      <c r="D6685" s="28">
        <v>4.31</v>
      </c>
      <c r="E6685" s="28">
        <v>8.18</v>
      </c>
      <c r="F6685" s="28">
        <v>8.3</v>
      </c>
      <c r="G6685" s="28">
        <v>84.28</v>
      </c>
      <c r="H6685" s="28" t="str">
        <f>TRIM(PROPER('Base de datos cruda'!H6685))</f>
        <v>Rpg</v>
      </c>
      <c r="I6685" s="28">
        <v>2.55</v>
      </c>
      <c r="J6685" s="28">
        <v>9.79</v>
      </c>
      <c r="K6685" s="28">
        <v>263.52</v>
      </c>
      <c r="L6685" s="28">
        <f>IF('Base de datos cruda'!L6685&lt;0,,'Base de datos cruda'!L6685)</f>
        <v>9.82</v>
      </c>
      <c r="M6685" s="28" t="str">
        <f>IF(TRIM(PROPER('Base de datos cruda'!M6685))="High","Alto",IF(TRIM(PROPER('Base de datos cruda'!M6685))="Medium","Medio","Bajo"))</f>
        <v>Medio</v>
      </c>
      <c r="N6685" s="29">
        <v>95.15</v>
      </c>
      <c r="O6685" s="32">
        <f t="shared" si="1"/>
        <v>95.15</v>
      </c>
      <c r="P6685" s="33">
        <f t="shared" si="2"/>
        <v>14.1</v>
      </c>
      <c r="Q6685" s="34">
        <f t="shared" si="3"/>
        <v>1.897911833</v>
      </c>
      <c r="R6685" s="35" t="str">
        <f t="shared" si="4"/>
        <v>Alto</v>
      </c>
      <c r="S6685" s="35" t="str">
        <f>IF(O6685="","",IF(O6685&gt;AVERAGE('Base de datos limpia'!$O$2:$O$8001),"Alto","Normal"))
</f>
        <v>Alto</v>
      </c>
      <c r="T6685" s="35" t="str">
        <f t="shared" si="5"/>
        <v>Gamer intensivo</v>
      </c>
      <c r="U6685" s="35"/>
    </row>
    <row r="6686">
      <c r="A6686" s="28">
        <v>6685.0</v>
      </c>
      <c r="B6686" s="28">
        <v>16.0</v>
      </c>
      <c r="C6686" s="28" t="str">
        <f>TRIM(PROPER('Base de datos cruda'!C6686))</f>
        <v>Other</v>
      </c>
      <c r="D6686" s="28">
        <v>0.25</v>
      </c>
      <c r="E6686" s="28">
        <v>9.11</v>
      </c>
      <c r="F6686" s="28">
        <v>4.77</v>
      </c>
      <c r="G6686" s="28">
        <v>82.37</v>
      </c>
      <c r="H6686" s="28" t="str">
        <f>TRIM(PROPER('Base de datos cruda'!H6686))</f>
        <v>Fps</v>
      </c>
      <c r="I6686" s="28">
        <v>1.17</v>
      </c>
      <c r="J6686" s="28">
        <v>4.99</v>
      </c>
      <c r="K6686" s="28">
        <v>316.72</v>
      </c>
      <c r="L6686" s="28">
        <f>IF('Base de datos cruda'!L6686&lt;0,,'Base de datos cruda'!L6686)</f>
        <v>4.04</v>
      </c>
      <c r="M6686" s="28" t="str">
        <f>IF(TRIM(PROPER('Base de datos cruda'!M6686))="High","Alto",IF(TRIM(PROPER('Base de datos cruda'!M6686))="Medium","Medio","Bajo"))</f>
        <v>Alto</v>
      </c>
      <c r="N6686" s="29">
        <v>85.9</v>
      </c>
      <c r="O6686" s="32">
        <f t="shared" si="1"/>
        <v>85.9</v>
      </c>
      <c r="P6686" s="33">
        <f t="shared" si="2"/>
        <v>5.24</v>
      </c>
      <c r="Q6686" s="34">
        <f t="shared" si="3"/>
        <v>36.44</v>
      </c>
      <c r="R6686" s="35" t="str">
        <f t="shared" si="4"/>
        <v>Alto</v>
      </c>
      <c r="S6686" s="35" t="str">
        <f>IF(O6686="","",IF(O6686&gt;AVERAGE('Base de datos limpia'!$O$2:$O$8001),"Alto","Normal"))
</f>
        <v>Alto</v>
      </c>
      <c r="T6686" s="35" t="str">
        <f t="shared" si="5"/>
        <v>Gamer intensivo</v>
      </c>
      <c r="U6686" s="35"/>
    </row>
    <row r="6687">
      <c r="A6687" s="28">
        <v>6686.0</v>
      </c>
      <c r="B6687" s="28">
        <v>17.0</v>
      </c>
      <c r="C6687" s="28" t="str">
        <f>TRIM(PROPER('Base de datos cruda'!C6687))</f>
        <v>Female</v>
      </c>
      <c r="D6687" s="28">
        <v>7.42</v>
      </c>
      <c r="E6687" s="28">
        <v>2.93</v>
      </c>
      <c r="F6687" s="28">
        <v>5.26</v>
      </c>
      <c r="G6687" s="28">
        <v>92.91</v>
      </c>
      <c r="H6687" s="28" t="str">
        <f>TRIM(PROPER('Base de datos cruda'!H6687))</f>
        <v>Rpg</v>
      </c>
      <c r="I6687" s="28">
        <v>3.85</v>
      </c>
      <c r="J6687" s="28">
        <v>9.87</v>
      </c>
      <c r="K6687" s="28">
        <v>238.73</v>
      </c>
      <c r="L6687" s="28">
        <f>IF('Base de datos cruda'!L6687&lt;0,,'Base de datos cruda'!L6687)</f>
        <v>18.01</v>
      </c>
      <c r="M6687" s="28" t="str">
        <f>IF(TRIM(PROPER('Base de datos cruda'!M6687))="High","Alto",IF(TRIM(PROPER('Base de datos cruda'!M6687))="Medium","Medio","Bajo"))</f>
        <v>Bajo</v>
      </c>
      <c r="N6687" s="29">
        <v>32.8210986227666</v>
      </c>
      <c r="O6687" s="32">
        <f t="shared" si="1"/>
        <v>32.82109862</v>
      </c>
      <c r="P6687" s="33">
        <f t="shared" si="2"/>
        <v>17.29</v>
      </c>
      <c r="Q6687" s="34">
        <f t="shared" si="3"/>
        <v>0.3948787062</v>
      </c>
      <c r="R6687" s="35" t="str">
        <f t="shared" si="4"/>
        <v>Bajo</v>
      </c>
      <c r="S6687" s="35" t="str">
        <f>IF(O6687="","",IF(O6687&gt;AVERAGE('Base de datos limpia'!$O$2:$O$8001),"Alto","Normal"))
</f>
        <v>Normal</v>
      </c>
      <c r="T6687" s="35" t="str">
        <f t="shared" si="5"/>
        <v>Gamer casual</v>
      </c>
      <c r="U6687" s="35"/>
    </row>
    <row r="6688">
      <c r="A6688" s="28">
        <v>6687.0</v>
      </c>
      <c r="B6688" s="28">
        <v>24.0</v>
      </c>
      <c r="C6688" s="28" t="str">
        <f>TRIM(PROPER('Base de datos cruda'!C6688))</f>
        <v>Female</v>
      </c>
      <c r="D6688" s="28">
        <v>5.62</v>
      </c>
      <c r="E6688" s="28">
        <v>7.01</v>
      </c>
      <c r="F6688" s="28">
        <v>6.51</v>
      </c>
      <c r="G6688" s="28">
        <v>92.5</v>
      </c>
      <c r="H6688" s="28" t="str">
        <f>TRIM(PROPER('Base de datos cruda'!H6688))</f>
        <v>Casual</v>
      </c>
      <c r="I6688" s="28">
        <v>0.98</v>
      </c>
      <c r="J6688" s="28">
        <v>7.19</v>
      </c>
      <c r="K6688" s="28">
        <v>252.25</v>
      </c>
      <c r="L6688" s="28">
        <f>IF('Base de datos cruda'!L6688&lt;0,,'Base de datos cruda'!L6688)</f>
        <v>11.57</v>
      </c>
      <c r="M6688" s="28" t="str">
        <f>IF(TRIM(PROPER('Base de datos cruda'!M6688))="High","Alto",IF(TRIM(PROPER('Base de datos cruda'!M6688))="Medium","Medio","Bajo"))</f>
        <v>Bajo</v>
      </c>
      <c r="N6688" s="29">
        <v>86.807543481912</v>
      </c>
      <c r="O6688" s="32">
        <f t="shared" si="1"/>
        <v>86.80754348</v>
      </c>
      <c r="P6688" s="33">
        <f t="shared" si="2"/>
        <v>12.81</v>
      </c>
      <c r="Q6688" s="34">
        <f t="shared" si="3"/>
        <v>1.247330961</v>
      </c>
      <c r="R6688" s="35" t="str">
        <f t="shared" si="4"/>
        <v>Alto</v>
      </c>
      <c r="S6688" s="35" t="str">
        <f>IF(O6688="","",IF(O6688&gt;AVERAGE('Base de datos limpia'!$O$2:$O$8001),"Alto","Normal"))
</f>
        <v>Alto</v>
      </c>
      <c r="T6688" s="35" t="str">
        <f t="shared" si="5"/>
        <v>Gamer intensivo</v>
      </c>
      <c r="U6688" s="35"/>
    </row>
    <row r="6689">
      <c r="A6689" s="28">
        <v>6688.0</v>
      </c>
      <c r="B6689" s="28">
        <v>17.0</v>
      </c>
      <c r="C6689" s="28" t="str">
        <f>TRIM(PROPER('Base de datos cruda'!C6689))</f>
        <v>Female</v>
      </c>
      <c r="D6689" s="28">
        <v>3.31</v>
      </c>
      <c r="E6689" s="28">
        <v>7.65</v>
      </c>
      <c r="F6689" s="28">
        <v>5.79</v>
      </c>
      <c r="G6689" s="28">
        <v>76.69</v>
      </c>
      <c r="H6689" s="28" t="str">
        <f>TRIM(PROPER('Base de datos cruda'!H6689))</f>
        <v>Casual</v>
      </c>
      <c r="I6689" s="28">
        <v>4.1</v>
      </c>
      <c r="J6689" s="28">
        <v>4.58</v>
      </c>
      <c r="K6689" s="28">
        <v>283.45</v>
      </c>
      <c r="L6689" s="28">
        <f>IF('Base de datos cruda'!L6689&lt;0,,'Base de datos cruda'!L6689)</f>
        <v>8.26</v>
      </c>
      <c r="M6689" s="28" t="str">
        <f>IF(TRIM(PROPER('Base de datos cruda'!M6689))="High","Alto",IF(TRIM(PROPER('Base de datos cruda'!M6689))="Medium","Medio","Bajo"))</f>
        <v>Alto</v>
      </c>
      <c r="N6689" s="29">
        <v>92.64</v>
      </c>
      <c r="O6689" s="32">
        <f t="shared" si="1"/>
        <v>92.64</v>
      </c>
      <c r="P6689" s="33">
        <f t="shared" si="2"/>
        <v>7.89</v>
      </c>
      <c r="Q6689" s="34">
        <f t="shared" si="3"/>
        <v>2.311178248</v>
      </c>
      <c r="R6689" s="35" t="str">
        <f t="shared" si="4"/>
        <v>Alto</v>
      </c>
      <c r="S6689" s="35" t="str">
        <f>IF(O6689="","",IF(O6689&gt;AVERAGE('Base de datos limpia'!$O$2:$O$8001),"Alto","Normal"))
</f>
        <v>Alto</v>
      </c>
      <c r="T6689" s="35" t="str">
        <f t="shared" si="5"/>
        <v>Gamer intensivo</v>
      </c>
      <c r="U6689" s="35"/>
    </row>
    <row r="6690">
      <c r="A6690" s="28">
        <v>6689.0</v>
      </c>
      <c r="B6690" s="28">
        <v>20.0</v>
      </c>
      <c r="C6690" s="28" t="str">
        <f>TRIM(PROPER('Base de datos cruda'!C6690))</f>
        <v>Female</v>
      </c>
      <c r="D6690" s="28">
        <v>4.79</v>
      </c>
      <c r="E6690" s="28">
        <v>7.68</v>
      </c>
      <c r="F6690" s="28">
        <v>4.66</v>
      </c>
      <c r="G6690" s="28">
        <v>85.43</v>
      </c>
      <c r="H6690" s="28" t="str">
        <f>TRIM(PROPER('Base de datos cruda'!H6690))</f>
        <v>Fps</v>
      </c>
      <c r="I6690" s="28">
        <v>4.68</v>
      </c>
      <c r="J6690" s="28">
        <v>10.38</v>
      </c>
      <c r="K6690" s="28">
        <v>277.66</v>
      </c>
      <c r="L6690" s="28">
        <f>IF('Base de datos cruda'!L6690&lt;0,,'Base de datos cruda'!L6690)</f>
        <v>16.57</v>
      </c>
      <c r="M6690" s="28" t="str">
        <f>IF(TRIM(PROPER('Base de datos cruda'!M6690))="High","Alto",IF(TRIM(PROPER('Base de datos cruda'!M6690))="Medium","Medio","Bajo"))</f>
        <v>Alto</v>
      </c>
      <c r="N6690" s="29">
        <v>68.88</v>
      </c>
      <c r="O6690" s="32">
        <f t="shared" si="1"/>
        <v>68.88</v>
      </c>
      <c r="P6690" s="33">
        <f t="shared" si="2"/>
        <v>15.17</v>
      </c>
      <c r="Q6690" s="34">
        <f t="shared" si="3"/>
        <v>1.603340292</v>
      </c>
      <c r="R6690" s="35" t="str">
        <f t="shared" si="4"/>
        <v>Medio</v>
      </c>
      <c r="S6690" s="35" t="str">
        <f>IF(O6690="","",IF(O6690&gt;AVERAGE('Base de datos limpia'!$O$2:$O$8001),"Alto","Normal"))
</f>
        <v>Alto</v>
      </c>
      <c r="T6690" s="35" t="str">
        <f t="shared" si="5"/>
        <v>Gamer intensivo</v>
      </c>
      <c r="U6690" s="35"/>
    </row>
    <row r="6691">
      <c r="A6691" s="28">
        <v>6690.0</v>
      </c>
      <c r="B6691" s="28">
        <v>23.0</v>
      </c>
      <c r="C6691" s="28" t="str">
        <f>TRIM(PROPER('Base de datos cruda'!C6691))</f>
        <v>Male</v>
      </c>
      <c r="D6691" s="28">
        <v>3.44</v>
      </c>
      <c r="E6691" s="28">
        <v>5.54</v>
      </c>
      <c r="F6691" s="28">
        <v>5.44</v>
      </c>
      <c r="G6691" s="28">
        <v>64.11</v>
      </c>
      <c r="H6691" s="28" t="str">
        <f>TRIM(PROPER('Base de datos cruda'!H6691))</f>
        <v>Fps</v>
      </c>
      <c r="I6691" s="28">
        <v>4.96</v>
      </c>
      <c r="J6691" s="28">
        <v>7.57</v>
      </c>
      <c r="K6691" s="28">
        <v>284.35</v>
      </c>
      <c r="L6691" s="28">
        <f>IF('Base de datos cruda'!L6691&lt;0,,'Base de datos cruda'!L6691)</f>
        <v>7.26</v>
      </c>
      <c r="M6691" s="28" t="str">
        <f>IF(TRIM(PROPER('Base de datos cruda'!M6691))="High","Alto",IF(TRIM(PROPER('Base de datos cruda'!M6691))="Medium","Medio","Bajo"))</f>
        <v>Medio</v>
      </c>
      <c r="N6691" s="29">
        <v>50.48</v>
      </c>
      <c r="O6691" s="32">
        <f t="shared" si="1"/>
        <v>50.48</v>
      </c>
      <c r="P6691" s="33">
        <f t="shared" si="2"/>
        <v>11.01</v>
      </c>
      <c r="Q6691" s="34">
        <f t="shared" si="3"/>
        <v>1.610465116</v>
      </c>
      <c r="R6691" s="35" t="str">
        <f t="shared" si="4"/>
        <v>Medio</v>
      </c>
      <c r="S6691" s="35" t="str">
        <f>IF(O6691="","",IF(O6691&gt;AVERAGE('Base de datos limpia'!$O$2:$O$8001),"Alto","Normal"))
</f>
        <v>Normal</v>
      </c>
      <c r="T6691" s="35" t="str">
        <f t="shared" si="5"/>
        <v>Gamer moderado</v>
      </c>
      <c r="U6691" s="35"/>
    </row>
    <row r="6692">
      <c r="A6692" s="28">
        <v>6691.0</v>
      </c>
      <c r="B6692" s="28">
        <v>18.0</v>
      </c>
      <c r="C6692" s="28" t="str">
        <f>TRIM(PROPER('Base de datos cruda'!C6692))</f>
        <v>Other</v>
      </c>
      <c r="D6692" s="28">
        <v>3.72</v>
      </c>
      <c r="E6692" s="28">
        <v>1.1</v>
      </c>
      <c r="F6692" s="28">
        <v>8.88</v>
      </c>
      <c r="G6692" s="28">
        <v>63.63</v>
      </c>
      <c r="H6692" s="28" t="str">
        <f>TRIM(PROPER('Base de datos cruda'!H6692))</f>
        <v>Fps</v>
      </c>
      <c r="I6692" s="28">
        <v>4.28</v>
      </c>
      <c r="J6692" s="28">
        <v>5.52</v>
      </c>
      <c r="K6692" s="28">
        <v>268.57</v>
      </c>
      <c r="L6692" s="28">
        <f>IF('Base de datos cruda'!L6692&lt;0,,'Base de datos cruda'!L6692)</f>
        <v>5.07</v>
      </c>
      <c r="M6692" s="28" t="str">
        <f>IF(TRIM(PROPER('Base de datos cruda'!M6692))="High","Alto",IF(TRIM(PROPER('Base de datos cruda'!M6692))="Medium","Medio","Bajo"))</f>
        <v>Medio</v>
      </c>
      <c r="N6692" s="29">
        <v>53.99</v>
      </c>
      <c r="O6692" s="32">
        <f t="shared" si="1"/>
        <v>53.99</v>
      </c>
      <c r="P6692" s="33">
        <f t="shared" si="2"/>
        <v>9.24</v>
      </c>
      <c r="Q6692" s="34">
        <f t="shared" si="3"/>
        <v>0.2956989247</v>
      </c>
      <c r="R6692" s="35" t="str">
        <f t="shared" si="4"/>
        <v>Medio</v>
      </c>
      <c r="S6692" s="35" t="str">
        <f>IF(O6692="","",IF(O6692&gt;AVERAGE('Base de datos limpia'!$O$2:$O$8001),"Alto","Normal"))
</f>
        <v>Normal</v>
      </c>
      <c r="T6692" s="35" t="str">
        <f t="shared" si="5"/>
        <v>Gamer casual</v>
      </c>
      <c r="U6692" s="35"/>
    </row>
    <row r="6693">
      <c r="A6693" s="28">
        <v>6692.0</v>
      </c>
      <c r="B6693" s="28">
        <v>21.0</v>
      </c>
      <c r="C6693" s="28" t="str">
        <f>TRIM(PROPER('Base de datos cruda'!C6693))</f>
        <v>Male</v>
      </c>
      <c r="D6693" s="28">
        <v>7.09</v>
      </c>
      <c r="E6693" s="28">
        <v>3.35</v>
      </c>
      <c r="F6693" s="28">
        <v>5.73</v>
      </c>
      <c r="G6693" s="28">
        <v>79.2</v>
      </c>
      <c r="H6693" s="28" t="str">
        <f>TRIM(PROPER('Base de datos cruda'!H6693))</f>
        <v>Fps</v>
      </c>
      <c r="I6693" s="28">
        <v>1.11</v>
      </c>
      <c r="J6693" s="28">
        <v>11.5</v>
      </c>
      <c r="K6693" s="28">
        <v>230.87</v>
      </c>
      <c r="L6693" s="28">
        <f>IF('Base de datos cruda'!L6693&lt;0,,'Base de datos cruda'!L6693)</f>
        <v>18.05</v>
      </c>
      <c r="M6693" s="28" t="str">
        <f>IF(TRIM(PROPER('Base de datos cruda'!M6693))="High","Alto",IF(TRIM(PROPER('Base de datos cruda'!M6693))="Medium","Medio","Bajo"))</f>
        <v>Bajo</v>
      </c>
      <c r="N6693" s="29">
        <v>22.94</v>
      </c>
      <c r="O6693" s="32">
        <f t="shared" si="1"/>
        <v>22.94</v>
      </c>
      <c r="P6693" s="33">
        <f t="shared" si="2"/>
        <v>18.59</v>
      </c>
      <c r="Q6693" s="34">
        <f t="shared" si="3"/>
        <v>0.4724964739</v>
      </c>
      <c r="R6693" s="35" t="str">
        <f t="shared" si="4"/>
        <v>Bajo</v>
      </c>
      <c r="S6693" s="35" t="str">
        <f>IF(O6693="","",IF(O6693&gt;AVERAGE('Base de datos limpia'!$O$2:$O$8001),"Alto","Normal"))
</f>
        <v>Normal</v>
      </c>
      <c r="T6693" s="35" t="str">
        <f t="shared" si="5"/>
        <v>Gamer moderado</v>
      </c>
      <c r="U6693" s="35"/>
    </row>
    <row r="6694">
      <c r="A6694" s="28">
        <v>6693.0</v>
      </c>
      <c r="B6694" s="28">
        <v>19.0</v>
      </c>
      <c r="C6694" s="28" t="str">
        <f>TRIM(PROPER('Base de datos cruda'!C6694))</f>
        <v>Female</v>
      </c>
      <c r="D6694" s="28">
        <v>1.29</v>
      </c>
      <c r="E6694" s="28">
        <v>3.91</v>
      </c>
      <c r="F6694" s="28">
        <v>6.09</v>
      </c>
      <c r="G6694" s="28">
        <v>96.01</v>
      </c>
      <c r="H6694" s="28" t="str">
        <f>TRIM(PROPER('Base de datos cruda'!H6694))</f>
        <v>Casual</v>
      </c>
      <c r="I6694" s="28">
        <v>2.08</v>
      </c>
      <c r="J6694" s="28">
        <v>7.28</v>
      </c>
      <c r="K6694" s="28">
        <v>305.93</v>
      </c>
      <c r="L6694" s="28">
        <f>IF('Base de datos cruda'!L6694&lt;0,,'Base de datos cruda'!L6694)</f>
        <v>4.11</v>
      </c>
      <c r="M6694" s="28" t="str">
        <f>IF(TRIM(PROPER('Base de datos cruda'!M6694))="High","Alto",IF(TRIM(PROPER('Base de datos cruda'!M6694))="Medium","Medio","Bajo"))</f>
        <v>Medio</v>
      </c>
      <c r="N6694" s="29">
        <v>81.0</v>
      </c>
      <c r="O6694" s="32">
        <f t="shared" si="1"/>
        <v>81</v>
      </c>
      <c r="P6694" s="33">
        <f t="shared" si="2"/>
        <v>8.57</v>
      </c>
      <c r="Q6694" s="34">
        <f t="shared" si="3"/>
        <v>3.031007752</v>
      </c>
      <c r="R6694" s="35" t="str">
        <f t="shared" si="4"/>
        <v>Alto</v>
      </c>
      <c r="S6694" s="35" t="str">
        <f>IF(O6694="","",IF(O6694&gt;AVERAGE('Base de datos limpia'!$O$2:$O$8001),"Alto","Normal"))
</f>
        <v>Alto</v>
      </c>
      <c r="T6694" s="35" t="str">
        <f t="shared" si="5"/>
        <v>Gamer moderado</v>
      </c>
      <c r="U6694" s="35"/>
    </row>
    <row r="6695">
      <c r="A6695" s="28">
        <v>6694.0</v>
      </c>
      <c r="B6695" s="28">
        <v>22.0</v>
      </c>
      <c r="C6695" s="28" t="str">
        <f>TRIM(PROPER('Base de datos cruda'!C6695))</f>
        <v>Male</v>
      </c>
      <c r="D6695" s="28">
        <v>0.83</v>
      </c>
      <c r="E6695" s="28">
        <v>8.67</v>
      </c>
      <c r="F6695" s="28">
        <v>4.03</v>
      </c>
      <c r="G6695" s="28">
        <v>86.0</v>
      </c>
      <c r="H6695" s="28" t="str">
        <f>TRIM(PROPER('Base de datos cruda'!H6695))</f>
        <v>Rpg</v>
      </c>
      <c r="I6695" s="28">
        <v>0.44</v>
      </c>
      <c r="J6695" s="28">
        <v>5.77</v>
      </c>
      <c r="K6695" s="28">
        <v>331.26</v>
      </c>
      <c r="L6695" s="28">
        <f>IF('Base de datos cruda'!L6695&lt;0,,'Base de datos cruda'!L6695)</f>
        <v>3.08</v>
      </c>
      <c r="M6695" s="28" t="str">
        <f>IF(TRIM(PROPER('Base de datos cruda'!M6695))="High","Alto",IF(TRIM(PROPER('Base de datos cruda'!M6695))="Medium","Medio","Bajo"))</f>
        <v>Alto</v>
      </c>
      <c r="N6695" s="29">
        <v>95.12</v>
      </c>
      <c r="O6695" s="32">
        <f t="shared" si="1"/>
        <v>95.12</v>
      </c>
      <c r="P6695" s="33">
        <f t="shared" si="2"/>
        <v>6.6</v>
      </c>
      <c r="Q6695" s="34">
        <f t="shared" si="3"/>
        <v>10.44578313</v>
      </c>
      <c r="R6695" s="35" t="str">
        <f t="shared" si="4"/>
        <v>Alto</v>
      </c>
      <c r="S6695" s="35" t="str">
        <f>IF(O6695="","",IF(O6695&gt;AVERAGE('Base de datos limpia'!$O$2:$O$8001),"Alto","Normal"))
</f>
        <v>Alto</v>
      </c>
      <c r="T6695" s="35" t="str">
        <f t="shared" si="5"/>
        <v>Gamer intensivo</v>
      </c>
      <c r="U6695" s="35"/>
    </row>
    <row r="6696">
      <c r="A6696" s="28">
        <v>6695.0</v>
      </c>
      <c r="B6696" s="28">
        <v>18.0</v>
      </c>
      <c r="C6696" s="28" t="str">
        <f>TRIM(PROPER('Base de datos cruda'!C6696))</f>
        <v>Male</v>
      </c>
      <c r="D6696" s="28">
        <v>0.02</v>
      </c>
      <c r="E6696" s="28">
        <v>8.57</v>
      </c>
      <c r="F6696" s="28">
        <v>7.6</v>
      </c>
      <c r="G6696" s="28">
        <v>86.77</v>
      </c>
      <c r="H6696" s="28" t="str">
        <f>TRIM(PROPER('Base de datos cruda'!H6696))</f>
        <v>Rpg</v>
      </c>
      <c r="I6696" s="28">
        <v>0.82</v>
      </c>
      <c r="J6696" s="28">
        <v>3.25</v>
      </c>
      <c r="K6696" s="28">
        <v>306.41</v>
      </c>
      <c r="L6696" s="28">
        <f>IF('Base de datos cruda'!L6696&lt;0,,'Base de datos cruda'!L6696)</f>
        <v>1.9</v>
      </c>
      <c r="M6696" s="28" t="str">
        <f>IF(TRIM(PROPER('Base de datos cruda'!M6696))="High","Alto",IF(TRIM(PROPER('Base de datos cruda'!M6696))="Medium","Medio","Bajo"))</f>
        <v>Medio</v>
      </c>
      <c r="N6696" s="29">
        <v>100.0</v>
      </c>
      <c r="O6696" s="32">
        <f t="shared" si="1"/>
        <v>100</v>
      </c>
      <c r="P6696" s="33">
        <f t="shared" si="2"/>
        <v>3.27</v>
      </c>
      <c r="Q6696" s="34">
        <f t="shared" si="3"/>
        <v>428.5</v>
      </c>
      <c r="R6696" s="35" t="str">
        <f t="shared" si="4"/>
        <v>Alto</v>
      </c>
      <c r="S6696" s="35" t="str">
        <f>IF(O6696="","",IF(O6696&gt;AVERAGE('Base de datos limpia'!$O$2:$O$8001),"Alto","Normal"))
</f>
        <v>Alto</v>
      </c>
      <c r="T6696" s="35" t="str">
        <f t="shared" si="5"/>
        <v>Gamer intensivo</v>
      </c>
      <c r="U6696" s="35"/>
    </row>
    <row r="6697">
      <c r="A6697" s="28">
        <v>6696.0</v>
      </c>
      <c r="B6697" s="28">
        <v>21.0</v>
      </c>
      <c r="C6697" s="28" t="str">
        <f>TRIM(PROPER('Base de datos cruda'!C6697))</f>
        <v>Male</v>
      </c>
      <c r="D6697" s="28">
        <v>2.51</v>
      </c>
      <c r="E6697" s="28">
        <v>1.94</v>
      </c>
      <c r="F6697" s="28">
        <v>6.07</v>
      </c>
      <c r="G6697" s="28">
        <v>66.31</v>
      </c>
      <c r="H6697" s="28" t="str">
        <f>TRIM(PROPER('Base de datos cruda'!H6697))</f>
        <v>Fps</v>
      </c>
      <c r="I6697" s="28">
        <v>0.25</v>
      </c>
      <c r="J6697" s="28">
        <v>7.58</v>
      </c>
      <c r="K6697" s="28">
        <v>291.78</v>
      </c>
      <c r="L6697" s="28">
        <f>IF('Base de datos cruda'!L6697&lt;0,,'Base de datos cruda'!L6697)</f>
        <v>10.03</v>
      </c>
      <c r="M6697" s="28" t="str">
        <f>IF(TRIM(PROPER('Base de datos cruda'!M6697))="High","Alto",IF(TRIM(PROPER('Base de datos cruda'!M6697))="Medium","Medio","Bajo"))</f>
        <v>Medio</v>
      </c>
      <c r="N6697" s="29">
        <v>37.19</v>
      </c>
      <c r="O6697" s="32">
        <f t="shared" si="1"/>
        <v>37.19</v>
      </c>
      <c r="P6697" s="33">
        <f t="shared" si="2"/>
        <v>10.09</v>
      </c>
      <c r="Q6697" s="34">
        <f t="shared" si="3"/>
        <v>0.7729083665</v>
      </c>
      <c r="R6697" s="35" t="str">
        <f t="shared" si="4"/>
        <v>Bajo</v>
      </c>
      <c r="S6697" s="35" t="str">
        <f>IF(O6697="","",IF(O6697&gt;AVERAGE('Base de datos limpia'!$O$2:$O$8001),"Alto","Normal"))
</f>
        <v>Normal</v>
      </c>
      <c r="T6697" s="35" t="str">
        <f t="shared" si="5"/>
        <v>Gamer casual</v>
      </c>
      <c r="U6697" s="35"/>
    </row>
    <row r="6698">
      <c r="A6698" s="28">
        <v>6697.0</v>
      </c>
      <c r="B6698" s="28">
        <v>24.0</v>
      </c>
      <c r="C6698" s="28" t="str">
        <f>TRIM(PROPER('Base de datos cruda'!C6698))</f>
        <v>Male</v>
      </c>
      <c r="D6698" s="28">
        <v>1.18</v>
      </c>
      <c r="E6698" s="28">
        <v>9.55</v>
      </c>
      <c r="F6698" s="28">
        <v>4.52</v>
      </c>
      <c r="G6698" s="28">
        <v>78.13</v>
      </c>
      <c r="H6698" s="28" t="str">
        <f>TRIM(PROPER('Base de datos cruda'!H6698))</f>
        <v>Casual</v>
      </c>
      <c r="I6698" s="28">
        <v>3.21</v>
      </c>
      <c r="J6698" s="28">
        <v>5.9</v>
      </c>
      <c r="K6698" s="28">
        <v>319.48</v>
      </c>
      <c r="L6698" s="28">
        <f>IF('Base de datos cruda'!L6698&lt;0,,'Base de datos cruda'!L6698)</f>
        <v>4.98</v>
      </c>
      <c r="M6698" s="28" t="str">
        <f>IF(TRIM(PROPER('Base de datos cruda'!M6698))="High","Alto",IF(TRIM(PROPER('Base de datos cruda'!M6698))="Medium","Medio","Bajo"))</f>
        <v>Alto</v>
      </c>
      <c r="N6698" s="29">
        <v>99.44</v>
      </c>
      <c r="O6698" s="32">
        <f t="shared" si="1"/>
        <v>99.44</v>
      </c>
      <c r="P6698" s="33">
        <f t="shared" si="2"/>
        <v>7.08</v>
      </c>
      <c r="Q6698" s="34">
        <f t="shared" si="3"/>
        <v>8.093220339</v>
      </c>
      <c r="R6698" s="35" t="str">
        <f t="shared" si="4"/>
        <v>Alto</v>
      </c>
      <c r="S6698" s="35" t="str">
        <f>IF(O6698="","",IF(O6698&gt;AVERAGE('Base de datos limpia'!$O$2:$O$8001),"Alto","Normal"))
</f>
        <v>Alto</v>
      </c>
      <c r="T6698" s="35" t="str">
        <f t="shared" si="5"/>
        <v>Gamer intensivo</v>
      </c>
      <c r="U6698" s="35"/>
    </row>
    <row r="6699">
      <c r="A6699" s="28">
        <v>6698.0</v>
      </c>
      <c r="B6699" s="28">
        <v>16.0</v>
      </c>
      <c r="C6699" s="28" t="str">
        <f>TRIM(PROPER('Base de datos cruda'!C6699))</f>
        <v>Male</v>
      </c>
      <c r="D6699" s="28">
        <v>1.76</v>
      </c>
      <c r="E6699" s="28">
        <v>2.64</v>
      </c>
      <c r="F6699" s="28">
        <v>8.84</v>
      </c>
      <c r="G6699" s="28">
        <v>76.03</v>
      </c>
      <c r="H6699" s="28" t="str">
        <f>TRIM(PROPER('Base de datos cruda'!H6699))</f>
        <v>Casual</v>
      </c>
      <c r="I6699" s="28">
        <v>2.67</v>
      </c>
      <c r="J6699" s="28">
        <v>3.2</v>
      </c>
      <c r="K6699" s="28">
        <v>305.03</v>
      </c>
      <c r="L6699" s="28">
        <f>IF('Base de datos cruda'!L6699&lt;0,,'Base de datos cruda'!L6699)</f>
        <v>0</v>
      </c>
      <c r="M6699" s="28" t="str">
        <f>IF(TRIM(PROPER('Base de datos cruda'!M6699))="High","Alto",IF(TRIM(PROPER('Base de datos cruda'!M6699))="Medium","Medio","Bajo"))</f>
        <v>Medio</v>
      </c>
      <c r="N6699" s="29">
        <v>66.49</v>
      </c>
      <c r="O6699" s="32">
        <f t="shared" si="1"/>
        <v>66.49</v>
      </c>
      <c r="P6699" s="33">
        <f t="shared" si="2"/>
        <v>4.96</v>
      </c>
      <c r="Q6699" s="34">
        <f t="shared" si="3"/>
        <v>1.5</v>
      </c>
      <c r="R6699" s="35" t="str">
        <f t="shared" si="4"/>
        <v>Medio</v>
      </c>
      <c r="S6699" s="35" t="str">
        <f>IF(O6699="","",IF(O6699&gt;AVERAGE('Base de datos limpia'!$O$2:$O$8001),"Alto","Normal"))
</f>
        <v>Alto</v>
      </c>
      <c r="T6699" s="35" t="str">
        <f t="shared" si="5"/>
        <v>Gamer casual</v>
      </c>
      <c r="U6699" s="35"/>
    </row>
    <row r="6700">
      <c r="A6700" s="28">
        <v>6699.0</v>
      </c>
      <c r="B6700" s="28">
        <v>18.0</v>
      </c>
      <c r="C6700" s="28" t="str">
        <f>TRIM(PROPER('Base de datos cruda'!C6700))</f>
        <v>Female</v>
      </c>
      <c r="D6700" s="28">
        <v>0.09</v>
      </c>
      <c r="E6700" s="28">
        <v>4.73</v>
      </c>
      <c r="F6700" s="28">
        <v>7.89</v>
      </c>
      <c r="G6700" s="28">
        <v>91.32</v>
      </c>
      <c r="H6700" s="28" t="str">
        <f>TRIM(PROPER('Base de datos cruda'!H6700))</f>
        <v>Rpg</v>
      </c>
      <c r="I6700" s="28">
        <v>4.59</v>
      </c>
      <c r="J6700" s="28">
        <v>5.72</v>
      </c>
      <c r="K6700" s="28">
        <v>317.6</v>
      </c>
      <c r="L6700" s="28">
        <f>IF('Base de datos cruda'!L6700&lt;0,,'Base de datos cruda'!L6700)</f>
        <v>3.71</v>
      </c>
      <c r="M6700" s="28" t="str">
        <f>IF(TRIM(PROPER('Base de datos cruda'!M6700))="High","Alto",IF(TRIM(PROPER('Base de datos cruda'!M6700))="Medium","Medio","Bajo"))</f>
        <v>Medio</v>
      </c>
      <c r="N6700" s="29">
        <v>89.55</v>
      </c>
      <c r="O6700" s="32">
        <f t="shared" si="1"/>
        <v>89.55</v>
      </c>
      <c r="P6700" s="33">
        <f t="shared" si="2"/>
        <v>5.81</v>
      </c>
      <c r="Q6700" s="34">
        <f t="shared" si="3"/>
        <v>52.55555556</v>
      </c>
      <c r="R6700" s="35" t="str">
        <f t="shared" si="4"/>
        <v>Alto</v>
      </c>
      <c r="S6700" s="35" t="str">
        <f>IF(O6700="","",IF(O6700&gt;AVERAGE('Base de datos limpia'!$O$2:$O$8001),"Alto","Normal"))
</f>
        <v>Alto</v>
      </c>
      <c r="T6700" s="35" t="str">
        <f t="shared" si="5"/>
        <v>Gamer moderado</v>
      </c>
      <c r="U6700" s="35"/>
    </row>
    <row r="6701">
      <c r="A6701" s="28">
        <v>6700.0</v>
      </c>
      <c r="B6701" s="28">
        <v>17.0</v>
      </c>
      <c r="C6701" s="28" t="str">
        <f>TRIM(PROPER('Base de datos cruda'!C6701))</f>
        <v>Male</v>
      </c>
      <c r="D6701" s="28">
        <v>1.82</v>
      </c>
      <c r="E6701" s="28">
        <v>2.94</v>
      </c>
      <c r="F6701" s="28">
        <v>7.63</v>
      </c>
      <c r="G6701" s="28">
        <v>65.51</v>
      </c>
      <c r="H6701" s="28" t="str">
        <f>TRIM(PROPER('Base de datos cruda'!H6701))</f>
        <v>Casual</v>
      </c>
      <c r="I6701" s="28">
        <v>2.32</v>
      </c>
      <c r="J6701" s="28">
        <v>7.24</v>
      </c>
      <c r="K6701" s="28">
        <v>280.96</v>
      </c>
      <c r="L6701" s="28">
        <f>IF('Base de datos cruda'!L6701&lt;0,,'Base de datos cruda'!L6701)</f>
        <v>6.81</v>
      </c>
      <c r="M6701" s="28" t="str">
        <f>IF(TRIM(PROPER('Base de datos cruda'!M6701))="High","Alto",IF(TRIM(PROPER('Base de datos cruda'!M6701))="Medium","Medio","Bajo"))</f>
        <v>Medio</v>
      </c>
      <c r="N6701" s="29">
        <v>63.48</v>
      </c>
      <c r="O6701" s="32">
        <f t="shared" si="1"/>
        <v>63.48</v>
      </c>
      <c r="P6701" s="33">
        <f t="shared" si="2"/>
        <v>9.06</v>
      </c>
      <c r="Q6701" s="34">
        <f t="shared" si="3"/>
        <v>1.615384615</v>
      </c>
      <c r="R6701" s="35" t="str">
        <f t="shared" si="4"/>
        <v>Medio</v>
      </c>
      <c r="S6701" s="35" t="str">
        <f>IF(O6701="","",IF(O6701&gt;AVERAGE('Base de datos limpia'!$O$2:$O$8001),"Alto","Normal"))
</f>
        <v>Normal</v>
      </c>
      <c r="T6701" s="35" t="str">
        <f t="shared" si="5"/>
        <v>Gamer casual</v>
      </c>
      <c r="U6701" s="35"/>
    </row>
    <row r="6702">
      <c r="A6702" s="28">
        <v>6701.0</v>
      </c>
      <c r="B6702" s="28">
        <v>23.0</v>
      </c>
      <c r="C6702" s="28" t="str">
        <f>TRIM(PROPER('Base de datos cruda'!C6702))</f>
        <v>Male</v>
      </c>
      <c r="D6702" s="28">
        <v>2.66</v>
      </c>
      <c r="E6702" s="28">
        <v>8.74</v>
      </c>
      <c r="F6702" s="28">
        <v>8.79</v>
      </c>
      <c r="G6702" s="28">
        <v>81.57</v>
      </c>
      <c r="H6702" s="28" t="str">
        <f>TRIM(PROPER('Base de datos cruda'!H6702))</f>
        <v>Fps</v>
      </c>
      <c r="I6702" s="28">
        <v>3.21</v>
      </c>
      <c r="J6702" s="28">
        <v>6.61</v>
      </c>
      <c r="K6702" s="28">
        <v>303.19</v>
      </c>
      <c r="L6702" s="28">
        <f>IF('Base de datos cruda'!L6702&lt;0,,'Base de datos cruda'!L6702)</f>
        <v>5.57</v>
      </c>
      <c r="M6702" s="28" t="str">
        <f>IF(TRIM(PROPER('Base de datos cruda'!M6702))="High","Alto",IF(TRIM(PROPER('Base de datos cruda'!M6702))="Medium","Medio","Bajo"))</f>
        <v>Medio</v>
      </c>
      <c r="N6702" s="29">
        <v>92.77</v>
      </c>
      <c r="O6702" s="32">
        <f t="shared" si="1"/>
        <v>92.77</v>
      </c>
      <c r="P6702" s="33">
        <f t="shared" si="2"/>
        <v>9.27</v>
      </c>
      <c r="Q6702" s="34">
        <f t="shared" si="3"/>
        <v>3.285714286</v>
      </c>
      <c r="R6702" s="35" t="str">
        <f t="shared" si="4"/>
        <v>Alto</v>
      </c>
      <c r="S6702" s="35" t="str">
        <f>IF(O6702="","",IF(O6702&gt;AVERAGE('Base de datos limpia'!$O$2:$O$8001),"Alto","Normal"))
</f>
        <v>Alto</v>
      </c>
      <c r="T6702" s="35" t="str">
        <f t="shared" si="5"/>
        <v>Gamer intensivo</v>
      </c>
      <c r="U6702" s="35"/>
    </row>
    <row r="6703">
      <c r="A6703" s="28">
        <v>6702.0</v>
      </c>
      <c r="B6703" s="28">
        <v>22.0</v>
      </c>
      <c r="C6703" s="28" t="str">
        <f>TRIM(PROPER('Base de datos cruda'!C6703))</f>
        <v>Male</v>
      </c>
      <c r="D6703" s="28">
        <v>0.25</v>
      </c>
      <c r="E6703" s="28">
        <v>7.74</v>
      </c>
      <c r="F6703" s="28">
        <v>6.04</v>
      </c>
      <c r="G6703" s="28">
        <v>96.45</v>
      </c>
      <c r="H6703" s="28" t="str">
        <f>TRIM(PROPER('Base de datos cruda'!H6703))</f>
        <v>Fps</v>
      </c>
      <c r="I6703" s="28">
        <v>2.01</v>
      </c>
      <c r="J6703" s="28">
        <v>3.79</v>
      </c>
      <c r="K6703" s="28">
        <v>312.27</v>
      </c>
      <c r="L6703" s="28" t="str">
        <f>IF('Base de datos cruda'!L6703&lt;0,,'Base de datos cruda'!L6703)</f>
        <v/>
      </c>
      <c r="M6703" s="28" t="str">
        <f>IF(TRIM(PROPER('Base de datos cruda'!M6703))="High","Alto",IF(TRIM(PROPER('Base de datos cruda'!M6703))="Medium","Medio","Bajo"))</f>
        <v>Medio</v>
      </c>
      <c r="N6703" s="29">
        <v>100.0</v>
      </c>
      <c r="O6703" s="32">
        <f t="shared" si="1"/>
        <v>100</v>
      </c>
      <c r="P6703" s="33">
        <f t="shared" si="2"/>
        <v>4.04</v>
      </c>
      <c r="Q6703" s="34">
        <f t="shared" si="3"/>
        <v>30.96</v>
      </c>
      <c r="R6703" s="35" t="str">
        <f t="shared" si="4"/>
        <v>Alto</v>
      </c>
      <c r="S6703" s="35" t="str">
        <f>IF(O6703="","",IF(O6703&gt;AVERAGE('Base de datos limpia'!$O$2:$O$8001),"Alto","Normal"))
</f>
        <v>Alto</v>
      </c>
      <c r="T6703" s="35" t="str">
        <f t="shared" si="5"/>
        <v>Gamer intensivo</v>
      </c>
      <c r="U6703" s="35"/>
    </row>
    <row r="6704">
      <c r="A6704" s="28">
        <v>6703.0</v>
      </c>
      <c r="B6704" s="28">
        <v>17.0</v>
      </c>
      <c r="C6704" s="28" t="str">
        <f>TRIM(PROPER('Base de datos cruda'!C6704))</f>
        <v>Female</v>
      </c>
      <c r="D6704" s="28">
        <v>4.86</v>
      </c>
      <c r="E6704" s="28">
        <v>4.18</v>
      </c>
      <c r="F6704" s="28">
        <v>7.59</v>
      </c>
      <c r="G6704" s="28">
        <v>95.7</v>
      </c>
      <c r="H6704" s="28" t="str">
        <f>TRIM(PROPER('Base de datos cruda'!H6704))</f>
        <v>Casual</v>
      </c>
      <c r="I6704" s="28">
        <v>4.15</v>
      </c>
      <c r="J6704" s="28">
        <v>7.0</v>
      </c>
      <c r="K6704" s="28">
        <v>252.15</v>
      </c>
      <c r="L6704" s="28">
        <f>IF('Base de datos cruda'!L6704&lt;0,,'Base de datos cruda'!L6704)</f>
        <v>10.03</v>
      </c>
      <c r="M6704" s="28" t="str">
        <f>IF(TRIM(PROPER('Base de datos cruda'!M6704))="High","Alto",IF(TRIM(PROPER('Base de datos cruda'!M6704))="Medium","Medio","Bajo"))</f>
        <v>Medio</v>
      </c>
      <c r="N6704" s="29">
        <v>56.39</v>
      </c>
      <c r="O6704" s="32">
        <f t="shared" si="1"/>
        <v>56.39</v>
      </c>
      <c r="P6704" s="33">
        <f t="shared" si="2"/>
        <v>11.86</v>
      </c>
      <c r="Q6704" s="34">
        <f t="shared" si="3"/>
        <v>0.8600823045</v>
      </c>
      <c r="R6704" s="35" t="str">
        <f t="shared" si="4"/>
        <v>Medio</v>
      </c>
      <c r="S6704" s="35" t="str">
        <f>IF(O6704="","",IF(O6704&gt;AVERAGE('Base de datos limpia'!$O$2:$O$8001),"Alto","Normal"))
</f>
        <v>Normal</v>
      </c>
      <c r="T6704" s="35" t="str">
        <f t="shared" si="5"/>
        <v>Gamer moderado</v>
      </c>
      <c r="U6704" s="35"/>
    </row>
    <row r="6705">
      <c r="A6705" s="28">
        <v>6704.0</v>
      </c>
      <c r="B6705" s="28">
        <v>21.0</v>
      </c>
      <c r="C6705" s="28" t="str">
        <f>TRIM(PROPER('Base de datos cruda'!C6705))</f>
        <v>Male</v>
      </c>
      <c r="D6705" s="28">
        <v>4.55</v>
      </c>
      <c r="E6705" s="28">
        <v>7.14</v>
      </c>
      <c r="F6705" s="28">
        <v>5.03</v>
      </c>
      <c r="G6705" s="28">
        <v>94.09</v>
      </c>
      <c r="H6705" s="28" t="str">
        <f>TRIM(PROPER('Base de datos cruda'!H6705))</f>
        <v>Casual</v>
      </c>
      <c r="I6705" s="28">
        <v>4.63</v>
      </c>
      <c r="J6705" s="28">
        <v>9.72</v>
      </c>
      <c r="K6705" s="28">
        <v>267.91</v>
      </c>
      <c r="L6705" s="28">
        <f>IF('Base de datos cruda'!L6705&lt;0,,'Base de datos cruda'!L6705)</f>
        <v>7.08</v>
      </c>
      <c r="M6705" s="28" t="str">
        <f>IF(TRIM(PROPER('Base de datos cruda'!M6705))="High","Alto",IF(TRIM(PROPER('Base de datos cruda'!M6705))="Medium","Medio","Bajo"))</f>
        <v>Alto</v>
      </c>
      <c r="N6705" s="29">
        <v>72.45</v>
      </c>
      <c r="O6705" s="32">
        <f t="shared" si="1"/>
        <v>72.45</v>
      </c>
      <c r="P6705" s="33">
        <f t="shared" si="2"/>
        <v>14.27</v>
      </c>
      <c r="Q6705" s="34">
        <f t="shared" si="3"/>
        <v>1.569230769</v>
      </c>
      <c r="R6705" s="35" t="str">
        <f t="shared" si="4"/>
        <v>Alto</v>
      </c>
      <c r="S6705" s="35" t="str">
        <f>IF(O6705="","",IF(O6705&gt;AVERAGE('Base de datos limpia'!$O$2:$O$8001),"Alto","Normal"))
</f>
        <v>Alto</v>
      </c>
      <c r="T6705" s="35" t="str">
        <f t="shared" si="5"/>
        <v>Gamer intensivo</v>
      </c>
      <c r="U6705" s="35"/>
    </row>
    <row r="6706">
      <c r="A6706" s="28">
        <v>6705.0</v>
      </c>
      <c r="B6706" s="28">
        <v>18.0</v>
      </c>
      <c r="C6706" s="28" t="str">
        <f>TRIM(PROPER('Base de datos cruda'!C6706))</f>
        <v>Male</v>
      </c>
      <c r="D6706" s="28">
        <v>0.78</v>
      </c>
      <c r="E6706" s="28">
        <v>2.66</v>
      </c>
      <c r="F6706" s="28">
        <v>7.49</v>
      </c>
      <c r="G6706" s="28">
        <v>75.0</v>
      </c>
      <c r="H6706" s="28" t="str">
        <f>TRIM(PROPER('Base de datos cruda'!H6706))</f>
        <v>Fps</v>
      </c>
      <c r="I6706" s="28">
        <v>2.16</v>
      </c>
      <c r="J6706" s="28">
        <v>3.94</v>
      </c>
      <c r="K6706" s="28">
        <v>324.91</v>
      </c>
      <c r="L6706" s="28" t="str">
        <f>IF('Base de datos cruda'!L6706&lt;0,,'Base de datos cruda'!L6706)</f>
        <v/>
      </c>
      <c r="M6706" s="28" t="str">
        <f>IF(TRIM(PROPER('Base de datos cruda'!M6706))="High","Alto",IF(TRIM(PROPER('Base de datos cruda'!M6706))="Medium","Medio","Bajo"))</f>
        <v>Medio</v>
      </c>
      <c r="N6706" s="29">
        <v>63.36</v>
      </c>
      <c r="O6706" s="32">
        <f t="shared" si="1"/>
        <v>63.36</v>
      </c>
      <c r="P6706" s="33">
        <f t="shared" si="2"/>
        <v>4.72</v>
      </c>
      <c r="Q6706" s="34">
        <f t="shared" si="3"/>
        <v>3.41025641</v>
      </c>
      <c r="R6706" s="35" t="str">
        <f t="shared" si="4"/>
        <v>Medio</v>
      </c>
      <c r="S6706" s="35" t="str">
        <f>IF(O6706="","",IF(O6706&gt;AVERAGE('Base de datos limpia'!$O$2:$O$8001),"Alto","Normal"))
</f>
        <v>Normal</v>
      </c>
      <c r="T6706" s="35" t="str">
        <f t="shared" si="5"/>
        <v>Gamer casual</v>
      </c>
      <c r="U6706" s="35"/>
    </row>
    <row r="6707">
      <c r="A6707" s="28">
        <v>6706.0</v>
      </c>
      <c r="B6707" s="28">
        <v>23.0</v>
      </c>
      <c r="C6707" s="28" t="str">
        <f>TRIM(PROPER('Base de datos cruda'!C6707))</f>
        <v>Female</v>
      </c>
      <c r="D6707" s="28">
        <v>4.76</v>
      </c>
      <c r="E6707" s="28">
        <v>4.44</v>
      </c>
      <c r="F6707" s="28">
        <v>4.07</v>
      </c>
      <c r="G6707" s="28">
        <v>97.64</v>
      </c>
      <c r="H6707" s="28" t="str">
        <f>TRIM(PROPER('Base de datos cruda'!H6707))</f>
        <v>Fps</v>
      </c>
      <c r="I6707" s="28">
        <v>0.41</v>
      </c>
      <c r="J6707" s="28">
        <v>8.66</v>
      </c>
      <c r="K6707" s="28">
        <v>266.93</v>
      </c>
      <c r="L6707" s="28">
        <f>IF('Base de datos cruda'!L6707&lt;0,,'Base de datos cruda'!L6707)</f>
        <v>8.77</v>
      </c>
      <c r="M6707" s="28" t="str">
        <f>IF(TRIM(PROPER('Base de datos cruda'!M6707))="High","Alto",IF(TRIM(PROPER('Base de datos cruda'!M6707))="Medium","Medio","Bajo"))</f>
        <v>Medio</v>
      </c>
      <c r="N6707" s="29">
        <v>55.78</v>
      </c>
      <c r="O6707" s="32">
        <f t="shared" si="1"/>
        <v>55.78</v>
      </c>
      <c r="P6707" s="33">
        <f t="shared" si="2"/>
        <v>13.42</v>
      </c>
      <c r="Q6707" s="34">
        <f t="shared" si="3"/>
        <v>0.9327731092</v>
      </c>
      <c r="R6707" s="35" t="str">
        <f t="shared" si="4"/>
        <v>Medio</v>
      </c>
      <c r="S6707" s="35" t="str">
        <f>IF(O6707="","",IF(O6707&gt;AVERAGE('Base de datos limpia'!$O$2:$O$8001),"Alto","Normal"))
</f>
        <v>Normal</v>
      </c>
      <c r="T6707" s="35" t="str">
        <f t="shared" si="5"/>
        <v>Gamer moderado</v>
      </c>
      <c r="U6707" s="35"/>
    </row>
    <row r="6708">
      <c r="A6708" s="28">
        <v>6707.0</v>
      </c>
      <c r="B6708" s="28">
        <v>18.0</v>
      </c>
      <c r="C6708" s="28" t="str">
        <f>TRIM(PROPER('Base de datos cruda'!C6708))</f>
        <v>Female</v>
      </c>
      <c r="D6708" s="28">
        <v>7.99</v>
      </c>
      <c r="E6708" s="28">
        <v>4.39</v>
      </c>
      <c r="F6708" s="28">
        <v>4.63</v>
      </c>
      <c r="G6708" s="28">
        <v>92.21</v>
      </c>
      <c r="H6708" s="28" t="str">
        <f>TRIM(PROPER('Base de datos cruda'!H6708))</f>
        <v>Rpg</v>
      </c>
      <c r="I6708" s="28">
        <v>0.82</v>
      </c>
      <c r="J6708" s="28">
        <v>9.84</v>
      </c>
      <c r="K6708" s="28">
        <v>220.47</v>
      </c>
      <c r="L6708" s="28">
        <f>IF('Base de datos cruda'!L6708&lt;0,,'Base de datos cruda'!L6708)</f>
        <v>14.4</v>
      </c>
      <c r="M6708" s="28" t="str">
        <f>IF(TRIM(PROPER('Base de datos cruda'!M6708))="High","Alto",IF(TRIM(PROPER('Base de datos cruda'!M6708))="Medium","Medio","Bajo"))</f>
        <v>Bajo</v>
      </c>
      <c r="N6708" s="29">
        <v>31.48</v>
      </c>
      <c r="O6708" s="32">
        <f t="shared" si="1"/>
        <v>31.48</v>
      </c>
      <c r="P6708" s="33">
        <f t="shared" si="2"/>
        <v>17.83</v>
      </c>
      <c r="Q6708" s="34">
        <f t="shared" si="3"/>
        <v>0.549436796</v>
      </c>
      <c r="R6708" s="35" t="str">
        <f t="shared" si="4"/>
        <v>Bajo</v>
      </c>
      <c r="S6708" s="35" t="str">
        <f>IF(O6708="","",IF(O6708&gt;AVERAGE('Base de datos limpia'!$O$2:$O$8001),"Alto","Normal"))
</f>
        <v>Normal</v>
      </c>
      <c r="T6708" s="35" t="str">
        <f t="shared" si="5"/>
        <v>Gamer moderado</v>
      </c>
      <c r="U6708" s="35"/>
    </row>
    <row r="6709">
      <c r="A6709" s="28">
        <v>6708.0</v>
      </c>
      <c r="B6709" s="28">
        <v>24.0</v>
      </c>
      <c r="C6709" s="28" t="str">
        <f>TRIM(PROPER('Base de datos cruda'!C6709))</f>
        <v>Male</v>
      </c>
      <c r="D6709" s="28">
        <v>7.56</v>
      </c>
      <c r="E6709" s="28">
        <v>3.14</v>
      </c>
      <c r="F6709" s="28">
        <v>6.13</v>
      </c>
      <c r="G6709" s="28">
        <v>94.05</v>
      </c>
      <c r="H6709" s="28" t="str">
        <f>TRIM(PROPER('Base de datos cruda'!H6709))</f>
        <v>Casual</v>
      </c>
      <c r="I6709" s="28">
        <v>3.6</v>
      </c>
      <c r="J6709" s="28">
        <v>9.63</v>
      </c>
      <c r="K6709" s="28">
        <v>231.76</v>
      </c>
      <c r="L6709" s="28">
        <f>IF('Base de datos cruda'!L6709&lt;0,,'Base de datos cruda'!L6709)</f>
        <v>17.91</v>
      </c>
      <c r="M6709" s="28" t="str">
        <f>IF(TRIM(PROPER('Base de datos cruda'!M6709))="High","Alto",IF(TRIM(PROPER('Base de datos cruda'!M6709))="Medium","Medio","Bajo"))</f>
        <v>Bajo</v>
      </c>
      <c r="N6709" s="29">
        <v>40.6889240747551</v>
      </c>
      <c r="O6709" s="32">
        <f t="shared" si="1"/>
        <v>40.68892407</v>
      </c>
      <c r="P6709" s="33">
        <f t="shared" si="2"/>
        <v>17.19</v>
      </c>
      <c r="Q6709" s="34">
        <f t="shared" si="3"/>
        <v>0.4153439153</v>
      </c>
      <c r="R6709" s="35" t="str">
        <f t="shared" si="4"/>
        <v>Bajo</v>
      </c>
      <c r="S6709" s="35" t="str">
        <f>IF(O6709="","",IF(O6709&gt;AVERAGE('Base de datos limpia'!$O$2:$O$8001),"Alto","Normal"))
</f>
        <v>Normal</v>
      </c>
      <c r="T6709" s="35" t="str">
        <f t="shared" si="5"/>
        <v>Gamer moderado</v>
      </c>
      <c r="U6709" s="35"/>
    </row>
    <row r="6710">
      <c r="A6710" s="28">
        <v>6709.0</v>
      </c>
      <c r="B6710" s="28">
        <v>16.0</v>
      </c>
      <c r="C6710" s="28" t="str">
        <f>TRIM(PROPER('Base de datos cruda'!C6710))</f>
        <v>Male</v>
      </c>
      <c r="D6710" s="28">
        <v>0.02</v>
      </c>
      <c r="E6710" s="28">
        <v>8.89</v>
      </c>
      <c r="F6710" s="28">
        <v>4.06</v>
      </c>
      <c r="G6710" s="28">
        <v>97.29</v>
      </c>
      <c r="H6710" s="28" t="str">
        <f>TRIM(PROPER('Base de datos cruda'!H6710))</f>
        <v>Casual</v>
      </c>
      <c r="I6710" s="28">
        <v>1.63</v>
      </c>
      <c r="J6710" s="28">
        <v>5.95</v>
      </c>
      <c r="K6710" s="28">
        <v>320.94</v>
      </c>
      <c r="L6710" s="28">
        <f>IF('Base de datos cruda'!L6710&lt;0,,'Base de datos cruda'!L6710)</f>
        <v>2.7</v>
      </c>
      <c r="M6710" s="28" t="str">
        <f>IF(TRIM(PROPER('Base de datos cruda'!M6710))="High","Alto",IF(TRIM(PROPER('Base de datos cruda'!M6710))="Medium","Medio","Bajo"))</f>
        <v>Alto</v>
      </c>
      <c r="N6710" s="29">
        <v>98.22</v>
      </c>
      <c r="O6710" s="32">
        <f t="shared" si="1"/>
        <v>98.22</v>
      </c>
      <c r="P6710" s="33">
        <f t="shared" si="2"/>
        <v>5.97</v>
      </c>
      <c r="Q6710" s="34">
        <f t="shared" si="3"/>
        <v>444.5</v>
      </c>
      <c r="R6710" s="35" t="str">
        <f t="shared" si="4"/>
        <v>Alto</v>
      </c>
      <c r="S6710" s="35" t="str">
        <f>IF(O6710="","",IF(O6710&gt;AVERAGE('Base de datos limpia'!$O$2:$O$8001),"Alto","Normal"))
</f>
        <v>Alto</v>
      </c>
      <c r="T6710" s="35" t="str">
        <f t="shared" si="5"/>
        <v>Gamer intensivo</v>
      </c>
      <c r="U6710" s="35"/>
    </row>
    <row r="6711">
      <c r="A6711" s="28">
        <v>6710.0</v>
      </c>
      <c r="B6711" s="28">
        <v>20.0</v>
      </c>
      <c r="C6711" s="28" t="str">
        <f>TRIM(PROPER('Base de datos cruda'!C6711))</f>
        <v>Male</v>
      </c>
      <c r="D6711" s="28">
        <v>6.36</v>
      </c>
      <c r="E6711" s="28">
        <v>7.11</v>
      </c>
      <c r="F6711" s="28">
        <v>6.31</v>
      </c>
      <c r="G6711" s="28">
        <v>97.48</v>
      </c>
      <c r="H6711" s="28" t="str">
        <f>TRIM(PROPER('Base de datos cruda'!H6711))</f>
        <v>Fps</v>
      </c>
      <c r="I6711" s="28">
        <v>3.93</v>
      </c>
      <c r="J6711" s="28">
        <v>9.83</v>
      </c>
      <c r="K6711" s="28">
        <v>239.0</v>
      </c>
      <c r="L6711" s="28">
        <f>IF('Base de datos cruda'!L6711&lt;0,,'Base de datos cruda'!L6711)</f>
        <v>15.15</v>
      </c>
      <c r="M6711" s="28" t="str">
        <f>IF(TRIM(PROPER('Base de datos cruda'!M6711))="High","Alto",IF(TRIM(PROPER('Base de datos cruda'!M6711))="Medium","Medio","Bajo"))</f>
        <v>Bajo</v>
      </c>
      <c r="N6711" s="29">
        <v>69.0638104426132</v>
      </c>
      <c r="O6711" s="32">
        <f t="shared" si="1"/>
        <v>69.06381044</v>
      </c>
      <c r="P6711" s="33">
        <f t="shared" si="2"/>
        <v>16.19</v>
      </c>
      <c r="Q6711" s="34">
        <f t="shared" si="3"/>
        <v>1.117924528</v>
      </c>
      <c r="R6711" s="35" t="str">
        <f t="shared" si="4"/>
        <v>Medio</v>
      </c>
      <c r="S6711" s="35" t="str">
        <f>IF(O6711="","",IF(O6711&gt;AVERAGE('Base de datos limpia'!$O$2:$O$8001),"Alto","Normal"))
</f>
        <v>Alto</v>
      </c>
      <c r="T6711" s="35" t="str">
        <f t="shared" si="5"/>
        <v>Gamer intensivo</v>
      </c>
      <c r="U6711" s="35"/>
    </row>
    <row r="6712">
      <c r="A6712" s="28">
        <v>6711.0</v>
      </c>
      <c r="B6712" s="28">
        <v>18.0</v>
      </c>
      <c r="C6712" s="28" t="str">
        <f>TRIM(PROPER('Base de datos cruda'!C6712))</f>
        <v>Other</v>
      </c>
      <c r="D6712" s="28">
        <v>2.83</v>
      </c>
      <c r="E6712" s="28">
        <v>3.52</v>
      </c>
      <c r="F6712" s="28">
        <v>6.61</v>
      </c>
      <c r="G6712" s="28">
        <v>69.6</v>
      </c>
      <c r="H6712" s="28" t="str">
        <f>TRIM(PROPER('Base de datos cruda'!H6712))</f>
        <v>Rpg</v>
      </c>
      <c r="I6712" s="28">
        <v>3.75</v>
      </c>
      <c r="J6712" s="28">
        <v>7.91</v>
      </c>
      <c r="K6712" s="28">
        <v>286.71</v>
      </c>
      <c r="L6712" s="28">
        <f>IF('Base de datos cruda'!L6712&lt;0,,'Base de datos cruda'!L6712)</f>
        <v>8.62</v>
      </c>
      <c r="M6712" s="28" t="str">
        <f>IF(TRIM(PROPER('Base de datos cruda'!M6712))="High","Alto",IF(TRIM(PROPER('Base de datos cruda'!M6712))="Medium","Medio","Bajo"))</f>
        <v>Medio</v>
      </c>
      <c r="N6712" s="29">
        <v>61.8327640256238</v>
      </c>
      <c r="O6712" s="32">
        <f t="shared" si="1"/>
        <v>61.83276403</v>
      </c>
      <c r="P6712" s="33">
        <f t="shared" si="2"/>
        <v>10.74</v>
      </c>
      <c r="Q6712" s="34">
        <f t="shared" si="3"/>
        <v>1.243816254</v>
      </c>
      <c r="R6712" s="35" t="str">
        <f t="shared" si="4"/>
        <v>Medio</v>
      </c>
      <c r="S6712" s="35" t="str">
        <f>IF(O6712="","",IF(O6712&gt;AVERAGE('Base de datos limpia'!$O$2:$O$8001),"Alto","Normal"))
</f>
        <v>Normal</v>
      </c>
      <c r="T6712" s="35" t="str">
        <f t="shared" si="5"/>
        <v>Gamer moderado</v>
      </c>
      <c r="U6712" s="35"/>
    </row>
    <row r="6713">
      <c r="A6713" s="28">
        <v>6712.0</v>
      </c>
      <c r="B6713" s="28">
        <v>21.0</v>
      </c>
      <c r="C6713" s="28" t="str">
        <f>TRIM(PROPER('Base de datos cruda'!C6713))</f>
        <v>Male</v>
      </c>
      <c r="D6713" s="28">
        <v>0.51</v>
      </c>
      <c r="E6713" s="28">
        <v>3.18</v>
      </c>
      <c r="F6713" s="28">
        <v>7.11</v>
      </c>
      <c r="G6713" s="28">
        <v>65.11</v>
      </c>
      <c r="H6713" s="28" t="str">
        <f>TRIM(PROPER('Base de datos cruda'!H6713))</f>
        <v>Rpg</v>
      </c>
      <c r="I6713" s="28">
        <v>3.47</v>
      </c>
      <c r="J6713" s="28">
        <v>5.66</v>
      </c>
      <c r="K6713" s="28">
        <v>305.64</v>
      </c>
      <c r="L6713" s="28">
        <f>IF('Base de datos cruda'!L6713&lt;0,,'Base de datos cruda'!L6713)</f>
        <v>0.52</v>
      </c>
      <c r="M6713" s="28" t="str">
        <f>IF(TRIM(PROPER('Base de datos cruda'!M6713))="High","Alto",IF(TRIM(PROPER('Base de datos cruda'!M6713))="Medium","Medio","Bajo"))</f>
        <v>Medio</v>
      </c>
      <c r="N6713" s="29">
        <v>63.38</v>
      </c>
      <c r="O6713" s="32">
        <f t="shared" si="1"/>
        <v>63.38</v>
      </c>
      <c r="P6713" s="33">
        <f t="shared" si="2"/>
        <v>6.17</v>
      </c>
      <c r="Q6713" s="34">
        <f t="shared" si="3"/>
        <v>6.235294118</v>
      </c>
      <c r="R6713" s="35" t="str">
        <f t="shared" si="4"/>
        <v>Medio</v>
      </c>
      <c r="S6713" s="35" t="str">
        <f>IF(O6713="","",IF(O6713&gt;AVERAGE('Base de datos limpia'!$O$2:$O$8001),"Alto","Normal"))
</f>
        <v>Normal</v>
      </c>
      <c r="T6713" s="35" t="str">
        <f t="shared" si="5"/>
        <v>Gamer moderado</v>
      </c>
      <c r="U6713" s="35"/>
    </row>
    <row r="6714">
      <c r="A6714" s="28">
        <v>6713.0</v>
      </c>
      <c r="B6714" s="28">
        <v>17.0</v>
      </c>
      <c r="C6714" s="28" t="str">
        <f>TRIM(PROPER('Base de datos cruda'!C6714))</f>
        <v>Female</v>
      </c>
      <c r="D6714" s="28">
        <v>2.37</v>
      </c>
      <c r="E6714" s="28">
        <v>1.16</v>
      </c>
      <c r="F6714" s="28">
        <v>4.5</v>
      </c>
      <c r="G6714" s="28">
        <v>87.63</v>
      </c>
      <c r="H6714" s="28" t="str">
        <f>TRIM(PROPER('Base de datos cruda'!H6714))</f>
        <v>Rpg</v>
      </c>
      <c r="I6714" s="28">
        <v>4.07</v>
      </c>
      <c r="J6714" s="28">
        <v>8.28</v>
      </c>
      <c r="K6714" s="28">
        <v>281.67</v>
      </c>
      <c r="L6714" s="28">
        <f>IF('Base de datos cruda'!L6714&lt;0,,'Base de datos cruda'!L6714)</f>
        <v>6.57</v>
      </c>
      <c r="M6714" s="28" t="str">
        <f>IF(TRIM(PROPER('Base de datos cruda'!M6714))="High","Alto",IF(TRIM(PROPER('Base de datos cruda'!M6714))="Medium","Medio","Bajo"))</f>
        <v>Medio</v>
      </c>
      <c r="N6714" s="29">
        <v>55.0432069096412</v>
      </c>
      <c r="O6714" s="32">
        <f t="shared" si="1"/>
        <v>55.04320691</v>
      </c>
      <c r="P6714" s="33">
        <f t="shared" si="2"/>
        <v>10.65</v>
      </c>
      <c r="Q6714" s="34">
        <f t="shared" si="3"/>
        <v>0.4894514768</v>
      </c>
      <c r="R6714" s="35" t="str">
        <f t="shared" si="4"/>
        <v>Medio</v>
      </c>
      <c r="S6714" s="35" t="str">
        <f>IF(O6714="","",IF(O6714&gt;AVERAGE('Base de datos limpia'!$O$2:$O$8001),"Alto","Normal"))
</f>
        <v>Normal</v>
      </c>
      <c r="T6714" s="35" t="str">
        <f t="shared" si="5"/>
        <v>Gamer casual</v>
      </c>
      <c r="U6714" s="35"/>
    </row>
    <row r="6715">
      <c r="A6715" s="28">
        <v>6714.0</v>
      </c>
      <c r="B6715" s="28">
        <v>24.0</v>
      </c>
      <c r="C6715" s="28" t="str">
        <f>TRIM(PROPER('Base de datos cruda'!C6715))</f>
        <v>Male</v>
      </c>
      <c r="D6715" s="28">
        <v>2.57</v>
      </c>
      <c r="E6715" s="28">
        <v>4.12</v>
      </c>
      <c r="F6715" s="28">
        <v>4.91</v>
      </c>
      <c r="G6715" s="28">
        <v>82.53</v>
      </c>
      <c r="H6715" s="28" t="str">
        <f>TRIM(PROPER('Base de datos cruda'!H6715))</f>
        <v>Rpg</v>
      </c>
      <c r="I6715" s="28">
        <v>3.78</v>
      </c>
      <c r="J6715" s="28">
        <v>8.48</v>
      </c>
      <c r="K6715" s="28">
        <v>294.69</v>
      </c>
      <c r="L6715" s="28">
        <f>IF('Base de datos cruda'!L6715&lt;0,,'Base de datos cruda'!L6715)</f>
        <v>7.64</v>
      </c>
      <c r="M6715" s="28" t="str">
        <f>IF(TRIM(PROPER('Base de datos cruda'!M6715))="High","Alto",IF(TRIM(PROPER('Base de datos cruda'!M6715))="Medium","Medio","Bajo"))</f>
        <v>Medio</v>
      </c>
      <c r="N6715" s="29">
        <v>77.1083994815005</v>
      </c>
      <c r="O6715" s="32">
        <f t="shared" si="1"/>
        <v>77.10839948</v>
      </c>
      <c r="P6715" s="33">
        <f t="shared" si="2"/>
        <v>11.05</v>
      </c>
      <c r="Q6715" s="34">
        <f t="shared" si="3"/>
        <v>1.60311284</v>
      </c>
      <c r="R6715" s="35" t="str">
        <f t="shared" si="4"/>
        <v>Alto</v>
      </c>
      <c r="S6715" s="35" t="str">
        <f>IF(O6715="","",IF(O6715&gt;AVERAGE('Base de datos limpia'!$O$2:$O$8001),"Alto","Normal"))
</f>
        <v>Alto</v>
      </c>
      <c r="T6715" s="35" t="str">
        <f t="shared" si="5"/>
        <v>Gamer moderado</v>
      </c>
      <c r="U6715" s="35"/>
    </row>
    <row r="6716">
      <c r="A6716" s="28">
        <v>6715.0</v>
      </c>
      <c r="B6716" s="28">
        <v>21.0</v>
      </c>
      <c r="C6716" s="28" t="str">
        <f>TRIM(PROPER('Base de datos cruda'!C6716))</f>
        <v>Female</v>
      </c>
      <c r="D6716" s="28">
        <v>4.19</v>
      </c>
      <c r="E6716" s="28">
        <v>5.74</v>
      </c>
      <c r="F6716" s="28">
        <v>7.07</v>
      </c>
      <c r="G6716" s="28">
        <v>73.1</v>
      </c>
      <c r="H6716" s="28" t="str">
        <f>TRIM(PROPER('Base de datos cruda'!H6716))</f>
        <v>Rpg</v>
      </c>
      <c r="I6716" s="28">
        <v>3.16</v>
      </c>
      <c r="J6716" s="28">
        <v>7.47</v>
      </c>
      <c r="K6716" s="28">
        <v>265.78</v>
      </c>
      <c r="L6716" s="28">
        <f>IF('Base de datos cruda'!L6716&lt;0,,'Base de datos cruda'!L6716)</f>
        <v>9.75</v>
      </c>
      <c r="M6716" s="28" t="str">
        <f>IF(TRIM(PROPER('Base de datos cruda'!M6716))="High","Alto",IF(TRIM(PROPER('Base de datos cruda'!M6716))="Medium","Medio","Bajo"))</f>
        <v>Medio</v>
      </c>
      <c r="N6716" s="29">
        <v>70.35</v>
      </c>
      <c r="O6716" s="32">
        <f t="shared" si="1"/>
        <v>70.35</v>
      </c>
      <c r="P6716" s="33">
        <f t="shared" si="2"/>
        <v>11.66</v>
      </c>
      <c r="Q6716" s="34">
        <f t="shared" si="3"/>
        <v>1.369928401</v>
      </c>
      <c r="R6716" s="35" t="str">
        <f t="shared" si="4"/>
        <v>Alto</v>
      </c>
      <c r="S6716" s="35" t="str">
        <f>IF(O6716="","",IF(O6716&gt;AVERAGE('Base de datos limpia'!$O$2:$O$8001),"Alto","Normal"))
</f>
        <v>Alto</v>
      </c>
      <c r="T6716" s="35" t="str">
        <f t="shared" si="5"/>
        <v>Gamer moderado</v>
      </c>
      <c r="U6716" s="35"/>
    </row>
    <row r="6717">
      <c r="A6717" s="28">
        <v>6716.0</v>
      </c>
      <c r="B6717" s="28">
        <v>22.0</v>
      </c>
      <c r="C6717" s="28" t="str">
        <f>TRIM(PROPER('Base de datos cruda'!C6717))</f>
        <v>Male</v>
      </c>
      <c r="D6717" s="28">
        <v>5.29</v>
      </c>
      <c r="E6717" s="28">
        <v>3.5</v>
      </c>
      <c r="F6717" s="28">
        <v>7.29</v>
      </c>
      <c r="G6717" s="28">
        <v>87.38</v>
      </c>
      <c r="H6717" s="28" t="str">
        <f>TRIM(PROPER('Base de datos cruda'!H6717))</f>
        <v>Fps</v>
      </c>
      <c r="I6717" s="28">
        <v>0.02</v>
      </c>
      <c r="J6717" s="28">
        <v>11.04</v>
      </c>
      <c r="K6717" s="28">
        <v>256.26</v>
      </c>
      <c r="L6717" s="28">
        <f>IF('Base de datos cruda'!L6717&lt;0,,'Base de datos cruda'!L6717)</f>
        <v>14.41</v>
      </c>
      <c r="M6717" s="28" t="str">
        <f>IF(TRIM(PROPER('Base de datos cruda'!M6717))="High","Alto",IF(TRIM(PROPER('Base de datos cruda'!M6717))="Medium","Medio","Bajo"))</f>
        <v>Bajo</v>
      </c>
      <c r="N6717" s="29">
        <v>55.62</v>
      </c>
      <c r="O6717" s="32">
        <f t="shared" si="1"/>
        <v>55.62</v>
      </c>
      <c r="P6717" s="33">
        <f t="shared" si="2"/>
        <v>16.33</v>
      </c>
      <c r="Q6717" s="34">
        <f t="shared" si="3"/>
        <v>0.6616257089</v>
      </c>
      <c r="R6717" s="35" t="str">
        <f t="shared" si="4"/>
        <v>Medio</v>
      </c>
      <c r="S6717" s="35" t="str">
        <f>IF(O6717="","",IF(O6717&gt;AVERAGE('Base de datos limpia'!$O$2:$O$8001),"Alto","Normal"))
</f>
        <v>Normal</v>
      </c>
      <c r="T6717" s="35" t="str">
        <f t="shared" si="5"/>
        <v>Gamer moderado</v>
      </c>
      <c r="U6717" s="35"/>
    </row>
    <row r="6718">
      <c r="A6718" s="28">
        <v>6717.0</v>
      </c>
      <c r="B6718" s="28">
        <v>20.0</v>
      </c>
      <c r="C6718" s="28" t="str">
        <f>TRIM(PROPER('Base de datos cruda'!C6718))</f>
        <v>Male</v>
      </c>
      <c r="D6718" s="28">
        <v>5.99</v>
      </c>
      <c r="E6718" s="28">
        <v>7.3</v>
      </c>
      <c r="F6718" s="28">
        <v>4.13</v>
      </c>
      <c r="G6718" s="28">
        <v>62.48</v>
      </c>
      <c r="H6718" s="28" t="str">
        <f>TRIM(PROPER('Base de datos cruda'!H6718))</f>
        <v>Rpg</v>
      </c>
      <c r="I6718" s="28">
        <v>2.58</v>
      </c>
      <c r="J6718" s="28">
        <v>8.82</v>
      </c>
      <c r="K6718" s="28">
        <v>240.4</v>
      </c>
      <c r="L6718" s="28">
        <f>IF('Base de datos cruda'!L6718&lt;0,,'Base de datos cruda'!L6718)</f>
        <v>15.25</v>
      </c>
      <c r="M6718" s="28" t="str">
        <f>IF(TRIM(PROPER('Base de datos cruda'!M6718))="High","Alto",IF(TRIM(PROPER('Base de datos cruda'!M6718))="Medium","Medio","Bajo"))</f>
        <v>Alto</v>
      </c>
      <c r="N6718" s="29">
        <v>60.5531445405912</v>
      </c>
      <c r="O6718" s="32">
        <f t="shared" si="1"/>
        <v>60.55314454</v>
      </c>
      <c r="P6718" s="33">
        <f t="shared" si="2"/>
        <v>14.81</v>
      </c>
      <c r="Q6718" s="34">
        <f t="shared" si="3"/>
        <v>1.21869783</v>
      </c>
      <c r="R6718" s="35" t="str">
        <f t="shared" si="4"/>
        <v>Medio</v>
      </c>
      <c r="S6718" s="35" t="str">
        <f>IF(O6718="","",IF(O6718&gt;AVERAGE('Base de datos limpia'!$O$2:$O$8001),"Alto","Normal"))
</f>
        <v>Normal</v>
      </c>
      <c r="T6718" s="35" t="str">
        <f t="shared" si="5"/>
        <v>Gamer intensivo</v>
      </c>
      <c r="U6718" s="35"/>
    </row>
    <row r="6719">
      <c r="A6719" s="28">
        <v>6718.0</v>
      </c>
      <c r="B6719" s="28">
        <v>24.0</v>
      </c>
      <c r="C6719" s="28" t="str">
        <f>TRIM(PROPER('Base de datos cruda'!C6719))</f>
        <v>Male</v>
      </c>
      <c r="D6719" s="28">
        <v>1.97</v>
      </c>
      <c r="E6719" s="28">
        <v>4.71</v>
      </c>
      <c r="F6719" s="28">
        <v>6.7</v>
      </c>
      <c r="G6719" s="28">
        <v>61.89</v>
      </c>
      <c r="H6719" s="28" t="str">
        <f>TRIM(PROPER('Base de datos cruda'!H6719))</f>
        <v>Fps</v>
      </c>
      <c r="I6719" s="28">
        <v>2.98</v>
      </c>
      <c r="J6719" s="28">
        <v>6.01</v>
      </c>
      <c r="K6719" s="28">
        <v>290.69</v>
      </c>
      <c r="L6719" s="28">
        <f>IF('Base de datos cruda'!L6719&lt;0,,'Base de datos cruda'!L6719)</f>
        <v>6.7</v>
      </c>
      <c r="M6719" s="28" t="str">
        <f>IF(TRIM(PROPER('Base de datos cruda'!M6719))="High","Alto",IF(TRIM(PROPER('Base de datos cruda'!M6719))="Medium","Medio","Bajo"))</f>
        <v>Medio</v>
      </c>
      <c r="N6719" s="29">
        <v>84.7632015394023</v>
      </c>
      <c r="O6719" s="32">
        <f t="shared" si="1"/>
        <v>84.76320154</v>
      </c>
      <c r="P6719" s="33">
        <f t="shared" si="2"/>
        <v>7.98</v>
      </c>
      <c r="Q6719" s="34">
        <f t="shared" si="3"/>
        <v>2.390862944</v>
      </c>
      <c r="R6719" s="35" t="str">
        <f t="shared" si="4"/>
        <v>Alto</v>
      </c>
      <c r="S6719" s="35" t="str">
        <f>IF(O6719="","",IF(O6719&gt;AVERAGE('Base de datos limpia'!$O$2:$O$8001),"Alto","Normal"))
</f>
        <v>Alto</v>
      </c>
      <c r="T6719" s="35" t="str">
        <f t="shared" si="5"/>
        <v>Gamer moderado</v>
      </c>
      <c r="U6719" s="35"/>
    </row>
    <row r="6720">
      <c r="A6720" s="28">
        <v>6719.0</v>
      </c>
      <c r="B6720" s="28">
        <v>16.0</v>
      </c>
      <c r="C6720" s="28" t="str">
        <f>TRIM(PROPER('Base de datos cruda'!C6720))</f>
        <v>Male</v>
      </c>
      <c r="D6720" s="28">
        <v>2.57</v>
      </c>
      <c r="E6720" s="28">
        <v>3.85</v>
      </c>
      <c r="F6720" s="28">
        <v>7.92</v>
      </c>
      <c r="G6720" s="28">
        <v>74.17</v>
      </c>
      <c r="H6720" s="28" t="str">
        <f>TRIM(PROPER('Base de datos cruda'!H6720))</f>
        <v>Fps</v>
      </c>
      <c r="I6720" s="28">
        <v>4.8</v>
      </c>
      <c r="J6720" s="28">
        <v>7.68</v>
      </c>
      <c r="K6720" s="28">
        <v>284.33</v>
      </c>
      <c r="L6720" s="28">
        <f>IF('Base de datos cruda'!L6720&lt;0,,'Base de datos cruda'!L6720)</f>
        <v>11.22</v>
      </c>
      <c r="M6720" s="28" t="str">
        <f>IF(TRIM(PROPER('Base de datos cruda'!M6720))="High","Alto",IF(TRIM(PROPER('Base de datos cruda'!M6720))="Medium","Medio","Bajo"))</f>
        <v>Medio</v>
      </c>
      <c r="N6720" s="29">
        <v>58.05</v>
      </c>
      <c r="O6720" s="32">
        <f t="shared" si="1"/>
        <v>58.05</v>
      </c>
      <c r="P6720" s="33">
        <f t="shared" si="2"/>
        <v>10.25</v>
      </c>
      <c r="Q6720" s="34">
        <f t="shared" si="3"/>
        <v>1.498054475</v>
      </c>
      <c r="R6720" s="35" t="str">
        <f t="shared" si="4"/>
        <v>Medio</v>
      </c>
      <c r="S6720" s="35" t="str">
        <f>IF(O6720="","",IF(O6720&gt;AVERAGE('Base de datos limpia'!$O$2:$O$8001),"Alto","Normal"))
</f>
        <v>Normal</v>
      </c>
      <c r="T6720" s="35" t="str">
        <f t="shared" si="5"/>
        <v>Gamer moderado</v>
      </c>
      <c r="U6720" s="35"/>
    </row>
    <row r="6721">
      <c r="A6721" s="28">
        <v>6720.0</v>
      </c>
      <c r="B6721" s="28">
        <v>20.0</v>
      </c>
      <c r="C6721" s="28" t="str">
        <f>TRIM(PROPER('Base de datos cruda'!C6721))</f>
        <v>Male</v>
      </c>
      <c r="D6721" s="28">
        <v>2.47</v>
      </c>
      <c r="E6721" s="28">
        <v>9.45</v>
      </c>
      <c r="F6721" s="28">
        <v>4.35</v>
      </c>
      <c r="G6721" s="28">
        <v>67.75</v>
      </c>
      <c r="H6721" s="28" t="str">
        <f>TRIM(PROPER('Base de datos cruda'!H6721))</f>
        <v>Fps</v>
      </c>
      <c r="I6721" s="28">
        <v>3.25</v>
      </c>
      <c r="J6721" s="28">
        <v>8.04</v>
      </c>
      <c r="K6721" s="28">
        <v>284.49</v>
      </c>
      <c r="L6721" s="28">
        <f>IF('Base de datos cruda'!L6721&lt;0,,'Base de datos cruda'!L6721)</f>
        <v>8.6</v>
      </c>
      <c r="M6721" s="28" t="str">
        <f>IF(TRIM(PROPER('Base de datos cruda'!M6721))="High","Alto",IF(TRIM(PROPER('Base de datos cruda'!M6721))="Medium","Medio","Bajo"))</f>
        <v>Alto</v>
      </c>
      <c r="N6721" s="29">
        <v>83.05</v>
      </c>
      <c r="O6721" s="32">
        <f t="shared" si="1"/>
        <v>83.05</v>
      </c>
      <c r="P6721" s="33">
        <f t="shared" si="2"/>
        <v>10.51</v>
      </c>
      <c r="Q6721" s="34">
        <f t="shared" si="3"/>
        <v>3.825910931</v>
      </c>
      <c r="R6721" s="35" t="str">
        <f t="shared" si="4"/>
        <v>Alto</v>
      </c>
      <c r="S6721" s="35" t="str">
        <f>IF(O6721="","",IF(O6721&gt;AVERAGE('Base de datos limpia'!$O$2:$O$8001),"Alto","Normal"))
</f>
        <v>Alto</v>
      </c>
      <c r="T6721" s="35" t="str">
        <f t="shared" si="5"/>
        <v>Gamer intensivo</v>
      </c>
      <c r="U6721" s="35"/>
    </row>
    <row r="6722">
      <c r="A6722" s="28">
        <v>6721.0</v>
      </c>
      <c r="B6722" s="28">
        <v>21.0</v>
      </c>
      <c r="C6722" s="28" t="str">
        <f>TRIM(PROPER('Base de datos cruda'!C6722))</f>
        <v>Female</v>
      </c>
      <c r="D6722" s="28">
        <v>2.9</v>
      </c>
      <c r="E6722" s="28">
        <v>3.37</v>
      </c>
      <c r="F6722" s="28">
        <v>6.07</v>
      </c>
      <c r="G6722" s="28">
        <v>88.74</v>
      </c>
      <c r="H6722" s="28" t="str">
        <f>TRIM(PROPER('Base de datos cruda'!H6722))</f>
        <v>Fps</v>
      </c>
      <c r="I6722" s="28">
        <v>2.88</v>
      </c>
      <c r="J6722" s="28">
        <v>6.52</v>
      </c>
      <c r="K6722" s="28">
        <v>281.1</v>
      </c>
      <c r="L6722" s="28">
        <f>IF('Base de datos cruda'!L6722&lt;0,,'Base de datos cruda'!L6722)</f>
        <v>6.54</v>
      </c>
      <c r="M6722" s="28" t="str">
        <f>IF(TRIM(PROPER('Base de datos cruda'!M6722))="High","Alto",IF(TRIM(PROPER('Base de datos cruda'!M6722))="Medium","Medio","Bajo"))</f>
        <v>Medio</v>
      </c>
      <c r="N6722" s="29">
        <v>64.76</v>
      </c>
      <c r="O6722" s="32">
        <f t="shared" si="1"/>
        <v>64.76</v>
      </c>
      <c r="P6722" s="33">
        <f t="shared" si="2"/>
        <v>9.42</v>
      </c>
      <c r="Q6722" s="34">
        <f t="shared" si="3"/>
        <v>1.162068966</v>
      </c>
      <c r="R6722" s="35" t="str">
        <f t="shared" si="4"/>
        <v>Medio</v>
      </c>
      <c r="S6722" s="35" t="str">
        <f>IF(O6722="","",IF(O6722&gt;AVERAGE('Base de datos limpia'!$O$2:$O$8001),"Alto","Normal"))
</f>
        <v>Normal</v>
      </c>
      <c r="T6722" s="35" t="str">
        <f t="shared" si="5"/>
        <v>Gamer moderado</v>
      </c>
      <c r="U6722" s="35"/>
    </row>
    <row r="6723">
      <c r="A6723" s="28">
        <v>6722.0</v>
      </c>
      <c r="B6723" s="28">
        <v>22.0</v>
      </c>
      <c r="C6723" s="28" t="str">
        <f>TRIM(PROPER('Base de datos cruda'!C6723))</f>
        <v>Other</v>
      </c>
      <c r="D6723" s="28">
        <v>8.0</v>
      </c>
      <c r="E6723" s="28">
        <v>4.58</v>
      </c>
      <c r="F6723" s="28">
        <v>5.63</v>
      </c>
      <c r="G6723" s="28">
        <v>97.92</v>
      </c>
      <c r="H6723" s="28" t="str">
        <f>TRIM(PROPER('Base de datos cruda'!H6723))</f>
        <v>Rpg</v>
      </c>
      <c r="I6723" s="28">
        <v>2.71</v>
      </c>
      <c r="J6723" s="28">
        <v>11.09</v>
      </c>
      <c r="K6723" s="28">
        <v>225.97</v>
      </c>
      <c r="L6723" s="28">
        <f>IF('Base de datos cruda'!L6723&lt;0,,'Base de datos cruda'!L6723)</f>
        <v>20.11</v>
      </c>
      <c r="M6723" s="28" t="str">
        <f>IF(TRIM(PROPER('Base de datos cruda'!M6723))="High","Alto",IF(TRIM(PROPER('Base de datos cruda'!M6723))="Medium","Medio","Bajo"))</f>
        <v>Bajo</v>
      </c>
      <c r="N6723" s="29">
        <v>37.73</v>
      </c>
      <c r="O6723" s="32">
        <f t="shared" si="1"/>
        <v>37.73</v>
      </c>
      <c r="P6723" s="33">
        <f t="shared" si="2"/>
        <v>19.09</v>
      </c>
      <c r="Q6723" s="34">
        <f t="shared" si="3"/>
        <v>0.5725</v>
      </c>
      <c r="R6723" s="35" t="str">
        <f t="shared" si="4"/>
        <v>Bajo</v>
      </c>
      <c r="S6723" s="35" t="str">
        <f>IF(O6723="","",IF(O6723&gt;AVERAGE('Base de datos limpia'!$O$2:$O$8001),"Alto","Normal"))
</f>
        <v>Normal</v>
      </c>
      <c r="T6723" s="35" t="str">
        <f t="shared" si="5"/>
        <v>Gamer moderado</v>
      </c>
      <c r="U6723" s="35"/>
    </row>
    <row r="6724">
      <c r="A6724" s="28">
        <v>6723.0</v>
      </c>
      <c r="B6724" s="28">
        <v>19.0</v>
      </c>
      <c r="C6724" s="28" t="str">
        <f>TRIM(PROPER('Base de datos cruda'!C6724))</f>
        <v>Male</v>
      </c>
      <c r="D6724" s="28">
        <v>6.22</v>
      </c>
      <c r="E6724" s="28">
        <v>4.44</v>
      </c>
      <c r="F6724" s="28">
        <v>8.57</v>
      </c>
      <c r="G6724" s="28">
        <v>86.47</v>
      </c>
      <c r="H6724" s="28" t="str">
        <f>TRIM(PROPER('Base de datos cruda'!H6724))</f>
        <v>Fps</v>
      </c>
      <c r="I6724" s="28">
        <v>0.52</v>
      </c>
      <c r="J6724" s="28">
        <v>10.86</v>
      </c>
      <c r="K6724" s="28">
        <v>259.26</v>
      </c>
      <c r="L6724" s="28">
        <f>IF('Base de datos cruda'!L6724&lt;0,,'Base de datos cruda'!L6724)</f>
        <v>12.32</v>
      </c>
      <c r="M6724" s="28" t="str">
        <f>IF(TRIM(PROPER('Base de datos cruda'!M6724))="High","Alto",IF(TRIM(PROPER('Base de datos cruda'!M6724))="Medium","Medio","Bajo"))</f>
        <v>Bajo</v>
      </c>
      <c r="N6724" s="29">
        <v>53.12</v>
      </c>
      <c r="O6724" s="32">
        <f t="shared" si="1"/>
        <v>53.12</v>
      </c>
      <c r="P6724" s="33">
        <f t="shared" si="2"/>
        <v>17.08</v>
      </c>
      <c r="Q6724" s="34">
        <f t="shared" si="3"/>
        <v>0.7138263666</v>
      </c>
      <c r="R6724" s="35" t="str">
        <f t="shared" si="4"/>
        <v>Medio</v>
      </c>
      <c r="S6724" s="35" t="str">
        <f>IF(O6724="","",IF(O6724&gt;AVERAGE('Base de datos limpia'!$O$2:$O$8001),"Alto","Normal"))
</f>
        <v>Normal</v>
      </c>
      <c r="T6724" s="35" t="str">
        <f t="shared" si="5"/>
        <v>Gamer moderado</v>
      </c>
      <c r="U6724" s="35"/>
    </row>
    <row r="6725">
      <c r="A6725" s="28">
        <v>6724.0</v>
      </c>
      <c r="B6725" s="28">
        <v>16.0</v>
      </c>
      <c r="C6725" s="28" t="str">
        <f>TRIM(PROPER('Base de datos cruda'!C6725))</f>
        <v>Female</v>
      </c>
      <c r="D6725" s="28">
        <v>7.8</v>
      </c>
      <c r="E6725" s="28">
        <v>3.17</v>
      </c>
      <c r="F6725" s="28">
        <v>4.93</v>
      </c>
      <c r="G6725" s="28">
        <v>86.19</v>
      </c>
      <c r="H6725" s="28" t="str">
        <f>TRIM(PROPER('Base de datos cruda'!H6725))</f>
        <v>Rpg</v>
      </c>
      <c r="I6725" s="28">
        <v>2.14</v>
      </c>
      <c r="J6725" s="28">
        <v>11.08</v>
      </c>
      <c r="K6725" s="28">
        <v>234.01</v>
      </c>
      <c r="L6725" s="28">
        <f>IF('Base de datos cruda'!L6725&lt;0,,'Base de datos cruda'!L6725)</f>
        <v>18.31</v>
      </c>
      <c r="M6725" s="28" t="str">
        <f>IF(TRIM(PROPER('Base de datos cruda'!M6725))="High","Alto",IF(TRIM(PROPER('Base de datos cruda'!M6725))="Medium","Medio","Bajo"))</f>
        <v>Bajo</v>
      </c>
      <c r="N6725" s="29">
        <v>14.49</v>
      </c>
      <c r="O6725" s="32">
        <f t="shared" si="1"/>
        <v>14.49</v>
      </c>
      <c r="P6725" s="33">
        <f t="shared" si="2"/>
        <v>18.88</v>
      </c>
      <c r="Q6725" s="34">
        <f t="shared" si="3"/>
        <v>0.4064102564</v>
      </c>
      <c r="R6725" s="35" t="str">
        <f t="shared" si="4"/>
        <v>Bajo</v>
      </c>
      <c r="S6725" s="35" t="str">
        <f>IF(O6725="","",IF(O6725&gt;AVERAGE('Base de datos limpia'!$O$2:$O$8001),"Alto","Normal"))
</f>
        <v>Normal</v>
      </c>
      <c r="T6725" s="35" t="str">
        <f t="shared" si="5"/>
        <v>Gamer moderado</v>
      </c>
      <c r="U6725" s="35"/>
    </row>
    <row r="6726">
      <c r="A6726" s="28">
        <v>6725.0</v>
      </c>
      <c r="B6726" s="28">
        <v>23.0</v>
      </c>
      <c r="C6726" s="28" t="str">
        <f>TRIM(PROPER('Base de datos cruda'!C6726))</f>
        <v>Other</v>
      </c>
      <c r="D6726" s="28">
        <v>5.54</v>
      </c>
      <c r="E6726" s="28">
        <v>2.96</v>
      </c>
      <c r="F6726" s="28">
        <v>5.59</v>
      </c>
      <c r="G6726" s="28">
        <v>60.26</v>
      </c>
      <c r="H6726" s="28" t="str">
        <f>TRIM(PROPER('Base de datos cruda'!H6726))</f>
        <v>Casual</v>
      </c>
      <c r="I6726" s="28">
        <v>0.67</v>
      </c>
      <c r="J6726" s="28">
        <v>9.9</v>
      </c>
      <c r="K6726" s="28">
        <v>250.17</v>
      </c>
      <c r="L6726" s="28">
        <f>IF('Base de datos cruda'!L6726&lt;0,,'Base de datos cruda'!L6726)</f>
        <v>12.96</v>
      </c>
      <c r="M6726" s="28" t="str">
        <f>IF(TRIM(PROPER('Base de datos cruda'!M6726))="High","Alto",IF(TRIM(PROPER('Base de datos cruda'!M6726))="Medium","Medio","Bajo"))</f>
        <v>Bajo</v>
      </c>
      <c r="N6726" s="29">
        <v>31.76</v>
      </c>
      <c r="O6726" s="32">
        <f t="shared" si="1"/>
        <v>31.76</v>
      </c>
      <c r="P6726" s="33">
        <f t="shared" si="2"/>
        <v>15.44</v>
      </c>
      <c r="Q6726" s="34">
        <f t="shared" si="3"/>
        <v>0.5342960289</v>
      </c>
      <c r="R6726" s="35" t="str">
        <f t="shared" si="4"/>
        <v>Bajo</v>
      </c>
      <c r="S6726" s="35" t="str">
        <f>IF(O6726="","",IF(O6726&gt;AVERAGE('Base de datos limpia'!$O$2:$O$8001),"Alto","Normal"))
</f>
        <v>Normal</v>
      </c>
      <c r="T6726" s="35" t="str">
        <f t="shared" si="5"/>
        <v>Gamer casual</v>
      </c>
      <c r="U6726" s="35"/>
    </row>
    <row r="6727">
      <c r="A6727" s="28">
        <v>6726.0</v>
      </c>
      <c r="B6727" s="28">
        <v>19.0</v>
      </c>
      <c r="C6727" s="28" t="str">
        <f>TRIM(PROPER('Base de datos cruda'!C6727))</f>
        <v>Female</v>
      </c>
      <c r="D6727" s="28">
        <v>3.25</v>
      </c>
      <c r="E6727" s="28">
        <v>3.72</v>
      </c>
      <c r="F6727" s="28">
        <v>8.49</v>
      </c>
      <c r="G6727" s="28">
        <v>80.49</v>
      </c>
      <c r="H6727" s="28" t="str">
        <f>TRIM(PROPER('Base de datos cruda'!H6727))</f>
        <v>Fps</v>
      </c>
      <c r="I6727" s="28">
        <v>0.26</v>
      </c>
      <c r="J6727" s="28">
        <v>8.27</v>
      </c>
      <c r="K6727" s="28">
        <v>274.67</v>
      </c>
      <c r="L6727" s="28">
        <f>IF('Base de datos cruda'!L6727&lt;0,,'Base de datos cruda'!L6727)</f>
        <v>7.29</v>
      </c>
      <c r="M6727" s="28" t="str">
        <f>IF(TRIM(PROPER('Base de datos cruda'!M6727))="High","Alto",IF(TRIM(PROPER('Base de datos cruda'!M6727))="Medium","Medio","Bajo"))</f>
        <v>Medio</v>
      </c>
      <c r="N6727" s="29">
        <v>66.54</v>
      </c>
      <c r="O6727" s="32">
        <f t="shared" si="1"/>
        <v>66.54</v>
      </c>
      <c r="P6727" s="33">
        <f t="shared" si="2"/>
        <v>11.52</v>
      </c>
      <c r="Q6727" s="34">
        <f t="shared" si="3"/>
        <v>1.144615385</v>
      </c>
      <c r="R6727" s="35" t="str">
        <f t="shared" si="4"/>
        <v>Medio</v>
      </c>
      <c r="S6727" s="35" t="str">
        <f>IF(O6727="","",IF(O6727&gt;AVERAGE('Base de datos limpia'!$O$2:$O$8001),"Alto","Normal"))
</f>
        <v>Alto</v>
      </c>
      <c r="T6727" s="35" t="str">
        <f t="shared" si="5"/>
        <v>Gamer moderado</v>
      </c>
      <c r="U6727" s="35"/>
    </row>
    <row r="6728">
      <c r="A6728" s="28">
        <v>6727.0</v>
      </c>
      <c r="B6728" s="28">
        <v>18.0</v>
      </c>
      <c r="C6728" s="28" t="str">
        <f>TRIM(PROPER('Base de datos cruda'!C6728))</f>
        <v>Male</v>
      </c>
      <c r="D6728" s="28">
        <v>3.12</v>
      </c>
      <c r="E6728" s="28">
        <v>8.78</v>
      </c>
      <c r="F6728" s="28">
        <v>5.65</v>
      </c>
      <c r="G6728" s="28">
        <v>92.68</v>
      </c>
      <c r="H6728" s="28" t="str">
        <f>TRIM(PROPER('Base de datos cruda'!H6728))</f>
        <v>Fps</v>
      </c>
      <c r="I6728" s="28">
        <v>1.65</v>
      </c>
      <c r="J6728" s="28">
        <v>8.33</v>
      </c>
      <c r="K6728" s="28">
        <v>264.77</v>
      </c>
      <c r="L6728" s="28">
        <f>IF('Base de datos cruda'!L6728&lt;0,,'Base de datos cruda'!L6728)</f>
        <v>9.26</v>
      </c>
      <c r="M6728" s="28" t="str">
        <f>IF(TRIM(PROPER('Base de datos cruda'!M6728))="High","Alto",IF(TRIM(PROPER('Base de datos cruda'!M6728))="Medium","Medio","Bajo"))</f>
        <v>Alto</v>
      </c>
      <c r="N6728" s="29">
        <v>96.77</v>
      </c>
      <c r="O6728" s="32">
        <f t="shared" si="1"/>
        <v>96.77</v>
      </c>
      <c r="P6728" s="33">
        <f t="shared" si="2"/>
        <v>11.45</v>
      </c>
      <c r="Q6728" s="34">
        <f t="shared" si="3"/>
        <v>2.814102564</v>
      </c>
      <c r="R6728" s="35" t="str">
        <f t="shared" si="4"/>
        <v>Alto</v>
      </c>
      <c r="S6728" s="35" t="str">
        <f>IF(O6728="","",IF(O6728&gt;AVERAGE('Base de datos limpia'!$O$2:$O$8001),"Alto","Normal"))
</f>
        <v>Alto</v>
      </c>
      <c r="T6728" s="35" t="str">
        <f t="shared" si="5"/>
        <v>Gamer intensivo</v>
      </c>
      <c r="U6728" s="35"/>
    </row>
    <row r="6729">
      <c r="A6729" s="28">
        <v>6728.0</v>
      </c>
      <c r="B6729" s="28">
        <v>22.0</v>
      </c>
      <c r="C6729" s="28" t="str">
        <f>TRIM(PROPER('Base de datos cruda'!C6729))</f>
        <v>Female</v>
      </c>
      <c r="D6729" s="28">
        <v>3.91</v>
      </c>
      <c r="E6729" s="28">
        <v>7.9</v>
      </c>
      <c r="F6729" s="28">
        <v>6.66</v>
      </c>
      <c r="G6729" s="28">
        <v>86.16</v>
      </c>
      <c r="H6729" s="28" t="str">
        <f>TRIM(PROPER('Base de datos cruda'!H6729))</f>
        <v>Rpg</v>
      </c>
      <c r="I6729" s="28">
        <v>3.23</v>
      </c>
      <c r="J6729" s="28">
        <v>6.18</v>
      </c>
      <c r="K6729" s="28">
        <v>266.35</v>
      </c>
      <c r="L6729" s="28">
        <f>IF('Base de datos cruda'!L6729&lt;0,,'Base de datos cruda'!L6729)</f>
        <v>8.38</v>
      </c>
      <c r="M6729" s="28" t="str">
        <f>IF(TRIM(PROPER('Base de datos cruda'!M6729))="High","Alto",IF(TRIM(PROPER('Base de datos cruda'!M6729))="Medium","Medio","Bajo"))</f>
        <v>Medio</v>
      </c>
      <c r="N6729" s="29">
        <v>97.2779438295176</v>
      </c>
      <c r="O6729" s="32">
        <f t="shared" si="1"/>
        <v>97.27794383</v>
      </c>
      <c r="P6729" s="33">
        <f t="shared" si="2"/>
        <v>10.09</v>
      </c>
      <c r="Q6729" s="34">
        <f t="shared" si="3"/>
        <v>2.020460358</v>
      </c>
      <c r="R6729" s="35" t="str">
        <f t="shared" si="4"/>
        <v>Alto</v>
      </c>
      <c r="S6729" s="35" t="str">
        <f>IF(O6729="","",IF(O6729&gt;AVERAGE('Base de datos limpia'!$O$2:$O$8001),"Alto","Normal"))
</f>
        <v>Alto</v>
      </c>
      <c r="T6729" s="35" t="str">
        <f t="shared" si="5"/>
        <v>Gamer intensivo</v>
      </c>
      <c r="U6729" s="35"/>
    </row>
    <row r="6730">
      <c r="A6730" s="28">
        <v>6729.0</v>
      </c>
      <c r="B6730" s="28">
        <v>17.0</v>
      </c>
      <c r="C6730" s="28" t="str">
        <f>TRIM(PROPER('Base de datos cruda'!C6730))</f>
        <v>Male</v>
      </c>
      <c r="D6730" s="28">
        <v>3.33</v>
      </c>
      <c r="E6730" s="28">
        <v>7.13</v>
      </c>
      <c r="F6730" s="28">
        <v>4.17</v>
      </c>
      <c r="G6730" s="28">
        <v>69.11</v>
      </c>
      <c r="H6730" s="28" t="str">
        <f>TRIM(PROPER('Base de datos cruda'!H6730))</f>
        <v>Fps</v>
      </c>
      <c r="I6730" s="28">
        <v>4.33</v>
      </c>
      <c r="J6730" s="28">
        <v>7.19</v>
      </c>
      <c r="K6730" s="28">
        <v>269.06</v>
      </c>
      <c r="L6730" s="28">
        <f>IF('Base de datos cruda'!L6730&lt;0,,'Base de datos cruda'!L6730)</f>
        <v>4.9</v>
      </c>
      <c r="M6730" s="28" t="str">
        <f>IF(TRIM(PROPER('Base de datos cruda'!M6730))="High","Alto",IF(TRIM(PROPER('Base de datos cruda'!M6730))="Medium","Medio","Bajo"))</f>
        <v>Alto</v>
      </c>
      <c r="N6730" s="29">
        <v>75.78</v>
      </c>
      <c r="O6730" s="32">
        <f t="shared" si="1"/>
        <v>75.78</v>
      </c>
      <c r="P6730" s="33">
        <f t="shared" si="2"/>
        <v>10.52</v>
      </c>
      <c r="Q6730" s="34">
        <f t="shared" si="3"/>
        <v>2.141141141</v>
      </c>
      <c r="R6730" s="35" t="str">
        <f t="shared" si="4"/>
        <v>Alto</v>
      </c>
      <c r="S6730" s="35" t="str">
        <f>IF(O6730="","",IF(O6730&gt;AVERAGE('Base de datos limpia'!$O$2:$O$8001),"Alto","Normal"))
</f>
        <v>Alto</v>
      </c>
      <c r="T6730" s="35" t="str">
        <f t="shared" si="5"/>
        <v>Gamer intensivo</v>
      </c>
      <c r="U6730" s="35"/>
    </row>
    <row r="6731">
      <c r="A6731" s="28">
        <v>6730.0</v>
      </c>
      <c r="B6731" s="28">
        <v>23.0</v>
      </c>
      <c r="C6731" s="28" t="str">
        <f>TRIM(PROPER('Base de datos cruda'!C6731))</f>
        <v>Female</v>
      </c>
      <c r="D6731" s="28">
        <v>6.63</v>
      </c>
      <c r="E6731" s="28">
        <v>5.11</v>
      </c>
      <c r="F6731" s="28">
        <v>8.92</v>
      </c>
      <c r="G6731" s="28">
        <v>93.94</v>
      </c>
      <c r="H6731" s="28" t="str">
        <f>TRIM(PROPER('Base de datos cruda'!H6731))</f>
        <v>Rpg</v>
      </c>
      <c r="I6731" s="28">
        <v>4.05</v>
      </c>
      <c r="J6731" s="28">
        <v>7.76</v>
      </c>
      <c r="K6731" s="28">
        <v>240.99</v>
      </c>
      <c r="L6731" s="28">
        <f>IF('Base de datos cruda'!L6731&lt;0,,'Base de datos cruda'!L6731)</f>
        <v>14.19</v>
      </c>
      <c r="M6731" s="28" t="str">
        <f>IF(TRIM(PROPER('Base de datos cruda'!M6731))="High","Alto",IF(TRIM(PROPER('Base de datos cruda'!M6731))="Medium","Medio","Bajo"))</f>
        <v>Bajo</v>
      </c>
      <c r="N6731" s="29">
        <v>65.93</v>
      </c>
      <c r="O6731" s="32">
        <f t="shared" si="1"/>
        <v>65.93</v>
      </c>
      <c r="P6731" s="33">
        <f t="shared" si="2"/>
        <v>14.39</v>
      </c>
      <c r="Q6731" s="34">
        <f t="shared" si="3"/>
        <v>0.7707390649</v>
      </c>
      <c r="R6731" s="35" t="str">
        <f t="shared" si="4"/>
        <v>Medio</v>
      </c>
      <c r="S6731" s="35" t="str">
        <f>IF(O6731="","",IF(O6731&gt;AVERAGE('Base de datos limpia'!$O$2:$O$8001),"Alto","Normal"))
</f>
        <v>Alto</v>
      </c>
      <c r="T6731" s="35" t="str">
        <f t="shared" si="5"/>
        <v>Gamer moderado</v>
      </c>
      <c r="U6731" s="35"/>
    </row>
    <row r="6732">
      <c r="A6732" s="28">
        <v>6731.0</v>
      </c>
      <c r="B6732" s="28">
        <v>21.0</v>
      </c>
      <c r="C6732" s="28" t="str">
        <f>TRIM(PROPER('Base de datos cruda'!C6732))</f>
        <v>Male</v>
      </c>
      <c r="D6732" s="28">
        <v>3.72</v>
      </c>
      <c r="E6732" s="28">
        <v>5.57</v>
      </c>
      <c r="F6732" s="28">
        <v>8.12</v>
      </c>
      <c r="G6732" s="28">
        <v>98.58</v>
      </c>
      <c r="H6732" s="28" t="str">
        <f>TRIM(PROPER('Base de datos cruda'!H6732))</f>
        <v>Fps</v>
      </c>
      <c r="I6732" s="28">
        <v>1.47</v>
      </c>
      <c r="J6732" s="28">
        <v>8.71</v>
      </c>
      <c r="K6732" s="28">
        <v>292.05</v>
      </c>
      <c r="L6732" s="28">
        <f>IF('Base de datos cruda'!L6732&lt;0,,'Base de datos cruda'!L6732)</f>
        <v>7.87</v>
      </c>
      <c r="M6732" s="28" t="str">
        <f>IF(TRIM(PROPER('Base de datos cruda'!M6732))="High","Alto",IF(TRIM(PROPER('Base de datos cruda'!M6732))="Medium","Medio","Bajo"))</f>
        <v>Medio</v>
      </c>
      <c r="N6732" s="29">
        <v>79.75</v>
      </c>
      <c r="O6732" s="32">
        <f t="shared" si="1"/>
        <v>79.75</v>
      </c>
      <c r="P6732" s="33">
        <f t="shared" si="2"/>
        <v>12.43</v>
      </c>
      <c r="Q6732" s="34">
        <f t="shared" si="3"/>
        <v>1.497311828</v>
      </c>
      <c r="R6732" s="35" t="str">
        <f t="shared" si="4"/>
        <v>Alto</v>
      </c>
      <c r="S6732" s="35" t="str">
        <f>IF(O6732="","",IF(O6732&gt;AVERAGE('Base de datos limpia'!$O$2:$O$8001),"Alto","Normal"))
</f>
        <v>Alto</v>
      </c>
      <c r="T6732" s="35" t="str">
        <f t="shared" si="5"/>
        <v>Gamer moderado</v>
      </c>
      <c r="U6732" s="35"/>
    </row>
    <row r="6733">
      <c r="A6733" s="28">
        <v>6732.0</v>
      </c>
      <c r="B6733" s="28">
        <v>22.0</v>
      </c>
      <c r="C6733" s="28" t="str">
        <f>TRIM(PROPER('Base de datos cruda'!C6733))</f>
        <v>Male</v>
      </c>
      <c r="D6733" s="28">
        <v>2.36</v>
      </c>
      <c r="E6733" s="28">
        <v>3.4</v>
      </c>
      <c r="F6733" s="28">
        <v>7.17</v>
      </c>
      <c r="G6733" s="28">
        <v>71.16</v>
      </c>
      <c r="H6733" s="28" t="str">
        <f>TRIM(PROPER('Base de datos cruda'!H6733))</f>
        <v>Fps</v>
      </c>
      <c r="I6733" s="28">
        <v>0.23</v>
      </c>
      <c r="J6733" s="28">
        <v>3.99</v>
      </c>
      <c r="K6733" s="28">
        <v>287.73</v>
      </c>
      <c r="L6733" s="28">
        <f>IF('Base de datos cruda'!L6733&lt;0,,'Base de datos cruda'!L6733)</f>
        <v>5.78</v>
      </c>
      <c r="M6733" s="28" t="str">
        <f>IF(TRIM(PROPER('Base de datos cruda'!M6733))="High","Alto",IF(TRIM(PROPER('Base de datos cruda'!M6733))="Medium","Medio","Bajo"))</f>
        <v>Medio</v>
      </c>
      <c r="N6733" s="29">
        <v>64.92</v>
      </c>
      <c r="O6733" s="32">
        <f t="shared" si="1"/>
        <v>64.92</v>
      </c>
      <c r="P6733" s="33">
        <f t="shared" si="2"/>
        <v>6.35</v>
      </c>
      <c r="Q6733" s="34">
        <f t="shared" si="3"/>
        <v>1.440677966</v>
      </c>
      <c r="R6733" s="35" t="str">
        <f t="shared" si="4"/>
        <v>Medio</v>
      </c>
      <c r="S6733" s="35" t="str">
        <f>IF(O6733="","",IF(O6733&gt;AVERAGE('Base de datos limpia'!$O$2:$O$8001),"Alto","Normal"))
</f>
        <v>Normal</v>
      </c>
      <c r="T6733" s="35" t="str">
        <f t="shared" si="5"/>
        <v>Gamer moderado</v>
      </c>
      <c r="U6733" s="35"/>
    </row>
    <row r="6734">
      <c r="A6734" s="28">
        <v>6733.0</v>
      </c>
      <c r="B6734" s="28">
        <v>20.0</v>
      </c>
      <c r="C6734" s="28" t="str">
        <f>TRIM(PROPER('Base de datos cruda'!C6734))</f>
        <v>Male</v>
      </c>
      <c r="D6734" s="28">
        <v>6.2</v>
      </c>
      <c r="E6734" s="28">
        <v>1.67</v>
      </c>
      <c r="F6734" s="28">
        <v>4.3</v>
      </c>
      <c r="G6734" s="28">
        <v>68.28</v>
      </c>
      <c r="H6734" s="28" t="str">
        <f>TRIM(PROPER('Base de datos cruda'!H6734))</f>
        <v>Casual</v>
      </c>
      <c r="I6734" s="28">
        <v>2.01</v>
      </c>
      <c r="J6734" s="28">
        <v>11.56</v>
      </c>
      <c r="K6734" s="28">
        <v>231.07</v>
      </c>
      <c r="L6734" s="28">
        <f>IF('Base de datos cruda'!L6734&lt;0,,'Base de datos cruda'!L6734)</f>
        <v>14.83</v>
      </c>
      <c r="M6734" s="28" t="str">
        <f>IF(TRIM(PROPER('Base de datos cruda'!M6734))="High","Alto",IF(TRIM(PROPER('Base de datos cruda'!M6734))="Medium","Medio","Bajo"))</f>
        <v>Bajo</v>
      </c>
      <c r="N6734" s="29">
        <v>32.0863580295513</v>
      </c>
      <c r="O6734" s="32">
        <f t="shared" si="1"/>
        <v>32.08635803</v>
      </c>
      <c r="P6734" s="33">
        <f t="shared" si="2"/>
        <v>17.76</v>
      </c>
      <c r="Q6734" s="34">
        <f t="shared" si="3"/>
        <v>0.2693548387</v>
      </c>
      <c r="R6734" s="35" t="str">
        <f t="shared" si="4"/>
        <v>Bajo</v>
      </c>
      <c r="S6734" s="35" t="str">
        <f>IF(O6734="","",IF(O6734&gt;AVERAGE('Base de datos limpia'!$O$2:$O$8001),"Alto","Normal"))
</f>
        <v>Normal</v>
      </c>
      <c r="T6734" s="35" t="str">
        <f t="shared" si="5"/>
        <v>Gamer casual</v>
      </c>
      <c r="U6734" s="35"/>
    </row>
    <row r="6735">
      <c r="A6735" s="28">
        <v>6734.0</v>
      </c>
      <c r="B6735" s="28">
        <v>24.0</v>
      </c>
      <c r="C6735" s="28" t="str">
        <f>TRIM(PROPER('Base de datos cruda'!C6735))</f>
        <v>Male</v>
      </c>
      <c r="D6735" s="28">
        <v>6.84</v>
      </c>
      <c r="E6735" s="28">
        <v>3.98</v>
      </c>
      <c r="F6735" s="28">
        <v>4.37</v>
      </c>
      <c r="G6735" s="28">
        <v>73.54</v>
      </c>
      <c r="H6735" s="28" t="str">
        <f>TRIM(PROPER('Base de datos cruda'!H6735))</f>
        <v>Fps</v>
      </c>
      <c r="I6735" s="28">
        <v>1.57</v>
      </c>
      <c r="J6735" s="28">
        <v>9.87</v>
      </c>
      <c r="K6735" s="28">
        <v>235.96</v>
      </c>
      <c r="L6735" s="28">
        <f>IF('Base de datos cruda'!L6735&lt;0,,'Base de datos cruda'!L6735)</f>
        <v>16.06</v>
      </c>
      <c r="M6735" s="28" t="str">
        <f>IF(TRIM(PROPER('Base de datos cruda'!M6735))="High","Alto",IF(TRIM(PROPER('Base de datos cruda'!M6735))="Medium","Medio","Bajo"))</f>
        <v>Bajo</v>
      </c>
      <c r="N6735" s="29">
        <v>25.64</v>
      </c>
      <c r="O6735" s="32">
        <f t="shared" si="1"/>
        <v>25.64</v>
      </c>
      <c r="P6735" s="33">
        <f t="shared" si="2"/>
        <v>16.71</v>
      </c>
      <c r="Q6735" s="34">
        <f t="shared" si="3"/>
        <v>0.581871345</v>
      </c>
      <c r="R6735" s="35" t="str">
        <f t="shared" si="4"/>
        <v>Bajo</v>
      </c>
      <c r="S6735" s="35" t="str">
        <f>IF(O6735="","",IF(O6735&gt;AVERAGE('Base de datos limpia'!$O$2:$O$8001),"Alto","Normal"))
</f>
        <v>Normal</v>
      </c>
      <c r="T6735" s="35" t="str">
        <f t="shared" si="5"/>
        <v>Gamer moderado</v>
      </c>
      <c r="U6735" s="35"/>
    </row>
    <row r="6736">
      <c r="A6736" s="28">
        <v>6735.0</v>
      </c>
      <c r="B6736" s="28">
        <v>20.0</v>
      </c>
      <c r="C6736" s="28" t="str">
        <f>TRIM(PROPER('Base de datos cruda'!C6736))</f>
        <v>Female</v>
      </c>
      <c r="D6736" s="28">
        <v>3.36</v>
      </c>
      <c r="E6736" s="28">
        <v>5.46</v>
      </c>
      <c r="F6736" s="28">
        <v>6.72</v>
      </c>
      <c r="G6736" s="28">
        <v>62.53</v>
      </c>
      <c r="H6736" s="28" t="str">
        <f>TRIM(PROPER('Base de datos cruda'!H6736))</f>
        <v>Fps</v>
      </c>
      <c r="I6736" s="28">
        <v>1.86</v>
      </c>
      <c r="J6736" s="28">
        <v>5.2</v>
      </c>
      <c r="K6736" s="28">
        <v>275.27</v>
      </c>
      <c r="L6736" s="28">
        <f>IF('Base de datos cruda'!L6736&lt;0,,'Base de datos cruda'!L6736)</f>
        <v>3.1</v>
      </c>
      <c r="M6736" s="28" t="str">
        <f>IF(TRIM(PROPER('Base de datos cruda'!M6736))="High","Alto",IF(TRIM(PROPER('Base de datos cruda'!M6736))="Medium","Medio","Bajo"))</f>
        <v>Medio</v>
      </c>
      <c r="N6736" s="29">
        <v>66.96</v>
      </c>
      <c r="O6736" s="32">
        <f t="shared" si="1"/>
        <v>66.96</v>
      </c>
      <c r="P6736" s="33">
        <f t="shared" si="2"/>
        <v>8.56</v>
      </c>
      <c r="Q6736" s="34">
        <f t="shared" si="3"/>
        <v>1.625</v>
      </c>
      <c r="R6736" s="35" t="str">
        <f t="shared" si="4"/>
        <v>Medio</v>
      </c>
      <c r="S6736" s="35" t="str">
        <f>IF(O6736="","",IF(O6736&gt;AVERAGE('Base de datos limpia'!$O$2:$O$8001),"Alto","Normal"))
</f>
        <v>Alto</v>
      </c>
      <c r="T6736" s="35" t="str">
        <f t="shared" si="5"/>
        <v>Gamer moderado</v>
      </c>
      <c r="U6736" s="35"/>
    </row>
    <row r="6737">
      <c r="A6737" s="28">
        <v>6736.0</v>
      </c>
      <c r="B6737" s="28">
        <v>20.0</v>
      </c>
      <c r="C6737" s="28" t="str">
        <f>TRIM(PROPER('Base de datos cruda'!C6737))</f>
        <v>Male</v>
      </c>
      <c r="D6737" s="28">
        <v>5.34</v>
      </c>
      <c r="E6737" s="28">
        <v>1.52</v>
      </c>
      <c r="F6737" s="28">
        <v>5.43</v>
      </c>
      <c r="G6737" s="28">
        <v>94.94</v>
      </c>
      <c r="H6737" s="28" t="str">
        <f>TRIM(PROPER('Base de datos cruda'!H6737))</f>
        <v>Fps</v>
      </c>
      <c r="I6737" s="28">
        <v>2.8</v>
      </c>
      <c r="J6737" s="28">
        <v>10.32</v>
      </c>
      <c r="K6737" s="28">
        <v>268.53</v>
      </c>
      <c r="L6737" s="28">
        <f>IF('Base de datos cruda'!L6737&lt;0,,'Base de datos cruda'!L6737)</f>
        <v>11.19</v>
      </c>
      <c r="M6737" s="28" t="str">
        <f>IF(TRIM(PROPER('Base de datos cruda'!M6737))="High","Alto",IF(TRIM(PROPER('Base de datos cruda'!M6737))="Medium","Medio","Bajo"))</f>
        <v>Bajo</v>
      </c>
      <c r="N6737" s="29">
        <v>34.62</v>
      </c>
      <c r="O6737" s="32">
        <f t="shared" si="1"/>
        <v>34.62</v>
      </c>
      <c r="P6737" s="33">
        <f t="shared" si="2"/>
        <v>15.66</v>
      </c>
      <c r="Q6737" s="34">
        <f t="shared" si="3"/>
        <v>0.2846441948</v>
      </c>
      <c r="R6737" s="35" t="str">
        <f t="shared" si="4"/>
        <v>Bajo</v>
      </c>
      <c r="S6737" s="35" t="str">
        <f>IF(O6737="","",IF(O6737&gt;AVERAGE('Base de datos limpia'!$O$2:$O$8001),"Alto","Normal"))
</f>
        <v>Normal</v>
      </c>
      <c r="T6737" s="35" t="str">
        <f t="shared" si="5"/>
        <v>Gamer casual</v>
      </c>
      <c r="U6737" s="35"/>
    </row>
    <row r="6738">
      <c r="A6738" s="28">
        <v>6737.0</v>
      </c>
      <c r="B6738" s="28">
        <v>18.0</v>
      </c>
      <c r="C6738" s="28" t="str">
        <f>TRIM(PROPER('Base de datos cruda'!C6738))</f>
        <v>Female</v>
      </c>
      <c r="D6738" s="28">
        <v>0.47</v>
      </c>
      <c r="E6738" s="28">
        <v>1.79</v>
      </c>
      <c r="F6738" s="28">
        <v>7.11</v>
      </c>
      <c r="G6738" s="28">
        <v>97.17</v>
      </c>
      <c r="H6738" s="28" t="str">
        <f>TRIM(PROPER('Base de datos cruda'!H6738))</f>
        <v>Fps</v>
      </c>
      <c r="I6738" s="28">
        <v>0.15</v>
      </c>
      <c r="J6738" s="28">
        <v>2.47</v>
      </c>
      <c r="K6738" s="28">
        <v>295.51</v>
      </c>
      <c r="L6738" s="28">
        <f>IF('Base de datos cruda'!L6738&lt;0,,'Base de datos cruda'!L6738)</f>
        <v>2.15</v>
      </c>
      <c r="M6738" s="28" t="str">
        <f>IF(TRIM(PROPER('Base de datos cruda'!M6738))="High","Alto",IF(TRIM(PROPER('Base de datos cruda'!M6738))="Medium","Medio","Bajo"))</f>
        <v>Medio</v>
      </c>
      <c r="N6738" s="29">
        <v>67.77</v>
      </c>
      <c r="O6738" s="32">
        <f t="shared" si="1"/>
        <v>67.77</v>
      </c>
      <c r="P6738" s="33">
        <f t="shared" si="2"/>
        <v>2.94</v>
      </c>
      <c r="Q6738" s="34">
        <f t="shared" si="3"/>
        <v>3.808510638</v>
      </c>
      <c r="R6738" s="35" t="str">
        <f t="shared" si="4"/>
        <v>Medio</v>
      </c>
      <c r="S6738" s="35" t="str">
        <f>IF(O6738="","",IF(O6738&gt;AVERAGE('Base de datos limpia'!$O$2:$O$8001),"Alto","Normal"))
</f>
        <v>Alto</v>
      </c>
      <c r="T6738" s="35" t="str">
        <f t="shared" si="5"/>
        <v>Gamer casual</v>
      </c>
      <c r="U6738" s="35"/>
    </row>
    <row r="6739">
      <c r="A6739" s="28">
        <v>6738.0</v>
      </c>
      <c r="B6739" s="28">
        <v>16.0</v>
      </c>
      <c r="C6739" s="28" t="str">
        <f>TRIM(PROPER('Base de datos cruda'!C6739))</f>
        <v>Male</v>
      </c>
      <c r="D6739" s="28">
        <v>4.24</v>
      </c>
      <c r="E6739" s="28">
        <v>3.37</v>
      </c>
      <c r="F6739" s="28">
        <v>6.99</v>
      </c>
      <c r="G6739" s="28">
        <v>85.33</v>
      </c>
      <c r="H6739" s="28" t="str">
        <f>TRIM(PROPER('Base de datos cruda'!H6739))</f>
        <v>Fps</v>
      </c>
      <c r="I6739" s="28">
        <v>1.85</v>
      </c>
      <c r="J6739" s="28">
        <v>7.21</v>
      </c>
      <c r="K6739" s="28">
        <v>259.2</v>
      </c>
      <c r="L6739" s="28">
        <f>IF('Base de datos cruda'!L6739&lt;0,,'Base de datos cruda'!L6739)</f>
        <v>15.73</v>
      </c>
      <c r="M6739" s="28" t="str">
        <f>IF(TRIM(PROPER('Base de datos cruda'!M6739))="High","Alto",IF(TRIM(PROPER('Base de datos cruda'!M6739))="Medium","Medio","Bajo"))</f>
        <v>Medio</v>
      </c>
      <c r="N6739" s="29">
        <v>51.95</v>
      </c>
      <c r="O6739" s="32">
        <f t="shared" si="1"/>
        <v>51.95</v>
      </c>
      <c r="P6739" s="33">
        <f t="shared" si="2"/>
        <v>11.45</v>
      </c>
      <c r="Q6739" s="34">
        <f t="shared" si="3"/>
        <v>0.7948113208</v>
      </c>
      <c r="R6739" s="35" t="str">
        <f t="shared" si="4"/>
        <v>Medio</v>
      </c>
      <c r="S6739" s="35" t="str">
        <f>IF(O6739="","",IF(O6739&gt;AVERAGE('Base de datos limpia'!$O$2:$O$8001),"Alto","Normal"))
</f>
        <v>Normal</v>
      </c>
      <c r="T6739" s="35" t="str">
        <f t="shared" si="5"/>
        <v>Gamer moderado</v>
      </c>
      <c r="U6739" s="35"/>
    </row>
    <row r="6740">
      <c r="A6740" s="28">
        <v>6739.0</v>
      </c>
      <c r="B6740" s="28">
        <v>17.0</v>
      </c>
      <c r="C6740" s="28" t="str">
        <f>TRIM(PROPER('Base de datos cruda'!C6740))</f>
        <v>Male</v>
      </c>
      <c r="D6740" s="28">
        <v>0.36</v>
      </c>
      <c r="E6740" s="28">
        <v>4.3</v>
      </c>
      <c r="F6740" s="28">
        <v>8.19</v>
      </c>
      <c r="G6740" s="28">
        <v>90.57</v>
      </c>
      <c r="H6740" s="28" t="str">
        <f>TRIM(PROPER('Base de datos cruda'!H6740))</f>
        <v>Fps</v>
      </c>
      <c r="I6740" s="28">
        <v>2.79</v>
      </c>
      <c r="J6740" s="28">
        <v>4.19</v>
      </c>
      <c r="K6740" s="28">
        <v>323.29</v>
      </c>
      <c r="L6740" s="28">
        <f>IF('Base de datos cruda'!L6740&lt;0,,'Base de datos cruda'!L6740)</f>
        <v>2.91</v>
      </c>
      <c r="M6740" s="28" t="str">
        <f>IF(TRIM(PROPER('Base de datos cruda'!M6740))="High","Alto",IF(TRIM(PROPER('Base de datos cruda'!M6740))="Medium","Medio","Bajo"))</f>
        <v>Medio</v>
      </c>
      <c r="N6740" s="29">
        <v>91.84</v>
      </c>
      <c r="O6740" s="32">
        <f t="shared" si="1"/>
        <v>91.84</v>
      </c>
      <c r="P6740" s="33">
        <f t="shared" si="2"/>
        <v>4.55</v>
      </c>
      <c r="Q6740" s="34">
        <f t="shared" si="3"/>
        <v>11.94444444</v>
      </c>
      <c r="R6740" s="35" t="str">
        <f t="shared" si="4"/>
        <v>Alto</v>
      </c>
      <c r="S6740" s="35" t="str">
        <f>IF(O6740="","",IF(O6740&gt;AVERAGE('Base de datos limpia'!$O$2:$O$8001),"Alto","Normal"))
</f>
        <v>Alto</v>
      </c>
      <c r="T6740" s="35" t="str">
        <f t="shared" si="5"/>
        <v>Gamer moderado</v>
      </c>
      <c r="U6740" s="35"/>
    </row>
    <row r="6741">
      <c r="A6741" s="28">
        <v>6740.0</v>
      </c>
      <c r="B6741" s="28">
        <v>23.0</v>
      </c>
      <c r="C6741" s="28" t="str">
        <f>TRIM(PROPER('Base de datos cruda'!C6741))</f>
        <v>Female</v>
      </c>
      <c r="D6741" s="28">
        <v>0.23</v>
      </c>
      <c r="E6741" s="28">
        <v>4.54</v>
      </c>
      <c r="F6741" s="28">
        <v>5.41</v>
      </c>
      <c r="G6741" s="28">
        <v>86.75</v>
      </c>
      <c r="H6741" s="28" t="str">
        <f>TRIM(PROPER('Base de datos cruda'!H6741))</f>
        <v>Rpg</v>
      </c>
      <c r="I6741" s="28">
        <v>2.15</v>
      </c>
      <c r="J6741" s="28">
        <v>3.03</v>
      </c>
      <c r="K6741" s="28">
        <v>301.54</v>
      </c>
      <c r="L6741" s="28">
        <f>IF('Base de datos cruda'!L6741&lt;0,,'Base de datos cruda'!L6741)</f>
        <v>0.98</v>
      </c>
      <c r="M6741" s="28" t="str">
        <f>IF(TRIM(PROPER('Base de datos cruda'!M6741))="High","Alto",IF(TRIM(PROPER('Base de datos cruda'!M6741))="Medium","Medio","Bajo"))</f>
        <v>Medio</v>
      </c>
      <c r="N6741" s="29">
        <v>77.8905238190131</v>
      </c>
      <c r="O6741" s="32">
        <f t="shared" si="1"/>
        <v>77.89052382</v>
      </c>
      <c r="P6741" s="33">
        <f t="shared" si="2"/>
        <v>3.26</v>
      </c>
      <c r="Q6741" s="34">
        <f t="shared" si="3"/>
        <v>19.73913043</v>
      </c>
      <c r="R6741" s="35" t="str">
        <f t="shared" si="4"/>
        <v>Alto</v>
      </c>
      <c r="S6741" s="35" t="str">
        <f>IF(O6741="","",IF(O6741&gt;AVERAGE('Base de datos limpia'!$O$2:$O$8001),"Alto","Normal"))
</f>
        <v>Alto</v>
      </c>
      <c r="T6741" s="35" t="str">
        <f t="shared" si="5"/>
        <v>Gamer moderado</v>
      </c>
      <c r="U6741" s="35"/>
    </row>
    <row r="6742">
      <c r="A6742" s="28">
        <v>6741.0</v>
      </c>
      <c r="B6742" s="28">
        <v>16.0</v>
      </c>
      <c r="C6742" s="28" t="str">
        <f>TRIM(PROPER('Base de datos cruda'!C6742))</f>
        <v>Other</v>
      </c>
      <c r="D6742" s="28">
        <v>4.9</v>
      </c>
      <c r="E6742" s="28">
        <v>2.06</v>
      </c>
      <c r="F6742" s="28">
        <v>6.89</v>
      </c>
      <c r="G6742" s="28">
        <v>75.09</v>
      </c>
      <c r="H6742" s="28" t="str">
        <f>TRIM(PROPER('Base de datos cruda'!H6742))</f>
        <v>Casual</v>
      </c>
      <c r="I6742" s="28">
        <v>3.34</v>
      </c>
      <c r="J6742" s="28">
        <v>6.8</v>
      </c>
      <c r="K6742" s="28">
        <v>266.94</v>
      </c>
      <c r="L6742" s="28">
        <f>IF('Base de datos cruda'!L6742&lt;0,,'Base de datos cruda'!L6742)</f>
        <v>12.5</v>
      </c>
      <c r="M6742" s="28" t="str">
        <f>IF(TRIM(PROPER('Base de datos cruda'!M6742))="High","Alto",IF(TRIM(PROPER('Base de datos cruda'!M6742))="Medium","Medio","Bajo"))</f>
        <v>Medio</v>
      </c>
      <c r="N6742" s="29">
        <v>50.04</v>
      </c>
      <c r="O6742" s="32">
        <f t="shared" si="1"/>
        <v>50.04</v>
      </c>
      <c r="P6742" s="33">
        <f t="shared" si="2"/>
        <v>11.7</v>
      </c>
      <c r="Q6742" s="34">
        <f t="shared" si="3"/>
        <v>0.4204081633</v>
      </c>
      <c r="R6742" s="35" t="str">
        <f t="shared" si="4"/>
        <v>Medio</v>
      </c>
      <c r="S6742" s="35" t="str">
        <f>IF(O6742="","",IF(O6742&gt;AVERAGE('Base de datos limpia'!$O$2:$O$8001),"Alto","Normal"))
</f>
        <v>Normal</v>
      </c>
      <c r="T6742" s="35" t="str">
        <f t="shared" si="5"/>
        <v>Gamer casual</v>
      </c>
      <c r="U6742" s="35"/>
    </row>
    <row r="6743">
      <c r="A6743" s="28">
        <v>6742.0</v>
      </c>
      <c r="B6743" s="28">
        <v>22.0</v>
      </c>
      <c r="C6743" s="28" t="str">
        <f>TRIM(PROPER('Base de datos cruda'!C6743))</f>
        <v>Male</v>
      </c>
      <c r="D6743" s="28">
        <v>2.43</v>
      </c>
      <c r="E6743" s="28">
        <v>3.03</v>
      </c>
      <c r="F6743" s="28">
        <v>7.89</v>
      </c>
      <c r="G6743" s="28">
        <v>85.28</v>
      </c>
      <c r="H6743" s="28" t="str">
        <f>TRIM(PROPER('Base de datos cruda'!H6743))</f>
        <v>Rpg</v>
      </c>
      <c r="I6743" s="28">
        <v>0.93</v>
      </c>
      <c r="J6743" s="28">
        <v>5.46</v>
      </c>
      <c r="K6743" s="28">
        <v>284.19</v>
      </c>
      <c r="L6743" s="28">
        <f>IF('Base de datos cruda'!L6743&lt;0,,'Base de datos cruda'!L6743)</f>
        <v>5.2</v>
      </c>
      <c r="M6743" s="28" t="str">
        <f>IF(TRIM(PROPER('Base de datos cruda'!M6743))="High","Alto",IF(TRIM(PROPER('Base de datos cruda'!M6743))="Medium","Medio","Bajo"))</f>
        <v>Medio</v>
      </c>
      <c r="N6743" s="29">
        <v>75.94</v>
      </c>
      <c r="O6743" s="32">
        <f t="shared" si="1"/>
        <v>75.94</v>
      </c>
      <c r="P6743" s="33">
        <f t="shared" si="2"/>
        <v>7.89</v>
      </c>
      <c r="Q6743" s="34">
        <f t="shared" si="3"/>
        <v>1.24691358</v>
      </c>
      <c r="R6743" s="35" t="str">
        <f t="shared" si="4"/>
        <v>Alto</v>
      </c>
      <c r="S6743" s="35" t="str">
        <f>IF(O6743="","",IF(O6743&gt;AVERAGE('Base de datos limpia'!$O$2:$O$8001),"Alto","Normal"))
</f>
        <v>Alto</v>
      </c>
      <c r="T6743" s="35" t="str">
        <f t="shared" si="5"/>
        <v>Gamer moderado</v>
      </c>
      <c r="U6743" s="35"/>
    </row>
    <row r="6744">
      <c r="A6744" s="28">
        <v>6743.0</v>
      </c>
      <c r="B6744" s="28">
        <v>20.0</v>
      </c>
      <c r="C6744" s="28" t="str">
        <f>TRIM(PROPER('Base de datos cruda'!C6744))</f>
        <v>Male</v>
      </c>
      <c r="D6744" s="28">
        <v>5.94</v>
      </c>
      <c r="E6744" s="28">
        <v>3.35</v>
      </c>
      <c r="F6744" s="28">
        <v>6.45</v>
      </c>
      <c r="G6744" s="28">
        <v>93.45</v>
      </c>
      <c r="H6744" s="28" t="str">
        <f>TRIM(PROPER('Base de datos cruda'!H6744))</f>
        <v>Rpg</v>
      </c>
      <c r="I6744" s="28">
        <v>0.77</v>
      </c>
      <c r="J6744" s="28">
        <v>7.66</v>
      </c>
      <c r="K6744" s="28">
        <v>258.98</v>
      </c>
      <c r="L6744" s="28">
        <f>IF('Base de datos cruda'!L6744&lt;0,,'Base de datos cruda'!L6744)</f>
        <v>13.61</v>
      </c>
      <c r="M6744" s="28" t="str">
        <f>IF(TRIM(PROPER('Base de datos cruda'!M6744))="High","Alto",IF(TRIM(PROPER('Base de datos cruda'!M6744))="Medium","Medio","Bajo"))</f>
        <v>Bajo</v>
      </c>
      <c r="N6744" s="29">
        <v>46.24</v>
      </c>
      <c r="O6744" s="32">
        <f t="shared" si="1"/>
        <v>46.24</v>
      </c>
      <c r="P6744" s="33">
        <f t="shared" si="2"/>
        <v>13.6</v>
      </c>
      <c r="Q6744" s="34">
        <f t="shared" si="3"/>
        <v>0.563973064</v>
      </c>
      <c r="R6744" s="35" t="str">
        <f t="shared" si="4"/>
        <v>Bajo</v>
      </c>
      <c r="S6744" s="35" t="str">
        <f>IF(O6744="","",IF(O6744&gt;AVERAGE('Base de datos limpia'!$O$2:$O$8001),"Alto","Normal"))
</f>
        <v>Normal</v>
      </c>
      <c r="T6744" s="35" t="str">
        <f t="shared" si="5"/>
        <v>Gamer moderado</v>
      </c>
      <c r="U6744" s="35"/>
    </row>
    <row r="6745">
      <c r="A6745" s="28">
        <v>6744.0</v>
      </c>
      <c r="B6745" s="28">
        <v>18.0</v>
      </c>
      <c r="C6745" s="28" t="str">
        <f>TRIM(PROPER('Base de datos cruda'!C6745))</f>
        <v>Female</v>
      </c>
      <c r="D6745" s="28">
        <v>7.17</v>
      </c>
      <c r="E6745" s="28">
        <v>1.61</v>
      </c>
      <c r="F6745" s="28">
        <v>8.15</v>
      </c>
      <c r="G6745" s="28">
        <v>92.4</v>
      </c>
      <c r="H6745" s="28" t="str">
        <f>TRIM(PROPER('Base de datos cruda'!H6745))</f>
        <v>Casual</v>
      </c>
      <c r="I6745" s="28">
        <v>1.54</v>
      </c>
      <c r="J6745" s="28">
        <v>11.77</v>
      </c>
      <c r="K6745" s="28">
        <v>233.47</v>
      </c>
      <c r="L6745" s="28">
        <f>IF('Base de datos cruda'!L6745&lt;0,,'Base de datos cruda'!L6745)</f>
        <v>16.74</v>
      </c>
      <c r="M6745" s="28" t="str">
        <f>IF(TRIM(PROPER('Base de datos cruda'!M6745))="High","Alto",IF(TRIM(PROPER('Base de datos cruda'!M6745))="Medium","Medio","Bajo"))</f>
        <v>Bajo</v>
      </c>
      <c r="N6745" s="29">
        <v>31.61</v>
      </c>
      <c r="O6745" s="32">
        <f t="shared" si="1"/>
        <v>31.61</v>
      </c>
      <c r="P6745" s="33">
        <f t="shared" si="2"/>
        <v>18.94</v>
      </c>
      <c r="Q6745" s="34">
        <f t="shared" si="3"/>
        <v>0.2245467225</v>
      </c>
      <c r="R6745" s="35" t="str">
        <f t="shared" si="4"/>
        <v>Bajo</v>
      </c>
      <c r="S6745" s="35" t="str">
        <f>IF(O6745="","",IF(O6745&gt;AVERAGE('Base de datos limpia'!$O$2:$O$8001),"Alto","Normal"))
</f>
        <v>Normal</v>
      </c>
      <c r="T6745" s="35" t="str">
        <f t="shared" si="5"/>
        <v>Gamer casual</v>
      </c>
      <c r="U6745" s="35"/>
    </row>
    <row r="6746">
      <c r="A6746" s="28">
        <v>6745.0</v>
      </c>
      <c r="B6746" s="28">
        <v>22.0</v>
      </c>
      <c r="C6746" s="28" t="str">
        <f>TRIM(PROPER('Base de datos cruda'!C6746))</f>
        <v>Male</v>
      </c>
      <c r="D6746" s="28">
        <v>1.12</v>
      </c>
      <c r="E6746" s="28">
        <v>3.93</v>
      </c>
      <c r="F6746" s="28">
        <v>4.66</v>
      </c>
      <c r="G6746" s="28">
        <v>63.24</v>
      </c>
      <c r="H6746" s="28" t="str">
        <f>TRIM(PROPER('Base de datos cruda'!H6746))</f>
        <v>Casual</v>
      </c>
      <c r="I6746" s="28">
        <v>0.51</v>
      </c>
      <c r="J6746" s="28">
        <v>2.98</v>
      </c>
      <c r="K6746" s="28">
        <v>304.96</v>
      </c>
      <c r="L6746" s="28">
        <f>IF('Base de datos cruda'!L6746&lt;0,,'Base de datos cruda'!L6746)</f>
        <v>5.31</v>
      </c>
      <c r="M6746" s="28" t="str">
        <f>IF(TRIM(PROPER('Base de datos cruda'!M6746))="High","Alto",IF(TRIM(PROPER('Base de datos cruda'!M6746))="Medium","Medio","Bajo"))</f>
        <v>Medio</v>
      </c>
      <c r="N6746" s="29">
        <v>59.94</v>
      </c>
      <c r="O6746" s="32">
        <f t="shared" si="1"/>
        <v>59.94</v>
      </c>
      <c r="P6746" s="33">
        <f t="shared" si="2"/>
        <v>4.1</v>
      </c>
      <c r="Q6746" s="34">
        <f t="shared" si="3"/>
        <v>3.508928571</v>
      </c>
      <c r="R6746" s="35" t="str">
        <f t="shared" si="4"/>
        <v>Medio</v>
      </c>
      <c r="S6746" s="35" t="str">
        <f>IF(O6746="","",IF(O6746&gt;AVERAGE('Base de datos limpia'!$O$2:$O$8001),"Alto","Normal"))
</f>
        <v>Normal</v>
      </c>
      <c r="T6746" s="35" t="str">
        <f t="shared" si="5"/>
        <v>Gamer moderado</v>
      </c>
      <c r="U6746" s="35"/>
    </row>
    <row r="6747">
      <c r="A6747" s="28">
        <v>6746.0</v>
      </c>
      <c r="B6747" s="28">
        <v>24.0</v>
      </c>
      <c r="C6747" s="28" t="str">
        <f>TRIM(PROPER('Base de datos cruda'!C6747))</f>
        <v>Female</v>
      </c>
      <c r="D6747" s="28">
        <v>5.8</v>
      </c>
      <c r="E6747" s="28">
        <v>1.65</v>
      </c>
      <c r="F6747" s="28">
        <v>7.67</v>
      </c>
      <c r="G6747" s="28">
        <v>78.5</v>
      </c>
      <c r="H6747" s="28" t="str">
        <f>TRIM(PROPER('Base de datos cruda'!H6747))</f>
        <v>Rpg</v>
      </c>
      <c r="I6747" s="28">
        <v>1.18</v>
      </c>
      <c r="J6747" s="28">
        <v>9.21</v>
      </c>
      <c r="K6747" s="28">
        <v>256.39</v>
      </c>
      <c r="L6747" s="28">
        <f>IF('Base de datos cruda'!L6747&lt;0,,'Base de datos cruda'!L6747)</f>
        <v>14.63</v>
      </c>
      <c r="M6747" s="28" t="str">
        <f>IF(TRIM(PROPER('Base de datos cruda'!M6747))="High","Alto",IF(TRIM(PROPER('Base de datos cruda'!M6747))="Medium","Medio","Bajo"))</f>
        <v>Bajo</v>
      </c>
      <c r="N6747" s="29">
        <v>36.55</v>
      </c>
      <c r="O6747" s="32">
        <f t="shared" si="1"/>
        <v>36.55</v>
      </c>
      <c r="P6747" s="33">
        <f t="shared" si="2"/>
        <v>15.01</v>
      </c>
      <c r="Q6747" s="34">
        <f t="shared" si="3"/>
        <v>0.2844827586</v>
      </c>
      <c r="R6747" s="35" t="str">
        <f t="shared" si="4"/>
        <v>Bajo</v>
      </c>
      <c r="S6747" s="35" t="str">
        <f>IF(O6747="","",IF(O6747&gt;AVERAGE('Base de datos limpia'!$O$2:$O$8001),"Alto","Normal"))
</f>
        <v>Normal</v>
      </c>
      <c r="T6747" s="35" t="str">
        <f t="shared" si="5"/>
        <v>Gamer casual</v>
      </c>
      <c r="U6747" s="35"/>
    </row>
    <row r="6748">
      <c r="A6748" s="28">
        <v>6747.0</v>
      </c>
      <c r="B6748" s="28">
        <v>17.0</v>
      </c>
      <c r="C6748" s="28" t="str">
        <f>TRIM(PROPER('Base de datos cruda'!C6748))</f>
        <v>Female</v>
      </c>
      <c r="D6748" s="28">
        <v>4.12</v>
      </c>
      <c r="E6748" s="28">
        <v>7.33</v>
      </c>
      <c r="F6748" s="28">
        <v>8.71</v>
      </c>
      <c r="G6748" s="28">
        <v>75.89</v>
      </c>
      <c r="H6748" s="28" t="str">
        <f>TRIM(PROPER('Base de datos cruda'!H6748))</f>
        <v>Casual</v>
      </c>
      <c r="I6748" s="28">
        <v>0.43</v>
      </c>
      <c r="J6748" s="28">
        <v>7.92</v>
      </c>
      <c r="K6748" s="28">
        <v>270.75</v>
      </c>
      <c r="L6748" s="28">
        <f>IF('Base de datos cruda'!L6748&lt;0,,'Base de datos cruda'!L6748)</f>
        <v>9.18</v>
      </c>
      <c r="M6748" s="28" t="str">
        <f>IF(TRIM(PROPER('Base de datos cruda'!M6748))="High","Alto",IF(TRIM(PROPER('Base de datos cruda'!M6748))="Medium","Medio","Bajo"))</f>
        <v>Medio</v>
      </c>
      <c r="N6748" s="29">
        <v>90.26</v>
      </c>
      <c r="O6748" s="32">
        <f t="shared" si="1"/>
        <v>90.26</v>
      </c>
      <c r="P6748" s="33">
        <f t="shared" si="2"/>
        <v>12.04</v>
      </c>
      <c r="Q6748" s="34">
        <f t="shared" si="3"/>
        <v>1.779126214</v>
      </c>
      <c r="R6748" s="35" t="str">
        <f t="shared" si="4"/>
        <v>Alto</v>
      </c>
      <c r="S6748" s="35" t="str">
        <f>IF(O6748="","",IF(O6748&gt;AVERAGE('Base de datos limpia'!$O$2:$O$8001),"Alto","Normal"))
</f>
        <v>Alto</v>
      </c>
      <c r="T6748" s="35" t="str">
        <f t="shared" si="5"/>
        <v>Gamer intensivo</v>
      </c>
      <c r="U6748" s="35"/>
    </row>
    <row r="6749">
      <c r="A6749" s="28">
        <v>6748.0</v>
      </c>
      <c r="B6749" s="28">
        <v>23.0</v>
      </c>
      <c r="C6749" s="28" t="str">
        <f>TRIM(PROPER('Base de datos cruda'!C6749))</f>
        <v>Male</v>
      </c>
      <c r="D6749" s="28">
        <v>0.9</v>
      </c>
      <c r="E6749" s="28">
        <v>4.47</v>
      </c>
      <c r="F6749" s="28">
        <v>5.66</v>
      </c>
      <c r="G6749" s="28">
        <v>90.08</v>
      </c>
      <c r="H6749" s="28" t="str">
        <f>TRIM(PROPER('Base de datos cruda'!H6749))</f>
        <v>Rpg</v>
      </c>
      <c r="I6749" s="28">
        <v>2.01</v>
      </c>
      <c r="J6749" s="28">
        <v>6.63</v>
      </c>
      <c r="K6749" s="28">
        <v>296.84</v>
      </c>
      <c r="L6749" s="28">
        <f>IF('Base de datos cruda'!L6749&lt;0,,'Base de datos cruda'!L6749)</f>
        <v>1.66</v>
      </c>
      <c r="M6749" s="28" t="str">
        <f>IF(TRIM(PROPER('Base de datos cruda'!M6749))="High","Alto",IF(TRIM(PROPER('Base de datos cruda'!M6749))="Medium","Medio","Bajo"))</f>
        <v>Medio</v>
      </c>
      <c r="N6749" s="29">
        <v>71.36</v>
      </c>
      <c r="O6749" s="32">
        <f t="shared" si="1"/>
        <v>71.36</v>
      </c>
      <c r="P6749" s="33">
        <f t="shared" si="2"/>
        <v>7.53</v>
      </c>
      <c r="Q6749" s="34">
        <f t="shared" si="3"/>
        <v>4.966666667</v>
      </c>
      <c r="R6749" s="35" t="str">
        <f t="shared" si="4"/>
        <v>Alto</v>
      </c>
      <c r="S6749" s="35" t="str">
        <f>IF(O6749="","",IF(O6749&gt;AVERAGE('Base de datos limpia'!$O$2:$O$8001),"Alto","Normal"))
</f>
        <v>Alto</v>
      </c>
      <c r="T6749" s="35" t="str">
        <f t="shared" si="5"/>
        <v>Gamer moderado</v>
      </c>
      <c r="U6749" s="35"/>
    </row>
    <row r="6750">
      <c r="A6750" s="28">
        <v>6749.0</v>
      </c>
      <c r="B6750" s="28">
        <v>24.0</v>
      </c>
      <c r="C6750" s="28" t="str">
        <f>TRIM(PROPER('Base de datos cruda'!C6750))</f>
        <v>Male</v>
      </c>
      <c r="D6750" s="28">
        <v>5.21</v>
      </c>
      <c r="E6750" s="28">
        <v>3.94</v>
      </c>
      <c r="F6750" s="28">
        <v>5.83</v>
      </c>
      <c r="G6750" s="28">
        <v>80.06</v>
      </c>
      <c r="H6750" s="28" t="str">
        <f>TRIM(PROPER('Base de datos cruda'!H6750))</f>
        <v>Casual</v>
      </c>
      <c r="I6750" s="28">
        <v>3.56</v>
      </c>
      <c r="J6750" s="28">
        <v>6.6</v>
      </c>
      <c r="K6750" s="28">
        <v>252.27</v>
      </c>
      <c r="L6750" s="28">
        <f>IF('Base de datos cruda'!L6750&lt;0,,'Base de datos cruda'!L6750)</f>
        <v>8.98</v>
      </c>
      <c r="M6750" s="28" t="str">
        <f>IF(TRIM(PROPER('Base de datos cruda'!M6750))="High","Alto",IF(TRIM(PROPER('Base de datos cruda'!M6750))="Medium","Medio","Bajo"))</f>
        <v>Bajo</v>
      </c>
      <c r="N6750" s="29">
        <v>54.53</v>
      </c>
      <c r="O6750" s="32">
        <f t="shared" si="1"/>
        <v>54.53</v>
      </c>
      <c r="P6750" s="33">
        <f t="shared" si="2"/>
        <v>11.81</v>
      </c>
      <c r="Q6750" s="34">
        <f t="shared" si="3"/>
        <v>0.7562380038</v>
      </c>
      <c r="R6750" s="35" t="str">
        <f t="shared" si="4"/>
        <v>Medio</v>
      </c>
      <c r="S6750" s="35" t="str">
        <f>IF(O6750="","",IF(O6750&gt;AVERAGE('Base de datos limpia'!$O$2:$O$8001),"Alto","Normal"))
</f>
        <v>Normal</v>
      </c>
      <c r="T6750" s="35" t="str">
        <f t="shared" si="5"/>
        <v>Gamer moderado</v>
      </c>
      <c r="U6750" s="35"/>
    </row>
    <row r="6751">
      <c r="A6751" s="28">
        <v>6750.0</v>
      </c>
      <c r="B6751" s="28">
        <v>18.0</v>
      </c>
      <c r="C6751" s="28" t="str">
        <f>TRIM(PROPER('Base de datos cruda'!C6751))</f>
        <v>Male</v>
      </c>
      <c r="D6751" s="28">
        <v>4.88</v>
      </c>
      <c r="E6751" s="28">
        <v>2.14</v>
      </c>
      <c r="F6751" s="28">
        <v>4.42</v>
      </c>
      <c r="G6751" s="28">
        <v>73.99</v>
      </c>
      <c r="H6751" s="28" t="str">
        <f>TRIM(PROPER('Base de datos cruda'!H6751))</f>
        <v>Rpg</v>
      </c>
      <c r="I6751" s="28">
        <v>1.43</v>
      </c>
      <c r="J6751" s="28">
        <v>10.53</v>
      </c>
      <c r="K6751" s="28">
        <v>245.17</v>
      </c>
      <c r="L6751" s="28">
        <f>IF('Base de datos cruda'!L6751&lt;0,,'Base de datos cruda'!L6751)</f>
        <v>13.18</v>
      </c>
      <c r="M6751" s="28" t="str">
        <f>IF(TRIM(PROPER('Base de datos cruda'!M6751))="High","Alto",IF(TRIM(PROPER('Base de datos cruda'!M6751))="Medium","Medio","Bajo"))</f>
        <v>Medio</v>
      </c>
      <c r="N6751" s="29">
        <v>36.28</v>
      </c>
      <c r="O6751" s="32">
        <f t="shared" si="1"/>
        <v>36.28</v>
      </c>
      <c r="P6751" s="33">
        <f t="shared" si="2"/>
        <v>15.41</v>
      </c>
      <c r="Q6751" s="34">
        <f t="shared" si="3"/>
        <v>0.4385245902</v>
      </c>
      <c r="R6751" s="35" t="str">
        <f t="shared" si="4"/>
        <v>Bajo</v>
      </c>
      <c r="S6751" s="35" t="str">
        <f>IF(O6751="","",IF(O6751&gt;AVERAGE('Base de datos limpia'!$O$2:$O$8001),"Alto","Normal"))
</f>
        <v>Normal</v>
      </c>
      <c r="T6751" s="35" t="str">
        <f t="shared" si="5"/>
        <v>Gamer casual</v>
      </c>
      <c r="U6751" s="35"/>
    </row>
    <row r="6752">
      <c r="A6752" s="28">
        <v>6751.0</v>
      </c>
      <c r="B6752" s="28">
        <v>17.0</v>
      </c>
      <c r="C6752" s="28" t="str">
        <f>TRIM(PROPER('Base de datos cruda'!C6752))</f>
        <v>Male</v>
      </c>
      <c r="D6752" s="28">
        <v>4.13</v>
      </c>
      <c r="E6752" s="28">
        <v>3.04</v>
      </c>
      <c r="F6752" s="28">
        <v>7.21</v>
      </c>
      <c r="G6752" s="28">
        <v>88.25</v>
      </c>
      <c r="H6752" s="28" t="str">
        <f>TRIM(PROPER('Base de datos cruda'!H6752))</f>
        <v>Casual</v>
      </c>
      <c r="I6752" s="28">
        <v>0.02</v>
      </c>
      <c r="J6752" s="28">
        <v>6.17</v>
      </c>
      <c r="K6752" s="28">
        <v>261.8</v>
      </c>
      <c r="L6752" s="28">
        <f>IF('Base de datos cruda'!L6752&lt;0,,'Base de datos cruda'!L6752)</f>
        <v>9.18</v>
      </c>
      <c r="M6752" s="28" t="str">
        <f>IF(TRIM(PROPER('Base de datos cruda'!M6752))="High","Alto",IF(TRIM(PROPER('Base de datos cruda'!M6752))="Medium","Medio","Bajo"))</f>
        <v>Medio</v>
      </c>
      <c r="N6752" s="29">
        <v>56.24</v>
      </c>
      <c r="O6752" s="32">
        <f t="shared" si="1"/>
        <v>56.24</v>
      </c>
      <c r="P6752" s="33">
        <f t="shared" si="2"/>
        <v>10.3</v>
      </c>
      <c r="Q6752" s="34">
        <f t="shared" si="3"/>
        <v>0.7360774818</v>
      </c>
      <c r="R6752" s="35" t="str">
        <f t="shared" si="4"/>
        <v>Medio</v>
      </c>
      <c r="S6752" s="35" t="str">
        <f>IF(O6752="","",IF(O6752&gt;AVERAGE('Base de datos limpia'!$O$2:$O$8001),"Alto","Normal"))
</f>
        <v>Normal</v>
      </c>
      <c r="T6752" s="35" t="str">
        <f t="shared" si="5"/>
        <v>Gamer moderado</v>
      </c>
      <c r="U6752" s="35"/>
    </row>
    <row r="6753">
      <c r="A6753" s="28">
        <v>6752.0</v>
      </c>
      <c r="B6753" s="28">
        <v>22.0</v>
      </c>
      <c r="C6753" s="28" t="str">
        <f>TRIM(PROPER('Base de datos cruda'!C6753))</f>
        <v>Female</v>
      </c>
      <c r="D6753" s="28">
        <v>7.41</v>
      </c>
      <c r="E6753" s="28">
        <v>3.09</v>
      </c>
      <c r="F6753" s="28">
        <v>6.76</v>
      </c>
      <c r="G6753" s="28">
        <v>78.94</v>
      </c>
      <c r="H6753" s="28" t="str">
        <f>TRIM(PROPER('Base de datos cruda'!H6753))</f>
        <v>Rpg</v>
      </c>
      <c r="I6753" s="28">
        <v>2.79</v>
      </c>
      <c r="J6753" s="28">
        <v>12.61</v>
      </c>
      <c r="K6753" s="28">
        <v>209.69</v>
      </c>
      <c r="L6753" s="28">
        <f>IF('Base de datos cruda'!L6753&lt;0,,'Base de datos cruda'!L6753)</f>
        <v>17.47</v>
      </c>
      <c r="M6753" s="28" t="str">
        <f>IF(TRIM(PROPER('Base de datos cruda'!M6753))="High","Alto",IF(TRIM(PROPER('Base de datos cruda'!M6753))="Medium","Medio","Bajo"))</f>
        <v>Bajo</v>
      </c>
      <c r="N6753" s="29">
        <v>32.9</v>
      </c>
      <c r="O6753" s="32">
        <f t="shared" si="1"/>
        <v>32.9</v>
      </c>
      <c r="P6753" s="33">
        <f t="shared" si="2"/>
        <v>20.02</v>
      </c>
      <c r="Q6753" s="34">
        <f t="shared" si="3"/>
        <v>0.4170040486</v>
      </c>
      <c r="R6753" s="35" t="str">
        <f t="shared" si="4"/>
        <v>Bajo</v>
      </c>
      <c r="S6753" s="35" t="str">
        <f>IF(O6753="","",IF(O6753&gt;AVERAGE('Base de datos limpia'!$O$2:$O$8001),"Alto","Normal"))
</f>
        <v>Normal</v>
      </c>
      <c r="T6753" s="35" t="str">
        <f t="shared" si="5"/>
        <v>Gamer moderado</v>
      </c>
      <c r="U6753" s="35"/>
    </row>
    <row r="6754">
      <c r="A6754" s="28">
        <v>6753.0</v>
      </c>
      <c r="B6754" s="28">
        <v>20.0</v>
      </c>
      <c r="C6754" s="28" t="str">
        <f>TRIM(PROPER('Base de datos cruda'!C6754))</f>
        <v>Female</v>
      </c>
      <c r="D6754" s="28">
        <v>4.17</v>
      </c>
      <c r="E6754" s="28">
        <v>9.87</v>
      </c>
      <c r="F6754" s="28">
        <v>4.2</v>
      </c>
      <c r="G6754" s="28">
        <v>70.26</v>
      </c>
      <c r="H6754" s="28" t="str">
        <f>TRIM(PROPER('Base de datos cruda'!H6754))</f>
        <v>Rpg</v>
      </c>
      <c r="I6754" s="28">
        <v>3.46</v>
      </c>
      <c r="J6754" s="28">
        <v>5.62</v>
      </c>
      <c r="K6754" s="28">
        <v>293.34</v>
      </c>
      <c r="L6754" s="28">
        <f>IF('Base de datos cruda'!L6754&lt;0,,'Base de datos cruda'!L6754)</f>
        <v>9.57</v>
      </c>
      <c r="M6754" s="28" t="str">
        <f>IF(TRIM(PROPER('Base de datos cruda'!M6754))="High","Alto",IF(TRIM(PROPER('Base de datos cruda'!M6754))="Medium","Medio","Bajo"))</f>
        <v>Alto</v>
      </c>
      <c r="N6754" s="29">
        <v>75.5</v>
      </c>
      <c r="O6754" s="32">
        <f t="shared" si="1"/>
        <v>75.5</v>
      </c>
      <c r="P6754" s="33">
        <f t="shared" si="2"/>
        <v>9.79</v>
      </c>
      <c r="Q6754" s="34">
        <f t="shared" si="3"/>
        <v>2.366906475</v>
      </c>
      <c r="R6754" s="35" t="str">
        <f t="shared" si="4"/>
        <v>Alto</v>
      </c>
      <c r="S6754" s="35" t="str">
        <f>IF(O6754="","",IF(O6754&gt;AVERAGE('Base de datos limpia'!$O$2:$O$8001),"Alto","Normal"))
</f>
        <v>Alto</v>
      </c>
      <c r="T6754" s="35" t="str">
        <f t="shared" si="5"/>
        <v>Gamer intensivo</v>
      </c>
      <c r="U6754" s="35"/>
    </row>
    <row r="6755">
      <c r="A6755" s="28">
        <v>6754.0</v>
      </c>
      <c r="B6755" s="28">
        <v>20.0</v>
      </c>
      <c r="C6755" s="28" t="str">
        <f>TRIM(PROPER('Base de datos cruda'!C6755))</f>
        <v>Female</v>
      </c>
      <c r="D6755" s="28">
        <v>7.92</v>
      </c>
      <c r="E6755" s="28">
        <v>8.52</v>
      </c>
      <c r="F6755" s="28">
        <v>7.76</v>
      </c>
      <c r="G6755" s="28">
        <v>95.62</v>
      </c>
      <c r="H6755" s="28" t="str">
        <f>TRIM(PROPER('Base de datos cruda'!H6755))</f>
        <v>Rpg</v>
      </c>
      <c r="I6755" s="28">
        <v>1.96</v>
      </c>
      <c r="J6755" s="28">
        <v>13.86</v>
      </c>
      <c r="K6755" s="28">
        <v>224.7</v>
      </c>
      <c r="L6755" s="28">
        <f>IF('Base de datos cruda'!L6755&lt;0,,'Base de datos cruda'!L6755)</f>
        <v>17.17</v>
      </c>
      <c r="M6755" s="28" t="str">
        <f>IF(TRIM(PROPER('Base de datos cruda'!M6755))="High","Alto",IF(TRIM(PROPER('Base de datos cruda'!M6755))="Medium","Medio","Bajo"))</f>
        <v>Bajo</v>
      </c>
      <c r="N6755" s="29">
        <v>75.6608879765869</v>
      </c>
      <c r="O6755" s="32">
        <f t="shared" si="1"/>
        <v>75.66088798</v>
      </c>
      <c r="P6755" s="33">
        <f t="shared" si="2"/>
        <v>21.78</v>
      </c>
      <c r="Q6755" s="34">
        <f t="shared" si="3"/>
        <v>1.075757576</v>
      </c>
      <c r="R6755" s="35" t="str">
        <f t="shared" si="4"/>
        <v>Alto</v>
      </c>
      <c r="S6755" s="35" t="str">
        <f>IF(O6755="","",IF(O6755&gt;AVERAGE('Base de datos limpia'!$O$2:$O$8001),"Alto","Normal"))
</f>
        <v>Alto</v>
      </c>
      <c r="T6755" s="35" t="str">
        <f t="shared" si="5"/>
        <v>Gamer intensivo</v>
      </c>
      <c r="U6755" s="35"/>
    </row>
    <row r="6756">
      <c r="A6756" s="28">
        <v>6755.0</v>
      </c>
      <c r="B6756" s="28">
        <v>20.0</v>
      </c>
      <c r="C6756" s="28" t="str">
        <f>TRIM(PROPER('Base de datos cruda'!C6756))</f>
        <v>Female</v>
      </c>
      <c r="D6756" s="28">
        <v>4.07</v>
      </c>
      <c r="E6756" s="28">
        <v>1.14</v>
      </c>
      <c r="F6756" s="28">
        <v>8.15</v>
      </c>
      <c r="G6756" s="28">
        <v>64.52</v>
      </c>
      <c r="H6756" s="28" t="str">
        <f>TRIM(PROPER('Base de datos cruda'!H6756))</f>
        <v>Casual</v>
      </c>
      <c r="I6756" s="28">
        <v>1.48</v>
      </c>
      <c r="J6756" s="28">
        <v>9.11</v>
      </c>
      <c r="K6756" s="28">
        <v>276.49</v>
      </c>
      <c r="L6756" s="28">
        <f>IF('Base de datos cruda'!L6756&lt;0,,'Base de datos cruda'!L6756)</f>
        <v>10.45</v>
      </c>
      <c r="M6756" s="28" t="str">
        <f>IF(TRIM(PROPER('Base de datos cruda'!M6756))="High","Alto",IF(TRIM(PROPER('Base de datos cruda'!M6756))="Medium","Medio","Bajo"))</f>
        <v>Medio</v>
      </c>
      <c r="N6756" s="29">
        <v>53.46</v>
      </c>
      <c r="O6756" s="32">
        <f t="shared" si="1"/>
        <v>53.46</v>
      </c>
      <c r="P6756" s="33">
        <f t="shared" si="2"/>
        <v>13.18</v>
      </c>
      <c r="Q6756" s="34">
        <f t="shared" si="3"/>
        <v>0.2800982801</v>
      </c>
      <c r="R6756" s="35" t="str">
        <f t="shared" si="4"/>
        <v>Medio</v>
      </c>
      <c r="S6756" s="35" t="str">
        <f>IF(O6756="","",IF(O6756&gt;AVERAGE('Base de datos limpia'!$O$2:$O$8001),"Alto","Normal"))
</f>
        <v>Normal</v>
      </c>
      <c r="T6756" s="35" t="str">
        <f t="shared" si="5"/>
        <v>Gamer casual</v>
      </c>
      <c r="U6756" s="35"/>
    </row>
    <row r="6757">
      <c r="A6757" s="28">
        <v>6756.0</v>
      </c>
      <c r="B6757" s="28">
        <v>19.0</v>
      </c>
      <c r="C6757" s="28" t="str">
        <f>TRIM(PROPER('Base de datos cruda'!C6757))</f>
        <v>Male</v>
      </c>
      <c r="D6757" s="28">
        <v>0.93</v>
      </c>
      <c r="E6757" s="28">
        <v>6.55</v>
      </c>
      <c r="F6757" s="28">
        <v>8.54</v>
      </c>
      <c r="G6757" s="28">
        <v>60.72</v>
      </c>
      <c r="H6757" s="28" t="str">
        <f>TRIM(PROPER('Base de datos cruda'!H6757))</f>
        <v>Casual</v>
      </c>
      <c r="I6757" s="28">
        <v>2.45</v>
      </c>
      <c r="J6757" s="28">
        <v>2.24</v>
      </c>
      <c r="K6757" s="28">
        <v>300.49</v>
      </c>
      <c r="L6757" s="28">
        <f>IF('Base de datos cruda'!L6757&lt;0,,'Base de datos cruda'!L6757)</f>
        <v>2.49</v>
      </c>
      <c r="M6757" s="28" t="str">
        <f>IF(TRIM(PROPER('Base de datos cruda'!M6757))="High","Alto",IF(TRIM(PROPER('Base de datos cruda'!M6757))="Medium","Medio","Bajo"))</f>
        <v>Medio</v>
      </c>
      <c r="N6757" s="29">
        <v>95.85</v>
      </c>
      <c r="O6757" s="32">
        <f t="shared" si="1"/>
        <v>95.85</v>
      </c>
      <c r="P6757" s="33">
        <f t="shared" si="2"/>
        <v>3.17</v>
      </c>
      <c r="Q6757" s="34">
        <f t="shared" si="3"/>
        <v>7.043010753</v>
      </c>
      <c r="R6757" s="35" t="str">
        <f t="shared" si="4"/>
        <v>Alto</v>
      </c>
      <c r="S6757" s="35" t="str">
        <f>IF(O6757="","",IF(O6757&gt;AVERAGE('Base de datos limpia'!$O$2:$O$8001),"Alto","Normal"))
</f>
        <v>Alto</v>
      </c>
      <c r="T6757" s="35" t="str">
        <f t="shared" si="5"/>
        <v>Gamer intensivo</v>
      </c>
      <c r="U6757" s="35"/>
    </row>
    <row r="6758">
      <c r="A6758" s="28">
        <v>6757.0</v>
      </c>
      <c r="B6758" s="28">
        <v>20.0</v>
      </c>
      <c r="C6758" s="28" t="str">
        <f>TRIM(PROPER('Base de datos cruda'!C6758))</f>
        <v>Female</v>
      </c>
      <c r="D6758" s="28">
        <v>3.76</v>
      </c>
      <c r="E6758" s="28">
        <v>3.3</v>
      </c>
      <c r="F6758" s="28">
        <v>6.73</v>
      </c>
      <c r="G6758" s="28">
        <v>65.76</v>
      </c>
      <c r="H6758" s="28" t="str">
        <f>TRIM(PROPER('Base de datos cruda'!H6758))</f>
        <v>Fps</v>
      </c>
      <c r="I6758" s="28">
        <v>0.51</v>
      </c>
      <c r="J6758" s="28">
        <v>5.83</v>
      </c>
      <c r="K6758" s="28">
        <v>280.14</v>
      </c>
      <c r="L6758" s="28">
        <f>IF('Base de datos cruda'!L6758&lt;0,,'Base de datos cruda'!L6758)</f>
        <v>5.68</v>
      </c>
      <c r="M6758" s="28" t="str">
        <f>IF(TRIM(PROPER('Base de datos cruda'!M6758))="High","Alto",IF(TRIM(PROPER('Base de datos cruda'!M6758))="Medium","Medio","Bajo"))</f>
        <v>Medio</v>
      </c>
      <c r="N6758" s="29">
        <v>54.36</v>
      </c>
      <c r="O6758" s="32">
        <f t="shared" si="1"/>
        <v>54.36</v>
      </c>
      <c r="P6758" s="33">
        <f t="shared" si="2"/>
        <v>9.59</v>
      </c>
      <c r="Q6758" s="34">
        <f t="shared" si="3"/>
        <v>0.8776595745</v>
      </c>
      <c r="R6758" s="35" t="str">
        <f t="shared" si="4"/>
        <v>Medio</v>
      </c>
      <c r="S6758" s="35" t="str">
        <f>IF(O6758="","",IF(O6758&gt;AVERAGE('Base de datos limpia'!$O$2:$O$8001),"Alto","Normal"))
</f>
        <v>Normal</v>
      </c>
      <c r="T6758" s="35" t="str">
        <f t="shared" si="5"/>
        <v>Gamer moderado</v>
      </c>
      <c r="U6758" s="35"/>
    </row>
    <row r="6759">
      <c r="A6759" s="28">
        <v>6758.0</v>
      </c>
      <c r="B6759" s="28">
        <v>19.0</v>
      </c>
      <c r="C6759" s="28" t="str">
        <f>TRIM(PROPER('Base de datos cruda'!C6759))</f>
        <v>Male</v>
      </c>
      <c r="D6759" s="28">
        <v>1.46</v>
      </c>
      <c r="E6759" s="28">
        <v>1.94</v>
      </c>
      <c r="F6759" s="28">
        <v>6.26</v>
      </c>
      <c r="G6759" s="28">
        <v>66.55</v>
      </c>
      <c r="H6759" s="28" t="str">
        <f>TRIM(PROPER('Base de datos cruda'!H6759))</f>
        <v>Rpg</v>
      </c>
      <c r="I6759" s="28">
        <v>3.22</v>
      </c>
      <c r="J6759" s="28">
        <v>5.2</v>
      </c>
      <c r="K6759" s="28">
        <v>310.22</v>
      </c>
      <c r="L6759" s="28">
        <f>IF('Base de datos cruda'!L6759&lt;0,,'Base de datos cruda'!L6759)</f>
        <v>3.57</v>
      </c>
      <c r="M6759" s="28" t="str">
        <f>IF(TRIM(PROPER('Base de datos cruda'!M6759))="High","Alto",IF(TRIM(PROPER('Base de datos cruda'!M6759))="Medium","Medio","Bajo"))</f>
        <v>Medio</v>
      </c>
      <c r="N6759" s="29">
        <v>58.46</v>
      </c>
      <c r="O6759" s="32">
        <f t="shared" si="1"/>
        <v>58.46</v>
      </c>
      <c r="P6759" s="33">
        <f t="shared" si="2"/>
        <v>6.66</v>
      </c>
      <c r="Q6759" s="34">
        <f t="shared" si="3"/>
        <v>1.328767123</v>
      </c>
      <c r="R6759" s="35" t="str">
        <f t="shared" si="4"/>
        <v>Medio</v>
      </c>
      <c r="S6759" s="35" t="str">
        <f>IF(O6759="","",IF(O6759&gt;AVERAGE('Base de datos limpia'!$O$2:$O$8001),"Alto","Normal"))
</f>
        <v>Normal</v>
      </c>
      <c r="T6759" s="35" t="str">
        <f t="shared" si="5"/>
        <v>Gamer casual</v>
      </c>
      <c r="U6759" s="35"/>
    </row>
    <row r="6760">
      <c r="A6760" s="28">
        <v>6759.0</v>
      </c>
      <c r="B6760" s="28">
        <v>21.0</v>
      </c>
      <c r="C6760" s="28" t="str">
        <f>TRIM(PROPER('Base de datos cruda'!C6760))</f>
        <v>Female</v>
      </c>
      <c r="D6760" s="28">
        <v>4.78</v>
      </c>
      <c r="E6760" s="28">
        <v>7.35</v>
      </c>
      <c r="F6760" s="28">
        <v>8.38</v>
      </c>
      <c r="G6760" s="28">
        <v>81.52</v>
      </c>
      <c r="H6760" s="28" t="str">
        <f>TRIM(PROPER('Base de datos cruda'!H6760))</f>
        <v>Fps</v>
      </c>
      <c r="I6760" s="28">
        <v>3.67</v>
      </c>
      <c r="J6760" s="28">
        <v>8.4</v>
      </c>
      <c r="K6760" s="28">
        <v>272.0</v>
      </c>
      <c r="L6760" s="28">
        <f>IF('Base de datos cruda'!L6760&lt;0,,'Base de datos cruda'!L6760)</f>
        <v>12.15</v>
      </c>
      <c r="M6760" s="28" t="str">
        <f>IF(TRIM(PROPER('Base de datos cruda'!M6760))="High","Alto",IF(TRIM(PROPER('Base de datos cruda'!M6760))="Medium","Medio","Bajo"))</f>
        <v>Medio</v>
      </c>
      <c r="N6760" s="29">
        <v>80.8</v>
      </c>
      <c r="O6760" s="32">
        <f t="shared" si="1"/>
        <v>80.8</v>
      </c>
      <c r="P6760" s="33">
        <f t="shared" si="2"/>
        <v>13.18</v>
      </c>
      <c r="Q6760" s="34">
        <f t="shared" si="3"/>
        <v>1.537656904</v>
      </c>
      <c r="R6760" s="35" t="str">
        <f t="shared" si="4"/>
        <v>Alto</v>
      </c>
      <c r="S6760" s="35" t="str">
        <f>IF(O6760="","",IF(O6760&gt;AVERAGE('Base de datos limpia'!$O$2:$O$8001),"Alto","Normal"))
</f>
        <v>Alto</v>
      </c>
      <c r="T6760" s="35" t="str">
        <f t="shared" si="5"/>
        <v>Gamer intensivo</v>
      </c>
      <c r="U6760" s="35"/>
    </row>
    <row r="6761">
      <c r="A6761" s="28">
        <v>6760.0</v>
      </c>
      <c r="B6761" s="28">
        <v>19.0</v>
      </c>
      <c r="C6761" s="28" t="str">
        <f>TRIM(PROPER('Base de datos cruda'!C6761))</f>
        <v>Male</v>
      </c>
      <c r="D6761" s="28">
        <v>5.55</v>
      </c>
      <c r="E6761" s="28">
        <v>2.18</v>
      </c>
      <c r="F6761" s="28">
        <v>5.99</v>
      </c>
      <c r="G6761" s="28">
        <v>84.99</v>
      </c>
      <c r="H6761" s="28" t="str">
        <f>TRIM(PROPER('Base de datos cruda'!H6761))</f>
        <v>Fps</v>
      </c>
      <c r="I6761" s="28">
        <v>3.52</v>
      </c>
      <c r="J6761" s="28">
        <v>9.7</v>
      </c>
      <c r="K6761" s="28">
        <v>252.57</v>
      </c>
      <c r="L6761" s="28">
        <f>IF('Base de datos cruda'!L6761&lt;0,,'Base de datos cruda'!L6761)</f>
        <v>14.57</v>
      </c>
      <c r="M6761" s="28" t="str">
        <f>IF(TRIM(PROPER('Base de datos cruda'!M6761))="High","Alto",IF(TRIM(PROPER('Base de datos cruda'!M6761))="Medium","Medio","Bajo"))</f>
        <v>Bajo</v>
      </c>
      <c r="N6761" s="29">
        <v>36.24</v>
      </c>
      <c r="O6761" s="32">
        <f t="shared" si="1"/>
        <v>36.24</v>
      </c>
      <c r="P6761" s="33">
        <f t="shared" si="2"/>
        <v>15.25</v>
      </c>
      <c r="Q6761" s="34">
        <f t="shared" si="3"/>
        <v>0.3927927928</v>
      </c>
      <c r="R6761" s="35" t="str">
        <f t="shared" si="4"/>
        <v>Bajo</v>
      </c>
      <c r="S6761" s="35" t="str">
        <f>IF(O6761="","",IF(O6761&gt;AVERAGE('Base de datos limpia'!$O$2:$O$8001),"Alto","Normal"))
</f>
        <v>Normal</v>
      </c>
      <c r="T6761" s="35" t="str">
        <f t="shared" si="5"/>
        <v>Gamer casual</v>
      </c>
      <c r="U6761" s="35"/>
    </row>
    <row r="6762">
      <c r="A6762" s="28">
        <v>6761.0</v>
      </c>
      <c r="B6762" s="28">
        <v>17.0</v>
      </c>
      <c r="C6762" s="28" t="str">
        <f>TRIM(PROPER('Base de datos cruda'!C6762))</f>
        <v>Female</v>
      </c>
      <c r="D6762" s="28">
        <v>3.75</v>
      </c>
      <c r="E6762" s="28">
        <v>4.99</v>
      </c>
      <c r="F6762" s="28">
        <v>7.28</v>
      </c>
      <c r="G6762" s="28">
        <v>77.94</v>
      </c>
      <c r="H6762" s="28" t="str">
        <f>TRIM(PROPER('Base de datos cruda'!H6762))</f>
        <v>Casual</v>
      </c>
      <c r="I6762" s="28">
        <v>1.64</v>
      </c>
      <c r="J6762" s="28">
        <v>7.07</v>
      </c>
      <c r="K6762" s="28">
        <v>285.15</v>
      </c>
      <c r="L6762" s="28">
        <f>IF('Base de datos cruda'!L6762&lt;0,,'Base de datos cruda'!L6762)</f>
        <v>7.54</v>
      </c>
      <c r="M6762" s="28" t="str">
        <f>IF(TRIM(PROPER('Base de datos cruda'!M6762))="High","Alto",IF(TRIM(PROPER('Base de datos cruda'!M6762))="Medium","Medio","Bajo"))</f>
        <v>Medio</v>
      </c>
      <c r="N6762" s="29">
        <v>64.05</v>
      </c>
      <c r="O6762" s="32">
        <f t="shared" si="1"/>
        <v>64.05</v>
      </c>
      <c r="P6762" s="33">
        <f t="shared" si="2"/>
        <v>10.82</v>
      </c>
      <c r="Q6762" s="34">
        <f t="shared" si="3"/>
        <v>1.330666667</v>
      </c>
      <c r="R6762" s="35" t="str">
        <f t="shared" si="4"/>
        <v>Medio</v>
      </c>
      <c r="S6762" s="35" t="str">
        <f>IF(O6762="","",IF(O6762&gt;AVERAGE('Base de datos limpia'!$O$2:$O$8001),"Alto","Normal"))
</f>
        <v>Normal</v>
      </c>
      <c r="T6762" s="35" t="str">
        <f t="shared" si="5"/>
        <v>Gamer moderado</v>
      </c>
      <c r="U6762" s="35"/>
    </row>
    <row r="6763">
      <c r="A6763" s="28">
        <v>6762.0</v>
      </c>
      <c r="B6763" s="28">
        <v>24.0</v>
      </c>
      <c r="C6763" s="28" t="str">
        <f>TRIM(PROPER('Base de datos cruda'!C6763))</f>
        <v>Female</v>
      </c>
      <c r="D6763" s="28">
        <v>0.78</v>
      </c>
      <c r="E6763" s="28">
        <v>6.69</v>
      </c>
      <c r="F6763" s="28">
        <v>7.08</v>
      </c>
      <c r="G6763" s="28">
        <v>68.17</v>
      </c>
      <c r="H6763" s="28" t="str">
        <f>TRIM(PROPER('Base de datos cruda'!H6763))</f>
        <v>Rpg</v>
      </c>
      <c r="I6763" s="28">
        <v>4.21</v>
      </c>
      <c r="J6763" s="28">
        <v>5.45</v>
      </c>
      <c r="K6763" s="28">
        <v>304.56</v>
      </c>
      <c r="L6763" s="28">
        <f>IF('Base de datos cruda'!L6763&lt;0,,'Base de datos cruda'!L6763)</f>
        <v>4.89</v>
      </c>
      <c r="M6763" s="28" t="str">
        <f>IF(TRIM(PROPER('Base de datos cruda'!M6763))="High","Alto",IF(TRIM(PROPER('Base de datos cruda'!M6763))="Medium","Medio","Bajo"))</f>
        <v>Medio</v>
      </c>
      <c r="N6763" s="29">
        <v>90.79</v>
      </c>
      <c r="O6763" s="32">
        <f t="shared" si="1"/>
        <v>90.79</v>
      </c>
      <c r="P6763" s="33">
        <f t="shared" si="2"/>
        <v>6.23</v>
      </c>
      <c r="Q6763" s="34">
        <f t="shared" si="3"/>
        <v>8.576923077</v>
      </c>
      <c r="R6763" s="35" t="str">
        <f t="shared" si="4"/>
        <v>Alto</v>
      </c>
      <c r="S6763" s="35" t="str">
        <f>IF(O6763="","",IF(O6763&gt;AVERAGE('Base de datos limpia'!$O$2:$O$8001),"Alto","Normal"))
</f>
        <v>Alto</v>
      </c>
      <c r="T6763" s="35" t="str">
        <f t="shared" si="5"/>
        <v>Gamer intensivo</v>
      </c>
      <c r="U6763" s="35"/>
    </row>
    <row r="6764">
      <c r="A6764" s="28">
        <v>6763.0</v>
      </c>
      <c r="B6764" s="28">
        <v>17.0</v>
      </c>
      <c r="C6764" s="28" t="str">
        <f>TRIM(PROPER('Base de datos cruda'!C6764))</f>
        <v>Male</v>
      </c>
      <c r="D6764" s="28">
        <v>3.75</v>
      </c>
      <c r="E6764" s="28">
        <v>5.99</v>
      </c>
      <c r="F6764" s="28">
        <v>5.86</v>
      </c>
      <c r="G6764" s="28">
        <v>65.29</v>
      </c>
      <c r="H6764" s="28" t="str">
        <f>TRIM(PROPER('Base de datos cruda'!H6764))</f>
        <v>Fps</v>
      </c>
      <c r="I6764" s="28">
        <v>4.73</v>
      </c>
      <c r="J6764" s="28">
        <v>6.49</v>
      </c>
      <c r="K6764" s="28">
        <v>278.74</v>
      </c>
      <c r="L6764" s="28">
        <f>IF('Base de datos cruda'!L6764&lt;0,,'Base de datos cruda'!L6764)</f>
        <v>7.64</v>
      </c>
      <c r="M6764" s="28" t="str">
        <f>IF(TRIM(PROPER('Base de datos cruda'!M6764))="High","Alto",IF(TRIM(PROPER('Base de datos cruda'!M6764))="Medium","Medio","Bajo"))</f>
        <v>Medio</v>
      </c>
      <c r="N6764" s="29">
        <v>69.67</v>
      </c>
      <c r="O6764" s="32">
        <f t="shared" si="1"/>
        <v>69.67</v>
      </c>
      <c r="P6764" s="33">
        <f t="shared" si="2"/>
        <v>10.24</v>
      </c>
      <c r="Q6764" s="34">
        <f t="shared" si="3"/>
        <v>1.597333333</v>
      </c>
      <c r="R6764" s="35" t="str">
        <f t="shared" si="4"/>
        <v>Medio</v>
      </c>
      <c r="S6764" s="35" t="str">
        <f>IF(O6764="","",IF(O6764&gt;AVERAGE('Base de datos limpia'!$O$2:$O$8001),"Alto","Normal"))
</f>
        <v>Alto</v>
      </c>
      <c r="T6764" s="35" t="str">
        <f t="shared" si="5"/>
        <v>Gamer moderado</v>
      </c>
      <c r="U6764" s="35"/>
    </row>
    <row r="6765">
      <c r="A6765" s="28">
        <v>6764.0</v>
      </c>
      <c r="B6765" s="28">
        <v>24.0</v>
      </c>
      <c r="C6765" s="28" t="str">
        <f>TRIM(PROPER('Base de datos cruda'!C6765))</f>
        <v>Male</v>
      </c>
      <c r="D6765" s="28">
        <v>0.65</v>
      </c>
      <c r="E6765" s="28">
        <v>9.8</v>
      </c>
      <c r="F6765" s="28">
        <v>4.43</v>
      </c>
      <c r="G6765" s="28">
        <v>79.69</v>
      </c>
      <c r="H6765" s="28" t="str">
        <f>TRIM(PROPER('Base de datos cruda'!H6765))</f>
        <v>Rpg</v>
      </c>
      <c r="I6765" s="28">
        <v>1.49</v>
      </c>
      <c r="J6765" s="28">
        <v>2.53</v>
      </c>
      <c r="K6765" s="28">
        <v>312.68</v>
      </c>
      <c r="L6765" s="28">
        <f>IF('Base de datos cruda'!L6765&lt;0,,'Base de datos cruda'!L6765)</f>
        <v>0.48</v>
      </c>
      <c r="M6765" s="28" t="str">
        <f>IF(TRIM(PROPER('Base de datos cruda'!M6765))="High","Alto",IF(TRIM(PROPER('Base de datos cruda'!M6765))="Medium","Medio","Bajo"))</f>
        <v>Alto</v>
      </c>
      <c r="N6765" s="29">
        <v>98.12</v>
      </c>
      <c r="O6765" s="32">
        <f t="shared" si="1"/>
        <v>98.12</v>
      </c>
      <c r="P6765" s="33">
        <f t="shared" si="2"/>
        <v>3.18</v>
      </c>
      <c r="Q6765" s="34">
        <f t="shared" si="3"/>
        <v>15.07692308</v>
      </c>
      <c r="R6765" s="35" t="str">
        <f t="shared" si="4"/>
        <v>Alto</v>
      </c>
      <c r="S6765" s="35" t="str">
        <f>IF(O6765="","",IF(O6765&gt;AVERAGE('Base de datos limpia'!$O$2:$O$8001),"Alto","Normal"))
</f>
        <v>Alto</v>
      </c>
      <c r="T6765" s="35" t="str">
        <f t="shared" si="5"/>
        <v>Gamer intensivo</v>
      </c>
      <c r="U6765" s="35"/>
    </row>
    <row r="6766">
      <c r="A6766" s="28">
        <v>6765.0</v>
      </c>
      <c r="B6766" s="28">
        <v>21.0</v>
      </c>
      <c r="C6766" s="28" t="str">
        <f>TRIM(PROPER('Base de datos cruda'!C6766))</f>
        <v>Female</v>
      </c>
      <c r="D6766" s="28">
        <v>5.46</v>
      </c>
      <c r="E6766" s="28">
        <v>8.07</v>
      </c>
      <c r="F6766" s="28">
        <v>4.11</v>
      </c>
      <c r="G6766" s="28">
        <v>82.62</v>
      </c>
      <c r="H6766" s="28" t="str">
        <f>TRIM(PROPER('Base de datos cruda'!H6766))</f>
        <v>Rpg</v>
      </c>
      <c r="I6766" s="28">
        <v>1.31</v>
      </c>
      <c r="J6766" s="28">
        <v>6.63</v>
      </c>
      <c r="K6766" s="28">
        <v>242.73</v>
      </c>
      <c r="L6766" s="28">
        <f>IF('Base de datos cruda'!L6766&lt;0,,'Base de datos cruda'!L6766)</f>
        <v>15.33</v>
      </c>
      <c r="M6766" s="28" t="str">
        <f>IF(TRIM(PROPER('Base de datos cruda'!M6766))="High","Alto",IF(TRIM(PROPER('Base de datos cruda'!M6766))="Medium","Medio","Bajo"))</f>
        <v>Alto</v>
      </c>
      <c r="N6766" s="29">
        <v>79.2752426541601</v>
      </c>
      <c r="O6766" s="32">
        <f t="shared" si="1"/>
        <v>79.27524265</v>
      </c>
      <c r="P6766" s="33">
        <f t="shared" si="2"/>
        <v>12.09</v>
      </c>
      <c r="Q6766" s="34">
        <f t="shared" si="3"/>
        <v>1.478021978</v>
      </c>
      <c r="R6766" s="35" t="str">
        <f t="shared" si="4"/>
        <v>Alto</v>
      </c>
      <c r="S6766" s="35" t="str">
        <f>IF(O6766="","",IF(O6766&gt;AVERAGE('Base de datos limpia'!$O$2:$O$8001),"Alto","Normal"))
</f>
        <v>Alto</v>
      </c>
      <c r="T6766" s="35" t="str">
        <f t="shared" si="5"/>
        <v>Gamer intensivo</v>
      </c>
      <c r="U6766" s="35"/>
    </row>
    <row r="6767">
      <c r="A6767" s="28">
        <v>6766.0</v>
      </c>
      <c r="B6767" s="28">
        <v>24.0</v>
      </c>
      <c r="C6767" s="28" t="str">
        <f>TRIM(PROPER('Base de datos cruda'!C6767))</f>
        <v>Male</v>
      </c>
      <c r="D6767" s="28">
        <v>6.32</v>
      </c>
      <c r="E6767" s="28">
        <v>7.97</v>
      </c>
      <c r="F6767" s="28">
        <v>6.14</v>
      </c>
      <c r="G6767" s="28">
        <v>72.16</v>
      </c>
      <c r="H6767" s="28" t="str">
        <f>TRIM(PROPER('Base de datos cruda'!H6767))</f>
        <v>Fps</v>
      </c>
      <c r="I6767" s="28">
        <v>3.52</v>
      </c>
      <c r="J6767" s="28">
        <v>8.94</v>
      </c>
      <c r="K6767" s="28">
        <v>225.86</v>
      </c>
      <c r="L6767" s="28">
        <f>IF('Base de datos cruda'!L6767&lt;0,,'Base de datos cruda'!L6767)</f>
        <v>13.12</v>
      </c>
      <c r="M6767" s="28" t="str">
        <f>IF(TRIM(PROPER('Base de datos cruda'!M6767))="High","Alto",IF(TRIM(PROPER('Base de datos cruda'!M6767))="Medium","Medio","Bajo"))</f>
        <v>Bajo</v>
      </c>
      <c r="N6767" s="29">
        <v>73.1614876858559</v>
      </c>
      <c r="O6767" s="32">
        <f t="shared" si="1"/>
        <v>73.16148769</v>
      </c>
      <c r="P6767" s="33">
        <f t="shared" si="2"/>
        <v>15.26</v>
      </c>
      <c r="Q6767" s="34">
        <f t="shared" si="3"/>
        <v>1.261075949</v>
      </c>
      <c r="R6767" s="35" t="str">
        <f t="shared" si="4"/>
        <v>Alto</v>
      </c>
      <c r="S6767" s="35" t="str">
        <f>IF(O6767="","",IF(O6767&gt;AVERAGE('Base de datos limpia'!$O$2:$O$8001),"Alto","Normal"))
</f>
        <v>Alto</v>
      </c>
      <c r="T6767" s="35" t="str">
        <f t="shared" si="5"/>
        <v>Gamer intensivo</v>
      </c>
      <c r="U6767" s="35"/>
    </row>
    <row r="6768">
      <c r="A6768" s="28">
        <v>6767.0</v>
      </c>
      <c r="B6768" s="28">
        <v>24.0</v>
      </c>
      <c r="C6768" s="28" t="str">
        <f>TRIM(PROPER('Base de datos cruda'!C6768))</f>
        <v>Female</v>
      </c>
      <c r="D6768" s="28">
        <v>7.7</v>
      </c>
      <c r="E6768" s="28">
        <v>4.2</v>
      </c>
      <c r="F6768" s="28">
        <v>6.41</v>
      </c>
      <c r="G6768" s="28">
        <v>68.82</v>
      </c>
      <c r="H6768" s="28" t="str">
        <f>TRIM(PROPER('Base de datos cruda'!H6768))</f>
        <v>Fps</v>
      </c>
      <c r="I6768" s="28">
        <v>3.54</v>
      </c>
      <c r="J6768" s="28">
        <v>10.83</v>
      </c>
      <c r="K6768" s="28">
        <v>224.61</v>
      </c>
      <c r="L6768" s="28">
        <f>IF('Base de datos cruda'!L6768&lt;0,,'Base de datos cruda'!L6768)</f>
        <v>14.02</v>
      </c>
      <c r="M6768" s="28" t="str">
        <f>IF(TRIM(PROPER('Base de datos cruda'!M6768))="High","Alto",IF(TRIM(PROPER('Base de datos cruda'!M6768))="Medium","Medio","Bajo"))</f>
        <v>Bajo</v>
      </c>
      <c r="N6768" s="29">
        <v>28.42</v>
      </c>
      <c r="O6768" s="32">
        <f t="shared" si="1"/>
        <v>28.42</v>
      </c>
      <c r="P6768" s="33">
        <f t="shared" si="2"/>
        <v>18.53</v>
      </c>
      <c r="Q6768" s="34">
        <f t="shared" si="3"/>
        <v>0.5454545455</v>
      </c>
      <c r="R6768" s="35" t="str">
        <f t="shared" si="4"/>
        <v>Bajo</v>
      </c>
      <c r="S6768" s="35" t="str">
        <f>IF(O6768="","",IF(O6768&gt;AVERAGE('Base de datos limpia'!$O$2:$O$8001),"Alto","Normal"))
</f>
        <v>Normal</v>
      </c>
      <c r="T6768" s="35" t="str">
        <f t="shared" si="5"/>
        <v>Gamer moderado</v>
      </c>
      <c r="U6768" s="35"/>
    </row>
    <row r="6769">
      <c r="A6769" s="28">
        <v>6768.0</v>
      </c>
      <c r="B6769" s="28">
        <v>18.0</v>
      </c>
      <c r="C6769" s="28" t="str">
        <f>TRIM(PROPER('Base de datos cruda'!C6769))</f>
        <v>Female</v>
      </c>
      <c r="D6769" s="28">
        <v>1.19</v>
      </c>
      <c r="E6769" s="28">
        <v>1.08</v>
      </c>
      <c r="F6769" s="28">
        <v>8.11</v>
      </c>
      <c r="G6769" s="28">
        <v>63.22</v>
      </c>
      <c r="H6769" s="28" t="str">
        <f>TRIM(PROPER('Base de datos cruda'!H6769))</f>
        <v>Rpg</v>
      </c>
      <c r="I6769" s="28">
        <v>2.55</v>
      </c>
      <c r="J6769" s="28">
        <v>5.49</v>
      </c>
      <c r="K6769" s="28">
        <v>302.77</v>
      </c>
      <c r="L6769" s="28">
        <f>IF('Base de datos cruda'!L6769&lt;0,,'Base de datos cruda'!L6769)</f>
        <v>3.65</v>
      </c>
      <c r="M6769" s="28" t="str">
        <f>IF(TRIM(PROPER('Base de datos cruda'!M6769))="High","Alto",IF(TRIM(PROPER('Base de datos cruda'!M6769))="Medium","Medio","Bajo"))</f>
        <v>Medio</v>
      </c>
      <c r="N6769" s="29">
        <v>65.2042294376023</v>
      </c>
      <c r="O6769" s="32">
        <f t="shared" si="1"/>
        <v>65.20422944</v>
      </c>
      <c r="P6769" s="33">
        <f t="shared" si="2"/>
        <v>6.68</v>
      </c>
      <c r="Q6769" s="34">
        <f t="shared" si="3"/>
        <v>0.9075630252</v>
      </c>
      <c r="R6769" s="35" t="str">
        <f t="shared" si="4"/>
        <v>Medio</v>
      </c>
      <c r="S6769" s="35" t="str">
        <f>IF(O6769="","",IF(O6769&gt;AVERAGE('Base de datos limpia'!$O$2:$O$8001),"Alto","Normal"))
</f>
        <v>Normal</v>
      </c>
      <c r="T6769" s="35" t="str">
        <f t="shared" si="5"/>
        <v>Gamer casual</v>
      </c>
      <c r="U6769" s="35"/>
    </row>
    <row r="6770">
      <c r="A6770" s="28">
        <v>6769.0</v>
      </c>
      <c r="B6770" s="28">
        <v>16.0</v>
      </c>
      <c r="C6770" s="28" t="str">
        <f>TRIM(PROPER('Base de datos cruda'!C6770))</f>
        <v>Female</v>
      </c>
      <c r="D6770" s="28">
        <v>4.26</v>
      </c>
      <c r="E6770" s="28">
        <v>7.61</v>
      </c>
      <c r="F6770" s="28">
        <v>6.07</v>
      </c>
      <c r="G6770" s="28">
        <v>61.05</v>
      </c>
      <c r="H6770" s="28" t="str">
        <f>TRIM(PROPER('Base de datos cruda'!H6770))</f>
        <v>Fps</v>
      </c>
      <c r="I6770" s="28">
        <v>4.62</v>
      </c>
      <c r="J6770" s="28">
        <v>9.29</v>
      </c>
      <c r="K6770" s="28">
        <v>266.18</v>
      </c>
      <c r="L6770" s="28">
        <f>IF('Base de datos cruda'!L6770&lt;0,,'Base de datos cruda'!L6770)</f>
        <v>10.5</v>
      </c>
      <c r="M6770" s="28" t="str">
        <f>IF(TRIM(PROPER('Base de datos cruda'!M6770))="High","Alto",IF(TRIM(PROPER('Base de datos cruda'!M6770))="Medium","Medio","Bajo"))</f>
        <v>Medio</v>
      </c>
      <c r="N6770" s="29">
        <v>69.54</v>
      </c>
      <c r="O6770" s="32">
        <f t="shared" si="1"/>
        <v>69.54</v>
      </c>
      <c r="P6770" s="33">
        <f t="shared" si="2"/>
        <v>13.55</v>
      </c>
      <c r="Q6770" s="34">
        <f t="shared" si="3"/>
        <v>1.786384977</v>
      </c>
      <c r="R6770" s="35" t="str">
        <f t="shared" si="4"/>
        <v>Medio</v>
      </c>
      <c r="S6770" s="35" t="str">
        <f>IF(O6770="","",IF(O6770&gt;AVERAGE('Base de datos limpia'!$O$2:$O$8001),"Alto","Normal"))
</f>
        <v>Alto</v>
      </c>
      <c r="T6770" s="35" t="str">
        <f t="shared" si="5"/>
        <v>Gamer intensivo</v>
      </c>
      <c r="U6770" s="35"/>
    </row>
    <row r="6771">
      <c r="A6771" s="28">
        <v>6770.0</v>
      </c>
      <c r="B6771" s="28">
        <v>16.0</v>
      </c>
      <c r="C6771" s="28" t="str">
        <f>TRIM(PROPER('Base de datos cruda'!C6771))</f>
        <v>Male</v>
      </c>
      <c r="D6771" s="28">
        <v>4.54</v>
      </c>
      <c r="E6771" s="28">
        <v>10.0</v>
      </c>
      <c r="F6771" s="28">
        <v>5.41</v>
      </c>
      <c r="G6771" s="28">
        <v>64.23</v>
      </c>
      <c r="H6771" s="28" t="str">
        <f>TRIM(PROPER('Base de datos cruda'!H6771))</f>
        <v>Fps</v>
      </c>
      <c r="I6771" s="28">
        <v>0.73</v>
      </c>
      <c r="J6771" s="28">
        <v>6.74</v>
      </c>
      <c r="K6771" s="28">
        <v>276.02</v>
      </c>
      <c r="L6771" s="28">
        <f>IF('Base de datos cruda'!L6771&lt;0,,'Base de datos cruda'!L6771)</f>
        <v>12.01</v>
      </c>
      <c r="M6771" s="28" t="str">
        <f>IF(TRIM(PROPER('Base de datos cruda'!M6771))="High","Alto",IF(TRIM(PROPER('Base de datos cruda'!M6771))="Medium","Medio","Bajo"))</f>
        <v>Alto</v>
      </c>
      <c r="N6771" s="29">
        <v>87.5658099368652</v>
      </c>
      <c r="O6771" s="32">
        <f t="shared" si="1"/>
        <v>87.56580994</v>
      </c>
      <c r="P6771" s="33">
        <f t="shared" si="2"/>
        <v>11.28</v>
      </c>
      <c r="Q6771" s="34">
        <f t="shared" si="3"/>
        <v>2.202643172</v>
      </c>
      <c r="R6771" s="35" t="str">
        <f t="shared" si="4"/>
        <v>Alto</v>
      </c>
      <c r="S6771" s="35" t="str">
        <f>IF(O6771="","",IF(O6771&gt;AVERAGE('Base de datos limpia'!$O$2:$O$8001),"Alto","Normal"))
</f>
        <v>Alto</v>
      </c>
      <c r="T6771" s="35" t="str">
        <f t="shared" si="5"/>
        <v>Gamer intensivo</v>
      </c>
      <c r="U6771" s="35"/>
    </row>
    <row r="6772">
      <c r="A6772" s="28">
        <v>6771.0</v>
      </c>
      <c r="B6772" s="28">
        <v>18.0</v>
      </c>
      <c r="C6772" s="28" t="str">
        <f>TRIM(PROPER('Base de datos cruda'!C6772))</f>
        <v>Female</v>
      </c>
      <c r="D6772" s="28">
        <v>7.38</v>
      </c>
      <c r="E6772" s="28">
        <v>4.65</v>
      </c>
      <c r="F6772" s="28">
        <v>6.31</v>
      </c>
      <c r="G6772" s="28">
        <v>89.68</v>
      </c>
      <c r="H6772" s="28" t="str">
        <f>TRIM(PROPER('Base de datos cruda'!H6772))</f>
        <v>Fps</v>
      </c>
      <c r="I6772" s="28">
        <v>2.39</v>
      </c>
      <c r="J6772" s="28">
        <v>10.85</v>
      </c>
      <c r="K6772" s="28">
        <v>245.2</v>
      </c>
      <c r="L6772" s="28">
        <f>IF('Base de datos cruda'!L6772&lt;0,,'Base de datos cruda'!L6772)</f>
        <v>15.78</v>
      </c>
      <c r="M6772" s="28" t="str">
        <f>IF(TRIM(PROPER('Base de datos cruda'!M6772))="High","Alto",IF(TRIM(PROPER('Base de datos cruda'!M6772))="Medium","Medio","Bajo"))</f>
        <v>Bajo</v>
      </c>
      <c r="N6772" s="29">
        <v>42.97</v>
      </c>
      <c r="O6772" s="32">
        <f t="shared" si="1"/>
        <v>42.97</v>
      </c>
      <c r="P6772" s="33">
        <f t="shared" si="2"/>
        <v>18.23</v>
      </c>
      <c r="Q6772" s="34">
        <f t="shared" si="3"/>
        <v>0.6300813008</v>
      </c>
      <c r="R6772" s="35" t="str">
        <f t="shared" si="4"/>
        <v>Bajo</v>
      </c>
      <c r="S6772" s="35" t="str">
        <f>IF(O6772="","",IF(O6772&gt;AVERAGE('Base de datos limpia'!$O$2:$O$8001),"Alto","Normal"))
</f>
        <v>Normal</v>
      </c>
      <c r="T6772" s="35" t="str">
        <f t="shared" si="5"/>
        <v>Gamer moderado</v>
      </c>
      <c r="U6772" s="35"/>
    </row>
    <row r="6773">
      <c r="A6773" s="28">
        <v>6772.0</v>
      </c>
      <c r="B6773" s="28">
        <v>20.0</v>
      </c>
      <c r="C6773" s="28" t="str">
        <f>TRIM(PROPER('Base de datos cruda'!C6773))</f>
        <v>Male</v>
      </c>
      <c r="D6773" s="28">
        <v>5.02</v>
      </c>
      <c r="E6773" s="28">
        <v>9.87</v>
      </c>
      <c r="F6773" s="28">
        <v>5.19</v>
      </c>
      <c r="G6773" s="28">
        <v>73.76</v>
      </c>
      <c r="H6773" s="28" t="str">
        <f>TRIM(PROPER('Base de datos cruda'!H6773))</f>
        <v>Casual</v>
      </c>
      <c r="I6773" s="28">
        <v>0.18</v>
      </c>
      <c r="J6773" s="28">
        <v>7.19</v>
      </c>
      <c r="K6773" s="28">
        <v>266.33</v>
      </c>
      <c r="L6773" s="28">
        <f>IF('Base de datos cruda'!L6773&lt;0,,'Base de datos cruda'!L6773)</f>
        <v>11.88</v>
      </c>
      <c r="M6773" s="28" t="str">
        <f>IF(TRIM(PROPER('Base de datos cruda'!M6773))="High","Alto",IF(TRIM(PROPER('Base de datos cruda'!M6773))="Medium","Medio","Bajo"))</f>
        <v>Alto</v>
      </c>
      <c r="N6773" s="29">
        <v>85.1947031208248</v>
      </c>
      <c r="O6773" s="32">
        <f t="shared" si="1"/>
        <v>85.19470312</v>
      </c>
      <c r="P6773" s="33">
        <f t="shared" si="2"/>
        <v>12.21</v>
      </c>
      <c r="Q6773" s="34">
        <f t="shared" si="3"/>
        <v>1.966135458</v>
      </c>
      <c r="R6773" s="35" t="str">
        <f t="shared" si="4"/>
        <v>Alto</v>
      </c>
      <c r="S6773" s="35" t="str">
        <f>IF(O6773="","",IF(O6773&gt;AVERAGE('Base de datos limpia'!$O$2:$O$8001),"Alto","Normal"))
</f>
        <v>Alto</v>
      </c>
      <c r="T6773" s="35" t="str">
        <f t="shared" si="5"/>
        <v>Gamer intensivo</v>
      </c>
      <c r="U6773" s="35"/>
    </row>
    <row r="6774">
      <c r="A6774" s="28">
        <v>6773.0</v>
      </c>
      <c r="B6774" s="28">
        <v>18.0</v>
      </c>
      <c r="C6774" s="28" t="str">
        <f>TRIM(PROPER('Base de datos cruda'!C6774))</f>
        <v>Male</v>
      </c>
      <c r="D6774" s="28">
        <v>1.16</v>
      </c>
      <c r="E6774" s="28">
        <v>2.28</v>
      </c>
      <c r="F6774" s="28">
        <v>4.46</v>
      </c>
      <c r="G6774" s="28">
        <v>61.1</v>
      </c>
      <c r="H6774" s="28" t="str">
        <f>TRIM(PROPER('Base de datos cruda'!H6774))</f>
        <v>Fps</v>
      </c>
      <c r="I6774" s="28">
        <v>0.26</v>
      </c>
      <c r="J6774" s="28">
        <v>6.92</v>
      </c>
      <c r="K6774" s="28">
        <v>311.95</v>
      </c>
      <c r="L6774" s="28">
        <f>IF('Base de datos cruda'!L6774&lt;0,,'Base de datos cruda'!L6774)</f>
        <v>7.33</v>
      </c>
      <c r="M6774" s="28" t="str">
        <f>IF(TRIM(PROPER('Base de datos cruda'!M6774))="High","Alto",IF(TRIM(PROPER('Base de datos cruda'!M6774))="Medium","Medio","Bajo"))</f>
        <v>Medio</v>
      </c>
      <c r="N6774" s="29">
        <v>54.73</v>
      </c>
      <c r="O6774" s="32">
        <f t="shared" si="1"/>
        <v>54.73</v>
      </c>
      <c r="P6774" s="33">
        <f t="shared" si="2"/>
        <v>8.08</v>
      </c>
      <c r="Q6774" s="34">
        <f t="shared" si="3"/>
        <v>1.965517241</v>
      </c>
      <c r="R6774" s="35" t="str">
        <f t="shared" si="4"/>
        <v>Medio</v>
      </c>
      <c r="S6774" s="35" t="str">
        <f>IF(O6774="","",IF(O6774&gt;AVERAGE('Base de datos limpia'!$O$2:$O$8001),"Alto","Normal"))
</f>
        <v>Normal</v>
      </c>
      <c r="T6774" s="35" t="str">
        <f t="shared" si="5"/>
        <v>Gamer casual</v>
      </c>
      <c r="U6774" s="35"/>
    </row>
    <row r="6775">
      <c r="A6775" s="28">
        <v>6774.0</v>
      </c>
      <c r="B6775" s="28">
        <v>24.0</v>
      </c>
      <c r="C6775" s="28" t="str">
        <f>TRIM(PROPER('Base de datos cruda'!C6775))</f>
        <v>Female</v>
      </c>
      <c r="D6775" s="28">
        <v>3.49</v>
      </c>
      <c r="E6775" s="28">
        <v>3.67</v>
      </c>
      <c r="F6775" s="28">
        <v>4.57</v>
      </c>
      <c r="G6775" s="28">
        <v>80.33</v>
      </c>
      <c r="H6775" s="28" t="str">
        <f>TRIM(PROPER('Base de datos cruda'!H6775))</f>
        <v>Casual</v>
      </c>
      <c r="I6775" s="28">
        <v>0.27</v>
      </c>
      <c r="J6775" s="28">
        <v>7.73</v>
      </c>
      <c r="K6775" s="28">
        <v>277.32</v>
      </c>
      <c r="L6775" s="28">
        <f>IF('Base de datos cruda'!L6775&lt;0,,'Base de datos cruda'!L6775)</f>
        <v>7.93</v>
      </c>
      <c r="M6775" s="28" t="str">
        <f>IF(TRIM(PROPER('Base de datos cruda'!M6775))="High","Alto",IF(TRIM(PROPER('Base de datos cruda'!M6775))="Medium","Medio","Bajo"))</f>
        <v>Medio</v>
      </c>
      <c r="N6775" s="29">
        <v>46.58</v>
      </c>
      <c r="O6775" s="32">
        <f t="shared" si="1"/>
        <v>46.58</v>
      </c>
      <c r="P6775" s="33">
        <f t="shared" si="2"/>
        <v>11.22</v>
      </c>
      <c r="Q6775" s="34">
        <f t="shared" si="3"/>
        <v>1.051575931</v>
      </c>
      <c r="R6775" s="35" t="str">
        <f t="shared" si="4"/>
        <v>Bajo</v>
      </c>
      <c r="S6775" s="35" t="str">
        <f>IF(O6775="","",IF(O6775&gt;AVERAGE('Base de datos limpia'!$O$2:$O$8001),"Alto","Normal"))
</f>
        <v>Normal</v>
      </c>
      <c r="T6775" s="35" t="str">
        <f t="shared" si="5"/>
        <v>Gamer moderado</v>
      </c>
      <c r="U6775" s="35"/>
    </row>
    <row r="6776">
      <c r="A6776" s="28">
        <v>6775.0</v>
      </c>
      <c r="B6776" s="28">
        <v>24.0</v>
      </c>
      <c r="C6776" s="28" t="str">
        <f>TRIM(PROPER('Base de datos cruda'!C6776))</f>
        <v>Female</v>
      </c>
      <c r="D6776" s="28">
        <v>5.24</v>
      </c>
      <c r="E6776" s="28">
        <v>2.54</v>
      </c>
      <c r="F6776" s="28">
        <v>5.6</v>
      </c>
      <c r="G6776" s="28">
        <v>81.44</v>
      </c>
      <c r="H6776" s="28" t="str">
        <f>TRIM(PROPER('Base de datos cruda'!H6776))</f>
        <v>Rpg</v>
      </c>
      <c r="I6776" s="28">
        <v>2.46</v>
      </c>
      <c r="J6776" s="28">
        <v>9.63</v>
      </c>
      <c r="K6776" s="28">
        <v>258.89</v>
      </c>
      <c r="L6776" s="28">
        <f>IF('Base de datos cruda'!L6776&lt;0,,'Base de datos cruda'!L6776)</f>
        <v>13.26</v>
      </c>
      <c r="M6776" s="28" t="str">
        <f>IF(TRIM(PROPER('Base de datos cruda'!M6776))="High","Alto",IF(TRIM(PROPER('Base de datos cruda'!M6776))="Medium","Medio","Bajo"))</f>
        <v>Bajo</v>
      </c>
      <c r="N6776" s="29">
        <v>49.0251768784938</v>
      </c>
      <c r="O6776" s="32">
        <f t="shared" si="1"/>
        <v>49.02517688</v>
      </c>
      <c r="P6776" s="33">
        <f t="shared" si="2"/>
        <v>14.87</v>
      </c>
      <c r="Q6776" s="34">
        <f t="shared" si="3"/>
        <v>0.4847328244</v>
      </c>
      <c r="R6776" s="35" t="str">
        <f t="shared" si="4"/>
        <v>Bajo</v>
      </c>
      <c r="S6776" s="35" t="str">
        <f>IF(O6776="","",IF(O6776&gt;AVERAGE('Base de datos limpia'!$O$2:$O$8001),"Alto","Normal"))
</f>
        <v>Normal</v>
      </c>
      <c r="T6776" s="35" t="str">
        <f t="shared" si="5"/>
        <v>Gamer casual</v>
      </c>
      <c r="U6776" s="35"/>
    </row>
    <row r="6777">
      <c r="A6777" s="28">
        <v>6776.0</v>
      </c>
      <c r="B6777" s="28">
        <v>18.0</v>
      </c>
      <c r="C6777" s="28" t="str">
        <f>TRIM(PROPER('Base de datos cruda'!C6777))</f>
        <v>Male</v>
      </c>
      <c r="D6777" s="28">
        <v>5.6</v>
      </c>
      <c r="E6777" s="28">
        <v>5.28</v>
      </c>
      <c r="F6777" s="28">
        <v>4.06</v>
      </c>
      <c r="G6777" s="28">
        <v>77.15</v>
      </c>
      <c r="H6777" s="28" t="str">
        <f>TRIM(PROPER('Base de datos cruda'!H6777))</f>
        <v>Fps</v>
      </c>
      <c r="I6777" s="28">
        <v>2.94</v>
      </c>
      <c r="J6777" s="28">
        <v>9.26</v>
      </c>
      <c r="K6777" s="28">
        <v>257.1</v>
      </c>
      <c r="L6777" s="28">
        <f>IF('Base de datos cruda'!L6777&lt;0,,'Base de datos cruda'!L6777)</f>
        <v>12.9</v>
      </c>
      <c r="M6777" s="28" t="str">
        <f>IF(TRIM(PROPER('Base de datos cruda'!M6777))="High","Alto",IF(TRIM(PROPER('Base de datos cruda'!M6777))="Medium","Medio","Bajo"))</f>
        <v>Bajo</v>
      </c>
      <c r="N6777" s="29">
        <v>55.62</v>
      </c>
      <c r="O6777" s="32">
        <f t="shared" si="1"/>
        <v>55.62</v>
      </c>
      <c r="P6777" s="33">
        <f t="shared" si="2"/>
        <v>14.86</v>
      </c>
      <c r="Q6777" s="34">
        <f t="shared" si="3"/>
        <v>0.9428571429</v>
      </c>
      <c r="R6777" s="35" t="str">
        <f t="shared" si="4"/>
        <v>Medio</v>
      </c>
      <c r="S6777" s="35" t="str">
        <f>IF(O6777="","",IF(O6777&gt;AVERAGE('Base de datos limpia'!$O$2:$O$8001),"Alto","Normal"))
</f>
        <v>Normal</v>
      </c>
      <c r="T6777" s="35" t="str">
        <f t="shared" si="5"/>
        <v>Gamer moderado</v>
      </c>
      <c r="U6777" s="35"/>
    </row>
    <row r="6778">
      <c r="A6778" s="28">
        <v>6777.0</v>
      </c>
      <c r="B6778" s="28">
        <v>18.0</v>
      </c>
      <c r="C6778" s="28" t="str">
        <f>TRIM(PROPER('Base de datos cruda'!C6778))</f>
        <v>Male</v>
      </c>
      <c r="D6778" s="28">
        <v>6.9</v>
      </c>
      <c r="E6778" s="28">
        <v>8.17</v>
      </c>
      <c r="F6778" s="28">
        <v>5.1</v>
      </c>
      <c r="G6778" s="28">
        <v>64.43</v>
      </c>
      <c r="H6778" s="28" t="str">
        <f>TRIM(PROPER('Base de datos cruda'!H6778))</f>
        <v>Rpg</v>
      </c>
      <c r="I6778" s="28">
        <v>0.02</v>
      </c>
      <c r="J6778" s="28">
        <v>9.31</v>
      </c>
      <c r="K6778" s="28">
        <v>238.6</v>
      </c>
      <c r="L6778" s="28">
        <f>IF('Base de datos cruda'!L6778&lt;0,,'Base de datos cruda'!L6778)</f>
        <v>15.46</v>
      </c>
      <c r="M6778" s="28" t="str">
        <f>IF(TRIM(PROPER('Base de datos cruda'!M6778))="High","Alto",IF(TRIM(PROPER('Base de datos cruda'!M6778))="Medium","Medio","Bajo"))</f>
        <v>Alto</v>
      </c>
      <c r="N6778" s="29">
        <v>63.1878526312361</v>
      </c>
      <c r="O6778" s="32">
        <f t="shared" si="1"/>
        <v>63.18785263</v>
      </c>
      <c r="P6778" s="33">
        <f t="shared" si="2"/>
        <v>16.21</v>
      </c>
      <c r="Q6778" s="34">
        <f t="shared" si="3"/>
        <v>1.184057971</v>
      </c>
      <c r="R6778" s="35" t="str">
        <f t="shared" si="4"/>
        <v>Medio</v>
      </c>
      <c r="S6778" s="35" t="str">
        <f>IF(O6778="","",IF(O6778&gt;AVERAGE('Base de datos limpia'!$O$2:$O$8001),"Alto","Normal"))
</f>
        <v>Normal</v>
      </c>
      <c r="T6778" s="35" t="str">
        <f t="shared" si="5"/>
        <v>Gamer intensivo</v>
      </c>
      <c r="U6778" s="35"/>
    </row>
    <row r="6779">
      <c r="A6779" s="28">
        <v>6778.0</v>
      </c>
      <c r="B6779" s="28">
        <v>20.0</v>
      </c>
      <c r="C6779" s="28" t="str">
        <f>TRIM(PROPER('Base de datos cruda'!C6779))</f>
        <v>Female</v>
      </c>
      <c r="D6779" s="28">
        <v>1.44</v>
      </c>
      <c r="E6779" s="28">
        <v>4.07</v>
      </c>
      <c r="F6779" s="28">
        <v>7.94</v>
      </c>
      <c r="G6779" s="28">
        <v>90.2</v>
      </c>
      <c r="H6779" s="28" t="str">
        <f>TRIM(PROPER('Base de datos cruda'!H6779))</f>
        <v>Rpg</v>
      </c>
      <c r="I6779" s="28">
        <v>3.16</v>
      </c>
      <c r="J6779" s="28">
        <v>3.44</v>
      </c>
      <c r="K6779" s="28">
        <v>308.65</v>
      </c>
      <c r="L6779" s="28">
        <f>IF('Base de datos cruda'!L6779&lt;0,,'Base de datos cruda'!L6779)</f>
        <v>4.08</v>
      </c>
      <c r="M6779" s="28" t="str">
        <f>IF(TRIM(PROPER('Base de datos cruda'!M6779))="High","Alto",IF(TRIM(PROPER('Base de datos cruda'!M6779))="Medium","Medio","Bajo"))</f>
        <v>Medio</v>
      </c>
      <c r="N6779" s="29">
        <v>78.12</v>
      </c>
      <c r="O6779" s="32">
        <f t="shared" si="1"/>
        <v>78.12</v>
      </c>
      <c r="P6779" s="33">
        <f t="shared" si="2"/>
        <v>4.88</v>
      </c>
      <c r="Q6779" s="34">
        <f t="shared" si="3"/>
        <v>2.826388889</v>
      </c>
      <c r="R6779" s="35" t="str">
        <f t="shared" si="4"/>
        <v>Alto</v>
      </c>
      <c r="S6779" s="35" t="str">
        <f>IF(O6779="","",IF(O6779&gt;AVERAGE('Base de datos limpia'!$O$2:$O$8001),"Alto","Normal"))
</f>
        <v>Alto</v>
      </c>
      <c r="T6779" s="35" t="str">
        <f t="shared" si="5"/>
        <v>Gamer moderado</v>
      </c>
      <c r="U6779" s="35"/>
    </row>
    <row r="6780">
      <c r="A6780" s="28">
        <v>6779.0</v>
      </c>
      <c r="B6780" s="28">
        <v>17.0</v>
      </c>
      <c r="C6780" s="28" t="str">
        <f>TRIM(PROPER('Base de datos cruda'!C6780))</f>
        <v>Female</v>
      </c>
      <c r="D6780" s="28">
        <v>7.61</v>
      </c>
      <c r="E6780" s="28">
        <v>9.16</v>
      </c>
      <c r="F6780" s="28">
        <v>5.17</v>
      </c>
      <c r="G6780" s="28">
        <v>87.56</v>
      </c>
      <c r="H6780" s="28" t="str">
        <f>TRIM(PROPER('Base de datos cruda'!H6780))</f>
        <v>Casual</v>
      </c>
      <c r="I6780" s="28">
        <v>2.45</v>
      </c>
      <c r="J6780" s="28">
        <v>11.89</v>
      </c>
      <c r="K6780" s="28">
        <v>229.14</v>
      </c>
      <c r="L6780" s="28">
        <f>IF('Base de datos cruda'!L6780&lt;0,,'Base de datos cruda'!L6780)</f>
        <v>17.65</v>
      </c>
      <c r="M6780" s="28" t="str">
        <f>IF(TRIM(PROPER('Base de datos cruda'!M6780))="High","Alto",IF(TRIM(PROPER('Base de datos cruda'!M6780))="Medium","Medio","Bajo"))</f>
        <v>Alto</v>
      </c>
      <c r="N6780" s="29">
        <v>71.5311382758198</v>
      </c>
      <c r="O6780" s="32">
        <f t="shared" si="1"/>
        <v>71.53113828</v>
      </c>
      <c r="P6780" s="33">
        <f t="shared" si="2"/>
        <v>19.5</v>
      </c>
      <c r="Q6780" s="34">
        <f t="shared" si="3"/>
        <v>1.203679369</v>
      </c>
      <c r="R6780" s="35" t="str">
        <f t="shared" si="4"/>
        <v>Alto</v>
      </c>
      <c r="S6780" s="35" t="str">
        <f>IF(O6780="","",IF(O6780&gt;AVERAGE('Base de datos limpia'!$O$2:$O$8001),"Alto","Normal"))
</f>
        <v>Alto</v>
      </c>
      <c r="T6780" s="35" t="str">
        <f t="shared" si="5"/>
        <v>Gamer intensivo</v>
      </c>
      <c r="U6780" s="35"/>
    </row>
    <row r="6781">
      <c r="A6781" s="28">
        <v>6780.0</v>
      </c>
      <c r="B6781" s="28">
        <v>21.0</v>
      </c>
      <c r="C6781" s="28" t="str">
        <f>TRIM(PROPER('Base de datos cruda'!C6781))</f>
        <v>Female</v>
      </c>
      <c r="D6781" s="28">
        <v>0.47</v>
      </c>
      <c r="E6781" s="28">
        <v>5.9</v>
      </c>
      <c r="F6781" s="28">
        <v>4.55</v>
      </c>
      <c r="G6781" s="28">
        <v>75.79</v>
      </c>
      <c r="H6781" s="28" t="str">
        <f>TRIM(PROPER('Base de datos cruda'!H6781))</f>
        <v>Casual</v>
      </c>
      <c r="I6781" s="28">
        <v>1.12</v>
      </c>
      <c r="J6781" s="28">
        <v>6.08</v>
      </c>
      <c r="K6781" s="28">
        <v>309.41</v>
      </c>
      <c r="L6781" s="28">
        <f>IF('Base de datos cruda'!L6781&lt;0,,'Base de datos cruda'!L6781)</f>
        <v>3.17</v>
      </c>
      <c r="M6781" s="28" t="str">
        <f>IF(TRIM(PROPER('Base de datos cruda'!M6781))="High","Alto",IF(TRIM(PROPER('Base de datos cruda'!M6781))="Medium","Medio","Bajo"))</f>
        <v>Medio</v>
      </c>
      <c r="N6781" s="29">
        <v>77.12</v>
      </c>
      <c r="O6781" s="32">
        <f t="shared" si="1"/>
        <v>77.12</v>
      </c>
      <c r="P6781" s="33">
        <f t="shared" si="2"/>
        <v>6.55</v>
      </c>
      <c r="Q6781" s="34">
        <f t="shared" si="3"/>
        <v>12.55319149</v>
      </c>
      <c r="R6781" s="35" t="str">
        <f t="shared" si="4"/>
        <v>Alto</v>
      </c>
      <c r="S6781" s="35" t="str">
        <f>IF(O6781="","",IF(O6781&gt;AVERAGE('Base de datos limpia'!$O$2:$O$8001),"Alto","Normal"))
</f>
        <v>Alto</v>
      </c>
      <c r="T6781" s="35" t="str">
        <f t="shared" si="5"/>
        <v>Gamer moderado</v>
      </c>
      <c r="U6781" s="35"/>
    </row>
    <row r="6782">
      <c r="A6782" s="28">
        <v>6781.0</v>
      </c>
      <c r="B6782" s="28">
        <v>22.0</v>
      </c>
      <c r="C6782" s="28" t="str">
        <f>TRIM(PROPER('Base de datos cruda'!C6782))</f>
        <v>Male</v>
      </c>
      <c r="D6782" s="28">
        <v>7.87</v>
      </c>
      <c r="E6782" s="28">
        <v>5.19</v>
      </c>
      <c r="F6782" s="28">
        <v>8.75</v>
      </c>
      <c r="G6782" s="28">
        <v>75.23</v>
      </c>
      <c r="H6782" s="28" t="str">
        <f>TRIM(PROPER('Base de datos cruda'!H6782))</f>
        <v>Fps</v>
      </c>
      <c r="I6782" s="28">
        <v>0.08</v>
      </c>
      <c r="J6782" s="28">
        <v>9.93</v>
      </c>
      <c r="K6782" s="28">
        <v>228.17</v>
      </c>
      <c r="L6782" s="28">
        <f>IF('Base de datos cruda'!L6782&lt;0,,'Base de datos cruda'!L6782)</f>
        <v>16.82</v>
      </c>
      <c r="M6782" s="28" t="str">
        <f>IF(TRIM(PROPER('Base de datos cruda'!M6782))="High","Alto",IF(TRIM(PROPER('Base de datos cruda'!M6782))="Medium","Medio","Bajo"))</f>
        <v>Bajo</v>
      </c>
      <c r="N6782" s="29">
        <v>46.84</v>
      </c>
      <c r="O6782" s="32">
        <f t="shared" si="1"/>
        <v>46.84</v>
      </c>
      <c r="P6782" s="33">
        <f t="shared" si="2"/>
        <v>17.8</v>
      </c>
      <c r="Q6782" s="34">
        <f t="shared" si="3"/>
        <v>0.6594663278</v>
      </c>
      <c r="R6782" s="35" t="str">
        <f t="shared" si="4"/>
        <v>Bajo</v>
      </c>
      <c r="S6782" s="35" t="str">
        <f>IF(O6782="","",IF(O6782&gt;AVERAGE('Base de datos limpia'!$O$2:$O$8001),"Alto","Normal"))
</f>
        <v>Normal</v>
      </c>
      <c r="T6782" s="35" t="str">
        <f t="shared" si="5"/>
        <v>Gamer moderado</v>
      </c>
      <c r="U6782" s="35"/>
    </row>
    <row r="6783">
      <c r="A6783" s="28">
        <v>6782.0</v>
      </c>
      <c r="B6783" s="28">
        <v>24.0</v>
      </c>
      <c r="C6783" s="28" t="str">
        <f>TRIM(PROPER('Base de datos cruda'!C6783))</f>
        <v>Female</v>
      </c>
      <c r="D6783" s="28">
        <v>6.86</v>
      </c>
      <c r="E6783" s="28">
        <v>8.08</v>
      </c>
      <c r="F6783" s="28">
        <v>7.11</v>
      </c>
      <c r="G6783" s="28">
        <v>66.24</v>
      </c>
      <c r="H6783" s="28" t="str">
        <f>TRIM(PROPER('Base de datos cruda'!H6783))</f>
        <v>Casual</v>
      </c>
      <c r="I6783" s="28">
        <v>0.78</v>
      </c>
      <c r="J6783" s="28">
        <v>10.72</v>
      </c>
      <c r="K6783" s="28">
        <v>235.32</v>
      </c>
      <c r="L6783" s="28">
        <f>IF('Base de datos cruda'!L6783&lt;0,,'Base de datos cruda'!L6783)</f>
        <v>15.1</v>
      </c>
      <c r="M6783" s="28" t="str">
        <f>IF(TRIM(PROPER('Base de datos cruda'!M6783))="High","Alto",IF(TRIM(PROPER('Base de datos cruda'!M6783))="Medium","Medio","Bajo"))</f>
        <v>Bajo</v>
      </c>
      <c r="N6783" s="29">
        <v>76.4345615524647</v>
      </c>
      <c r="O6783" s="32">
        <f t="shared" si="1"/>
        <v>76.43456155</v>
      </c>
      <c r="P6783" s="33">
        <f t="shared" si="2"/>
        <v>17.58</v>
      </c>
      <c r="Q6783" s="34">
        <f t="shared" si="3"/>
        <v>1.177842566</v>
      </c>
      <c r="R6783" s="35" t="str">
        <f t="shared" si="4"/>
        <v>Alto</v>
      </c>
      <c r="S6783" s="35" t="str">
        <f>IF(O6783="","",IF(O6783&gt;AVERAGE('Base de datos limpia'!$O$2:$O$8001),"Alto","Normal"))
</f>
        <v>Alto</v>
      </c>
      <c r="T6783" s="35" t="str">
        <f t="shared" si="5"/>
        <v>Gamer intensivo</v>
      </c>
      <c r="U6783" s="35"/>
    </row>
    <row r="6784">
      <c r="A6784" s="28">
        <v>6783.0</v>
      </c>
      <c r="B6784" s="28">
        <v>21.0</v>
      </c>
      <c r="C6784" s="28" t="str">
        <f>TRIM(PROPER('Base de datos cruda'!C6784))</f>
        <v>Female</v>
      </c>
      <c r="D6784" s="28">
        <v>5.28</v>
      </c>
      <c r="E6784" s="28">
        <v>1.91</v>
      </c>
      <c r="F6784" s="28">
        <v>4.3</v>
      </c>
      <c r="G6784" s="28">
        <v>90.14</v>
      </c>
      <c r="H6784" s="28" t="str">
        <f>TRIM(PROPER('Base de datos cruda'!H6784))</f>
        <v>Fps</v>
      </c>
      <c r="I6784" s="28">
        <v>3.0</v>
      </c>
      <c r="J6784" s="28">
        <v>8.93</v>
      </c>
      <c r="K6784" s="28">
        <v>271.16</v>
      </c>
      <c r="L6784" s="28">
        <f>IF('Base de datos cruda'!L6784&lt;0,,'Base de datos cruda'!L6784)</f>
        <v>17.05</v>
      </c>
      <c r="M6784" s="28" t="str">
        <f>IF(TRIM(PROPER('Base de datos cruda'!M6784))="High","Alto",IF(TRIM(PROPER('Base de datos cruda'!M6784))="Medium","Medio","Bajo"))</f>
        <v>Bajo</v>
      </c>
      <c r="N6784" s="29">
        <v>27.88</v>
      </c>
      <c r="O6784" s="32">
        <f t="shared" si="1"/>
        <v>27.88</v>
      </c>
      <c r="P6784" s="33">
        <f t="shared" si="2"/>
        <v>14.21</v>
      </c>
      <c r="Q6784" s="34">
        <f t="shared" si="3"/>
        <v>0.3617424242</v>
      </c>
      <c r="R6784" s="35" t="str">
        <f t="shared" si="4"/>
        <v>Bajo</v>
      </c>
      <c r="S6784" s="35" t="str">
        <f>IF(O6784="","",IF(O6784&gt;AVERAGE('Base de datos limpia'!$O$2:$O$8001),"Alto","Normal"))
</f>
        <v>Normal</v>
      </c>
      <c r="T6784" s="35" t="str">
        <f t="shared" si="5"/>
        <v>Gamer casual</v>
      </c>
      <c r="U6784" s="35"/>
    </row>
    <row r="6785">
      <c r="A6785" s="28">
        <v>6784.0</v>
      </c>
      <c r="B6785" s="28">
        <v>18.0</v>
      </c>
      <c r="C6785" s="28" t="str">
        <f>TRIM(PROPER('Base de datos cruda'!C6785))</f>
        <v>Female</v>
      </c>
      <c r="D6785" s="28">
        <v>5.88</v>
      </c>
      <c r="E6785" s="28">
        <v>7.96</v>
      </c>
      <c r="F6785" s="28">
        <v>4.31</v>
      </c>
      <c r="G6785" s="28">
        <v>83.98</v>
      </c>
      <c r="H6785" s="28" t="str">
        <f>TRIM(PROPER('Base de datos cruda'!H6785))</f>
        <v>Fps</v>
      </c>
      <c r="I6785" s="28">
        <v>3.29</v>
      </c>
      <c r="J6785" s="28">
        <v>10.09</v>
      </c>
      <c r="K6785" s="28">
        <v>245.17</v>
      </c>
      <c r="L6785" s="28">
        <f>IF('Base de datos cruda'!L6785&lt;0,,'Base de datos cruda'!L6785)</f>
        <v>15.08</v>
      </c>
      <c r="M6785" s="28" t="str">
        <f>IF(TRIM(PROPER('Base de datos cruda'!M6785))="High","Alto",IF(TRIM(PROPER('Base de datos cruda'!M6785))="Medium","Medio","Bajo"))</f>
        <v>Alto</v>
      </c>
      <c r="N6785" s="29">
        <v>70.501144154367</v>
      </c>
      <c r="O6785" s="32">
        <f t="shared" si="1"/>
        <v>70.50114415</v>
      </c>
      <c r="P6785" s="33">
        <f t="shared" si="2"/>
        <v>15.97</v>
      </c>
      <c r="Q6785" s="34">
        <f t="shared" si="3"/>
        <v>1.353741497</v>
      </c>
      <c r="R6785" s="35" t="str">
        <f t="shared" si="4"/>
        <v>Alto</v>
      </c>
      <c r="S6785" s="35" t="str">
        <f>IF(O6785="","",IF(O6785&gt;AVERAGE('Base de datos limpia'!$O$2:$O$8001),"Alto","Normal"))
</f>
        <v>Alto</v>
      </c>
      <c r="T6785" s="35" t="str">
        <f t="shared" si="5"/>
        <v>Gamer intensivo</v>
      </c>
      <c r="U6785" s="35"/>
    </row>
    <row r="6786">
      <c r="A6786" s="28">
        <v>6785.0</v>
      </c>
      <c r="B6786" s="28">
        <v>20.0</v>
      </c>
      <c r="C6786" s="28" t="str">
        <f>TRIM(PROPER('Base de datos cruda'!C6786))</f>
        <v>Female</v>
      </c>
      <c r="D6786" s="28">
        <v>0.58</v>
      </c>
      <c r="E6786" s="28">
        <v>3.19</v>
      </c>
      <c r="F6786" s="28">
        <v>7.06</v>
      </c>
      <c r="G6786" s="28">
        <v>63.43</v>
      </c>
      <c r="H6786" s="28" t="str">
        <f>TRIM(PROPER('Base de datos cruda'!H6786))</f>
        <v>Fps</v>
      </c>
      <c r="I6786" s="28">
        <v>3.24</v>
      </c>
      <c r="J6786" s="28">
        <v>4.52</v>
      </c>
      <c r="K6786" s="28">
        <v>341.64</v>
      </c>
      <c r="L6786" s="28">
        <f>IF('Base de datos cruda'!L6786&lt;0,,'Base de datos cruda'!L6786)</f>
        <v>3.13</v>
      </c>
      <c r="M6786" s="28" t="str">
        <f>IF(TRIM(PROPER('Base de datos cruda'!M6786))="High","Alto",IF(TRIM(PROPER('Base de datos cruda'!M6786))="Medium","Medio","Bajo"))</f>
        <v>Medio</v>
      </c>
      <c r="N6786" s="29">
        <v>68.25</v>
      </c>
      <c r="O6786" s="32">
        <f t="shared" si="1"/>
        <v>68.25</v>
      </c>
      <c r="P6786" s="33">
        <f t="shared" si="2"/>
        <v>5.1</v>
      </c>
      <c r="Q6786" s="34">
        <f t="shared" si="3"/>
        <v>5.5</v>
      </c>
      <c r="R6786" s="35" t="str">
        <f t="shared" si="4"/>
        <v>Medio</v>
      </c>
      <c r="S6786" s="35" t="str">
        <f>IF(O6786="","",IF(O6786&gt;AVERAGE('Base de datos limpia'!$O$2:$O$8001),"Alto","Normal"))
</f>
        <v>Alto</v>
      </c>
      <c r="T6786" s="35" t="str">
        <f t="shared" si="5"/>
        <v>Gamer moderado</v>
      </c>
      <c r="U6786" s="35"/>
    </row>
    <row r="6787">
      <c r="A6787" s="28">
        <v>6786.0</v>
      </c>
      <c r="B6787" s="28">
        <v>19.0</v>
      </c>
      <c r="C6787" s="28" t="str">
        <f>TRIM(PROPER('Base de datos cruda'!C6787))</f>
        <v>Male</v>
      </c>
      <c r="D6787" s="28">
        <v>0.33</v>
      </c>
      <c r="E6787" s="28">
        <v>3.53</v>
      </c>
      <c r="F6787" s="28">
        <v>6.7</v>
      </c>
      <c r="G6787" s="28">
        <v>75.12</v>
      </c>
      <c r="H6787" s="28" t="str">
        <f>TRIM(PROPER('Base de datos cruda'!H6787))</f>
        <v>Rpg</v>
      </c>
      <c r="I6787" s="28">
        <v>0.77</v>
      </c>
      <c r="J6787" s="28">
        <v>2.69</v>
      </c>
      <c r="K6787" s="28">
        <v>332.44</v>
      </c>
      <c r="L6787" s="28">
        <f>IF('Base de datos cruda'!L6787&lt;0,,'Base de datos cruda'!L6787)</f>
        <v>1.16</v>
      </c>
      <c r="M6787" s="28" t="str">
        <f>IF(TRIM(PROPER('Base de datos cruda'!M6787))="High","Alto",IF(TRIM(PROPER('Base de datos cruda'!M6787))="Medium","Medio","Bajo"))</f>
        <v>Medio</v>
      </c>
      <c r="N6787" s="29">
        <v>75.33</v>
      </c>
      <c r="O6787" s="32">
        <f t="shared" si="1"/>
        <v>75.33</v>
      </c>
      <c r="P6787" s="33">
        <f t="shared" si="2"/>
        <v>3.02</v>
      </c>
      <c r="Q6787" s="34">
        <f t="shared" si="3"/>
        <v>10.6969697</v>
      </c>
      <c r="R6787" s="35" t="str">
        <f t="shared" si="4"/>
        <v>Alto</v>
      </c>
      <c r="S6787" s="35" t="str">
        <f>IF(O6787="","",IF(O6787&gt;AVERAGE('Base de datos limpia'!$O$2:$O$8001),"Alto","Normal"))
</f>
        <v>Alto</v>
      </c>
      <c r="T6787" s="35" t="str">
        <f t="shared" si="5"/>
        <v>Gamer moderado</v>
      </c>
      <c r="U6787" s="35"/>
    </row>
    <row r="6788">
      <c r="A6788" s="28">
        <v>6787.0</v>
      </c>
      <c r="B6788" s="28">
        <v>20.0</v>
      </c>
      <c r="C6788" s="28" t="str">
        <f>TRIM(PROPER('Base de datos cruda'!C6788))</f>
        <v>Other</v>
      </c>
      <c r="D6788" s="28">
        <v>0.81</v>
      </c>
      <c r="E6788" s="28">
        <v>6.4</v>
      </c>
      <c r="F6788" s="28">
        <v>4.34</v>
      </c>
      <c r="G6788" s="28">
        <v>96.14</v>
      </c>
      <c r="H6788" s="28" t="str">
        <f>TRIM(PROPER('Base de datos cruda'!H6788))</f>
        <v>Fps</v>
      </c>
      <c r="I6788" s="28">
        <v>4.56</v>
      </c>
      <c r="J6788" s="28">
        <v>5.27</v>
      </c>
      <c r="K6788" s="28">
        <v>298.95</v>
      </c>
      <c r="L6788" s="28">
        <f>IF('Base de datos cruda'!L6788&lt;0,,'Base de datos cruda'!L6788)</f>
        <v>5.81</v>
      </c>
      <c r="M6788" s="28" t="str">
        <f>IF(TRIM(PROPER('Base de datos cruda'!M6788))="High","Alto",IF(TRIM(PROPER('Base de datos cruda'!M6788))="Medium","Medio","Bajo"))</f>
        <v>Medio</v>
      </c>
      <c r="N6788" s="29">
        <v>84.33</v>
      </c>
      <c r="O6788" s="32">
        <f t="shared" si="1"/>
        <v>84.33</v>
      </c>
      <c r="P6788" s="33">
        <f t="shared" si="2"/>
        <v>6.08</v>
      </c>
      <c r="Q6788" s="34">
        <f t="shared" si="3"/>
        <v>7.901234568</v>
      </c>
      <c r="R6788" s="35" t="str">
        <f t="shared" si="4"/>
        <v>Alto</v>
      </c>
      <c r="S6788" s="35" t="str">
        <f>IF(O6788="","",IF(O6788&gt;AVERAGE('Base de datos limpia'!$O$2:$O$8001),"Alto","Normal"))
</f>
        <v>Alto</v>
      </c>
      <c r="T6788" s="35" t="str">
        <f t="shared" si="5"/>
        <v>Gamer intensivo</v>
      </c>
      <c r="U6788" s="35"/>
    </row>
    <row r="6789">
      <c r="A6789" s="28">
        <v>6788.0</v>
      </c>
      <c r="B6789" s="28">
        <v>23.0</v>
      </c>
      <c r="C6789" s="28" t="str">
        <f>TRIM(PROPER('Base de datos cruda'!C6789))</f>
        <v>Male</v>
      </c>
      <c r="D6789" s="28">
        <v>0.7</v>
      </c>
      <c r="E6789" s="28">
        <v>9.12</v>
      </c>
      <c r="F6789" s="28">
        <v>5.12</v>
      </c>
      <c r="G6789" s="28">
        <v>78.09</v>
      </c>
      <c r="H6789" s="28" t="str">
        <f>TRIM(PROPER('Base de datos cruda'!H6789))</f>
        <v>Rpg</v>
      </c>
      <c r="I6789" s="28">
        <v>2.05</v>
      </c>
      <c r="J6789" s="28">
        <v>3.06</v>
      </c>
      <c r="K6789" s="28">
        <v>324.12</v>
      </c>
      <c r="L6789" s="28">
        <f>IF('Base de datos cruda'!L6789&lt;0,,'Base de datos cruda'!L6789)</f>
        <v>0.95</v>
      </c>
      <c r="M6789" s="28" t="str">
        <f>IF(TRIM(PROPER('Base de datos cruda'!M6789))="High","Alto",IF(TRIM(PROPER('Base de datos cruda'!M6789))="Medium","Medio","Bajo"))</f>
        <v>Alto</v>
      </c>
      <c r="N6789" s="29">
        <v>97.1</v>
      </c>
      <c r="O6789" s="32">
        <f t="shared" si="1"/>
        <v>97.1</v>
      </c>
      <c r="P6789" s="33">
        <f t="shared" si="2"/>
        <v>3.76</v>
      </c>
      <c r="Q6789" s="34">
        <f t="shared" si="3"/>
        <v>13.02857143</v>
      </c>
      <c r="R6789" s="35" t="str">
        <f t="shared" si="4"/>
        <v>Alto</v>
      </c>
      <c r="S6789" s="35" t="str">
        <f>IF(O6789="","",IF(O6789&gt;AVERAGE('Base de datos limpia'!$O$2:$O$8001),"Alto","Normal"))
</f>
        <v>Alto</v>
      </c>
      <c r="T6789" s="35" t="str">
        <f t="shared" si="5"/>
        <v>Gamer intensivo</v>
      </c>
      <c r="U6789" s="35"/>
    </row>
    <row r="6790">
      <c r="A6790" s="28">
        <v>6789.0</v>
      </c>
      <c r="B6790" s="28">
        <v>23.0</v>
      </c>
      <c r="C6790" s="28" t="str">
        <f>TRIM(PROPER('Base de datos cruda'!C6790))</f>
        <v>Male</v>
      </c>
      <c r="D6790" s="28">
        <v>4.38</v>
      </c>
      <c r="E6790" s="28">
        <v>6.21</v>
      </c>
      <c r="F6790" s="28">
        <v>8.65</v>
      </c>
      <c r="G6790" s="28">
        <v>73.0</v>
      </c>
      <c r="H6790" s="28" t="str">
        <f>TRIM(PROPER('Base de datos cruda'!H6790))</f>
        <v>Casual</v>
      </c>
      <c r="I6790" s="28">
        <v>3.84</v>
      </c>
      <c r="J6790" s="28">
        <v>8.64</v>
      </c>
      <c r="K6790" s="28">
        <v>266.19</v>
      </c>
      <c r="L6790" s="28">
        <f>IF('Base de datos cruda'!L6790&lt;0,,'Base de datos cruda'!L6790)</f>
        <v>8.32</v>
      </c>
      <c r="M6790" s="28" t="str">
        <f>IF(TRIM(PROPER('Base de datos cruda'!M6790))="High","Alto",IF(TRIM(PROPER('Base de datos cruda'!M6790))="Medium","Medio","Bajo"))</f>
        <v>Medio</v>
      </c>
      <c r="N6790" s="29">
        <v>77.04</v>
      </c>
      <c r="O6790" s="32">
        <f t="shared" si="1"/>
        <v>77.04</v>
      </c>
      <c r="P6790" s="33">
        <f t="shared" si="2"/>
        <v>13.02</v>
      </c>
      <c r="Q6790" s="34">
        <f t="shared" si="3"/>
        <v>1.417808219</v>
      </c>
      <c r="R6790" s="35" t="str">
        <f t="shared" si="4"/>
        <v>Alto</v>
      </c>
      <c r="S6790" s="35" t="str">
        <f>IF(O6790="","",IF(O6790&gt;AVERAGE('Base de datos limpia'!$O$2:$O$8001),"Alto","Normal"))
</f>
        <v>Alto</v>
      </c>
      <c r="T6790" s="35" t="str">
        <f t="shared" si="5"/>
        <v>Gamer intensivo</v>
      </c>
      <c r="U6790" s="35"/>
    </row>
    <row r="6791">
      <c r="A6791" s="28">
        <v>6790.0</v>
      </c>
      <c r="B6791" s="28">
        <v>21.0</v>
      </c>
      <c r="C6791" s="28" t="str">
        <f>TRIM(PROPER('Base de datos cruda'!C6791))</f>
        <v>Female</v>
      </c>
      <c r="D6791" s="28">
        <v>1.72</v>
      </c>
      <c r="E6791" s="28">
        <v>6.84</v>
      </c>
      <c r="F6791" s="28">
        <v>6.86</v>
      </c>
      <c r="G6791" s="28">
        <v>85.75</v>
      </c>
      <c r="H6791" s="28" t="str">
        <f>TRIM(PROPER('Base de datos cruda'!H6791))</f>
        <v>Casual</v>
      </c>
      <c r="I6791" s="28">
        <v>0.83</v>
      </c>
      <c r="J6791" s="28">
        <v>4.22</v>
      </c>
      <c r="K6791" s="28">
        <v>305.02</v>
      </c>
      <c r="L6791" s="28">
        <f>IF('Base de datos cruda'!L6791&lt;0,,'Base de datos cruda'!L6791)</f>
        <v>1.97</v>
      </c>
      <c r="M6791" s="28" t="str">
        <f>IF(TRIM(PROPER('Base de datos cruda'!M6791))="High","Alto",IF(TRIM(PROPER('Base de datos cruda'!M6791))="Medium","Medio","Bajo"))</f>
        <v>Medio</v>
      </c>
      <c r="N6791" s="29">
        <v>98.36</v>
      </c>
      <c r="O6791" s="32">
        <f t="shared" si="1"/>
        <v>98.36</v>
      </c>
      <c r="P6791" s="33">
        <f t="shared" si="2"/>
        <v>5.94</v>
      </c>
      <c r="Q6791" s="34">
        <f t="shared" si="3"/>
        <v>3.976744186</v>
      </c>
      <c r="R6791" s="35" t="str">
        <f t="shared" si="4"/>
        <v>Alto</v>
      </c>
      <c r="S6791" s="35" t="str">
        <f>IF(O6791="","",IF(O6791&gt;AVERAGE('Base de datos limpia'!$O$2:$O$8001),"Alto","Normal"))
</f>
        <v>Alto</v>
      </c>
      <c r="T6791" s="35" t="str">
        <f t="shared" si="5"/>
        <v>Gamer intensivo</v>
      </c>
      <c r="U6791" s="35"/>
    </row>
    <row r="6792">
      <c r="A6792" s="28">
        <v>6791.0</v>
      </c>
      <c r="B6792" s="28">
        <v>16.0</v>
      </c>
      <c r="C6792" s="28" t="str">
        <f>TRIM(PROPER('Base de datos cruda'!C6792))</f>
        <v>Female</v>
      </c>
      <c r="D6792" s="28">
        <v>6.88</v>
      </c>
      <c r="E6792" s="28">
        <v>7.99</v>
      </c>
      <c r="F6792" s="28">
        <v>6.2</v>
      </c>
      <c r="G6792" s="28">
        <v>68.12</v>
      </c>
      <c r="H6792" s="28" t="str">
        <f>TRIM(PROPER('Base de datos cruda'!H6792))</f>
        <v>Casual</v>
      </c>
      <c r="I6792" s="28">
        <v>2.35</v>
      </c>
      <c r="J6792" s="28">
        <v>8.29</v>
      </c>
      <c r="K6792" s="28">
        <v>253.21</v>
      </c>
      <c r="L6792" s="28">
        <f>IF('Base de datos cruda'!L6792&lt;0,,'Base de datos cruda'!L6792)</f>
        <v>17.06</v>
      </c>
      <c r="M6792" s="28" t="str">
        <f>IF(TRIM(PROPER('Base de datos cruda'!M6792))="High","Alto",IF(TRIM(PROPER('Base de datos cruda'!M6792))="Medium","Medio","Bajo"))</f>
        <v>Bajo</v>
      </c>
      <c r="N6792" s="29">
        <v>55.7109631622314</v>
      </c>
      <c r="O6792" s="32">
        <f t="shared" si="1"/>
        <v>55.71096316</v>
      </c>
      <c r="P6792" s="33">
        <f t="shared" si="2"/>
        <v>15.17</v>
      </c>
      <c r="Q6792" s="34">
        <f t="shared" si="3"/>
        <v>1.161337209</v>
      </c>
      <c r="R6792" s="35" t="str">
        <f t="shared" si="4"/>
        <v>Medio</v>
      </c>
      <c r="S6792" s="35" t="str">
        <f>IF(O6792="","",IF(O6792&gt;AVERAGE('Base de datos limpia'!$O$2:$O$8001),"Alto","Normal"))
</f>
        <v>Normal</v>
      </c>
      <c r="T6792" s="35" t="str">
        <f t="shared" si="5"/>
        <v>Gamer intensivo</v>
      </c>
      <c r="U6792" s="35"/>
    </row>
    <row r="6793">
      <c r="A6793" s="28">
        <v>6792.0</v>
      </c>
      <c r="B6793" s="28">
        <v>23.0</v>
      </c>
      <c r="C6793" s="28" t="str">
        <f>TRIM(PROPER('Base de datos cruda'!C6793))</f>
        <v>Female</v>
      </c>
      <c r="D6793" s="28">
        <v>3.57</v>
      </c>
      <c r="E6793" s="28">
        <v>3.33</v>
      </c>
      <c r="F6793" s="28">
        <v>5.25</v>
      </c>
      <c r="G6793" s="28">
        <v>80.95</v>
      </c>
      <c r="H6793" s="28" t="str">
        <f>TRIM(PROPER('Base de datos cruda'!H6793))</f>
        <v>Fps</v>
      </c>
      <c r="I6793" s="28">
        <v>2.61</v>
      </c>
      <c r="J6793" s="28">
        <v>5.21</v>
      </c>
      <c r="K6793" s="28">
        <v>269.41</v>
      </c>
      <c r="L6793" s="28">
        <f>IF('Base de datos cruda'!L6793&lt;0,,'Base de datos cruda'!L6793)</f>
        <v>10.45</v>
      </c>
      <c r="M6793" s="28" t="str">
        <f>IF(TRIM(PROPER('Base de datos cruda'!M6793))="High","Alto",IF(TRIM(PROPER('Base de datos cruda'!M6793))="Medium","Medio","Bajo"))</f>
        <v>Medio</v>
      </c>
      <c r="N6793" s="29">
        <v>46.82</v>
      </c>
      <c r="O6793" s="32">
        <f t="shared" si="1"/>
        <v>46.82</v>
      </c>
      <c r="P6793" s="33">
        <f t="shared" si="2"/>
        <v>8.78</v>
      </c>
      <c r="Q6793" s="34">
        <f t="shared" si="3"/>
        <v>0.9327731092</v>
      </c>
      <c r="R6793" s="35" t="str">
        <f t="shared" si="4"/>
        <v>Bajo</v>
      </c>
      <c r="S6793" s="35" t="str">
        <f>IF(O6793="","",IF(O6793&gt;AVERAGE('Base de datos limpia'!$O$2:$O$8001),"Alto","Normal"))
</f>
        <v>Normal</v>
      </c>
      <c r="T6793" s="35" t="str">
        <f t="shared" si="5"/>
        <v>Gamer moderado</v>
      </c>
      <c r="U6793" s="35"/>
    </row>
    <row r="6794">
      <c r="A6794" s="28">
        <v>6793.0</v>
      </c>
      <c r="B6794" s="28">
        <v>23.0</v>
      </c>
      <c r="C6794" s="28" t="str">
        <f>TRIM(PROPER('Base de datos cruda'!C6794))</f>
        <v>Female</v>
      </c>
      <c r="D6794" s="28">
        <v>5.56</v>
      </c>
      <c r="E6794" s="28">
        <v>8.45</v>
      </c>
      <c r="F6794" s="28">
        <v>4.67</v>
      </c>
      <c r="G6794" s="28">
        <v>86.78</v>
      </c>
      <c r="H6794" s="28" t="str">
        <f>TRIM(PROPER('Base de datos cruda'!H6794))</f>
        <v>Rpg</v>
      </c>
      <c r="I6794" s="28">
        <v>3.85</v>
      </c>
      <c r="J6794" s="28">
        <v>10.73</v>
      </c>
      <c r="K6794" s="28">
        <v>248.65</v>
      </c>
      <c r="L6794" s="28">
        <f>IF('Base de datos cruda'!L6794&lt;0,,'Base de datos cruda'!L6794)</f>
        <v>14.02</v>
      </c>
      <c r="M6794" s="28" t="str">
        <f>IF(TRIM(PROPER('Base de datos cruda'!M6794))="High","Alto",IF(TRIM(PROPER('Base de datos cruda'!M6794))="Medium","Medio","Bajo"))</f>
        <v>Alto</v>
      </c>
      <c r="N6794" s="29">
        <v>82.3701497652394</v>
      </c>
      <c r="O6794" s="32">
        <f t="shared" si="1"/>
        <v>82.37014977</v>
      </c>
      <c r="P6794" s="33">
        <f t="shared" si="2"/>
        <v>16.29</v>
      </c>
      <c r="Q6794" s="34">
        <f t="shared" si="3"/>
        <v>1.519784173</v>
      </c>
      <c r="R6794" s="35" t="str">
        <f t="shared" si="4"/>
        <v>Alto</v>
      </c>
      <c r="S6794" s="35" t="str">
        <f>IF(O6794="","",IF(O6794&gt;AVERAGE('Base de datos limpia'!$O$2:$O$8001),"Alto","Normal"))
</f>
        <v>Alto</v>
      </c>
      <c r="T6794" s="35" t="str">
        <f t="shared" si="5"/>
        <v>Gamer intensivo</v>
      </c>
      <c r="U6794" s="35"/>
    </row>
    <row r="6795">
      <c r="A6795" s="28">
        <v>6794.0</v>
      </c>
      <c r="B6795" s="28">
        <v>17.0</v>
      </c>
      <c r="C6795" s="28" t="str">
        <f>TRIM(PROPER('Base de datos cruda'!C6795))</f>
        <v>Male</v>
      </c>
      <c r="D6795" s="28">
        <v>5.22</v>
      </c>
      <c r="E6795" s="28">
        <v>4.76</v>
      </c>
      <c r="F6795" s="28">
        <v>6.01</v>
      </c>
      <c r="G6795" s="28">
        <v>94.2</v>
      </c>
      <c r="H6795" s="28" t="str">
        <f>TRIM(PROPER('Base de datos cruda'!H6795))</f>
        <v>Casual</v>
      </c>
      <c r="I6795" s="28">
        <v>3.11</v>
      </c>
      <c r="J6795" s="28">
        <v>6.83</v>
      </c>
      <c r="K6795" s="28">
        <v>264.89</v>
      </c>
      <c r="L6795" s="28">
        <f>IF('Base de datos cruda'!L6795&lt;0,,'Base de datos cruda'!L6795)</f>
        <v>10.12</v>
      </c>
      <c r="M6795" s="28" t="str">
        <f>IF(TRIM(PROPER('Base de datos cruda'!M6795))="High","Alto",IF(TRIM(PROPER('Base de datos cruda'!M6795))="Medium","Medio","Bajo"))</f>
        <v>Bajo</v>
      </c>
      <c r="N6795" s="29">
        <v>60.46</v>
      </c>
      <c r="O6795" s="32">
        <f t="shared" si="1"/>
        <v>60.46</v>
      </c>
      <c r="P6795" s="33">
        <f t="shared" si="2"/>
        <v>12.05</v>
      </c>
      <c r="Q6795" s="34">
        <f t="shared" si="3"/>
        <v>0.9118773946</v>
      </c>
      <c r="R6795" s="35" t="str">
        <f t="shared" si="4"/>
        <v>Medio</v>
      </c>
      <c r="S6795" s="35" t="str">
        <f>IF(O6795="","",IF(O6795&gt;AVERAGE('Base de datos limpia'!$O$2:$O$8001),"Alto","Normal"))
</f>
        <v>Normal</v>
      </c>
      <c r="T6795" s="35" t="str">
        <f t="shared" si="5"/>
        <v>Gamer moderado</v>
      </c>
      <c r="U6795" s="35"/>
    </row>
    <row r="6796">
      <c r="A6796" s="28">
        <v>6795.0</v>
      </c>
      <c r="B6796" s="28">
        <v>19.0</v>
      </c>
      <c r="C6796" s="28" t="str">
        <f>TRIM(PROPER('Base de datos cruda'!C6796))</f>
        <v>Female</v>
      </c>
      <c r="D6796" s="28">
        <v>2.56</v>
      </c>
      <c r="E6796" s="28">
        <v>2.58</v>
      </c>
      <c r="F6796" s="28">
        <v>8.61</v>
      </c>
      <c r="G6796" s="28">
        <v>87.7</v>
      </c>
      <c r="H6796" s="28" t="str">
        <f>TRIM(PROPER('Base de datos cruda'!H6796))</f>
        <v>Fps</v>
      </c>
      <c r="I6796" s="28">
        <v>2.0</v>
      </c>
      <c r="J6796" s="28">
        <v>5.21</v>
      </c>
      <c r="K6796" s="28">
        <v>285.61</v>
      </c>
      <c r="L6796" s="28">
        <f>IF('Base de datos cruda'!L6796&lt;0,,'Base de datos cruda'!L6796)</f>
        <v>5.35</v>
      </c>
      <c r="M6796" s="28" t="str">
        <f>IF(TRIM(PROPER('Base de datos cruda'!M6796))="High","Alto",IF(TRIM(PROPER('Base de datos cruda'!M6796))="Medium","Medio","Bajo"))</f>
        <v>Medio</v>
      </c>
      <c r="N6796" s="29">
        <v>78.9</v>
      </c>
      <c r="O6796" s="32">
        <f t="shared" si="1"/>
        <v>78.9</v>
      </c>
      <c r="P6796" s="33">
        <f t="shared" si="2"/>
        <v>7.77</v>
      </c>
      <c r="Q6796" s="34">
        <f t="shared" si="3"/>
        <v>1.0078125</v>
      </c>
      <c r="R6796" s="35" t="str">
        <f t="shared" si="4"/>
        <v>Alto</v>
      </c>
      <c r="S6796" s="35" t="str">
        <f>IF(O6796="","",IF(O6796&gt;AVERAGE('Base de datos limpia'!$O$2:$O$8001),"Alto","Normal"))
</f>
        <v>Alto</v>
      </c>
      <c r="T6796" s="35" t="str">
        <f t="shared" si="5"/>
        <v>Gamer casual</v>
      </c>
      <c r="U6796" s="35"/>
    </row>
    <row r="6797">
      <c r="A6797" s="28">
        <v>6796.0</v>
      </c>
      <c r="B6797" s="28">
        <v>17.0</v>
      </c>
      <c r="C6797" s="28" t="str">
        <f>TRIM(PROPER('Base de datos cruda'!C6797))</f>
        <v>Male</v>
      </c>
      <c r="D6797" s="28">
        <v>1.95</v>
      </c>
      <c r="E6797" s="28">
        <v>4.15</v>
      </c>
      <c r="F6797" s="28">
        <v>4.24</v>
      </c>
      <c r="G6797" s="28">
        <v>75.38</v>
      </c>
      <c r="H6797" s="28" t="str">
        <f>TRIM(PROPER('Base de datos cruda'!H6797))</f>
        <v>Casual</v>
      </c>
      <c r="I6797" s="28">
        <v>1.41</v>
      </c>
      <c r="J6797" s="28">
        <v>4.39</v>
      </c>
      <c r="K6797" s="28">
        <v>274.35</v>
      </c>
      <c r="L6797" s="28">
        <f>IF('Base de datos cruda'!L6797&lt;0,,'Base de datos cruda'!L6797)</f>
        <v>9.2</v>
      </c>
      <c r="M6797" s="28" t="str">
        <f>IF(TRIM(PROPER('Base de datos cruda'!M6797))="High","Alto",IF(TRIM(PROPER('Base de datos cruda'!M6797))="Medium","Medio","Bajo"))</f>
        <v>Medio</v>
      </c>
      <c r="N6797" s="29">
        <v>63.46</v>
      </c>
      <c r="O6797" s="32">
        <f t="shared" si="1"/>
        <v>63.46</v>
      </c>
      <c r="P6797" s="33">
        <f t="shared" si="2"/>
        <v>6.34</v>
      </c>
      <c r="Q6797" s="34">
        <f t="shared" si="3"/>
        <v>2.128205128</v>
      </c>
      <c r="R6797" s="35" t="str">
        <f t="shared" si="4"/>
        <v>Medio</v>
      </c>
      <c r="S6797" s="35" t="str">
        <f>IF(O6797="","",IF(O6797&gt;AVERAGE('Base de datos limpia'!$O$2:$O$8001),"Alto","Normal"))
</f>
        <v>Normal</v>
      </c>
      <c r="T6797" s="35" t="str">
        <f t="shared" si="5"/>
        <v>Gamer moderado</v>
      </c>
      <c r="U6797" s="35"/>
    </row>
    <row r="6798">
      <c r="A6798" s="28">
        <v>6797.0</v>
      </c>
      <c r="B6798" s="28">
        <v>19.0</v>
      </c>
      <c r="C6798" s="28" t="str">
        <f>TRIM(PROPER('Base de datos cruda'!C6798))</f>
        <v>Female</v>
      </c>
      <c r="D6798" s="28">
        <v>2.74</v>
      </c>
      <c r="E6798" s="28">
        <v>3.22</v>
      </c>
      <c r="F6798" s="28">
        <v>8.95</v>
      </c>
      <c r="G6798" s="28">
        <v>90.71</v>
      </c>
      <c r="H6798" s="28" t="str">
        <f>TRIM(PROPER('Base de datos cruda'!H6798))</f>
        <v>Fps</v>
      </c>
      <c r="I6798" s="28">
        <v>4.86</v>
      </c>
      <c r="J6798" s="28">
        <v>4.03</v>
      </c>
      <c r="K6798" s="28">
        <v>296.76</v>
      </c>
      <c r="L6798" s="28">
        <f>IF('Base de datos cruda'!L6798&lt;0,,'Base de datos cruda'!L6798)</f>
        <v>5.94</v>
      </c>
      <c r="M6798" s="28" t="str">
        <f>IF(TRIM(PROPER('Base de datos cruda'!M6798))="High","Alto",IF(TRIM(PROPER('Base de datos cruda'!M6798))="Medium","Medio","Bajo"))</f>
        <v>Medio</v>
      </c>
      <c r="N6798" s="29">
        <v>74.49</v>
      </c>
      <c r="O6798" s="32">
        <f t="shared" si="1"/>
        <v>74.49</v>
      </c>
      <c r="P6798" s="33">
        <f t="shared" si="2"/>
        <v>6.77</v>
      </c>
      <c r="Q6798" s="34">
        <f t="shared" si="3"/>
        <v>1.175182482</v>
      </c>
      <c r="R6798" s="35" t="str">
        <f t="shared" si="4"/>
        <v>Alto</v>
      </c>
      <c r="S6798" s="35" t="str">
        <f>IF(O6798="","",IF(O6798&gt;AVERAGE('Base de datos limpia'!$O$2:$O$8001),"Alto","Normal"))
</f>
        <v>Alto</v>
      </c>
      <c r="T6798" s="35" t="str">
        <f t="shared" si="5"/>
        <v>Gamer moderado</v>
      </c>
      <c r="U6798" s="35"/>
    </row>
    <row r="6799">
      <c r="A6799" s="28">
        <v>6798.0</v>
      </c>
      <c r="B6799" s="28">
        <v>22.0</v>
      </c>
      <c r="C6799" s="28" t="str">
        <f>TRIM(PROPER('Base de datos cruda'!C6799))</f>
        <v>Male</v>
      </c>
      <c r="D6799" s="28">
        <v>6.37</v>
      </c>
      <c r="E6799" s="28">
        <v>3.06</v>
      </c>
      <c r="F6799" s="28">
        <v>5.04</v>
      </c>
      <c r="G6799" s="28">
        <v>95.94</v>
      </c>
      <c r="H6799" s="28" t="str">
        <f>TRIM(PROPER('Base de datos cruda'!H6799))</f>
        <v>Rpg</v>
      </c>
      <c r="I6799" s="28">
        <v>1.42</v>
      </c>
      <c r="J6799" s="28">
        <v>10.37</v>
      </c>
      <c r="K6799" s="28">
        <v>247.25</v>
      </c>
      <c r="L6799" s="28">
        <f>IF('Base de datos cruda'!L6799&lt;0,,'Base de datos cruda'!L6799)</f>
        <v>15.43</v>
      </c>
      <c r="M6799" s="28" t="str">
        <f>IF(TRIM(PROPER('Base de datos cruda'!M6799))="High","Alto",IF(TRIM(PROPER('Base de datos cruda'!M6799))="Medium","Medio","Bajo"))</f>
        <v>Bajo</v>
      </c>
      <c r="N6799" s="29">
        <v>31.82</v>
      </c>
      <c r="O6799" s="32">
        <f t="shared" si="1"/>
        <v>31.82</v>
      </c>
      <c r="P6799" s="33">
        <f t="shared" si="2"/>
        <v>16.74</v>
      </c>
      <c r="Q6799" s="34">
        <f t="shared" si="3"/>
        <v>0.4803767661</v>
      </c>
      <c r="R6799" s="35" t="str">
        <f t="shared" si="4"/>
        <v>Bajo</v>
      </c>
      <c r="S6799" s="35" t="str">
        <f>IF(O6799="","",IF(O6799&gt;AVERAGE('Base de datos limpia'!$O$2:$O$8001),"Alto","Normal"))
</f>
        <v>Normal</v>
      </c>
      <c r="T6799" s="35" t="str">
        <f t="shared" si="5"/>
        <v>Gamer moderado</v>
      </c>
      <c r="U6799" s="35"/>
    </row>
    <row r="6800">
      <c r="A6800" s="28">
        <v>6799.0</v>
      </c>
      <c r="B6800" s="28">
        <v>24.0</v>
      </c>
      <c r="C6800" s="28" t="str">
        <f>TRIM(PROPER('Base de datos cruda'!C6800))</f>
        <v>Female</v>
      </c>
      <c r="D6800" s="28">
        <v>4.69</v>
      </c>
      <c r="E6800" s="28">
        <v>3.54</v>
      </c>
      <c r="F6800" s="28">
        <v>6.04</v>
      </c>
      <c r="G6800" s="28">
        <v>79.11</v>
      </c>
      <c r="H6800" s="28" t="str">
        <f>TRIM(PROPER('Base de datos cruda'!H6800))</f>
        <v>Casual</v>
      </c>
      <c r="I6800" s="28">
        <v>0.65</v>
      </c>
      <c r="J6800" s="28">
        <v>9.68</v>
      </c>
      <c r="K6800" s="28">
        <v>263.49</v>
      </c>
      <c r="L6800" s="28">
        <f>IF('Base de datos cruda'!L6800&lt;0,,'Base de datos cruda'!L6800)</f>
        <v>11</v>
      </c>
      <c r="M6800" s="28" t="str">
        <f>IF(TRIM(PROPER('Base de datos cruda'!M6800))="High","Alto",IF(TRIM(PROPER('Base de datos cruda'!M6800))="Medium","Medio","Bajo"))</f>
        <v>Medio</v>
      </c>
      <c r="N6800" s="29">
        <v>52.1</v>
      </c>
      <c r="O6800" s="32">
        <f t="shared" si="1"/>
        <v>52.1</v>
      </c>
      <c r="P6800" s="33">
        <f t="shared" si="2"/>
        <v>14.37</v>
      </c>
      <c r="Q6800" s="34">
        <f t="shared" si="3"/>
        <v>0.7547974414</v>
      </c>
      <c r="R6800" s="35" t="str">
        <f t="shared" si="4"/>
        <v>Medio</v>
      </c>
      <c r="S6800" s="35" t="str">
        <f>IF(O6800="","",IF(O6800&gt;AVERAGE('Base de datos limpia'!$O$2:$O$8001),"Alto","Normal"))
</f>
        <v>Normal</v>
      </c>
      <c r="T6800" s="35" t="str">
        <f t="shared" si="5"/>
        <v>Gamer moderado</v>
      </c>
      <c r="U6800" s="35"/>
    </row>
    <row r="6801">
      <c r="A6801" s="28">
        <v>6800.0</v>
      </c>
      <c r="B6801" s="28">
        <v>23.0</v>
      </c>
      <c r="C6801" s="28" t="str">
        <f>TRIM(PROPER('Base de datos cruda'!C6801))</f>
        <v>Male</v>
      </c>
      <c r="D6801" s="28">
        <v>2.03</v>
      </c>
      <c r="E6801" s="28">
        <v>2.63</v>
      </c>
      <c r="F6801" s="28">
        <v>4.23</v>
      </c>
      <c r="G6801" s="28">
        <v>60.18</v>
      </c>
      <c r="H6801" s="28" t="str">
        <f>TRIM(PROPER('Base de datos cruda'!H6801))</f>
        <v>Casual</v>
      </c>
      <c r="I6801" s="28">
        <v>1.5</v>
      </c>
      <c r="J6801" s="28">
        <v>7.99</v>
      </c>
      <c r="K6801" s="28">
        <v>296.89</v>
      </c>
      <c r="L6801" s="28">
        <f>IF('Base de datos cruda'!L6801&lt;0,,'Base de datos cruda'!L6801)</f>
        <v>7.22</v>
      </c>
      <c r="M6801" s="28" t="str">
        <f>IF(TRIM(PROPER('Base de datos cruda'!M6801))="High","Alto",IF(TRIM(PROPER('Base de datos cruda'!M6801))="Medium","Medio","Bajo"))</f>
        <v>Medio</v>
      </c>
      <c r="N6801" s="29">
        <v>39.48</v>
      </c>
      <c r="O6801" s="32">
        <f t="shared" si="1"/>
        <v>39.48</v>
      </c>
      <c r="P6801" s="33">
        <f t="shared" si="2"/>
        <v>10.02</v>
      </c>
      <c r="Q6801" s="34">
        <f t="shared" si="3"/>
        <v>1.295566502</v>
      </c>
      <c r="R6801" s="35" t="str">
        <f t="shared" si="4"/>
        <v>Bajo</v>
      </c>
      <c r="S6801" s="35" t="str">
        <f>IF(O6801="","",IF(O6801&gt;AVERAGE('Base de datos limpia'!$O$2:$O$8001),"Alto","Normal"))
</f>
        <v>Normal</v>
      </c>
      <c r="T6801" s="35" t="str">
        <f t="shared" si="5"/>
        <v>Gamer casual</v>
      </c>
      <c r="U6801" s="35"/>
    </row>
    <row r="6802">
      <c r="A6802" s="28">
        <v>6801.0</v>
      </c>
      <c r="B6802" s="28">
        <v>24.0</v>
      </c>
      <c r="C6802" s="28" t="str">
        <f>TRIM(PROPER('Base de datos cruda'!C6802))</f>
        <v>Female</v>
      </c>
      <c r="D6802" s="28">
        <v>6.54</v>
      </c>
      <c r="E6802" s="28">
        <v>7.01</v>
      </c>
      <c r="F6802" s="28">
        <v>6.92</v>
      </c>
      <c r="G6802" s="28">
        <v>95.24</v>
      </c>
      <c r="H6802" s="28" t="str">
        <f>TRIM(PROPER('Base de datos cruda'!H6802))</f>
        <v>Rpg</v>
      </c>
      <c r="I6802" s="28">
        <v>1.63</v>
      </c>
      <c r="J6802" s="28">
        <v>12.22</v>
      </c>
      <c r="K6802" s="28">
        <v>263.9</v>
      </c>
      <c r="L6802" s="28">
        <f>IF('Base de datos cruda'!L6802&lt;0,,'Base de datos cruda'!L6802)</f>
        <v>16.68</v>
      </c>
      <c r="M6802" s="28" t="str">
        <f>IF(TRIM(PROPER('Base de datos cruda'!M6802))="High","Alto",IF(TRIM(PROPER('Base de datos cruda'!M6802))="Medium","Medio","Bajo"))</f>
        <v>Bajo</v>
      </c>
      <c r="N6802" s="29">
        <v>78.9705962667297</v>
      </c>
      <c r="O6802" s="32">
        <f t="shared" si="1"/>
        <v>78.97059627</v>
      </c>
      <c r="P6802" s="33">
        <f t="shared" si="2"/>
        <v>18.76</v>
      </c>
      <c r="Q6802" s="34">
        <f t="shared" si="3"/>
        <v>1.071865443</v>
      </c>
      <c r="R6802" s="35" t="str">
        <f t="shared" si="4"/>
        <v>Alto</v>
      </c>
      <c r="S6802" s="35" t="str">
        <f>IF(O6802="","",IF(O6802&gt;AVERAGE('Base de datos limpia'!$O$2:$O$8001),"Alto","Normal"))
</f>
        <v>Alto</v>
      </c>
      <c r="T6802" s="35" t="str">
        <f t="shared" si="5"/>
        <v>Gamer intensivo</v>
      </c>
      <c r="U6802" s="35"/>
    </row>
    <row r="6803">
      <c r="A6803" s="28">
        <v>6802.0</v>
      </c>
      <c r="B6803" s="28">
        <v>23.0</v>
      </c>
      <c r="C6803" s="28" t="str">
        <f>TRIM(PROPER('Base de datos cruda'!C6803))</f>
        <v>Female</v>
      </c>
      <c r="D6803" s="28">
        <v>0.44</v>
      </c>
      <c r="E6803" s="28">
        <v>6.22</v>
      </c>
      <c r="F6803" s="28">
        <v>6.42</v>
      </c>
      <c r="G6803" s="28">
        <v>66.62</v>
      </c>
      <c r="H6803" s="28" t="str">
        <f>TRIM(PROPER('Base de datos cruda'!H6803))</f>
        <v>Casual</v>
      </c>
      <c r="I6803" s="28">
        <v>0.64</v>
      </c>
      <c r="J6803" s="28">
        <v>1.69</v>
      </c>
      <c r="K6803" s="28">
        <v>324.85</v>
      </c>
      <c r="L6803" s="28">
        <f>IF('Base de datos cruda'!L6803&lt;0,,'Base de datos cruda'!L6803)</f>
        <v>5.12</v>
      </c>
      <c r="M6803" s="28" t="str">
        <f>IF(TRIM(PROPER('Base de datos cruda'!M6803))="High","Alto",IF(TRIM(PROPER('Base de datos cruda'!M6803))="Medium","Medio","Bajo"))</f>
        <v>Medio</v>
      </c>
      <c r="N6803" s="29">
        <v>77.65</v>
      </c>
      <c r="O6803" s="32">
        <f t="shared" si="1"/>
        <v>77.65</v>
      </c>
      <c r="P6803" s="33">
        <f t="shared" si="2"/>
        <v>2.13</v>
      </c>
      <c r="Q6803" s="34">
        <f t="shared" si="3"/>
        <v>14.13636364</v>
      </c>
      <c r="R6803" s="35" t="str">
        <f t="shared" si="4"/>
        <v>Alto</v>
      </c>
      <c r="S6803" s="35" t="str">
        <f>IF(O6803="","",IF(O6803&gt;AVERAGE('Base de datos limpia'!$O$2:$O$8001),"Alto","Normal"))
</f>
        <v>Alto</v>
      </c>
      <c r="T6803" s="35" t="str">
        <f t="shared" si="5"/>
        <v>Gamer intensivo</v>
      </c>
      <c r="U6803" s="35"/>
    </row>
    <row r="6804">
      <c r="A6804" s="28">
        <v>6803.0</v>
      </c>
      <c r="B6804" s="28">
        <v>17.0</v>
      </c>
      <c r="C6804" s="28" t="str">
        <f>TRIM(PROPER('Base de datos cruda'!C6804))</f>
        <v>Male</v>
      </c>
      <c r="D6804" s="28">
        <v>5.59</v>
      </c>
      <c r="E6804" s="28">
        <v>6.84</v>
      </c>
      <c r="F6804" s="28">
        <v>7.33</v>
      </c>
      <c r="G6804" s="28">
        <v>65.05</v>
      </c>
      <c r="H6804" s="28" t="str">
        <f>TRIM(PROPER('Base de datos cruda'!H6804))</f>
        <v>Fps</v>
      </c>
      <c r="I6804" s="28">
        <v>3.54</v>
      </c>
      <c r="J6804" s="28">
        <v>7.88</v>
      </c>
      <c r="K6804" s="28">
        <v>244.31</v>
      </c>
      <c r="L6804" s="28">
        <f>IF('Base de datos cruda'!L6804&lt;0,,'Base de datos cruda'!L6804)</f>
        <v>12.15</v>
      </c>
      <c r="M6804" s="28" t="str">
        <f>IF(TRIM(PROPER('Base de datos cruda'!M6804))="High","Alto",IF(TRIM(PROPER('Base de datos cruda'!M6804))="Medium","Medio","Bajo"))</f>
        <v>Bajo</v>
      </c>
      <c r="N6804" s="29">
        <v>52.88</v>
      </c>
      <c r="O6804" s="32">
        <f t="shared" si="1"/>
        <v>52.88</v>
      </c>
      <c r="P6804" s="33">
        <f t="shared" si="2"/>
        <v>13.47</v>
      </c>
      <c r="Q6804" s="34">
        <f t="shared" si="3"/>
        <v>1.223613596</v>
      </c>
      <c r="R6804" s="35" t="str">
        <f t="shared" si="4"/>
        <v>Medio</v>
      </c>
      <c r="S6804" s="35" t="str">
        <f>IF(O6804="","",IF(O6804&gt;AVERAGE('Base de datos limpia'!$O$2:$O$8001),"Alto","Normal"))
</f>
        <v>Normal</v>
      </c>
      <c r="T6804" s="35" t="str">
        <f t="shared" si="5"/>
        <v>Gamer intensivo</v>
      </c>
      <c r="U6804" s="35"/>
    </row>
    <row r="6805">
      <c r="A6805" s="28">
        <v>6804.0</v>
      </c>
      <c r="B6805" s="28">
        <v>22.0</v>
      </c>
      <c r="C6805" s="28" t="str">
        <f>TRIM(PROPER('Base de datos cruda'!C6805))</f>
        <v>Female</v>
      </c>
      <c r="D6805" s="28">
        <v>3.51</v>
      </c>
      <c r="E6805" s="28">
        <v>4.09</v>
      </c>
      <c r="F6805" s="28">
        <v>6.71</v>
      </c>
      <c r="G6805" s="28">
        <v>72.31</v>
      </c>
      <c r="H6805" s="28" t="str">
        <f>TRIM(PROPER('Base de datos cruda'!H6805))</f>
        <v>Rpg</v>
      </c>
      <c r="I6805" s="28">
        <v>3.1</v>
      </c>
      <c r="J6805" s="28">
        <v>6.57</v>
      </c>
      <c r="K6805" s="28">
        <v>279.11</v>
      </c>
      <c r="L6805" s="28">
        <f>IF('Base de datos cruda'!L6805&lt;0,,'Base de datos cruda'!L6805)</f>
        <v>9.58</v>
      </c>
      <c r="M6805" s="28" t="str">
        <f>IF(TRIM(PROPER('Base de datos cruda'!M6805))="High","Alto",IF(TRIM(PROPER('Base de datos cruda'!M6805))="Medium","Medio","Bajo"))</f>
        <v>Medio</v>
      </c>
      <c r="N6805" s="29">
        <v>82.54653785223</v>
      </c>
      <c r="O6805" s="32">
        <f t="shared" si="1"/>
        <v>82.54653785</v>
      </c>
      <c r="P6805" s="33">
        <f t="shared" si="2"/>
        <v>10.08</v>
      </c>
      <c r="Q6805" s="34">
        <f t="shared" si="3"/>
        <v>1.165242165</v>
      </c>
      <c r="R6805" s="35" t="str">
        <f t="shared" si="4"/>
        <v>Alto</v>
      </c>
      <c r="S6805" s="35" t="str">
        <f>IF(O6805="","",IF(O6805&gt;AVERAGE('Base de datos limpia'!$O$2:$O$8001),"Alto","Normal"))
</f>
        <v>Alto</v>
      </c>
      <c r="T6805" s="35" t="str">
        <f t="shared" si="5"/>
        <v>Gamer moderado</v>
      </c>
      <c r="U6805" s="35"/>
    </row>
    <row r="6806">
      <c r="A6806" s="28">
        <v>6805.0</v>
      </c>
      <c r="B6806" s="28">
        <v>17.0</v>
      </c>
      <c r="C6806" s="28" t="str">
        <f>TRIM(PROPER('Base de datos cruda'!C6806))</f>
        <v>Female</v>
      </c>
      <c r="D6806" s="28">
        <v>5.85</v>
      </c>
      <c r="E6806" s="28">
        <v>7.93</v>
      </c>
      <c r="F6806" s="28">
        <v>5.99</v>
      </c>
      <c r="G6806" s="28">
        <v>75.2</v>
      </c>
      <c r="H6806" s="28" t="str">
        <f>TRIM(PROPER('Base de datos cruda'!H6806))</f>
        <v>Rpg</v>
      </c>
      <c r="I6806" s="28">
        <v>1.58</v>
      </c>
      <c r="J6806" s="28">
        <v>11.23</v>
      </c>
      <c r="K6806" s="28">
        <v>261.66</v>
      </c>
      <c r="L6806" s="28">
        <f>IF('Base de datos cruda'!L6806&lt;0,,'Base de datos cruda'!L6806)</f>
        <v>13.68</v>
      </c>
      <c r="M6806" s="28" t="str">
        <f>IF(TRIM(PROPER('Base de datos cruda'!M6806))="High","Alto",IF(TRIM(PROPER('Base de datos cruda'!M6806))="Medium","Medio","Bajo"))</f>
        <v>Alto</v>
      </c>
      <c r="N6806" s="29">
        <v>83.5302980829881</v>
      </c>
      <c r="O6806" s="32">
        <f t="shared" si="1"/>
        <v>83.53029808</v>
      </c>
      <c r="P6806" s="33">
        <f t="shared" si="2"/>
        <v>17.08</v>
      </c>
      <c r="Q6806" s="34">
        <f t="shared" si="3"/>
        <v>1.355555556</v>
      </c>
      <c r="R6806" s="35" t="str">
        <f t="shared" si="4"/>
        <v>Alto</v>
      </c>
      <c r="S6806" s="35" t="str">
        <f>IF(O6806="","",IF(O6806&gt;AVERAGE('Base de datos limpia'!$O$2:$O$8001),"Alto","Normal"))
</f>
        <v>Alto</v>
      </c>
      <c r="T6806" s="35" t="str">
        <f t="shared" si="5"/>
        <v>Gamer intensivo</v>
      </c>
      <c r="U6806" s="35"/>
    </row>
    <row r="6807">
      <c r="A6807" s="28">
        <v>6806.0</v>
      </c>
      <c r="B6807" s="28">
        <v>17.0</v>
      </c>
      <c r="C6807" s="28" t="str">
        <f>TRIM(PROPER('Base de datos cruda'!C6807))</f>
        <v>Female</v>
      </c>
      <c r="D6807" s="28">
        <v>7.42</v>
      </c>
      <c r="E6807" s="28">
        <v>2.17</v>
      </c>
      <c r="F6807" s="28">
        <v>7.69</v>
      </c>
      <c r="G6807" s="28">
        <v>91.98</v>
      </c>
      <c r="H6807" s="28" t="str">
        <f>TRIM(PROPER('Base de datos cruda'!H6807))</f>
        <v>Rpg</v>
      </c>
      <c r="I6807" s="28">
        <v>4.97</v>
      </c>
      <c r="J6807" s="28">
        <v>10.22</v>
      </c>
      <c r="K6807" s="28">
        <v>242.61</v>
      </c>
      <c r="L6807" s="28">
        <f>IF('Base de datos cruda'!L6807&lt;0,,'Base de datos cruda'!L6807)</f>
        <v>16.61</v>
      </c>
      <c r="M6807" s="28" t="str">
        <f>IF(TRIM(PROPER('Base de datos cruda'!M6807))="High","Alto",IF(TRIM(PROPER('Base de datos cruda'!M6807))="Medium","Medio","Bajo"))</f>
        <v>Bajo</v>
      </c>
      <c r="N6807" s="29">
        <v>34.99</v>
      </c>
      <c r="O6807" s="32">
        <f t="shared" si="1"/>
        <v>34.99</v>
      </c>
      <c r="P6807" s="33">
        <f t="shared" si="2"/>
        <v>17.64</v>
      </c>
      <c r="Q6807" s="34">
        <f t="shared" si="3"/>
        <v>0.2924528302</v>
      </c>
      <c r="R6807" s="35" t="str">
        <f t="shared" si="4"/>
        <v>Bajo</v>
      </c>
      <c r="S6807" s="35" t="str">
        <f>IF(O6807="","",IF(O6807&gt;AVERAGE('Base de datos limpia'!$O$2:$O$8001),"Alto","Normal"))
</f>
        <v>Normal</v>
      </c>
      <c r="T6807" s="35" t="str">
        <f t="shared" si="5"/>
        <v>Gamer casual</v>
      </c>
      <c r="U6807" s="35"/>
    </row>
    <row r="6808">
      <c r="A6808" s="28">
        <v>6807.0</v>
      </c>
      <c r="B6808" s="28">
        <v>19.0</v>
      </c>
      <c r="C6808" s="28" t="str">
        <f>TRIM(PROPER('Base de datos cruda'!C6808))</f>
        <v>Female</v>
      </c>
      <c r="D6808" s="28">
        <v>6.0</v>
      </c>
      <c r="E6808" s="28">
        <v>6.14</v>
      </c>
      <c r="F6808" s="28">
        <v>4.13</v>
      </c>
      <c r="G6808" s="28">
        <v>75.57</v>
      </c>
      <c r="H6808" s="28" t="str">
        <f>TRIM(PROPER('Base de datos cruda'!H6808))</f>
        <v>Rpg</v>
      </c>
      <c r="I6808" s="28">
        <v>3.28</v>
      </c>
      <c r="J6808" s="28">
        <v>9.85</v>
      </c>
      <c r="K6808" s="28">
        <v>232.98</v>
      </c>
      <c r="L6808" s="28">
        <f>IF('Base de datos cruda'!L6808&lt;0,,'Base de datos cruda'!L6808)</f>
        <v>14.61</v>
      </c>
      <c r="M6808" s="28" t="str">
        <f>IF(TRIM(PROPER('Base de datos cruda'!M6808))="High","Alto",IF(TRIM(PROPER('Base de datos cruda'!M6808))="Medium","Medio","Bajo"))</f>
        <v>Bajo</v>
      </c>
      <c r="N6808" s="29">
        <v>51.18</v>
      </c>
      <c r="O6808" s="32">
        <f t="shared" si="1"/>
        <v>51.18</v>
      </c>
      <c r="P6808" s="33">
        <f t="shared" si="2"/>
        <v>15.85</v>
      </c>
      <c r="Q6808" s="34">
        <f t="shared" si="3"/>
        <v>1.023333333</v>
      </c>
      <c r="R6808" s="35" t="str">
        <f t="shared" si="4"/>
        <v>Medio</v>
      </c>
      <c r="S6808" s="35" t="str">
        <f>IF(O6808="","",IF(O6808&gt;AVERAGE('Base de datos limpia'!$O$2:$O$8001),"Alto","Normal"))
</f>
        <v>Normal</v>
      </c>
      <c r="T6808" s="35" t="str">
        <f t="shared" si="5"/>
        <v>Gamer intensivo</v>
      </c>
      <c r="U6808" s="35"/>
    </row>
    <row r="6809">
      <c r="A6809" s="28">
        <v>6808.0</v>
      </c>
      <c r="B6809" s="28">
        <v>16.0</v>
      </c>
      <c r="C6809" s="28" t="str">
        <f>TRIM(PROPER('Base de datos cruda'!C6809))</f>
        <v>Male</v>
      </c>
      <c r="D6809" s="28">
        <v>3.54</v>
      </c>
      <c r="E6809" s="28">
        <v>3.48</v>
      </c>
      <c r="F6809" s="28">
        <v>6.71</v>
      </c>
      <c r="G6809" s="28">
        <v>61.95</v>
      </c>
      <c r="H6809" s="28" t="str">
        <f>TRIM(PROPER('Base de datos cruda'!H6809))</f>
        <v>Casual</v>
      </c>
      <c r="I6809" s="28">
        <v>3.52</v>
      </c>
      <c r="J6809" s="28">
        <v>7.84</v>
      </c>
      <c r="K6809" s="28">
        <v>272.51</v>
      </c>
      <c r="L6809" s="28">
        <f>IF('Base de datos cruda'!L6809&lt;0,,'Base de datos cruda'!L6809)</f>
        <v>8.82</v>
      </c>
      <c r="M6809" s="28" t="str">
        <f>IF(TRIM(PROPER('Base de datos cruda'!M6809))="High","Alto",IF(TRIM(PROPER('Base de datos cruda'!M6809))="Medium","Medio","Bajo"))</f>
        <v>Medio</v>
      </c>
      <c r="N6809" s="29">
        <v>60.11</v>
      </c>
      <c r="O6809" s="32">
        <f t="shared" si="1"/>
        <v>60.11</v>
      </c>
      <c r="P6809" s="33">
        <f t="shared" si="2"/>
        <v>11.38</v>
      </c>
      <c r="Q6809" s="34">
        <f t="shared" si="3"/>
        <v>0.9830508475</v>
      </c>
      <c r="R6809" s="35" t="str">
        <f t="shared" si="4"/>
        <v>Medio</v>
      </c>
      <c r="S6809" s="35" t="str">
        <f>IF(O6809="","",IF(O6809&gt;AVERAGE('Base de datos limpia'!$O$2:$O$8001),"Alto","Normal"))
</f>
        <v>Normal</v>
      </c>
      <c r="T6809" s="35" t="str">
        <f t="shared" si="5"/>
        <v>Gamer moderado</v>
      </c>
      <c r="U6809" s="35"/>
    </row>
    <row r="6810">
      <c r="A6810" s="28">
        <v>6809.0</v>
      </c>
      <c r="B6810" s="28">
        <v>20.0</v>
      </c>
      <c r="C6810" s="28" t="str">
        <f>TRIM(PROPER('Base de datos cruda'!C6810))</f>
        <v>Male</v>
      </c>
      <c r="D6810" s="28">
        <v>1.21</v>
      </c>
      <c r="E6810" s="28">
        <v>5.75</v>
      </c>
      <c r="F6810" s="28">
        <v>4.57</v>
      </c>
      <c r="G6810" s="28">
        <v>85.44</v>
      </c>
      <c r="H6810" s="28" t="str">
        <f>TRIM(PROPER('Base de datos cruda'!H6810))</f>
        <v>Fps</v>
      </c>
      <c r="I6810" s="28">
        <v>2.79</v>
      </c>
      <c r="J6810" s="28">
        <v>3.7</v>
      </c>
      <c r="K6810" s="28">
        <v>294.14</v>
      </c>
      <c r="L6810" s="28">
        <f>IF('Base de datos cruda'!L6810&lt;0,,'Base de datos cruda'!L6810)</f>
        <v>4.14</v>
      </c>
      <c r="M6810" s="28" t="str">
        <f>IF(TRIM(PROPER('Base de datos cruda'!M6810))="High","Alto",IF(TRIM(PROPER('Base de datos cruda'!M6810))="Medium","Medio","Bajo"))</f>
        <v>Medio</v>
      </c>
      <c r="N6810" s="29">
        <v>81.56</v>
      </c>
      <c r="O6810" s="32">
        <f t="shared" si="1"/>
        <v>81.56</v>
      </c>
      <c r="P6810" s="33">
        <f t="shared" si="2"/>
        <v>4.91</v>
      </c>
      <c r="Q6810" s="34">
        <f t="shared" si="3"/>
        <v>4.752066116</v>
      </c>
      <c r="R6810" s="35" t="str">
        <f t="shared" si="4"/>
        <v>Alto</v>
      </c>
      <c r="S6810" s="35" t="str">
        <f>IF(O6810="","",IF(O6810&gt;AVERAGE('Base de datos limpia'!$O$2:$O$8001),"Alto","Normal"))
</f>
        <v>Alto</v>
      </c>
      <c r="T6810" s="35" t="str">
        <f t="shared" si="5"/>
        <v>Gamer moderado</v>
      </c>
      <c r="U6810" s="35"/>
    </row>
    <row r="6811">
      <c r="A6811" s="28">
        <v>6810.0</v>
      </c>
      <c r="B6811" s="28">
        <v>21.0</v>
      </c>
      <c r="C6811" s="28" t="str">
        <f>TRIM(PROPER('Base de datos cruda'!C6811))</f>
        <v>Male</v>
      </c>
      <c r="D6811" s="28">
        <v>6.45</v>
      </c>
      <c r="E6811" s="28">
        <v>3.91</v>
      </c>
      <c r="F6811" s="28">
        <v>6.18</v>
      </c>
      <c r="G6811" s="28">
        <v>86.85</v>
      </c>
      <c r="H6811" s="28" t="str">
        <f>TRIM(PROPER('Base de datos cruda'!H6811))</f>
        <v>Fps</v>
      </c>
      <c r="I6811" s="28">
        <v>2.76</v>
      </c>
      <c r="J6811" s="28">
        <v>10.36</v>
      </c>
      <c r="K6811" s="28">
        <v>249.0</v>
      </c>
      <c r="L6811" s="28">
        <f>IF('Base de datos cruda'!L6811&lt;0,,'Base de datos cruda'!L6811)</f>
        <v>13.44</v>
      </c>
      <c r="M6811" s="28" t="str">
        <f>IF(TRIM(PROPER('Base de datos cruda'!M6811))="High","Alto",IF(TRIM(PROPER('Base de datos cruda'!M6811))="Medium","Medio","Bajo"))</f>
        <v>Bajo</v>
      </c>
      <c r="N6811" s="29">
        <v>45.81</v>
      </c>
      <c r="O6811" s="32">
        <f t="shared" si="1"/>
        <v>45.81</v>
      </c>
      <c r="P6811" s="33">
        <f t="shared" si="2"/>
        <v>16.81</v>
      </c>
      <c r="Q6811" s="34">
        <f t="shared" si="3"/>
        <v>0.6062015504</v>
      </c>
      <c r="R6811" s="35" t="str">
        <f t="shared" si="4"/>
        <v>Bajo</v>
      </c>
      <c r="S6811" s="35" t="str">
        <f>IF(O6811="","",IF(O6811&gt;AVERAGE('Base de datos limpia'!$O$2:$O$8001),"Alto","Normal"))
</f>
        <v>Normal</v>
      </c>
      <c r="T6811" s="35" t="str">
        <f t="shared" si="5"/>
        <v>Gamer moderado</v>
      </c>
      <c r="U6811" s="35"/>
    </row>
    <row r="6812">
      <c r="A6812" s="28">
        <v>6811.0</v>
      </c>
      <c r="B6812" s="28">
        <v>24.0</v>
      </c>
      <c r="C6812" s="28" t="str">
        <f>TRIM(PROPER('Base de datos cruda'!C6812))</f>
        <v>Male</v>
      </c>
      <c r="D6812" s="28">
        <v>3.69</v>
      </c>
      <c r="E6812" s="28">
        <v>8.11</v>
      </c>
      <c r="F6812" s="28">
        <v>7.96</v>
      </c>
      <c r="G6812" s="28">
        <v>92.57</v>
      </c>
      <c r="H6812" s="28" t="str">
        <f>TRIM(PROPER('Base de datos cruda'!H6812))</f>
        <v>Casual</v>
      </c>
      <c r="I6812" s="28">
        <v>0.1</v>
      </c>
      <c r="J6812" s="28">
        <v>4.94</v>
      </c>
      <c r="K6812" s="28">
        <v>266.65</v>
      </c>
      <c r="L6812" s="28">
        <f>IF('Base de datos cruda'!L6812&lt;0,,'Base de datos cruda'!L6812)</f>
        <v>9.01</v>
      </c>
      <c r="M6812" s="28" t="str">
        <f>IF(TRIM(PROPER('Base de datos cruda'!M6812))="High","Alto",IF(TRIM(PROPER('Base de datos cruda'!M6812))="Medium","Medio","Bajo"))</f>
        <v>Medio</v>
      </c>
      <c r="N6812" s="29">
        <v>91.59</v>
      </c>
      <c r="O6812" s="32">
        <f t="shared" si="1"/>
        <v>91.59</v>
      </c>
      <c r="P6812" s="33">
        <f t="shared" si="2"/>
        <v>8.63</v>
      </c>
      <c r="Q6812" s="34">
        <f t="shared" si="3"/>
        <v>2.197831978</v>
      </c>
      <c r="R6812" s="35" t="str">
        <f t="shared" si="4"/>
        <v>Alto</v>
      </c>
      <c r="S6812" s="35" t="str">
        <f>IF(O6812="","",IF(O6812&gt;AVERAGE('Base de datos limpia'!$O$2:$O$8001),"Alto","Normal"))
</f>
        <v>Alto</v>
      </c>
      <c r="T6812" s="35" t="str">
        <f t="shared" si="5"/>
        <v>Gamer intensivo</v>
      </c>
      <c r="U6812" s="35"/>
    </row>
    <row r="6813">
      <c r="A6813" s="28">
        <v>6812.0</v>
      </c>
      <c r="B6813" s="28">
        <v>23.0</v>
      </c>
      <c r="C6813" s="28" t="str">
        <f>TRIM(PROPER('Base de datos cruda'!C6813))</f>
        <v>Male</v>
      </c>
      <c r="D6813" s="28">
        <v>0.6</v>
      </c>
      <c r="E6813" s="28">
        <v>9.02</v>
      </c>
      <c r="F6813" s="28">
        <v>4.71</v>
      </c>
      <c r="G6813" s="28">
        <v>75.95</v>
      </c>
      <c r="H6813" s="28" t="str">
        <f>TRIM(PROPER('Base de datos cruda'!H6813))</f>
        <v>Rpg</v>
      </c>
      <c r="I6813" s="28">
        <v>3.85</v>
      </c>
      <c r="J6813" s="28">
        <v>4.0</v>
      </c>
      <c r="K6813" s="28">
        <v>328.35</v>
      </c>
      <c r="L6813" s="28">
        <f>IF('Base de datos cruda'!L6813&lt;0,,'Base de datos cruda'!L6813)</f>
        <v>3.01</v>
      </c>
      <c r="M6813" s="28" t="str">
        <f>IF(TRIM(PROPER('Base de datos cruda'!M6813))="High","Alto",IF(TRIM(PROPER('Base de datos cruda'!M6813))="Medium","Medio","Bajo"))</f>
        <v>Alto</v>
      </c>
      <c r="N6813" s="29">
        <v>93.95</v>
      </c>
      <c r="O6813" s="32">
        <f t="shared" si="1"/>
        <v>93.95</v>
      </c>
      <c r="P6813" s="33">
        <f t="shared" si="2"/>
        <v>4.6</v>
      </c>
      <c r="Q6813" s="34">
        <f t="shared" si="3"/>
        <v>15.03333333</v>
      </c>
      <c r="R6813" s="35" t="str">
        <f t="shared" si="4"/>
        <v>Alto</v>
      </c>
      <c r="S6813" s="35" t="str">
        <f>IF(O6813="","",IF(O6813&gt;AVERAGE('Base de datos limpia'!$O$2:$O$8001),"Alto","Normal"))
</f>
        <v>Alto</v>
      </c>
      <c r="T6813" s="35" t="str">
        <f t="shared" si="5"/>
        <v>Gamer intensivo</v>
      </c>
      <c r="U6813" s="35"/>
    </row>
    <row r="6814">
      <c r="A6814" s="28">
        <v>6813.0</v>
      </c>
      <c r="B6814" s="28">
        <v>17.0</v>
      </c>
      <c r="C6814" s="28" t="str">
        <f>TRIM(PROPER('Base de datos cruda'!C6814))</f>
        <v>Female</v>
      </c>
      <c r="D6814" s="28">
        <v>5.75</v>
      </c>
      <c r="E6814" s="28">
        <v>7.68</v>
      </c>
      <c r="F6814" s="28">
        <v>8.68</v>
      </c>
      <c r="G6814" s="28">
        <v>63.44</v>
      </c>
      <c r="H6814" s="28" t="str">
        <f>TRIM(PROPER('Base de datos cruda'!H6814))</f>
        <v>Rpg</v>
      </c>
      <c r="I6814" s="28">
        <v>4.55</v>
      </c>
      <c r="J6814" s="28">
        <v>8.64</v>
      </c>
      <c r="K6814" s="28">
        <v>263.95</v>
      </c>
      <c r="L6814" s="28">
        <f>IF('Base de datos cruda'!L6814&lt;0,,'Base de datos cruda'!L6814)</f>
        <v>11.84</v>
      </c>
      <c r="M6814" s="28" t="str">
        <f>IF(TRIM(PROPER('Base de datos cruda'!M6814))="High","Alto",IF(TRIM(PROPER('Base de datos cruda'!M6814))="Medium","Medio","Bajo"))</f>
        <v>Bajo</v>
      </c>
      <c r="N6814" s="29">
        <v>69.5875204464178</v>
      </c>
      <c r="O6814" s="32">
        <f t="shared" si="1"/>
        <v>69.58752045</v>
      </c>
      <c r="P6814" s="33">
        <f t="shared" si="2"/>
        <v>14.39</v>
      </c>
      <c r="Q6814" s="34">
        <f t="shared" si="3"/>
        <v>1.335652174</v>
      </c>
      <c r="R6814" s="35" t="str">
        <f t="shared" si="4"/>
        <v>Medio</v>
      </c>
      <c r="S6814" s="35" t="str">
        <f>IF(O6814="","",IF(O6814&gt;AVERAGE('Base de datos limpia'!$O$2:$O$8001),"Alto","Normal"))
</f>
        <v>Alto</v>
      </c>
      <c r="T6814" s="35" t="str">
        <f t="shared" si="5"/>
        <v>Gamer intensivo</v>
      </c>
      <c r="U6814" s="35"/>
    </row>
    <row r="6815">
      <c r="A6815" s="28">
        <v>6814.0</v>
      </c>
      <c r="B6815" s="28">
        <v>16.0</v>
      </c>
      <c r="C6815" s="28" t="str">
        <f>TRIM(PROPER('Base de datos cruda'!C6815))</f>
        <v>Male</v>
      </c>
      <c r="D6815" s="28">
        <v>2.33</v>
      </c>
      <c r="E6815" s="28">
        <v>2.58</v>
      </c>
      <c r="F6815" s="28">
        <v>8.44</v>
      </c>
      <c r="G6815" s="28">
        <v>82.12</v>
      </c>
      <c r="H6815" s="28" t="str">
        <f>TRIM(PROPER('Base de datos cruda'!H6815))</f>
        <v>Fps</v>
      </c>
      <c r="I6815" s="28">
        <v>0.61</v>
      </c>
      <c r="J6815" s="28">
        <v>5.11</v>
      </c>
      <c r="K6815" s="28">
        <v>289.57</v>
      </c>
      <c r="L6815" s="28">
        <f>IF('Base de datos cruda'!L6815&lt;0,,'Base de datos cruda'!L6815)</f>
        <v>5.82</v>
      </c>
      <c r="M6815" s="28" t="str">
        <f>IF(TRIM(PROPER('Base de datos cruda'!M6815))="High","Alto",IF(TRIM(PROPER('Base de datos cruda'!M6815))="Medium","Medio","Bajo"))</f>
        <v>Medio</v>
      </c>
      <c r="N6815" s="29">
        <v>76.042299283953</v>
      </c>
      <c r="O6815" s="32">
        <f t="shared" si="1"/>
        <v>76.04229928</v>
      </c>
      <c r="P6815" s="33">
        <f t="shared" si="2"/>
        <v>7.44</v>
      </c>
      <c r="Q6815" s="34">
        <f t="shared" si="3"/>
        <v>1.107296137</v>
      </c>
      <c r="R6815" s="35" t="str">
        <f t="shared" si="4"/>
        <v>Alto</v>
      </c>
      <c r="S6815" s="35" t="str">
        <f>IF(O6815="","",IF(O6815&gt;AVERAGE('Base de datos limpia'!$O$2:$O$8001),"Alto","Normal"))
</f>
        <v>Alto</v>
      </c>
      <c r="T6815" s="35" t="str">
        <f t="shared" si="5"/>
        <v>Gamer casual</v>
      </c>
      <c r="U6815" s="35"/>
    </row>
    <row r="6816">
      <c r="A6816" s="28">
        <v>6815.0</v>
      </c>
      <c r="B6816" s="28">
        <v>17.0</v>
      </c>
      <c r="C6816" s="28" t="str">
        <f>TRIM(PROPER('Base de datos cruda'!C6816))</f>
        <v>Male</v>
      </c>
      <c r="D6816" s="28">
        <v>0.39</v>
      </c>
      <c r="E6816" s="28">
        <v>3.47</v>
      </c>
      <c r="F6816" s="28">
        <v>6.07</v>
      </c>
      <c r="G6816" s="28">
        <v>64.84</v>
      </c>
      <c r="H6816" s="28" t="str">
        <f>TRIM(PROPER('Base de datos cruda'!H6816))</f>
        <v>Fps</v>
      </c>
      <c r="I6816" s="28">
        <v>3.98</v>
      </c>
      <c r="J6816" s="28">
        <v>2.56</v>
      </c>
      <c r="K6816" s="28">
        <v>302.67</v>
      </c>
      <c r="L6816" s="28">
        <f>IF('Base de datos cruda'!L6816&lt;0,,'Base de datos cruda'!L6816)</f>
        <v>4.48</v>
      </c>
      <c r="M6816" s="28" t="str">
        <f>IF(TRIM(PROPER('Base de datos cruda'!M6816))="High","Alto",IF(TRIM(PROPER('Base de datos cruda'!M6816))="Medium","Medio","Bajo"))</f>
        <v>Medio</v>
      </c>
      <c r="N6816" s="29">
        <v>68.9029133912761</v>
      </c>
      <c r="O6816" s="32">
        <f t="shared" si="1"/>
        <v>68.90291339</v>
      </c>
      <c r="P6816" s="33">
        <f t="shared" si="2"/>
        <v>2.95</v>
      </c>
      <c r="Q6816" s="34">
        <f t="shared" si="3"/>
        <v>8.897435897</v>
      </c>
      <c r="R6816" s="35" t="str">
        <f t="shared" si="4"/>
        <v>Medio</v>
      </c>
      <c r="S6816" s="35" t="str">
        <f>IF(O6816="","",IF(O6816&gt;AVERAGE('Base de datos limpia'!$O$2:$O$8001),"Alto","Normal"))
</f>
        <v>Alto</v>
      </c>
      <c r="T6816" s="35" t="str">
        <f t="shared" si="5"/>
        <v>Gamer moderado</v>
      </c>
      <c r="U6816" s="35"/>
    </row>
    <row r="6817">
      <c r="A6817" s="28">
        <v>6816.0</v>
      </c>
      <c r="B6817" s="28">
        <v>22.0</v>
      </c>
      <c r="C6817" s="28" t="str">
        <f>TRIM(PROPER('Base de datos cruda'!C6817))</f>
        <v>Male</v>
      </c>
      <c r="D6817" s="28">
        <v>7.22</v>
      </c>
      <c r="E6817" s="28">
        <v>9.27</v>
      </c>
      <c r="F6817" s="28">
        <v>4.03</v>
      </c>
      <c r="G6817" s="28">
        <v>60.68</v>
      </c>
      <c r="H6817" s="28" t="str">
        <f>TRIM(PROPER('Base de datos cruda'!H6817))</f>
        <v>Fps</v>
      </c>
      <c r="I6817" s="28">
        <v>2.67</v>
      </c>
      <c r="J6817" s="28">
        <v>12.31</v>
      </c>
      <c r="K6817" s="28">
        <v>225.47</v>
      </c>
      <c r="L6817" s="28">
        <f>IF('Base de datos cruda'!L6817&lt;0,,'Base de datos cruda'!L6817)</f>
        <v>16.78</v>
      </c>
      <c r="M6817" s="28" t="str">
        <f>IF(TRIM(PROPER('Base de datos cruda'!M6817))="High","Alto",IF(TRIM(PROPER('Base de datos cruda'!M6817))="Medium","Medio","Bajo"))</f>
        <v>Alto</v>
      </c>
      <c r="N6817" s="29">
        <v>63.5145662795885</v>
      </c>
      <c r="O6817" s="32">
        <f t="shared" si="1"/>
        <v>63.51456628</v>
      </c>
      <c r="P6817" s="33">
        <f t="shared" si="2"/>
        <v>19.53</v>
      </c>
      <c r="Q6817" s="34">
        <f t="shared" si="3"/>
        <v>1.283933518</v>
      </c>
      <c r="R6817" s="35" t="str">
        <f t="shared" si="4"/>
        <v>Medio</v>
      </c>
      <c r="S6817" s="35" t="str">
        <f>IF(O6817="","",IF(O6817&gt;AVERAGE('Base de datos limpia'!$O$2:$O$8001),"Alto","Normal"))
</f>
        <v>Normal</v>
      </c>
      <c r="T6817" s="35" t="str">
        <f t="shared" si="5"/>
        <v>Gamer intensivo</v>
      </c>
      <c r="U6817" s="35"/>
    </row>
    <row r="6818">
      <c r="A6818" s="28">
        <v>6817.0</v>
      </c>
      <c r="B6818" s="28">
        <v>19.0</v>
      </c>
      <c r="C6818" s="28" t="str">
        <f>TRIM(PROPER('Base de datos cruda'!C6818))</f>
        <v>Female</v>
      </c>
      <c r="D6818" s="28">
        <v>3.86</v>
      </c>
      <c r="E6818" s="28">
        <v>4.93</v>
      </c>
      <c r="F6818" s="28">
        <v>7.95</v>
      </c>
      <c r="G6818" s="28">
        <v>91.14</v>
      </c>
      <c r="H6818" s="28" t="str">
        <f>TRIM(PROPER('Base de datos cruda'!H6818))</f>
        <v>Fps</v>
      </c>
      <c r="I6818" s="28">
        <v>1.43</v>
      </c>
      <c r="J6818" s="28">
        <v>9.27</v>
      </c>
      <c r="K6818" s="28">
        <v>278.19</v>
      </c>
      <c r="L6818" s="28">
        <f>IF('Base de datos cruda'!L6818&lt;0,,'Base de datos cruda'!L6818)</f>
        <v>11.28</v>
      </c>
      <c r="M6818" s="28" t="str">
        <f>IF(TRIM(PROPER('Base de datos cruda'!M6818))="High","Alto",IF(TRIM(PROPER('Base de datos cruda'!M6818))="Medium","Medio","Bajo"))</f>
        <v>Medio</v>
      </c>
      <c r="N6818" s="29">
        <v>77.7</v>
      </c>
      <c r="O6818" s="32">
        <f t="shared" si="1"/>
        <v>77.7</v>
      </c>
      <c r="P6818" s="33">
        <f t="shared" si="2"/>
        <v>13.13</v>
      </c>
      <c r="Q6818" s="34">
        <f t="shared" si="3"/>
        <v>1.277202073</v>
      </c>
      <c r="R6818" s="35" t="str">
        <f t="shared" si="4"/>
        <v>Alto</v>
      </c>
      <c r="S6818" s="35" t="str">
        <f>IF(O6818="","",IF(O6818&gt;AVERAGE('Base de datos limpia'!$O$2:$O$8001),"Alto","Normal"))
</f>
        <v>Alto</v>
      </c>
      <c r="T6818" s="35" t="str">
        <f t="shared" si="5"/>
        <v>Gamer moderado</v>
      </c>
      <c r="U6818" s="35"/>
    </row>
    <row r="6819">
      <c r="A6819" s="28">
        <v>6818.0</v>
      </c>
      <c r="B6819" s="28">
        <v>20.0</v>
      </c>
      <c r="C6819" s="28" t="str">
        <f>TRIM(PROPER('Base de datos cruda'!C6819))</f>
        <v>Female</v>
      </c>
      <c r="D6819" s="28">
        <v>2.25</v>
      </c>
      <c r="E6819" s="28">
        <v>9.47</v>
      </c>
      <c r="F6819" s="28">
        <v>8.4</v>
      </c>
      <c r="G6819" s="28">
        <v>76.14</v>
      </c>
      <c r="H6819" s="28" t="str">
        <f>TRIM(PROPER('Base de datos cruda'!H6819))</f>
        <v>Rpg</v>
      </c>
      <c r="I6819" s="28">
        <v>4.6</v>
      </c>
      <c r="J6819" s="28">
        <v>7.69</v>
      </c>
      <c r="K6819" s="28">
        <v>301.52</v>
      </c>
      <c r="L6819" s="28">
        <f>IF('Base de datos cruda'!L6819&lt;0,,'Base de datos cruda'!L6819)</f>
        <v>8.07</v>
      </c>
      <c r="M6819" s="28" t="str">
        <f>IF(TRIM(PROPER('Base de datos cruda'!M6819))="High","Alto",IF(TRIM(PROPER('Base de datos cruda'!M6819))="Medium","Medio","Bajo"))</f>
        <v>Medio</v>
      </c>
      <c r="N6819" s="29">
        <v>100.0</v>
      </c>
      <c r="O6819" s="32">
        <f t="shared" si="1"/>
        <v>100</v>
      </c>
      <c r="P6819" s="33">
        <f t="shared" si="2"/>
        <v>9.94</v>
      </c>
      <c r="Q6819" s="34">
        <f t="shared" si="3"/>
        <v>4.208888889</v>
      </c>
      <c r="R6819" s="35" t="str">
        <f t="shared" si="4"/>
        <v>Alto</v>
      </c>
      <c r="S6819" s="35" t="str">
        <f>IF(O6819="","",IF(O6819&gt;AVERAGE('Base de datos limpia'!$O$2:$O$8001),"Alto","Normal"))
</f>
        <v>Alto</v>
      </c>
      <c r="T6819" s="35" t="str">
        <f t="shared" si="5"/>
        <v>Gamer intensivo</v>
      </c>
      <c r="U6819" s="35"/>
    </row>
    <row r="6820">
      <c r="A6820" s="28">
        <v>6819.0</v>
      </c>
      <c r="B6820" s="28">
        <v>22.0</v>
      </c>
      <c r="C6820" s="28" t="str">
        <f>TRIM(PROPER('Base de datos cruda'!C6820))</f>
        <v>Male</v>
      </c>
      <c r="D6820" s="28">
        <v>5.73</v>
      </c>
      <c r="E6820" s="28">
        <v>4.53</v>
      </c>
      <c r="F6820" s="28">
        <v>4.87</v>
      </c>
      <c r="G6820" s="28">
        <v>81.0</v>
      </c>
      <c r="H6820" s="28" t="str">
        <f>TRIM(PROPER('Base de datos cruda'!H6820))</f>
        <v>Casual</v>
      </c>
      <c r="I6820" s="28">
        <v>0.09</v>
      </c>
      <c r="J6820" s="28">
        <v>8.71</v>
      </c>
      <c r="K6820" s="28">
        <v>250.86</v>
      </c>
      <c r="L6820" s="28">
        <f>IF('Base de datos cruda'!L6820&lt;0,,'Base de datos cruda'!L6820)</f>
        <v>14.11</v>
      </c>
      <c r="M6820" s="28" t="str">
        <f>IF(TRIM(PROPER('Base de datos cruda'!M6820))="High","Alto",IF(TRIM(PROPER('Base de datos cruda'!M6820))="Medium","Medio","Bajo"))</f>
        <v>Bajo</v>
      </c>
      <c r="N6820" s="29">
        <v>48.68</v>
      </c>
      <c r="O6820" s="32">
        <f t="shared" si="1"/>
        <v>48.68</v>
      </c>
      <c r="P6820" s="33">
        <f t="shared" si="2"/>
        <v>14.44</v>
      </c>
      <c r="Q6820" s="34">
        <f t="shared" si="3"/>
        <v>0.7905759162</v>
      </c>
      <c r="R6820" s="35" t="str">
        <f t="shared" si="4"/>
        <v>Bajo</v>
      </c>
      <c r="S6820" s="35" t="str">
        <f>IF(O6820="","",IF(O6820&gt;AVERAGE('Base de datos limpia'!$O$2:$O$8001),"Alto","Normal"))
</f>
        <v>Normal</v>
      </c>
      <c r="T6820" s="35" t="str">
        <f t="shared" si="5"/>
        <v>Gamer moderado</v>
      </c>
      <c r="U6820" s="35"/>
    </row>
    <row r="6821">
      <c r="A6821" s="28">
        <v>6820.0</v>
      </c>
      <c r="B6821" s="28">
        <v>18.0</v>
      </c>
      <c r="C6821" s="28" t="str">
        <f>TRIM(PROPER('Base de datos cruda'!C6821))</f>
        <v>Female</v>
      </c>
      <c r="D6821" s="28">
        <v>7.09</v>
      </c>
      <c r="E6821" s="28">
        <v>9.57</v>
      </c>
      <c r="F6821" s="28">
        <v>8.58</v>
      </c>
      <c r="G6821" s="28">
        <v>86.51</v>
      </c>
      <c r="H6821" s="28" t="str">
        <f>TRIM(PROPER('Base de datos cruda'!H6821))</f>
        <v>Casual</v>
      </c>
      <c r="I6821" s="28">
        <v>1.37</v>
      </c>
      <c r="J6821" s="28">
        <v>9.39</v>
      </c>
      <c r="K6821" s="28">
        <v>209.24</v>
      </c>
      <c r="L6821" s="28">
        <f>IF('Base de datos cruda'!L6821&lt;0,,'Base de datos cruda'!L6821)</f>
        <v>13.12</v>
      </c>
      <c r="M6821" s="28" t="str">
        <f>IF(TRIM(PROPER('Base de datos cruda'!M6821))="High","Alto",IF(TRIM(PROPER('Base de datos cruda'!M6821))="Medium","Medio","Bajo"))</f>
        <v>Bajo</v>
      </c>
      <c r="N6821" s="29">
        <v>90.949792256531</v>
      </c>
      <c r="O6821" s="32">
        <f t="shared" si="1"/>
        <v>90.94979226</v>
      </c>
      <c r="P6821" s="33">
        <f t="shared" si="2"/>
        <v>16.48</v>
      </c>
      <c r="Q6821" s="34">
        <f t="shared" si="3"/>
        <v>1.349788434</v>
      </c>
      <c r="R6821" s="35" t="str">
        <f t="shared" si="4"/>
        <v>Alto</v>
      </c>
      <c r="S6821" s="35" t="str">
        <f>IF(O6821="","",IF(O6821&gt;AVERAGE('Base de datos limpia'!$O$2:$O$8001),"Alto","Normal"))
</f>
        <v>Alto</v>
      </c>
      <c r="T6821" s="35" t="str">
        <f t="shared" si="5"/>
        <v>Gamer intensivo</v>
      </c>
      <c r="U6821" s="35"/>
    </row>
    <row r="6822">
      <c r="A6822" s="28">
        <v>6821.0</v>
      </c>
      <c r="B6822" s="28">
        <v>17.0</v>
      </c>
      <c r="C6822" s="28" t="str">
        <f>TRIM(PROPER('Base de datos cruda'!C6822))</f>
        <v>Male</v>
      </c>
      <c r="D6822" s="28">
        <v>0.0</v>
      </c>
      <c r="E6822" s="28">
        <v>9.33</v>
      </c>
      <c r="F6822" s="28">
        <v>8.57</v>
      </c>
      <c r="G6822" s="28">
        <v>76.04</v>
      </c>
      <c r="H6822" s="28" t="str">
        <f>TRIM(PROPER('Base de datos cruda'!H6822))</f>
        <v>Fps</v>
      </c>
      <c r="I6822" s="28">
        <v>4.43</v>
      </c>
      <c r="J6822" s="28">
        <v>1.49</v>
      </c>
      <c r="K6822" s="28">
        <v>326.8</v>
      </c>
      <c r="L6822" s="28" t="str">
        <f>IF('Base de datos cruda'!L6822&lt;0,,'Base de datos cruda'!L6822)</f>
        <v/>
      </c>
      <c r="M6822" s="28" t="str">
        <f>IF(TRIM(PROPER('Base de datos cruda'!M6822))="High","Alto",IF(TRIM(PROPER('Base de datos cruda'!M6822))="Medium","Medio","Bajo"))</f>
        <v>Medio</v>
      </c>
      <c r="N6822" s="29">
        <v>100.0</v>
      </c>
      <c r="O6822" s="32">
        <f t="shared" si="1"/>
        <v>100</v>
      </c>
      <c r="P6822" s="33">
        <f t="shared" si="2"/>
        <v>1.49</v>
      </c>
      <c r="Q6822" s="34" t="str">
        <f t="shared" si="3"/>
        <v>Sin ratio</v>
      </c>
      <c r="R6822" s="35" t="str">
        <f t="shared" si="4"/>
        <v>Alto</v>
      </c>
      <c r="S6822" s="35" t="str">
        <f>IF(O6822="","",IF(O6822&gt;AVERAGE('Base de datos limpia'!$O$2:$O$8001),"Alto","Normal"))
</f>
        <v>Alto</v>
      </c>
      <c r="T6822" s="35" t="str">
        <f t="shared" si="5"/>
        <v>Gamer intensivo</v>
      </c>
      <c r="U6822" s="35"/>
    </row>
    <row r="6823">
      <c r="A6823" s="28">
        <v>6822.0</v>
      </c>
      <c r="B6823" s="28">
        <v>22.0</v>
      </c>
      <c r="C6823" s="28" t="str">
        <f>TRIM(PROPER('Base de datos cruda'!C6823))</f>
        <v>Other</v>
      </c>
      <c r="D6823" s="28">
        <v>5.5</v>
      </c>
      <c r="E6823" s="28">
        <v>6.94</v>
      </c>
      <c r="F6823" s="28">
        <v>6.36</v>
      </c>
      <c r="G6823" s="28">
        <v>62.05</v>
      </c>
      <c r="H6823" s="28" t="str">
        <f>TRIM(PROPER('Base de datos cruda'!H6823))</f>
        <v>Fps</v>
      </c>
      <c r="I6823" s="28">
        <v>2.41</v>
      </c>
      <c r="J6823" s="28">
        <v>9.86</v>
      </c>
      <c r="K6823" s="28">
        <v>233.8</v>
      </c>
      <c r="L6823" s="28">
        <f>IF('Base de datos cruda'!L6823&lt;0,,'Base de datos cruda'!L6823)</f>
        <v>11.68</v>
      </c>
      <c r="M6823" s="28" t="str">
        <f>IF(TRIM(PROPER('Base de datos cruda'!M6823))="High","Alto",IF(TRIM(PROPER('Base de datos cruda'!M6823))="Medium","Medio","Bajo"))</f>
        <v>Bajo</v>
      </c>
      <c r="N6823" s="29">
        <v>56.7</v>
      </c>
      <c r="O6823" s="32">
        <f t="shared" si="1"/>
        <v>56.7</v>
      </c>
      <c r="P6823" s="33">
        <f t="shared" si="2"/>
        <v>15.36</v>
      </c>
      <c r="Q6823" s="34">
        <f t="shared" si="3"/>
        <v>1.261818182</v>
      </c>
      <c r="R6823" s="35" t="str">
        <f t="shared" si="4"/>
        <v>Medio</v>
      </c>
      <c r="S6823" s="35" t="str">
        <f>IF(O6823="","",IF(O6823&gt;AVERAGE('Base de datos limpia'!$O$2:$O$8001),"Alto","Normal"))
</f>
        <v>Normal</v>
      </c>
      <c r="T6823" s="35" t="str">
        <f t="shared" si="5"/>
        <v>Gamer intensivo</v>
      </c>
      <c r="U6823" s="35"/>
    </row>
    <row r="6824">
      <c r="A6824" s="28">
        <v>6823.0</v>
      </c>
      <c r="B6824" s="28">
        <v>20.0</v>
      </c>
      <c r="C6824" s="28" t="str">
        <f>TRIM(PROPER('Base de datos cruda'!C6824))</f>
        <v>Female</v>
      </c>
      <c r="D6824" s="28">
        <v>6.14</v>
      </c>
      <c r="E6824" s="28">
        <v>1.08</v>
      </c>
      <c r="F6824" s="28">
        <v>7.99</v>
      </c>
      <c r="G6824" s="28">
        <v>70.11</v>
      </c>
      <c r="H6824" s="28" t="str">
        <f>TRIM(PROPER('Base de datos cruda'!H6824))</f>
        <v>Rpg</v>
      </c>
      <c r="I6824" s="28">
        <v>2.99</v>
      </c>
      <c r="J6824" s="28">
        <v>8.79</v>
      </c>
      <c r="K6824" s="28">
        <v>225.13</v>
      </c>
      <c r="L6824" s="28">
        <f>IF('Base de datos cruda'!L6824&lt;0,,'Base de datos cruda'!L6824)</f>
        <v>14.82</v>
      </c>
      <c r="M6824" s="28" t="str">
        <f>IF(TRIM(PROPER('Base de datos cruda'!M6824))="High","Alto",IF(TRIM(PROPER('Base de datos cruda'!M6824))="Medium","Medio","Bajo"))</f>
        <v>Bajo</v>
      </c>
      <c r="N6824" s="29">
        <v>28.16</v>
      </c>
      <c r="O6824" s="32">
        <f t="shared" si="1"/>
        <v>28.16</v>
      </c>
      <c r="P6824" s="33">
        <f t="shared" si="2"/>
        <v>14.93</v>
      </c>
      <c r="Q6824" s="34">
        <f t="shared" si="3"/>
        <v>0.1758957655</v>
      </c>
      <c r="R6824" s="35" t="str">
        <f t="shared" si="4"/>
        <v>Bajo</v>
      </c>
      <c r="S6824" s="35" t="str">
        <f>IF(O6824="","",IF(O6824&gt;AVERAGE('Base de datos limpia'!$O$2:$O$8001),"Alto","Normal"))
</f>
        <v>Normal</v>
      </c>
      <c r="T6824" s="35" t="str">
        <f t="shared" si="5"/>
        <v>Gamer casual</v>
      </c>
      <c r="U6824" s="35"/>
    </row>
    <row r="6825">
      <c r="A6825" s="28">
        <v>6824.0</v>
      </c>
      <c r="B6825" s="28">
        <v>16.0</v>
      </c>
      <c r="C6825" s="28" t="str">
        <f>TRIM(PROPER('Base de datos cruda'!C6825))</f>
        <v>Male</v>
      </c>
      <c r="D6825" s="28">
        <v>1.68</v>
      </c>
      <c r="E6825" s="28">
        <v>4.6</v>
      </c>
      <c r="F6825" s="28">
        <v>6.22</v>
      </c>
      <c r="G6825" s="28">
        <v>67.77</v>
      </c>
      <c r="H6825" s="28" t="str">
        <f>TRIM(PROPER('Base de datos cruda'!H6825))</f>
        <v>Fps</v>
      </c>
      <c r="I6825" s="28">
        <v>3.75</v>
      </c>
      <c r="J6825" s="28">
        <v>4.06</v>
      </c>
      <c r="K6825" s="28">
        <v>309.82</v>
      </c>
      <c r="L6825" s="28">
        <f>IF('Base de datos cruda'!L6825&lt;0,,'Base de datos cruda'!L6825)</f>
        <v>5.07</v>
      </c>
      <c r="M6825" s="28" t="str">
        <f>IF(TRIM(PROPER('Base de datos cruda'!M6825))="High","Alto",IF(TRIM(PROPER('Base de datos cruda'!M6825))="Medium","Medio","Bajo"))</f>
        <v>Medio</v>
      </c>
      <c r="N6825" s="29">
        <v>71.92</v>
      </c>
      <c r="O6825" s="32">
        <f t="shared" si="1"/>
        <v>71.92</v>
      </c>
      <c r="P6825" s="33">
        <f t="shared" si="2"/>
        <v>5.74</v>
      </c>
      <c r="Q6825" s="34">
        <f t="shared" si="3"/>
        <v>2.738095238</v>
      </c>
      <c r="R6825" s="35" t="str">
        <f t="shared" si="4"/>
        <v>Alto</v>
      </c>
      <c r="S6825" s="35" t="str">
        <f>IF(O6825="","",IF(O6825&gt;AVERAGE('Base de datos limpia'!$O$2:$O$8001),"Alto","Normal"))
</f>
        <v>Alto</v>
      </c>
      <c r="T6825" s="35" t="str">
        <f t="shared" si="5"/>
        <v>Gamer moderado</v>
      </c>
      <c r="U6825" s="35"/>
    </row>
    <row r="6826">
      <c r="A6826" s="28">
        <v>6825.0</v>
      </c>
      <c r="B6826" s="28">
        <v>16.0</v>
      </c>
      <c r="C6826" s="28" t="str">
        <f>TRIM(PROPER('Base de datos cruda'!C6826))</f>
        <v>Female</v>
      </c>
      <c r="D6826" s="28">
        <v>3.92</v>
      </c>
      <c r="E6826" s="28">
        <v>9.2</v>
      </c>
      <c r="F6826" s="28">
        <v>6.82</v>
      </c>
      <c r="G6826" s="28">
        <v>99.1</v>
      </c>
      <c r="H6826" s="28" t="str">
        <f>TRIM(PROPER('Base de datos cruda'!H6826))</f>
        <v>Casual</v>
      </c>
      <c r="I6826" s="28">
        <v>0.74</v>
      </c>
      <c r="J6826" s="28">
        <v>6.78</v>
      </c>
      <c r="K6826" s="28">
        <v>261.1</v>
      </c>
      <c r="L6826" s="28">
        <f>IF('Base de datos cruda'!L6826&lt;0,,'Base de datos cruda'!L6826)</f>
        <v>9.69</v>
      </c>
      <c r="M6826" s="28" t="str">
        <f>IF(TRIM(PROPER('Base de datos cruda'!M6826))="High","Alto",IF(TRIM(PROPER('Base de datos cruda'!M6826))="Medium","Medio","Bajo"))</f>
        <v>Medio</v>
      </c>
      <c r="N6826" s="29">
        <v>91.62</v>
      </c>
      <c r="O6826" s="32">
        <f t="shared" si="1"/>
        <v>91.62</v>
      </c>
      <c r="P6826" s="33">
        <f t="shared" si="2"/>
        <v>10.7</v>
      </c>
      <c r="Q6826" s="34">
        <f t="shared" si="3"/>
        <v>2.346938776</v>
      </c>
      <c r="R6826" s="35" t="str">
        <f t="shared" si="4"/>
        <v>Alto</v>
      </c>
      <c r="S6826" s="35" t="str">
        <f>IF(O6826="","",IF(O6826&gt;AVERAGE('Base de datos limpia'!$O$2:$O$8001),"Alto","Normal"))
</f>
        <v>Alto</v>
      </c>
      <c r="T6826" s="35" t="str">
        <f t="shared" si="5"/>
        <v>Gamer intensivo</v>
      </c>
      <c r="U6826" s="35"/>
    </row>
    <row r="6827">
      <c r="A6827" s="28">
        <v>6826.0</v>
      </c>
      <c r="B6827" s="28">
        <v>24.0</v>
      </c>
      <c r="C6827" s="28" t="str">
        <f>TRIM(PROPER('Base de datos cruda'!C6827))</f>
        <v>Female</v>
      </c>
      <c r="D6827" s="28">
        <v>0.71</v>
      </c>
      <c r="E6827" s="28">
        <v>8.97</v>
      </c>
      <c r="F6827" s="28">
        <v>5.6</v>
      </c>
      <c r="G6827" s="28">
        <v>89.58</v>
      </c>
      <c r="H6827" s="28" t="str">
        <f>TRIM(PROPER('Base de datos cruda'!H6827))</f>
        <v>Rpg</v>
      </c>
      <c r="I6827" s="28">
        <v>1.08</v>
      </c>
      <c r="J6827" s="28">
        <v>4.48</v>
      </c>
      <c r="K6827" s="28">
        <v>313.99</v>
      </c>
      <c r="L6827" s="28">
        <f>IF('Base de datos cruda'!L6827&lt;0,,'Base de datos cruda'!L6827)</f>
        <v>3.06</v>
      </c>
      <c r="M6827" s="28" t="str">
        <f>IF(TRIM(PROPER('Base de datos cruda'!M6827))="High","Alto",IF(TRIM(PROPER('Base de datos cruda'!M6827))="Medium","Medio","Bajo"))</f>
        <v>Alto</v>
      </c>
      <c r="N6827" s="29">
        <v>99.83</v>
      </c>
      <c r="O6827" s="32">
        <f t="shared" si="1"/>
        <v>99.83</v>
      </c>
      <c r="P6827" s="33">
        <f t="shared" si="2"/>
        <v>5.19</v>
      </c>
      <c r="Q6827" s="34">
        <f t="shared" si="3"/>
        <v>12.63380282</v>
      </c>
      <c r="R6827" s="35" t="str">
        <f t="shared" si="4"/>
        <v>Alto</v>
      </c>
      <c r="S6827" s="35" t="str">
        <f>IF(O6827="","",IF(O6827&gt;AVERAGE('Base de datos limpia'!$O$2:$O$8001),"Alto","Normal"))
</f>
        <v>Alto</v>
      </c>
      <c r="T6827" s="35" t="str">
        <f t="shared" si="5"/>
        <v>Gamer intensivo</v>
      </c>
      <c r="U6827" s="35"/>
    </row>
    <row r="6828">
      <c r="A6828" s="28">
        <v>6827.0</v>
      </c>
      <c r="B6828" s="28">
        <v>20.0</v>
      </c>
      <c r="C6828" s="28" t="str">
        <f>TRIM(PROPER('Base de datos cruda'!C6828))</f>
        <v>Male</v>
      </c>
      <c r="D6828" s="28">
        <v>5.97</v>
      </c>
      <c r="E6828" s="28">
        <v>2.69</v>
      </c>
      <c r="F6828" s="28">
        <v>4.8</v>
      </c>
      <c r="G6828" s="28">
        <v>78.06</v>
      </c>
      <c r="H6828" s="28" t="str">
        <f>TRIM(PROPER('Base de datos cruda'!H6828))</f>
        <v>Casual</v>
      </c>
      <c r="I6828" s="28">
        <v>4.99</v>
      </c>
      <c r="J6828" s="28">
        <v>7.78</v>
      </c>
      <c r="K6828" s="28">
        <v>249.28</v>
      </c>
      <c r="L6828" s="28">
        <f>IF('Base de datos cruda'!L6828&lt;0,,'Base de datos cruda'!L6828)</f>
        <v>10.2</v>
      </c>
      <c r="M6828" s="28" t="str">
        <f>IF(TRIM(PROPER('Base de datos cruda'!M6828))="High","Alto",IF(TRIM(PROPER('Base de datos cruda'!M6828))="Medium","Medio","Bajo"))</f>
        <v>Bajo</v>
      </c>
      <c r="N6828" s="29">
        <v>39.193113266029</v>
      </c>
      <c r="O6828" s="32">
        <f t="shared" si="1"/>
        <v>39.19311327</v>
      </c>
      <c r="P6828" s="33">
        <f t="shared" si="2"/>
        <v>13.75</v>
      </c>
      <c r="Q6828" s="34">
        <f t="shared" si="3"/>
        <v>0.4505862647</v>
      </c>
      <c r="R6828" s="35" t="str">
        <f t="shared" si="4"/>
        <v>Bajo</v>
      </c>
      <c r="S6828" s="35" t="str">
        <f>IF(O6828="","",IF(O6828&gt;AVERAGE('Base de datos limpia'!$O$2:$O$8001),"Alto","Normal"))
</f>
        <v>Normal</v>
      </c>
      <c r="T6828" s="35" t="str">
        <f t="shared" si="5"/>
        <v>Gamer casual</v>
      </c>
      <c r="U6828" s="35"/>
    </row>
    <row r="6829">
      <c r="A6829" s="28">
        <v>6828.0</v>
      </c>
      <c r="B6829" s="28">
        <v>16.0</v>
      </c>
      <c r="C6829" s="28" t="str">
        <f>TRIM(PROPER('Base de datos cruda'!C6829))</f>
        <v>Female</v>
      </c>
      <c r="D6829" s="28">
        <v>6.78</v>
      </c>
      <c r="E6829" s="28">
        <v>4.59</v>
      </c>
      <c r="F6829" s="28">
        <v>7.73</v>
      </c>
      <c r="G6829" s="28">
        <v>62.53</v>
      </c>
      <c r="H6829" s="28" t="str">
        <f>TRIM(PROPER('Base de datos cruda'!H6829))</f>
        <v>Fps</v>
      </c>
      <c r="I6829" s="28">
        <v>1.19</v>
      </c>
      <c r="J6829" s="28">
        <v>12.59</v>
      </c>
      <c r="K6829" s="28">
        <v>230.59</v>
      </c>
      <c r="L6829" s="28">
        <f>IF('Base de datos cruda'!L6829&lt;0,,'Base de datos cruda'!L6829)</f>
        <v>15.26</v>
      </c>
      <c r="M6829" s="28" t="str">
        <f>IF(TRIM(PROPER('Base de datos cruda'!M6829))="High","Alto",IF(TRIM(PROPER('Base de datos cruda'!M6829))="Medium","Medio","Bajo"))</f>
        <v>Bajo</v>
      </c>
      <c r="N6829" s="29">
        <v>37.33</v>
      </c>
      <c r="O6829" s="32">
        <f t="shared" si="1"/>
        <v>37.33</v>
      </c>
      <c r="P6829" s="33">
        <f t="shared" si="2"/>
        <v>19.37</v>
      </c>
      <c r="Q6829" s="34">
        <f t="shared" si="3"/>
        <v>0.6769911504</v>
      </c>
      <c r="R6829" s="35" t="str">
        <f t="shared" si="4"/>
        <v>Bajo</v>
      </c>
      <c r="S6829" s="35" t="str">
        <f>IF(O6829="","",IF(O6829&gt;AVERAGE('Base de datos limpia'!$O$2:$O$8001),"Alto","Normal"))
</f>
        <v>Normal</v>
      </c>
      <c r="T6829" s="35" t="str">
        <f t="shared" si="5"/>
        <v>Gamer moderado</v>
      </c>
      <c r="U6829" s="35"/>
    </row>
    <row r="6830">
      <c r="A6830" s="28">
        <v>6829.0</v>
      </c>
      <c r="B6830" s="28">
        <v>22.0</v>
      </c>
      <c r="C6830" s="28" t="str">
        <f>TRIM(PROPER('Base de datos cruda'!C6830))</f>
        <v>Male</v>
      </c>
      <c r="D6830" s="28">
        <v>0.87</v>
      </c>
      <c r="E6830" s="28">
        <v>8.52</v>
      </c>
      <c r="F6830" s="28">
        <v>4.01</v>
      </c>
      <c r="G6830" s="28">
        <v>64.63</v>
      </c>
      <c r="H6830" s="28" t="str">
        <f>TRIM(PROPER('Base de datos cruda'!H6830))</f>
        <v>Fps</v>
      </c>
      <c r="I6830" s="28">
        <v>2.7</v>
      </c>
      <c r="J6830" s="28">
        <v>5.53</v>
      </c>
      <c r="K6830" s="28">
        <v>311.62</v>
      </c>
      <c r="L6830" s="28">
        <f>IF('Base de datos cruda'!L6830&lt;0,,'Base de datos cruda'!L6830)</f>
        <v>4.49</v>
      </c>
      <c r="M6830" s="28" t="str">
        <f>IF(TRIM(PROPER('Base de datos cruda'!M6830))="High","Alto",IF(TRIM(PROPER('Base de datos cruda'!M6830))="Medium","Medio","Bajo"))</f>
        <v>Alto</v>
      </c>
      <c r="N6830" s="29">
        <v>81.61</v>
      </c>
      <c r="O6830" s="32">
        <f t="shared" si="1"/>
        <v>81.61</v>
      </c>
      <c r="P6830" s="33">
        <f t="shared" si="2"/>
        <v>6.4</v>
      </c>
      <c r="Q6830" s="34">
        <f t="shared" si="3"/>
        <v>9.793103448</v>
      </c>
      <c r="R6830" s="35" t="str">
        <f t="shared" si="4"/>
        <v>Alto</v>
      </c>
      <c r="S6830" s="35" t="str">
        <f>IF(O6830="","",IF(O6830&gt;AVERAGE('Base de datos limpia'!$O$2:$O$8001),"Alto","Normal"))
</f>
        <v>Alto</v>
      </c>
      <c r="T6830" s="35" t="str">
        <f t="shared" si="5"/>
        <v>Gamer intensivo</v>
      </c>
      <c r="U6830" s="35"/>
    </row>
    <row r="6831">
      <c r="A6831" s="28">
        <v>6830.0</v>
      </c>
      <c r="B6831" s="28">
        <v>24.0</v>
      </c>
      <c r="C6831" s="28" t="str">
        <f>TRIM(PROPER('Base de datos cruda'!C6831))</f>
        <v>Male</v>
      </c>
      <c r="D6831" s="28">
        <v>6.53</v>
      </c>
      <c r="E6831" s="28">
        <v>6.2</v>
      </c>
      <c r="F6831" s="28">
        <v>6.9</v>
      </c>
      <c r="G6831" s="28">
        <v>92.52</v>
      </c>
      <c r="H6831" s="28" t="str">
        <f>TRIM(PROPER('Base de datos cruda'!H6831))</f>
        <v>Fps</v>
      </c>
      <c r="I6831" s="28">
        <v>1.49</v>
      </c>
      <c r="J6831" s="28">
        <v>7.76</v>
      </c>
      <c r="K6831" s="28">
        <v>236.14</v>
      </c>
      <c r="L6831" s="28">
        <f>IF('Base de datos cruda'!L6831&lt;0,,'Base de datos cruda'!L6831)</f>
        <v>13.33</v>
      </c>
      <c r="M6831" s="28" t="str">
        <f>IF(TRIM(PROPER('Base de datos cruda'!M6831))="High","Alto",IF(TRIM(PROPER('Base de datos cruda'!M6831))="Medium","Medio","Bajo"))</f>
        <v>Bajo</v>
      </c>
      <c r="N6831" s="29">
        <v>72.3748618722967</v>
      </c>
      <c r="O6831" s="32">
        <f t="shared" si="1"/>
        <v>72.37486187</v>
      </c>
      <c r="P6831" s="33">
        <f t="shared" si="2"/>
        <v>14.29</v>
      </c>
      <c r="Q6831" s="34">
        <f t="shared" si="3"/>
        <v>0.9494640123</v>
      </c>
      <c r="R6831" s="35" t="str">
        <f t="shared" si="4"/>
        <v>Alto</v>
      </c>
      <c r="S6831" s="35" t="str">
        <f>IF(O6831="","",IF(O6831&gt;AVERAGE('Base de datos limpia'!$O$2:$O$8001),"Alto","Normal"))
</f>
        <v>Alto</v>
      </c>
      <c r="T6831" s="35" t="str">
        <f t="shared" si="5"/>
        <v>Gamer intensivo</v>
      </c>
      <c r="U6831" s="35"/>
    </row>
    <row r="6832">
      <c r="A6832" s="28">
        <v>6831.0</v>
      </c>
      <c r="B6832" s="28">
        <v>16.0</v>
      </c>
      <c r="C6832" s="28" t="str">
        <f>TRIM(PROPER('Base de datos cruda'!C6832))</f>
        <v>Male</v>
      </c>
      <c r="D6832" s="28">
        <v>6.17</v>
      </c>
      <c r="E6832" s="28">
        <v>8.63</v>
      </c>
      <c r="F6832" s="28">
        <v>8.32</v>
      </c>
      <c r="G6832" s="28">
        <v>97.82</v>
      </c>
      <c r="H6832" s="28" t="str">
        <f>TRIM(PROPER('Base de datos cruda'!H6832))</f>
        <v>Fps</v>
      </c>
      <c r="I6832" s="28">
        <v>4.26</v>
      </c>
      <c r="J6832" s="28">
        <v>8.7</v>
      </c>
      <c r="K6832" s="28">
        <v>246.44</v>
      </c>
      <c r="L6832" s="28">
        <f>IF('Base de datos cruda'!L6832&lt;0,,'Base de datos cruda'!L6832)</f>
        <v>13.96</v>
      </c>
      <c r="M6832" s="28" t="str">
        <f>IF(TRIM(PROPER('Base de datos cruda'!M6832))="High","Alto",IF(TRIM(PROPER('Base de datos cruda'!M6832))="Medium","Medio","Bajo"))</f>
        <v>Bajo</v>
      </c>
      <c r="N6832" s="29">
        <v>105.678330757263</v>
      </c>
      <c r="O6832" s="33" t="str">
        <f t="shared" si="1"/>
        <v/>
      </c>
      <c r="P6832" s="33">
        <f t="shared" si="2"/>
        <v>14.87</v>
      </c>
      <c r="Q6832" s="34">
        <f t="shared" si="3"/>
        <v>1.398703404</v>
      </c>
      <c r="R6832" s="35" t="str">
        <f t="shared" si="4"/>
        <v>Alto</v>
      </c>
      <c r="S6832" s="35" t="str">
        <f>IF(O6832="","",IF(O6832&gt;AVERAGE('Base de datos limpia'!$O$2:$O$8001),"Alto","Normal"))
</f>
        <v/>
      </c>
      <c r="T6832" s="35" t="str">
        <f t="shared" si="5"/>
        <v>Gamer intensivo</v>
      </c>
      <c r="U6832" s="35"/>
    </row>
    <row r="6833">
      <c r="A6833" s="28">
        <v>6832.0</v>
      </c>
      <c r="B6833" s="28">
        <v>19.0</v>
      </c>
      <c r="C6833" s="28" t="str">
        <f>TRIM(PROPER('Base de datos cruda'!C6833))</f>
        <v>Male</v>
      </c>
      <c r="D6833" s="28">
        <v>2.78</v>
      </c>
      <c r="E6833" s="28">
        <v>8.44</v>
      </c>
      <c r="F6833" s="28">
        <v>5.11</v>
      </c>
      <c r="G6833" s="28">
        <v>61.25</v>
      </c>
      <c r="H6833" s="28" t="str">
        <f>TRIM(PROPER('Base de datos cruda'!H6833))</f>
        <v>Rpg</v>
      </c>
      <c r="I6833" s="28">
        <v>4.81</v>
      </c>
      <c r="J6833" s="28">
        <v>4.03</v>
      </c>
      <c r="K6833" s="28">
        <v>282.78</v>
      </c>
      <c r="L6833" s="28">
        <f>IF('Base de datos cruda'!L6833&lt;0,,'Base de datos cruda'!L6833)</f>
        <v>3.07</v>
      </c>
      <c r="M6833" s="28" t="str">
        <f>IF(TRIM(PROPER('Base de datos cruda'!M6833))="High","Alto",IF(TRIM(PROPER('Base de datos cruda'!M6833))="Medium","Medio","Bajo"))</f>
        <v>Alto</v>
      </c>
      <c r="N6833" s="29">
        <v>84.34</v>
      </c>
      <c r="O6833" s="32">
        <f t="shared" si="1"/>
        <v>84.34</v>
      </c>
      <c r="P6833" s="33">
        <f t="shared" si="2"/>
        <v>6.81</v>
      </c>
      <c r="Q6833" s="34">
        <f t="shared" si="3"/>
        <v>3.035971223</v>
      </c>
      <c r="R6833" s="35" t="str">
        <f t="shared" si="4"/>
        <v>Alto</v>
      </c>
      <c r="S6833" s="35" t="str">
        <f>IF(O6833="","",IF(O6833&gt;AVERAGE('Base de datos limpia'!$O$2:$O$8001),"Alto","Normal"))
</f>
        <v>Alto</v>
      </c>
      <c r="T6833" s="35" t="str">
        <f t="shared" si="5"/>
        <v>Gamer intensivo</v>
      </c>
      <c r="U6833" s="35"/>
    </row>
    <row r="6834">
      <c r="A6834" s="28">
        <v>6833.0</v>
      </c>
      <c r="B6834" s="28">
        <v>18.0</v>
      </c>
      <c r="C6834" s="28" t="str">
        <f>TRIM(PROPER('Base de datos cruda'!C6834))</f>
        <v>Male</v>
      </c>
      <c r="D6834" s="28">
        <v>5.52</v>
      </c>
      <c r="E6834" s="28">
        <v>9.17</v>
      </c>
      <c r="F6834" s="28">
        <v>5.66</v>
      </c>
      <c r="G6834" s="28">
        <v>96.42</v>
      </c>
      <c r="H6834" s="28" t="str">
        <f>TRIM(PROPER('Base de datos cruda'!H6834))</f>
        <v>Casual</v>
      </c>
      <c r="I6834" s="28">
        <v>0.71</v>
      </c>
      <c r="J6834" s="28">
        <v>7.67</v>
      </c>
      <c r="K6834" s="28">
        <v>248.75</v>
      </c>
      <c r="L6834" s="28">
        <f>IF('Base de datos cruda'!L6834&lt;0,,'Base de datos cruda'!L6834)</f>
        <v>12.09</v>
      </c>
      <c r="M6834" s="28" t="str">
        <f>IF(TRIM(PROPER('Base de datos cruda'!M6834))="High","Alto",IF(TRIM(PROPER('Base de datos cruda'!M6834))="Medium","Medio","Bajo"))</f>
        <v>Alto</v>
      </c>
      <c r="N6834" s="29">
        <v>94.5254243408421</v>
      </c>
      <c r="O6834" s="32">
        <f t="shared" si="1"/>
        <v>94.52542434</v>
      </c>
      <c r="P6834" s="33">
        <f t="shared" si="2"/>
        <v>13.19</v>
      </c>
      <c r="Q6834" s="34">
        <f t="shared" si="3"/>
        <v>1.661231884</v>
      </c>
      <c r="R6834" s="35" t="str">
        <f t="shared" si="4"/>
        <v>Alto</v>
      </c>
      <c r="S6834" s="35" t="str">
        <f>IF(O6834="","",IF(O6834&gt;AVERAGE('Base de datos limpia'!$O$2:$O$8001),"Alto","Normal"))
</f>
        <v>Alto</v>
      </c>
      <c r="T6834" s="35" t="str">
        <f t="shared" si="5"/>
        <v>Gamer intensivo</v>
      </c>
      <c r="U6834" s="35"/>
    </row>
    <row r="6835">
      <c r="A6835" s="28">
        <v>6834.0</v>
      </c>
      <c r="B6835" s="28">
        <v>20.0</v>
      </c>
      <c r="C6835" s="28" t="str">
        <f>TRIM(PROPER('Base de datos cruda'!C6835))</f>
        <v>Female</v>
      </c>
      <c r="D6835" s="28">
        <v>0.0</v>
      </c>
      <c r="E6835" s="28">
        <v>2.05</v>
      </c>
      <c r="F6835" s="28">
        <v>6.94</v>
      </c>
      <c r="G6835" s="28">
        <v>75.22</v>
      </c>
      <c r="H6835" s="28" t="str">
        <f>TRIM(PROPER('Base de datos cruda'!H6835))</f>
        <v>Fps</v>
      </c>
      <c r="I6835" s="28">
        <v>3.0</v>
      </c>
      <c r="J6835" s="28">
        <v>2.43</v>
      </c>
      <c r="K6835" s="28">
        <v>313.4</v>
      </c>
      <c r="L6835" s="28" t="str">
        <f>IF('Base de datos cruda'!L6835&lt;0,,'Base de datos cruda'!L6835)</f>
        <v/>
      </c>
      <c r="M6835" s="28" t="str">
        <f>IF(TRIM(PROPER('Base de datos cruda'!M6835))="High","Alto",IF(TRIM(PROPER('Base de datos cruda'!M6835))="Medium","Medio","Bajo"))</f>
        <v>Medio</v>
      </c>
      <c r="N6835" s="29">
        <v>69.45</v>
      </c>
      <c r="O6835" s="32">
        <f t="shared" si="1"/>
        <v>69.45</v>
      </c>
      <c r="P6835" s="33">
        <f t="shared" si="2"/>
        <v>2.43</v>
      </c>
      <c r="Q6835" s="34" t="str">
        <f t="shared" si="3"/>
        <v>Sin ratio</v>
      </c>
      <c r="R6835" s="35" t="str">
        <f t="shared" si="4"/>
        <v>Medio</v>
      </c>
      <c r="S6835" s="35" t="str">
        <f>IF(O6835="","",IF(O6835&gt;AVERAGE('Base de datos limpia'!$O$2:$O$8001),"Alto","Normal"))
</f>
        <v>Alto</v>
      </c>
      <c r="T6835" s="35" t="str">
        <f t="shared" si="5"/>
        <v>Gamer casual</v>
      </c>
      <c r="U6835" s="35"/>
    </row>
    <row r="6836">
      <c r="A6836" s="28">
        <v>6835.0</v>
      </c>
      <c r="B6836" s="28">
        <v>22.0</v>
      </c>
      <c r="C6836" s="28" t="str">
        <f>TRIM(PROPER('Base de datos cruda'!C6836))</f>
        <v>Male</v>
      </c>
      <c r="D6836" s="28">
        <v>7.45</v>
      </c>
      <c r="E6836" s="28">
        <v>2.31</v>
      </c>
      <c r="F6836" s="28">
        <v>5.23</v>
      </c>
      <c r="G6836" s="28">
        <v>68.55</v>
      </c>
      <c r="H6836" s="28" t="str">
        <f>TRIM(PROPER('Base de datos cruda'!H6836))</f>
        <v>Fps</v>
      </c>
      <c r="I6836" s="28">
        <v>4.06</v>
      </c>
      <c r="J6836" s="28">
        <v>12.04</v>
      </c>
      <c r="K6836" s="28">
        <v>221.62</v>
      </c>
      <c r="L6836" s="28">
        <f>IF('Base de datos cruda'!L6836&lt;0,,'Base de datos cruda'!L6836)</f>
        <v>14.59</v>
      </c>
      <c r="M6836" s="28" t="str">
        <f>IF(TRIM(PROPER('Base de datos cruda'!M6836))="High","Alto",IF(TRIM(PROPER('Base de datos cruda'!M6836))="Medium","Medio","Bajo"))</f>
        <v>Bajo</v>
      </c>
      <c r="N6836" s="29">
        <v>14.23</v>
      </c>
      <c r="O6836" s="32">
        <f t="shared" si="1"/>
        <v>14.23</v>
      </c>
      <c r="P6836" s="33">
        <f t="shared" si="2"/>
        <v>19.49</v>
      </c>
      <c r="Q6836" s="34">
        <f t="shared" si="3"/>
        <v>0.3100671141</v>
      </c>
      <c r="R6836" s="35" t="str">
        <f t="shared" si="4"/>
        <v>Bajo</v>
      </c>
      <c r="S6836" s="35" t="str">
        <f>IF(O6836="","",IF(O6836&gt;AVERAGE('Base de datos limpia'!$O$2:$O$8001),"Alto","Normal"))
</f>
        <v>Normal</v>
      </c>
      <c r="T6836" s="35" t="str">
        <f t="shared" si="5"/>
        <v>Gamer casual</v>
      </c>
      <c r="U6836" s="35"/>
    </row>
    <row r="6837">
      <c r="A6837" s="28">
        <v>6836.0</v>
      </c>
      <c r="B6837" s="28">
        <v>23.0</v>
      </c>
      <c r="C6837" s="28" t="str">
        <f>TRIM(PROPER('Base de datos cruda'!C6837))</f>
        <v>Male</v>
      </c>
      <c r="D6837" s="28">
        <v>4.4</v>
      </c>
      <c r="E6837" s="28">
        <v>1.75</v>
      </c>
      <c r="F6837" s="28">
        <v>8.24</v>
      </c>
      <c r="G6837" s="28">
        <v>64.09</v>
      </c>
      <c r="H6837" s="28" t="str">
        <f>TRIM(PROPER('Base de datos cruda'!H6837))</f>
        <v>Fps</v>
      </c>
      <c r="I6837" s="28">
        <v>4.12</v>
      </c>
      <c r="J6837" s="28">
        <v>8.99</v>
      </c>
      <c r="K6837" s="28">
        <v>275.73</v>
      </c>
      <c r="L6837" s="28">
        <f>IF('Base de datos cruda'!L6837&lt;0,,'Base de datos cruda'!L6837)</f>
        <v>9.15</v>
      </c>
      <c r="M6837" s="28" t="str">
        <f>IF(TRIM(PROPER('Base de datos cruda'!M6837))="High","Alto",IF(TRIM(PROPER('Base de datos cruda'!M6837))="Medium","Medio","Bajo"))</f>
        <v>Medio</v>
      </c>
      <c r="N6837" s="29">
        <v>54.17</v>
      </c>
      <c r="O6837" s="32">
        <f t="shared" si="1"/>
        <v>54.17</v>
      </c>
      <c r="P6837" s="33">
        <f t="shared" si="2"/>
        <v>13.39</v>
      </c>
      <c r="Q6837" s="34">
        <f t="shared" si="3"/>
        <v>0.3977272727</v>
      </c>
      <c r="R6837" s="35" t="str">
        <f t="shared" si="4"/>
        <v>Medio</v>
      </c>
      <c r="S6837" s="35" t="str">
        <f>IF(O6837="","",IF(O6837&gt;AVERAGE('Base de datos limpia'!$O$2:$O$8001),"Alto","Normal"))
</f>
        <v>Normal</v>
      </c>
      <c r="T6837" s="35" t="str">
        <f t="shared" si="5"/>
        <v>Gamer casual</v>
      </c>
      <c r="U6837" s="35"/>
    </row>
    <row r="6838">
      <c r="A6838" s="28">
        <v>6837.0</v>
      </c>
      <c r="B6838" s="28">
        <v>17.0</v>
      </c>
      <c r="C6838" s="28" t="str">
        <f>TRIM(PROPER('Base de datos cruda'!C6838))</f>
        <v>Female</v>
      </c>
      <c r="D6838" s="28">
        <v>4.96</v>
      </c>
      <c r="E6838" s="28">
        <v>9.42</v>
      </c>
      <c r="F6838" s="28">
        <v>5.83</v>
      </c>
      <c r="G6838" s="28">
        <v>90.87</v>
      </c>
      <c r="H6838" s="28" t="str">
        <f>TRIM(PROPER('Base de datos cruda'!H6838))</f>
        <v>Rpg</v>
      </c>
      <c r="I6838" s="28">
        <v>2.2</v>
      </c>
      <c r="J6838" s="28">
        <v>6.19</v>
      </c>
      <c r="K6838" s="28">
        <v>255.95</v>
      </c>
      <c r="L6838" s="28">
        <f>IF('Base de datos cruda'!L6838&lt;0,,'Base de datos cruda'!L6838)</f>
        <v>6.85</v>
      </c>
      <c r="M6838" s="28" t="str">
        <f>IF(TRIM(PROPER('Base de datos cruda'!M6838))="High","Alto",IF(TRIM(PROPER('Base de datos cruda'!M6838))="Medium","Medio","Bajo"))</f>
        <v>Alto</v>
      </c>
      <c r="N6838" s="29">
        <v>92.81</v>
      </c>
      <c r="O6838" s="32">
        <f t="shared" si="1"/>
        <v>92.81</v>
      </c>
      <c r="P6838" s="33">
        <f t="shared" si="2"/>
        <v>11.15</v>
      </c>
      <c r="Q6838" s="34">
        <f t="shared" si="3"/>
        <v>1.899193548</v>
      </c>
      <c r="R6838" s="35" t="str">
        <f t="shared" si="4"/>
        <v>Alto</v>
      </c>
      <c r="S6838" s="35" t="str">
        <f>IF(O6838="","",IF(O6838&gt;AVERAGE('Base de datos limpia'!$O$2:$O$8001),"Alto","Normal"))
</f>
        <v>Alto</v>
      </c>
      <c r="T6838" s="35" t="str">
        <f t="shared" si="5"/>
        <v>Gamer intensivo</v>
      </c>
      <c r="U6838" s="35"/>
    </row>
    <row r="6839">
      <c r="A6839" s="28">
        <v>6838.0</v>
      </c>
      <c r="B6839" s="28">
        <v>22.0</v>
      </c>
      <c r="C6839" s="28" t="str">
        <f>TRIM(PROPER('Base de datos cruda'!C6839))</f>
        <v>Female</v>
      </c>
      <c r="D6839" s="28">
        <v>5.32</v>
      </c>
      <c r="E6839" s="28">
        <v>5.28</v>
      </c>
      <c r="F6839" s="28">
        <v>6.91</v>
      </c>
      <c r="G6839" s="28">
        <v>78.76</v>
      </c>
      <c r="H6839" s="28" t="str">
        <f>TRIM(PROPER('Base de datos cruda'!H6839))</f>
        <v>Rpg</v>
      </c>
      <c r="I6839" s="28">
        <v>1.13</v>
      </c>
      <c r="J6839" s="28">
        <v>9.26</v>
      </c>
      <c r="K6839" s="28">
        <v>244.84</v>
      </c>
      <c r="L6839" s="28">
        <f>IF('Base de datos cruda'!L6839&lt;0,,'Base de datos cruda'!L6839)</f>
        <v>11.01</v>
      </c>
      <c r="M6839" s="28" t="str">
        <f>IF(TRIM(PROPER('Base de datos cruda'!M6839))="High","Alto",IF(TRIM(PROPER('Base de datos cruda'!M6839))="Medium","Medio","Bajo"))</f>
        <v>Bajo</v>
      </c>
      <c r="N6839" s="29">
        <v>58.04</v>
      </c>
      <c r="O6839" s="32">
        <f t="shared" si="1"/>
        <v>58.04</v>
      </c>
      <c r="P6839" s="33">
        <f t="shared" si="2"/>
        <v>14.58</v>
      </c>
      <c r="Q6839" s="34">
        <f t="shared" si="3"/>
        <v>0.992481203</v>
      </c>
      <c r="R6839" s="35" t="str">
        <f t="shared" si="4"/>
        <v>Medio</v>
      </c>
      <c r="S6839" s="35" t="str">
        <f>IF(O6839="","",IF(O6839&gt;AVERAGE('Base de datos limpia'!$O$2:$O$8001),"Alto","Normal"))
</f>
        <v>Normal</v>
      </c>
      <c r="T6839" s="35" t="str">
        <f t="shared" si="5"/>
        <v>Gamer moderado</v>
      </c>
      <c r="U6839" s="35"/>
    </row>
    <row r="6840">
      <c r="A6840" s="28">
        <v>6839.0</v>
      </c>
      <c r="B6840" s="28">
        <v>16.0</v>
      </c>
      <c r="C6840" s="28" t="str">
        <f>TRIM(PROPER('Base de datos cruda'!C6840))</f>
        <v>Other</v>
      </c>
      <c r="D6840" s="28">
        <v>4.49</v>
      </c>
      <c r="E6840" s="28">
        <v>1.58</v>
      </c>
      <c r="F6840" s="28">
        <v>5.13</v>
      </c>
      <c r="G6840" s="28">
        <v>93.3</v>
      </c>
      <c r="H6840" s="28" t="str">
        <f>TRIM(PROPER('Base de datos cruda'!H6840))</f>
        <v>Casual</v>
      </c>
      <c r="I6840" s="28">
        <v>1.94</v>
      </c>
      <c r="J6840" s="28">
        <v>10.29</v>
      </c>
      <c r="K6840" s="28">
        <v>262.03</v>
      </c>
      <c r="L6840" s="28">
        <f>IF('Base de datos cruda'!L6840&lt;0,,'Base de datos cruda'!L6840)</f>
        <v>12.43</v>
      </c>
      <c r="M6840" s="28" t="str">
        <f>IF(TRIM(PROPER('Base de datos cruda'!M6840))="High","Alto",IF(TRIM(PROPER('Base de datos cruda'!M6840))="Medium","Medio","Bajo"))</f>
        <v>Medio</v>
      </c>
      <c r="N6840" s="29">
        <v>40.22</v>
      </c>
      <c r="O6840" s="32">
        <f t="shared" si="1"/>
        <v>40.22</v>
      </c>
      <c r="P6840" s="33">
        <f t="shared" si="2"/>
        <v>14.78</v>
      </c>
      <c r="Q6840" s="34">
        <f t="shared" si="3"/>
        <v>0.3518930958</v>
      </c>
      <c r="R6840" s="35" t="str">
        <f t="shared" si="4"/>
        <v>Bajo</v>
      </c>
      <c r="S6840" s="35" t="str">
        <f>IF(O6840="","",IF(O6840&gt;AVERAGE('Base de datos limpia'!$O$2:$O$8001),"Alto","Normal"))
</f>
        <v>Normal</v>
      </c>
      <c r="T6840" s="35" t="str">
        <f t="shared" si="5"/>
        <v>Gamer casual</v>
      </c>
      <c r="U6840" s="35"/>
    </row>
    <row r="6841">
      <c r="A6841" s="28">
        <v>6840.0</v>
      </c>
      <c r="B6841" s="28">
        <v>22.0</v>
      </c>
      <c r="C6841" s="28" t="str">
        <f>TRIM(PROPER('Base de datos cruda'!C6841))</f>
        <v>Female</v>
      </c>
      <c r="D6841" s="28">
        <v>6.85</v>
      </c>
      <c r="E6841" s="28">
        <v>3.89</v>
      </c>
      <c r="F6841" s="28">
        <v>4.21</v>
      </c>
      <c r="G6841" s="28">
        <v>69.05</v>
      </c>
      <c r="H6841" s="28" t="str">
        <f>TRIM(PROPER('Base de datos cruda'!H6841))</f>
        <v>Casual</v>
      </c>
      <c r="I6841" s="28">
        <v>3.76</v>
      </c>
      <c r="J6841" s="28">
        <v>10.99</v>
      </c>
      <c r="K6841" s="28">
        <v>232.52</v>
      </c>
      <c r="L6841" s="28">
        <f>IF('Base de datos cruda'!L6841&lt;0,,'Base de datos cruda'!L6841)</f>
        <v>18.1</v>
      </c>
      <c r="M6841" s="28" t="str">
        <f>IF(TRIM(PROPER('Base de datos cruda'!M6841))="High","Alto",IF(TRIM(PROPER('Base de datos cruda'!M6841))="Medium","Medio","Bajo"))</f>
        <v>Bajo</v>
      </c>
      <c r="N6841" s="29">
        <v>21.73</v>
      </c>
      <c r="O6841" s="32">
        <f t="shared" si="1"/>
        <v>21.73</v>
      </c>
      <c r="P6841" s="33">
        <f t="shared" si="2"/>
        <v>17.84</v>
      </c>
      <c r="Q6841" s="34">
        <f t="shared" si="3"/>
        <v>0.5678832117</v>
      </c>
      <c r="R6841" s="35" t="str">
        <f t="shared" si="4"/>
        <v>Bajo</v>
      </c>
      <c r="S6841" s="35" t="str">
        <f>IF(O6841="","",IF(O6841&gt;AVERAGE('Base de datos limpia'!$O$2:$O$8001),"Alto","Normal"))
</f>
        <v>Normal</v>
      </c>
      <c r="T6841" s="35" t="str">
        <f t="shared" si="5"/>
        <v>Gamer moderado</v>
      </c>
      <c r="U6841" s="35"/>
    </row>
    <row r="6842">
      <c r="A6842" s="28">
        <v>6841.0</v>
      </c>
      <c r="B6842" s="28">
        <v>23.0</v>
      </c>
      <c r="C6842" s="28" t="str">
        <f>TRIM(PROPER('Base de datos cruda'!C6842))</f>
        <v>Other</v>
      </c>
      <c r="D6842" s="28">
        <v>4.88</v>
      </c>
      <c r="E6842" s="28">
        <v>4.16</v>
      </c>
      <c r="F6842" s="28">
        <v>4.87</v>
      </c>
      <c r="G6842" s="28">
        <v>87.14</v>
      </c>
      <c r="H6842" s="28" t="str">
        <f>TRIM(PROPER('Base de datos cruda'!H6842))</f>
        <v>Rpg</v>
      </c>
      <c r="I6842" s="28">
        <v>4.97</v>
      </c>
      <c r="J6842" s="28">
        <v>10.68</v>
      </c>
      <c r="K6842" s="28">
        <v>257.5</v>
      </c>
      <c r="L6842" s="28">
        <f>IF('Base de datos cruda'!L6842&lt;0,,'Base de datos cruda'!L6842)</f>
        <v>11.59</v>
      </c>
      <c r="M6842" s="28" t="str">
        <f>IF(TRIM(PROPER('Base de datos cruda'!M6842))="High","Alto",IF(TRIM(PROPER('Base de datos cruda'!M6842))="Medium","Medio","Bajo"))</f>
        <v>Medio</v>
      </c>
      <c r="N6842" s="29">
        <v>48.54</v>
      </c>
      <c r="O6842" s="32">
        <f t="shared" si="1"/>
        <v>48.54</v>
      </c>
      <c r="P6842" s="33">
        <f t="shared" si="2"/>
        <v>15.56</v>
      </c>
      <c r="Q6842" s="34">
        <f t="shared" si="3"/>
        <v>0.8524590164</v>
      </c>
      <c r="R6842" s="35" t="str">
        <f t="shared" si="4"/>
        <v>Bajo</v>
      </c>
      <c r="S6842" s="35" t="str">
        <f>IF(O6842="","",IF(O6842&gt;AVERAGE('Base de datos limpia'!$O$2:$O$8001),"Alto","Normal"))
</f>
        <v>Normal</v>
      </c>
      <c r="T6842" s="35" t="str">
        <f t="shared" si="5"/>
        <v>Gamer moderado</v>
      </c>
      <c r="U6842" s="35"/>
    </row>
    <row r="6843">
      <c r="A6843" s="28">
        <v>6842.0</v>
      </c>
      <c r="B6843" s="28">
        <v>17.0</v>
      </c>
      <c r="C6843" s="28" t="str">
        <f>TRIM(PROPER('Base de datos cruda'!C6843))</f>
        <v>Female</v>
      </c>
      <c r="D6843" s="28">
        <v>7.26</v>
      </c>
      <c r="E6843" s="28">
        <v>8.29</v>
      </c>
      <c r="F6843" s="28">
        <v>4.23</v>
      </c>
      <c r="G6843" s="28">
        <v>64.72</v>
      </c>
      <c r="H6843" s="28" t="str">
        <f>TRIM(PROPER('Base de datos cruda'!H6843))</f>
        <v>Rpg</v>
      </c>
      <c r="I6843" s="28">
        <v>2.77</v>
      </c>
      <c r="J6843" s="28">
        <v>10.16</v>
      </c>
      <c r="K6843" s="28">
        <v>240.01</v>
      </c>
      <c r="L6843" s="28">
        <f>IF('Base de datos cruda'!L6843&lt;0,,'Base de datos cruda'!L6843)</f>
        <v>14.66</v>
      </c>
      <c r="M6843" s="28" t="str">
        <f>IF(TRIM(PROPER('Base de datos cruda'!M6843))="High","Alto",IF(TRIM(PROPER('Base de datos cruda'!M6843))="Medium","Medio","Bajo"))</f>
        <v>Alto</v>
      </c>
      <c r="N6843" s="29">
        <v>49.818147170791</v>
      </c>
      <c r="O6843" s="32">
        <f t="shared" si="1"/>
        <v>49.81814717</v>
      </c>
      <c r="P6843" s="33">
        <f t="shared" si="2"/>
        <v>17.42</v>
      </c>
      <c r="Q6843" s="34">
        <f t="shared" si="3"/>
        <v>1.141873278</v>
      </c>
      <c r="R6843" s="35" t="str">
        <f t="shared" si="4"/>
        <v>Bajo</v>
      </c>
      <c r="S6843" s="35" t="str">
        <f>IF(O6843="","",IF(O6843&gt;AVERAGE('Base de datos limpia'!$O$2:$O$8001),"Alto","Normal"))
</f>
        <v>Normal</v>
      </c>
      <c r="T6843" s="35" t="str">
        <f t="shared" si="5"/>
        <v>Gamer intensivo</v>
      </c>
      <c r="U6843" s="35"/>
    </row>
    <row r="6844">
      <c r="A6844" s="28">
        <v>6843.0</v>
      </c>
      <c r="B6844" s="28">
        <v>24.0</v>
      </c>
      <c r="C6844" s="28" t="str">
        <f>TRIM(PROPER('Base de datos cruda'!C6844))</f>
        <v>Other</v>
      </c>
      <c r="D6844" s="28">
        <v>4.66</v>
      </c>
      <c r="E6844" s="28">
        <v>7.62</v>
      </c>
      <c r="F6844" s="28">
        <v>6.34</v>
      </c>
      <c r="G6844" s="28">
        <v>63.59</v>
      </c>
      <c r="H6844" s="28" t="str">
        <f>TRIM(PROPER('Base de datos cruda'!H6844))</f>
        <v>Casual</v>
      </c>
      <c r="I6844" s="28">
        <v>0.98</v>
      </c>
      <c r="J6844" s="28">
        <v>7.96</v>
      </c>
      <c r="K6844" s="28">
        <v>257.8</v>
      </c>
      <c r="L6844" s="28">
        <f>IF('Base de datos cruda'!L6844&lt;0,,'Base de datos cruda'!L6844)</f>
        <v>10.73</v>
      </c>
      <c r="M6844" s="28" t="str">
        <f>IF(TRIM(PROPER('Base de datos cruda'!M6844))="High","Alto",IF(TRIM(PROPER('Base de datos cruda'!M6844))="Medium","Medio","Bajo"))</f>
        <v>Medio</v>
      </c>
      <c r="N6844" s="29">
        <v>67.11</v>
      </c>
      <c r="O6844" s="32">
        <f t="shared" si="1"/>
        <v>67.11</v>
      </c>
      <c r="P6844" s="33">
        <f t="shared" si="2"/>
        <v>12.62</v>
      </c>
      <c r="Q6844" s="34">
        <f t="shared" si="3"/>
        <v>1.635193133</v>
      </c>
      <c r="R6844" s="35" t="str">
        <f t="shared" si="4"/>
        <v>Medio</v>
      </c>
      <c r="S6844" s="35" t="str">
        <f>IF(O6844="","",IF(O6844&gt;AVERAGE('Base de datos limpia'!$O$2:$O$8001),"Alto","Normal"))
</f>
        <v>Alto</v>
      </c>
      <c r="T6844" s="35" t="str">
        <f t="shared" si="5"/>
        <v>Gamer intensivo</v>
      </c>
      <c r="U6844" s="35"/>
    </row>
    <row r="6845">
      <c r="A6845" s="28">
        <v>6844.0</v>
      </c>
      <c r="B6845" s="28">
        <v>16.0</v>
      </c>
      <c r="C6845" s="28" t="str">
        <f>TRIM(PROPER('Base de datos cruda'!C6845))</f>
        <v>Female</v>
      </c>
      <c r="D6845" s="28">
        <v>1.37</v>
      </c>
      <c r="E6845" s="28">
        <v>7.2</v>
      </c>
      <c r="F6845" s="28">
        <v>6.93</v>
      </c>
      <c r="G6845" s="28">
        <v>65.34</v>
      </c>
      <c r="H6845" s="28" t="str">
        <f>TRIM(PROPER('Base de datos cruda'!H6845))</f>
        <v>Fps</v>
      </c>
      <c r="I6845" s="28">
        <v>0.21</v>
      </c>
      <c r="J6845" s="28">
        <v>4.85</v>
      </c>
      <c r="K6845" s="28">
        <v>299.76</v>
      </c>
      <c r="L6845" s="28">
        <f>IF('Base de datos cruda'!L6845&lt;0,,'Base de datos cruda'!L6845)</f>
        <v>3.94</v>
      </c>
      <c r="M6845" s="28" t="str">
        <f>IF(TRIM(PROPER('Base de datos cruda'!M6845))="High","Alto",IF(TRIM(PROPER('Base de datos cruda'!M6845))="Medium","Medio","Bajo"))</f>
        <v>Medio</v>
      </c>
      <c r="N6845" s="29">
        <v>96.28</v>
      </c>
      <c r="O6845" s="32">
        <f t="shared" si="1"/>
        <v>96.28</v>
      </c>
      <c r="P6845" s="33">
        <f t="shared" si="2"/>
        <v>6.22</v>
      </c>
      <c r="Q6845" s="34">
        <f t="shared" si="3"/>
        <v>5.255474453</v>
      </c>
      <c r="R6845" s="35" t="str">
        <f t="shared" si="4"/>
        <v>Alto</v>
      </c>
      <c r="S6845" s="35" t="str">
        <f>IF(O6845="","",IF(O6845&gt;AVERAGE('Base de datos limpia'!$O$2:$O$8001),"Alto","Normal"))
</f>
        <v>Alto</v>
      </c>
      <c r="T6845" s="35" t="str">
        <f t="shared" si="5"/>
        <v>Gamer intensivo</v>
      </c>
      <c r="U6845" s="35"/>
    </row>
    <row r="6846">
      <c r="A6846" s="28">
        <v>6845.0</v>
      </c>
      <c r="B6846" s="28">
        <v>21.0</v>
      </c>
      <c r="C6846" s="28" t="str">
        <f>TRIM(PROPER('Base de datos cruda'!C6846))</f>
        <v>Male</v>
      </c>
      <c r="D6846" s="28">
        <v>7.31</v>
      </c>
      <c r="E6846" s="28">
        <v>1.2</v>
      </c>
      <c r="F6846" s="28">
        <v>4.22</v>
      </c>
      <c r="G6846" s="28">
        <v>92.36</v>
      </c>
      <c r="H6846" s="28" t="str">
        <f>TRIM(PROPER('Base de datos cruda'!H6846))</f>
        <v>Fps</v>
      </c>
      <c r="I6846" s="28">
        <v>4.72</v>
      </c>
      <c r="J6846" s="28">
        <v>12.93</v>
      </c>
      <c r="K6846" s="28">
        <v>238.71</v>
      </c>
      <c r="L6846" s="28">
        <f>IF('Base de datos cruda'!L6846&lt;0,,'Base de datos cruda'!L6846)</f>
        <v>15.4</v>
      </c>
      <c r="M6846" s="28" t="str">
        <f>IF(TRIM(PROPER('Base de datos cruda'!M6846))="High","Alto",IF(TRIM(PROPER('Base de datos cruda'!M6846))="Medium","Medio","Bajo"))</f>
        <v>Bajo</v>
      </c>
      <c r="N6846" s="29">
        <v>7.14</v>
      </c>
      <c r="O6846" s="32">
        <f t="shared" si="1"/>
        <v>7.14</v>
      </c>
      <c r="P6846" s="33">
        <f t="shared" si="2"/>
        <v>20.24</v>
      </c>
      <c r="Q6846" s="34">
        <f t="shared" si="3"/>
        <v>0.1641586867</v>
      </c>
      <c r="R6846" s="35" t="str">
        <f t="shared" si="4"/>
        <v>Bajo</v>
      </c>
      <c r="S6846" s="35" t="str">
        <f>IF(O6846="","",IF(O6846&gt;AVERAGE('Base de datos limpia'!$O$2:$O$8001),"Alto","Normal"))
</f>
        <v>Normal</v>
      </c>
      <c r="T6846" s="35" t="str">
        <f t="shared" si="5"/>
        <v>Gamer casual</v>
      </c>
      <c r="U6846" s="35"/>
    </row>
    <row r="6847">
      <c r="A6847" s="28">
        <v>6846.0</v>
      </c>
      <c r="B6847" s="28">
        <v>16.0</v>
      </c>
      <c r="C6847" s="28" t="str">
        <f>TRIM(PROPER('Base de datos cruda'!C6847))</f>
        <v>Male</v>
      </c>
      <c r="D6847" s="28">
        <v>5.45</v>
      </c>
      <c r="E6847" s="28">
        <v>9.2</v>
      </c>
      <c r="F6847" s="28">
        <v>4.45</v>
      </c>
      <c r="G6847" s="28">
        <v>86.22</v>
      </c>
      <c r="H6847" s="28" t="str">
        <f>TRIM(PROPER('Base de datos cruda'!H6847))</f>
        <v>Fps</v>
      </c>
      <c r="I6847" s="28">
        <v>2.42</v>
      </c>
      <c r="J6847" s="28">
        <v>8.35</v>
      </c>
      <c r="K6847" s="28">
        <v>259.04</v>
      </c>
      <c r="L6847" s="28">
        <f>IF('Base de datos cruda'!L6847&lt;0,,'Base de datos cruda'!L6847)</f>
        <v>13.43</v>
      </c>
      <c r="M6847" s="28" t="str">
        <f>IF(TRIM(PROPER('Base de datos cruda'!M6847))="High","Alto",IF(TRIM(PROPER('Base de datos cruda'!M6847))="Medium","Medio","Bajo"))</f>
        <v>Alto</v>
      </c>
      <c r="N6847" s="29">
        <v>85.6692610655438</v>
      </c>
      <c r="O6847" s="32">
        <f t="shared" si="1"/>
        <v>85.66926107</v>
      </c>
      <c r="P6847" s="33">
        <f t="shared" si="2"/>
        <v>13.8</v>
      </c>
      <c r="Q6847" s="34">
        <f t="shared" si="3"/>
        <v>1.688073394</v>
      </c>
      <c r="R6847" s="35" t="str">
        <f t="shared" si="4"/>
        <v>Alto</v>
      </c>
      <c r="S6847" s="35" t="str">
        <f>IF(O6847="","",IF(O6847&gt;AVERAGE('Base de datos limpia'!$O$2:$O$8001),"Alto","Normal"))
</f>
        <v>Alto</v>
      </c>
      <c r="T6847" s="35" t="str">
        <f t="shared" si="5"/>
        <v>Gamer intensivo</v>
      </c>
      <c r="U6847" s="35"/>
    </row>
    <row r="6848">
      <c r="A6848" s="28">
        <v>6847.0</v>
      </c>
      <c r="B6848" s="28">
        <v>18.0</v>
      </c>
      <c r="C6848" s="28" t="str">
        <f>TRIM(PROPER('Base de datos cruda'!C6848))</f>
        <v>Female</v>
      </c>
      <c r="D6848" s="28">
        <v>5.59</v>
      </c>
      <c r="E6848" s="28">
        <v>2.94</v>
      </c>
      <c r="F6848" s="28">
        <v>6.43</v>
      </c>
      <c r="G6848" s="28">
        <v>66.64</v>
      </c>
      <c r="H6848" s="28" t="str">
        <f>TRIM(PROPER('Base de datos cruda'!H6848))</f>
        <v>Fps</v>
      </c>
      <c r="I6848" s="28">
        <v>3.58</v>
      </c>
      <c r="J6848" s="28">
        <v>11.51</v>
      </c>
      <c r="K6848" s="28">
        <v>246.05</v>
      </c>
      <c r="L6848" s="28">
        <f>IF('Base de datos cruda'!L6848&lt;0,,'Base de datos cruda'!L6848)</f>
        <v>13.55</v>
      </c>
      <c r="M6848" s="28" t="str">
        <f>IF(TRIM(PROPER('Base de datos cruda'!M6848))="High","Alto",IF(TRIM(PROPER('Base de datos cruda'!M6848))="Medium","Medio","Bajo"))</f>
        <v>Bajo</v>
      </c>
      <c r="N6848" s="29">
        <v>39.71</v>
      </c>
      <c r="O6848" s="32">
        <f t="shared" si="1"/>
        <v>39.71</v>
      </c>
      <c r="P6848" s="33">
        <f t="shared" si="2"/>
        <v>17.1</v>
      </c>
      <c r="Q6848" s="34">
        <f t="shared" si="3"/>
        <v>0.5259391771</v>
      </c>
      <c r="R6848" s="35" t="str">
        <f t="shared" si="4"/>
        <v>Bajo</v>
      </c>
      <c r="S6848" s="35" t="str">
        <f>IF(O6848="","",IF(O6848&gt;AVERAGE('Base de datos limpia'!$O$2:$O$8001),"Alto","Normal"))
</f>
        <v>Normal</v>
      </c>
      <c r="T6848" s="35" t="str">
        <f t="shared" si="5"/>
        <v>Gamer casual</v>
      </c>
      <c r="U6848" s="35"/>
    </row>
    <row r="6849">
      <c r="A6849" s="28">
        <v>6848.0</v>
      </c>
      <c r="B6849" s="28">
        <v>21.0</v>
      </c>
      <c r="C6849" s="28" t="str">
        <f>TRIM(PROPER('Base de datos cruda'!C6849))</f>
        <v>Male</v>
      </c>
      <c r="D6849" s="28">
        <v>7.88</v>
      </c>
      <c r="E6849" s="28">
        <v>6.66</v>
      </c>
      <c r="F6849" s="28">
        <v>8.0</v>
      </c>
      <c r="G6849" s="28">
        <v>75.39</v>
      </c>
      <c r="H6849" s="28" t="str">
        <f>TRIM(PROPER('Base de datos cruda'!H6849))</f>
        <v>Fps</v>
      </c>
      <c r="I6849" s="28">
        <v>3.3</v>
      </c>
      <c r="J6849" s="28">
        <v>11.6</v>
      </c>
      <c r="K6849" s="28">
        <v>235.1</v>
      </c>
      <c r="L6849" s="28">
        <f>IF('Base de datos cruda'!L6849&lt;0,,'Base de datos cruda'!L6849)</f>
        <v>16.3</v>
      </c>
      <c r="M6849" s="28" t="str">
        <f>IF(TRIM(PROPER('Base de datos cruda'!M6849))="High","Alto",IF(TRIM(PROPER('Base de datos cruda'!M6849))="Medium","Medio","Bajo"))</f>
        <v>Bajo</v>
      </c>
      <c r="N6849" s="29">
        <v>48.89</v>
      </c>
      <c r="O6849" s="32">
        <f t="shared" si="1"/>
        <v>48.89</v>
      </c>
      <c r="P6849" s="33">
        <f t="shared" si="2"/>
        <v>19.48</v>
      </c>
      <c r="Q6849" s="34">
        <f t="shared" si="3"/>
        <v>0.845177665</v>
      </c>
      <c r="R6849" s="35" t="str">
        <f t="shared" si="4"/>
        <v>Bajo</v>
      </c>
      <c r="S6849" s="35" t="str">
        <f>IF(O6849="","",IF(O6849&gt;AVERAGE('Base de datos limpia'!$O$2:$O$8001),"Alto","Normal"))
</f>
        <v>Normal</v>
      </c>
      <c r="T6849" s="35" t="str">
        <f t="shared" si="5"/>
        <v>Gamer intensivo</v>
      </c>
      <c r="U6849" s="35"/>
    </row>
    <row r="6850">
      <c r="A6850" s="28">
        <v>6849.0</v>
      </c>
      <c r="B6850" s="28">
        <v>18.0</v>
      </c>
      <c r="C6850" s="28" t="str">
        <f>TRIM(PROPER('Base de datos cruda'!C6850))</f>
        <v>Male</v>
      </c>
      <c r="D6850" s="28">
        <v>0.6</v>
      </c>
      <c r="E6850" s="28">
        <v>1.56</v>
      </c>
      <c r="F6850" s="28">
        <v>7.14</v>
      </c>
      <c r="G6850" s="28">
        <v>90.55</v>
      </c>
      <c r="H6850" s="28" t="str">
        <f>TRIM(PROPER('Base de datos cruda'!H6850))</f>
        <v>Fps</v>
      </c>
      <c r="I6850" s="28">
        <v>4.45</v>
      </c>
      <c r="J6850" s="28">
        <v>2.69</v>
      </c>
      <c r="K6850" s="28">
        <v>321.89</v>
      </c>
      <c r="L6850" s="28">
        <f>IF('Base de datos cruda'!L6850&lt;0,,'Base de datos cruda'!L6850)</f>
        <v>1.11</v>
      </c>
      <c r="M6850" s="28" t="str">
        <f>IF(TRIM(PROPER('Base de datos cruda'!M6850))="High","Alto",IF(TRIM(PROPER('Base de datos cruda'!M6850))="Medium","Medio","Bajo"))</f>
        <v>Medio</v>
      </c>
      <c r="N6850" s="29">
        <v>69.91</v>
      </c>
      <c r="O6850" s="32">
        <f t="shared" si="1"/>
        <v>69.91</v>
      </c>
      <c r="P6850" s="33">
        <f t="shared" si="2"/>
        <v>3.29</v>
      </c>
      <c r="Q6850" s="34">
        <f t="shared" si="3"/>
        <v>2.6</v>
      </c>
      <c r="R6850" s="35" t="str">
        <f t="shared" si="4"/>
        <v>Medio</v>
      </c>
      <c r="S6850" s="35" t="str">
        <f>IF(O6850="","",IF(O6850&gt;AVERAGE('Base de datos limpia'!$O$2:$O$8001),"Alto","Normal"))
</f>
        <v>Alto</v>
      </c>
      <c r="T6850" s="35" t="str">
        <f t="shared" si="5"/>
        <v>Gamer casual</v>
      </c>
      <c r="U6850" s="35"/>
    </row>
    <row r="6851">
      <c r="A6851" s="28">
        <v>6850.0</v>
      </c>
      <c r="B6851" s="28">
        <v>23.0</v>
      </c>
      <c r="C6851" s="28" t="str">
        <f>TRIM(PROPER('Base de datos cruda'!C6851))</f>
        <v>Female</v>
      </c>
      <c r="D6851" s="28">
        <v>3.43</v>
      </c>
      <c r="E6851" s="28">
        <v>1.73</v>
      </c>
      <c r="F6851" s="28">
        <v>4.52</v>
      </c>
      <c r="G6851" s="28">
        <v>71.43</v>
      </c>
      <c r="H6851" s="28" t="str">
        <f>TRIM(PROPER('Base de datos cruda'!H6851))</f>
        <v>Fps</v>
      </c>
      <c r="I6851" s="28">
        <v>1.33</v>
      </c>
      <c r="J6851" s="28">
        <v>4.95</v>
      </c>
      <c r="K6851" s="28">
        <v>287.23</v>
      </c>
      <c r="L6851" s="28">
        <f>IF('Base de datos cruda'!L6851&lt;0,,'Base de datos cruda'!L6851)</f>
        <v>12.32</v>
      </c>
      <c r="M6851" s="28" t="str">
        <f>IF(TRIM(PROPER('Base de datos cruda'!M6851))="High","Alto",IF(TRIM(PROPER('Base de datos cruda'!M6851))="Medium","Medio","Bajo"))</f>
        <v>Medio</v>
      </c>
      <c r="N6851" s="29">
        <v>43.17</v>
      </c>
      <c r="O6851" s="32">
        <f t="shared" si="1"/>
        <v>43.17</v>
      </c>
      <c r="P6851" s="33">
        <f t="shared" si="2"/>
        <v>8.38</v>
      </c>
      <c r="Q6851" s="34">
        <f t="shared" si="3"/>
        <v>0.5043731778</v>
      </c>
      <c r="R6851" s="35" t="str">
        <f t="shared" si="4"/>
        <v>Bajo</v>
      </c>
      <c r="S6851" s="35" t="str">
        <f>IF(O6851="","",IF(O6851&gt;AVERAGE('Base de datos limpia'!$O$2:$O$8001),"Alto","Normal"))
</f>
        <v>Normal</v>
      </c>
      <c r="T6851" s="35" t="str">
        <f t="shared" si="5"/>
        <v>Gamer casual</v>
      </c>
      <c r="U6851" s="35"/>
    </row>
    <row r="6852">
      <c r="A6852" s="28">
        <v>6851.0</v>
      </c>
      <c r="B6852" s="28">
        <v>20.0</v>
      </c>
      <c r="C6852" s="28" t="str">
        <f>TRIM(PROPER('Base de datos cruda'!C6852))</f>
        <v>Female</v>
      </c>
      <c r="D6852" s="28">
        <v>1.91</v>
      </c>
      <c r="E6852" s="28">
        <v>1.09</v>
      </c>
      <c r="F6852" s="28">
        <v>8.44</v>
      </c>
      <c r="G6852" s="28">
        <v>96.85</v>
      </c>
      <c r="H6852" s="28" t="str">
        <f>TRIM(PROPER('Base de datos cruda'!H6852))</f>
        <v>Casual</v>
      </c>
      <c r="I6852" s="28">
        <v>2.21</v>
      </c>
      <c r="J6852" s="28">
        <v>3.77</v>
      </c>
      <c r="K6852" s="28">
        <v>300.11</v>
      </c>
      <c r="L6852" s="28">
        <f>IF('Base de datos cruda'!L6852&lt;0,,'Base de datos cruda'!L6852)</f>
        <v>6.3</v>
      </c>
      <c r="M6852" s="28" t="str">
        <f>IF(TRIM(PROPER('Base de datos cruda'!M6852))="High","Alto",IF(TRIM(PROPER('Base de datos cruda'!M6852))="Medium","Medio","Bajo"))</f>
        <v>Medio</v>
      </c>
      <c r="N6852" s="29">
        <v>65.99</v>
      </c>
      <c r="O6852" s="32">
        <f t="shared" si="1"/>
        <v>65.99</v>
      </c>
      <c r="P6852" s="33">
        <f t="shared" si="2"/>
        <v>5.68</v>
      </c>
      <c r="Q6852" s="34">
        <f t="shared" si="3"/>
        <v>0.5706806283</v>
      </c>
      <c r="R6852" s="35" t="str">
        <f t="shared" si="4"/>
        <v>Medio</v>
      </c>
      <c r="S6852" s="35" t="str">
        <f>IF(O6852="","",IF(O6852&gt;AVERAGE('Base de datos limpia'!$O$2:$O$8001),"Alto","Normal"))
</f>
        <v>Alto</v>
      </c>
      <c r="T6852" s="35" t="str">
        <f t="shared" si="5"/>
        <v>Gamer casual</v>
      </c>
      <c r="U6852" s="35"/>
    </row>
    <row r="6853">
      <c r="A6853" s="28">
        <v>6852.0</v>
      </c>
      <c r="B6853" s="28">
        <v>17.0</v>
      </c>
      <c r="C6853" s="28" t="str">
        <f>TRIM(PROPER('Base de datos cruda'!C6853))</f>
        <v>Male</v>
      </c>
      <c r="D6853" s="28">
        <v>5.04</v>
      </c>
      <c r="E6853" s="28">
        <v>6.09</v>
      </c>
      <c r="F6853" s="28">
        <v>8.59</v>
      </c>
      <c r="G6853" s="28">
        <v>96.58</v>
      </c>
      <c r="H6853" s="28" t="str">
        <f>TRIM(PROPER('Base de datos cruda'!H6853))</f>
        <v>Rpg</v>
      </c>
      <c r="I6853" s="28">
        <v>4.57</v>
      </c>
      <c r="J6853" s="28">
        <v>6.24</v>
      </c>
      <c r="K6853" s="28">
        <v>257.78</v>
      </c>
      <c r="L6853" s="28">
        <f>IF('Base de datos cruda'!L6853&lt;0,,'Base de datos cruda'!L6853)</f>
        <v>10</v>
      </c>
      <c r="M6853" s="28" t="str">
        <f>IF(TRIM(PROPER('Base de datos cruda'!M6853))="High","Alto",IF(TRIM(PROPER('Base de datos cruda'!M6853))="Medium","Medio","Bajo"))</f>
        <v>Bajo</v>
      </c>
      <c r="N6853" s="29">
        <v>82.7019186312323</v>
      </c>
      <c r="O6853" s="32">
        <f t="shared" si="1"/>
        <v>82.70191863</v>
      </c>
      <c r="P6853" s="33">
        <f t="shared" si="2"/>
        <v>11.28</v>
      </c>
      <c r="Q6853" s="34">
        <f t="shared" si="3"/>
        <v>1.208333333</v>
      </c>
      <c r="R6853" s="35" t="str">
        <f t="shared" si="4"/>
        <v>Alto</v>
      </c>
      <c r="S6853" s="35" t="str">
        <f>IF(O6853="","",IF(O6853&gt;AVERAGE('Base de datos limpia'!$O$2:$O$8001),"Alto","Normal"))
</f>
        <v>Alto</v>
      </c>
      <c r="T6853" s="35" t="str">
        <f t="shared" si="5"/>
        <v>Gamer intensivo</v>
      </c>
      <c r="U6853" s="35"/>
    </row>
    <row r="6854">
      <c r="A6854" s="28">
        <v>6853.0</v>
      </c>
      <c r="B6854" s="28">
        <v>19.0</v>
      </c>
      <c r="C6854" s="28" t="str">
        <f>TRIM(PROPER('Base de datos cruda'!C6854))</f>
        <v>Female</v>
      </c>
      <c r="D6854" s="28">
        <v>6.45</v>
      </c>
      <c r="E6854" s="28">
        <v>6.66</v>
      </c>
      <c r="F6854" s="28">
        <v>5.62</v>
      </c>
      <c r="G6854" s="28">
        <v>82.12</v>
      </c>
      <c r="H6854" s="28" t="str">
        <f>TRIM(PROPER('Base de datos cruda'!H6854))</f>
        <v>Fps</v>
      </c>
      <c r="I6854" s="28">
        <v>2.93</v>
      </c>
      <c r="J6854" s="28">
        <v>10.91</v>
      </c>
      <c r="K6854" s="28">
        <v>231.86</v>
      </c>
      <c r="L6854" s="28">
        <f>IF('Base de datos cruda'!L6854&lt;0,,'Base de datos cruda'!L6854)</f>
        <v>10.26</v>
      </c>
      <c r="M6854" s="28" t="str">
        <f>IF(TRIM(PROPER('Base de datos cruda'!M6854))="High","Alto",IF(TRIM(PROPER('Base de datos cruda'!M6854))="Medium","Medio","Bajo"))</f>
        <v>Bajo</v>
      </c>
      <c r="N6854" s="29">
        <v>54.54</v>
      </c>
      <c r="O6854" s="32">
        <f t="shared" si="1"/>
        <v>54.54</v>
      </c>
      <c r="P6854" s="33">
        <f t="shared" si="2"/>
        <v>17.36</v>
      </c>
      <c r="Q6854" s="34">
        <f t="shared" si="3"/>
        <v>1.03255814</v>
      </c>
      <c r="R6854" s="35" t="str">
        <f t="shared" si="4"/>
        <v>Medio</v>
      </c>
      <c r="S6854" s="35" t="str">
        <f>IF(O6854="","",IF(O6854&gt;AVERAGE('Base de datos limpia'!$O$2:$O$8001),"Alto","Normal"))
</f>
        <v>Normal</v>
      </c>
      <c r="T6854" s="35" t="str">
        <f t="shared" si="5"/>
        <v>Gamer intensivo</v>
      </c>
      <c r="U6854" s="35"/>
    </row>
    <row r="6855">
      <c r="A6855" s="28">
        <v>6854.0</v>
      </c>
      <c r="B6855" s="28">
        <v>24.0</v>
      </c>
      <c r="C6855" s="28" t="str">
        <f>TRIM(PROPER('Base de datos cruda'!C6855))</f>
        <v>Female</v>
      </c>
      <c r="D6855" s="28">
        <v>7.73</v>
      </c>
      <c r="E6855" s="28">
        <v>1.45</v>
      </c>
      <c r="F6855" s="28">
        <v>7.08</v>
      </c>
      <c r="G6855" s="28">
        <v>85.28</v>
      </c>
      <c r="H6855" s="28" t="str">
        <f>TRIM(PROPER('Base de datos cruda'!H6855))</f>
        <v>Casual</v>
      </c>
      <c r="I6855" s="28">
        <v>0.36</v>
      </c>
      <c r="J6855" s="28">
        <v>11.31</v>
      </c>
      <c r="K6855" s="28">
        <v>213.4</v>
      </c>
      <c r="L6855" s="28">
        <f>IF('Base de datos cruda'!L6855&lt;0,,'Base de datos cruda'!L6855)</f>
        <v>13.84</v>
      </c>
      <c r="M6855" s="28" t="str">
        <f>IF(TRIM(PROPER('Base de datos cruda'!M6855))="High","Alto",IF(TRIM(PROPER('Base de datos cruda'!M6855))="Medium","Medio","Bajo"))</f>
        <v>Bajo</v>
      </c>
      <c r="N6855" s="29">
        <v>16.3</v>
      </c>
      <c r="O6855" s="32">
        <f t="shared" si="1"/>
        <v>16.3</v>
      </c>
      <c r="P6855" s="33">
        <f t="shared" si="2"/>
        <v>19.04</v>
      </c>
      <c r="Q6855" s="34">
        <f t="shared" si="3"/>
        <v>0.1875808538</v>
      </c>
      <c r="R6855" s="35" t="str">
        <f t="shared" si="4"/>
        <v>Bajo</v>
      </c>
      <c r="S6855" s="35" t="str">
        <f>IF(O6855="","",IF(O6855&gt;AVERAGE('Base de datos limpia'!$O$2:$O$8001),"Alto","Normal"))
</f>
        <v>Normal</v>
      </c>
      <c r="T6855" s="35" t="str">
        <f t="shared" si="5"/>
        <v>Gamer casual</v>
      </c>
      <c r="U6855" s="35"/>
    </row>
    <row r="6856">
      <c r="A6856" s="28">
        <v>6855.0</v>
      </c>
      <c r="B6856" s="28">
        <v>19.0</v>
      </c>
      <c r="C6856" s="28" t="str">
        <f>TRIM(PROPER('Base de datos cruda'!C6856))</f>
        <v>Other</v>
      </c>
      <c r="D6856" s="28">
        <v>3.64</v>
      </c>
      <c r="E6856" s="28">
        <v>3.61</v>
      </c>
      <c r="F6856" s="28">
        <v>6.46</v>
      </c>
      <c r="G6856" s="28">
        <v>86.13</v>
      </c>
      <c r="H6856" s="28" t="str">
        <f>TRIM(PROPER('Base de datos cruda'!H6856))</f>
        <v>Rpg</v>
      </c>
      <c r="I6856" s="28">
        <v>0.97</v>
      </c>
      <c r="J6856" s="28">
        <v>8.33</v>
      </c>
      <c r="K6856" s="28">
        <v>275.47</v>
      </c>
      <c r="L6856" s="28">
        <f>IF('Base de datos cruda'!L6856&lt;0,,'Base de datos cruda'!L6856)</f>
        <v>9.8</v>
      </c>
      <c r="M6856" s="28" t="str">
        <f>IF(TRIM(PROPER('Base de datos cruda'!M6856))="High","Alto",IF(TRIM(PROPER('Base de datos cruda'!M6856))="Medium","Medio","Bajo"))</f>
        <v>Medio</v>
      </c>
      <c r="N6856" s="29">
        <v>67.62</v>
      </c>
      <c r="O6856" s="32">
        <f t="shared" si="1"/>
        <v>67.62</v>
      </c>
      <c r="P6856" s="33">
        <f t="shared" si="2"/>
        <v>11.97</v>
      </c>
      <c r="Q6856" s="34">
        <f t="shared" si="3"/>
        <v>0.9917582418</v>
      </c>
      <c r="R6856" s="35" t="str">
        <f t="shared" si="4"/>
        <v>Medio</v>
      </c>
      <c r="S6856" s="35" t="str">
        <f>IF(O6856="","",IF(O6856&gt;AVERAGE('Base de datos limpia'!$O$2:$O$8001),"Alto","Normal"))
</f>
        <v>Alto</v>
      </c>
      <c r="T6856" s="35" t="str">
        <f t="shared" si="5"/>
        <v>Gamer moderado</v>
      </c>
      <c r="U6856" s="35"/>
    </row>
    <row r="6857">
      <c r="A6857" s="28">
        <v>6856.0</v>
      </c>
      <c r="B6857" s="28">
        <v>23.0</v>
      </c>
      <c r="C6857" s="28" t="str">
        <f>TRIM(PROPER('Base de datos cruda'!C6857))</f>
        <v>Female</v>
      </c>
      <c r="D6857" s="28">
        <v>6.29</v>
      </c>
      <c r="E6857" s="28">
        <v>8.66</v>
      </c>
      <c r="F6857" s="28">
        <v>8.71</v>
      </c>
      <c r="G6857" s="28">
        <v>70.34</v>
      </c>
      <c r="H6857" s="28" t="str">
        <f>TRIM(PROPER('Base de datos cruda'!H6857))</f>
        <v>Fps</v>
      </c>
      <c r="I6857" s="28">
        <v>1.19</v>
      </c>
      <c r="J6857" s="28">
        <v>11.2</v>
      </c>
      <c r="K6857" s="28">
        <v>244.66</v>
      </c>
      <c r="L6857" s="28">
        <f>IF('Base de datos cruda'!L6857&lt;0,,'Base de datos cruda'!L6857)</f>
        <v>14.45</v>
      </c>
      <c r="M6857" s="28" t="str">
        <f>IF(TRIM(PROPER('Base de datos cruda'!M6857))="High","Alto",IF(TRIM(PROPER('Base de datos cruda'!M6857))="Medium","Medio","Bajo"))</f>
        <v>Bajo</v>
      </c>
      <c r="N6857" s="29">
        <v>86.6005433229053</v>
      </c>
      <c r="O6857" s="32">
        <f t="shared" si="1"/>
        <v>86.60054332</v>
      </c>
      <c r="P6857" s="33">
        <f t="shared" si="2"/>
        <v>17.49</v>
      </c>
      <c r="Q6857" s="34">
        <f t="shared" si="3"/>
        <v>1.376788553</v>
      </c>
      <c r="R6857" s="35" t="str">
        <f t="shared" si="4"/>
        <v>Alto</v>
      </c>
      <c r="S6857" s="35" t="str">
        <f>IF(O6857="","",IF(O6857&gt;AVERAGE('Base de datos limpia'!$O$2:$O$8001),"Alto","Normal"))
</f>
        <v>Alto</v>
      </c>
      <c r="T6857" s="35" t="str">
        <f t="shared" si="5"/>
        <v>Gamer intensivo</v>
      </c>
      <c r="U6857" s="35"/>
    </row>
    <row r="6858">
      <c r="A6858" s="28">
        <v>6857.0</v>
      </c>
      <c r="B6858" s="28">
        <v>20.0</v>
      </c>
      <c r="C6858" s="28" t="str">
        <f>TRIM(PROPER('Base de datos cruda'!C6858))</f>
        <v>Female</v>
      </c>
      <c r="D6858" s="28">
        <v>7.34</v>
      </c>
      <c r="E6858" s="28">
        <v>1.91</v>
      </c>
      <c r="F6858" s="28">
        <v>6.54</v>
      </c>
      <c r="G6858" s="28">
        <v>74.61</v>
      </c>
      <c r="H6858" s="28" t="str">
        <f>TRIM(PROPER('Base de datos cruda'!H6858))</f>
        <v>Casual</v>
      </c>
      <c r="I6858" s="28">
        <v>4.97</v>
      </c>
      <c r="J6858" s="28">
        <v>13.0</v>
      </c>
      <c r="K6858" s="28">
        <v>229.31</v>
      </c>
      <c r="L6858" s="28">
        <f>IF('Base de datos cruda'!L6858&lt;0,,'Base de datos cruda'!L6858)</f>
        <v>15.21</v>
      </c>
      <c r="M6858" s="28" t="str">
        <f>IF(TRIM(PROPER('Base de datos cruda'!M6858))="High","Alto",IF(TRIM(PROPER('Base de datos cruda'!M6858))="Medium","Medio","Bajo"))</f>
        <v>Bajo</v>
      </c>
      <c r="N6858" s="29">
        <v>24.79</v>
      </c>
      <c r="O6858" s="32">
        <f t="shared" si="1"/>
        <v>24.79</v>
      </c>
      <c r="P6858" s="33">
        <f t="shared" si="2"/>
        <v>20.34</v>
      </c>
      <c r="Q6858" s="34">
        <f t="shared" si="3"/>
        <v>0.2602179837</v>
      </c>
      <c r="R6858" s="35" t="str">
        <f t="shared" si="4"/>
        <v>Bajo</v>
      </c>
      <c r="S6858" s="35" t="str">
        <f>IF(O6858="","",IF(O6858&gt;AVERAGE('Base de datos limpia'!$O$2:$O$8001),"Alto","Normal"))
</f>
        <v>Normal</v>
      </c>
      <c r="T6858" s="35" t="str">
        <f t="shared" si="5"/>
        <v>Gamer casual</v>
      </c>
      <c r="U6858" s="35"/>
    </row>
    <row r="6859">
      <c r="A6859" s="28">
        <v>6858.0</v>
      </c>
      <c r="B6859" s="28">
        <v>16.0</v>
      </c>
      <c r="C6859" s="28" t="str">
        <f>TRIM(PROPER('Base de datos cruda'!C6859))</f>
        <v>Female</v>
      </c>
      <c r="D6859" s="28">
        <v>5.47</v>
      </c>
      <c r="E6859" s="28">
        <v>2.95</v>
      </c>
      <c r="F6859" s="28">
        <v>8.8</v>
      </c>
      <c r="G6859" s="28">
        <v>65.44</v>
      </c>
      <c r="H6859" s="28" t="str">
        <f>TRIM(PROPER('Base de datos cruda'!H6859))</f>
        <v>Fps</v>
      </c>
      <c r="I6859" s="28">
        <v>1.12</v>
      </c>
      <c r="J6859" s="28">
        <v>7.05</v>
      </c>
      <c r="K6859" s="28">
        <v>253.25</v>
      </c>
      <c r="L6859" s="28">
        <f>IF('Base de datos cruda'!L6859&lt;0,,'Base de datos cruda'!L6859)</f>
        <v>11.47</v>
      </c>
      <c r="M6859" s="28" t="str">
        <f>IF(TRIM(PROPER('Base de datos cruda'!M6859))="High","Alto",IF(TRIM(PROPER('Base de datos cruda'!M6859))="Medium","Medio","Bajo"))</f>
        <v>Bajo</v>
      </c>
      <c r="N6859" s="29">
        <v>39.46</v>
      </c>
      <c r="O6859" s="32">
        <f t="shared" si="1"/>
        <v>39.46</v>
      </c>
      <c r="P6859" s="33">
        <f t="shared" si="2"/>
        <v>12.52</v>
      </c>
      <c r="Q6859" s="34">
        <f t="shared" si="3"/>
        <v>0.5393053016</v>
      </c>
      <c r="R6859" s="35" t="str">
        <f t="shared" si="4"/>
        <v>Bajo</v>
      </c>
      <c r="S6859" s="35" t="str">
        <f>IF(O6859="","",IF(O6859&gt;AVERAGE('Base de datos limpia'!$O$2:$O$8001),"Alto","Normal"))
</f>
        <v>Normal</v>
      </c>
      <c r="T6859" s="35" t="str">
        <f t="shared" si="5"/>
        <v>Gamer casual</v>
      </c>
      <c r="U6859" s="35"/>
    </row>
    <row r="6860">
      <c r="A6860" s="28">
        <v>6859.0</v>
      </c>
      <c r="B6860" s="28">
        <v>22.0</v>
      </c>
      <c r="C6860" s="28" t="str">
        <f>TRIM(PROPER('Base de datos cruda'!C6860))</f>
        <v>Male</v>
      </c>
      <c r="D6860" s="28">
        <v>1.94</v>
      </c>
      <c r="E6860" s="28">
        <v>4.82</v>
      </c>
      <c r="F6860" s="28">
        <v>5.0</v>
      </c>
      <c r="G6860" s="28">
        <v>96.99</v>
      </c>
      <c r="H6860" s="28" t="str">
        <f>TRIM(PROPER('Base de datos cruda'!H6860))</f>
        <v>Casual</v>
      </c>
      <c r="I6860" s="28">
        <v>4.35</v>
      </c>
      <c r="J6860" s="28">
        <v>3.87</v>
      </c>
      <c r="K6860" s="28">
        <v>310.36</v>
      </c>
      <c r="L6860" s="28">
        <f>IF('Base de datos cruda'!L6860&lt;0,,'Base de datos cruda'!L6860)</f>
        <v>3.36</v>
      </c>
      <c r="M6860" s="28" t="str">
        <f>IF(TRIM(PROPER('Base de datos cruda'!M6860))="High","Alto",IF(TRIM(PROPER('Base de datos cruda'!M6860))="Medium","Medio","Bajo"))</f>
        <v>Medio</v>
      </c>
      <c r="N6860" s="29">
        <v>73.75</v>
      </c>
      <c r="O6860" s="32">
        <f t="shared" si="1"/>
        <v>73.75</v>
      </c>
      <c r="P6860" s="33">
        <f t="shared" si="2"/>
        <v>5.81</v>
      </c>
      <c r="Q6860" s="34">
        <f t="shared" si="3"/>
        <v>2.484536082</v>
      </c>
      <c r="R6860" s="35" t="str">
        <f t="shared" si="4"/>
        <v>Alto</v>
      </c>
      <c r="S6860" s="35" t="str">
        <f>IF(O6860="","",IF(O6860&gt;AVERAGE('Base de datos limpia'!$O$2:$O$8001),"Alto","Normal"))
</f>
        <v>Alto</v>
      </c>
      <c r="T6860" s="35" t="str">
        <f t="shared" si="5"/>
        <v>Gamer moderado</v>
      </c>
      <c r="U6860" s="35"/>
    </row>
    <row r="6861">
      <c r="A6861" s="28">
        <v>6860.0</v>
      </c>
      <c r="B6861" s="28">
        <v>18.0</v>
      </c>
      <c r="C6861" s="28" t="str">
        <f>TRIM(PROPER('Base de datos cruda'!C6861))</f>
        <v>Female</v>
      </c>
      <c r="D6861" s="28">
        <v>4.86</v>
      </c>
      <c r="E6861" s="28">
        <v>8.58</v>
      </c>
      <c r="F6861" s="28">
        <v>5.73</v>
      </c>
      <c r="G6861" s="28">
        <v>88.95</v>
      </c>
      <c r="H6861" s="28" t="str">
        <f>TRIM(PROPER('Base de datos cruda'!H6861))</f>
        <v>Casual</v>
      </c>
      <c r="I6861" s="28">
        <v>0.39</v>
      </c>
      <c r="J6861" s="28">
        <v>8.6</v>
      </c>
      <c r="K6861" s="28">
        <v>277.95</v>
      </c>
      <c r="L6861" s="28">
        <f>IF('Base de datos cruda'!L6861&lt;0,,'Base de datos cruda'!L6861)</f>
        <v>10.31</v>
      </c>
      <c r="M6861" s="28" t="str">
        <f>IF(TRIM(PROPER('Base de datos cruda'!M6861))="High","Alto",IF(TRIM(PROPER('Base de datos cruda'!M6861))="Medium","Medio","Bajo"))</f>
        <v>Alto</v>
      </c>
      <c r="N6861" s="29">
        <v>74.23</v>
      </c>
      <c r="O6861" s="32">
        <f t="shared" si="1"/>
        <v>74.23</v>
      </c>
      <c r="P6861" s="33">
        <f t="shared" si="2"/>
        <v>13.46</v>
      </c>
      <c r="Q6861" s="34">
        <f t="shared" si="3"/>
        <v>1.765432099</v>
      </c>
      <c r="R6861" s="35" t="str">
        <f t="shared" si="4"/>
        <v>Alto</v>
      </c>
      <c r="S6861" s="35" t="str">
        <f>IF(O6861="","",IF(O6861&gt;AVERAGE('Base de datos limpia'!$O$2:$O$8001),"Alto","Normal"))
</f>
        <v>Alto</v>
      </c>
      <c r="T6861" s="35" t="str">
        <f t="shared" si="5"/>
        <v>Gamer intensivo</v>
      </c>
      <c r="U6861" s="35"/>
    </row>
    <row r="6862">
      <c r="A6862" s="28">
        <v>6861.0</v>
      </c>
      <c r="B6862" s="28">
        <v>23.0</v>
      </c>
      <c r="C6862" s="28" t="str">
        <f>TRIM(PROPER('Base de datos cruda'!C6862))</f>
        <v>Female</v>
      </c>
      <c r="D6862" s="28">
        <v>7.76</v>
      </c>
      <c r="E6862" s="28">
        <v>3.29</v>
      </c>
      <c r="F6862" s="28">
        <v>7.91</v>
      </c>
      <c r="G6862" s="28">
        <v>61.85</v>
      </c>
      <c r="H6862" s="28" t="str">
        <f>TRIM(PROPER('Base de datos cruda'!H6862))</f>
        <v>Casual</v>
      </c>
      <c r="I6862" s="28">
        <v>0.91</v>
      </c>
      <c r="J6862" s="28">
        <v>9.41</v>
      </c>
      <c r="K6862" s="28">
        <v>215.82</v>
      </c>
      <c r="L6862" s="28">
        <f>IF('Base de datos cruda'!L6862&lt;0,,'Base de datos cruda'!L6862)</f>
        <v>16</v>
      </c>
      <c r="M6862" s="28" t="str">
        <f>IF(TRIM(PROPER('Base de datos cruda'!M6862))="High","Alto",IF(TRIM(PROPER('Base de datos cruda'!M6862))="Medium","Medio","Bajo"))</f>
        <v>Bajo</v>
      </c>
      <c r="N6862" s="29">
        <v>20.48</v>
      </c>
      <c r="O6862" s="32">
        <f t="shared" si="1"/>
        <v>20.48</v>
      </c>
      <c r="P6862" s="33">
        <f t="shared" si="2"/>
        <v>17.17</v>
      </c>
      <c r="Q6862" s="34">
        <f t="shared" si="3"/>
        <v>0.4239690722</v>
      </c>
      <c r="R6862" s="35" t="str">
        <f t="shared" si="4"/>
        <v>Bajo</v>
      </c>
      <c r="S6862" s="35" t="str">
        <f>IF(O6862="","",IF(O6862&gt;AVERAGE('Base de datos limpia'!$O$2:$O$8001),"Alto","Normal"))
</f>
        <v>Normal</v>
      </c>
      <c r="T6862" s="35" t="str">
        <f t="shared" si="5"/>
        <v>Gamer moderado</v>
      </c>
      <c r="U6862" s="35"/>
    </row>
    <row r="6863">
      <c r="A6863" s="28">
        <v>6862.0</v>
      </c>
      <c r="B6863" s="28">
        <v>18.0</v>
      </c>
      <c r="C6863" s="28" t="str">
        <f>TRIM(PROPER('Base de datos cruda'!C6863))</f>
        <v>Female</v>
      </c>
      <c r="D6863" s="28">
        <v>7.9</v>
      </c>
      <c r="E6863" s="28">
        <v>9.97</v>
      </c>
      <c r="F6863" s="28">
        <v>7.92</v>
      </c>
      <c r="G6863" s="28">
        <v>81.98</v>
      </c>
      <c r="H6863" s="28" t="str">
        <f>TRIM(PROPER('Base de datos cruda'!H6863))</f>
        <v>Rpg</v>
      </c>
      <c r="I6863" s="28">
        <v>4.36</v>
      </c>
      <c r="J6863" s="28">
        <v>9.36</v>
      </c>
      <c r="K6863" s="28">
        <v>228.09</v>
      </c>
      <c r="L6863" s="28">
        <f>IF('Base de datos cruda'!L6863&lt;0,,'Base de datos cruda'!L6863)</f>
        <v>14.5</v>
      </c>
      <c r="M6863" s="28" t="str">
        <f>IF(TRIM(PROPER('Base de datos cruda'!M6863))="High","Alto",IF(TRIM(PROPER('Base de datos cruda'!M6863))="Medium","Medio","Bajo"))</f>
        <v>Bajo</v>
      </c>
      <c r="N6863" s="29">
        <v>82.6434227105337</v>
      </c>
      <c r="O6863" s="32">
        <f t="shared" si="1"/>
        <v>82.64342271</v>
      </c>
      <c r="P6863" s="33">
        <f t="shared" si="2"/>
        <v>17.26</v>
      </c>
      <c r="Q6863" s="34">
        <f t="shared" si="3"/>
        <v>1.262025316</v>
      </c>
      <c r="R6863" s="35" t="str">
        <f t="shared" si="4"/>
        <v>Alto</v>
      </c>
      <c r="S6863" s="35" t="str">
        <f>IF(O6863="","",IF(O6863&gt;AVERAGE('Base de datos limpia'!$O$2:$O$8001),"Alto","Normal"))
</f>
        <v>Alto</v>
      </c>
      <c r="T6863" s="35" t="str">
        <f t="shared" si="5"/>
        <v>Gamer intensivo</v>
      </c>
      <c r="U6863" s="35"/>
    </row>
    <row r="6864">
      <c r="A6864" s="28">
        <v>6863.0</v>
      </c>
      <c r="B6864" s="28">
        <v>16.0</v>
      </c>
      <c r="C6864" s="28" t="str">
        <f>TRIM(PROPER('Base de datos cruda'!C6864))</f>
        <v>Female</v>
      </c>
      <c r="D6864" s="28">
        <v>5.14</v>
      </c>
      <c r="E6864" s="28">
        <v>4.2</v>
      </c>
      <c r="F6864" s="28">
        <v>7.66</v>
      </c>
      <c r="G6864" s="28">
        <v>73.72</v>
      </c>
      <c r="H6864" s="28" t="str">
        <f>TRIM(PROPER('Base de datos cruda'!H6864))</f>
        <v>Casual</v>
      </c>
      <c r="I6864" s="28">
        <v>4.49</v>
      </c>
      <c r="J6864" s="28">
        <v>9.47</v>
      </c>
      <c r="K6864" s="28">
        <v>258.84</v>
      </c>
      <c r="L6864" s="28">
        <f>IF('Base de datos cruda'!L6864&lt;0,,'Base de datos cruda'!L6864)</f>
        <v>9.67</v>
      </c>
      <c r="M6864" s="28" t="str">
        <f>IF(TRIM(PROPER('Base de datos cruda'!M6864))="High","Alto",IF(TRIM(PROPER('Base de datos cruda'!M6864))="Medium","Medio","Bajo"))</f>
        <v>Bajo</v>
      </c>
      <c r="N6864" s="29">
        <v>56.49</v>
      </c>
      <c r="O6864" s="32">
        <f t="shared" si="1"/>
        <v>56.49</v>
      </c>
      <c r="P6864" s="33">
        <f t="shared" si="2"/>
        <v>14.61</v>
      </c>
      <c r="Q6864" s="34">
        <f t="shared" si="3"/>
        <v>0.8171206226</v>
      </c>
      <c r="R6864" s="35" t="str">
        <f t="shared" si="4"/>
        <v>Medio</v>
      </c>
      <c r="S6864" s="35" t="str">
        <f>IF(O6864="","",IF(O6864&gt;AVERAGE('Base de datos limpia'!$O$2:$O$8001),"Alto","Normal"))
</f>
        <v>Normal</v>
      </c>
      <c r="T6864" s="35" t="str">
        <f t="shared" si="5"/>
        <v>Gamer moderado</v>
      </c>
      <c r="U6864" s="35"/>
    </row>
    <row r="6865">
      <c r="A6865" s="28">
        <v>6864.0</v>
      </c>
      <c r="B6865" s="28">
        <v>20.0</v>
      </c>
      <c r="C6865" s="28" t="str">
        <f>TRIM(PROPER('Base de datos cruda'!C6865))</f>
        <v>Male</v>
      </c>
      <c r="D6865" s="28">
        <v>7.1</v>
      </c>
      <c r="E6865" s="28">
        <v>4.48</v>
      </c>
      <c r="F6865" s="28">
        <v>8.3</v>
      </c>
      <c r="G6865" s="28">
        <v>92.61</v>
      </c>
      <c r="H6865" s="28" t="str">
        <f>TRIM(PROPER('Base de datos cruda'!H6865))</f>
        <v>Fps</v>
      </c>
      <c r="I6865" s="28">
        <v>0.88</v>
      </c>
      <c r="J6865" s="28">
        <v>11.72</v>
      </c>
      <c r="K6865" s="28">
        <v>241.55</v>
      </c>
      <c r="L6865" s="28">
        <f>IF('Base de datos cruda'!L6865&lt;0,,'Base de datos cruda'!L6865)</f>
        <v>13.8</v>
      </c>
      <c r="M6865" s="28" t="str">
        <f>IF(TRIM(PROPER('Base de datos cruda'!M6865))="High","Alto",IF(TRIM(PROPER('Base de datos cruda'!M6865))="Medium","Medio","Bajo"))</f>
        <v>Bajo</v>
      </c>
      <c r="N6865" s="29">
        <v>57.69</v>
      </c>
      <c r="O6865" s="32">
        <f t="shared" si="1"/>
        <v>57.69</v>
      </c>
      <c r="P6865" s="33">
        <f t="shared" si="2"/>
        <v>18.82</v>
      </c>
      <c r="Q6865" s="34">
        <f t="shared" si="3"/>
        <v>0.6309859155</v>
      </c>
      <c r="R6865" s="35" t="str">
        <f t="shared" si="4"/>
        <v>Medio</v>
      </c>
      <c r="S6865" s="35" t="str">
        <f>IF(O6865="","",IF(O6865&gt;AVERAGE('Base de datos limpia'!$O$2:$O$8001),"Alto","Normal"))
</f>
        <v>Normal</v>
      </c>
      <c r="T6865" s="35" t="str">
        <f t="shared" si="5"/>
        <v>Gamer moderado</v>
      </c>
      <c r="U6865" s="35"/>
    </row>
    <row r="6866">
      <c r="A6866" s="28">
        <v>6865.0</v>
      </c>
      <c r="B6866" s="28">
        <v>17.0</v>
      </c>
      <c r="C6866" s="28" t="str">
        <f>TRIM(PROPER('Base de datos cruda'!C6866))</f>
        <v>Female</v>
      </c>
      <c r="D6866" s="28">
        <v>1.6</v>
      </c>
      <c r="E6866" s="28">
        <v>2.1</v>
      </c>
      <c r="F6866" s="28">
        <v>7.51</v>
      </c>
      <c r="G6866" s="28">
        <v>73.75</v>
      </c>
      <c r="H6866" s="28" t="str">
        <f>TRIM(PROPER('Base de datos cruda'!H6866))</f>
        <v>Fps</v>
      </c>
      <c r="I6866" s="28">
        <v>1.15</v>
      </c>
      <c r="J6866" s="28">
        <v>6.82</v>
      </c>
      <c r="K6866" s="28">
        <v>318.14</v>
      </c>
      <c r="L6866" s="28">
        <f>IF('Base de datos cruda'!L6866&lt;0,,'Base de datos cruda'!L6866)</f>
        <v>5</v>
      </c>
      <c r="M6866" s="28" t="str">
        <f>IF(TRIM(PROPER('Base de datos cruda'!M6866))="High","Alto",IF(TRIM(PROPER('Base de datos cruda'!M6866))="Medium","Medio","Bajo"))</f>
        <v>Medio</v>
      </c>
      <c r="N6866" s="29">
        <v>64.71</v>
      </c>
      <c r="O6866" s="32">
        <f t="shared" si="1"/>
        <v>64.71</v>
      </c>
      <c r="P6866" s="33">
        <f t="shared" si="2"/>
        <v>8.42</v>
      </c>
      <c r="Q6866" s="34">
        <f t="shared" si="3"/>
        <v>1.3125</v>
      </c>
      <c r="R6866" s="35" t="str">
        <f t="shared" si="4"/>
        <v>Medio</v>
      </c>
      <c r="S6866" s="35" t="str">
        <f>IF(O6866="","",IF(O6866&gt;AVERAGE('Base de datos limpia'!$O$2:$O$8001),"Alto","Normal"))
</f>
        <v>Normal</v>
      </c>
      <c r="T6866" s="35" t="str">
        <f t="shared" si="5"/>
        <v>Gamer casual</v>
      </c>
      <c r="U6866" s="35"/>
    </row>
    <row r="6867">
      <c r="A6867" s="28">
        <v>6866.0</v>
      </c>
      <c r="B6867" s="28">
        <v>19.0</v>
      </c>
      <c r="C6867" s="28" t="str">
        <f>TRIM(PROPER('Base de datos cruda'!C6867))</f>
        <v>Male</v>
      </c>
      <c r="D6867" s="28">
        <v>1.97</v>
      </c>
      <c r="E6867" s="28">
        <v>7.12</v>
      </c>
      <c r="F6867" s="28">
        <v>7.18</v>
      </c>
      <c r="G6867" s="28">
        <v>85.77</v>
      </c>
      <c r="H6867" s="28" t="str">
        <f>TRIM(PROPER('Base de datos cruda'!H6867))</f>
        <v>Rpg</v>
      </c>
      <c r="I6867" s="28">
        <v>2.65</v>
      </c>
      <c r="J6867" s="28">
        <v>7.55</v>
      </c>
      <c r="K6867" s="28">
        <v>318.24</v>
      </c>
      <c r="L6867" s="28">
        <f>IF('Base de datos cruda'!L6867&lt;0,,'Base de datos cruda'!L6867)</f>
        <v>3.56</v>
      </c>
      <c r="M6867" s="28" t="str">
        <f>IF(TRIM(PROPER('Base de datos cruda'!M6867))="High","Alto",IF(TRIM(PROPER('Base de datos cruda'!M6867))="Medium","Medio","Bajo"))</f>
        <v>Medio</v>
      </c>
      <c r="N6867" s="29">
        <v>97.05</v>
      </c>
      <c r="O6867" s="32">
        <f t="shared" si="1"/>
        <v>97.05</v>
      </c>
      <c r="P6867" s="33">
        <f t="shared" si="2"/>
        <v>9.52</v>
      </c>
      <c r="Q6867" s="34">
        <f t="shared" si="3"/>
        <v>3.614213198</v>
      </c>
      <c r="R6867" s="35" t="str">
        <f t="shared" si="4"/>
        <v>Alto</v>
      </c>
      <c r="S6867" s="35" t="str">
        <f>IF(O6867="","",IF(O6867&gt;AVERAGE('Base de datos limpia'!$O$2:$O$8001),"Alto","Normal"))
</f>
        <v>Alto</v>
      </c>
      <c r="T6867" s="35" t="str">
        <f t="shared" si="5"/>
        <v>Gamer intensivo</v>
      </c>
      <c r="U6867" s="35"/>
    </row>
    <row r="6868">
      <c r="A6868" s="28">
        <v>6867.0</v>
      </c>
      <c r="B6868" s="28">
        <v>16.0</v>
      </c>
      <c r="C6868" s="28" t="str">
        <f>TRIM(PROPER('Base de datos cruda'!C6868))</f>
        <v>Male</v>
      </c>
      <c r="D6868" s="28">
        <v>7.62</v>
      </c>
      <c r="E6868" s="28">
        <v>3.19</v>
      </c>
      <c r="F6868" s="28">
        <v>6.29</v>
      </c>
      <c r="G6868" s="28">
        <v>66.63</v>
      </c>
      <c r="H6868" s="28" t="str">
        <f>TRIM(PROPER('Base de datos cruda'!H6868))</f>
        <v>Casual</v>
      </c>
      <c r="I6868" s="28">
        <v>0.26</v>
      </c>
      <c r="J6868" s="28">
        <v>10.83</v>
      </c>
      <c r="K6868" s="28">
        <v>235.76</v>
      </c>
      <c r="L6868" s="28">
        <f>IF('Base de datos cruda'!L6868&lt;0,,'Base de datos cruda'!L6868)</f>
        <v>21.23</v>
      </c>
      <c r="M6868" s="28" t="str">
        <f>IF(TRIM(PROPER('Base de datos cruda'!M6868))="High","Alto",IF(TRIM(PROPER('Base de datos cruda'!M6868))="Medium","Medio","Bajo"))</f>
        <v>Bajo</v>
      </c>
      <c r="N6868" s="29">
        <v>23.92</v>
      </c>
      <c r="O6868" s="32">
        <f t="shared" si="1"/>
        <v>23.92</v>
      </c>
      <c r="P6868" s="33">
        <f t="shared" si="2"/>
        <v>18.45</v>
      </c>
      <c r="Q6868" s="34">
        <f t="shared" si="3"/>
        <v>0.4186351706</v>
      </c>
      <c r="R6868" s="35" t="str">
        <f t="shared" si="4"/>
        <v>Bajo</v>
      </c>
      <c r="S6868" s="35" t="str">
        <f>IF(O6868="","",IF(O6868&gt;AVERAGE('Base de datos limpia'!$O$2:$O$8001),"Alto","Normal"))
</f>
        <v>Normal</v>
      </c>
      <c r="T6868" s="35" t="str">
        <f t="shared" si="5"/>
        <v>Gamer moderado</v>
      </c>
      <c r="U6868" s="35"/>
    </row>
    <row r="6869">
      <c r="A6869" s="28">
        <v>6868.0</v>
      </c>
      <c r="B6869" s="28">
        <v>24.0</v>
      </c>
      <c r="C6869" s="28" t="str">
        <f>TRIM(PROPER('Base de datos cruda'!C6869))</f>
        <v>Male</v>
      </c>
      <c r="D6869" s="28">
        <v>1.08</v>
      </c>
      <c r="E6869" s="28">
        <v>6.66</v>
      </c>
      <c r="F6869" s="28">
        <v>6.34</v>
      </c>
      <c r="G6869" s="28">
        <v>82.35</v>
      </c>
      <c r="H6869" s="28" t="str">
        <f>TRIM(PROPER('Base de datos cruda'!H6869))</f>
        <v>Rpg</v>
      </c>
      <c r="I6869" s="28">
        <v>4.73</v>
      </c>
      <c r="J6869" s="28">
        <v>6.98</v>
      </c>
      <c r="K6869" s="28">
        <v>307.44</v>
      </c>
      <c r="L6869" s="28">
        <f>IF('Base de datos cruda'!L6869&lt;0,,'Base de datos cruda'!L6869)</f>
        <v>6.98</v>
      </c>
      <c r="M6869" s="28" t="str">
        <f>IF(TRIM(PROPER('Base de datos cruda'!M6869))="High","Alto",IF(TRIM(PROPER('Base de datos cruda'!M6869))="Medium","Medio","Bajo"))</f>
        <v>Medio</v>
      </c>
      <c r="N6869" s="29">
        <v>89.14</v>
      </c>
      <c r="O6869" s="32">
        <f t="shared" si="1"/>
        <v>89.14</v>
      </c>
      <c r="P6869" s="33">
        <f t="shared" si="2"/>
        <v>8.06</v>
      </c>
      <c r="Q6869" s="34">
        <f t="shared" si="3"/>
        <v>6.166666667</v>
      </c>
      <c r="R6869" s="35" t="str">
        <f t="shared" si="4"/>
        <v>Alto</v>
      </c>
      <c r="S6869" s="35" t="str">
        <f>IF(O6869="","",IF(O6869&gt;AVERAGE('Base de datos limpia'!$O$2:$O$8001),"Alto","Normal"))
</f>
        <v>Alto</v>
      </c>
      <c r="T6869" s="35" t="str">
        <f t="shared" si="5"/>
        <v>Gamer intensivo</v>
      </c>
      <c r="U6869" s="35"/>
    </row>
    <row r="6870">
      <c r="A6870" s="28">
        <v>6869.0</v>
      </c>
      <c r="B6870" s="28">
        <v>21.0</v>
      </c>
      <c r="C6870" s="28" t="str">
        <f>TRIM(PROPER('Base de datos cruda'!C6870))</f>
        <v>Male</v>
      </c>
      <c r="D6870" s="28">
        <v>1.53</v>
      </c>
      <c r="E6870" s="28">
        <v>3.01</v>
      </c>
      <c r="F6870" s="28">
        <v>6.03</v>
      </c>
      <c r="G6870" s="28">
        <v>71.76</v>
      </c>
      <c r="H6870" s="28" t="str">
        <f>TRIM(PROPER('Base de datos cruda'!H6870))</f>
        <v>Casual</v>
      </c>
      <c r="I6870" s="28">
        <v>1.81</v>
      </c>
      <c r="J6870" s="28">
        <v>2.72</v>
      </c>
      <c r="K6870" s="28">
        <v>298.01</v>
      </c>
      <c r="L6870" s="28">
        <f>IF('Base de datos cruda'!L6870&lt;0,,'Base de datos cruda'!L6870)</f>
        <v>5.09</v>
      </c>
      <c r="M6870" s="28" t="str">
        <f>IF(TRIM(PROPER('Base de datos cruda'!M6870))="High","Alto",IF(TRIM(PROPER('Base de datos cruda'!M6870))="Medium","Medio","Bajo"))</f>
        <v>Medio</v>
      </c>
      <c r="N6870" s="29">
        <v>64.8</v>
      </c>
      <c r="O6870" s="32">
        <f t="shared" si="1"/>
        <v>64.8</v>
      </c>
      <c r="P6870" s="33">
        <f t="shared" si="2"/>
        <v>4.25</v>
      </c>
      <c r="Q6870" s="34">
        <f t="shared" si="3"/>
        <v>1.967320261</v>
      </c>
      <c r="R6870" s="35" t="str">
        <f t="shared" si="4"/>
        <v>Medio</v>
      </c>
      <c r="S6870" s="35" t="str">
        <f>IF(O6870="","",IF(O6870&gt;AVERAGE('Base de datos limpia'!$O$2:$O$8001),"Alto","Normal"))
</f>
        <v>Normal</v>
      </c>
      <c r="T6870" s="35" t="str">
        <f t="shared" si="5"/>
        <v>Gamer moderado</v>
      </c>
      <c r="U6870" s="35"/>
    </row>
    <row r="6871">
      <c r="A6871" s="28">
        <v>6870.0</v>
      </c>
      <c r="B6871" s="28">
        <v>23.0</v>
      </c>
      <c r="C6871" s="28" t="str">
        <f>TRIM(PROPER('Base de datos cruda'!C6871))</f>
        <v>Female</v>
      </c>
      <c r="D6871" s="28">
        <v>3.36</v>
      </c>
      <c r="E6871" s="28">
        <v>4.49</v>
      </c>
      <c r="F6871" s="28">
        <v>7.1</v>
      </c>
      <c r="G6871" s="28">
        <v>66.6</v>
      </c>
      <c r="H6871" s="28" t="str">
        <f>TRIM(PROPER('Base de datos cruda'!H6871))</f>
        <v>Fps</v>
      </c>
      <c r="I6871" s="28">
        <v>2.45</v>
      </c>
      <c r="J6871" s="28">
        <v>8.71</v>
      </c>
      <c r="K6871" s="28">
        <v>304.55</v>
      </c>
      <c r="L6871" s="28">
        <f>IF('Base de datos cruda'!L6871&lt;0,,'Base de datos cruda'!L6871)</f>
        <v>7.62</v>
      </c>
      <c r="M6871" s="28" t="str">
        <f>IF(TRIM(PROPER('Base de datos cruda'!M6871))="High","Alto",IF(TRIM(PROPER('Base de datos cruda'!M6871))="Medium","Medio","Bajo"))</f>
        <v>Medio</v>
      </c>
      <c r="N6871" s="29">
        <v>73.44</v>
      </c>
      <c r="O6871" s="32">
        <f t="shared" si="1"/>
        <v>73.44</v>
      </c>
      <c r="P6871" s="33">
        <f t="shared" si="2"/>
        <v>12.07</v>
      </c>
      <c r="Q6871" s="34">
        <f t="shared" si="3"/>
        <v>1.336309524</v>
      </c>
      <c r="R6871" s="35" t="str">
        <f t="shared" si="4"/>
        <v>Alto</v>
      </c>
      <c r="S6871" s="35" t="str">
        <f>IF(O6871="","",IF(O6871&gt;AVERAGE('Base de datos limpia'!$O$2:$O$8001),"Alto","Normal"))
</f>
        <v>Alto</v>
      </c>
      <c r="T6871" s="35" t="str">
        <f t="shared" si="5"/>
        <v>Gamer moderado</v>
      </c>
      <c r="U6871" s="35"/>
    </row>
    <row r="6872">
      <c r="A6872" s="28">
        <v>6871.0</v>
      </c>
      <c r="B6872" s="28">
        <v>19.0</v>
      </c>
      <c r="C6872" s="28" t="str">
        <f>TRIM(PROPER('Base de datos cruda'!C6872))</f>
        <v>Male</v>
      </c>
      <c r="D6872" s="28">
        <v>4.72</v>
      </c>
      <c r="E6872" s="28">
        <v>8.71</v>
      </c>
      <c r="F6872" s="28">
        <v>6.03</v>
      </c>
      <c r="G6872" s="28">
        <v>84.77</v>
      </c>
      <c r="H6872" s="28" t="str">
        <f>TRIM(PROPER('Base de datos cruda'!H6872))</f>
        <v>Casual</v>
      </c>
      <c r="I6872" s="28">
        <v>0.53</v>
      </c>
      <c r="J6872" s="28">
        <v>7.33</v>
      </c>
      <c r="K6872" s="28">
        <v>255.69</v>
      </c>
      <c r="L6872" s="28">
        <f>IF('Base de datos cruda'!L6872&lt;0,,'Base de datos cruda'!L6872)</f>
        <v>9.05</v>
      </c>
      <c r="M6872" s="28" t="str">
        <f>IF(TRIM(PROPER('Base de datos cruda'!M6872))="High","Alto",IF(TRIM(PROPER('Base de datos cruda'!M6872))="Medium","Medio","Bajo"))</f>
        <v>Medio</v>
      </c>
      <c r="N6872" s="29">
        <v>83.24</v>
      </c>
      <c r="O6872" s="32">
        <f t="shared" si="1"/>
        <v>83.24</v>
      </c>
      <c r="P6872" s="33">
        <f t="shared" si="2"/>
        <v>12.05</v>
      </c>
      <c r="Q6872" s="34">
        <f t="shared" si="3"/>
        <v>1.845338983</v>
      </c>
      <c r="R6872" s="35" t="str">
        <f t="shared" si="4"/>
        <v>Alto</v>
      </c>
      <c r="S6872" s="35" t="str">
        <f>IF(O6872="","",IF(O6872&gt;AVERAGE('Base de datos limpia'!$O$2:$O$8001),"Alto","Normal"))
</f>
        <v>Alto</v>
      </c>
      <c r="T6872" s="35" t="str">
        <f t="shared" si="5"/>
        <v>Gamer intensivo</v>
      </c>
      <c r="U6872" s="35"/>
    </row>
    <row r="6873">
      <c r="A6873" s="28">
        <v>6872.0</v>
      </c>
      <c r="B6873" s="28">
        <v>24.0</v>
      </c>
      <c r="C6873" s="28" t="str">
        <f>TRIM(PROPER('Base de datos cruda'!C6873))</f>
        <v>Male</v>
      </c>
      <c r="D6873" s="28">
        <v>4.83</v>
      </c>
      <c r="E6873" s="28">
        <v>7.65</v>
      </c>
      <c r="F6873" s="28">
        <v>4.74</v>
      </c>
      <c r="G6873" s="28">
        <v>85.55</v>
      </c>
      <c r="H6873" s="28" t="str">
        <f>TRIM(PROPER('Base de datos cruda'!H6873))</f>
        <v>Casual</v>
      </c>
      <c r="I6873" s="28">
        <v>0.16</v>
      </c>
      <c r="J6873" s="28">
        <v>10.44</v>
      </c>
      <c r="K6873" s="28">
        <v>270.27</v>
      </c>
      <c r="L6873" s="28">
        <f>IF('Base de datos cruda'!L6873&lt;0,,'Base de datos cruda'!L6873)</f>
        <v>9.63</v>
      </c>
      <c r="M6873" s="28" t="str">
        <f>IF(TRIM(PROPER('Base de datos cruda'!M6873))="High","Alto",IF(TRIM(PROPER('Base de datos cruda'!M6873))="Medium","Medio","Bajo"))</f>
        <v>Alto</v>
      </c>
      <c r="N6873" s="29">
        <v>79.73</v>
      </c>
      <c r="O6873" s="32">
        <f t="shared" si="1"/>
        <v>79.73</v>
      </c>
      <c r="P6873" s="33">
        <f t="shared" si="2"/>
        <v>15.27</v>
      </c>
      <c r="Q6873" s="34">
        <f t="shared" si="3"/>
        <v>1.583850932</v>
      </c>
      <c r="R6873" s="35" t="str">
        <f t="shared" si="4"/>
        <v>Alto</v>
      </c>
      <c r="S6873" s="35" t="str">
        <f>IF(O6873="","",IF(O6873&gt;AVERAGE('Base de datos limpia'!$O$2:$O$8001),"Alto","Normal"))
</f>
        <v>Alto</v>
      </c>
      <c r="T6873" s="35" t="str">
        <f t="shared" si="5"/>
        <v>Gamer intensivo</v>
      </c>
      <c r="U6873" s="35"/>
    </row>
    <row r="6874">
      <c r="A6874" s="28">
        <v>6873.0</v>
      </c>
      <c r="B6874" s="28">
        <v>17.0</v>
      </c>
      <c r="C6874" s="28" t="str">
        <f>TRIM(PROPER('Base de datos cruda'!C6874))</f>
        <v>Female</v>
      </c>
      <c r="D6874" s="28">
        <v>2.34</v>
      </c>
      <c r="E6874" s="28">
        <v>2.39</v>
      </c>
      <c r="F6874" s="28">
        <v>4.53</v>
      </c>
      <c r="G6874" s="28">
        <v>99.33</v>
      </c>
      <c r="H6874" s="28" t="str">
        <f>TRIM(PROPER('Base de datos cruda'!H6874))</f>
        <v>Rpg</v>
      </c>
      <c r="I6874" s="28">
        <v>2.34</v>
      </c>
      <c r="J6874" s="28">
        <v>4.45</v>
      </c>
      <c r="K6874" s="28">
        <v>289.28</v>
      </c>
      <c r="L6874" s="28">
        <f>IF('Base de datos cruda'!L6874&lt;0,,'Base de datos cruda'!L6874)</f>
        <v>9.41</v>
      </c>
      <c r="M6874" s="28" t="str">
        <f>IF(TRIM(PROPER('Base de datos cruda'!M6874))="High","Alto",IF(TRIM(PROPER('Base de datos cruda'!M6874))="Medium","Medio","Bajo"))</f>
        <v>Medio</v>
      </c>
      <c r="N6874" s="29">
        <v>55.22</v>
      </c>
      <c r="O6874" s="32">
        <f t="shared" si="1"/>
        <v>55.22</v>
      </c>
      <c r="P6874" s="33">
        <f t="shared" si="2"/>
        <v>6.79</v>
      </c>
      <c r="Q6874" s="34">
        <f t="shared" si="3"/>
        <v>1.021367521</v>
      </c>
      <c r="R6874" s="35" t="str">
        <f t="shared" si="4"/>
        <v>Medio</v>
      </c>
      <c r="S6874" s="35" t="str">
        <f>IF(O6874="","",IF(O6874&gt;AVERAGE('Base de datos limpia'!$O$2:$O$8001),"Alto","Normal"))
</f>
        <v>Normal</v>
      </c>
      <c r="T6874" s="35" t="str">
        <f t="shared" si="5"/>
        <v>Gamer casual</v>
      </c>
      <c r="U6874" s="35"/>
    </row>
    <row r="6875">
      <c r="A6875" s="28">
        <v>6874.0</v>
      </c>
      <c r="B6875" s="28">
        <v>24.0</v>
      </c>
      <c r="C6875" s="28" t="str">
        <f>TRIM(PROPER('Base de datos cruda'!C6875))</f>
        <v>Male</v>
      </c>
      <c r="D6875" s="28">
        <v>7.36</v>
      </c>
      <c r="E6875" s="28">
        <v>6.47</v>
      </c>
      <c r="F6875" s="28">
        <v>8.62</v>
      </c>
      <c r="G6875" s="28">
        <v>86.76</v>
      </c>
      <c r="H6875" s="28" t="str">
        <f>TRIM(PROPER('Base de datos cruda'!H6875))</f>
        <v>Casual</v>
      </c>
      <c r="I6875" s="28">
        <v>0.61</v>
      </c>
      <c r="J6875" s="28">
        <v>12.06</v>
      </c>
      <c r="K6875" s="28">
        <v>218.29</v>
      </c>
      <c r="L6875" s="28">
        <f>IF('Base de datos cruda'!L6875&lt;0,,'Base de datos cruda'!L6875)</f>
        <v>19.76</v>
      </c>
      <c r="M6875" s="28" t="str">
        <f>IF(TRIM(PROPER('Base de datos cruda'!M6875))="High","Alto",IF(TRIM(PROPER('Base de datos cruda'!M6875))="Medium","Medio","Bajo"))</f>
        <v>Bajo</v>
      </c>
      <c r="N6875" s="29">
        <v>56.29</v>
      </c>
      <c r="O6875" s="32">
        <f t="shared" si="1"/>
        <v>56.29</v>
      </c>
      <c r="P6875" s="33">
        <f t="shared" si="2"/>
        <v>19.42</v>
      </c>
      <c r="Q6875" s="34">
        <f t="shared" si="3"/>
        <v>0.879076087</v>
      </c>
      <c r="R6875" s="35" t="str">
        <f t="shared" si="4"/>
        <v>Medio</v>
      </c>
      <c r="S6875" s="35" t="str">
        <f>IF(O6875="","",IF(O6875&gt;AVERAGE('Base de datos limpia'!$O$2:$O$8001),"Alto","Normal"))
</f>
        <v>Normal</v>
      </c>
      <c r="T6875" s="35" t="str">
        <f t="shared" si="5"/>
        <v>Gamer intensivo</v>
      </c>
      <c r="U6875" s="35"/>
    </row>
    <row r="6876">
      <c r="A6876" s="28">
        <v>6875.0</v>
      </c>
      <c r="B6876" s="28">
        <v>20.0</v>
      </c>
      <c r="C6876" s="28" t="str">
        <f>TRIM(PROPER('Base de datos cruda'!C6876))</f>
        <v>Male</v>
      </c>
      <c r="D6876" s="28">
        <v>7.32</v>
      </c>
      <c r="E6876" s="28">
        <v>6.66</v>
      </c>
      <c r="F6876" s="28">
        <v>4.12</v>
      </c>
      <c r="G6876" s="28">
        <v>80.63</v>
      </c>
      <c r="H6876" s="28" t="str">
        <f>TRIM(PROPER('Base de datos cruda'!H6876))</f>
        <v>Fps</v>
      </c>
      <c r="I6876" s="28">
        <v>3.15</v>
      </c>
      <c r="J6876" s="28">
        <v>10.45</v>
      </c>
      <c r="K6876" s="28">
        <v>249.32</v>
      </c>
      <c r="L6876" s="28">
        <f>IF('Base de datos cruda'!L6876&lt;0,,'Base de datos cruda'!L6876)</f>
        <v>17.55</v>
      </c>
      <c r="M6876" s="28" t="str">
        <f>IF(TRIM(PROPER('Base de datos cruda'!M6876))="High","Alto",IF(TRIM(PROPER('Base de datos cruda'!M6876))="Medium","Medio","Bajo"))</f>
        <v>Bajo</v>
      </c>
      <c r="N6876" s="29">
        <v>53.4945961722883</v>
      </c>
      <c r="O6876" s="32">
        <f t="shared" si="1"/>
        <v>53.49459617</v>
      </c>
      <c r="P6876" s="33">
        <f t="shared" si="2"/>
        <v>17.77</v>
      </c>
      <c r="Q6876" s="34">
        <f t="shared" si="3"/>
        <v>0.9098360656</v>
      </c>
      <c r="R6876" s="35" t="str">
        <f t="shared" si="4"/>
        <v>Medio</v>
      </c>
      <c r="S6876" s="35" t="str">
        <f>IF(O6876="","",IF(O6876&gt;AVERAGE('Base de datos limpia'!$O$2:$O$8001),"Alto","Normal"))
</f>
        <v>Normal</v>
      </c>
      <c r="T6876" s="35" t="str">
        <f t="shared" si="5"/>
        <v>Gamer intensivo</v>
      </c>
      <c r="U6876" s="35"/>
    </row>
    <row r="6877">
      <c r="A6877" s="28">
        <v>6876.0</v>
      </c>
      <c r="B6877" s="28">
        <v>21.0</v>
      </c>
      <c r="C6877" s="28" t="str">
        <f>TRIM(PROPER('Base de datos cruda'!C6877))</f>
        <v>Male</v>
      </c>
      <c r="D6877" s="28">
        <v>3.14</v>
      </c>
      <c r="E6877" s="28">
        <v>1.82</v>
      </c>
      <c r="F6877" s="28">
        <v>4.53</v>
      </c>
      <c r="G6877" s="28">
        <v>96.5</v>
      </c>
      <c r="H6877" s="28" t="str">
        <f>TRIM(PROPER('Base de datos cruda'!H6877))</f>
        <v>Casual</v>
      </c>
      <c r="I6877" s="28">
        <v>3.97</v>
      </c>
      <c r="J6877" s="28">
        <v>6.05</v>
      </c>
      <c r="K6877" s="28">
        <v>264.9</v>
      </c>
      <c r="L6877" s="28">
        <f>IF('Base de datos cruda'!L6877&lt;0,,'Base de datos cruda'!L6877)</f>
        <v>7.49</v>
      </c>
      <c r="M6877" s="28" t="str">
        <f>IF(TRIM(PROPER('Base de datos cruda'!M6877))="High","Alto",IF(TRIM(PROPER('Base de datos cruda'!M6877))="Medium","Medio","Bajo"))</f>
        <v>Medio</v>
      </c>
      <c r="N6877" s="29">
        <v>53.18</v>
      </c>
      <c r="O6877" s="32">
        <f t="shared" si="1"/>
        <v>53.18</v>
      </c>
      <c r="P6877" s="33">
        <f t="shared" si="2"/>
        <v>9.19</v>
      </c>
      <c r="Q6877" s="34">
        <f t="shared" si="3"/>
        <v>0.5796178344</v>
      </c>
      <c r="R6877" s="35" t="str">
        <f t="shared" si="4"/>
        <v>Medio</v>
      </c>
      <c r="S6877" s="35" t="str">
        <f>IF(O6877="","",IF(O6877&gt;AVERAGE('Base de datos limpia'!$O$2:$O$8001),"Alto","Normal"))
</f>
        <v>Normal</v>
      </c>
      <c r="T6877" s="35" t="str">
        <f t="shared" si="5"/>
        <v>Gamer casual</v>
      </c>
      <c r="U6877" s="35"/>
    </row>
    <row r="6878">
      <c r="A6878" s="28">
        <v>6877.0</v>
      </c>
      <c r="B6878" s="28">
        <v>18.0</v>
      </c>
      <c r="C6878" s="28" t="str">
        <f>TRIM(PROPER('Base de datos cruda'!C6878))</f>
        <v>Male</v>
      </c>
      <c r="D6878" s="28">
        <v>3.47</v>
      </c>
      <c r="E6878" s="28">
        <v>5.19</v>
      </c>
      <c r="F6878" s="28">
        <v>6.23</v>
      </c>
      <c r="G6878" s="28">
        <v>93.13</v>
      </c>
      <c r="H6878" s="28" t="str">
        <f>TRIM(PROPER('Base de datos cruda'!H6878))</f>
        <v>Casual</v>
      </c>
      <c r="I6878" s="28">
        <v>0.16</v>
      </c>
      <c r="J6878" s="28">
        <v>4.77</v>
      </c>
      <c r="K6878" s="28">
        <v>256.87</v>
      </c>
      <c r="L6878" s="28">
        <f>IF('Base de datos cruda'!L6878&lt;0,,'Base de datos cruda'!L6878)</f>
        <v>6.81</v>
      </c>
      <c r="M6878" s="28" t="str">
        <f>IF(TRIM(PROPER('Base de datos cruda'!M6878))="High","Alto",IF(TRIM(PROPER('Base de datos cruda'!M6878))="Medium","Medio","Bajo"))</f>
        <v>Medio</v>
      </c>
      <c r="N6878" s="29">
        <v>68.59</v>
      </c>
      <c r="O6878" s="32">
        <f t="shared" si="1"/>
        <v>68.59</v>
      </c>
      <c r="P6878" s="33">
        <f t="shared" si="2"/>
        <v>8.24</v>
      </c>
      <c r="Q6878" s="34">
        <f t="shared" si="3"/>
        <v>1.495677233</v>
      </c>
      <c r="R6878" s="35" t="str">
        <f t="shared" si="4"/>
        <v>Medio</v>
      </c>
      <c r="S6878" s="35" t="str">
        <f>IF(O6878="","",IF(O6878&gt;AVERAGE('Base de datos limpia'!$O$2:$O$8001),"Alto","Normal"))
</f>
        <v>Alto</v>
      </c>
      <c r="T6878" s="35" t="str">
        <f t="shared" si="5"/>
        <v>Gamer moderado</v>
      </c>
      <c r="U6878" s="35"/>
    </row>
    <row r="6879">
      <c r="A6879" s="28">
        <v>6878.0</v>
      </c>
      <c r="B6879" s="28">
        <v>19.0</v>
      </c>
      <c r="C6879" s="28" t="str">
        <f>TRIM(PROPER('Base de datos cruda'!C6879))</f>
        <v>Male</v>
      </c>
      <c r="D6879" s="28">
        <v>5.62</v>
      </c>
      <c r="E6879" s="28">
        <v>3.35</v>
      </c>
      <c r="F6879" s="28">
        <v>5.31</v>
      </c>
      <c r="G6879" s="28">
        <v>81.95</v>
      </c>
      <c r="H6879" s="28" t="str">
        <f>TRIM(PROPER('Base de datos cruda'!H6879))</f>
        <v>Fps</v>
      </c>
      <c r="I6879" s="28">
        <v>3.06</v>
      </c>
      <c r="J6879" s="28">
        <v>10.15</v>
      </c>
      <c r="K6879" s="28">
        <v>259.56</v>
      </c>
      <c r="L6879" s="28">
        <f>IF('Base de datos cruda'!L6879&lt;0,,'Base de datos cruda'!L6879)</f>
        <v>14.52</v>
      </c>
      <c r="M6879" s="28" t="str">
        <f>IF(TRIM(PROPER('Base de datos cruda'!M6879))="High","Alto",IF(TRIM(PROPER('Base de datos cruda'!M6879))="Medium","Medio","Bajo"))</f>
        <v>Bajo</v>
      </c>
      <c r="N6879" s="29">
        <v>41.1</v>
      </c>
      <c r="O6879" s="32">
        <f t="shared" si="1"/>
        <v>41.1</v>
      </c>
      <c r="P6879" s="33">
        <f t="shared" si="2"/>
        <v>15.77</v>
      </c>
      <c r="Q6879" s="34">
        <f t="shared" si="3"/>
        <v>0.5960854093</v>
      </c>
      <c r="R6879" s="35" t="str">
        <f t="shared" si="4"/>
        <v>Bajo</v>
      </c>
      <c r="S6879" s="35" t="str">
        <f>IF(O6879="","",IF(O6879&gt;AVERAGE('Base de datos limpia'!$O$2:$O$8001),"Alto","Normal"))
</f>
        <v>Normal</v>
      </c>
      <c r="T6879" s="35" t="str">
        <f t="shared" si="5"/>
        <v>Gamer moderado</v>
      </c>
      <c r="U6879" s="35"/>
    </row>
    <row r="6880">
      <c r="A6880" s="28">
        <v>6879.0</v>
      </c>
      <c r="B6880" s="28">
        <v>21.0</v>
      </c>
      <c r="C6880" s="28" t="str">
        <f>TRIM(PROPER('Base de datos cruda'!C6880))</f>
        <v>Male</v>
      </c>
      <c r="D6880" s="28">
        <v>5.3</v>
      </c>
      <c r="E6880" s="28">
        <v>5.2</v>
      </c>
      <c r="F6880" s="28">
        <v>6.03</v>
      </c>
      <c r="G6880" s="28">
        <v>80.45</v>
      </c>
      <c r="H6880" s="28" t="str">
        <f>TRIM(PROPER('Base de datos cruda'!H6880))</f>
        <v>Rpg</v>
      </c>
      <c r="I6880" s="28">
        <v>4.08</v>
      </c>
      <c r="J6880" s="28">
        <v>7.18</v>
      </c>
      <c r="K6880" s="28">
        <v>253.36</v>
      </c>
      <c r="L6880" s="28">
        <f>IF('Base de datos cruda'!L6880&lt;0,,'Base de datos cruda'!L6880)</f>
        <v>14.74</v>
      </c>
      <c r="M6880" s="28" t="str">
        <f>IF(TRIM(PROPER('Base de datos cruda'!M6880))="High","Alto",IF(TRIM(PROPER('Base de datos cruda'!M6880))="Medium","Medio","Bajo"))</f>
        <v>Bajo</v>
      </c>
      <c r="N6880" s="29">
        <v>54.73</v>
      </c>
      <c r="O6880" s="32">
        <f t="shared" si="1"/>
        <v>54.73</v>
      </c>
      <c r="P6880" s="33">
        <f t="shared" si="2"/>
        <v>12.48</v>
      </c>
      <c r="Q6880" s="34">
        <f t="shared" si="3"/>
        <v>0.9811320755</v>
      </c>
      <c r="R6880" s="35" t="str">
        <f t="shared" si="4"/>
        <v>Medio</v>
      </c>
      <c r="S6880" s="35" t="str">
        <f>IF(O6880="","",IF(O6880&gt;AVERAGE('Base de datos limpia'!$O$2:$O$8001),"Alto","Normal"))
</f>
        <v>Normal</v>
      </c>
      <c r="T6880" s="35" t="str">
        <f t="shared" si="5"/>
        <v>Gamer moderado</v>
      </c>
      <c r="U6880" s="35"/>
    </row>
    <row r="6881">
      <c r="A6881" s="28">
        <v>6880.0</v>
      </c>
      <c r="B6881" s="28">
        <v>22.0</v>
      </c>
      <c r="C6881" s="28" t="str">
        <f>TRIM(PROPER('Base de datos cruda'!C6881))</f>
        <v>Female</v>
      </c>
      <c r="D6881" s="28">
        <v>3.06</v>
      </c>
      <c r="E6881" s="28">
        <v>7.99</v>
      </c>
      <c r="F6881" s="28">
        <v>4.59</v>
      </c>
      <c r="G6881" s="28">
        <v>97.68</v>
      </c>
      <c r="H6881" s="28" t="str">
        <f>TRIM(PROPER('Base de datos cruda'!H6881))</f>
        <v>Rpg</v>
      </c>
      <c r="I6881" s="28">
        <v>2.2</v>
      </c>
      <c r="J6881" s="28">
        <v>6.37</v>
      </c>
      <c r="K6881" s="28">
        <v>287.6</v>
      </c>
      <c r="L6881" s="28">
        <f>IF('Base de datos cruda'!L6881&lt;0,,'Base de datos cruda'!L6881)</f>
        <v>9.06</v>
      </c>
      <c r="M6881" s="28" t="str">
        <f>IF(TRIM(PROPER('Base de datos cruda'!M6881))="High","Alto",IF(TRIM(PROPER('Base de datos cruda'!M6881))="Medium","Medio","Bajo"))</f>
        <v>Alto</v>
      </c>
      <c r="N6881" s="29">
        <v>77.99</v>
      </c>
      <c r="O6881" s="32">
        <f t="shared" si="1"/>
        <v>77.99</v>
      </c>
      <c r="P6881" s="33">
        <f t="shared" si="2"/>
        <v>9.43</v>
      </c>
      <c r="Q6881" s="34">
        <f t="shared" si="3"/>
        <v>2.611111111</v>
      </c>
      <c r="R6881" s="35" t="str">
        <f t="shared" si="4"/>
        <v>Alto</v>
      </c>
      <c r="S6881" s="35" t="str">
        <f>IF(O6881="","",IF(O6881&gt;AVERAGE('Base de datos limpia'!$O$2:$O$8001),"Alto","Normal"))
</f>
        <v>Alto</v>
      </c>
      <c r="T6881" s="35" t="str">
        <f t="shared" si="5"/>
        <v>Gamer intensivo</v>
      </c>
      <c r="U6881" s="35"/>
    </row>
    <row r="6882">
      <c r="A6882" s="28">
        <v>6881.0</v>
      </c>
      <c r="B6882" s="28">
        <v>16.0</v>
      </c>
      <c r="C6882" s="28" t="str">
        <f>TRIM(PROPER('Base de datos cruda'!C6882))</f>
        <v>Male</v>
      </c>
      <c r="D6882" s="28">
        <v>3.31</v>
      </c>
      <c r="E6882" s="28">
        <v>2.42</v>
      </c>
      <c r="F6882" s="28">
        <v>4.65</v>
      </c>
      <c r="G6882" s="28">
        <v>84.69</v>
      </c>
      <c r="H6882" s="28" t="str">
        <f>TRIM(PROPER('Base de datos cruda'!H6882))</f>
        <v>Fps</v>
      </c>
      <c r="I6882" s="28">
        <v>4.8</v>
      </c>
      <c r="J6882" s="28">
        <v>5.02</v>
      </c>
      <c r="K6882" s="28">
        <v>280.21</v>
      </c>
      <c r="L6882" s="28">
        <f>IF('Base de datos cruda'!L6882&lt;0,,'Base de datos cruda'!L6882)</f>
        <v>5.25</v>
      </c>
      <c r="M6882" s="28" t="str">
        <f>IF(TRIM(PROPER('Base de datos cruda'!M6882))="High","Alto",IF(TRIM(PROPER('Base de datos cruda'!M6882))="Medium","Medio","Bajo"))</f>
        <v>Medio</v>
      </c>
      <c r="N6882" s="29">
        <v>49.2950940743349</v>
      </c>
      <c r="O6882" s="32">
        <f t="shared" si="1"/>
        <v>49.29509407</v>
      </c>
      <c r="P6882" s="33">
        <f t="shared" si="2"/>
        <v>8.33</v>
      </c>
      <c r="Q6882" s="34">
        <f t="shared" si="3"/>
        <v>0.7311178248</v>
      </c>
      <c r="R6882" s="35" t="str">
        <f t="shared" si="4"/>
        <v>Bajo</v>
      </c>
      <c r="S6882" s="35" t="str">
        <f>IF(O6882="","",IF(O6882&gt;AVERAGE('Base de datos limpia'!$O$2:$O$8001),"Alto","Normal"))
</f>
        <v>Normal</v>
      </c>
      <c r="T6882" s="35" t="str">
        <f t="shared" si="5"/>
        <v>Gamer casual</v>
      </c>
      <c r="U6882" s="35"/>
    </row>
    <row r="6883">
      <c r="A6883" s="28">
        <v>6882.0</v>
      </c>
      <c r="B6883" s="28">
        <v>22.0</v>
      </c>
      <c r="C6883" s="28" t="str">
        <f>TRIM(PROPER('Base de datos cruda'!C6883))</f>
        <v>Male</v>
      </c>
      <c r="D6883" s="28">
        <v>2.78</v>
      </c>
      <c r="E6883" s="28">
        <v>2.11</v>
      </c>
      <c r="F6883" s="28">
        <v>8.0</v>
      </c>
      <c r="G6883" s="28">
        <v>88.55</v>
      </c>
      <c r="H6883" s="28" t="str">
        <f>TRIM(PROPER('Base de datos cruda'!H6883))</f>
        <v>Fps</v>
      </c>
      <c r="I6883" s="28">
        <v>0.56</v>
      </c>
      <c r="J6883" s="28">
        <v>6.8</v>
      </c>
      <c r="K6883" s="28">
        <v>292.65</v>
      </c>
      <c r="L6883" s="28">
        <f>IF('Base de datos cruda'!L6883&lt;0,,'Base de datos cruda'!L6883)</f>
        <v>6.04</v>
      </c>
      <c r="M6883" s="28" t="str">
        <f>IF(TRIM(PROPER('Base de datos cruda'!M6883))="High","Alto",IF(TRIM(PROPER('Base de datos cruda'!M6883))="Medium","Medio","Bajo"))</f>
        <v>Medio</v>
      </c>
      <c r="N6883" s="29">
        <v>60.93</v>
      </c>
      <c r="O6883" s="32">
        <f t="shared" si="1"/>
        <v>60.93</v>
      </c>
      <c r="P6883" s="33">
        <f t="shared" si="2"/>
        <v>9.58</v>
      </c>
      <c r="Q6883" s="34">
        <f t="shared" si="3"/>
        <v>0.7589928058</v>
      </c>
      <c r="R6883" s="35" t="str">
        <f t="shared" si="4"/>
        <v>Medio</v>
      </c>
      <c r="S6883" s="35" t="str">
        <f>IF(O6883="","",IF(O6883&gt;AVERAGE('Base de datos limpia'!$O$2:$O$8001),"Alto","Normal"))
</f>
        <v>Normal</v>
      </c>
      <c r="T6883" s="35" t="str">
        <f t="shared" si="5"/>
        <v>Gamer casual</v>
      </c>
      <c r="U6883" s="35"/>
    </row>
    <row r="6884">
      <c r="A6884" s="28">
        <v>6883.0</v>
      </c>
      <c r="B6884" s="28">
        <v>16.0</v>
      </c>
      <c r="C6884" s="28" t="str">
        <f>TRIM(PROPER('Base de datos cruda'!C6884))</f>
        <v>Female</v>
      </c>
      <c r="D6884" s="28">
        <v>1.88</v>
      </c>
      <c r="E6884" s="28">
        <v>3.42</v>
      </c>
      <c r="F6884" s="28">
        <v>7.8</v>
      </c>
      <c r="G6884" s="28">
        <v>63.47</v>
      </c>
      <c r="H6884" s="28" t="str">
        <f>TRIM(PROPER('Base de datos cruda'!H6884))</f>
        <v>Fps</v>
      </c>
      <c r="I6884" s="28">
        <v>1.61</v>
      </c>
      <c r="J6884" s="28">
        <v>4.04</v>
      </c>
      <c r="K6884" s="28">
        <v>294.48</v>
      </c>
      <c r="L6884" s="28">
        <f>IF('Base de datos cruda'!L6884&lt;0,,'Base de datos cruda'!L6884)</f>
        <v>5.78</v>
      </c>
      <c r="M6884" s="28" t="str">
        <f>IF(TRIM(PROPER('Base de datos cruda'!M6884))="High","Alto",IF(TRIM(PROPER('Base de datos cruda'!M6884))="Medium","Medio","Bajo"))</f>
        <v>Medio</v>
      </c>
      <c r="N6884" s="29">
        <v>76.36</v>
      </c>
      <c r="O6884" s="32">
        <f t="shared" si="1"/>
        <v>76.36</v>
      </c>
      <c r="P6884" s="33">
        <f t="shared" si="2"/>
        <v>5.92</v>
      </c>
      <c r="Q6884" s="34">
        <f t="shared" si="3"/>
        <v>1.819148936</v>
      </c>
      <c r="R6884" s="35" t="str">
        <f t="shared" si="4"/>
        <v>Alto</v>
      </c>
      <c r="S6884" s="35" t="str">
        <f>IF(O6884="","",IF(O6884&gt;AVERAGE('Base de datos limpia'!$O$2:$O$8001),"Alto","Normal"))
</f>
        <v>Alto</v>
      </c>
      <c r="T6884" s="35" t="str">
        <f t="shared" si="5"/>
        <v>Gamer moderado</v>
      </c>
      <c r="U6884" s="35"/>
    </row>
    <row r="6885">
      <c r="A6885" s="28">
        <v>6884.0</v>
      </c>
      <c r="B6885" s="28">
        <v>20.0</v>
      </c>
      <c r="C6885" s="28" t="str">
        <f>TRIM(PROPER('Base de datos cruda'!C6885))</f>
        <v>Male</v>
      </c>
      <c r="D6885" s="28">
        <v>3.67</v>
      </c>
      <c r="E6885" s="28">
        <v>9.57</v>
      </c>
      <c r="F6885" s="28">
        <v>4.52</v>
      </c>
      <c r="G6885" s="28">
        <v>88.73</v>
      </c>
      <c r="H6885" s="28" t="str">
        <f>TRIM(PROPER('Base de datos cruda'!H6885))</f>
        <v>Rpg</v>
      </c>
      <c r="I6885" s="28">
        <v>1.15</v>
      </c>
      <c r="J6885" s="28">
        <v>7.64</v>
      </c>
      <c r="K6885" s="28">
        <v>284.98</v>
      </c>
      <c r="L6885" s="28">
        <f>IF('Base de datos cruda'!L6885&lt;0,,'Base de datos cruda'!L6885)</f>
        <v>7.6</v>
      </c>
      <c r="M6885" s="28" t="str">
        <f>IF(TRIM(PROPER('Base de datos cruda'!M6885))="High","Alto",IF(TRIM(PROPER('Base de datos cruda'!M6885))="Medium","Medio","Bajo"))</f>
        <v>Alto</v>
      </c>
      <c r="N6885" s="29">
        <v>92.31</v>
      </c>
      <c r="O6885" s="32">
        <f t="shared" si="1"/>
        <v>92.31</v>
      </c>
      <c r="P6885" s="33">
        <f t="shared" si="2"/>
        <v>11.31</v>
      </c>
      <c r="Q6885" s="34">
        <f t="shared" si="3"/>
        <v>2.607629428</v>
      </c>
      <c r="R6885" s="35" t="str">
        <f t="shared" si="4"/>
        <v>Alto</v>
      </c>
      <c r="S6885" s="35" t="str">
        <f>IF(O6885="","",IF(O6885&gt;AVERAGE('Base de datos limpia'!$O$2:$O$8001),"Alto","Normal"))
</f>
        <v>Alto</v>
      </c>
      <c r="T6885" s="35" t="str">
        <f t="shared" si="5"/>
        <v>Gamer intensivo</v>
      </c>
      <c r="U6885" s="35"/>
    </row>
    <row r="6886">
      <c r="A6886" s="28">
        <v>6885.0</v>
      </c>
      <c r="B6886" s="28">
        <v>21.0</v>
      </c>
      <c r="C6886" s="28" t="str">
        <f>TRIM(PROPER('Base de datos cruda'!C6886))</f>
        <v>Female</v>
      </c>
      <c r="D6886" s="28">
        <v>5.49</v>
      </c>
      <c r="E6886" s="28">
        <v>7.73</v>
      </c>
      <c r="F6886" s="28">
        <v>7.34</v>
      </c>
      <c r="G6886" s="28">
        <v>70.59</v>
      </c>
      <c r="H6886" s="28" t="str">
        <f>TRIM(PROPER('Base de datos cruda'!H6886))</f>
        <v>Rpg</v>
      </c>
      <c r="I6886" s="28">
        <v>4.98</v>
      </c>
      <c r="J6886" s="28">
        <v>11.22</v>
      </c>
      <c r="K6886" s="28">
        <v>263.43</v>
      </c>
      <c r="L6886" s="28">
        <f>IF('Base de datos cruda'!L6886&lt;0,,'Base de datos cruda'!L6886)</f>
        <v>12.9</v>
      </c>
      <c r="M6886" s="28" t="str">
        <f>IF(TRIM(PROPER('Base de datos cruda'!M6886))="High","Alto",IF(TRIM(PROPER('Base de datos cruda'!M6886))="Medium","Medio","Bajo"))</f>
        <v>Bajo</v>
      </c>
      <c r="N6886" s="29">
        <v>78.5939482620041</v>
      </c>
      <c r="O6886" s="32">
        <f t="shared" si="1"/>
        <v>78.59394826</v>
      </c>
      <c r="P6886" s="33">
        <f t="shared" si="2"/>
        <v>16.71</v>
      </c>
      <c r="Q6886" s="34">
        <f t="shared" si="3"/>
        <v>1.408014572</v>
      </c>
      <c r="R6886" s="35" t="str">
        <f t="shared" si="4"/>
        <v>Alto</v>
      </c>
      <c r="S6886" s="35" t="str">
        <f>IF(O6886="","",IF(O6886&gt;AVERAGE('Base de datos limpia'!$O$2:$O$8001),"Alto","Normal"))
</f>
        <v>Alto</v>
      </c>
      <c r="T6886" s="35" t="str">
        <f t="shared" si="5"/>
        <v>Gamer intensivo</v>
      </c>
      <c r="U6886" s="35"/>
    </row>
    <row r="6887">
      <c r="A6887" s="28">
        <v>6886.0</v>
      </c>
      <c r="B6887" s="28">
        <v>17.0</v>
      </c>
      <c r="C6887" s="28" t="str">
        <f>TRIM(PROPER('Base de datos cruda'!C6887))</f>
        <v>Female</v>
      </c>
      <c r="D6887" s="28">
        <v>5.94</v>
      </c>
      <c r="E6887" s="28">
        <v>1.18</v>
      </c>
      <c r="F6887" s="28">
        <v>7.05</v>
      </c>
      <c r="G6887" s="28">
        <v>64.62</v>
      </c>
      <c r="H6887" s="28" t="str">
        <f>TRIM(PROPER('Base de datos cruda'!H6887))</f>
        <v>Casual</v>
      </c>
      <c r="I6887" s="28">
        <v>1.47</v>
      </c>
      <c r="J6887" s="28">
        <v>11.54</v>
      </c>
      <c r="K6887" s="28">
        <v>264.21</v>
      </c>
      <c r="L6887" s="28">
        <f>IF('Base de datos cruda'!L6887&lt;0,,'Base de datos cruda'!L6887)</f>
        <v>17.7</v>
      </c>
      <c r="M6887" s="28" t="str">
        <f>IF(TRIM(PROPER('Base de datos cruda'!M6887))="High","Alto",IF(TRIM(PROPER('Base de datos cruda'!M6887))="Medium","Medio","Bajo"))</f>
        <v>Bajo</v>
      </c>
      <c r="N6887" s="29">
        <v>28.5126118862348</v>
      </c>
      <c r="O6887" s="32">
        <f t="shared" si="1"/>
        <v>28.51261189</v>
      </c>
      <c r="P6887" s="33">
        <f t="shared" si="2"/>
        <v>17.48</v>
      </c>
      <c r="Q6887" s="34">
        <f t="shared" si="3"/>
        <v>0.1986531987</v>
      </c>
      <c r="R6887" s="35" t="str">
        <f t="shared" si="4"/>
        <v>Bajo</v>
      </c>
      <c r="S6887" s="35" t="str">
        <f>IF(O6887="","",IF(O6887&gt;AVERAGE('Base de datos limpia'!$O$2:$O$8001),"Alto","Normal"))
</f>
        <v>Normal</v>
      </c>
      <c r="T6887" s="35" t="str">
        <f t="shared" si="5"/>
        <v>Gamer casual</v>
      </c>
      <c r="U6887" s="35"/>
    </row>
    <row r="6888">
      <c r="A6888" s="28">
        <v>6887.0</v>
      </c>
      <c r="B6888" s="28">
        <v>24.0</v>
      </c>
      <c r="C6888" s="28" t="str">
        <f>TRIM(PROPER('Base de datos cruda'!C6888))</f>
        <v>Male</v>
      </c>
      <c r="D6888" s="28">
        <v>6.23</v>
      </c>
      <c r="E6888" s="28">
        <v>4.61</v>
      </c>
      <c r="F6888" s="28">
        <v>7.57</v>
      </c>
      <c r="G6888" s="28">
        <v>93.99</v>
      </c>
      <c r="H6888" s="28" t="str">
        <f>TRIM(PROPER('Base de datos cruda'!H6888))</f>
        <v>Fps</v>
      </c>
      <c r="I6888" s="28">
        <v>1.94</v>
      </c>
      <c r="J6888" s="28">
        <v>8.23</v>
      </c>
      <c r="K6888" s="28">
        <v>257.88</v>
      </c>
      <c r="L6888" s="28">
        <f>IF('Base de datos cruda'!L6888&lt;0,,'Base de datos cruda'!L6888)</f>
        <v>12.83</v>
      </c>
      <c r="M6888" s="28" t="str">
        <f>IF(TRIM(PROPER('Base de datos cruda'!M6888))="High","Alto",IF(TRIM(PROPER('Base de datos cruda'!M6888))="Medium","Medio","Bajo"))</f>
        <v>Bajo</v>
      </c>
      <c r="N6888" s="29">
        <v>50.67</v>
      </c>
      <c r="O6888" s="32">
        <f t="shared" si="1"/>
        <v>50.67</v>
      </c>
      <c r="P6888" s="33">
        <f t="shared" si="2"/>
        <v>14.46</v>
      </c>
      <c r="Q6888" s="34">
        <f t="shared" si="3"/>
        <v>0.7399678973</v>
      </c>
      <c r="R6888" s="35" t="str">
        <f t="shared" si="4"/>
        <v>Medio</v>
      </c>
      <c r="S6888" s="35" t="str">
        <f>IF(O6888="","",IF(O6888&gt;AVERAGE('Base de datos limpia'!$O$2:$O$8001),"Alto","Normal"))
</f>
        <v>Normal</v>
      </c>
      <c r="T6888" s="35" t="str">
        <f t="shared" si="5"/>
        <v>Gamer moderado</v>
      </c>
      <c r="U6888" s="35"/>
    </row>
    <row r="6889">
      <c r="A6889" s="28">
        <v>6888.0</v>
      </c>
      <c r="B6889" s="28">
        <v>21.0</v>
      </c>
      <c r="C6889" s="28" t="str">
        <f>TRIM(PROPER('Base de datos cruda'!C6889))</f>
        <v>Female</v>
      </c>
      <c r="D6889" s="28">
        <v>3.0</v>
      </c>
      <c r="E6889" s="28">
        <v>3.32</v>
      </c>
      <c r="F6889" s="28">
        <v>6.37</v>
      </c>
      <c r="G6889" s="28">
        <v>87.65</v>
      </c>
      <c r="H6889" s="28" t="str">
        <f>TRIM(PROPER('Base de datos cruda'!H6889))</f>
        <v>Rpg</v>
      </c>
      <c r="I6889" s="28">
        <v>4.24</v>
      </c>
      <c r="J6889" s="28">
        <v>4.5</v>
      </c>
      <c r="K6889" s="28">
        <v>282.94</v>
      </c>
      <c r="L6889" s="28">
        <f>IF('Base de datos cruda'!L6889&lt;0,,'Base de datos cruda'!L6889)</f>
        <v>3.6</v>
      </c>
      <c r="M6889" s="28" t="str">
        <f>IF(TRIM(PROPER('Base de datos cruda'!M6889))="High","Alto",IF(TRIM(PROPER('Base de datos cruda'!M6889))="Medium","Medio","Bajo"))</f>
        <v>Medio</v>
      </c>
      <c r="N6889" s="29">
        <v>56.51</v>
      </c>
      <c r="O6889" s="32">
        <f t="shared" si="1"/>
        <v>56.51</v>
      </c>
      <c r="P6889" s="33">
        <f t="shared" si="2"/>
        <v>7.5</v>
      </c>
      <c r="Q6889" s="34">
        <f t="shared" si="3"/>
        <v>1.106666667</v>
      </c>
      <c r="R6889" s="35" t="str">
        <f t="shared" si="4"/>
        <v>Medio</v>
      </c>
      <c r="S6889" s="35" t="str">
        <f>IF(O6889="","",IF(O6889&gt;AVERAGE('Base de datos limpia'!$O$2:$O$8001),"Alto","Normal"))
</f>
        <v>Normal</v>
      </c>
      <c r="T6889" s="35" t="str">
        <f t="shared" si="5"/>
        <v>Gamer moderado</v>
      </c>
      <c r="U6889" s="35"/>
    </row>
    <row r="6890">
      <c r="A6890" s="28">
        <v>6889.0</v>
      </c>
      <c r="B6890" s="28">
        <v>22.0</v>
      </c>
      <c r="C6890" s="28" t="str">
        <f>TRIM(PROPER('Base de datos cruda'!C6890))</f>
        <v>Male</v>
      </c>
      <c r="D6890" s="28">
        <v>6.12</v>
      </c>
      <c r="E6890" s="28">
        <v>6.74</v>
      </c>
      <c r="F6890" s="28">
        <v>5.35</v>
      </c>
      <c r="G6890" s="28">
        <v>76.3</v>
      </c>
      <c r="H6890" s="28" t="str">
        <f>TRIM(PROPER('Base de datos cruda'!H6890))</f>
        <v>Fps</v>
      </c>
      <c r="I6890" s="28">
        <v>4.65</v>
      </c>
      <c r="J6890" s="28">
        <v>7.33</v>
      </c>
      <c r="K6890" s="28">
        <v>253.52</v>
      </c>
      <c r="L6890" s="28">
        <f>IF('Base de datos cruda'!L6890&lt;0,,'Base de datos cruda'!L6890)</f>
        <v>18.62</v>
      </c>
      <c r="M6890" s="28" t="str">
        <f>IF(TRIM(PROPER('Base de datos cruda'!M6890))="High","Alto",IF(TRIM(PROPER('Base de datos cruda'!M6890))="Medium","Medio","Bajo"))</f>
        <v>Bajo</v>
      </c>
      <c r="N6890" s="29">
        <v>50.04</v>
      </c>
      <c r="O6890" s="32">
        <f t="shared" si="1"/>
        <v>50.04</v>
      </c>
      <c r="P6890" s="33">
        <f t="shared" si="2"/>
        <v>13.45</v>
      </c>
      <c r="Q6890" s="34">
        <f t="shared" si="3"/>
        <v>1.10130719</v>
      </c>
      <c r="R6890" s="35" t="str">
        <f t="shared" si="4"/>
        <v>Medio</v>
      </c>
      <c r="S6890" s="35" t="str">
        <f>IF(O6890="","",IF(O6890&gt;AVERAGE('Base de datos limpia'!$O$2:$O$8001),"Alto","Normal"))
</f>
        <v>Normal</v>
      </c>
      <c r="T6890" s="35" t="str">
        <f t="shared" si="5"/>
        <v>Gamer intensivo</v>
      </c>
      <c r="U6890" s="35"/>
    </row>
    <row r="6891">
      <c r="A6891" s="28">
        <v>6890.0</v>
      </c>
      <c r="B6891" s="28">
        <v>23.0</v>
      </c>
      <c r="C6891" s="28" t="str">
        <f>TRIM(PROPER('Base de datos cruda'!C6891))</f>
        <v>Male</v>
      </c>
      <c r="D6891" s="28">
        <v>0.05</v>
      </c>
      <c r="E6891" s="28">
        <v>5.13</v>
      </c>
      <c r="F6891" s="28">
        <v>7.32</v>
      </c>
      <c r="G6891" s="28">
        <v>77.26</v>
      </c>
      <c r="H6891" s="28" t="str">
        <f>TRIM(PROPER('Base de datos cruda'!H6891))</f>
        <v>Rpg</v>
      </c>
      <c r="I6891" s="28">
        <v>4.69</v>
      </c>
      <c r="J6891" s="28">
        <v>5.19</v>
      </c>
      <c r="K6891" s="28">
        <v>323.57</v>
      </c>
      <c r="L6891" s="28">
        <f>IF('Base de datos cruda'!L6891&lt;0,,'Base de datos cruda'!L6891)</f>
        <v>4.85</v>
      </c>
      <c r="M6891" s="28" t="str">
        <f>IF(TRIM(PROPER('Base de datos cruda'!M6891))="High","Alto",IF(TRIM(PROPER('Base de datos cruda'!M6891))="Medium","Medio","Bajo"))</f>
        <v>Medio</v>
      </c>
      <c r="N6891" s="29">
        <v>73.09</v>
      </c>
      <c r="O6891" s="32">
        <f t="shared" si="1"/>
        <v>73.09</v>
      </c>
      <c r="P6891" s="33">
        <f t="shared" si="2"/>
        <v>5.24</v>
      </c>
      <c r="Q6891" s="34">
        <f t="shared" si="3"/>
        <v>102.6</v>
      </c>
      <c r="R6891" s="35" t="str">
        <f t="shared" si="4"/>
        <v>Alto</v>
      </c>
      <c r="S6891" s="35" t="str">
        <f>IF(O6891="","",IF(O6891&gt;AVERAGE('Base de datos limpia'!$O$2:$O$8001),"Alto","Normal"))
</f>
        <v>Alto</v>
      </c>
      <c r="T6891" s="35" t="str">
        <f t="shared" si="5"/>
        <v>Gamer moderado</v>
      </c>
      <c r="U6891" s="35"/>
    </row>
    <row r="6892">
      <c r="A6892" s="28">
        <v>6891.0</v>
      </c>
      <c r="B6892" s="28">
        <v>16.0</v>
      </c>
      <c r="C6892" s="28" t="str">
        <f>TRIM(PROPER('Base de datos cruda'!C6892))</f>
        <v>Female</v>
      </c>
      <c r="D6892" s="28">
        <v>3.82</v>
      </c>
      <c r="E6892" s="28">
        <v>9.68</v>
      </c>
      <c r="F6892" s="28">
        <v>5.86</v>
      </c>
      <c r="G6892" s="28">
        <v>67.88</v>
      </c>
      <c r="H6892" s="28" t="str">
        <f>TRIM(PROPER('Base de datos cruda'!H6892))</f>
        <v>Casual</v>
      </c>
      <c r="I6892" s="28">
        <v>2.79</v>
      </c>
      <c r="J6892" s="28">
        <v>6.07</v>
      </c>
      <c r="K6892" s="28">
        <v>278.37</v>
      </c>
      <c r="L6892" s="28">
        <f>IF('Base de datos cruda'!L6892&lt;0,,'Base de datos cruda'!L6892)</f>
        <v>8.64</v>
      </c>
      <c r="M6892" s="28" t="str">
        <f>IF(TRIM(PROPER('Base de datos cruda'!M6892))="High","Alto",IF(TRIM(PROPER('Base de datos cruda'!M6892))="Medium","Medio","Bajo"))</f>
        <v>Alto</v>
      </c>
      <c r="N6892" s="29">
        <v>83.1992553483574</v>
      </c>
      <c r="O6892" s="32">
        <f t="shared" si="1"/>
        <v>83.19925535</v>
      </c>
      <c r="P6892" s="33">
        <f t="shared" si="2"/>
        <v>9.89</v>
      </c>
      <c r="Q6892" s="34">
        <f t="shared" si="3"/>
        <v>2.534031414</v>
      </c>
      <c r="R6892" s="35" t="str">
        <f t="shared" si="4"/>
        <v>Alto</v>
      </c>
      <c r="S6892" s="35" t="str">
        <f>IF(O6892="","",IF(O6892&gt;AVERAGE('Base de datos limpia'!$O$2:$O$8001),"Alto","Normal"))
</f>
        <v>Alto</v>
      </c>
      <c r="T6892" s="35" t="str">
        <f t="shared" si="5"/>
        <v>Gamer intensivo</v>
      </c>
      <c r="U6892" s="35"/>
    </row>
    <row r="6893">
      <c r="A6893" s="28">
        <v>6892.0</v>
      </c>
      <c r="B6893" s="28">
        <v>23.0</v>
      </c>
      <c r="C6893" s="28" t="str">
        <f>TRIM(PROPER('Base de datos cruda'!C6893))</f>
        <v>Female</v>
      </c>
      <c r="D6893" s="28">
        <v>6.35</v>
      </c>
      <c r="E6893" s="28">
        <v>2.97</v>
      </c>
      <c r="F6893" s="28">
        <v>5.09</v>
      </c>
      <c r="G6893" s="28">
        <v>60.38</v>
      </c>
      <c r="H6893" s="28" t="str">
        <f>TRIM(PROPER('Base de datos cruda'!H6893))</f>
        <v>Fps</v>
      </c>
      <c r="I6893" s="28">
        <v>3.32</v>
      </c>
      <c r="J6893" s="28">
        <v>8.77</v>
      </c>
      <c r="K6893" s="28">
        <v>230.56</v>
      </c>
      <c r="L6893" s="28">
        <f>IF('Base de datos cruda'!L6893&lt;0,,'Base de datos cruda'!L6893)</f>
        <v>13.9</v>
      </c>
      <c r="M6893" s="28" t="str">
        <f>IF(TRIM(PROPER('Base de datos cruda'!M6893))="High","Alto",IF(TRIM(PROPER('Base de datos cruda'!M6893))="Medium","Medio","Bajo"))</f>
        <v>Bajo</v>
      </c>
      <c r="N6893" s="29">
        <v>11.49</v>
      </c>
      <c r="O6893" s="32">
        <f t="shared" si="1"/>
        <v>11.49</v>
      </c>
      <c r="P6893" s="33">
        <f t="shared" si="2"/>
        <v>15.12</v>
      </c>
      <c r="Q6893" s="34">
        <f t="shared" si="3"/>
        <v>0.4677165354</v>
      </c>
      <c r="R6893" s="35" t="str">
        <f t="shared" si="4"/>
        <v>Bajo</v>
      </c>
      <c r="S6893" s="35" t="str">
        <f>IF(O6893="","",IF(O6893&gt;AVERAGE('Base de datos limpia'!$O$2:$O$8001),"Alto","Normal"))
</f>
        <v>Normal</v>
      </c>
      <c r="T6893" s="35" t="str">
        <f t="shared" si="5"/>
        <v>Gamer casual</v>
      </c>
      <c r="U6893" s="35"/>
    </row>
    <row r="6894">
      <c r="A6894" s="28">
        <v>6893.0</v>
      </c>
      <c r="B6894" s="28">
        <v>19.0</v>
      </c>
      <c r="C6894" s="28" t="str">
        <f>TRIM(PROPER('Base de datos cruda'!C6894))</f>
        <v>Female</v>
      </c>
      <c r="D6894" s="28">
        <v>5.04</v>
      </c>
      <c r="E6894" s="28">
        <v>6.29</v>
      </c>
      <c r="F6894" s="28">
        <v>6.04</v>
      </c>
      <c r="G6894" s="28">
        <v>73.97</v>
      </c>
      <c r="H6894" s="28" t="str">
        <f>TRIM(PROPER('Base de datos cruda'!H6894))</f>
        <v>Fps</v>
      </c>
      <c r="I6894" s="28">
        <v>1.75</v>
      </c>
      <c r="J6894" s="28">
        <v>7.17</v>
      </c>
      <c r="K6894" s="28">
        <v>267.05</v>
      </c>
      <c r="L6894" s="28">
        <f>IF('Base de datos cruda'!L6894&lt;0,,'Base de datos cruda'!L6894)</f>
        <v>6.89</v>
      </c>
      <c r="M6894" s="28" t="str">
        <f>IF(TRIM(PROPER('Base de datos cruda'!M6894))="High","Alto",IF(TRIM(PROPER('Base de datos cruda'!M6894))="Medium","Medio","Bajo"))</f>
        <v>Bajo</v>
      </c>
      <c r="N6894" s="29">
        <v>53.71</v>
      </c>
      <c r="O6894" s="32">
        <f t="shared" si="1"/>
        <v>53.71</v>
      </c>
      <c r="P6894" s="33">
        <f t="shared" si="2"/>
        <v>12.21</v>
      </c>
      <c r="Q6894" s="34">
        <f t="shared" si="3"/>
        <v>1.248015873</v>
      </c>
      <c r="R6894" s="35" t="str">
        <f t="shared" si="4"/>
        <v>Medio</v>
      </c>
      <c r="S6894" s="35" t="str">
        <f>IF(O6894="","",IF(O6894&gt;AVERAGE('Base de datos limpia'!$O$2:$O$8001),"Alto","Normal"))
</f>
        <v>Normal</v>
      </c>
      <c r="T6894" s="35" t="str">
        <f t="shared" si="5"/>
        <v>Gamer intensivo</v>
      </c>
      <c r="U6894" s="35"/>
    </row>
    <row r="6895">
      <c r="A6895" s="28">
        <v>6894.0</v>
      </c>
      <c r="B6895" s="28">
        <v>23.0</v>
      </c>
      <c r="C6895" s="28" t="str">
        <f>TRIM(PROPER('Base de datos cruda'!C6895))</f>
        <v>Female</v>
      </c>
      <c r="D6895" s="28">
        <v>3.79</v>
      </c>
      <c r="E6895" s="28">
        <v>7.3</v>
      </c>
      <c r="F6895" s="28">
        <v>7.82</v>
      </c>
      <c r="G6895" s="28">
        <v>65.94</v>
      </c>
      <c r="H6895" s="28" t="str">
        <f>TRIM(PROPER('Base de datos cruda'!H6895))</f>
        <v>Rpg</v>
      </c>
      <c r="I6895" s="28">
        <v>3.04</v>
      </c>
      <c r="J6895" s="28">
        <v>8.99</v>
      </c>
      <c r="K6895" s="28">
        <v>280.61</v>
      </c>
      <c r="L6895" s="28">
        <f>IF('Base de datos cruda'!L6895&lt;0,,'Base de datos cruda'!L6895)</f>
        <v>9.39</v>
      </c>
      <c r="M6895" s="28" t="str">
        <f>IF(TRIM(PROPER('Base de datos cruda'!M6895))="High","Alto",IF(TRIM(PROPER('Base de datos cruda'!M6895))="Medium","Medio","Bajo"))</f>
        <v>Medio</v>
      </c>
      <c r="N6895" s="29">
        <v>85.94</v>
      </c>
      <c r="O6895" s="32">
        <f t="shared" si="1"/>
        <v>85.94</v>
      </c>
      <c r="P6895" s="33">
        <f t="shared" si="2"/>
        <v>12.78</v>
      </c>
      <c r="Q6895" s="34">
        <f t="shared" si="3"/>
        <v>1.926121372</v>
      </c>
      <c r="R6895" s="35" t="str">
        <f t="shared" si="4"/>
        <v>Alto</v>
      </c>
      <c r="S6895" s="35" t="str">
        <f>IF(O6895="","",IF(O6895&gt;AVERAGE('Base de datos limpia'!$O$2:$O$8001),"Alto","Normal"))
</f>
        <v>Alto</v>
      </c>
      <c r="T6895" s="35" t="str">
        <f t="shared" si="5"/>
        <v>Gamer intensivo</v>
      </c>
      <c r="U6895" s="35"/>
    </row>
    <row r="6896">
      <c r="A6896" s="28">
        <v>6895.0</v>
      </c>
      <c r="B6896" s="28">
        <v>21.0</v>
      </c>
      <c r="C6896" s="28" t="str">
        <f>TRIM(PROPER('Base de datos cruda'!C6896))</f>
        <v>Male</v>
      </c>
      <c r="D6896" s="28">
        <v>5.16</v>
      </c>
      <c r="E6896" s="28">
        <v>8.43</v>
      </c>
      <c r="F6896" s="28">
        <v>6.38</v>
      </c>
      <c r="G6896" s="28">
        <v>76.87</v>
      </c>
      <c r="H6896" s="28" t="str">
        <f>TRIM(PROPER('Base de datos cruda'!H6896))</f>
        <v>Fps</v>
      </c>
      <c r="I6896" s="28">
        <v>1.51</v>
      </c>
      <c r="J6896" s="28">
        <v>11.05</v>
      </c>
      <c r="K6896" s="28">
        <v>276.28</v>
      </c>
      <c r="L6896" s="28">
        <f>IF('Base de datos cruda'!L6896&lt;0,,'Base de datos cruda'!L6896)</f>
        <v>11.78</v>
      </c>
      <c r="M6896" s="28" t="str">
        <f>IF(TRIM(PROPER('Base de datos cruda'!M6896))="High","Alto",IF(TRIM(PROPER('Base de datos cruda'!M6896))="Medium","Medio","Bajo"))</f>
        <v>Bajo</v>
      </c>
      <c r="N6896" s="29">
        <v>98.9917012734087</v>
      </c>
      <c r="O6896" s="32">
        <f t="shared" si="1"/>
        <v>98.99170127</v>
      </c>
      <c r="P6896" s="33">
        <f t="shared" si="2"/>
        <v>16.21</v>
      </c>
      <c r="Q6896" s="34">
        <f t="shared" si="3"/>
        <v>1.63372093</v>
      </c>
      <c r="R6896" s="35" t="str">
        <f t="shared" si="4"/>
        <v>Alto</v>
      </c>
      <c r="S6896" s="35" t="str">
        <f>IF(O6896="","",IF(O6896&gt;AVERAGE('Base de datos limpia'!$O$2:$O$8001),"Alto","Normal"))
</f>
        <v>Alto</v>
      </c>
      <c r="T6896" s="35" t="str">
        <f t="shared" si="5"/>
        <v>Gamer intensivo</v>
      </c>
      <c r="U6896" s="35"/>
    </row>
    <row r="6897">
      <c r="A6897" s="28">
        <v>6896.0</v>
      </c>
      <c r="B6897" s="28">
        <v>24.0</v>
      </c>
      <c r="C6897" s="28" t="str">
        <f>TRIM(PROPER('Base de datos cruda'!C6897))</f>
        <v>Female</v>
      </c>
      <c r="D6897" s="28">
        <v>7.26</v>
      </c>
      <c r="E6897" s="28">
        <v>4.66</v>
      </c>
      <c r="F6897" s="28">
        <v>5.5</v>
      </c>
      <c r="G6897" s="28">
        <v>93.35</v>
      </c>
      <c r="H6897" s="28" t="str">
        <f>TRIM(PROPER('Base de datos cruda'!H6897))</f>
        <v>Rpg</v>
      </c>
      <c r="I6897" s="28">
        <v>3.73</v>
      </c>
      <c r="J6897" s="28">
        <v>12.04</v>
      </c>
      <c r="K6897" s="28">
        <v>244.54</v>
      </c>
      <c r="L6897" s="28">
        <f>IF('Base de datos cruda'!L6897&lt;0,,'Base de datos cruda'!L6897)</f>
        <v>17.11</v>
      </c>
      <c r="M6897" s="28" t="str">
        <f>IF(TRIM(PROPER('Base de datos cruda'!M6897))="High","Alto",IF(TRIM(PROPER('Base de datos cruda'!M6897))="Medium","Medio","Bajo"))</f>
        <v>Bajo</v>
      </c>
      <c r="N6897" s="29">
        <v>48.94</v>
      </c>
      <c r="O6897" s="32">
        <f t="shared" si="1"/>
        <v>48.94</v>
      </c>
      <c r="P6897" s="33">
        <f t="shared" si="2"/>
        <v>19.3</v>
      </c>
      <c r="Q6897" s="34">
        <f t="shared" si="3"/>
        <v>0.6418732782</v>
      </c>
      <c r="R6897" s="35" t="str">
        <f t="shared" si="4"/>
        <v>Bajo</v>
      </c>
      <c r="S6897" s="35" t="str">
        <f>IF(O6897="","",IF(O6897&gt;AVERAGE('Base de datos limpia'!$O$2:$O$8001),"Alto","Normal"))
</f>
        <v>Normal</v>
      </c>
      <c r="T6897" s="35" t="str">
        <f t="shared" si="5"/>
        <v>Gamer moderado</v>
      </c>
      <c r="U6897" s="35"/>
    </row>
    <row r="6898">
      <c r="A6898" s="28">
        <v>6897.0</v>
      </c>
      <c r="B6898" s="28">
        <v>19.0</v>
      </c>
      <c r="C6898" s="28" t="str">
        <f>TRIM(PROPER('Base de datos cruda'!C6898))</f>
        <v>Female</v>
      </c>
      <c r="D6898" s="28">
        <v>4.53</v>
      </c>
      <c r="E6898" s="28">
        <v>7.18</v>
      </c>
      <c r="F6898" s="28">
        <v>8.16</v>
      </c>
      <c r="G6898" s="28">
        <v>64.59</v>
      </c>
      <c r="H6898" s="28" t="str">
        <f>TRIM(PROPER('Base de datos cruda'!H6898))</f>
        <v>Fps</v>
      </c>
      <c r="I6898" s="28">
        <v>1.54</v>
      </c>
      <c r="J6898" s="28">
        <v>9.65</v>
      </c>
      <c r="K6898" s="28">
        <v>267.14</v>
      </c>
      <c r="L6898" s="28">
        <f>IF('Base de datos cruda'!L6898&lt;0,,'Base de datos cruda'!L6898)</f>
        <v>14.88</v>
      </c>
      <c r="M6898" s="28" t="str">
        <f>IF(TRIM(PROPER('Base de datos cruda'!M6898))="High","Alto",IF(TRIM(PROPER('Base de datos cruda'!M6898))="Medium","Medio","Bajo"))</f>
        <v>Medio</v>
      </c>
      <c r="N6898" s="29">
        <v>77.06</v>
      </c>
      <c r="O6898" s="32">
        <f t="shared" si="1"/>
        <v>77.06</v>
      </c>
      <c r="P6898" s="33">
        <f t="shared" si="2"/>
        <v>14.18</v>
      </c>
      <c r="Q6898" s="34">
        <f t="shared" si="3"/>
        <v>1.584988962</v>
      </c>
      <c r="R6898" s="35" t="str">
        <f t="shared" si="4"/>
        <v>Alto</v>
      </c>
      <c r="S6898" s="35" t="str">
        <f>IF(O6898="","",IF(O6898&gt;AVERAGE('Base de datos limpia'!$O$2:$O$8001),"Alto","Normal"))
</f>
        <v>Alto</v>
      </c>
      <c r="T6898" s="35" t="str">
        <f t="shared" si="5"/>
        <v>Gamer intensivo</v>
      </c>
      <c r="U6898" s="35"/>
    </row>
    <row r="6899">
      <c r="A6899" s="28">
        <v>6898.0</v>
      </c>
      <c r="B6899" s="28">
        <v>17.0</v>
      </c>
      <c r="C6899" s="28" t="str">
        <f>TRIM(PROPER('Base de datos cruda'!C6899))</f>
        <v>Other</v>
      </c>
      <c r="D6899" s="28">
        <v>6.4</v>
      </c>
      <c r="E6899" s="28">
        <v>3.73</v>
      </c>
      <c r="F6899" s="28">
        <v>8.41</v>
      </c>
      <c r="G6899" s="28">
        <v>63.67</v>
      </c>
      <c r="H6899" s="28" t="str">
        <f>TRIM(PROPER('Base de datos cruda'!H6899))</f>
        <v>Fps</v>
      </c>
      <c r="I6899" s="28">
        <v>4.4</v>
      </c>
      <c r="J6899" s="28">
        <v>10.5</v>
      </c>
      <c r="K6899" s="28">
        <v>242.18</v>
      </c>
      <c r="L6899" s="28">
        <f>IF('Base de datos cruda'!L6899&lt;0,,'Base de datos cruda'!L6899)</f>
        <v>15.73</v>
      </c>
      <c r="M6899" s="28" t="str">
        <f>IF(TRIM(PROPER('Base de datos cruda'!M6899))="High","Alto",IF(TRIM(PROPER('Base de datos cruda'!M6899))="Medium","Medio","Bajo"))</f>
        <v>Bajo</v>
      </c>
      <c r="N6899" s="29">
        <v>38.86</v>
      </c>
      <c r="O6899" s="32">
        <f t="shared" si="1"/>
        <v>38.86</v>
      </c>
      <c r="P6899" s="33">
        <f t="shared" si="2"/>
        <v>16.9</v>
      </c>
      <c r="Q6899" s="34">
        <f t="shared" si="3"/>
        <v>0.5828125</v>
      </c>
      <c r="R6899" s="35" t="str">
        <f t="shared" si="4"/>
        <v>Bajo</v>
      </c>
      <c r="S6899" s="35" t="str">
        <f>IF(O6899="","",IF(O6899&gt;AVERAGE('Base de datos limpia'!$O$2:$O$8001),"Alto","Normal"))
</f>
        <v>Normal</v>
      </c>
      <c r="T6899" s="35" t="str">
        <f t="shared" si="5"/>
        <v>Gamer moderado</v>
      </c>
      <c r="U6899" s="35"/>
    </row>
    <row r="6900">
      <c r="A6900" s="28">
        <v>6899.0</v>
      </c>
      <c r="B6900" s="28">
        <v>17.0</v>
      </c>
      <c r="C6900" s="28" t="str">
        <f>TRIM(PROPER('Base de datos cruda'!C6900))</f>
        <v>Female</v>
      </c>
      <c r="D6900" s="28">
        <v>7.85</v>
      </c>
      <c r="E6900" s="28">
        <v>4.92</v>
      </c>
      <c r="F6900" s="28">
        <v>6.17</v>
      </c>
      <c r="G6900" s="28">
        <v>96.08</v>
      </c>
      <c r="H6900" s="28" t="str">
        <f>TRIM(PROPER('Base de datos cruda'!H6900))</f>
        <v>Rpg</v>
      </c>
      <c r="I6900" s="28">
        <v>0.72</v>
      </c>
      <c r="J6900" s="28">
        <v>11.49</v>
      </c>
      <c r="K6900" s="28">
        <v>215.76</v>
      </c>
      <c r="L6900" s="28">
        <f>IF('Base de datos cruda'!L6900&lt;0,,'Base de datos cruda'!L6900)</f>
        <v>21.58</v>
      </c>
      <c r="M6900" s="28" t="str">
        <f>IF(TRIM(PROPER('Base de datos cruda'!M6900))="High","Alto",IF(TRIM(PROPER('Base de datos cruda'!M6900))="Medium","Medio","Bajo"))</f>
        <v>Bajo</v>
      </c>
      <c r="N6900" s="29">
        <v>36.88</v>
      </c>
      <c r="O6900" s="32">
        <f t="shared" si="1"/>
        <v>36.88</v>
      </c>
      <c r="P6900" s="33">
        <f t="shared" si="2"/>
        <v>19.34</v>
      </c>
      <c r="Q6900" s="34">
        <f t="shared" si="3"/>
        <v>0.6267515924</v>
      </c>
      <c r="R6900" s="35" t="str">
        <f t="shared" si="4"/>
        <v>Bajo</v>
      </c>
      <c r="S6900" s="35" t="str">
        <f>IF(O6900="","",IF(O6900&gt;AVERAGE('Base de datos limpia'!$O$2:$O$8001),"Alto","Normal"))
</f>
        <v>Normal</v>
      </c>
      <c r="T6900" s="35" t="str">
        <f t="shared" si="5"/>
        <v>Gamer moderado</v>
      </c>
      <c r="U6900" s="35"/>
    </row>
    <row r="6901">
      <c r="A6901" s="28">
        <v>6900.0</v>
      </c>
      <c r="B6901" s="28">
        <v>20.0</v>
      </c>
      <c r="C6901" s="28" t="str">
        <f>TRIM(PROPER('Base de datos cruda'!C6901))</f>
        <v>Female</v>
      </c>
      <c r="D6901" s="28">
        <v>5.64</v>
      </c>
      <c r="E6901" s="28">
        <v>9.06</v>
      </c>
      <c r="F6901" s="28">
        <v>5.87</v>
      </c>
      <c r="G6901" s="28">
        <v>89.81</v>
      </c>
      <c r="H6901" s="28" t="str">
        <f>TRIM(PROPER('Base de datos cruda'!H6901))</f>
        <v>Casual</v>
      </c>
      <c r="I6901" s="28">
        <v>2.86</v>
      </c>
      <c r="J6901" s="28">
        <v>10.25</v>
      </c>
      <c r="K6901" s="28">
        <v>270.5</v>
      </c>
      <c r="L6901" s="28">
        <f>IF('Base de datos cruda'!L6901&lt;0,,'Base de datos cruda'!L6901)</f>
        <v>10.79</v>
      </c>
      <c r="M6901" s="28" t="str">
        <f>IF(TRIM(PROPER('Base de datos cruda'!M6901))="High","Alto",IF(TRIM(PROPER('Base de datos cruda'!M6901))="Medium","Medio","Bajo"))</f>
        <v>Alto</v>
      </c>
      <c r="N6901" s="29">
        <v>101.469728285123</v>
      </c>
      <c r="O6901" s="33" t="str">
        <f t="shared" si="1"/>
        <v/>
      </c>
      <c r="P6901" s="33">
        <f t="shared" si="2"/>
        <v>15.89</v>
      </c>
      <c r="Q6901" s="34">
        <f t="shared" si="3"/>
        <v>1.606382979</v>
      </c>
      <c r="R6901" s="35" t="str">
        <f t="shared" si="4"/>
        <v>Alto</v>
      </c>
      <c r="S6901" s="35" t="str">
        <f>IF(O6901="","",IF(O6901&gt;AVERAGE('Base de datos limpia'!$O$2:$O$8001),"Alto","Normal"))
</f>
        <v/>
      </c>
      <c r="T6901" s="35" t="str">
        <f t="shared" si="5"/>
        <v>Gamer intensivo</v>
      </c>
      <c r="U6901" s="35"/>
    </row>
    <row r="6902">
      <c r="A6902" s="28">
        <v>6901.0</v>
      </c>
      <c r="B6902" s="28">
        <v>24.0</v>
      </c>
      <c r="C6902" s="28" t="str">
        <f>TRIM(PROPER('Base de datos cruda'!C6902))</f>
        <v>Male</v>
      </c>
      <c r="D6902" s="28">
        <v>4.59</v>
      </c>
      <c r="E6902" s="28">
        <v>9.55</v>
      </c>
      <c r="F6902" s="28">
        <v>7.06</v>
      </c>
      <c r="G6902" s="28">
        <v>62.12</v>
      </c>
      <c r="H6902" s="28" t="str">
        <f>TRIM(PROPER('Base de datos cruda'!H6902))</f>
        <v>Rpg</v>
      </c>
      <c r="I6902" s="28">
        <v>2.6</v>
      </c>
      <c r="J6902" s="28">
        <v>5.77</v>
      </c>
      <c r="K6902" s="28">
        <v>254.27</v>
      </c>
      <c r="L6902" s="28">
        <f>IF('Base de datos cruda'!L6902&lt;0,,'Base de datos cruda'!L6902)</f>
        <v>6.69</v>
      </c>
      <c r="M6902" s="28" t="str">
        <f>IF(TRIM(PROPER('Base de datos cruda'!M6902))="High","Alto",IF(TRIM(PROPER('Base de datos cruda'!M6902))="Medium","Medio","Bajo"))</f>
        <v>Medio</v>
      </c>
      <c r="N6902" s="29">
        <v>94.84</v>
      </c>
      <c r="O6902" s="32">
        <f t="shared" si="1"/>
        <v>94.84</v>
      </c>
      <c r="P6902" s="33">
        <f t="shared" si="2"/>
        <v>10.36</v>
      </c>
      <c r="Q6902" s="34">
        <f t="shared" si="3"/>
        <v>2.080610022</v>
      </c>
      <c r="R6902" s="35" t="str">
        <f t="shared" si="4"/>
        <v>Alto</v>
      </c>
      <c r="S6902" s="35" t="str">
        <f>IF(O6902="","",IF(O6902&gt;AVERAGE('Base de datos limpia'!$O$2:$O$8001),"Alto","Normal"))
</f>
        <v>Alto</v>
      </c>
      <c r="T6902" s="35" t="str">
        <f t="shared" si="5"/>
        <v>Gamer intensivo</v>
      </c>
      <c r="U6902" s="35"/>
    </row>
    <row r="6903">
      <c r="A6903" s="28">
        <v>6902.0</v>
      </c>
      <c r="B6903" s="28">
        <v>18.0</v>
      </c>
      <c r="C6903" s="28" t="str">
        <f>TRIM(PROPER('Base de datos cruda'!C6903))</f>
        <v>Female</v>
      </c>
      <c r="D6903" s="28">
        <v>0.3</v>
      </c>
      <c r="E6903" s="28">
        <v>7.47</v>
      </c>
      <c r="F6903" s="28">
        <v>4.29</v>
      </c>
      <c r="G6903" s="28">
        <v>63.18</v>
      </c>
      <c r="H6903" s="28" t="str">
        <f>TRIM(PROPER('Base de datos cruda'!H6903))</f>
        <v>Fps</v>
      </c>
      <c r="I6903" s="28">
        <v>1.32</v>
      </c>
      <c r="J6903" s="28">
        <v>1.61</v>
      </c>
      <c r="K6903" s="28">
        <v>297.71</v>
      </c>
      <c r="L6903" s="28">
        <f>IF('Base de datos cruda'!L6903&lt;0,,'Base de datos cruda'!L6903)</f>
        <v>3.74</v>
      </c>
      <c r="M6903" s="28" t="str">
        <f>IF(TRIM(PROPER('Base de datos cruda'!M6903))="High","Alto",IF(TRIM(PROPER('Base de datos cruda'!M6903))="Medium","Medio","Bajo"))</f>
        <v>Alto</v>
      </c>
      <c r="N6903" s="29">
        <v>75.65</v>
      </c>
      <c r="O6903" s="32">
        <f t="shared" si="1"/>
        <v>75.65</v>
      </c>
      <c r="P6903" s="33">
        <f t="shared" si="2"/>
        <v>1.91</v>
      </c>
      <c r="Q6903" s="34">
        <f t="shared" si="3"/>
        <v>24.9</v>
      </c>
      <c r="R6903" s="35" t="str">
        <f t="shared" si="4"/>
        <v>Alto</v>
      </c>
      <c r="S6903" s="35" t="str">
        <f>IF(O6903="","",IF(O6903&gt;AVERAGE('Base de datos limpia'!$O$2:$O$8001),"Alto","Normal"))
</f>
        <v>Alto</v>
      </c>
      <c r="T6903" s="35" t="str">
        <f t="shared" si="5"/>
        <v>Gamer intensivo</v>
      </c>
      <c r="U6903" s="35"/>
    </row>
    <row r="6904">
      <c r="A6904" s="28">
        <v>6903.0</v>
      </c>
      <c r="B6904" s="28">
        <v>23.0</v>
      </c>
      <c r="C6904" s="28" t="str">
        <f>TRIM(PROPER('Base de datos cruda'!C6904))</f>
        <v>Male</v>
      </c>
      <c r="D6904" s="28">
        <v>3.0</v>
      </c>
      <c r="E6904" s="28">
        <v>4.37</v>
      </c>
      <c r="F6904" s="28">
        <v>7.46</v>
      </c>
      <c r="G6904" s="28">
        <v>87.4</v>
      </c>
      <c r="H6904" s="28" t="str">
        <f>TRIM(PROPER('Base de datos cruda'!H6904))</f>
        <v>Fps</v>
      </c>
      <c r="I6904" s="28">
        <v>0.14</v>
      </c>
      <c r="J6904" s="28">
        <v>7.44</v>
      </c>
      <c r="K6904" s="28">
        <v>293.0</v>
      </c>
      <c r="L6904" s="28">
        <f>IF('Base de datos cruda'!L6904&lt;0,,'Base de datos cruda'!L6904)</f>
        <v>8.43</v>
      </c>
      <c r="M6904" s="28" t="str">
        <f>IF(TRIM(PROPER('Base de datos cruda'!M6904))="High","Alto",IF(TRIM(PROPER('Base de datos cruda'!M6904))="Medium","Medio","Bajo"))</f>
        <v>Medio</v>
      </c>
      <c r="N6904" s="29">
        <v>71.9</v>
      </c>
      <c r="O6904" s="32">
        <f t="shared" si="1"/>
        <v>71.9</v>
      </c>
      <c r="P6904" s="33">
        <f t="shared" si="2"/>
        <v>10.44</v>
      </c>
      <c r="Q6904" s="34">
        <f t="shared" si="3"/>
        <v>1.456666667</v>
      </c>
      <c r="R6904" s="35" t="str">
        <f t="shared" si="4"/>
        <v>Alto</v>
      </c>
      <c r="S6904" s="35" t="str">
        <f>IF(O6904="","",IF(O6904&gt;AVERAGE('Base de datos limpia'!$O$2:$O$8001),"Alto","Normal"))
</f>
        <v>Alto</v>
      </c>
      <c r="T6904" s="35" t="str">
        <f t="shared" si="5"/>
        <v>Gamer moderado</v>
      </c>
      <c r="U6904" s="35"/>
    </row>
    <row r="6905">
      <c r="A6905" s="28">
        <v>6904.0</v>
      </c>
      <c r="B6905" s="28">
        <v>19.0</v>
      </c>
      <c r="C6905" s="28" t="str">
        <f>TRIM(PROPER('Base de datos cruda'!C6905))</f>
        <v>Male</v>
      </c>
      <c r="D6905" s="28">
        <v>4.52</v>
      </c>
      <c r="E6905" s="28">
        <v>8.38</v>
      </c>
      <c r="F6905" s="28">
        <v>7.91</v>
      </c>
      <c r="G6905" s="28">
        <v>74.81</v>
      </c>
      <c r="H6905" s="28" t="str">
        <f>TRIM(PROPER('Base de datos cruda'!H6905))</f>
        <v>Casual</v>
      </c>
      <c r="I6905" s="28">
        <v>0.74</v>
      </c>
      <c r="J6905" s="28">
        <v>7.2</v>
      </c>
      <c r="K6905" s="28">
        <v>266.63</v>
      </c>
      <c r="L6905" s="28">
        <f>IF('Base de datos cruda'!L6905&lt;0,,'Base de datos cruda'!L6905)</f>
        <v>11.31</v>
      </c>
      <c r="M6905" s="28" t="str">
        <f>IF(TRIM(PROPER('Base de datos cruda'!M6905))="High","Alto",IF(TRIM(PROPER('Base de datos cruda'!M6905))="Medium","Medio","Bajo"))</f>
        <v>Medio</v>
      </c>
      <c r="N6905" s="29">
        <v>85.63</v>
      </c>
      <c r="O6905" s="32">
        <f t="shared" si="1"/>
        <v>85.63</v>
      </c>
      <c r="P6905" s="33">
        <f t="shared" si="2"/>
        <v>11.72</v>
      </c>
      <c r="Q6905" s="34">
        <f t="shared" si="3"/>
        <v>1.853982301</v>
      </c>
      <c r="R6905" s="35" t="str">
        <f t="shared" si="4"/>
        <v>Alto</v>
      </c>
      <c r="S6905" s="35" t="str">
        <f>IF(O6905="","",IF(O6905&gt;AVERAGE('Base de datos limpia'!$O$2:$O$8001),"Alto","Normal"))
</f>
        <v>Alto</v>
      </c>
      <c r="T6905" s="35" t="str">
        <f t="shared" si="5"/>
        <v>Gamer intensivo</v>
      </c>
      <c r="U6905" s="35"/>
    </row>
    <row r="6906">
      <c r="A6906" s="28">
        <v>6905.0</v>
      </c>
      <c r="B6906" s="28">
        <v>21.0</v>
      </c>
      <c r="C6906" s="28" t="str">
        <f>TRIM(PROPER('Base de datos cruda'!C6906))</f>
        <v>Female</v>
      </c>
      <c r="D6906" s="28">
        <v>6.38</v>
      </c>
      <c r="E6906" s="28">
        <v>1.23</v>
      </c>
      <c r="F6906" s="28">
        <v>5.99</v>
      </c>
      <c r="G6906" s="28">
        <v>88.97</v>
      </c>
      <c r="H6906" s="28" t="str">
        <f>TRIM(PROPER('Base de datos cruda'!H6906))</f>
        <v>Casual</v>
      </c>
      <c r="I6906" s="28">
        <v>4.84</v>
      </c>
      <c r="J6906" s="28">
        <v>9.82</v>
      </c>
      <c r="K6906" s="28">
        <v>246.08</v>
      </c>
      <c r="L6906" s="28">
        <f>IF('Base de datos cruda'!L6906&lt;0,,'Base de datos cruda'!L6906)</f>
        <v>14.43</v>
      </c>
      <c r="M6906" s="28" t="str">
        <f>IF(TRIM(PROPER('Base de datos cruda'!M6906))="High","Alto",IF(TRIM(PROPER('Base de datos cruda'!M6906))="Medium","Medio","Bajo"))</f>
        <v>Bajo</v>
      </c>
      <c r="N6906" s="29">
        <v>25.36</v>
      </c>
      <c r="O6906" s="32">
        <f t="shared" si="1"/>
        <v>25.36</v>
      </c>
      <c r="P6906" s="33">
        <f t="shared" si="2"/>
        <v>16.2</v>
      </c>
      <c r="Q6906" s="34">
        <f t="shared" si="3"/>
        <v>0.1927899687</v>
      </c>
      <c r="R6906" s="35" t="str">
        <f t="shared" si="4"/>
        <v>Bajo</v>
      </c>
      <c r="S6906" s="35" t="str">
        <f>IF(O6906="","",IF(O6906&gt;AVERAGE('Base de datos limpia'!$O$2:$O$8001),"Alto","Normal"))
</f>
        <v>Normal</v>
      </c>
      <c r="T6906" s="35" t="str">
        <f t="shared" si="5"/>
        <v>Gamer casual</v>
      </c>
      <c r="U6906" s="35"/>
    </row>
    <row r="6907">
      <c r="A6907" s="28">
        <v>6906.0</v>
      </c>
      <c r="B6907" s="28">
        <v>21.0</v>
      </c>
      <c r="C6907" s="28" t="str">
        <f>TRIM(PROPER('Base de datos cruda'!C6907))</f>
        <v>Male</v>
      </c>
      <c r="D6907" s="28">
        <v>3.5</v>
      </c>
      <c r="E6907" s="28">
        <v>1.92</v>
      </c>
      <c r="F6907" s="28">
        <v>4.87</v>
      </c>
      <c r="G6907" s="28">
        <v>76.18</v>
      </c>
      <c r="H6907" s="28" t="str">
        <f>TRIM(PROPER('Base de datos cruda'!H6907))</f>
        <v>Fps</v>
      </c>
      <c r="I6907" s="28">
        <v>4.71</v>
      </c>
      <c r="J6907" s="28">
        <v>8.41</v>
      </c>
      <c r="K6907" s="28">
        <v>279.87</v>
      </c>
      <c r="L6907" s="28">
        <f>IF('Base de datos cruda'!L6907&lt;0,,'Base de datos cruda'!L6907)</f>
        <v>9.85</v>
      </c>
      <c r="M6907" s="28" t="str">
        <f>IF(TRIM(PROPER('Base de datos cruda'!M6907))="High","Alto",IF(TRIM(PROPER('Base de datos cruda'!M6907))="Medium","Medio","Bajo"))</f>
        <v>Medio</v>
      </c>
      <c r="N6907" s="29">
        <v>30.71</v>
      </c>
      <c r="O6907" s="32">
        <f t="shared" si="1"/>
        <v>30.71</v>
      </c>
      <c r="P6907" s="33">
        <f t="shared" si="2"/>
        <v>11.91</v>
      </c>
      <c r="Q6907" s="34">
        <f t="shared" si="3"/>
        <v>0.5485714286</v>
      </c>
      <c r="R6907" s="35" t="str">
        <f t="shared" si="4"/>
        <v>Bajo</v>
      </c>
      <c r="S6907" s="35" t="str">
        <f>IF(O6907="","",IF(O6907&gt;AVERAGE('Base de datos limpia'!$O$2:$O$8001),"Alto","Normal"))
</f>
        <v>Normal</v>
      </c>
      <c r="T6907" s="35" t="str">
        <f t="shared" si="5"/>
        <v>Gamer casual</v>
      </c>
      <c r="U6907" s="35"/>
    </row>
    <row r="6908">
      <c r="A6908" s="28">
        <v>6907.0</v>
      </c>
      <c r="B6908" s="28">
        <v>18.0</v>
      </c>
      <c r="C6908" s="28" t="str">
        <f>TRIM(PROPER('Base de datos cruda'!C6908))</f>
        <v>Other</v>
      </c>
      <c r="D6908" s="28">
        <v>7.68</v>
      </c>
      <c r="E6908" s="28">
        <v>6.95</v>
      </c>
      <c r="F6908" s="28">
        <v>4.14</v>
      </c>
      <c r="G6908" s="28">
        <v>98.71</v>
      </c>
      <c r="H6908" s="28" t="str">
        <f>TRIM(PROPER('Base de datos cruda'!H6908))</f>
        <v>Casual</v>
      </c>
      <c r="I6908" s="28">
        <v>0.6</v>
      </c>
      <c r="J6908" s="28">
        <v>11.57</v>
      </c>
      <c r="K6908" s="28">
        <v>217.26</v>
      </c>
      <c r="L6908" s="28">
        <f>IF('Base de datos cruda'!L6908&lt;0,,'Base de datos cruda'!L6908)</f>
        <v>18.68</v>
      </c>
      <c r="M6908" s="28" t="str">
        <f>IF(TRIM(PROPER('Base de datos cruda'!M6908))="High","Alto",IF(TRIM(PROPER('Base de datos cruda'!M6908))="Medium","Medio","Bajo"))</f>
        <v>Bajo</v>
      </c>
      <c r="N6908" s="29">
        <v>43.93</v>
      </c>
      <c r="O6908" s="32">
        <f t="shared" si="1"/>
        <v>43.93</v>
      </c>
      <c r="P6908" s="33">
        <f t="shared" si="2"/>
        <v>19.25</v>
      </c>
      <c r="Q6908" s="34">
        <f t="shared" si="3"/>
        <v>0.9049479167</v>
      </c>
      <c r="R6908" s="35" t="str">
        <f t="shared" si="4"/>
        <v>Bajo</v>
      </c>
      <c r="S6908" s="35" t="str">
        <f>IF(O6908="","",IF(O6908&gt;AVERAGE('Base de datos limpia'!$O$2:$O$8001),"Alto","Normal"))
</f>
        <v>Normal</v>
      </c>
      <c r="T6908" s="35" t="str">
        <f t="shared" si="5"/>
        <v>Gamer intensivo</v>
      </c>
      <c r="U6908" s="35"/>
    </row>
    <row r="6909">
      <c r="A6909" s="28">
        <v>6908.0</v>
      </c>
      <c r="B6909" s="28">
        <v>20.0</v>
      </c>
      <c r="C6909" s="28" t="str">
        <f>TRIM(PROPER('Base de datos cruda'!C6909))</f>
        <v>Male</v>
      </c>
      <c r="D6909" s="28">
        <v>2.17</v>
      </c>
      <c r="E6909" s="28">
        <v>3.62</v>
      </c>
      <c r="F6909" s="28">
        <v>7.19</v>
      </c>
      <c r="G6909" s="28">
        <v>87.78</v>
      </c>
      <c r="H6909" s="28" t="str">
        <f>TRIM(PROPER('Base de datos cruda'!H6909))</f>
        <v>Casual</v>
      </c>
      <c r="I6909" s="28">
        <v>1.87</v>
      </c>
      <c r="J6909" s="28">
        <v>7.2</v>
      </c>
      <c r="K6909" s="28">
        <v>297.65</v>
      </c>
      <c r="L6909" s="28">
        <f>IF('Base de datos cruda'!L6909&lt;0,,'Base de datos cruda'!L6909)</f>
        <v>7.36</v>
      </c>
      <c r="M6909" s="28" t="str">
        <f>IF(TRIM(PROPER('Base de datos cruda'!M6909))="High","Alto",IF(TRIM(PROPER('Base de datos cruda'!M6909))="Medium","Medio","Bajo"))</f>
        <v>Medio</v>
      </c>
      <c r="N6909" s="29">
        <v>63.66</v>
      </c>
      <c r="O6909" s="32">
        <f t="shared" si="1"/>
        <v>63.66</v>
      </c>
      <c r="P6909" s="33">
        <f t="shared" si="2"/>
        <v>9.37</v>
      </c>
      <c r="Q6909" s="34">
        <f t="shared" si="3"/>
        <v>1.668202765</v>
      </c>
      <c r="R6909" s="35" t="str">
        <f t="shared" si="4"/>
        <v>Medio</v>
      </c>
      <c r="S6909" s="35" t="str">
        <f>IF(O6909="","",IF(O6909&gt;AVERAGE('Base de datos limpia'!$O$2:$O$8001),"Alto","Normal"))
</f>
        <v>Normal</v>
      </c>
      <c r="T6909" s="35" t="str">
        <f t="shared" si="5"/>
        <v>Gamer moderado</v>
      </c>
      <c r="U6909" s="35"/>
    </row>
    <row r="6910">
      <c r="A6910" s="28">
        <v>6909.0</v>
      </c>
      <c r="B6910" s="28">
        <v>18.0</v>
      </c>
      <c r="C6910" s="28" t="str">
        <f>TRIM(PROPER('Base de datos cruda'!C6910))</f>
        <v>Female</v>
      </c>
      <c r="D6910" s="28">
        <v>5.96</v>
      </c>
      <c r="E6910" s="28">
        <v>9.56</v>
      </c>
      <c r="F6910" s="28">
        <v>5.34</v>
      </c>
      <c r="G6910" s="28">
        <v>61.86</v>
      </c>
      <c r="H6910" s="28" t="str">
        <f>TRIM(PROPER('Base de datos cruda'!H6910))</f>
        <v>Fps</v>
      </c>
      <c r="I6910" s="28">
        <v>2.33</v>
      </c>
      <c r="J6910" s="28">
        <v>9.06</v>
      </c>
      <c r="K6910" s="28">
        <v>245.25</v>
      </c>
      <c r="L6910" s="28">
        <f>IF('Base de datos cruda'!L6910&lt;0,,'Base de datos cruda'!L6910)</f>
        <v>12.33</v>
      </c>
      <c r="M6910" s="28" t="str">
        <f>IF(TRIM(PROPER('Base de datos cruda'!M6910))="High","Alto",IF(TRIM(PROPER('Base de datos cruda'!M6910))="Medium","Medio","Bajo"))</f>
        <v>Alto</v>
      </c>
      <c r="N6910" s="29">
        <v>90.7972957216817</v>
      </c>
      <c r="O6910" s="32">
        <f t="shared" si="1"/>
        <v>90.79729572</v>
      </c>
      <c r="P6910" s="33">
        <f t="shared" si="2"/>
        <v>15.02</v>
      </c>
      <c r="Q6910" s="34">
        <f t="shared" si="3"/>
        <v>1.604026846</v>
      </c>
      <c r="R6910" s="35" t="str">
        <f t="shared" si="4"/>
        <v>Alto</v>
      </c>
      <c r="S6910" s="35" t="str">
        <f>IF(O6910="","",IF(O6910&gt;AVERAGE('Base de datos limpia'!$O$2:$O$8001),"Alto","Normal"))
</f>
        <v>Alto</v>
      </c>
      <c r="T6910" s="35" t="str">
        <f t="shared" si="5"/>
        <v>Gamer intensivo</v>
      </c>
      <c r="U6910" s="35"/>
    </row>
    <row r="6911">
      <c r="A6911" s="28">
        <v>6910.0</v>
      </c>
      <c r="B6911" s="28">
        <v>16.0</v>
      </c>
      <c r="C6911" s="28" t="str">
        <f>TRIM(PROPER('Base de datos cruda'!C6911))</f>
        <v>Male</v>
      </c>
      <c r="D6911" s="28">
        <v>3.35</v>
      </c>
      <c r="E6911" s="28">
        <v>4.92</v>
      </c>
      <c r="F6911" s="28">
        <v>6.32</v>
      </c>
      <c r="G6911" s="28">
        <v>73.22</v>
      </c>
      <c r="H6911" s="28" t="str">
        <f>TRIM(PROPER('Base de datos cruda'!H6911))</f>
        <v>Casual</v>
      </c>
      <c r="I6911" s="28">
        <v>2.39</v>
      </c>
      <c r="J6911" s="28">
        <v>5.79</v>
      </c>
      <c r="K6911" s="28">
        <v>275.17</v>
      </c>
      <c r="L6911" s="28">
        <f>IF('Base de datos cruda'!L6911&lt;0,,'Base de datos cruda'!L6911)</f>
        <v>12.58</v>
      </c>
      <c r="M6911" s="28" t="str">
        <f>IF(TRIM(PROPER('Base de datos cruda'!M6911))="High","Alto",IF(TRIM(PROPER('Base de datos cruda'!M6911))="Medium","Medio","Bajo"))</f>
        <v>Medio</v>
      </c>
      <c r="N6911" s="29">
        <v>67.36</v>
      </c>
      <c r="O6911" s="32">
        <f t="shared" si="1"/>
        <v>67.36</v>
      </c>
      <c r="P6911" s="33">
        <f t="shared" si="2"/>
        <v>9.14</v>
      </c>
      <c r="Q6911" s="34">
        <f t="shared" si="3"/>
        <v>1.468656716</v>
      </c>
      <c r="R6911" s="35" t="str">
        <f t="shared" si="4"/>
        <v>Medio</v>
      </c>
      <c r="S6911" s="35" t="str">
        <f>IF(O6911="","",IF(O6911&gt;AVERAGE('Base de datos limpia'!$O$2:$O$8001),"Alto","Normal"))
</f>
        <v>Alto</v>
      </c>
      <c r="T6911" s="35" t="str">
        <f t="shared" si="5"/>
        <v>Gamer moderado</v>
      </c>
      <c r="U6911" s="35"/>
    </row>
    <row r="6912">
      <c r="A6912" s="28">
        <v>6911.0</v>
      </c>
      <c r="B6912" s="28">
        <v>22.0</v>
      </c>
      <c r="C6912" s="28" t="str">
        <f>TRIM(PROPER('Base de datos cruda'!C6912))</f>
        <v>Male</v>
      </c>
      <c r="D6912" s="28">
        <v>3.89</v>
      </c>
      <c r="E6912" s="28">
        <v>4.86</v>
      </c>
      <c r="F6912" s="28">
        <v>5.93</v>
      </c>
      <c r="G6912" s="28">
        <v>82.54</v>
      </c>
      <c r="H6912" s="28" t="str">
        <f>TRIM(PROPER('Base de datos cruda'!H6912))</f>
        <v>Rpg</v>
      </c>
      <c r="I6912" s="28">
        <v>1.49</v>
      </c>
      <c r="J6912" s="28">
        <v>6.06</v>
      </c>
      <c r="K6912" s="28">
        <v>287.55</v>
      </c>
      <c r="L6912" s="28">
        <f>IF('Base de datos cruda'!L6912&lt;0,,'Base de datos cruda'!L6912)</f>
        <v>9.05</v>
      </c>
      <c r="M6912" s="28" t="str">
        <f>IF(TRIM(PROPER('Base de datos cruda'!M6912))="High","Alto",IF(TRIM(PROPER('Base de datos cruda'!M6912))="Medium","Medio","Bajo"))</f>
        <v>Medio</v>
      </c>
      <c r="N6912" s="29">
        <v>67.88</v>
      </c>
      <c r="O6912" s="32">
        <f t="shared" si="1"/>
        <v>67.88</v>
      </c>
      <c r="P6912" s="33">
        <f t="shared" si="2"/>
        <v>9.95</v>
      </c>
      <c r="Q6912" s="34">
        <f t="shared" si="3"/>
        <v>1.249357326</v>
      </c>
      <c r="R6912" s="35" t="str">
        <f t="shared" si="4"/>
        <v>Medio</v>
      </c>
      <c r="S6912" s="35" t="str">
        <f>IF(O6912="","",IF(O6912&gt;AVERAGE('Base de datos limpia'!$O$2:$O$8001),"Alto","Normal"))
</f>
        <v>Alto</v>
      </c>
      <c r="T6912" s="35" t="str">
        <f t="shared" si="5"/>
        <v>Gamer moderado</v>
      </c>
      <c r="U6912" s="35"/>
    </row>
    <row r="6913">
      <c r="A6913" s="28">
        <v>6912.0</v>
      </c>
      <c r="B6913" s="28">
        <v>19.0</v>
      </c>
      <c r="C6913" s="28" t="str">
        <f>TRIM(PROPER('Base de datos cruda'!C6913))</f>
        <v>Male</v>
      </c>
      <c r="D6913" s="28">
        <v>6.42</v>
      </c>
      <c r="E6913" s="28">
        <v>7.1</v>
      </c>
      <c r="F6913" s="28">
        <v>4.87</v>
      </c>
      <c r="G6913" s="28">
        <v>65.67</v>
      </c>
      <c r="H6913" s="28" t="str">
        <f>TRIM(PROPER('Base de datos cruda'!H6913))</f>
        <v>Fps</v>
      </c>
      <c r="I6913" s="28">
        <v>4.56</v>
      </c>
      <c r="J6913" s="28">
        <v>8.08</v>
      </c>
      <c r="K6913" s="28">
        <v>250.87</v>
      </c>
      <c r="L6913" s="28">
        <f>IF('Base de datos cruda'!L6913&lt;0,,'Base de datos cruda'!L6913)</f>
        <v>13.27</v>
      </c>
      <c r="M6913" s="28" t="str">
        <f>IF(TRIM(PROPER('Base de datos cruda'!M6913))="High","Alto",IF(TRIM(PROPER('Base de datos cruda'!M6913))="Medium","Medio","Bajo"))</f>
        <v>Alto</v>
      </c>
      <c r="N6913" s="29">
        <v>52.2946666647188</v>
      </c>
      <c r="O6913" s="32">
        <f t="shared" si="1"/>
        <v>52.29466666</v>
      </c>
      <c r="P6913" s="33">
        <f t="shared" si="2"/>
        <v>14.5</v>
      </c>
      <c r="Q6913" s="34">
        <f t="shared" si="3"/>
        <v>1.105919003</v>
      </c>
      <c r="R6913" s="35" t="str">
        <f t="shared" si="4"/>
        <v>Medio</v>
      </c>
      <c r="S6913" s="35" t="str">
        <f>IF(O6913="","",IF(O6913&gt;AVERAGE('Base de datos limpia'!$O$2:$O$8001),"Alto","Normal"))
</f>
        <v>Normal</v>
      </c>
      <c r="T6913" s="35" t="str">
        <f t="shared" si="5"/>
        <v>Gamer intensivo</v>
      </c>
      <c r="U6913" s="35"/>
    </row>
    <row r="6914">
      <c r="A6914" s="28">
        <v>6913.0</v>
      </c>
      <c r="B6914" s="28">
        <v>22.0</v>
      </c>
      <c r="C6914" s="28" t="str">
        <f>TRIM(PROPER('Base de datos cruda'!C6914))</f>
        <v>Female</v>
      </c>
      <c r="D6914" s="28">
        <v>2.37</v>
      </c>
      <c r="E6914" s="28">
        <v>7.91</v>
      </c>
      <c r="F6914" s="28">
        <v>6.54</v>
      </c>
      <c r="G6914" s="28">
        <v>60.1</v>
      </c>
      <c r="H6914" s="28" t="str">
        <f>TRIM(PROPER('Base de datos cruda'!H6914))</f>
        <v>Fps</v>
      </c>
      <c r="I6914" s="28">
        <v>4.54</v>
      </c>
      <c r="J6914" s="28">
        <v>3.55</v>
      </c>
      <c r="K6914" s="28">
        <v>268.55</v>
      </c>
      <c r="L6914" s="28">
        <f>IF('Base de datos cruda'!L6914&lt;0,,'Base de datos cruda'!L6914)</f>
        <v>4.64</v>
      </c>
      <c r="M6914" s="28" t="str">
        <f>IF(TRIM(PROPER('Base de datos cruda'!M6914))="High","Alto",IF(TRIM(PROPER('Base de datos cruda'!M6914))="Medium","Medio","Bajo"))</f>
        <v>Medio</v>
      </c>
      <c r="N6914" s="29">
        <v>82.11</v>
      </c>
      <c r="O6914" s="32">
        <f t="shared" si="1"/>
        <v>82.11</v>
      </c>
      <c r="P6914" s="33">
        <f t="shared" si="2"/>
        <v>5.92</v>
      </c>
      <c r="Q6914" s="34">
        <f t="shared" si="3"/>
        <v>3.337552743</v>
      </c>
      <c r="R6914" s="35" t="str">
        <f t="shared" si="4"/>
        <v>Alto</v>
      </c>
      <c r="S6914" s="35" t="str">
        <f>IF(O6914="","",IF(O6914&gt;AVERAGE('Base de datos limpia'!$O$2:$O$8001),"Alto","Normal"))
</f>
        <v>Alto</v>
      </c>
      <c r="T6914" s="35" t="str">
        <f t="shared" si="5"/>
        <v>Gamer intensivo</v>
      </c>
      <c r="U6914" s="35"/>
    </row>
    <row r="6915">
      <c r="A6915" s="28">
        <v>6914.0</v>
      </c>
      <c r="B6915" s="28">
        <v>18.0</v>
      </c>
      <c r="C6915" s="28" t="str">
        <f>TRIM(PROPER('Base de datos cruda'!C6915))</f>
        <v>Male</v>
      </c>
      <c r="D6915" s="28">
        <v>0.77</v>
      </c>
      <c r="E6915" s="28">
        <v>5.28</v>
      </c>
      <c r="F6915" s="28">
        <v>6.3</v>
      </c>
      <c r="G6915" s="28">
        <v>63.17</v>
      </c>
      <c r="H6915" s="28" t="str">
        <f>TRIM(PROPER('Base de datos cruda'!H6915))</f>
        <v>Fps</v>
      </c>
      <c r="I6915" s="28">
        <v>0.09</v>
      </c>
      <c r="J6915" s="28">
        <v>2.04</v>
      </c>
      <c r="K6915" s="28">
        <v>312.92</v>
      </c>
      <c r="L6915" s="28">
        <f>IF('Base de datos cruda'!L6915&lt;0,,'Base de datos cruda'!L6915)</f>
        <v>2.86</v>
      </c>
      <c r="M6915" s="28" t="str">
        <f>IF(TRIM(PROPER('Base de datos cruda'!M6915))="High","Alto",IF(TRIM(PROPER('Base de datos cruda'!M6915))="Medium","Medio","Bajo"))</f>
        <v>Medio</v>
      </c>
      <c r="N6915" s="29">
        <v>84.69</v>
      </c>
      <c r="O6915" s="32">
        <f t="shared" si="1"/>
        <v>84.69</v>
      </c>
      <c r="P6915" s="33">
        <f t="shared" si="2"/>
        <v>2.81</v>
      </c>
      <c r="Q6915" s="34">
        <f t="shared" si="3"/>
        <v>6.857142857</v>
      </c>
      <c r="R6915" s="35" t="str">
        <f t="shared" si="4"/>
        <v>Alto</v>
      </c>
      <c r="S6915" s="35" t="str">
        <f>IF(O6915="","",IF(O6915&gt;AVERAGE('Base de datos limpia'!$O$2:$O$8001),"Alto","Normal"))
</f>
        <v>Alto</v>
      </c>
      <c r="T6915" s="35" t="str">
        <f t="shared" si="5"/>
        <v>Gamer moderado</v>
      </c>
      <c r="U6915" s="35"/>
    </row>
    <row r="6916">
      <c r="A6916" s="28">
        <v>6915.0</v>
      </c>
      <c r="B6916" s="28">
        <v>20.0</v>
      </c>
      <c r="C6916" s="28" t="str">
        <f>TRIM(PROPER('Base de datos cruda'!C6916))</f>
        <v>Female</v>
      </c>
      <c r="D6916" s="28">
        <v>4.16</v>
      </c>
      <c r="E6916" s="28">
        <v>2.93</v>
      </c>
      <c r="F6916" s="28">
        <v>7.12</v>
      </c>
      <c r="G6916" s="28">
        <v>80.97</v>
      </c>
      <c r="H6916" s="28" t="str">
        <f>TRIM(PROPER('Base de datos cruda'!H6916))</f>
        <v>Casual</v>
      </c>
      <c r="I6916" s="28">
        <v>3.25</v>
      </c>
      <c r="J6916" s="28">
        <v>6.51</v>
      </c>
      <c r="K6916" s="28">
        <v>280.74</v>
      </c>
      <c r="L6916" s="28">
        <f>IF('Base de datos cruda'!L6916&lt;0,,'Base de datos cruda'!L6916)</f>
        <v>9.01</v>
      </c>
      <c r="M6916" s="28" t="str">
        <f>IF(TRIM(PROPER('Base de datos cruda'!M6916))="High","Alto",IF(TRIM(PROPER('Base de datos cruda'!M6916))="Medium","Medio","Bajo"))</f>
        <v>Medio</v>
      </c>
      <c r="N6916" s="29">
        <v>58.5</v>
      </c>
      <c r="O6916" s="32">
        <f t="shared" si="1"/>
        <v>58.5</v>
      </c>
      <c r="P6916" s="33">
        <f t="shared" si="2"/>
        <v>10.67</v>
      </c>
      <c r="Q6916" s="34">
        <f t="shared" si="3"/>
        <v>0.7043269231</v>
      </c>
      <c r="R6916" s="35" t="str">
        <f t="shared" si="4"/>
        <v>Medio</v>
      </c>
      <c r="S6916" s="35" t="str">
        <f>IF(O6916="","",IF(O6916&gt;AVERAGE('Base de datos limpia'!$O$2:$O$8001),"Alto","Normal"))
</f>
        <v>Normal</v>
      </c>
      <c r="T6916" s="35" t="str">
        <f t="shared" si="5"/>
        <v>Gamer casual</v>
      </c>
      <c r="U6916" s="35"/>
    </row>
    <row r="6917">
      <c r="A6917" s="28">
        <v>6916.0</v>
      </c>
      <c r="B6917" s="28">
        <v>20.0</v>
      </c>
      <c r="C6917" s="28" t="str">
        <f>TRIM(PROPER('Base de datos cruda'!C6917))</f>
        <v>Male</v>
      </c>
      <c r="D6917" s="28">
        <v>4.23</v>
      </c>
      <c r="E6917" s="28">
        <v>7.96</v>
      </c>
      <c r="F6917" s="28">
        <v>5.26</v>
      </c>
      <c r="G6917" s="28">
        <v>85.29</v>
      </c>
      <c r="H6917" s="28" t="str">
        <f>TRIM(PROPER('Base de datos cruda'!H6917))</f>
        <v>Casual</v>
      </c>
      <c r="I6917" s="28">
        <v>0.37</v>
      </c>
      <c r="J6917" s="28">
        <v>6.62</v>
      </c>
      <c r="K6917" s="28">
        <v>256.78</v>
      </c>
      <c r="L6917" s="28">
        <f>IF('Base de datos cruda'!L6917&lt;0,,'Base de datos cruda'!L6917)</f>
        <v>5.6</v>
      </c>
      <c r="M6917" s="28" t="str">
        <f>IF(TRIM(PROPER('Base de datos cruda'!M6917))="High","Alto",IF(TRIM(PROPER('Base de datos cruda'!M6917))="Medium","Medio","Bajo"))</f>
        <v>Alto</v>
      </c>
      <c r="N6917" s="29">
        <v>79.1</v>
      </c>
      <c r="O6917" s="32">
        <f t="shared" si="1"/>
        <v>79.1</v>
      </c>
      <c r="P6917" s="33">
        <f t="shared" si="2"/>
        <v>10.85</v>
      </c>
      <c r="Q6917" s="34">
        <f t="shared" si="3"/>
        <v>1.88179669</v>
      </c>
      <c r="R6917" s="35" t="str">
        <f t="shared" si="4"/>
        <v>Alto</v>
      </c>
      <c r="S6917" s="35" t="str">
        <f>IF(O6917="","",IF(O6917&gt;AVERAGE('Base de datos limpia'!$O$2:$O$8001),"Alto","Normal"))
</f>
        <v>Alto</v>
      </c>
      <c r="T6917" s="35" t="str">
        <f t="shared" si="5"/>
        <v>Gamer intensivo</v>
      </c>
      <c r="U6917" s="35"/>
    </row>
    <row r="6918">
      <c r="A6918" s="28">
        <v>6917.0</v>
      </c>
      <c r="B6918" s="28">
        <v>17.0</v>
      </c>
      <c r="C6918" s="28" t="str">
        <f>TRIM(PROPER('Base de datos cruda'!C6918))</f>
        <v>Male</v>
      </c>
      <c r="D6918" s="28">
        <v>6.38</v>
      </c>
      <c r="E6918" s="28">
        <v>3.88</v>
      </c>
      <c r="F6918" s="28">
        <v>5.07</v>
      </c>
      <c r="G6918" s="28">
        <v>63.72</v>
      </c>
      <c r="H6918" s="28" t="str">
        <f>TRIM(PROPER('Base de datos cruda'!H6918))</f>
        <v>Fps</v>
      </c>
      <c r="I6918" s="28">
        <v>2.99</v>
      </c>
      <c r="J6918" s="28">
        <v>9.29</v>
      </c>
      <c r="K6918" s="28">
        <v>234.8</v>
      </c>
      <c r="L6918" s="28">
        <f>IF('Base de datos cruda'!L6918&lt;0,,'Base de datos cruda'!L6918)</f>
        <v>13.71</v>
      </c>
      <c r="M6918" s="28" t="str">
        <f>IF(TRIM(PROPER('Base de datos cruda'!M6918))="High","Alto",IF(TRIM(PROPER('Base de datos cruda'!M6918))="Medium","Medio","Bajo"))</f>
        <v>Bajo</v>
      </c>
      <c r="N6918" s="29">
        <v>37.16</v>
      </c>
      <c r="O6918" s="32">
        <f t="shared" si="1"/>
        <v>37.16</v>
      </c>
      <c r="P6918" s="33">
        <f t="shared" si="2"/>
        <v>15.67</v>
      </c>
      <c r="Q6918" s="34">
        <f t="shared" si="3"/>
        <v>0.6081504702</v>
      </c>
      <c r="R6918" s="35" t="str">
        <f t="shared" si="4"/>
        <v>Bajo</v>
      </c>
      <c r="S6918" s="35" t="str">
        <f>IF(O6918="","",IF(O6918&gt;AVERAGE('Base de datos limpia'!$O$2:$O$8001),"Alto","Normal"))
</f>
        <v>Normal</v>
      </c>
      <c r="T6918" s="35" t="str">
        <f t="shared" si="5"/>
        <v>Gamer moderado</v>
      </c>
      <c r="U6918" s="35"/>
    </row>
    <row r="6919">
      <c r="A6919" s="28">
        <v>6918.0</v>
      </c>
      <c r="B6919" s="28">
        <v>17.0</v>
      </c>
      <c r="C6919" s="28" t="str">
        <f>TRIM(PROPER('Base de datos cruda'!C6919))</f>
        <v>Male</v>
      </c>
      <c r="D6919" s="28">
        <v>7.75</v>
      </c>
      <c r="E6919" s="28">
        <v>2.58</v>
      </c>
      <c r="F6919" s="28">
        <v>8.07</v>
      </c>
      <c r="G6919" s="28">
        <v>86.61</v>
      </c>
      <c r="H6919" s="28" t="str">
        <f>TRIM(PROPER('Base de datos cruda'!H6919))</f>
        <v>Rpg</v>
      </c>
      <c r="I6919" s="28">
        <v>4.33</v>
      </c>
      <c r="J6919" s="28">
        <v>11.71</v>
      </c>
      <c r="K6919" s="28">
        <v>237.0</v>
      </c>
      <c r="L6919" s="28">
        <f>IF('Base de datos cruda'!L6919&lt;0,,'Base de datos cruda'!L6919)</f>
        <v>15.31</v>
      </c>
      <c r="M6919" s="28" t="str">
        <f>IF(TRIM(PROPER('Base de datos cruda'!M6919))="High","Alto",IF(TRIM(PROPER('Base de datos cruda'!M6919))="Medium","Medio","Bajo"))</f>
        <v>Bajo</v>
      </c>
      <c r="N6919" s="29">
        <v>40.4</v>
      </c>
      <c r="O6919" s="32">
        <f t="shared" si="1"/>
        <v>40.4</v>
      </c>
      <c r="P6919" s="33">
        <f t="shared" si="2"/>
        <v>19.46</v>
      </c>
      <c r="Q6919" s="34">
        <f t="shared" si="3"/>
        <v>0.3329032258</v>
      </c>
      <c r="R6919" s="35" t="str">
        <f t="shared" si="4"/>
        <v>Bajo</v>
      </c>
      <c r="S6919" s="35" t="str">
        <f>IF(O6919="","",IF(O6919&gt;AVERAGE('Base de datos limpia'!$O$2:$O$8001),"Alto","Normal"))
</f>
        <v>Normal</v>
      </c>
      <c r="T6919" s="35" t="str">
        <f t="shared" si="5"/>
        <v>Gamer casual</v>
      </c>
      <c r="U6919" s="35"/>
    </row>
    <row r="6920">
      <c r="A6920" s="28">
        <v>6919.0</v>
      </c>
      <c r="B6920" s="28">
        <v>19.0</v>
      </c>
      <c r="C6920" s="28" t="str">
        <f>TRIM(PROPER('Base de datos cruda'!C6920))</f>
        <v>Male</v>
      </c>
      <c r="D6920" s="28">
        <v>0.44</v>
      </c>
      <c r="E6920" s="28">
        <v>6.68</v>
      </c>
      <c r="F6920" s="28">
        <v>7.51</v>
      </c>
      <c r="G6920" s="28">
        <v>84.68</v>
      </c>
      <c r="H6920" s="28" t="str">
        <f>TRIM(PROPER('Base de datos cruda'!H6920))</f>
        <v>Rpg</v>
      </c>
      <c r="I6920" s="28">
        <v>3.25</v>
      </c>
      <c r="J6920" s="28">
        <v>5.24</v>
      </c>
      <c r="K6920" s="28">
        <v>310.18</v>
      </c>
      <c r="L6920" s="28">
        <f>IF('Base de datos cruda'!L6920&lt;0,,'Base de datos cruda'!L6920)</f>
        <v>3.81</v>
      </c>
      <c r="M6920" s="28" t="str">
        <f>IF(TRIM(PROPER('Base de datos cruda'!M6920))="High","Alto",IF(TRIM(PROPER('Base de datos cruda'!M6920))="Medium","Medio","Bajo"))</f>
        <v>Medio</v>
      </c>
      <c r="N6920" s="29">
        <v>100.0</v>
      </c>
      <c r="O6920" s="32">
        <f t="shared" si="1"/>
        <v>100</v>
      </c>
      <c r="P6920" s="33">
        <f t="shared" si="2"/>
        <v>5.68</v>
      </c>
      <c r="Q6920" s="34">
        <f t="shared" si="3"/>
        <v>15.18181818</v>
      </c>
      <c r="R6920" s="35" t="str">
        <f t="shared" si="4"/>
        <v>Alto</v>
      </c>
      <c r="S6920" s="35" t="str">
        <f>IF(O6920="","",IF(O6920&gt;AVERAGE('Base de datos limpia'!$O$2:$O$8001),"Alto","Normal"))
</f>
        <v>Alto</v>
      </c>
      <c r="T6920" s="35" t="str">
        <f t="shared" si="5"/>
        <v>Gamer intensivo</v>
      </c>
      <c r="U6920" s="35"/>
    </row>
    <row r="6921">
      <c r="A6921" s="28">
        <v>6920.0</v>
      </c>
      <c r="B6921" s="28">
        <v>19.0</v>
      </c>
      <c r="C6921" s="28" t="str">
        <f>TRIM(PROPER('Base de datos cruda'!C6921))</f>
        <v>Female</v>
      </c>
      <c r="D6921" s="28">
        <v>4.73</v>
      </c>
      <c r="E6921" s="28">
        <v>1.81</v>
      </c>
      <c r="F6921" s="28">
        <v>7.86</v>
      </c>
      <c r="G6921" s="28">
        <v>97.6</v>
      </c>
      <c r="H6921" s="28" t="str">
        <f>TRIM(PROPER('Base de datos cruda'!H6921))</f>
        <v>Rpg</v>
      </c>
      <c r="I6921" s="28">
        <v>2.34</v>
      </c>
      <c r="J6921" s="28">
        <v>6.72</v>
      </c>
      <c r="K6921" s="28">
        <v>243.46</v>
      </c>
      <c r="L6921" s="28">
        <f>IF('Base de datos cruda'!L6921&lt;0,,'Base de datos cruda'!L6921)</f>
        <v>10.39</v>
      </c>
      <c r="M6921" s="28" t="str">
        <f>IF(TRIM(PROPER('Base de datos cruda'!M6921))="High","Alto",IF(TRIM(PROPER('Base de datos cruda'!M6921))="Medium","Medio","Bajo"))</f>
        <v>Medio</v>
      </c>
      <c r="N6921" s="29">
        <v>56.25</v>
      </c>
      <c r="O6921" s="32">
        <f t="shared" si="1"/>
        <v>56.25</v>
      </c>
      <c r="P6921" s="33">
        <f t="shared" si="2"/>
        <v>11.45</v>
      </c>
      <c r="Q6921" s="34">
        <f t="shared" si="3"/>
        <v>0.3826638478</v>
      </c>
      <c r="R6921" s="35" t="str">
        <f t="shared" si="4"/>
        <v>Medio</v>
      </c>
      <c r="S6921" s="35" t="str">
        <f>IF(O6921="","",IF(O6921&gt;AVERAGE('Base de datos limpia'!$O$2:$O$8001),"Alto","Normal"))
</f>
        <v>Normal</v>
      </c>
      <c r="T6921" s="35" t="str">
        <f t="shared" si="5"/>
        <v>Gamer casual</v>
      </c>
      <c r="U6921" s="35"/>
    </row>
    <row r="6922">
      <c r="A6922" s="28">
        <v>6921.0</v>
      </c>
      <c r="B6922" s="28">
        <v>19.0</v>
      </c>
      <c r="C6922" s="28" t="str">
        <f>TRIM(PROPER('Base de datos cruda'!C6922))</f>
        <v>Female</v>
      </c>
      <c r="D6922" s="28">
        <v>5.45</v>
      </c>
      <c r="E6922" s="28">
        <v>9.74</v>
      </c>
      <c r="F6922" s="28">
        <v>4.62</v>
      </c>
      <c r="G6922" s="28">
        <v>93.63</v>
      </c>
      <c r="H6922" s="28" t="str">
        <f>TRIM(PROPER('Base de datos cruda'!H6922))</f>
        <v>Casual</v>
      </c>
      <c r="I6922" s="28">
        <v>4.79</v>
      </c>
      <c r="J6922" s="28">
        <v>10.25</v>
      </c>
      <c r="K6922" s="28">
        <v>266.6</v>
      </c>
      <c r="L6922" s="28">
        <f>IF('Base de datos cruda'!L6922&lt;0,,'Base de datos cruda'!L6922)</f>
        <v>11.97</v>
      </c>
      <c r="M6922" s="28" t="str">
        <f>IF(TRIM(PROPER('Base de datos cruda'!M6922))="High","Alto",IF(TRIM(PROPER('Base de datos cruda'!M6922))="Medium","Medio","Bajo"))</f>
        <v>Alto</v>
      </c>
      <c r="N6922" s="29">
        <v>97.0882737718381</v>
      </c>
      <c r="O6922" s="32">
        <f t="shared" si="1"/>
        <v>97.08827377</v>
      </c>
      <c r="P6922" s="33">
        <f t="shared" si="2"/>
        <v>15.7</v>
      </c>
      <c r="Q6922" s="34">
        <f t="shared" si="3"/>
        <v>1.787155963</v>
      </c>
      <c r="R6922" s="35" t="str">
        <f t="shared" si="4"/>
        <v>Alto</v>
      </c>
      <c r="S6922" s="35" t="str">
        <f>IF(O6922="","",IF(O6922&gt;AVERAGE('Base de datos limpia'!$O$2:$O$8001),"Alto","Normal"))
</f>
        <v>Alto</v>
      </c>
      <c r="T6922" s="35" t="str">
        <f t="shared" si="5"/>
        <v>Gamer intensivo</v>
      </c>
      <c r="U6922" s="35"/>
    </row>
    <row r="6923">
      <c r="A6923" s="28">
        <v>6922.0</v>
      </c>
      <c r="B6923" s="28">
        <v>21.0</v>
      </c>
      <c r="C6923" s="28" t="str">
        <f>TRIM(PROPER('Base de datos cruda'!C6923))</f>
        <v>Male</v>
      </c>
      <c r="D6923" s="28">
        <v>7.89</v>
      </c>
      <c r="E6923" s="28">
        <v>6.69</v>
      </c>
      <c r="F6923" s="28">
        <v>5.12</v>
      </c>
      <c r="G6923" s="28">
        <v>97.73</v>
      </c>
      <c r="H6923" s="28" t="str">
        <f>TRIM(PROPER('Base de datos cruda'!H6923))</f>
        <v>Rpg</v>
      </c>
      <c r="I6923" s="28">
        <v>3.73</v>
      </c>
      <c r="J6923" s="28">
        <v>9.58</v>
      </c>
      <c r="K6923" s="28">
        <v>223.58</v>
      </c>
      <c r="L6923" s="28">
        <f>IF('Base de datos cruda'!L6923&lt;0,,'Base de datos cruda'!L6923)</f>
        <v>18.51</v>
      </c>
      <c r="M6923" s="28" t="str">
        <f>IF(TRIM(PROPER('Base de datos cruda'!M6923))="High","Alto",IF(TRIM(PROPER('Base de datos cruda'!M6923))="Medium","Medio","Bajo"))</f>
        <v>Bajo</v>
      </c>
      <c r="N6923" s="29">
        <v>43.97</v>
      </c>
      <c r="O6923" s="32">
        <f t="shared" si="1"/>
        <v>43.97</v>
      </c>
      <c r="P6923" s="33">
        <f t="shared" si="2"/>
        <v>17.47</v>
      </c>
      <c r="Q6923" s="34">
        <f t="shared" si="3"/>
        <v>0.8479087452</v>
      </c>
      <c r="R6923" s="35" t="str">
        <f t="shared" si="4"/>
        <v>Bajo</v>
      </c>
      <c r="S6923" s="35" t="str">
        <f>IF(O6923="","",IF(O6923&gt;AVERAGE('Base de datos limpia'!$O$2:$O$8001),"Alto","Normal"))
</f>
        <v>Normal</v>
      </c>
      <c r="T6923" s="35" t="str">
        <f t="shared" si="5"/>
        <v>Gamer intensivo</v>
      </c>
      <c r="U6923" s="35"/>
    </row>
    <row r="6924">
      <c r="A6924" s="28">
        <v>6923.0</v>
      </c>
      <c r="B6924" s="28">
        <v>17.0</v>
      </c>
      <c r="C6924" s="28" t="str">
        <f>TRIM(PROPER('Base de datos cruda'!C6924))</f>
        <v>Female</v>
      </c>
      <c r="D6924" s="28">
        <v>7.54</v>
      </c>
      <c r="E6924" s="28">
        <v>9.87</v>
      </c>
      <c r="F6924" s="28">
        <v>6.88</v>
      </c>
      <c r="G6924" s="28">
        <v>98.64</v>
      </c>
      <c r="H6924" s="28" t="str">
        <f>TRIM(PROPER('Base de datos cruda'!H6924))</f>
        <v>Fps</v>
      </c>
      <c r="I6924" s="28">
        <v>1.25</v>
      </c>
      <c r="J6924" s="28">
        <v>13.48</v>
      </c>
      <c r="K6924" s="28">
        <v>233.26</v>
      </c>
      <c r="L6924" s="28">
        <f>IF('Base de datos cruda'!L6924&lt;0,,'Base de datos cruda'!L6924)</f>
        <v>17.91</v>
      </c>
      <c r="M6924" s="28" t="str">
        <f>IF(TRIM(PROPER('Base de datos cruda'!M6924))="High","Alto",IF(TRIM(PROPER('Base de datos cruda'!M6924))="Medium","Medio","Bajo"))</f>
        <v>Bajo</v>
      </c>
      <c r="N6924" s="29">
        <v>86.0439728017267</v>
      </c>
      <c r="O6924" s="32">
        <f t="shared" si="1"/>
        <v>86.0439728</v>
      </c>
      <c r="P6924" s="33">
        <f t="shared" si="2"/>
        <v>21.02</v>
      </c>
      <c r="Q6924" s="34">
        <f t="shared" si="3"/>
        <v>1.309018568</v>
      </c>
      <c r="R6924" s="35" t="str">
        <f t="shared" si="4"/>
        <v>Alto</v>
      </c>
      <c r="S6924" s="35" t="str">
        <f>IF(O6924="","",IF(O6924&gt;AVERAGE('Base de datos limpia'!$O$2:$O$8001),"Alto","Normal"))
</f>
        <v>Alto</v>
      </c>
      <c r="T6924" s="35" t="str">
        <f t="shared" si="5"/>
        <v>Gamer intensivo</v>
      </c>
      <c r="U6924" s="35"/>
    </row>
    <row r="6925">
      <c r="A6925" s="28">
        <v>6924.0</v>
      </c>
      <c r="B6925" s="28">
        <v>21.0</v>
      </c>
      <c r="C6925" s="28" t="str">
        <f>TRIM(PROPER('Base de datos cruda'!C6925))</f>
        <v>Female</v>
      </c>
      <c r="D6925" s="28">
        <v>5.7</v>
      </c>
      <c r="E6925" s="28">
        <v>4.05</v>
      </c>
      <c r="F6925" s="28">
        <v>8.29</v>
      </c>
      <c r="G6925" s="28">
        <v>77.63</v>
      </c>
      <c r="H6925" s="28" t="str">
        <f>TRIM(PROPER('Base de datos cruda'!H6925))</f>
        <v>Fps</v>
      </c>
      <c r="I6925" s="28">
        <v>1.93</v>
      </c>
      <c r="J6925" s="28">
        <v>8.13</v>
      </c>
      <c r="K6925" s="28">
        <v>251.11</v>
      </c>
      <c r="L6925" s="28">
        <f>IF('Base de datos cruda'!L6925&lt;0,,'Base de datos cruda'!L6925)</f>
        <v>11.86</v>
      </c>
      <c r="M6925" s="28" t="str">
        <f>IF(TRIM(PROPER('Base de datos cruda'!M6925))="High","Alto",IF(TRIM(PROPER('Base de datos cruda'!M6925))="Medium","Medio","Bajo"))</f>
        <v>Bajo</v>
      </c>
      <c r="N6925" s="29">
        <v>56.94</v>
      </c>
      <c r="O6925" s="32">
        <f t="shared" si="1"/>
        <v>56.94</v>
      </c>
      <c r="P6925" s="33">
        <f t="shared" si="2"/>
        <v>13.83</v>
      </c>
      <c r="Q6925" s="34">
        <f t="shared" si="3"/>
        <v>0.7105263158</v>
      </c>
      <c r="R6925" s="35" t="str">
        <f t="shared" si="4"/>
        <v>Medio</v>
      </c>
      <c r="S6925" s="35" t="str">
        <f>IF(O6925="","",IF(O6925&gt;AVERAGE('Base de datos limpia'!$O$2:$O$8001),"Alto","Normal"))
</f>
        <v>Normal</v>
      </c>
      <c r="T6925" s="35" t="str">
        <f t="shared" si="5"/>
        <v>Gamer moderado</v>
      </c>
      <c r="U6925" s="35"/>
    </row>
    <row r="6926">
      <c r="A6926" s="28">
        <v>6925.0</v>
      </c>
      <c r="B6926" s="28">
        <v>22.0</v>
      </c>
      <c r="C6926" s="28" t="str">
        <f>TRIM(PROPER('Base de datos cruda'!C6926))</f>
        <v>Male</v>
      </c>
      <c r="D6926" s="28">
        <v>4.17</v>
      </c>
      <c r="E6926" s="28">
        <v>9.74</v>
      </c>
      <c r="F6926" s="28">
        <v>8.46</v>
      </c>
      <c r="G6926" s="28">
        <v>79.52</v>
      </c>
      <c r="H6926" s="28" t="str">
        <f>TRIM(PROPER('Base de datos cruda'!H6926))</f>
        <v>Rpg</v>
      </c>
      <c r="I6926" s="28">
        <v>3.8</v>
      </c>
      <c r="J6926" s="28">
        <v>9.36</v>
      </c>
      <c r="K6926" s="28">
        <v>281.17</v>
      </c>
      <c r="L6926" s="28">
        <f>IF('Base de datos cruda'!L6926&lt;0,,'Base de datos cruda'!L6926)</f>
        <v>10.21</v>
      </c>
      <c r="M6926" s="28" t="str">
        <f>IF(TRIM(PROPER('Base de datos cruda'!M6926))="High","Alto",IF(TRIM(PROPER('Base de datos cruda'!M6926))="Medium","Medio","Bajo"))</f>
        <v>Medio</v>
      </c>
      <c r="N6926" s="29">
        <v>100.0</v>
      </c>
      <c r="O6926" s="32">
        <f t="shared" si="1"/>
        <v>100</v>
      </c>
      <c r="P6926" s="33">
        <f t="shared" si="2"/>
        <v>13.53</v>
      </c>
      <c r="Q6926" s="34">
        <f t="shared" si="3"/>
        <v>2.335731415</v>
      </c>
      <c r="R6926" s="35" t="str">
        <f t="shared" si="4"/>
        <v>Alto</v>
      </c>
      <c r="S6926" s="35" t="str">
        <f>IF(O6926="","",IF(O6926&gt;AVERAGE('Base de datos limpia'!$O$2:$O$8001),"Alto","Normal"))
</f>
        <v>Alto</v>
      </c>
      <c r="T6926" s="35" t="str">
        <f t="shared" si="5"/>
        <v>Gamer intensivo</v>
      </c>
      <c r="U6926" s="35"/>
    </row>
    <row r="6927">
      <c r="A6927" s="28">
        <v>6926.0</v>
      </c>
      <c r="B6927" s="28">
        <v>18.0</v>
      </c>
      <c r="C6927" s="28" t="str">
        <f>TRIM(PROPER('Base de datos cruda'!C6927))</f>
        <v>Male</v>
      </c>
      <c r="D6927" s="28">
        <v>1.29</v>
      </c>
      <c r="E6927" s="28">
        <v>2.31</v>
      </c>
      <c r="F6927" s="28">
        <v>8.16</v>
      </c>
      <c r="G6927" s="28">
        <v>71.26</v>
      </c>
      <c r="H6927" s="28" t="str">
        <f>TRIM(PROPER('Base de datos cruda'!H6927))</f>
        <v>Rpg</v>
      </c>
      <c r="I6927" s="28">
        <v>0.1</v>
      </c>
      <c r="J6927" s="28">
        <v>3.24</v>
      </c>
      <c r="K6927" s="28">
        <v>293.53</v>
      </c>
      <c r="L6927" s="28">
        <f>IF('Base de datos cruda'!L6927&lt;0,,'Base de datos cruda'!L6927)</f>
        <v>2.79</v>
      </c>
      <c r="M6927" s="28" t="str">
        <f>IF(TRIM(PROPER('Base de datos cruda'!M6927))="High","Alto",IF(TRIM(PROPER('Base de datos cruda'!M6927))="Medium","Medio","Bajo"))</f>
        <v>Medio</v>
      </c>
      <c r="N6927" s="29">
        <v>79.2167326413569</v>
      </c>
      <c r="O6927" s="32">
        <f t="shared" si="1"/>
        <v>79.21673264</v>
      </c>
      <c r="P6927" s="33">
        <f t="shared" si="2"/>
        <v>4.53</v>
      </c>
      <c r="Q6927" s="34">
        <f t="shared" si="3"/>
        <v>1.790697674</v>
      </c>
      <c r="R6927" s="35" t="str">
        <f t="shared" si="4"/>
        <v>Alto</v>
      </c>
      <c r="S6927" s="35" t="str">
        <f>IF(O6927="","",IF(O6927&gt;AVERAGE('Base de datos limpia'!$O$2:$O$8001),"Alto","Normal"))
</f>
        <v>Alto</v>
      </c>
      <c r="T6927" s="35" t="str">
        <f t="shared" si="5"/>
        <v>Gamer casual</v>
      </c>
      <c r="U6927" s="35"/>
    </row>
    <row r="6928">
      <c r="A6928" s="28">
        <v>6927.0</v>
      </c>
      <c r="B6928" s="28">
        <v>23.0</v>
      </c>
      <c r="C6928" s="28" t="str">
        <f>TRIM(PROPER('Base de datos cruda'!C6928))</f>
        <v>Female</v>
      </c>
      <c r="D6928" s="28">
        <v>3.07</v>
      </c>
      <c r="E6928" s="28">
        <v>1.37</v>
      </c>
      <c r="F6928" s="28">
        <v>4.22</v>
      </c>
      <c r="G6928" s="28">
        <v>80.34</v>
      </c>
      <c r="H6928" s="28" t="str">
        <f>TRIM(PROPER('Base de datos cruda'!H6928))</f>
        <v>Rpg</v>
      </c>
      <c r="I6928" s="28">
        <v>0.32</v>
      </c>
      <c r="J6928" s="28">
        <v>8.82</v>
      </c>
      <c r="K6928" s="28">
        <v>289.8</v>
      </c>
      <c r="L6928" s="28">
        <f>IF('Base de datos cruda'!L6928&lt;0,,'Base de datos cruda'!L6928)</f>
        <v>10.03</v>
      </c>
      <c r="M6928" s="28" t="str">
        <f>IF(TRIM(PROPER('Base de datos cruda'!M6928))="High","Alto",IF(TRIM(PROPER('Base de datos cruda'!M6928))="Medium","Medio","Bajo"))</f>
        <v>Medio</v>
      </c>
      <c r="N6928" s="29">
        <v>37.74</v>
      </c>
      <c r="O6928" s="32">
        <f t="shared" si="1"/>
        <v>37.74</v>
      </c>
      <c r="P6928" s="33">
        <f t="shared" si="2"/>
        <v>11.89</v>
      </c>
      <c r="Q6928" s="34">
        <f t="shared" si="3"/>
        <v>0.4462540717</v>
      </c>
      <c r="R6928" s="35" t="str">
        <f t="shared" si="4"/>
        <v>Bajo</v>
      </c>
      <c r="S6928" s="35" t="str">
        <f>IF(O6928="","",IF(O6928&gt;AVERAGE('Base de datos limpia'!$O$2:$O$8001),"Alto","Normal"))
</f>
        <v>Normal</v>
      </c>
      <c r="T6928" s="35" t="str">
        <f t="shared" si="5"/>
        <v>Gamer casual</v>
      </c>
      <c r="U6928" s="35"/>
    </row>
    <row r="6929">
      <c r="A6929" s="28">
        <v>6928.0</v>
      </c>
      <c r="B6929" s="28">
        <v>17.0</v>
      </c>
      <c r="C6929" s="28" t="str">
        <f>TRIM(PROPER('Base de datos cruda'!C6929))</f>
        <v>Male</v>
      </c>
      <c r="D6929" s="28">
        <v>4.68</v>
      </c>
      <c r="E6929" s="28">
        <v>1.3</v>
      </c>
      <c r="F6929" s="28">
        <v>8.1</v>
      </c>
      <c r="G6929" s="28">
        <v>66.03</v>
      </c>
      <c r="H6929" s="28" t="str">
        <f>TRIM(PROPER('Base de datos cruda'!H6929))</f>
        <v>Rpg</v>
      </c>
      <c r="I6929" s="28">
        <v>4.3</v>
      </c>
      <c r="J6929" s="28">
        <v>9.81</v>
      </c>
      <c r="K6929" s="28">
        <v>277.03</v>
      </c>
      <c r="L6929" s="28">
        <f>IF('Base de datos cruda'!L6929&lt;0,,'Base de datos cruda'!L6929)</f>
        <v>10.37</v>
      </c>
      <c r="M6929" s="28" t="str">
        <f>IF(TRIM(PROPER('Base de datos cruda'!M6929))="High","Alto",IF(TRIM(PROPER('Base de datos cruda'!M6929))="Medium","Medio","Bajo"))</f>
        <v>Medio</v>
      </c>
      <c r="N6929" s="29">
        <v>26.11</v>
      </c>
      <c r="O6929" s="32">
        <f t="shared" si="1"/>
        <v>26.11</v>
      </c>
      <c r="P6929" s="33">
        <f t="shared" si="2"/>
        <v>14.49</v>
      </c>
      <c r="Q6929" s="34">
        <f t="shared" si="3"/>
        <v>0.2777777778</v>
      </c>
      <c r="R6929" s="35" t="str">
        <f t="shared" si="4"/>
        <v>Bajo</v>
      </c>
      <c r="S6929" s="35" t="str">
        <f>IF(O6929="","",IF(O6929&gt;AVERAGE('Base de datos limpia'!$O$2:$O$8001),"Alto","Normal"))
</f>
        <v>Normal</v>
      </c>
      <c r="T6929" s="35" t="str">
        <f t="shared" si="5"/>
        <v>Gamer casual</v>
      </c>
      <c r="U6929" s="35"/>
    </row>
    <row r="6930">
      <c r="A6930" s="28">
        <v>6929.0</v>
      </c>
      <c r="B6930" s="28">
        <v>23.0</v>
      </c>
      <c r="C6930" s="28" t="str">
        <f>TRIM(PROPER('Base de datos cruda'!C6930))</f>
        <v>Male</v>
      </c>
      <c r="D6930" s="28">
        <v>5.8</v>
      </c>
      <c r="E6930" s="28">
        <v>5.18</v>
      </c>
      <c r="F6930" s="28">
        <v>8.5</v>
      </c>
      <c r="G6930" s="28">
        <v>86.86</v>
      </c>
      <c r="H6930" s="28" t="str">
        <f>TRIM(PROPER('Base de datos cruda'!H6930))</f>
        <v>Casual</v>
      </c>
      <c r="I6930" s="28">
        <v>0.21</v>
      </c>
      <c r="J6930" s="28">
        <v>8.6</v>
      </c>
      <c r="K6930" s="28">
        <v>236.91</v>
      </c>
      <c r="L6930" s="28">
        <f>IF('Base de datos cruda'!L6930&lt;0,,'Base de datos cruda'!L6930)</f>
        <v>13.14</v>
      </c>
      <c r="M6930" s="28" t="str">
        <f>IF(TRIM(PROPER('Base de datos cruda'!M6930))="High","Alto",IF(TRIM(PROPER('Base de datos cruda'!M6930))="Medium","Medio","Bajo"))</f>
        <v>Bajo</v>
      </c>
      <c r="N6930" s="29">
        <v>66.58</v>
      </c>
      <c r="O6930" s="32">
        <f t="shared" si="1"/>
        <v>66.58</v>
      </c>
      <c r="P6930" s="33">
        <f t="shared" si="2"/>
        <v>14.4</v>
      </c>
      <c r="Q6930" s="34">
        <f t="shared" si="3"/>
        <v>0.8931034483</v>
      </c>
      <c r="R6930" s="35" t="str">
        <f t="shared" si="4"/>
        <v>Medio</v>
      </c>
      <c r="S6930" s="35" t="str">
        <f>IF(O6930="","",IF(O6930&gt;AVERAGE('Base de datos limpia'!$O$2:$O$8001),"Alto","Normal"))
</f>
        <v>Alto</v>
      </c>
      <c r="T6930" s="35" t="str">
        <f t="shared" si="5"/>
        <v>Gamer moderado</v>
      </c>
      <c r="U6930" s="35"/>
    </row>
    <row r="6931">
      <c r="A6931" s="28">
        <v>6930.0</v>
      </c>
      <c r="B6931" s="28">
        <v>20.0</v>
      </c>
      <c r="C6931" s="28" t="str">
        <f>TRIM(PROPER('Base de datos cruda'!C6931))</f>
        <v>Male</v>
      </c>
      <c r="D6931" s="28">
        <v>5.08</v>
      </c>
      <c r="E6931" s="28">
        <v>1.75</v>
      </c>
      <c r="F6931" s="28">
        <v>4.28</v>
      </c>
      <c r="G6931" s="28">
        <v>61.0</v>
      </c>
      <c r="H6931" s="28" t="str">
        <f>TRIM(PROPER('Base de datos cruda'!H6931))</f>
        <v>Rpg</v>
      </c>
      <c r="I6931" s="28">
        <v>3.39</v>
      </c>
      <c r="J6931" s="28">
        <v>8.19</v>
      </c>
      <c r="K6931" s="28">
        <v>251.64</v>
      </c>
      <c r="L6931" s="28">
        <f>IF('Base de datos cruda'!L6931&lt;0,,'Base de datos cruda'!L6931)</f>
        <v>10.71</v>
      </c>
      <c r="M6931" s="28" t="str">
        <f>IF(TRIM(PROPER('Base de datos cruda'!M6931))="High","Alto",IF(TRIM(PROPER('Base de datos cruda'!M6931))="Medium","Medio","Bajo"))</f>
        <v>Bajo</v>
      </c>
      <c r="N6931" s="29">
        <v>23.56</v>
      </c>
      <c r="O6931" s="32">
        <f t="shared" si="1"/>
        <v>23.56</v>
      </c>
      <c r="P6931" s="33">
        <f t="shared" si="2"/>
        <v>13.27</v>
      </c>
      <c r="Q6931" s="34">
        <f t="shared" si="3"/>
        <v>0.344488189</v>
      </c>
      <c r="R6931" s="35" t="str">
        <f t="shared" si="4"/>
        <v>Bajo</v>
      </c>
      <c r="S6931" s="35" t="str">
        <f>IF(O6931="","",IF(O6931&gt;AVERAGE('Base de datos limpia'!$O$2:$O$8001),"Alto","Normal"))
</f>
        <v>Normal</v>
      </c>
      <c r="T6931" s="35" t="str">
        <f t="shared" si="5"/>
        <v>Gamer casual</v>
      </c>
      <c r="U6931" s="35"/>
    </row>
    <row r="6932">
      <c r="A6932" s="28">
        <v>6931.0</v>
      </c>
      <c r="B6932" s="28">
        <v>17.0</v>
      </c>
      <c r="C6932" s="28" t="str">
        <f>TRIM(PROPER('Base de datos cruda'!C6932))</f>
        <v>Female</v>
      </c>
      <c r="D6932" s="28">
        <v>5.71</v>
      </c>
      <c r="E6932" s="28">
        <v>5.61</v>
      </c>
      <c r="F6932" s="28">
        <v>6.08</v>
      </c>
      <c r="G6932" s="28">
        <v>69.43</v>
      </c>
      <c r="H6932" s="28" t="str">
        <f>TRIM(PROPER('Base de datos cruda'!H6932))</f>
        <v>Casual</v>
      </c>
      <c r="I6932" s="28">
        <v>1.59</v>
      </c>
      <c r="J6932" s="28">
        <v>6.73</v>
      </c>
      <c r="K6932" s="28">
        <v>267.93</v>
      </c>
      <c r="L6932" s="28">
        <f>IF('Base de datos cruda'!L6932&lt;0,,'Base de datos cruda'!L6932)</f>
        <v>10.64</v>
      </c>
      <c r="M6932" s="28" t="str">
        <f>IF(TRIM(PROPER('Base de datos cruda'!M6932))="High","Alto",IF(TRIM(PROPER('Base de datos cruda'!M6932))="Medium","Medio","Bajo"))</f>
        <v>Bajo</v>
      </c>
      <c r="N6932" s="29">
        <v>52.16</v>
      </c>
      <c r="O6932" s="32">
        <f t="shared" si="1"/>
        <v>52.16</v>
      </c>
      <c r="P6932" s="33">
        <f t="shared" si="2"/>
        <v>12.44</v>
      </c>
      <c r="Q6932" s="34">
        <f t="shared" si="3"/>
        <v>0.9824868651</v>
      </c>
      <c r="R6932" s="35" t="str">
        <f t="shared" si="4"/>
        <v>Medio</v>
      </c>
      <c r="S6932" s="35" t="str">
        <f>IF(O6932="","",IF(O6932&gt;AVERAGE('Base de datos limpia'!$O$2:$O$8001),"Alto","Normal"))
</f>
        <v>Normal</v>
      </c>
      <c r="T6932" s="35" t="str">
        <f t="shared" si="5"/>
        <v>Gamer moderado</v>
      </c>
      <c r="U6932" s="35"/>
    </row>
    <row r="6933">
      <c r="A6933" s="28">
        <v>6932.0</v>
      </c>
      <c r="B6933" s="28">
        <v>22.0</v>
      </c>
      <c r="C6933" s="28" t="str">
        <f>TRIM(PROPER('Base de datos cruda'!C6933))</f>
        <v>Male</v>
      </c>
      <c r="D6933" s="28">
        <v>3.43</v>
      </c>
      <c r="E6933" s="28">
        <v>3.95</v>
      </c>
      <c r="F6933" s="28">
        <v>6.68</v>
      </c>
      <c r="G6933" s="28">
        <v>68.32</v>
      </c>
      <c r="H6933" s="28" t="str">
        <f>TRIM(PROPER('Base de datos cruda'!H6933))</f>
        <v>Fps</v>
      </c>
      <c r="I6933" s="28">
        <v>4.13</v>
      </c>
      <c r="J6933" s="28">
        <v>5.69</v>
      </c>
      <c r="K6933" s="28">
        <v>289.65</v>
      </c>
      <c r="L6933" s="28">
        <f>IF('Base de datos cruda'!L6933&lt;0,,'Base de datos cruda'!L6933)</f>
        <v>8.94</v>
      </c>
      <c r="M6933" s="28" t="str">
        <f>IF(TRIM(PROPER('Base de datos cruda'!M6933))="High","Alto",IF(TRIM(PROPER('Base de datos cruda'!M6933))="Medium","Medio","Bajo"))</f>
        <v>Medio</v>
      </c>
      <c r="N6933" s="29">
        <v>77.5928401516318</v>
      </c>
      <c r="O6933" s="32">
        <f t="shared" si="1"/>
        <v>77.59284015</v>
      </c>
      <c r="P6933" s="33">
        <f t="shared" si="2"/>
        <v>9.12</v>
      </c>
      <c r="Q6933" s="34">
        <f t="shared" si="3"/>
        <v>1.151603499</v>
      </c>
      <c r="R6933" s="35" t="str">
        <f t="shared" si="4"/>
        <v>Alto</v>
      </c>
      <c r="S6933" s="35" t="str">
        <f>IF(O6933="","",IF(O6933&gt;AVERAGE('Base de datos limpia'!$O$2:$O$8001),"Alto","Normal"))
</f>
        <v>Alto</v>
      </c>
      <c r="T6933" s="35" t="str">
        <f t="shared" si="5"/>
        <v>Gamer moderado</v>
      </c>
      <c r="U6933" s="35"/>
    </row>
    <row r="6934">
      <c r="A6934" s="28">
        <v>6933.0</v>
      </c>
      <c r="B6934" s="28">
        <v>17.0</v>
      </c>
      <c r="C6934" s="28" t="str">
        <f>TRIM(PROPER('Base de datos cruda'!C6934))</f>
        <v>Male</v>
      </c>
      <c r="D6934" s="28">
        <v>5.82</v>
      </c>
      <c r="E6934" s="28">
        <v>4.02</v>
      </c>
      <c r="F6934" s="28">
        <v>5.16</v>
      </c>
      <c r="G6934" s="28">
        <v>97.52</v>
      </c>
      <c r="H6934" s="28" t="str">
        <f>TRIM(PROPER('Base de datos cruda'!H6934))</f>
        <v>Casual</v>
      </c>
      <c r="I6934" s="28">
        <v>4.24</v>
      </c>
      <c r="J6934" s="28">
        <v>8.27</v>
      </c>
      <c r="K6934" s="28">
        <v>241.97</v>
      </c>
      <c r="L6934" s="28">
        <f>IF('Base de datos cruda'!L6934&lt;0,,'Base de datos cruda'!L6934)</f>
        <v>10.99</v>
      </c>
      <c r="M6934" s="28" t="str">
        <f>IF(TRIM(PROPER('Base de datos cruda'!M6934))="High","Alto",IF(TRIM(PROPER('Base de datos cruda'!M6934))="Medium","Medio","Bajo"))</f>
        <v>Bajo</v>
      </c>
      <c r="N6934" s="29">
        <v>47.72</v>
      </c>
      <c r="O6934" s="32">
        <f t="shared" si="1"/>
        <v>47.72</v>
      </c>
      <c r="P6934" s="33">
        <f t="shared" si="2"/>
        <v>14.09</v>
      </c>
      <c r="Q6934" s="34">
        <f t="shared" si="3"/>
        <v>0.6907216495</v>
      </c>
      <c r="R6934" s="35" t="str">
        <f t="shared" si="4"/>
        <v>Bajo</v>
      </c>
      <c r="S6934" s="35" t="str">
        <f>IF(O6934="","",IF(O6934&gt;AVERAGE('Base de datos limpia'!$O$2:$O$8001),"Alto","Normal"))
</f>
        <v>Normal</v>
      </c>
      <c r="T6934" s="35" t="str">
        <f t="shared" si="5"/>
        <v>Gamer moderado</v>
      </c>
      <c r="U6934" s="35"/>
    </row>
    <row r="6935">
      <c r="A6935" s="28">
        <v>6934.0</v>
      </c>
      <c r="B6935" s="28">
        <v>21.0</v>
      </c>
      <c r="C6935" s="28" t="str">
        <f>TRIM(PROPER('Base de datos cruda'!C6935))</f>
        <v>Male</v>
      </c>
      <c r="D6935" s="28">
        <v>1.15</v>
      </c>
      <c r="E6935" s="28">
        <v>6.72</v>
      </c>
      <c r="F6935" s="28">
        <v>6.58</v>
      </c>
      <c r="G6935" s="28">
        <v>65.8</v>
      </c>
      <c r="H6935" s="28" t="str">
        <f>TRIM(PROPER('Base de datos cruda'!H6935))</f>
        <v>Fps</v>
      </c>
      <c r="I6935" s="28">
        <v>4.77</v>
      </c>
      <c r="J6935" s="28">
        <v>4.41</v>
      </c>
      <c r="K6935" s="28">
        <v>294.05</v>
      </c>
      <c r="L6935" s="28">
        <f>IF('Base de datos cruda'!L6935&lt;0,,'Base de datos cruda'!L6935)</f>
        <v>4.97</v>
      </c>
      <c r="M6935" s="28" t="str">
        <f>IF(TRIM(PROPER('Base de datos cruda'!M6935))="High","Alto",IF(TRIM(PROPER('Base de datos cruda'!M6935))="Medium","Medio","Bajo"))</f>
        <v>Medio</v>
      </c>
      <c r="N6935" s="29">
        <v>84.89</v>
      </c>
      <c r="O6935" s="32">
        <f t="shared" si="1"/>
        <v>84.89</v>
      </c>
      <c r="P6935" s="33">
        <f t="shared" si="2"/>
        <v>5.56</v>
      </c>
      <c r="Q6935" s="34">
        <f t="shared" si="3"/>
        <v>5.843478261</v>
      </c>
      <c r="R6935" s="35" t="str">
        <f t="shared" si="4"/>
        <v>Alto</v>
      </c>
      <c r="S6935" s="35" t="str">
        <f>IF(O6935="","",IF(O6935&gt;AVERAGE('Base de datos limpia'!$O$2:$O$8001),"Alto","Normal"))
</f>
        <v>Alto</v>
      </c>
      <c r="T6935" s="35" t="str">
        <f t="shared" si="5"/>
        <v>Gamer intensivo</v>
      </c>
      <c r="U6935" s="35"/>
    </row>
    <row r="6936">
      <c r="A6936" s="28">
        <v>6935.0</v>
      </c>
      <c r="B6936" s="28">
        <v>18.0</v>
      </c>
      <c r="C6936" s="28" t="str">
        <f>TRIM(PROPER('Base de datos cruda'!C6936))</f>
        <v>Male</v>
      </c>
      <c r="D6936" s="28">
        <v>1.3</v>
      </c>
      <c r="E6936" s="28">
        <v>2.47</v>
      </c>
      <c r="F6936" s="28">
        <v>8.43</v>
      </c>
      <c r="G6936" s="28">
        <v>95.63</v>
      </c>
      <c r="H6936" s="28" t="str">
        <f>TRIM(PROPER('Base de datos cruda'!H6936))</f>
        <v>Rpg</v>
      </c>
      <c r="I6936" s="28">
        <v>0.48</v>
      </c>
      <c r="J6936" s="28">
        <v>3.0</v>
      </c>
      <c r="K6936" s="28">
        <v>307.23</v>
      </c>
      <c r="L6936" s="28">
        <f>IF('Base de datos cruda'!L6936&lt;0,,'Base de datos cruda'!L6936)</f>
        <v>4.07</v>
      </c>
      <c r="M6936" s="28" t="str">
        <f>IF(TRIM(PROPER('Base de datos cruda'!M6936))="High","Alto",IF(TRIM(PROPER('Base de datos cruda'!M6936))="Medium","Medio","Bajo"))</f>
        <v>Medio</v>
      </c>
      <c r="N6936" s="29">
        <v>82.7</v>
      </c>
      <c r="O6936" s="32">
        <f t="shared" si="1"/>
        <v>82.7</v>
      </c>
      <c r="P6936" s="33">
        <f t="shared" si="2"/>
        <v>4.3</v>
      </c>
      <c r="Q6936" s="34">
        <f t="shared" si="3"/>
        <v>1.9</v>
      </c>
      <c r="R6936" s="35" t="str">
        <f t="shared" si="4"/>
        <v>Alto</v>
      </c>
      <c r="S6936" s="35" t="str">
        <f>IF(O6936="","",IF(O6936&gt;AVERAGE('Base de datos limpia'!$O$2:$O$8001),"Alto","Normal"))
</f>
        <v>Alto</v>
      </c>
      <c r="T6936" s="35" t="str">
        <f t="shared" si="5"/>
        <v>Gamer casual</v>
      </c>
      <c r="U6936" s="35"/>
    </row>
    <row r="6937">
      <c r="A6937" s="28">
        <v>6936.0</v>
      </c>
      <c r="B6937" s="28">
        <v>24.0</v>
      </c>
      <c r="C6937" s="28" t="str">
        <f>TRIM(PROPER('Base de datos cruda'!C6937))</f>
        <v>Male</v>
      </c>
      <c r="D6937" s="28">
        <v>1.3</v>
      </c>
      <c r="E6937" s="28">
        <v>7.9</v>
      </c>
      <c r="F6937" s="28">
        <v>8.33</v>
      </c>
      <c r="G6937" s="28">
        <v>64.97</v>
      </c>
      <c r="H6937" s="28" t="str">
        <f>TRIM(PROPER('Base de datos cruda'!H6937))</f>
        <v>Rpg</v>
      </c>
      <c r="I6937" s="28">
        <v>2.11</v>
      </c>
      <c r="J6937" s="28">
        <v>4.69</v>
      </c>
      <c r="K6937" s="28">
        <v>307.7</v>
      </c>
      <c r="L6937" s="28">
        <f>IF('Base de datos cruda'!L6937&lt;0,,'Base de datos cruda'!L6937)</f>
        <v>6.95</v>
      </c>
      <c r="M6937" s="28" t="str">
        <f>IF(TRIM(PROPER('Base de datos cruda'!M6937))="High","Alto",IF(TRIM(PROPER('Base de datos cruda'!M6937))="Medium","Medio","Bajo"))</f>
        <v>Medio</v>
      </c>
      <c r="N6937" s="29">
        <v>100.0</v>
      </c>
      <c r="O6937" s="32">
        <f t="shared" si="1"/>
        <v>100</v>
      </c>
      <c r="P6937" s="33">
        <f t="shared" si="2"/>
        <v>5.99</v>
      </c>
      <c r="Q6937" s="34">
        <f t="shared" si="3"/>
        <v>6.076923077</v>
      </c>
      <c r="R6937" s="35" t="str">
        <f t="shared" si="4"/>
        <v>Alto</v>
      </c>
      <c r="S6937" s="35" t="str">
        <f>IF(O6937="","",IF(O6937&gt;AVERAGE('Base de datos limpia'!$O$2:$O$8001),"Alto","Normal"))
</f>
        <v>Alto</v>
      </c>
      <c r="T6937" s="35" t="str">
        <f t="shared" si="5"/>
        <v>Gamer intensivo</v>
      </c>
      <c r="U6937" s="35"/>
    </row>
    <row r="6938">
      <c r="A6938" s="28">
        <v>6937.0</v>
      </c>
      <c r="B6938" s="28">
        <v>18.0</v>
      </c>
      <c r="C6938" s="28" t="str">
        <f>TRIM(PROPER('Base de datos cruda'!C6938))</f>
        <v>Female</v>
      </c>
      <c r="D6938" s="28">
        <v>7.13</v>
      </c>
      <c r="E6938" s="28">
        <v>6.24</v>
      </c>
      <c r="F6938" s="28">
        <v>8.7</v>
      </c>
      <c r="G6938" s="28">
        <v>86.03</v>
      </c>
      <c r="H6938" s="28" t="str">
        <f>TRIM(PROPER('Base de datos cruda'!H6938))</f>
        <v>Fps</v>
      </c>
      <c r="I6938" s="28">
        <v>2.87</v>
      </c>
      <c r="J6938" s="28">
        <v>11.47</v>
      </c>
      <c r="K6938" s="28">
        <v>233.85</v>
      </c>
      <c r="L6938" s="28">
        <f>IF('Base de datos cruda'!L6938&lt;0,,'Base de datos cruda'!L6938)</f>
        <v>12.91</v>
      </c>
      <c r="M6938" s="28" t="str">
        <f>IF(TRIM(PROPER('Base de datos cruda'!M6938))="High","Alto",IF(TRIM(PROPER('Base de datos cruda'!M6938))="Medium","Medio","Bajo"))</f>
        <v>Bajo</v>
      </c>
      <c r="N6938" s="29">
        <v>65.55</v>
      </c>
      <c r="O6938" s="32">
        <f t="shared" si="1"/>
        <v>65.55</v>
      </c>
      <c r="P6938" s="33">
        <f t="shared" si="2"/>
        <v>18.6</v>
      </c>
      <c r="Q6938" s="34">
        <f t="shared" si="3"/>
        <v>0.8751753156</v>
      </c>
      <c r="R6938" s="35" t="str">
        <f t="shared" si="4"/>
        <v>Medio</v>
      </c>
      <c r="S6938" s="35" t="str">
        <f>IF(O6938="","",IF(O6938&gt;AVERAGE('Base de datos limpia'!$O$2:$O$8001),"Alto","Normal"))
</f>
        <v>Alto</v>
      </c>
      <c r="T6938" s="35" t="str">
        <f t="shared" si="5"/>
        <v>Gamer intensivo</v>
      </c>
      <c r="U6938" s="35"/>
    </row>
    <row r="6939">
      <c r="A6939" s="28">
        <v>6938.0</v>
      </c>
      <c r="B6939" s="28">
        <v>18.0</v>
      </c>
      <c r="C6939" s="28" t="str">
        <f>TRIM(PROPER('Base de datos cruda'!C6939))</f>
        <v>Male</v>
      </c>
      <c r="D6939" s="28">
        <v>0.61</v>
      </c>
      <c r="E6939" s="28">
        <v>9.23</v>
      </c>
      <c r="F6939" s="28">
        <v>6.42</v>
      </c>
      <c r="G6939" s="28">
        <v>72.8</v>
      </c>
      <c r="H6939" s="28" t="str">
        <f>TRIM(PROPER('Base de datos cruda'!H6939))</f>
        <v>Casual</v>
      </c>
      <c r="I6939" s="28">
        <v>4.58</v>
      </c>
      <c r="J6939" s="28">
        <v>3.47</v>
      </c>
      <c r="K6939" s="28">
        <v>336.01</v>
      </c>
      <c r="L6939" s="28">
        <f>IF('Base de datos cruda'!L6939&lt;0,,'Base de datos cruda'!L6939)</f>
        <v>4.69</v>
      </c>
      <c r="M6939" s="28" t="str">
        <f>IF(TRIM(PROPER('Base de datos cruda'!M6939))="High","Alto",IF(TRIM(PROPER('Base de datos cruda'!M6939))="Medium","Medio","Bajo"))</f>
        <v>Medio</v>
      </c>
      <c r="N6939" s="29">
        <v>98.96</v>
      </c>
      <c r="O6939" s="32">
        <f t="shared" si="1"/>
        <v>98.96</v>
      </c>
      <c r="P6939" s="33">
        <f t="shared" si="2"/>
        <v>4.08</v>
      </c>
      <c r="Q6939" s="34">
        <f t="shared" si="3"/>
        <v>15.13114754</v>
      </c>
      <c r="R6939" s="35" t="str">
        <f t="shared" si="4"/>
        <v>Alto</v>
      </c>
      <c r="S6939" s="35" t="str">
        <f>IF(O6939="","",IF(O6939&gt;AVERAGE('Base de datos limpia'!$O$2:$O$8001),"Alto","Normal"))
</f>
        <v>Alto</v>
      </c>
      <c r="T6939" s="35" t="str">
        <f t="shared" si="5"/>
        <v>Gamer intensivo</v>
      </c>
      <c r="U6939" s="35"/>
    </row>
    <row r="6940">
      <c r="A6940" s="28">
        <v>6939.0</v>
      </c>
      <c r="B6940" s="28">
        <v>20.0</v>
      </c>
      <c r="C6940" s="28" t="str">
        <f>TRIM(PROPER('Base de datos cruda'!C6940))</f>
        <v>Female</v>
      </c>
      <c r="D6940" s="28">
        <v>6.41</v>
      </c>
      <c r="E6940" s="28">
        <v>4.28</v>
      </c>
      <c r="F6940" s="28">
        <v>6.05</v>
      </c>
      <c r="G6940" s="28">
        <v>72.64</v>
      </c>
      <c r="H6940" s="28" t="str">
        <f>TRIM(PROPER('Base de datos cruda'!H6940))</f>
        <v>Fps</v>
      </c>
      <c r="I6940" s="28">
        <v>1.33</v>
      </c>
      <c r="J6940" s="28">
        <v>8.57</v>
      </c>
      <c r="K6940" s="28">
        <v>249.55</v>
      </c>
      <c r="L6940" s="28">
        <f>IF('Base de datos cruda'!L6940&lt;0,,'Base de datos cruda'!L6940)</f>
        <v>13.29</v>
      </c>
      <c r="M6940" s="28" t="str">
        <f>IF(TRIM(PROPER('Base de datos cruda'!M6940))="High","Alto",IF(TRIM(PROPER('Base de datos cruda'!M6940))="Medium","Medio","Bajo"))</f>
        <v>Bajo</v>
      </c>
      <c r="N6940" s="29">
        <v>35.14</v>
      </c>
      <c r="O6940" s="32">
        <f t="shared" si="1"/>
        <v>35.14</v>
      </c>
      <c r="P6940" s="33">
        <f t="shared" si="2"/>
        <v>14.98</v>
      </c>
      <c r="Q6940" s="34">
        <f t="shared" si="3"/>
        <v>0.6677067083</v>
      </c>
      <c r="R6940" s="35" t="str">
        <f t="shared" si="4"/>
        <v>Bajo</v>
      </c>
      <c r="S6940" s="35" t="str">
        <f>IF(O6940="","",IF(O6940&gt;AVERAGE('Base de datos limpia'!$O$2:$O$8001),"Alto","Normal"))
</f>
        <v>Normal</v>
      </c>
      <c r="T6940" s="35" t="str">
        <f t="shared" si="5"/>
        <v>Gamer moderado</v>
      </c>
      <c r="U6940" s="35"/>
    </row>
    <row r="6941">
      <c r="A6941" s="28">
        <v>6940.0</v>
      </c>
      <c r="B6941" s="28">
        <v>22.0</v>
      </c>
      <c r="C6941" s="28" t="str">
        <f>TRIM(PROPER('Base de datos cruda'!C6941))</f>
        <v>Male</v>
      </c>
      <c r="D6941" s="28">
        <v>1.87</v>
      </c>
      <c r="E6941" s="28">
        <v>9.84</v>
      </c>
      <c r="F6941" s="28">
        <v>7.33</v>
      </c>
      <c r="G6941" s="28">
        <v>99.93</v>
      </c>
      <c r="H6941" s="28" t="str">
        <f>TRIM(PROPER('Base de datos cruda'!H6941))</f>
        <v>Rpg</v>
      </c>
      <c r="I6941" s="28">
        <v>0.36</v>
      </c>
      <c r="J6941" s="28">
        <v>5.61</v>
      </c>
      <c r="K6941" s="28">
        <v>289.16</v>
      </c>
      <c r="L6941" s="28">
        <f>IF('Base de datos cruda'!L6941&lt;0,,'Base de datos cruda'!L6941)</f>
        <v>2.03</v>
      </c>
      <c r="M6941" s="28" t="str">
        <f>IF(TRIM(PROPER('Base de datos cruda'!M6941))="High","Alto",IF(TRIM(PROPER('Base de datos cruda'!M6941))="Medium","Medio","Bajo"))</f>
        <v>Medio</v>
      </c>
      <c r="N6941" s="29">
        <v>100.0</v>
      </c>
      <c r="O6941" s="32">
        <f t="shared" si="1"/>
        <v>100</v>
      </c>
      <c r="P6941" s="33">
        <f t="shared" si="2"/>
        <v>7.48</v>
      </c>
      <c r="Q6941" s="34">
        <f t="shared" si="3"/>
        <v>5.262032086</v>
      </c>
      <c r="R6941" s="35" t="str">
        <f t="shared" si="4"/>
        <v>Alto</v>
      </c>
      <c r="S6941" s="35" t="str">
        <f>IF(O6941="","",IF(O6941&gt;AVERAGE('Base de datos limpia'!$O$2:$O$8001),"Alto","Normal"))
</f>
        <v>Alto</v>
      </c>
      <c r="T6941" s="35" t="str">
        <f t="shared" si="5"/>
        <v>Gamer intensivo</v>
      </c>
      <c r="U6941" s="35"/>
    </row>
    <row r="6942">
      <c r="A6942" s="28">
        <v>6941.0</v>
      </c>
      <c r="B6942" s="28">
        <v>23.0</v>
      </c>
      <c r="C6942" s="28" t="str">
        <f>TRIM(PROPER('Base de datos cruda'!C6942))</f>
        <v>Female</v>
      </c>
      <c r="D6942" s="28">
        <v>3.75</v>
      </c>
      <c r="E6942" s="28">
        <v>6.18</v>
      </c>
      <c r="F6942" s="28">
        <v>6.08</v>
      </c>
      <c r="G6942" s="28">
        <v>69.04</v>
      </c>
      <c r="H6942" s="28" t="str">
        <f>TRIM(PROPER('Base de datos cruda'!H6942))</f>
        <v>Casual</v>
      </c>
      <c r="I6942" s="28">
        <v>1.01</v>
      </c>
      <c r="J6942" s="28">
        <v>4.9</v>
      </c>
      <c r="K6942" s="28">
        <v>285.58</v>
      </c>
      <c r="L6942" s="28">
        <f>IF('Base de datos cruda'!L6942&lt;0,,'Base de datos cruda'!L6942)</f>
        <v>6.76</v>
      </c>
      <c r="M6942" s="28" t="str">
        <f>IF(TRIM(PROPER('Base de datos cruda'!M6942))="High","Alto",IF(TRIM(PROPER('Base de datos cruda'!M6942))="Medium","Medio","Bajo"))</f>
        <v>Medio</v>
      </c>
      <c r="N6942" s="29">
        <v>58.94</v>
      </c>
      <c r="O6942" s="32">
        <f t="shared" si="1"/>
        <v>58.94</v>
      </c>
      <c r="P6942" s="33">
        <f t="shared" si="2"/>
        <v>8.65</v>
      </c>
      <c r="Q6942" s="34">
        <f t="shared" si="3"/>
        <v>1.648</v>
      </c>
      <c r="R6942" s="35" t="str">
        <f t="shared" si="4"/>
        <v>Medio</v>
      </c>
      <c r="S6942" s="35" t="str">
        <f>IF(O6942="","",IF(O6942&gt;AVERAGE('Base de datos limpia'!$O$2:$O$8001),"Alto","Normal"))
</f>
        <v>Normal</v>
      </c>
      <c r="T6942" s="35" t="str">
        <f t="shared" si="5"/>
        <v>Gamer intensivo</v>
      </c>
      <c r="U6942" s="35"/>
    </row>
    <row r="6943">
      <c r="A6943" s="28">
        <v>6942.0</v>
      </c>
      <c r="B6943" s="28">
        <v>22.0</v>
      </c>
      <c r="C6943" s="28" t="str">
        <f>TRIM(PROPER('Base de datos cruda'!C6943))</f>
        <v>Female</v>
      </c>
      <c r="D6943" s="28">
        <v>7.33</v>
      </c>
      <c r="E6943" s="28">
        <v>9.76</v>
      </c>
      <c r="F6943" s="28">
        <v>4.21</v>
      </c>
      <c r="G6943" s="28">
        <v>68.1</v>
      </c>
      <c r="H6943" s="28" t="str">
        <f>TRIM(PROPER('Base de datos cruda'!H6943))</f>
        <v>Fps</v>
      </c>
      <c r="I6943" s="28">
        <v>2.48</v>
      </c>
      <c r="J6943" s="28">
        <v>10.03</v>
      </c>
      <c r="K6943" s="28">
        <v>232.62</v>
      </c>
      <c r="L6943" s="28">
        <f>IF('Base de datos cruda'!L6943&lt;0,,'Base de datos cruda'!L6943)</f>
        <v>17.03</v>
      </c>
      <c r="M6943" s="28" t="str">
        <f>IF(TRIM(PROPER('Base de datos cruda'!M6943))="High","Alto",IF(TRIM(PROPER('Base de datos cruda'!M6943))="Medium","Medio","Bajo"))</f>
        <v>Alto</v>
      </c>
      <c r="N6943" s="29">
        <v>66.123877108596</v>
      </c>
      <c r="O6943" s="32">
        <f t="shared" si="1"/>
        <v>66.12387711</v>
      </c>
      <c r="P6943" s="33">
        <f t="shared" si="2"/>
        <v>17.36</v>
      </c>
      <c r="Q6943" s="34">
        <f t="shared" si="3"/>
        <v>1.331514325</v>
      </c>
      <c r="R6943" s="35" t="str">
        <f t="shared" si="4"/>
        <v>Medio</v>
      </c>
      <c r="S6943" s="35" t="str">
        <f>IF(O6943="","",IF(O6943&gt;AVERAGE('Base de datos limpia'!$O$2:$O$8001),"Alto","Normal"))
</f>
        <v>Alto</v>
      </c>
      <c r="T6943" s="35" t="str">
        <f t="shared" si="5"/>
        <v>Gamer intensivo</v>
      </c>
      <c r="U6943" s="35"/>
    </row>
    <row r="6944">
      <c r="A6944" s="28">
        <v>6943.0</v>
      </c>
      <c r="B6944" s="28">
        <v>24.0</v>
      </c>
      <c r="C6944" s="28" t="str">
        <f>TRIM(PROPER('Base de datos cruda'!C6944))</f>
        <v>Male</v>
      </c>
      <c r="D6944" s="28">
        <v>4.69</v>
      </c>
      <c r="E6944" s="28">
        <v>1.24</v>
      </c>
      <c r="F6944" s="28">
        <v>7.6</v>
      </c>
      <c r="G6944" s="28">
        <v>83.57</v>
      </c>
      <c r="H6944" s="28" t="str">
        <f>TRIM(PROPER('Base de datos cruda'!H6944))</f>
        <v>Casual</v>
      </c>
      <c r="I6944" s="28">
        <v>3.41</v>
      </c>
      <c r="J6944" s="28">
        <v>8.33</v>
      </c>
      <c r="K6944" s="28">
        <v>256.95</v>
      </c>
      <c r="L6944" s="28">
        <f>IF('Base de datos cruda'!L6944&lt;0,,'Base de datos cruda'!L6944)</f>
        <v>11.03</v>
      </c>
      <c r="M6944" s="28" t="str">
        <f>IF(TRIM(PROPER('Base de datos cruda'!M6944))="High","Alto",IF(TRIM(PROPER('Base de datos cruda'!M6944))="Medium","Medio","Bajo"))</f>
        <v>Medio</v>
      </c>
      <c r="N6944" s="29">
        <v>50.55</v>
      </c>
      <c r="O6944" s="32">
        <f t="shared" si="1"/>
        <v>50.55</v>
      </c>
      <c r="P6944" s="33">
        <f t="shared" si="2"/>
        <v>13.02</v>
      </c>
      <c r="Q6944" s="34">
        <f t="shared" si="3"/>
        <v>0.2643923241</v>
      </c>
      <c r="R6944" s="35" t="str">
        <f t="shared" si="4"/>
        <v>Medio</v>
      </c>
      <c r="S6944" s="35" t="str">
        <f>IF(O6944="","",IF(O6944&gt;AVERAGE('Base de datos limpia'!$O$2:$O$8001),"Alto","Normal"))
</f>
        <v>Normal</v>
      </c>
      <c r="T6944" s="35" t="str">
        <f t="shared" si="5"/>
        <v>Gamer casual</v>
      </c>
      <c r="U6944" s="35"/>
    </row>
    <row r="6945">
      <c r="A6945" s="28">
        <v>6944.0</v>
      </c>
      <c r="B6945" s="28">
        <v>20.0</v>
      </c>
      <c r="C6945" s="28" t="str">
        <f>TRIM(PROPER('Base de datos cruda'!C6945))</f>
        <v>Female</v>
      </c>
      <c r="D6945" s="28">
        <v>1.68</v>
      </c>
      <c r="E6945" s="28">
        <v>7.55</v>
      </c>
      <c r="F6945" s="28">
        <v>5.4</v>
      </c>
      <c r="G6945" s="28">
        <v>89.63</v>
      </c>
      <c r="H6945" s="28" t="str">
        <f>TRIM(PROPER('Base de datos cruda'!H6945))</f>
        <v>Rpg</v>
      </c>
      <c r="I6945" s="28">
        <v>3.45</v>
      </c>
      <c r="J6945" s="28">
        <v>4.36</v>
      </c>
      <c r="K6945" s="28">
        <v>308.85</v>
      </c>
      <c r="L6945" s="28">
        <f>IF('Base de datos cruda'!L6945&lt;0,,'Base de datos cruda'!L6945)</f>
        <v>7.4</v>
      </c>
      <c r="M6945" s="28" t="str">
        <f>IF(TRIM(PROPER('Base de datos cruda'!M6945))="High","Alto",IF(TRIM(PROPER('Base de datos cruda'!M6945))="Medium","Medio","Bajo"))</f>
        <v>Alto</v>
      </c>
      <c r="N6945" s="29">
        <v>90.8</v>
      </c>
      <c r="O6945" s="32">
        <f t="shared" si="1"/>
        <v>90.8</v>
      </c>
      <c r="P6945" s="33">
        <f t="shared" si="2"/>
        <v>6.04</v>
      </c>
      <c r="Q6945" s="34">
        <f t="shared" si="3"/>
        <v>4.494047619</v>
      </c>
      <c r="R6945" s="35" t="str">
        <f t="shared" si="4"/>
        <v>Alto</v>
      </c>
      <c r="S6945" s="35" t="str">
        <f>IF(O6945="","",IF(O6945&gt;AVERAGE('Base de datos limpia'!$O$2:$O$8001),"Alto","Normal"))
</f>
        <v>Alto</v>
      </c>
      <c r="T6945" s="35" t="str">
        <f t="shared" si="5"/>
        <v>Gamer intensivo</v>
      </c>
      <c r="U6945" s="35"/>
    </row>
    <row r="6946">
      <c r="A6946" s="28">
        <v>6945.0</v>
      </c>
      <c r="B6946" s="28">
        <v>18.0</v>
      </c>
      <c r="C6946" s="28" t="str">
        <f>TRIM(PROPER('Base de datos cruda'!C6946))</f>
        <v>Female</v>
      </c>
      <c r="D6946" s="28">
        <v>2.27</v>
      </c>
      <c r="E6946" s="28">
        <v>8.35</v>
      </c>
      <c r="F6946" s="28">
        <v>4.25</v>
      </c>
      <c r="G6946" s="28">
        <v>99.3</v>
      </c>
      <c r="H6946" s="28" t="str">
        <f>TRIM(PROPER('Base de datos cruda'!H6946))</f>
        <v>Casual</v>
      </c>
      <c r="I6946" s="28">
        <v>0.37</v>
      </c>
      <c r="J6946" s="28">
        <v>5.0</v>
      </c>
      <c r="K6946" s="28">
        <v>307.52</v>
      </c>
      <c r="L6946" s="28">
        <f>IF('Base de datos cruda'!L6946&lt;0,,'Base de datos cruda'!L6946)</f>
        <v>5.23</v>
      </c>
      <c r="M6946" s="28" t="str">
        <f>IF(TRIM(PROPER('Base de datos cruda'!M6946))="High","Alto",IF(TRIM(PROPER('Base de datos cruda'!M6946))="Medium","Medio","Bajo"))</f>
        <v>Alto</v>
      </c>
      <c r="N6946" s="29">
        <v>83.27</v>
      </c>
      <c r="O6946" s="32">
        <f t="shared" si="1"/>
        <v>83.27</v>
      </c>
      <c r="P6946" s="33">
        <f t="shared" si="2"/>
        <v>7.27</v>
      </c>
      <c r="Q6946" s="34">
        <f t="shared" si="3"/>
        <v>3.678414097</v>
      </c>
      <c r="R6946" s="35" t="str">
        <f t="shared" si="4"/>
        <v>Alto</v>
      </c>
      <c r="S6946" s="35" t="str">
        <f>IF(O6946="","",IF(O6946&gt;AVERAGE('Base de datos limpia'!$O$2:$O$8001),"Alto","Normal"))
</f>
        <v>Alto</v>
      </c>
      <c r="T6946" s="35" t="str">
        <f t="shared" si="5"/>
        <v>Gamer intensivo</v>
      </c>
      <c r="U6946" s="35"/>
    </row>
    <row r="6947">
      <c r="A6947" s="28">
        <v>6946.0</v>
      </c>
      <c r="B6947" s="28">
        <v>21.0</v>
      </c>
      <c r="C6947" s="28" t="str">
        <f>TRIM(PROPER('Base de datos cruda'!C6947))</f>
        <v>Female</v>
      </c>
      <c r="D6947" s="28">
        <v>7.36</v>
      </c>
      <c r="E6947" s="28">
        <v>1.48</v>
      </c>
      <c r="F6947" s="28">
        <v>4.1</v>
      </c>
      <c r="G6947" s="28">
        <v>88.06</v>
      </c>
      <c r="H6947" s="28" t="str">
        <f>TRIM(PROPER('Base de datos cruda'!H6947))</f>
        <v>Rpg</v>
      </c>
      <c r="I6947" s="28">
        <v>3.81</v>
      </c>
      <c r="J6947" s="28">
        <v>12.6</v>
      </c>
      <c r="K6947" s="28">
        <v>233.84</v>
      </c>
      <c r="L6947" s="28">
        <f>IF('Base de datos cruda'!L6947&lt;0,,'Base de datos cruda'!L6947)</f>
        <v>17.27</v>
      </c>
      <c r="M6947" s="28" t="str">
        <f>IF(TRIM(PROPER('Base de datos cruda'!M6947))="High","Alto",IF(TRIM(PROPER('Base de datos cruda'!M6947))="Medium","Medio","Bajo"))</f>
        <v>Bajo</v>
      </c>
      <c r="N6947" s="29">
        <v>9.12</v>
      </c>
      <c r="O6947" s="32">
        <f t="shared" si="1"/>
        <v>9.12</v>
      </c>
      <c r="P6947" s="33">
        <f t="shared" si="2"/>
        <v>19.96</v>
      </c>
      <c r="Q6947" s="34">
        <f t="shared" si="3"/>
        <v>0.2010869565</v>
      </c>
      <c r="R6947" s="35" t="str">
        <f t="shared" si="4"/>
        <v>Bajo</v>
      </c>
      <c r="S6947" s="35" t="str">
        <f>IF(O6947="","",IF(O6947&gt;AVERAGE('Base de datos limpia'!$O$2:$O$8001),"Alto","Normal"))
</f>
        <v>Normal</v>
      </c>
      <c r="T6947" s="35" t="str">
        <f t="shared" si="5"/>
        <v>Gamer casual</v>
      </c>
      <c r="U6947" s="35"/>
    </row>
    <row r="6948">
      <c r="A6948" s="28">
        <v>6947.0</v>
      </c>
      <c r="B6948" s="28">
        <v>20.0</v>
      </c>
      <c r="C6948" s="28" t="str">
        <f>TRIM(PROPER('Base de datos cruda'!C6948))</f>
        <v>Male</v>
      </c>
      <c r="D6948" s="28">
        <v>3.42</v>
      </c>
      <c r="E6948" s="28">
        <v>6.21</v>
      </c>
      <c r="F6948" s="28">
        <v>8.66</v>
      </c>
      <c r="G6948" s="28">
        <v>82.47</v>
      </c>
      <c r="H6948" s="28" t="str">
        <f>TRIM(PROPER('Base de datos cruda'!H6948))</f>
        <v>Rpg</v>
      </c>
      <c r="I6948" s="28">
        <v>3.3</v>
      </c>
      <c r="J6948" s="28">
        <v>9.09</v>
      </c>
      <c r="K6948" s="28">
        <v>269.19</v>
      </c>
      <c r="L6948" s="28">
        <f>IF('Base de datos cruda'!L6948&lt;0,,'Base de datos cruda'!L6948)</f>
        <v>9.31</v>
      </c>
      <c r="M6948" s="28" t="str">
        <f>IF(TRIM(PROPER('Base de datos cruda'!M6948))="High","Alto",IF(TRIM(PROPER('Base de datos cruda'!M6948))="Medium","Medio","Bajo"))</f>
        <v>Medio</v>
      </c>
      <c r="N6948" s="29">
        <v>85.09</v>
      </c>
      <c r="O6948" s="32">
        <f t="shared" si="1"/>
        <v>85.09</v>
      </c>
      <c r="P6948" s="33">
        <f t="shared" si="2"/>
        <v>12.51</v>
      </c>
      <c r="Q6948" s="34">
        <f t="shared" si="3"/>
        <v>1.815789474</v>
      </c>
      <c r="R6948" s="35" t="str">
        <f t="shared" si="4"/>
        <v>Alto</v>
      </c>
      <c r="S6948" s="35" t="str">
        <f>IF(O6948="","",IF(O6948&gt;AVERAGE('Base de datos limpia'!$O$2:$O$8001),"Alto","Normal"))
</f>
        <v>Alto</v>
      </c>
      <c r="T6948" s="35" t="str">
        <f t="shared" si="5"/>
        <v>Gamer intensivo</v>
      </c>
      <c r="U6948" s="35"/>
    </row>
    <row r="6949">
      <c r="A6949" s="28">
        <v>6948.0</v>
      </c>
      <c r="B6949" s="28">
        <v>19.0</v>
      </c>
      <c r="C6949" s="28" t="str">
        <f>TRIM(PROPER('Base de datos cruda'!C6949))</f>
        <v>Other</v>
      </c>
      <c r="D6949" s="28">
        <v>4.7</v>
      </c>
      <c r="E6949" s="28">
        <v>8.22</v>
      </c>
      <c r="F6949" s="28">
        <v>5.26</v>
      </c>
      <c r="G6949" s="28">
        <v>76.37</v>
      </c>
      <c r="H6949" s="28" t="str">
        <f>TRIM(PROPER('Base de datos cruda'!H6949))</f>
        <v>Fps</v>
      </c>
      <c r="I6949" s="28">
        <v>2.04</v>
      </c>
      <c r="J6949" s="28">
        <v>9.84</v>
      </c>
      <c r="K6949" s="28">
        <v>264.73</v>
      </c>
      <c r="L6949" s="28">
        <f>IF('Base de datos cruda'!L6949&lt;0,,'Base de datos cruda'!L6949)</f>
        <v>9.93</v>
      </c>
      <c r="M6949" s="28" t="str">
        <f>IF(TRIM(PROPER('Base de datos cruda'!M6949))="High","Alto",IF(TRIM(PROPER('Base de datos cruda'!M6949))="Medium","Medio","Bajo"))</f>
        <v>Alto</v>
      </c>
      <c r="N6949" s="29">
        <v>69.16</v>
      </c>
      <c r="O6949" s="32">
        <f t="shared" si="1"/>
        <v>69.16</v>
      </c>
      <c r="P6949" s="33">
        <f t="shared" si="2"/>
        <v>14.54</v>
      </c>
      <c r="Q6949" s="34">
        <f t="shared" si="3"/>
        <v>1.74893617</v>
      </c>
      <c r="R6949" s="35" t="str">
        <f t="shared" si="4"/>
        <v>Medio</v>
      </c>
      <c r="S6949" s="35" t="str">
        <f>IF(O6949="","",IF(O6949&gt;AVERAGE('Base de datos limpia'!$O$2:$O$8001),"Alto","Normal"))
</f>
        <v>Alto</v>
      </c>
      <c r="T6949" s="35" t="str">
        <f t="shared" si="5"/>
        <v>Gamer intensivo</v>
      </c>
      <c r="U6949" s="35"/>
    </row>
    <row r="6950">
      <c r="A6950" s="28">
        <v>6949.0</v>
      </c>
      <c r="B6950" s="28">
        <v>17.0</v>
      </c>
      <c r="C6950" s="28" t="str">
        <f>TRIM(PROPER('Base de datos cruda'!C6950))</f>
        <v>Female</v>
      </c>
      <c r="D6950" s="28">
        <v>3.68</v>
      </c>
      <c r="E6950" s="28">
        <v>6.05</v>
      </c>
      <c r="F6950" s="28">
        <v>6.24</v>
      </c>
      <c r="G6950" s="28">
        <v>83.8</v>
      </c>
      <c r="H6950" s="28" t="str">
        <f>TRIM(PROPER('Base de datos cruda'!H6950))</f>
        <v>Casual</v>
      </c>
      <c r="I6950" s="28">
        <v>2.86</v>
      </c>
      <c r="J6950" s="28">
        <v>5.17</v>
      </c>
      <c r="K6950" s="28">
        <v>266.28</v>
      </c>
      <c r="L6950" s="28">
        <f>IF('Base de datos cruda'!L6950&lt;0,,'Base de datos cruda'!L6950)</f>
        <v>8.05</v>
      </c>
      <c r="M6950" s="28" t="str">
        <f>IF(TRIM(PROPER('Base de datos cruda'!M6950))="High","Alto",IF(TRIM(PROPER('Base de datos cruda'!M6950))="Medium","Medio","Bajo"))</f>
        <v>Medio</v>
      </c>
      <c r="N6950" s="29">
        <v>72.64</v>
      </c>
      <c r="O6950" s="32">
        <f t="shared" si="1"/>
        <v>72.64</v>
      </c>
      <c r="P6950" s="33">
        <f t="shared" si="2"/>
        <v>8.85</v>
      </c>
      <c r="Q6950" s="34">
        <f t="shared" si="3"/>
        <v>1.644021739</v>
      </c>
      <c r="R6950" s="35" t="str">
        <f t="shared" si="4"/>
        <v>Alto</v>
      </c>
      <c r="S6950" s="35" t="str">
        <f>IF(O6950="","",IF(O6950&gt;AVERAGE('Base de datos limpia'!$O$2:$O$8001),"Alto","Normal"))
</f>
        <v>Alto</v>
      </c>
      <c r="T6950" s="35" t="str">
        <f t="shared" si="5"/>
        <v>Gamer intensivo</v>
      </c>
      <c r="U6950" s="35"/>
    </row>
    <row r="6951">
      <c r="A6951" s="28">
        <v>6950.0</v>
      </c>
      <c r="B6951" s="28">
        <v>22.0</v>
      </c>
      <c r="C6951" s="28" t="str">
        <f>TRIM(PROPER('Base de datos cruda'!C6951))</f>
        <v>Other</v>
      </c>
      <c r="D6951" s="28">
        <v>3.03</v>
      </c>
      <c r="E6951" s="28">
        <v>1.57</v>
      </c>
      <c r="F6951" s="28">
        <v>8.75</v>
      </c>
      <c r="G6951" s="28">
        <v>84.03</v>
      </c>
      <c r="H6951" s="28" t="str">
        <f>TRIM(PROPER('Base de datos cruda'!H6951))</f>
        <v>Fps</v>
      </c>
      <c r="I6951" s="28">
        <v>3.84</v>
      </c>
      <c r="J6951" s="28">
        <v>5.48</v>
      </c>
      <c r="K6951" s="28">
        <v>285.91</v>
      </c>
      <c r="L6951" s="28">
        <f>IF('Base de datos cruda'!L6951&lt;0,,'Base de datos cruda'!L6951)</f>
        <v>6.85</v>
      </c>
      <c r="M6951" s="28" t="str">
        <f>IF(TRIM(PROPER('Base de datos cruda'!M6951))="High","Alto",IF(TRIM(PROPER('Base de datos cruda'!M6951))="Medium","Medio","Bajo"))</f>
        <v>Medio</v>
      </c>
      <c r="N6951" s="29">
        <v>60.34</v>
      </c>
      <c r="O6951" s="32">
        <f t="shared" si="1"/>
        <v>60.34</v>
      </c>
      <c r="P6951" s="33">
        <f t="shared" si="2"/>
        <v>8.51</v>
      </c>
      <c r="Q6951" s="34">
        <f t="shared" si="3"/>
        <v>0.5181518152</v>
      </c>
      <c r="R6951" s="35" t="str">
        <f t="shared" si="4"/>
        <v>Medio</v>
      </c>
      <c r="S6951" s="35" t="str">
        <f>IF(O6951="","",IF(O6951&gt;AVERAGE('Base de datos limpia'!$O$2:$O$8001),"Alto","Normal"))
</f>
        <v>Normal</v>
      </c>
      <c r="T6951" s="35" t="str">
        <f t="shared" si="5"/>
        <v>Gamer casual</v>
      </c>
      <c r="U6951" s="35"/>
    </row>
    <row r="6952">
      <c r="A6952" s="28">
        <v>6951.0</v>
      </c>
      <c r="B6952" s="28">
        <v>20.0</v>
      </c>
      <c r="C6952" s="28" t="str">
        <f>TRIM(PROPER('Base de datos cruda'!C6952))</f>
        <v>Female</v>
      </c>
      <c r="D6952" s="28">
        <v>1.79</v>
      </c>
      <c r="E6952" s="28">
        <v>7.24</v>
      </c>
      <c r="F6952" s="28">
        <v>6.34</v>
      </c>
      <c r="G6952" s="28">
        <v>68.71</v>
      </c>
      <c r="H6952" s="28" t="str">
        <f>TRIM(PROPER('Base de datos cruda'!H6952))</f>
        <v>Rpg</v>
      </c>
      <c r="I6952" s="28">
        <v>1.31</v>
      </c>
      <c r="J6952" s="28">
        <v>6.35</v>
      </c>
      <c r="K6952" s="28">
        <v>306.06</v>
      </c>
      <c r="L6952" s="28">
        <f>IF('Base de datos cruda'!L6952&lt;0,,'Base de datos cruda'!L6952)</f>
        <v>6.04</v>
      </c>
      <c r="M6952" s="28" t="str">
        <f>IF(TRIM(PROPER('Base de datos cruda'!M6952))="High","Alto",IF(TRIM(PROPER('Base de datos cruda'!M6952))="Medium","Medio","Bajo"))</f>
        <v>Medio</v>
      </c>
      <c r="N6952" s="29">
        <v>89.63</v>
      </c>
      <c r="O6952" s="32">
        <f t="shared" si="1"/>
        <v>89.63</v>
      </c>
      <c r="P6952" s="33">
        <f t="shared" si="2"/>
        <v>8.14</v>
      </c>
      <c r="Q6952" s="34">
        <f t="shared" si="3"/>
        <v>4.044692737</v>
      </c>
      <c r="R6952" s="35" t="str">
        <f t="shared" si="4"/>
        <v>Alto</v>
      </c>
      <c r="S6952" s="35" t="str">
        <f>IF(O6952="","",IF(O6952&gt;AVERAGE('Base de datos limpia'!$O$2:$O$8001),"Alto","Normal"))
</f>
        <v>Alto</v>
      </c>
      <c r="T6952" s="35" t="str">
        <f t="shared" si="5"/>
        <v>Gamer intensivo</v>
      </c>
      <c r="U6952" s="35"/>
    </row>
    <row r="6953">
      <c r="A6953" s="28">
        <v>6952.0</v>
      </c>
      <c r="B6953" s="28">
        <v>19.0</v>
      </c>
      <c r="C6953" s="28" t="str">
        <f>TRIM(PROPER('Base de datos cruda'!C6953))</f>
        <v>Male</v>
      </c>
      <c r="D6953" s="28">
        <v>5.49</v>
      </c>
      <c r="E6953" s="28">
        <v>1.55</v>
      </c>
      <c r="F6953" s="28">
        <v>4.39</v>
      </c>
      <c r="G6953" s="28">
        <v>86.85</v>
      </c>
      <c r="H6953" s="28" t="str">
        <f>TRIM(PROPER('Base de datos cruda'!H6953))</f>
        <v>Fps</v>
      </c>
      <c r="I6953" s="28">
        <v>4.7</v>
      </c>
      <c r="J6953" s="28">
        <v>11.36</v>
      </c>
      <c r="K6953" s="28">
        <v>234.35</v>
      </c>
      <c r="L6953" s="28">
        <f>IF('Base de datos cruda'!L6953&lt;0,,'Base de datos cruda'!L6953)</f>
        <v>14.03</v>
      </c>
      <c r="M6953" s="28" t="str">
        <f>IF(TRIM(PROPER('Base de datos cruda'!M6953))="High","Alto",IF(TRIM(PROPER('Base de datos cruda'!M6953))="Medium","Medio","Bajo"))</f>
        <v>Bajo</v>
      </c>
      <c r="N6953" s="29">
        <v>26.74</v>
      </c>
      <c r="O6953" s="32">
        <f t="shared" si="1"/>
        <v>26.74</v>
      </c>
      <c r="P6953" s="33">
        <f t="shared" si="2"/>
        <v>16.85</v>
      </c>
      <c r="Q6953" s="34">
        <f t="shared" si="3"/>
        <v>0.2823315118</v>
      </c>
      <c r="R6953" s="35" t="str">
        <f t="shared" si="4"/>
        <v>Bajo</v>
      </c>
      <c r="S6953" s="35" t="str">
        <f>IF(O6953="","",IF(O6953&gt;AVERAGE('Base de datos limpia'!$O$2:$O$8001),"Alto","Normal"))
</f>
        <v>Normal</v>
      </c>
      <c r="T6953" s="35" t="str">
        <f t="shared" si="5"/>
        <v>Gamer casual</v>
      </c>
      <c r="U6953" s="35"/>
    </row>
    <row r="6954">
      <c r="A6954" s="28">
        <v>6953.0</v>
      </c>
      <c r="B6954" s="28">
        <v>23.0</v>
      </c>
      <c r="C6954" s="28" t="str">
        <f>TRIM(PROPER('Base de datos cruda'!C6954))</f>
        <v>Female</v>
      </c>
      <c r="D6954" s="28">
        <v>5.75</v>
      </c>
      <c r="E6954" s="28">
        <v>8.36</v>
      </c>
      <c r="F6954" s="28">
        <v>6.76</v>
      </c>
      <c r="G6954" s="28">
        <v>68.18</v>
      </c>
      <c r="H6954" s="28" t="str">
        <f>TRIM(PROPER('Base de datos cruda'!H6954))</f>
        <v>Fps</v>
      </c>
      <c r="I6954" s="28">
        <v>0.69</v>
      </c>
      <c r="J6954" s="28">
        <v>7.96</v>
      </c>
      <c r="K6954" s="28">
        <v>258.16</v>
      </c>
      <c r="L6954" s="28">
        <f>IF('Base de datos cruda'!L6954&lt;0,,'Base de datos cruda'!L6954)</f>
        <v>12.61</v>
      </c>
      <c r="M6954" s="28" t="str">
        <f>IF(TRIM(PROPER('Base de datos cruda'!M6954))="High","Alto",IF(TRIM(PROPER('Base de datos cruda'!M6954))="Medium","Medio","Bajo"))</f>
        <v>Bajo</v>
      </c>
      <c r="N6954" s="29">
        <v>88.6282212889169</v>
      </c>
      <c r="O6954" s="32">
        <f t="shared" si="1"/>
        <v>88.62822129</v>
      </c>
      <c r="P6954" s="33">
        <f t="shared" si="2"/>
        <v>13.71</v>
      </c>
      <c r="Q6954" s="34">
        <f t="shared" si="3"/>
        <v>1.453913043</v>
      </c>
      <c r="R6954" s="35" t="str">
        <f t="shared" si="4"/>
        <v>Alto</v>
      </c>
      <c r="S6954" s="35" t="str">
        <f>IF(O6954="","",IF(O6954&gt;AVERAGE('Base de datos limpia'!$O$2:$O$8001),"Alto","Normal"))
</f>
        <v>Alto</v>
      </c>
      <c r="T6954" s="35" t="str">
        <f t="shared" si="5"/>
        <v>Gamer intensivo</v>
      </c>
      <c r="U6954" s="35"/>
    </row>
    <row r="6955">
      <c r="A6955" s="28">
        <v>6954.0</v>
      </c>
      <c r="B6955" s="28">
        <v>24.0</v>
      </c>
      <c r="C6955" s="28" t="str">
        <f>TRIM(PROPER('Base de datos cruda'!C6955))</f>
        <v>Female</v>
      </c>
      <c r="D6955" s="28">
        <v>2.2</v>
      </c>
      <c r="E6955" s="28">
        <v>1.39</v>
      </c>
      <c r="F6955" s="28">
        <v>4.44</v>
      </c>
      <c r="G6955" s="28">
        <v>79.6</v>
      </c>
      <c r="H6955" s="28" t="str">
        <f>TRIM(PROPER('Base de datos cruda'!H6955))</f>
        <v>Fps</v>
      </c>
      <c r="I6955" s="28">
        <v>4.51</v>
      </c>
      <c r="J6955" s="28">
        <v>7.69</v>
      </c>
      <c r="K6955" s="28">
        <v>289.86</v>
      </c>
      <c r="L6955" s="28">
        <f>IF('Base de datos cruda'!L6955&lt;0,,'Base de datos cruda'!L6955)</f>
        <v>7.34</v>
      </c>
      <c r="M6955" s="28" t="str">
        <f>IF(TRIM(PROPER('Base de datos cruda'!M6955))="High","Alto",IF(TRIM(PROPER('Base de datos cruda'!M6955))="Medium","Medio","Bajo"))</f>
        <v>Medio</v>
      </c>
      <c r="N6955" s="29">
        <v>44.34</v>
      </c>
      <c r="O6955" s="32">
        <f t="shared" si="1"/>
        <v>44.34</v>
      </c>
      <c r="P6955" s="33">
        <f t="shared" si="2"/>
        <v>9.89</v>
      </c>
      <c r="Q6955" s="34">
        <f t="shared" si="3"/>
        <v>0.6318181818</v>
      </c>
      <c r="R6955" s="35" t="str">
        <f t="shared" si="4"/>
        <v>Bajo</v>
      </c>
      <c r="S6955" s="35" t="str">
        <f>IF(O6955="","",IF(O6955&gt;AVERAGE('Base de datos limpia'!$O$2:$O$8001),"Alto","Normal"))
</f>
        <v>Normal</v>
      </c>
      <c r="T6955" s="35" t="str">
        <f t="shared" si="5"/>
        <v>Gamer casual</v>
      </c>
      <c r="U6955" s="35"/>
    </row>
    <row r="6956">
      <c r="A6956" s="28">
        <v>6955.0</v>
      </c>
      <c r="B6956" s="28">
        <v>24.0</v>
      </c>
      <c r="C6956" s="28" t="str">
        <f>TRIM(PROPER('Base de datos cruda'!C6956))</f>
        <v>Other</v>
      </c>
      <c r="D6956" s="28">
        <v>6.31</v>
      </c>
      <c r="E6956" s="28">
        <v>2.24</v>
      </c>
      <c r="F6956" s="28">
        <v>4.48</v>
      </c>
      <c r="G6956" s="28">
        <v>70.39</v>
      </c>
      <c r="H6956" s="28" t="str">
        <f>TRIM(PROPER('Base de datos cruda'!H6956))</f>
        <v>Casual</v>
      </c>
      <c r="I6956" s="28">
        <v>3.7</v>
      </c>
      <c r="J6956" s="28">
        <v>11.01</v>
      </c>
      <c r="K6956" s="28">
        <v>238.66</v>
      </c>
      <c r="L6956" s="28">
        <f>IF('Base de datos cruda'!L6956&lt;0,,'Base de datos cruda'!L6956)</f>
        <v>17.17</v>
      </c>
      <c r="M6956" s="28" t="str">
        <f>IF(TRIM(PROPER('Base de datos cruda'!M6956))="High","Alto",IF(TRIM(PROPER('Base de datos cruda'!M6956))="Medium","Medio","Bajo"))</f>
        <v>Bajo</v>
      </c>
      <c r="N6956" s="29">
        <v>16.82</v>
      </c>
      <c r="O6956" s="32">
        <f t="shared" si="1"/>
        <v>16.82</v>
      </c>
      <c r="P6956" s="33">
        <f t="shared" si="2"/>
        <v>17.32</v>
      </c>
      <c r="Q6956" s="34">
        <f t="shared" si="3"/>
        <v>0.3549920761</v>
      </c>
      <c r="R6956" s="35" t="str">
        <f t="shared" si="4"/>
        <v>Bajo</v>
      </c>
      <c r="S6956" s="35" t="str">
        <f>IF(O6956="","",IF(O6956&gt;AVERAGE('Base de datos limpia'!$O$2:$O$8001),"Alto","Normal"))
</f>
        <v>Normal</v>
      </c>
      <c r="T6956" s="35" t="str">
        <f t="shared" si="5"/>
        <v>Gamer casual</v>
      </c>
      <c r="U6956" s="35"/>
    </row>
    <row r="6957">
      <c r="A6957" s="28">
        <v>6956.0</v>
      </c>
      <c r="B6957" s="28">
        <v>18.0</v>
      </c>
      <c r="C6957" s="28" t="str">
        <f>TRIM(PROPER('Base de datos cruda'!C6957))</f>
        <v>Male</v>
      </c>
      <c r="D6957" s="28">
        <v>6.84</v>
      </c>
      <c r="E6957" s="28">
        <v>3.48</v>
      </c>
      <c r="F6957" s="28">
        <v>8.26</v>
      </c>
      <c r="G6957" s="28">
        <v>72.51</v>
      </c>
      <c r="H6957" s="28" t="str">
        <f>TRIM(PROPER('Base de datos cruda'!H6957))</f>
        <v>Rpg</v>
      </c>
      <c r="I6957" s="28">
        <v>3.3</v>
      </c>
      <c r="J6957" s="28">
        <v>12.76</v>
      </c>
      <c r="K6957" s="28">
        <v>224.65</v>
      </c>
      <c r="L6957" s="28">
        <f>IF('Base de datos cruda'!L6957&lt;0,,'Base de datos cruda'!L6957)</f>
        <v>14.68</v>
      </c>
      <c r="M6957" s="28" t="str">
        <f>IF(TRIM(PROPER('Base de datos cruda'!M6957))="High","Alto",IF(TRIM(PROPER('Base de datos cruda'!M6957))="Medium","Medio","Bajo"))</f>
        <v>Bajo</v>
      </c>
      <c r="N6957" s="29">
        <v>43.67</v>
      </c>
      <c r="O6957" s="32">
        <f t="shared" si="1"/>
        <v>43.67</v>
      </c>
      <c r="P6957" s="33">
        <f t="shared" si="2"/>
        <v>19.6</v>
      </c>
      <c r="Q6957" s="34">
        <f t="shared" si="3"/>
        <v>0.5087719298</v>
      </c>
      <c r="R6957" s="35" t="str">
        <f t="shared" si="4"/>
        <v>Bajo</v>
      </c>
      <c r="S6957" s="35" t="str">
        <f>IF(O6957="","",IF(O6957&gt;AVERAGE('Base de datos limpia'!$O$2:$O$8001),"Alto","Normal"))
</f>
        <v>Normal</v>
      </c>
      <c r="T6957" s="35" t="str">
        <f t="shared" si="5"/>
        <v>Gamer moderado</v>
      </c>
      <c r="U6957" s="35"/>
    </row>
    <row r="6958">
      <c r="A6958" s="28">
        <v>6957.0</v>
      </c>
      <c r="B6958" s="28">
        <v>18.0</v>
      </c>
      <c r="C6958" s="28" t="str">
        <f>TRIM(PROPER('Base de datos cruda'!C6958))</f>
        <v>Female</v>
      </c>
      <c r="D6958" s="28">
        <v>7.37</v>
      </c>
      <c r="E6958" s="28">
        <v>6.7</v>
      </c>
      <c r="F6958" s="28">
        <v>5.45</v>
      </c>
      <c r="G6958" s="28">
        <v>84.56</v>
      </c>
      <c r="H6958" s="28" t="str">
        <f>TRIM(PROPER('Base de datos cruda'!H6958))</f>
        <v>Rpg</v>
      </c>
      <c r="I6958" s="28">
        <v>0.41</v>
      </c>
      <c r="J6958" s="28">
        <v>8.84</v>
      </c>
      <c r="K6958" s="28">
        <v>220.82</v>
      </c>
      <c r="L6958" s="28">
        <f>IF('Base de datos cruda'!L6958&lt;0,,'Base de datos cruda'!L6958)</f>
        <v>14.03</v>
      </c>
      <c r="M6958" s="28" t="str">
        <f>IF(TRIM(PROPER('Base de datos cruda'!M6958))="High","Alto",IF(TRIM(PROPER('Base de datos cruda'!M6958))="Medium","Medio","Bajo"))</f>
        <v>Bajo</v>
      </c>
      <c r="N6958" s="29">
        <v>47.05</v>
      </c>
      <c r="O6958" s="32">
        <f t="shared" si="1"/>
        <v>47.05</v>
      </c>
      <c r="P6958" s="33">
        <f t="shared" si="2"/>
        <v>16.21</v>
      </c>
      <c r="Q6958" s="34">
        <f t="shared" si="3"/>
        <v>0.9090909091</v>
      </c>
      <c r="R6958" s="35" t="str">
        <f t="shared" si="4"/>
        <v>Bajo</v>
      </c>
      <c r="S6958" s="35" t="str">
        <f>IF(O6958="","",IF(O6958&gt;AVERAGE('Base de datos limpia'!$O$2:$O$8001),"Alto","Normal"))
</f>
        <v>Normal</v>
      </c>
      <c r="T6958" s="35" t="str">
        <f t="shared" si="5"/>
        <v>Gamer intensivo</v>
      </c>
      <c r="U6958" s="35"/>
    </row>
    <row r="6959">
      <c r="A6959" s="28">
        <v>6958.0</v>
      </c>
      <c r="B6959" s="28">
        <v>20.0</v>
      </c>
      <c r="C6959" s="28" t="str">
        <f>TRIM(PROPER('Base de datos cruda'!C6959))</f>
        <v>Male</v>
      </c>
      <c r="D6959" s="28">
        <v>1.29</v>
      </c>
      <c r="E6959" s="28">
        <v>9.79</v>
      </c>
      <c r="F6959" s="28">
        <v>7.39</v>
      </c>
      <c r="G6959" s="28">
        <v>62.58</v>
      </c>
      <c r="H6959" s="28" t="str">
        <f>TRIM(PROPER('Base de datos cruda'!H6959))</f>
        <v>Casual</v>
      </c>
      <c r="I6959" s="28">
        <v>4.6</v>
      </c>
      <c r="J6959" s="28">
        <v>4.26</v>
      </c>
      <c r="K6959" s="28">
        <v>322.17</v>
      </c>
      <c r="L6959" s="28">
        <f>IF('Base de datos cruda'!L6959&lt;0,,'Base de datos cruda'!L6959)</f>
        <v>6.9</v>
      </c>
      <c r="M6959" s="28" t="str">
        <f>IF(TRIM(PROPER('Base de datos cruda'!M6959))="High","Alto",IF(TRIM(PROPER('Base de datos cruda'!M6959))="Medium","Medio","Bajo"))</f>
        <v>Medio</v>
      </c>
      <c r="N6959" s="29">
        <v>100.0</v>
      </c>
      <c r="O6959" s="32">
        <f t="shared" si="1"/>
        <v>100</v>
      </c>
      <c r="P6959" s="33">
        <f t="shared" si="2"/>
        <v>5.55</v>
      </c>
      <c r="Q6959" s="34">
        <f t="shared" si="3"/>
        <v>7.589147287</v>
      </c>
      <c r="R6959" s="35" t="str">
        <f t="shared" si="4"/>
        <v>Alto</v>
      </c>
      <c r="S6959" s="35" t="str">
        <f>IF(O6959="","",IF(O6959&gt;AVERAGE('Base de datos limpia'!$O$2:$O$8001),"Alto","Normal"))
</f>
        <v>Alto</v>
      </c>
      <c r="T6959" s="35" t="str">
        <f t="shared" si="5"/>
        <v>Gamer intensivo</v>
      </c>
      <c r="U6959" s="35"/>
    </row>
    <row r="6960">
      <c r="A6960" s="28">
        <v>6959.0</v>
      </c>
      <c r="B6960" s="28">
        <v>20.0</v>
      </c>
      <c r="C6960" s="28" t="str">
        <f>TRIM(PROPER('Base de datos cruda'!C6960))</f>
        <v>Female</v>
      </c>
      <c r="D6960" s="28">
        <v>2.43</v>
      </c>
      <c r="E6960" s="28">
        <v>2.06</v>
      </c>
      <c r="F6960" s="28">
        <v>6.54</v>
      </c>
      <c r="G6960" s="28">
        <v>60.48</v>
      </c>
      <c r="H6960" s="28" t="str">
        <f>TRIM(PROPER('Base de datos cruda'!H6960))</f>
        <v>Casual</v>
      </c>
      <c r="I6960" s="28">
        <v>1.48</v>
      </c>
      <c r="J6960" s="28">
        <v>5.82</v>
      </c>
      <c r="K6960" s="28">
        <v>299.33</v>
      </c>
      <c r="L6960" s="28">
        <f>IF('Base de datos cruda'!L6960&lt;0,,'Base de datos cruda'!L6960)</f>
        <v>9.1</v>
      </c>
      <c r="M6960" s="28" t="str">
        <f>IF(TRIM(PROPER('Base de datos cruda'!M6960))="High","Alto",IF(TRIM(PROPER('Base de datos cruda'!M6960))="Medium","Medio","Bajo"))</f>
        <v>Medio</v>
      </c>
      <c r="N6960" s="29">
        <v>54.16</v>
      </c>
      <c r="O6960" s="32">
        <f t="shared" si="1"/>
        <v>54.16</v>
      </c>
      <c r="P6960" s="33">
        <f t="shared" si="2"/>
        <v>8.25</v>
      </c>
      <c r="Q6960" s="34">
        <f t="shared" si="3"/>
        <v>0.8477366255</v>
      </c>
      <c r="R6960" s="35" t="str">
        <f t="shared" si="4"/>
        <v>Medio</v>
      </c>
      <c r="S6960" s="35" t="str">
        <f>IF(O6960="","",IF(O6960&gt;AVERAGE('Base de datos limpia'!$O$2:$O$8001),"Alto","Normal"))
</f>
        <v>Normal</v>
      </c>
      <c r="T6960" s="35" t="str">
        <f t="shared" si="5"/>
        <v>Gamer casual</v>
      </c>
      <c r="U6960" s="35"/>
    </row>
    <row r="6961">
      <c r="A6961" s="28">
        <v>6960.0</v>
      </c>
      <c r="B6961" s="28">
        <v>17.0</v>
      </c>
      <c r="C6961" s="28" t="str">
        <f>TRIM(PROPER('Base de datos cruda'!C6961))</f>
        <v>Male</v>
      </c>
      <c r="D6961" s="28">
        <v>6.88</v>
      </c>
      <c r="E6961" s="28">
        <v>2.28</v>
      </c>
      <c r="F6961" s="28">
        <v>5.11</v>
      </c>
      <c r="G6961" s="28">
        <v>65.22</v>
      </c>
      <c r="H6961" s="28" t="str">
        <f>TRIM(PROPER('Base de datos cruda'!H6961))</f>
        <v>Fps</v>
      </c>
      <c r="I6961" s="28">
        <v>3.73</v>
      </c>
      <c r="J6961" s="28">
        <v>11.24</v>
      </c>
      <c r="K6961" s="28">
        <v>250.39</v>
      </c>
      <c r="L6961" s="28">
        <f>IF('Base de datos cruda'!L6961&lt;0,,'Base de datos cruda'!L6961)</f>
        <v>16.46</v>
      </c>
      <c r="M6961" s="28" t="str">
        <f>IF(TRIM(PROPER('Base de datos cruda'!M6961))="High","Alto",IF(TRIM(PROPER('Base de datos cruda'!M6961))="Medium","Medio","Bajo"))</f>
        <v>Bajo</v>
      </c>
      <c r="N6961" s="29">
        <v>24.3</v>
      </c>
      <c r="O6961" s="32">
        <f t="shared" si="1"/>
        <v>24.3</v>
      </c>
      <c r="P6961" s="33">
        <f t="shared" si="2"/>
        <v>18.12</v>
      </c>
      <c r="Q6961" s="34">
        <f t="shared" si="3"/>
        <v>0.3313953488</v>
      </c>
      <c r="R6961" s="35" t="str">
        <f t="shared" si="4"/>
        <v>Bajo</v>
      </c>
      <c r="S6961" s="35" t="str">
        <f>IF(O6961="","",IF(O6961&gt;AVERAGE('Base de datos limpia'!$O$2:$O$8001),"Alto","Normal"))
</f>
        <v>Normal</v>
      </c>
      <c r="T6961" s="35" t="str">
        <f t="shared" si="5"/>
        <v>Gamer casual</v>
      </c>
      <c r="U6961" s="35"/>
    </row>
    <row r="6962">
      <c r="A6962" s="28">
        <v>6961.0</v>
      </c>
      <c r="B6962" s="28">
        <v>16.0</v>
      </c>
      <c r="C6962" s="28" t="str">
        <f>TRIM(PROPER('Base de datos cruda'!C6962))</f>
        <v>Male</v>
      </c>
      <c r="D6962" s="28">
        <v>1.59</v>
      </c>
      <c r="E6962" s="28">
        <v>4.32</v>
      </c>
      <c r="F6962" s="28">
        <v>6.59</v>
      </c>
      <c r="G6962" s="28">
        <v>66.75</v>
      </c>
      <c r="H6962" s="28" t="str">
        <f>TRIM(PROPER('Base de datos cruda'!H6962))</f>
        <v>Rpg</v>
      </c>
      <c r="I6962" s="28">
        <v>4.42</v>
      </c>
      <c r="J6962" s="28">
        <v>5.86</v>
      </c>
      <c r="K6962" s="28">
        <v>292.35</v>
      </c>
      <c r="L6962" s="28">
        <f>IF('Base de datos cruda'!L6962&lt;0,,'Base de datos cruda'!L6962)</f>
        <v>9.36</v>
      </c>
      <c r="M6962" s="28" t="str">
        <f>IF(TRIM(PROPER('Base de datos cruda'!M6962))="High","Alto",IF(TRIM(PROPER('Base de datos cruda'!M6962))="Medium","Medio","Bajo"))</f>
        <v>Medio</v>
      </c>
      <c r="N6962" s="29">
        <v>67.6</v>
      </c>
      <c r="O6962" s="32">
        <f t="shared" si="1"/>
        <v>67.6</v>
      </c>
      <c r="P6962" s="33">
        <f t="shared" si="2"/>
        <v>7.45</v>
      </c>
      <c r="Q6962" s="34">
        <f t="shared" si="3"/>
        <v>2.716981132</v>
      </c>
      <c r="R6962" s="35" t="str">
        <f t="shared" si="4"/>
        <v>Medio</v>
      </c>
      <c r="S6962" s="35" t="str">
        <f>IF(O6962="","",IF(O6962&gt;AVERAGE('Base de datos limpia'!$O$2:$O$8001),"Alto","Normal"))
</f>
        <v>Alto</v>
      </c>
      <c r="T6962" s="35" t="str">
        <f t="shared" si="5"/>
        <v>Gamer moderado</v>
      </c>
      <c r="U6962" s="35"/>
    </row>
    <row r="6963">
      <c r="A6963" s="28">
        <v>6962.0</v>
      </c>
      <c r="B6963" s="28">
        <v>23.0</v>
      </c>
      <c r="C6963" s="28" t="str">
        <f>TRIM(PROPER('Base de datos cruda'!C6963))</f>
        <v>Female</v>
      </c>
      <c r="D6963" s="28">
        <v>0.03</v>
      </c>
      <c r="E6963" s="28">
        <v>8.53</v>
      </c>
      <c r="F6963" s="28">
        <v>4.34</v>
      </c>
      <c r="G6963" s="28">
        <v>67.91</v>
      </c>
      <c r="H6963" s="28" t="str">
        <f>TRIM(PROPER('Base de datos cruda'!H6963))</f>
        <v>Casual</v>
      </c>
      <c r="I6963" s="28">
        <v>1.22</v>
      </c>
      <c r="J6963" s="28">
        <v>5.56</v>
      </c>
      <c r="K6963" s="28">
        <v>337.63</v>
      </c>
      <c r="L6963" s="28">
        <f>IF('Base de datos cruda'!L6963&lt;0,,'Base de datos cruda'!L6963)</f>
        <v>3.8</v>
      </c>
      <c r="M6963" s="28" t="str">
        <f>IF(TRIM(PROPER('Base de datos cruda'!M6963))="High","Alto",IF(TRIM(PROPER('Base de datos cruda'!M6963))="Medium","Medio","Bajo"))</f>
        <v>Alto</v>
      </c>
      <c r="N6963" s="29">
        <v>97.56</v>
      </c>
      <c r="O6963" s="32">
        <f t="shared" si="1"/>
        <v>97.56</v>
      </c>
      <c r="P6963" s="33">
        <f t="shared" si="2"/>
        <v>5.59</v>
      </c>
      <c r="Q6963" s="34">
        <f t="shared" si="3"/>
        <v>284.3333333</v>
      </c>
      <c r="R6963" s="35" t="str">
        <f t="shared" si="4"/>
        <v>Alto</v>
      </c>
      <c r="S6963" s="35" t="str">
        <f>IF(O6963="","",IF(O6963&gt;AVERAGE('Base de datos limpia'!$O$2:$O$8001),"Alto","Normal"))
</f>
        <v>Alto</v>
      </c>
      <c r="T6963" s="35" t="str">
        <f t="shared" si="5"/>
        <v>Gamer intensivo</v>
      </c>
      <c r="U6963" s="35"/>
    </row>
    <row r="6964">
      <c r="A6964" s="28">
        <v>6963.0</v>
      </c>
      <c r="B6964" s="28">
        <v>18.0</v>
      </c>
      <c r="C6964" s="28" t="str">
        <f>TRIM(PROPER('Base de datos cruda'!C6964))</f>
        <v>Male</v>
      </c>
      <c r="D6964" s="28">
        <v>6.97</v>
      </c>
      <c r="E6964" s="28">
        <v>5.21</v>
      </c>
      <c r="F6964" s="28">
        <v>5.74</v>
      </c>
      <c r="G6964" s="28">
        <v>90.96</v>
      </c>
      <c r="H6964" s="28" t="str">
        <f>TRIM(PROPER('Base de datos cruda'!H6964))</f>
        <v>Fps</v>
      </c>
      <c r="I6964" s="28">
        <v>4.57</v>
      </c>
      <c r="J6964" s="28">
        <v>12.16</v>
      </c>
      <c r="K6964" s="28">
        <v>235.69</v>
      </c>
      <c r="L6964" s="28">
        <f>IF('Base de datos cruda'!L6964&lt;0,,'Base de datos cruda'!L6964)</f>
        <v>20.28</v>
      </c>
      <c r="M6964" s="28" t="str">
        <f>IF(TRIM(PROPER('Base de datos cruda'!M6964))="High","Alto",IF(TRIM(PROPER('Base de datos cruda'!M6964))="Medium","Medio","Bajo"))</f>
        <v>Bajo</v>
      </c>
      <c r="N6964" s="29">
        <v>44.38</v>
      </c>
      <c r="O6964" s="32">
        <f t="shared" si="1"/>
        <v>44.38</v>
      </c>
      <c r="P6964" s="33">
        <f t="shared" si="2"/>
        <v>19.13</v>
      </c>
      <c r="Q6964" s="34">
        <f t="shared" si="3"/>
        <v>0.7474892396</v>
      </c>
      <c r="R6964" s="35" t="str">
        <f t="shared" si="4"/>
        <v>Bajo</v>
      </c>
      <c r="S6964" s="35" t="str">
        <f>IF(O6964="","",IF(O6964&gt;AVERAGE('Base de datos limpia'!$O$2:$O$8001),"Alto","Normal"))
</f>
        <v>Normal</v>
      </c>
      <c r="T6964" s="35" t="str">
        <f t="shared" si="5"/>
        <v>Gamer moderado</v>
      </c>
      <c r="U6964" s="35"/>
    </row>
    <row r="6965">
      <c r="A6965" s="28">
        <v>6964.0</v>
      </c>
      <c r="B6965" s="28">
        <v>16.0</v>
      </c>
      <c r="C6965" s="28" t="str">
        <f>TRIM(PROPER('Base de datos cruda'!C6965))</f>
        <v>Female</v>
      </c>
      <c r="D6965" s="28">
        <v>2.61</v>
      </c>
      <c r="E6965" s="28">
        <v>3.89</v>
      </c>
      <c r="F6965" s="28">
        <v>6.61</v>
      </c>
      <c r="G6965" s="28">
        <v>77.87</v>
      </c>
      <c r="H6965" s="28" t="str">
        <f>TRIM(PROPER('Base de datos cruda'!H6965))</f>
        <v>Rpg</v>
      </c>
      <c r="I6965" s="28">
        <v>3.06</v>
      </c>
      <c r="J6965" s="28">
        <v>3.89</v>
      </c>
      <c r="K6965" s="28">
        <v>280.79</v>
      </c>
      <c r="L6965" s="28">
        <f>IF('Base de datos cruda'!L6965&lt;0,,'Base de datos cruda'!L6965)</f>
        <v>8.78</v>
      </c>
      <c r="M6965" s="28" t="str">
        <f>IF(TRIM(PROPER('Base de datos cruda'!M6965))="High","Alto",IF(TRIM(PROPER('Base de datos cruda'!M6965))="Medium","Medio","Bajo"))</f>
        <v>Medio</v>
      </c>
      <c r="N6965" s="29">
        <v>64.42</v>
      </c>
      <c r="O6965" s="32">
        <f t="shared" si="1"/>
        <v>64.42</v>
      </c>
      <c r="P6965" s="33">
        <f t="shared" si="2"/>
        <v>6.5</v>
      </c>
      <c r="Q6965" s="34">
        <f t="shared" si="3"/>
        <v>1.490421456</v>
      </c>
      <c r="R6965" s="35" t="str">
        <f t="shared" si="4"/>
        <v>Medio</v>
      </c>
      <c r="S6965" s="35" t="str">
        <f>IF(O6965="","",IF(O6965&gt;AVERAGE('Base de datos limpia'!$O$2:$O$8001),"Alto","Normal"))
</f>
        <v>Normal</v>
      </c>
      <c r="T6965" s="35" t="str">
        <f t="shared" si="5"/>
        <v>Gamer moderado</v>
      </c>
      <c r="U6965" s="35"/>
    </row>
    <row r="6966">
      <c r="A6966" s="28">
        <v>6965.0</v>
      </c>
      <c r="B6966" s="28">
        <v>16.0</v>
      </c>
      <c r="C6966" s="28" t="str">
        <f>TRIM(PROPER('Base de datos cruda'!C6966))</f>
        <v>Female</v>
      </c>
      <c r="D6966" s="28">
        <v>3.32</v>
      </c>
      <c r="E6966" s="28">
        <v>6.05</v>
      </c>
      <c r="F6966" s="28">
        <v>5.14</v>
      </c>
      <c r="G6966" s="28">
        <v>78.8</v>
      </c>
      <c r="H6966" s="28" t="str">
        <f>TRIM(PROPER('Base de datos cruda'!H6966))</f>
        <v>Rpg</v>
      </c>
      <c r="I6966" s="28">
        <v>3.3</v>
      </c>
      <c r="J6966" s="28">
        <v>6.75</v>
      </c>
      <c r="K6966" s="28">
        <v>269.38</v>
      </c>
      <c r="L6966" s="28">
        <f>IF('Base de datos cruda'!L6966&lt;0,,'Base de datos cruda'!L6966)</f>
        <v>11.61</v>
      </c>
      <c r="M6966" s="28" t="str">
        <f>IF(TRIM(PROPER('Base de datos cruda'!M6966))="High","Alto",IF(TRIM(PROPER('Base de datos cruda'!M6966))="Medium","Medio","Bajo"))</f>
        <v>Medio</v>
      </c>
      <c r="N6966" s="29">
        <v>63.35</v>
      </c>
      <c r="O6966" s="32">
        <f t="shared" si="1"/>
        <v>63.35</v>
      </c>
      <c r="P6966" s="33">
        <f t="shared" si="2"/>
        <v>10.07</v>
      </c>
      <c r="Q6966" s="34">
        <f t="shared" si="3"/>
        <v>1.822289157</v>
      </c>
      <c r="R6966" s="35" t="str">
        <f t="shared" si="4"/>
        <v>Medio</v>
      </c>
      <c r="S6966" s="35" t="str">
        <f>IF(O6966="","",IF(O6966&gt;AVERAGE('Base de datos limpia'!$O$2:$O$8001),"Alto","Normal"))
</f>
        <v>Normal</v>
      </c>
      <c r="T6966" s="35" t="str">
        <f t="shared" si="5"/>
        <v>Gamer intensivo</v>
      </c>
      <c r="U6966" s="35"/>
    </row>
    <row r="6967">
      <c r="A6967" s="28">
        <v>6966.0</v>
      </c>
      <c r="B6967" s="28">
        <v>17.0</v>
      </c>
      <c r="C6967" s="28" t="str">
        <f>TRIM(PROPER('Base de datos cruda'!C6967))</f>
        <v>Male</v>
      </c>
      <c r="D6967" s="28">
        <v>3.57</v>
      </c>
      <c r="E6967" s="28">
        <v>3.34</v>
      </c>
      <c r="F6967" s="28">
        <v>7.3</v>
      </c>
      <c r="G6967" s="28">
        <v>85.77</v>
      </c>
      <c r="H6967" s="28" t="str">
        <f>TRIM(PROPER('Base de datos cruda'!H6967))</f>
        <v>Fps</v>
      </c>
      <c r="I6967" s="28">
        <v>4.57</v>
      </c>
      <c r="J6967" s="28">
        <v>6.61</v>
      </c>
      <c r="K6967" s="28">
        <v>266.68</v>
      </c>
      <c r="L6967" s="28">
        <f>IF('Base de datos cruda'!L6967&lt;0,,'Base de datos cruda'!L6967)</f>
        <v>6.36</v>
      </c>
      <c r="M6967" s="28" t="str">
        <f>IF(TRIM(PROPER('Base de datos cruda'!M6967))="High","Alto",IF(TRIM(PROPER('Base de datos cruda'!M6967))="Medium","Medio","Bajo"))</f>
        <v>Medio</v>
      </c>
      <c r="N6967" s="29">
        <v>65.21</v>
      </c>
      <c r="O6967" s="32">
        <f t="shared" si="1"/>
        <v>65.21</v>
      </c>
      <c r="P6967" s="33">
        <f t="shared" si="2"/>
        <v>10.18</v>
      </c>
      <c r="Q6967" s="34">
        <f t="shared" si="3"/>
        <v>0.9355742297</v>
      </c>
      <c r="R6967" s="35" t="str">
        <f t="shared" si="4"/>
        <v>Medio</v>
      </c>
      <c r="S6967" s="35" t="str">
        <f>IF(O6967="","",IF(O6967&gt;AVERAGE('Base de datos limpia'!$O$2:$O$8001),"Alto","Normal"))
</f>
        <v>Normal</v>
      </c>
      <c r="T6967" s="35" t="str">
        <f t="shared" si="5"/>
        <v>Gamer moderado</v>
      </c>
      <c r="U6967" s="35"/>
    </row>
    <row r="6968">
      <c r="A6968" s="28">
        <v>6967.0</v>
      </c>
      <c r="B6968" s="28">
        <v>21.0</v>
      </c>
      <c r="C6968" s="28" t="str">
        <f>TRIM(PROPER('Base de datos cruda'!C6968))</f>
        <v>Male</v>
      </c>
      <c r="D6968" s="28">
        <v>6.79</v>
      </c>
      <c r="E6968" s="28">
        <v>4.61</v>
      </c>
      <c r="F6968" s="28">
        <v>4.26</v>
      </c>
      <c r="G6968" s="28">
        <v>89.16</v>
      </c>
      <c r="H6968" s="28" t="str">
        <f>TRIM(PROPER('Base de datos cruda'!H6968))</f>
        <v>Casual</v>
      </c>
      <c r="I6968" s="28">
        <v>2.63</v>
      </c>
      <c r="J6968" s="28">
        <v>12.78</v>
      </c>
      <c r="K6968" s="28">
        <v>231.05</v>
      </c>
      <c r="L6968" s="28">
        <f>IF('Base de datos cruda'!L6968&lt;0,,'Base de datos cruda'!L6968)</f>
        <v>17.91</v>
      </c>
      <c r="M6968" s="28" t="str">
        <f>IF(TRIM(PROPER('Base de datos cruda'!M6968))="High","Alto",IF(TRIM(PROPER('Base de datos cruda'!M6968))="Medium","Medio","Bajo"))</f>
        <v>Bajo</v>
      </c>
      <c r="N6968" s="29">
        <v>28.95</v>
      </c>
      <c r="O6968" s="32">
        <f t="shared" si="1"/>
        <v>28.95</v>
      </c>
      <c r="P6968" s="33">
        <f t="shared" si="2"/>
        <v>19.57</v>
      </c>
      <c r="Q6968" s="34">
        <f t="shared" si="3"/>
        <v>0.6789396171</v>
      </c>
      <c r="R6968" s="35" t="str">
        <f t="shared" si="4"/>
        <v>Bajo</v>
      </c>
      <c r="S6968" s="35" t="str">
        <f>IF(O6968="","",IF(O6968&gt;AVERAGE('Base de datos limpia'!$O$2:$O$8001),"Alto","Normal"))
</f>
        <v>Normal</v>
      </c>
      <c r="T6968" s="35" t="str">
        <f t="shared" si="5"/>
        <v>Gamer moderado</v>
      </c>
      <c r="U6968" s="35"/>
    </row>
    <row r="6969">
      <c r="A6969" s="28">
        <v>6968.0</v>
      </c>
      <c r="B6969" s="28">
        <v>21.0</v>
      </c>
      <c r="C6969" s="28" t="str">
        <f>TRIM(PROPER('Base de datos cruda'!C6969))</f>
        <v>Female</v>
      </c>
      <c r="D6969" s="28">
        <v>2.7</v>
      </c>
      <c r="E6969" s="28">
        <v>3.99</v>
      </c>
      <c r="F6969" s="28">
        <v>6.42</v>
      </c>
      <c r="G6969" s="28">
        <v>60.14</v>
      </c>
      <c r="H6969" s="28" t="str">
        <f>TRIM(PROPER('Base de datos cruda'!H6969))</f>
        <v>Fps</v>
      </c>
      <c r="I6969" s="28">
        <v>2.2</v>
      </c>
      <c r="J6969" s="28">
        <v>5.84</v>
      </c>
      <c r="K6969" s="28">
        <v>278.66</v>
      </c>
      <c r="L6969" s="28">
        <f>IF('Base de datos cruda'!L6969&lt;0,,'Base de datos cruda'!L6969)</f>
        <v>6.8</v>
      </c>
      <c r="M6969" s="28" t="str">
        <f>IF(TRIM(PROPER('Base de datos cruda'!M6969))="High","Alto",IF(TRIM(PROPER('Base de datos cruda'!M6969))="Medium","Medio","Bajo"))</f>
        <v>Medio</v>
      </c>
      <c r="N6969" s="29">
        <v>61.48</v>
      </c>
      <c r="O6969" s="32">
        <f t="shared" si="1"/>
        <v>61.48</v>
      </c>
      <c r="P6969" s="33">
        <f t="shared" si="2"/>
        <v>8.54</v>
      </c>
      <c r="Q6969" s="34">
        <f t="shared" si="3"/>
        <v>1.477777778</v>
      </c>
      <c r="R6969" s="35" t="str">
        <f t="shared" si="4"/>
        <v>Medio</v>
      </c>
      <c r="S6969" s="35" t="str">
        <f>IF(O6969="","",IF(O6969&gt;AVERAGE('Base de datos limpia'!$O$2:$O$8001),"Alto","Normal"))
</f>
        <v>Normal</v>
      </c>
      <c r="T6969" s="35" t="str">
        <f t="shared" si="5"/>
        <v>Gamer moderado</v>
      </c>
      <c r="U6969" s="35"/>
    </row>
    <row r="6970">
      <c r="A6970" s="28">
        <v>6969.0</v>
      </c>
      <c r="B6970" s="28">
        <v>18.0</v>
      </c>
      <c r="C6970" s="28" t="str">
        <f>TRIM(PROPER('Base de datos cruda'!C6970))</f>
        <v>Male</v>
      </c>
      <c r="D6970" s="28">
        <v>7.14</v>
      </c>
      <c r="E6970" s="28">
        <v>8.24</v>
      </c>
      <c r="F6970" s="28">
        <v>7.57</v>
      </c>
      <c r="G6970" s="28">
        <v>94.27</v>
      </c>
      <c r="H6970" s="28" t="str">
        <f>TRIM(PROPER('Base de datos cruda'!H6970))</f>
        <v>Fps</v>
      </c>
      <c r="I6970" s="28">
        <v>3.17</v>
      </c>
      <c r="J6970" s="28">
        <v>11.55</v>
      </c>
      <c r="K6970" s="28">
        <v>243.36</v>
      </c>
      <c r="L6970" s="28">
        <f>IF('Base de datos cruda'!L6970&lt;0,,'Base de datos cruda'!L6970)</f>
        <v>13.81</v>
      </c>
      <c r="M6970" s="28" t="str">
        <f>IF(TRIM(PROPER('Base de datos cruda'!M6970))="High","Alto",IF(TRIM(PROPER('Base de datos cruda'!M6970))="Medium","Medio","Bajo"))</f>
        <v>Bajo</v>
      </c>
      <c r="N6970" s="29">
        <v>84.1247404104427</v>
      </c>
      <c r="O6970" s="32">
        <f t="shared" si="1"/>
        <v>84.12474041</v>
      </c>
      <c r="P6970" s="33">
        <f t="shared" si="2"/>
        <v>18.69</v>
      </c>
      <c r="Q6970" s="34">
        <f t="shared" si="3"/>
        <v>1.154061625</v>
      </c>
      <c r="R6970" s="35" t="str">
        <f t="shared" si="4"/>
        <v>Alto</v>
      </c>
      <c r="S6970" s="35" t="str">
        <f>IF(O6970="","",IF(O6970&gt;AVERAGE('Base de datos limpia'!$O$2:$O$8001),"Alto","Normal"))
</f>
        <v>Alto</v>
      </c>
      <c r="T6970" s="35" t="str">
        <f t="shared" si="5"/>
        <v>Gamer intensivo</v>
      </c>
      <c r="U6970" s="35"/>
    </row>
    <row r="6971">
      <c r="A6971" s="28">
        <v>6970.0</v>
      </c>
      <c r="B6971" s="28">
        <v>19.0</v>
      </c>
      <c r="C6971" s="28" t="str">
        <f>TRIM(PROPER('Base de datos cruda'!C6971))</f>
        <v>Female</v>
      </c>
      <c r="D6971" s="28">
        <v>4.94</v>
      </c>
      <c r="E6971" s="28">
        <v>9.32</v>
      </c>
      <c r="F6971" s="28">
        <v>6.15</v>
      </c>
      <c r="G6971" s="28">
        <v>99.54</v>
      </c>
      <c r="H6971" s="28" t="str">
        <f>TRIM(PROPER('Base de datos cruda'!H6971))</f>
        <v>Casual</v>
      </c>
      <c r="I6971" s="28">
        <v>2.77</v>
      </c>
      <c r="J6971" s="28">
        <v>7.36</v>
      </c>
      <c r="K6971" s="28">
        <v>286.73</v>
      </c>
      <c r="L6971" s="28">
        <f>IF('Base de datos cruda'!L6971&lt;0,,'Base de datos cruda'!L6971)</f>
        <v>13.76</v>
      </c>
      <c r="M6971" s="28" t="str">
        <f>IF(TRIM(PROPER('Base de datos cruda'!M6971))="High","Alto",IF(TRIM(PROPER('Base de datos cruda'!M6971))="Medium","Medio","Bajo"))</f>
        <v>Medio</v>
      </c>
      <c r="N6971" s="29">
        <v>86.85</v>
      </c>
      <c r="O6971" s="32">
        <f t="shared" si="1"/>
        <v>86.85</v>
      </c>
      <c r="P6971" s="33">
        <f t="shared" si="2"/>
        <v>12.3</v>
      </c>
      <c r="Q6971" s="34">
        <f t="shared" si="3"/>
        <v>1.886639676</v>
      </c>
      <c r="R6971" s="35" t="str">
        <f t="shared" si="4"/>
        <v>Alto</v>
      </c>
      <c r="S6971" s="35" t="str">
        <f>IF(O6971="","",IF(O6971&gt;AVERAGE('Base de datos limpia'!$O$2:$O$8001),"Alto","Normal"))
</f>
        <v>Alto</v>
      </c>
      <c r="T6971" s="35" t="str">
        <f t="shared" si="5"/>
        <v>Gamer intensivo</v>
      </c>
      <c r="U6971" s="35"/>
    </row>
    <row r="6972">
      <c r="A6972" s="28">
        <v>6971.0</v>
      </c>
      <c r="B6972" s="28">
        <v>17.0</v>
      </c>
      <c r="C6972" s="28" t="str">
        <f>TRIM(PROPER('Base de datos cruda'!C6972))</f>
        <v>Other</v>
      </c>
      <c r="D6972" s="28">
        <v>4.22</v>
      </c>
      <c r="E6972" s="28">
        <v>7.84</v>
      </c>
      <c r="F6972" s="28">
        <v>8.37</v>
      </c>
      <c r="G6972" s="28">
        <v>64.87</v>
      </c>
      <c r="H6972" s="28" t="str">
        <f>TRIM(PROPER('Base de datos cruda'!H6972))</f>
        <v>Casual</v>
      </c>
      <c r="I6972" s="28">
        <v>0.31</v>
      </c>
      <c r="J6972" s="28">
        <v>8.29</v>
      </c>
      <c r="K6972" s="28">
        <v>266.89</v>
      </c>
      <c r="L6972" s="28">
        <f>IF('Base de datos cruda'!L6972&lt;0,,'Base de datos cruda'!L6972)</f>
        <v>12.86</v>
      </c>
      <c r="M6972" s="28" t="str">
        <f>IF(TRIM(PROPER('Base de datos cruda'!M6972))="High","Alto",IF(TRIM(PROPER('Base de datos cruda'!M6972))="Medium","Medio","Bajo"))</f>
        <v>Medio</v>
      </c>
      <c r="N6972" s="29">
        <v>88.05</v>
      </c>
      <c r="O6972" s="32">
        <f t="shared" si="1"/>
        <v>88.05</v>
      </c>
      <c r="P6972" s="33">
        <f t="shared" si="2"/>
        <v>12.51</v>
      </c>
      <c r="Q6972" s="34">
        <f t="shared" si="3"/>
        <v>1.857819905</v>
      </c>
      <c r="R6972" s="35" t="str">
        <f t="shared" si="4"/>
        <v>Alto</v>
      </c>
      <c r="S6972" s="35" t="str">
        <f>IF(O6972="","",IF(O6972&gt;AVERAGE('Base de datos limpia'!$O$2:$O$8001),"Alto","Normal"))
</f>
        <v>Alto</v>
      </c>
      <c r="T6972" s="35" t="str">
        <f t="shared" si="5"/>
        <v>Gamer intensivo</v>
      </c>
      <c r="U6972" s="35"/>
    </row>
    <row r="6973">
      <c r="A6973" s="28">
        <v>6972.0</v>
      </c>
      <c r="B6973" s="28">
        <v>17.0</v>
      </c>
      <c r="C6973" s="28" t="str">
        <f>TRIM(PROPER('Base de datos cruda'!C6973))</f>
        <v>Male</v>
      </c>
      <c r="D6973" s="28">
        <v>2.6</v>
      </c>
      <c r="E6973" s="28">
        <v>4.95</v>
      </c>
      <c r="F6973" s="28">
        <v>7.16</v>
      </c>
      <c r="G6973" s="28">
        <v>86.04</v>
      </c>
      <c r="H6973" s="28" t="str">
        <f>TRIM(PROPER('Base de datos cruda'!H6973))</f>
        <v>Fps</v>
      </c>
      <c r="I6973" s="28">
        <v>0.9</v>
      </c>
      <c r="J6973" s="28">
        <v>4.63</v>
      </c>
      <c r="K6973" s="28">
        <v>286.52</v>
      </c>
      <c r="L6973" s="28">
        <f>IF('Base de datos cruda'!L6973&lt;0,,'Base de datos cruda'!L6973)</f>
        <v>5.92</v>
      </c>
      <c r="M6973" s="28" t="str">
        <f>IF(TRIM(PROPER('Base de datos cruda'!M6973))="High","Alto",IF(TRIM(PROPER('Base de datos cruda'!M6973))="Medium","Medio","Bajo"))</f>
        <v>Medio</v>
      </c>
      <c r="N6973" s="29">
        <v>76.18</v>
      </c>
      <c r="O6973" s="32">
        <f t="shared" si="1"/>
        <v>76.18</v>
      </c>
      <c r="P6973" s="33">
        <f t="shared" si="2"/>
        <v>7.23</v>
      </c>
      <c r="Q6973" s="34">
        <f t="shared" si="3"/>
        <v>1.903846154</v>
      </c>
      <c r="R6973" s="35" t="str">
        <f t="shared" si="4"/>
        <v>Alto</v>
      </c>
      <c r="S6973" s="35" t="str">
        <f>IF(O6973="","",IF(O6973&gt;AVERAGE('Base de datos limpia'!$O$2:$O$8001),"Alto","Normal"))
</f>
        <v>Alto</v>
      </c>
      <c r="T6973" s="35" t="str">
        <f t="shared" si="5"/>
        <v>Gamer moderado</v>
      </c>
      <c r="U6973" s="35"/>
    </row>
    <row r="6974">
      <c r="A6974" s="28">
        <v>6973.0</v>
      </c>
      <c r="B6974" s="28">
        <v>22.0</v>
      </c>
      <c r="C6974" s="28" t="str">
        <f>TRIM(PROPER('Base de datos cruda'!C6974))</f>
        <v>Male</v>
      </c>
      <c r="D6974" s="28">
        <v>1.95</v>
      </c>
      <c r="E6974" s="28">
        <v>5.54</v>
      </c>
      <c r="F6974" s="28">
        <v>8.79</v>
      </c>
      <c r="G6974" s="28">
        <v>60.1</v>
      </c>
      <c r="H6974" s="28" t="str">
        <f>TRIM(PROPER('Base de datos cruda'!H6974))</f>
        <v>Fps</v>
      </c>
      <c r="I6974" s="28">
        <v>0.07</v>
      </c>
      <c r="J6974" s="28">
        <v>5.97</v>
      </c>
      <c r="K6974" s="28">
        <v>278.02</v>
      </c>
      <c r="L6974" s="28">
        <f>IF('Base de datos cruda'!L6974&lt;0,,'Base de datos cruda'!L6974)</f>
        <v>4.67</v>
      </c>
      <c r="M6974" s="28" t="str">
        <f>IF(TRIM(PROPER('Base de datos cruda'!M6974))="High","Alto",IF(TRIM(PROPER('Base de datos cruda'!M6974))="Medium","Medio","Bajo"))</f>
        <v>Medio</v>
      </c>
      <c r="N6974" s="29">
        <v>79.02</v>
      </c>
      <c r="O6974" s="32">
        <f t="shared" si="1"/>
        <v>79.02</v>
      </c>
      <c r="P6974" s="33">
        <f t="shared" si="2"/>
        <v>7.92</v>
      </c>
      <c r="Q6974" s="34">
        <f t="shared" si="3"/>
        <v>2.841025641</v>
      </c>
      <c r="R6974" s="35" t="str">
        <f t="shared" si="4"/>
        <v>Alto</v>
      </c>
      <c r="S6974" s="35" t="str">
        <f>IF(O6974="","",IF(O6974&gt;AVERAGE('Base de datos limpia'!$O$2:$O$8001),"Alto","Normal"))
</f>
        <v>Alto</v>
      </c>
      <c r="T6974" s="35" t="str">
        <f t="shared" si="5"/>
        <v>Gamer moderado</v>
      </c>
      <c r="U6974" s="35"/>
    </row>
    <row r="6975">
      <c r="A6975" s="28">
        <v>6974.0</v>
      </c>
      <c r="B6975" s="28">
        <v>16.0</v>
      </c>
      <c r="C6975" s="28" t="str">
        <f>TRIM(PROPER('Base de datos cruda'!C6975))</f>
        <v>Male</v>
      </c>
      <c r="D6975" s="28">
        <v>4.99</v>
      </c>
      <c r="E6975" s="28">
        <v>2.13</v>
      </c>
      <c r="F6975" s="28">
        <v>5.42</v>
      </c>
      <c r="G6975" s="28">
        <v>61.96</v>
      </c>
      <c r="H6975" s="28" t="str">
        <f>TRIM(PROPER('Base de datos cruda'!H6975))</f>
        <v>Casual</v>
      </c>
      <c r="I6975" s="28">
        <v>0.54</v>
      </c>
      <c r="J6975" s="28">
        <v>10.33</v>
      </c>
      <c r="K6975" s="28">
        <v>250.87</v>
      </c>
      <c r="L6975" s="28">
        <f>IF('Base de datos cruda'!L6975&lt;0,,'Base de datos cruda'!L6975)</f>
        <v>12.77</v>
      </c>
      <c r="M6975" s="28" t="str">
        <f>IF(TRIM(PROPER('Base de datos cruda'!M6975))="High","Alto",IF(TRIM(PROPER('Base de datos cruda'!M6975))="Medium","Medio","Bajo"))</f>
        <v>Medio</v>
      </c>
      <c r="N6975" s="29">
        <v>31.35</v>
      </c>
      <c r="O6975" s="32">
        <f t="shared" si="1"/>
        <v>31.35</v>
      </c>
      <c r="P6975" s="33">
        <f t="shared" si="2"/>
        <v>15.32</v>
      </c>
      <c r="Q6975" s="34">
        <f t="shared" si="3"/>
        <v>0.4268537074</v>
      </c>
      <c r="R6975" s="35" t="str">
        <f t="shared" si="4"/>
        <v>Bajo</v>
      </c>
      <c r="S6975" s="35" t="str">
        <f>IF(O6975="","",IF(O6975&gt;AVERAGE('Base de datos limpia'!$O$2:$O$8001),"Alto","Normal"))
</f>
        <v>Normal</v>
      </c>
      <c r="T6975" s="35" t="str">
        <f t="shared" si="5"/>
        <v>Gamer casual</v>
      </c>
      <c r="U6975" s="35"/>
    </row>
    <row r="6976">
      <c r="A6976" s="28">
        <v>6975.0</v>
      </c>
      <c r="B6976" s="28">
        <v>22.0</v>
      </c>
      <c r="C6976" s="28" t="str">
        <f>TRIM(PROPER('Base de datos cruda'!C6976))</f>
        <v>Female</v>
      </c>
      <c r="D6976" s="28">
        <v>3.58</v>
      </c>
      <c r="E6976" s="28">
        <v>7.72</v>
      </c>
      <c r="F6976" s="28">
        <v>8.69</v>
      </c>
      <c r="G6976" s="28">
        <v>71.4</v>
      </c>
      <c r="H6976" s="28" t="str">
        <f>TRIM(PROPER('Base de datos cruda'!H6976))</f>
        <v>Fps</v>
      </c>
      <c r="I6976" s="28">
        <v>3.65</v>
      </c>
      <c r="J6976" s="28">
        <v>4.68</v>
      </c>
      <c r="K6976" s="28">
        <v>260.83</v>
      </c>
      <c r="L6976" s="28">
        <f>IF('Base de datos cruda'!L6976&lt;0,,'Base de datos cruda'!L6976)</f>
        <v>4.08</v>
      </c>
      <c r="M6976" s="28" t="str">
        <f>IF(TRIM(PROPER('Base de datos cruda'!M6976))="High","Alto",IF(TRIM(PROPER('Base de datos cruda'!M6976))="Medium","Medio","Bajo"))</f>
        <v>Medio</v>
      </c>
      <c r="N6976" s="29">
        <v>88.03</v>
      </c>
      <c r="O6976" s="32">
        <f t="shared" si="1"/>
        <v>88.03</v>
      </c>
      <c r="P6976" s="33">
        <f t="shared" si="2"/>
        <v>8.26</v>
      </c>
      <c r="Q6976" s="34">
        <f t="shared" si="3"/>
        <v>2.156424581</v>
      </c>
      <c r="R6976" s="35" t="str">
        <f t="shared" si="4"/>
        <v>Alto</v>
      </c>
      <c r="S6976" s="35" t="str">
        <f>IF(O6976="","",IF(O6976&gt;AVERAGE('Base de datos limpia'!$O$2:$O$8001),"Alto","Normal"))
</f>
        <v>Alto</v>
      </c>
      <c r="T6976" s="35" t="str">
        <f t="shared" si="5"/>
        <v>Gamer intensivo</v>
      </c>
      <c r="U6976" s="35"/>
    </row>
    <row r="6977">
      <c r="A6977" s="28">
        <v>6976.0</v>
      </c>
      <c r="B6977" s="28">
        <v>16.0</v>
      </c>
      <c r="C6977" s="28" t="str">
        <f>TRIM(PROPER('Base de datos cruda'!C6977))</f>
        <v>Male</v>
      </c>
      <c r="D6977" s="28">
        <v>7.28</v>
      </c>
      <c r="E6977" s="28">
        <v>6.37</v>
      </c>
      <c r="F6977" s="28">
        <v>7.03</v>
      </c>
      <c r="G6977" s="28">
        <v>93.86</v>
      </c>
      <c r="H6977" s="28" t="str">
        <f>TRIM(PROPER('Base de datos cruda'!H6977))</f>
        <v>Rpg</v>
      </c>
      <c r="I6977" s="28">
        <v>0.02</v>
      </c>
      <c r="J6977" s="28">
        <v>10.8</v>
      </c>
      <c r="K6977" s="28">
        <v>240.77</v>
      </c>
      <c r="L6977" s="28">
        <f>IF('Base de datos cruda'!L6977&lt;0,,'Base de datos cruda'!L6977)</f>
        <v>13.63</v>
      </c>
      <c r="M6977" s="28" t="str">
        <f>IF(TRIM(PROPER('Base de datos cruda'!M6977))="High","Alto",IF(TRIM(PROPER('Base de datos cruda'!M6977))="Medium","Medio","Bajo"))</f>
        <v>Bajo</v>
      </c>
      <c r="N6977" s="29">
        <v>59.7</v>
      </c>
      <c r="O6977" s="32">
        <f t="shared" si="1"/>
        <v>59.7</v>
      </c>
      <c r="P6977" s="33">
        <f t="shared" si="2"/>
        <v>18.08</v>
      </c>
      <c r="Q6977" s="34">
        <f t="shared" si="3"/>
        <v>0.875</v>
      </c>
      <c r="R6977" s="35" t="str">
        <f t="shared" si="4"/>
        <v>Medio</v>
      </c>
      <c r="S6977" s="35" t="str">
        <f>IF(O6977="","",IF(O6977&gt;AVERAGE('Base de datos limpia'!$O$2:$O$8001),"Alto","Normal"))
</f>
        <v>Normal</v>
      </c>
      <c r="T6977" s="35" t="str">
        <f t="shared" si="5"/>
        <v>Gamer intensivo</v>
      </c>
      <c r="U6977" s="35"/>
    </row>
    <row r="6978">
      <c r="A6978" s="28">
        <v>6977.0</v>
      </c>
      <c r="B6978" s="28">
        <v>21.0</v>
      </c>
      <c r="C6978" s="28" t="str">
        <f>TRIM(PROPER('Base de datos cruda'!C6978))</f>
        <v>Male</v>
      </c>
      <c r="D6978" s="28">
        <v>3.93</v>
      </c>
      <c r="E6978" s="28">
        <v>9.12</v>
      </c>
      <c r="F6978" s="28">
        <v>7.73</v>
      </c>
      <c r="G6978" s="28">
        <v>86.1</v>
      </c>
      <c r="H6978" s="28" t="str">
        <f>TRIM(PROPER('Base de datos cruda'!H6978))</f>
        <v>Fps</v>
      </c>
      <c r="I6978" s="28">
        <v>1.52</v>
      </c>
      <c r="J6978" s="28">
        <v>9.84</v>
      </c>
      <c r="K6978" s="28">
        <v>292.17</v>
      </c>
      <c r="L6978" s="28">
        <f>IF('Base de datos cruda'!L6978&lt;0,,'Base de datos cruda'!L6978)</f>
        <v>10.22</v>
      </c>
      <c r="M6978" s="28" t="str">
        <f>IF(TRIM(PROPER('Base de datos cruda'!M6978))="High","Alto",IF(TRIM(PROPER('Base de datos cruda'!M6978))="Medium","Medio","Bajo"))</f>
        <v>Medio</v>
      </c>
      <c r="N6978" s="29">
        <v>94.07</v>
      </c>
      <c r="O6978" s="32">
        <f t="shared" si="1"/>
        <v>94.07</v>
      </c>
      <c r="P6978" s="33">
        <f t="shared" si="2"/>
        <v>13.77</v>
      </c>
      <c r="Q6978" s="34">
        <f t="shared" si="3"/>
        <v>2.320610687</v>
      </c>
      <c r="R6978" s="35" t="str">
        <f t="shared" si="4"/>
        <v>Alto</v>
      </c>
      <c r="S6978" s="35" t="str">
        <f>IF(O6978="","",IF(O6978&gt;AVERAGE('Base de datos limpia'!$O$2:$O$8001),"Alto","Normal"))
</f>
        <v>Alto</v>
      </c>
      <c r="T6978" s="35" t="str">
        <f t="shared" si="5"/>
        <v>Gamer intensivo</v>
      </c>
      <c r="U6978" s="35"/>
    </row>
    <row r="6979">
      <c r="A6979" s="28">
        <v>6978.0</v>
      </c>
      <c r="B6979" s="28">
        <v>18.0</v>
      </c>
      <c r="C6979" s="28" t="str">
        <f>TRIM(PROPER('Base de datos cruda'!C6979))</f>
        <v>Female</v>
      </c>
      <c r="D6979" s="28">
        <v>4.09</v>
      </c>
      <c r="E6979" s="28">
        <v>2.81</v>
      </c>
      <c r="F6979" s="28">
        <v>8.51</v>
      </c>
      <c r="G6979" s="28">
        <v>77.83</v>
      </c>
      <c r="H6979" s="28" t="str">
        <f>TRIM(PROPER('Base de datos cruda'!H6979))</f>
        <v>Casual</v>
      </c>
      <c r="I6979" s="28">
        <v>2.25</v>
      </c>
      <c r="J6979" s="28">
        <v>5.89</v>
      </c>
      <c r="K6979" s="28">
        <v>260.11</v>
      </c>
      <c r="L6979" s="28">
        <f>IF('Base de datos cruda'!L6979&lt;0,,'Base de datos cruda'!L6979)</f>
        <v>10.31</v>
      </c>
      <c r="M6979" s="28" t="str">
        <f>IF(TRIM(PROPER('Base de datos cruda'!M6979))="High","Alto",IF(TRIM(PROPER('Base de datos cruda'!M6979))="Medium","Medio","Bajo"))</f>
        <v>Medio</v>
      </c>
      <c r="N6979" s="29">
        <v>60.2</v>
      </c>
      <c r="O6979" s="32">
        <f t="shared" si="1"/>
        <v>60.2</v>
      </c>
      <c r="P6979" s="33">
        <f t="shared" si="2"/>
        <v>9.98</v>
      </c>
      <c r="Q6979" s="34">
        <f t="shared" si="3"/>
        <v>0.6870415648</v>
      </c>
      <c r="R6979" s="35" t="str">
        <f t="shared" si="4"/>
        <v>Medio</v>
      </c>
      <c r="S6979" s="35" t="str">
        <f>IF(O6979="","",IF(O6979&gt;AVERAGE('Base de datos limpia'!$O$2:$O$8001),"Alto","Normal"))
</f>
        <v>Normal</v>
      </c>
      <c r="T6979" s="35" t="str">
        <f t="shared" si="5"/>
        <v>Gamer casual</v>
      </c>
      <c r="U6979" s="35"/>
    </row>
    <row r="6980">
      <c r="A6980" s="28">
        <v>6979.0</v>
      </c>
      <c r="B6980" s="28">
        <v>23.0</v>
      </c>
      <c r="C6980" s="28" t="str">
        <f>TRIM(PROPER('Base de datos cruda'!C6980))</f>
        <v>Female</v>
      </c>
      <c r="D6980" s="28">
        <v>3.33</v>
      </c>
      <c r="E6980" s="28">
        <v>7.84</v>
      </c>
      <c r="F6980" s="28">
        <v>6.76</v>
      </c>
      <c r="G6980" s="28">
        <v>77.54</v>
      </c>
      <c r="H6980" s="28" t="str">
        <f>TRIM(PROPER('Base de datos cruda'!H6980))</f>
        <v>Casual</v>
      </c>
      <c r="I6980" s="28">
        <v>4.69</v>
      </c>
      <c r="J6980" s="28">
        <v>5.25</v>
      </c>
      <c r="K6980" s="28">
        <v>278.01</v>
      </c>
      <c r="L6980" s="28">
        <f>IF('Base de datos cruda'!L6980&lt;0,,'Base de datos cruda'!L6980)</f>
        <v>7.25</v>
      </c>
      <c r="M6980" s="28" t="str">
        <f>IF(TRIM(PROPER('Base de datos cruda'!M6980))="High","Alto",IF(TRIM(PROPER('Base de datos cruda'!M6980))="Medium","Medio","Bajo"))</f>
        <v>Medio</v>
      </c>
      <c r="N6980" s="29">
        <v>79.91</v>
      </c>
      <c r="O6980" s="32">
        <f t="shared" si="1"/>
        <v>79.91</v>
      </c>
      <c r="P6980" s="33">
        <f t="shared" si="2"/>
        <v>8.58</v>
      </c>
      <c r="Q6980" s="34">
        <f t="shared" si="3"/>
        <v>2.354354354</v>
      </c>
      <c r="R6980" s="35" t="str">
        <f t="shared" si="4"/>
        <v>Alto</v>
      </c>
      <c r="S6980" s="35" t="str">
        <f>IF(O6980="","",IF(O6980&gt;AVERAGE('Base de datos limpia'!$O$2:$O$8001),"Alto","Normal"))
</f>
        <v>Alto</v>
      </c>
      <c r="T6980" s="35" t="str">
        <f t="shared" si="5"/>
        <v>Gamer intensivo</v>
      </c>
      <c r="U6980" s="35"/>
    </row>
    <row r="6981">
      <c r="A6981" s="28">
        <v>6980.0</v>
      </c>
      <c r="B6981" s="28">
        <v>21.0</v>
      </c>
      <c r="C6981" s="28" t="str">
        <f>TRIM(PROPER('Base de datos cruda'!C6981))</f>
        <v>Male</v>
      </c>
      <c r="D6981" s="28">
        <v>6.31</v>
      </c>
      <c r="E6981" s="28">
        <v>7.16</v>
      </c>
      <c r="F6981" s="28">
        <v>8.31</v>
      </c>
      <c r="G6981" s="28">
        <v>78.64</v>
      </c>
      <c r="H6981" s="28" t="str">
        <f>TRIM(PROPER('Base de datos cruda'!H6981))</f>
        <v>Rpg</v>
      </c>
      <c r="I6981" s="28">
        <v>1.64</v>
      </c>
      <c r="J6981" s="28">
        <v>9.66</v>
      </c>
      <c r="K6981" s="28">
        <v>241.8</v>
      </c>
      <c r="L6981" s="28">
        <f>IF('Base de datos cruda'!L6981&lt;0,,'Base de datos cruda'!L6981)</f>
        <v>13.18</v>
      </c>
      <c r="M6981" s="28" t="str">
        <f>IF(TRIM(PROPER('Base de datos cruda'!M6981))="High","Alto",IF(TRIM(PROPER('Base de datos cruda'!M6981))="Medium","Medio","Bajo"))</f>
        <v>Bajo</v>
      </c>
      <c r="N6981" s="29">
        <v>84.3613211004813</v>
      </c>
      <c r="O6981" s="32">
        <f t="shared" si="1"/>
        <v>84.3613211</v>
      </c>
      <c r="P6981" s="33">
        <f t="shared" si="2"/>
        <v>15.97</v>
      </c>
      <c r="Q6981" s="34">
        <f t="shared" si="3"/>
        <v>1.134706815</v>
      </c>
      <c r="R6981" s="35" t="str">
        <f t="shared" si="4"/>
        <v>Alto</v>
      </c>
      <c r="S6981" s="35" t="str">
        <f>IF(O6981="","",IF(O6981&gt;AVERAGE('Base de datos limpia'!$O$2:$O$8001),"Alto","Normal"))
</f>
        <v>Alto</v>
      </c>
      <c r="T6981" s="35" t="str">
        <f t="shared" si="5"/>
        <v>Gamer intensivo</v>
      </c>
      <c r="U6981" s="35"/>
    </row>
    <row r="6982">
      <c r="A6982" s="28">
        <v>6981.0</v>
      </c>
      <c r="B6982" s="28">
        <v>17.0</v>
      </c>
      <c r="C6982" s="28" t="str">
        <f>TRIM(PROPER('Base de datos cruda'!C6982))</f>
        <v>Male</v>
      </c>
      <c r="D6982" s="28">
        <v>3.4</v>
      </c>
      <c r="E6982" s="28">
        <v>3.39</v>
      </c>
      <c r="F6982" s="28">
        <v>6.71</v>
      </c>
      <c r="G6982" s="28">
        <v>72.44</v>
      </c>
      <c r="H6982" s="28" t="str">
        <f>TRIM(PROPER('Base de datos cruda'!H6982))</f>
        <v>Casual</v>
      </c>
      <c r="I6982" s="28">
        <v>3.92</v>
      </c>
      <c r="J6982" s="28">
        <v>8.75</v>
      </c>
      <c r="K6982" s="28">
        <v>286.03</v>
      </c>
      <c r="L6982" s="28">
        <f>IF('Base de datos cruda'!L6982&lt;0,,'Base de datos cruda'!L6982)</f>
        <v>7.82</v>
      </c>
      <c r="M6982" s="28" t="str">
        <f>IF(TRIM(PROPER('Base de datos cruda'!M6982))="High","Alto",IF(TRIM(PROPER('Base de datos cruda'!M6982))="Medium","Medio","Bajo"))</f>
        <v>Medio</v>
      </c>
      <c r="N6982" s="29">
        <v>56.49</v>
      </c>
      <c r="O6982" s="32">
        <f t="shared" si="1"/>
        <v>56.49</v>
      </c>
      <c r="P6982" s="33">
        <f t="shared" si="2"/>
        <v>12.15</v>
      </c>
      <c r="Q6982" s="34">
        <f t="shared" si="3"/>
        <v>0.9970588235</v>
      </c>
      <c r="R6982" s="35" t="str">
        <f t="shared" si="4"/>
        <v>Medio</v>
      </c>
      <c r="S6982" s="35" t="str">
        <f>IF(O6982="","",IF(O6982&gt;AVERAGE('Base de datos limpia'!$O$2:$O$8001),"Alto","Normal"))
</f>
        <v>Normal</v>
      </c>
      <c r="T6982" s="35" t="str">
        <f t="shared" si="5"/>
        <v>Gamer moderado</v>
      </c>
      <c r="U6982" s="35"/>
    </row>
    <row r="6983">
      <c r="A6983" s="28">
        <v>6982.0</v>
      </c>
      <c r="B6983" s="28">
        <v>23.0</v>
      </c>
      <c r="C6983" s="28" t="str">
        <f>TRIM(PROPER('Base de datos cruda'!C6983))</f>
        <v>Other</v>
      </c>
      <c r="D6983" s="28">
        <v>2.15</v>
      </c>
      <c r="E6983" s="28">
        <v>7.01</v>
      </c>
      <c r="F6983" s="28">
        <v>7.0</v>
      </c>
      <c r="G6983" s="28">
        <v>95.11</v>
      </c>
      <c r="H6983" s="28" t="str">
        <f>TRIM(PROPER('Base de datos cruda'!H6983))</f>
        <v>Casual</v>
      </c>
      <c r="I6983" s="28">
        <v>2.04</v>
      </c>
      <c r="J6983" s="28">
        <v>5.96</v>
      </c>
      <c r="K6983" s="28">
        <v>295.25</v>
      </c>
      <c r="L6983" s="28">
        <f>IF('Base de datos cruda'!L6983&lt;0,,'Base de datos cruda'!L6983)</f>
        <v>11.08</v>
      </c>
      <c r="M6983" s="28" t="str">
        <f>IF(TRIM(PROPER('Base de datos cruda'!M6983))="High","Alto",IF(TRIM(PROPER('Base de datos cruda'!M6983))="Medium","Medio","Bajo"))</f>
        <v>Medio</v>
      </c>
      <c r="N6983" s="29">
        <v>91.65</v>
      </c>
      <c r="O6983" s="32">
        <f t="shared" si="1"/>
        <v>91.65</v>
      </c>
      <c r="P6983" s="33">
        <f t="shared" si="2"/>
        <v>8.11</v>
      </c>
      <c r="Q6983" s="34">
        <f t="shared" si="3"/>
        <v>3.260465116</v>
      </c>
      <c r="R6983" s="35" t="str">
        <f t="shared" si="4"/>
        <v>Alto</v>
      </c>
      <c r="S6983" s="35" t="str">
        <f>IF(O6983="","",IF(O6983&gt;AVERAGE('Base de datos limpia'!$O$2:$O$8001),"Alto","Normal"))
</f>
        <v>Alto</v>
      </c>
      <c r="T6983" s="35" t="str">
        <f t="shared" si="5"/>
        <v>Gamer intensivo</v>
      </c>
      <c r="U6983" s="35"/>
    </row>
    <row r="6984">
      <c r="A6984" s="28">
        <v>6983.0</v>
      </c>
      <c r="B6984" s="28">
        <v>20.0</v>
      </c>
      <c r="C6984" s="28" t="str">
        <f>TRIM(PROPER('Base de datos cruda'!C6984))</f>
        <v>Female</v>
      </c>
      <c r="D6984" s="28">
        <v>6.9</v>
      </c>
      <c r="E6984" s="28">
        <v>9.32</v>
      </c>
      <c r="F6984" s="28">
        <v>6.23</v>
      </c>
      <c r="G6984" s="28">
        <v>82.71</v>
      </c>
      <c r="H6984" s="28" t="str">
        <f>TRIM(PROPER('Base de datos cruda'!H6984))</f>
        <v>Casual</v>
      </c>
      <c r="I6984" s="28">
        <v>0.49</v>
      </c>
      <c r="J6984" s="28">
        <v>10.44</v>
      </c>
      <c r="K6984" s="28">
        <v>258.34</v>
      </c>
      <c r="L6984" s="28">
        <f>IF('Base de datos cruda'!L6984&lt;0,,'Base de datos cruda'!L6984)</f>
        <v>13.42</v>
      </c>
      <c r="M6984" s="28" t="str">
        <f>IF(TRIM(PROPER('Base de datos cruda'!M6984))="High","Alto",IF(TRIM(PROPER('Base de datos cruda'!M6984))="Medium","Medio","Bajo"))</f>
        <v>Bajo</v>
      </c>
      <c r="N6984" s="29">
        <v>81.3889235555294</v>
      </c>
      <c r="O6984" s="32">
        <f t="shared" si="1"/>
        <v>81.38892356</v>
      </c>
      <c r="P6984" s="33">
        <f t="shared" si="2"/>
        <v>17.34</v>
      </c>
      <c r="Q6984" s="34">
        <f t="shared" si="3"/>
        <v>1.350724638</v>
      </c>
      <c r="R6984" s="35" t="str">
        <f t="shared" si="4"/>
        <v>Alto</v>
      </c>
      <c r="S6984" s="35" t="str">
        <f>IF(O6984="","",IF(O6984&gt;AVERAGE('Base de datos limpia'!$O$2:$O$8001),"Alto","Normal"))
</f>
        <v>Alto</v>
      </c>
      <c r="T6984" s="35" t="str">
        <f t="shared" si="5"/>
        <v>Gamer intensivo</v>
      </c>
      <c r="U6984" s="35"/>
    </row>
    <row r="6985">
      <c r="A6985" s="28">
        <v>6984.0</v>
      </c>
      <c r="B6985" s="28">
        <v>23.0</v>
      </c>
      <c r="C6985" s="28" t="str">
        <f>TRIM(PROPER('Base de datos cruda'!C6985))</f>
        <v>Female</v>
      </c>
      <c r="D6985" s="28">
        <v>4.77</v>
      </c>
      <c r="E6985" s="28">
        <v>9.27</v>
      </c>
      <c r="F6985" s="28">
        <v>4.73</v>
      </c>
      <c r="G6985" s="28">
        <v>79.36</v>
      </c>
      <c r="H6985" s="28" t="str">
        <f>TRIM(PROPER('Base de datos cruda'!H6985))</f>
        <v>Casual</v>
      </c>
      <c r="I6985" s="28">
        <v>0.49</v>
      </c>
      <c r="J6985" s="28">
        <v>6.2</v>
      </c>
      <c r="K6985" s="28">
        <v>255.27</v>
      </c>
      <c r="L6985" s="28">
        <f>IF('Base de datos cruda'!L6985&lt;0,,'Base de datos cruda'!L6985)</f>
        <v>6.6</v>
      </c>
      <c r="M6985" s="28" t="str">
        <f>IF(TRIM(PROPER('Base de datos cruda'!M6985))="High","Alto",IF(TRIM(PROPER('Base de datos cruda'!M6985))="Medium","Medio","Bajo"))</f>
        <v>Alto</v>
      </c>
      <c r="N6985" s="29">
        <v>76.05</v>
      </c>
      <c r="O6985" s="32">
        <f t="shared" si="1"/>
        <v>76.05</v>
      </c>
      <c r="P6985" s="33">
        <f t="shared" si="2"/>
        <v>10.97</v>
      </c>
      <c r="Q6985" s="34">
        <f t="shared" si="3"/>
        <v>1.943396226</v>
      </c>
      <c r="R6985" s="35" t="str">
        <f t="shared" si="4"/>
        <v>Alto</v>
      </c>
      <c r="S6985" s="35" t="str">
        <f>IF(O6985="","",IF(O6985&gt;AVERAGE('Base de datos limpia'!$O$2:$O$8001),"Alto","Normal"))
</f>
        <v>Alto</v>
      </c>
      <c r="T6985" s="35" t="str">
        <f t="shared" si="5"/>
        <v>Gamer intensivo</v>
      </c>
      <c r="U6985" s="35"/>
    </row>
    <row r="6986">
      <c r="A6986" s="28">
        <v>6985.0</v>
      </c>
      <c r="B6986" s="28">
        <v>23.0</v>
      </c>
      <c r="C6986" s="28" t="str">
        <f>TRIM(PROPER('Base de datos cruda'!C6986))</f>
        <v>Female</v>
      </c>
      <c r="D6986" s="28">
        <v>4.73</v>
      </c>
      <c r="E6986" s="28">
        <v>7.48</v>
      </c>
      <c r="F6986" s="28">
        <v>6.77</v>
      </c>
      <c r="G6986" s="28">
        <v>78.6</v>
      </c>
      <c r="H6986" s="28" t="str">
        <f>TRIM(PROPER('Base de datos cruda'!H6986))</f>
        <v>Casual</v>
      </c>
      <c r="I6986" s="28">
        <v>2.16</v>
      </c>
      <c r="J6986" s="28">
        <v>10.54</v>
      </c>
      <c r="K6986" s="28">
        <v>272.24</v>
      </c>
      <c r="L6986" s="28">
        <f>IF('Base de datos cruda'!L6986&lt;0,,'Base de datos cruda'!L6986)</f>
        <v>11.21</v>
      </c>
      <c r="M6986" s="28" t="str">
        <f>IF(TRIM(PROPER('Base de datos cruda'!M6986))="High","Alto",IF(TRIM(PROPER('Base de datos cruda'!M6986))="Medium","Medio","Bajo"))</f>
        <v>Medio</v>
      </c>
      <c r="N6986" s="29">
        <v>75.67</v>
      </c>
      <c r="O6986" s="32">
        <f t="shared" si="1"/>
        <v>75.67</v>
      </c>
      <c r="P6986" s="33">
        <f t="shared" si="2"/>
        <v>15.27</v>
      </c>
      <c r="Q6986" s="34">
        <f t="shared" si="3"/>
        <v>1.581395349</v>
      </c>
      <c r="R6986" s="35" t="str">
        <f t="shared" si="4"/>
        <v>Alto</v>
      </c>
      <c r="S6986" s="35" t="str">
        <f>IF(O6986="","",IF(O6986&gt;AVERAGE('Base de datos limpia'!$O$2:$O$8001),"Alto","Normal"))
</f>
        <v>Alto</v>
      </c>
      <c r="T6986" s="35" t="str">
        <f t="shared" si="5"/>
        <v>Gamer intensivo</v>
      </c>
      <c r="U6986" s="35"/>
    </row>
    <row r="6987">
      <c r="A6987" s="28">
        <v>6986.0</v>
      </c>
      <c r="B6987" s="28">
        <v>21.0</v>
      </c>
      <c r="C6987" s="28" t="str">
        <f>TRIM(PROPER('Base de datos cruda'!C6987))</f>
        <v>Other</v>
      </c>
      <c r="D6987" s="28">
        <v>4.89</v>
      </c>
      <c r="E6987" s="28">
        <v>1.43</v>
      </c>
      <c r="F6987" s="28">
        <v>8.89</v>
      </c>
      <c r="G6987" s="28">
        <v>97.43</v>
      </c>
      <c r="H6987" s="28" t="str">
        <f>TRIM(PROPER('Base de datos cruda'!H6987))</f>
        <v>Fps</v>
      </c>
      <c r="I6987" s="28">
        <v>0.29</v>
      </c>
      <c r="J6987" s="28">
        <v>7.63</v>
      </c>
      <c r="K6987" s="28">
        <v>255.37</v>
      </c>
      <c r="L6987" s="28">
        <f>IF('Base de datos cruda'!L6987&lt;0,,'Base de datos cruda'!L6987)</f>
        <v>12.19</v>
      </c>
      <c r="M6987" s="28" t="str">
        <f>IF(TRIM(PROPER('Base de datos cruda'!M6987))="High","Alto",IF(TRIM(PROPER('Base de datos cruda'!M6987))="Medium","Medio","Bajo"))</f>
        <v>Medio</v>
      </c>
      <c r="N6987" s="29">
        <v>50.76</v>
      </c>
      <c r="O6987" s="32">
        <f t="shared" si="1"/>
        <v>50.76</v>
      </c>
      <c r="P6987" s="33">
        <f t="shared" si="2"/>
        <v>12.52</v>
      </c>
      <c r="Q6987" s="34">
        <f t="shared" si="3"/>
        <v>0.2924335378</v>
      </c>
      <c r="R6987" s="35" t="str">
        <f t="shared" si="4"/>
        <v>Medio</v>
      </c>
      <c r="S6987" s="35" t="str">
        <f>IF(O6987="","",IF(O6987&gt;AVERAGE('Base de datos limpia'!$O$2:$O$8001),"Alto","Normal"))
</f>
        <v>Normal</v>
      </c>
      <c r="T6987" s="35" t="str">
        <f t="shared" si="5"/>
        <v>Gamer casual</v>
      </c>
      <c r="U6987" s="35"/>
    </row>
    <row r="6988">
      <c r="A6988" s="28">
        <v>6987.0</v>
      </c>
      <c r="B6988" s="28">
        <v>17.0</v>
      </c>
      <c r="C6988" s="28" t="str">
        <f>TRIM(PROPER('Base de datos cruda'!C6988))</f>
        <v>Female</v>
      </c>
      <c r="D6988" s="28">
        <v>5.75</v>
      </c>
      <c r="E6988" s="28">
        <v>8.85</v>
      </c>
      <c r="F6988" s="28">
        <v>7.94</v>
      </c>
      <c r="G6988" s="28">
        <v>88.95</v>
      </c>
      <c r="H6988" s="28" t="str">
        <f>TRIM(PROPER('Base de datos cruda'!H6988))</f>
        <v>Fps</v>
      </c>
      <c r="I6988" s="28">
        <v>2.86</v>
      </c>
      <c r="J6988" s="28">
        <v>8.01</v>
      </c>
      <c r="K6988" s="28">
        <v>234.98</v>
      </c>
      <c r="L6988" s="28">
        <f>IF('Base de datos cruda'!L6988&lt;0,,'Base de datos cruda'!L6988)</f>
        <v>12.85</v>
      </c>
      <c r="M6988" s="28" t="str">
        <f>IF(TRIM(PROPER('Base de datos cruda'!M6988))="High","Alto",IF(TRIM(PROPER('Base de datos cruda'!M6988))="Medium","Medio","Bajo"))</f>
        <v>Bajo</v>
      </c>
      <c r="N6988" s="29">
        <v>91.2391795646204</v>
      </c>
      <c r="O6988" s="32">
        <f t="shared" si="1"/>
        <v>91.23917956</v>
      </c>
      <c r="P6988" s="33">
        <f t="shared" si="2"/>
        <v>13.76</v>
      </c>
      <c r="Q6988" s="34">
        <f t="shared" si="3"/>
        <v>1.539130435</v>
      </c>
      <c r="R6988" s="35" t="str">
        <f t="shared" si="4"/>
        <v>Alto</v>
      </c>
      <c r="S6988" s="35" t="str">
        <f>IF(O6988="","",IF(O6988&gt;AVERAGE('Base de datos limpia'!$O$2:$O$8001),"Alto","Normal"))
</f>
        <v>Alto</v>
      </c>
      <c r="T6988" s="35" t="str">
        <f t="shared" si="5"/>
        <v>Gamer intensivo</v>
      </c>
      <c r="U6988" s="35"/>
    </row>
    <row r="6989">
      <c r="A6989" s="28">
        <v>6988.0</v>
      </c>
      <c r="B6989" s="28">
        <v>23.0</v>
      </c>
      <c r="C6989" s="28" t="str">
        <f>TRIM(PROPER('Base de datos cruda'!C6989))</f>
        <v>Female</v>
      </c>
      <c r="D6989" s="28">
        <v>2.5</v>
      </c>
      <c r="E6989" s="28">
        <v>6.92</v>
      </c>
      <c r="F6989" s="28">
        <v>7.74</v>
      </c>
      <c r="G6989" s="28">
        <v>65.79</v>
      </c>
      <c r="H6989" s="28" t="str">
        <f>TRIM(PROPER('Base de datos cruda'!H6989))</f>
        <v>Casual</v>
      </c>
      <c r="I6989" s="28">
        <v>2.47</v>
      </c>
      <c r="J6989" s="28">
        <v>5.56</v>
      </c>
      <c r="K6989" s="28">
        <v>304.27</v>
      </c>
      <c r="L6989" s="28">
        <f>IF('Base de datos cruda'!L6989&lt;0,,'Base de datos cruda'!L6989)</f>
        <v>5.03</v>
      </c>
      <c r="M6989" s="28" t="str">
        <f>IF(TRIM(PROPER('Base de datos cruda'!M6989))="High","Alto",IF(TRIM(PROPER('Base de datos cruda'!M6989))="Medium","Medio","Bajo"))</f>
        <v>Medio</v>
      </c>
      <c r="N6989" s="29">
        <v>86.5628766717919</v>
      </c>
      <c r="O6989" s="32">
        <f t="shared" si="1"/>
        <v>86.56287667</v>
      </c>
      <c r="P6989" s="33">
        <f t="shared" si="2"/>
        <v>8.06</v>
      </c>
      <c r="Q6989" s="34">
        <f t="shared" si="3"/>
        <v>2.768</v>
      </c>
      <c r="R6989" s="35" t="str">
        <f t="shared" si="4"/>
        <v>Alto</v>
      </c>
      <c r="S6989" s="35" t="str">
        <f>IF(O6989="","",IF(O6989&gt;AVERAGE('Base de datos limpia'!$O$2:$O$8001),"Alto","Normal"))
</f>
        <v>Alto</v>
      </c>
      <c r="T6989" s="35" t="str">
        <f t="shared" si="5"/>
        <v>Gamer intensivo</v>
      </c>
      <c r="U6989" s="35"/>
    </row>
    <row r="6990">
      <c r="A6990" s="28">
        <v>6989.0</v>
      </c>
      <c r="B6990" s="28">
        <v>21.0</v>
      </c>
      <c r="C6990" s="28" t="str">
        <f>TRIM(PROPER('Base de datos cruda'!C6990))</f>
        <v>Female</v>
      </c>
      <c r="D6990" s="28">
        <v>0.27</v>
      </c>
      <c r="E6990" s="28">
        <v>3.79</v>
      </c>
      <c r="F6990" s="28">
        <v>7.22</v>
      </c>
      <c r="G6990" s="28">
        <v>77.48</v>
      </c>
      <c r="H6990" s="28" t="str">
        <f>TRIM(PROPER('Base de datos cruda'!H6990))</f>
        <v>Casual</v>
      </c>
      <c r="I6990" s="28">
        <v>3.51</v>
      </c>
      <c r="J6990" s="28">
        <v>3.34</v>
      </c>
      <c r="K6990" s="28">
        <v>335.49</v>
      </c>
      <c r="L6990" s="28">
        <f>IF('Base de datos cruda'!L6990&lt;0,,'Base de datos cruda'!L6990)</f>
        <v>2.46</v>
      </c>
      <c r="M6990" s="28" t="str">
        <f>IF(TRIM(PROPER('Base de datos cruda'!M6990))="High","Alto",IF(TRIM(PROPER('Base de datos cruda'!M6990))="Medium","Medio","Bajo"))</f>
        <v>Medio</v>
      </c>
      <c r="N6990" s="29">
        <v>72.11</v>
      </c>
      <c r="O6990" s="32">
        <f t="shared" si="1"/>
        <v>72.11</v>
      </c>
      <c r="P6990" s="33">
        <f t="shared" si="2"/>
        <v>3.61</v>
      </c>
      <c r="Q6990" s="34">
        <f t="shared" si="3"/>
        <v>14.03703704</v>
      </c>
      <c r="R6990" s="35" t="str">
        <f t="shared" si="4"/>
        <v>Alto</v>
      </c>
      <c r="S6990" s="35" t="str">
        <f>IF(O6990="","",IF(O6990&gt;AVERAGE('Base de datos limpia'!$O$2:$O$8001),"Alto","Normal"))
</f>
        <v>Alto</v>
      </c>
      <c r="T6990" s="35" t="str">
        <f t="shared" si="5"/>
        <v>Gamer moderado</v>
      </c>
      <c r="U6990" s="35"/>
    </row>
    <row r="6991">
      <c r="A6991" s="28">
        <v>6990.0</v>
      </c>
      <c r="B6991" s="28">
        <v>21.0</v>
      </c>
      <c r="C6991" s="28" t="str">
        <f>TRIM(PROPER('Base de datos cruda'!C6991))</f>
        <v>Female</v>
      </c>
      <c r="D6991" s="28">
        <v>6.48</v>
      </c>
      <c r="E6991" s="28">
        <v>2.69</v>
      </c>
      <c r="F6991" s="28">
        <v>5.74</v>
      </c>
      <c r="G6991" s="28">
        <v>71.53</v>
      </c>
      <c r="H6991" s="28" t="str">
        <f>TRIM(PROPER('Base de datos cruda'!H6991))</f>
        <v>Casual</v>
      </c>
      <c r="I6991" s="28">
        <v>0.93</v>
      </c>
      <c r="J6991" s="28">
        <v>9.77</v>
      </c>
      <c r="K6991" s="28">
        <v>246.34</v>
      </c>
      <c r="L6991" s="28">
        <f>IF('Base de datos cruda'!L6991&lt;0,,'Base de datos cruda'!L6991)</f>
        <v>16.82</v>
      </c>
      <c r="M6991" s="28" t="str">
        <f>IF(TRIM(PROPER('Base de datos cruda'!M6991))="High","Alto",IF(TRIM(PROPER('Base de datos cruda'!M6991))="Medium","Medio","Bajo"))</f>
        <v>Bajo</v>
      </c>
      <c r="N6991" s="29">
        <v>25.98</v>
      </c>
      <c r="O6991" s="32">
        <f t="shared" si="1"/>
        <v>25.98</v>
      </c>
      <c r="P6991" s="33">
        <f t="shared" si="2"/>
        <v>16.25</v>
      </c>
      <c r="Q6991" s="34">
        <f t="shared" si="3"/>
        <v>0.4151234568</v>
      </c>
      <c r="R6991" s="35" t="str">
        <f t="shared" si="4"/>
        <v>Bajo</v>
      </c>
      <c r="S6991" s="35" t="str">
        <f>IF(O6991="","",IF(O6991&gt;AVERAGE('Base de datos limpia'!$O$2:$O$8001),"Alto","Normal"))
</f>
        <v>Normal</v>
      </c>
      <c r="T6991" s="35" t="str">
        <f t="shared" si="5"/>
        <v>Gamer casual</v>
      </c>
      <c r="U6991" s="35"/>
    </row>
    <row r="6992">
      <c r="A6992" s="28">
        <v>6991.0</v>
      </c>
      <c r="B6992" s="28">
        <v>23.0</v>
      </c>
      <c r="C6992" s="28" t="str">
        <f>TRIM(PROPER('Base de datos cruda'!C6992))</f>
        <v>Male</v>
      </c>
      <c r="D6992" s="28">
        <v>1.03</v>
      </c>
      <c r="E6992" s="28">
        <v>2.05</v>
      </c>
      <c r="F6992" s="28">
        <v>4.85</v>
      </c>
      <c r="G6992" s="28">
        <v>99.47</v>
      </c>
      <c r="H6992" s="28" t="str">
        <f>TRIM(PROPER('Base de datos cruda'!H6992))</f>
        <v>Fps</v>
      </c>
      <c r="I6992" s="28">
        <v>2.96</v>
      </c>
      <c r="J6992" s="28">
        <v>5.47</v>
      </c>
      <c r="K6992" s="28">
        <v>301.34</v>
      </c>
      <c r="L6992" s="28">
        <f>IF('Base de datos cruda'!L6992&lt;0,,'Base de datos cruda'!L6992)</f>
        <v>4.69</v>
      </c>
      <c r="M6992" s="28" t="str">
        <f>IF(TRIM(PROPER('Base de datos cruda'!M6992))="High","Alto",IF(TRIM(PROPER('Base de datos cruda'!M6992))="Medium","Medio","Bajo"))</f>
        <v>Medio</v>
      </c>
      <c r="N6992" s="29">
        <v>49.43</v>
      </c>
      <c r="O6992" s="32">
        <f t="shared" si="1"/>
        <v>49.43</v>
      </c>
      <c r="P6992" s="33">
        <f t="shared" si="2"/>
        <v>6.5</v>
      </c>
      <c r="Q6992" s="34">
        <f t="shared" si="3"/>
        <v>1.990291262</v>
      </c>
      <c r="R6992" s="35" t="str">
        <f t="shared" si="4"/>
        <v>Bajo</v>
      </c>
      <c r="S6992" s="35" t="str">
        <f>IF(O6992="","",IF(O6992&gt;AVERAGE('Base de datos limpia'!$O$2:$O$8001),"Alto","Normal"))
</f>
        <v>Normal</v>
      </c>
      <c r="T6992" s="35" t="str">
        <f t="shared" si="5"/>
        <v>Gamer casual</v>
      </c>
      <c r="U6992" s="35"/>
    </row>
    <row r="6993">
      <c r="A6993" s="28">
        <v>6992.0</v>
      </c>
      <c r="B6993" s="28">
        <v>16.0</v>
      </c>
      <c r="C6993" s="28" t="str">
        <f>TRIM(PROPER('Base de datos cruda'!C6993))</f>
        <v>Male</v>
      </c>
      <c r="D6993" s="28">
        <v>5.77</v>
      </c>
      <c r="E6993" s="28">
        <v>1.45</v>
      </c>
      <c r="F6993" s="28">
        <v>5.12</v>
      </c>
      <c r="G6993" s="28">
        <v>76.62</v>
      </c>
      <c r="H6993" s="28" t="str">
        <f>TRIM(PROPER('Base de datos cruda'!H6993))</f>
        <v>Rpg</v>
      </c>
      <c r="I6993" s="28">
        <v>0.87</v>
      </c>
      <c r="J6993" s="28">
        <v>11.11</v>
      </c>
      <c r="K6993" s="28">
        <v>239.37</v>
      </c>
      <c r="L6993" s="28">
        <f>IF('Base de datos cruda'!L6993&lt;0,,'Base de datos cruda'!L6993)</f>
        <v>14.52</v>
      </c>
      <c r="M6993" s="28" t="str">
        <f>IF(TRIM(PROPER('Base de datos cruda'!M6993))="High","Alto",IF(TRIM(PROPER('Base de datos cruda'!M6993))="Medium","Medio","Bajo"))</f>
        <v>Bajo</v>
      </c>
      <c r="N6993" s="29">
        <v>30.001836199371</v>
      </c>
      <c r="O6993" s="32">
        <f t="shared" si="1"/>
        <v>30.0018362</v>
      </c>
      <c r="P6993" s="33">
        <f t="shared" si="2"/>
        <v>16.88</v>
      </c>
      <c r="Q6993" s="34">
        <f t="shared" si="3"/>
        <v>0.2512998267</v>
      </c>
      <c r="R6993" s="35" t="str">
        <f t="shared" si="4"/>
        <v>Bajo</v>
      </c>
      <c r="S6993" s="35" t="str">
        <f>IF(O6993="","",IF(O6993&gt;AVERAGE('Base de datos limpia'!$O$2:$O$8001),"Alto","Normal"))
</f>
        <v>Normal</v>
      </c>
      <c r="T6993" s="35" t="str">
        <f t="shared" si="5"/>
        <v>Gamer casual</v>
      </c>
      <c r="U6993" s="35"/>
    </row>
    <row r="6994">
      <c r="A6994" s="28">
        <v>6993.0</v>
      </c>
      <c r="B6994" s="28">
        <v>17.0</v>
      </c>
      <c r="C6994" s="28" t="str">
        <f>TRIM(PROPER('Base de datos cruda'!C6994))</f>
        <v>Female</v>
      </c>
      <c r="D6994" s="28">
        <v>0.66</v>
      </c>
      <c r="E6994" s="28">
        <v>7.79</v>
      </c>
      <c r="F6994" s="28">
        <v>4.03</v>
      </c>
      <c r="G6994" s="28">
        <v>62.71</v>
      </c>
      <c r="H6994" s="28" t="str">
        <f>TRIM(PROPER('Base de datos cruda'!H6994))</f>
        <v>Rpg</v>
      </c>
      <c r="I6994" s="28">
        <v>3.61</v>
      </c>
      <c r="J6994" s="28">
        <v>1.95</v>
      </c>
      <c r="K6994" s="28">
        <v>317.69</v>
      </c>
      <c r="L6994" s="28">
        <f>IF('Base de datos cruda'!L6994&lt;0,,'Base de datos cruda'!L6994)</f>
        <v>2.28</v>
      </c>
      <c r="M6994" s="28" t="str">
        <f>IF(TRIM(PROPER('Base de datos cruda'!M6994))="High","Alto",IF(TRIM(PROPER('Base de datos cruda'!M6994))="Medium","Medio","Bajo"))</f>
        <v>Alto</v>
      </c>
      <c r="N6994" s="29">
        <v>91.62</v>
      </c>
      <c r="O6994" s="32">
        <f t="shared" si="1"/>
        <v>91.62</v>
      </c>
      <c r="P6994" s="33">
        <f t="shared" si="2"/>
        <v>2.61</v>
      </c>
      <c r="Q6994" s="34">
        <f t="shared" si="3"/>
        <v>11.8030303</v>
      </c>
      <c r="R6994" s="35" t="str">
        <f t="shared" si="4"/>
        <v>Alto</v>
      </c>
      <c r="S6994" s="35" t="str">
        <f>IF(O6994="","",IF(O6994&gt;AVERAGE('Base de datos limpia'!$O$2:$O$8001),"Alto","Normal"))
</f>
        <v>Alto</v>
      </c>
      <c r="T6994" s="35" t="str">
        <f t="shared" si="5"/>
        <v>Gamer intensivo</v>
      </c>
      <c r="U6994" s="35"/>
    </row>
    <row r="6995">
      <c r="A6995" s="28">
        <v>6994.0</v>
      </c>
      <c r="B6995" s="28">
        <v>24.0</v>
      </c>
      <c r="C6995" s="28" t="str">
        <f>TRIM(PROPER('Base de datos cruda'!C6995))</f>
        <v>Male</v>
      </c>
      <c r="D6995" s="28">
        <v>3.0</v>
      </c>
      <c r="E6995" s="28">
        <v>3.12</v>
      </c>
      <c r="F6995" s="28">
        <v>7.37</v>
      </c>
      <c r="G6995" s="28">
        <v>76.45</v>
      </c>
      <c r="H6995" s="28" t="str">
        <f>TRIM(PROPER('Base de datos cruda'!H6995))</f>
        <v>Casual</v>
      </c>
      <c r="I6995" s="28">
        <v>1.54</v>
      </c>
      <c r="J6995" s="28">
        <v>6.45</v>
      </c>
      <c r="K6995" s="28">
        <v>262.73</v>
      </c>
      <c r="L6995" s="28">
        <f>IF('Base de datos cruda'!L6995&lt;0,,'Base de datos cruda'!L6995)</f>
        <v>6.23</v>
      </c>
      <c r="M6995" s="28" t="str">
        <f>IF(TRIM(PROPER('Base de datos cruda'!M6995))="High","Alto",IF(TRIM(PROPER('Base de datos cruda'!M6995))="Medium","Medio","Bajo"))</f>
        <v>Medio</v>
      </c>
      <c r="N6995" s="29">
        <v>64.19</v>
      </c>
      <c r="O6995" s="32">
        <f t="shared" si="1"/>
        <v>64.19</v>
      </c>
      <c r="P6995" s="33">
        <f t="shared" si="2"/>
        <v>9.45</v>
      </c>
      <c r="Q6995" s="34">
        <f t="shared" si="3"/>
        <v>1.04</v>
      </c>
      <c r="R6995" s="35" t="str">
        <f t="shared" si="4"/>
        <v>Medio</v>
      </c>
      <c r="S6995" s="35" t="str">
        <f>IF(O6995="","",IF(O6995&gt;AVERAGE('Base de datos limpia'!$O$2:$O$8001),"Alto","Normal"))
</f>
        <v>Normal</v>
      </c>
      <c r="T6995" s="35" t="str">
        <f t="shared" si="5"/>
        <v>Gamer moderado</v>
      </c>
      <c r="U6995" s="35"/>
    </row>
    <row r="6996">
      <c r="A6996" s="28">
        <v>6995.0</v>
      </c>
      <c r="B6996" s="28">
        <v>23.0</v>
      </c>
      <c r="C6996" s="28" t="str">
        <f>TRIM(PROPER('Base de datos cruda'!C6996))</f>
        <v>Female</v>
      </c>
      <c r="D6996" s="28">
        <v>0.5</v>
      </c>
      <c r="E6996" s="28">
        <v>1.22</v>
      </c>
      <c r="F6996" s="28">
        <v>8.06</v>
      </c>
      <c r="G6996" s="28">
        <v>72.85</v>
      </c>
      <c r="H6996" s="28" t="str">
        <f>TRIM(PROPER('Base de datos cruda'!H6996))</f>
        <v>Fps</v>
      </c>
      <c r="I6996" s="28">
        <v>3.07</v>
      </c>
      <c r="J6996" s="28">
        <v>3.57</v>
      </c>
      <c r="K6996" s="28">
        <v>322.72</v>
      </c>
      <c r="L6996" s="28">
        <f>IF('Base de datos cruda'!L6996&lt;0,,'Base de datos cruda'!L6996)</f>
        <v>3.43</v>
      </c>
      <c r="M6996" s="28" t="str">
        <f>IF(TRIM(PROPER('Base de datos cruda'!M6996))="High","Alto",IF(TRIM(PROPER('Base de datos cruda'!M6996))="Medium","Medio","Bajo"))</f>
        <v>Medio</v>
      </c>
      <c r="N6996" s="29">
        <v>59.85</v>
      </c>
      <c r="O6996" s="32">
        <f t="shared" si="1"/>
        <v>59.85</v>
      </c>
      <c r="P6996" s="33">
        <f t="shared" si="2"/>
        <v>4.07</v>
      </c>
      <c r="Q6996" s="34">
        <f t="shared" si="3"/>
        <v>2.44</v>
      </c>
      <c r="R6996" s="35" t="str">
        <f t="shared" si="4"/>
        <v>Medio</v>
      </c>
      <c r="S6996" s="35" t="str">
        <f>IF(O6996="","",IF(O6996&gt;AVERAGE('Base de datos limpia'!$O$2:$O$8001),"Alto","Normal"))
</f>
        <v>Normal</v>
      </c>
      <c r="T6996" s="35" t="str">
        <f t="shared" si="5"/>
        <v>Gamer casual</v>
      </c>
      <c r="U6996" s="35"/>
    </row>
    <row r="6997">
      <c r="A6997" s="28">
        <v>6996.0</v>
      </c>
      <c r="B6997" s="28">
        <v>22.0</v>
      </c>
      <c r="C6997" s="28" t="str">
        <f>TRIM(PROPER('Base de datos cruda'!C6997))</f>
        <v>Male</v>
      </c>
      <c r="D6997" s="28">
        <v>4.18</v>
      </c>
      <c r="E6997" s="28">
        <v>4.58</v>
      </c>
      <c r="F6997" s="28">
        <v>5.34</v>
      </c>
      <c r="G6997" s="28">
        <v>83.98</v>
      </c>
      <c r="H6997" s="28" t="str">
        <f>TRIM(PROPER('Base de datos cruda'!H6997))</f>
        <v>Casual</v>
      </c>
      <c r="I6997" s="28">
        <v>4.41</v>
      </c>
      <c r="J6997" s="28">
        <v>5.23</v>
      </c>
      <c r="K6997" s="28">
        <v>265.66</v>
      </c>
      <c r="L6997" s="28">
        <f>IF('Base de datos cruda'!L6997&lt;0,,'Base de datos cruda'!L6997)</f>
        <v>10.97</v>
      </c>
      <c r="M6997" s="28" t="str">
        <f>IF(TRIM(PROPER('Base de datos cruda'!M6997))="High","Alto",IF(TRIM(PROPER('Base de datos cruda'!M6997))="Medium","Medio","Bajo"))</f>
        <v>Medio</v>
      </c>
      <c r="N6997" s="29">
        <v>52.87</v>
      </c>
      <c r="O6997" s="32">
        <f t="shared" si="1"/>
        <v>52.87</v>
      </c>
      <c r="P6997" s="33">
        <f t="shared" si="2"/>
        <v>9.41</v>
      </c>
      <c r="Q6997" s="34">
        <f t="shared" si="3"/>
        <v>1.09569378</v>
      </c>
      <c r="R6997" s="35" t="str">
        <f t="shared" si="4"/>
        <v>Medio</v>
      </c>
      <c r="S6997" s="35" t="str">
        <f>IF(O6997="","",IF(O6997&gt;AVERAGE('Base de datos limpia'!$O$2:$O$8001),"Alto","Normal"))
</f>
        <v>Normal</v>
      </c>
      <c r="T6997" s="35" t="str">
        <f t="shared" si="5"/>
        <v>Gamer moderado</v>
      </c>
      <c r="U6997" s="35"/>
    </row>
    <row r="6998">
      <c r="A6998" s="28">
        <v>6997.0</v>
      </c>
      <c r="B6998" s="28">
        <v>22.0</v>
      </c>
      <c r="C6998" s="28" t="str">
        <f>TRIM(PROPER('Base de datos cruda'!C6998))</f>
        <v>Female</v>
      </c>
      <c r="D6998" s="28">
        <v>5.23</v>
      </c>
      <c r="E6998" s="28">
        <v>5.34</v>
      </c>
      <c r="F6998" s="28">
        <v>4.46</v>
      </c>
      <c r="G6998" s="28">
        <v>69.04</v>
      </c>
      <c r="H6998" s="28" t="str">
        <f>TRIM(PROPER('Base de datos cruda'!H6998))</f>
        <v>Fps</v>
      </c>
      <c r="I6998" s="28">
        <v>2.44</v>
      </c>
      <c r="J6998" s="28">
        <v>10.31</v>
      </c>
      <c r="K6998" s="28">
        <v>252.85</v>
      </c>
      <c r="L6998" s="28">
        <f>IF('Base de datos cruda'!L6998&lt;0,,'Base de datos cruda'!L6998)</f>
        <v>15.7</v>
      </c>
      <c r="M6998" s="28" t="str">
        <f>IF(TRIM(PROPER('Base de datos cruda'!M6998))="High","Alto",IF(TRIM(PROPER('Base de datos cruda'!M6998))="Medium","Medio","Bajo"))</f>
        <v>Bajo</v>
      </c>
      <c r="N6998" s="29">
        <v>38.18</v>
      </c>
      <c r="O6998" s="32">
        <f t="shared" si="1"/>
        <v>38.18</v>
      </c>
      <c r="P6998" s="33">
        <f t="shared" si="2"/>
        <v>15.54</v>
      </c>
      <c r="Q6998" s="34">
        <f t="shared" si="3"/>
        <v>1.021032505</v>
      </c>
      <c r="R6998" s="35" t="str">
        <f t="shared" si="4"/>
        <v>Bajo</v>
      </c>
      <c r="S6998" s="35" t="str">
        <f>IF(O6998="","",IF(O6998&gt;AVERAGE('Base de datos limpia'!$O$2:$O$8001),"Alto","Normal"))
</f>
        <v>Normal</v>
      </c>
      <c r="T6998" s="35" t="str">
        <f t="shared" si="5"/>
        <v>Gamer moderado</v>
      </c>
      <c r="U6998" s="35"/>
    </row>
    <row r="6999">
      <c r="A6999" s="28">
        <v>6998.0</v>
      </c>
      <c r="B6999" s="28">
        <v>20.0</v>
      </c>
      <c r="C6999" s="28" t="str">
        <f>TRIM(PROPER('Base de datos cruda'!C6999))</f>
        <v>Male</v>
      </c>
      <c r="D6999" s="28">
        <v>1.37</v>
      </c>
      <c r="E6999" s="28">
        <v>2.52</v>
      </c>
      <c r="F6999" s="28">
        <v>5.68</v>
      </c>
      <c r="G6999" s="28">
        <v>61.44</v>
      </c>
      <c r="H6999" s="28" t="str">
        <f>TRIM(PROPER('Base de datos cruda'!H6999))</f>
        <v>Rpg</v>
      </c>
      <c r="I6999" s="28">
        <v>0.96</v>
      </c>
      <c r="J6999" s="28">
        <v>2.89</v>
      </c>
      <c r="K6999" s="28">
        <v>292.83</v>
      </c>
      <c r="L6999" s="28">
        <f>IF('Base de datos cruda'!L6999&lt;0,,'Base de datos cruda'!L6999)</f>
        <v>4.36</v>
      </c>
      <c r="M6999" s="28" t="str">
        <f>IF(TRIM(PROPER('Base de datos cruda'!M6999))="High","Alto",IF(TRIM(PROPER('Base de datos cruda'!M6999))="Medium","Medio","Bajo"))</f>
        <v>Medio</v>
      </c>
      <c r="N6999" s="29">
        <v>62.51</v>
      </c>
      <c r="O6999" s="32">
        <f t="shared" si="1"/>
        <v>62.51</v>
      </c>
      <c r="P6999" s="33">
        <f t="shared" si="2"/>
        <v>4.26</v>
      </c>
      <c r="Q6999" s="34">
        <f t="shared" si="3"/>
        <v>1.839416058</v>
      </c>
      <c r="R6999" s="35" t="str">
        <f t="shared" si="4"/>
        <v>Medio</v>
      </c>
      <c r="S6999" s="35" t="str">
        <f>IF(O6999="","",IF(O6999&gt;AVERAGE('Base de datos limpia'!$O$2:$O$8001),"Alto","Normal"))
</f>
        <v>Normal</v>
      </c>
      <c r="T6999" s="35" t="str">
        <f t="shared" si="5"/>
        <v>Gamer casual</v>
      </c>
      <c r="U6999" s="35"/>
    </row>
    <row r="7000">
      <c r="A7000" s="28">
        <v>6999.0</v>
      </c>
      <c r="B7000" s="28">
        <v>17.0</v>
      </c>
      <c r="C7000" s="28" t="str">
        <f>TRIM(PROPER('Base de datos cruda'!C7000))</f>
        <v>Female</v>
      </c>
      <c r="D7000" s="28">
        <v>2.97</v>
      </c>
      <c r="E7000" s="28">
        <v>1.4</v>
      </c>
      <c r="F7000" s="28">
        <v>5.46</v>
      </c>
      <c r="G7000" s="28">
        <v>63.84</v>
      </c>
      <c r="H7000" s="28" t="str">
        <f>TRIM(PROPER('Base de datos cruda'!H7000))</f>
        <v>Rpg</v>
      </c>
      <c r="I7000" s="28">
        <v>4.43</v>
      </c>
      <c r="J7000" s="28">
        <v>4.54</v>
      </c>
      <c r="K7000" s="28">
        <v>269.99</v>
      </c>
      <c r="L7000" s="28">
        <f>IF('Base de datos cruda'!L7000&lt;0,,'Base de datos cruda'!L7000)</f>
        <v>6.75</v>
      </c>
      <c r="M7000" s="28" t="str">
        <f>IF(TRIM(PROPER('Base de datos cruda'!M7000))="High","Alto",IF(TRIM(PROPER('Base de datos cruda'!M7000))="Medium","Medio","Bajo"))</f>
        <v>Medio</v>
      </c>
      <c r="N7000" s="29">
        <v>47.4442710830015</v>
      </c>
      <c r="O7000" s="32">
        <f t="shared" si="1"/>
        <v>47.44427108</v>
      </c>
      <c r="P7000" s="33">
        <f t="shared" si="2"/>
        <v>7.51</v>
      </c>
      <c r="Q7000" s="34">
        <f t="shared" si="3"/>
        <v>0.4713804714</v>
      </c>
      <c r="R7000" s="35" t="str">
        <f t="shared" si="4"/>
        <v>Bajo</v>
      </c>
      <c r="S7000" s="35" t="str">
        <f>IF(O7000="","",IF(O7000&gt;AVERAGE('Base de datos limpia'!$O$2:$O$8001),"Alto","Normal"))
</f>
        <v>Normal</v>
      </c>
      <c r="T7000" s="35" t="str">
        <f t="shared" si="5"/>
        <v>Gamer casual</v>
      </c>
      <c r="U7000" s="35"/>
    </row>
    <row r="7001">
      <c r="A7001" s="28">
        <v>7000.0</v>
      </c>
      <c r="B7001" s="28">
        <v>21.0</v>
      </c>
      <c r="C7001" s="28" t="str">
        <f>TRIM(PROPER('Base de datos cruda'!C7001))</f>
        <v>Female</v>
      </c>
      <c r="D7001" s="28">
        <v>7.44</v>
      </c>
      <c r="E7001" s="28">
        <v>2.7</v>
      </c>
      <c r="F7001" s="28">
        <v>6.25</v>
      </c>
      <c r="G7001" s="28">
        <v>71.33</v>
      </c>
      <c r="H7001" s="28" t="str">
        <f>TRIM(PROPER('Base de datos cruda'!H7001))</f>
        <v>Rpg</v>
      </c>
      <c r="I7001" s="28">
        <v>1.79</v>
      </c>
      <c r="J7001" s="28">
        <v>8.68</v>
      </c>
      <c r="K7001" s="28">
        <v>230.14</v>
      </c>
      <c r="L7001" s="28">
        <f>IF('Base de datos cruda'!L7001&lt;0,,'Base de datos cruda'!L7001)</f>
        <v>19.25</v>
      </c>
      <c r="M7001" s="28" t="str">
        <f>IF(TRIM(PROPER('Base de datos cruda'!M7001))="High","Alto",IF(TRIM(PROPER('Base de datos cruda'!M7001))="Medium","Medio","Bajo"))</f>
        <v>Bajo</v>
      </c>
      <c r="N7001" s="29">
        <v>15.84</v>
      </c>
      <c r="O7001" s="32">
        <f t="shared" si="1"/>
        <v>15.84</v>
      </c>
      <c r="P7001" s="33">
        <f t="shared" si="2"/>
        <v>16.12</v>
      </c>
      <c r="Q7001" s="34">
        <f t="shared" si="3"/>
        <v>0.3629032258</v>
      </c>
      <c r="R7001" s="35" t="str">
        <f t="shared" si="4"/>
        <v>Bajo</v>
      </c>
      <c r="S7001" s="35" t="str">
        <f>IF(O7001="","",IF(O7001&gt;AVERAGE('Base de datos limpia'!$O$2:$O$8001),"Alto","Normal"))
</f>
        <v>Normal</v>
      </c>
      <c r="T7001" s="35" t="str">
        <f t="shared" si="5"/>
        <v>Gamer casual</v>
      </c>
      <c r="U7001" s="35"/>
    </row>
    <row r="7002">
      <c r="A7002" s="28">
        <v>7001.0</v>
      </c>
      <c r="B7002" s="28">
        <v>18.0</v>
      </c>
      <c r="C7002" s="28" t="str">
        <f>TRIM(PROPER('Base de datos cruda'!C7002))</f>
        <v>Male</v>
      </c>
      <c r="D7002" s="28">
        <v>3.54</v>
      </c>
      <c r="E7002" s="28">
        <v>7.11</v>
      </c>
      <c r="F7002" s="28">
        <v>5.32</v>
      </c>
      <c r="G7002" s="28">
        <v>73.93</v>
      </c>
      <c r="H7002" s="28" t="str">
        <f>TRIM(PROPER('Base de datos cruda'!H7002))</f>
        <v>Casual</v>
      </c>
      <c r="I7002" s="28">
        <v>3.65</v>
      </c>
      <c r="J7002" s="28">
        <v>5.54</v>
      </c>
      <c r="K7002" s="28">
        <v>279.48</v>
      </c>
      <c r="L7002" s="28">
        <f>IF('Base de datos cruda'!L7002&lt;0,,'Base de datos cruda'!L7002)</f>
        <v>8.32</v>
      </c>
      <c r="M7002" s="28" t="str">
        <f>IF(TRIM(PROPER('Base de datos cruda'!M7002))="High","Alto",IF(TRIM(PROPER('Base de datos cruda'!M7002))="Medium","Medio","Bajo"))</f>
        <v>Alto</v>
      </c>
      <c r="N7002" s="29">
        <v>87.0570760744805</v>
      </c>
      <c r="O7002" s="32">
        <f t="shared" si="1"/>
        <v>87.05707607</v>
      </c>
      <c r="P7002" s="33">
        <f t="shared" si="2"/>
        <v>9.08</v>
      </c>
      <c r="Q7002" s="34">
        <f t="shared" si="3"/>
        <v>2.008474576</v>
      </c>
      <c r="R7002" s="35" t="str">
        <f t="shared" si="4"/>
        <v>Alto</v>
      </c>
      <c r="S7002" s="35" t="str">
        <f>IF(O7002="","",IF(O7002&gt;AVERAGE('Base de datos limpia'!$O$2:$O$8001),"Alto","Normal"))
</f>
        <v>Alto</v>
      </c>
      <c r="T7002" s="35" t="str">
        <f t="shared" si="5"/>
        <v>Gamer intensivo</v>
      </c>
      <c r="U7002" s="35"/>
    </row>
    <row r="7003">
      <c r="A7003" s="28">
        <v>7002.0</v>
      </c>
      <c r="B7003" s="28">
        <v>19.0</v>
      </c>
      <c r="C7003" s="28" t="str">
        <f>TRIM(PROPER('Base de datos cruda'!C7003))</f>
        <v>Female</v>
      </c>
      <c r="D7003" s="28">
        <v>6.42</v>
      </c>
      <c r="E7003" s="28">
        <v>1.74</v>
      </c>
      <c r="F7003" s="28">
        <v>5.7</v>
      </c>
      <c r="G7003" s="28">
        <v>93.38</v>
      </c>
      <c r="H7003" s="28" t="str">
        <f>TRIM(PROPER('Base de datos cruda'!H7003))</f>
        <v>Casual</v>
      </c>
      <c r="I7003" s="28">
        <v>1.6</v>
      </c>
      <c r="J7003" s="28">
        <v>8.3</v>
      </c>
      <c r="K7003" s="28">
        <v>242.04</v>
      </c>
      <c r="L7003" s="28">
        <f>IF('Base de datos cruda'!L7003&lt;0,,'Base de datos cruda'!L7003)</f>
        <v>12.81</v>
      </c>
      <c r="M7003" s="28" t="str">
        <f>IF(TRIM(PROPER('Base de datos cruda'!M7003))="High","Alto",IF(TRIM(PROPER('Base de datos cruda'!M7003))="Medium","Medio","Bajo"))</f>
        <v>Bajo</v>
      </c>
      <c r="N7003" s="29">
        <v>32.92</v>
      </c>
      <c r="O7003" s="32">
        <f t="shared" si="1"/>
        <v>32.92</v>
      </c>
      <c r="P7003" s="33">
        <f t="shared" si="2"/>
        <v>14.72</v>
      </c>
      <c r="Q7003" s="34">
        <f t="shared" si="3"/>
        <v>0.2710280374</v>
      </c>
      <c r="R7003" s="35" t="str">
        <f t="shared" si="4"/>
        <v>Bajo</v>
      </c>
      <c r="S7003" s="35" t="str">
        <f>IF(O7003="","",IF(O7003&gt;AVERAGE('Base de datos limpia'!$O$2:$O$8001),"Alto","Normal"))
</f>
        <v>Normal</v>
      </c>
      <c r="T7003" s="35" t="str">
        <f t="shared" si="5"/>
        <v>Gamer casual</v>
      </c>
      <c r="U7003" s="35"/>
    </row>
    <row r="7004">
      <c r="A7004" s="28">
        <v>7003.0</v>
      </c>
      <c r="B7004" s="28">
        <v>17.0</v>
      </c>
      <c r="C7004" s="28" t="str">
        <f>TRIM(PROPER('Base de datos cruda'!C7004))</f>
        <v>Male</v>
      </c>
      <c r="D7004" s="28">
        <v>7.42</v>
      </c>
      <c r="E7004" s="28">
        <v>6.0</v>
      </c>
      <c r="F7004" s="28">
        <v>8.54</v>
      </c>
      <c r="G7004" s="28">
        <v>70.8</v>
      </c>
      <c r="H7004" s="28" t="str">
        <f>TRIM(PROPER('Base de datos cruda'!H7004))</f>
        <v>Fps</v>
      </c>
      <c r="I7004" s="28">
        <v>1.49</v>
      </c>
      <c r="J7004" s="28">
        <v>10.16</v>
      </c>
      <c r="K7004" s="28">
        <v>241.91</v>
      </c>
      <c r="L7004" s="28">
        <f>IF('Base de datos cruda'!L7004&lt;0,,'Base de datos cruda'!L7004)</f>
        <v>14.83</v>
      </c>
      <c r="M7004" s="28" t="str">
        <f>IF(TRIM(PROPER('Base de datos cruda'!M7004))="High","Alto",IF(TRIM(PROPER('Base de datos cruda'!M7004))="Medium","Medio","Bajo"))</f>
        <v>Bajo</v>
      </c>
      <c r="N7004" s="29">
        <v>47.62</v>
      </c>
      <c r="O7004" s="32">
        <f t="shared" si="1"/>
        <v>47.62</v>
      </c>
      <c r="P7004" s="33">
        <f t="shared" si="2"/>
        <v>17.58</v>
      </c>
      <c r="Q7004" s="34">
        <f t="shared" si="3"/>
        <v>0.8086253369</v>
      </c>
      <c r="R7004" s="35" t="str">
        <f t="shared" si="4"/>
        <v>Bajo</v>
      </c>
      <c r="S7004" s="35" t="str">
        <f>IF(O7004="","",IF(O7004&gt;AVERAGE('Base de datos limpia'!$O$2:$O$8001),"Alto","Normal"))
</f>
        <v>Normal</v>
      </c>
      <c r="T7004" s="35" t="str">
        <f t="shared" si="5"/>
        <v>Gamer intensivo</v>
      </c>
      <c r="U7004" s="35"/>
    </row>
    <row r="7005">
      <c r="A7005" s="28">
        <v>7004.0</v>
      </c>
      <c r="B7005" s="28">
        <v>17.0</v>
      </c>
      <c r="C7005" s="28" t="str">
        <f>TRIM(PROPER('Base de datos cruda'!C7005))</f>
        <v>Male</v>
      </c>
      <c r="D7005" s="28">
        <v>7.79</v>
      </c>
      <c r="E7005" s="28">
        <v>2.32</v>
      </c>
      <c r="F7005" s="28">
        <v>5.67</v>
      </c>
      <c r="G7005" s="28">
        <v>61.26</v>
      </c>
      <c r="H7005" s="28" t="str">
        <f>TRIM(PROPER('Base de datos cruda'!H7005))</f>
        <v>Casual</v>
      </c>
      <c r="I7005" s="28">
        <v>3.21</v>
      </c>
      <c r="J7005" s="28">
        <v>12.09</v>
      </c>
      <c r="K7005" s="28">
        <v>227.12</v>
      </c>
      <c r="L7005" s="28">
        <f>IF('Base de datos cruda'!L7005&lt;0,,'Base de datos cruda'!L7005)</f>
        <v>16.12</v>
      </c>
      <c r="M7005" s="28" t="str">
        <f>IF(TRIM(PROPER('Base de datos cruda'!M7005))="High","Alto",IF(TRIM(PROPER('Base de datos cruda'!M7005))="Medium","Medio","Bajo"))</f>
        <v>Bajo</v>
      </c>
      <c r="N7005" s="29">
        <v>10.03</v>
      </c>
      <c r="O7005" s="32">
        <f t="shared" si="1"/>
        <v>10.03</v>
      </c>
      <c r="P7005" s="33">
        <f t="shared" si="2"/>
        <v>19.88</v>
      </c>
      <c r="Q7005" s="34">
        <f t="shared" si="3"/>
        <v>0.297817715</v>
      </c>
      <c r="R7005" s="35" t="str">
        <f t="shared" si="4"/>
        <v>Bajo</v>
      </c>
      <c r="S7005" s="35" t="str">
        <f>IF(O7005="","",IF(O7005&gt;AVERAGE('Base de datos limpia'!$O$2:$O$8001),"Alto","Normal"))
</f>
        <v>Normal</v>
      </c>
      <c r="T7005" s="35" t="str">
        <f t="shared" si="5"/>
        <v>Gamer casual</v>
      </c>
      <c r="U7005" s="35"/>
    </row>
    <row r="7006">
      <c r="A7006" s="28">
        <v>7005.0</v>
      </c>
      <c r="B7006" s="28">
        <v>23.0</v>
      </c>
      <c r="C7006" s="28" t="str">
        <f>TRIM(PROPER('Base de datos cruda'!C7006))</f>
        <v>Male</v>
      </c>
      <c r="D7006" s="28">
        <v>7.19</v>
      </c>
      <c r="E7006" s="28">
        <v>2.76</v>
      </c>
      <c r="F7006" s="28">
        <v>7.93</v>
      </c>
      <c r="G7006" s="28">
        <v>91.23</v>
      </c>
      <c r="H7006" s="28" t="str">
        <f>TRIM(PROPER('Base de datos cruda'!H7006))</f>
        <v>Fps</v>
      </c>
      <c r="I7006" s="28">
        <v>0.78</v>
      </c>
      <c r="J7006" s="28">
        <v>8.46</v>
      </c>
      <c r="K7006" s="28">
        <v>240.88</v>
      </c>
      <c r="L7006" s="28">
        <f>IF('Base de datos cruda'!L7006&lt;0,,'Base de datos cruda'!L7006)</f>
        <v>14.01</v>
      </c>
      <c r="M7006" s="28" t="str">
        <f>IF(TRIM(PROPER('Base de datos cruda'!M7006))="High","Alto",IF(TRIM(PROPER('Base de datos cruda'!M7006))="Medium","Medio","Bajo"))</f>
        <v>Bajo</v>
      </c>
      <c r="N7006" s="29">
        <v>38.34</v>
      </c>
      <c r="O7006" s="32">
        <f t="shared" si="1"/>
        <v>38.34</v>
      </c>
      <c r="P7006" s="33">
        <f t="shared" si="2"/>
        <v>15.65</v>
      </c>
      <c r="Q7006" s="34">
        <f t="shared" si="3"/>
        <v>0.3838664812</v>
      </c>
      <c r="R7006" s="35" t="str">
        <f t="shared" si="4"/>
        <v>Bajo</v>
      </c>
      <c r="S7006" s="35" t="str">
        <f>IF(O7006="","",IF(O7006&gt;AVERAGE('Base de datos limpia'!$O$2:$O$8001),"Alto","Normal"))
</f>
        <v>Normal</v>
      </c>
      <c r="T7006" s="35" t="str">
        <f t="shared" si="5"/>
        <v>Gamer casual</v>
      </c>
      <c r="U7006" s="35"/>
    </row>
    <row r="7007">
      <c r="A7007" s="28">
        <v>7006.0</v>
      </c>
      <c r="B7007" s="28">
        <v>23.0</v>
      </c>
      <c r="C7007" s="28" t="str">
        <f>TRIM(PROPER('Base de datos cruda'!C7007))</f>
        <v>Male</v>
      </c>
      <c r="D7007" s="28">
        <v>2.54</v>
      </c>
      <c r="E7007" s="28">
        <v>4.54</v>
      </c>
      <c r="F7007" s="28">
        <v>7.13</v>
      </c>
      <c r="G7007" s="28">
        <v>94.76</v>
      </c>
      <c r="H7007" s="28" t="str">
        <f>TRIM(PROPER('Base de datos cruda'!H7007))</f>
        <v>Casual</v>
      </c>
      <c r="I7007" s="28">
        <v>4.33</v>
      </c>
      <c r="J7007" s="28">
        <v>7.84</v>
      </c>
      <c r="K7007" s="28">
        <v>274.83</v>
      </c>
      <c r="L7007" s="28">
        <f>IF('Base de datos cruda'!L7007&lt;0,,'Base de datos cruda'!L7007)</f>
        <v>11.58</v>
      </c>
      <c r="M7007" s="28" t="str">
        <f>IF(TRIM(PROPER('Base de datos cruda'!M7007))="High","Alto",IF(TRIM(PROPER('Base de datos cruda'!M7007))="Medium","Medio","Bajo"))</f>
        <v>Medio</v>
      </c>
      <c r="N7007" s="29">
        <v>78.86</v>
      </c>
      <c r="O7007" s="32">
        <f t="shared" si="1"/>
        <v>78.86</v>
      </c>
      <c r="P7007" s="33">
        <f t="shared" si="2"/>
        <v>10.38</v>
      </c>
      <c r="Q7007" s="34">
        <f t="shared" si="3"/>
        <v>1.787401575</v>
      </c>
      <c r="R7007" s="35" t="str">
        <f t="shared" si="4"/>
        <v>Alto</v>
      </c>
      <c r="S7007" s="35" t="str">
        <f>IF(O7007="","",IF(O7007&gt;AVERAGE('Base de datos limpia'!$O$2:$O$8001),"Alto","Normal"))
</f>
        <v>Alto</v>
      </c>
      <c r="T7007" s="35" t="str">
        <f t="shared" si="5"/>
        <v>Gamer moderado</v>
      </c>
      <c r="U7007" s="35"/>
    </row>
    <row r="7008">
      <c r="A7008" s="28">
        <v>7007.0</v>
      </c>
      <c r="B7008" s="28">
        <v>21.0</v>
      </c>
      <c r="C7008" s="28" t="str">
        <f>TRIM(PROPER('Base de datos cruda'!C7008))</f>
        <v>Other</v>
      </c>
      <c r="D7008" s="28">
        <v>7.7</v>
      </c>
      <c r="E7008" s="28">
        <v>1.91</v>
      </c>
      <c r="F7008" s="28">
        <v>5.69</v>
      </c>
      <c r="G7008" s="28">
        <v>79.69</v>
      </c>
      <c r="H7008" s="28" t="str">
        <f>TRIM(PROPER('Base de datos cruda'!H7008))</f>
        <v>Rpg</v>
      </c>
      <c r="I7008" s="28">
        <v>1.94</v>
      </c>
      <c r="J7008" s="28">
        <v>10.33</v>
      </c>
      <c r="K7008" s="28">
        <v>223.18</v>
      </c>
      <c r="L7008" s="28">
        <f>IF('Base de datos cruda'!L7008&lt;0,,'Base de datos cruda'!L7008)</f>
        <v>15.2</v>
      </c>
      <c r="M7008" s="28" t="str">
        <f>IF(TRIM(PROPER('Base de datos cruda'!M7008))="High","Alto",IF(TRIM(PROPER('Base de datos cruda'!M7008))="Medium","Medio","Bajo"))</f>
        <v>Bajo</v>
      </c>
      <c r="N7008" s="29">
        <v>9.92</v>
      </c>
      <c r="O7008" s="32">
        <f t="shared" si="1"/>
        <v>9.92</v>
      </c>
      <c r="P7008" s="33">
        <f t="shared" si="2"/>
        <v>18.03</v>
      </c>
      <c r="Q7008" s="34">
        <f t="shared" si="3"/>
        <v>0.2480519481</v>
      </c>
      <c r="R7008" s="35" t="str">
        <f t="shared" si="4"/>
        <v>Bajo</v>
      </c>
      <c r="S7008" s="35" t="str">
        <f>IF(O7008="","",IF(O7008&gt;AVERAGE('Base de datos limpia'!$O$2:$O$8001),"Alto","Normal"))
</f>
        <v>Normal</v>
      </c>
      <c r="T7008" s="35" t="str">
        <f t="shared" si="5"/>
        <v>Gamer casual</v>
      </c>
      <c r="U7008" s="35"/>
    </row>
    <row r="7009">
      <c r="A7009" s="28">
        <v>7008.0</v>
      </c>
      <c r="B7009" s="28">
        <v>20.0</v>
      </c>
      <c r="C7009" s="28" t="str">
        <f>TRIM(PROPER('Base de datos cruda'!C7009))</f>
        <v>Male</v>
      </c>
      <c r="D7009" s="28">
        <v>6.5</v>
      </c>
      <c r="E7009" s="28">
        <v>2.56</v>
      </c>
      <c r="F7009" s="28">
        <v>8.09</v>
      </c>
      <c r="G7009" s="28">
        <v>71.4</v>
      </c>
      <c r="H7009" s="28" t="str">
        <f>TRIM(PROPER('Base de datos cruda'!H7009))</f>
        <v>Rpg</v>
      </c>
      <c r="I7009" s="28">
        <v>0.1</v>
      </c>
      <c r="J7009" s="28">
        <v>10.53</v>
      </c>
      <c r="K7009" s="28">
        <v>256.84</v>
      </c>
      <c r="L7009" s="28">
        <f>IF('Base de datos cruda'!L7009&lt;0,,'Base de datos cruda'!L7009)</f>
        <v>18.07</v>
      </c>
      <c r="M7009" s="28" t="str">
        <f>IF(TRIM(PROPER('Base de datos cruda'!M7009))="High","Alto",IF(TRIM(PROPER('Base de datos cruda'!M7009))="Medium","Medio","Bajo"))</f>
        <v>Bajo</v>
      </c>
      <c r="N7009" s="29">
        <v>38.83</v>
      </c>
      <c r="O7009" s="32">
        <f t="shared" si="1"/>
        <v>38.83</v>
      </c>
      <c r="P7009" s="33">
        <f t="shared" si="2"/>
        <v>17.03</v>
      </c>
      <c r="Q7009" s="34">
        <f t="shared" si="3"/>
        <v>0.3938461538</v>
      </c>
      <c r="R7009" s="35" t="str">
        <f t="shared" si="4"/>
        <v>Bajo</v>
      </c>
      <c r="S7009" s="35" t="str">
        <f>IF(O7009="","",IF(O7009&gt;AVERAGE('Base de datos limpia'!$O$2:$O$8001),"Alto","Normal"))
</f>
        <v>Normal</v>
      </c>
      <c r="T7009" s="35" t="str">
        <f t="shared" si="5"/>
        <v>Gamer casual</v>
      </c>
      <c r="U7009" s="35"/>
    </row>
    <row r="7010">
      <c r="A7010" s="28">
        <v>7009.0</v>
      </c>
      <c r="B7010" s="28">
        <v>23.0</v>
      </c>
      <c r="C7010" s="28" t="str">
        <f>TRIM(PROPER('Base de datos cruda'!C7010))</f>
        <v>Female</v>
      </c>
      <c r="D7010" s="28">
        <v>6.7</v>
      </c>
      <c r="E7010" s="28">
        <v>4.14</v>
      </c>
      <c r="F7010" s="28">
        <v>6.98</v>
      </c>
      <c r="G7010" s="28">
        <v>90.89</v>
      </c>
      <c r="H7010" s="28" t="str">
        <f>TRIM(PROPER('Base de datos cruda'!H7010))</f>
        <v>Casual</v>
      </c>
      <c r="I7010" s="28">
        <v>1.53</v>
      </c>
      <c r="J7010" s="28">
        <v>7.76</v>
      </c>
      <c r="K7010" s="28">
        <v>249.32</v>
      </c>
      <c r="L7010" s="28">
        <f>IF('Base de datos cruda'!L7010&lt;0,,'Base de datos cruda'!L7010)</f>
        <v>13.52</v>
      </c>
      <c r="M7010" s="28" t="str">
        <f>IF(TRIM(PROPER('Base de datos cruda'!M7010))="High","Alto",IF(TRIM(PROPER('Base de datos cruda'!M7010))="Medium","Medio","Bajo"))</f>
        <v>Bajo</v>
      </c>
      <c r="N7010" s="29">
        <v>51.5496209353825</v>
      </c>
      <c r="O7010" s="32">
        <f t="shared" si="1"/>
        <v>51.54962094</v>
      </c>
      <c r="P7010" s="33">
        <f t="shared" si="2"/>
        <v>14.46</v>
      </c>
      <c r="Q7010" s="34">
        <f t="shared" si="3"/>
        <v>0.6179104478</v>
      </c>
      <c r="R7010" s="35" t="str">
        <f t="shared" si="4"/>
        <v>Medio</v>
      </c>
      <c r="S7010" s="35" t="str">
        <f>IF(O7010="","",IF(O7010&gt;AVERAGE('Base de datos limpia'!$O$2:$O$8001),"Alto","Normal"))
</f>
        <v>Normal</v>
      </c>
      <c r="T7010" s="35" t="str">
        <f t="shared" si="5"/>
        <v>Gamer moderado</v>
      </c>
      <c r="U7010" s="35"/>
    </row>
    <row r="7011">
      <c r="A7011" s="28">
        <v>7010.0</v>
      </c>
      <c r="B7011" s="28">
        <v>19.0</v>
      </c>
      <c r="C7011" s="28" t="str">
        <f>TRIM(PROPER('Base de datos cruda'!C7011))</f>
        <v>Male</v>
      </c>
      <c r="D7011" s="28">
        <v>0.12</v>
      </c>
      <c r="E7011" s="28">
        <v>3.97</v>
      </c>
      <c r="F7011" s="28">
        <v>4.04</v>
      </c>
      <c r="G7011" s="28">
        <v>60.36</v>
      </c>
      <c r="H7011" s="28" t="str">
        <f>TRIM(PROPER('Base de datos cruda'!H7011))</f>
        <v>Rpg</v>
      </c>
      <c r="I7011" s="28">
        <v>3.92</v>
      </c>
      <c r="J7011" s="28">
        <v>2.95</v>
      </c>
      <c r="K7011" s="28">
        <v>321.9</v>
      </c>
      <c r="L7011" s="28">
        <f>IF('Base de datos cruda'!L7011&lt;0,,'Base de datos cruda'!L7011)</f>
        <v>3.74</v>
      </c>
      <c r="M7011" s="28" t="str">
        <f>IF(TRIM(PROPER('Base de datos cruda'!M7011))="High","Alto",IF(TRIM(PROPER('Base de datos cruda'!M7011))="Medium","Medio","Bajo"))</f>
        <v>Medio</v>
      </c>
      <c r="N7011" s="29">
        <v>71.0736743072543</v>
      </c>
      <c r="O7011" s="32">
        <f t="shared" si="1"/>
        <v>71.07367431</v>
      </c>
      <c r="P7011" s="33">
        <f t="shared" si="2"/>
        <v>3.07</v>
      </c>
      <c r="Q7011" s="34">
        <f t="shared" si="3"/>
        <v>33.08333333</v>
      </c>
      <c r="R7011" s="35" t="str">
        <f t="shared" si="4"/>
        <v>Alto</v>
      </c>
      <c r="S7011" s="35" t="str">
        <f>IF(O7011="","",IF(O7011&gt;AVERAGE('Base de datos limpia'!$O$2:$O$8001),"Alto","Normal"))
</f>
        <v>Alto</v>
      </c>
      <c r="T7011" s="35" t="str">
        <f t="shared" si="5"/>
        <v>Gamer moderado</v>
      </c>
      <c r="U7011" s="35"/>
    </row>
    <row r="7012">
      <c r="A7012" s="28">
        <v>7011.0</v>
      </c>
      <c r="B7012" s="28">
        <v>19.0</v>
      </c>
      <c r="C7012" s="28" t="str">
        <f>TRIM(PROPER('Base de datos cruda'!C7012))</f>
        <v>Female</v>
      </c>
      <c r="D7012" s="28">
        <v>7.63</v>
      </c>
      <c r="E7012" s="28">
        <v>7.74</v>
      </c>
      <c r="F7012" s="28">
        <v>4.34</v>
      </c>
      <c r="G7012" s="28">
        <v>96.96</v>
      </c>
      <c r="H7012" s="28" t="str">
        <f>TRIM(PROPER('Base de datos cruda'!H7012))</f>
        <v>Fps</v>
      </c>
      <c r="I7012" s="28">
        <v>4.3</v>
      </c>
      <c r="J7012" s="28">
        <v>8.64</v>
      </c>
      <c r="K7012" s="28">
        <v>224.65</v>
      </c>
      <c r="L7012" s="28">
        <f>IF('Base de datos cruda'!L7012&lt;0,,'Base de datos cruda'!L7012)</f>
        <v>13.61</v>
      </c>
      <c r="M7012" s="28" t="str">
        <f>IF(TRIM(PROPER('Base de datos cruda'!M7012))="High","Alto",IF(TRIM(PROPER('Base de datos cruda'!M7012))="Medium","Medio","Bajo"))</f>
        <v>Alto</v>
      </c>
      <c r="N7012" s="29">
        <v>67.2257458526082</v>
      </c>
      <c r="O7012" s="32">
        <f t="shared" si="1"/>
        <v>67.22574585</v>
      </c>
      <c r="P7012" s="33">
        <f t="shared" si="2"/>
        <v>16.27</v>
      </c>
      <c r="Q7012" s="34">
        <f t="shared" si="3"/>
        <v>1.014416776</v>
      </c>
      <c r="R7012" s="35" t="str">
        <f t="shared" si="4"/>
        <v>Medio</v>
      </c>
      <c r="S7012" s="35" t="str">
        <f>IF(O7012="","",IF(O7012&gt;AVERAGE('Base de datos limpia'!$O$2:$O$8001),"Alto","Normal"))
</f>
        <v>Alto</v>
      </c>
      <c r="T7012" s="35" t="str">
        <f t="shared" si="5"/>
        <v>Gamer intensivo</v>
      </c>
      <c r="U7012" s="35"/>
    </row>
    <row r="7013">
      <c r="A7013" s="28">
        <v>7012.0</v>
      </c>
      <c r="B7013" s="28">
        <v>20.0</v>
      </c>
      <c r="C7013" s="28" t="str">
        <f>TRIM(PROPER('Base de datos cruda'!C7013))</f>
        <v>Male</v>
      </c>
      <c r="D7013" s="28">
        <v>6.22</v>
      </c>
      <c r="E7013" s="28">
        <v>1.67</v>
      </c>
      <c r="F7013" s="28">
        <v>7.76</v>
      </c>
      <c r="G7013" s="28">
        <v>94.62</v>
      </c>
      <c r="H7013" s="28" t="str">
        <f>TRIM(PROPER('Base de datos cruda'!H7013))</f>
        <v>Casual</v>
      </c>
      <c r="I7013" s="28">
        <v>2.84</v>
      </c>
      <c r="J7013" s="28">
        <v>8.05</v>
      </c>
      <c r="K7013" s="28">
        <v>236.0</v>
      </c>
      <c r="L7013" s="28">
        <f>IF('Base de datos cruda'!L7013&lt;0,,'Base de datos cruda'!L7013)</f>
        <v>13.32</v>
      </c>
      <c r="M7013" s="28" t="str">
        <f>IF(TRIM(PROPER('Base de datos cruda'!M7013))="High","Alto",IF(TRIM(PROPER('Base de datos cruda'!M7013))="Medium","Medio","Bajo"))</f>
        <v>Bajo</v>
      </c>
      <c r="N7013" s="29">
        <v>38.71</v>
      </c>
      <c r="O7013" s="32">
        <f t="shared" si="1"/>
        <v>38.71</v>
      </c>
      <c r="P7013" s="33">
        <f t="shared" si="2"/>
        <v>14.27</v>
      </c>
      <c r="Q7013" s="34">
        <f t="shared" si="3"/>
        <v>0.268488746</v>
      </c>
      <c r="R7013" s="35" t="str">
        <f t="shared" si="4"/>
        <v>Bajo</v>
      </c>
      <c r="S7013" s="35" t="str">
        <f>IF(O7013="","",IF(O7013&gt;AVERAGE('Base de datos limpia'!$O$2:$O$8001),"Alto","Normal"))
</f>
        <v>Normal</v>
      </c>
      <c r="T7013" s="35" t="str">
        <f t="shared" si="5"/>
        <v>Gamer casual</v>
      </c>
      <c r="U7013" s="35"/>
    </row>
    <row r="7014">
      <c r="A7014" s="28">
        <v>7013.0</v>
      </c>
      <c r="B7014" s="28">
        <v>16.0</v>
      </c>
      <c r="C7014" s="28" t="str">
        <f>TRIM(PROPER('Base de datos cruda'!C7014))</f>
        <v>Female</v>
      </c>
      <c r="D7014" s="28">
        <v>6.14</v>
      </c>
      <c r="E7014" s="28">
        <v>8.74</v>
      </c>
      <c r="F7014" s="28">
        <v>6.23</v>
      </c>
      <c r="G7014" s="28">
        <v>81.79</v>
      </c>
      <c r="H7014" s="28" t="str">
        <f>TRIM(PROPER('Base de datos cruda'!H7014))</f>
        <v>Rpg</v>
      </c>
      <c r="I7014" s="28">
        <v>1.47</v>
      </c>
      <c r="J7014" s="28">
        <v>9.38</v>
      </c>
      <c r="K7014" s="28">
        <v>241.02</v>
      </c>
      <c r="L7014" s="28">
        <f>IF('Base de datos cruda'!L7014&lt;0,,'Base de datos cruda'!L7014)</f>
        <v>10.67</v>
      </c>
      <c r="M7014" s="28" t="str">
        <f>IF(TRIM(PROPER('Base de datos cruda'!M7014))="High","Alto",IF(TRIM(PROPER('Base de datos cruda'!M7014))="Medium","Medio","Bajo"))</f>
        <v>Bajo</v>
      </c>
      <c r="N7014" s="29">
        <v>86.1730113161177</v>
      </c>
      <c r="O7014" s="32">
        <f t="shared" si="1"/>
        <v>86.17301132</v>
      </c>
      <c r="P7014" s="33">
        <f t="shared" si="2"/>
        <v>15.52</v>
      </c>
      <c r="Q7014" s="34">
        <f t="shared" si="3"/>
        <v>1.423452769</v>
      </c>
      <c r="R7014" s="35" t="str">
        <f t="shared" si="4"/>
        <v>Alto</v>
      </c>
      <c r="S7014" s="35" t="str">
        <f>IF(O7014="","",IF(O7014&gt;AVERAGE('Base de datos limpia'!$O$2:$O$8001),"Alto","Normal"))
</f>
        <v>Alto</v>
      </c>
      <c r="T7014" s="35" t="str">
        <f t="shared" si="5"/>
        <v>Gamer intensivo</v>
      </c>
      <c r="U7014" s="35"/>
    </row>
    <row r="7015">
      <c r="A7015" s="28">
        <v>7014.0</v>
      </c>
      <c r="B7015" s="28">
        <v>16.0</v>
      </c>
      <c r="C7015" s="28" t="str">
        <f>TRIM(PROPER('Base de datos cruda'!C7015))</f>
        <v>Female</v>
      </c>
      <c r="D7015" s="28">
        <v>0.65</v>
      </c>
      <c r="E7015" s="28">
        <v>8.35</v>
      </c>
      <c r="F7015" s="28">
        <v>6.03</v>
      </c>
      <c r="G7015" s="28">
        <v>71.1</v>
      </c>
      <c r="H7015" s="28" t="str">
        <f>TRIM(PROPER('Base de datos cruda'!H7015))</f>
        <v>Rpg</v>
      </c>
      <c r="I7015" s="28">
        <v>2.64</v>
      </c>
      <c r="J7015" s="28">
        <v>4.33</v>
      </c>
      <c r="K7015" s="28">
        <v>318.57</v>
      </c>
      <c r="L7015" s="28">
        <f>IF('Base de datos cruda'!L7015&lt;0,,'Base de datos cruda'!L7015)</f>
        <v>3.18</v>
      </c>
      <c r="M7015" s="28" t="str">
        <f>IF(TRIM(PROPER('Base de datos cruda'!M7015))="High","Alto",IF(TRIM(PROPER('Base de datos cruda'!M7015))="Medium","Medio","Bajo"))</f>
        <v>Medio</v>
      </c>
      <c r="N7015" s="29">
        <v>86.95</v>
      </c>
      <c r="O7015" s="32">
        <f t="shared" si="1"/>
        <v>86.95</v>
      </c>
      <c r="P7015" s="33">
        <f t="shared" si="2"/>
        <v>4.98</v>
      </c>
      <c r="Q7015" s="34">
        <f t="shared" si="3"/>
        <v>12.84615385</v>
      </c>
      <c r="R7015" s="35" t="str">
        <f t="shared" si="4"/>
        <v>Alto</v>
      </c>
      <c r="S7015" s="35" t="str">
        <f>IF(O7015="","",IF(O7015&gt;AVERAGE('Base de datos limpia'!$O$2:$O$8001),"Alto","Normal"))
</f>
        <v>Alto</v>
      </c>
      <c r="T7015" s="35" t="str">
        <f t="shared" si="5"/>
        <v>Gamer intensivo</v>
      </c>
      <c r="U7015" s="35"/>
    </row>
    <row r="7016">
      <c r="A7016" s="28">
        <v>7015.0</v>
      </c>
      <c r="B7016" s="28">
        <v>17.0</v>
      </c>
      <c r="C7016" s="28" t="str">
        <f>TRIM(PROPER('Base de datos cruda'!C7016))</f>
        <v>Female</v>
      </c>
      <c r="D7016" s="28">
        <v>1.86</v>
      </c>
      <c r="E7016" s="28">
        <v>7.89</v>
      </c>
      <c r="F7016" s="28">
        <v>4.73</v>
      </c>
      <c r="G7016" s="28">
        <v>61.31</v>
      </c>
      <c r="H7016" s="28" t="str">
        <f>TRIM(PROPER('Base de datos cruda'!H7016))</f>
        <v>Rpg</v>
      </c>
      <c r="I7016" s="28">
        <v>4.18</v>
      </c>
      <c r="J7016" s="28">
        <v>3.62</v>
      </c>
      <c r="K7016" s="28">
        <v>277.85</v>
      </c>
      <c r="L7016" s="28">
        <f>IF('Base de datos cruda'!L7016&lt;0,,'Base de datos cruda'!L7016)</f>
        <v>6.17</v>
      </c>
      <c r="M7016" s="28" t="str">
        <f>IF(TRIM(PROPER('Base de datos cruda'!M7016))="High","Alto",IF(TRIM(PROPER('Base de datos cruda'!M7016))="Medium","Medio","Bajo"))</f>
        <v>Alto</v>
      </c>
      <c r="N7016" s="29">
        <v>82.71</v>
      </c>
      <c r="O7016" s="32">
        <f t="shared" si="1"/>
        <v>82.71</v>
      </c>
      <c r="P7016" s="33">
        <f t="shared" si="2"/>
        <v>5.48</v>
      </c>
      <c r="Q7016" s="34">
        <f t="shared" si="3"/>
        <v>4.241935484</v>
      </c>
      <c r="R7016" s="35" t="str">
        <f t="shared" si="4"/>
        <v>Alto</v>
      </c>
      <c r="S7016" s="35" t="str">
        <f>IF(O7016="","",IF(O7016&gt;AVERAGE('Base de datos limpia'!$O$2:$O$8001),"Alto","Normal"))
</f>
        <v>Alto</v>
      </c>
      <c r="T7016" s="35" t="str">
        <f t="shared" si="5"/>
        <v>Gamer intensivo</v>
      </c>
      <c r="U7016" s="35"/>
    </row>
    <row r="7017">
      <c r="A7017" s="28">
        <v>7016.0</v>
      </c>
      <c r="B7017" s="28">
        <v>23.0</v>
      </c>
      <c r="C7017" s="28" t="str">
        <f>TRIM(PROPER('Base de datos cruda'!C7017))</f>
        <v>Male</v>
      </c>
      <c r="D7017" s="28">
        <v>7.7</v>
      </c>
      <c r="E7017" s="28">
        <v>3.78</v>
      </c>
      <c r="F7017" s="28">
        <v>4.79</v>
      </c>
      <c r="G7017" s="28">
        <v>99.99</v>
      </c>
      <c r="H7017" s="28" t="str">
        <f>TRIM(PROPER('Base de datos cruda'!H7017))</f>
        <v>Casual</v>
      </c>
      <c r="I7017" s="28">
        <v>1.58</v>
      </c>
      <c r="J7017" s="28">
        <v>12.43</v>
      </c>
      <c r="K7017" s="28">
        <v>245.55</v>
      </c>
      <c r="L7017" s="28">
        <f>IF('Base de datos cruda'!L7017&lt;0,,'Base de datos cruda'!L7017)</f>
        <v>19.7</v>
      </c>
      <c r="M7017" s="28" t="str">
        <f>IF(TRIM(PROPER('Base de datos cruda'!M7017))="High","Alto",IF(TRIM(PROPER('Base de datos cruda'!M7017))="Medium","Medio","Bajo"))</f>
        <v>Bajo</v>
      </c>
      <c r="N7017" s="29">
        <v>24.24</v>
      </c>
      <c r="O7017" s="32">
        <f t="shared" si="1"/>
        <v>24.24</v>
      </c>
      <c r="P7017" s="33">
        <f t="shared" si="2"/>
        <v>20.13</v>
      </c>
      <c r="Q7017" s="34">
        <f t="shared" si="3"/>
        <v>0.4909090909</v>
      </c>
      <c r="R7017" s="35" t="str">
        <f t="shared" si="4"/>
        <v>Bajo</v>
      </c>
      <c r="S7017" s="35" t="str">
        <f>IF(O7017="","",IF(O7017&gt;AVERAGE('Base de datos limpia'!$O$2:$O$8001),"Alto","Normal"))
</f>
        <v>Normal</v>
      </c>
      <c r="T7017" s="35" t="str">
        <f t="shared" si="5"/>
        <v>Gamer moderado</v>
      </c>
      <c r="U7017" s="35"/>
    </row>
    <row r="7018">
      <c r="A7018" s="28">
        <v>7017.0</v>
      </c>
      <c r="B7018" s="28">
        <v>22.0</v>
      </c>
      <c r="C7018" s="28" t="str">
        <f>TRIM(PROPER('Base de datos cruda'!C7018))</f>
        <v>Female</v>
      </c>
      <c r="D7018" s="28">
        <v>4.01</v>
      </c>
      <c r="E7018" s="28">
        <v>8.41</v>
      </c>
      <c r="F7018" s="28">
        <v>7.99</v>
      </c>
      <c r="G7018" s="28">
        <v>90.48</v>
      </c>
      <c r="H7018" s="28" t="str">
        <f>TRIM(PROPER('Base de datos cruda'!H7018))</f>
        <v>Fps</v>
      </c>
      <c r="I7018" s="28">
        <v>1.93</v>
      </c>
      <c r="J7018" s="28">
        <v>5.96</v>
      </c>
      <c r="K7018" s="28">
        <v>284.27</v>
      </c>
      <c r="L7018" s="28">
        <f>IF('Base de datos cruda'!L7018&lt;0,,'Base de datos cruda'!L7018)</f>
        <v>8.99</v>
      </c>
      <c r="M7018" s="28" t="str">
        <f>IF(TRIM(PROPER('Base de datos cruda'!M7018))="High","Alto",IF(TRIM(PROPER('Base de datos cruda'!M7018))="Medium","Medio","Bajo"))</f>
        <v>Medio</v>
      </c>
      <c r="N7018" s="29">
        <v>90.73</v>
      </c>
      <c r="O7018" s="32">
        <f t="shared" si="1"/>
        <v>90.73</v>
      </c>
      <c r="P7018" s="33">
        <f t="shared" si="2"/>
        <v>9.97</v>
      </c>
      <c r="Q7018" s="34">
        <f t="shared" si="3"/>
        <v>2.097256858</v>
      </c>
      <c r="R7018" s="35" t="str">
        <f t="shared" si="4"/>
        <v>Alto</v>
      </c>
      <c r="S7018" s="35" t="str">
        <f>IF(O7018="","",IF(O7018&gt;AVERAGE('Base de datos limpia'!$O$2:$O$8001),"Alto","Normal"))
</f>
        <v>Alto</v>
      </c>
      <c r="T7018" s="35" t="str">
        <f t="shared" si="5"/>
        <v>Gamer intensivo</v>
      </c>
      <c r="U7018" s="35"/>
    </row>
    <row r="7019">
      <c r="A7019" s="28">
        <v>7018.0</v>
      </c>
      <c r="B7019" s="28">
        <v>24.0</v>
      </c>
      <c r="C7019" s="28" t="str">
        <f>TRIM(PROPER('Base de datos cruda'!C7019))</f>
        <v>Male</v>
      </c>
      <c r="D7019" s="28">
        <v>3.18</v>
      </c>
      <c r="E7019" s="28">
        <v>2.65</v>
      </c>
      <c r="F7019" s="28">
        <v>8.15</v>
      </c>
      <c r="G7019" s="28">
        <v>73.55</v>
      </c>
      <c r="H7019" s="28" t="str">
        <f>TRIM(PROPER('Base de datos cruda'!H7019))</f>
        <v>Fps</v>
      </c>
      <c r="I7019" s="28">
        <v>2.7</v>
      </c>
      <c r="J7019" s="28">
        <v>4.76</v>
      </c>
      <c r="K7019" s="28">
        <v>294.0</v>
      </c>
      <c r="L7019" s="28">
        <f>IF('Base de datos cruda'!L7019&lt;0,,'Base de datos cruda'!L7019)</f>
        <v>6.43</v>
      </c>
      <c r="M7019" s="28" t="str">
        <f>IF(TRIM(PROPER('Base de datos cruda'!M7019))="High","Alto",IF(TRIM(PROPER('Base de datos cruda'!M7019))="Medium","Medio","Bajo"))</f>
        <v>Medio</v>
      </c>
      <c r="N7019" s="29">
        <v>61.79443208491</v>
      </c>
      <c r="O7019" s="32">
        <f t="shared" si="1"/>
        <v>61.79443208</v>
      </c>
      <c r="P7019" s="33">
        <f t="shared" si="2"/>
        <v>7.94</v>
      </c>
      <c r="Q7019" s="34">
        <f t="shared" si="3"/>
        <v>0.8333333333</v>
      </c>
      <c r="R7019" s="35" t="str">
        <f t="shared" si="4"/>
        <v>Medio</v>
      </c>
      <c r="S7019" s="35" t="str">
        <f>IF(O7019="","",IF(O7019&gt;AVERAGE('Base de datos limpia'!$O$2:$O$8001),"Alto","Normal"))
</f>
        <v>Normal</v>
      </c>
      <c r="T7019" s="35" t="str">
        <f t="shared" si="5"/>
        <v>Gamer casual</v>
      </c>
      <c r="U7019" s="35"/>
    </row>
    <row r="7020">
      <c r="A7020" s="28">
        <v>7019.0</v>
      </c>
      <c r="B7020" s="28">
        <v>20.0</v>
      </c>
      <c r="C7020" s="28" t="str">
        <f>TRIM(PROPER('Base de datos cruda'!C7020))</f>
        <v>Male</v>
      </c>
      <c r="D7020" s="28">
        <v>6.72</v>
      </c>
      <c r="E7020" s="28">
        <v>2.12</v>
      </c>
      <c r="F7020" s="28">
        <v>6.8</v>
      </c>
      <c r="G7020" s="28">
        <v>60.77</v>
      </c>
      <c r="H7020" s="28" t="str">
        <f>TRIM(PROPER('Base de datos cruda'!H7020))</f>
        <v>Fps</v>
      </c>
      <c r="I7020" s="28">
        <v>4.44</v>
      </c>
      <c r="J7020" s="28">
        <v>9.39</v>
      </c>
      <c r="K7020" s="28">
        <v>245.51</v>
      </c>
      <c r="L7020" s="28">
        <f>IF('Base de datos cruda'!L7020&lt;0,,'Base de datos cruda'!L7020)</f>
        <v>14.95</v>
      </c>
      <c r="M7020" s="28" t="str">
        <f>IF(TRIM(PROPER('Base de datos cruda'!M7020))="High","Alto",IF(TRIM(PROPER('Base de datos cruda'!M7020))="Medium","Medio","Bajo"))</f>
        <v>Bajo</v>
      </c>
      <c r="N7020" s="29">
        <v>17.0</v>
      </c>
      <c r="O7020" s="32">
        <f t="shared" si="1"/>
        <v>17</v>
      </c>
      <c r="P7020" s="33">
        <f t="shared" si="2"/>
        <v>16.11</v>
      </c>
      <c r="Q7020" s="34">
        <f t="shared" si="3"/>
        <v>0.3154761905</v>
      </c>
      <c r="R7020" s="35" t="str">
        <f t="shared" si="4"/>
        <v>Bajo</v>
      </c>
      <c r="S7020" s="35" t="str">
        <f>IF(O7020="","",IF(O7020&gt;AVERAGE('Base de datos limpia'!$O$2:$O$8001),"Alto","Normal"))
</f>
        <v>Normal</v>
      </c>
      <c r="T7020" s="35" t="str">
        <f t="shared" si="5"/>
        <v>Gamer casual</v>
      </c>
      <c r="U7020" s="35"/>
    </row>
    <row r="7021">
      <c r="A7021" s="28">
        <v>7020.0</v>
      </c>
      <c r="B7021" s="28">
        <v>17.0</v>
      </c>
      <c r="C7021" s="28" t="str">
        <f>TRIM(PROPER('Base de datos cruda'!C7021))</f>
        <v>Male</v>
      </c>
      <c r="D7021" s="28">
        <v>0.7</v>
      </c>
      <c r="E7021" s="28">
        <v>1.4</v>
      </c>
      <c r="F7021" s="28">
        <v>5.48</v>
      </c>
      <c r="G7021" s="28">
        <v>85.57</v>
      </c>
      <c r="H7021" s="28" t="str">
        <f>TRIM(PROPER('Base de datos cruda'!H7021))</f>
        <v>Rpg</v>
      </c>
      <c r="I7021" s="28">
        <v>2.91</v>
      </c>
      <c r="J7021" s="28">
        <v>4.46</v>
      </c>
      <c r="K7021" s="28">
        <v>312.68</v>
      </c>
      <c r="L7021" s="28">
        <f>IF('Base de datos cruda'!L7021&lt;0,,'Base de datos cruda'!L7021)</f>
        <v>2.14</v>
      </c>
      <c r="M7021" s="28" t="str">
        <f>IF(TRIM(PROPER('Base de datos cruda'!M7021))="High","Alto",IF(TRIM(PROPER('Base de datos cruda'!M7021))="Medium","Medio","Bajo"))</f>
        <v>Medio</v>
      </c>
      <c r="N7021" s="29">
        <v>59.58</v>
      </c>
      <c r="O7021" s="32">
        <f t="shared" si="1"/>
        <v>59.58</v>
      </c>
      <c r="P7021" s="33">
        <f t="shared" si="2"/>
        <v>5.16</v>
      </c>
      <c r="Q7021" s="34">
        <f t="shared" si="3"/>
        <v>2</v>
      </c>
      <c r="R7021" s="35" t="str">
        <f t="shared" si="4"/>
        <v>Medio</v>
      </c>
      <c r="S7021" s="35" t="str">
        <f>IF(O7021="","",IF(O7021&gt;AVERAGE('Base de datos limpia'!$O$2:$O$8001),"Alto","Normal"))
</f>
        <v>Normal</v>
      </c>
      <c r="T7021" s="35" t="str">
        <f t="shared" si="5"/>
        <v>Gamer casual</v>
      </c>
      <c r="U7021" s="35"/>
    </row>
    <row r="7022">
      <c r="A7022" s="28">
        <v>7021.0</v>
      </c>
      <c r="B7022" s="28">
        <v>22.0</v>
      </c>
      <c r="C7022" s="28" t="str">
        <f>TRIM(PROPER('Base de datos cruda'!C7022))</f>
        <v>Male</v>
      </c>
      <c r="D7022" s="28">
        <v>3.34</v>
      </c>
      <c r="E7022" s="28">
        <v>9.45</v>
      </c>
      <c r="F7022" s="28">
        <v>8.66</v>
      </c>
      <c r="G7022" s="28">
        <v>99.48</v>
      </c>
      <c r="H7022" s="28" t="str">
        <f>TRIM(PROPER('Base de datos cruda'!H7022))</f>
        <v>Fps</v>
      </c>
      <c r="I7022" s="28">
        <v>1.04</v>
      </c>
      <c r="J7022" s="28">
        <v>9.28</v>
      </c>
      <c r="K7022" s="28">
        <v>283.7</v>
      </c>
      <c r="L7022" s="28">
        <f>IF('Base de datos cruda'!L7022&lt;0,,'Base de datos cruda'!L7022)</f>
        <v>8.5</v>
      </c>
      <c r="M7022" s="28" t="str">
        <f>IF(TRIM(PROPER('Base de datos cruda'!M7022))="High","Alto",IF(TRIM(PROPER('Base de datos cruda'!M7022))="Medium","Medio","Bajo"))</f>
        <v>Medio</v>
      </c>
      <c r="N7022" s="29">
        <v>100.0</v>
      </c>
      <c r="O7022" s="32">
        <f t="shared" si="1"/>
        <v>100</v>
      </c>
      <c r="P7022" s="33">
        <f t="shared" si="2"/>
        <v>12.62</v>
      </c>
      <c r="Q7022" s="34">
        <f t="shared" si="3"/>
        <v>2.829341317</v>
      </c>
      <c r="R7022" s="35" t="str">
        <f t="shared" si="4"/>
        <v>Alto</v>
      </c>
      <c r="S7022" s="35" t="str">
        <f>IF(O7022="","",IF(O7022&gt;AVERAGE('Base de datos limpia'!$O$2:$O$8001),"Alto","Normal"))
</f>
        <v>Alto</v>
      </c>
      <c r="T7022" s="35" t="str">
        <f t="shared" si="5"/>
        <v>Gamer intensivo</v>
      </c>
      <c r="U7022" s="35"/>
    </row>
    <row r="7023">
      <c r="A7023" s="28">
        <v>7022.0</v>
      </c>
      <c r="B7023" s="28">
        <v>23.0</v>
      </c>
      <c r="C7023" s="28" t="str">
        <f>TRIM(PROPER('Base de datos cruda'!C7023))</f>
        <v>Male</v>
      </c>
      <c r="D7023" s="28">
        <v>3.01</v>
      </c>
      <c r="E7023" s="28">
        <v>3.77</v>
      </c>
      <c r="F7023" s="28">
        <v>7.12</v>
      </c>
      <c r="G7023" s="28">
        <v>88.28</v>
      </c>
      <c r="H7023" s="28" t="str">
        <f>TRIM(PROPER('Base de datos cruda'!H7023))</f>
        <v>Rpg</v>
      </c>
      <c r="I7023" s="28">
        <v>0.45</v>
      </c>
      <c r="J7023" s="28">
        <v>6.1</v>
      </c>
      <c r="K7023" s="28">
        <v>280.22</v>
      </c>
      <c r="L7023" s="28">
        <f>IF('Base de datos cruda'!L7023&lt;0,,'Base de datos cruda'!L7023)</f>
        <v>6.75</v>
      </c>
      <c r="M7023" s="28" t="str">
        <f>IF(TRIM(PROPER('Base de datos cruda'!M7023))="High","Alto",IF(TRIM(PROPER('Base de datos cruda'!M7023))="Medium","Medio","Bajo"))</f>
        <v>Medio</v>
      </c>
      <c r="N7023" s="29">
        <v>64.1</v>
      </c>
      <c r="O7023" s="32">
        <f t="shared" si="1"/>
        <v>64.1</v>
      </c>
      <c r="P7023" s="33">
        <f t="shared" si="2"/>
        <v>9.11</v>
      </c>
      <c r="Q7023" s="34">
        <f t="shared" si="3"/>
        <v>1.252491694</v>
      </c>
      <c r="R7023" s="35" t="str">
        <f t="shared" si="4"/>
        <v>Medio</v>
      </c>
      <c r="S7023" s="35" t="str">
        <f>IF(O7023="","",IF(O7023&gt;AVERAGE('Base de datos limpia'!$O$2:$O$8001),"Alto","Normal"))
</f>
        <v>Normal</v>
      </c>
      <c r="T7023" s="35" t="str">
        <f t="shared" si="5"/>
        <v>Gamer moderado</v>
      </c>
      <c r="U7023" s="35"/>
    </row>
    <row r="7024">
      <c r="A7024" s="28">
        <v>7023.0</v>
      </c>
      <c r="B7024" s="28">
        <v>22.0</v>
      </c>
      <c r="C7024" s="28" t="str">
        <f>TRIM(PROPER('Base de datos cruda'!C7024))</f>
        <v>Female</v>
      </c>
      <c r="D7024" s="28">
        <v>2.8</v>
      </c>
      <c r="E7024" s="28">
        <v>9.26</v>
      </c>
      <c r="F7024" s="28">
        <v>7.98</v>
      </c>
      <c r="G7024" s="28">
        <v>63.35</v>
      </c>
      <c r="H7024" s="28" t="str">
        <f>TRIM(PROPER('Base de datos cruda'!H7024))</f>
        <v>Fps</v>
      </c>
      <c r="I7024" s="28">
        <v>0.48</v>
      </c>
      <c r="J7024" s="28">
        <v>5.93</v>
      </c>
      <c r="K7024" s="28">
        <v>307.58</v>
      </c>
      <c r="L7024" s="28">
        <f>IF('Base de datos cruda'!L7024&lt;0,,'Base de datos cruda'!L7024)</f>
        <v>7.62</v>
      </c>
      <c r="M7024" s="28" t="str">
        <f>IF(TRIM(PROPER('Base de datos cruda'!M7024))="High","Alto",IF(TRIM(PROPER('Base de datos cruda'!M7024))="Medium","Medio","Bajo"))</f>
        <v>Medio</v>
      </c>
      <c r="N7024" s="29">
        <v>85.54</v>
      </c>
      <c r="O7024" s="32">
        <f t="shared" si="1"/>
        <v>85.54</v>
      </c>
      <c r="P7024" s="33">
        <f t="shared" si="2"/>
        <v>8.73</v>
      </c>
      <c r="Q7024" s="34">
        <f t="shared" si="3"/>
        <v>3.307142857</v>
      </c>
      <c r="R7024" s="35" t="str">
        <f t="shared" si="4"/>
        <v>Alto</v>
      </c>
      <c r="S7024" s="35" t="str">
        <f>IF(O7024="","",IF(O7024&gt;AVERAGE('Base de datos limpia'!$O$2:$O$8001),"Alto","Normal"))
</f>
        <v>Alto</v>
      </c>
      <c r="T7024" s="35" t="str">
        <f t="shared" si="5"/>
        <v>Gamer intensivo</v>
      </c>
      <c r="U7024" s="35"/>
    </row>
    <row r="7025">
      <c r="A7025" s="28">
        <v>7024.0</v>
      </c>
      <c r="B7025" s="28">
        <v>22.0</v>
      </c>
      <c r="C7025" s="28" t="str">
        <f>TRIM(PROPER('Base de datos cruda'!C7025))</f>
        <v>Male</v>
      </c>
      <c r="D7025" s="28">
        <v>2.46</v>
      </c>
      <c r="E7025" s="28">
        <v>3.45</v>
      </c>
      <c r="F7025" s="28">
        <v>4.02</v>
      </c>
      <c r="G7025" s="28">
        <v>76.09</v>
      </c>
      <c r="H7025" s="28" t="str">
        <f>TRIM(PROPER('Base de datos cruda'!H7025))</f>
        <v>Casual</v>
      </c>
      <c r="I7025" s="28">
        <v>4.75</v>
      </c>
      <c r="J7025" s="28">
        <v>3.76</v>
      </c>
      <c r="K7025" s="28">
        <v>289.1</v>
      </c>
      <c r="L7025" s="28">
        <f>IF('Base de datos cruda'!L7025&lt;0,,'Base de datos cruda'!L7025)</f>
        <v>8.44</v>
      </c>
      <c r="M7025" s="28" t="str">
        <f>IF(TRIM(PROPER('Base de datos cruda'!M7025))="High","Alto",IF(TRIM(PROPER('Base de datos cruda'!M7025))="Medium","Medio","Bajo"))</f>
        <v>Medio</v>
      </c>
      <c r="N7025" s="29">
        <v>49.36</v>
      </c>
      <c r="O7025" s="32">
        <f t="shared" si="1"/>
        <v>49.36</v>
      </c>
      <c r="P7025" s="33">
        <f t="shared" si="2"/>
        <v>6.22</v>
      </c>
      <c r="Q7025" s="34">
        <f t="shared" si="3"/>
        <v>1.402439024</v>
      </c>
      <c r="R7025" s="35" t="str">
        <f t="shared" si="4"/>
        <v>Bajo</v>
      </c>
      <c r="S7025" s="35" t="str">
        <f>IF(O7025="","",IF(O7025&gt;AVERAGE('Base de datos limpia'!$O$2:$O$8001),"Alto","Normal"))
</f>
        <v>Normal</v>
      </c>
      <c r="T7025" s="35" t="str">
        <f t="shared" si="5"/>
        <v>Gamer moderado</v>
      </c>
      <c r="U7025" s="35"/>
    </row>
    <row r="7026">
      <c r="A7026" s="28">
        <v>7025.0</v>
      </c>
      <c r="B7026" s="28">
        <v>20.0</v>
      </c>
      <c r="C7026" s="28" t="str">
        <f>TRIM(PROPER('Base de datos cruda'!C7026))</f>
        <v>Male</v>
      </c>
      <c r="D7026" s="28">
        <v>1.68</v>
      </c>
      <c r="E7026" s="28">
        <v>9.17</v>
      </c>
      <c r="F7026" s="28">
        <v>6.25</v>
      </c>
      <c r="G7026" s="28">
        <v>64.37</v>
      </c>
      <c r="H7026" s="28" t="str">
        <f>TRIM(PROPER('Base de datos cruda'!H7026))</f>
        <v>Casual</v>
      </c>
      <c r="I7026" s="28">
        <v>4.11</v>
      </c>
      <c r="J7026" s="28">
        <v>6.51</v>
      </c>
      <c r="K7026" s="28">
        <v>295.08</v>
      </c>
      <c r="L7026" s="28">
        <f>IF('Base de datos cruda'!L7026&lt;0,,'Base de datos cruda'!L7026)</f>
        <v>8.37</v>
      </c>
      <c r="M7026" s="28" t="str">
        <f>IF(TRIM(PROPER('Base de datos cruda'!M7026))="High","Alto",IF(TRIM(PROPER('Base de datos cruda'!M7026))="Medium","Medio","Bajo"))</f>
        <v>Medio</v>
      </c>
      <c r="N7026" s="29">
        <v>99.73</v>
      </c>
      <c r="O7026" s="32">
        <f t="shared" si="1"/>
        <v>99.73</v>
      </c>
      <c r="P7026" s="33">
        <f t="shared" si="2"/>
        <v>8.19</v>
      </c>
      <c r="Q7026" s="34">
        <f t="shared" si="3"/>
        <v>5.458333333</v>
      </c>
      <c r="R7026" s="35" t="str">
        <f t="shared" si="4"/>
        <v>Alto</v>
      </c>
      <c r="S7026" s="35" t="str">
        <f>IF(O7026="","",IF(O7026&gt;AVERAGE('Base de datos limpia'!$O$2:$O$8001),"Alto","Normal"))
</f>
        <v>Alto</v>
      </c>
      <c r="T7026" s="35" t="str">
        <f t="shared" si="5"/>
        <v>Gamer intensivo</v>
      </c>
      <c r="U7026" s="35"/>
    </row>
    <row r="7027">
      <c r="A7027" s="28">
        <v>7026.0</v>
      </c>
      <c r="B7027" s="28">
        <v>17.0</v>
      </c>
      <c r="C7027" s="28" t="str">
        <f>TRIM(PROPER('Base de datos cruda'!C7027))</f>
        <v>Male</v>
      </c>
      <c r="D7027" s="28">
        <v>1.38</v>
      </c>
      <c r="E7027" s="28">
        <v>9.14</v>
      </c>
      <c r="F7027" s="28">
        <v>8.35</v>
      </c>
      <c r="G7027" s="28">
        <v>96.49</v>
      </c>
      <c r="H7027" s="28" t="str">
        <f>TRIM(PROPER('Base de datos cruda'!H7027))</f>
        <v>Fps</v>
      </c>
      <c r="I7027" s="28">
        <v>3.83</v>
      </c>
      <c r="J7027" s="28">
        <v>3.29</v>
      </c>
      <c r="K7027" s="28">
        <v>300.79</v>
      </c>
      <c r="L7027" s="28">
        <f>IF('Base de datos cruda'!L7027&lt;0,,'Base de datos cruda'!L7027)</f>
        <v>3.08</v>
      </c>
      <c r="M7027" s="28" t="str">
        <f>IF(TRIM(PROPER('Base de datos cruda'!M7027))="High","Alto",IF(TRIM(PROPER('Base de datos cruda'!M7027))="Medium","Medio","Bajo"))</f>
        <v>Medio</v>
      </c>
      <c r="N7027" s="29">
        <v>100.0</v>
      </c>
      <c r="O7027" s="32">
        <f t="shared" si="1"/>
        <v>100</v>
      </c>
      <c r="P7027" s="33">
        <f t="shared" si="2"/>
        <v>4.67</v>
      </c>
      <c r="Q7027" s="34">
        <f t="shared" si="3"/>
        <v>6.623188406</v>
      </c>
      <c r="R7027" s="35" t="str">
        <f t="shared" si="4"/>
        <v>Alto</v>
      </c>
      <c r="S7027" s="35" t="str">
        <f>IF(O7027="","",IF(O7027&gt;AVERAGE('Base de datos limpia'!$O$2:$O$8001),"Alto","Normal"))
</f>
        <v>Alto</v>
      </c>
      <c r="T7027" s="35" t="str">
        <f t="shared" si="5"/>
        <v>Gamer intensivo</v>
      </c>
      <c r="U7027" s="35"/>
    </row>
    <row r="7028">
      <c r="A7028" s="28">
        <v>7027.0</v>
      </c>
      <c r="B7028" s="28">
        <v>21.0</v>
      </c>
      <c r="C7028" s="28" t="str">
        <f>TRIM(PROPER('Base de datos cruda'!C7028))</f>
        <v>Female</v>
      </c>
      <c r="D7028" s="28">
        <v>5.12</v>
      </c>
      <c r="E7028" s="28">
        <v>9.31</v>
      </c>
      <c r="F7028" s="28">
        <v>5.69</v>
      </c>
      <c r="G7028" s="28">
        <v>73.22</v>
      </c>
      <c r="H7028" s="28" t="str">
        <f>TRIM(PROPER('Base de datos cruda'!H7028))</f>
        <v>Fps</v>
      </c>
      <c r="I7028" s="28">
        <v>2.48</v>
      </c>
      <c r="J7028" s="28">
        <v>9.84</v>
      </c>
      <c r="K7028" s="28">
        <v>251.33</v>
      </c>
      <c r="L7028" s="28">
        <f>IF('Base de datos cruda'!L7028&lt;0,,'Base de datos cruda'!L7028)</f>
        <v>10.97</v>
      </c>
      <c r="M7028" s="28" t="str">
        <f>IF(TRIM(PROPER('Base de datos cruda'!M7028))="High","Alto",IF(TRIM(PROPER('Base de datos cruda'!M7028))="Medium","Medio","Bajo"))</f>
        <v>Alto</v>
      </c>
      <c r="N7028" s="29">
        <v>86.7385917726542</v>
      </c>
      <c r="O7028" s="32">
        <f t="shared" si="1"/>
        <v>86.73859177</v>
      </c>
      <c r="P7028" s="33">
        <f t="shared" si="2"/>
        <v>14.96</v>
      </c>
      <c r="Q7028" s="34">
        <f t="shared" si="3"/>
        <v>1.818359375</v>
      </c>
      <c r="R7028" s="35" t="str">
        <f t="shared" si="4"/>
        <v>Alto</v>
      </c>
      <c r="S7028" s="35" t="str">
        <f>IF(O7028="","",IF(O7028&gt;AVERAGE('Base de datos limpia'!$O$2:$O$8001),"Alto","Normal"))
</f>
        <v>Alto</v>
      </c>
      <c r="T7028" s="35" t="str">
        <f t="shared" si="5"/>
        <v>Gamer intensivo</v>
      </c>
      <c r="U7028" s="35"/>
    </row>
    <row r="7029">
      <c r="A7029" s="28">
        <v>7028.0</v>
      </c>
      <c r="B7029" s="28">
        <v>19.0</v>
      </c>
      <c r="C7029" s="28" t="str">
        <f>TRIM(PROPER('Base de datos cruda'!C7029))</f>
        <v>Female</v>
      </c>
      <c r="D7029" s="28">
        <v>7.36</v>
      </c>
      <c r="E7029" s="28">
        <v>5.47</v>
      </c>
      <c r="F7029" s="28">
        <v>7.63</v>
      </c>
      <c r="G7029" s="28">
        <v>89.34</v>
      </c>
      <c r="H7029" s="28" t="str">
        <f>TRIM(PROPER('Base de datos cruda'!H7029))</f>
        <v>Casual</v>
      </c>
      <c r="I7029" s="28">
        <v>3.36</v>
      </c>
      <c r="J7029" s="28">
        <v>12.91</v>
      </c>
      <c r="K7029" s="28">
        <v>239.77</v>
      </c>
      <c r="L7029" s="28">
        <f>IF('Base de datos cruda'!L7029&lt;0,,'Base de datos cruda'!L7029)</f>
        <v>16.03</v>
      </c>
      <c r="M7029" s="28" t="str">
        <f>IF(TRIM(PROPER('Base de datos cruda'!M7029))="High","Alto",IF(TRIM(PROPER('Base de datos cruda'!M7029))="Medium","Medio","Bajo"))</f>
        <v>Bajo</v>
      </c>
      <c r="N7029" s="29">
        <v>55.1</v>
      </c>
      <c r="O7029" s="32">
        <f t="shared" si="1"/>
        <v>55.1</v>
      </c>
      <c r="P7029" s="33">
        <f t="shared" si="2"/>
        <v>20.27</v>
      </c>
      <c r="Q7029" s="34">
        <f t="shared" si="3"/>
        <v>0.7432065217</v>
      </c>
      <c r="R7029" s="35" t="str">
        <f t="shared" si="4"/>
        <v>Medio</v>
      </c>
      <c r="S7029" s="35" t="str">
        <f>IF(O7029="","",IF(O7029&gt;AVERAGE('Base de datos limpia'!$O$2:$O$8001),"Alto","Normal"))
</f>
        <v>Normal</v>
      </c>
      <c r="T7029" s="35" t="str">
        <f t="shared" si="5"/>
        <v>Gamer moderado</v>
      </c>
      <c r="U7029" s="35"/>
    </row>
    <row r="7030">
      <c r="A7030" s="28">
        <v>7029.0</v>
      </c>
      <c r="B7030" s="28">
        <v>17.0</v>
      </c>
      <c r="C7030" s="28" t="str">
        <f>TRIM(PROPER('Base de datos cruda'!C7030))</f>
        <v>Male</v>
      </c>
      <c r="D7030" s="28">
        <v>4.07</v>
      </c>
      <c r="E7030" s="28">
        <v>8.79</v>
      </c>
      <c r="F7030" s="28">
        <v>7.29</v>
      </c>
      <c r="G7030" s="28">
        <v>63.39</v>
      </c>
      <c r="H7030" s="28" t="str">
        <f>TRIM(PROPER('Base de datos cruda'!H7030))</f>
        <v>Casual</v>
      </c>
      <c r="I7030" s="28">
        <v>0.64</v>
      </c>
      <c r="J7030" s="28">
        <v>8.91</v>
      </c>
      <c r="K7030" s="28">
        <v>265.97</v>
      </c>
      <c r="L7030" s="28">
        <f>IF('Base de datos cruda'!L7030&lt;0,,'Base de datos cruda'!L7030)</f>
        <v>7.6</v>
      </c>
      <c r="M7030" s="28" t="str">
        <f>IF(TRIM(PROPER('Base de datos cruda'!M7030))="High","Alto",IF(TRIM(PROPER('Base de datos cruda'!M7030))="Medium","Medio","Bajo"))</f>
        <v>Medio</v>
      </c>
      <c r="N7030" s="29">
        <v>81.97</v>
      </c>
      <c r="O7030" s="32">
        <f t="shared" si="1"/>
        <v>81.97</v>
      </c>
      <c r="P7030" s="33">
        <f t="shared" si="2"/>
        <v>12.98</v>
      </c>
      <c r="Q7030" s="34">
        <f t="shared" si="3"/>
        <v>2.15970516</v>
      </c>
      <c r="R7030" s="35" t="str">
        <f t="shared" si="4"/>
        <v>Alto</v>
      </c>
      <c r="S7030" s="35" t="str">
        <f>IF(O7030="","",IF(O7030&gt;AVERAGE('Base de datos limpia'!$O$2:$O$8001),"Alto","Normal"))
</f>
        <v>Alto</v>
      </c>
      <c r="T7030" s="35" t="str">
        <f t="shared" si="5"/>
        <v>Gamer intensivo</v>
      </c>
      <c r="U7030" s="35"/>
    </row>
    <row r="7031">
      <c r="A7031" s="28">
        <v>7030.0</v>
      </c>
      <c r="B7031" s="28">
        <v>24.0</v>
      </c>
      <c r="C7031" s="28" t="str">
        <f>TRIM(PROPER('Base de datos cruda'!C7031))</f>
        <v>Female</v>
      </c>
      <c r="D7031" s="28">
        <v>2.38</v>
      </c>
      <c r="E7031" s="28">
        <v>9.56</v>
      </c>
      <c r="F7031" s="28">
        <v>4.76</v>
      </c>
      <c r="G7031" s="28">
        <v>65.14</v>
      </c>
      <c r="H7031" s="28" t="str">
        <f>TRIM(PROPER('Base de datos cruda'!H7031))</f>
        <v>Casual</v>
      </c>
      <c r="I7031" s="28">
        <v>3.1</v>
      </c>
      <c r="J7031" s="28">
        <v>6.59</v>
      </c>
      <c r="K7031" s="28">
        <v>290.18</v>
      </c>
      <c r="L7031" s="28">
        <f>IF('Base de datos cruda'!L7031&lt;0,,'Base de datos cruda'!L7031)</f>
        <v>8.32</v>
      </c>
      <c r="M7031" s="28" t="str">
        <f>IF(TRIM(PROPER('Base de datos cruda'!M7031))="High","Alto",IF(TRIM(PROPER('Base de datos cruda'!M7031))="Medium","Medio","Bajo"))</f>
        <v>Alto</v>
      </c>
      <c r="N7031" s="29">
        <v>91.44</v>
      </c>
      <c r="O7031" s="32">
        <f t="shared" si="1"/>
        <v>91.44</v>
      </c>
      <c r="P7031" s="33">
        <f t="shared" si="2"/>
        <v>8.97</v>
      </c>
      <c r="Q7031" s="34">
        <f t="shared" si="3"/>
        <v>4.016806723</v>
      </c>
      <c r="R7031" s="35" t="str">
        <f t="shared" si="4"/>
        <v>Alto</v>
      </c>
      <c r="S7031" s="35" t="str">
        <f>IF(O7031="","",IF(O7031&gt;AVERAGE('Base de datos limpia'!$O$2:$O$8001),"Alto","Normal"))
</f>
        <v>Alto</v>
      </c>
      <c r="T7031" s="35" t="str">
        <f t="shared" si="5"/>
        <v>Gamer intensivo</v>
      </c>
      <c r="U7031" s="35"/>
    </row>
    <row r="7032">
      <c r="A7032" s="28">
        <v>7031.0</v>
      </c>
      <c r="B7032" s="28">
        <v>22.0</v>
      </c>
      <c r="C7032" s="28" t="str">
        <f>TRIM(PROPER('Base de datos cruda'!C7032))</f>
        <v>Female</v>
      </c>
      <c r="D7032" s="28">
        <v>1.27</v>
      </c>
      <c r="E7032" s="28">
        <v>3.92</v>
      </c>
      <c r="F7032" s="28">
        <v>7.87</v>
      </c>
      <c r="G7032" s="28">
        <v>87.18</v>
      </c>
      <c r="H7032" s="28" t="str">
        <f>TRIM(PROPER('Base de datos cruda'!H7032))</f>
        <v>Fps</v>
      </c>
      <c r="I7032" s="28">
        <v>4.05</v>
      </c>
      <c r="J7032" s="28">
        <v>5.29</v>
      </c>
      <c r="K7032" s="28">
        <v>318.12</v>
      </c>
      <c r="L7032" s="28">
        <f>IF('Base de datos cruda'!L7032&lt;0,,'Base de datos cruda'!L7032)</f>
        <v>1.76</v>
      </c>
      <c r="M7032" s="28" t="str">
        <f>IF(TRIM(PROPER('Base de datos cruda'!M7032))="High","Alto",IF(TRIM(PROPER('Base de datos cruda'!M7032))="Medium","Medio","Bajo"))</f>
        <v>Medio</v>
      </c>
      <c r="N7032" s="29">
        <v>87.33</v>
      </c>
      <c r="O7032" s="32">
        <f t="shared" si="1"/>
        <v>87.33</v>
      </c>
      <c r="P7032" s="33">
        <f t="shared" si="2"/>
        <v>6.56</v>
      </c>
      <c r="Q7032" s="34">
        <f t="shared" si="3"/>
        <v>3.086614173</v>
      </c>
      <c r="R7032" s="35" t="str">
        <f t="shared" si="4"/>
        <v>Alto</v>
      </c>
      <c r="S7032" s="35" t="str">
        <f>IF(O7032="","",IF(O7032&gt;AVERAGE('Base de datos limpia'!$O$2:$O$8001),"Alto","Normal"))
</f>
        <v>Alto</v>
      </c>
      <c r="T7032" s="35" t="str">
        <f t="shared" si="5"/>
        <v>Gamer moderado</v>
      </c>
      <c r="U7032" s="35"/>
    </row>
    <row r="7033">
      <c r="A7033" s="28">
        <v>7032.0</v>
      </c>
      <c r="B7033" s="28">
        <v>21.0</v>
      </c>
      <c r="C7033" s="28" t="str">
        <f>TRIM(PROPER('Base de datos cruda'!C7033))</f>
        <v>Male</v>
      </c>
      <c r="D7033" s="28">
        <v>6.64</v>
      </c>
      <c r="E7033" s="28">
        <v>4.77</v>
      </c>
      <c r="F7033" s="28">
        <v>4.56</v>
      </c>
      <c r="G7033" s="28">
        <v>93.74</v>
      </c>
      <c r="H7033" s="28" t="str">
        <f>TRIM(PROPER('Base de datos cruda'!H7033))</f>
        <v>Casual</v>
      </c>
      <c r="I7033" s="28">
        <v>0.31</v>
      </c>
      <c r="J7033" s="28">
        <v>9.91</v>
      </c>
      <c r="K7033" s="28">
        <v>251.03</v>
      </c>
      <c r="L7033" s="28">
        <f>IF('Base de datos cruda'!L7033&lt;0,,'Base de datos cruda'!L7033)</f>
        <v>10.4</v>
      </c>
      <c r="M7033" s="28" t="str">
        <f>IF(TRIM(PROPER('Base de datos cruda'!M7033))="High","Alto",IF(TRIM(PROPER('Base de datos cruda'!M7033))="Medium","Medio","Bajo"))</f>
        <v>Bajo</v>
      </c>
      <c r="N7033" s="29">
        <v>43.65</v>
      </c>
      <c r="O7033" s="32">
        <f t="shared" si="1"/>
        <v>43.65</v>
      </c>
      <c r="P7033" s="33">
        <f t="shared" si="2"/>
        <v>16.55</v>
      </c>
      <c r="Q7033" s="34">
        <f t="shared" si="3"/>
        <v>0.718373494</v>
      </c>
      <c r="R7033" s="35" t="str">
        <f t="shared" si="4"/>
        <v>Bajo</v>
      </c>
      <c r="S7033" s="35" t="str">
        <f>IF(O7033="","",IF(O7033&gt;AVERAGE('Base de datos limpia'!$O$2:$O$8001),"Alto","Normal"))
</f>
        <v>Normal</v>
      </c>
      <c r="T7033" s="35" t="str">
        <f t="shared" si="5"/>
        <v>Gamer moderado</v>
      </c>
      <c r="U7033" s="35"/>
    </row>
    <row r="7034">
      <c r="A7034" s="28">
        <v>7033.0</v>
      </c>
      <c r="B7034" s="28">
        <v>20.0</v>
      </c>
      <c r="C7034" s="28" t="str">
        <f>TRIM(PROPER('Base de datos cruda'!C7034))</f>
        <v>Female</v>
      </c>
      <c r="D7034" s="28">
        <v>7.77</v>
      </c>
      <c r="E7034" s="28">
        <v>7.47</v>
      </c>
      <c r="F7034" s="28">
        <v>7.64</v>
      </c>
      <c r="G7034" s="28">
        <v>68.06</v>
      </c>
      <c r="H7034" s="28" t="str">
        <f>TRIM(PROPER('Base de datos cruda'!H7034))</f>
        <v>Casual</v>
      </c>
      <c r="I7034" s="28">
        <v>1.48</v>
      </c>
      <c r="J7034" s="28">
        <v>9.49</v>
      </c>
      <c r="K7034" s="28">
        <v>216.52</v>
      </c>
      <c r="L7034" s="28">
        <f>IF('Base de datos cruda'!L7034&lt;0,,'Base de datos cruda'!L7034)</f>
        <v>17.86</v>
      </c>
      <c r="M7034" s="28" t="str">
        <f>IF(TRIM(PROPER('Base de datos cruda'!M7034))="High","Alto",IF(TRIM(PROPER('Base de datos cruda'!M7034))="Medium","Medio","Bajo"))</f>
        <v>Bajo</v>
      </c>
      <c r="N7034" s="29">
        <v>54.8166543830461</v>
      </c>
      <c r="O7034" s="32">
        <f t="shared" si="1"/>
        <v>54.81665438</v>
      </c>
      <c r="P7034" s="33">
        <f t="shared" si="2"/>
        <v>17.26</v>
      </c>
      <c r="Q7034" s="34">
        <f t="shared" si="3"/>
        <v>0.9613899614</v>
      </c>
      <c r="R7034" s="35" t="str">
        <f t="shared" si="4"/>
        <v>Medio</v>
      </c>
      <c r="S7034" s="35" t="str">
        <f>IF(O7034="","",IF(O7034&gt;AVERAGE('Base de datos limpia'!$O$2:$O$8001),"Alto","Normal"))
</f>
        <v>Normal</v>
      </c>
      <c r="T7034" s="35" t="str">
        <f t="shared" si="5"/>
        <v>Gamer intensivo</v>
      </c>
      <c r="U7034" s="35"/>
    </row>
    <row r="7035">
      <c r="A7035" s="28">
        <v>7034.0</v>
      </c>
      <c r="B7035" s="28">
        <v>18.0</v>
      </c>
      <c r="C7035" s="28" t="str">
        <f>TRIM(PROPER('Base de datos cruda'!C7035))</f>
        <v>Female</v>
      </c>
      <c r="D7035" s="28">
        <v>2.79</v>
      </c>
      <c r="E7035" s="28">
        <v>3.7</v>
      </c>
      <c r="F7035" s="28">
        <v>8.95</v>
      </c>
      <c r="G7035" s="28">
        <v>76.73</v>
      </c>
      <c r="H7035" s="28" t="str">
        <f>TRIM(PROPER('Base de datos cruda'!H7035))</f>
        <v>Fps</v>
      </c>
      <c r="I7035" s="28">
        <v>0.55</v>
      </c>
      <c r="J7035" s="28">
        <v>7.68</v>
      </c>
      <c r="K7035" s="28">
        <v>298.33</v>
      </c>
      <c r="L7035" s="28">
        <f>IF('Base de datos cruda'!L7035&lt;0,,'Base de datos cruda'!L7035)</f>
        <v>9.4</v>
      </c>
      <c r="M7035" s="28" t="str">
        <f>IF(TRIM(PROPER('Base de datos cruda'!M7035))="High","Alto",IF(TRIM(PROPER('Base de datos cruda'!M7035))="Medium","Medio","Bajo"))</f>
        <v>Medio</v>
      </c>
      <c r="N7035" s="29">
        <v>79.3907941497183</v>
      </c>
      <c r="O7035" s="32">
        <f t="shared" si="1"/>
        <v>79.39079415</v>
      </c>
      <c r="P7035" s="33">
        <f t="shared" si="2"/>
        <v>10.47</v>
      </c>
      <c r="Q7035" s="34">
        <f t="shared" si="3"/>
        <v>1.326164875</v>
      </c>
      <c r="R7035" s="35" t="str">
        <f t="shared" si="4"/>
        <v>Alto</v>
      </c>
      <c r="S7035" s="35" t="str">
        <f>IF(O7035="","",IF(O7035&gt;AVERAGE('Base de datos limpia'!$O$2:$O$8001),"Alto","Normal"))
</f>
        <v>Alto</v>
      </c>
      <c r="T7035" s="35" t="str">
        <f t="shared" si="5"/>
        <v>Gamer moderado</v>
      </c>
      <c r="U7035" s="35"/>
    </row>
    <row r="7036">
      <c r="A7036" s="28">
        <v>7035.0</v>
      </c>
      <c r="B7036" s="28">
        <v>19.0</v>
      </c>
      <c r="C7036" s="28" t="str">
        <f>TRIM(PROPER('Base de datos cruda'!C7036))</f>
        <v>Female</v>
      </c>
      <c r="D7036" s="28">
        <v>2.33</v>
      </c>
      <c r="E7036" s="28">
        <v>7.78</v>
      </c>
      <c r="F7036" s="28">
        <v>8.79</v>
      </c>
      <c r="G7036" s="28">
        <v>84.78</v>
      </c>
      <c r="H7036" s="28" t="str">
        <f>TRIM(PROPER('Base de datos cruda'!H7036))</f>
        <v>Rpg</v>
      </c>
      <c r="I7036" s="28">
        <v>1.3</v>
      </c>
      <c r="J7036" s="28">
        <v>5.72</v>
      </c>
      <c r="K7036" s="28">
        <v>277.88</v>
      </c>
      <c r="L7036" s="28">
        <f>IF('Base de datos cruda'!L7036&lt;0,,'Base de datos cruda'!L7036)</f>
        <v>4.19</v>
      </c>
      <c r="M7036" s="28" t="str">
        <f>IF(TRIM(PROPER('Base de datos cruda'!M7036))="High","Alto",IF(TRIM(PROPER('Base de datos cruda'!M7036))="Medium","Medio","Bajo"))</f>
        <v>Medio</v>
      </c>
      <c r="N7036" s="29">
        <v>100.0</v>
      </c>
      <c r="O7036" s="32">
        <f t="shared" si="1"/>
        <v>100</v>
      </c>
      <c r="P7036" s="33">
        <f t="shared" si="2"/>
        <v>8.05</v>
      </c>
      <c r="Q7036" s="34">
        <f t="shared" si="3"/>
        <v>3.339055794</v>
      </c>
      <c r="R7036" s="35" t="str">
        <f t="shared" si="4"/>
        <v>Alto</v>
      </c>
      <c r="S7036" s="35" t="str">
        <f>IF(O7036="","",IF(O7036&gt;AVERAGE('Base de datos limpia'!$O$2:$O$8001),"Alto","Normal"))
</f>
        <v>Alto</v>
      </c>
      <c r="T7036" s="35" t="str">
        <f t="shared" si="5"/>
        <v>Gamer intensivo</v>
      </c>
      <c r="U7036" s="35"/>
    </row>
    <row r="7037">
      <c r="A7037" s="28">
        <v>7036.0</v>
      </c>
      <c r="B7037" s="28">
        <v>18.0</v>
      </c>
      <c r="C7037" s="28" t="str">
        <f>TRIM(PROPER('Base de datos cruda'!C7037))</f>
        <v>Male</v>
      </c>
      <c r="D7037" s="28">
        <v>4.81</v>
      </c>
      <c r="E7037" s="28">
        <v>1.67</v>
      </c>
      <c r="F7037" s="28">
        <v>8.0</v>
      </c>
      <c r="G7037" s="28">
        <v>91.85</v>
      </c>
      <c r="H7037" s="28" t="str">
        <f>TRIM(PROPER('Base de datos cruda'!H7037))</f>
        <v>Rpg</v>
      </c>
      <c r="I7037" s="28">
        <v>3.86</v>
      </c>
      <c r="J7037" s="28">
        <v>8.94</v>
      </c>
      <c r="K7037" s="28">
        <v>247.27</v>
      </c>
      <c r="L7037" s="28">
        <f>IF('Base de datos cruda'!L7037&lt;0,,'Base de datos cruda'!L7037)</f>
        <v>12.29</v>
      </c>
      <c r="M7037" s="28" t="str">
        <f>IF(TRIM(PROPER('Base de datos cruda'!M7037))="High","Alto",IF(TRIM(PROPER('Base de datos cruda'!M7037))="Medium","Medio","Bajo"))</f>
        <v>Medio</v>
      </c>
      <c r="N7037" s="29">
        <v>40.58</v>
      </c>
      <c r="O7037" s="32">
        <f t="shared" si="1"/>
        <v>40.58</v>
      </c>
      <c r="P7037" s="33">
        <f t="shared" si="2"/>
        <v>13.75</v>
      </c>
      <c r="Q7037" s="34">
        <f t="shared" si="3"/>
        <v>0.3471933472</v>
      </c>
      <c r="R7037" s="35" t="str">
        <f t="shared" si="4"/>
        <v>Bajo</v>
      </c>
      <c r="S7037" s="35" t="str">
        <f>IF(O7037="","",IF(O7037&gt;AVERAGE('Base de datos limpia'!$O$2:$O$8001),"Alto","Normal"))
</f>
        <v>Normal</v>
      </c>
      <c r="T7037" s="35" t="str">
        <f t="shared" si="5"/>
        <v>Gamer casual</v>
      </c>
      <c r="U7037" s="35"/>
    </row>
    <row r="7038">
      <c r="A7038" s="28">
        <v>7037.0</v>
      </c>
      <c r="B7038" s="28">
        <v>23.0</v>
      </c>
      <c r="C7038" s="28" t="str">
        <f>TRIM(PROPER('Base de datos cruda'!C7038))</f>
        <v>Male</v>
      </c>
      <c r="D7038" s="28">
        <v>6.2</v>
      </c>
      <c r="E7038" s="28">
        <v>5.71</v>
      </c>
      <c r="F7038" s="28">
        <v>6.67</v>
      </c>
      <c r="G7038" s="28">
        <v>85.13</v>
      </c>
      <c r="H7038" s="28" t="str">
        <f>TRIM(PROPER('Base de datos cruda'!H7038))</f>
        <v>Fps</v>
      </c>
      <c r="I7038" s="28">
        <v>1.66</v>
      </c>
      <c r="J7038" s="28">
        <v>9.07</v>
      </c>
      <c r="K7038" s="28">
        <v>242.33</v>
      </c>
      <c r="L7038" s="28">
        <f>IF('Base de datos cruda'!L7038&lt;0,,'Base de datos cruda'!L7038)</f>
        <v>11.2</v>
      </c>
      <c r="M7038" s="28" t="str">
        <f>IF(TRIM(PROPER('Base de datos cruda'!M7038))="High","Alto",IF(TRIM(PROPER('Base de datos cruda'!M7038))="Medium","Medio","Bajo"))</f>
        <v>Bajo</v>
      </c>
      <c r="N7038" s="29">
        <v>67.1437981411935</v>
      </c>
      <c r="O7038" s="32">
        <f t="shared" si="1"/>
        <v>67.14379814</v>
      </c>
      <c r="P7038" s="33">
        <f t="shared" si="2"/>
        <v>15.27</v>
      </c>
      <c r="Q7038" s="34">
        <f t="shared" si="3"/>
        <v>0.9209677419</v>
      </c>
      <c r="R7038" s="35" t="str">
        <f t="shared" si="4"/>
        <v>Medio</v>
      </c>
      <c r="S7038" s="35" t="str">
        <f>IF(O7038="","",IF(O7038&gt;AVERAGE('Base de datos limpia'!$O$2:$O$8001),"Alto","Normal"))
</f>
        <v>Alto</v>
      </c>
      <c r="T7038" s="35" t="str">
        <f t="shared" si="5"/>
        <v>Gamer moderado</v>
      </c>
      <c r="U7038" s="35"/>
    </row>
    <row r="7039">
      <c r="A7039" s="28">
        <v>7038.0</v>
      </c>
      <c r="B7039" s="28">
        <v>18.0</v>
      </c>
      <c r="C7039" s="28" t="str">
        <f>TRIM(PROPER('Base de datos cruda'!C7039))</f>
        <v>Male</v>
      </c>
      <c r="D7039" s="28">
        <v>3.64</v>
      </c>
      <c r="E7039" s="28">
        <v>2.1</v>
      </c>
      <c r="F7039" s="28">
        <v>7.37</v>
      </c>
      <c r="G7039" s="28">
        <v>63.82</v>
      </c>
      <c r="H7039" s="28" t="str">
        <f>TRIM(PROPER('Base de datos cruda'!H7039))</f>
        <v>Casual</v>
      </c>
      <c r="I7039" s="28">
        <v>3.45</v>
      </c>
      <c r="J7039" s="28">
        <v>5.64</v>
      </c>
      <c r="K7039" s="28">
        <v>279.25</v>
      </c>
      <c r="L7039" s="28">
        <f>IF('Base de datos cruda'!L7039&lt;0,,'Base de datos cruda'!L7039)</f>
        <v>8.09</v>
      </c>
      <c r="M7039" s="28" t="str">
        <f>IF(TRIM(PROPER('Base de datos cruda'!M7039))="High","Alto",IF(TRIM(PROPER('Base de datos cruda'!M7039))="Medium","Medio","Bajo"))</f>
        <v>Medio</v>
      </c>
      <c r="N7039" s="29">
        <v>41.27</v>
      </c>
      <c r="O7039" s="32">
        <f t="shared" si="1"/>
        <v>41.27</v>
      </c>
      <c r="P7039" s="33">
        <f t="shared" si="2"/>
        <v>9.28</v>
      </c>
      <c r="Q7039" s="34">
        <f t="shared" si="3"/>
        <v>0.5769230769</v>
      </c>
      <c r="R7039" s="35" t="str">
        <f t="shared" si="4"/>
        <v>Bajo</v>
      </c>
      <c r="S7039" s="35" t="str">
        <f>IF(O7039="","",IF(O7039&gt;AVERAGE('Base de datos limpia'!$O$2:$O$8001),"Alto","Normal"))
</f>
        <v>Normal</v>
      </c>
      <c r="T7039" s="35" t="str">
        <f t="shared" si="5"/>
        <v>Gamer casual</v>
      </c>
      <c r="U7039" s="35"/>
    </row>
    <row r="7040">
      <c r="A7040" s="28">
        <v>7039.0</v>
      </c>
      <c r="B7040" s="28">
        <v>22.0</v>
      </c>
      <c r="C7040" s="28" t="str">
        <f>TRIM(PROPER('Base de datos cruda'!C7040))</f>
        <v>Female</v>
      </c>
      <c r="D7040" s="28">
        <v>5.04</v>
      </c>
      <c r="E7040" s="28">
        <v>3.64</v>
      </c>
      <c r="F7040" s="28">
        <v>7.64</v>
      </c>
      <c r="G7040" s="28">
        <v>81.71</v>
      </c>
      <c r="H7040" s="28" t="str">
        <f>TRIM(PROPER('Base de datos cruda'!H7040))</f>
        <v>Casual</v>
      </c>
      <c r="I7040" s="28">
        <v>3.87</v>
      </c>
      <c r="J7040" s="28">
        <v>10.07</v>
      </c>
      <c r="K7040" s="28">
        <v>257.27</v>
      </c>
      <c r="L7040" s="28">
        <f>IF('Base de datos cruda'!L7040&lt;0,,'Base de datos cruda'!L7040)</f>
        <v>13.31</v>
      </c>
      <c r="M7040" s="28" t="str">
        <f>IF(TRIM(PROPER('Base de datos cruda'!M7040))="High","Alto",IF(TRIM(PROPER('Base de datos cruda'!M7040))="Medium","Medio","Bajo"))</f>
        <v>Bajo</v>
      </c>
      <c r="N7040" s="29">
        <v>47.52</v>
      </c>
      <c r="O7040" s="32">
        <f t="shared" si="1"/>
        <v>47.52</v>
      </c>
      <c r="P7040" s="33">
        <f t="shared" si="2"/>
        <v>15.11</v>
      </c>
      <c r="Q7040" s="34">
        <f t="shared" si="3"/>
        <v>0.7222222222</v>
      </c>
      <c r="R7040" s="35" t="str">
        <f t="shared" si="4"/>
        <v>Bajo</v>
      </c>
      <c r="S7040" s="35" t="str">
        <f>IF(O7040="","",IF(O7040&gt;AVERAGE('Base de datos limpia'!$O$2:$O$8001),"Alto","Normal"))
</f>
        <v>Normal</v>
      </c>
      <c r="T7040" s="35" t="str">
        <f t="shared" si="5"/>
        <v>Gamer moderado</v>
      </c>
      <c r="U7040" s="35"/>
    </row>
    <row r="7041">
      <c r="A7041" s="28">
        <v>7040.0</v>
      </c>
      <c r="B7041" s="28">
        <v>22.0</v>
      </c>
      <c r="C7041" s="28" t="str">
        <f>TRIM(PROPER('Base de datos cruda'!C7041))</f>
        <v>Female</v>
      </c>
      <c r="D7041" s="28">
        <v>5.73</v>
      </c>
      <c r="E7041" s="28">
        <v>3.33</v>
      </c>
      <c r="F7041" s="28">
        <v>4.04</v>
      </c>
      <c r="G7041" s="28">
        <v>95.38</v>
      </c>
      <c r="H7041" s="28" t="str">
        <f>TRIM(PROPER('Base de datos cruda'!H7041))</f>
        <v>Fps</v>
      </c>
      <c r="I7041" s="28">
        <v>4.08</v>
      </c>
      <c r="J7041" s="28">
        <v>8.44</v>
      </c>
      <c r="K7041" s="28">
        <v>255.63</v>
      </c>
      <c r="L7041" s="28">
        <f>IF('Base de datos cruda'!L7041&lt;0,,'Base de datos cruda'!L7041)</f>
        <v>14.2</v>
      </c>
      <c r="M7041" s="28" t="str">
        <f>IF(TRIM(PROPER('Base de datos cruda'!M7041))="High","Alto",IF(TRIM(PROPER('Base de datos cruda'!M7041))="Medium","Medio","Bajo"))</f>
        <v>Bajo</v>
      </c>
      <c r="N7041" s="29">
        <v>34.66</v>
      </c>
      <c r="O7041" s="32">
        <f t="shared" si="1"/>
        <v>34.66</v>
      </c>
      <c r="P7041" s="33">
        <f t="shared" si="2"/>
        <v>14.17</v>
      </c>
      <c r="Q7041" s="34">
        <f t="shared" si="3"/>
        <v>0.5811518325</v>
      </c>
      <c r="R7041" s="35" t="str">
        <f t="shared" si="4"/>
        <v>Bajo</v>
      </c>
      <c r="S7041" s="35" t="str">
        <f>IF(O7041="","",IF(O7041&gt;AVERAGE('Base de datos limpia'!$O$2:$O$8001),"Alto","Normal"))
</f>
        <v>Normal</v>
      </c>
      <c r="T7041" s="35" t="str">
        <f t="shared" si="5"/>
        <v>Gamer moderado</v>
      </c>
      <c r="U7041" s="35"/>
    </row>
    <row r="7042">
      <c r="A7042" s="28">
        <v>7041.0</v>
      </c>
      <c r="B7042" s="28">
        <v>22.0</v>
      </c>
      <c r="C7042" s="28" t="str">
        <f>TRIM(PROPER('Base de datos cruda'!C7042))</f>
        <v>Male</v>
      </c>
      <c r="D7042" s="28">
        <v>7.68</v>
      </c>
      <c r="E7042" s="28">
        <v>8.55</v>
      </c>
      <c r="F7042" s="28">
        <v>4.51</v>
      </c>
      <c r="G7042" s="28">
        <v>94.72</v>
      </c>
      <c r="H7042" s="28" t="str">
        <f>TRIM(PROPER('Base de datos cruda'!H7042))</f>
        <v>Casual</v>
      </c>
      <c r="I7042" s="28">
        <v>4.37</v>
      </c>
      <c r="J7042" s="28">
        <v>13.01</v>
      </c>
      <c r="K7042" s="28">
        <v>224.07</v>
      </c>
      <c r="L7042" s="28">
        <f>IF('Base de datos cruda'!L7042&lt;0,,'Base de datos cruda'!L7042)</f>
        <v>18.82</v>
      </c>
      <c r="M7042" s="28" t="str">
        <f>IF(TRIM(PROPER('Base de datos cruda'!M7042))="High","Alto",IF(TRIM(PROPER('Base de datos cruda'!M7042))="Medium","Medio","Bajo"))</f>
        <v>Alto</v>
      </c>
      <c r="N7042" s="29">
        <v>61.4477048389394</v>
      </c>
      <c r="O7042" s="32">
        <f t="shared" si="1"/>
        <v>61.44770484</v>
      </c>
      <c r="P7042" s="33">
        <f t="shared" si="2"/>
        <v>20.69</v>
      </c>
      <c r="Q7042" s="34">
        <f t="shared" si="3"/>
        <v>1.11328125</v>
      </c>
      <c r="R7042" s="35" t="str">
        <f t="shared" si="4"/>
        <v>Medio</v>
      </c>
      <c r="S7042" s="35" t="str">
        <f>IF(O7042="","",IF(O7042&gt;AVERAGE('Base de datos limpia'!$O$2:$O$8001),"Alto","Normal"))
</f>
        <v>Normal</v>
      </c>
      <c r="T7042" s="35" t="str">
        <f t="shared" si="5"/>
        <v>Gamer intensivo</v>
      </c>
      <c r="U7042" s="35"/>
    </row>
    <row r="7043">
      <c r="A7043" s="28">
        <v>7042.0</v>
      </c>
      <c r="B7043" s="28">
        <v>22.0</v>
      </c>
      <c r="C7043" s="28" t="str">
        <f>TRIM(PROPER('Base de datos cruda'!C7043))</f>
        <v>Male</v>
      </c>
      <c r="D7043" s="28">
        <v>1.32</v>
      </c>
      <c r="E7043" s="28">
        <v>2.74</v>
      </c>
      <c r="F7043" s="28">
        <v>6.99</v>
      </c>
      <c r="G7043" s="28">
        <v>83.4</v>
      </c>
      <c r="H7043" s="28" t="str">
        <f>TRIM(PROPER('Base de datos cruda'!H7043))</f>
        <v>Rpg</v>
      </c>
      <c r="I7043" s="28">
        <v>2.99</v>
      </c>
      <c r="J7043" s="28">
        <v>7.15</v>
      </c>
      <c r="K7043" s="28">
        <v>283.57</v>
      </c>
      <c r="L7043" s="28">
        <f>IF('Base de datos cruda'!L7043&lt;0,,'Base de datos cruda'!L7043)</f>
        <v>1.77</v>
      </c>
      <c r="M7043" s="28" t="str">
        <f>IF(TRIM(PROPER('Base de datos cruda'!M7043))="High","Alto",IF(TRIM(PROPER('Base de datos cruda'!M7043))="Medium","Medio","Bajo"))</f>
        <v>Medio</v>
      </c>
      <c r="N7043" s="29">
        <v>72.3</v>
      </c>
      <c r="O7043" s="32">
        <f t="shared" si="1"/>
        <v>72.3</v>
      </c>
      <c r="P7043" s="33">
        <f t="shared" si="2"/>
        <v>8.47</v>
      </c>
      <c r="Q7043" s="34">
        <f t="shared" si="3"/>
        <v>2.075757576</v>
      </c>
      <c r="R7043" s="35" t="str">
        <f t="shared" si="4"/>
        <v>Alto</v>
      </c>
      <c r="S7043" s="35" t="str">
        <f>IF(O7043="","",IF(O7043&gt;AVERAGE('Base de datos limpia'!$O$2:$O$8001),"Alto","Normal"))
</f>
        <v>Alto</v>
      </c>
      <c r="T7043" s="35" t="str">
        <f t="shared" si="5"/>
        <v>Gamer casual</v>
      </c>
      <c r="U7043" s="35"/>
    </row>
    <row r="7044">
      <c r="A7044" s="28">
        <v>7043.0</v>
      </c>
      <c r="B7044" s="28">
        <v>17.0</v>
      </c>
      <c r="C7044" s="28" t="str">
        <f>TRIM(PROPER('Base de datos cruda'!C7044))</f>
        <v>Female</v>
      </c>
      <c r="D7044" s="28">
        <v>7.98</v>
      </c>
      <c r="E7044" s="28">
        <v>8.28</v>
      </c>
      <c r="F7044" s="28">
        <v>4.03</v>
      </c>
      <c r="G7044" s="28">
        <v>99.83</v>
      </c>
      <c r="H7044" s="28" t="str">
        <f>TRIM(PROPER('Base de datos cruda'!H7044))</f>
        <v>Rpg</v>
      </c>
      <c r="I7044" s="28">
        <v>1.4</v>
      </c>
      <c r="J7044" s="28">
        <v>13.13</v>
      </c>
      <c r="K7044" s="28">
        <v>222.33</v>
      </c>
      <c r="L7044" s="28">
        <f>IF('Base de datos cruda'!L7044&lt;0,,'Base de datos cruda'!L7044)</f>
        <v>19.14</v>
      </c>
      <c r="M7044" s="28" t="str">
        <f>IF(TRIM(PROPER('Base de datos cruda'!M7044))="High","Alto",IF(TRIM(PROPER('Base de datos cruda'!M7044))="Medium","Medio","Bajo"))</f>
        <v>Alto</v>
      </c>
      <c r="N7044" s="29">
        <v>63.916214223833</v>
      </c>
      <c r="O7044" s="32">
        <f t="shared" si="1"/>
        <v>63.91621422</v>
      </c>
      <c r="P7044" s="33">
        <f t="shared" si="2"/>
        <v>21.11</v>
      </c>
      <c r="Q7044" s="34">
        <f t="shared" si="3"/>
        <v>1.037593985</v>
      </c>
      <c r="R7044" s="35" t="str">
        <f t="shared" si="4"/>
        <v>Medio</v>
      </c>
      <c r="S7044" s="35" t="str">
        <f>IF(O7044="","",IF(O7044&gt;AVERAGE('Base de datos limpia'!$O$2:$O$8001),"Alto","Normal"))
</f>
        <v>Normal</v>
      </c>
      <c r="T7044" s="35" t="str">
        <f t="shared" si="5"/>
        <v>Gamer intensivo</v>
      </c>
      <c r="U7044" s="35"/>
    </row>
    <row r="7045">
      <c r="A7045" s="28">
        <v>7044.0</v>
      </c>
      <c r="B7045" s="28">
        <v>18.0</v>
      </c>
      <c r="C7045" s="28" t="str">
        <f>TRIM(PROPER('Base de datos cruda'!C7045))</f>
        <v>Female</v>
      </c>
      <c r="D7045" s="28">
        <v>3.14</v>
      </c>
      <c r="E7045" s="28">
        <v>8.15</v>
      </c>
      <c r="F7045" s="28">
        <v>8.54</v>
      </c>
      <c r="G7045" s="28">
        <v>64.2</v>
      </c>
      <c r="H7045" s="28" t="str">
        <f>TRIM(PROPER('Base de datos cruda'!H7045))</f>
        <v>Casual</v>
      </c>
      <c r="I7045" s="28">
        <v>0.75</v>
      </c>
      <c r="J7045" s="28">
        <v>4.78</v>
      </c>
      <c r="K7045" s="28">
        <v>267.11</v>
      </c>
      <c r="L7045" s="28">
        <f>IF('Base de datos cruda'!L7045&lt;0,,'Base de datos cruda'!L7045)</f>
        <v>11.46</v>
      </c>
      <c r="M7045" s="28" t="str">
        <f>IF(TRIM(PROPER('Base de datos cruda'!M7045))="High","Alto",IF(TRIM(PROPER('Base de datos cruda'!M7045))="Medium","Medio","Bajo"))</f>
        <v>Medio</v>
      </c>
      <c r="N7045" s="29">
        <v>91.54</v>
      </c>
      <c r="O7045" s="32">
        <f t="shared" si="1"/>
        <v>91.54</v>
      </c>
      <c r="P7045" s="33">
        <f t="shared" si="2"/>
        <v>7.92</v>
      </c>
      <c r="Q7045" s="34">
        <f t="shared" si="3"/>
        <v>2.595541401</v>
      </c>
      <c r="R7045" s="35" t="str">
        <f t="shared" si="4"/>
        <v>Alto</v>
      </c>
      <c r="S7045" s="35" t="str">
        <f>IF(O7045="","",IF(O7045&gt;AVERAGE('Base de datos limpia'!$O$2:$O$8001),"Alto","Normal"))
</f>
        <v>Alto</v>
      </c>
      <c r="T7045" s="35" t="str">
        <f t="shared" si="5"/>
        <v>Gamer intensivo</v>
      </c>
      <c r="U7045" s="35"/>
    </row>
    <row r="7046">
      <c r="A7046" s="28">
        <v>7045.0</v>
      </c>
      <c r="B7046" s="28">
        <v>24.0</v>
      </c>
      <c r="C7046" s="28" t="str">
        <f>TRIM(PROPER('Base de datos cruda'!C7046))</f>
        <v>Female</v>
      </c>
      <c r="D7046" s="28">
        <v>5.79</v>
      </c>
      <c r="E7046" s="28">
        <v>5.49</v>
      </c>
      <c r="F7046" s="28">
        <v>6.45</v>
      </c>
      <c r="G7046" s="28">
        <v>79.14</v>
      </c>
      <c r="H7046" s="28" t="str">
        <f>TRIM(PROPER('Base de datos cruda'!H7046))</f>
        <v>Rpg</v>
      </c>
      <c r="I7046" s="28">
        <v>2.52</v>
      </c>
      <c r="J7046" s="28">
        <v>11.07</v>
      </c>
      <c r="K7046" s="28">
        <v>250.55</v>
      </c>
      <c r="L7046" s="28">
        <f>IF('Base de datos cruda'!L7046&lt;0,,'Base de datos cruda'!L7046)</f>
        <v>15.01</v>
      </c>
      <c r="M7046" s="28" t="str">
        <f>IF(TRIM(PROPER('Base de datos cruda'!M7046))="High","Alto",IF(TRIM(PROPER('Base de datos cruda'!M7046))="Medium","Medio","Bajo"))</f>
        <v>Bajo</v>
      </c>
      <c r="N7046" s="29">
        <v>58.343454953626</v>
      </c>
      <c r="O7046" s="32">
        <f t="shared" si="1"/>
        <v>58.34345495</v>
      </c>
      <c r="P7046" s="33">
        <f t="shared" si="2"/>
        <v>16.86</v>
      </c>
      <c r="Q7046" s="34">
        <f t="shared" si="3"/>
        <v>0.9481865285</v>
      </c>
      <c r="R7046" s="35" t="str">
        <f t="shared" si="4"/>
        <v>Medio</v>
      </c>
      <c r="S7046" s="35" t="str">
        <f>IF(O7046="","",IF(O7046&gt;AVERAGE('Base de datos limpia'!$O$2:$O$8001),"Alto","Normal"))
</f>
        <v>Normal</v>
      </c>
      <c r="T7046" s="35" t="str">
        <f t="shared" si="5"/>
        <v>Gamer moderado</v>
      </c>
      <c r="U7046" s="35"/>
    </row>
    <row r="7047">
      <c r="A7047" s="28">
        <v>7046.0</v>
      </c>
      <c r="B7047" s="28">
        <v>18.0</v>
      </c>
      <c r="C7047" s="28" t="str">
        <f>TRIM(PROPER('Base de datos cruda'!C7047))</f>
        <v>Female</v>
      </c>
      <c r="D7047" s="28">
        <v>4.58</v>
      </c>
      <c r="E7047" s="28">
        <v>3.1</v>
      </c>
      <c r="F7047" s="28">
        <v>5.29</v>
      </c>
      <c r="G7047" s="28">
        <v>91.0</v>
      </c>
      <c r="H7047" s="28" t="str">
        <f>TRIM(PROPER('Base de datos cruda'!H7047))</f>
        <v>Rpg</v>
      </c>
      <c r="I7047" s="28">
        <v>0.52</v>
      </c>
      <c r="J7047" s="28">
        <v>8.18</v>
      </c>
      <c r="K7047" s="28">
        <v>252.51</v>
      </c>
      <c r="L7047" s="28">
        <f>IF('Base de datos cruda'!L7047&lt;0,,'Base de datos cruda'!L7047)</f>
        <v>8.19</v>
      </c>
      <c r="M7047" s="28" t="str">
        <f>IF(TRIM(PROPER('Base de datos cruda'!M7047))="High","Alto",IF(TRIM(PROPER('Base de datos cruda'!M7047))="Medium","Medio","Bajo"))</f>
        <v>Medio</v>
      </c>
      <c r="N7047" s="29">
        <v>53.5</v>
      </c>
      <c r="O7047" s="32">
        <f t="shared" si="1"/>
        <v>53.5</v>
      </c>
      <c r="P7047" s="33">
        <f t="shared" si="2"/>
        <v>12.76</v>
      </c>
      <c r="Q7047" s="34">
        <f t="shared" si="3"/>
        <v>0.6768558952</v>
      </c>
      <c r="R7047" s="35" t="str">
        <f t="shared" si="4"/>
        <v>Medio</v>
      </c>
      <c r="S7047" s="35" t="str">
        <f>IF(O7047="","",IF(O7047&gt;AVERAGE('Base de datos limpia'!$O$2:$O$8001),"Alto","Normal"))
</f>
        <v>Normal</v>
      </c>
      <c r="T7047" s="35" t="str">
        <f t="shared" si="5"/>
        <v>Gamer moderado</v>
      </c>
      <c r="U7047" s="35"/>
    </row>
    <row r="7048">
      <c r="A7048" s="28">
        <v>7047.0</v>
      </c>
      <c r="B7048" s="28">
        <v>17.0</v>
      </c>
      <c r="C7048" s="28" t="str">
        <f>TRIM(PROPER('Base de datos cruda'!C7048))</f>
        <v>Female</v>
      </c>
      <c r="D7048" s="28">
        <v>3.89</v>
      </c>
      <c r="E7048" s="28">
        <v>3.04</v>
      </c>
      <c r="F7048" s="28">
        <v>5.97</v>
      </c>
      <c r="G7048" s="28">
        <v>65.64</v>
      </c>
      <c r="H7048" s="28" t="str">
        <f>TRIM(PROPER('Base de datos cruda'!H7048))</f>
        <v>Fps</v>
      </c>
      <c r="I7048" s="28">
        <v>4.55</v>
      </c>
      <c r="J7048" s="28">
        <v>6.1</v>
      </c>
      <c r="K7048" s="28">
        <v>278.49</v>
      </c>
      <c r="L7048" s="28">
        <f>IF('Base de datos cruda'!L7048&lt;0,,'Base de datos cruda'!L7048)</f>
        <v>7.46</v>
      </c>
      <c r="M7048" s="28" t="str">
        <f>IF(TRIM(PROPER('Base de datos cruda'!M7048))="High","Alto",IF(TRIM(PROPER('Base de datos cruda'!M7048))="Medium","Medio","Bajo"))</f>
        <v>Medio</v>
      </c>
      <c r="N7048" s="29">
        <v>46.79</v>
      </c>
      <c r="O7048" s="32">
        <f t="shared" si="1"/>
        <v>46.79</v>
      </c>
      <c r="P7048" s="33">
        <f t="shared" si="2"/>
        <v>9.99</v>
      </c>
      <c r="Q7048" s="34">
        <f t="shared" si="3"/>
        <v>0.7814910026</v>
      </c>
      <c r="R7048" s="35" t="str">
        <f t="shared" si="4"/>
        <v>Bajo</v>
      </c>
      <c r="S7048" s="35" t="str">
        <f>IF(O7048="","",IF(O7048&gt;AVERAGE('Base de datos limpia'!$O$2:$O$8001),"Alto","Normal"))
</f>
        <v>Normal</v>
      </c>
      <c r="T7048" s="35" t="str">
        <f t="shared" si="5"/>
        <v>Gamer moderado</v>
      </c>
      <c r="U7048" s="35"/>
    </row>
    <row r="7049">
      <c r="A7049" s="28">
        <v>7048.0</v>
      </c>
      <c r="B7049" s="28">
        <v>24.0</v>
      </c>
      <c r="C7049" s="28" t="str">
        <f>TRIM(PROPER('Base de datos cruda'!C7049))</f>
        <v>Male</v>
      </c>
      <c r="D7049" s="28">
        <v>5.58</v>
      </c>
      <c r="E7049" s="28">
        <v>5.18</v>
      </c>
      <c r="F7049" s="28">
        <v>8.25</v>
      </c>
      <c r="G7049" s="28">
        <v>98.91</v>
      </c>
      <c r="H7049" s="28" t="str">
        <f>TRIM(PROPER('Base de datos cruda'!H7049))</f>
        <v>Rpg</v>
      </c>
      <c r="I7049" s="28">
        <v>2.21</v>
      </c>
      <c r="J7049" s="28">
        <v>7.05</v>
      </c>
      <c r="K7049" s="28">
        <v>266.59</v>
      </c>
      <c r="L7049" s="28">
        <f>IF('Base de datos cruda'!L7049&lt;0,,'Base de datos cruda'!L7049)</f>
        <v>10.87</v>
      </c>
      <c r="M7049" s="28" t="str">
        <f>IF(TRIM(PROPER('Base de datos cruda'!M7049))="High","Alto",IF(TRIM(PROPER('Base de datos cruda'!M7049))="Medium","Medio","Bajo"))</f>
        <v>Bajo</v>
      </c>
      <c r="N7049" s="29">
        <v>72.04</v>
      </c>
      <c r="O7049" s="32">
        <f t="shared" si="1"/>
        <v>72.04</v>
      </c>
      <c r="P7049" s="33">
        <f t="shared" si="2"/>
        <v>12.63</v>
      </c>
      <c r="Q7049" s="34">
        <f t="shared" si="3"/>
        <v>0.9283154122</v>
      </c>
      <c r="R7049" s="35" t="str">
        <f t="shared" si="4"/>
        <v>Alto</v>
      </c>
      <c r="S7049" s="35" t="str">
        <f>IF(O7049="","",IF(O7049&gt;AVERAGE('Base de datos limpia'!$O$2:$O$8001),"Alto","Normal"))
</f>
        <v>Alto</v>
      </c>
      <c r="T7049" s="35" t="str">
        <f t="shared" si="5"/>
        <v>Gamer moderado</v>
      </c>
      <c r="U7049" s="35"/>
    </row>
    <row r="7050">
      <c r="A7050" s="28">
        <v>7049.0</v>
      </c>
      <c r="B7050" s="28">
        <v>24.0</v>
      </c>
      <c r="C7050" s="28" t="str">
        <f>TRIM(PROPER('Base de datos cruda'!C7050))</f>
        <v>Male</v>
      </c>
      <c r="D7050" s="28">
        <v>3.17</v>
      </c>
      <c r="E7050" s="28">
        <v>1.08</v>
      </c>
      <c r="F7050" s="28">
        <v>8.64</v>
      </c>
      <c r="G7050" s="28">
        <v>74.16</v>
      </c>
      <c r="H7050" s="28" t="str">
        <f>TRIM(PROPER('Base de datos cruda'!H7050))</f>
        <v>Rpg</v>
      </c>
      <c r="I7050" s="28">
        <v>4.36</v>
      </c>
      <c r="J7050" s="28">
        <v>5.56</v>
      </c>
      <c r="K7050" s="28">
        <v>264.67</v>
      </c>
      <c r="L7050" s="28">
        <f>IF('Base de datos cruda'!L7050&lt;0,,'Base de datos cruda'!L7050)</f>
        <v>2.87</v>
      </c>
      <c r="M7050" s="28" t="str">
        <f>IF(TRIM(PROPER('Base de datos cruda'!M7050))="High","Alto",IF(TRIM(PROPER('Base de datos cruda'!M7050))="Medium","Medio","Bajo"))</f>
        <v>Medio</v>
      </c>
      <c r="N7050" s="29">
        <v>47.9471576447658</v>
      </c>
      <c r="O7050" s="32">
        <f t="shared" si="1"/>
        <v>47.94715764</v>
      </c>
      <c r="P7050" s="33">
        <f t="shared" si="2"/>
        <v>8.73</v>
      </c>
      <c r="Q7050" s="34">
        <f t="shared" si="3"/>
        <v>0.3406940063</v>
      </c>
      <c r="R7050" s="35" t="str">
        <f t="shared" si="4"/>
        <v>Bajo</v>
      </c>
      <c r="S7050" s="35" t="str">
        <f>IF(O7050="","",IF(O7050&gt;AVERAGE('Base de datos limpia'!$O$2:$O$8001),"Alto","Normal"))
</f>
        <v>Normal</v>
      </c>
      <c r="T7050" s="35" t="str">
        <f t="shared" si="5"/>
        <v>Gamer casual</v>
      </c>
      <c r="U7050" s="35"/>
    </row>
    <row r="7051">
      <c r="A7051" s="28">
        <v>7050.0</v>
      </c>
      <c r="B7051" s="28">
        <v>19.0</v>
      </c>
      <c r="C7051" s="28" t="str">
        <f>TRIM(PROPER('Base de datos cruda'!C7051))</f>
        <v>Male</v>
      </c>
      <c r="D7051" s="28">
        <v>1.01</v>
      </c>
      <c r="E7051" s="28">
        <v>5.78</v>
      </c>
      <c r="F7051" s="28">
        <v>4.58</v>
      </c>
      <c r="G7051" s="28">
        <v>74.01</v>
      </c>
      <c r="H7051" s="28" t="str">
        <f>TRIM(PROPER('Base de datos cruda'!H7051))</f>
        <v>Rpg</v>
      </c>
      <c r="I7051" s="28">
        <v>3.55</v>
      </c>
      <c r="J7051" s="28">
        <v>2.7</v>
      </c>
      <c r="K7051" s="28">
        <v>287.46</v>
      </c>
      <c r="L7051" s="28">
        <f>IF('Base de datos cruda'!L7051&lt;0,,'Base de datos cruda'!L7051)</f>
        <v>3.07</v>
      </c>
      <c r="M7051" s="28" t="str">
        <f>IF(TRIM(PROPER('Base de datos cruda'!M7051))="High","Alto",IF(TRIM(PROPER('Base de datos cruda'!M7051))="Medium","Medio","Bajo"))</f>
        <v>Medio</v>
      </c>
      <c r="N7051" s="29">
        <v>80.85</v>
      </c>
      <c r="O7051" s="32">
        <f t="shared" si="1"/>
        <v>80.85</v>
      </c>
      <c r="P7051" s="33">
        <f t="shared" si="2"/>
        <v>3.71</v>
      </c>
      <c r="Q7051" s="34">
        <f t="shared" si="3"/>
        <v>5.722772277</v>
      </c>
      <c r="R7051" s="35" t="str">
        <f t="shared" si="4"/>
        <v>Alto</v>
      </c>
      <c r="S7051" s="35" t="str">
        <f>IF(O7051="","",IF(O7051&gt;AVERAGE('Base de datos limpia'!$O$2:$O$8001),"Alto","Normal"))
</f>
        <v>Alto</v>
      </c>
      <c r="T7051" s="35" t="str">
        <f t="shared" si="5"/>
        <v>Gamer moderado</v>
      </c>
      <c r="U7051" s="35"/>
    </row>
    <row r="7052">
      <c r="A7052" s="28">
        <v>7051.0</v>
      </c>
      <c r="B7052" s="28">
        <v>24.0</v>
      </c>
      <c r="C7052" s="28" t="str">
        <f>TRIM(PROPER('Base de datos cruda'!C7052))</f>
        <v>Female</v>
      </c>
      <c r="D7052" s="28">
        <v>3.91</v>
      </c>
      <c r="E7052" s="28">
        <v>9.58</v>
      </c>
      <c r="F7052" s="28">
        <v>7.89</v>
      </c>
      <c r="G7052" s="28">
        <v>68.53</v>
      </c>
      <c r="H7052" s="28" t="str">
        <f>TRIM(PROPER('Base de datos cruda'!H7052))</f>
        <v>Rpg</v>
      </c>
      <c r="I7052" s="28">
        <v>4.29</v>
      </c>
      <c r="J7052" s="28">
        <v>5.04</v>
      </c>
      <c r="K7052" s="28">
        <v>270.08</v>
      </c>
      <c r="L7052" s="28">
        <f>IF('Base de datos cruda'!L7052&lt;0,,'Base de datos cruda'!L7052)</f>
        <v>7.68</v>
      </c>
      <c r="M7052" s="28" t="str">
        <f>IF(TRIM(PROPER('Base de datos cruda'!M7052))="High","Alto",IF(TRIM(PROPER('Base de datos cruda'!M7052))="Medium","Medio","Bajo"))</f>
        <v>Medio</v>
      </c>
      <c r="N7052" s="29">
        <v>91.27</v>
      </c>
      <c r="O7052" s="32">
        <f t="shared" si="1"/>
        <v>91.27</v>
      </c>
      <c r="P7052" s="33">
        <f t="shared" si="2"/>
        <v>8.95</v>
      </c>
      <c r="Q7052" s="34">
        <f t="shared" si="3"/>
        <v>2.450127877</v>
      </c>
      <c r="R7052" s="35" t="str">
        <f t="shared" si="4"/>
        <v>Alto</v>
      </c>
      <c r="S7052" s="35" t="str">
        <f>IF(O7052="","",IF(O7052&gt;AVERAGE('Base de datos limpia'!$O$2:$O$8001),"Alto","Normal"))
</f>
        <v>Alto</v>
      </c>
      <c r="T7052" s="35" t="str">
        <f t="shared" si="5"/>
        <v>Gamer intensivo</v>
      </c>
      <c r="U7052" s="35"/>
    </row>
    <row r="7053">
      <c r="A7053" s="28">
        <v>7052.0</v>
      </c>
      <c r="B7053" s="28">
        <v>18.0</v>
      </c>
      <c r="C7053" s="28" t="str">
        <f>TRIM(PROPER('Base de datos cruda'!C7053))</f>
        <v>Male</v>
      </c>
      <c r="D7053" s="28">
        <v>4.18</v>
      </c>
      <c r="E7053" s="28">
        <v>2.39</v>
      </c>
      <c r="F7053" s="28">
        <v>6.89</v>
      </c>
      <c r="G7053" s="28">
        <v>71.52</v>
      </c>
      <c r="H7053" s="28" t="str">
        <f>TRIM(PROPER('Base de datos cruda'!H7053))</f>
        <v>Rpg</v>
      </c>
      <c r="I7053" s="28">
        <v>4.42</v>
      </c>
      <c r="J7053" s="28">
        <v>10.12</v>
      </c>
      <c r="K7053" s="28">
        <v>281.13</v>
      </c>
      <c r="L7053" s="28">
        <f>IF('Base de datos cruda'!L7053&lt;0,,'Base de datos cruda'!L7053)</f>
        <v>10.72</v>
      </c>
      <c r="M7053" s="28" t="str">
        <f>IF(TRIM(PROPER('Base de datos cruda'!M7053))="High","Alto",IF(TRIM(PROPER('Base de datos cruda'!M7053))="Medium","Medio","Bajo"))</f>
        <v>Medio</v>
      </c>
      <c r="N7053" s="29">
        <v>50.06</v>
      </c>
      <c r="O7053" s="32">
        <f t="shared" si="1"/>
        <v>50.06</v>
      </c>
      <c r="P7053" s="33">
        <f t="shared" si="2"/>
        <v>14.3</v>
      </c>
      <c r="Q7053" s="34">
        <f t="shared" si="3"/>
        <v>0.5717703349</v>
      </c>
      <c r="R7053" s="35" t="str">
        <f t="shared" si="4"/>
        <v>Medio</v>
      </c>
      <c r="S7053" s="35" t="str">
        <f>IF(O7053="","",IF(O7053&gt;AVERAGE('Base de datos limpia'!$O$2:$O$8001),"Alto","Normal"))
</f>
        <v>Normal</v>
      </c>
      <c r="T7053" s="35" t="str">
        <f t="shared" si="5"/>
        <v>Gamer casual</v>
      </c>
      <c r="U7053" s="35"/>
    </row>
    <row r="7054">
      <c r="A7054" s="28">
        <v>7053.0</v>
      </c>
      <c r="B7054" s="28">
        <v>22.0</v>
      </c>
      <c r="C7054" s="28" t="str">
        <f>TRIM(PROPER('Base de datos cruda'!C7054))</f>
        <v>Female</v>
      </c>
      <c r="D7054" s="28">
        <v>1.62</v>
      </c>
      <c r="E7054" s="28">
        <v>6.16</v>
      </c>
      <c r="F7054" s="28">
        <v>6.93</v>
      </c>
      <c r="G7054" s="28">
        <v>83.1</v>
      </c>
      <c r="H7054" s="28" t="str">
        <f>TRIM(PROPER('Base de datos cruda'!H7054))</f>
        <v>Rpg</v>
      </c>
      <c r="I7054" s="28">
        <v>0.27</v>
      </c>
      <c r="J7054" s="28">
        <v>6.78</v>
      </c>
      <c r="K7054" s="28">
        <v>302.12</v>
      </c>
      <c r="L7054" s="28">
        <f>IF('Base de datos cruda'!L7054&lt;0,,'Base de datos cruda'!L7054)</f>
        <v>5.57</v>
      </c>
      <c r="M7054" s="28" t="str">
        <f>IF(TRIM(PROPER('Base de datos cruda'!M7054))="High","Alto",IF(TRIM(PROPER('Base de datos cruda'!M7054))="Medium","Medio","Bajo"))</f>
        <v>Medio</v>
      </c>
      <c r="N7054" s="29">
        <v>99.42</v>
      </c>
      <c r="O7054" s="32">
        <f t="shared" si="1"/>
        <v>99.42</v>
      </c>
      <c r="P7054" s="33">
        <f t="shared" si="2"/>
        <v>8.4</v>
      </c>
      <c r="Q7054" s="34">
        <f t="shared" si="3"/>
        <v>3.802469136</v>
      </c>
      <c r="R7054" s="35" t="str">
        <f t="shared" si="4"/>
        <v>Alto</v>
      </c>
      <c r="S7054" s="35" t="str">
        <f>IF(O7054="","",IF(O7054&gt;AVERAGE('Base de datos limpia'!$O$2:$O$8001),"Alto","Normal"))
</f>
        <v>Alto</v>
      </c>
      <c r="T7054" s="35" t="str">
        <f t="shared" si="5"/>
        <v>Gamer intensivo</v>
      </c>
      <c r="U7054" s="35"/>
    </row>
    <row r="7055">
      <c r="A7055" s="28">
        <v>7054.0</v>
      </c>
      <c r="B7055" s="28">
        <v>22.0</v>
      </c>
      <c r="C7055" s="28" t="str">
        <f>TRIM(PROPER('Base de datos cruda'!C7055))</f>
        <v>Male</v>
      </c>
      <c r="D7055" s="28">
        <v>7.48</v>
      </c>
      <c r="E7055" s="28">
        <v>9.66</v>
      </c>
      <c r="F7055" s="28">
        <v>7.9</v>
      </c>
      <c r="G7055" s="28">
        <v>77.17</v>
      </c>
      <c r="H7055" s="28" t="str">
        <f>TRIM(PROPER('Base de datos cruda'!H7055))</f>
        <v>Rpg</v>
      </c>
      <c r="I7055" s="28">
        <v>3.63</v>
      </c>
      <c r="J7055" s="28">
        <v>12.17</v>
      </c>
      <c r="K7055" s="28">
        <v>225.97</v>
      </c>
      <c r="L7055" s="28">
        <f>IF('Base de datos cruda'!L7055&lt;0,,'Base de datos cruda'!L7055)</f>
        <v>15.86</v>
      </c>
      <c r="M7055" s="28" t="str">
        <f>IF(TRIM(PROPER('Base de datos cruda'!M7055))="High","Alto",IF(TRIM(PROPER('Base de datos cruda'!M7055))="Medium","Medio","Bajo"))</f>
        <v>Bajo</v>
      </c>
      <c r="N7055" s="29">
        <v>79.009318910704</v>
      </c>
      <c r="O7055" s="32">
        <f t="shared" si="1"/>
        <v>79.00931891</v>
      </c>
      <c r="P7055" s="33">
        <f t="shared" si="2"/>
        <v>19.65</v>
      </c>
      <c r="Q7055" s="34">
        <f t="shared" si="3"/>
        <v>1.29144385</v>
      </c>
      <c r="R7055" s="35" t="str">
        <f t="shared" si="4"/>
        <v>Alto</v>
      </c>
      <c r="S7055" s="35" t="str">
        <f>IF(O7055="","",IF(O7055&gt;AVERAGE('Base de datos limpia'!$O$2:$O$8001),"Alto","Normal"))
</f>
        <v>Alto</v>
      </c>
      <c r="T7055" s="35" t="str">
        <f t="shared" si="5"/>
        <v>Gamer intensivo</v>
      </c>
      <c r="U7055" s="35"/>
    </row>
    <row r="7056">
      <c r="A7056" s="28">
        <v>7055.0</v>
      </c>
      <c r="B7056" s="28">
        <v>23.0</v>
      </c>
      <c r="C7056" s="28" t="str">
        <f>TRIM(PROPER('Base de datos cruda'!C7056))</f>
        <v>Male</v>
      </c>
      <c r="D7056" s="28">
        <v>1.82</v>
      </c>
      <c r="E7056" s="28">
        <v>8.74</v>
      </c>
      <c r="F7056" s="28">
        <v>5.11</v>
      </c>
      <c r="G7056" s="28">
        <v>67.74</v>
      </c>
      <c r="H7056" s="28" t="str">
        <f>TRIM(PROPER('Base de datos cruda'!H7056))</f>
        <v>Fps</v>
      </c>
      <c r="I7056" s="28">
        <v>1.13</v>
      </c>
      <c r="J7056" s="28">
        <v>3.79</v>
      </c>
      <c r="K7056" s="28">
        <v>287.4</v>
      </c>
      <c r="L7056" s="28">
        <f>IF('Base de datos cruda'!L7056&lt;0,,'Base de datos cruda'!L7056)</f>
        <v>6.34</v>
      </c>
      <c r="M7056" s="28" t="str">
        <f>IF(TRIM(PROPER('Base de datos cruda'!M7056))="High","Alto",IF(TRIM(PROPER('Base de datos cruda'!M7056))="Medium","Medio","Bajo"))</f>
        <v>Alto</v>
      </c>
      <c r="N7056" s="29">
        <v>102.777300627149</v>
      </c>
      <c r="O7056" s="33" t="str">
        <f t="shared" si="1"/>
        <v/>
      </c>
      <c r="P7056" s="33">
        <f t="shared" si="2"/>
        <v>5.61</v>
      </c>
      <c r="Q7056" s="34">
        <f t="shared" si="3"/>
        <v>4.802197802</v>
      </c>
      <c r="R7056" s="35" t="str">
        <f t="shared" si="4"/>
        <v>Alto</v>
      </c>
      <c r="S7056" s="35" t="str">
        <f>IF(O7056="","",IF(O7056&gt;AVERAGE('Base de datos limpia'!$O$2:$O$8001),"Alto","Normal"))
</f>
        <v/>
      </c>
      <c r="T7056" s="35" t="str">
        <f t="shared" si="5"/>
        <v>Gamer intensivo</v>
      </c>
      <c r="U7056" s="35"/>
    </row>
    <row r="7057">
      <c r="A7057" s="28">
        <v>7056.0</v>
      </c>
      <c r="B7057" s="28">
        <v>19.0</v>
      </c>
      <c r="C7057" s="28" t="str">
        <f>TRIM(PROPER('Base de datos cruda'!C7057))</f>
        <v>Female</v>
      </c>
      <c r="D7057" s="28">
        <v>3.27</v>
      </c>
      <c r="E7057" s="28">
        <v>8.65</v>
      </c>
      <c r="F7057" s="28">
        <v>6.66</v>
      </c>
      <c r="G7057" s="28">
        <v>92.37</v>
      </c>
      <c r="H7057" s="28" t="str">
        <f>TRIM(PROPER('Base de datos cruda'!H7057))</f>
        <v>Fps</v>
      </c>
      <c r="I7057" s="28">
        <v>4.95</v>
      </c>
      <c r="J7057" s="28">
        <v>4.41</v>
      </c>
      <c r="K7057" s="28">
        <v>287.99</v>
      </c>
      <c r="L7057" s="28">
        <f>IF('Base de datos cruda'!L7057&lt;0,,'Base de datos cruda'!L7057)</f>
        <v>7.48</v>
      </c>
      <c r="M7057" s="28" t="str">
        <f>IF(TRIM(PROPER('Base de datos cruda'!M7057))="High","Alto",IF(TRIM(PROPER('Base de datos cruda'!M7057))="Medium","Medio","Bajo"))</f>
        <v>Medio</v>
      </c>
      <c r="N7057" s="29">
        <v>91.43</v>
      </c>
      <c r="O7057" s="32">
        <f t="shared" si="1"/>
        <v>91.43</v>
      </c>
      <c r="P7057" s="33">
        <f t="shared" si="2"/>
        <v>7.68</v>
      </c>
      <c r="Q7057" s="34">
        <f t="shared" si="3"/>
        <v>2.645259939</v>
      </c>
      <c r="R7057" s="35" t="str">
        <f t="shared" si="4"/>
        <v>Alto</v>
      </c>
      <c r="S7057" s="35" t="str">
        <f>IF(O7057="","",IF(O7057&gt;AVERAGE('Base de datos limpia'!$O$2:$O$8001),"Alto","Normal"))
</f>
        <v>Alto</v>
      </c>
      <c r="T7057" s="35" t="str">
        <f t="shared" si="5"/>
        <v>Gamer intensivo</v>
      </c>
      <c r="U7057" s="35"/>
    </row>
    <row r="7058">
      <c r="A7058" s="28">
        <v>7057.0</v>
      </c>
      <c r="B7058" s="28">
        <v>18.0</v>
      </c>
      <c r="C7058" s="28" t="str">
        <f>TRIM(PROPER('Base de datos cruda'!C7058))</f>
        <v>Male</v>
      </c>
      <c r="D7058" s="28">
        <v>1.24</v>
      </c>
      <c r="E7058" s="28">
        <v>8.4</v>
      </c>
      <c r="F7058" s="28">
        <v>5.6</v>
      </c>
      <c r="G7058" s="28">
        <v>62.49</v>
      </c>
      <c r="H7058" s="28" t="str">
        <f>TRIM(PROPER('Base de datos cruda'!H7058))</f>
        <v>Rpg</v>
      </c>
      <c r="I7058" s="28">
        <v>3.89</v>
      </c>
      <c r="J7058" s="28">
        <v>4.67</v>
      </c>
      <c r="K7058" s="28">
        <v>320.49</v>
      </c>
      <c r="L7058" s="28">
        <f>IF('Base de datos cruda'!L7058&lt;0,,'Base de datos cruda'!L7058)</f>
        <v>3.13</v>
      </c>
      <c r="M7058" s="28" t="str">
        <f>IF(TRIM(PROPER('Base de datos cruda'!M7058))="High","Alto",IF(TRIM(PROPER('Base de datos cruda'!M7058))="Medium","Medio","Bajo"))</f>
        <v>Alto</v>
      </c>
      <c r="N7058" s="29">
        <v>84.43</v>
      </c>
      <c r="O7058" s="32">
        <f t="shared" si="1"/>
        <v>84.43</v>
      </c>
      <c r="P7058" s="33">
        <f t="shared" si="2"/>
        <v>5.91</v>
      </c>
      <c r="Q7058" s="34">
        <f t="shared" si="3"/>
        <v>6.774193548</v>
      </c>
      <c r="R7058" s="35" t="str">
        <f t="shared" si="4"/>
        <v>Alto</v>
      </c>
      <c r="S7058" s="35" t="str">
        <f>IF(O7058="","",IF(O7058&gt;AVERAGE('Base de datos limpia'!$O$2:$O$8001),"Alto","Normal"))
</f>
        <v>Alto</v>
      </c>
      <c r="T7058" s="35" t="str">
        <f t="shared" si="5"/>
        <v>Gamer intensivo</v>
      </c>
      <c r="U7058" s="35"/>
    </row>
    <row r="7059">
      <c r="A7059" s="28">
        <v>7058.0</v>
      </c>
      <c r="B7059" s="28">
        <v>18.0</v>
      </c>
      <c r="C7059" s="28" t="str">
        <f>TRIM(PROPER('Base de datos cruda'!C7059))</f>
        <v>Male</v>
      </c>
      <c r="D7059" s="28">
        <v>4.29</v>
      </c>
      <c r="E7059" s="28">
        <v>3.78</v>
      </c>
      <c r="F7059" s="28">
        <v>4.47</v>
      </c>
      <c r="G7059" s="28">
        <v>93.39</v>
      </c>
      <c r="H7059" s="28" t="str">
        <f>TRIM(PROPER('Base de datos cruda'!H7059))</f>
        <v>Fps</v>
      </c>
      <c r="I7059" s="28">
        <v>0.02</v>
      </c>
      <c r="J7059" s="28">
        <v>9.0</v>
      </c>
      <c r="K7059" s="28">
        <v>249.83</v>
      </c>
      <c r="L7059" s="28">
        <f>IF('Base de datos cruda'!L7059&lt;0,,'Base de datos cruda'!L7059)</f>
        <v>11.82</v>
      </c>
      <c r="M7059" s="28" t="str">
        <f>IF(TRIM(PROPER('Base de datos cruda'!M7059))="High","Alto",IF(TRIM(PROPER('Base de datos cruda'!M7059))="Medium","Medio","Bajo"))</f>
        <v>Medio</v>
      </c>
      <c r="N7059" s="29">
        <v>55.44</v>
      </c>
      <c r="O7059" s="32">
        <f t="shared" si="1"/>
        <v>55.44</v>
      </c>
      <c r="P7059" s="33">
        <f t="shared" si="2"/>
        <v>13.29</v>
      </c>
      <c r="Q7059" s="34">
        <f t="shared" si="3"/>
        <v>0.8811188811</v>
      </c>
      <c r="R7059" s="35" t="str">
        <f t="shared" si="4"/>
        <v>Medio</v>
      </c>
      <c r="S7059" s="35" t="str">
        <f>IF(O7059="","",IF(O7059&gt;AVERAGE('Base de datos limpia'!$O$2:$O$8001),"Alto","Normal"))
</f>
        <v>Normal</v>
      </c>
      <c r="T7059" s="35" t="str">
        <f t="shared" si="5"/>
        <v>Gamer moderado</v>
      </c>
      <c r="U7059" s="35"/>
    </row>
    <row r="7060">
      <c r="A7060" s="28">
        <v>7059.0</v>
      </c>
      <c r="B7060" s="28">
        <v>20.0</v>
      </c>
      <c r="C7060" s="28" t="str">
        <f>TRIM(PROPER('Base de datos cruda'!C7060))</f>
        <v>Female</v>
      </c>
      <c r="D7060" s="28">
        <v>2.46</v>
      </c>
      <c r="E7060" s="28">
        <v>9.02</v>
      </c>
      <c r="F7060" s="28">
        <v>4.53</v>
      </c>
      <c r="G7060" s="28">
        <v>71.0</v>
      </c>
      <c r="H7060" s="28" t="str">
        <f>TRIM(PROPER('Base de datos cruda'!H7060))</f>
        <v>Fps</v>
      </c>
      <c r="I7060" s="28">
        <v>4.64</v>
      </c>
      <c r="J7060" s="28">
        <v>8.27</v>
      </c>
      <c r="K7060" s="28">
        <v>293.42</v>
      </c>
      <c r="L7060" s="28">
        <f>IF('Base de datos cruda'!L7060&lt;0,,'Base de datos cruda'!L7060)</f>
        <v>8.54</v>
      </c>
      <c r="M7060" s="28" t="str">
        <f>IF(TRIM(PROPER('Base de datos cruda'!M7060))="High","Alto",IF(TRIM(PROPER('Base de datos cruda'!M7060))="Medium","Medio","Bajo"))</f>
        <v>Alto</v>
      </c>
      <c r="N7060" s="29">
        <v>94.92</v>
      </c>
      <c r="O7060" s="32">
        <f t="shared" si="1"/>
        <v>94.92</v>
      </c>
      <c r="P7060" s="33">
        <f t="shared" si="2"/>
        <v>10.73</v>
      </c>
      <c r="Q7060" s="34">
        <f t="shared" si="3"/>
        <v>3.666666667</v>
      </c>
      <c r="R7060" s="35" t="str">
        <f t="shared" si="4"/>
        <v>Alto</v>
      </c>
      <c r="S7060" s="35" t="str">
        <f>IF(O7060="","",IF(O7060&gt;AVERAGE('Base de datos limpia'!$O$2:$O$8001),"Alto","Normal"))
</f>
        <v>Alto</v>
      </c>
      <c r="T7060" s="35" t="str">
        <f t="shared" si="5"/>
        <v>Gamer intensivo</v>
      </c>
      <c r="U7060" s="35"/>
    </row>
    <row r="7061">
      <c r="A7061" s="28">
        <v>7060.0</v>
      </c>
      <c r="B7061" s="28">
        <v>16.0</v>
      </c>
      <c r="C7061" s="28" t="str">
        <f>TRIM(PROPER('Base de datos cruda'!C7061))</f>
        <v>Male</v>
      </c>
      <c r="D7061" s="28">
        <v>3.91</v>
      </c>
      <c r="E7061" s="28">
        <v>9.47</v>
      </c>
      <c r="F7061" s="28">
        <v>4.68</v>
      </c>
      <c r="G7061" s="28">
        <v>79.84</v>
      </c>
      <c r="H7061" s="28" t="str">
        <f>TRIM(PROPER('Base de datos cruda'!H7061))</f>
        <v>Fps</v>
      </c>
      <c r="I7061" s="28">
        <v>1.46</v>
      </c>
      <c r="J7061" s="28">
        <v>9.13</v>
      </c>
      <c r="K7061" s="28">
        <v>298.53</v>
      </c>
      <c r="L7061" s="28">
        <f>IF('Base de datos cruda'!L7061&lt;0,,'Base de datos cruda'!L7061)</f>
        <v>8.52</v>
      </c>
      <c r="M7061" s="28" t="str">
        <f>IF(TRIM(PROPER('Base de datos cruda'!M7061))="High","Alto",IF(TRIM(PROPER('Base de datos cruda'!M7061))="Medium","Medio","Bajo"))</f>
        <v>Alto</v>
      </c>
      <c r="N7061" s="29">
        <v>94.58</v>
      </c>
      <c r="O7061" s="32">
        <f t="shared" si="1"/>
        <v>94.58</v>
      </c>
      <c r="P7061" s="33">
        <f t="shared" si="2"/>
        <v>13.04</v>
      </c>
      <c r="Q7061" s="34">
        <f t="shared" si="3"/>
        <v>2.421994885</v>
      </c>
      <c r="R7061" s="35" t="str">
        <f t="shared" si="4"/>
        <v>Alto</v>
      </c>
      <c r="S7061" s="35" t="str">
        <f>IF(O7061="","",IF(O7061&gt;AVERAGE('Base de datos limpia'!$O$2:$O$8001),"Alto","Normal"))
</f>
        <v>Alto</v>
      </c>
      <c r="T7061" s="35" t="str">
        <f t="shared" si="5"/>
        <v>Gamer intensivo</v>
      </c>
      <c r="U7061" s="35"/>
    </row>
    <row r="7062">
      <c r="A7062" s="28">
        <v>7061.0</v>
      </c>
      <c r="B7062" s="28">
        <v>18.0</v>
      </c>
      <c r="C7062" s="28" t="str">
        <f>TRIM(PROPER('Base de datos cruda'!C7062))</f>
        <v>Female</v>
      </c>
      <c r="D7062" s="28">
        <v>1.8</v>
      </c>
      <c r="E7062" s="28">
        <v>5.46</v>
      </c>
      <c r="F7062" s="28">
        <v>7.07</v>
      </c>
      <c r="G7062" s="28">
        <v>75.24</v>
      </c>
      <c r="H7062" s="28" t="str">
        <f>TRIM(PROPER('Base de datos cruda'!H7062))</f>
        <v>Fps</v>
      </c>
      <c r="I7062" s="28">
        <v>2.08</v>
      </c>
      <c r="J7062" s="28">
        <v>7.27</v>
      </c>
      <c r="K7062" s="28">
        <v>292.34</v>
      </c>
      <c r="L7062" s="28">
        <f>IF('Base de datos cruda'!L7062&lt;0,,'Base de datos cruda'!L7062)</f>
        <v>5.99</v>
      </c>
      <c r="M7062" s="28" t="str">
        <f>IF(TRIM(PROPER('Base de datos cruda'!M7062))="High","Alto",IF(TRIM(PROPER('Base de datos cruda'!M7062))="Medium","Medio","Bajo"))</f>
        <v>Medio</v>
      </c>
      <c r="N7062" s="29">
        <v>85.29</v>
      </c>
      <c r="O7062" s="32">
        <f t="shared" si="1"/>
        <v>85.29</v>
      </c>
      <c r="P7062" s="33">
        <f t="shared" si="2"/>
        <v>9.07</v>
      </c>
      <c r="Q7062" s="34">
        <f t="shared" si="3"/>
        <v>3.033333333</v>
      </c>
      <c r="R7062" s="35" t="str">
        <f t="shared" si="4"/>
        <v>Alto</v>
      </c>
      <c r="S7062" s="35" t="str">
        <f>IF(O7062="","",IF(O7062&gt;AVERAGE('Base de datos limpia'!$O$2:$O$8001),"Alto","Normal"))
</f>
        <v>Alto</v>
      </c>
      <c r="T7062" s="35" t="str">
        <f t="shared" si="5"/>
        <v>Gamer moderado</v>
      </c>
      <c r="U7062" s="35"/>
    </row>
    <row r="7063">
      <c r="A7063" s="28">
        <v>7062.0</v>
      </c>
      <c r="B7063" s="28">
        <v>21.0</v>
      </c>
      <c r="C7063" s="28" t="str">
        <f>TRIM(PROPER('Base de datos cruda'!C7063))</f>
        <v>Female</v>
      </c>
      <c r="D7063" s="28">
        <v>0.43</v>
      </c>
      <c r="E7063" s="28">
        <v>4.19</v>
      </c>
      <c r="F7063" s="28">
        <v>4.53</v>
      </c>
      <c r="G7063" s="28">
        <v>82.82</v>
      </c>
      <c r="H7063" s="28" t="str">
        <f>TRIM(PROPER('Base de datos cruda'!H7063))</f>
        <v>Fps</v>
      </c>
      <c r="I7063" s="28">
        <v>3.06</v>
      </c>
      <c r="J7063" s="28">
        <v>2.62</v>
      </c>
      <c r="K7063" s="28">
        <v>312.93</v>
      </c>
      <c r="L7063" s="28">
        <f>IF('Base de datos cruda'!L7063&lt;0,,'Base de datos cruda'!L7063)</f>
        <v>1.61</v>
      </c>
      <c r="M7063" s="28" t="str">
        <f>IF(TRIM(PROPER('Base de datos cruda'!M7063))="High","Alto",IF(TRIM(PROPER('Base de datos cruda'!M7063))="Medium","Medio","Bajo"))</f>
        <v>Medio</v>
      </c>
      <c r="N7063" s="29">
        <v>60.32</v>
      </c>
      <c r="O7063" s="32">
        <f t="shared" si="1"/>
        <v>60.32</v>
      </c>
      <c r="P7063" s="33">
        <f t="shared" si="2"/>
        <v>3.05</v>
      </c>
      <c r="Q7063" s="34">
        <f t="shared" si="3"/>
        <v>9.744186047</v>
      </c>
      <c r="R7063" s="35" t="str">
        <f t="shared" si="4"/>
        <v>Medio</v>
      </c>
      <c r="S7063" s="35" t="str">
        <f>IF(O7063="","",IF(O7063&gt;AVERAGE('Base de datos limpia'!$O$2:$O$8001),"Alto","Normal"))
</f>
        <v>Normal</v>
      </c>
      <c r="T7063" s="35" t="str">
        <f t="shared" si="5"/>
        <v>Gamer moderado</v>
      </c>
      <c r="U7063" s="35"/>
    </row>
    <row r="7064">
      <c r="A7064" s="28">
        <v>7063.0</v>
      </c>
      <c r="B7064" s="28">
        <v>18.0</v>
      </c>
      <c r="C7064" s="28" t="str">
        <f>TRIM(PROPER('Base de datos cruda'!C7064))</f>
        <v>Female</v>
      </c>
      <c r="D7064" s="28">
        <v>6.23</v>
      </c>
      <c r="E7064" s="28">
        <v>4.73</v>
      </c>
      <c r="F7064" s="28">
        <v>6.85</v>
      </c>
      <c r="G7064" s="28">
        <v>91.84</v>
      </c>
      <c r="H7064" s="28" t="str">
        <f>TRIM(PROPER('Base de datos cruda'!H7064))</f>
        <v>Fps</v>
      </c>
      <c r="I7064" s="28">
        <v>4.58</v>
      </c>
      <c r="J7064" s="28">
        <v>8.01</v>
      </c>
      <c r="K7064" s="28">
        <v>244.89</v>
      </c>
      <c r="L7064" s="28">
        <f>IF('Base de datos cruda'!L7064&lt;0,,'Base de datos cruda'!L7064)</f>
        <v>12.18</v>
      </c>
      <c r="M7064" s="28" t="str">
        <f>IF(TRIM(PROPER('Base de datos cruda'!M7064))="High","Alto",IF(TRIM(PROPER('Base de datos cruda'!M7064))="Medium","Medio","Bajo"))</f>
        <v>Bajo</v>
      </c>
      <c r="N7064" s="29">
        <v>51.2</v>
      </c>
      <c r="O7064" s="32">
        <f t="shared" si="1"/>
        <v>51.2</v>
      </c>
      <c r="P7064" s="33">
        <f t="shared" si="2"/>
        <v>14.24</v>
      </c>
      <c r="Q7064" s="34">
        <f t="shared" si="3"/>
        <v>0.7592295345</v>
      </c>
      <c r="R7064" s="35" t="str">
        <f t="shared" si="4"/>
        <v>Medio</v>
      </c>
      <c r="S7064" s="35" t="str">
        <f>IF(O7064="","",IF(O7064&gt;AVERAGE('Base de datos limpia'!$O$2:$O$8001),"Alto","Normal"))
</f>
        <v>Normal</v>
      </c>
      <c r="T7064" s="35" t="str">
        <f t="shared" si="5"/>
        <v>Gamer moderado</v>
      </c>
      <c r="U7064" s="35"/>
    </row>
    <row r="7065">
      <c r="A7065" s="28">
        <v>7064.0</v>
      </c>
      <c r="B7065" s="28">
        <v>20.0</v>
      </c>
      <c r="C7065" s="28" t="str">
        <f>TRIM(PROPER('Base de datos cruda'!C7065))</f>
        <v>Female</v>
      </c>
      <c r="D7065" s="28">
        <v>5.13</v>
      </c>
      <c r="E7065" s="28">
        <v>4.01</v>
      </c>
      <c r="F7065" s="28">
        <v>6.94</v>
      </c>
      <c r="G7065" s="28">
        <v>99.57</v>
      </c>
      <c r="H7065" s="28" t="str">
        <f>TRIM(PROPER('Base de datos cruda'!H7065))</f>
        <v>Fps</v>
      </c>
      <c r="I7065" s="28">
        <v>4.64</v>
      </c>
      <c r="J7065" s="28">
        <v>7.37</v>
      </c>
      <c r="K7065" s="28">
        <v>254.36</v>
      </c>
      <c r="L7065" s="28">
        <f>IF('Base de datos cruda'!L7065&lt;0,,'Base de datos cruda'!L7065)</f>
        <v>8.67</v>
      </c>
      <c r="M7065" s="28" t="str">
        <f>IF(TRIM(PROPER('Base de datos cruda'!M7065))="High","Alto",IF(TRIM(PROPER('Base de datos cruda'!M7065))="Medium","Medio","Bajo"))</f>
        <v>Bajo</v>
      </c>
      <c r="N7065" s="29">
        <v>57.91</v>
      </c>
      <c r="O7065" s="32">
        <f t="shared" si="1"/>
        <v>57.91</v>
      </c>
      <c r="P7065" s="33">
        <f t="shared" si="2"/>
        <v>12.5</v>
      </c>
      <c r="Q7065" s="34">
        <f t="shared" si="3"/>
        <v>0.7816764133</v>
      </c>
      <c r="R7065" s="35" t="str">
        <f t="shared" si="4"/>
        <v>Medio</v>
      </c>
      <c r="S7065" s="35" t="str">
        <f>IF(O7065="","",IF(O7065&gt;AVERAGE('Base de datos limpia'!$O$2:$O$8001),"Alto","Normal"))
</f>
        <v>Normal</v>
      </c>
      <c r="T7065" s="35" t="str">
        <f t="shared" si="5"/>
        <v>Gamer moderado</v>
      </c>
      <c r="U7065" s="35"/>
    </row>
    <row r="7066">
      <c r="A7066" s="28">
        <v>7065.0</v>
      </c>
      <c r="B7066" s="28">
        <v>24.0</v>
      </c>
      <c r="C7066" s="28" t="str">
        <f>TRIM(PROPER('Base de datos cruda'!C7066))</f>
        <v>Male</v>
      </c>
      <c r="D7066" s="28">
        <v>2.73</v>
      </c>
      <c r="E7066" s="28">
        <v>2.91</v>
      </c>
      <c r="F7066" s="28">
        <v>8.52</v>
      </c>
      <c r="G7066" s="28">
        <v>72.24</v>
      </c>
      <c r="H7066" s="28" t="str">
        <f>TRIM(PROPER('Base de datos cruda'!H7066))</f>
        <v>Fps</v>
      </c>
      <c r="I7066" s="28">
        <v>2.82</v>
      </c>
      <c r="J7066" s="28">
        <v>4.42</v>
      </c>
      <c r="K7066" s="28">
        <v>298.21</v>
      </c>
      <c r="L7066" s="28">
        <f>IF('Base de datos cruda'!L7066&lt;0,,'Base de datos cruda'!L7066)</f>
        <v>5.07</v>
      </c>
      <c r="M7066" s="28" t="str">
        <f>IF(TRIM(PROPER('Base de datos cruda'!M7066))="High","Alto",IF(TRIM(PROPER('Base de datos cruda'!M7066))="Medium","Medio","Bajo"))</f>
        <v>Medio</v>
      </c>
      <c r="N7066" s="29">
        <v>76.1873512485889</v>
      </c>
      <c r="O7066" s="32">
        <f t="shared" si="1"/>
        <v>76.18735125</v>
      </c>
      <c r="P7066" s="33">
        <f t="shared" si="2"/>
        <v>7.15</v>
      </c>
      <c r="Q7066" s="34">
        <f t="shared" si="3"/>
        <v>1.065934066</v>
      </c>
      <c r="R7066" s="35" t="str">
        <f t="shared" si="4"/>
        <v>Alto</v>
      </c>
      <c r="S7066" s="35" t="str">
        <f>IF(O7066="","",IF(O7066&gt;AVERAGE('Base de datos limpia'!$O$2:$O$8001),"Alto","Normal"))
</f>
        <v>Alto</v>
      </c>
      <c r="T7066" s="35" t="str">
        <f t="shared" si="5"/>
        <v>Gamer casual</v>
      </c>
      <c r="U7066" s="35"/>
    </row>
    <row r="7067">
      <c r="A7067" s="28">
        <v>7066.0</v>
      </c>
      <c r="B7067" s="28">
        <v>17.0</v>
      </c>
      <c r="C7067" s="28" t="str">
        <f>TRIM(PROPER('Base de datos cruda'!C7067))</f>
        <v>Female</v>
      </c>
      <c r="D7067" s="28">
        <v>0.38</v>
      </c>
      <c r="E7067" s="28">
        <v>6.57</v>
      </c>
      <c r="F7067" s="28">
        <v>7.13</v>
      </c>
      <c r="G7067" s="28">
        <v>82.15</v>
      </c>
      <c r="H7067" s="28" t="str">
        <f>TRIM(PROPER('Base de datos cruda'!H7067))</f>
        <v>Fps</v>
      </c>
      <c r="I7067" s="28">
        <v>1.58</v>
      </c>
      <c r="J7067" s="28">
        <v>5.37</v>
      </c>
      <c r="K7067" s="28">
        <v>333.46</v>
      </c>
      <c r="L7067" s="28">
        <f>IF('Base de datos cruda'!L7067&lt;0,,'Base de datos cruda'!L7067)</f>
        <v>5.79</v>
      </c>
      <c r="M7067" s="28" t="str">
        <f>IF(TRIM(PROPER('Base de datos cruda'!M7067))="High","Alto",IF(TRIM(PROPER('Base de datos cruda'!M7067))="Medium","Medio","Bajo"))</f>
        <v>Medio</v>
      </c>
      <c r="N7067" s="29">
        <v>91.99</v>
      </c>
      <c r="O7067" s="32">
        <f t="shared" si="1"/>
        <v>91.99</v>
      </c>
      <c r="P7067" s="33">
        <f t="shared" si="2"/>
        <v>5.75</v>
      </c>
      <c r="Q7067" s="34">
        <f t="shared" si="3"/>
        <v>17.28947368</v>
      </c>
      <c r="R7067" s="35" t="str">
        <f t="shared" si="4"/>
        <v>Alto</v>
      </c>
      <c r="S7067" s="35" t="str">
        <f>IF(O7067="","",IF(O7067&gt;AVERAGE('Base de datos limpia'!$O$2:$O$8001),"Alto","Normal"))
</f>
        <v>Alto</v>
      </c>
      <c r="T7067" s="35" t="str">
        <f t="shared" si="5"/>
        <v>Gamer intensivo</v>
      </c>
      <c r="U7067" s="35"/>
    </row>
    <row r="7068">
      <c r="A7068" s="28">
        <v>7067.0</v>
      </c>
      <c r="B7068" s="28">
        <v>17.0</v>
      </c>
      <c r="C7068" s="28" t="str">
        <f>TRIM(PROPER('Base de datos cruda'!C7068))</f>
        <v>Male</v>
      </c>
      <c r="D7068" s="28">
        <v>6.92</v>
      </c>
      <c r="E7068" s="28">
        <v>6.06</v>
      </c>
      <c r="F7068" s="28">
        <v>8.93</v>
      </c>
      <c r="G7068" s="28">
        <v>78.64</v>
      </c>
      <c r="H7068" s="28" t="str">
        <f>TRIM(PROPER('Base de datos cruda'!H7068))</f>
        <v>Fps</v>
      </c>
      <c r="I7068" s="28">
        <v>1.4</v>
      </c>
      <c r="J7068" s="28">
        <v>12.44</v>
      </c>
      <c r="K7068" s="28">
        <v>219.91</v>
      </c>
      <c r="L7068" s="28">
        <f>IF('Base de datos cruda'!L7068&lt;0,,'Base de datos cruda'!L7068)</f>
        <v>15.3</v>
      </c>
      <c r="M7068" s="28" t="str">
        <f>IF(TRIM(PROPER('Base de datos cruda'!M7068))="High","Alto",IF(TRIM(PROPER('Base de datos cruda'!M7068))="Medium","Medio","Bajo"))</f>
        <v>Bajo</v>
      </c>
      <c r="N7068" s="29">
        <v>48.89</v>
      </c>
      <c r="O7068" s="32">
        <f t="shared" si="1"/>
        <v>48.89</v>
      </c>
      <c r="P7068" s="33">
        <f t="shared" si="2"/>
        <v>19.36</v>
      </c>
      <c r="Q7068" s="34">
        <f t="shared" si="3"/>
        <v>0.8757225434</v>
      </c>
      <c r="R7068" s="35" t="str">
        <f t="shared" si="4"/>
        <v>Bajo</v>
      </c>
      <c r="S7068" s="35" t="str">
        <f>IF(O7068="","",IF(O7068&gt;AVERAGE('Base de datos limpia'!$O$2:$O$8001),"Alto","Normal"))
</f>
        <v>Normal</v>
      </c>
      <c r="T7068" s="35" t="str">
        <f t="shared" si="5"/>
        <v>Gamer intensivo</v>
      </c>
      <c r="U7068" s="35"/>
    </row>
    <row r="7069">
      <c r="A7069" s="28">
        <v>7068.0</v>
      </c>
      <c r="B7069" s="28">
        <v>21.0</v>
      </c>
      <c r="C7069" s="28" t="str">
        <f>TRIM(PROPER('Base de datos cruda'!C7069))</f>
        <v>Male</v>
      </c>
      <c r="D7069" s="28">
        <v>1.36</v>
      </c>
      <c r="E7069" s="28">
        <v>5.16</v>
      </c>
      <c r="F7069" s="28">
        <v>4.15</v>
      </c>
      <c r="G7069" s="28">
        <v>99.96</v>
      </c>
      <c r="H7069" s="28" t="str">
        <f>TRIM(PROPER('Base de datos cruda'!H7069))</f>
        <v>Casual</v>
      </c>
      <c r="I7069" s="28">
        <v>1.82</v>
      </c>
      <c r="J7069" s="28">
        <v>3.9</v>
      </c>
      <c r="K7069" s="28">
        <v>294.34</v>
      </c>
      <c r="L7069" s="28">
        <f>IF('Base de datos cruda'!L7069&lt;0,,'Base de datos cruda'!L7069)</f>
        <v>5.79</v>
      </c>
      <c r="M7069" s="28" t="str">
        <f>IF(TRIM(PROPER('Base de datos cruda'!M7069))="High","Alto",IF(TRIM(PROPER('Base de datos cruda'!M7069))="Medium","Medio","Bajo"))</f>
        <v>Medio</v>
      </c>
      <c r="N7069" s="29">
        <v>82.53</v>
      </c>
      <c r="O7069" s="32">
        <f t="shared" si="1"/>
        <v>82.53</v>
      </c>
      <c r="P7069" s="33">
        <f t="shared" si="2"/>
        <v>5.26</v>
      </c>
      <c r="Q7069" s="34">
        <f t="shared" si="3"/>
        <v>3.794117647</v>
      </c>
      <c r="R7069" s="35" t="str">
        <f t="shared" si="4"/>
        <v>Alto</v>
      </c>
      <c r="S7069" s="35" t="str">
        <f>IF(O7069="","",IF(O7069&gt;AVERAGE('Base de datos limpia'!$O$2:$O$8001),"Alto","Normal"))
</f>
        <v>Alto</v>
      </c>
      <c r="T7069" s="35" t="str">
        <f t="shared" si="5"/>
        <v>Gamer moderado</v>
      </c>
      <c r="U7069" s="35"/>
    </row>
    <row r="7070">
      <c r="A7070" s="28">
        <v>7069.0</v>
      </c>
      <c r="B7070" s="28">
        <v>21.0</v>
      </c>
      <c r="C7070" s="28" t="str">
        <f>TRIM(PROPER('Base de datos cruda'!C7070))</f>
        <v>Male</v>
      </c>
      <c r="D7070" s="28">
        <v>7.45</v>
      </c>
      <c r="E7070" s="28">
        <v>1.86</v>
      </c>
      <c r="F7070" s="28">
        <v>7.52</v>
      </c>
      <c r="G7070" s="28">
        <v>92.36</v>
      </c>
      <c r="H7070" s="28" t="str">
        <f>TRIM(PROPER('Base de datos cruda'!H7070))</f>
        <v>Fps</v>
      </c>
      <c r="I7070" s="28">
        <v>0.9</v>
      </c>
      <c r="J7070" s="28">
        <v>12.83</v>
      </c>
      <c r="K7070" s="28">
        <v>243.06</v>
      </c>
      <c r="L7070" s="28">
        <f>IF('Base de datos cruda'!L7070&lt;0,,'Base de datos cruda'!L7070)</f>
        <v>17.52</v>
      </c>
      <c r="M7070" s="28" t="str">
        <f>IF(TRIM(PROPER('Base de datos cruda'!M7070))="High","Alto",IF(TRIM(PROPER('Base de datos cruda'!M7070))="Medium","Medio","Bajo"))</f>
        <v>Bajo</v>
      </c>
      <c r="N7070" s="29">
        <v>28.64</v>
      </c>
      <c r="O7070" s="32">
        <f t="shared" si="1"/>
        <v>28.64</v>
      </c>
      <c r="P7070" s="33">
        <f t="shared" si="2"/>
        <v>20.28</v>
      </c>
      <c r="Q7070" s="34">
        <f t="shared" si="3"/>
        <v>0.2496644295</v>
      </c>
      <c r="R7070" s="35" t="str">
        <f t="shared" si="4"/>
        <v>Bajo</v>
      </c>
      <c r="S7070" s="35" t="str">
        <f>IF(O7070="","",IF(O7070&gt;AVERAGE('Base de datos limpia'!$O$2:$O$8001),"Alto","Normal"))
</f>
        <v>Normal</v>
      </c>
      <c r="T7070" s="35" t="str">
        <f t="shared" si="5"/>
        <v>Gamer casual</v>
      </c>
      <c r="U7070" s="35"/>
    </row>
    <row r="7071">
      <c r="A7071" s="28">
        <v>7070.0</v>
      </c>
      <c r="B7071" s="28">
        <v>23.0</v>
      </c>
      <c r="C7071" s="28" t="str">
        <f>TRIM(PROPER('Base de datos cruda'!C7071))</f>
        <v>Male</v>
      </c>
      <c r="D7071" s="28">
        <v>3.83</v>
      </c>
      <c r="E7071" s="28">
        <v>8.17</v>
      </c>
      <c r="F7071" s="28">
        <v>4.13</v>
      </c>
      <c r="G7071" s="28">
        <v>75.88</v>
      </c>
      <c r="H7071" s="28" t="str">
        <f>TRIM(PROPER('Base de datos cruda'!H7071))</f>
        <v>Rpg</v>
      </c>
      <c r="I7071" s="28">
        <v>3.35</v>
      </c>
      <c r="J7071" s="28">
        <v>5.11</v>
      </c>
      <c r="K7071" s="28">
        <v>280.04</v>
      </c>
      <c r="L7071" s="28">
        <f>IF('Base de datos cruda'!L7071&lt;0,,'Base de datos cruda'!L7071)</f>
        <v>8.64</v>
      </c>
      <c r="M7071" s="28" t="str">
        <f>IF(TRIM(PROPER('Base de datos cruda'!M7071))="High","Alto",IF(TRIM(PROPER('Base de datos cruda'!M7071))="Medium","Medio","Bajo"))</f>
        <v>Alto</v>
      </c>
      <c r="N7071" s="29">
        <v>77.83</v>
      </c>
      <c r="O7071" s="32">
        <f t="shared" si="1"/>
        <v>77.83</v>
      </c>
      <c r="P7071" s="33">
        <f t="shared" si="2"/>
        <v>8.94</v>
      </c>
      <c r="Q7071" s="34">
        <f t="shared" si="3"/>
        <v>2.133159269</v>
      </c>
      <c r="R7071" s="35" t="str">
        <f t="shared" si="4"/>
        <v>Alto</v>
      </c>
      <c r="S7071" s="35" t="str">
        <f>IF(O7071="","",IF(O7071&gt;AVERAGE('Base de datos limpia'!$O$2:$O$8001),"Alto","Normal"))
</f>
        <v>Alto</v>
      </c>
      <c r="T7071" s="35" t="str">
        <f t="shared" si="5"/>
        <v>Gamer intensivo</v>
      </c>
      <c r="U7071" s="35"/>
    </row>
    <row r="7072">
      <c r="A7072" s="28">
        <v>7071.0</v>
      </c>
      <c r="B7072" s="28">
        <v>17.0</v>
      </c>
      <c r="C7072" s="28" t="str">
        <f>TRIM(PROPER('Base de datos cruda'!C7072))</f>
        <v>Female</v>
      </c>
      <c r="D7072" s="28">
        <v>2.72</v>
      </c>
      <c r="E7072" s="28">
        <v>2.57</v>
      </c>
      <c r="F7072" s="28">
        <v>7.65</v>
      </c>
      <c r="G7072" s="28">
        <v>79.08</v>
      </c>
      <c r="H7072" s="28" t="str">
        <f>TRIM(PROPER('Base de datos cruda'!H7072))</f>
        <v>Fps</v>
      </c>
      <c r="I7072" s="28">
        <v>2.64</v>
      </c>
      <c r="J7072" s="28">
        <v>7.11</v>
      </c>
      <c r="K7072" s="28">
        <v>291.73</v>
      </c>
      <c r="L7072" s="28">
        <f>IF('Base de datos cruda'!L7072&lt;0,,'Base de datos cruda'!L7072)</f>
        <v>5.19</v>
      </c>
      <c r="M7072" s="28" t="str">
        <f>IF(TRIM(PROPER('Base de datos cruda'!M7072))="High","Alto",IF(TRIM(PROPER('Base de datos cruda'!M7072))="Medium","Medio","Bajo"))</f>
        <v>Medio</v>
      </c>
      <c r="N7072" s="29">
        <v>62.01</v>
      </c>
      <c r="O7072" s="32">
        <f t="shared" si="1"/>
        <v>62.01</v>
      </c>
      <c r="P7072" s="33">
        <f t="shared" si="2"/>
        <v>9.83</v>
      </c>
      <c r="Q7072" s="34">
        <f t="shared" si="3"/>
        <v>0.9448529412</v>
      </c>
      <c r="R7072" s="35" t="str">
        <f t="shared" si="4"/>
        <v>Medio</v>
      </c>
      <c r="S7072" s="35" t="str">
        <f>IF(O7072="","",IF(O7072&gt;AVERAGE('Base de datos limpia'!$O$2:$O$8001),"Alto","Normal"))
</f>
        <v>Normal</v>
      </c>
      <c r="T7072" s="35" t="str">
        <f t="shared" si="5"/>
        <v>Gamer casual</v>
      </c>
      <c r="U7072" s="35"/>
    </row>
    <row r="7073">
      <c r="A7073" s="28">
        <v>7072.0</v>
      </c>
      <c r="B7073" s="28">
        <v>24.0</v>
      </c>
      <c r="C7073" s="28" t="str">
        <f>TRIM(PROPER('Base de datos cruda'!C7073))</f>
        <v>Male</v>
      </c>
      <c r="D7073" s="28">
        <v>5.93</v>
      </c>
      <c r="E7073" s="28">
        <v>2.03</v>
      </c>
      <c r="F7073" s="28">
        <v>5.93</v>
      </c>
      <c r="G7073" s="28">
        <v>69.84</v>
      </c>
      <c r="H7073" s="28" t="str">
        <f>TRIM(PROPER('Base de datos cruda'!H7073))</f>
        <v>Fps</v>
      </c>
      <c r="I7073" s="28">
        <v>3.87</v>
      </c>
      <c r="J7073" s="28">
        <v>9.57</v>
      </c>
      <c r="K7073" s="28">
        <v>255.81</v>
      </c>
      <c r="L7073" s="28">
        <f>IF('Base de datos cruda'!L7073&lt;0,,'Base de datos cruda'!L7073)</f>
        <v>16.01</v>
      </c>
      <c r="M7073" s="28" t="str">
        <f>IF(TRIM(PROPER('Base de datos cruda'!M7073))="High","Alto",IF(TRIM(PROPER('Base de datos cruda'!M7073))="Medium","Medio","Bajo"))</f>
        <v>Bajo</v>
      </c>
      <c r="N7073" s="29">
        <v>31.42</v>
      </c>
      <c r="O7073" s="32">
        <f t="shared" si="1"/>
        <v>31.42</v>
      </c>
      <c r="P7073" s="33">
        <f t="shared" si="2"/>
        <v>15.5</v>
      </c>
      <c r="Q7073" s="34">
        <f t="shared" si="3"/>
        <v>0.3423271501</v>
      </c>
      <c r="R7073" s="35" t="str">
        <f t="shared" si="4"/>
        <v>Bajo</v>
      </c>
      <c r="S7073" s="35" t="str">
        <f>IF(O7073="","",IF(O7073&gt;AVERAGE('Base de datos limpia'!$O$2:$O$8001),"Alto","Normal"))
</f>
        <v>Normal</v>
      </c>
      <c r="T7073" s="35" t="str">
        <f t="shared" si="5"/>
        <v>Gamer casual</v>
      </c>
      <c r="U7073" s="35"/>
    </row>
    <row r="7074">
      <c r="A7074" s="28">
        <v>7073.0</v>
      </c>
      <c r="B7074" s="28">
        <v>17.0</v>
      </c>
      <c r="C7074" s="28" t="str">
        <f>TRIM(PROPER('Base de datos cruda'!C7074))</f>
        <v>Female</v>
      </c>
      <c r="D7074" s="28">
        <v>7.01</v>
      </c>
      <c r="E7074" s="28">
        <v>6.61</v>
      </c>
      <c r="F7074" s="28">
        <v>7.06</v>
      </c>
      <c r="G7074" s="28">
        <v>90.21</v>
      </c>
      <c r="H7074" s="28" t="str">
        <f>TRIM(PROPER('Base de datos cruda'!H7074))</f>
        <v>Rpg</v>
      </c>
      <c r="I7074" s="28">
        <v>0.47</v>
      </c>
      <c r="J7074" s="28">
        <v>9.39</v>
      </c>
      <c r="K7074" s="28">
        <v>236.84</v>
      </c>
      <c r="L7074" s="28">
        <f>IF('Base de datos cruda'!L7074&lt;0,,'Base de datos cruda'!L7074)</f>
        <v>19.33</v>
      </c>
      <c r="M7074" s="28" t="str">
        <f>IF(TRIM(PROPER('Base de datos cruda'!M7074))="High","Alto",IF(TRIM(PROPER('Base de datos cruda'!M7074))="Medium","Medio","Bajo"))</f>
        <v>Bajo</v>
      </c>
      <c r="N7074" s="29">
        <v>57.92</v>
      </c>
      <c r="O7074" s="32">
        <f t="shared" si="1"/>
        <v>57.92</v>
      </c>
      <c r="P7074" s="33">
        <f t="shared" si="2"/>
        <v>16.4</v>
      </c>
      <c r="Q7074" s="34">
        <f t="shared" si="3"/>
        <v>0.9429386591</v>
      </c>
      <c r="R7074" s="35" t="str">
        <f t="shared" si="4"/>
        <v>Medio</v>
      </c>
      <c r="S7074" s="35" t="str">
        <f>IF(O7074="","",IF(O7074&gt;AVERAGE('Base de datos limpia'!$O$2:$O$8001),"Alto","Normal"))
</f>
        <v>Normal</v>
      </c>
      <c r="T7074" s="35" t="str">
        <f t="shared" si="5"/>
        <v>Gamer intensivo</v>
      </c>
      <c r="U7074" s="35"/>
    </row>
    <row r="7075">
      <c r="A7075" s="28">
        <v>7074.0</v>
      </c>
      <c r="B7075" s="28">
        <v>16.0</v>
      </c>
      <c r="C7075" s="28" t="str">
        <f>TRIM(PROPER('Base de datos cruda'!C7075))</f>
        <v>Male</v>
      </c>
      <c r="D7075" s="28">
        <v>2.97</v>
      </c>
      <c r="E7075" s="28">
        <v>4.59</v>
      </c>
      <c r="F7075" s="28">
        <v>5.55</v>
      </c>
      <c r="G7075" s="28">
        <v>93.81</v>
      </c>
      <c r="H7075" s="28" t="str">
        <f>TRIM(PROPER('Base de datos cruda'!H7075))</f>
        <v>Rpg</v>
      </c>
      <c r="I7075" s="28">
        <v>2.0</v>
      </c>
      <c r="J7075" s="28">
        <v>7.81</v>
      </c>
      <c r="K7075" s="28">
        <v>289.17</v>
      </c>
      <c r="L7075" s="28">
        <f>IF('Base de datos cruda'!L7075&lt;0,,'Base de datos cruda'!L7075)</f>
        <v>6.96</v>
      </c>
      <c r="M7075" s="28" t="str">
        <f>IF(TRIM(PROPER('Base de datos cruda'!M7075))="High","Alto",IF(TRIM(PROPER('Base de datos cruda'!M7075))="Medium","Medio","Bajo"))</f>
        <v>Medio</v>
      </c>
      <c r="N7075" s="29">
        <v>69.06</v>
      </c>
      <c r="O7075" s="32">
        <f t="shared" si="1"/>
        <v>69.06</v>
      </c>
      <c r="P7075" s="33">
        <f t="shared" si="2"/>
        <v>10.78</v>
      </c>
      <c r="Q7075" s="34">
        <f t="shared" si="3"/>
        <v>1.545454545</v>
      </c>
      <c r="R7075" s="35" t="str">
        <f t="shared" si="4"/>
        <v>Medio</v>
      </c>
      <c r="S7075" s="35" t="str">
        <f>IF(O7075="","",IF(O7075&gt;AVERAGE('Base de datos limpia'!$O$2:$O$8001),"Alto","Normal"))
</f>
        <v>Alto</v>
      </c>
      <c r="T7075" s="35" t="str">
        <f t="shared" si="5"/>
        <v>Gamer moderado</v>
      </c>
      <c r="U7075" s="35"/>
    </row>
    <row r="7076">
      <c r="A7076" s="28">
        <v>7075.0</v>
      </c>
      <c r="B7076" s="28">
        <v>17.0</v>
      </c>
      <c r="C7076" s="28" t="str">
        <f>TRIM(PROPER('Base de datos cruda'!C7076))</f>
        <v>Male</v>
      </c>
      <c r="D7076" s="28">
        <v>3.26</v>
      </c>
      <c r="E7076" s="28">
        <v>1.54</v>
      </c>
      <c r="F7076" s="28">
        <v>4.8</v>
      </c>
      <c r="G7076" s="28">
        <v>98.6</v>
      </c>
      <c r="H7076" s="28" t="str">
        <f>TRIM(PROPER('Base de datos cruda'!H7076))</f>
        <v>Fps</v>
      </c>
      <c r="I7076" s="28">
        <v>1.2</v>
      </c>
      <c r="J7076" s="28">
        <v>5.32</v>
      </c>
      <c r="K7076" s="28">
        <v>277.63</v>
      </c>
      <c r="L7076" s="28">
        <f>IF('Base de datos cruda'!L7076&lt;0,,'Base de datos cruda'!L7076)</f>
        <v>10.16</v>
      </c>
      <c r="M7076" s="28" t="str">
        <f>IF(TRIM(PROPER('Base de datos cruda'!M7076))="High","Alto",IF(TRIM(PROPER('Base de datos cruda'!M7076))="Medium","Medio","Bajo"))</f>
        <v>Medio</v>
      </c>
      <c r="N7076" s="29">
        <v>41.64</v>
      </c>
      <c r="O7076" s="32">
        <f t="shared" si="1"/>
        <v>41.64</v>
      </c>
      <c r="P7076" s="33">
        <f t="shared" si="2"/>
        <v>8.58</v>
      </c>
      <c r="Q7076" s="34">
        <f t="shared" si="3"/>
        <v>0.472392638</v>
      </c>
      <c r="R7076" s="35" t="str">
        <f t="shared" si="4"/>
        <v>Bajo</v>
      </c>
      <c r="S7076" s="35" t="str">
        <f>IF(O7076="","",IF(O7076&gt;AVERAGE('Base de datos limpia'!$O$2:$O$8001),"Alto","Normal"))
</f>
        <v>Normal</v>
      </c>
      <c r="T7076" s="35" t="str">
        <f t="shared" si="5"/>
        <v>Gamer casual</v>
      </c>
      <c r="U7076" s="35"/>
    </row>
    <row r="7077">
      <c r="A7077" s="28">
        <v>7076.0</v>
      </c>
      <c r="B7077" s="28">
        <v>22.0</v>
      </c>
      <c r="C7077" s="28" t="str">
        <f>TRIM(PROPER('Base de datos cruda'!C7077))</f>
        <v>Other</v>
      </c>
      <c r="D7077" s="28">
        <v>3.47</v>
      </c>
      <c r="E7077" s="28">
        <v>4.2</v>
      </c>
      <c r="F7077" s="28">
        <v>7.62</v>
      </c>
      <c r="G7077" s="28">
        <v>82.63</v>
      </c>
      <c r="H7077" s="28" t="str">
        <f>TRIM(PROPER('Base de datos cruda'!H7077))</f>
        <v>Fps</v>
      </c>
      <c r="I7077" s="28">
        <v>2.68</v>
      </c>
      <c r="J7077" s="28">
        <v>6.55</v>
      </c>
      <c r="K7077" s="28">
        <v>276.08</v>
      </c>
      <c r="L7077" s="28">
        <f>IF('Base de datos cruda'!L7077&lt;0,,'Base de datos cruda'!L7077)</f>
        <v>5.94</v>
      </c>
      <c r="M7077" s="28" t="str">
        <f>IF(TRIM(PROPER('Base de datos cruda'!M7077))="High","Alto",IF(TRIM(PROPER('Base de datos cruda'!M7077))="Medium","Medio","Bajo"))</f>
        <v>Medio</v>
      </c>
      <c r="N7077" s="29">
        <v>79.2442552407148</v>
      </c>
      <c r="O7077" s="32">
        <f t="shared" si="1"/>
        <v>79.24425524</v>
      </c>
      <c r="P7077" s="33">
        <f t="shared" si="2"/>
        <v>10.02</v>
      </c>
      <c r="Q7077" s="34">
        <f t="shared" si="3"/>
        <v>1.21037464</v>
      </c>
      <c r="R7077" s="35" t="str">
        <f t="shared" si="4"/>
        <v>Alto</v>
      </c>
      <c r="S7077" s="35" t="str">
        <f>IF(O7077="","",IF(O7077&gt;AVERAGE('Base de datos limpia'!$O$2:$O$8001),"Alto","Normal"))
</f>
        <v>Alto</v>
      </c>
      <c r="T7077" s="35" t="str">
        <f t="shared" si="5"/>
        <v>Gamer moderado</v>
      </c>
      <c r="U7077" s="35"/>
    </row>
    <row r="7078">
      <c r="A7078" s="28">
        <v>7077.0</v>
      </c>
      <c r="B7078" s="28">
        <v>23.0</v>
      </c>
      <c r="C7078" s="28" t="str">
        <f>TRIM(PROPER('Base de datos cruda'!C7078))</f>
        <v>Male</v>
      </c>
      <c r="D7078" s="28">
        <v>7.38</v>
      </c>
      <c r="E7078" s="28">
        <v>7.95</v>
      </c>
      <c r="F7078" s="28">
        <v>8.52</v>
      </c>
      <c r="G7078" s="28">
        <v>86.83</v>
      </c>
      <c r="H7078" s="28" t="str">
        <f>TRIM(PROPER('Base de datos cruda'!H7078))</f>
        <v>Fps</v>
      </c>
      <c r="I7078" s="28">
        <v>2.34</v>
      </c>
      <c r="J7078" s="28">
        <v>11.93</v>
      </c>
      <c r="K7078" s="28">
        <v>230.49</v>
      </c>
      <c r="L7078" s="28">
        <f>IF('Base de datos cruda'!L7078&lt;0,,'Base de datos cruda'!L7078)</f>
        <v>16.93</v>
      </c>
      <c r="M7078" s="28" t="str">
        <f>IF(TRIM(PROPER('Base de datos cruda'!M7078))="High","Alto",IF(TRIM(PROPER('Base de datos cruda'!M7078))="Medium","Medio","Bajo"))</f>
        <v>Bajo</v>
      </c>
      <c r="N7078" s="29">
        <v>88.4892196653531</v>
      </c>
      <c r="O7078" s="32">
        <f t="shared" si="1"/>
        <v>88.48921967</v>
      </c>
      <c r="P7078" s="33">
        <f t="shared" si="2"/>
        <v>19.31</v>
      </c>
      <c r="Q7078" s="34">
        <f t="shared" si="3"/>
        <v>1.077235772</v>
      </c>
      <c r="R7078" s="35" t="str">
        <f t="shared" si="4"/>
        <v>Alto</v>
      </c>
      <c r="S7078" s="35" t="str">
        <f>IF(O7078="","",IF(O7078&gt;AVERAGE('Base de datos limpia'!$O$2:$O$8001),"Alto","Normal"))
</f>
        <v>Alto</v>
      </c>
      <c r="T7078" s="35" t="str">
        <f t="shared" si="5"/>
        <v>Gamer intensivo</v>
      </c>
      <c r="U7078" s="35"/>
    </row>
    <row r="7079">
      <c r="A7079" s="28">
        <v>7078.0</v>
      </c>
      <c r="B7079" s="28">
        <v>20.0</v>
      </c>
      <c r="C7079" s="28" t="str">
        <f>TRIM(PROPER('Base de datos cruda'!C7079))</f>
        <v>Female</v>
      </c>
      <c r="D7079" s="28">
        <v>5.54</v>
      </c>
      <c r="E7079" s="28">
        <v>6.54</v>
      </c>
      <c r="F7079" s="28">
        <v>4.92</v>
      </c>
      <c r="G7079" s="28">
        <v>77.84</v>
      </c>
      <c r="H7079" s="28" t="str">
        <f>TRIM(PROPER('Base de datos cruda'!H7079))</f>
        <v>Casual</v>
      </c>
      <c r="I7079" s="28">
        <v>2.25</v>
      </c>
      <c r="J7079" s="28">
        <v>8.23</v>
      </c>
      <c r="K7079" s="28">
        <v>249.45</v>
      </c>
      <c r="L7079" s="28">
        <f>IF('Base de datos cruda'!L7079&lt;0,,'Base de datos cruda'!L7079)</f>
        <v>10.08</v>
      </c>
      <c r="M7079" s="28" t="str">
        <f>IF(TRIM(PROPER('Base de datos cruda'!M7079))="High","Alto",IF(TRIM(PROPER('Base de datos cruda'!M7079))="Medium","Medio","Bajo"))</f>
        <v>Bajo</v>
      </c>
      <c r="N7079" s="29">
        <v>58.64</v>
      </c>
      <c r="O7079" s="32">
        <f t="shared" si="1"/>
        <v>58.64</v>
      </c>
      <c r="P7079" s="33">
        <f t="shared" si="2"/>
        <v>13.77</v>
      </c>
      <c r="Q7079" s="34">
        <f t="shared" si="3"/>
        <v>1.180505415</v>
      </c>
      <c r="R7079" s="35" t="str">
        <f t="shared" si="4"/>
        <v>Medio</v>
      </c>
      <c r="S7079" s="35" t="str">
        <f>IF(O7079="","",IF(O7079&gt;AVERAGE('Base de datos limpia'!$O$2:$O$8001),"Alto","Normal"))
</f>
        <v>Normal</v>
      </c>
      <c r="T7079" s="35" t="str">
        <f t="shared" si="5"/>
        <v>Gamer intensivo</v>
      </c>
      <c r="U7079" s="35"/>
    </row>
    <row r="7080">
      <c r="A7080" s="28">
        <v>7079.0</v>
      </c>
      <c r="B7080" s="28">
        <v>21.0</v>
      </c>
      <c r="C7080" s="28" t="str">
        <f>TRIM(PROPER('Base de datos cruda'!C7080))</f>
        <v>Male</v>
      </c>
      <c r="D7080" s="28">
        <v>1.98</v>
      </c>
      <c r="E7080" s="28">
        <v>4.27</v>
      </c>
      <c r="F7080" s="28">
        <v>8.6</v>
      </c>
      <c r="G7080" s="28">
        <v>84.37</v>
      </c>
      <c r="H7080" s="28" t="str">
        <f>TRIM(PROPER('Base de datos cruda'!H7080))</f>
        <v>Fps</v>
      </c>
      <c r="I7080" s="28">
        <v>1.58</v>
      </c>
      <c r="J7080" s="28">
        <v>7.26</v>
      </c>
      <c r="K7080" s="28">
        <v>300.93</v>
      </c>
      <c r="L7080" s="28">
        <f>IF('Base de datos cruda'!L7080&lt;0,,'Base de datos cruda'!L7080)</f>
        <v>7.35</v>
      </c>
      <c r="M7080" s="28" t="str">
        <f>IF(TRIM(PROPER('Base de datos cruda'!M7080))="High","Alto",IF(TRIM(PROPER('Base de datos cruda'!M7080))="Medium","Medio","Bajo"))</f>
        <v>Medio</v>
      </c>
      <c r="N7080" s="29">
        <v>78.85</v>
      </c>
      <c r="O7080" s="32">
        <f t="shared" si="1"/>
        <v>78.85</v>
      </c>
      <c r="P7080" s="33">
        <f t="shared" si="2"/>
        <v>9.24</v>
      </c>
      <c r="Q7080" s="34">
        <f t="shared" si="3"/>
        <v>2.156565657</v>
      </c>
      <c r="R7080" s="35" t="str">
        <f t="shared" si="4"/>
        <v>Alto</v>
      </c>
      <c r="S7080" s="35" t="str">
        <f>IF(O7080="","",IF(O7080&gt;AVERAGE('Base de datos limpia'!$O$2:$O$8001),"Alto","Normal"))
</f>
        <v>Alto</v>
      </c>
      <c r="T7080" s="35" t="str">
        <f t="shared" si="5"/>
        <v>Gamer moderado</v>
      </c>
      <c r="U7080" s="35"/>
    </row>
    <row r="7081">
      <c r="A7081" s="28">
        <v>7080.0</v>
      </c>
      <c r="B7081" s="28">
        <v>16.0</v>
      </c>
      <c r="C7081" s="28" t="str">
        <f>TRIM(PROPER('Base de datos cruda'!C7081))</f>
        <v>Male</v>
      </c>
      <c r="D7081" s="28">
        <v>1.48</v>
      </c>
      <c r="E7081" s="28">
        <v>2.73</v>
      </c>
      <c r="F7081" s="28">
        <v>4.7</v>
      </c>
      <c r="G7081" s="28">
        <v>73.95</v>
      </c>
      <c r="H7081" s="28" t="str">
        <f>TRIM(PROPER('Base de datos cruda'!H7081))</f>
        <v>Fps</v>
      </c>
      <c r="I7081" s="28">
        <v>3.63</v>
      </c>
      <c r="J7081" s="28">
        <v>6.81</v>
      </c>
      <c r="K7081" s="28">
        <v>305.22</v>
      </c>
      <c r="L7081" s="28">
        <f>IF('Base de datos cruda'!L7081&lt;0,,'Base de datos cruda'!L7081)</f>
        <v>5.22</v>
      </c>
      <c r="M7081" s="28" t="str">
        <f>IF(TRIM(PROPER('Base de datos cruda'!M7081))="High","Alto",IF(TRIM(PROPER('Base de datos cruda'!M7081))="Medium","Medio","Bajo"))</f>
        <v>Medio</v>
      </c>
      <c r="N7081" s="29">
        <v>65.76</v>
      </c>
      <c r="O7081" s="32">
        <f t="shared" si="1"/>
        <v>65.76</v>
      </c>
      <c r="P7081" s="33">
        <f t="shared" si="2"/>
        <v>8.29</v>
      </c>
      <c r="Q7081" s="34">
        <f t="shared" si="3"/>
        <v>1.844594595</v>
      </c>
      <c r="R7081" s="35" t="str">
        <f t="shared" si="4"/>
        <v>Medio</v>
      </c>
      <c r="S7081" s="35" t="str">
        <f>IF(O7081="","",IF(O7081&gt;AVERAGE('Base de datos limpia'!$O$2:$O$8001),"Alto","Normal"))
</f>
        <v>Alto</v>
      </c>
      <c r="T7081" s="35" t="str">
        <f t="shared" si="5"/>
        <v>Gamer casual</v>
      </c>
      <c r="U7081" s="35"/>
    </row>
    <row r="7082">
      <c r="A7082" s="28">
        <v>7081.0</v>
      </c>
      <c r="B7082" s="28">
        <v>21.0</v>
      </c>
      <c r="C7082" s="28" t="str">
        <f>TRIM(PROPER('Base de datos cruda'!C7082))</f>
        <v>Female</v>
      </c>
      <c r="D7082" s="28">
        <v>1.84</v>
      </c>
      <c r="E7082" s="28">
        <v>6.69</v>
      </c>
      <c r="F7082" s="28">
        <v>7.68</v>
      </c>
      <c r="G7082" s="28">
        <v>89.51</v>
      </c>
      <c r="H7082" s="28" t="str">
        <f>TRIM(PROPER('Base de datos cruda'!H7082))</f>
        <v>Casual</v>
      </c>
      <c r="I7082" s="28">
        <v>2.41</v>
      </c>
      <c r="J7082" s="28">
        <v>3.85</v>
      </c>
      <c r="K7082" s="28">
        <v>279.26</v>
      </c>
      <c r="L7082" s="28">
        <f>IF('Base de datos cruda'!L7082&lt;0,,'Base de datos cruda'!L7082)</f>
        <v>4.58</v>
      </c>
      <c r="M7082" s="28" t="str">
        <f>IF(TRIM(PROPER('Base de datos cruda'!M7082))="High","Alto",IF(TRIM(PROPER('Base de datos cruda'!M7082))="Medium","Medio","Bajo"))</f>
        <v>Medio</v>
      </c>
      <c r="N7082" s="29">
        <v>98.96</v>
      </c>
      <c r="O7082" s="32">
        <f t="shared" si="1"/>
        <v>98.96</v>
      </c>
      <c r="P7082" s="33">
        <f t="shared" si="2"/>
        <v>5.69</v>
      </c>
      <c r="Q7082" s="34">
        <f t="shared" si="3"/>
        <v>3.635869565</v>
      </c>
      <c r="R7082" s="35" t="str">
        <f t="shared" si="4"/>
        <v>Alto</v>
      </c>
      <c r="S7082" s="35" t="str">
        <f>IF(O7082="","",IF(O7082&gt;AVERAGE('Base de datos limpia'!$O$2:$O$8001),"Alto","Normal"))
</f>
        <v>Alto</v>
      </c>
      <c r="T7082" s="35" t="str">
        <f t="shared" si="5"/>
        <v>Gamer intensivo</v>
      </c>
      <c r="U7082" s="35"/>
    </row>
    <row r="7083">
      <c r="A7083" s="28">
        <v>7082.0</v>
      </c>
      <c r="B7083" s="28">
        <v>23.0</v>
      </c>
      <c r="C7083" s="28" t="str">
        <f>TRIM(PROPER('Base de datos cruda'!C7083))</f>
        <v>Female</v>
      </c>
      <c r="D7083" s="28">
        <v>2.11</v>
      </c>
      <c r="E7083" s="28">
        <v>8.99</v>
      </c>
      <c r="F7083" s="28">
        <v>8.8</v>
      </c>
      <c r="G7083" s="28">
        <v>60.91</v>
      </c>
      <c r="H7083" s="28" t="str">
        <f>TRIM(PROPER('Base de datos cruda'!H7083))</f>
        <v>Fps</v>
      </c>
      <c r="I7083" s="28">
        <v>1.01</v>
      </c>
      <c r="J7083" s="28">
        <v>5.31</v>
      </c>
      <c r="K7083" s="28">
        <v>292.65</v>
      </c>
      <c r="L7083" s="28">
        <f>IF('Base de datos cruda'!L7083&lt;0,,'Base de datos cruda'!L7083)</f>
        <v>8.44</v>
      </c>
      <c r="M7083" s="28" t="str">
        <f>IF(TRIM(PROPER('Base de datos cruda'!M7083))="High","Alto",IF(TRIM(PROPER('Base de datos cruda'!M7083))="Medium","Medio","Bajo"))</f>
        <v>Medio</v>
      </c>
      <c r="N7083" s="29">
        <v>100.0</v>
      </c>
      <c r="O7083" s="32">
        <f t="shared" si="1"/>
        <v>100</v>
      </c>
      <c r="P7083" s="33">
        <f t="shared" si="2"/>
        <v>7.42</v>
      </c>
      <c r="Q7083" s="34">
        <f t="shared" si="3"/>
        <v>4.260663507</v>
      </c>
      <c r="R7083" s="35" t="str">
        <f t="shared" si="4"/>
        <v>Alto</v>
      </c>
      <c r="S7083" s="35" t="str">
        <f>IF(O7083="","",IF(O7083&gt;AVERAGE('Base de datos limpia'!$O$2:$O$8001),"Alto","Normal"))
</f>
        <v>Alto</v>
      </c>
      <c r="T7083" s="35" t="str">
        <f t="shared" si="5"/>
        <v>Gamer intensivo</v>
      </c>
      <c r="U7083" s="35"/>
    </row>
    <row r="7084">
      <c r="A7084" s="28">
        <v>7083.0</v>
      </c>
      <c r="B7084" s="28">
        <v>18.0</v>
      </c>
      <c r="C7084" s="28" t="str">
        <f>TRIM(PROPER('Base de datos cruda'!C7084))</f>
        <v>Male</v>
      </c>
      <c r="D7084" s="28">
        <v>1.84</v>
      </c>
      <c r="E7084" s="28">
        <v>6.82</v>
      </c>
      <c r="F7084" s="28">
        <v>4.74</v>
      </c>
      <c r="G7084" s="28">
        <v>61.14</v>
      </c>
      <c r="H7084" s="28" t="str">
        <f>TRIM(PROPER('Base de datos cruda'!H7084))</f>
        <v>Fps</v>
      </c>
      <c r="I7084" s="28">
        <v>2.74</v>
      </c>
      <c r="J7084" s="28">
        <v>5.0</v>
      </c>
      <c r="K7084" s="28">
        <v>298.13</v>
      </c>
      <c r="L7084" s="28">
        <f>IF('Base de datos cruda'!L7084&lt;0,,'Base de datos cruda'!L7084)</f>
        <v>7.75</v>
      </c>
      <c r="M7084" s="28" t="str">
        <f>IF(TRIM(PROPER('Base de datos cruda'!M7084))="High","Alto",IF(TRIM(PROPER('Base de datos cruda'!M7084))="Medium","Medio","Bajo"))</f>
        <v>Medio</v>
      </c>
      <c r="N7084" s="29">
        <v>78.25</v>
      </c>
      <c r="O7084" s="32">
        <f t="shared" si="1"/>
        <v>78.25</v>
      </c>
      <c r="P7084" s="33">
        <f t="shared" si="2"/>
        <v>6.84</v>
      </c>
      <c r="Q7084" s="34">
        <f t="shared" si="3"/>
        <v>3.706521739</v>
      </c>
      <c r="R7084" s="35" t="str">
        <f t="shared" si="4"/>
        <v>Alto</v>
      </c>
      <c r="S7084" s="35" t="str">
        <f>IF(O7084="","",IF(O7084&gt;AVERAGE('Base de datos limpia'!$O$2:$O$8001),"Alto","Normal"))
</f>
        <v>Alto</v>
      </c>
      <c r="T7084" s="35" t="str">
        <f t="shared" si="5"/>
        <v>Gamer intensivo</v>
      </c>
      <c r="U7084" s="35"/>
    </row>
    <row r="7085">
      <c r="A7085" s="28">
        <v>7084.0</v>
      </c>
      <c r="B7085" s="28">
        <v>16.0</v>
      </c>
      <c r="C7085" s="28" t="str">
        <f>TRIM(PROPER('Base de datos cruda'!C7085))</f>
        <v>Male</v>
      </c>
      <c r="D7085" s="28">
        <v>5.27</v>
      </c>
      <c r="E7085" s="28">
        <v>8.32</v>
      </c>
      <c r="F7085" s="28">
        <v>6.18</v>
      </c>
      <c r="G7085" s="28">
        <v>88.64</v>
      </c>
      <c r="H7085" s="28" t="str">
        <f>TRIM(PROPER('Base de datos cruda'!H7085))</f>
        <v>Fps</v>
      </c>
      <c r="I7085" s="28">
        <v>2.98</v>
      </c>
      <c r="J7085" s="28">
        <v>8.32</v>
      </c>
      <c r="K7085" s="28">
        <v>272.06</v>
      </c>
      <c r="L7085" s="28">
        <f>IF('Base de datos cruda'!L7085&lt;0,,'Base de datos cruda'!L7085)</f>
        <v>11.72</v>
      </c>
      <c r="M7085" s="28" t="str">
        <f>IF(TRIM(PROPER('Base de datos cruda'!M7085))="High","Alto",IF(TRIM(PROPER('Base de datos cruda'!M7085))="Medium","Medio","Bajo"))</f>
        <v>Bajo</v>
      </c>
      <c r="N7085" s="29">
        <v>93.6575947744403</v>
      </c>
      <c r="O7085" s="32">
        <f t="shared" si="1"/>
        <v>93.65759477</v>
      </c>
      <c r="P7085" s="33">
        <f t="shared" si="2"/>
        <v>13.59</v>
      </c>
      <c r="Q7085" s="34">
        <f t="shared" si="3"/>
        <v>1.578747628</v>
      </c>
      <c r="R7085" s="35" t="str">
        <f t="shared" si="4"/>
        <v>Alto</v>
      </c>
      <c r="S7085" s="35" t="str">
        <f>IF(O7085="","",IF(O7085&gt;AVERAGE('Base de datos limpia'!$O$2:$O$8001),"Alto","Normal"))
</f>
        <v>Alto</v>
      </c>
      <c r="T7085" s="35" t="str">
        <f t="shared" si="5"/>
        <v>Gamer intensivo</v>
      </c>
      <c r="U7085" s="35"/>
    </row>
    <row r="7086">
      <c r="A7086" s="28">
        <v>7085.0</v>
      </c>
      <c r="B7086" s="28">
        <v>19.0</v>
      </c>
      <c r="C7086" s="28" t="str">
        <f>TRIM(PROPER('Base de datos cruda'!C7086))</f>
        <v>Male</v>
      </c>
      <c r="D7086" s="28">
        <v>0.93</v>
      </c>
      <c r="E7086" s="28">
        <v>5.69</v>
      </c>
      <c r="F7086" s="28">
        <v>5.69</v>
      </c>
      <c r="G7086" s="28">
        <v>97.23</v>
      </c>
      <c r="H7086" s="28" t="str">
        <f>TRIM(PROPER('Base de datos cruda'!H7086))</f>
        <v>Fps</v>
      </c>
      <c r="I7086" s="28">
        <v>0.11</v>
      </c>
      <c r="J7086" s="28">
        <v>4.44</v>
      </c>
      <c r="K7086" s="28">
        <v>305.97</v>
      </c>
      <c r="L7086" s="28">
        <f>IF('Base de datos cruda'!L7086&lt;0,,'Base de datos cruda'!L7086)</f>
        <v>5.83</v>
      </c>
      <c r="M7086" s="28" t="str">
        <f>IF(TRIM(PROPER('Base de datos cruda'!M7086))="High","Alto",IF(TRIM(PROPER('Base de datos cruda'!M7086))="Medium","Medio","Bajo"))</f>
        <v>Medio</v>
      </c>
      <c r="N7086" s="29">
        <v>73.05</v>
      </c>
      <c r="O7086" s="32">
        <f t="shared" si="1"/>
        <v>73.05</v>
      </c>
      <c r="P7086" s="33">
        <f t="shared" si="2"/>
        <v>5.37</v>
      </c>
      <c r="Q7086" s="34">
        <f t="shared" si="3"/>
        <v>6.11827957</v>
      </c>
      <c r="R7086" s="35" t="str">
        <f t="shared" si="4"/>
        <v>Alto</v>
      </c>
      <c r="S7086" s="35" t="str">
        <f>IF(O7086="","",IF(O7086&gt;AVERAGE('Base de datos limpia'!$O$2:$O$8001),"Alto","Normal"))
</f>
        <v>Alto</v>
      </c>
      <c r="T7086" s="35" t="str">
        <f t="shared" si="5"/>
        <v>Gamer moderado</v>
      </c>
      <c r="U7086" s="35"/>
    </row>
    <row r="7087">
      <c r="A7087" s="28">
        <v>7086.0</v>
      </c>
      <c r="B7087" s="28">
        <v>16.0</v>
      </c>
      <c r="C7087" s="28" t="str">
        <f>TRIM(PROPER('Base de datos cruda'!C7087))</f>
        <v>Female</v>
      </c>
      <c r="D7087" s="28">
        <v>3.1</v>
      </c>
      <c r="E7087" s="28">
        <v>7.46</v>
      </c>
      <c r="F7087" s="28">
        <v>5.94</v>
      </c>
      <c r="G7087" s="28">
        <v>85.29</v>
      </c>
      <c r="H7087" s="28" t="str">
        <f>TRIM(PROPER('Base de datos cruda'!H7087))</f>
        <v>Fps</v>
      </c>
      <c r="I7087" s="28">
        <v>1.02</v>
      </c>
      <c r="J7087" s="28">
        <v>4.47</v>
      </c>
      <c r="K7087" s="28">
        <v>283.76</v>
      </c>
      <c r="L7087" s="28">
        <f>IF('Base de datos cruda'!L7087&lt;0,,'Base de datos cruda'!L7087)</f>
        <v>9.19</v>
      </c>
      <c r="M7087" s="28" t="str">
        <f>IF(TRIM(PROPER('Base de datos cruda'!M7087))="High","Alto",IF(TRIM(PROPER('Base de datos cruda'!M7087))="Medium","Medio","Bajo"))</f>
        <v>Alto</v>
      </c>
      <c r="N7087" s="29">
        <v>82.65</v>
      </c>
      <c r="O7087" s="32">
        <f t="shared" si="1"/>
        <v>82.65</v>
      </c>
      <c r="P7087" s="33">
        <f t="shared" si="2"/>
        <v>7.57</v>
      </c>
      <c r="Q7087" s="34">
        <f t="shared" si="3"/>
        <v>2.406451613</v>
      </c>
      <c r="R7087" s="35" t="str">
        <f t="shared" si="4"/>
        <v>Alto</v>
      </c>
      <c r="S7087" s="35" t="str">
        <f>IF(O7087="","",IF(O7087&gt;AVERAGE('Base de datos limpia'!$O$2:$O$8001),"Alto","Normal"))
</f>
        <v>Alto</v>
      </c>
      <c r="T7087" s="35" t="str">
        <f t="shared" si="5"/>
        <v>Gamer intensivo</v>
      </c>
      <c r="U7087" s="35"/>
    </row>
    <row r="7088">
      <c r="A7088" s="28">
        <v>7087.0</v>
      </c>
      <c r="B7088" s="28">
        <v>23.0</v>
      </c>
      <c r="C7088" s="28" t="str">
        <f>TRIM(PROPER('Base de datos cruda'!C7088))</f>
        <v>Female</v>
      </c>
      <c r="D7088" s="28">
        <v>5.0</v>
      </c>
      <c r="E7088" s="28">
        <v>9.07</v>
      </c>
      <c r="F7088" s="28">
        <v>7.77</v>
      </c>
      <c r="G7088" s="28">
        <v>89.06</v>
      </c>
      <c r="H7088" s="28" t="str">
        <f>TRIM(PROPER('Base de datos cruda'!H7088))</f>
        <v>Casual</v>
      </c>
      <c r="I7088" s="28">
        <v>1.21</v>
      </c>
      <c r="J7088" s="28">
        <v>10.35</v>
      </c>
      <c r="K7088" s="28">
        <v>259.23</v>
      </c>
      <c r="L7088" s="28">
        <f>IF('Base de datos cruda'!L7088&lt;0,,'Base de datos cruda'!L7088)</f>
        <v>14.89</v>
      </c>
      <c r="M7088" s="28" t="str">
        <f>IF(TRIM(PROPER('Base de datos cruda'!M7088))="High","Alto",IF(TRIM(PROPER('Base de datos cruda'!M7088))="Medium","Medio","Bajo"))</f>
        <v>Medio</v>
      </c>
      <c r="N7088" s="29">
        <v>85.89</v>
      </c>
      <c r="O7088" s="32">
        <f t="shared" si="1"/>
        <v>85.89</v>
      </c>
      <c r="P7088" s="33">
        <f t="shared" si="2"/>
        <v>15.35</v>
      </c>
      <c r="Q7088" s="34">
        <f t="shared" si="3"/>
        <v>1.814</v>
      </c>
      <c r="R7088" s="35" t="str">
        <f t="shared" si="4"/>
        <v>Alto</v>
      </c>
      <c r="S7088" s="35" t="str">
        <f>IF(O7088="","",IF(O7088&gt;AVERAGE('Base de datos limpia'!$O$2:$O$8001),"Alto","Normal"))
</f>
        <v>Alto</v>
      </c>
      <c r="T7088" s="35" t="str">
        <f t="shared" si="5"/>
        <v>Gamer intensivo</v>
      </c>
      <c r="U7088" s="35"/>
    </row>
    <row r="7089">
      <c r="A7089" s="28">
        <v>7088.0</v>
      </c>
      <c r="B7089" s="28">
        <v>20.0</v>
      </c>
      <c r="C7089" s="28" t="str">
        <f>TRIM(PROPER('Base de datos cruda'!C7089))</f>
        <v>Female</v>
      </c>
      <c r="D7089" s="28">
        <v>2.33</v>
      </c>
      <c r="E7089" s="28">
        <v>7.96</v>
      </c>
      <c r="F7089" s="28">
        <v>7.31</v>
      </c>
      <c r="G7089" s="28">
        <v>92.96</v>
      </c>
      <c r="H7089" s="28" t="str">
        <f>TRIM(PROPER('Base de datos cruda'!H7089))</f>
        <v>Casual</v>
      </c>
      <c r="I7089" s="28">
        <v>1.24</v>
      </c>
      <c r="J7089" s="28">
        <v>4.78</v>
      </c>
      <c r="K7089" s="28">
        <v>305.26</v>
      </c>
      <c r="L7089" s="28">
        <f>IF('Base de datos cruda'!L7089&lt;0,,'Base de datos cruda'!L7089)</f>
        <v>6.18</v>
      </c>
      <c r="M7089" s="28" t="str">
        <f>IF(TRIM(PROPER('Base de datos cruda'!M7089))="High","Alto",IF(TRIM(PROPER('Base de datos cruda'!M7089))="Medium","Medio","Bajo"))</f>
        <v>Medio</v>
      </c>
      <c r="N7089" s="29">
        <v>95.98</v>
      </c>
      <c r="O7089" s="32">
        <f t="shared" si="1"/>
        <v>95.98</v>
      </c>
      <c r="P7089" s="33">
        <f t="shared" si="2"/>
        <v>7.11</v>
      </c>
      <c r="Q7089" s="34">
        <f t="shared" si="3"/>
        <v>3.416309013</v>
      </c>
      <c r="R7089" s="35" t="str">
        <f t="shared" si="4"/>
        <v>Alto</v>
      </c>
      <c r="S7089" s="35" t="str">
        <f>IF(O7089="","",IF(O7089&gt;AVERAGE('Base de datos limpia'!$O$2:$O$8001),"Alto","Normal"))
</f>
        <v>Alto</v>
      </c>
      <c r="T7089" s="35" t="str">
        <f t="shared" si="5"/>
        <v>Gamer intensivo</v>
      </c>
      <c r="U7089" s="35"/>
    </row>
    <row r="7090">
      <c r="A7090" s="28">
        <v>7089.0</v>
      </c>
      <c r="B7090" s="28">
        <v>16.0</v>
      </c>
      <c r="C7090" s="28" t="str">
        <f>TRIM(PROPER('Base de datos cruda'!C7090))</f>
        <v>Male</v>
      </c>
      <c r="D7090" s="28">
        <v>0.52</v>
      </c>
      <c r="E7090" s="28">
        <v>9.19</v>
      </c>
      <c r="F7090" s="28">
        <v>8.84</v>
      </c>
      <c r="G7090" s="28">
        <v>74.47</v>
      </c>
      <c r="H7090" s="28" t="str">
        <f>TRIM(PROPER('Base de datos cruda'!H7090))</f>
        <v>Rpg</v>
      </c>
      <c r="I7090" s="28">
        <v>1.19</v>
      </c>
      <c r="J7090" s="28">
        <v>1.53</v>
      </c>
      <c r="K7090" s="28">
        <v>301.81</v>
      </c>
      <c r="L7090" s="28">
        <f>IF('Base de datos cruda'!L7090&lt;0,,'Base de datos cruda'!L7090)</f>
        <v>2.21</v>
      </c>
      <c r="M7090" s="28" t="str">
        <f>IF(TRIM(PROPER('Base de datos cruda'!M7090))="High","Alto",IF(TRIM(PROPER('Base de datos cruda'!M7090))="Medium","Medio","Bajo"))</f>
        <v>Medio</v>
      </c>
      <c r="N7090" s="29">
        <v>108.379462302269</v>
      </c>
      <c r="O7090" s="33" t="str">
        <f t="shared" si="1"/>
        <v/>
      </c>
      <c r="P7090" s="33">
        <f t="shared" si="2"/>
        <v>2.05</v>
      </c>
      <c r="Q7090" s="34">
        <f t="shared" si="3"/>
        <v>17.67307692</v>
      </c>
      <c r="R7090" s="35" t="str">
        <f t="shared" si="4"/>
        <v>Alto</v>
      </c>
      <c r="S7090" s="35" t="str">
        <f>IF(O7090="","",IF(O7090&gt;AVERAGE('Base de datos limpia'!$O$2:$O$8001),"Alto","Normal"))
</f>
        <v/>
      </c>
      <c r="T7090" s="35" t="str">
        <f t="shared" si="5"/>
        <v>Gamer intensivo</v>
      </c>
      <c r="U7090" s="35"/>
    </row>
    <row r="7091">
      <c r="A7091" s="28">
        <v>7090.0</v>
      </c>
      <c r="B7091" s="28">
        <v>23.0</v>
      </c>
      <c r="C7091" s="28" t="str">
        <f>TRIM(PROPER('Base de datos cruda'!C7091))</f>
        <v>Female</v>
      </c>
      <c r="D7091" s="28">
        <v>0.65</v>
      </c>
      <c r="E7091" s="28">
        <v>4.88</v>
      </c>
      <c r="F7091" s="28">
        <v>4.93</v>
      </c>
      <c r="G7091" s="28">
        <v>64.32</v>
      </c>
      <c r="H7091" s="28" t="str">
        <f>TRIM(PROPER('Base de datos cruda'!H7091))</f>
        <v>Rpg</v>
      </c>
      <c r="I7091" s="28">
        <v>1.36</v>
      </c>
      <c r="J7091" s="28">
        <v>5.08</v>
      </c>
      <c r="K7091" s="28">
        <v>304.35</v>
      </c>
      <c r="L7091" s="28">
        <f>IF('Base de datos cruda'!L7091&lt;0,,'Base de datos cruda'!L7091)</f>
        <v>2.95</v>
      </c>
      <c r="M7091" s="28" t="str">
        <f>IF(TRIM(PROPER('Base de datos cruda'!M7091))="High","Alto",IF(TRIM(PROPER('Base de datos cruda'!M7091))="Medium","Medio","Bajo"))</f>
        <v>Medio</v>
      </c>
      <c r="N7091" s="29">
        <v>59.25</v>
      </c>
      <c r="O7091" s="32">
        <f t="shared" si="1"/>
        <v>59.25</v>
      </c>
      <c r="P7091" s="33">
        <f t="shared" si="2"/>
        <v>5.73</v>
      </c>
      <c r="Q7091" s="34">
        <f t="shared" si="3"/>
        <v>7.507692308</v>
      </c>
      <c r="R7091" s="35" t="str">
        <f t="shared" si="4"/>
        <v>Medio</v>
      </c>
      <c r="S7091" s="35" t="str">
        <f>IF(O7091="","",IF(O7091&gt;AVERAGE('Base de datos limpia'!$O$2:$O$8001),"Alto","Normal"))
</f>
        <v>Normal</v>
      </c>
      <c r="T7091" s="35" t="str">
        <f t="shared" si="5"/>
        <v>Gamer moderado</v>
      </c>
      <c r="U7091" s="35"/>
    </row>
    <row r="7092">
      <c r="A7092" s="28">
        <v>7091.0</v>
      </c>
      <c r="B7092" s="28">
        <v>24.0</v>
      </c>
      <c r="C7092" s="28" t="str">
        <f>TRIM(PROPER('Base de datos cruda'!C7092))</f>
        <v>Female</v>
      </c>
      <c r="D7092" s="28">
        <v>1.01</v>
      </c>
      <c r="E7092" s="28">
        <v>9.14</v>
      </c>
      <c r="F7092" s="28">
        <v>6.72</v>
      </c>
      <c r="G7092" s="28">
        <v>97.32</v>
      </c>
      <c r="H7092" s="28" t="str">
        <f>TRIM(PROPER('Base de datos cruda'!H7092))</f>
        <v>Rpg</v>
      </c>
      <c r="I7092" s="28">
        <v>1.31</v>
      </c>
      <c r="J7092" s="28">
        <v>5.26</v>
      </c>
      <c r="K7092" s="28">
        <v>299.36</v>
      </c>
      <c r="L7092" s="28">
        <f>IF('Base de datos cruda'!L7092&lt;0,,'Base de datos cruda'!L7092)</f>
        <v>8.81</v>
      </c>
      <c r="M7092" s="28" t="str">
        <f>IF(TRIM(PROPER('Base de datos cruda'!M7092))="High","Alto",IF(TRIM(PROPER('Base de datos cruda'!M7092))="Medium","Medio","Bajo"))</f>
        <v>Medio</v>
      </c>
      <c r="N7092" s="29">
        <v>100.0</v>
      </c>
      <c r="O7092" s="32">
        <f t="shared" si="1"/>
        <v>100</v>
      </c>
      <c r="P7092" s="33">
        <f t="shared" si="2"/>
        <v>6.27</v>
      </c>
      <c r="Q7092" s="34">
        <f t="shared" si="3"/>
        <v>9.04950495</v>
      </c>
      <c r="R7092" s="35" t="str">
        <f t="shared" si="4"/>
        <v>Alto</v>
      </c>
      <c r="S7092" s="35" t="str">
        <f>IF(O7092="","",IF(O7092&gt;AVERAGE('Base de datos limpia'!$O$2:$O$8001),"Alto","Normal"))
</f>
        <v>Alto</v>
      </c>
      <c r="T7092" s="35" t="str">
        <f t="shared" si="5"/>
        <v>Gamer intensivo</v>
      </c>
      <c r="U7092" s="35"/>
    </row>
    <row r="7093">
      <c r="A7093" s="28">
        <v>7092.0</v>
      </c>
      <c r="B7093" s="28">
        <v>17.0</v>
      </c>
      <c r="C7093" s="28" t="str">
        <f>TRIM(PROPER('Base de datos cruda'!C7093))</f>
        <v>Female</v>
      </c>
      <c r="D7093" s="28">
        <v>6.69</v>
      </c>
      <c r="E7093" s="28">
        <v>6.59</v>
      </c>
      <c r="F7093" s="28">
        <v>6.25</v>
      </c>
      <c r="G7093" s="28">
        <v>97.54</v>
      </c>
      <c r="H7093" s="28" t="str">
        <f>TRIM(PROPER('Base de datos cruda'!H7093))</f>
        <v>Rpg</v>
      </c>
      <c r="I7093" s="28">
        <v>4.42</v>
      </c>
      <c r="J7093" s="28">
        <v>12.61</v>
      </c>
      <c r="K7093" s="28">
        <v>239.86</v>
      </c>
      <c r="L7093" s="28">
        <f>IF('Base de datos cruda'!L7093&lt;0,,'Base de datos cruda'!L7093)</f>
        <v>17.14</v>
      </c>
      <c r="M7093" s="28" t="str">
        <f>IF(TRIM(PROPER('Base de datos cruda'!M7093))="High","Alto",IF(TRIM(PROPER('Base de datos cruda'!M7093))="Medium","Medio","Bajo"))</f>
        <v>Bajo</v>
      </c>
      <c r="N7093" s="29">
        <v>61.5</v>
      </c>
      <c r="O7093" s="32">
        <f t="shared" si="1"/>
        <v>61.5</v>
      </c>
      <c r="P7093" s="33">
        <f t="shared" si="2"/>
        <v>19.3</v>
      </c>
      <c r="Q7093" s="34">
        <f t="shared" si="3"/>
        <v>0.9850523169</v>
      </c>
      <c r="R7093" s="35" t="str">
        <f t="shared" si="4"/>
        <v>Medio</v>
      </c>
      <c r="S7093" s="35" t="str">
        <f>IF(O7093="","",IF(O7093&gt;AVERAGE('Base de datos limpia'!$O$2:$O$8001),"Alto","Normal"))
</f>
        <v>Normal</v>
      </c>
      <c r="T7093" s="35" t="str">
        <f t="shared" si="5"/>
        <v>Gamer intensivo</v>
      </c>
      <c r="U7093" s="35"/>
    </row>
    <row r="7094">
      <c r="A7094" s="28">
        <v>7093.0</v>
      </c>
      <c r="B7094" s="28">
        <v>24.0</v>
      </c>
      <c r="C7094" s="28" t="str">
        <f>TRIM(PROPER('Base de datos cruda'!C7094))</f>
        <v>Female</v>
      </c>
      <c r="D7094" s="28">
        <v>5.26</v>
      </c>
      <c r="E7094" s="28">
        <v>8.83</v>
      </c>
      <c r="F7094" s="28">
        <v>8.59</v>
      </c>
      <c r="G7094" s="28">
        <v>77.67</v>
      </c>
      <c r="H7094" s="28" t="str">
        <f>TRIM(PROPER('Base de datos cruda'!H7094))</f>
        <v>Casual</v>
      </c>
      <c r="I7094" s="28">
        <v>1.6</v>
      </c>
      <c r="J7094" s="28">
        <v>9.86</v>
      </c>
      <c r="K7094" s="28">
        <v>241.94</v>
      </c>
      <c r="L7094" s="28">
        <f>IF('Base de datos cruda'!L7094&lt;0,,'Base de datos cruda'!L7094)</f>
        <v>12.66</v>
      </c>
      <c r="M7094" s="28" t="str">
        <f>IF(TRIM(PROPER('Base de datos cruda'!M7094))="High","Alto",IF(TRIM(PROPER('Base de datos cruda'!M7094))="Medium","Medio","Bajo"))</f>
        <v>Bajo</v>
      </c>
      <c r="N7094" s="29">
        <v>98.3353160464176</v>
      </c>
      <c r="O7094" s="32">
        <f t="shared" si="1"/>
        <v>98.33531605</v>
      </c>
      <c r="P7094" s="33">
        <f t="shared" si="2"/>
        <v>15.12</v>
      </c>
      <c r="Q7094" s="34">
        <f t="shared" si="3"/>
        <v>1.678707224</v>
      </c>
      <c r="R7094" s="35" t="str">
        <f t="shared" si="4"/>
        <v>Alto</v>
      </c>
      <c r="S7094" s="35" t="str">
        <f>IF(O7094="","",IF(O7094&gt;AVERAGE('Base de datos limpia'!$O$2:$O$8001),"Alto","Normal"))
</f>
        <v>Alto</v>
      </c>
      <c r="T7094" s="35" t="str">
        <f t="shared" si="5"/>
        <v>Gamer intensivo</v>
      </c>
      <c r="U7094" s="35"/>
    </row>
    <row r="7095">
      <c r="A7095" s="28">
        <v>7094.0</v>
      </c>
      <c r="B7095" s="28">
        <v>23.0</v>
      </c>
      <c r="C7095" s="28" t="str">
        <f>TRIM(PROPER('Base de datos cruda'!C7095))</f>
        <v>Female</v>
      </c>
      <c r="D7095" s="28">
        <v>0.52</v>
      </c>
      <c r="E7095" s="28">
        <v>1.35</v>
      </c>
      <c r="F7095" s="28">
        <v>4.05</v>
      </c>
      <c r="G7095" s="28">
        <v>68.69</v>
      </c>
      <c r="H7095" s="28" t="str">
        <f>TRIM(PROPER('Base de datos cruda'!H7095))</f>
        <v>Rpg</v>
      </c>
      <c r="I7095" s="28">
        <v>1.75</v>
      </c>
      <c r="J7095" s="28">
        <v>3.18</v>
      </c>
      <c r="K7095" s="28">
        <v>328.41</v>
      </c>
      <c r="L7095" s="28">
        <f>IF('Base de datos cruda'!L7095&lt;0,,'Base de datos cruda'!L7095)</f>
        <v>3.38</v>
      </c>
      <c r="M7095" s="28" t="str">
        <f>IF(TRIM(PROPER('Base de datos cruda'!M7095))="High","Alto",IF(TRIM(PROPER('Base de datos cruda'!M7095))="Medium","Medio","Bajo"))</f>
        <v>Medio</v>
      </c>
      <c r="N7095" s="29">
        <v>33.79</v>
      </c>
      <c r="O7095" s="32">
        <f t="shared" si="1"/>
        <v>33.79</v>
      </c>
      <c r="P7095" s="33">
        <f t="shared" si="2"/>
        <v>3.7</v>
      </c>
      <c r="Q7095" s="34">
        <f t="shared" si="3"/>
        <v>2.596153846</v>
      </c>
      <c r="R7095" s="35" t="str">
        <f t="shared" si="4"/>
        <v>Bajo</v>
      </c>
      <c r="S7095" s="35" t="str">
        <f>IF(O7095="","",IF(O7095&gt;AVERAGE('Base de datos limpia'!$O$2:$O$8001),"Alto","Normal"))
</f>
        <v>Normal</v>
      </c>
      <c r="T7095" s="35" t="str">
        <f t="shared" si="5"/>
        <v>Gamer casual</v>
      </c>
      <c r="U7095" s="35"/>
    </row>
    <row r="7096">
      <c r="A7096" s="28">
        <v>7095.0</v>
      </c>
      <c r="B7096" s="28">
        <v>22.0</v>
      </c>
      <c r="C7096" s="28" t="str">
        <f>TRIM(PROPER('Base de datos cruda'!C7096))</f>
        <v>Male</v>
      </c>
      <c r="D7096" s="28">
        <v>3.13</v>
      </c>
      <c r="E7096" s="28">
        <v>6.92</v>
      </c>
      <c r="F7096" s="28">
        <v>8.95</v>
      </c>
      <c r="G7096" s="28">
        <v>95.69</v>
      </c>
      <c r="H7096" s="28" t="str">
        <f>TRIM(PROPER('Base de datos cruda'!H7096))</f>
        <v>Fps</v>
      </c>
      <c r="I7096" s="28">
        <v>1.33</v>
      </c>
      <c r="J7096" s="28">
        <v>8.89</v>
      </c>
      <c r="K7096" s="28">
        <v>286.6</v>
      </c>
      <c r="L7096" s="28">
        <f>IF('Base de datos cruda'!L7096&lt;0,,'Base de datos cruda'!L7096)</f>
        <v>9.68</v>
      </c>
      <c r="M7096" s="28" t="str">
        <f>IF(TRIM(PROPER('Base de datos cruda'!M7096))="High","Alto",IF(TRIM(PROPER('Base de datos cruda'!M7096))="Medium","Medio","Bajo"))</f>
        <v>Medio</v>
      </c>
      <c r="N7096" s="29">
        <v>104.491828182602</v>
      </c>
      <c r="O7096" s="33" t="str">
        <f t="shared" si="1"/>
        <v/>
      </c>
      <c r="P7096" s="33">
        <f t="shared" si="2"/>
        <v>12.02</v>
      </c>
      <c r="Q7096" s="34">
        <f t="shared" si="3"/>
        <v>2.21086262</v>
      </c>
      <c r="R7096" s="35" t="str">
        <f t="shared" si="4"/>
        <v>Alto</v>
      </c>
      <c r="S7096" s="35" t="str">
        <f>IF(O7096="","",IF(O7096&gt;AVERAGE('Base de datos limpia'!$O$2:$O$8001),"Alto","Normal"))
</f>
        <v/>
      </c>
      <c r="T7096" s="35" t="str">
        <f t="shared" si="5"/>
        <v>Gamer intensivo</v>
      </c>
      <c r="U7096" s="35"/>
    </row>
    <row r="7097">
      <c r="A7097" s="28">
        <v>7096.0</v>
      </c>
      <c r="B7097" s="28">
        <v>18.0</v>
      </c>
      <c r="C7097" s="28" t="str">
        <f>TRIM(PROPER('Base de datos cruda'!C7097))</f>
        <v>Female</v>
      </c>
      <c r="D7097" s="28">
        <v>2.23</v>
      </c>
      <c r="E7097" s="28">
        <v>8.63</v>
      </c>
      <c r="F7097" s="28">
        <v>6.4</v>
      </c>
      <c r="G7097" s="28">
        <v>88.34</v>
      </c>
      <c r="H7097" s="28" t="str">
        <f>TRIM(PROPER('Base de datos cruda'!H7097))</f>
        <v>Fps</v>
      </c>
      <c r="I7097" s="28">
        <v>4.84</v>
      </c>
      <c r="J7097" s="28">
        <v>5.06</v>
      </c>
      <c r="K7097" s="28">
        <v>299.09</v>
      </c>
      <c r="L7097" s="28">
        <f>IF('Base de datos cruda'!L7097&lt;0,,'Base de datos cruda'!L7097)</f>
        <v>10</v>
      </c>
      <c r="M7097" s="28" t="str">
        <f>IF(TRIM(PROPER('Base de datos cruda'!M7097))="High","Alto",IF(TRIM(PROPER('Base de datos cruda'!M7097))="Medium","Medio","Bajo"))</f>
        <v>Medio</v>
      </c>
      <c r="N7097" s="29">
        <v>98.49</v>
      </c>
      <c r="O7097" s="32">
        <f t="shared" si="1"/>
        <v>98.49</v>
      </c>
      <c r="P7097" s="33">
        <f t="shared" si="2"/>
        <v>7.29</v>
      </c>
      <c r="Q7097" s="34">
        <f t="shared" si="3"/>
        <v>3.869955157</v>
      </c>
      <c r="R7097" s="35" t="str">
        <f t="shared" si="4"/>
        <v>Alto</v>
      </c>
      <c r="S7097" s="35" t="str">
        <f>IF(O7097="","",IF(O7097&gt;AVERAGE('Base de datos limpia'!$O$2:$O$8001),"Alto","Normal"))
</f>
        <v>Alto</v>
      </c>
      <c r="T7097" s="35" t="str">
        <f t="shared" si="5"/>
        <v>Gamer intensivo</v>
      </c>
      <c r="U7097" s="35"/>
    </row>
    <row r="7098">
      <c r="A7098" s="28">
        <v>7097.0</v>
      </c>
      <c r="B7098" s="28">
        <v>17.0</v>
      </c>
      <c r="C7098" s="28" t="str">
        <f>TRIM(PROPER('Base de datos cruda'!C7098))</f>
        <v>Female</v>
      </c>
      <c r="D7098" s="28">
        <v>4.62</v>
      </c>
      <c r="E7098" s="28">
        <v>2.57</v>
      </c>
      <c r="F7098" s="28">
        <v>7.13</v>
      </c>
      <c r="G7098" s="28">
        <v>60.33</v>
      </c>
      <c r="H7098" s="28" t="str">
        <f>TRIM(PROPER('Base de datos cruda'!H7098))</f>
        <v>Casual</v>
      </c>
      <c r="I7098" s="28">
        <v>2.68</v>
      </c>
      <c r="J7098" s="28">
        <v>9.73</v>
      </c>
      <c r="K7098" s="28">
        <v>285.58</v>
      </c>
      <c r="L7098" s="28">
        <f>IF('Base de datos cruda'!L7098&lt;0,,'Base de datos cruda'!L7098)</f>
        <v>11.75</v>
      </c>
      <c r="M7098" s="28" t="str">
        <f>IF(TRIM(PROPER('Base de datos cruda'!M7098))="High","Alto",IF(TRIM(PROPER('Base de datos cruda'!M7098))="Medium","Medio","Bajo"))</f>
        <v>Medio</v>
      </c>
      <c r="N7098" s="29">
        <v>41.91</v>
      </c>
      <c r="O7098" s="32">
        <f t="shared" si="1"/>
        <v>41.91</v>
      </c>
      <c r="P7098" s="33">
        <f t="shared" si="2"/>
        <v>14.35</v>
      </c>
      <c r="Q7098" s="34">
        <f t="shared" si="3"/>
        <v>0.5562770563</v>
      </c>
      <c r="R7098" s="35" t="str">
        <f t="shared" si="4"/>
        <v>Bajo</v>
      </c>
      <c r="S7098" s="35" t="str">
        <f>IF(O7098="","",IF(O7098&gt;AVERAGE('Base de datos limpia'!$O$2:$O$8001),"Alto","Normal"))
</f>
        <v>Normal</v>
      </c>
      <c r="T7098" s="35" t="str">
        <f t="shared" si="5"/>
        <v>Gamer casual</v>
      </c>
      <c r="U7098" s="35"/>
    </row>
    <row r="7099">
      <c r="A7099" s="28">
        <v>7098.0</v>
      </c>
      <c r="B7099" s="28">
        <v>22.0</v>
      </c>
      <c r="C7099" s="28" t="str">
        <f>TRIM(PROPER('Base de datos cruda'!C7099))</f>
        <v>Male</v>
      </c>
      <c r="D7099" s="28">
        <v>4.18</v>
      </c>
      <c r="E7099" s="28">
        <v>6.96</v>
      </c>
      <c r="F7099" s="28">
        <v>5.8</v>
      </c>
      <c r="G7099" s="28">
        <v>64.31</v>
      </c>
      <c r="H7099" s="28" t="str">
        <f>TRIM(PROPER('Base de datos cruda'!H7099))</f>
        <v>Fps</v>
      </c>
      <c r="I7099" s="28">
        <v>3.05</v>
      </c>
      <c r="J7099" s="28">
        <v>6.86</v>
      </c>
      <c r="K7099" s="28">
        <v>266.4</v>
      </c>
      <c r="L7099" s="28">
        <f>IF('Base de datos cruda'!L7099&lt;0,,'Base de datos cruda'!L7099)</f>
        <v>11.23</v>
      </c>
      <c r="M7099" s="28" t="str">
        <f>IF(TRIM(PROPER('Base de datos cruda'!M7099))="High","Alto",IF(TRIM(PROPER('Base de datos cruda'!M7099))="Medium","Medio","Bajo"))</f>
        <v>Medio</v>
      </c>
      <c r="N7099" s="29">
        <v>74.38</v>
      </c>
      <c r="O7099" s="32">
        <f t="shared" si="1"/>
        <v>74.38</v>
      </c>
      <c r="P7099" s="33">
        <f t="shared" si="2"/>
        <v>11.04</v>
      </c>
      <c r="Q7099" s="34">
        <f t="shared" si="3"/>
        <v>1.66507177</v>
      </c>
      <c r="R7099" s="35" t="str">
        <f t="shared" si="4"/>
        <v>Alto</v>
      </c>
      <c r="S7099" s="35" t="str">
        <f>IF(O7099="","",IF(O7099&gt;AVERAGE('Base de datos limpia'!$O$2:$O$8001),"Alto","Normal"))
</f>
        <v>Alto</v>
      </c>
      <c r="T7099" s="35" t="str">
        <f t="shared" si="5"/>
        <v>Gamer intensivo</v>
      </c>
      <c r="U7099" s="35"/>
    </row>
    <row r="7100">
      <c r="A7100" s="28">
        <v>7099.0</v>
      </c>
      <c r="B7100" s="28">
        <v>20.0</v>
      </c>
      <c r="C7100" s="28" t="str">
        <f>TRIM(PROPER('Base de datos cruda'!C7100))</f>
        <v>Male</v>
      </c>
      <c r="D7100" s="28">
        <v>3.85</v>
      </c>
      <c r="E7100" s="28">
        <v>8.42</v>
      </c>
      <c r="F7100" s="28">
        <v>8.26</v>
      </c>
      <c r="G7100" s="28">
        <v>99.33</v>
      </c>
      <c r="H7100" s="28" t="str">
        <f>TRIM(PROPER('Base de datos cruda'!H7100))</f>
        <v>Casual</v>
      </c>
      <c r="I7100" s="28">
        <v>3.68</v>
      </c>
      <c r="J7100" s="28">
        <v>5.09</v>
      </c>
      <c r="K7100" s="28">
        <v>282.36</v>
      </c>
      <c r="L7100" s="28">
        <f>IF('Base de datos cruda'!L7100&lt;0,,'Base de datos cruda'!L7100)</f>
        <v>8.08</v>
      </c>
      <c r="M7100" s="28" t="str">
        <f>IF(TRIM(PROPER('Base de datos cruda'!M7100))="High","Alto",IF(TRIM(PROPER('Base de datos cruda'!M7100))="Medium","Medio","Bajo"))</f>
        <v>Medio</v>
      </c>
      <c r="N7100" s="29">
        <v>87.71</v>
      </c>
      <c r="O7100" s="32">
        <f t="shared" si="1"/>
        <v>87.71</v>
      </c>
      <c r="P7100" s="33">
        <f t="shared" si="2"/>
        <v>8.94</v>
      </c>
      <c r="Q7100" s="34">
        <f t="shared" si="3"/>
        <v>2.187012987</v>
      </c>
      <c r="R7100" s="35" t="str">
        <f t="shared" si="4"/>
        <v>Alto</v>
      </c>
      <c r="S7100" s="35" t="str">
        <f>IF(O7100="","",IF(O7100&gt;AVERAGE('Base de datos limpia'!$O$2:$O$8001),"Alto","Normal"))
</f>
        <v>Alto</v>
      </c>
      <c r="T7100" s="35" t="str">
        <f t="shared" si="5"/>
        <v>Gamer intensivo</v>
      </c>
      <c r="U7100" s="35"/>
    </row>
    <row r="7101">
      <c r="A7101" s="28">
        <v>7100.0</v>
      </c>
      <c r="B7101" s="28">
        <v>21.0</v>
      </c>
      <c r="C7101" s="28" t="str">
        <f>TRIM(PROPER('Base de datos cruda'!C7101))</f>
        <v>Female</v>
      </c>
      <c r="D7101" s="28">
        <v>2.52</v>
      </c>
      <c r="E7101" s="28">
        <v>3.59</v>
      </c>
      <c r="F7101" s="28">
        <v>6.81</v>
      </c>
      <c r="G7101" s="28">
        <v>61.53</v>
      </c>
      <c r="H7101" s="28" t="str">
        <f>TRIM(PROPER('Base de datos cruda'!H7101))</f>
        <v>Rpg</v>
      </c>
      <c r="I7101" s="28">
        <v>1.67</v>
      </c>
      <c r="J7101" s="28">
        <v>7.19</v>
      </c>
      <c r="K7101" s="28">
        <v>295.58</v>
      </c>
      <c r="L7101" s="28">
        <f>IF('Base de datos cruda'!L7101&lt;0,,'Base de datos cruda'!L7101)</f>
        <v>4</v>
      </c>
      <c r="M7101" s="28" t="str">
        <f>IF(TRIM(PROPER('Base de datos cruda'!M7101))="High","Alto",IF(TRIM(PROPER('Base de datos cruda'!M7101))="Medium","Medio","Bajo"))</f>
        <v>Medio</v>
      </c>
      <c r="N7101" s="29">
        <v>59.86</v>
      </c>
      <c r="O7101" s="32">
        <f t="shared" si="1"/>
        <v>59.86</v>
      </c>
      <c r="P7101" s="33">
        <f t="shared" si="2"/>
        <v>9.71</v>
      </c>
      <c r="Q7101" s="34">
        <f t="shared" si="3"/>
        <v>1.424603175</v>
      </c>
      <c r="R7101" s="35" t="str">
        <f t="shared" si="4"/>
        <v>Medio</v>
      </c>
      <c r="S7101" s="35" t="str">
        <f>IF(O7101="","",IF(O7101&gt;AVERAGE('Base de datos limpia'!$O$2:$O$8001),"Alto","Normal"))
</f>
        <v>Normal</v>
      </c>
      <c r="T7101" s="35" t="str">
        <f t="shared" si="5"/>
        <v>Gamer moderado</v>
      </c>
      <c r="U7101" s="35"/>
    </row>
    <row r="7102">
      <c r="A7102" s="28">
        <v>7101.0</v>
      </c>
      <c r="B7102" s="28">
        <v>19.0</v>
      </c>
      <c r="C7102" s="28" t="str">
        <f>TRIM(PROPER('Base de datos cruda'!C7102))</f>
        <v>Male</v>
      </c>
      <c r="D7102" s="28">
        <v>1.1</v>
      </c>
      <c r="E7102" s="28">
        <v>4.65</v>
      </c>
      <c r="F7102" s="28">
        <v>7.31</v>
      </c>
      <c r="G7102" s="28">
        <v>71.3</v>
      </c>
      <c r="H7102" s="28" t="str">
        <f>TRIM(PROPER('Base de datos cruda'!H7102))</f>
        <v>Rpg</v>
      </c>
      <c r="I7102" s="28">
        <v>4.84</v>
      </c>
      <c r="J7102" s="28">
        <v>3.85</v>
      </c>
      <c r="K7102" s="28">
        <v>322.19</v>
      </c>
      <c r="L7102" s="28">
        <f>IF('Base de datos cruda'!L7102&lt;0,,'Base de datos cruda'!L7102)</f>
        <v>3.58</v>
      </c>
      <c r="M7102" s="28" t="str">
        <f>IF(TRIM(PROPER('Base de datos cruda'!M7102))="High","Alto",IF(TRIM(PROPER('Base de datos cruda'!M7102))="Medium","Medio","Bajo"))</f>
        <v>Medio</v>
      </c>
      <c r="N7102" s="29">
        <v>86.33</v>
      </c>
      <c r="O7102" s="32">
        <f t="shared" si="1"/>
        <v>86.33</v>
      </c>
      <c r="P7102" s="33">
        <f t="shared" si="2"/>
        <v>4.95</v>
      </c>
      <c r="Q7102" s="34">
        <f t="shared" si="3"/>
        <v>4.227272727</v>
      </c>
      <c r="R7102" s="35" t="str">
        <f t="shared" si="4"/>
        <v>Alto</v>
      </c>
      <c r="S7102" s="35" t="str">
        <f>IF(O7102="","",IF(O7102&gt;AVERAGE('Base de datos limpia'!$O$2:$O$8001),"Alto","Normal"))
</f>
        <v>Alto</v>
      </c>
      <c r="T7102" s="35" t="str">
        <f t="shared" si="5"/>
        <v>Gamer moderado</v>
      </c>
      <c r="U7102" s="35"/>
    </row>
    <row r="7103">
      <c r="A7103" s="28">
        <v>7102.0</v>
      </c>
      <c r="B7103" s="28">
        <v>17.0</v>
      </c>
      <c r="C7103" s="28" t="str">
        <f>TRIM(PROPER('Base de datos cruda'!C7103))</f>
        <v>Female</v>
      </c>
      <c r="D7103" s="28">
        <v>5.94</v>
      </c>
      <c r="E7103" s="28">
        <v>6.13</v>
      </c>
      <c r="F7103" s="28">
        <v>7.24</v>
      </c>
      <c r="G7103" s="28">
        <v>81.94</v>
      </c>
      <c r="H7103" s="28" t="str">
        <f>TRIM(PROPER('Base de datos cruda'!H7103))</f>
        <v>Fps</v>
      </c>
      <c r="I7103" s="28">
        <v>0.76</v>
      </c>
      <c r="J7103" s="28">
        <v>8.63</v>
      </c>
      <c r="K7103" s="28">
        <v>255.63</v>
      </c>
      <c r="L7103" s="28">
        <f>IF('Base de datos cruda'!L7103&lt;0,,'Base de datos cruda'!L7103)</f>
        <v>14.93</v>
      </c>
      <c r="M7103" s="28" t="str">
        <f>IF(TRIM(PROPER('Base de datos cruda'!M7103))="High","Alto",IF(TRIM(PROPER('Base de datos cruda'!M7103))="Medium","Medio","Bajo"))</f>
        <v>Bajo</v>
      </c>
      <c r="N7103" s="29">
        <v>53.24</v>
      </c>
      <c r="O7103" s="32">
        <f t="shared" si="1"/>
        <v>53.24</v>
      </c>
      <c r="P7103" s="33">
        <f t="shared" si="2"/>
        <v>14.57</v>
      </c>
      <c r="Q7103" s="34">
        <f t="shared" si="3"/>
        <v>1.031986532</v>
      </c>
      <c r="R7103" s="35" t="str">
        <f t="shared" si="4"/>
        <v>Medio</v>
      </c>
      <c r="S7103" s="35" t="str">
        <f>IF(O7103="","",IF(O7103&gt;AVERAGE('Base de datos limpia'!$O$2:$O$8001),"Alto","Normal"))
</f>
        <v>Normal</v>
      </c>
      <c r="T7103" s="35" t="str">
        <f t="shared" si="5"/>
        <v>Gamer intensivo</v>
      </c>
      <c r="U7103" s="35"/>
    </row>
    <row r="7104">
      <c r="A7104" s="28">
        <v>7103.0</v>
      </c>
      <c r="B7104" s="28">
        <v>24.0</v>
      </c>
      <c r="C7104" s="28" t="str">
        <f>TRIM(PROPER('Base de datos cruda'!C7104))</f>
        <v>Male</v>
      </c>
      <c r="D7104" s="28">
        <v>7.04</v>
      </c>
      <c r="E7104" s="28">
        <v>5.67</v>
      </c>
      <c r="F7104" s="28">
        <v>5.82</v>
      </c>
      <c r="G7104" s="28">
        <v>67.37</v>
      </c>
      <c r="H7104" s="28" t="str">
        <f>TRIM(PROPER('Base de datos cruda'!H7104))</f>
        <v>Fps</v>
      </c>
      <c r="I7104" s="28">
        <v>2.29</v>
      </c>
      <c r="J7104" s="28">
        <v>11.62</v>
      </c>
      <c r="K7104" s="28">
        <v>230.43</v>
      </c>
      <c r="L7104" s="28">
        <f>IF('Base de datos cruda'!L7104&lt;0,,'Base de datos cruda'!L7104)</f>
        <v>16.64</v>
      </c>
      <c r="M7104" s="28" t="str">
        <f>IF(TRIM(PROPER('Base de datos cruda'!M7104))="High","Alto",IF(TRIM(PROPER('Base de datos cruda'!M7104))="Medium","Medio","Bajo"))</f>
        <v>Bajo</v>
      </c>
      <c r="N7104" s="29">
        <v>43.12</v>
      </c>
      <c r="O7104" s="32">
        <f t="shared" si="1"/>
        <v>43.12</v>
      </c>
      <c r="P7104" s="33">
        <f t="shared" si="2"/>
        <v>18.66</v>
      </c>
      <c r="Q7104" s="34">
        <f t="shared" si="3"/>
        <v>0.8053977273</v>
      </c>
      <c r="R7104" s="35" t="str">
        <f t="shared" si="4"/>
        <v>Bajo</v>
      </c>
      <c r="S7104" s="35" t="str">
        <f>IF(O7104="","",IF(O7104&gt;AVERAGE('Base de datos limpia'!$O$2:$O$8001),"Alto","Normal"))
</f>
        <v>Normal</v>
      </c>
      <c r="T7104" s="35" t="str">
        <f t="shared" si="5"/>
        <v>Gamer moderado</v>
      </c>
      <c r="U7104" s="35"/>
    </row>
    <row r="7105">
      <c r="A7105" s="28">
        <v>7104.0</v>
      </c>
      <c r="B7105" s="28">
        <v>18.0</v>
      </c>
      <c r="C7105" s="28" t="str">
        <f>TRIM(PROPER('Base de datos cruda'!C7105))</f>
        <v>Male</v>
      </c>
      <c r="D7105" s="28">
        <v>7.55</v>
      </c>
      <c r="E7105" s="28">
        <v>1.35</v>
      </c>
      <c r="F7105" s="28">
        <v>4.38</v>
      </c>
      <c r="G7105" s="28">
        <v>69.28</v>
      </c>
      <c r="H7105" s="28" t="str">
        <f>TRIM(PROPER('Base de datos cruda'!H7105))</f>
        <v>Rpg</v>
      </c>
      <c r="I7105" s="28">
        <v>0.73</v>
      </c>
      <c r="J7105" s="28">
        <v>10.16</v>
      </c>
      <c r="K7105" s="28">
        <v>233.64</v>
      </c>
      <c r="L7105" s="28">
        <f>IF('Base de datos cruda'!L7105&lt;0,,'Base de datos cruda'!L7105)</f>
        <v>14.09</v>
      </c>
      <c r="M7105" s="28" t="str">
        <f>IF(TRIM(PROPER('Base de datos cruda'!M7105))="High","Alto",IF(TRIM(PROPER('Base de datos cruda'!M7105))="Medium","Medio","Bajo"))</f>
        <v>Bajo</v>
      </c>
      <c r="N7105" s="29">
        <v>6.54</v>
      </c>
      <c r="O7105" s="32">
        <f t="shared" si="1"/>
        <v>6.54</v>
      </c>
      <c r="P7105" s="33">
        <f t="shared" si="2"/>
        <v>17.71</v>
      </c>
      <c r="Q7105" s="34">
        <f t="shared" si="3"/>
        <v>0.178807947</v>
      </c>
      <c r="R7105" s="35" t="str">
        <f t="shared" si="4"/>
        <v>Bajo</v>
      </c>
      <c r="S7105" s="35" t="str">
        <f>IF(O7105="","",IF(O7105&gt;AVERAGE('Base de datos limpia'!$O$2:$O$8001),"Alto","Normal"))
</f>
        <v>Normal</v>
      </c>
      <c r="T7105" s="35" t="str">
        <f t="shared" si="5"/>
        <v>Gamer casual</v>
      </c>
      <c r="U7105" s="35"/>
    </row>
    <row r="7106">
      <c r="A7106" s="28">
        <v>7105.0</v>
      </c>
      <c r="B7106" s="28">
        <v>22.0</v>
      </c>
      <c r="C7106" s="28" t="str">
        <f>TRIM(PROPER('Base de datos cruda'!C7106))</f>
        <v>Male</v>
      </c>
      <c r="D7106" s="28">
        <v>0.47</v>
      </c>
      <c r="E7106" s="28">
        <v>1.89</v>
      </c>
      <c r="F7106" s="28">
        <v>8.04</v>
      </c>
      <c r="G7106" s="28">
        <v>74.12</v>
      </c>
      <c r="H7106" s="28" t="str">
        <f>TRIM(PROPER('Base de datos cruda'!H7106))</f>
        <v>Rpg</v>
      </c>
      <c r="I7106" s="28">
        <v>3.95</v>
      </c>
      <c r="J7106" s="28">
        <v>2.06</v>
      </c>
      <c r="K7106" s="28">
        <v>307.89</v>
      </c>
      <c r="L7106" s="28">
        <f>IF('Base de datos cruda'!L7106&lt;0,,'Base de datos cruda'!L7106)</f>
        <v>4.91</v>
      </c>
      <c r="M7106" s="28" t="str">
        <f>IF(TRIM(PROPER('Base de datos cruda'!M7106))="High","Alto",IF(TRIM(PROPER('Base de datos cruda'!M7106))="Medium","Medio","Bajo"))</f>
        <v>Medio</v>
      </c>
      <c r="N7106" s="29">
        <v>54.44</v>
      </c>
      <c r="O7106" s="32">
        <f t="shared" si="1"/>
        <v>54.44</v>
      </c>
      <c r="P7106" s="33">
        <f t="shared" si="2"/>
        <v>2.53</v>
      </c>
      <c r="Q7106" s="34">
        <f t="shared" si="3"/>
        <v>4.021276596</v>
      </c>
      <c r="R7106" s="35" t="str">
        <f t="shared" si="4"/>
        <v>Medio</v>
      </c>
      <c r="S7106" s="35" t="str">
        <f>IF(O7106="","",IF(O7106&gt;AVERAGE('Base de datos limpia'!$O$2:$O$8001),"Alto","Normal"))
</f>
        <v>Normal</v>
      </c>
      <c r="T7106" s="35" t="str">
        <f t="shared" si="5"/>
        <v>Gamer casual</v>
      </c>
      <c r="U7106" s="35"/>
    </row>
    <row r="7107">
      <c r="A7107" s="28">
        <v>7106.0</v>
      </c>
      <c r="B7107" s="28">
        <v>23.0</v>
      </c>
      <c r="C7107" s="28" t="str">
        <f>TRIM(PROPER('Base de datos cruda'!C7107))</f>
        <v>Male</v>
      </c>
      <c r="D7107" s="28">
        <v>5.92</v>
      </c>
      <c r="E7107" s="28">
        <v>1.9</v>
      </c>
      <c r="F7107" s="28">
        <v>5.45</v>
      </c>
      <c r="G7107" s="28">
        <v>70.78</v>
      </c>
      <c r="H7107" s="28" t="str">
        <f>TRIM(PROPER('Base de datos cruda'!H7107))</f>
        <v>Rpg</v>
      </c>
      <c r="I7107" s="28">
        <v>0.54</v>
      </c>
      <c r="J7107" s="28">
        <v>8.94</v>
      </c>
      <c r="K7107" s="28">
        <v>244.29</v>
      </c>
      <c r="L7107" s="28">
        <f>IF('Base de datos cruda'!L7107&lt;0,,'Base de datos cruda'!L7107)</f>
        <v>10.97</v>
      </c>
      <c r="M7107" s="28" t="str">
        <f>IF(TRIM(PROPER('Base de datos cruda'!M7107))="High","Alto",IF(TRIM(PROPER('Base de datos cruda'!M7107))="Medium","Medio","Bajo"))</f>
        <v>Bajo</v>
      </c>
      <c r="N7107" s="29">
        <v>31.11</v>
      </c>
      <c r="O7107" s="32">
        <f t="shared" si="1"/>
        <v>31.11</v>
      </c>
      <c r="P7107" s="33">
        <f t="shared" si="2"/>
        <v>14.86</v>
      </c>
      <c r="Q7107" s="34">
        <f t="shared" si="3"/>
        <v>0.3209459459</v>
      </c>
      <c r="R7107" s="35" t="str">
        <f t="shared" si="4"/>
        <v>Bajo</v>
      </c>
      <c r="S7107" s="35" t="str">
        <f>IF(O7107="","",IF(O7107&gt;AVERAGE('Base de datos limpia'!$O$2:$O$8001),"Alto","Normal"))
</f>
        <v>Normal</v>
      </c>
      <c r="T7107" s="35" t="str">
        <f t="shared" si="5"/>
        <v>Gamer casual</v>
      </c>
      <c r="U7107" s="35"/>
    </row>
    <row r="7108">
      <c r="A7108" s="28">
        <v>7107.0</v>
      </c>
      <c r="B7108" s="28">
        <v>17.0</v>
      </c>
      <c r="C7108" s="28" t="str">
        <f>TRIM(PROPER('Base de datos cruda'!C7108))</f>
        <v>Male</v>
      </c>
      <c r="D7108" s="28">
        <v>5.81</v>
      </c>
      <c r="E7108" s="28">
        <v>3.36</v>
      </c>
      <c r="F7108" s="28">
        <v>8.24</v>
      </c>
      <c r="G7108" s="28">
        <v>92.13</v>
      </c>
      <c r="H7108" s="28" t="str">
        <f>TRIM(PROPER('Base de datos cruda'!H7108))</f>
        <v>Rpg</v>
      </c>
      <c r="I7108" s="28">
        <v>2.77</v>
      </c>
      <c r="J7108" s="28">
        <v>10.93</v>
      </c>
      <c r="K7108" s="28">
        <v>250.14</v>
      </c>
      <c r="L7108" s="28">
        <f>IF('Base de datos cruda'!L7108&lt;0,,'Base de datos cruda'!L7108)</f>
        <v>12.63</v>
      </c>
      <c r="M7108" s="28" t="str">
        <f>IF(TRIM(PROPER('Base de datos cruda'!M7108))="High","Alto",IF(TRIM(PROPER('Base de datos cruda'!M7108))="Medium","Medio","Bajo"))</f>
        <v>Bajo</v>
      </c>
      <c r="N7108" s="29">
        <v>48.29</v>
      </c>
      <c r="O7108" s="32">
        <f t="shared" si="1"/>
        <v>48.29</v>
      </c>
      <c r="P7108" s="33">
        <f t="shared" si="2"/>
        <v>16.74</v>
      </c>
      <c r="Q7108" s="34">
        <f t="shared" si="3"/>
        <v>0.578313253</v>
      </c>
      <c r="R7108" s="35" t="str">
        <f t="shared" si="4"/>
        <v>Bajo</v>
      </c>
      <c r="S7108" s="35" t="str">
        <f>IF(O7108="","",IF(O7108&gt;AVERAGE('Base de datos limpia'!$O$2:$O$8001),"Alto","Normal"))
</f>
        <v>Normal</v>
      </c>
      <c r="T7108" s="35" t="str">
        <f t="shared" si="5"/>
        <v>Gamer moderado</v>
      </c>
      <c r="U7108" s="35"/>
    </row>
    <row r="7109">
      <c r="A7109" s="28">
        <v>7108.0</v>
      </c>
      <c r="B7109" s="28">
        <v>21.0</v>
      </c>
      <c r="C7109" s="28" t="str">
        <f>TRIM(PROPER('Base de datos cruda'!C7109))</f>
        <v>Female</v>
      </c>
      <c r="D7109" s="28">
        <v>7.58</v>
      </c>
      <c r="E7109" s="28">
        <v>3.21</v>
      </c>
      <c r="F7109" s="28">
        <v>7.04</v>
      </c>
      <c r="G7109" s="28">
        <v>80.01</v>
      </c>
      <c r="H7109" s="28" t="str">
        <f>TRIM(PROPER('Base de datos cruda'!H7109))</f>
        <v>Fps</v>
      </c>
      <c r="I7109" s="28">
        <v>0.52</v>
      </c>
      <c r="J7109" s="28">
        <v>9.23</v>
      </c>
      <c r="K7109" s="28">
        <v>227.18</v>
      </c>
      <c r="L7109" s="28">
        <f>IF('Base de datos cruda'!L7109&lt;0,,'Base de datos cruda'!L7109)</f>
        <v>13.73</v>
      </c>
      <c r="M7109" s="28" t="str">
        <f>IF(TRIM(PROPER('Base de datos cruda'!M7109))="High","Alto",IF(TRIM(PROPER('Base de datos cruda'!M7109))="Medium","Medio","Bajo"))</f>
        <v>Bajo</v>
      </c>
      <c r="N7109" s="29">
        <v>37.58</v>
      </c>
      <c r="O7109" s="32">
        <f t="shared" si="1"/>
        <v>37.58</v>
      </c>
      <c r="P7109" s="33">
        <f t="shared" si="2"/>
        <v>16.81</v>
      </c>
      <c r="Q7109" s="34">
        <f t="shared" si="3"/>
        <v>0.4234828496</v>
      </c>
      <c r="R7109" s="35" t="str">
        <f t="shared" si="4"/>
        <v>Bajo</v>
      </c>
      <c r="S7109" s="35" t="str">
        <f>IF(O7109="","",IF(O7109&gt;AVERAGE('Base de datos limpia'!$O$2:$O$8001),"Alto","Normal"))
</f>
        <v>Normal</v>
      </c>
      <c r="T7109" s="35" t="str">
        <f t="shared" si="5"/>
        <v>Gamer moderado</v>
      </c>
      <c r="U7109" s="35"/>
    </row>
    <row r="7110">
      <c r="A7110" s="28">
        <v>7109.0</v>
      </c>
      <c r="B7110" s="28">
        <v>23.0</v>
      </c>
      <c r="C7110" s="28" t="str">
        <f>TRIM(PROPER('Base de datos cruda'!C7110))</f>
        <v>Female</v>
      </c>
      <c r="D7110" s="28">
        <v>2.02</v>
      </c>
      <c r="E7110" s="28">
        <v>7.68</v>
      </c>
      <c r="F7110" s="28">
        <v>5.77</v>
      </c>
      <c r="G7110" s="28">
        <v>71.14</v>
      </c>
      <c r="H7110" s="28" t="str">
        <f>TRIM(PROPER('Base de datos cruda'!H7110))</f>
        <v>Casual</v>
      </c>
      <c r="I7110" s="28">
        <v>2.26</v>
      </c>
      <c r="J7110" s="28">
        <v>5.79</v>
      </c>
      <c r="K7110" s="28">
        <v>286.82</v>
      </c>
      <c r="L7110" s="28">
        <f>IF('Base de datos cruda'!L7110&lt;0,,'Base de datos cruda'!L7110)</f>
        <v>3.85</v>
      </c>
      <c r="M7110" s="28" t="str">
        <f>IF(TRIM(PROPER('Base de datos cruda'!M7110))="High","Alto",IF(TRIM(PROPER('Base de datos cruda'!M7110))="Medium","Medio","Bajo"))</f>
        <v>Alto</v>
      </c>
      <c r="N7110" s="29">
        <v>87.63</v>
      </c>
      <c r="O7110" s="32">
        <f t="shared" si="1"/>
        <v>87.63</v>
      </c>
      <c r="P7110" s="33">
        <f t="shared" si="2"/>
        <v>7.81</v>
      </c>
      <c r="Q7110" s="34">
        <f t="shared" si="3"/>
        <v>3.801980198</v>
      </c>
      <c r="R7110" s="35" t="str">
        <f t="shared" si="4"/>
        <v>Alto</v>
      </c>
      <c r="S7110" s="35" t="str">
        <f>IF(O7110="","",IF(O7110&gt;AVERAGE('Base de datos limpia'!$O$2:$O$8001),"Alto","Normal"))
</f>
        <v>Alto</v>
      </c>
      <c r="T7110" s="35" t="str">
        <f t="shared" si="5"/>
        <v>Gamer intensivo</v>
      </c>
      <c r="U7110" s="35"/>
    </row>
    <row r="7111">
      <c r="A7111" s="28">
        <v>7110.0</v>
      </c>
      <c r="B7111" s="28">
        <v>22.0</v>
      </c>
      <c r="C7111" s="28" t="str">
        <f>TRIM(PROPER('Base de datos cruda'!C7111))</f>
        <v>Other</v>
      </c>
      <c r="D7111" s="28">
        <v>5.94</v>
      </c>
      <c r="E7111" s="28">
        <v>6.15</v>
      </c>
      <c r="F7111" s="28">
        <v>6.97</v>
      </c>
      <c r="G7111" s="28">
        <v>72.52</v>
      </c>
      <c r="H7111" s="28" t="str">
        <f>TRIM(PROPER('Base de datos cruda'!H7111))</f>
        <v>Casual</v>
      </c>
      <c r="I7111" s="28">
        <v>1.4</v>
      </c>
      <c r="J7111" s="28">
        <v>7.6</v>
      </c>
      <c r="K7111" s="28">
        <v>226.03</v>
      </c>
      <c r="L7111" s="28">
        <f>IF('Base de datos cruda'!L7111&lt;0,,'Base de datos cruda'!L7111)</f>
        <v>12.8</v>
      </c>
      <c r="M7111" s="28" t="str">
        <f>IF(TRIM(PROPER('Base de datos cruda'!M7111))="High","Alto",IF(TRIM(PROPER('Base de datos cruda'!M7111))="Medium","Medio","Bajo"))</f>
        <v>Bajo</v>
      </c>
      <c r="N7111" s="29">
        <v>59.08</v>
      </c>
      <c r="O7111" s="32">
        <f t="shared" si="1"/>
        <v>59.08</v>
      </c>
      <c r="P7111" s="33">
        <f t="shared" si="2"/>
        <v>13.54</v>
      </c>
      <c r="Q7111" s="34">
        <f t="shared" si="3"/>
        <v>1.035353535</v>
      </c>
      <c r="R7111" s="35" t="str">
        <f t="shared" si="4"/>
        <v>Medio</v>
      </c>
      <c r="S7111" s="35" t="str">
        <f>IF(O7111="","",IF(O7111&gt;AVERAGE('Base de datos limpia'!$O$2:$O$8001),"Alto","Normal"))
</f>
        <v>Normal</v>
      </c>
      <c r="T7111" s="35" t="str">
        <f t="shared" si="5"/>
        <v>Gamer intensivo</v>
      </c>
      <c r="U7111" s="35"/>
    </row>
    <row r="7112">
      <c r="A7112" s="28">
        <v>7111.0</v>
      </c>
      <c r="B7112" s="28">
        <v>18.0</v>
      </c>
      <c r="C7112" s="28" t="str">
        <f>TRIM(PROPER('Base de datos cruda'!C7112))</f>
        <v>Male</v>
      </c>
      <c r="D7112" s="28">
        <v>0.44</v>
      </c>
      <c r="E7112" s="28">
        <v>7.88</v>
      </c>
      <c r="F7112" s="28">
        <v>7.23</v>
      </c>
      <c r="G7112" s="28">
        <v>61.59</v>
      </c>
      <c r="H7112" s="28" t="str">
        <f>TRIM(PROPER('Base de datos cruda'!H7112))</f>
        <v>Casual</v>
      </c>
      <c r="I7112" s="28">
        <v>4.52</v>
      </c>
      <c r="J7112" s="28">
        <v>1.69</v>
      </c>
      <c r="K7112" s="28">
        <v>317.68</v>
      </c>
      <c r="L7112" s="28">
        <f>IF('Base de datos cruda'!L7112&lt;0,,'Base de datos cruda'!L7112)</f>
        <v>2.73</v>
      </c>
      <c r="M7112" s="28" t="str">
        <f>IF(TRIM(PROPER('Base de datos cruda'!M7112))="High","Alto",IF(TRIM(PROPER('Base de datos cruda'!M7112))="Medium","Medio","Bajo"))</f>
        <v>Medio</v>
      </c>
      <c r="N7112" s="29">
        <v>99.16</v>
      </c>
      <c r="O7112" s="32">
        <f t="shared" si="1"/>
        <v>99.16</v>
      </c>
      <c r="P7112" s="33">
        <f t="shared" si="2"/>
        <v>2.13</v>
      </c>
      <c r="Q7112" s="34">
        <f t="shared" si="3"/>
        <v>17.90909091</v>
      </c>
      <c r="R7112" s="35" t="str">
        <f t="shared" si="4"/>
        <v>Alto</v>
      </c>
      <c r="S7112" s="35" t="str">
        <f>IF(O7112="","",IF(O7112&gt;AVERAGE('Base de datos limpia'!$O$2:$O$8001),"Alto","Normal"))
</f>
        <v>Alto</v>
      </c>
      <c r="T7112" s="35" t="str">
        <f t="shared" si="5"/>
        <v>Gamer intensivo</v>
      </c>
      <c r="U7112" s="35"/>
    </row>
    <row r="7113">
      <c r="A7113" s="28">
        <v>7112.0</v>
      </c>
      <c r="B7113" s="28">
        <v>16.0</v>
      </c>
      <c r="C7113" s="28" t="str">
        <f>TRIM(PROPER('Base de datos cruda'!C7113))</f>
        <v>Female</v>
      </c>
      <c r="D7113" s="28">
        <v>5.05</v>
      </c>
      <c r="E7113" s="28">
        <v>1.63</v>
      </c>
      <c r="F7113" s="28">
        <v>7.53</v>
      </c>
      <c r="G7113" s="28">
        <v>61.98</v>
      </c>
      <c r="H7113" s="28" t="str">
        <f>TRIM(PROPER('Base de datos cruda'!H7113))</f>
        <v>Rpg</v>
      </c>
      <c r="I7113" s="28">
        <v>0.27</v>
      </c>
      <c r="J7113" s="28">
        <v>7.94</v>
      </c>
      <c r="K7113" s="28">
        <v>263.08</v>
      </c>
      <c r="L7113" s="28">
        <f>IF('Base de datos cruda'!L7113&lt;0,,'Base de datos cruda'!L7113)</f>
        <v>10.37</v>
      </c>
      <c r="M7113" s="28" t="str">
        <f>IF(TRIM(PROPER('Base de datos cruda'!M7113))="High","Alto",IF(TRIM(PROPER('Base de datos cruda'!M7113))="Medium","Medio","Bajo"))</f>
        <v>Bajo</v>
      </c>
      <c r="N7113" s="29">
        <v>40.27</v>
      </c>
      <c r="O7113" s="32">
        <f t="shared" si="1"/>
        <v>40.27</v>
      </c>
      <c r="P7113" s="33">
        <f t="shared" si="2"/>
        <v>12.99</v>
      </c>
      <c r="Q7113" s="34">
        <f t="shared" si="3"/>
        <v>0.3227722772</v>
      </c>
      <c r="R7113" s="35" t="str">
        <f t="shared" si="4"/>
        <v>Bajo</v>
      </c>
      <c r="S7113" s="35" t="str">
        <f>IF(O7113="","",IF(O7113&gt;AVERAGE('Base de datos limpia'!$O$2:$O$8001),"Alto","Normal"))
</f>
        <v>Normal</v>
      </c>
      <c r="T7113" s="35" t="str">
        <f t="shared" si="5"/>
        <v>Gamer casual</v>
      </c>
      <c r="U7113" s="35"/>
    </row>
    <row r="7114">
      <c r="A7114" s="28">
        <v>7113.0</v>
      </c>
      <c r="B7114" s="28">
        <v>21.0</v>
      </c>
      <c r="C7114" s="28" t="str">
        <f>TRIM(PROPER('Base de datos cruda'!C7114))</f>
        <v>Female</v>
      </c>
      <c r="D7114" s="28">
        <v>2.81</v>
      </c>
      <c r="E7114" s="28">
        <v>5.37</v>
      </c>
      <c r="F7114" s="28">
        <v>8.11</v>
      </c>
      <c r="G7114" s="28">
        <v>88.72</v>
      </c>
      <c r="H7114" s="28" t="str">
        <f>TRIM(PROPER('Base de datos cruda'!H7114))</f>
        <v>Fps</v>
      </c>
      <c r="I7114" s="28">
        <v>3.25</v>
      </c>
      <c r="J7114" s="28">
        <v>7.1</v>
      </c>
      <c r="K7114" s="28">
        <v>289.92</v>
      </c>
      <c r="L7114" s="28">
        <f>IF('Base de datos cruda'!L7114&lt;0,,'Base de datos cruda'!L7114)</f>
        <v>8.89</v>
      </c>
      <c r="M7114" s="28" t="str">
        <f>IF(TRIM(PROPER('Base de datos cruda'!M7114))="High","Alto",IF(TRIM(PROPER('Base de datos cruda'!M7114))="Medium","Medio","Bajo"))</f>
        <v>Medio</v>
      </c>
      <c r="N7114" s="29">
        <v>80.3266379014994</v>
      </c>
      <c r="O7114" s="32">
        <f t="shared" si="1"/>
        <v>80.3266379</v>
      </c>
      <c r="P7114" s="33">
        <f t="shared" si="2"/>
        <v>9.91</v>
      </c>
      <c r="Q7114" s="34">
        <f t="shared" si="3"/>
        <v>1.911032028</v>
      </c>
      <c r="R7114" s="35" t="str">
        <f t="shared" si="4"/>
        <v>Alto</v>
      </c>
      <c r="S7114" s="35" t="str">
        <f>IF(O7114="","",IF(O7114&gt;AVERAGE('Base de datos limpia'!$O$2:$O$8001),"Alto","Normal"))
</f>
        <v>Alto</v>
      </c>
      <c r="T7114" s="35" t="str">
        <f t="shared" si="5"/>
        <v>Gamer moderado</v>
      </c>
      <c r="U7114" s="35"/>
    </row>
    <row r="7115">
      <c r="A7115" s="28">
        <v>7114.0</v>
      </c>
      <c r="B7115" s="28">
        <v>23.0</v>
      </c>
      <c r="C7115" s="28" t="str">
        <f>TRIM(PROPER('Base de datos cruda'!C7115))</f>
        <v>Female</v>
      </c>
      <c r="D7115" s="28">
        <v>6.15</v>
      </c>
      <c r="E7115" s="28">
        <v>3.91</v>
      </c>
      <c r="F7115" s="28">
        <v>4.8</v>
      </c>
      <c r="G7115" s="28">
        <v>64.52</v>
      </c>
      <c r="H7115" s="28" t="str">
        <f>TRIM(PROPER('Base de datos cruda'!H7115))</f>
        <v>Fps</v>
      </c>
      <c r="I7115" s="28">
        <v>3.48</v>
      </c>
      <c r="J7115" s="28">
        <v>8.52</v>
      </c>
      <c r="K7115" s="28">
        <v>265.26</v>
      </c>
      <c r="L7115" s="28">
        <f>IF('Base de datos cruda'!L7115&lt;0,,'Base de datos cruda'!L7115)</f>
        <v>15.02</v>
      </c>
      <c r="M7115" s="28" t="str">
        <f>IF(TRIM(PROPER('Base de datos cruda'!M7115))="High","Alto",IF(TRIM(PROPER('Base de datos cruda'!M7115))="Medium","Medio","Bajo"))</f>
        <v>Bajo</v>
      </c>
      <c r="N7115" s="29">
        <v>22.99</v>
      </c>
      <c r="O7115" s="32">
        <f t="shared" si="1"/>
        <v>22.99</v>
      </c>
      <c r="P7115" s="33">
        <f t="shared" si="2"/>
        <v>14.67</v>
      </c>
      <c r="Q7115" s="34">
        <f t="shared" si="3"/>
        <v>0.6357723577</v>
      </c>
      <c r="R7115" s="35" t="str">
        <f t="shared" si="4"/>
        <v>Bajo</v>
      </c>
      <c r="S7115" s="35" t="str">
        <f>IF(O7115="","",IF(O7115&gt;AVERAGE('Base de datos limpia'!$O$2:$O$8001),"Alto","Normal"))
</f>
        <v>Normal</v>
      </c>
      <c r="T7115" s="35" t="str">
        <f t="shared" si="5"/>
        <v>Gamer moderado</v>
      </c>
      <c r="U7115" s="35"/>
    </row>
    <row r="7116">
      <c r="A7116" s="28">
        <v>7115.0</v>
      </c>
      <c r="B7116" s="28">
        <v>21.0</v>
      </c>
      <c r="C7116" s="28" t="str">
        <f>TRIM(PROPER('Base de datos cruda'!C7116))</f>
        <v>Female</v>
      </c>
      <c r="D7116" s="28">
        <v>6.91</v>
      </c>
      <c r="E7116" s="28">
        <v>8.65</v>
      </c>
      <c r="F7116" s="28">
        <v>8.72</v>
      </c>
      <c r="G7116" s="28">
        <v>79.03</v>
      </c>
      <c r="H7116" s="28" t="str">
        <f>TRIM(PROPER('Base de datos cruda'!H7116))</f>
        <v>Rpg</v>
      </c>
      <c r="I7116" s="28">
        <v>4.44</v>
      </c>
      <c r="J7116" s="28">
        <v>10.14</v>
      </c>
      <c r="K7116" s="28">
        <v>221.72</v>
      </c>
      <c r="L7116" s="28">
        <f>IF('Base de datos cruda'!L7116&lt;0,,'Base de datos cruda'!L7116)</f>
        <v>14.78</v>
      </c>
      <c r="M7116" s="28" t="str">
        <f>IF(TRIM(PROPER('Base de datos cruda'!M7116))="High","Alto",IF(TRIM(PROPER('Base de datos cruda'!M7116))="Medium","Medio","Bajo"))</f>
        <v>Bajo</v>
      </c>
      <c r="N7116" s="29">
        <v>80.207622244397</v>
      </c>
      <c r="O7116" s="32">
        <f t="shared" si="1"/>
        <v>80.20762224</v>
      </c>
      <c r="P7116" s="33">
        <f t="shared" si="2"/>
        <v>17.05</v>
      </c>
      <c r="Q7116" s="34">
        <f t="shared" si="3"/>
        <v>1.251808973</v>
      </c>
      <c r="R7116" s="35" t="str">
        <f t="shared" si="4"/>
        <v>Alto</v>
      </c>
      <c r="S7116" s="35" t="str">
        <f>IF(O7116="","",IF(O7116&gt;AVERAGE('Base de datos limpia'!$O$2:$O$8001),"Alto","Normal"))
</f>
        <v>Alto</v>
      </c>
      <c r="T7116" s="35" t="str">
        <f t="shared" si="5"/>
        <v>Gamer intensivo</v>
      </c>
      <c r="U7116" s="35"/>
    </row>
    <row r="7117">
      <c r="A7117" s="28">
        <v>7116.0</v>
      </c>
      <c r="B7117" s="28">
        <v>20.0</v>
      </c>
      <c r="C7117" s="28" t="str">
        <f>TRIM(PROPER('Base de datos cruda'!C7117))</f>
        <v>Male</v>
      </c>
      <c r="D7117" s="28">
        <v>2.92</v>
      </c>
      <c r="E7117" s="28">
        <v>7.37</v>
      </c>
      <c r="F7117" s="28">
        <v>6.05</v>
      </c>
      <c r="G7117" s="28">
        <v>93.69</v>
      </c>
      <c r="H7117" s="28" t="str">
        <f>TRIM(PROPER('Base de datos cruda'!H7117))</f>
        <v>Casual</v>
      </c>
      <c r="I7117" s="28">
        <v>4.39</v>
      </c>
      <c r="J7117" s="28">
        <v>6.38</v>
      </c>
      <c r="K7117" s="28">
        <v>300.49</v>
      </c>
      <c r="L7117" s="28">
        <f>IF('Base de datos cruda'!L7117&lt;0,,'Base de datos cruda'!L7117)</f>
        <v>4.54</v>
      </c>
      <c r="M7117" s="28" t="str">
        <f>IF(TRIM(PROPER('Base de datos cruda'!M7117))="High","Alto",IF(TRIM(PROPER('Base de datos cruda'!M7117))="Medium","Medio","Bajo"))</f>
        <v>Medio</v>
      </c>
      <c r="N7117" s="29">
        <v>90.5012633058968</v>
      </c>
      <c r="O7117" s="32">
        <f t="shared" si="1"/>
        <v>90.50126331</v>
      </c>
      <c r="P7117" s="33">
        <f t="shared" si="2"/>
        <v>9.3</v>
      </c>
      <c r="Q7117" s="34">
        <f t="shared" si="3"/>
        <v>2.523972603</v>
      </c>
      <c r="R7117" s="35" t="str">
        <f t="shared" si="4"/>
        <v>Alto</v>
      </c>
      <c r="S7117" s="35" t="str">
        <f>IF(O7117="","",IF(O7117&gt;AVERAGE('Base de datos limpia'!$O$2:$O$8001),"Alto","Normal"))
</f>
        <v>Alto</v>
      </c>
      <c r="T7117" s="35" t="str">
        <f t="shared" si="5"/>
        <v>Gamer intensivo</v>
      </c>
      <c r="U7117" s="35"/>
    </row>
    <row r="7118">
      <c r="A7118" s="28">
        <v>7117.0</v>
      </c>
      <c r="B7118" s="28">
        <v>23.0</v>
      </c>
      <c r="C7118" s="28" t="str">
        <f>TRIM(PROPER('Base de datos cruda'!C7118))</f>
        <v>Male</v>
      </c>
      <c r="D7118" s="28">
        <v>4.2</v>
      </c>
      <c r="E7118" s="28">
        <v>8.82</v>
      </c>
      <c r="F7118" s="28">
        <v>8.3</v>
      </c>
      <c r="G7118" s="28">
        <v>74.74</v>
      </c>
      <c r="H7118" s="28" t="str">
        <f>TRIM(PROPER('Base de datos cruda'!H7118))</f>
        <v>Rpg</v>
      </c>
      <c r="I7118" s="28">
        <v>4.89</v>
      </c>
      <c r="J7118" s="28">
        <v>9.41</v>
      </c>
      <c r="K7118" s="28">
        <v>294.52</v>
      </c>
      <c r="L7118" s="28">
        <f>IF('Base de datos cruda'!L7118&lt;0,,'Base de datos cruda'!L7118)</f>
        <v>14.03</v>
      </c>
      <c r="M7118" s="28" t="str">
        <f>IF(TRIM(PROPER('Base de datos cruda'!M7118))="High","Alto",IF(TRIM(PROPER('Base de datos cruda'!M7118))="Medium","Medio","Bajo"))</f>
        <v>Medio</v>
      </c>
      <c r="N7118" s="29">
        <v>99.63</v>
      </c>
      <c r="O7118" s="32">
        <f t="shared" si="1"/>
        <v>99.63</v>
      </c>
      <c r="P7118" s="33">
        <f t="shared" si="2"/>
        <v>13.61</v>
      </c>
      <c r="Q7118" s="34">
        <f t="shared" si="3"/>
        <v>2.1</v>
      </c>
      <c r="R7118" s="35" t="str">
        <f t="shared" si="4"/>
        <v>Alto</v>
      </c>
      <c r="S7118" s="35" t="str">
        <f>IF(O7118="","",IF(O7118&gt;AVERAGE('Base de datos limpia'!$O$2:$O$8001),"Alto","Normal"))
</f>
        <v>Alto</v>
      </c>
      <c r="T7118" s="35" t="str">
        <f t="shared" si="5"/>
        <v>Gamer intensivo</v>
      </c>
      <c r="U7118" s="35"/>
    </row>
    <row r="7119">
      <c r="A7119" s="28">
        <v>7118.0</v>
      </c>
      <c r="B7119" s="28">
        <v>17.0</v>
      </c>
      <c r="C7119" s="28" t="str">
        <f>TRIM(PROPER('Base de datos cruda'!C7119))</f>
        <v>Male</v>
      </c>
      <c r="D7119" s="28">
        <v>0.94</v>
      </c>
      <c r="E7119" s="28">
        <v>1.42</v>
      </c>
      <c r="F7119" s="28">
        <v>5.1</v>
      </c>
      <c r="G7119" s="28">
        <v>73.83</v>
      </c>
      <c r="H7119" s="28" t="str">
        <f>TRIM(PROPER('Base de datos cruda'!H7119))</f>
        <v>Rpg</v>
      </c>
      <c r="I7119" s="28">
        <v>1.27</v>
      </c>
      <c r="J7119" s="28">
        <v>6.03</v>
      </c>
      <c r="K7119" s="28">
        <v>326.36</v>
      </c>
      <c r="L7119" s="28">
        <f>IF('Base de datos cruda'!L7119&lt;0,,'Base de datos cruda'!L7119)</f>
        <v>3.08</v>
      </c>
      <c r="M7119" s="28" t="str">
        <f>IF(TRIM(PROPER('Base de datos cruda'!M7119))="High","Alto",IF(TRIM(PROPER('Base de datos cruda'!M7119))="Medium","Medio","Bajo"))</f>
        <v>Medio</v>
      </c>
      <c r="N7119" s="29">
        <v>44.29</v>
      </c>
      <c r="O7119" s="32">
        <f t="shared" si="1"/>
        <v>44.29</v>
      </c>
      <c r="P7119" s="33">
        <f t="shared" si="2"/>
        <v>6.97</v>
      </c>
      <c r="Q7119" s="34">
        <f t="shared" si="3"/>
        <v>1.510638298</v>
      </c>
      <c r="R7119" s="35" t="str">
        <f t="shared" si="4"/>
        <v>Bajo</v>
      </c>
      <c r="S7119" s="35" t="str">
        <f>IF(O7119="","",IF(O7119&gt;AVERAGE('Base de datos limpia'!$O$2:$O$8001),"Alto","Normal"))
</f>
        <v>Normal</v>
      </c>
      <c r="T7119" s="35" t="str">
        <f t="shared" si="5"/>
        <v>Gamer casual</v>
      </c>
      <c r="U7119" s="35"/>
    </row>
    <row r="7120">
      <c r="A7120" s="28">
        <v>7119.0</v>
      </c>
      <c r="B7120" s="28">
        <v>16.0</v>
      </c>
      <c r="C7120" s="28" t="str">
        <f>TRIM(PROPER('Base de datos cruda'!C7120))</f>
        <v>Male</v>
      </c>
      <c r="D7120" s="28">
        <v>3.34</v>
      </c>
      <c r="E7120" s="28">
        <v>7.49</v>
      </c>
      <c r="F7120" s="28">
        <v>4.15</v>
      </c>
      <c r="G7120" s="28">
        <v>94.92</v>
      </c>
      <c r="H7120" s="28" t="str">
        <f>TRIM(PROPER('Base de datos cruda'!H7120))</f>
        <v>Casual</v>
      </c>
      <c r="I7120" s="28">
        <v>1.37</v>
      </c>
      <c r="J7120" s="28">
        <v>4.35</v>
      </c>
      <c r="K7120" s="28">
        <v>276.43</v>
      </c>
      <c r="L7120" s="28">
        <f>IF('Base de datos cruda'!L7120&lt;0,,'Base de datos cruda'!L7120)</f>
        <v>2.76</v>
      </c>
      <c r="M7120" s="28" t="str">
        <f>IF(TRIM(PROPER('Base de datos cruda'!M7120))="High","Alto",IF(TRIM(PROPER('Base de datos cruda'!M7120))="Medium","Medio","Bajo"))</f>
        <v>Alto</v>
      </c>
      <c r="N7120" s="29">
        <v>78.27</v>
      </c>
      <c r="O7120" s="32">
        <f t="shared" si="1"/>
        <v>78.27</v>
      </c>
      <c r="P7120" s="33">
        <f t="shared" si="2"/>
        <v>7.69</v>
      </c>
      <c r="Q7120" s="34">
        <f t="shared" si="3"/>
        <v>2.24251497</v>
      </c>
      <c r="R7120" s="35" t="str">
        <f t="shared" si="4"/>
        <v>Alto</v>
      </c>
      <c r="S7120" s="35" t="str">
        <f>IF(O7120="","",IF(O7120&gt;AVERAGE('Base de datos limpia'!$O$2:$O$8001),"Alto","Normal"))
</f>
        <v>Alto</v>
      </c>
      <c r="T7120" s="35" t="str">
        <f t="shared" si="5"/>
        <v>Gamer intensivo</v>
      </c>
      <c r="U7120" s="35"/>
    </row>
    <row r="7121">
      <c r="A7121" s="28">
        <v>7120.0</v>
      </c>
      <c r="B7121" s="28">
        <v>16.0</v>
      </c>
      <c r="C7121" s="28" t="str">
        <f>TRIM(PROPER('Base de datos cruda'!C7121))</f>
        <v>Female</v>
      </c>
      <c r="D7121" s="28">
        <v>2.89</v>
      </c>
      <c r="E7121" s="28">
        <v>5.86</v>
      </c>
      <c r="F7121" s="28">
        <v>6.87</v>
      </c>
      <c r="G7121" s="28">
        <v>94.59</v>
      </c>
      <c r="H7121" s="28" t="str">
        <f>TRIM(PROPER('Base de datos cruda'!H7121))</f>
        <v>Fps</v>
      </c>
      <c r="I7121" s="28">
        <v>1.99</v>
      </c>
      <c r="J7121" s="28">
        <v>5.96</v>
      </c>
      <c r="K7121" s="28">
        <v>289.85</v>
      </c>
      <c r="L7121" s="28">
        <f>IF('Base de datos cruda'!L7121&lt;0,,'Base de datos cruda'!L7121)</f>
        <v>6.54</v>
      </c>
      <c r="M7121" s="28" t="str">
        <f>IF(TRIM(PROPER('Base de datos cruda'!M7121))="High","Alto",IF(TRIM(PROPER('Base de datos cruda'!M7121))="Medium","Medio","Bajo"))</f>
        <v>Medio</v>
      </c>
      <c r="N7121" s="29">
        <v>84.11</v>
      </c>
      <c r="O7121" s="32">
        <f t="shared" si="1"/>
        <v>84.11</v>
      </c>
      <c r="P7121" s="33">
        <f t="shared" si="2"/>
        <v>8.85</v>
      </c>
      <c r="Q7121" s="34">
        <f t="shared" si="3"/>
        <v>2.027681661</v>
      </c>
      <c r="R7121" s="35" t="str">
        <f t="shared" si="4"/>
        <v>Alto</v>
      </c>
      <c r="S7121" s="35" t="str">
        <f>IF(O7121="","",IF(O7121&gt;AVERAGE('Base de datos limpia'!$O$2:$O$8001),"Alto","Normal"))
</f>
        <v>Alto</v>
      </c>
      <c r="T7121" s="35" t="str">
        <f t="shared" si="5"/>
        <v>Gamer moderado</v>
      </c>
      <c r="U7121" s="35"/>
    </row>
    <row r="7122">
      <c r="A7122" s="28">
        <v>7121.0</v>
      </c>
      <c r="B7122" s="28">
        <v>19.0</v>
      </c>
      <c r="C7122" s="28" t="str">
        <f>TRIM(PROPER('Base de datos cruda'!C7122))</f>
        <v>Male</v>
      </c>
      <c r="D7122" s="28">
        <v>1.46</v>
      </c>
      <c r="E7122" s="28">
        <v>8.43</v>
      </c>
      <c r="F7122" s="28">
        <v>5.62</v>
      </c>
      <c r="G7122" s="28">
        <v>95.21</v>
      </c>
      <c r="H7122" s="28" t="str">
        <f>TRIM(PROPER('Base de datos cruda'!H7122))</f>
        <v>Casual</v>
      </c>
      <c r="I7122" s="28">
        <v>2.69</v>
      </c>
      <c r="J7122" s="28">
        <v>5.74</v>
      </c>
      <c r="K7122" s="28">
        <v>294.77</v>
      </c>
      <c r="L7122" s="28">
        <f>IF('Base de datos cruda'!L7122&lt;0,,'Base de datos cruda'!L7122)</f>
        <v>6.23</v>
      </c>
      <c r="M7122" s="28" t="str">
        <f>IF(TRIM(PROPER('Base de datos cruda'!M7122))="High","Alto",IF(TRIM(PROPER('Base de datos cruda'!M7122))="Medium","Medio","Bajo"))</f>
        <v>Alto</v>
      </c>
      <c r="N7122" s="29">
        <v>100.0</v>
      </c>
      <c r="O7122" s="32">
        <f t="shared" si="1"/>
        <v>100</v>
      </c>
      <c r="P7122" s="33">
        <f t="shared" si="2"/>
        <v>7.2</v>
      </c>
      <c r="Q7122" s="34">
        <f t="shared" si="3"/>
        <v>5.773972603</v>
      </c>
      <c r="R7122" s="35" t="str">
        <f t="shared" si="4"/>
        <v>Alto</v>
      </c>
      <c r="S7122" s="35" t="str">
        <f>IF(O7122="","",IF(O7122&gt;AVERAGE('Base de datos limpia'!$O$2:$O$8001),"Alto","Normal"))
</f>
        <v>Alto</v>
      </c>
      <c r="T7122" s="35" t="str">
        <f t="shared" si="5"/>
        <v>Gamer intensivo</v>
      </c>
      <c r="U7122" s="35"/>
    </row>
    <row r="7123">
      <c r="A7123" s="28">
        <v>7122.0</v>
      </c>
      <c r="B7123" s="28">
        <v>21.0</v>
      </c>
      <c r="C7123" s="28" t="str">
        <f>TRIM(PROPER('Base de datos cruda'!C7123))</f>
        <v>Female</v>
      </c>
      <c r="D7123" s="28">
        <v>7.16</v>
      </c>
      <c r="E7123" s="28">
        <v>5.56</v>
      </c>
      <c r="F7123" s="28">
        <v>8.92</v>
      </c>
      <c r="G7123" s="28">
        <v>82.88</v>
      </c>
      <c r="H7123" s="28" t="str">
        <f>TRIM(PROPER('Base de datos cruda'!H7123))</f>
        <v>Fps</v>
      </c>
      <c r="I7123" s="28">
        <v>1.84</v>
      </c>
      <c r="J7123" s="28">
        <v>12.42</v>
      </c>
      <c r="K7123" s="28">
        <v>227.32</v>
      </c>
      <c r="L7123" s="28">
        <f>IF('Base de datos cruda'!L7123&lt;0,,'Base de datos cruda'!L7123)</f>
        <v>18.42</v>
      </c>
      <c r="M7123" s="28" t="str">
        <f>IF(TRIM(PROPER('Base de datos cruda'!M7123))="High","Alto",IF(TRIM(PROPER('Base de datos cruda'!M7123))="Medium","Medio","Bajo"))</f>
        <v>Bajo</v>
      </c>
      <c r="N7123" s="29">
        <v>61.33</v>
      </c>
      <c r="O7123" s="32">
        <f t="shared" si="1"/>
        <v>61.33</v>
      </c>
      <c r="P7123" s="33">
        <f t="shared" si="2"/>
        <v>19.58</v>
      </c>
      <c r="Q7123" s="34">
        <f t="shared" si="3"/>
        <v>0.7765363128</v>
      </c>
      <c r="R7123" s="35" t="str">
        <f t="shared" si="4"/>
        <v>Medio</v>
      </c>
      <c r="S7123" s="35" t="str">
        <f>IF(O7123="","",IF(O7123&gt;AVERAGE('Base de datos limpia'!$O$2:$O$8001),"Alto","Normal"))
</f>
        <v>Normal</v>
      </c>
      <c r="T7123" s="35" t="str">
        <f t="shared" si="5"/>
        <v>Gamer moderado</v>
      </c>
      <c r="U7123" s="35"/>
    </row>
    <row r="7124">
      <c r="A7124" s="28">
        <v>7123.0</v>
      </c>
      <c r="B7124" s="28">
        <v>24.0</v>
      </c>
      <c r="C7124" s="28" t="str">
        <f>TRIM(PROPER('Base de datos cruda'!C7124))</f>
        <v>Female</v>
      </c>
      <c r="D7124" s="28">
        <v>1.18</v>
      </c>
      <c r="E7124" s="28">
        <v>5.86</v>
      </c>
      <c r="F7124" s="28">
        <v>4.52</v>
      </c>
      <c r="G7124" s="28">
        <v>98.09</v>
      </c>
      <c r="H7124" s="28" t="str">
        <f>TRIM(PROPER('Base de datos cruda'!H7124))</f>
        <v>Fps</v>
      </c>
      <c r="I7124" s="28">
        <v>3.7</v>
      </c>
      <c r="J7124" s="28">
        <v>2.42</v>
      </c>
      <c r="K7124" s="28">
        <v>323.07</v>
      </c>
      <c r="L7124" s="28">
        <f>IF('Base de datos cruda'!L7124&lt;0,,'Base de datos cruda'!L7124)</f>
        <v>0.71</v>
      </c>
      <c r="M7124" s="28" t="str">
        <f>IF(TRIM(PROPER('Base de datos cruda'!M7124))="High","Alto",IF(TRIM(PROPER('Base de datos cruda'!M7124))="Medium","Medio","Bajo"))</f>
        <v>Medio</v>
      </c>
      <c r="N7124" s="29">
        <v>81.8</v>
      </c>
      <c r="O7124" s="32">
        <f t="shared" si="1"/>
        <v>81.8</v>
      </c>
      <c r="P7124" s="33">
        <f t="shared" si="2"/>
        <v>3.6</v>
      </c>
      <c r="Q7124" s="34">
        <f t="shared" si="3"/>
        <v>4.966101695</v>
      </c>
      <c r="R7124" s="35" t="str">
        <f t="shared" si="4"/>
        <v>Alto</v>
      </c>
      <c r="S7124" s="35" t="str">
        <f>IF(O7124="","",IF(O7124&gt;AVERAGE('Base de datos limpia'!$O$2:$O$8001),"Alto","Normal"))
</f>
        <v>Alto</v>
      </c>
      <c r="T7124" s="35" t="str">
        <f t="shared" si="5"/>
        <v>Gamer moderado</v>
      </c>
      <c r="U7124" s="35"/>
    </row>
    <row r="7125">
      <c r="A7125" s="28">
        <v>7124.0</v>
      </c>
      <c r="B7125" s="28">
        <v>16.0</v>
      </c>
      <c r="C7125" s="28" t="str">
        <f>TRIM(PROPER('Base de datos cruda'!C7125))</f>
        <v>Other</v>
      </c>
      <c r="D7125" s="28">
        <v>5.09</v>
      </c>
      <c r="E7125" s="28">
        <v>1.47</v>
      </c>
      <c r="F7125" s="28">
        <v>4.24</v>
      </c>
      <c r="G7125" s="28">
        <v>92.76</v>
      </c>
      <c r="H7125" s="28" t="str">
        <f>TRIM(PROPER('Base de datos cruda'!H7125))</f>
        <v>Casual</v>
      </c>
      <c r="I7125" s="28">
        <v>0.04</v>
      </c>
      <c r="J7125" s="28">
        <v>9.23</v>
      </c>
      <c r="K7125" s="28">
        <v>265.91</v>
      </c>
      <c r="L7125" s="28">
        <f>IF('Base de datos cruda'!L7125&lt;0,,'Base de datos cruda'!L7125)</f>
        <v>8.55</v>
      </c>
      <c r="M7125" s="28" t="str">
        <f>IF(TRIM(PROPER('Base de datos cruda'!M7125))="High","Alto",IF(TRIM(PROPER('Base de datos cruda'!M7125))="Medium","Medio","Bajo"))</f>
        <v>Bajo</v>
      </c>
      <c r="N7125" s="29">
        <v>33.26</v>
      </c>
      <c r="O7125" s="32">
        <f t="shared" si="1"/>
        <v>33.26</v>
      </c>
      <c r="P7125" s="33">
        <f t="shared" si="2"/>
        <v>14.32</v>
      </c>
      <c r="Q7125" s="34">
        <f t="shared" si="3"/>
        <v>0.2888015717</v>
      </c>
      <c r="R7125" s="35" t="str">
        <f t="shared" si="4"/>
        <v>Bajo</v>
      </c>
      <c r="S7125" s="35" t="str">
        <f>IF(O7125="","",IF(O7125&gt;AVERAGE('Base de datos limpia'!$O$2:$O$8001),"Alto","Normal"))
</f>
        <v>Normal</v>
      </c>
      <c r="T7125" s="35" t="str">
        <f t="shared" si="5"/>
        <v>Gamer casual</v>
      </c>
      <c r="U7125" s="35"/>
    </row>
    <row r="7126">
      <c r="A7126" s="28">
        <v>7125.0</v>
      </c>
      <c r="B7126" s="28">
        <v>16.0</v>
      </c>
      <c r="C7126" s="28" t="str">
        <f>TRIM(PROPER('Base de datos cruda'!C7126))</f>
        <v>Female</v>
      </c>
      <c r="D7126" s="28">
        <v>7.12</v>
      </c>
      <c r="E7126" s="28">
        <v>7.02</v>
      </c>
      <c r="F7126" s="28">
        <v>4.23</v>
      </c>
      <c r="G7126" s="28">
        <v>76.63</v>
      </c>
      <c r="H7126" s="28" t="str">
        <f>TRIM(PROPER('Base de datos cruda'!H7126))</f>
        <v>Casual</v>
      </c>
      <c r="I7126" s="28">
        <v>0.09</v>
      </c>
      <c r="J7126" s="28">
        <v>12.33</v>
      </c>
      <c r="K7126" s="28">
        <v>242.16</v>
      </c>
      <c r="L7126" s="28">
        <f>IF('Base de datos cruda'!L7126&lt;0,,'Base de datos cruda'!L7126)</f>
        <v>17.46</v>
      </c>
      <c r="M7126" s="28" t="str">
        <f>IF(TRIM(PROPER('Base de datos cruda'!M7126))="High","Alto",IF(TRIM(PROPER('Base de datos cruda'!M7126))="Medium","Medio","Bajo"))</f>
        <v>Alto</v>
      </c>
      <c r="N7126" s="29">
        <v>59.3144063953581</v>
      </c>
      <c r="O7126" s="32">
        <f t="shared" si="1"/>
        <v>59.3144064</v>
      </c>
      <c r="P7126" s="33">
        <f t="shared" si="2"/>
        <v>19.45</v>
      </c>
      <c r="Q7126" s="34">
        <f t="shared" si="3"/>
        <v>0.9859550562</v>
      </c>
      <c r="R7126" s="35" t="str">
        <f t="shared" si="4"/>
        <v>Medio</v>
      </c>
      <c r="S7126" s="35" t="str">
        <f>IF(O7126="","",IF(O7126&gt;AVERAGE('Base de datos limpia'!$O$2:$O$8001),"Alto","Normal"))
</f>
        <v>Normal</v>
      </c>
      <c r="T7126" s="35" t="str">
        <f t="shared" si="5"/>
        <v>Gamer intensivo</v>
      </c>
      <c r="U7126" s="35"/>
    </row>
    <row r="7127">
      <c r="A7127" s="28">
        <v>7126.0</v>
      </c>
      <c r="B7127" s="28">
        <v>20.0</v>
      </c>
      <c r="C7127" s="28" t="str">
        <f>TRIM(PROPER('Base de datos cruda'!C7127))</f>
        <v>Male</v>
      </c>
      <c r="D7127" s="28">
        <v>7.3</v>
      </c>
      <c r="E7127" s="28">
        <v>3.46</v>
      </c>
      <c r="F7127" s="28">
        <v>5.08</v>
      </c>
      <c r="G7127" s="28">
        <v>85.18</v>
      </c>
      <c r="H7127" s="28" t="str">
        <f>TRIM(PROPER('Base de datos cruda'!H7127))</f>
        <v>Casual</v>
      </c>
      <c r="I7127" s="28">
        <v>3.58</v>
      </c>
      <c r="J7127" s="28">
        <v>9.58</v>
      </c>
      <c r="K7127" s="28">
        <v>221.17</v>
      </c>
      <c r="L7127" s="28">
        <f>IF('Base de datos cruda'!L7127&lt;0,,'Base de datos cruda'!L7127)</f>
        <v>16.77</v>
      </c>
      <c r="M7127" s="28" t="str">
        <f>IF(TRIM(PROPER('Base de datos cruda'!M7127))="High","Alto",IF(TRIM(PROPER('Base de datos cruda'!M7127))="Medium","Medio","Bajo"))</f>
        <v>Bajo</v>
      </c>
      <c r="N7127" s="29">
        <v>30.3</v>
      </c>
      <c r="O7127" s="32">
        <f t="shared" si="1"/>
        <v>30.3</v>
      </c>
      <c r="P7127" s="33">
        <f t="shared" si="2"/>
        <v>16.88</v>
      </c>
      <c r="Q7127" s="34">
        <f t="shared" si="3"/>
        <v>0.4739726027</v>
      </c>
      <c r="R7127" s="35" t="str">
        <f t="shared" si="4"/>
        <v>Bajo</v>
      </c>
      <c r="S7127" s="35" t="str">
        <f>IF(O7127="","",IF(O7127&gt;AVERAGE('Base de datos limpia'!$O$2:$O$8001),"Alto","Normal"))
</f>
        <v>Normal</v>
      </c>
      <c r="T7127" s="35" t="str">
        <f t="shared" si="5"/>
        <v>Gamer moderado</v>
      </c>
      <c r="U7127" s="35"/>
    </row>
    <row r="7128">
      <c r="A7128" s="28">
        <v>7127.0</v>
      </c>
      <c r="B7128" s="28">
        <v>20.0</v>
      </c>
      <c r="C7128" s="28" t="str">
        <f>TRIM(PROPER('Base de datos cruda'!C7128))</f>
        <v>Female</v>
      </c>
      <c r="D7128" s="28">
        <v>6.35</v>
      </c>
      <c r="E7128" s="28">
        <v>1.18</v>
      </c>
      <c r="F7128" s="28">
        <v>6.9</v>
      </c>
      <c r="G7128" s="28">
        <v>64.87</v>
      </c>
      <c r="H7128" s="28" t="str">
        <f>TRIM(PROPER('Base de datos cruda'!H7128))</f>
        <v>Casual</v>
      </c>
      <c r="I7128" s="28">
        <v>4.42</v>
      </c>
      <c r="J7128" s="28">
        <v>8.38</v>
      </c>
      <c r="K7128" s="28">
        <v>229.07</v>
      </c>
      <c r="L7128" s="28">
        <f>IF('Base de datos cruda'!L7128&lt;0,,'Base de datos cruda'!L7128)</f>
        <v>15.95</v>
      </c>
      <c r="M7128" s="28" t="str">
        <f>IF(TRIM(PROPER('Base de datos cruda'!M7128))="High","Alto",IF(TRIM(PROPER('Base de datos cruda'!M7128))="Medium","Medio","Bajo"))</f>
        <v>Bajo</v>
      </c>
      <c r="N7128" s="29">
        <v>17.24</v>
      </c>
      <c r="O7128" s="32">
        <f t="shared" si="1"/>
        <v>17.24</v>
      </c>
      <c r="P7128" s="33">
        <f t="shared" si="2"/>
        <v>14.73</v>
      </c>
      <c r="Q7128" s="34">
        <f t="shared" si="3"/>
        <v>0.1858267717</v>
      </c>
      <c r="R7128" s="35" t="str">
        <f t="shared" si="4"/>
        <v>Bajo</v>
      </c>
      <c r="S7128" s="35" t="str">
        <f>IF(O7128="","",IF(O7128&gt;AVERAGE('Base de datos limpia'!$O$2:$O$8001),"Alto","Normal"))
</f>
        <v>Normal</v>
      </c>
      <c r="T7128" s="35" t="str">
        <f t="shared" si="5"/>
        <v>Gamer casual</v>
      </c>
      <c r="U7128" s="35"/>
    </row>
    <row r="7129">
      <c r="A7129" s="28">
        <v>7128.0</v>
      </c>
      <c r="B7129" s="28">
        <v>20.0</v>
      </c>
      <c r="C7129" s="28" t="str">
        <f>TRIM(PROPER('Base de datos cruda'!C7129))</f>
        <v>Male</v>
      </c>
      <c r="D7129" s="28">
        <v>1.41</v>
      </c>
      <c r="E7129" s="28">
        <v>1.6</v>
      </c>
      <c r="F7129" s="28">
        <v>6.53</v>
      </c>
      <c r="G7129" s="28">
        <v>82.05</v>
      </c>
      <c r="H7129" s="28" t="str">
        <f>TRIM(PROPER('Base de datos cruda'!H7129))</f>
        <v>Casual</v>
      </c>
      <c r="I7129" s="28">
        <v>3.88</v>
      </c>
      <c r="J7129" s="28">
        <v>4.75</v>
      </c>
      <c r="K7129" s="28">
        <v>313.63</v>
      </c>
      <c r="L7129" s="28">
        <f>IF('Base de datos cruda'!L7129&lt;0,,'Base de datos cruda'!L7129)</f>
        <v>6.5</v>
      </c>
      <c r="M7129" s="28" t="str">
        <f>IF(TRIM(PROPER('Base de datos cruda'!M7129))="High","Alto",IF(TRIM(PROPER('Base de datos cruda'!M7129))="Medium","Medio","Bajo"))</f>
        <v>Medio</v>
      </c>
      <c r="N7129" s="29">
        <v>72.15</v>
      </c>
      <c r="O7129" s="32">
        <f t="shared" si="1"/>
        <v>72.15</v>
      </c>
      <c r="P7129" s="33">
        <f t="shared" si="2"/>
        <v>6.16</v>
      </c>
      <c r="Q7129" s="34">
        <f t="shared" si="3"/>
        <v>1.134751773</v>
      </c>
      <c r="R7129" s="35" t="str">
        <f t="shared" si="4"/>
        <v>Alto</v>
      </c>
      <c r="S7129" s="35" t="str">
        <f>IF(O7129="","",IF(O7129&gt;AVERAGE('Base de datos limpia'!$O$2:$O$8001),"Alto","Normal"))
</f>
        <v>Alto</v>
      </c>
      <c r="T7129" s="35" t="str">
        <f t="shared" si="5"/>
        <v>Gamer casual</v>
      </c>
      <c r="U7129" s="35"/>
    </row>
    <row r="7130">
      <c r="A7130" s="28">
        <v>7129.0</v>
      </c>
      <c r="B7130" s="28">
        <v>21.0</v>
      </c>
      <c r="C7130" s="28" t="str">
        <f>TRIM(PROPER('Base de datos cruda'!C7130))</f>
        <v>Female</v>
      </c>
      <c r="D7130" s="28">
        <v>6.54</v>
      </c>
      <c r="E7130" s="28">
        <v>9.62</v>
      </c>
      <c r="F7130" s="28">
        <v>5.75</v>
      </c>
      <c r="G7130" s="28">
        <v>70.53</v>
      </c>
      <c r="H7130" s="28" t="str">
        <f>TRIM(PROPER('Base de datos cruda'!H7130))</f>
        <v>Rpg</v>
      </c>
      <c r="I7130" s="28">
        <v>0.59</v>
      </c>
      <c r="J7130" s="28">
        <v>12.35</v>
      </c>
      <c r="K7130" s="28">
        <v>245.74</v>
      </c>
      <c r="L7130" s="28">
        <f>IF('Base de datos cruda'!L7130&lt;0,,'Base de datos cruda'!L7130)</f>
        <v>16.28</v>
      </c>
      <c r="M7130" s="28" t="str">
        <f>IF(TRIM(PROPER('Base de datos cruda'!M7130))="High","Alto",IF(TRIM(PROPER('Base de datos cruda'!M7130))="Medium","Medio","Bajo"))</f>
        <v>Alto</v>
      </c>
      <c r="N7130" s="29">
        <v>68.1308668936441</v>
      </c>
      <c r="O7130" s="32">
        <f t="shared" si="1"/>
        <v>68.13086689</v>
      </c>
      <c r="P7130" s="33">
        <f t="shared" si="2"/>
        <v>18.89</v>
      </c>
      <c r="Q7130" s="34">
        <f t="shared" si="3"/>
        <v>1.470948012</v>
      </c>
      <c r="R7130" s="35" t="str">
        <f t="shared" si="4"/>
        <v>Medio</v>
      </c>
      <c r="S7130" s="35" t="str">
        <f>IF(O7130="","",IF(O7130&gt;AVERAGE('Base de datos limpia'!$O$2:$O$8001),"Alto","Normal"))
</f>
        <v>Alto</v>
      </c>
      <c r="T7130" s="35" t="str">
        <f t="shared" si="5"/>
        <v>Gamer intensivo</v>
      </c>
      <c r="U7130" s="35"/>
    </row>
    <row r="7131">
      <c r="A7131" s="28">
        <v>7130.0</v>
      </c>
      <c r="B7131" s="28">
        <v>23.0</v>
      </c>
      <c r="C7131" s="28" t="str">
        <f>TRIM(PROPER('Base de datos cruda'!C7131))</f>
        <v>Female</v>
      </c>
      <c r="D7131" s="28">
        <v>2.21</v>
      </c>
      <c r="E7131" s="28">
        <v>4.11</v>
      </c>
      <c r="F7131" s="28">
        <v>4.44</v>
      </c>
      <c r="G7131" s="28">
        <v>71.34</v>
      </c>
      <c r="H7131" s="28" t="str">
        <f>TRIM(PROPER('Base de datos cruda'!H7131))</f>
        <v>Rpg</v>
      </c>
      <c r="I7131" s="28">
        <v>4.67</v>
      </c>
      <c r="J7131" s="28">
        <v>6.67</v>
      </c>
      <c r="K7131" s="28">
        <v>290.5</v>
      </c>
      <c r="L7131" s="28">
        <f>IF('Base de datos cruda'!L7131&lt;0,,'Base de datos cruda'!L7131)</f>
        <v>4.81</v>
      </c>
      <c r="M7131" s="28" t="str">
        <f>IF(TRIM(PROPER('Base de datos cruda'!M7131))="High","Alto",IF(TRIM(PROPER('Base de datos cruda'!M7131))="Medium","Medio","Bajo"))</f>
        <v>Medio</v>
      </c>
      <c r="N7131" s="29">
        <v>60.65</v>
      </c>
      <c r="O7131" s="32">
        <f t="shared" si="1"/>
        <v>60.65</v>
      </c>
      <c r="P7131" s="33">
        <f t="shared" si="2"/>
        <v>8.88</v>
      </c>
      <c r="Q7131" s="34">
        <f t="shared" si="3"/>
        <v>1.859728507</v>
      </c>
      <c r="R7131" s="35" t="str">
        <f t="shared" si="4"/>
        <v>Medio</v>
      </c>
      <c r="S7131" s="35" t="str">
        <f>IF(O7131="","",IF(O7131&gt;AVERAGE('Base de datos limpia'!$O$2:$O$8001),"Alto","Normal"))
</f>
        <v>Normal</v>
      </c>
      <c r="T7131" s="35" t="str">
        <f t="shared" si="5"/>
        <v>Gamer moderado</v>
      </c>
      <c r="U7131" s="35"/>
    </row>
    <row r="7132">
      <c r="A7132" s="28">
        <v>7131.0</v>
      </c>
      <c r="B7132" s="28">
        <v>18.0</v>
      </c>
      <c r="C7132" s="28" t="str">
        <f>TRIM(PROPER('Base de datos cruda'!C7132))</f>
        <v>Female</v>
      </c>
      <c r="D7132" s="28">
        <v>7.38</v>
      </c>
      <c r="E7132" s="28">
        <v>8.81</v>
      </c>
      <c r="F7132" s="28">
        <v>5.17</v>
      </c>
      <c r="G7132" s="28">
        <v>65.03</v>
      </c>
      <c r="H7132" s="28" t="str">
        <f>TRIM(PROPER('Base de datos cruda'!H7132))</f>
        <v>Fps</v>
      </c>
      <c r="I7132" s="28">
        <v>2.61</v>
      </c>
      <c r="J7132" s="28">
        <v>10.5</v>
      </c>
      <c r="K7132" s="28">
        <v>248.8</v>
      </c>
      <c r="L7132" s="28">
        <f>IF('Base de datos cruda'!L7132&lt;0,,'Base de datos cruda'!L7132)</f>
        <v>15.35</v>
      </c>
      <c r="M7132" s="28" t="str">
        <f>IF(TRIM(PROPER('Base de datos cruda'!M7132))="High","Alto",IF(TRIM(PROPER('Base de datos cruda'!M7132))="Medium","Medio","Bajo"))</f>
        <v>Alto</v>
      </c>
      <c r="N7132" s="29">
        <v>63.4932900644182</v>
      </c>
      <c r="O7132" s="32">
        <f t="shared" si="1"/>
        <v>63.49329006</v>
      </c>
      <c r="P7132" s="33">
        <f t="shared" si="2"/>
        <v>17.88</v>
      </c>
      <c r="Q7132" s="34">
        <f t="shared" si="3"/>
        <v>1.193766938</v>
      </c>
      <c r="R7132" s="35" t="str">
        <f t="shared" si="4"/>
        <v>Medio</v>
      </c>
      <c r="S7132" s="35" t="str">
        <f>IF(O7132="","",IF(O7132&gt;AVERAGE('Base de datos limpia'!$O$2:$O$8001),"Alto","Normal"))
</f>
        <v>Normal</v>
      </c>
      <c r="T7132" s="35" t="str">
        <f t="shared" si="5"/>
        <v>Gamer intensivo</v>
      </c>
      <c r="U7132" s="35"/>
    </row>
    <row r="7133">
      <c r="A7133" s="28">
        <v>7132.0</v>
      </c>
      <c r="B7133" s="28">
        <v>24.0</v>
      </c>
      <c r="C7133" s="28" t="str">
        <f>TRIM(PROPER('Base de datos cruda'!C7133))</f>
        <v>Male</v>
      </c>
      <c r="D7133" s="28">
        <v>5.67</v>
      </c>
      <c r="E7133" s="28">
        <v>9.64</v>
      </c>
      <c r="F7133" s="28">
        <v>4.92</v>
      </c>
      <c r="G7133" s="28">
        <v>74.33</v>
      </c>
      <c r="H7133" s="28" t="str">
        <f>TRIM(PROPER('Base de datos cruda'!H7133))</f>
        <v>Fps</v>
      </c>
      <c r="I7133" s="28">
        <v>3.71</v>
      </c>
      <c r="J7133" s="28">
        <v>6.77</v>
      </c>
      <c r="K7133" s="28">
        <v>257.89</v>
      </c>
      <c r="L7133" s="28">
        <f>IF('Base de datos cruda'!L7133&lt;0,,'Base de datos cruda'!L7133)</f>
        <v>11.4</v>
      </c>
      <c r="M7133" s="28" t="str">
        <f>IF(TRIM(PROPER('Base de datos cruda'!M7133))="High","Alto",IF(TRIM(PROPER('Base de datos cruda'!M7133))="Medium","Medio","Bajo"))</f>
        <v>Alto</v>
      </c>
      <c r="N7133" s="29">
        <v>84.4817055398219</v>
      </c>
      <c r="O7133" s="32">
        <f t="shared" si="1"/>
        <v>84.48170554</v>
      </c>
      <c r="P7133" s="33">
        <f t="shared" si="2"/>
        <v>12.44</v>
      </c>
      <c r="Q7133" s="34">
        <f t="shared" si="3"/>
        <v>1.700176367</v>
      </c>
      <c r="R7133" s="35" t="str">
        <f t="shared" si="4"/>
        <v>Alto</v>
      </c>
      <c r="S7133" s="35" t="str">
        <f>IF(O7133="","",IF(O7133&gt;AVERAGE('Base de datos limpia'!$O$2:$O$8001),"Alto","Normal"))
</f>
        <v>Alto</v>
      </c>
      <c r="T7133" s="35" t="str">
        <f t="shared" si="5"/>
        <v>Gamer intensivo</v>
      </c>
      <c r="U7133" s="35"/>
    </row>
    <row r="7134">
      <c r="A7134" s="28">
        <v>7133.0</v>
      </c>
      <c r="B7134" s="28">
        <v>16.0</v>
      </c>
      <c r="C7134" s="28" t="str">
        <f>TRIM(PROPER('Base de datos cruda'!C7134))</f>
        <v>Female</v>
      </c>
      <c r="D7134" s="28">
        <v>6.28</v>
      </c>
      <c r="E7134" s="28">
        <v>9.49</v>
      </c>
      <c r="F7134" s="28">
        <v>7.73</v>
      </c>
      <c r="G7134" s="28">
        <v>79.26</v>
      </c>
      <c r="H7134" s="28" t="str">
        <f>TRIM(PROPER('Base de datos cruda'!H7134))</f>
        <v>Rpg</v>
      </c>
      <c r="I7134" s="28">
        <v>1.01</v>
      </c>
      <c r="J7134" s="28">
        <v>10.06</v>
      </c>
      <c r="K7134" s="28">
        <v>236.14</v>
      </c>
      <c r="L7134" s="28">
        <f>IF('Base de datos cruda'!L7134&lt;0,,'Base de datos cruda'!L7134)</f>
        <v>12.62</v>
      </c>
      <c r="M7134" s="28" t="str">
        <f>IF(TRIM(PROPER('Base de datos cruda'!M7134))="High","Alto",IF(TRIM(PROPER('Base de datos cruda'!M7134))="Medium","Medio","Bajo"))</f>
        <v>Bajo</v>
      </c>
      <c r="N7134" s="29">
        <v>91.0444213584072</v>
      </c>
      <c r="O7134" s="32">
        <f t="shared" si="1"/>
        <v>91.04442136</v>
      </c>
      <c r="P7134" s="33">
        <f t="shared" si="2"/>
        <v>16.34</v>
      </c>
      <c r="Q7134" s="34">
        <f t="shared" si="3"/>
        <v>1.511146497</v>
      </c>
      <c r="R7134" s="35" t="str">
        <f t="shared" si="4"/>
        <v>Alto</v>
      </c>
      <c r="S7134" s="35" t="str">
        <f>IF(O7134="","",IF(O7134&gt;AVERAGE('Base de datos limpia'!$O$2:$O$8001),"Alto","Normal"))
</f>
        <v>Alto</v>
      </c>
      <c r="T7134" s="35" t="str">
        <f t="shared" si="5"/>
        <v>Gamer intensivo</v>
      </c>
      <c r="U7134" s="35"/>
    </row>
    <row r="7135">
      <c r="A7135" s="28">
        <v>7134.0</v>
      </c>
      <c r="B7135" s="28">
        <v>19.0</v>
      </c>
      <c r="C7135" s="28" t="str">
        <f>TRIM(PROPER('Base de datos cruda'!C7135))</f>
        <v>Male</v>
      </c>
      <c r="D7135" s="28">
        <v>0.68</v>
      </c>
      <c r="E7135" s="28">
        <v>8.94</v>
      </c>
      <c r="F7135" s="28">
        <v>7.9</v>
      </c>
      <c r="G7135" s="28">
        <v>84.01</v>
      </c>
      <c r="H7135" s="28" t="str">
        <f>TRIM(PROPER('Base de datos cruda'!H7135))</f>
        <v>Casual</v>
      </c>
      <c r="I7135" s="28">
        <v>2.74</v>
      </c>
      <c r="J7135" s="28">
        <v>3.42</v>
      </c>
      <c r="K7135" s="28">
        <v>292.46</v>
      </c>
      <c r="L7135" s="28">
        <f>IF('Base de datos cruda'!L7135&lt;0,,'Base de datos cruda'!L7135)</f>
        <v>4.89</v>
      </c>
      <c r="M7135" s="28" t="str">
        <f>IF(TRIM(PROPER('Base de datos cruda'!M7135))="High","Alto",IF(TRIM(PROPER('Base de datos cruda'!M7135))="Medium","Medio","Bajo"))</f>
        <v>Medio</v>
      </c>
      <c r="N7135" s="29">
        <v>100.0</v>
      </c>
      <c r="O7135" s="32">
        <f t="shared" si="1"/>
        <v>100</v>
      </c>
      <c r="P7135" s="33">
        <f t="shared" si="2"/>
        <v>4.1</v>
      </c>
      <c r="Q7135" s="34">
        <f t="shared" si="3"/>
        <v>13.14705882</v>
      </c>
      <c r="R7135" s="35" t="str">
        <f t="shared" si="4"/>
        <v>Alto</v>
      </c>
      <c r="S7135" s="35" t="str">
        <f>IF(O7135="","",IF(O7135&gt;AVERAGE('Base de datos limpia'!$O$2:$O$8001),"Alto","Normal"))
</f>
        <v>Alto</v>
      </c>
      <c r="T7135" s="35" t="str">
        <f t="shared" si="5"/>
        <v>Gamer intensivo</v>
      </c>
      <c r="U7135" s="35"/>
    </row>
    <row r="7136">
      <c r="A7136" s="28">
        <v>7135.0</v>
      </c>
      <c r="B7136" s="28">
        <v>24.0</v>
      </c>
      <c r="C7136" s="28" t="str">
        <f>TRIM(PROPER('Base de datos cruda'!C7136))</f>
        <v>Male</v>
      </c>
      <c r="D7136" s="28">
        <v>4.66</v>
      </c>
      <c r="E7136" s="28">
        <v>9.05</v>
      </c>
      <c r="F7136" s="28">
        <v>7.89</v>
      </c>
      <c r="G7136" s="28">
        <v>72.19</v>
      </c>
      <c r="H7136" s="28" t="str">
        <f>TRIM(PROPER('Base de datos cruda'!H7136))</f>
        <v>Fps</v>
      </c>
      <c r="I7136" s="28">
        <v>1.65</v>
      </c>
      <c r="J7136" s="28">
        <v>6.59</v>
      </c>
      <c r="K7136" s="28">
        <v>270.06</v>
      </c>
      <c r="L7136" s="28">
        <f>IF('Base de datos cruda'!L7136&lt;0,,'Base de datos cruda'!L7136)</f>
        <v>12.34</v>
      </c>
      <c r="M7136" s="28" t="str">
        <f>IF(TRIM(PROPER('Base de datos cruda'!M7136))="High","Alto",IF(TRIM(PROPER('Base de datos cruda'!M7136))="Medium","Medio","Bajo"))</f>
        <v>Medio</v>
      </c>
      <c r="N7136" s="29">
        <v>75.02</v>
      </c>
      <c r="O7136" s="32">
        <f t="shared" si="1"/>
        <v>75.02</v>
      </c>
      <c r="P7136" s="33">
        <f t="shared" si="2"/>
        <v>11.25</v>
      </c>
      <c r="Q7136" s="34">
        <f t="shared" si="3"/>
        <v>1.942060086</v>
      </c>
      <c r="R7136" s="35" t="str">
        <f t="shared" si="4"/>
        <v>Alto</v>
      </c>
      <c r="S7136" s="35" t="str">
        <f>IF(O7136="","",IF(O7136&gt;AVERAGE('Base de datos limpia'!$O$2:$O$8001),"Alto","Normal"))
</f>
        <v>Alto</v>
      </c>
      <c r="T7136" s="35" t="str">
        <f t="shared" si="5"/>
        <v>Gamer intensivo</v>
      </c>
      <c r="U7136" s="35"/>
    </row>
    <row r="7137">
      <c r="A7137" s="28">
        <v>7136.0</v>
      </c>
      <c r="B7137" s="28">
        <v>23.0</v>
      </c>
      <c r="C7137" s="28" t="str">
        <f>TRIM(PROPER('Base de datos cruda'!C7137))</f>
        <v>Female</v>
      </c>
      <c r="D7137" s="28">
        <v>6.57</v>
      </c>
      <c r="E7137" s="28">
        <v>3.6</v>
      </c>
      <c r="F7137" s="28">
        <v>8.85</v>
      </c>
      <c r="G7137" s="28">
        <v>91.69</v>
      </c>
      <c r="H7137" s="28" t="str">
        <f>TRIM(PROPER('Base de datos cruda'!H7137))</f>
        <v>Rpg</v>
      </c>
      <c r="I7137" s="28">
        <v>4.87</v>
      </c>
      <c r="J7137" s="28">
        <v>10.07</v>
      </c>
      <c r="K7137" s="28">
        <v>236.47</v>
      </c>
      <c r="L7137" s="28">
        <f>IF('Base de datos cruda'!L7137&lt;0,,'Base de datos cruda'!L7137)</f>
        <v>12.1</v>
      </c>
      <c r="M7137" s="28" t="str">
        <f>IF(TRIM(PROPER('Base de datos cruda'!M7137))="High","Alto",IF(TRIM(PROPER('Base de datos cruda'!M7137))="Medium","Medio","Bajo"))</f>
        <v>Bajo</v>
      </c>
      <c r="N7137" s="29">
        <v>55.25</v>
      </c>
      <c r="O7137" s="32">
        <f t="shared" si="1"/>
        <v>55.25</v>
      </c>
      <c r="P7137" s="33">
        <f t="shared" si="2"/>
        <v>16.64</v>
      </c>
      <c r="Q7137" s="34">
        <f t="shared" si="3"/>
        <v>0.5479452055</v>
      </c>
      <c r="R7137" s="35" t="str">
        <f t="shared" si="4"/>
        <v>Medio</v>
      </c>
      <c r="S7137" s="35" t="str">
        <f>IF(O7137="","",IF(O7137&gt;AVERAGE('Base de datos limpia'!$O$2:$O$8001),"Alto","Normal"))
</f>
        <v>Normal</v>
      </c>
      <c r="T7137" s="35" t="str">
        <f t="shared" si="5"/>
        <v>Gamer moderado</v>
      </c>
      <c r="U7137" s="35"/>
    </row>
    <row r="7138">
      <c r="A7138" s="28">
        <v>7137.0</v>
      </c>
      <c r="B7138" s="28">
        <v>24.0</v>
      </c>
      <c r="C7138" s="28" t="str">
        <f>TRIM(PROPER('Base de datos cruda'!C7138))</f>
        <v>Male</v>
      </c>
      <c r="D7138" s="28">
        <v>6.89</v>
      </c>
      <c r="E7138" s="28">
        <v>2.36</v>
      </c>
      <c r="F7138" s="28">
        <v>8.42</v>
      </c>
      <c r="G7138" s="28">
        <v>80.84</v>
      </c>
      <c r="H7138" s="28" t="str">
        <f>TRIM(PROPER('Base de datos cruda'!H7138))</f>
        <v>Casual</v>
      </c>
      <c r="I7138" s="28">
        <v>2.37</v>
      </c>
      <c r="J7138" s="28">
        <v>9.6</v>
      </c>
      <c r="K7138" s="28">
        <v>235.93</v>
      </c>
      <c r="L7138" s="28">
        <f>IF('Base de datos cruda'!L7138&lt;0,,'Base de datos cruda'!L7138)</f>
        <v>14.49</v>
      </c>
      <c r="M7138" s="28" t="str">
        <f>IF(TRIM(PROPER('Base de datos cruda'!M7138))="High","Alto",IF(TRIM(PROPER('Base de datos cruda'!M7138))="Medium","Medio","Bajo"))</f>
        <v>Bajo</v>
      </c>
      <c r="N7138" s="29">
        <v>33.12</v>
      </c>
      <c r="O7138" s="32">
        <f t="shared" si="1"/>
        <v>33.12</v>
      </c>
      <c r="P7138" s="33">
        <f t="shared" si="2"/>
        <v>16.49</v>
      </c>
      <c r="Q7138" s="34">
        <f t="shared" si="3"/>
        <v>0.3425253991</v>
      </c>
      <c r="R7138" s="35" t="str">
        <f t="shared" si="4"/>
        <v>Bajo</v>
      </c>
      <c r="S7138" s="35" t="str">
        <f>IF(O7138="","",IF(O7138&gt;AVERAGE('Base de datos limpia'!$O$2:$O$8001),"Alto","Normal"))
</f>
        <v>Normal</v>
      </c>
      <c r="T7138" s="35" t="str">
        <f t="shared" si="5"/>
        <v>Gamer casual</v>
      </c>
      <c r="U7138" s="35"/>
    </row>
    <row r="7139">
      <c r="A7139" s="28">
        <v>7138.0</v>
      </c>
      <c r="B7139" s="28">
        <v>16.0</v>
      </c>
      <c r="C7139" s="28" t="str">
        <f>TRIM(PROPER('Base de datos cruda'!C7139))</f>
        <v>Other</v>
      </c>
      <c r="D7139" s="28">
        <v>0.23</v>
      </c>
      <c r="E7139" s="28">
        <v>6.75</v>
      </c>
      <c r="F7139" s="28">
        <v>6.49</v>
      </c>
      <c r="G7139" s="28">
        <v>85.52</v>
      </c>
      <c r="H7139" s="28" t="str">
        <f>TRIM(PROPER('Base de datos cruda'!H7139))</f>
        <v>Rpg</v>
      </c>
      <c r="I7139" s="28">
        <v>3.78</v>
      </c>
      <c r="J7139" s="28">
        <v>1.42</v>
      </c>
      <c r="K7139" s="28">
        <v>315.02</v>
      </c>
      <c r="L7139" s="28">
        <f>IF('Base de datos cruda'!L7139&lt;0,,'Base de datos cruda'!L7139)</f>
        <v>5.18</v>
      </c>
      <c r="M7139" s="28" t="str">
        <f>IF(TRIM(PROPER('Base de datos cruda'!M7139))="High","Alto",IF(TRIM(PROPER('Base de datos cruda'!M7139))="Medium","Medio","Bajo"))</f>
        <v>Medio</v>
      </c>
      <c r="N7139" s="29">
        <v>100.631309502985</v>
      </c>
      <c r="O7139" s="33" t="str">
        <f t="shared" si="1"/>
        <v/>
      </c>
      <c r="P7139" s="33">
        <f t="shared" si="2"/>
        <v>1.65</v>
      </c>
      <c r="Q7139" s="34">
        <f t="shared" si="3"/>
        <v>29.34782609</v>
      </c>
      <c r="R7139" s="35" t="str">
        <f t="shared" si="4"/>
        <v>Alto</v>
      </c>
      <c r="S7139" s="35" t="str">
        <f>IF(O7139="","",IF(O7139&gt;AVERAGE('Base de datos limpia'!$O$2:$O$8001),"Alto","Normal"))
</f>
        <v/>
      </c>
      <c r="T7139" s="35" t="str">
        <f t="shared" si="5"/>
        <v>Gamer intensivo</v>
      </c>
      <c r="U7139" s="35"/>
    </row>
    <row r="7140">
      <c r="A7140" s="28">
        <v>7139.0</v>
      </c>
      <c r="B7140" s="28">
        <v>24.0</v>
      </c>
      <c r="C7140" s="28" t="str">
        <f>TRIM(PROPER('Base de datos cruda'!C7140))</f>
        <v>Male</v>
      </c>
      <c r="D7140" s="28">
        <v>7.51</v>
      </c>
      <c r="E7140" s="28">
        <v>5.39</v>
      </c>
      <c r="F7140" s="28">
        <v>6.07</v>
      </c>
      <c r="G7140" s="28">
        <v>71.13</v>
      </c>
      <c r="H7140" s="28" t="str">
        <f>TRIM(PROPER('Base de datos cruda'!H7140))</f>
        <v>Casual</v>
      </c>
      <c r="I7140" s="28">
        <v>3.02</v>
      </c>
      <c r="J7140" s="28">
        <v>12.14</v>
      </c>
      <c r="K7140" s="28">
        <v>244.19</v>
      </c>
      <c r="L7140" s="28">
        <f>IF('Base de datos cruda'!L7140&lt;0,,'Base de datos cruda'!L7140)</f>
        <v>19.66</v>
      </c>
      <c r="M7140" s="28" t="str">
        <f>IF(TRIM(PROPER('Base de datos cruda'!M7140))="High","Alto",IF(TRIM(PROPER('Base de datos cruda'!M7140))="Medium","Medio","Bajo"))</f>
        <v>Bajo</v>
      </c>
      <c r="N7140" s="29">
        <v>45.8</v>
      </c>
      <c r="O7140" s="32">
        <f t="shared" si="1"/>
        <v>45.8</v>
      </c>
      <c r="P7140" s="33">
        <f t="shared" si="2"/>
        <v>19.65</v>
      </c>
      <c r="Q7140" s="34">
        <f t="shared" si="3"/>
        <v>0.7177097204</v>
      </c>
      <c r="R7140" s="35" t="str">
        <f t="shared" si="4"/>
        <v>Bajo</v>
      </c>
      <c r="S7140" s="35" t="str">
        <f>IF(O7140="","",IF(O7140&gt;AVERAGE('Base de datos limpia'!$O$2:$O$8001),"Alto","Normal"))
</f>
        <v>Normal</v>
      </c>
      <c r="T7140" s="35" t="str">
        <f t="shared" si="5"/>
        <v>Gamer moderado</v>
      </c>
      <c r="U7140" s="35"/>
    </row>
    <row r="7141">
      <c r="A7141" s="28">
        <v>7140.0</v>
      </c>
      <c r="B7141" s="28">
        <v>18.0</v>
      </c>
      <c r="C7141" s="28" t="str">
        <f>TRIM(PROPER('Base de datos cruda'!C7141))</f>
        <v>Female</v>
      </c>
      <c r="D7141" s="28">
        <v>0.35</v>
      </c>
      <c r="E7141" s="28">
        <v>1.89</v>
      </c>
      <c r="F7141" s="28">
        <v>8.58</v>
      </c>
      <c r="G7141" s="28">
        <v>92.57</v>
      </c>
      <c r="H7141" s="28" t="str">
        <f>TRIM(PROPER('Base de datos cruda'!H7141))</f>
        <v>Casual</v>
      </c>
      <c r="I7141" s="28">
        <v>0.47</v>
      </c>
      <c r="J7141" s="28">
        <v>5.01</v>
      </c>
      <c r="K7141" s="28">
        <v>324.23</v>
      </c>
      <c r="L7141" s="28">
        <f>IF('Base de datos cruda'!L7141&lt;0,,'Base de datos cruda'!L7141)</f>
        <v>3.41</v>
      </c>
      <c r="M7141" s="28" t="str">
        <f>IF(TRIM(PROPER('Base de datos cruda'!M7141))="High","Alto",IF(TRIM(PROPER('Base de datos cruda'!M7141))="Medium","Medio","Bajo"))</f>
        <v>Medio</v>
      </c>
      <c r="N7141" s="29">
        <v>76.14</v>
      </c>
      <c r="O7141" s="32">
        <f t="shared" si="1"/>
        <v>76.14</v>
      </c>
      <c r="P7141" s="33">
        <f t="shared" si="2"/>
        <v>5.36</v>
      </c>
      <c r="Q7141" s="34">
        <f t="shared" si="3"/>
        <v>5.4</v>
      </c>
      <c r="R7141" s="35" t="str">
        <f t="shared" si="4"/>
        <v>Alto</v>
      </c>
      <c r="S7141" s="35" t="str">
        <f>IF(O7141="","",IF(O7141&gt;AVERAGE('Base de datos limpia'!$O$2:$O$8001),"Alto","Normal"))
</f>
        <v>Alto</v>
      </c>
      <c r="T7141" s="35" t="str">
        <f t="shared" si="5"/>
        <v>Gamer casual</v>
      </c>
      <c r="U7141" s="35"/>
    </row>
    <row r="7142">
      <c r="A7142" s="28">
        <v>7141.0</v>
      </c>
      <c r="B7142" s="28">
        <v>24.0</v>
      </c>
      <c r="C7142" s="28" t="str">
        <f>TRIM(PROPER('Base de datos cruda'!C7142))</f>
        <v>Male</v>
      </c>
      <c r="D7142" s="28">
        <v>4.92</v>
      </c>
      <c r="E7142" s="28">
        <v>7.1</v>
      </c>
      <c r="F7142" s="28">
        <v>7.06</v>
      </c>
      <c r="G7142" s="28">
        <v>84.97</v>
      </c>
      <c r="H7142" s="28" t="str">
        <f>TRIM(PROPER('Base de datos cruda'!H7142))</f>
        <v>Rpg</v>
      </c>
      <c r="I7142" s="28">
        <v>2.71</v>
      </c>
      <c r="J7142" s="28">
        <v>9.01</v>
      </c>
      <c r="K7142" s="28">
        <v>260.0</v>
      </c>
      <c r="L7142" s="28">
        <f>IF('Base de datos cruda'!L7142&lt;0,,'Base de datos cruda'!L7142)</f>
        <v>14.08</v>
      </c>
      <c r="M7142" s="28" t="str">
        <f>IF(TRIM(PROPER('Base de datos cruda'!M7142))="High","Alto",IF(TRIM(PROPER('Base de datos cruda'!M7142))="Medium","Medio","Bajo"))</f>
        <v>Medio</v>
      </c>
      <c r="N7142" s="29">
        <v>60.01</v>
      </c>
      <c r="O7142" s="32">
        <f t="shared" si="1"/>
        <v>60.01</v>
      </c>
      <c r="P7142" s="33">
        <f t="shared" si="2"/>
        <v>13.93</v>
      </c>
      <c r="Q7142" s="34">
        <f t="shared" si="3"/>
        <v>1.443089431</v>
      </c>
      <c r="R7142" s="35" t="str">
        <f t="shared" si="4"/>
        <v>Medio</v>
      </c>
      <c r="S7142" s="35" t="str">
        <f>IF(O7142="","",IF(O7142&gt;AVERAGE('Base de datos limpia'!$O$2:$O$8001),"Alto","Normal"))
</f>
        <v>Normal</v>
      </c>
      <c r="T7142" s="35" t="str">
        <f t="shared" si="5"/>
        <v>Gamer intensivo</v>
      </c>
      <c r="U7142" s="35"/>
    </row>
    <row r="7143">
      <c r="A7143" s="28">
        <v>7142.0</v>
      </c>
      <c r="B7143" s="28">
        <v>16.0</v>
      </c>
      <c r="C7143" s="28" t="str">
        <f>TRIM(PROPER('Base de datos cruda'!C7143))</f>
        <v>Female</v>
      </c>
      <c r="D7143" s="28">
        <v>5.55</v>
      </c>
      <c r="E7143" s="28">
        <v>6.07</v>
      </c>
      <c r="F7143" s="28">
        <v>5.47</v>
      </c>
      <c r="G7143" s="28">
        <v>94.49</v>
      </c>
      <c r="H7143" s="28" t="str">
        <f>TRIM(PROPER('Base de datos cruda'!H7143))</f>
        <v>Fps</v>
      </c>
      <c r="I7143" s="28">
        <v>2.7</v>
      </c>
      <c r="J7143" s="28">
        <v>10.75</v>
      </c>
      <c r="K7143" s="28">
        <v>252.17</v>
      </c>
      <c r="L7143" s="28">
        <f>IF('Base de datos cruda'!L7143&lt;0,,'Base de datos cruda'!L7143)</f>
        <v>17</v>
      </c>
      <c r="M7143" s="28" t="str">
        <f>IF(TRIM(PROPER('Base de datos cruda'!M7143))="High","Alto",IF(TRIM(PROPER('Base de datos cruda'!M7143))="Medium","Medio","Bajo"))</f>
        <v>Bajo</v>
      </c>
      <c r="N7143" s="29">
        <v>54.37</v>
      </c>
      <c r="O7143" s="32">
        <f t="shared" si="1"/>
        <v>54.37</v>
      </c>
      <c r="P7143" s="33">
        <f t="shared" si="2"/>
        <v>16.3</v>
      </c>
      <c r="Q7143" s="34">
        <f t="shared" si="3"/>
        <v>1.093693694</v>
      </c>
      <c r="R7143" s="35" t="str">
        <f t="shared" si="4"/>
        <v>Medio</v>
      </c>
      <c r="S7143" s="35" t="str">
        <f>IF(O7143="","",IF(O7143&gt;AVERAGE('Base de datos limpia'!$O$2:$O$8001),"Alto","Normal"))
</f>
        <v>Normal</v>
      </c>
      <c r="T7143" s="35" t="str">
        <f t="shared" si="5"/>
        <v>Gamer intensivo</v>
      </c>
      <c r="U7143" s="35"/>
    </row>
    <row r="7144">
      <c r="A7144" s="28">
        <v>7143.0</v>
      </c>
      <c r="B7144" s="28">
        <v>16.0</v>
      </c>
      <c r="C7144" s="28" t="str">
        <f>TRIM(PROPER('Base de datos cruda'!C7144))</f>
        <v>Female</v>
      </c>
      <c r="D7144" s="28">
        <v>0.86</v>
      </c>
      <c r="E7144" s="28">
        <v>8.77</v>
      </c>
      <c r="F7144" s="28">
        <v>6.82</v>
      </c>
      <c r="G7144" s="28">
        <v>66.4</v>
      </c>
      <c r="H7144" s="28" t="str">
        <f>TRIM(PROPER('Base de datos cruda'!H7144))</f>
        <v>Fps</v>
      </c>
      <c r="I7144" s="28">
        <v>3.58</v>
      </c>
      <c r="J7144" s="28">
        <v>2.88</v>
      </c>
      <c r="K7144" s="28">
        <v>312.56</v>
      </c>
      <c r="L7144" s="28">
        <f>IF('Base de datos cruda'!L7144&lt;0,,'Base de datos cruda'!L7144)</f>
        <v>2.92</v>
      </c>
      <c r="M7144" s="28" t="str">
        <f>IF(TRIM(PROPER('Base de datos cruda'!M7144))="High","Alto",IF(TRIM(PROPER('Base de datos cruda'!M7144))="Medium","Medio","Bajo"))</f>
        <v>Medio</v>
      </c>
      <c r="N7144" s="29">
        <v>89.02</v>
      </c>
      <c r="O7144" s="32">
        <f t="shared" si="1"/>
        <v>89.02</v>
      </c>
      <c r="P7144" s="33">
        <f t="shared" si="2"/>
        <v>3.74</v>
      </c>
      <c r="Q7144" s="34">
        <f t="shared" si="3"/>
        <v>10.19767442</v>
      </c>
      <c r="R7144" s="35" t="str">
        <f t="shared" si="4"/>
        <v>Alto</v>
      </c>
      <c r="S7144" s="35" t="str">
        <f>IF(O7144="","",IF(O7144&gt;AVERAGE('Base de datos limpia'!$O$2:$O$8001),"Alto","Normal"))
</f>
        <v>Alto</v>
      </c>
      <c r="T7144" s="35" t="str">
        <f t="shared" si="5"/>
        <v>Gamer intensivo</v>
      </c>
      <c r="U7144" s="35"/>
    </row>
    <row r="7145">
      <c r="A7145" s="28">
        <v>7144.0</v>
      </c>
      <c r="B7145" s="28">
        <v>24.0</v>
      </c>
      <c r="C7145" s="28" t="str">
        <f>TRIM(PROPER('Base de datos cruda'!C7145))</f>
        <v>Female</v>
      </c>
      <c r="D7145" s="28">
        <v>0.38</v>
      </c>
      <c r="E7145" s="28">
        <v>6.48</v>
      </c>
      <c r="F7145" s="28">
        <v>8.96</v>
      </c>
      <c r="G7145" s="28">
        <v>75.23</v>
      </c>
      <c r="H7145" s="28" t="str">
        <f>TRIM(PROPER('Base de datos cruda'!H7145))</f>
        <v>Rpg</v>
      </c>
      <c r="I7145" s="28">
        <v>1.61</v>
      </c>
      <c r="J7145" s="28">
        <v>2.81</v>
      </c>
      <c r="K7145" s="28">
        <v>328.62</v>
      </c>
      <c r="L7145" s="28" t="str">
        <f>IF('Base de datos cruda'!L7145&lt;0,,'Base de datos cruda'!L7145)</f>
        <v/>
      </c>
      <c r="M7145" s="28" t="str">
        <f>IF(TRIM(PROPER('Base de datos cruda'!M7145))="High","Alto",IF(TRIM(PROPER('Base de datos cruda'!M7145))="Medium","Medio","Bajo"))</f>
        <v>Medio</v>
      </c>
      <c r="N7145" s="29">
        <v>92.65</v>
      </c>
      <c r="O7145" s="32">
        <f t="shared" si="1"/>
        <v>92.65</v>
      </c>
      <c r="P7145" s="33">
        <f t="shared" si="2"/>
        <v>3.19</v>
      </c>
      <c r="Q7145" s="34">
        <f t="shared" si="3"/>
        <v>17.05263158</v>
      </c>
      <c r="R7145" s="35" t="str">
        <f t="shared" si="4"/>
        <v>Alto</v>
      </c>
      <c r="S7145" s="35" t="str">
        <f>IF(O7145="","",IF(O7145&gt;AVERAGE('Base de datos limpia'!$O$2:$O$8001),"Alto","Normal"))
</f>
        <v>Alto</v>
      </c>
      <c r="T7145" s="35" t="str">
        <f t="shared" si="5"/>
        <v>Gamer intensivo</v>
      </c>
      <c r="U7145" s="35"/>
    </row>
    <row r="7146">
      <c r="A7146" s="28">
        <v>7145.0</v>
      </c>
      <c r="B7146" s="28">
        <v>21.0</v>
      </c>
      <c r="C7146" s="28" t="str">
        <f>TRIM(PROPER('Base de datos cruda'!C7146))</f>
        <v>Male</v>
      </c>
      <c r="D7146" s="28">
        <v>6.28</v>
      </c>
      <c r="E7146" s="28">
        <v>6.17</v>
      </c>
      <c r="F7146" s="28">
        <v>8.25</v>
      </c>
      <c r="G7146" s="28">
        <v>64.52</v>
      </c>
      <c r="H7146" s="28" t="str">
        <f>TRIM(PROPER('Base de datos cruda'!H7146))</f>
        <v>Rpg</v>
      </c>
      <c r="I7146" s="28">
        <v>4.3</v>
      </c>
      <c r="J7146" s="28">
        <v>9.57</v>
      </c>
      <c r="K7146" s="28">
        <v>245.47</v>
      </c>
      <c r="L7146" s="28">
        <f>IF('Base de datos cruda'!L7146&lt;0,,'Base de datos cruda'!L7146)</f>
        <v>15.92</v>
      </c>
      <c r="M7146" s="28" t="str">
        <f>IF(TRIM(PROPER('Base de datos cruda'!M7146))="High","Alto",IF(TRIM(PROPER('Base de datos cruda'!M7146))="Medium","Medio","Bajo"))</f>
        <v>Bajo</v>
      </c>
      <c r="N7146" s="29">
        <v>56.55</v>
      </c>
      <c r="O7146" s="32">
        <f t="shared" si="1"/>
        <v>56.55</v>
      </c>
      <c r="P7146" s="33">
        <f t="shared" si="2"/>
        <v>15.85</v>
      </c>
      <c r="Q7146" s="34">
        <f t="shared" si="3"/>
        <v>0.9824840764</v>
      </c>
      <c r="R7146" s="35" t="str">
        <f t="shared" si="4"/>
        <v>Medio</v>
      </c>
      <c r="S7146" s="35" t="str">
        <f>IF(O7146="","",IF(O7146&gt;AVERAGE('Base de datos limpia'!$O$2:$O$8001),"Alto","Normal"))
</f>
        <v>Normal</v>
      </c>
      <c r="T7146" s="35" t="str">
        <f t="shared" si="5"/>
        <v>Gamer intensivo</v>
      </c>
      <c r="U7146" s="35"/>
    </row>
    <row r="7147">
      <c r="A7147" s="28">
        <v>7146.0</v>
      </c>
      <c r="B7147" s="28">
        <v>19.0</v>
      </c>
      <c r="C7147" s="28" t="str">
        <f>TRIM(PROPER('Base de datos cruda'!C7147))</f>
        <v>Female</v>
      </c>
      <c r="D7147" s="28">
        <v>3.08</v>
      </c>
      <c r="E7147" s="28">
        <v>4.97</v>
      </c>
      <c r="F7147" s="28">
        <v>5.41</v>
      </c>
      <c r="G7147" s="28">
        <v>68.62</v>
      </c>
      <c r="H7147" s="28" t="str">
        <f>TRIM(PROPER('Base de datos cruda'!H7147))</f>
        <v>Fps</v>
      </c>
      <c r="I7147" s="28">
        <v>3.11</v>
      </c>
      <c r="J7147" s="28">
        <v>4.38</v>
      </c>
      <c r="K7147" s="28">
        <v>277.29</v>
      </c>
      <c r="L7147" s="28">
        <f>IF('Base de datos cruda'!L7147&lt;0,,'Base de datos cruda'!L7147)</f>
        <v>8.63</v>
      </c>
      <c r="M7147" s="28" t="str">
        <f>IF(TRIM(PROPER('Base de datos cruda'!M7147))="High","Alto",IF(TRIM(PROPER('Base de datos cruda'!M7147))="Medium","Medio","Bajo"))</f>
        <v>Medio</v>
      </c>
      <c r="N7147" s="29">
        <v>74.01</v>
      </c>
      <c r="O7147" s="32">
        <f t="shared" si="1"/>
        <v>74.01</v>
      </c>
      <c r="P7147" s="33">
        <f t="shared" si="2"/>
        <v>7.46</v>
      </c>
      <c r="Q7147" s="34">
        <f t="shared" si="3"/>
        <v>1.613636364</v>
      </c>
      <c r="R7147" s="35" t="str">
        <f t="shared" si="4"/>
        <v>Alto</v>
      </c>
      <c r="S7147" s="35" t="str">
        <f>IF(O7147="","",IF(O7147&gt;AVERAGE('Base de datos limpia'!$O$2:$O$8001),"Alto","Normal"))
</f>
        <v>Alto</v>
      </c>
      <c r="T7147" s="35" t="str">
        <f t="shared" si="5"/>
        <v>Gamer moderado</v>
      </c>
      <c r="U7147" s="35"/>
    </row>
    <row r="7148">
      <c r="A7148" s="28">
        <v>7147.0</v>
      </c>
      <c r="B7148" s="28">
        <v>22.0</v>
      </c>
      <c r="C7148" s="28" t="str">
        <f>TRIM(PROPER('Base de datos cruda'!C7148))</f>
        <v>Male</v>
      </c>
      <c r="D7148" s="28">
        <v>0.86</v>
      </c>
      <c r="E7148" s="28">
        <v>5.17</v>
      </c>
      <c r="F7148" s="28">
        <v>8.76</v>
      </c>
      <c r="G7148" s="28">
        <v>75.78</v>
      </c>
      <c r="H7148" s="28" t="str">
        <f>TRIM(PROPER('Base de datos cruda'!H7148))</f>
        <v>Casual</v>
      </c>
      <c r="I7148" s="28">
        <v>0.2</v>
      </c>
      <c r="J7148" s="28">
        <v>6.28</v>
      </c>
      <c r="K7148" s="28">
        <v>297.63</v>
      </c>
      <c r="L7148" s="28">
        <f>IF('Base de datos cruda'!L7148&lt;0,,'Base de datos cruda'!L7148)</f>
        <v>2.42</v>
      </c>
      <c r="M7148" s="28" t="str">
        <f>IF(TRIM(PROPER('Base de datos cruda'!M7148))="High","Alto",IF(TRIM(PROPER('Base de datos cruda'!M7148))="Medium","Medio","Bajo"))</f>
        <v>Medio</v>
      </c>
      <c r="N7148" s="29">
        <v>92.23</v>
      </c>
      <c r="O7148" s="32">
        <f t="shared" si="1"/>
        <v>92.23</v>
      </c>
      <c r="P7148" s="33">
        <f t="shared" si="2"/>
        <v>7.14</v>
      </c>
      <c r="Q7148" s="34">
        <f t="shared" si="3"/>
        <v>6.011627907</v>
      </c>
      <c r="R7148" s="35" t="str">
        <f t="shared" si="4"/>
        <v>Alto</v>
      </c>
      <c r="S7148" s="35" t="str">
        <f>IF(O7148="","",IF(O7148&gt;AVERAGE('Base de datos limpia'!$O$2:$O$8001),"Alto","Normal"))
</f>
        <v>Alto</v>
      </c>
      <c r="T7148" s="35" t="str">
        <f t="shared" si="5"/>
        <v>Gamer moderado</v>
      </c>
      <c r="U7148" s="35"/>
    </row>
    <row r="7149">
      <c r="A7149" s="28">
        <v>7148.0</v>
      </c>
      <c r="B7149" s="28">
        <v>20.0</v>
      </c>
      <c r="C7149" s="28" t="str">
        <f>TRIM(PROPER('Base de datos cruda'!C7149))</f>
        <v>Male</v>
      </c>
      <c r="D7149" s="28">
        <v>6.1</v>
      </c>
      <c r="E7149" s="28">
        <v>9.59</v>
      </c>
      <c r="F7149" s="28">
        <v>8.91</v>
      </c>
      <c r="G7149" s="28">
        <v>95.78</v>
      </c>
      <c r="H7149" s="28" t="str">
        <f>TRIM(PROPER('Base de datos cruda'!H7149))</f>
        <v>Rpg</v>
      </c>
      <c r="I7149" s="28">
        <v>3.53</v>
      </c>
      <c r="J7149" s="28">
        <v>9.55</v>
      </c>
      <c r="K7149" s="28">
        <v>245.94</v>
      </c>
      <c r="L7149" s="28">
        <f>IF('Base de datos cruda'!L7149&lt;0,,'Base de datos cruda'!L7149)</f>
        <v>14.45</v>
      </c>
      <c r="M7149" s="28" t="str">
        <f>IF(TRIM(PROPER('Base de datos cruda'!M7149))="High","Alto",IF(TRIM(PROPER('Base de datos cruda'!M7149))="Medium","Medio","Bajo"))</f>
        <v>Bajo</v>
      </c>
      <c r="N7149" s="29">
        <v>99.0380681207861</v>
      </c>
      <c r="O7149" s="32">
        <f t="shared" si="1"/>
        <v>99.03806812</v>
      </c>
      <c r="P7149" s="33">
        <f t="shared" si="2"/>
        <v>15.65</v>
      </c>
      <c r="Q7149" s="34">
        <f t="shared" si="3"/>
        <v>1.572131148</v>
      </c>
      <c r="R7149" s="35" t="str">
        <f t="shared" si="4"/>
        <v>Alto</v>
      </c>
      <c r="S7149" s="35" t="str">
        <f>IF(O7149="","",IF(O7149&gt;AVERAGE('Base de datos limpia'!$O$2:$O$8001),"Alto","Normal"))
</f>
        <v>Alto</v>
      </c>
      <c r="T7149" s="35" t="str">
        <f t="shared" si="5"/>
        <v>Gamer intensivo</v>
      </c>
      <c r="U7149" s="35"/>
    </row>
    <row r="7150">
      <c r="A7150" s="28">
        <v>7149.0</v>
      </c>
      <c r="B7150" s="28">
        <v>22.0</v>
      </c>
      <c r="C7150" s="28" t="str">
        <f>TRIM(PROPER('Base de datos cruda'!C7150))</f>
        <v>Male</v>
      </c>
      <c r="D7150" s="28">
        <v>6.79</v>
      </c>
      <c r="E7150" s="28">
        <v>2.25</v>
      </c>
      <c r="F7150" s="28">
        <v>5.16</v>
      </c>
      <c r="G7150" s="28">
        <v>82.28</v>
      </c>
      <c r="H7150" s="28" t="str">
        <f>TRIM(PROPER('Base de datos cruda'!H7150))</f>
        <v>Fps</v>
      </c>
      <c r="I7150" s="28">
        <v>4.53</v>
      </c>
      <c r="J7150" s="28">
        <v>9.41</v>
      </c>
      <c r="K7150" s="28">
        <v>226.54</v>
      </c>
      <c r="L7150" s="28">
        <f>IF('Base de datos cruda'!L7150&lt;0,,'Base de datos cruda'!L7150)</f>
        <v>13.31</v>
      </c>
      <c r="M7150" s="28" t="str">
        <f>IF(TRIM(PROPER('Base de datos cruda'!M7150))="High","Alto",IF(TRIM(PROPER('Base de datos cruda'!M7150))="Medium","Medio","Bajo"))</f>
        <v>Bajo</v>
      </c>
      <c r="N7150" s="29">
        <v>25.66</v>
      </c>
      <c r="O7150" s="32">
        <f t="shared" si="1"/>
        <v>25.66</v>
      </c>
      <c r="P7150" s="33">
        <f t="shared" si="2"/>
        <v>16.2</v>
      </c>
      <c r="Q7150" s="34">
        <f t="shared" si="3"/>
        <v>0.3313696613</v>
      </c>
      <c r="R7150" s="35" t="str">
        <f t="shared" si="4"/>
        <v>Bajo</v>
      </c>
      <c r="S7150" s="35" t="str">
        <f>IF(O7150="","",IF(O7150&gt;AVERAGE('Base de datos limpia'!$O$2:$O$8001),"Alto","Normal"))
</f>
        <v>Normal</v>
      </c>
      <c r="T7150" s="35" t="str">
        <f t="shared" si="5"/>
        <v>Gamer casual</v>
      </c>
      <c r="U7150" s="35"/>
    </row>
    <row r="7151">
      <c r="A7151" s="28">
        <v>7150.0</v>
      </c>
      <c r="B7151" s="28">
        <v>23.0</v>
      </c>
      <c r="C7151" s="28" t="str">
        <f>TRIM(PROPER('Base de datos cruda'!C7151))</f>
        <v>Female</v>
      </c>
      <c r="D7151" s="28">
        <v>4.7</v>
      </c>
      <c r="E7151" s="28">
        <v>5.02</v>
      </c>
      <c r="F7151" s="28">
        <v>8.48</v>
      </c>
      <c r="G7151" s="28">
        <v>73.22</v>
      </c>
      <c r="H7151" s="28" t="str">
        <f>TRIM(PROPER('Base de datos cruda'!H7151))</f>
        <v>Casual</v>
      </c>
      <c r="I7151" s="28">
        <v>3.42</v>
      </c>
      <c r="J7151" s="28">
        <v>8.09</v>
      </c>
      <c r="K7151" s="28">
        <v>267.01</v>
      </c>
      <c r="L7151" s="28">
        <f>IF('Base de datos cruda'!L7151&lt;0,,'Base de datos cruda'!L7151)</f>
        <v>7.81</v>
      </c>
      <c r="M7151" s="28" t="str">
        <f>IF(TRIM(PROPER('Base de datos cruda'!M7151))="High","Alto",IF(TRIM(PROPER('Base de datos cruda'!M7151))="Medium","Medio","Bajo"))</f>
        <v>Medio</v>
      </c>
      <c r="N7151" s="29">
        <v>68.0</v>
      </c>
      <c r="O7151" s="32">
        <f t="shared" si="1"/>
        <v>68</v>
      </c>
      <c r="P7151" s="33">
        <f t="shared" si="2"/>
        <v>12.79</v>
      </c>
      <c r="Q7151" s="34">
        <f t="shared" si="3"/>
        <v>1.068085106</v>
      </c>
      <c r="R7151" s="35" t="str">
        <f t="shared" si="4"/>
        <v>Medio</v>
      </c>
      <c r="S7151" s="35" t="str">
        <f>IF(O7151="","",IF(O7151&gt;AVERAGE('Base de datos limpia'!$O$2:$O$8001),"Alto","Normal"))
</f>
        <v>Alto</v>
      </c>
      <c r="T7151" s="35" t="str">
        <f t="shared" si="5"/>
        <v>Gamer moderado</v>
      </c>
      <c r="U7151" s="35"/>
    </row>
    <row r="7152">
      <c r="A7152" s="28">
        <v>7151.0</v>
      </c>
      <c r="B7152" s="28">
        <v>23.0</v>
      </c>
      <c r="C7152" s="28" t="str">
        <f>TRIM(PROPER('Base de datos cruda'!C7152))</f>
        <v>Male</v>
      </c>
      <c r="D7152" s="28">
        <v>1.29</v>
      </c>
      <c r="E7152" s="28">
        <v>6.9</v>
      </c>
      <c r="F7152" s="28">
        <v>8.42</v>
      </c>
      <c r="G7152" s="28">
        <v>89.88</v>
      </c>
      <c r="H7152" s="28" t="str">
        <f>TRIM(PROPER('Base de datos cruda'!H7152))</f>
        <v>Fps</v>
      </c>
      <c r="I7152" s="28">
        <v>1.9</v>
      </c>
      <c r="J7152" s="28">
        <v>3.92</v>
      </c>
      <c r="K7152" s="28">
        <v>309.05</v>
      </c>
      <c r="L7152" s="28">
        <f>IF('Base de datos cruda'!L7152&lt;0,,'Base de datos cruda'!L7152)</f>
        <v>4.34</v>
      </c>
      <c r="M7152" s="28" t="str">
        <f>IF(TRIM(PROPER('Base de datos cruda'!M7152))="High","Alto",IF(TRIM(PROPER('Base de datos cruda'!M7152))="Medium","Medio","Bajo"))</f>
        <v>Medio</v>
      </c>
      <c r="N7152" s="29">
        <v>95.35</v>
      </c>
      <c r="O7152" s="32">
        <f t="shared" si="1"/>
        <v>95.35</v>
      </c>
      <c r="P7152" s="33">
        <f t="shared" si="2"/>
        <v>5.21</v>
      </c>
      <c r="Q7152" s="34">
        <f t="shared" si="3"/>
        <v>5.348837209</v>
      </c>
      <c r="R7152" s="35" t="str">
        <f t="shared" si="4"/>
        <v>Alto</v>
      </c>
      <c r="S7152" s="35" t="str">
        <f>IF(O7152="","",IF(O7152&gt;AVERAGE('Base de datos limpia'!$O$2:$O$8001),"Alto","Normal"))
</f>
        <v>Alto</v>
      </c>
      <c r="T7152" s="35" t="str">
        <f t="shared" si="5"/>
        <v>Gamer intensivo</v>
      </c>
      <c r="U7152" s="35"/>
    </row>
    <row r="7153">
      <c r="A7153" s="28">
        <v>7152.0</v>
      </c>
      <c r="B7153" s="28">
        <v>16.0</v>
      </c>
      <c r="C7153" s="28" t="str">
        <f>TRIM(PROPER('Base de datos cruda'!C7153))</f>
        <v>Female</v>
      </c>
      <c r="D7153" s="28">
        <v>0.12</v>
      </c>
      <c r="E7153" s="28">
        <v>4.9</v>
      </c>
      <c r="F7153" s="28">
        <v>4.2</v>
      </c>
      <c r="G7153" s="28">
        <v>60.79</v>
      </c>
      <c r="H7153" s="28" t="str">
        <f>TRIM(PROPER('Base de datos cruda'!H7153))</f>
        <v>Fps</v>
      </c>
      <c r="I7153" s="28">
        <v>2.95</v>
      </c>
      <c r="J7153" s="28">
        <v>2.55</v>
      </c>
      <c r="K7153" s="28">
        <v>330.47</v>
      </c>
      <c r="L7153" s="28">
        <f>IF('Base de datos cruda'!L7153&lt;0,,'Base de datos cruda'!L7153)</f>
        <v>4.36</v>
      </c>
      <c r="M7153" s="28" t="str">
        <f>IF(TRIM(PROPER('Base de datos cruda'!M7153))="High","Alto",IF(TRIM(PROPER('Base de datos cruda'!M7153))="Medium","Medio","Bajo"))</f>
        <v>Medio</v>
      </c>
      <c r="N7153" s="29">
        <v>57.31</v>
      </c>
      <c r="O7153" s="32">
        <f t="shared" si="1"/>
        <v>57.31</v>
      </c>
      <c r="P7153" s="33">
        <f t="shared" si="2"/>
        <v>2.67</v>
      </c>
      <c r="Q7153" s="34">
        <f t="shared" si="3"/>
        <v>40.83333333</v>
      </c>
      <c r="R7153" s="35" t="str">
        <f t="shared" si="4"/>
        <v>Medio</v>
      </c>
      <c r="S7153" s="35" t="str">
        <f>IF(O7153="","",IF(O7153&gt;AVERAGE('Base de datos limpia'!$O$2:$O$8001),"Alto","Normal"))
</f>
        <v>Normal</v>
      </c>
      <c r="T7153" s="35" t="str">
        <f t="shared" si="5"/>
        <v>Gamer moderado</v>
      </c>
      <c r="U7153" s="35"/>
    </row>
    <row r="7154">
      <c r="A7154" s="28">
        <v>7153.0</v>
      </c>
      <c r="B7154" s="28">
        <v>23.0</v>
      </c>
      <c r="C7154" s="28" t="str">
        <f>TRIM(PROPER('Base de datos cruda'!C7154))</f>
        <v>Female</v>
      </c>
      <c r="D7154" s="28">
        <v>5.61</v>
      </c>
      <c r="E7154" s="28">
        <v>3.55</v>
      </c>
      <c r="F7154" s="28">
        <v>7.35</v>
      </c>
      <c r="G7154" s="28">
        <v>74.8</v>
      </c>
      <c r="H7154" s="28" t="str">
        <f>TRIM(PROPER('Base de datos cruda'!H7154))</f>
        <v>Fps</v>
      </c>
      <c r="I7154" s="28">
        <v>0.86</v>
      </c>
      <c r="J7154" s="28">
        <v>8.85</v>
      </c>
      <c r="K7154" s="28">
        <v>250.59</v>
      </c>
      <c r="L7154" s="28">
        <f>IF('Base de datos cruda'!L7154&lt;0,,'Base de datos cruda'!L7154)</f>
        <v>13.48</v>
      </c>
      <c r="M7154" s="28" t="str">
        <f>IF(TRIM(PROPER('Base de datos cruda'!M7154))="High","Alto",IF(TRIM(PROPER('Base de datos cruda'!M7154))="Medium","Medio","Bajo"))</f>
        <v>Bajo</v>
      </c>
      <c r="N7154" s="29">
        <v>56.4509393274841</v>
      </c>
      <c r="O7154" s="32">
        <f t="shared" si="1"/>
        <v>56.45093933</v>
      </c>
      <c r="P7154" s="33">
        <f t="shared" si="2"/>
        <v>14.46</v>
      </c>
      <c r="Q7154" s="34">
        <f t="shared" si="3"/>
        <v>0.632798574</v>
      </c>
      <c r="R7154" s="35" t="str">
        <f t="shared" si="4"/>
        <v>Medio</v>
      </c>
      <c r="S7154" s="35" t="str">
        <f>IF(O7154="","",IF(O7154&gt;AVERAGE('Base de datos limpia'!$O$2:$O$8001),"Alto","Normal"))
</f>
        <v>Normal</v>
      </c>
      <c r="T7154" s="35" t="str">
        <f t="shared" si="5"/>
        <v>Gamer moderado</v>
      </c>
      <c r="U7154" s="35"/>
    </row>
    <row r="7155">
      <c r="A7155" s="28">
        <v>7154.0</v>
      </c>
      <c r="B7155" s="28">
        <v>21.0</v>
      </c>
      <c r="C7155" s="28" t="str">
        <f>TRIM(PROPER('Base de datos cruda'!C7155))</f>
        <v>Male</v>
      </c>
      <c r="D7155" s="28">
        <v>4.4</v>
      </c>
      <c r="E7155" s="28">
        <v>3.59</v>
      </c>
      <c r="F7155" s="28">
        <v>5.53</v>
      </c>
      <c r="G7155" s="28">
        <v>84.03</v>
      </c>
      <c r="H7155" s="28" t="str">
        <f>TRIM(PROPER('Base de datos cruda'!H7155))</f>
        <v>Fps</v>
      </c>
      <c r="I7155" s="28">
        <v>3.01</v>
      </c>
      <c r="J7155" s="28">
        <v>7.81</v>
      </c>
      <c r="K7155" s="28">
        <v>277.52</v>
      </c>
      <c r="L7155" s="28">
        <f>IF('Base de datos cruda'!L7155&lt;0,,'Base de datos cruda'!L7155)</f>
        <v>10.86</v>
      </c>
      <c r="M7155" s="28" t="str">
        <f>IF(TRIM(PROPER('Base de datos cruda'!M7155))="High","Alto",IF(TRIM(PROPER('Base de datos cruda'!M7155))="Medium","Medio","Bajo"))</f>
        <v>Medio</v>
      </c>
      <c r="N7155" s="29">
        <v>50.43</v>
      </c>
      <c r="O7155" s="32">
        <f t="shared" si="1"/>
        <v>50.43</v>
      </c>
      <c r="P7155" s="33">
        <f t="shared" si="2"/>
        <v>12.21</v>
      </c>
      <c r="Q7155" s="34">
        <f t="shared" si="3"/>
        <v>0.8159090909</v>
      </c>
      <c r="R7155" s="35" t="str">
        <f t="shared" si="4"/>
        <v>Medio</v>
      </c>
      <c r="S7155" s="35" t="str">
        <f>IF(O7155="","",IF(O7155&gt;AVERAGE('Base de datos limpia'!$O$2:$O$8001),"Alto","Normal"))
</f>
        <v>Normal</v>
      </c>
      <c r="T7155" s="35" t="str">
        <f t="shared" si="5"/>
        <v>Gamer moderado</v>
      </c>
      <c r="U7155" s="35"/>
    </row>
    <row r="7156">
      <c r="A7156" s="28">
        <v>7155.0</v>
      </c>
      <c r="B7156" s="28">
        <v>19.0</v>
      </c>
      <c r="C7156" s="28" t="str">
        <f>TRIM(PROPER('Base de datos cruda'!C7156))</f>
        <v>Female</v>
      </c>
      <c r="D7156" s="28">
        <v>5.21</v>
      </c>
      <c r="E7156" s="28">
        <v>3.1</v>
      </c>
      <c r="F7156" s="28">
        <v>7.37</v>
      </c>
      <c r="G7156" s="28">
        <v>83.33</v>
      </c>
      <c r="H7156" s="28" t="str">
        <f>TRIM(PROPER('Base de datos cruda'!H7156))</f>
        <v>Casual</v>
      </c>
      <c r="I7156" s="28">
        <v>2.5</v>
      </c>
      <c r="J7156" s="28">
        <v>8.38</v>
      </c>
      <c r="K7156" s="28">
        <v>273.6</v>
      </c>
      <c r="L7156" s="28">
        <f>IF('Base de datos cruda'!L7156&lt;0,,'Base de datos cruda'!L7156)</f>
        <v>9.34</v>
      </c>
      <c r="M7156" s="28" t="str">
        <f>IF(TRIM(PROPER('Base de datos cruda'!M7156))="High","Alto",IF(TRIM(PROPER('Base de datos cruda'!M7156))="Medium","Medio","Bajo"))</f>
        <v>Bajo</v>
      </c>
      <c r="N7156" s="29">
        <v>50.81</v>
      </c>
      <c r="O7156" s="32">
        <f t="shared" si="1"/>
        <v>50.81</v>
      </c>
      <c r="P7156" s="33">
        <f t="shared" si="2"/>
        <v>13.59</v>
      </c>
      <c r="Q7156" s="34">
        <f t="shared" si="3"/>
        <v>0.5950095969</v>
      </c>
      <c r="R7156" s="35" t="str">
        <f t="shared" si="4"/>
        <v>Medio</v>
      </c>
      <c r="S7156" s="35" t="str">
        <f>IF(O7156="","",IF(O7156&gt;AVERAGE('Base de datos limpia'!$O$2:$O$8001),"Alto","Normal"))
</f>
        <v>Normal</v>
      </c>
      <c r="T7156" s="35" t="str">
        <f t="shared" si="5"/>
        <v>Gamer moderado</v>
      </c>
      <c r="U7156" s="35"/>
    </row>
    <row r="7157">
      <c r="A7157" s="28">
        <v>7156.0</v>
      </c>
      <c r="B7157" s="28">
        <v>23.0</v>
      </c>
      <c r="C7157" s="28" t="str">
        <f>TRIM(PROPER('Base de datos cruda'!C7157))</f>
        <v>Male</v>
      </c>
      <c r="D7157" s="28">
        <v>6.51</v>
      </c>
      <c r="E7157" s="28">
        <v>4.1</v>
      </c>
      <c r="F7157" s="28">
        <v>8.57</v>
      </c>
      <c r="G7157" s="28">
        <v>84.3</v>
      </c>
      <c r="H7157" s="28" t="str">
        <f>TRIM(PROPER('Base de datos cruda'!H7157))</f>
        <v>Rpg</v>
      </c>
      <c r="I7157" s="28">
        <v>0.13</v>
      </c>
      <c r="J7157" s="28">
        <v>10.25</v>
      </c>
      <c r="K7157" s="28">
        <v>242.62</v>
      </c>
      <c r="L7157" s="28">
        <f>IF('Base de datos cruda'!L7157&lt;0,,'Base de datos cruda'!L7157)</f>
        <v>16.15</v>
      </c>
      <c r="M7157" s="28" t="str">
        <f>IF(TRIM(PROPER('Base de datos cruda'!M7157))="High","Alto",IF(TRIM(PROPER('Base de datos cruda'!M7157))="Medium","Medio","Bajo"))</f>
        <v>Bajo</v>
      </c>
      <c r="N7157" s="29">
        <v>58.98</v>
      </c>
      <c r="O7157" s="32">
        <f t="shared" si="1"/>
        <v>58.98</v>
      </c>
      <c r="P7157" s="33">
        <f t="shared" si="2"/>
        <v>16.76</v>
      </c>
      <c r="Q7157" s="34">
        <f t="shared" si="3"/>
        <v>0.6298003072</v>
      </c>
      <c r="R7157" s="35" t="str">
        <f t="shared" si="4"/>
        <v>Medio</v>
      </c>
      <c r="S7157" s="35" t="str">
        <f>IF(O7157="","",IF(O7157&gt;AVERAGE('Base de datos limpia'!$O$2:$O$8001),"Alto","Normal"))
</f>
        <v>Normal</v>
      </c>
      <c r="T7157" s="35" t="str">
        <f t="shared" si="5"/>
        <v>Gamer moderado</v>
      </c>
      <c r="U7157" s="35"/>
    </row>
    <row r="7158">
      <c r="A7158" s="28">
        <v>7157.0</v>
      </c>
      <c r="B7158" s="28">
        <v>18.0</v>
      </c>
      <c r="C7158" s="28" t="str">
        <f>TRIM(PROPER('Base de datos cruda'!C7158))</f>
        <v>Female</v>
      </c>
      <c r="D7158" s="28">
        <v>3.47</v>
      </c>
      <c r="E7158" s="28">
        <v>8.85</v>
      </c>
      <c r="F7158" s="28">
        <v>6.49</v>
      </c>
      <c r="G7158" s="28">
        <v>68.46</v>
      </c>
      <c r="H7158" s="28" t="str">
        <f>TRIM(PROPER('Base de datos cruda'!H7158))</f>
        <v>Rpg</v>
      </c>
      <c r="I7158" s="28">
        <v>1.61</v>
      </c>
      <c r="J7158" s="28">
        <v>8.39</v>
      </c>
      <c r="K7158" s="28">
        <v>300.71</v>
      </c>
      <c r="L7158" s="28">
        <f>IF('Base de datos cruda'!L7158&lt;0,,'Base de datos cruda'!L7158)</f>
        <v>8.29</v>
      </c>
      <c r="M7158" s="28" t="str">
        <f>IF(TRIM(PROPER('Base de datos cruda'!M7158))="High","Alto",IF(TRIM(PROPER('Base de datos cruda'!M7158))="Medium","Medio","Bajo"))</f>
        <v>Medio</v>
      </c>
      <c r="N7158" s="29">
        <v>83.21</v>
      </c>
      <c r="O7158" s="32">
        <f t="shared" si="1"/>
        <v>83.21</v>
      </c>
      <c r="P7158" s="33">
        <f t="shared" si="2"/>
        <v>11.86</v>
      </c>
      <c r="Q7158" s="34">
        <f t="shared" si="3"/>
        <v>2.550432277</v>
      </c>
      <c r="R7158" s="35" t="str">
        <f t="shared" si="4"/>
        <v>Alto</v>
      </c>
      <c r="S7158" s="35" t="str">
        <f>IF(O7158="","",IF(O7158&gt;AVERAGE('Base de datos limpia'!$O$2:$O$8001),"Alto","Normal"))
</f>
        <v>Alto</v>
      </c>
      <c r="T7158" s="35" t="str">
        <f t="shared" si="5"/>
        <v>Gamer intensivo</v>
      </c>
      <c r="U7158" s="35"/>
    </row>
    <row r="7159">
      <c r="A7159" s="28">
        <v>7158.0</v>
      </c>
      <c r="B7159" s="28">
        <v>19.0</v>
      </c>
      <c r="C7159" s="28" t="str">
        <f>TRIM(PROPER('Base de datos cruda'!C7159))</f>
        <v>Male</v>
      </c>
      <c r="D7159" s="28">
        <v>1.0</v>
      </c>
      <c r="E7159" s="28">
        <v>5.55</v>
      </c>
      <c r="F7159" s="28">
        <v>6.07</v>
      </c>
      <c r="G7159" s="28">
        <v>73.48</v>
      </c>
      <c r="H7159" s="28" t="str">
        <f>TRIM(PROPER('Base de datos cruda'!H7159))</f>
        <v>Rpg</v>
      </c>
      <c r="I7159" s="28">
        <v>0.96</v>
      </c>
      <c r="J7159" s="28">
        <v>2.29</v>
      </c>
      <c r="K7159" s="28">
        <v>322.37</v>
      </c>
      <c r="L7159" s="28">
        <f>IF('Base de datos cruda'!L7159&lt;0,,'Base de datos cruda'!L7159)</f>
        <v>1.09</v>
      </c>
      <c r="M7159" s="28" t="str">
        <f>IF(TRIM(PROPER('Base de datos cruda'!M7159))="High","Alto",IF(TRIM(PROPER('Base de datos cruda'!M7159))="Medium","Medio","Bajo"))</f>
        <v>Medio</v>
      </c>
      <c r="N7159" s="29">
        <v>80.78</v>
      </c>
      <c r="O7159" s="32">
        <f t="shared" si="1"/>
        <v>80.78</v>
      </c>
      <c r="P7159" s="33">
        <f t="shared" si="2"/>
        <v>3.29</v>
      </c>
      <c r="Q7159" s="34">
        <f t="shared" si="3"/>
        <v>5.55</v>
      </c>
      <c r="R7159" s="35" t="str">
        <f t="shared" si="4"/>
        <v>Alto</v>
      </c>
      <c r="S7159" s="35" t="str">
        <f>IF(O7159="","",IF(O7159&gt;AVERAGE('Base de datos limpia'!$O$2:$O$8001),"Alto","Normal"))
</f>
        <v>Alto</v>
      </c>
      <c r="T7159" s="35" t="str">
        <f t="shared" si="5"/>
        <v>Gamer moderado</v>
      </c>
      <c r="U7159" s="35"/>
    </row>
    <row r="7160">
      <c r="A7160" s="28">
        <v>7159.0</v>
      </c>
      <c r="B7160" s="28">
        <v>21.0</v>
      </c>
      <c r="C7160" s="28" t="str">
        <f>TRIM(PROPER('Base de datos cruda'!C7160))</f>
        <v>Female</v>
      </c>
      <c r="D7160" s="28">
        <v>7.52</v>
      </c>
      <c r="E7160" s="28">
        <v>3.16</v>
      </c>
      <c r="F7160" s="28">
        <v>8.61</v>
      </c>
      <c r="G7160" s="28">
        <v>97.26</v>
      </c>
      <c r="H7160" s="28" t="str">
        <f>TRIM(PROPER('Base de datos cruda'!H7160))</f>
        <v>Rpg</v>
      </c>
      <c r="I7160" s="28">
        <v>1.95</v>
      </c>
      <c r="J7160" s="28">
        <v>12.58</v>
      </c>
      <c r="K7160" s="28">
        <v>224.97</v>
      </c>
      <c r="L7160" s="28">
        <f>IF('Base de datos cruda'!L7160&lt;0,,'Base de datos cruda'!L7160)</f>
        <v>19.33</v>
      </c>
      <c r="M7160" s="28" t="str">
        <f>IF(TRIM(PROPER('Base de datos cruda'!M7160))="High","Alto",IF(TRIM(PROPER('Base de datos cruda'!M7160))="Medium","Medio","Bajo"))</f>
        <v>Bajo</v>
      </c>
      <c r="N7160" s="29">
        <v>42.57</v>
      </c>
      <c r="O7160" s="32">
        <f t="shared" si="1"/>
        <v>42.57</v>
      </c>
      <c r="P7160" s="33">
        <f t="shared" si="2"/>
        <v>20.1</v>
      </c>
      <c r="Q7160" s="34">
        <f t="shared" si="3"/>
        <v>0.420212766</v>
      </c>
      <c r="R7160" s="35" t="str">
        <f t="shared" si="4"/>
        <v>Bajo</v>
      </c>
      <c r="S7160" s="35" t="str">
        <f>IF(O7160="","",IF(O7160&gt;AVERAGE('Base de datos limpia'!$O$2:$O$8001),"Alto","Normal"))
</f>
        <v>Normal</v>
      </c>
      <c r="T7160" s="35" t="str">
        <f t="shared" si="5"/>
        <v>Gamer moderado</v>
      </c>
      <c r="U7160" s="35"/>
    </row>
    <row r="7161">
      <c r="A7161" s="28">
        <v>7160.0</v>
      </c>
      <c r="B7161" s="28">
        <v>22.0</v>
      </c>
      <c r="C7161" s="28" t="str">
        <f>TRIM(PROPER('Base de datos cruda'!C7161))</f>
        <v>Male</v>
      </c>
      <c r="D7161" s="28">
        <v>4.36</v>
      </c>
      <c r="E7161" s="28">
        <v>4.46</v>
      </c>
      <c r="F7161" s="28">
        <v>8.87</v>
      </c>
      <c r="G7161" s="28">
        <v>98.96</v>
      </c>
      <c r="H7161" s="28" t="str">
        <f>TRIM(PROPER('Base de datos cruda'!H7161))</f>
        <v>Rpg</v>
      </c>
      <c r="I7161" s="28">
        <v>1.21</v>
      </c>
      <c r="J7161" s="28">
        <v>6.5</v>
      </c>
      <c r="K7161" s="28">
        <v>297.12</v>
      </c>
      <c r="L7161" s="28">
        <f>IF('Base de datos cruda'!L7161&lt;0,,'Base de datos cruda'!L7161)</f>
        <v>7.36</v>
      </c>
      <c r="M7161" s="28" t="str">
        <f>IF(TRIM(PROPER('Base de datos cruda'!M7161))="High","Alto",IF(TRIM(PROPER('Base de datos cruda'!M7161))="Medium","Medio","Bajo"))</f>
        <v>Medio</v>
      </c>
      <c r="N7161" s="29">
        <v>65.21</v>
      </c>
      <c r="O7161" s="32">
        <f t="shared" si="1"/>
        <v>65.21</v>
      </c>
      <c r="P7161" s="33">
        <f t="shared" si="2"/>
        <v>10.86</v>
      </c>
      <c r="Q7161" s="34">
        <f t="shared" si="3"/>
        <v>1.02293578</v>
      </c>
      <c r="R7161" s="35" t="str">
        <f t="shared" si="4"/>
        <v>Medio</v>
      </c>
      <c r="S7161" s="35" t="str">
        <f>IF(O7161="","",IF(O7161&gt;AVERAGE('Base de datos limpia'!$O$2:$O$8001),"Alto","Normal"))
</f>
        <v>Normal</v>
      </c>
      <c r="T7161" s="35" t="str">
        <f t="shared" si="5"/>
        <v>Gamer moderado</v>
      </c>
      <c r="U7161" s="35"/>
    </row>
    <row r="7162">
      <c r="A7162" s="28">
        <v>7161.0</v>
      </c>
      <c r="B7162" s="28">
        <v>19.0</v>
      </c>
      <c r="C7162" s="28" t="str">
        <f>TRIM(PROPER('Base de datos cruda'!C7162))</f>
        <v>Male</v>
      </c>
      <c r="D7162" s="28">
        <v>4.92</v>
      </c>
      <c r="E7162" s="28">
        <v>1.95</v>
      </c>
      <c r="F7162" s="28">
        <v>4.31</v>
      </c>
      <c r="G7162" s="28">
        <v>72.48</v>
      </c>
      <c r="H7162" s="28" t="str">
        <f>TRIM(PROPER('Base de datos cruda'!H7162))</f>
        <v>Casual</v>
      </c>
      <c r="I7162" s="28">
        <v>4.17</v>
      </c>
      <c r="J7162" s="28">
        <v>7.18</v>
      </c>
      <c r="K7162" s="28">
        <v>260.28</v>
      </c>
      <c r="L7162" s="28">
        <f>IF('Base de datos cruda'!L7162&lt;0,,'Base de datos cruda'!L7162)</f>
        <v>10.55</v>
      </c>
      <c r="M7162" s="28" t="str">
        <f>IF(TRIM(PROPER('Base de datos cruda'!M7162))="High","Alto",IF(TRIM(PROPER('Base de datos cruda'!M7162))="Medium","Medio","Bajo"))</f>
        <v>Medio</v>
      </c>
      <c r="N7162" s="29">
        <v>21.49</v>
      </c>
      <c r="O7162" s="32">
        <f t="shared" si="1"/>
        <v>21.49</v>
      </c>
      <c r="P7162" s="33">
        <f t="shared" si="2"/>
        <v>12.1</v>
      </c>
      <c r="Q7162" s="34">
        <f t="shared" si="3"/>
        <v>0.3963414634</v>
      </c>
      <c r="R7162" s="35" t="str">
        <f t="shared" si="4"/>
        <v>Bajo</v>
      </c>
      <c r="S7162" s="35" t="str">
        <f>IF(O7162="","",IF(O7162&gt;AVERAGE('Base de datos limpia'!$O$2:$O$8001),"Alto","Normal"))
</f>
        <v>Normal</v>
      </c>
      <c r="T7162" s="35" t="str">
        <f t="shared" si="5"/>
        <v>Gamer casual</v>
      </c>
      <c r="U7162" s="35"/>
    </row>
    <row r="7163">
      <c r="A7163" s="28">
        <v>7162.0</v>
      </c>
      <c r="B7163" s="28">
        <v>19.0</v>
      </c>
      <c r="C7163" s="28" t="str">
        <f>TRIM(PROPER('Base de datos cruda'!C7163))</f>
        <v>Male</v>
      </c>
      <c r="D7163" s="28">
        <v>7.47</v>
      </c>
      <c r="E7163" s="28">
        <v>9.14</v>
      </c>
      <c r="F7163" s="28">
        <v>8.61</v>
      </c>
      <c r="G7163" s="28">
        <v>85.78</v>
      </c>
      <c r="H7163" s="28" t="str">
        <f>TRIM(PROPER('Base de datos cruda'!H7163))</f>
        <v>Rpg</v>
      </c>
      <c r="I7163" s="28">
        <v>3.49</v>
      </c>
      <c r="J7163" s="28">
        <v>11.47</v>
      </c>
      <c r="K7163" s="28">
        <v>244.36</v>
      </c>
      <c r="L7163" s="28">
        <f>IF('Base de datos cruda'!L7163&lt;0,,'Base de datos cruda'!L7163)</f>
        <v>14.64</v>
      </c>
      <c r="M7163" s="28" t="str">
        <f>IF(TRIM(PROPER('Base de datos cruda'!M7163))="High","Alto",IF(TRIM(PROPER('Base de datos cruda'!M7163))="Medium","Medio","Bajo"))</f>
        <v>Bajo</v>
      </c>
      <c r="N7163" s="29">
        <v>90.3043987636431</v>
      </c>
      <c r="O7163" s="32">
        <f t="shared" si="1"/>
        <v>90.30439876</v>
      </c>
      <c r="P7163" s="33">
        <f t="shared" si="2"/>
        <v>18.94</v>
      </c>
      <c r="Q7163" s="34">
        <f t="shared" si="3"/>
        <v>1.22356091</v>
      </c>
      <c r="R7163" s="35" t="str">
        <f t="shared" si="4"/>
        <v>Alto</v>
      </c>
      <c r="S7163" s="35" t="str">
        <f>IF(O7163="","",IF(O7163&gt;AVERAGE('Base de datos limpia'!$O$2:$O$8001),"Alto","Normal"))
</f>
        <v>Alto</v>
      </c>
      <c r="T7163" s="35" t="str">
        <f t="shared" si="5"/>
        <v>Gamer intensivo</v>
      </c>
      <c r="U7163" s="35"/>
    </row>
    <row r="7164">
      <c r="A7164" s="28">
        <v>7163.0</v>
      </c>
      <c r="B7164" s="28">
        <v>22.0</v>
      </c>
      <c r="C7164" s="28" t="str">
        <f>TRIM(PROPER('Base de datos cruda'!C7164))</f>
        <v>Male</v>
      </c>
      <c r="D7164" s="28">
        <v>7.45</v>
      </c>
      <c r="E7164" s="28">
        <v>4.67</v>
      </c>
      <c r="F7164" s="28">
        <v>4.41</v>
      </c>
      <c r="G7164" s="28">
        <v>69.65</v>
      </c>
      <c r="H7164" s="28" t="str">
        <f>TRIM(PROPER('Base de datos cruda'!H7164))</f>
        <v>Casual</v>
      </c>
      <c r="I7164" s="28">
        <v>3.7</v>
      </c>
      <c r="J7164" s="28">
        <v>13.33</v>
      </c>
      <c r="K7164" s="28">
        <v>236.89</v>
      </c>
      <c r="L7164" s="28">
        <f>IF('Base de datos cruda'!L7164&lt;0,,'Base de datos cruda'!L7164)</f>
        <v>17.24</v>
      </c>
      <c r="M7164" s="28" t="str">
        <f>IF(TRIM(PROPER('Base de datos cruda'!M7164))="High","Alto",IF(TRIM(PROPER('Base de datos cruda'!M7164))="Medium","Medio","Bajo"))</f>
        <v>Bajo</v>
      </c>
      <c r="N7164" s="29">
        <v>24.41</v>
      </c>
      <c r="O7164" s="32">
        <f t="shared" si="1"/>
        <v>24.41</v>
      </c>
      <c r="P7164" s="33">
        <f t="shared" si="2"/>
        <v>20.78</v>
      </c>
      <c r="Q7164" s="34">
        <f t="shared" si="3"/>
        <v>0.6268456376</v>
      </c>
      <c r="R7164" s="35" t="str">
        <f t="shared" si="4"/>
        <v>Bajo</v>
      </c>
      <c r="S7164" s="35" t="str">
        <f>IF(O7164="","",IF(O7164&gt;AVERAGE('Base de datos limpia'!$O$2:$O$8001),"Alto","Normal"))
</f>
        <v>Normal</v>
      </c>
      <c r="T7164" s="35" t="str">
        <f t="shared" si="5"/>
        <v>Gamer moderado</v>
      </c>
      <c r="U7164" s="35"/>
    </row>
    <row r="7165">
      <c r="A7165" s="28">
        <v>7164.0</v>
      </c>
      <c r="B7165" s="28">
        <v>21.0</v>
      </c>
      <c r="C7165" s="28" t="str">
        <f>TRIM(PROPER('Base de datos cruda'!C7165))</f>
        <v>Male</v>
      </c>
      <c r="D7165" s="28">
        <v>4.58</v>
      </c>
      <c r="E7165" s="28">
        <v>9.82</v>
      </c>
      <c r="F7165" s="28">
        <v>5.69</v>
      </c>
      <c r="G7165" s="28">
        <v>74.74</v>
      </c>
      <c r="H7165" s="28" t="str">
        <f>TRIM(PROPER('Base de datos cruda'!H7165))</f>
        <v>Casual</v>
      </c>
      <c r="I7165" s="28">
        <v>1.8</v>
      </c>
      <c r="J7165" s="28">
        <v>5.67</v>
      </c>
      <c r="K7165" s="28">
        <v>268.07</v>
      </c>
      <c r="L7165" s="28">
        <f>IF('Base de datos cruda'!L7165&lt;0,,'Base de datos cruda'!L7165)</f>
        <v>5.32</v>
      </c>
      <c r="M7165" s="28" t="str">
        <f>IF(TRIM(PROPER('Base de datos cruda'!M7165))="High","Alto",IF(TRIM(PROPER('Base de datos cruda'!M7165))="Medium","Medio","Bajo"))</f>
        <v>Alto</v>
      </c>
      <c r="N7165" s="29">
        <v>87.3784008540697</v>
      </c>
      <c r="O7165" s="32">
        <f t="shared" si="1"/>
        <v>87.37840085</v>
      </c>
      <c r="P7165" s="33">
        <f t="shared" si="2"/>
        <v>10.25</v>
      </c>
      <c r="Q7165" s="34">
        <f t="shared" si="3"/>
        <v>2.144104803</v>
      </c>
      <c r="R7165" s="35" t="str">
        <f t="shared" si="4"/>
        <v>Alto</v>
      </c>
      <c r="S7165" s="35" t="str">
        <f>IF(O7165="","",IF(O7165&gt;AVERAGE('Base de datos limpia'!$O$2:$O$8001),"Alto","Normal"))
</f>
        <v>Alto</v>
      </c>
      <c r="T7165" s="35" t="str">
        <f t="shared" si="5"/>
        <v>Gamer intensivo</v>
      </c>
      <c r="U7165" s="35"/>
    </row>
    <row r="7166">
      <c r="A7166" s="28">
        <v>7165.0</v>
      </c>
      <c r="B7166" s="28">
        <v>23.0</v>
      </c>
      <c r="C7166" s="28" t="str">
        <f>TRIM(PROPER('Base de datos cruda'!C7166))</f>
        <v>Male</v>
      </c>
      <c r="D7166" s="28">
        <v>2.38</v>
      </c>
      <c r="E7166" s="28">
        <v>4.13</v>
      </c>
      <c r="F7166" s="28">
        <v>7.81</v>
      </c>
      <c r="G7166" s="28">
        <v>91.69</v>
      </c>
      <c r="H7166" s="28" t="str">
        <f>TRIM(PROPER('Base de datos cruda'!H7166))</f>
        <v>Fps</v>
      </c>
      <c r="I7166" s="28">
        <v>0.02</v>
      </c>
      <c r="J7166" s="28">
        <v>6.75</v>
      </c>
      <c r="K7166" s="28">
        <v>304.53</v>
      </c>
      <c r="L7166" s="28">
        <f>IF('Base de datos cruda'!L7166&lt;0,,'Base de datos cruda'!L7166)</f>
        <v>8.03</v>
      </c>
      <c r="M7166" s="28" t="str">
        <f>IF(TRIM(PROPER('Base de datos cruda'!M7166))="High","Alto",IF(TRIM(PROPER('Base de datos cruda'!M7166))="Medium","Medio","Bajo"))</f>
        <v>Medio</v>
      </c>
      <c r="N7166" s="29">
        <v>84.082701261325</v>
      </c>
      <c r="O7166" s="32">
        <f t="shared" si="1"/>
        <v>84.08270126</v>
      </c>
      <c r="P7166" s="33">
        <f t="shared" si="2"/>
        <v>9.13</v>
      </c>
      <c r="Q7166" s="34">
        <f t="shared" si="3"/>
        <v>1.735294118</v>
      </c>
      <c r="R7166" s="35" t="str">
        <f t="shared" si="4"/>
        <v>Alto</v>
      </c>
      <c r="S7166" s="35" t="str">
        <f>IF(O7166="","",IF(O7166&gt;AVERAGE('Base de datos limpia'!$O$2:$O$8001),"Alto","Normal"))
</f>
        <v>Alto</v>
      </c>
      <c r="T7166" s="35" t="str">
        <f t="shared" si="5"/>
        <v>Gamer moderado</v>
      </c>
      <c r="U7166" s="35"/>
    </row>
    <row r="7167">
      <c r="A7167" s="28">
        <v>7166.0</v>
      </c>
      <c r="B7167" s="28">
        <v>16.0</v>
      </c>
      <c r="C7167" s="28" t="str">
        <f>TRIM(PROPER('Base de datos cruda'!C7167))</f>
        <v>Female</v>
      </c>
      <c r="D7167" s="28">
        <v>7.98</v>
      </c>
      <c r="E7167" s="28">
        <v>8.53</v>
      </c>
      <c r="F7167" s="28">
        <v>7.89</v>
      </c>
      <c r="G7167" s="28">
        <v>80.05</v>
      </c>
      <c r="H7167" s="28" t="str">
        <f>TRIM(PROPER('Base de datos cruda'!H7167))</f>
        <v>Rpg</v>
      </c>
      <c r="I7167" s="28">
        <v>1.1</v>
      </c>
      <c r="J7167" s="28">
        <v>12.46</v>
      </c>
      <c r="K7167" s="28">
        <v>225.75</v>
      </c>
      <c r="L7167" s="28">
        <f>IF('Base de datos cruda'!L7167&lt;0,,'Base de datos cruda'!L7167)</f>
        <v>18.98</v>
      </c>
      <c r="M7167" s="28" t="str">
        <f>IF(TRIM(PROPER('Base de datos cruda'!M7167))="High","Alto",IF(TRIM(PROPER('Base de datos cruda'!M7167))="Medium","Medio","Bajo"))</f>
        <v>Bajo</v>
      </c>
      <c r="N7167" s="29">
        <v>60.716003368149</v>
      </c>
      <c r="O7167" s="32">
        <f t="shared" si="1"/>
        <v>60.71600337</v>
      </c>
      <c r="P7167" s="33">
        <f t="shared" si="2"/>
        <v>20.44</v>
      </c>
      <c r="Q7167" s="34">
        <f t="shared" si="3"/>
        <v>1.068922306</v>
      </c>
      <c r="R7167" s="35" t="str">
        <f t="shared" si="4"/>
        <v>Medio</v>
      </c>
      <c r="S7167" s="35" t="str">
        <f>IF(O7167="","",IF(O7167&gt;AVERAGE('Base de datos limpia'!$O$2:$O$8001),"Alto","Normal"))
</f>
        <v>Normal</v>
      </c>
      <c r="T7167" s="35" t="str">
        <f t="shared" si="5"/>
        <v>Gamer intensivo</v>
      </c>
      <c r="U7167" s="35"/>
    </row>
    <row r="7168">
      <c r="A7168" s="28">
        <v>7167.0</v>
      </c>
      <c r="B7168" s="28">
        <v>22.0</v>
      </c>
      <c r="C7168" s="28" t="str">
        <f>TRIM(PROPER('Base de datos cruda'!C7168))</f>
        <v>Female</v>
      </c>
      <c r="D7168" s="28">
        <v>5.45</v>
      </c>
      <c r="E7168" s="28">
        <v>3.31</v>
      </c>
      <c r="F7168" s="28">
        <v>7.63</v>
      </c>
      <c r="G7168" s="28">
        <v>93.98</v>
      </c>
      <c r="H7168" s="28" t="str">
        <f>TRIM(PROPER('Base de datos cruda'!H7168))</f>
        <v>Casual</v>
      </c>
      <c r="I7168" s="28">
        <v>3.78</v>
      </c>
      <c r="J7168" s="28">
        <v>9.32</v>
      </c>
      <c r="K7168" s="28">
        <v>253.84</v>
      </c>
      <c r="L7168" s="28">
        <f>IF('Base de datos cruda'!L7168&lt;0,,'Base de datos cruda'!L7168)</f>
        <v>17.19</v>
      </c>
      <c r="M7168" s="28" t="str">
        <f>IF(TRIM(PROPER('Base de datos cruda'!M7168))="High","Alto",IF(TRIM(PROPER('Base de datos cruda'!M7168))="Medium","Medio","Bajo"))</f>
        <v>Bajo</v>
      </c>
      <c r="N7168" s="29">
        <v>58.6047901729661</v>
      </c>
      <c r="O7168" s="32">
        <f t="shared" si="1"/>
        <v>58.60479017</v>
      </c>
      <c r="P7168" s="33">
        <f t="shared" si="2"/>
        <v>14.77</v>
      </c>
      <c r="Q7168" s="34">
        <f t="shared" si="3"/>
        <v>0.6073394495</v>
      </c>
      <c r="R7168" s="35" t="str">
        <f t="shared" si="4"/>
        <v>Medio</v>
      </c>
      <c r="S7168" s="35" t="str">
        <f>IF(O7168="","",IF(O7168&gt;AVERAGE('Base de datos limpia'!$O$2:$O$8001),"Alto","Normal"))
</f>
        <v>Normal</v>
      </c>
      <c r="T7168" s="35" t="str">
        <f t="shared" si="5"/>
        <v>Gamer moderado</v>
      </c>
      <c r="U7168" s="35"/>
    </row>
    <row r="7169">
      <c r="A7169" s="28">
        <v>7168.0</v>
      </c>
      <c r="B7169" s="28">
        <v>22.0</v>
      </c>
      <c r="C7169" s="28" t="str">
        <f>TRIM(PROPER('Base de datos cruda'!C7169))</f>
        <v>Female</v>
      </c>
      <c r="D7169" s="28">
        <v>3.27</v>
      </c>
      <c r="E7169" s="28">
        <v>1.69</v>
      </c>
      <c r="F7169" s="28">
        <v>4.2</v>
      </c>
      <c r="G7169" s="28">
        <v>85.15</v>
      </c>
      <c r="H7169" s="28" t="str">
        <f>TRIM(PROPER('Base de datos cruda'!H7169))</f>
        <v>Casual</v>
      </c>
      <c r="I7169" s="28">
        <v>3.01</v>
      </c>
      <c r="J7169" s="28">
        <v>4.32</v>
      </c>
      <c r="K7169" s="28">
        <v>280.3</v>
      </c>
      <c r="L7169" s="28">
        <f>IF('Base de datos cruda'!L7169&lt;0,,'Base de datos cruda'!L7169)</f>
        <v>7.55</v>
      </c>
      <c r="M7169" s="28" t="str">
        <f>IF(TRIM(PROPER('Base de datos cruda'!M7169))="High","Alto",IF(TRIM(PROPER('Base de datos cruda'!M7169))="Medium","Medio","Bajo"))</f>
        <v>Medio</v>
      </c>
      <c r="N7169" s="29">
        <v>37.79</v>
      </c>
      <c r="O7169" s="32">
        <f t="shared" si="1"/>
        <v>37.79</v>
      </c>
      <c r="P7169" s="33">
        <f t="shared" si="2"/>
        <v>7.59</v>
      </c>
      <c r="Q7169" s="34">
        <f t="shared" si="3"/>
        <v>0.5168195719</v>
      </c>
      <c r="R7169" s="35" t="str">
        <f t="shared" si="4"/>
        <v>Bajo</v>
      </c>
      <c r="S7169" s="35" t="str">
        <f>IF(O7169="","",IF(O7169&gt;AVERAGE('Base de datos limpia'!$O$2:$O$8001),"Alto","Normal"))
</f>
        <v>Normal</v>
      </c>
      <c r="T7169" s="35" t="str">
        <f t="shared" si="5"/>
        <v>Gamer casual</v>
      </c>
      <c r="U7169" s="35"/>
    </row>
    <row r="7170">
      <c r="A7170" s="28">
        <v>7169.0</v>
      </c>
      <c r="B7170" s="28">
        <v>22.0</v>
      </c>
      <c r="C7170" s="28" t="str">
        <f>TRIM(PROPER('Base de datos cruda'!C7170))</f>
        <v>Female</v>
      </c>
      <c r="D7170" s="28">
        <v>4.48</v>
      </c>
      <c r="E7170" s="28">
        <v>1.29</v>
      </c>
      <c r="F7170" s="28">
        <v>4.66</v>
      </c>
      <c r="G7170" s="28">
        <v>85.16</v>
      </c>
      <c r="H7170" s="28" t="str">
        <f>TRIM(PROPER('Base de datos cruda'!H7170))</f>
        <v>Fps</v>
      </c>
      <c r="I7170" s="28">
        <v>2.69</v>
      </c>
      <c r="J7170" s="28">
        <v>8.51</v>
      </c>
      <c r="K7170" s="28">
        <v>254.8</v>
      </c>
      <c r="L7170" s="28">
        <f>IF('Base de datos cruda'!L7170&lt;0,,'Base de datos cruda'!L7170)</f>
        <v>9.17</v>
      </c>
      <c r="M7170" s="28" t="str">
        <f>IF(TRIM(PROPER('Base de datos cruda'!M7170))="High","Alto",IF(TRIM(PROPER('Base de datos cruda'!M7170))="Medium","Medio","Bajo"))</f>
        <v>Medio</v>
      </c>
      <c r="N7170" s="29">
        <v>34.8</v>
      </c>
      <c r="O7170" s="32">
        <f t="shared" si="1"/>
        <v>34.8</v>
      </c>
      <c r="P7170" s="33">
        <f t="shared" si="2"/>
        <v>12.99</v>
      </c>
      <c r="Q7170" s="34">
        <f t="shared" si="3"/>
        <v>0.2879464286</v>
      </c>
      <c r="R7170" s="35" t="str">
        <f t="shared" si="4"/>
        <v>Bajo</v>
      </c>
      <c r="S7170" s="35" t="str">
        <f>IF(O7170="","",IF(O7170&gt;AVERAGE('Base de datos limpia'!$O$2:$O$8001),"Alto","Normal"))
</f>
        <v>Normal</v>
      </c>
      <c r="T7170" s="35" t="str">
        <f t="shared" si="5"/>
        <v>Gamer casual</v>
      </c>
      <c r="U7170" s="35"/>
    </row>
    <row r="7171">
      <c r="A7171" s="28">
        <v>7170.0</v>
      </c>
      <c r="B7171" s="28">
        <v>22.0</v>
      </c>
      <c r="C7171" s="28" t="str">
        <f>TRIM(PROPER('Base de datos cruda'!C7171))</f>
        <v>Female</v>
      </c>
      <c r="D7171" s="28">
        <v>3.33</v>
      </c>
      <c r="E7171" s="28">
        <v>6.46</v>
      </c>
      <c r="F7171" s="28">
        <v>8.68</v>
      </c>
      <c r="G7171" s="28">
        <v>61.36</v>
      </c>
      <c r="H7171" s="28" t="str">
        <f>TRIM(PROPER('Base de datos cruda'!H7171))</f>
        <v>Fps</v>
      </c>
      <c r="I7171" s="28">
        <v>1.4</v>
      </c>
      <c r="J7171" s="28">
        <v>4.91</v>
      </c>
      <c r="K7171" s="28">
        <v>290.71</v>
      </c>
      <c r="L7171" s="28">
        <f>IF('Base de datos cruda'!L7171&lt;0,,'Base de datos cruda'!L7171)</f>
        <v>9.43</v>
      </c>
      <c r="M7171" s="28" t="str">
        <f>IF(TRIM(PROPER('Base de datos cruda'!M7171))="High","Alto",IF(TRIM(PROPER('Base de datos cruda'!M7171))="Medium","Medio","Bajo"))</f>
        <v>Medio</v>
      </c>
      <c r="N7171" s="29">
        <v>69.18</v>
      </c>
      <c r="O7171" s="32">
        <f t="shared" si="1"/>
        <v>69.18</v>
      </c>
      <c r="P7171" s="33">
        <f t="shared" si="2"/>
        <v>8.24</v>
      </c>
      <c r="Q7171" s="34">
        <f t="shared" si="3"/>
        <v>1.93993994</v>
      </c>
      <c r="R7171" s="35" t="str">
        <f t="shared" si="4"/>
        <v>Medio</v>
      </c>
      <c r="S7171" s="35" t="str">
        <f>IF(O7171="","",IF(O7171&gt;AVERAGE('Base de datos limpia'!$O$2:$O$8001),"Alto","Normal"))
</f>
        <v>Alto</v>
      </c>
      <c r="T7171" s="35" t="str">
        <f t="shared" si="5"/>
        <v>Gamer intensivo</v>
      </c>
      <c r="U7171" s="35"/>
    </row>
    <row r="7172">
      <c r="A7172" s="28">
        <v>7171.0</v>
      </c>
      <c r="B7172" s="28">
        <v>23.0</v>
      </c>
      <c r="C7172" s="28" t="str">
        <f>TRIM(PROPER('Base de datos cruda'!C7172))</f>
        <v>Female</v>
      </c>
      <c r="D7172" s="28">
        <v>7.11</v>
      </c>
      <c r="E7172" s="28">
        <v>3.8</v>
      </c>
      <c r="F7172" s="28">
        <v>4.41</v>
      </c>
      <c r="G7172" s="28">
        <v>89.99</v>
      </c>
      <c r="H7172" s="28" t="str">
        <f>TRIM(PROPER('Base de datos cruda'!H7172))</f>
        <v>Rpg</v>
      </c>
      <c r="I7172" s="28">
        <v>0.38</v>
      </c>
      <c r="J7172" s="28">
        <v>8.5</v>
      </c>
      <c r="K7172" s="28">
        <v>228.08</v>
      </c>
      <c r="L7172" s="28">
        <f>IF('Base de datos cruda'!L7172&lt;0,,'Base de datos cruda'!L7172)</f>
        <v>16.85</v>
      </c>
      <c r="M7172" s="28" t="str">
        <f>IF(TRIM(PROPER('Base de datos cruda'!M7172))="High","Alto",IF(TRIM(PROPER('Base de datos cruda'!M7172))="Medium","Medio","Bajo"))</f>
        <v>Bajo</v>
      </c>
      <c r="N7172" s="29">
        <v>25.51</v>
      </c>
      <c r="O7172" s="32">
        <f t="shared" si="1"/>
        <v>25.51</v>
      </c>
      <c r="P7172" s="33">
        <f t="shared" si="2"/>
        <v>15.61</v>
      </c>
      <c r="Q7172" s="34">
        <f t="shared" si="3"/>
        <v>0.5344585091</v>
      </c>
      <c r="R7172" s="35" t="str">
        <f t="shared" si="4"/>
        <v>Bajo</v>
      </c>
      <c r="S7172" s="35" t="str">
        <f>IF(O7172="","",IF(O7172&gt;AVERAGE('Base de datos limpia'!$O$2:$O$8001),"Alto","Normal"))
</f>
        <v>Normal</v>
      </c>
      <c r="T7172" s="35" t="str">
        <f t="shared" si="5"/>
        <v>Gamer moderado</v>
      </c>
      <c r="U7172" s="35"/>
    </row>
    <row r="7173">
      <c r="A7173" s="28">
        <v>7172.0</v>
      </c>
      <c r="B7173" s="28">
        <v>24.0</v>
      </c>
      <c r="C7173" s="28" t="str">
        <f>TRIM(PROPER('Base de datos cruda'!C7173))</f>
        <v>Female</v>
      </c>
      <c r="D7173" s="28">
        <v>3.86</v>
      </c>
      <c r="E7173" s="28">
        <v>4.99</v>
      </c>
      <c r="F7173" s="28">
        <v>4.39</v>
      </c>
      <c r="G7173" s="28">
        <v>99.11</v>
      </c>
      <c r="H7173" s="28" t="str">
        <f>TRIM(PROPER('Base de datos cruda'!H7173))</f>
        <v>Fps</v>
      </c>
      <c r="I7173" s="28">
        <v>3.92</v>
      </c>
      <c r="J7173" s="28">
        <v>8.34</v>
      </c>
      <c r="K7173" s="28">
        <v>275.78</v>
      </c>
      <c r="L7173" s="28">
        <f>IF('Base de datos cruda'!L7173&lt;0,,'Base de datos cruda'!L7173)</f>
        <v>12.57</v>
      </c>
      <c r="M7173" s="28" t="str">
        <f>IF(TRIM(PROPER('Base de datos cruda'!M7173))="High","Alto",IF(TRIM(PROPER('Base de datos cruda'!M7173))="Medium","Medio","Bajo"))</f>
        <v>Medio</v>
      </c>
      <c r="N7173" s="29">
        <v>59.76</v>
      </c>
      <c r="O7173" s="32">
        <f t="shared" si="1"/>
        <v>59.76</v>
      </c>
      <c r="P7173" s="33">
        <f t="shared" si="2"/>
        <v>12.2</v>
      </c>
      <c r="Q7173" s="34">
        <f t="shared" si="3"/>
        <v>1.292746114</v>
      </c>
      <c r="R7173" s="35" t="str">
        <f t="shared" si="4"/>
        <v>Medio</v>
      </c>
      <c r="S7173" s="35" t="str">
        <f>IF(O7173="","",IF(O7173&gt;AVERAGE('Base de datos limpia'!$O$2:$O$8001),"Alto","Normal"))
</f>
        <v>Normal</v>
      </c>
      <c r="T7173" s="35" t="str">
        <f t="shared" si="5"/>
        <v>Gamer moderado</v>
      </c>
      <c r="U7173" s="35"/>
    </row>
    <row r="7174">
      <c r="A7174" s="28">
        <v>7173.0</v>
      </c>
      <c r="B7174" s="28">
        <v>24.0</v>
      </c>
      <c r="C7174" s="28" t="str">
        <f>TRIM(PROPER('Base de datos cruda'!C7174))</f>
        <v>Male</v>
      </c>
      <c r="D7174" s="28">
        <v>6.59</v>
      </c>
      <c r="E7174" s="28">
        <v>8.37</v>
      </c>
      <c r="F7174" s="28">
        <v>8.18</v>
      </c>
      <c r="G7174" s="28">
        <v>78.92</v>
      </c>
      <c r="H7174" s="28" t="str">
        <f>TRIM(PROPER('Base de datos cruda'!H7174))</f>
        <v>Fps</v>
      </c>
      <c r="I7174" s="28">
        <v>0.19</v>
      </c>
      <c r="J7174" s="28">
        <v>11.09</v>
      </c>
      <c r="K7174" s="28">
        <v>241.12</v>
      </c>
      <c r="L7174" s="28">
        <f>IF('Base de datos cruda'!L7174&lt;0,,'Base de datos cruda'!L7174)</f>
        <v>11.51</v>
      </c>
      <c r="M7174" s="28" t="str">
        <f>IF(TRIM(PROPER('Base de datos cruda'!M7174))="High","Alto",IF(TRIM(PROPER('Base de datos cruda'!M7174))="Medium","Medio","Bajo"))</f>
        <v>Bajo</v>
      </c>
      <c r="N7174" s="29">
        <v>76.4084076359083</v>
      </c>
      <c r="O7174" s="32">
        <f t="shared" si="1"/>
        <v>76.40840764</v>
      </c>
      <c r="P7174" s="33">
        <f t="shared" si="2"/>
        <v>17.68</v>
      </c>
      <c r="Q7174" s="34">
        <f t="shared" si="3"/>
        <v>1.270106222</v>
      </c>
      <c r="R7174" s="35" t="str">
        <f t="shared" si="4"/>
        <v>Alto</v>
      </c>
      <c r="S7174" s="35" t="str">
        <f>IF(O7174="","",IF(O7174&gt;AVERAGE('Base de datos limpia'!$O$2:$O$8001),"Alto","Normal"))
</f>
        <v>Alto</v>
      </c>
      <c r="T7174" s="35" t="str">
        <f t="shared" si="5"/>
        <v>Gamer intensivo</v>
      </c>
      <c r="U7174" s="35"/>
    </row>
    <row r="7175">
      <c r="A7175" s="28">
        <v>7174.0</v>
      </c>
      <c r="B7175" s="28">
        <v>17.0</v>
      </c>
      <c r="C7175" s="28" t="str">
        <f>TRIM(PROPER('Base de datos cruda'!C7175))</f>
        <v>Female</v>
      </c>
      <c r="D7175" s="28">
        <v>6.72</v>
      </c>
      <c r="E7175" s="28">
        <v>3.23</v>
      </c>
      <c r="F7175" s="28">
        <v>7.21</v>
      </c>
      <c r="G7175" s="28">
        <v>66.34</v>
      </c>
      <c r="H7175" s="28" t="str">
        <f>TRIM(PROPER('Base de datos cruda'!H7175))</f>
        <v>Fps</v>
      </c>
      <c r="I7175" s="28">
        <v>0.3</v>
      </c>
      <c r="J7175" s="28">
        <v>12.17</v>
      </c>
      <c r="K7175" s="28">
        <v>245.43</v>
      </c>
      <c r="L7175" s="28">
        <f>IF('Base de datos cruda'!L7175&lt;0,,'Base de datos cruda'!L7175)</f>
        <v>14.76</v>
      </c>
      <c r="M7175" s="28" t="str">
        <f>IF(TRIM(PROPER('Base de datos cruda'!M7175))="High","Alto",IF(TRIM(PROPER('Base de datos cruda'!M7175))="Medium","Medio","Bajo"))</f>
        <v>Bajo</v>
      </c>
      <c r="N7175" s="29">
        <v>38.54</v>
      </c>
      <c r="O7175" s="32">
        <f t="shared" si="1"/>
        <v>38.54</v>
      </c>
      <c r="P7175" s="33">
        <f t="shared" si="2"/>
        <v>18.89</v>
      </c>
      <c r="Q7175" s="34">
        <f t="shared" si="3"/>
        <v>0.4806547619</v>
      </c>
      <c r="R7175" s="35" t="str">
        <f t="shared" si="4"/>
        <v>Bajo</v>
      </c>
      <c r="S7175" s="35" t="str">
        <f>IF(O7175="","",IF(O7175&gt;AVERAGE('Base de datos limpia'!$O$2:$O$8001),"Alto","Normal"))
</f>
        <v>Normal</v>
      </c>
      <c r="T7175" s="35" t="str">
        <f t="shared" si="5"/>
        <v>Gamer moderado</v>
      </c>
      <c r="U7175" s="35"/>
    </row>
    <row r="7176">
      <c r="A7176" s="28">
        <v>7175.0</v>
      </c>
      <c r="B7176" s="28">
        <v>22.0</v>
      </c>
      <c r="C7176" s="28" t="str">
        <f>TRIM(PROPER('Base de datos cruda'!C7176))</f>
        <v>Male</v>
      </c>
      <c r="D7176" s="28">
        <v>6.59</v>
      </c>
      <c r="E7176" s="28">
        <v>3.78</v>
      </c>
      <c r="F7176" s="28">
        <v>5.76</v>
      </c>
      <c r="G7176" s="28">
        <v>99.08</v>
      </c>
      <c r="H7176" s="28" t="str">
        <f>TRIM(PROPER('Base de datos cruda'!H7176))</f>
        <v>Fps</v>
      </c>
      <c r="I7176" s="28">
        <v>1.47</v>
      </c>
      <c r="J7176" s="28">
        <v>7.61</v>
      </c>
      <c r="K7176" s="28">
        <v>240.79</v>
      </c>
      <c r="L7176" s="28">
        <f>IF('Base de datos cruda'!L7176&lt;0,,'Base de datos cruda'!L7176)</f>
        <v>11.87</v>
      </c>
      <c r="M7176" s="28" t="str">
        <f>IF(TRIM(PROPER('Base de datos cruda'!M7176))="High","Alto",IF(TRIM(PROPER('Base de datos cruda'!M7176))="Medium","Medio","Bajo"))</f>
        <v>Bajo</v>
      </c>
      <c r="N7176" s="29">
        <v>37.67</v>
      </c>
      <c r="O7176" s="32">
        <f t="shared" si="1"/>
        <v>37.67</v>
      </c>
      <c r="P7176" s="33">
        <f t="shared" si="2"/>
        <v>14.2</v>
      </c>
      <c r="Q7176" s="34">
        <f t="shared" si="3"/>
        <v>0.5735963581</v>
      </c>
      <c r="R7176" s="35" t="str">
        <f t="shared" si="4"/>
        <v>Bajo</v>
      </c>
      <c r="S7176" s="35" t="str">
        <f>IF(O7176="","",IF(O7176&gt;AVERAGE('Base de datos limpia'!$O$2:$O$8001),"Alto","Normal"))
</f>
        <v>Normal</v>
      </c>
      <c r="T7176" s="35" t="str">
        <f t="shared" si="5"/>
        <v>Gamer moderado</v>
      </c>
      <c r="U7176" s="35"/>
    </row>
    <row r="7177">
      <c r="A7177" s="28">
        <v>7176.0</v>
      </c>
      <c r="B7177" s="28">
        <v>22.0</v>
      </c>
      <c r="C7177" s="28" t="str">
        <f>TRIM(PROPER('Base de datos cruda'!C7177))</f>
        <v>Female</v>
      </c>
      <c r="D7177" s="28">
        <v>5.78</v>
      </c>
      <c r="E7177" s="28">
        <v>8.61</v>
      </c>
      <c r="F7177" s="28">
        <v>4.83</v>
      </c>
      <c r="G7177" s="28">
        <v>71.61</v>
      </c>
      <c r="H7177" s="28" t="str">
        <f>TRIM(PROPER('Base de datos cruda'!H7177))</f>
        <v>Fps</v>
      </c>
      <c r="I7177" s="28">
        <v>2.86</v>
      </c>
      <c r="J7177" s="28">
        <v>8.67</v>
      </c>
      <c r="K7177" s="28">
        <v>247.96</v>
      </c>
      <c r="L7177" s="28">
        <f>IF('Base de datos cruda'!L7177&lt;0,,'Base de datos cruda'!L7177)</f>
        <v>16.06</v>
      </c>
      <c r="M7177" s="28" t="str">
        <f>IF(TRIM(PROPER('Base de datos cruda'!M7177))="High","Alto",IF(TRIM(PROPER('Base de datos cruda'!M7177))="Medium","Medio","Bajo"))</f>
        <v>Alto</v>
      </c>
      <c r="N7177" s="29">
        <v>91.7759860573034</v>
      </c>
      <c r="O7177" s="32">
        <f t="shared" si="1"/>
        <v>91.77598606</v>
      </c>
      <c r="P7177" s="33">
        <f t="shared" si="2"/>
        <v>14.45</v>
      </c>
      <c r="Q7177" s="34">
        <f t="shared" si="3"/>
        <v>1.489619377</v>
      </c>
      <c r="R7177" s="35" t="str">
        <f t="shared" si="4"/>
        <v>Alto</v>
      </c>
      <c r="S7177" s="35" t="str">
        <f>IF(O7177="","",IF(O7177&gt;AVERAGE('Base de datos limpia'!$O$2:$O$8001),"Alto","Normal"))
</f>
        <v>Alto</v>
      </c>
      <c r="T7177" s="35" t="str">
        <f t="shared" si="5"/>
        <v>Gamer intensivo</v>
      </c>
      <c r="U7177" s="35"/>
    </row>
    <row r="7178">
      <c r="A7178" s="28">
        <v>7177.0</v>
      </c>
      <c r="B7178" s="28">
        <v>19.0</v>
      </c>
      <c r="C7178" s="28" t="str">
        <f>TRIM(PROPER('Base de datos cruda'!C7178))</f>
        <v>Female</v>
      </c>
      <c r="D7178" s="28">
        <v>6.84</v>
      </c>
      <c r="E7178" s="28">
        <v>5.43</v>
      </c>
      <c r="F7178" s="28">
        <v>8.42</v>
      </c>
      <c r="G7178" s="28">
        <v>76.37</v>
      </c>
      <c r="H7178" s="28" t="str">
        <f>TRIM(PROPER('Base de datos cruda'!H7178))</f>
        <v>Casual</v>
      </c>
      <c r="I7178" s="28">
        <v>4.96</v>
      </c>
      <c r="J7178" s="28">
        <v>7.9</v>
      </c>
      <c r="K7178" s="28">
        <v>242.07</v>
      </c>
      <c r="L7178" s="28">
        <f>IF('Base de datos cruda'!L7178&lt;0,,'Base de datos cruda'!L7178)</f>
        <v>15.82</v>
      </c>
      <c r="M7178" s="28" t="str">
        <f>IF(TRIM(PROPER('Base de datos cruda'!M7178))="High","Alto",IF(TRIM(PROPER('Base de datos cruda'!M7178))="Medium","Medio","Bajo"))</f>
        <v>Bajo</v>
      </c>
      <c r="N7178" s="29">
        <v>57.13</v>
      </c>
      <c r="O7178" s="32">
        <f t="shared" si="1"/>
        <v>57.13</v>
      </c>
      <c r="P7178" s="33">
        <f t="shared" si="2"/>
        <v>14.74</v>
      </c>
      <c r="Q7178" s="34">
        <f t="shared" si="3"/>
        <v>0.7938596491</v>
      </c>
      <c r="R7178" s="35" t="str">
        <f t="shared" si="4"/>
        <v>Medio</v>
      </c>
      <c r="S7178" s="35" t="str">
        <f>IF(O7178="","",IF(O7178&gt;AVERAGE('Base de datos limpia'!$O$2:$O$8001),"Alto","Normal"))
</f>
        <v>Normal</v>
      </c>
      <c r="T7178" s="35" t="str">
        <f t="shared" si="5"/>
        <v>Gamer moderado</v>
      </c>
      <c r="U7178" s="35"/>
    </row>
    <row r="7179">
      <c r="A7179" s="28">
        <v>7178.0</v>
      </c>
      <c r="B7179" s="28">
        <v>24.0</v>
      </c>
      <c r="C7179" s="28" t="str">
        <f>TRIM(PROPER('Base de datos cruda'!C7179))</f>
        <v>Male</v>
      </c>
      <c r="D7179" s="28">
        <v>3.1</v>
      </c>
      <c r="E7179" s="28">
        <v>8.45</v>
      </c>
      <c r="F7179" s="28">
        <v>8.94</v>
      </c>
      <c r="G7179" s="28">
        <v>63.09</v>
      </c>
      <c r="H7179" s="28" t="str">
        <f>TRIM(PROPER('Base de datos cruda'!H7179))</f>
        <v>Fps</v>
      </c>
      <c r="I7179" s="28">
        <v>0.45</v>
      </c>
      <c r="J7179" s="28">
        <v>5.92</v>
      </c>
      <c r="K7179" s="28">
        <v>286.09</v>
      </c>
      <c r="L7179" s="28">
        <f>IF('Base de datos cruda'!L7179&lt;0,,'Base de datos cruda'!L7179)</f>
        <v>9.87</v>
      </c>
      <c r="M7179" s="28" t="str">
        <f>IF(TRIM(PROPER('Base de datos cruda'!M7179))="High","Alto",IF(TRIM(PROPER('Base de datos cruda'!M7179))="Medium","Medio","Bajo"))</f>
        <v>Medio</v>
      </c>
      <c r="N7179" s="29">
        <v>92.04</v>
      </c>
      <c r="O7179" s="32">
        <f t="shared" si="1"/>
        <v>92.04</v>
      </c>
      <c r="P7179" s="33">
        <f t="shared" si="2"/>
        <v>9.02</v>
      </c>
      <c r="Q7179" s="34">
        <f t="shared" si="3"/>
        <v>2.725806452</v>
      </c>
      <c r="R7179" s="35" t="str">
        <f t="shared" si="4"/>
        <v>Alto</v>
      </c>
      <c r="S7179" s="35" t="str">
        <f>IF(O7179="","",IF(O7179&gt;AVERAGE('Base de datos limpia'!$O$2:$O$8001),"Alto","Normal"))
</f>
        <v>Alto</v>
      </c>
      <c r="T7179" s="35" t="str">
        <f t="shared" si="5"/>
        <v>Gamer intensivo</v>
      </c>
      <c r="U7179" s="35"/>
    </row>
    <row r="7180">
      <c r="A7180" s="28">
        <v>7179.0</v>
      </c>
      <c r="B7180" s="28">
        <v>23.0</v>
      </c>
      <c r="C7180" s="28" t="str">
        <f>TRIM(PROPER('Base de datos cruda'!C7180))</f>
        <v>Female</v>
      </c>
      <c r="D7180" s="28">
        <v>0.92</v>
      </c>
      <c r="E7180" s="28">
        <v>4.37</v>
      </c>
      <c r="F7180" s="28">
        <v>4.25</v>
      </c>
      <c r="G7180" s="28">
        <v>64.43</v>
      </c>
      <c r="H7180" s="28" t="str">
        <f>TRIM(PROPER('Base de datos cruda'!H7180))</f>
        <v>Rpg</v>
      </c>
      <c r="I7180" s="28">
        <v>2.37</v>
      </c>
      <c r="J7180" s="28">
        <v>4.38</v>
      </c>
      <c r="K7180" s="28">
        <v>298.34</v>
      </c>
      <c r="L7180" s="28">
        <f>IF('Base de datos cruda'!L7180&lt;0,,'Base de datos cruda'!L7180)</f>
        <v>1.4</v>
      </c>
      <c r="M7180" s="28" t="str">
        <f>IF(TRIM(PROPER('Base de datos cruda'!M7180))="High","Alto",IF(TRIM(PROPER('Base de datos cruda'!M7180))="Medium","Medio","Bajo"))</f>
        <v>Medio</v>
      </c>
      <c r="N7180" s="29">
        <v>63.81</v>
      </c>
      <c r="O7180" s="32">
        <f t="shared" si="1"/>
        <v>63.81</v>
      </c>
      <c r="P7180" s="33">
        <f t="shared" si="2"/>
        <v>5.3</v>
      </c>
      <c r="Q7180" s="34">
        <f t="shared" si="3"/>
        <v>4.75</v>
      </c>
      <c r="R7180" s="35" t="str">
        <f t="shared" si="4"/>
        <v>Medio</v>
      </c>
      <c r="S7180" s="35" t="str">
        <f>IF(O7180="","",IF(O7180&gt;AVERAGE('Base de datos limpia'!$O$2:$O$8001),"Alto","Normal"))
</f>
        <v>Normal</v>
      </c>
      <c r="T7180" s="35" t="str">
        <f t="shared" si="5"/>
        <v>Gamer moderado</v>
      </c>
      <c r="U7180" s="35"/>
    </row>
    <row r="7181">
      <c r="A7181" s="28">
        <v>7180.0</v>
      </c>
      <c r="B7181" s="28">
        <v>16.0</v>
      </c>
      <c r="C7181" s="28" t="str">
        <f>TRIM(PROPER('Base de datos cruda'!C7181))</f>
        <v>Male</v>
      </c>
      <c r="D7181" s="28">
        <v>6.74</v>
      </c>
      <c r="E7181" s="28">
        <v>4.59</v>
      </c>
      <c r="F7181" s="28">
        <v>6.77</v>
      </c>
      <c r="G7181" s="28">
        <v>68.66</v>
      </c>
      <c r="H7181" s="28" t="str">
        <f>TRIM(PROPER('Base de datos cruda'!H7181))</f>
        <v>Rpg</v>
      </c>
      <c r="I7181" s="28">
        <v>3.01</v>
      </c>
      <c r="J7181" s="28">
        <v>10.39</v>
      </c>
      <c r="K7181" s="28">
        <v>238.02</v>
      </c>
      <c r="L7181" s="28">
        <f>IF('Base de datos cruda'!L7181&lt;0,,'Base de datos cruda'!L7181)</f>
        <v>15.57</v>
      </c>
      <c r="M7181" s="28" t="str">
        <f>IF(TRIM(PROPER('Base de datos cruda'!M7181))="High","Alto",IF(TRIM(PROPER('Base de datos cruda'!M7181))="Medium","Medio","Bajo"))</f>
        <v>Bajo</v>
      </c>
      <c r="N7181" s="29">
        <v>43.85</v>
      </c>
      <c r="O7181" s="32">
        <f t="shared" si="1"/>
        <v>43.85</v>
      </c>
      <c r="P7181" s="33">
        <f t="shared" si="2"/>
        <v>17.13</v>
      </c>
      <c r="Q7181" s="34">
        <f t="shared" si="3"/>
        <v>0.6810089021</v>
      </c>
      <c r="R7181" s="35" t="str">
        <f t="shared" si="4"/>
        <v>Bajo</v>
      </c>
      <c r="S7181" s="35" t="str">
        <f>IF(O7181="","",IF(O7181&gt;AVERAGE('Base de datos limpia'!$O$2:$O$8001),"Alto","Normal"))
</f>
        <v>Normal</v>
      </c>
      <c r="T7181" s="35" t="str">
        <f t="shared" si="5"/>
        <v>Gamer moderado</v>
      </c>
      <c r="U7181" s="35"/>
    </row>
    <row r="7182">
      <c r="A7182" s="28">
        <v>7181.0</v>
      </c>
      <c r="B7182" s="28">
        <v>17.0</v>
      </c>
      <c r="C7182" s="28" t="str">
        <f>TRIM(PROPER('Base de datos cruda'!C7182))</f>
        <v>Male</v>
      </c>
      <c r="D7182" s="28">
        <v>3.99</v>
      </c>
      <c r="E7182" s="28">
        <v>2.5</v>
      </c>
      <c r="F7182" s="28">
        <v>5.31</v>
      </c>
      <c r="G7182" s="28">
        <v>81.94</v>
      </c>
      <c r="H7182" s="28" t="str">
        <f>TRIM(PROPER('Base de datos cruda'!H7182))</f>
        <v>Casual</v>
      </c>
      <c r="I7182" s="28">
        <v>4.12</v>
      </c>
      <c r="J7182" s="28">
        <v>6.77</v>
      </c>
      <c r="K7182" s="28">
        <v>284.82</v>
      </c>
      <c r="L7182" s="28">
        <f>IF('Base de datos cruda'!L7182&lt;0,,'Base de datos cruda'!L7182)</f>
        <v>6.12</v>
      </c>
      <c r="M7182" s="28" t="str">
        <f>IF(TRIM(PROPER('Base de datos cruda'!M7182))="High","Alto",IF(TRIM(PROPER('Base de datos cruda'!M7182))="Medium","Medio","Bajo"))</f>
        <v>Medio</v>
      </c>
      <c r="N7182" s="29">
        <v>43.33</v>
      </c>
      <c r="O7182" s="32">
        <f t="shared" si="1"/>
        <v>43.33</v>
      </c>
      <c r="P7182" s="33">
        <f t="shared" si="2"/>
        <v>10.76</v>
      </c>
      <c r="Q7182" s="34">
        <f t="shared" si="3"/>
        <v>0.626566416</v>
      </c>
      <c r="R7182" s="35" t="str">
        <f t="shared" si="4"/>
        <v>Bajo</v>
      </c>
      <c r="S7182" s="35" t="str">
        <f>IF(O7182="","",IF(O7182&gt;AVERAGE('Base de datos limpia'!$O$2:$O$8001),"Alto","Normal"))
</f>
        <v>Normal</v>
      </c>
      <c r="T7182" s="35" t="str">
        <f t="shared" si="5"/>
        <v>Gamer casual</v>
      </c>
      <c r="U7182" s="35"/>
    </row>
    <row r="7183">
      <c r="A7183" s="28">
        <v>7182.0</v>
      </c>
      <c r="B7183" s="28">
        <v>17.0</v>
      </c>
      <c r="C7183" s="28" t="str">
        <f>TRIM(PROPER('Base de datos cruda'!C7183))</f>
        <v>Male</v>
      </c>
      <c r="D7183" s="28">
        <v>1.02</v>
      </c>
      <c r="E7183" s="28">
        <v>9.25</v>
      </c>
      <c r="F7183" s="28">
        <v>8.16</v>
      </c>
      <c r="G7183" s="28">
        <v>82.31</v>
      </c>
      <c r="H7183" s="28" t="str">
        <f>TRIM(PROPER('Base de datos cruda'!H7183))</f>
        <v>Fps</v>
      </c>
      <c r="I7183" s="28">
        <v>3.45</v>
      </c>
      <c r="J7183" s="28">
        <v>5.65</v>
      </c>
      <c r="K7183" s="28">
        <v>332.33</v>
      </c>
      <c r="L7183" s="28">
        <f>IF('Base de datos cruda'!L7183&lt;0,,'Base de datos cruda'!L7183)</f>
        <v>2.15</v>
      </c>
      <c r="M7183" s="28" t="str">
        <f>IF(TRIM(PROPER('Base de datos cruda'!M7183))="High","Alto",IF(TRIM(PROPER('Base de datos cruda'!M7183))="Medium","Medio","Bajo"))</f>
        <v>Medio</v>
      </c>
      <c r="N7183" s="29">
        <v>100.0</v>
      </c>
      <c r="O7183" s="32">
        <f t="shared" si="1"/>
        <v>100</v>
      </c>
      <c r="P7183" s="33">
        <f t="shared" si="2"/>
        <v>6.67</v>
      </c>
      <c r="Q7183" s="34">
        <f t="shared" si="3"/>
        <v>9.068627451</v>
      </c>
      <c r="R7183" s="35" t="str">
        <f t="shared" si="4"/>
        <v>Alto</v>
      </c>
      <c r="S7183" s="35" t="str">
        <f>IF(O7183="","",IF(O7183&gt;AVERAGE('Base de datos limpia'!$O$2:$O$8001),"Alto","Normal"))
</f>
        <v>Alto</v>
      </c>
      <c r="T7183" s="35" t="str">
        <f t="shared" si="5"/>
        <v>Gamer intensivo</v>
      </c>
      <c r="U7183" s="35"/>
    </row>
    <row r="7184">
      <c r="A7184" s="28">
        <v>7183.0</v>
      </c>
      <c r="B7184" s="28">
        <v>23.0</v>
      </c>
      <c r="C7184" s="28" t="str">
        <f>TRIM(PROPER('Base de datos cruda'!C7184))</f>
        <v>Female</v>
      </c>
      <c r="D7184" s="28">
        <v>0.92</v>
      </c>
      <c r="E7184" s="28">
        <v>9.07</v>
      </c>
      <c r="F7184" s="28">
        <v>5.73</v>
      </c>
      <c r="G7184" s="28">
        <v>84.25</v>
      </c>
      <c r="H7184" s="28" t="str">
        <f>TRIM(PROPER('Base de datos cruda'!H7184))</f>
        <v>Fps</v>
      </c>
      <c r="I7184" s="28">
        <v>4.04</v>
      </c>
      <c r="J7184" s="28">
        <v>4.0</v>
      </c>
      <c r="K7184" s="28">
        <v>291.88</v>
      </c>
      <c r="L7184" s="28">
        <f>IF('Base de datos cruda'!L7184&lt;0,,'Base de datos cruda'!L7184)</f>
        <v>3.63</v>
      </c>
      <c r="M7184" s="28" t="str">
        <f>IF(TRIM(PROPER('Base de datos cruda'!M7184))="High","Alto",IF(TRIM(PROPER('Base de datos cruda'!M7184))="Medium","Medio","Bajo"))</f>
        <v>Alto</v>
      </c>
      <c r="N7184" s="29">
        <v>95.97</v>
      </c>
      <c r="O7184" s="32">
        <f t="shared" si="1"/>
        <v>95.97</v>
      </c>
      <c r="P7184" s="33">
        <f t="shared" si="2"/>
        <v>4.92</v>
      </c>
      <c r="Q7184" s="34">
        <f t="shared" si="3"/>
        <v>9.858695652</v>
      </c>
      <c r="R7184" s="35" t="str">
        <f t="shared" si="4"/>
        <v>Alto</v>
      </c>
      <c r="S7184" s="35" t="str">
        <f>IF(O7184="","",IF(O7184&gt;AVERAGE('Base de datos limpia'!$O$2:$O$8001),"Alto","Normal"))
</f>
        <v>Alto</v>
      </c>
      <c r="T7184" s="35" t="str">
        <f t="shared" si="5"/>
        <v>Gamer intensivo</v>
      </c>
      <c r="U7184" s="35"/>
    </row>
    <row r="7185">
      <c r="A7185" s="28">
        <v>7184.0</v>
      </c>
      <c r="B7185" s="28">
        <v>16.0</v>
      </c>
      <c r="C7185" s="28" t="str">
        <f>TRIM(PROPER('Base de datos cruda'!C7185))</f>
        <v>Female</v>
      </c>
      <c r="D7185" s="28">
        <v>1.27</v>
      </c>
      <c r="E7185" s="28">
        <v>9.86</v>
      </c>
      <c r="F7185" s="28">
        <v>7.57</v>
      </c>
      <c r="G7185" s="28">
        <v>83.35</v>
      </c>
      <c r="H7185" s="28" t="str">
        <f>TRIM(PROPER('Base de datos cruda'!H7185))</f>
        <v>Casual</v>
      </c>
      <c r="I7185" s="28">
        <v>2.61</v>
      </c>
      <c r="J7185" s="28">
        <v>4.86</v>
      </c>
      <c r="K7185" s="28">
        <v>313.04</v>
      </c>
      <c r="L7185" s="28">
        <f>IF('Base de datos cruda'!L7185&lt;0,,'Base de datos cruda'!L7185)</f>
        <v>4.78</v>
      </c>
      <c r="M7185" s="28" t="str">
        <f>IF(TRIM(PROPER('Base de datos cruda'!M7185))="High","Alto",IF(TRIM(PROPER('Base de datos cruda'!M7185))="Medium","Medio","Bajo"))</f>
        <v>Medio</v>
      </c>
      <c r="N7185" s="29">
        <v>100.0</v>
      </c>
      <c r="O7185" s="32">
        <f t="shared" si="1"/>
        <v>100</v>
      </c>
      <c r="P7185" s="33">
        <f t="shared" si="2"/>
        <v>6.13</v>
      </c>
      <c r="Q7185" s="34">
        <f t="shared" si="3"/>
        <v>7.763779528</v>
      </c>
      <c r="R7185" s="35" t="str">
        <f t="shared" si="4"/>
        <v>Alto</v>
      </c>
      <c r="S7185" s="35" t="str">
        <f>IF(O7185="","",IF(O7185&gt;AVERAGE('Base de datos limpia'!$O$2:$O$8001),"Alto","Normal"))
</f>
        <v>Alto</v>
      </c>
      <c r="T7185" s="35" t="str">
        <f t="shared" si="5"/>
        <v>Gamer intensivo</v>
      </c>
      <c r="U7185" s="35"/>
    </row>
    <row r="7186">
      <c r="A7186" s="28">
        <v>7185.0</v>
      </c>
      <c r="B7186" s="28">
        <v>19.0</v>
      </c>
      <c r="C7186" s="28" t="str">
        <f>TRIM(PROPER('Base de datos cruda'!C7186))</f>
        <v>Female</v>
      </c>
      <c r="D7186" s="28">
        <v>6.01</v>
      </c>
      <c r="E7186" s="28">
        <v>4.62</v>
      </c>
      <c r="F7186" s="28">
        <v>6.7</v>
      </c>
      <c r="G7186" s="28">
        <v>79.81</v>
      </c>
      <c r="H7186" s="28" t="str">
        <f>TRIM(PROPER('Base de datos cruda'!H7186))</f>
        <v>Casual</v>
      </c>
      <c r="I7186" s="28">
        <v>2.17</v>
      </c>
      <c r="J7186" s="28">
        <v>11.01</v>
      </c>
      <c r="K7186" s="28">
        <v>248.94</v>
      </c>
      <c r="L7186" s="28">
        <f>IF('Base de datos cruda'!L7186&lt;0,,'Base de datos cruda'!L7186)</f>
        <v>15.31</v>
      </c>
      <c r="M7186" s="28" t="str">
        <f>IF(TRIM(PROPER('Base de datos cruda'!M7186))="High","Alto",IF(TRIM(PROPER('Base de datos cruda'!M7186))="Medium","Medio","Bajo"))</f>
        <v>Bajo</v>
      </c>
      <c r="N7186" s="29">
        <v>48.47</v>
      </c>
      <c r="O7186" s="32">
        <f t="shared" si="1"/>
        <v>48.47</v>
      </c>
      <c r="P7186" s="33">
        <f t="shared" si="2"/>
        <v>17.02</v>
      </c>
      <c r="Q7186" s="34">
        <f t="shared" si="3"/>
        <v>0.768718802</v>
      </c>
      <c r="R7186" s="35" t="str">
        <f t="shared" si="4"/>
        <v>Bajo</v>
      </c>
      <c r="S7186" s="35" t="str">
        <f>IF(O7186="","",IF(O7186&gt;AVERAGE('Base de datos limpia'!$O$2:$O$8001),"Alto","Normal"))
</f>
        <v>Normal</v>
      </c>
      <c r="T7186" s="35" t="str">
        <f t="shared" si="5"/>
        <v>Gamer moderado</v>
      </c>
      <c r="U7186" s="35"/>
    </row>
    <row r="7187">
      <c r="A7187" s="28">
        <v>7186.0</v>
      </c>
      <c r="B7187" s="28">
        <v>20.0</v>
      </c>
      <c r="C7187" s="28" t="str">
        <f>TRIM(PROPER('Base de datos cruda'!C7187))</f>
        <v>Male</v>
      </c>
      <c r="D7187" s="28">
        <v>5.69</v>
      </c>
      <c r="E7187" s="28">
        <v>8.37</v>
      </c>
      <c r="F7187" s="28">
        <v>6.71</v>
      </c>
      <c r="G7187" s="28">
        <v>92.08</v>
      </c>
      <c r="H7187" s="28" t="str">
        <f>TRIM(PROPER('Base de datos cruda'!H7187))</f>
        <v>Rpg</v>
      </c>
      <c r="I7187" s="28">
        <v>3.09</v>
      </c>
      <c r="J7187" s="28">
        <v>7.56</v>
      </c>
      <c r="K7187" s="28">
        <v>245.8</v>
      </c>
      <c r="L7187" s="28">
        <f>IF('Base de datos cruda'!L7187&lt;0,,'Base de datos cruda'!L7187)</f>
        <v>11.01</v>
      </c>
      <c r="M7187" s="28" t="str">
        <f>IF(TRIM(PROPER('Base de datos cruda'!M7187))="High","Alto",IF(TRIM(PROPER('Base de datos cruda'!M7187))="Medium","Medio","Bajo"))</f>
        <v>Bajo</v>
      </c>
      <c r="N7187" s="29">
        <v>93.7580930791362</v>
      </c>
      <c r="O7187" s="32">
        <f t="shared" si="1"/>
        <v>93.75809308</v>
      </c>
      <c r="P7187" s="33">
        <f t="shared" si="2"/>
        <v>13.25</v>
      </c>
      <c r="Q7187" s="34">
        <f t="shared" si="3"/>
        <v>1.471001757</v>
      </c>
      <c r="R7187" s="35" t="str">
        <f t="shared" si="4"/>
        <v>Alto</v>
      </c>
      <c r="S7187" s="35" t="str">
        <f>IF(O7187="","",IF(O7187&gt;AVERAGE('Base de datos limpia'!$O$2:$O$8001),"Alto","Normal"))
</f>
        <v>Alto</v>
      </c>
      <c r="T7187" s="35" t="str">
        <f t="shared" si="5"/>
        <v>Gamer intensivo</v>
      </c>
      <c r="U7187" s="35"/>
    </row>
    <row r="7188">
      <c r="A7188" s="28">
        <v>7187.0</v>
      </c>
      <c r="B7188" s="28">
        <v>24.0</v>
      </c>
      <c r="C7188" s="28" t="str">
        <f>TRIM(PROPER('Base de datos cruda'!C7188))</f>
        <v>Female</v>
      </c>
      <c r="D7188" s="28">
        <v>1.63</v>
      </c>
      <c r="E7188" s="28">
        <v>4.73</v>
      </c>
      <c r="F7188" s="28">
        <v>8.29</v>
      </c>
      <c r="G7188" s="28">
        <v>97.36</v>
      </c>
      <c r="H7188" s="28" t="str">
        <f>TRIM(PROPER('Base de datos cruda'!H7188))</f>
        <v>Fps</v>
      </c>
      <c r="I7188" s="28">
        <v>4.5</v>
      </c>
      <c r="J7188" s="28">
        <v>4.23</v>
      </c>
      <c r="K7188" s="28">
        <v>296.16</v>
      </c>
      <c r="L7188" s="28">
        <f>IF('Base de datos cruda'!L7188&lt;0,,'Base de datos cruda'!L7188)</f>
        <v>5.41</v>
      </c>
      <c r="M7188" s="28" t="str">
        <f>IF(TRIM(PROPER('Base de datos cruda'!M7188))="High","Alto",IF(TRIM(PROPER('Base de datos cruda'!M7188))="Medium","Medio","Bajo"))</f>
        <v>Medio</v>
      </c>
      <c r="N7188" s="29">
        <v>100.377886777956</v>
      </c>
      <c r="O7188" s="33" t="str">
        <f t="shared" si="1"/>
        <v/>
      </c>
      <c r="P7188" s="33">
        <f t="shared" si="2"/>
        <v>5.86</v>
      </c>
      <c r="Q7188" s="34">
        <f t="shared" si="3"/>
        <v>2.901840491</v>
      </c>
      <c r="R7188" s="35" t="str">
        <f t="shared" si="4"/>
        <v>Alto</v>
      </c>
      <c r="S7188" s="35" t="str">
        <f>IF(O7188="","",IF(O7188&gt;AVERAGE('Base de datos limpia'!$O$2:$O$8001),"Alto","Normal"))
</f>
        <v/>
      </c>
      <c r="T7188" s="35" t="str">
        <f t="shared" si="5"/>
        <v>Gamer moderado</v>
      </c>
      <c r="U7188" s="35"/>
    </row>
    <row r="7189">
      <c r="A7189" s="28">
        <v>7188.0</v>
      </c>
      <c r="B7189" s="28">
        <v>22.0</v>
      </c>
      <c r="C7189" s="28" t="str">
        <f>TRIM(PROPER('Base de datos cruda'!C7189))</f>
        <v>Female</v>
      </c>
      <c r="D7189" s="28">
        <v>6.78</v>
      </c>
      <c r="E7189" s="28">
        <v>5.09</v>
      </c>
      <c r="F7189" s="28">
        <v>6.35</v>
      </c>
      <c r="G7189" s="28">
        <v>70.79</v>
      </c>
      <c r="H7189" s="28" t="str">
        <f>TRIM(PROPER('Base de datos cruda'!H7189))</f>
        <v>Fps</v>
      </c>
      <c r="I7189" s="28">
        <v>2.75</v>
      </c>
      <c r="J7189" s="28">
        <v>10.39</v>
      </c>
      <c r="K7189" s="28">
        <v>229.24</v>
      </c>
      <c r="L7189" s="28">
        <f>IF('Base de datos cruda'!L7189&lt;0,,'Base de datos cruda'!L7189)</f>
        <v>15.37</v>
      </c>
      <c r="M7189" s="28" t="str">
        <f>IF(TRIM(PROPER('Base de datos cruda'!M7189))="High","Alto",IF(TRIM(PROPER('Base de datos cruda'!M7189))="Medium","Medio","Bajo"))</f>
        <v>Bajo</v>
      </c>
      <c r="N7189" s="29">
        <v>41.96</v>
      </c>
      <c r="O7189" s="32">
        <f t="shared" si="1"/>
        <v>41.96</v>
      </c>
      <c r="P7189" s="33">
        <f t="shared" si="2"/>
        <v>17.17</v>
      </c>
      <c r="Q7189" s="34">
        <f t="shared" si="3"/>
        <v>0.7507374631</v>
      </c>
      <c r="R7189" s="35" t="str">
        <f t="shared" si="4"/>
        <v>Bajo</v>
      </c>
      <c r="S7189" s="35" t="str">
        <f>IF(O7189="","",IF(O7189&gt;AVERAGE('Base de datos limpia'!$O$2:$O$8001),"Alto","Normal"))
</f>
        <v>Normal</v>
      </c>
      <c r="T7189" s="35" t="str">
        <f t="shared" si="5"/>
        <v>Gamer moderado</v>
      </c>
      <c r="U7189" s="35"/>
    </row>
    <row r="7190">
      <c r="A7190" s="28">
        <v>7189.0</v>
      </c>
      <c r="B7190" s="28">
        <v>23.0</v>
      </c>
      <c r="C7190" s="28" t="str">
        <f>TRIM(PROPER('Base de datos cruda'!C7190))</f>
        <v>Male</v>
      </c>
      <c r="D7190" s="28">
        <v>2.25</v>
      </c>
      <c r="E7190" s="28">
        <v>8.47</v>
      </c>
      <c r="F7190" s="28">
        <v>8.23</v>
      </c>
      <c r="G7190" s="28">
        <v>65.21</v>
      </c>
      <c r="H7190" s="28" t="str">
        <f>TRIM(PROPER('Base de datos cruda'!H7190))</f>
        <v>Fps</v>
      </c>
      <c r="I7190" s="28">
        <v>3.03</v>
      </c>
      <c r="J7190" s="28">
        <v>7.09</v>
      </c>
      <c r="K7190" s="28">
        <v>279.38</v>
      </c>
      <c r="L7190" s="28">
        <f>IF('Base de datos cruda'!L7190&lt;0,,'Base de datos cruda'!L7190)</f>
        <v>10.06</v>
      </c>
      <c r="M7190" s="28" t="str">
        <f>IF(TRIM(PROPER('Base de datos cruda'!M7190))="High","Alto",IF(TRIM(PROPER('Base de datos cruda'!M7190))="Medium","Medio","Bajo"))</f>
        <v>Medio</v>
      </c>
      <c r="N7190" s="29">
        <v>100.0</v>
      </c>
      <c r="O7190" s="32">
        <f t="shared" si="1"/>
        <v>100</v>
      </c>
      <c r="P7190" s="33">
        <f t="shared" si="2"/>
        <v>9.34</v>
      </c>
      <c r="Q7190" s="34">
        <f t="shared" si="3"/>
        <v>3.764444444</v>
      </c>
      <c r="R7190" s="35" t="str">
        <f t="shared" si="4"/>
        <v>Alto</v>
      </c>
      <c r="S7190" s="35" t="str">
        <f>IF(O7190="","",IF(O7190&gt;AVERAGE('Base de datos limpia'!$O$2:$O$8001),"Alto","Normal"))
</f>
        <v>Alto</v>
      </c>
      <c r="T7190" s="35" t="str">
        <f t="shared" si="5"/>
        <v>Gamer intensivo</v>
      </c>
      <c r="U7190" s="35"/>
    </row>
    <row r="7191">
      <c r="A7191" s="28">
        <v>7190.0</v>
      </c>
      <c r="B7191" s="28">
        <v>24.0</v>
      </c>
      <c r="C7191" s="28" t="str">
        <f>TRIM(PROPER('Base de datos cruda'!C7191))</f>
        <v>Female</v>
      </c>
      <c r="D7191" s="28">
        <v>6.34</v>
      </c>
      <c r="E7191" s="28">
        <v>2.6</v>
      </c>
      <c r="F7191" s="28">
        <v>5.82</v>
      </c>
      <c r="G7191" s="28">
        <v>77.0</v>
      </c>
      <c r="H7191" s="28" t="str">
        <f>TRIM(PROPER('Base de datos cruda'!H7191))</f>
        <v>Fps</v>
      </c>
      <c r="I7191" s="28">
        <v>1.69</v>
      </c>
      <c r="J7191" s="28">
        <v>9.47</v>
      </c>
      <c r="K7191" s="28">
        <v>247.77</v>
      </c>
      <c r="L7191" s="28">
        <f>IF('Base de datos cruda'!L7191&lt;0,,'Base de datos cruda'!L7191)</f>
        <v>13.39</v>
      </c>
      <c r="M7191" s="28" t="str">
        <f>IF(TRIM(PROPER('Base de datos cruda'!M7191))="High","Alto",IF(TRIM(PROPER('Base de datos cruda'!M7191))="Medium","Medio","Bajo"))</f>
        <v>Bajo</v>
      </c>
      <c r="N7191" s="29">
        <v>27.13</v>
      </c>
      <c r="O7191" s="32">
        <f t="shared" si="1"/>
        <v>27.13</v>
      </c>
      <c r="P7191" s="33">
        <f t="shared" si="2"/>
        <v>15.81</v>
      </c>
      <c r="Q7191" s="34">
        <f t="shared" si="3"/>
        <v>0.4100946372</v>
      </c>
      <c r="R7191" s="35" t="str">
        <f t="shared" si="4"/>
        <v>Bajo</v>
      </c>
      <c r="S7191" s="35" t="str">
        <f>IF(O7191="","",IF(O7191&gt;AVERAGE('Base de datos limpia'!$O$2:$O$8001),"Alto","Normal"))
</f>
        <v>Normal</v>
      </c>
      <c r="T7191" s="35" t="str">
        <f t="shared" si="5"/>
        <v>Gamer casual</v>
      </c>
      <c r="U7191" s="35"/>
    </row>
    <row r="7192">
      <c r="A7192" s="28">
        <v>7191.0</v>
      </c>
      <c r="B7192" s="28">
        <v>22.0</v>
      </c>
      <c r="C7192" s="28" t="str">
        <f>TRIM(PROPER('Base de datos cruda'!C7192))</f>
        <v>Male</v>
      </c>
      <c r="D7192" s="28">
        <v>3.91</v>
      </c>
      <c r="E7192" s="28">
        <v>2.98</v>
      </c>
      <c r="F7192" s="28">
        <v>4.87</v>
      </c>
      <c r="G7192" s="28">
        <v>61.06</v>
      </c>
      <c r="H7192" s="28" t="str">
        <f>TRIM(PROPER('Base de datos cruda'!H7192))</f>
        <v>Fps</v>
      </c>
      <c r="I7192" s="28">
        <v>2.98</v>
      </c>
      <c r="J7192" s="28">
        <v>5.27</v>
      </c>
      <c r="K7192" s="28">
        <v>290.91</v>
      </c>
      <c r="L7192" s="28">
        <f>IF('Base de datos cruda'!L7192&lt;0,,'Base de datos cruda'!L7192)</f>
        <v>4.83</v>
      </c>
      <c r="M7192" s="28" t="str">
        <f>IF(TRIM(PROPER('Base de datos cruda'!M7192))="High","Alto",IF(TRIM(PROPER('Base de datos cruda'!M7192))="Medium","Medio","Bajo"))</f>
        <v>Medio</v>
      </c>
      <c r="N7192" s="29">
        <v>36.27</v>
      </c>
      <c r="O7192" s="32">
        <f t="shared" si="1"/>
        <v>36.27</v>
      </c>
      <c r="P7192" s="33">
        <f t="shared" si="2"/>
        <v>9.18</v>
      </c>
      <c r="Q7192" s="34">
        <f t="shared" si="3"/>
        <v>0.7621483376</v>
      </c>
      <c r="R7192" s="35" t="str">
        <f t="shared" si="4"/>
        <v>Bajo</v>
      </c>
      <c r="S7192" s="35" t="str">
        <f>IF(O7192="","",IF(O7192&gt;AVERAGE('Base de datos limpia'!$O$2:$O$8001),"Alto","Normal"))
</f>
        <v>Normal</v>
      </c>
      <c r="T7192" s="35" t="str">
        <f t="shared" si="5"/>
        <v>Gamer casual</v>
      </c>
      <c r="U7192" s="35"/>
    </row>
    <row r="7193">
      <c r="A7193" s="28">
        <v>7192.0</v>
      </c>
      <c r="B7193" s="28">
        <v>20.0</v>
      </c>
      <c r="C7193" s="28" t="str">
        <f>TRIM(PROPER('Base de datos cruda'!C7193))</f>
        <v>Male</v>
      </c>
      <c r="D7193" s="28">
        <v>5.85</v>
      </c>
      <c r="E7193" s="28">
        <v>3.83</v>
      </c>
      <c r="F7193" s="28">
        <v>6.28</v>
      </c>
      <c r="G7193" s="28">
        <v>95.33</v>
      </c>
      <c r="H7193" s="28" t="str">
        <f>TRIM(PROPER('Base de datos cruda'!H7193))</f>
        <v>Fps</v>
      </c>
      <c r="I7193" s="28">
        <v>3.14</v>
      </c>
      <c r="J7193" s="28">
        <v>11.79</v>
      </c>
      <c r="K7193" s="28">
        <v>253.33</v>
      </c>
      <c r="L7193" s="28">
        <f>IF('Base de datos cruda'!L7193&lt;0,,'Base de datos cruda'!L7193)</f>
        <v>15.9</v>
      </c>
      <c r="M7193" s="28" t="str">
        <f>IF(TRIM(PROPER('Base de datos cruda'!M7193))="High","Alto",IF(TRIM(PROPER('Base de datos cruda'!M7193))="Medium","Medio","Bajo"))</f>
        <v>Bajo</v>
      </c>
      <c r="N7193" s="29">
        <v>47.96</v>
      </c>
      <c r="O7193" s="32">
        <f t="shared" si="1"/>
        <v>47.96</v>
      </c>
      <c r="P7193" s="33">
        <f t="shared" si="2"/>
        <v>17.64</v>
      </c>
      <c r="Q7193" s="34">
        <f t="shared" si="3"/>
        <v>0.6547008547</v>
      </c>
      <c r="R7193" s="35" t="str">
        <f t="shared" si="4"/>
        <v>Bajo</v>
      </c>
      <c r="S7193" s="35" t="str">
        <f>IF(O7193="","",IF(O7193&gt;AVERAGE('Base de datos limpia'!$O$2:$O$8001),"Alto","Normal"))
</f>
        <v>Normal</v>
      </c>
      <c r="T7193" s="35" t="str">
        <f t="shared" si="5"/>
        <v>Gamer moderado</v>
      </c>
      <c r="U7193" s="35"/>
    </row>
    <row r="7194">
      <c r="A7194" s="28">
        <v>7193.0</v>
      </c>
      <c r="B7194" s="28">
        <v>20.0</v>
      </c>
      <c r="C7194" s="28" t="str">
        <f>TRIM(PROPER('Base de datos cruda'!C7194))</f>
        <v>Male</v>
      </c>
      <c r="D7194" s="28">
        <v>3.05</v>
      </c>
      <c r="E7194" s="28">
        <v>8.09</v>
      </c>
      <c r="F7194" s="28">
        <v>6.49</v>
      </c>
      <c r="G7194" s="28">
        <v>69.59</v>
      </c>
      <c r="H7194" s="28" t="str">
        <f>TRIM(PROPER('Base de datos cruda'!H7194))</f>
        <v>Fps</v>
      </c>
      <c r="I7194" s="28">
        <v>3.77</v>
      </c>
      <c r="J7194" s="28">
        <v>7.59</v>
      </c>
      <c r="K7194" s="28">
        <v>285.12</v>
      </c>
      <c r="L7194" s="28">
        <f>IF('Base de datos cruda'!L7194&lt;0,,'Base de datos cruda'!L7194)</f>
        <v>9.04</v>
      </c>
      <c r="M7194" s="28" t="str">
        <f>IF(TRIM(PROPER('Base de datos cruda'!M7194))="High","Alto",IF(TRIM(PROPER('Base de datos cruda'!M7194))="Medium","Medio","Bajo"))</f>
        <v>Medio</v>
      </c>
      <c r="N7194" s="29">
        <v>91.24</v>
      </c>
      <c r="O7194" s="32">
        <f t="shared" si="1"/>
        <v>91.24</v>
      </c>
      <c r="P7194" s="33">
        <f t="shared" si="2"/>
        <v>10.64</v>
      </c>
      <c r="Q7194" s="34">
        <f t="shared" si="3"/>
        <v>2.652459016</v>
      </c>
      <c r="R7194" s="35" t="str">
        <f t="shared" si="4"/>
        <v>Alto</v>
      </c>
      <c r="S7194" s="35" t="str">
        <f>IF(O7194="","",IF(O7194&gt;AVERAGE('Base de datos limpia'!$O$2:$O$8001),"Alto","Normal"))
</f>
        <v>Alto</v>
      </c>
      <c r="T7194" s="35" t="str">
        <f t="shared" si="5"/>
        <v>Gamer intensivo</v>
      </c>
      <c r="U7194" s="35"/>
    </row>
    <row r="7195">
      <c r="A7195" s="28">
        <v>7194.0</v>
      </c>
      <c r="B7195" s="28">
        <v>21.0</v>
      </c>
      <c r="C7195" s="28" t="str">
        <f>TRIM(PROPER('Base de datos cruda'!C7195))</f>
        <v>Female</v>
      </c>
      <c r="D7195" s="28">
        <v>2.78</v>
      </c>
      <c r="E7195" s="28">
        <v>4.35</v>
      </c>
      <c r="F7195" s="28">
        <v>6.39</v>
      </c>
      <c r="G7195" s="28">
        <v>81.97</v>
      </c>
      <c r="H7195" s="28" t="str">
        <f>TRIM(PROPER('Base de datos cruda'!H7195))</f>
        <v>Casual</v>
      </c>
      <c r="I7195" s="28">
        <v>2.86</v>
      </c>
      <c r="J7195" s="28">
        <v>7.39</v>
      </c>
      <c r="K7195" s="28">
        <v>280.4</v>
      </c>
      <c r="L7195" s="28">
        <f>IF('Base de datos cruda'!L7195&lt;0,,'Base de datos cruda'!L7195)</f>
        <v>6.09</v>
      </c>
      <c r="M7195" s="28" t="str">
        <f>IF(TRIM(PROPER('Base de datos cruda'!M7195))="High","Alto",IF(TRIM(PROPER('Base de datos cruda'!M7195))="Medium","Medio","Bajo"))</f>
        <v>Medio</v>
      </c>
      <c r="N7195" s="29">
        <v>67.17</v>
      </c>
      <c r="O7195" s="32">
        <f t="shared" si="1"/>
        <v>67.17</v>
      </c>
      <c r="P7195" s="33">
        <f t="shared" si="2"/>
        <v>10.17</v>
      </c>
      <c r="Q7195" s="34">
        <f t="shared" si="3"/>
        <v>1.564748201</v>
      </c>
      <c r="R7195" s="35" t="str">
        <f t="shared" si="4"/>
        <v>Medio</v>
      </c>
      <c r="S7195" s="35" t="str">
        <f>IF(O7195="","",IF(O7195&gt;AVERAGE('Base de datos limpia'!$O$2:$O$8001),"Alto","Normal"))
</f>
        <v>Alto</v>
      </c>
      <c r="T7195" s="35" t="str">
        <f t="shared" si="5"/>
        <v>Gamer moderado</v>
      </c>
      <c r="U7195" s="35"/>
    </row>
    <row r="7196">
      <c r="A7196" s="28">
        <v>7195.0</v>
      </c>
      <c r="B7196" s="28">
        <v>20.0</v>
      </c>
      <c r="C7196" s="28" t="str">
        <f>TRIM(PROPER('Base de datos cruda'!C7196))</f>
        <v>Male</v>
      </c>
      <c r="D7196" s="28">
        <v>6.73</v>
      </c>
      <c r="E7196" s="28">
        <v>4.22</v>
      </c>
      <c r="F7196" s="28">
        <v>8.04</v>
      </c>
      <c r="G7196" s="28">
        <v>64.6</v>
      </c>
      <c r="H7196" s="28" t="str">
        <f>TRIM(PROPER('Base de datos cruda'!H7196))</f>
        <v>Casual</v>
      </c>
      <c r="I7196" s="28">
        <v>0.99</v>
      </c>
      <c r="J7196" s="28">
        <v>10.06</v>
      </c>
      <c r="K7196" s="28">
        <v>229.94</v>
      </c>
      <c r="L7196" s="28">
        <f>IF('Base de datos cruda'!L7196&lt;0,,'Base de datos cruda'!L7196)</f>
        <v>14.47</v>
      </c>
      <c r="M7196" s="28" t="str">
        <f>IF(TRIM(PROPER('Base de datos cruda'!M7196))="High","Alto",IF(TRIM(PROPER('Base de datos cruda'!M7196))="Medium","Medio","Bajo"))</f>
        <v>Bajo</v>
      </c>
      <c r="N7196" s="29">
        <v>41.58</v>
      </c>
      <c r="O7196" s="32">
        <f t="shared" si="1"/>
        <v>41.58</v>
      </c>
      <c r="P7196" s="33">
        <f t="shared" si="2"/>
        <v>16.79</v>
      </c>
      <c r="Q7196" s="34">
        <f t="shared" si="3"/>
        <v>0.6270430906</v>
      </c>
      <c r="R7196" s="35" t="str">
        <f t="shared" si="4"/>
        <v>Bajo</v>
      </c>
      <c r="S7196" s="35" t="str">
        <f>IF(O7196="","",IF(O7196&gt;AVERAGE('Base de datos limpia'!$O$2:$O$8001),"Alto","Normal"))
</f>
        <v>Normal</v>
      </c>
      <c r="T7196" s="35" t="str">
        <f t="shared" si="5"/>
        <v>Gamer moderado</v>
      </c>
      <c r="U7196" s="35"/>
    </row>
    <row r="7197">
      <c r="A7197" s="28">
        <v>7196.0</v>
      </c>
      <c r="B7197" s="28">
        <v>24.0</v>
      </c>
      <c r="C7197" s="28" t="str">
        <f>TRIM(PROPER('Base de datos cruda'!C7197))</f>
        <v>Male</v>
      </c>
      <c r="D7197" s="28">
        <v>0.28</v>
      </c>
      <c r="E7197" s="28">
        <v>9.99</v>
      </c>
      <c r="F7197" s="28">
        <v>6.82</v>
      </c>
      <c r="G7197" s="28">
        <v>82.13</v>
      </c>
      <c r="H7197" s="28" t="str">
        <f>TRIM(PROPER('Base de datos cruda'!H7197))</f>
        <v>Fps</v>
      </c>
      <c r="I7197" s="28">
        <v>2.91</v>
      </c>
      <c r="J7197" s="28">
        <v>4.02</v>
      </c>
      <c r="K7197" s="28">
        <v>316.86</v>
      </c>
      <c r="L7197" s="28">
        <f>IF('Base de datos cruda'!L7197&lt;0,,'Base de datos cruda'!L7197)</f>
        <v>2.82</v>
      </c>
      <c r="M7197" s="28" t="str">
        <f>IF(TRIM(PROPER('Base de datos cruda'!M7197))="High","Alto",IF(TRIM(PROPER('Base de datos cruda'!M7197))="Medium","Medio","Bajo"))</f>
        <v>Medio</v>
      </c>
      <c r="N7197" s="29">
        <v>100.0</v>
      </c>
      <c r="O7197" s="32">
        <f t="shared" si="1"/>
        <v>100</v>
      </c>
      <c r="P7197" s="33">
        <f t="shared" si="2"/>
        <v>4.3</v>
      </c>
      <c r="Q7197" s="34">
        <f t="shared" si="3"/>
        <v>35.67857143</v>
      </c>
      <c r="R7197" s="35" t="str">
        <f t="shared" si="4"/>
        <v>Alto</v>
      </c>
      <c r="S7197" s="35" t="str">
        <f>IF(O7197="","",IF(O7197&gt;AVERAGE('Base de datos limpia'!$O$2:$O$8001),"Alto","Normal"))
</f>
        <v>Alto</v>
      </c>
      <c r="T7197" s="35" t="str">
        <f t="shared" si="5"/>
        <v>Gamer intensivo</v>
      </c>
      <c r="U7197" s="35"/>
    </row>
    <row r="7198">
      <c r="A7198" s="28">
        <v>7197.0</v>
      </c>
      <c r="B7198" s="28">
        <v>18.0</v>
      </c>
      <c r="C7198" s="28" t="str">
        <f>TRIM(PROPER('Base de datos cruda'!C7198))</f>
        <v>Male</v>
      </c>
      <c r="D7198" s="28">
        <v>7.8</v>
      </c>
      <c r="E7198" s="28">
        <v>4.45</v>
      </c>
      <c r="F7198" s="28">
        <v>8.44</v>
      </c>
      <c r="G7198" s="28">
        <v>61.56</v>
      </c>
      <c r="H7198" s="28" t="str">
        <f>TRIM(PROPER('Base de datos cruda'!H7198))</f>
        <v>Casual</v>
      </c>
      <c r="I7198" s="28">
        <v>1.49</v>
      </c>
      <c r="J7198" s="28">
        <v>13.77</v>
      </c>
      <c r="K7198" s="28">
        <v>216.11</v>
      </c>
      <c r="L7198" s="28">
        <f>IF('Base de datos cruda'!L7198&lt;0,,'Base de datos cruda'!L7198)</f>
        <v>17.83</v>
      </c>
      <c r="M7198" s="28" t="str">
        <f>IF(TRIM(PROPER('Base de datos cruda'!M7198))="High","Alto",IF(TRIM(PROPER('Base de datos cruda'!M7198))="Medium","Medio","Bajo"))</f>
        <v>Bajo</v>
      </c>
      <c r="N7198" s="29">
        <v>32.93</v>
      </c>
      <c r="O7198" s="32">
        <f t="shared" si="1"/>
        <v>32.93</v>
      </c>
      <c r="P7198" s="33">
        <f t="shared" si="2"/>
        <v>21.57</v>
      </c>
      <c r="Q7198" s="34">
        <f t="shared" si="3"/>
        <v>0.5705128205</v>
      </c>
      <c r="R7198" s="35" t="str">
        <f t="shared" si="4"/>
        <v>Bajo</v>
      </c>
      <c r="S7198" s="35" t="str">
        <f>IF(O7198="","",IF(O7198&gt;AVERAGE('Base de datos limpia'!$O$2:$O$8001),"Alto","Normal"))
</f>
        <v>Normal</v>
      </c>
      <c r="T7198" s="35" t="str">
        <f t="shared" si="5"/>
        <v>Gamer moderado</v>
      </c>
      <c r="U7198" s="35"/>
    </row>
    <row r="7199">
      <c r="A7199" s="28">
        <v>7198.0</v>
      </c>
      <c r="B7199" s="28">
        <v>18.0</v>
      </c>
      <c r="C7199" s="28" t="str">
        <f>TRIM(PROPER('Base de datos cruda'!C7199))</f>
        <v>Male</v>
      </c>
      <c r="D7199" s="28">
        <v>5.19</v>
      </c>
      <c r="E7199" s="28">
        <v>3.23</v>
      </c>
      <c r="F7199" s="28">
        <v>6.57</v>
      </c>
      <c r="G7199" s="28">
        <v>90.75</v>
      </c>
      <c r="H7199" s="28" t="str">
        <f>TRIM(PROPER('Base de datos cruda'!H7199))</f>
        <v>Casual</v>
      </c>
      <c r="I7199" s="28">
        <v>0.44</v>
      </c>
      <c r="J7199" s="28">
        <v>9.17</v>
      </c>
      <c r="K7199" s="28">
        <v>268.95</v>
      </c>
      <c r="L7199" s="28">
        <f>IF('Base de datos cruda'!L7199&lt;0,,'Base de datos cruda'!L7199)</f>
        <v>10.15</v>
      </c>
      <c r="M7199" s="28" t="str">
        <f>IF(TRIM(PROPER('Base de datos cruda'!M7199))="High","Alto",IF(TRIM(PROPER('Base de datos cruda'!M7199))="Medium","Medio","Bajo"))</f>
        <v>Bajo</v>
      </c>
      <c r="N7199" s="29">
        <v>54.59</v>
      </c>
      <c r="O7199" s="32">
        <f t="shared" si="1"/>
        <v>54.59</v>
      </c>
      <c r="P7199" s="33">
        <f t="shared" si="2"/>
        <v>14.36</v>
      </c>
      <c r="Q7199" s="34">
        <f t="shared" si="3"/>
        <v>0.6223506744</v>
      </c>
      <c r="R7199" s="35" t="str">
        <f t="shared" si="4"/>
        <v>Medio</v>
      </c>
      <c r="S7199" s="35" t="str">
        <f>IF(O7199="","",IF(O7199&gt;AVERAGE('Base de datos limpia'!$O$2:$O$8001),"Alto","Normal"))
</f>
        <v>Normal</v>
      </c>
      <c r="T7199" s="35" t="str">
        <f t="shared" si="5"/>
        <v>Gamer moderado</v>
      </c>
      <c r="U7199" s="35"/>
    </row>
    <row r="7200">
      <c r="A7200" s="28">
        <v>7199.0</v>
      </c>
      <c r="B7200" s="28">
        <v>22.0</v>
      </c>
      <c r="C7200" s="28" t="str">
        <f>TRIM(PROPER('Base de datos cruda'!C7200))</f>
        <v>Male</v>
      </c>
      <c r="D7200" s="28">
        <v>3.46</v>
      </c>
      <c r="E7200" s="28">
        <v>6.61</v>
      </c>
      <c r="F7200" s="28">
        <v>5.12</v>
      </c>
      <c r="G7200" s="28">
        <v>98.22</v>
      </c>
      <c r="H7200" s="28" t="str">
        <f>TRIM(PROPER('Base de datos cruda'!H7200))</f>
        <v>Fps</v>
      </c>
      <c r="I7200" s="28">
        <v>4.13</v>
      </c>
      <c r="J7200" s="28">
        <v>5.55</v>
      </c>
      <c r="K7200" s="28">
        <v>272.7</v>
      </c>
      <c r="L7200" s="28">
        <f>IF('Base de datos cruda'!L7200&lt;0,,'Base de datos cruda'!L7200)</f>
        <v>7.57</v>
      </c>
      <c r="M7200" s="28" t="str">
        <f>IF(TRIM(PROPER('Base de datos cruda'!M7200))="High","Alto",IF(TRIM(PROPER('Base de datos cruda'!M7200))="Medium","Medio","Bajo"))</f>
        <v>Medio</v>
      </c>
      <c r="N7200" s="29">
        <v>76.42</v>
      </c>
      <c r="O7200" s="32">
        <f t="shared" si="1"/>
        <v>76.42</v>
      </c>
      <c r="P7200" s="33">
        <f t="shared" si="2"/>
        <v>9.01</v>
      </c>
      <c r="Q7200" s="34">
        <f t="shared" si="3"/>
        <v>1.910404624</v>
      </c>
      <c r="R7200" s="35" t="str">
        <f t="shared" si="4"/>
        <v>Alto</v>
      </c>
      <c r="S7200" s="35" t="str">
        <f>IF(O7200="","",IF(O7200&gt;AVERAGE('Base de datos limpia'!$O$2:$O$8001),"Alto","Normal"))
</f>
        <v>Alto</v>
      </c>
      <c r="T7200" s="35" t="str">
        <f t="shared" si="5"/>
        <v>Gamer intensivo</v>
      </c>
      <c r="U7200" s="35"/>
    </row>
    <row r="7201">
      <c r="A7201" s="28">
        <v>7200.0</v>
      </c>
      <c r="B7201" s="28">
        <v>22.0</v>
      </c>
      <c r="C7201" s="28" t="str">
        <f>TRIM(PROPER('Base de datos cruda'!C7201))</f>
        <v>Male</v>
      </c>
      <c r="D7201" s="28">
        <v>5.02</v>
      </c>
      <c r="E7201" s="28">
        <v>8.22</v>
      </c>
      <c r="F7201" s="28">
        <v>4.65</v>
      </c>
      <c r="G7201" s="28">
        <v>72.28</v>
      </c>
      <c r="H7201" s="28" t="str">
        <f>TRIM(PROPER('Base de datos cruda'!H7201))</f>
        <v>Fps</v>
      </c>
      <c r="I7201" s="28">
        <v>0.33</v>
      </c>
      <c r="J7201" s="28">
        <v>10.84</v>
      </c>
      <c r="K7201" s="28">
        <v>251.33</v>
      </c>
      <c r="L7201" s="28">
        <f>IF('Base de datos cruda'!L7201&lt;0,,'Base de datos cruda'!L7201)</f>
        <v>14.72</v>
      </c>
      <c r="M7201" s="28" t="str">
        <f>IF(TRIM(PROPER('Base de datos cruda'!M7201))="High","Alto",IF(TRIM(PROPER('Base de datos cruda'!M7201))="Medium","Medio","Bajo"))</f>
        <v>Alto</v>
      </c>
      <c r="N7201" s="29">
        <v>76.4310509335334</v>
      </c>
      <c r="O7201" s="32">
        <f t="shared" si="1"/>
        <v>76.43105093</v>
      </c>
      <c r="P7201" s="33">
        <f t="shared" si="2"/>
        <v>15.86</v>
      </c>
      <c r="Q7201" s="34">
        <f t="shared" si="3"/>
        <v>1.637450199</v>
      </c>
      <c r="R7201" s="35" t="str">
        <f t="shared" si="4"/>
        <v>Alto</v>
      </c>
      <c r="S7201" s="35" t="str">
        <f>IF(O7201="","",IF(O7201&gt;AVERAGE('Base de datos limpia'!$O$2:$O$8001),"Alto","Normal"))
</f>
        <v>Alto</v>
      </c>
      <c r="T7201" s="35" t="str">
        <f t="shared" si="5"/>
        <v>Gamer intensivo</v>
      </c>
      <c r="U7201" s="35"/>
    </row>
    <row r="7202">
      <c r="A7202" s="28">
        <v>7201.0</v>
      </c>
      <c r="B7202" s="28">
        <v>21.0</v>
      </c>
      <c r="C7202" s="28" t="str">
        <f>TRIM(PROPER('Base de datos cruda'!C7202))</f>
        <v>Female</v>
      </c>
      <c r="D7202" s="28">
        <v>0.98</v>
      </c>
      <c r="E7202" s="28">
        <v>1.63</v>
      </c>
      <c r="F7202" s="28">
        <v>8.34</v>
      </c>
      <c r="G7202" s="28">
        <v>70.33</v>
      </c>
      <c r="H7202" s="28" t="str">
        <f>TRIM(PROPER('Base de datos cruda'!H7202))</f>
        <v>Fps</v>
      </c>
      <c r="I7202" s="28">
        <v>3.16</v>
      </c>
      <c r="J7202" s="28">
        <v>4.67</v>
      </c>
      <c r="K7202" s="28">
        <v>330.75</v>
      </c>
      <c r="L7202" s="28">
        <f>IF('Base de datos cruda'!L7202&lt;0,,'Base de datos cruda'!L7202)</f>
        <v>3.08</v>
      </c>
      <c r="M7202" s="28" t="str">
        <f>IF(TRIM(PROPER('Base de datos cruda'!M7202))="High","Alto",IF(TRIM(PROPER('Base de datos cruda'!M7202))="Medium","Medio","Bajo"))</f>
        <v>Medio</v>
      </c>
      <c r="N7202" s="29">
        <v>58.81</v>
      </c>
      <c r="O7202" s="32">
        <f t="shared" si="1"/>
        <v>58.81</v>
      </c>
      <c r="P7202" s="33">
        <f t="shared" si="2"/>
        <v>5.65</v>
      </c>
      <c r="Q7202" s="34">
        <f t="shared" si="3"/>
        <v>1.663265306</v>
      </c>
      <c r="R7202" s="35" t="str">
        <f t="shared" si="4"/>
        <v>Medio</v>
      </c>
      <c r="S7202" s="35" t="str">
        <f>IF(O7202="","",IF(O7202&gt;AVERAGE('Base de datos limpia'!$O$2:$O$8001),"Alto","Normal"))
</f>
        <v>Normal</v>
      </c>
      <c r="T7202" s="35" t="str">
        <f t="shared" si="5"/>
        <v>Gamer casual</v>
      </c>
      <c r="U7202" s="35"/>
    </row>
    <row r="7203">
      <c r="A7203" s="28">
        <v>7202.0</v>
      </c>
      <c r="B7203" s="28">
        <v>18.0</v>
      </c>
      <c r="C7203" s="28" t="str">
        <f>TRIM(PROPER('Base de datos cruda'!C7203))</f>
        <v>Male</v>
      </c>
      <c r="D7203" s="28">
        <v>4.11</v>
      </c>
      <c r="E7203" s="28">
        <v>6.57</v>
      </c>
      <c r="F7203" s="28">
        <v>4.28</v>
      </c>
      <c r="G7203" s="28">
        <v>77.92</v>
      </c>
      <c r="H7203" s="28" t="str">
        <f>TRIM(PROPER('Base de datos cruda'!H7203))</f>
        <v>Casual</v>
      </c>
      <c r="I7203" s="28">
        <v>4.94</v>
      </c>
      <c r="J7203" s="28">
        <v>5.21</v>
      </c>
      <c r="K7203" s="28">
        <v>283.67</v>
      </c>
      <c r="L7203" s="28">
        <f>IF('Base de datos cruda'!L7203&lt;0,,'Base de datos cruda'!L7203)</f>
        <v>9.19</v>
      </c>
      <c r="M7203" s="28" t="str">
        <f>IF(TRIM(PROPER('Base de datos cruda'!M7203))="High","Alto",IF(TRIM(PROPER('Base de datos cruda'!M7203))="Medium","Medio","Bajo"))</f>
        <v>Medio</v>
      </c>
      <c r="N7203" s="29">
        <v>67.14</v>
      </c>
      <c r="O7203" s="32">
        <f t="shared" si="1"/>
        <v>67.14</v>
      </c>
      <c r="P7203" s="33">
        <f t="shared" si="2"/>
        <v>9.32</v>
      </c>
      <c r="Q7203" s="34">
        <f t="shared" si="3"/>
        <v>1.598540146</v>
      </c>
      <c r="R7203" s="35" t="str">
        <f t="shared" si="4"/>
        <v>Medio</v>
      </c>
      <c r="S7203" s="35" t="str">
        <f>IF(O7203="","",IF(O7203&gt;AVERAGE('Base de datos limpia'!$O$2:$O$8001),"Alto","Normal"))
</f>
        <v>Alto</v>
      </c>
      <c r="T7203" s="35" t="str">
        <f t="shared" si="5"/>
        <v>Gamer intensivo</v>
      </c>
      <c r="U7203" s="35"/>
    </row>
    <row r="7204">
      <c r="A7204" s="28">
        <v>7203.0</v>
      </c>
      <c r="B7204" s="28">
        <v>22.0</v>
      </c>
      <c r="C7204" s="28" t="str">
        <f>TRIM(PROPER('Base de datos cruda'!C7204))</f>
        <v>Female</v>
      </c>
      <c r="D7204" s="28">
        <v>7.88</v>
      </c>
      <c r="E7204" s="28">
        <v>1.32</v>
      </c>
      <c r="F7204" s="28">
        <v>4.59</v>
      </c>
      <c r="G7204" s="28">
        <v>84.8</v>
      </c>
      <c r="H7204" s="28" t="str">
        <f>TRIM(PROPER('Base de datos cruda'!H7204))</f>
        <v>Fps</v>
      </c>
      <c r="I7204" s="28">
        <v>0.44</v>
      </c>
      <c r="J7204" s="28">
        <v>11.75</v>
      </c>
      <c r="K7204" s="28">
        <v>213.49</v>
      </c>
      <c r="L7204" s="28">
        <f>IF('Base de datos cruda'!L7204&lt;0,,'Base de datos cruda'!L7204)</f>
        <v>17.33</v>
      </c>
      <c r="M7204" s="28" t="str">
        <f>IF(TRIM(PROPER('Base de datos cruda'!M7204))="High","Alto",IF(TRIM(PROPER('Base de datos cruda'!M7204))="Medium","Medio","Bajo"))</f>
        <v>Bajo</v>
      </c>
      <c r="N7204" s="29">
        <v>13.6</v>
      </c>
      <c r="O7204" s="32">
        <f t="shared" si="1"/>
        <v>13.6</v>
      </c>
      <c r="P7204" s="33">
        <f t="shared" si="2"/>
        <v>19.63</v>
      </c>
      <c r="Q7204" s="34">
        <f t="shared" si="3"/>
        <v>0.1675126904</v>
      </c>
      <c r="R7204" s="35" t="str">
        <f t="shared" si="4"/>
        <v>Bajo</v>
      </c>
      <c r="S7204" s="35" t="str">
        <f>IF(O7204="","",IF(O7204&gt;AVERAGE('Base de datos limpia'!$O$2:$O$8001),"Alto","Normal"))
</f>
        <v>Normal</v>
      </c>
      <c r="T7204" s="35" t="str">
        <f t="shared" si="5"/>
        <v>Gamer casual</v>
      </c>
      <c r="U7204" s="35"/>
    </row>
    <row r="7205">
      <c r="A7205" s="28">
        <v>7204.0</v>
      </c>
      <c r="B7205" s="28">
        <v>20.0</v>
      </c>
      <c r="C7205" s="28" t="str">
        <f>TRIM(PROPER('Base de datos cruda'!C7205))</f>
        <v>Female</v>
      </c>
      <c r="D7205" s="28">
        <v>1.88</v>
      </c>
      <c r="E7205" s="28">
        <v>5.74</v>
      </c>
      <c r="F7205" s="28">
        <v>4.32</v>
      </c>
      <c r="G7205" s="28">
        <v>67.56</v>
      </c>
      <c r="H7205" s="28" t="str">
        <f>TRIM(PROPER('Base de datos cruda'!H7205))</f>
        <v>Fps</v>
      </c>
      <c r="I7205" s="28">
        <v>1.1</v>
      </c>
      <c r="J7205" s="28">
        <v>3.23</v>
      </c>
      <c r="K7205" s="28">
        <v>288.62</v>
      </c>
      <c r="L7205" s="28">
        <f>IF('Base de datos cruda'!L7205&lt;0,,'Base de datos cruda'!L7205)</f>
        <v>1.96</v>
      </c>
      <c r="M7205" s="28" t="str">
        <f>IF(TRIM(PROPER('Base de datos cruda'!M7205))="High","Alto",IF(TRIM(PROPER('Base de datos cruda'!M7205))="Medium","Medio","Bajo"))</f>
        <v>Medio</v>
      </c>
      <c r="N7205" s="29">
        <v>67.19</v>
      </c>
      <c r="O7205" s="32">
        <f t="shared" si="1"/>
        <v>67.19</v>
      </c>
      <c r="P7205" s="33">
        <f t="shared" si="2"/>
        <v>5.11</v>
      </c>
      <c r="Q7205" s="34">
        <f t="shared" si="3"/>
        <v>3.053191489</v>
      </c>
      <c r="R7205" s="35" t="str">
        <f t="shared" si="4"/>
        <v>Medio</v>
      </c>
      <c r="S7205" s="35" t="str">
        <f>IF(O7205="","",IF(O7205&gt;AVERAGE('Base de datos limpia'!$O$2:$O$8001),"Alto","Normal"))
</f>
        <v>Alto</v>
      </c>
      <c r="T7205" s="35" t="str">
        <f t="shared" si="5"/>
        <v>Gamer moderado</v>
      </c>
      <c r="U7205" s="35"/>
    </row>
    <row r="7206">
      <c r="A7206" s="28">
        <v>7205.0</v>
      </c>
      <c r="B7206" s="28">
        <v>22.0</v>
      </c>
      <c r="C7206" s="28" t="str">
        <f>TRIM(PROPER('Base de datos cruda'!C7206))</f>
        <v>Male</v>
      </c>
      <c r="D7206" s="28">
        <v>5.78</v>
      </c>
      <c r="E7206" s="28">
        <v>3.31</v>
      </c>
      <c r="F7206" s="28">
        <v>6.12</v>
      </c>
      <c r="G7206" s="28">
        <v>92.13</v>
      </c>
      <c r="H7206" s="28" t="str">
        <f>TRIM(PROPER('Base de datos cruda'!H7206))</f>
        <v>Rpg</v>
      </c>
      <c r="I7206" s="28">
        <v>3.8</v>
      </c>
      <c r="J7206" s="28">
        <v>9.42</v>
      </c>
      <c r="K7206" s="28">
        <v>248.69</v>
      </c>
      <c r="L7206" s="28">
        <f>IF('Base de datos cruda'!L7206&lt;0,,'Base de datos cruda'!L7206)</f>
        <v>13.17</v>
      </c>
      <c r="M7206" s="28" t="str">
        <f>IF(TRIM(PROPER('Base de datos cruda'!M7206))="High","Alto",IF(TRIM(PROPER('Base de datos cruda'!M7206))="Medium","Medio","Bajo"))</f>
        <v>Bajo</v>
      </c>
      <c r="N7206" s="29">
        <v>39.68</v>
      </c>
      <c r="O7206" s="32">
        <f t="shared" si="1"/>
        <v>39.68</v>
      </c>
      <c r="P7206" s="33">
        <f t="shared" si="2"/>
        <v>15.2</v>
      </c>
      <c r="Q7206" s="34">
        <f t="shared" si="3"/>
        <v>0.5726643599</v>
      </c>
      <c r="R7206" s="35" t="str">
        <f t="shared" si="4"/>
        <v>Bajo</v>
      </c>
      <c r="S7206" s="35" t="str">
        <f>IF(O7206="","",IF(O7206&gt;AVERAGE('Base de datos limpia'!$O$2:$O$8001),"Alto","Normal"))
</f>
        <v>Normal</v>
      </c>
      <c r="T7206" s="35" t="str">
        <f t="shared" si="5"/>
        <v>Gamer moderado</v>
      </c>
      <c r="U7206" s="35"/>
    </row>
    <row r="7207">
      <c r="A7207" s="28">
        <v>7206.0</v>
      </c>
      <c r="B7207" s="28">
        <v>17.0</v>
      </c>
      <c r="C7207" s="28" t="str">
        <f>TRIM(PROPER('Base de datos cruda'!C7207))</f>
        <v>Male</v>
      </c>
      <c r="D7207" s="28">
        <v>3.48</v>
      </c>
      <c r="E7207" s="28">
        <v>3.76</v>
      </c>
      <c r="F7207" s="28">
        <v>6.66</v>
      </c>
      <c r="G7207" s="28">
        <v>67.94</v>
      </c>
      <c r="H7207" s="28" t="str">
        <f>TRIM(PROPER('Base de datos cruda'!H7207))</f>
        <v>Casual</v>
      </c>
      <c r="I7207" s="28">
        <v>0.48</v>
      </c>
      <c r="J7207" s="28">
        <v>8.61</v>
      </c>
      <c r="K7207" s="28">
        <v>276.63</v>
      </c>
      <c r="L7207" s="28">
        <f>IF('Base de datos cruda'!L7207&lt;0,,'Base de datos cruda'!L7207)</f>
        <v>8.63</v>
      </c>
      <c r="M7207" s="28" t="str">
        <f>IF(TRIM(PROPER('Base de datos cruda'!M7207))="High","Alto",IF(TRIM(PROPER('Base de datos cruda'!M7207))="Medium","Medio","Bajo"))</f>
        <v>Medio</v>
      </c>
      <c r="N7207" s="29">
        <v>52.38</v>
      </c>
      <c r="O7207" s="32">
        <f t="shared" si="1"/>
        <v>52.38</v>
      </c>
      <c r="P7207" s="33">
        <f t="shared" si="2"/>
        <v>12.09</v>
      </c>
      <c r="Q7207" s="34">
        <f t="shared" si="3"/>
        <v>1.08045977</v>
      </c>
      <c r="R7207" s="35" t="str">
        <f t="shared" si="4"/>
        <v>Medio</v>
      </c>
      <c r="S7207" s="35" t="str">
        <f>IF(O7207="","",IF(O7207&gt;AVERAGE('Base de datos limpia'!$O$2:$O$8001),"Alto","Normal"))
</f>
        <v>Normal</v>
      </c>
      <c r="T7207" s="35" t="str">
        <f t="shared" si="5"/>
        <v>Gamer moderado</v>
      </c>
      <c r="U7207" s="35"/>
    </row>
    <row r="7208">
      <c r="A7208" s="28">
        <v>7207.0</v>
      </c>
      <c r="B7208" s="28">
        <v>21.0</v>
      </c>
      <c r="C7208" s="28" t="str">
        <f>TRIM(PROPER('Base de datos cruda'!C7208))</f>
        <v>Female</v>
      </c>
      <c r="D7208" s="28">
        <v>5.22</v>
      </c>
      <c r="E7208" s="28">
        <v>5.2</v>
      </c>
      <c r="F7208" s="28">
        <v>4.1</v>
      </c>
      <c r="G7208" s="28">
        <v>60.22</v>
      </c>
      <c r="H7208" s="28" t="str">
        <f>TRIM(PROPER('Base de datos cruda'!H7208))</f>
        <v>Fps</v>
      </c>
      <c r="I7208" s="28">
        <v>4.16</v>
      </c>
      <c r="J7208" s="28">
        <v>8.91</v>
      </c>
      <c r="K7208" s="28">
        <v>252.77</v>
      </c>
      <c r="L7208" s="28">
        <f>IF('Base de datos cruda'!L7208&lt;0,,'Base de datos cruda'!L7208)</f>
        <v>13.8</v>
      </c>
      <c r="M7208" s="28" t="str">
        <f>IF(TRIM(PROPER('Base de datos cruda'!M7208))="High","Alto",IF(TRIM(PROPER('Base de datos cruda'!M7208))="Medium","Medio","Bajo"))</f>
        <v>Bajo</v>
      </c>
      <c r="N7208" s="29">
        <v>46.99</v>
      </c>
      <c r="O7208" s="32">
        <f t="shared" si="1"/>
        <v>46.99</v>
      </c>
      <c r="P7208" s="33">
        <f t="shared" si="2"/>
        <v>14.13</v>
      </c>
      <c r="Q7208" s="34">
        <f t="shared" si="3"/>
        <v>0.9961685824</v>
      </c>
      <c r="R7208" s="35" t="str">
        <f t="shared" si="4"/>
        <v>Bajo</v>
      </c>
      <c r="S7208" s="35" t="str">
        <f>IF(O7208="","",IF(O7208&gt;AVERAGE('Base de datos limpia'!$O$2:$O$8001),"Alto","Normal"))
</f>
        <v>Normal</v>
      </c>
      <c r="T7208" s="35" t="str">
        <f t="shared" si="5"/>
        <v>Gamer moderado</v>
      </c>
      <c r="U7208" s="35"/>
    </row>
    <row r="7209">
      <c r="A7209" s="28">
        <v>7208.0</v>
      </c>
      <c r="B7209" s="28">
        <v>23.0</v>
      </c>
      <c r="C7209" s="28" t="str">
        <f>TRIM(PROPER('Base de datos cruda'!C7209))</f>
        <v>Male</v>
      </c>
      <c r="D7209" s="28">
        <v>1.64</v>
      </c>
      <c r="E7209" s="28">
        <v>9.34</v>
      </c>
      <c r="F7209" s="28">
        <v>6.58</v>
      </c>
      <c r="G7209" s="28">
        <v>80.97</v>
      </c>
      <c r="H7209" s="28" t="str">
        <f>TRIM(PROPER('Base de datos cruda'!H7209))</f>
        <v>Rpg</v>
      </c>
      <c r="I7209" s="28">
        <v>0.0</v>
      </c>
      <c r="J7209" s="28">
        <v>4.51</v>
      </c>
      <c r="K7209" s="28">
        <v>313.69</v>
      </c>
      <c r="L7209" s="28">
        <f>IF('Base de datos cruda'!L7209&lt;0,,'Base de datos cruda'!L7209)</f>
        <v>7.19</v>
      </c>
      <c r="M7209" s="28" t="str">
        <f>IF(TRIM(PROPER('Base de datos cruda'!M7209))="High","Alto",IF(TRIM(PROPER('Base de datos cruda'!M7209))="Medium","Medio","Bajo"))</f>
        <v>Medio</v>
      </c>
      <c r="N7209" s="29">
        <v>100.0</v>
      </c>
      <c r="O7209" s="32">
        <f t="shared" si="1"/>
        <v>100</v>
      </c>
      <c r="P7209" s="33">
        <f t="shared" si="2"/>
        <v>6.15</v>
      </c>
      <c r="Q7209" s="34">
        <f t="shared" si="3"/>
        <v>5.695121951</v>
      </c>
      <c r="R7209" s="35" t="str">
        <f t="shared" si="4"/>
        <v>Alto</v>
      </c>
      <c r="S7209" s="35" t="str">
        <f>IF(O7209="","",IF(O7209&gt;AVERAGE('Base de datos limpia'!$O$2:$O$8001),"Alto","Normal"))
</f>
        <v>Alto</v>
      </c>
      <c r="T7209" s="35" t="str">
        <f t="shared" si="5"/>
        <v>Gamer intensivo</v>
      </c>
      <c r="U7209" s="35"/>
    </row>
    <row r="7210">
      <c r="A7210" s="28">
        <v>7209.0</v>
      </c>
      <c r="B7210" s="28">
        <v>16.0</v>
      </c>
      <c r="C7210" s="28" t="str">
        <f>TRIM(PROPER('Base de datos cruda'!C7210))</f>
        <v>Male</v>
      </c>
      <c r="D7210" s="28">
        <v>3.76</v>
      </c>
      <c r="E7210" s="28">
        <v>7.4</v>
      </c>
      <c r="F7210" s="28">
        <v>5.97</v>
      </c>
      <c r="G7210" s="28">
        <v>64.61</v>
      </c>
      <c r="H7210" s="28" t="str">
        <f>TRIM(PROPER('Base de datos cruda'!H7210))</f>
        <v>Fps</v>
      </c>
      <c r="I7210" s="28">
        <v>4.45</v>
      </c>
      <c r="J7210" s="28">
        <v>9.17</v>
      </c>
      <c r="K7210" s="28">
        <v>276.99</v>
      </c>
      <c r="L7210" s="28">
        <f>IF('Base de datos cruda'!L7210&lt;0,,'Base de datos cruda'!L7210)</f>
        <v>11.99</v>
      </c>
      <c r="M7210" s="28" t="str">
        <f>IF(TRIM(PROPER('Base de datos cruda'!M7210))="High","Alto",IF(TRIM(PROPER('Base de datos cruda'!M7210))="Medium","Medio","Bajo"))</f>
        <v>Alto</v>
      </c>
      <c r="N7210" s="29">
        <v>79.0872289927007</v>
      </c>
      <c r="O7210" s="32">
        <f t="shared" si="1"/>
        <v>79.08722899</v>
      </c>
      <c r="P7210" s="33">
        <f t="shared" si="2"/>
        <v>12.93</v>
      </c>
      <c r="Q7210" s="34">
        <f t="shared" si="3"/>
        <v>1.968085106</v>
      </c>
      <c r="R7210" s="35" t="str">
        <f t="shared" si="4"/>
        <v>Alto</v>
      </c>
      <c r="S7210" s="35" t="str">
        <f>IF(O7210="","",IF(O7210&gt;AVERAGE('Base de datos limpia'!$O$2:$O$8001),"Alto","Normal"))
</f>
        <v>Alto</v>
      </c>
      <c r="T7210" s="35" t="str">
        <f t="shared" si="5"/>
        <v>Gamer intensivo</v>
      </c>
      <c r="U7210" s="35"/>
    </row>
    <row r="7211">
      <c r="A7211" s="28">
        <v>7210.0</v>
      </c>
      <c r="B7211" s="28">
        <v>19.0</v>
      </c>
      <c r="C7211" s="28" t="str">
        <f>TRIM(PROPER('Base de datos cruda'!C7211))</f>
        <v>Male</v>
      </c>
      <c r="D7211" s="28">
        <v>7.84</v>
      </c>
      <c r="E7211" s="28">
        <v>9.43</v>
      </c>
      <c r="F7211" s="28">
        <v>7.87</v>
      </c>
      <c r="G7211" s="28">
        <v>87.93</v>
      </c>
      <c r="H7211" s="28" t="str">
        <f>TRIM(PROPER('Base de datos cruda'!H7211))</f>
        <v>Rpg</v>
      </c>
      <c r="I7211" s="28">
        <v>0.33</v>
      </c>
      <c r="J7211" s="28">
        <v>13.48</v>
      </c>
      <c r="K7211" s="28">
        <v>225.55</v>
      </c>
      <c r="L7211" s="28">
        <f>IF('Base de datos cruda'!L7211&lt;0,,'Base de datos cruda'!L7211)</f>
        <v>17.03</v>
      </c>
      <c r="M7211" s="28" t="str">
        <f>IF(TRIM(PROPER('Base de datos cruda'!M7211))="High","Alto",IF(TRIM(PROPER('Base de datos cruda'!M7211))="Medium","Medio","Bajo"))</f>
        <v>Bajo</v>
      </c>
      <c r="N7211" s="29">
        <v>79.8957150451564</v>
      </c>
      <c r="O7211" s="32">
        <f t="shared" si="1"/>
        <v>79.89571505</v>
      </c>
      <c r="P7211" s="33">
        <f t="shared" si="2"/>
        <v>21.32</v>
      </c>
      <c r="Q7211" s="34">
        <f t="shared" si="3"/>
        <v>1.202806122</v>
      </c>
      <c r="R7211" s="35" t="str">
        <f t="shared" si="4"/>
        <v>Alto</v>
      </c>
      <c r="S7211" s="35" t="str">
        <f>IF(O7211="","",IF(O7211&gt;AVERAGE('Base de datos limpia'!$O$2:$O$8001),"Alto","Normal"))
</f>
        <v>Alto</v>
      </c>
      <c r="T7211" s="35" t="str">
        <f t="shared" si="5"/>
        <v>Gamer intensivo</v>
      </c>
      <c r="U7211" s="35"/>
    </row>
    <row r="7212">
      <c r="A7212" s="28">
        <v>7211.0</v>
      </c>
      <c r="B7212" s="28">
        <v>16.0</v>
      </c>
      <c r="C7212" s="28" t="str">
        <f>TRIM(PROPER('Base de datos cruda'!C7212))</f>
        <v>Female</v>
      </c>
      <c r="D7212" s="28">
        <v>1.56</v>
      </c>
      <c r="E7212" s="28">
        <v>6.94</v>
      </c>
      <c r="F7212" s="28">
        <v>8.15</v>
      </c>
      <c r="G7212" s="28">
        <v>66.7</v>
      </c>
      <c r="H7212" s="28" t="str">
        <f>TRIM(PROPER('Base de datos cruda'!H7212))</f>
        <v>Fps</v>
      </c>
      <c r="I7212" s="28">
        <v>4.61</v>
      </c>
      <c r="J7212" s="28">
        <v>4.3</v>
      </c>
      <c r="K7212" s="28">
        <v>295.2</v>
      </c>
      <c r="L7212" s="28">
        <f>IF('Base de datos cruda'!L7212&lt;0,,'Base de datos cruda'!L7212)</f>
        <v>2.16</v>
      </c>
      <c r="M7212" s="28" t="str">
        <f>IF(TRIM(PROPER('Base de datos cruda'!M7212))="High","Alto",IF(TRIM(PROPER('Base de datos cruda'!M7212))="Medium","Medio","Bajo"))</f>
        <v>Medio</v>
      </c>
      <c r="N7212" s="29">
        <v>100.0</v>
      </c>
      <c r="O7212" s="32">
        <f t="shared" si="1"/>
        <v>100</v>
      </c>
      <c r="P7212" s="33">
        <f t="shared" si="2"/>
        <v>5.86</v>
      </c>
      <c r="Q7212" s="34">
        <f t="shared" si="3"/>
        <v>4.448717949</v>
      </c>
      <c r="R7212" s="35" t="str">
        <f t="shared" si="4"/>
        <v>Alto</v>
      </c>
      <c r="S7212" s="35" t="str">
        <f>IF(O7212="","",IF(O7212&gt;AVERAGE('Base de datos limpia'!$O$2:$O$8001),"Alto","Normal"))
</f>
        <v>Alto</v>
      </c>
      <c r="T7212" s="35" t="str">
        <f t="shared" si="5"/>
        <v>Gamer intensivo</v>
      </c>
      <c r="U7212" s="35"/>
    </row>
    <row r="7213">
      <c r="A7213" s="28">
        <v>7212.0</v>
      </c>
      <c r="B7213" s="28">
        <v>16.0</v>
      </c>
      <c r="C7213" s="28" t="str">
        <f>TRIM(PROPER('Base de datos cruda'!C7213))</f>
        <v>Female</v>
      </c>
      <c r="D7213" s="28">
        <v>5.09</v>
      </c>
      <c r="E7213" s="28">
        <v>1.06</v>
      </c>
      <c r="F7213" s="28">
        <v>7.42</v>
      </c>
      <c r="G7213" s="28">
        <v>92.7</v>
      </c>
      <c r="H7213" s="28" t="str">
        <f>TRIM(PROPER('Base de datos cruda'!H7213))</f>
        <v>Rpg</v>
      </c>
      <c r="I7213" s="28">
        <v>4.32</v>
      </c>
      <c r="J7213" s="28">
        <v>8.58</v>
      </c>
      <c r="K7213" s="28">
        <v>248.4</v>
      </c>
      <c r="L7213" s="28">
        <f>IF('Base de datos cruda'!L7213&lt;0,,'Base de datos cruda'!L7213)</f>
        <v>8.9</v>
      </c>
      <c r="M7213" s="28" t="str">
        <f>IF(TRIM(PROPER('Base de datos cruda'!M7213))="High","Alto",IF(TRIM(PROPER('Base de datos cruda'!M7213))="Medium","Medio","Bajo"))</f>
        <v>Bajo</v>
      </c>
      <c r="N7213" s="29">
        <v>38.22</v>
      </c>
      <c r="O7213" s="32">
        <f t="shared" si="1"/>
        <v>38.22</v>
      </c>
      <c r="P7213" s="33">
        <f t="shared" si="2"/>
        <v>13.67</v>
      </c>
      <c r="Q7213" s="34">
        <f t="shared" si="3"/>
        <v>0.2082514735</v>
      </c>
      <c r="R7213" s="35" t="str">
        <f t="shared" si="4"/>
        <v>Bajo</v>
      </c>
      <c r="S7213" s="35" t="str">
        <f>IF(O7213="","",IF(O7213&gt;AVERAGE('Base de datos limpia'!$O$2:$O$8001),"Alto","Normal"))
</f>
        <v>Normal</v>
      </c>
      <c r="T7213" s="35" t="str">
        <f t="shared" si="5"/>
        <v>Gamer casual</v>
      </c>
      <c r="U7213" s="35"/>
    </row>
    <row r="7214">
      <c r="A7214" s="28">
        <v>7213.0</v>
      </c>
      <c r="B7214" s="28">
        <v>23.0</v>
      </c>
      <c r="C7214" s="28" t="str">
        <f>TRIM(PROPER('Base de datos cruda'!C7214))</f>
        <v>Other</v>
      </c>
      <c r="D7214" s="28">
        <v>4.6</v>
      </c>
      <c r="E7214" s="28">
        <v>3.39</v>
      </c>
      <c r="F7214" s="28">
        <v>6.37</v>
      </c>
      <c r="G7214" s="28">
        <v>78.81</v>
      </c>
      <c r="H7214" s="28" t="str">
        <f>TRIM(PROPER('Base de datos cruda'!H7214))</f>
        <v>Rpg</v>
      </c>
      <c r="I7214" s="28">
        <v>2.7</v>
      </c>
      <c r="J7214" s="28">
        <v>10.51</v>
      </c>
      <c r="K7214" s="28">
        <v>258.55</v>
      </c>
      <c r="L7214" s="28">
        <f>IF('Base de datos cruda'!L7214&lt;0,,'Base de datos cruda'!L7214)</f>
        <v>12.49</v>
      </c>
      <c r="M7214" s="28" t="str">
        <f>IF(TRIM(PROPER('Base de datos cruda'!M7214))="High","Alto",IF(TRIM(PROPER('Base de datos cruda'!M7214))="Medium","Medio","Bajo"))</f>
        <v>Medio</v>
      </c>
      <c r="N7214" s="29">
        <v>58.05</v>
      </c>
      <c r="O7214" s="32">
        <f t="shared" si="1"/>
        <v>58.05</v>
      </c>
      <c r="P7214" s="33">
        <f t="shared" si="2"/>
        <v>15.11</v>
      </c>
      <c r="Q7214" s="34">
        <f t="shared" si="3"/>
        <v>0.7369565217</v>
      </c>
      <c r="R7214" s="35" t="str">
        <f t="shared" si="4"/>
        <v>Medio</v>
      </c>
      <c r="S7214" s="35" t="str">
        <f>IF(O7214="","",IF(O7214&gt;AVERAGE('Base de datos limpia'!$O$2:$O$8001),"Alto","Normal"))
</f>
        <v>Normal</v>
      </c>
      <c r="T7214" s="35" t="str">
        <f t="shared" si="5"/>
        <v>Gamer moderado</v>
      </c>
      <c r="U7214" s="35"/>
    </row>
    <row r="7215">
      <c r="A7215" s="28">
        <v>7214.0</v>
      </c>
      <c r="B7215" s="28">
        <v>22.0</v>
      </c>
      <c r="C7215" s="28" t="str">
        <f>TRIM(PROPER('Base de datos cruda'!C7215))</f>
        <v>Female</v>
      </c>
      <c r="D7215" s="28">
        <v>4.52</v>
      </c>
      <c r="E7215" s="28">
        <v>9.15</v>
      </c>
      <c r="F7215" s="28">
        <v>5.08</v>
      </c>
      <c r="G7215" s="28">
        <v>82.65</v>
      </c>
      <c r="H7215" s="28" t="str">
        <f>TRIM(PROPER('Base de datos cruda'!H7215))</f>
        <v>Fps</v>
      </c>
      <c r="I7215" s="28">
        <v>3.89</v>
      </c>
      <c r="J7215" s="28">
        <v>6.41</v>
      </c>
      <c r="K7215" s="28">
        <v>257.0</v>
      </c>
      <c r="L7215" s="28">
        <f>IF('Base de datos cruda'!L7215&lt;0,,'Base de datos cruda'!L7215)</f>
        <v>8.57</v>
      </c>
      <c r="M7215" s="28" t="str">
        <f>IF(TRIM(PROPER('Base de datos cruda'!M7215))="High","Alto",IF(TRIM(PROPER('Base de datos cruda'!M7215))="Medium","Medio","Bajo"))</f>
        <v>Alto</v>
      </c>
      <c r="N7215" s="29">
        <v>80.66</v>
      </c>
      <c r="O7215" s="32">
        <f t="shared" si="1"/>
        <v>80.66</v>
      </c>
      <c r="P7215" s="33">
        <f t="shared" si="2"/>
        <v>10.93</v>
      </c>
      <c r="Q7215" s="34">
        <f t="shared" si="3"/>
        <v>2.024336283</v>
      </c>
      <c r="R7215" s="35" t="str">
        <f t="shared" si="4"/>
        <v>Alto</v>
      </c>
      <c r="S7215" s="35" t="str">
        <f>IF(O7215="","",IF(O7215&gt;AVERAGE('Base de datos limpia'!$O$2:$O$8001),"Alto","Normal"))
</f>
        <v>Alto</v>
      </c>
      <c r="T7215" s="35" t="str">
        <f t="shared" si="5"/>
        <v>Gamer intensivo</v>
      </c>
      <c r="U7215" s="35"/>
    </row>
    <row r="7216">
      <c r="A7216" s="28">
        <v>7215.0</v>
      </c>
      <c r="B7216" s="28">
        <v>16.0</v>
      </c>
      <c r="C7216" s="28" t="str">
        <f>TRIM(PROPER('Base de datos cruda'!C7216))</f>
        <v>Male</v>
      </c>
      <c r="D7216" s="28">
        <v>4.92</v>
      </c>
      <c r="E7216" s="28">
        <v>6.79</v>
      </c>
      <c r="F7216" s="28">
        <v>8.24</v>
      </c>
      <c r="G7216" s="28">
        <v>67.46</v>
      </c>
      <c r="H7216" s="28" t="str">
        <f>TRIM(PROPER('Base de datos cruda'!H7216))</f>
        <v>Fps</v>
      </c>
      <c r="I7216" s="28">
        <v>0.37</v>
      </c>
      <c r="J7216" s="28">
        <v>7.41</v>
      </c>
      <c r="K7216" s="28">
        <v>248.37</v>
      </c>
      <c r="L7216" s="28">
        <f>IF('Base de datos cruda'!L7216&lt;0,,'Base de datos cruda'!L7216)</f>
        <v>8.86</v>
      </c>
      <c r="M7216" s="28" t="str">
        <f>IF(TRIM(PROPER('Base de datos cruda'!M7216))="High","Alto",IF(TRIM(PROPER('Base de datos cruda'!M7216))="Medium","Medio","Bajo"))</f>
        <v>Medio</v>
      </c>
      <c r="N7216" s="29">
        <v>69.64</v>
      </c>
      <c r="O7216" s="32">
        <f t="shared" si="1"/>
        <v>69.64</v>
      </c>
      <c r="P7216" s="33">
        <f t="shared" si="2"/>
        <v>12.33</v>
      </c>
      <c r="Q7216" s="34">
        <f t="shared" si="3"/>
        <v>1.380081301</v>
      </c>
      <c r="R7216" s="35" t="str">
        <f t="shared" si="4"/>
        <v>Medio</v>
      </c>
      <c r="S7216" s="35" t="str">
        <f>IF(O7216="","",IF(O7216&gt;AVERAGE('Base de datos limpia'!$O$2:$O$8001),"Alto","Normal"))
</f>
        <v>Alto</v>
      </c>
      <c r="T7216" s="35" t="str">
        <f t="shared" si="5"/>
        <v>Gamer intensivo</v>
      </c>
      <c r="U7216" s="35"/>
    </row>
    <row r="7217">
      <c r="A7217" s="28">
        <v>7216.0</v>
      </c>
      <c r="B7217" s="28">
        <v>17.0</v>
      </c>
      <c r="C7217" s="28" t="str">
        <f>TRIM(PROPER('Base de datos cruda'!C7217))</f>
        <v>Male</v>
      </c>
      <c r="D7217" s="28">
        <v>4.02</v>
      </c>
      <c r="E7217" s="28">
        <v>9.83</v>
      </c>
      <c r="F7217" s="28">
        <v>5.71</v>
      </c>
      <c r="G7217" s="28">
        <v>65.87</v>
      </c>
      <c r="H7217" s="28" t="str">
        <f>TRIM(PROPER('Base de datos cruda'!H7217))</f>
        <v>Fps</v>
      </c>
      <c r="I7217" s="28">
        <v>0.68</v>
      </c>
      <c r="J7217" s="28">
        <v>7.16</v>
      </c>
      <c r="K7217" s="28">
        <v>282.54</v>
      </c>
      <c r="L7217" s="28">
        <f>IF('Base de datos cruda'!L7217&lt;0,,'Base de datos cruda'!L7217)</f>
        <v>13.53</v>
      </c>
      <c r="M7217" s="28" t="str">
        <f>IF(TRIM(PROPER('Base de datos cruda'!M7217))="High","Alto",IF(TRIM(PROPER('Base de datos cruda'!M7217))="Medium","Medio","Bajo"))</f>
        <v>Alto</v>
      </c>
      <c r="N7217" s="29">
        <v>89.46</v>
      </c>
      <c r="O7217" s="32">
        <f t="shared" si="1"/>
        <v>89.46</v>
      </c>
      <c r="P7217" s="33">
        <f t="shared" si="2"/>
        <v>11.18</v>
      </c>
      <c r="Q7217" s="34">
        <f t="shared" si="3"/>
        <v>2.445273632</v>
      </c>
      <c r="R7217" s="35" t="str">
        <f t="shared" si="4"/>
        <v>Alto</v>
      </c>
      <c r="S7217" s="35" t="str">
        <f>IF(O7217="","",IF(O7217&gt;AVERAGE('Base de datos limpia'!$O$2:$O$8001),"Alto","Normal"))
</f>
        <v>Alto</v>
      </c>
      <c r="T7217" s="35" t="str">
        <f t="shared" si="5"/>
        <v>Gamer intensivo</v>
      </c>
      <c r="U7217" s="35"/>
    </row>
    <row r="7218">
      <c r="A7218" s="28">
        <v>7217.0</v>
      </c>
      <c r="B7218" s="28">
        <v>19.0</v>
      </c>
      <c r="C7218" s="28" t="str">
        <f>TRIM(PROPER('Base de datos cruda'!C7218))</f>
        <v>Male</v>
      </c>
      <c r="D7218" s="28">
        <v>0.14</v>
      </c>
      <c r="E7218" s="28">
        <v>2.4</v>
      </c>
      <c r="F7218" s="28">
        <v>5.78</v>
      </c>
      <c r="G7218" s="28">
        <v>85.25</v>
      </c>
      <c r="H7218" s="28" t="str">
        <f>TRIM(PROPER('Base de datos cruda'!H7218))</f>
        <v>Fps</v>
      </c>
      <c r="I7218" s="28">
        <v>1.85</v>
      </c>
      <c r="J7218" s="28">
        <v>1.64</v>
      </c>
      <c r="K7218" s="28">
        <v>327.62</v>
      </c>
      <c r="L7218" s="28">
        <f>IF('Base de datos cruda'!L7218&lt;0,,'Base de datos cruda'!L7218)</f>
        <v>2</v>
      </c>
      <c r="M7218" s="28" t="str">
        <f>IF(TRIM(PROPER('Base de datos cruda'!M7218))="High","Alto",IF(TRIM(PROPER('Base de datos cruda'!M7218))="Medium","Medio","Bajo"))</f>
        <v>Medio</v>
      </c>
      <c r="N7218" s="29">
        <v>62.79</v>
      </c>
      <c r="O7218" s="32">
        <f t="shared" si="1"/>
        <v>62.79</v>
      </c>
      <c r="P7218" s="33">
        <f t="shared" si="2"/>
        <v>1.78</v>
      </c>
      <c r="Q7218" s="34">
        <f t="shared" si="3"/>
        <v>17.14285714</v>
      </c>
      <c r="R7218" s="35" t="str">
        <f t="shared" si="4"/>
        <v>Medio</v>
      </c>
      <c r="S7218" s="35" t="str">
        <f>IF(O7218="","",IF(O7218&gt;AVERAGE('Base de datos limpia'!$O$2:$O$8001),"Alto","Normal"))
</f>
        <v>Normal</v>
      </c>
      <c r="T7218" s="35" t="str">
        <f t="shared" si="5"/>
        <v>Gamer casual</v>
      </c>
      <c r="U7218" s="35"/>
    </row>
    <row r="7219">
      <c r="A7219" s="28">
        <v>7218.0</v>
      </c>
      <c r="B7219" s="28">
        <v>16.0</v>
      </c>
      <c r="C7219" s="28" t="str">
        <f>TRIM(PROPER('Base de datos cruda'!C7219))</f>
        <v>Male</v>
      </c>
      <c r="D7219" s="28">
        <v>7.2</v>
      </c>
      <c r="E7219" s="28">
        <v>3.67</v>
      </c>
      <c r="F7219" s="28">
        <v>8.58</v>
      </c>
      <c r="G7219" s="28">
        <v>70.22</v>
      </c>
      <c r="H7219" s="28" t="str">
        <f>TRIM(PROPER('Base de datos cruda'!H7219))</f>
        <v>Fps</v>
      </c>
      <c r="I7219" s="28">
        <v>2.69</v>
      </c>
      <c r="J7219" s="28">
        <v>9.56</v>
      </c>
      <c r="K7219" s="28">
        <v>229.85</v>
      </c>
      <c r="L7219" s="28">
        <f>IF('Base de datos cruda'!L7219&lt;0,,'Base de datos cruda'!L7219)</f>
        <v>16.25</v>
      </c>
      <c r="M7219" s="28" t="str">
        <f>IF(TRIM(PROPER('Base de datos cruda'!M7219))="High","Alto",IF(TRIM(PROPER('Base de datos cruda'!M7219))="Medium","Medio","Bajo"))</f>
        <v>Bajo</v>
      </c>
      <c r="N7219" s="29">
        <v>45.82</v>
      </c>
      <c r="O7219" s="32">
        <f t="shared" si="1"/>
        <v>45.82</v>
      </c>
      <c r="P7219" s="33">
        <f t="shared" si="2"/>
        <v>16.76</v>
      </c>
      <c r="Q7219" s="34">
        <f t="shared" si="3"/>
        <v>0.5097222222</v>
      </c>
      <c r="R7219" s="35" t="str">
        <f t="shared" si="4"/>
        <v>Bajo</v>
      </c>
      <c r="S7219" s="35" t="str">
        <f>IF(O7219="","",IF(O7219&gt;AVERAGE('Base de datos limpia'!$O$2:$O$8001),"Alto","Normal"))
</f>
        <v>Normal</v>
      </c>
      <c r="T7219" s="35" t="str">
        <f t="shared" si="5"/>
        <v>Gamer moderado</v>
      </c>
      <c r="U7219" s="35"/>
    </row>
    <row r="7220">
      <c r="A7220" s="28">
        <v>7219.0</v>
      </c>
      <c r="B7220" s="28">
        <v>18.0</v>
      </c>
      <c r="C7220" s="28" t="str">
        <f>TRIM(PROPER('Base de datos cruda'!C7220))</f>
        <v>Male</v>
      </c>
      <c r="D7220" s="28">
        <v>6.62</v>
      </c>
      <c r="E7220" s="28">
        <v>4.26</v>
      </c>
      <c r="F7220" s="28">
        <v>8.88</v>
      </c>
      <c r="G7220" s="28">
        <v>75.44</v>
      </c>
      <c r="H7220" s="28" t="str">
        <f>TRIM(PROPER('Base de datos cruda'!H7220))</f>
        <v>Fps</v>
      </c>
      <c r="I7220" s="28">
        <v>4.34</v>
      </c>
      <c r="J7220" s="28">
        <v>10.34</v>
      </c>
      <c r="K7220" s="28">
        <v>253.74</v>
      </c>
      <c r="L7220" s="28">
        <f>IF('Base de datos cruda'!L7220&lt;0,,'Base de datos cruda'!L7220)</f>
        <v>15.67</v>
      </c>
      <c r="M7220" s="28" t="str">
        <f>IF(TRIM(PROPER('Base de datos cruda'!M7220))="High","Alto",IF(TRIM(PROPER('Base de datos cruda'!M7220))="Medium","Medio","Bajo"))</f>
        <v>Bajo</v>
      </c>
      <c r="N7220" s="29">
        <v>48.56</v>
      </c>
      <c r="O7220" s="32">
        <f t="shared" si="1"/>
        <v>48.56</v>
      </c>
      <c r="P7220" s="33">
        <f t="shared" si="2"/>
        <v>16.96</v>
      </c>
      <c r="Q7220" s="34">
        <f t="shared" si="3"/>
        <v>0.6435045317</v>
      </c>
      <c r="R7220" s="35" t="str">
        <f t="shared" si="4"/>
        <v>Bajo</v>
      </c>
      <c r="S7220" s="35" t="str">
        <f>IF(O7220="","",IF(O7220&gt;AVERAGE('Base de datos limpia'!$O$2:$O$8001),"Alto","Normal"))
</f>
        <v>Normal</v>
      </c>
      <c r="T7220" s="35" t="str">
        <f t="shared" si="5"/>
        <v>Gamer moderado</v>
      </c>
      <c r="U7220" s="35"/>
    </row>
    <row r="7221">
      <c r="A7221" s="28">
        <v>7220.0</v>
      </c>
      <c r="B7221" s="28">
        <v>23.0</v>
      </c>
      <c r="C7221" s="28" t="str">
        <f>TRIM(PROPER('Base de datos cruda'!C7221))</f>
        <v>Male</v>
      </c>
      <c r="D7221" s="28">
        <v>1.39</v>
      </c>
      <c r="E7221" s="28">
        <v>3.94</v>
      </c>
      <c r="F7221" s="28">
        <v>8.49</v>
      </c>
      <c r="G7221" s="28">
        <v>79.18</v>
      </c>
      <c r="H7221" s="28" t="str">
        <f>TRIM(PROPER('Base de datos cruda'!H7221))</f>
        <v>Fps</v>
      </c>
      <c r="I7221" s="28">
        <v>2.71</v>
      </c>
      <c r="J7221" s="28">
        <v>3.53</v>
      </c>
      <c r="K7221" s="28">
        <v>309.22</v>
      </c>
      <c r="L7221" s="28">
        <f>IF('Base de datos cruda'!L7221&lt;0,,'Base de datos cruda'!L7221)</f>
        <v>7.09</v>
      </c>
      <c r="M7221" s="28" t="str">
        <f>IF(TRIM(PROPER('Base de datos cruda'!M7221))="High","Alto",IF(TRIM(PROPER('Base de datos cruda'!M7221))="Medium","Medio","Bajo"))</f>
        <v>Medio</v>
      </c>
      <c r="N7221" s="29">
        <v>80.82</v>
      </c>
      <c r="O7221" s="32">
        <f t="shared" si="1"/>
        <v>80.82</v>
      </c>
      <c r="P7221" s="33">
        <f t="shared" si="2"/>
        <v>4.92</v>
      </c>
      <c r="Q7221" s="34">
        <f t="shared" si="3"/>
        <v>2.834532374</v>
      </c>
      <c r="R7221" s="35" t="str">
        <f t="shared" si="4"/>
        <v>Alto</v>
      </c>
      <c r="S7221" s="35" t="str">
        <f>IF(O7221="","",IF(O7221&gt;AVERAGE('Base de datos limpia'!$O$2:$O$8001),"Alto","Normal"))
</f>
        <v>Alto</v>
      </c>
      <c r="T7221" s="35" t="str">
        <f t="shared" si="5"/>
        <v>Gamer moderado</v>
      </c>
      <c r="U7221" s="35"/>
    </row>
    <row r="7222">
      <c r="A7222" s="28">
        <v>7221.0</v>
      </c>
      <c r="B7222" s="28">
        <v>23.0</v>
      </c>
      <c r="C7222" s="28" t="str">
        <f>TRIM(PROPER('Base de datos cruda'!C7222))</f>
        <v>Male</v>
      </c>
      <c r="D7222" s="28">
        <v>3.31</v>
      </c>
      <c r="E7222" s="28">
        <v>3.27</v>
      </c>
      <c r="F7222" s="28">
        <v>8.99</v>
      </c>
      <c r="G7222" s="28">
        <v>69.19</v>
      </c>
      <c r="H7222" s="28" t="str">
        <f>TRIM(PROPER('Base de datos cruda'!H7222))</f>
        <v>Fps</v>
      </c>
      <c r="I7222" s="28">
        <v>3.33</v>
      </c>
      <c r="J7222" s="28">
        <v>7.74</v>
      </c>
      <c r="K7222" s="28">
        <v>269.48</v>
      </c>
      <c r="L7222" s="28">
        <f>IF('Base de datos cruda'!L7222&lt;0,,'Base de datos cruda'!L7222)</f>
        <v>8.5</v>
      </c>
      <c r="M7222" s="28" t="str">
        <f>IF(TRIM(PROPER('Base de datos cruda'!M7222))="High","Alto",IF(TRIM(PROPER('Base de datos cruda'!M7222))="Medium","Medio","Bajo"))</f>
        <v>Medio</v>
      </c>
      <c r="N7222" s="29">
        <v>62.01</v>
      </c>
      <c r="O7222" s="32">
        <f t="shared" si="1"/>
        <v>62.01</v>
      </c>
      <c r="P7222" s="33">
        <f t="shared" si="2"/>
        <v>11.05</v>
      </c>
      <c r="Q7222" s="34">
        <f t="shared" si="3"/>
        <v>0.9879154079</v>
      </c>
      <c r="R7222" s="35" t="str">
        <f t="shared" si="4"/>
        <v>Medio</v>
      </c>
      <c r="S7222" s="35" t="str">
        <f>IF(O7222="","",IF(O7222&gt;AVERAGE('Base de datos limpia'!$O$2:$O$8001),"Alto","Normal"))
</f>
        <v>Normal</v>
      </c>
      <c r="T7222" s="35" t="str">
        <f t="shared" si="5"/>
        <v>Gamer moderado</v>
      </c>
      <c r="U7222" s="35"/>
    </row>
    <row r="7223">
      <c r="A7223" s="28">
        <v>7222.0</v>
      </c>
      <c r="B7223" s="28">
        <v>23.0</v>
      </c>
      <c r="C7223" s="28" t="str">
        <f>TRIM(PROPER('Base de datos cruda'!C7223))</f>
        <v>Male</v>
      </c>
      <c r="D7223" s="28">
        <v>6.16</v>
      </c>
      <c r="E7223" s="28">
        <v>4.99</v>
      </c>
      <c r="F7223" s="28">
        <v>8.34</v>
      </c>
      <c r="G7223" s="28">
        <v>91.82</v>
      </c>
      <c r="H7223" s="28" t="str">
        <f>TRIM(PROPER('Base de datos cruda'!H7223))</f>
        <v>Casual</v>
      </c>
      <c r="I7223" s="28">
        <v>3.4</v>
      </c>
      <c r="J7223" s="28">
        <v>8.9</v>
      </c>
      <c r="K7223" s="28">
        <v>231.5</v>
      </c>
      <c r="L7223" s="28">
        <f>IF('Base de datos cruda'!L7223&lt;0,,'Base de datos cruda'!L7223)</f>
        <v>14.93</v>
      </c>
      <c r="M7223" s="28" t="str">
        <f>IF(TRIM(PROPER('Base de datos cruda'!M7223))="High","Alto",IF(TRIM(PROPER('Base de datos cruda'!M7223))="Medium","Medio","Bajo"))</f>
        <v>Bajo</v>
      </c>
      <c r="N7223" s="29">
        <v>66.48</v>
      </c>
      <c r="O7223" s="32">
        <f t="shared" si="1"/>
        <v>66.48</v>
      </c>
      <c r="P7223" s="33">
        <f t="shared" si="2"/>
        <v>15.06</v>
      </c>
      <c r="Q7223" s="34">
        <f t="shared" si="3"/>
        <v>0.8100649351</v>
      </c>
      <c r="R7223" s="35" t="str">
        <f t="shared" si="4"/>
        <v>Medio</v>
      </c>
      <c r="S7223" s="35" t="str">
        <f>IF(O7223="","",IF(O7223&gt;AVERAGE('Base de datos limpia'!$O$2:$O$8001),"Alto","Normal"))
</f>
        <v>Alto</v>
      </c>
      <c r="T7223" s="35" t="str">
        <f t="shared" si="5"/>
        <v>Gamer moderado</v>
      </c>
      <c r="U7223" s="35"/>
    </row>
    <row r="7224">
      <c r="A7224" s="28">
        <v>7223.0</v>
      </c>
      <c r="B7224" s="28">
        <v>21.0</v>
      </c>
      <c r="C7224" s="28" t="str">
        <f>TRIM(PROPER('Base de datos cruda'!C7224))</f>
        <v>Male</v>
      </c>
      <c r="D7224" s="28">
        <v>7.84</v>
      </c>
      <c r="E7224" s="28">
        <v>6.78</v>
      </c>
      <c r="F7224" s="28">
        <v>7.52</v>
      </c>
      <c r="G7224" s="28">
        <v>97.58</v>
      </c>
      <c r="H7224" s="28" t="str">
        <f>TRIM(PROPER('Base de datos cruda'!H7224))</f>
        <v>Casual</v>
      </c>
      <c r="I7224" s="28">
        <v>4.39</v>
      </c>
      <c r="J7224" s="28">
        <v>9.29</v>
      </c>
      <c r="K7224" s="28">
        <v>228.98</v>
      </c>
      <c r="L7224" s="28">
        <f>IF('Base de datos cruda'!L7224&lt;0,,'Base de datos cruda'!L7224)</f>
        <v>18.21</v>
      </c>
      <c r="M7224" s="28" t="str">
        <f>IF(TRIM(PROPER('Base de datos cruda'!M7224))="High","Alto",IF(TRIM(PROPER('Base de datos cruda'!M7224))="Medium","Medio","Bajo"))</f>
        <v>Bajo</v>
      </c>
      <c r="N7224" s="29">
        <v>66.5931104610275</v>
      </c>
      <c r="O7224" s="32">
        <f t="shared" si="1"/>
        <v>66.59311046</v>
      </c>
      <c r="P7224" s="33">
        <f t="shared" si="2"/>
        <v>17.13</v>
      </c>
      <c r="Q7224" s="34">
        <f t="shared" si="3"/>
        <v>0.8647959184</v>
      </c>
      <c r="R7224" s="35" t="str">
        <f t="shared" si="4"/>
        <v>Medio</v>
      </c>
      <c r="S7224" s="35" t="str">
        <f>IF(O7224="","",IF(O7224&gt;AVERAGE('Base de datos limpia'!$O$2:$O$8001),"Alto","Normal"))
</f>
        <v>Alto</v>
      </c>
      <c r="T7224" s="35" t="str">
        <f t="shared" si="5"/>
        <v>Gamer intensivo</v>
      </c>
      <c r="U7224" s="35"/>
    </row>
    <row r="7225">
      <c r="A7225" s="28">
        <v>7224.0</v>
      </c>
      <c r="B7225" s="28">
        <v>21.0</v>
      </c>
      <c r="C7225" s="28" t="str">
        <f>TRIM(PROPER('Base de datos cruda'!C7225))</f>
        <v>Other</v>
      </c>
      <c r="D7225" s="28">
        <v>7.61</v>
      </c>
      <c r="E7225" s="28">
        <v>3.8</v>
      </c>
      <c r="F7225" s="28">
        <v>5.47</v>
      </c>
      <c r="G7225" s="28">
        <v>77.28</v>
      </c>
      <c r="H7225" s="28" t="str">
        <f>TRIM(PROPER('Base de datos cruda'!H7225))</f>
        <v>Fps</v>
      </c>
      <c r="I7225" s="28">
        <v>3.88</v>
      </c>
      <c r="J7225" s="28">
        <v>12.43</v>
      </c>
      <c r="K7225" s="28">
        <v>233.44</v>
      </c>
      <c r="L7225" s="28">
        <f>IF('Base de datos cruda'!L7225&lt;0,,'Base de datos cruda'!L7225)</f>
        <v>21.35</v>
      </c>
      <c r="M7225" s="28" t="str">
        <f>IF(TRIM(PROPER('Base de datos cruda'!M7225))="High","Alto",IF(TRIM(PROPER('Base de datos cruda'!M7225))="Medium","Medio","Bajo"))</f>
        <v>Bajo</v>
      </c>
      <c r="N7225" s="29">
        <v>22.19</v>
      </c>
      <c r="O7225" s="32">
        <f t="shared" si="1"/>
        <v>22.19</v>
      </c>
      <c r="P7225" s="33">
        <f t="shared" si="2"/>
        <v>20.04</v>
      </c>
      <c r="Q7225" s="34">
        <f t="shared" si="3"/>
        <v>0.4993429698</v>
      </c>
      <c r="R7225" s="35" t="str">
        <f t="shared" si="4"/>
        <v>Bajo</v>
      </c>
      <c r="S7225" s="35" t="str">
        <f>IF(O7225="","",IF(O7225&gt;AVERAGE('Base de datos limpia'!$O$2:$O$8001),"Alto","Normal"))
</f>
        <v>Normal</v>
      </c>
      <c r="T7225" s="35" t="str">
        <f t="shared" si="5"/>
        <v>Gamer moderado</v>
      </c>
      <c r="U7225" s="35"/>
    </row>
    <row r="7226">
      <c r="A7226" s="28">
        <v>7225.0</v>
      </c>
      <c r="B7226" s="28">
        <v>20.0</v>
      </c>
      <c r="C7226" s="28" t="str">
        <f>TRIM(PROPER('Base de datos cruda'!C7226))</f>
        <v>Female</v>
      </c>
      <c r="D7226" s="28">
        <v>7.19</v>
      </c>
      <c r="E7226" s="28">
        <v>1.72</v>
      </c>
      <c r="F7226" s="28">
        <v>8.76</v>
      </c>
      <c r="G7226" s="28">
        <v>96.7</v>
      </c>
      <c r="H7226" s="28" t="str">
        <f>TRIM(PROPER('Base de datos cruda'!H7226))</f>
        <v>Rpg</v>
      </c>
      <c r="I7226" s="28">
        <v>4.89</v>
      </c>
      <c r="J7226" s="28">
        <v>11.03</v>
      </c>
      <c r="K7226" s="28">
        <v>220.79</v>
      </c>
      <c r="L7226" s="28">
        <f>IF('Base de datos cruda'!L7226&lt;0,,'Base de datos cruda'!L7226)</f>
        <v>16.3</v>
      </c>
      <c r="M7226" s="28" t="str">
        <f>IF(TRIM(PROPER('Base de datos cruda'!M7226))="High","Alto",IF(TRIM(PROPER('Base de datos cruda'!M7226))="Medium","Medio","Bajo"))</f>
        <v>Bajo</v>
      </c>
      <c r="N7226" s="29">
        <v>28.63</v>
      </c>
      <c r="O7226" s="32">
        <f t="shared" si="1"/>
        <v>28.63</v>
      </c>
      <c r="P7226" s="33">
        <f t="shared" si="2"/>
        <v>18.22</v>
      </c>
      <c r="Q7226" s="34">
        <f t="shared" si="3"/>
        <v>0.2392211405</v>
      </c>
      <c r="R7226" s="35" t="str">
        <f t="shared" si="4"/>
        <v>Bajo</v>
      </c>
      <c r="S7226" s="35" t="str">
        <f>IF(O7226="","",IF(O7226&gt;AVERAGE('Base de datos limpia'!$O$2:$O$8001),"Alto","Normal"))
</f>
        <v>Normal</v>
      </c>
      <c r="T7226" s="35" t="str">
        <f t="shared" si="5"/>
        <v>Gamer casual</v>
      </c>
      <c r="U7226" s="35"/>
    </row>
    <row r="7227">
      <c r="A7227" s="28">
        <v>7226.0</v>
      </c>
      <c r="B7227" s="28">
        <v>24.0</v>
      </c>
      <c r="C7227" s="28" t="str">
        <f>TRIM(PROPER('Base de datos cruda'!C7227))</f>
        <v>Other</v>
      </c>
      <c r="D7227" s="28">
        <v>1.27</v>
      </c>
      <c r="E7227" s="28">
        <v>7.38</v>
      </c>
      <c r="F7227" s="28">
        <v>8.38</v>
      </c>
      <c r="G7227" s="28">
        <v>95.31</v>
      </c>
      <c r="H7227" s="28" t="str">
        <f>TRIM(PROPER('Base de datos cruda'!H7227))</f>
        <v>Casual</v>
      </c>
      <c r="I7227" s="28">
        <v>0.1</v>
      </c>
      <c r="J7227" s="28">
        <v>6.39</v>
      </c>
      <c r="K7227" s="28">
        <v>299.5</v>
      </c>
      <c r="L7227" s="28">
        <f>IF('Base de datos cruda'!L7227&lt;0,,'Base de datos cruda'!L7227)</f>
        <v>7.57</v>
      </c>
      <c r="M7227" s="28" t="str">
        <f>IF(TRIM(PROPER('Base de datos cruda'!M7227))="High","Alto",IF(TRIM(PROPER('Base de datos cruda'!M7227))="Medium","Medio","Bajo"))</f>
        <v>Medio</v>
      </c>
      <c r="N7227" s="29">
        <v>100.0</v>
      </c>
      <c r="O7227" s="32">
        <f t="shared" si="1"/>
        <v>100</v>
      </c>
      <c r="P7227" s="33">
        <f t="shared" si="2"/>
        <v>7.66</v>
      </c>
      <c r="Q7227" s="34">
        <f t="shared" si="3"/>
        <v>5.811023622</v>
      </c>
      <c r="R7227" s="35" t="str">
        <f t="shared" si="4"/>
        <v>Alto</v>
      </c>
      <c r="S7227" s="35" t="str">
        <f>IF(O7227="","",IF(O7227&gt;AVERAGE('Base de datos limpia'!$O$2:$O$8001),"Alto","Normal"))
</f>
        <v>Alto</v>
      </c>
      <c r="T7227" s="35" t="str">
        <f t="shared" si="5"/>
        <v>Gamer intensivo</v>
      </c>
      <c r="U7227" s="35"/>
    </row>
    <row r="7228">
      <c r="A7228" s="28">
        <v>7227.0</v>
      </c>
      <c r="B7228" s="28">
        <v>19.0</v>
      </c>
      <c r="C7228" s="28" t="str">
        <f>TRIM(PROPER('Base de datos cruda'!C7228))</f>
        <v>Male</v>
      </c>
      <c r="D7228" s="28">
        <v>7.32</v>
      </c>
      <c r="E7228" s="28">
        <v>5.13</v>
      </c>
      <c r="F7228" s="28">
        <v>5.2</v>
      </c>
      <c r="G7228" s="28">
        <v>66.64</v>
      </c>
      <c r="H7228" s="28" t="str">
        <f>TRIM(PROPER('Base de datos cruda'!H7228))</f>
        <v>Rpg</v>
      </c>
      <c r="I7228" s="28">
        <v>1.04</v>
      </c>
      <c r="J7228" s="28">
        <v>10.12</v>
      </c>
      <c r="K7228" s="28">
        <v>240.69</v>
      </c>
      <c r="L7228" s="28">
        <f>IF('Base de datos cruda'!L7228&lt;0,,'Base de datos cruda'!L7228)</f>
        <v>12.38</v>
      </c>
      <c r="M7228" s="28" t="str">
        <f>IF(TRIM(PROPER('Base de datos cruda'!M7228))="High","Alto",IF(TRIM(PROPER('Base de datos cruda'!M7228))="Medium","Medio","Bajo"))</f>
        <v>Bajo</v>
      </c>
      <c r="N7228" s="29">
        <v>27.27</v>
      </c>
      <c r="O7228" s="32">
        <f t="shared" si="1"/>
        <v>27.27</v>
      </c>
      <c r="P7228" s="33">
        <f t="shared" si="2"/>
        <v>17.44</v>
      </c>
      <c r="Q7228" s="34">
        <f t="shared" si="3"/>
        <v>0.7008196721</v>
      </c>
      <c r="R7228" s="35" t="str">
        <f t="shared" si="4"/>
        <v>Bajo</v>
      </c>
      <c r="S7228" s="35" t="str">
        <f>IF(O7228="","",IF(O7228&gt;AVERAGE('Base de datos limpia'!$O$2:$O$8001),"Alto","Normal"))
</f>
        <v>Normal</v>
      </c>
      <c r="T7228" s="35" t="str">
        <f t="shared" si="5"/>
        <v>Gamer moderado</v>
      </c>
      <c r="U7228" s="35"/>
    </row>
    <row r="7229">
      <c r="A7229" s="28">
        <v>7228.0</v>
      </c>
      <c r="B7229" s="28">
        <v>22.0</v>
      </c>
      <c r="C7229" s="28" t="str">
        <f>TRIM(PROPER('Base de datos cruda'!C7229))</f>
        <v>Male</v>
      </c>
      <c r="D7229" s="28">
        <v>7.03</v>
      </c>
      <c r="E7229" s="28">
        <v>6.01</v>
      </c>
      <c r="F7229" s="28">
        <v>6.45</v>
      </c>
      <c r="G7229" s="28">
        <v>66.94</v>
      </c>
      <c r="H7229" s="28" t="str">
        <f>TRIM(PROPER('Base de datos cruda'!H7229))</f>
        <v>Casual</v>
      </c>
      <c r="I7229" s="28">
        <v>4.65</v>
      </c>
      <c r="J7229" s="28">
        <v>8.13</v>
      </c>
      <c r="K7229" s="28">
        <v>251.35</v>
      </c>
      <c r="L7229" s="28">
        <f>IF('Base de datos cruda'!L7229&lt;0,,'Base de datos cruda'!L7229)</f>
        <v>18.84</v>
      </c>
      <c r="M7229" s="28" t="str">
        <f>IF(TRIM(PROPER('Base de datos cruda'!M7229))="High","Alto",IF(TRIM(PROPER('Base de datos cruda'!M7229))="Medium","Medio","Bajo"))</f>
        <v>Bajo</v>
      </c>
      <c r="N7229" s="29">
        <v>35.82</v>
      </c>
      <c r="O7229" s="32">
        <f t="shared" si="1"/>
        <v>35.82</v>
      </c>
      <c r="P7229" s="33">
        <f t="shared" si="2"/>
        <v>15.16</v>
      </c>
      <c r="Q7229" s="34">
        <f t="shared" si="3"/>
        <v>0.8549075391</v>
      </c>
      <c r="R7229" s="35" t="str">
        <f t="shared" si="4"/>
        <v>Bajo</v>
      </c>
      <c r="S7229" s="35" t="str">
        <f>IF(O7229="","",IF(O7229&gt;AVERAGE('Base de datos limpia'!$O$2:$O$8001),"Alto","Normal"))
</f>
        <v>Normal</v>
      </c>
      <c r="T7229" s="35" t="str">
        <f t="shared" si="5"/>
        <v>Gamer intensivo</v>
      </c>
      <c r="U7229" s="35"/>
    </row>
    <row r="7230">
      <c r="A7230" s="28">
        <v>7229.0</v>
      </c>
      <c r="B7230" s="28">
        <v>16.0</v>
      </c>
      <c r="C7230" s="28" t="str">
        <f>TRIM(PROPER('Base de datos cruda'!C7230))</f>
        <v>Male</v>
      </c>
      <c r="D7230" s="28">
        <v>3.02</v>
      </c>
      <c r="E7230" s="28">
        <v>5.1</v>
      </c>
      <c r="F7230" s="28">
        <v>4.35</v>
      </c>
      <c r="G7230" s="28">
        <v>79.1</v>
      </c>
      <c r="H7230" s="28" t="str">
        <f>TRIM(PROPER('Base de datos cruda'!H7230))</f>
        <v>Casual</v>
      </c>
      <c r="I7230" s="28">
        <v>3.96</v>
      </c>
      <c r="J7230" s="28">
        <v>4.25</v>
      </c>
      <c r="K7230" s="28">
        <v>284.6</v>
      </c>
      <c r="L7230" s="28">
        <f>IF('Base de datos cruda'!L7230&lt;0,,'Base de datos cruda'!L7230)</f>
        <v>7.5</v>
      </c>
      <c r="M7230" s="28" t="str">
        <f>IF(TRIM(PROPER('Base de datos cruda'!M7230))="High","Alto",IF(TRIM(PROPER('Base de datos cruda'!M7230))="Medium","Medio","Bajo"))</f>
        <v>Medio</v>
      </c>
      <c r="N7230" s="29">
        <v>66.68</v>
      </c>
      <c r="O7230" s="32">
        <f t="shared" si="1"/>
        <v>66.68</v>
      </c>
      <c r="P7230" s="33">
        <f t="shared" si="2"/>
        <v>7.27</v>
      </c>
      <c r="Q7230" s="34">
        <f t="shared" si="3"/>
        <v>1.688741722</v>
      </c>
      <c r="R7230" s="35" t="str">
        <f t="shared" si="4"/>
        <v>Medio</v>
      </c>
      <c r="S7230" s="35" t="str">
        <f>IF(O7230="","",IF(O7230&gt;AVERAGE('Base de datos limpia'!$O$2:$O$8001),"Alto","Normal"))
</f>
        <v>Alto</v>
      </c>
      <c r="T7230" s="35" t="str">
        <f t="shared" si="5"/>
        <v>Gamer moderado</v>
      </c>
      <c r="U7230" s="35"/>
    </row>
    <row r="7231">
      <c r="A7231" s="28">
        <v>7230.0</v>
      </c>
      <c r="B7231" s="28">
        <v>24.0</v>
      </c>
      <c r="C7231" s="28" t="str">
        <f>TRIM(PROPER('Base de datos cruda'!C7231))</f>
        <v>Male</v>
      </c>
      <c r="D7231" s="28">
        <v>3.16</v>
      </c>
      <c r="E7231" s="28">
        <v>9.01</v>
      </c>
      <c r="F7231" s="28">
        <v>8.77</v>
      </c>
      <c r="G7231" s="28">
        <v>81.03</v>
      </c>
      <c r="H7231" s="28" t="str">
        <f>TRIM(PROPER('Base de datos cruda'!H7231))</f>
        <v>Casual</v>
      </c>
      <c r="I7231" s="28">
        <v>1.34</v>
      </c>
      <c r="J7231" s="28">
        <v>8.14</v>
      </c>
      <c r="K7231" s="28">
        <v>282.64</v>
      </c>
      <c r="L7231" s="28">
        <f>IF('Base de datos cruda'!L7231&lt;0,,'Base de datos cruda'!L7231)</f>
        <v>10.32</v>
      </c>
      <c r="M7231" s="28" t="str">
        <f>IF(TRIM(PROPER('Base de datos cruda'!M7231))="High","Alto",IF(TRIM(PROPER('Base de datos cruda'!M7231))="Medium","Medio","Bajo"))</f>
        <v>Medio</v>
      </c>
      <c r="N7231" s="29">
        <v>96.05</v>
      </c>
      <c r="O7231" s="32">
        <f t="shared" si="1"/>
        <v>96.05</v>
      </c>
      <c r="P7231" s="33">
        <f t="shared" si="2"/>
        <v>11.3</v>
      </c>
      <c r="Q7231" s="34">
        <f t="shared" si="3"/>
        <v>2.851265823</v>
      </c>
      <c r="R7231" s="35" t="str">
        <f t="shared" si="4"/>
        <v>Alto</v>
      </c>
      <c r="S7231" s="35" t="str">
        <f>IF(O7231="","",IF(O7231&gt;AVERAGE('Base de datos limpia'!$O$2:$O$8001),"Alto","Normal"))
</f>
        <v>Alto</v>
      </c>
      <c r="T7231" s="35" t="str">
        <f t="shared" si="5"/>
        <v>Gamer intensivo</v>
      </c>
      <c r="U7231" s="35"/>
    </row>
    <row r="7232">
      <c r="A7232" s="28">
        <v>7231.0</v>
      </c>
      <c r="B7232" s="28">
        <v>22.0</v>
      </c>
      <c r="C7232" s="28" t="str">
        <f>TRIM(PROPER('Base de datos cruda'!C7232))</f>
        <v>Male</v>
      </c>
      <c r="D7232" s="28">
        <v>3.68</v>
      </c>
      <c r="E7232" s="28">
        <v>6.03</v>
      </c>
      <c r="F7232" s="28">
        <v>6.86</v>
      </c>
      <c r="G7232" s="28">
        <v>73.65</v>
      </c>
      <c r="H7232" s="28" t="str">
        <f>TRIM(PROPER('Base de datos cruda'!H7232))</f>
        <v>Fps</v>
      </c>
      <c r="I7232" s="28">
        <v>4.87</v>
      </c>
      <c r="J7232" s="28">
        <v>6.73</v>
      </c>
      <c r="K7232" s="28">
        <v>271.33</v>
      </c>
      <c r="L7232" s="28">
        <f>IF('Base de datos cruda'!L7232&lt;0,,'Base de datos cruda'!L7232)</f>
        <v>6.32</v>
      </c>
      <c r="M7232" s="28" t="str">
        <f>IF(TRIM(PROPER('Base de datos cruda'!M7232))="High","Alto",IF(TRIM(PROPER('Base de datos cruda'!M7232))="Medium","Medio","Bajo"))</f>
        <v>Medio</v>
      </c>
      <c r="N7232" s="29">
        <v>62.66</v>
      </c>
      <c r="O7232" s="32">
        <f t="shared" si="1"/>
        <v>62.66</v>
      </c>
      <c r="P7232" s="33">
        <f t="shared" si="2"/>
        <v>10.41</v>
      </c>
      <c r="Q7232" s="34">
        <f t="shared" si="3"/>
        <v>1.638586957</v>
      </c>
      <c r="R7232" s="35" t="str">
        <f t="shared" si="4"/>
        <v>Medio</v>
      </c>
      <c r="S7232" s="35" t="str">
        <f>IF(O7232="","",IF(O7232&gt;AVERAGE('Base de datos limpia'!$O$2:$O$8001),"Alto","Normal"))
</f>
        <v>Normal</v>
      </c>
      <c r="T7232" s="35" t="str">
        <f t="shared" si="5"/>
        <v>Gamer intensivo</v>
      </c>
      <c r="U7232" s="35"/>
    </row>
    <row r="7233">
      <c r="A7233" s="28">
        <v>7232.0</v>
      </c>
      <c r="B7233" s="28">
        <v>24.0</v>
      </c>
      <c r="C7233" s="28" t="str">
        <f>TRIM(PROPER('Base de datos cruda'!C7233))</f>
        <v>Female</v>
      </c>
      <c r="D7233" s="28">
        <v>5.25</v>
      </c>
      <c r="E7233" s="28">
        <v>9.31</v>
      </c>
      <c r="F7233" s="28">
        <v>5.23</v>
      </c>
      <c r="G7233" s="28">
        <v>72.52</v>
      </c>
      <c r="H7233" s="28" t="str">
        <f>TRIM(PROPER('Base de datos cruda'!H7233))</f>
        <v>Fps</v>
      </c>
      <c r="I7233" s="28">
        <v>4.35</v>
      </c>
      <c r="J7233" s="28">
        <v>11.13</v>
      </c>
      <c r="K7233" s="28">
        <v>271.87</v>
      </c>
      <c r="L7233" s="28">
        <f>IF('Base de datos cruda'!L7233&lt;0,,'Base de datos cruda'!L7233)</f>
        <v>10.74</v>
      </c>
      <c r="M7233" s="28" t="str">
        <f>IF(TRIM(PROPER('Base de datos cruda'!M7233))="High","Alto",IF(TRIM(PROPER('Base de datos cruda'!M7233))="Medium","Medio","Bajo"))</f>
        <v>Alto</v>
      </c>
      <c r="N7233" s="29">
        <v>84.8426299695002</v>
      </c>
      <c r="O7233" s="32">
        <f t="shared" si="1"/>
        <v>84.84262997</v>
      </c>
      <c r="P7233" s="33">
        <f t="shared" si="2"/>
        <v>16.38</v>
      </c>
      <c r="Q7233" s="34">
        <f t="shared" si="3"/>
        <v>1.773333333</v>
      </c>
      <c r="R7233" s="35" t="str">
        <f t="shared" si="4"/>
        <v>Alto</v>
      </c>
      <c r="S7233" s="35" t="str">
        <f>IF(O7233="","",IF(O7233&gt;AVERAGE('Base de datos limpia'!$O$2:$O$8001),"Alto","Normal"))
</f>
        <v>Alto</v>
      </c>
      <c r="T7233" s="35" t="str">
        <f t="shared" si="5"/>
        <v>Gamer intensivo</v>
      </c>
      <c r="U7233" s="35"/>
    </row>
    <row r="7234">
      <c r="A7234" s="28">
        <v>7233.0</v>
      </c>
      <c r="B7234" s="28">
        <v>22.0</v>
      </c>
      <c r="C7234" s="28" t="str">
        <f>TRIM(PROPER('Base de datos cruda'!C7234))</f>
        <v>Other</v>
      </c>
      <c r="D7234" s="28">
        <v>2.09</v>
      </c>
      <c r="E7234" s="28">
        <v>5.6</v>
      </c>
      <c r="F7234" s="28">
        <v>5.46</v>
      </c>
      <c r="G7234" s="28">
        <v>77.25</v>
      </c>
      <c r="H7234" s="28" t="str">
        <f>TRIM(PROPER('Base de datos cruda'!H7234))</f>
        <v>Fps</v>
      </c>
      <c r="I7234" s="28">
        <v>0.32</v>
      </c>
      <c r="J7234" s="28">
        <v>7.24</v>
      </c>
      <c r="K7234" s="28">
        <v>300.48</v>
      </c>
      <c r="L7234" s="28">
        <f>IF('Base de datos cruda'!L7234&lt;0,,'Base de datos cruda'!L7234)</f>
        <v>5.46</v>
      </c>
      <c r="M7234" s="28" t="str">
        <f>IF(TRIM(PROPER('Base de datos cruda'!M7234))="High","Alto",IF(TRIM(PROPER('Base de datos cruda'!M7234))="Medium","Medio","Bajo"))</f>
        <v>Medio</v>
      </c>
      <c r="N7234" s="29">
        <v>71.07</v>
      </c>
      <c r="O7234" s="32">
        <f t="shared" si="1"/>
        <v>71.07</v>
      </c>
      <c r="P7234" s="33">
        <f t="shared" si="2"/>
        <v>9.33</v>
      </c>
      <c r="Q7234" s="34">
        <f t="shared" si="3"/>
        <v>2.679425837</v>
      </c>
      <c r="R7234" s="35" t="str">
        <f t="shared" si="4"/>
        <v>Alto</v>
      </c>
      <c r="S7234" s="35" t="str">
        <f>IF(O7234="","",IF(O7234&gt;AVERAGE('Base de datos limpia'!$O$2:$O$8001),"Alto","Normal"))
</f>
        <v>Alto</v>
      </c>
      <c r="T7234" s="35" t="str">
        <f t="shared" si="5"/>
        <v>Gamer moderado</v>
      </c>
      <c r="U7234" s="35"/>
    </row>
    <row r="7235">
      <c r="A7235" s="28">
        <v>7234.0</v>
      </c>
      <c r="B7235" s="28">
        <v>17.0</v>
      </c>
      <c r="C7235" s="28" t="str">
        <f>TRIM(PROPER('Base de datos cruda'!C7235))</f>
        <v>Male</v>
      </c>
      <c r="D7235" s="28">
        <v>0.18</v>
      </c>
      <c r="E7235" s="28">
        <v>3.63</v>
      </c>
      <c r="F7235" s="28">
        <v>8.9</v>
      </c>
      <c r="G7235" s="28">
        <v>87.62</v>
      </c>
      <c r="H7235" s="28" t="str">
        <f>TRIM(PROPER('Base de datos cruda'!H7235))</f>
        <v>Rpg</v>
      </c>
      <c r="I7235" s="28">
        <v>4.06</v>
      </c>
      <c r="J7235" s="28">
        <v>1.26</v>
      </c>
      <c r="K7235" s="28">
        <v>309.43</v>
      </c>
      <c r="L7235" s="28">
        <f>IF('Base de datos cruda'!L7235&lt;0,,'Base de datos cruda'!L7235)</f>
        <v>0.94</v>
      </c>
      <c r="M7235" s="28" t="str">
        <f>IF(TRIM(PROPER('Base de datos cruda'!M7235))="High","Alto",IF(TRIM(PROPER('Base de datos cruda'!M7235))="Medium","Medio","Bajo"))</f>
        <v>Medio</v>
      </c>
      <c r="N7235" s="29">
        <v>79.15</v>
      </c>
      <c r="O7235" s="32">
        <f t="shared" si="1"/>
        <v>79.15</v>
      </c>
      <c r="P7235" s="33">
        <f t="shared" si="2"/>
        <v>1.44</v>
      </c>
      <c r="Q7235" s="34">
        <f t="shared" si="3"/>
        <v>20.16666667</v>
      </c>
      <c r="R7235" s="35" t="str">
        <f t="shared" si="4"/>
        <v>Alto</v>
      </c>
      <c r="S7235" s="35" t="str">
        <f>IF(O7235="","",IF(O7235&gt;AVERAGE('Base de datos limpia'!$O$2:$O$8001),"Alto","Normal"))
</f>
        <v>Alto</v>
      </c>
      <c r="T7235" s="35" t="str">
        <f t="shared" si="5"/>
        <v>Gamer moderado</v>
      </c>
      <c r="U7235" s="35"/>
    </row>
    <row r="7236">
      <c r="A7236" s="28">
        <v>7235.0</v>
      </c>
      <c r="B7236" s="28">
        <v>21.0</v>
      </c>
      <c r="C7236" s="28" t="str">
        <f>TRIM(PROPER('Base de datos cruda'!C7236))</f>
        <v>Male</v>
      </c>
      <c r="D7236" s="28">
        <v>1.13</v>
      </c>
      <c r="E7236" s="28">
        <v>4.2</v>
      </c>
      <c r="F7236" s="28">
        <v>7.08</v>
      </c>
      <c r="G7236" s="28">
        <v>63.38</v>
      </c>
      <c r="H7236" s="28" t="str">
        <f>TRIM(PROPER('Base de datos cruda'!H7236))</f>
        <v>Rpg</v>
      </c>
      <c r="I7236" s="28">
        <v>3.92</v>
      </c>
      <c r="J7236" s="28">
        <v>6.48</v>
      </c>
      <c r="K7236" s="28">
        <v>314.26</v>
      </c>
      <c r="L7236" s="28">
        <f>IF('Base de datos cruda'!L7236&lt;0,,'Base de datos cruda'!L7236)</f>
        <v>4.43</v>
      </c>
      <c r="M7236" s="28" t="str">
        <f>IF(TRIM(PROPER('Base de datos cruda'!M7236))="High","Alto",IF(TRIM(PROPER('Base de datos cruda'!M7236))="Medium","Medio","Bajo"))</f>
        <v>Medio</v>
      </c>
      <c r="N7236" s="29">
        <v>76.23</v>
      </c>
      <c r="O7236" s="32">
        <f t="shared" si="1"/>
        <v>76.23</v>
      </c>
      <c r="P7236" s="33">
        <f t="shared" si="2"/>
        <v>7.61</v>
      </c>
      <c r="Q7236" s="34">
        <f t="shared" si="3"/>
        <v>3.716814159</v>
      </c>
      <c r="R7236" s="35" t="str">
        <f t="shared" si="4"/>
        <v>Alto</v>
      </c>
      <c r="S7236" s="35" t="str">
        <f>IF(O7236="","",IF(O7236&gt;AVERAGE('Base de datos limpia'!$O$2:$O$8001),"Alto","Normal"))
</f>
        <v>Alto</v>
      </c>
      <c r="T7236" s="35" t="str">
        <f t="shared" si="5"/>
        <v>Gamer moderado</v>
      </c>
      <c r="U7236" s="35"/>
    </row>
    <row r="7237">
      <c r="A7237" s="28">
        <v>7236.0</v>
      </c>
      <c r="B7237" s="28">
        <v>19.0</v>
      </c>
      <c r="C7237" s="28" t="str">
        <f>TRIM(PROPER('Base de datos cruda'!C7237))</f>
        <v>Male</v>
      </c>
      <c r="D7237" s="28">
        <v>3.52</v>
      </c>
      <c r="E7237" s="28">
        <v>5.7</v>
      </c>
      <c r="F7237" s="28">
        <v>6.1</v>
      </c>
      <c r="G7237" s="28">
        <v>88.42</v>
      </c>
      <c r="H7237" s="28" t="str">
        <f>TRIM(PROPER('Base de datos cruda'!H7237))</f>
        <v>Fps</v>
      </c>
      <c r="I7237" s="28">
        <v>1.11</v>
      </c>
      <c r="J7237" s="28">
        <v>5.58</v>
      </c>
      <c r="K7237" s="28">
        <v>270.75</v>
      </c>
      <c r="L7237" s="28">
        <f>IF('Base de datos cruda'!L7237&lt;0,,'Base de datos cruda'!L7237)</f>
        <v>7.25</v>
      </c>
      <c r="M7237" s="28" t="str">
        <f>IF(TRIM(PROPER('Base de datos cruda'!M7237))="High","Alto",IF(TRIM(PROPER('Base de datos cruda'!M7237))="Medium","Medio","Bajo"))</f>
        <v>Medio</v>
      </c>
      <c r="N7237" s="29">
        <v>70.43</v>
      </c>
      <c r="O7237" s="32">
        <f t="shared" si="1"/>
        <v>70.43</v>
      </c>
      <c r="P7237" s="33">
        <f t="shared" si="2"/>
        <v>9.1</v>
      </c>
      <c r="Q7237" s="34">
        <f t="shared" si="3"/>
        <v>1.619318182</v>
      </c>
      <c r="R7237" s="35" t="str">
        <f t="shared" si="4"/>
        <v>Alto</v>
      </c>
      <c r="S7237" s="35" t="str">
        <f>IF(O7237="","",IF(O7237&gt;AVERAGE('Base de datos limpia'!$O$2:$O$8001),"Alto","Normal"))
</f>
        <v>Alto</v>
      </c>
      <c r="T7237" s="35" t="str">
        <f t="shared" si="5"/>
        <v>Gamer moderado</v>
      </c>
      <c r="U7237" s="35"/>
    </row>
    <row r="7238">
      <c r="A7238" s="28">
        <v>7237.0</v>
      </c>
      <c r="B7238" s="28">
        <v>18.0</v>
      </c>
      <c r="C7238" s="28" t="str">
        <f>TRIM(PROPER('Base de datos cruda'!C7238))</f>
        <v>Male</v>
      </c>
      <c r="D7238" s="28">
        <v>2.26</v>
      </c>
      <c r="E7238" s="28">
        <v>5.77</v>
      </c>
      <c r="F7238" s="28">
        <v>6.5</v>
      </c>
      <c r="G7238" s="28">
        <v>97.05</v>
      </c>
      <c r="H7238" s="28" t="str">
        <f>TRIM(PROPER('Base de datos cruda'!H7238))</f>
        <v>Fps</v>
      </c>
      <c r="I7238" s="28">
        <v>3.35</v>
      </c>
      <c r="J7238" s="28">
        <v>5.69</v>
      </c>
      <c r="K7238" s="28">
        <v>283.36</v>
      </c>
      <c r="L7238" s="28">
        <f>IF('Base de datos cruda'!L7238&lt;0,,'Base de datos cruda'!L7238)</f>
        <v>5.84</v>
      </c>
      <c r="M7238" s="28" t="str">
        <f>IF(TRIM(PROPER('Base de datos cruda'!M7238))="High","Alto",IF(TRIM(PROPER('Base de datos cruda'!M7238))="Medium","Medio","Bajo"))</f>
        <v>Medio</v>
      </c>
      <c r="N7238" s="29">
        <v>93.94</v>
      </c>
      <c r="O7238" s="32">
        <f t="shared" si="1"/>
        <v>93.94</v>
      </c>
      <c r="P7238" s="33">
        <f t="shared" si="2"/>
        <v>7.95</v>
      </c>
      <c r="Q7238" s="34">
        <f t="shared" si="3"/>
        <v>2.553097345</v>
      </c>
      <c r="R7238" s="35" t="str">
        <f t="shared" si="4"/>
        <v>Alto</v>
      </c>
      <c r="S7238" s="35" t="str">
        <f>IF(O7238="","",IF(O7238&gt;AVERAGE('Base de datos limpia'!$O$2:$O$8001),"Alto","Normal"))
</f>
        <v>Alto</v>
      </c>
      <c r="T7238" s="35" t="str">
        <f t="shared" si="5"/>
        <v>Gamer moderado</v>
      </c>
      <c r="U7238" s="35"/>
    </row>
    <row r="7239">
      <c r="A7239" s="28">
        <v>7238.0</v>
      </c>
      <c r="B7239" s="28">
        <v>17.0</v>
      </c>
      <c r="C7239" s="28" t="str">
        <f>TRIM(PROPER('Base de datos cruda'!C7239))</f>
        <v>Male</v>
      </c>
      <c r="D7239" s="28">
        <v>6.12</v>
      </c>
      <c r="E7239" s="28">
        <v>7.19</v>
      </c>
      <c r="F7239" s="28">
        <v>4.49</v>
      </c>
      <c r="G7239" s="28">
        <v>90.54</v>
      </c>
      <c r="H7239" s="28" t="str">
        <f>TRIM(PROPER('Base de datos cruda'!H7239))</f>
        <v>Casual</v>
      </c>
      <c r="I7239" s="28">
        <v>4.85</v>
      </c>
      <c r="J7239" s="28">
        <v>9.65</v>
      </c>
      <c r="K7239" s="28">
        <v>242.09</v>
      </c>
      <c r="L7239" s="28">
        <f>IF('Base de datos cruda'!L7239&lt;0,,'Base de datos cruda'!L7239)</f>
        <v>9.34</v>
      </c>
      <c r="M7239" s="28" t="str">
        <f>IF(TRIM(PROPER('Base de datos cruda'!M7239))="High","Alto",IF(TRIM(PROPER('Base de datos cruda'!M7239))="Medium","Medio","Bajo"))</f>
        <v>Alto</v>
      </c>
      <c r="N7239" s="29">
        <v>68.6488722654069</v>
      </c>
      <c r="O7239" s="32">
        <f t="shared" si="1"/>
        <v>68.64887227</v>
      </c>
      <c r="P7239" s="33">
        <f t="shared" si="2"/>
        <v>15.77</v>
      </c>
      <c r="Q7239" s="34">
        <f t="shared" si="3"/>
        <v>1.174836601</v>
      </c>
      <c r="R7239" s="35" t="str">
        <f t="shared" si="4"/>
        <v>Medio</v>
      </c>
      <c r="S7239" s="35" t="str">
        <f>IF(O7239="","",IF(O7239&gt;AVERAGE('Base de datos limpia'!$O$2:$O$8001),"Alto","Normal"))
</f>
        <v>Alto</v>
      </c>
      <c r="T7239" s="35" t="str">
        <f t="shared" si="5"/>
        <v>Gamer intensivo</v>
      </c>
      <c r="U7239" s="35"/>
    </row>
    <row r="7240">
      <c r="A7240" s="28">
        <v>7239.0</v>
      </c>
      <c r="B7240" s="28">
        <v>21.0</v>
      </c>
      <c r="C7240" s="28" t="str">
        <f>TRIM(PROPER('Base de datos cruda'!C7240))</f>
        <v>Male</v>
      </c>
      <c r="D7240" s="28">
        <v>0.85</v>
      </c>
      <c r="E7240" s="28">
        <v>3.02</v>
      </c>
      <c r="F7240" s="28">
        <v>4.38</v>
      </c>
      <c r="G7240" s="28">
        <v>67.67</v>
      </c>
      <c r="H7240" s="28" t="str">
        <f>TRIM(PROPER('Base de datos cruda'!H7240))</f>
        <v>Fps</v>
      </c>
      <c r="I7240" s="28">
        <v>3.38</v>
      </c>
      <c r="J7240" s="28">
        <v>2.15</v>
      </c>
      <c r="K7240" s="28">
        <v>301.19</v>
      </c>
      <c r="L7240" s="28">
        <f>IF('Base de datos cruda'!L7240&lt;0,,'Base de datos cruda'!L7240)</f>
        <v>3.2</v>
      </c>
      <c r="M7240" s="28" t="str">
        <f>IF(TRIM(PROPER('Base de datos cruda'!M7240))="High","Alto",IF(TRIM(PROPER('Base de datos cruda'!M7240))="Medium","Medio","Bajo"))</f>
        <v>Medio</v>
      </c>
      <c r="N7240" s="29">
        <v>48.01</v>
      </c>
      <c r="O7240" s="32">
        <f t="shared" si="1"/>
        <v>48.01</v>
      </c>
      <c r="P7240" s="33">
        <f t="shared" si="2"/>
        <v>3</v>
      </c>
      <c r="Q7240" s="34">
        <f t="shared" si="3"/>
        <v>3.552941176</v>
      </c>
      <c r="R7240" s="35" t="str">
        <f t="shared" si="4"/>
        <v>Bajo</v>
      </c>
      <c r="S7240" s="35" t="str">
        <f>IF(O7240="","",IF(O7240&gt;AVERAGE('Base de datos limpia'!$O$2:$O$8001),"Alto","Normal"))
</f>
        <v>Normal</v>
      </c>
      <c r="T7240" s="35" t="str">
        <f t="shared" si="5"/>
        <v>Gamer moderado</v>
      </c>
      <c r="U7240" s="35"/>
    </row>
    <row r="7241">
      <c r="A7241" s="28">
        <v>7240.0</v>
      </c>
      <c r="B7241" s="28">
        <v>23.0</v>
      </c>
      <c r="C7241" s="28" t="str">
        <f>TRIM(PROPER('Base de datos cruda'!C7241))</f>
        <v>Male</v>
      </c>
      <c r="D7241" s="28">
        <v>7.34</v>
      </c>
      <c r="E7241" s="28">
        <v>6.93</v>
      </c>
      <c r="F7241" s="28">
        <v>6.96</v>
      </c>
      <c r="G7241" s="28">
        <v>63.5</v>
      </c>
      <c r="H7241" s="28" t="str">
        <f>TRIM(PROPER('Base de datos cruda'!H7241))</f>
        <v>Rpg</v>
      </c>
      <c r="I7241" s="28">
        <v>4.07</v>
      </c>
      <c r="J7241" s="28">
        <v>8.97</v>
      </c>
      <c r="K7241" s="28">
        <v>222.87</v>
      </c>
      <c r="L7241" s="28">
        <f>IF('Base de datos cruda'!L7241&lt;0,,'Base de datos cruda'!L7241)</f>
        <v>15.16</v>
      </c>
      <c r="M7241" s="28" t="str">
        <f>IF(TRIM(PROPER('Base de datos cruda'!M7241))="High","Alto",IF(TRIM(PROPER('Base de datos cruda'!M7241))="Medium","Medio","Bajo"))</f>
        <v>Bajo</v>
      </c>
      <c r="N7241" s="29">
        <v>50.2</v>
      </c>
      <c r="O7241" s="32">
        <f t="shared" si="1"/>
        <v>50.2</v>
      </c>
      <c r="P7241" s="33">
        <f t="shared" si="2"/>
        <v>16.31</v>
      </c>
      <c r="Q7241" s="34">
        <f t="shared" si="3"/>
        <v>0.9441416894</v>
      </c>
      <c r="R7241" s="35" t="str">
        <f t="shared" si="4"/>
        <v>Medio</v>
      </c>
      <c r="S7241" s="35" t="str">
        <f>IF(O7241="","",IF(O7241&gt;AVERAGE('Base de datos limpia'!$O$2:$O$8001),"Alto","Normal"))
</f>
        <v>Normal</v>
      </c>
      <c r="T7241" s="35" t="str">
        <f t="shared" si="5"/>
        <v>Gamer intensivo</v>
      </c>
      <c r="U7241" s="35"/>
    </row>
    <row r="7242">
      <c r="A7242" s="28">
        <v>7241.0</v>
      </c>
      <c r="B7242" s="28">
        <v>21.0</v>
      </c>
      <c r="C7242" s="28" t="str">
        <f>TRIM(PROPER('Base de datos cruda'!C7242))</f>
        <v>Male</v>
      </c>
      <c r="D7242" s="28">
        <v>7.16</v>
      </c>
      <c r="E7242" s="28">
        <v>8.01</v>
      </c>
      <c r="F7242" s="28">
        <v>6.56</v>
      </c>
      <c r="G7242" s="28">
        <v>79.62</v>
      </c>
      <c r="H7242" s="28" t="str">
        <f>TRIM(PROPER('Base de datos cruda'!H7242))</f>
        <v>Casual</v>
      </c>
      <c r="I7242" s="28">
        <v>0.5</v>
      </c>
      <c r="J7242" s="28">
        <v>10.28</v>
      </c>
      <c r="K7242" s="28">
        <v>220.09</v>
      </c>
      <c r="L7242" s="28">
        <f>IF('Base de datos cruda'!L7242&lt;0,,'Base de datos cruda'!L7242)</f>
        <v>17.78</v>
      </c>
      <c r="M7242" s="28" t="str">
        <f>IF(TRIM(PROPER('Base de datos cruda'!M7242))="High","Alto",IF(TRIM(PROPER('Base de datos cruda'!M7242))="Medium","Medio","Bajo"))</f>
        <v>Bajo</v>
      </c>
      <c r="N7242" s="29">
        <v>72.0868360766944</v>
      </c>
      <c r="O7242" s="32">
        <f t="shared" si="1"/>
        <v>72.08683608</v>
      </c>
      <c r="P7242" s="33">
        <f t="shared" si="2"/>
        <v>17.44</v>
      </c>
      <c r="Q7242" s="34">
        <f t="shared" si="3"/>
        <v>1.118715084</v>
      </c>
      <c r="R7242" s="35" t="str">
        <f t="shared" si="4"/>
        <v>Alto</v>
      </c>
      <c r="S7242" s="35" t="str">
        <f>IF(O7242="","",IF(O7242&gt;AVERAGE('Base de datos limpia'!$O$2:$O$8001),"Alto","Normal"))
</f>
        <v>Alto</v>
      </c>
      <c r="T7242" s="35" t="str">
        <f t="shared" si="5"/>
        <v>Gamer intensivo</v>
      </c>
      <c r="U7242" s="35"/>
    </row>
    <row r="7243">
      <c r="A7243" s="28">
        <v>7242.0</v>
      </c>
      <c r="B7243" s="28">
        <v>24.0</v>
      </c>
      <c r="C7243" s="28" t="str">
        <f>TRIM(PROPER('Base de datos cruda'!C7243))</f>
        <v>Male</v>
      </c>
      <c r="D7243" s="28">
        <v>7.27</v>
      </c>
      <c r="E7243" s="28">
        <v>7.09</v>
      </c>
      <c r="F7243" s="28">
        <v>5.8</v>
      </c>
      <c r="G7243" s="28">
        <v>98.26</v>
      </c>
      <c r="H7243" s="28" t="str">
        <f>TRIM(PROPER('Base de datos cruda'!H7243))</f>
        <v>Rpg</v>
      </c>
      <c r="I7243" s="28">
        <v>3.64</v>
      </c>
      <c r="J7243" s="28">
        <v>11.48</v>
      </c>
      <c r="K7243" s="28">
        <v>225.77</v>
      </c>
      <c r="L7243" s="28">
        <f>IF('Base de datos cruda'!L7243&lt;0,,'Base de datos cruda'!L7243)</f>
        <v>15.69</v>
      </c>
      <c r="M7243" s="28" t="str">
        <f>IF(TRIM(PROPER('Base de datos cruda'!M7243))="High","Alto",IF(TRIM(PROPER('Base de datos cruda'!M7243))="Medium","Medio","Bajo"))</f>
        <v>Alto</v>
      </c>
      <c r="N7243" s="29">
        <v>63.0309387033715</v>
      </c>
      <c r="O7243" s="32">
        <f t="shared" si="1"/>
        <v>63.0309387</v>
      </c>
      <c r="P7243" s="33">
        <f t="shared" si="2"/>
        <v>18.75</v>
      </c>
      <c r="Q7243" s="34">
        <f t="shared" si="3"/>
        <v>0.9752407153</v>
      </c>
      <c r="R7243" s="35" t="str">
        <f t="shared" si="4"/>
        <v>Medio</v>
      </c>
      <c r="S7243" s="35" t="str">
        <f>IF(O7243="","",IF(O7243&gt;AVERAGE('Base de datos limpia'!$O$2:$O$8001),"Alto","Normal"))
</f>
        <v>Normal</v>
      </c>
      <c r="T7243" s="35" t="str">
        <f t="shared" si="5"/>
        <v>Gamer intensivo</v>
      </c>
      <c r="U7243" s="35"/>
    </row>
    <row r="7244">
      <c r="A7244" s="28">
        <v>7243.0</v>
      </c>
      <c r="B7244" s="28">
        <v>20.0</v>
      </c>
      <c r="C7244" s="28" t="str">
        <f>TRIM(PROPER('Base de datos cruda'!C7244))</f>
        <v>Male</v>
      </c>
      <c r="D7244" s="28">
        <v>5.92</v>
      </c>
      <c r="E7244" s="28">
        <v>5.34</v>
      </c>
      <c r="F7244" s="28">
        <v>6.83</v>
      </c>
      <c r="G7244" s="28">
        <v>92.76</v>
      </c>
      <c r="H7244" s="28" t="str">
        <f>TRIM(PROPER('Base de datos cruda'!H7244))</f>
        <v>Fps</v>
      </c>
      <c r="I7244" s="28">
        <v>1.02</v>
      </c>
      <c r="J7244" s="28">
        <v>8.24</v>
      </c>
      <c r="K7244" s="28">
        <v>243.63</v>
      </c>
      <c r="L7244" s="28">
        <f>IF('Base de datos cruda'!L7244&lt;0,,'Base de datos cruda'!L7244)</f>
        <v>12.26</v>
      </c>
      <c r="M7244" s="28" t="str">
        <f>IF(TRIM(PROPER('Base de datos cruda'!M7244))="High","Alto",IF(TRIM(PROPER('Base de datos cruda'!M7244))="Medium","Medio","Bajo"))</f>
        <v>Bajo</v>
      </c>
      <c r="N7244" s="29">
        <v>58.1462793300104</v>
      </c>
      <c r="O7244" s="32">
        <f t="shared" si="1"/>
        <v>58.14627933</v>
      </c>
      <c r="P7244" s="33">
        <f t="shared" si="2"/>
        <v>14.16</v>
      </c>
      <c r="Q7244" s="34">
        <f t="shared" si="3"/>
        <v>0.902027027</v>
      </c>
      <c r="R7244" s="35" t="str">
        <f t="shared" si="4"/>
        <v>Medio</v>
      </c>
      <c r="S7244" s="35" t="str">
        <f>IF(O7244="","",IF(O7244&gt;AVERAGE('Base de datos limpia'!$O$2:$O$8001),"Alto","Normal"))
</f>
        <v>Normal</v>
      </c>
      <c r="T7244" s="35" t="str">
        <f t="shared" si="5"/>
        <v>Gamer moderado</v>
      </c>
      <c r="U7244" s="35"/>
    </row>
    <row r="7245">
      <c r="A7245" s="28">
        <v>7244.0</v>
      </c>
      <c r="B7245" s="28">
        <v>17.0</v>
      </c>
      <c r="C7245" s="28" t="str">
        <f>TRIM(PROPER('Base de datos cruda'!C7245))</f>
        <v>Male</v>
      </c>
      <c r="D7245" s="28">
        <v>0.86</v>
      </c>
      <c r="E7245" s="28">
        <v>9.93</v>
      </c>
      <c r="F7245" s="28">
        <v>4.36</v>
      </c>
      <c r="G7245" s="28">
        <v>82.51</v>
      </c>
      <c r="H7245" s="28" t="str">
        <f>TRIM(PROPER('Base de datos cruda'!H7245))</f>
        <v>Casual</v>
      </c>
      <c r="I7245" s="28">
        <v>0.36</v>
      </c>
      <c r="J7245" s="28">
        <v>4.49</v>
      </c>
      <c r="K7245" s="28">
        <v>296.17</v>
      </c>
      <c r="L7245" s="28">
        <f>IF('Base de datos cruda'!L7245&lt;0,,'Base de datos cruda'!L7245)</f>
        <v>3.85</v>
      </c>
      <c r="M7245" s="28" t="str">
        <f>IF(TRIM(PROPER('Base de datos cruda'!M7245))="High","Alto",IF(TRIM(PROPER('Base de datos cruda'!M7245))="Medium","Medio","Bajo"))</f>
        <v>Alto</v>
      </c>
      <c r="N7245" s="29">
        <v>100.0</v>
      </c>
      <c r="O7245" s="32">
        <f t="shared" si="1"/>
        <v>100</v>
      </c>
      <c r="P7245" s="33">
        <f t="shared" si="2"/>
        <v>5.35</v>
      </c>
      <c r="Q7245" s="34">
        <f t="shared" si="3"/>
        <v>11.54651163</v>
      </c>
      <c r="R7245" s="35" t="str">
        <f t="shared" si="4"/>
        <v>Alto</v>
      </c>
      <c r="S7245" s="35" t="str">
        <f>IF(O7245="","",IF(O7245&gt;AVERAGE('Base de datos limpia'!$O$2:$O$8001),"Alto","Normal"))
</f>
        <v>Alto</v>
      </c>
      <c r="T7245" s="35" t="str">
        <f t="shared" si="5"/>
        <v>Gamer intensivo</v>
      </c>
      <c r="U7245" s="35"/>
    </row>
    <row r="7246">
      <c r="A7246" s="28">
        <v>7245.0</v>
      </c>
      <c r="B7246" s="28">
        <v>23.0</v>
      </c>
      <c r="C7246" s="28" t="str">
        <f>TRIM(PROPER('Base de datos cruda'!C7246))</f>
        <v>Other</v>
      </c>
      <c r="D7246" s="28">
        <v>3.51</v>
      </c>
      <c r="E7246" s="28">
        <v>4.64</v>
      </c>
      <c r="F7246" s="28">
        <v>8.72</v>
      </c>
      <c r="G7246" s="28">
        <v>65.72</v>
      </c>
      <c r="H7246" s="28" t="str">
        <f>TRIM(PROPER('Base de datos cruda'!H7246))</f>
        <v>Fps</v>
      </c>
      <c r="I7246" s="28">
        <v>2.76</v>
      </c>
      <c r="J7246" s="28">
        <v>6.41</v>
      </c>
      <c r="K7246" s="28">
        <v>283.28</v>
      </c>
      <c r="L7246" s="28">
        <f>IF('Base de datos cruda'!L7246&lt;0,,'Base de datos cruda'!L7246)</f>
        <v>9.84</v>
      </c>
      <c r="M7246" s="28" t="str">
        <f>IF(TRIM(PROPER('Base de datos cruda'!M7246))="High","Alto",IF(TRIM(PROPER('Base de datos cruda'!M7246))="Medium","Medio","Bajo"))</f>
        <v>Medio</v>
      </c>
      <c r="N7246" s="29">
        <v>62.97</v>
      </c>
      <c r="O7246" s="32">
        <f t="shared" si="1"/>
        <v>62.97</v>
      </c>
      <c r="P7246" s="33">
        <f t="shared" si="2"/>
        <v>9.92</v>
      </c>
      <c r="Q7246" s="34">
        <f t="shared" si="3"/>
        <v>1.321937322</v>
      </c>
      <c r="R7246" s="35" t="str">
        <f t="shared" si="4"/>
        <v>Medio</v>
      </c>
      <c r="S7246" s="35" t="str">
        <f>IF(O7246="","",IF(O7246&gt;AVERAGE('Base de datos limpia'!$O$2:$O$8001),"Alto","Normal"))
</f>
        <v>Normal</v>
      </c>
      <c r="T7246" s="35" t="str">
        <f t="shared" si="5"/>
        <v>Gamer moderado</v>
      </c>
      <c r="U7246" s="35"/>
    </row>
    <row r="7247">
      <c r="A7247" s="28">
        <v>7246.0</v>
      </c>
      <c r="B7247" s="28">
        <v>24.0</v>
      </c>
      <c r="C7247" s="28" t="str">
        <f>TRIM(PROPER('Base de datos cruda'!C7247))</f>
        <v>Male</v>
      </c>
      <c r="D7247" s="28">
        <v>1.05</v>
      </c>
      <c r="E7247" s="28">
        <v>1.96</v>
      </c>
      <c r="F7247" s="28">
        <v>5.47</v>
      </c>
      <c r="G7247" s="28">
        <v>88.55</v>
      </c>
      <c r="H7247" s="28" t="str">
        <f>TRIM(PROPER('Base de datos cruda'!H7247))</f>
        <v>Casual</v>
      </c>
      <c r="I7247" s="28">
        <v>3.75</v>
      </c>
      <c r="J7247" s="28">
        <v>5.2</v>
      </c>
      <c r="K7247" s="28">
        <v>289.74</v>
      </c>
      <c r="L7247" s="28">
        <f>IF('Base de datos cruda'!L7247&lt;0,,'Base de datos cruda'!L7247)</f>
        <v>6.48</v>
      </c>
      <c r="M7247" s="28" t="str">
        <f>IF(TRIM(PROPER('Base de datos cruda'!M7247))="High","Alto",IF(TRIM(PROPER('Base de datos cruda'!M7247))="Medium","Medio","Bajo"))</f>
        <v>Medio</v>
      </c>
      <c r="N7247" s="29">
        <v>67.47</v>
      </c>
      <c r="O7247" s="32">
        <f t="shared" si="1"/>
        <v>67.47</v>
      </c>
      <c r="P7247" s="33">
        <f t="shared" si="2"/>
        <v>6.25</v>
      </c>
      <c r="Q7247" s="34">
        <f t="shared" si="3"/>
        <v>1.866666667</v>
      </c>
      <c r="R7247" s="35" t="str">
        <f t="shared" si="4"/>
        <v>Medio</v>
      </c>
      <c r="S7247" s="35" t="str">
        <f>IF(O7247="","",IF(O7247&gt;AVERAGE('Base de datos limpia'!$O$2:$O$8001),"Alto","Normal"))
</f>
        <v>Alto</v>
      </c>
      <c r="T7247" s="35" t="str">
        <f t="shared" si="5"/>
        <v>Gamer casual</v>
      </c>
      <c r="U7247" s="35"/>
    </row>
    <row r="7248">
      <c r="A7248" s="28">
        <v>7247.0</v>
      </c>
      <c r="B7248" s="28">
        <v>19.0</v>
      </c>
      <c r="C7248" s="28" t="str">
        <f>TRIM(PROPER('Base de datos cruda'!C7248))</f>
        <v>Female</v>
      </c>
      <c r="D7248" s="28">
        <v>7.9</v>
      </c>
      <c r="E7248" s="28">
        <v>8.39</v>
      </c>
      <c r="F7248" s="28">
        <v>4.36</v>
      </c>
      <c r="G7248" s="28">
        <v>92.52</v>
      </c>
      <c r="H7248" s="28" t="str">
        <f>TRIM(PROPER('Base de datos cruda'!H7248))</f>
        <v>Casual</v>
      </c>
      <c r="I7248" s="28">
        <v>2.73</v>
      </c>
      <c r="J7248" s="28">
        <v>11.02</v>
      </c>
      <c r="K7248" s="28">
        <v>221.39</v>
      </c>
      <c r="L7248" s="28">
        <f>IF('Base de datos cruda'!L7248&lt;0,,'Base de datos cruda'!L7248)</f>
        <v>17.28</v>
      </c>
      <c r="M7248" s="28" t="str">
        <f>IF(TRIM(PROPER('Base de datos cruda'!M7248))="High","Alto",IF(TRIM(PROPER('Base de datos cruda'!M7248))="Medium","Medio","Bajo"))</f>
        <v>Alto</v>
      </c>
      <c r="N7248" s="29">
        <v>66.4652946207495</v>
      </c>
      <c r="O7248" s="32">
        <f t="shared" si="1"/>
        <v>66.46529462</v>
      </c>
      <c r="P7248" s="33">
        <f t="shared" si="2"/>
        <v>18.92</v>
      </c>
      <c r="Q7248" s="34">
        <f t="shared" si="3"/>
        <v>1.062025316</v>
      </c>
      <c r="R7248" s="35" t="str">
        <f t="shared" si="4"/>
        <v>Medio</v>
      </c>
      <c r="S7248" s="35" t="str">
        <f>IF(O7248="","",IF(O7248&gt;AVERAGE('Base de datos limpia'!$O$2:$O$8001),"Alto","Normal"))
</f>
        <v>Alto</v>
      </c>
      <c r="T7248" s="35" t="str">
        <f t="shared" si="5"/>
        <v>Gamer intensivo</v>
      </c>
      <c r="U7248" s="35"/>
    </row>
    <row r="7249">
      <c r="A7249" s="28">
        <v>7248.0</v>
      </c>
      <c r="B7249" s="28">
        <v>21.0</v>
      </c>
      <c r="C7249" s="28" t="str">
        <f>TRIM(PROPER('Base de datos cruda'!C7249))</f>
        <v>Female</v>
      </c>
      <c r="D7249" s="28">
        <v>2.66</v>
      </c>
      <c r="E7249" s="28">
        <v>2.91</v>
      </c>
      <c r="F7249" s="28">
        <v>4.85</v>
      </c>
      <c r="G7249" s="28">
        <v>97.4</v>
      </c>
      <c r="H7249" s="28" t="str">
        <f>TRIM(PROPER('Base de datos cruda'!H7249))</f>
        <v>Rpg</v>
      </c>
      <c r="I7249" s="28">
        <v>4.66</v>
      </c>
      <c r="J7249" s="28">
        <v>7.92</v>
      </c>
      <c r="K7249" s="28">
        <v>294.69</v>
      </c>
      <c r="L7249" s="28">
        <f>IF('Base de datos cruda'!L7249&lt;0,,'Base de datos cruda'!L7249)</f>
        <v>8.81</v>
      </c>
      <c r="M7249" s="28" t="str">
        <f>IF(TRIM(PROPER('Base de datos cruda'!M7249))="High","Alto",IF(TRIM(PROPER('Base de datos cruda'!M7249))="Medium","Medio","Bajo"))</f>
        <v>Medio</v>
      </c>
      <c r="N7249" s="29">
        <v>55.85</v>
      </c>
      <c r="O7249" s="32">
        <f t="shared" si="1"/>
        <v>55.85</v>
      </c>
      <c r="P7249" s="33">
        <f t="shared" si="2"/>
        <v>10.58</v>
      </c>
      <c r="Q7249" s="34">
        <f t="shared" si="3"/>
        <v>1.093984962</v>
      </c>
      <c r="R7249" s="35" t="str">
        <f t="shared" si="4"/>
        <v>Medio</v>
      </c>
      <c r="S7249" s="35" t="str">
        <f>IF(O7249="","",IF(O7249&gt;AVERAGE('Base de datos limpia'!$O$2:$O$8001),"Alto","Normal"))
</f>
        <v>Normal</v>
      </c>
      <c r="T7249" s="35" t="str">
        <f t="shared" si="5"/>
        <v>Gamer casual</v>
      </c>
      <c r="U7249" s="35"/>
    </row>
    <row r="7250">
      <c r="A7250" s="28">
        <v>7249.0</v>
      </c>
      <c r="B7250" s="28">
        <v>23.0</v>
      </c>
      <c r="C7250" s="28" t="str">
        <f>TRIM(PROPER('Base de datos cruda'!C7250))</f>
        <v>Female</v>
      </c>
      <c r="D7250" s="28">
        <v>4.68</v>
      </c>
      <c r="E7250" s="28">
        <v>7.42</v>
      </c>
      <c r="F7250" s="28">
        <v>4.48</v>
      </c>
      <c r="G7250" s="28">
        <v>84.48</v>
      </c>
      <c r="H7250" s="28" t="str">
        <f>TRIM(PROPER('Base de datos cruda'!H7250))</f>
        <v>Rpg</v>
      </c>
      <c r="I7250" s="28">
        <v>3.48</v>
      </c>
      <c r="J7250" s="28">
        <v>10.6</v>
      </c>
      <c r="K7250" s="28">
        <v>275.16</v>
      </c>
      <c r="L7250" s="28">
        <f>IF('Base de datos cruda'!L7250&lt;0,,'Base de datos cruda'!L7250)</f>
        <v>12.39</v>
      </c>
      <c r="M7250" s="28" t="str">
        <f>IF(TRIM(PROPER('Base de datos cruda'!M7250))="High","Alto",IF(TRIM(PROPER('Base de datos cruda'!M7250))="Medium","Medio","Bajo"))</f>
        <v>Alto</v>
      </c>
      <c r="N7250" s="29">
        <v>71.93</v>
      </c>
      <c r="O7250" s="32">
        <f t="shared" si="1"/>
        <v>71.93</v>
      </c>
      <c r="P7250" s="33">
        <f t="shared" si="2"/>
        <v>15.28</v>
      </c>
      <c r="Q7250" s="34">
        <f t="shared" si="3"/>
        <v>1.585470085</v>
      </c>
      <c r="R7250" s="35" t="str">
        <f t="shared" si="4"/>
        <v>Alto</v>
      </c>
      <c r="S7250" s="35" t="str">
        <f>IF(O7250="","",IF(O7250&gt;AVERAGE('Base de datos limpia'!$O$2:$O$8001),"Alto","Normal"))
</f>
        <v>Alto</v>
      </c>
      <c r="T7250" s="35" t="str">
        <f t="shared" si="5"/>
        <v>Gamer intensivo</v>
      </c>
      <c r="U7250" s="35"/>
    </row>
    <row r="7251">
      <c r="A7251" s="28">
        <v>7250.0</v>
      </c>
      <c r="B7251" s="28">
        <v>24.0</v>
      </c>
      <c r="C7251" s="28" t="str">
        <f>TRIM(PROPER('Base de datos cruda'!C7251))</f>
        <v>Female</v>
      </c>
      <c r="D7251" s="28">
        <v>6.24</v>
      </c>
      <c r="E7251" s="28">
        <v>2.61</v>
      </c>
      <c r="F7251" s="28">
        <v>4.89</v>
      </c>
      <c r="G7251" s="28">
        <v>80.58</v>
      </c>
      <c r="H7251" s="28" t="str">
        <f>TRIM(PROPER('Base de datos cruda'!H7251))</f>
        <v>Fps</v>
      </c>
      <c r="I7251" s="28">
        <v>0.59</v>
      </c>
      <c r="J7251" s="28">
        <v>11.81</v>
      </c>
      <c r="K7251" s="28">
        <v>239.37</v>
      </c>
      <c r="L7251" s="28">
        <f>IF('Base de datos cruda'!L7251&lt;0,,'Base de datos cruda'!L7251)</f>
        <v>14.68</v>
      </c>
      <c r="M7251" s="28" t="str">
        <f>IF(TRIM(PROPER('Base de datos cruda'!M7251))="High","Alto",IF(TRIM(PROPER('Base de datos cruda'!M7251))="Medium","Medio","Bajo"))</f>
        <v>Bajo</v>
      </c>
      <c r="N7251" s="29">
        <v>33.05</v>
      </c>
      <c r="O7251" s="32">
        <f t="shared" si="1"/>
        <v>33.05</v>
      </c>
      <c r="P7251" s="33">
        <f t="shared" si="2"/>
        <v>18.05</v>
      </c>
      <c r="Q7251" s="34">
        <f t="shared" si="3"/>
        <v>0.4182692308</v>
      </c>
      <c r="R7251" s="35" t="str">
        <f t="shared" si="4"/>
        <v>Bajo</v>
      </c>
      <c r="S7251" s="35" t="str">
        <f>IF(O7251="","",IF(O7251&gt;AVERAGE('Base de datos limpia'!$O$2:$O$8001),"Alto","Normal"))
</f>
        <v>Normal</v>
      </c>
      <c r="T7251" s="35" t="str">
        <f t="shared" si="5"/>
        <v>Gamer casual</v>
      </c>
      <c r="U7251" s="35"/>
    </row>
    <row r="7252">
      <c r="A7252" s="28">
        <v>7251.0</v>
      </c>
      <c r="B7252" s="28">
        <v>20.0</v>
      </c>
      <c r="C7252" s="28" t="str">
        <f>TRIM(PROPER('Base de datos cruda'!C7252))</f>
        <v>Female</v>
      </c>
      <c r="D7252" s="28">
        <v>7.36</v>
      </c>
      <c r="E7252" s="28">
        <v>1.15</v>
      </c>
      <c r="F7252" s="28">
        <v>6.08</v>
      </c>
      <c r="G7252" s="28">
        <v>84.77</v>
      </c>
      <c r="H7252" s="28" t="str">
        <f>TRIM(PROPER('Base de datos cruda'!H7252))</f>
        <v>Casual</v>
      </c>
      <c r="I7252" s="28">
        <v>4.67</v>
      </c>
      <c r="J7252" s="28">
        <v>9.2</v>
      </c>
      <c r="K7252" s="28">
        <v>241.81</v>
      </c>
      <c r="L7252" s="28">
        <f>IF('Base de datos cruda'!L7252&lt;0,,'Base de datos cruda'!L7252)</f>
        <v>11.8</v>
      </c>
      <c r="M7252" s="28" t="str">
        <f>IF(TRIM(PROPER('Base de datos cruda'!M7252))="High","Alto",IF(TRIM(PROPER('Base de datos cruda'!M7252))="Medium","Medio","Bajo"))</f>
        <v>Bajo</v>
      </c>
      <c r="N7252" s="29">
        <v>11.36</v>
      </c>
      <c r="O7252" s="32">
        <f t="shared" si="1"/>
        <v>11.36</v>
      </c>
      <c r="P7252" s="33">
        <f t="shared" si="2"/>
        <v>16.56</v>
      </c>
      <c r="Q7252" s="34">
        <f t="shared" si="3"/>
        <v>0.15625</v>
      </c>
      <c r="R7252" s="35" t="str">
        <f t="shared" si="4"/>
        <v>Bajo</v>
      </c>
      <c r="S7252" s="35" t="str">
        <f>IF(O7252="","",IF(O7252&gt;AVERAGE('Base de datos limpia'!$O$2:$O$8001),"Alto","Normal"))
</f>
        <v>Normal</v>
      </c>
      <c r="T7252" s="35" t="str">
        <f t="shared" si="5"/>
        <v>Gamer casual</v>
      </c>
      <c r="U7252" s="35"/>
    </row>
    <row r="7253">
      <c r="A7253" s="28">
        <v>7252.0</v>
      </c>
      <c r="B7253" s="28">
        <v>21.0</v>
      </c>
      <c r="C7253" s="28" t="str">
        <f>TRIM(PROPER('Base de datos cruda'!C7253))</f>
        <v>Female</v>
      </c>
      <c r="D7253" s="28">
        <v>6.04</v>
      </c>
      <c r="E7253" s="28">
        <v>2.44</v>
      </c>
      <c r="F7253" s="28">
        <v>7.69</v>
      </c>
      <c r="G7253" s="28">
        <v>97.73</v>
      </c>
      <c r="H7253" s="28" t="str">
        <f>TRIM(PROPER('Base de datos cruda'!H7253))</f>
        <v>Fps</v>
      </c>
      <c r="I7253" s="28">
        <v>0.76</v>
      </c>
      <c r="J7253" s="28">
        <v>9.33</v>
      </c>
      <c r="K7253" s="28">
        <v>243.85</v>
      </c>
      <c r="L7253" s="28">
        <f>IF('Base de datos cruda'!L7253&lt;0,,'Base de datos cruda'!L7253)</f>
        <v>14.14</v>
      </c>
      <c r="M7253" s="28" t="str">
        <f>IF(TRIM(PROPER('Base de datos cruda'!M7253))="High","Alto",IF(TRIM(PROPER('Base de datos cruda'!M7253))="Medium","Medio","Bajo"))</f>
        <v>Bajo</v>
      </c>
      <c r="N7253" s="29">
        <v>52.39</v>
      </c>
      <c r="O7253" s="32">
        <f t="shared" si="1"/>
        <v>52.39</v>
      </c>
      <c r="P7253" s="33">
        <f t="shared" si="2"/>
        <v>15.37</v>
      </c>
      <c r="Q7253" s="34">
        <f t="shared" si="3"/>
        <v>0.4039735099</v>
      </c>
      <c r="R7253" s="35" t="str">
        <f t="shared" si="4"/>
        <v>Medio</v>
      </c>
      <c r="S7253" s="35" t="str">
        <f>IF(O7253="","",IF(O7253&gt;AVERAGE('Base de datos limpia'!$O$2:$O$8001),"Alto","Normal"))
</f>
        <v>Normal</v>
      </c>
      <c r="T7253" s="35" t="str">
        <f t="shared" si="5"/>
        <v>Gamer casual</v>
      </c>
      <c r="U7253" s="35"/>
    </row>
    <row r="7254">
      <c r="A7254" s="28">
        <v>7253.0</v>
      </c>
      <c r="B7254" s="28">
        <v>19.0</v>
      </c>
      <c r="C7254" s="28" t="str">
        <f>TRIM(PROPER('Base de datos cruda'!C7254))</f>
        <v>Male</v>
      </c>
      <c r="D7254" s="28">
        <v>5.4</v>
      </c>
      <c r="E7254" s="28">
        <v>4.39</v>
      </c>
      <c r="F7254" s="28">
        <v>5.36</v>
      </c>
      <c r="G7254" s="28">
        <v>85.13</v>
      </c>
      <c r="H7254" s="28" t="str">
        <f>TRIM(PROPER('Base de datos cruda'!H7254))</f>
        <v>Rpg</v>
      </c>
      <c r="I7254" s="28">
        <v>3.79</v>
      </c>
      <c r="J7254" s="28">
        <v>8.69</v>
      </c>
      <c r="K7254" s="28">
        <v>277.75</v>
      </c>
      <c r="L7254" s="28">
        <f>IF('Base de datos cruda'!L7254&lt;0,,'Base de datos cruda'!L7254)</f>
        <v>10.62</v>
      </c>
      <c r="M7254" s="28" t="str">
        <f>IF(TRIM(PROPER('Base de datos cruda'!M7254))="High","Alto",IF(TRIM(PROPER('Base de datos cruda'!M7254))="Medium","Medio","Bajo"))</f>
        <v>Bajo</v>
      </c>
      <c r="N7254" s="29">
        <v>49.87</v>
      </c>
      <c r="O7254" s="32">
        <f t="shared" si="1"/>
        <v>49.87</v>
      </c>
      <c r="P7254" s="33">
        <f t="shared" si="2"/>
        <v>14.09</v>
      </c>
      <c r="Q7254" s="34">
        <f t="shared" si="3"/>
        <v>0.812962963</v>
      </c>
      <c r="R7254" s="35" t="str">
        <f t="shared" si="4"/>
        <v>Bajo</v>
      </c>
      <c r="S7254" s="35" t="str">
        <f>IF(O7254="","",IF(O7254&gt;AVERAGE('Base de datos limpia'!$O$2:$O$8001),"Alto","Normal"))
</f>
        <v>Normal</v>
      </c>
      <c r="T7254" s="35" t="str">
        <f t="shared" si="5"/>
        <v>Gamer moderado</v>
      </c>
      <c r="U7254" s="35"/>
    </row>
    <row r="7255">
      <c r="A7255" s="28">
        <v>7254.0</v>
      </c>
      <c r="B7255" s="28">
        <v>20.0</v>
      </c>
      <c r="C7255" s="28" t="str">
        <f>TRIM(PROPER('Base de datos cruda'!C7255))</f>
        <v>Male</v>
      </c>
      <c r="D7255" s="28">
        <v>3.73</v>
      </c>
      <c r="E7255" s="28">
        <v>1.96</v>
      </c>
      <c r="F7255" s="28">
        <v>6.18</v>
      </c>
      <c r="G7255" s="28">
        <v>70.3</v>
      </c>
      <c r="H7255" s="28" t="str">
        <f>TRIM(PROPER('Base de datos cruda'!H7255))</f>
        <v>Fps</v>
      </c>
      <c r="I7255" s="28">
        <v>0.74</v>
      </c>
      <c r="J7255" s="28">
        <v>8.93</v>
      </c>
      <c r="K7255" s="28">
        <v>260.64</v>
      </c>
      <c r="L7255" s="28">
        <f>IF('Base de datos cruda'!L7255&lt;0,,'Base de datos cruda'!L7255)</f>
        <v>11.8</v>
      </c>
      <c r="M7255" s="28" t="str">
        <f>IF(TRIM(PROPER('Base de datos cruda'!M7255))="High","Alto",IF(TRIM(PROPER('Base de datos cruda'!M7255))="Medium","Medio","Bajo"))</f>
        <v>Medio</v>
      </c>
      <c r="N7255" s="29">
        <v>32.34</v>
      </c>
      <c r="O7255" s="32">
        <f t="shared" si="1"/>
        <v>32.34</v>
      </c>
      <c r="P7255" s="33">
        <f t="shared" si="2"/>
        <v>12.66</v>
      </c>
      <c r="Q7255" s="34">
        <f t="shared" si="3"/>
        <v>0.5254691689</v>
      </c>
      <c r="R7255" s="35" t="str">
        <f t="shared" si="4"/>
        <v>Bajo</v>
      </c>
      <c r="S7255" s="35" t="str">
        <f>IF(O7255="","",IF(O7255&gt;AVERAGE('Base de datos limpia'!$O$2:$O$8001),"Alto","Normal"))
</f>
        <v>Normal</v>
      </c>
      <c r="T7255" s="35" t="str">
        <f t="shared" si="5"/>
        <v>Gamer casual</v>
      </c>
      <c r="U7255" s="35"/>
    </row>
    <row r="7256">
      <c r="A7256" s="28">
        <v>7255.0</v>
      </c>
      <c r="B7256" s="28">
        <v>22.0</v>
      </c>
      <c r="C7256" s="28" t="str">
        <f>TRIM(PROPER('Base de datos cruda'!C7256))</f>
        <v>Other</v>
      </c>
      <c r="D7256" s="28">
        <v>4.84</v>
      </c>
      <c r="E7256" s="28">
        <v>2.78</v>
      </c>
      <c r="F7256" s="28">
        <v>8.64</v>
      </c>
      <c r="G7256" s="28">
        <v>85.45</v>
      </c>
      <c r="H7256" s="28" t="str">
        <f>TRIM(PROPER('Base de datos cruda'!H7256))</f>
        <v>Casual</v>
      </c>
      <c r="I7256" s="28">
        <v>4.99</v>
      </c>
      <c r="J7256" s="28">
        <v>7.63</v>
      </c>
      <c r="K7256" s="28">
        <v>251.85</v>
      </c>
      <c r="L7256" s="28">
        <f>IF('Base de datos cruda'!L7256&lt;0,,'Base de datos cruda'!L7256)</f>
        <v>9.34</v>
      </c>
      <c r="M7256" s="28" t="str">
        <f>IF(TRIM(PROPER('Base de datos cruda'!M7256))="High","Alto",IF(TRIM(PROPER('Base de datos cruda'!M7256))="Medium","Medio","Bajo"))</f>
        <v>Medio</v>
      </c>
      <c r="N7256" s="29">
        <v>63.8231213488877</v>
      </c>
      <c r="O7256" s="32">
        <f t="shared" si="1"/>
        <v>63.82312135</v>
      </c>
      <c r="P7256" s="33">
        <f t="shared" si="2"/>
        <v>12.47</v>
      </c>
      <c r="Q7256" s="34">
        <f t="shared" si="3"/>
        <v>0.5743801653</v>
      </c>
      <c r="R7256" s="35" t="str">
        <f t="shared" si="4"/>
        <v>Medio</v>
      </c>
      <c r="S7256" s="35" t="str">
        <f>IF(O7256="","",IF(O7256&gt;AVERAGE('Base de datos limpia'!$O$2:$O$8001),"Alto","Normal"))
</f>
        <v>Normal</v>
      </c>
      <c r="T7256" s="35" t="str">
        <f t="shared" si="5"/>
        <v>Gamer casual</v>
      </c>
      <c r="U7256" s="35"/>
    </row>
    <row r="7257">
      <c r="A7257" s="28">
        <v>7256.0</v>
      </c>
      <c r="B7257" s="28">
        <v>24.0</v>
      </c>
      <c r="C7257" s="28" t="str">
        <f>TRIM(PROPER('Base de datos cruda'!C7257))</f>
        <v>Female</v>
      </c>
      <c r="D7257" s="28">
        <v>0.75</v>
      </c>
      <c r="E7257" s="28">
        <v>7.88</v>
      </c>
      <c r="F7257" s="28">
        <v>5.48</v>
      </c>
      <c r="G7257" s="28">
        <v>95.19</v>
      </c>
      <c r="H7257" s="28" t="str">
        <f>TRIM(PROPER('Base de datos cruda'!H7257))</f>
        <v>Casual</v>
      </c>
      <c r="I7257" s="28">
        <v>1.66</v>
      </c>
      <c r="J7257" s="28">
        <v>4.5</v>
      </c>
      <c r="K7257" s="28">
        <v>312.61</v>
      </c>
      <c r="L7257" s="28">
        <f>IF('Base de datos cruda'!L7257&lt;0,,'Base de datos cruda'!L7257)</f>
        <v>2.24</v>
      </c>
      <c r="M7257" s="28" t="str">
        <f>IF(TRIM(PROPER('Base de datos cruda'!M7257))="High","Alto",IF(TRIM(PROPER('Base de datos cruda'!M7257))="Medium","Medio","Bajo"))</f>
        <v>Alto</v>
      </c>
      <c r="N7257" s="29">
        <v>93.66</v>
      </c>
      <c r="O7257" s="32">
        <f t="shared" si="1"/>
        <v>93.66</v>
      </c>
      <c r="P7257" s="33">
        <f t="shared" si="2"/>
        <v>5.25</v>
      </c>
      <c r="Q7257" s="34">
        <f t="shared" si="3"/>
        <v>10.50666667</v>
      </c>
      <c r="R7257" s="35" t="str">
        <f t="shared" si="4"/>
        <v>Alto</v>
      </c>
      <c r="S7257" s="35" t="str">
        <f>IF(O7257="","",IF(O7257&gt;AVERAGE('Base de datos limpia'!$O$2:$O$8001),"Alto","Normal"))
</f>
        <v>Alto</v>
      </c>
      <c r="T7257" s="35" t="str">
        <f t="shared" si="5"/>
        <v>Gamer intensivo</v>
      </c>
      <c r="U7257" s="35"/>
    </row>
    <row r="7258">
      <c r="A7258" s="28">
        <v>7257.0</v>
      </c>
      <c r="B7258" s="28">
        <v>21.0</v>
      </c>
      <c r="C7258" s="28" t="str">
        <f>TRIM(PROPER('Base de datos cruda'!C7258))</f>
        <v>Other</v>
      </c>
      <c r="D7258" s="28">
        <v>7.07</v>
      </c>
      <c r="E7258" s="28">
        <v>7.93</v>
      </c>
      <c r="F7258" s="28">
        <v>7.97</v>
      </c>
      <c r="G7258" s="28">
        <v>82.68</v>
      </c>
      <c r="H7258" s="28" t="str">
        <f>TRIM(PROPER('Base de datos cruda'!H7258))</f>
        <v>Casual</v>
      </c>
      <c r="I7258" s="28">
        <v>2.48</v>
      </c>
      <c r="J7258" s="28">
        <v>11.12</v>
      </c>
      <c r="K7258" s="28">
        <v>222.55</v>
      </c>
      <c r="L7258" s="28">
        <f>IF('Base de datos cruda'!L7258&lt;0,,'Base de datos cruda'!L7258)</f>
        <v>14.52</v>
      </c>
      <c r="M7258" s="28" t="str">
        <f>IF(TRIM(PROPER('Base de datos cruda'!M7258))="High","Alto",IF(TRIM(PROPER('Base de datos cruda'!M7258))="Medium","Medio","Bajo"))</f>
        <v>Bajo</v>
      </c>
      <c r="N7258" s="29">
        <v>79.9073525151872</v>
      </c>
      <c r="O7258" s="32">
        <f t="shared" si="1"/>
        <v>79.90735252</v>
      </c>
      <c r="P7258" s="33">
        <f t="shared" si="2"/>
        <v>18.19</v>
      </c>
      <c r="Q7258" s="34">
        <f t="shared" si="3"/>
        <v>1.121640736</v>
      </c>
      <c r="R7258" s="35" t="str">
        <f t="shared" si="4"/>
        <v>Alto</v>
      </c>
      <c r="S7258" s="35" t="str">
        <f>IF(O7258="","",IF(O7258&gt;AVERAGE('Base de datos limpia'!$O$2:$O$8001),"Alto","Normal"))
</f>
        <v>Alto</v>
      </c>
      <c r="T7258" s="35" t="str">
        <f t="shared" si="5"/>
        <v>Gamer intensivo</v>
      </c>
      <c r="U7258" s="35"/>
    </row>
    <row r="7259">
      <c r="A7259" s="28">
        <v>7258.0</v>
      </c>
      <c r="B7259" s="28">
        <v>21.0</v>
      </c>
      <c r="C7259" s="28" t="str">
        <f>TRIM(PROPER('Base de datos cruda'!C7259))</f>
        <v>Female</v>
      </c>
      <c r="D7259" s="28">
        <v>4.35</v>
      </c>
      <c r="E7259" s="28">
        <v>8.36</v>
      </c>
      <c r="F7259" s="28">
        <v>4.79</v>
      </c>
      <c r="G7259" s="28">
        <v>80.11</v>
      </c>
      <c r="H7259" s="28" t="str">
        <f>TRIM(PROPER('Base de datos cruda'!H7259))</f>
        <v>Rpg</v>
      </c>
      <c r="I7259" s="28">
        <v>2.33</v>
      </c>
      <c r="J7259" s="28">
        <v>5.91</v>
      </c>
      <c r="K7259" s="28">
        <v>260.72</v>
      </c>
      <c r="L7259" s="28">
        <f>IF('Base de datos cruda'!L7259&lt;0,,'Base de datos cruda'!L7259)</f>
        <v>10.55</v>
      </c>
      <c r="M7259" s="28" t="str">
        <f>IF(TRIM(PROPER('Base de datos cruda'!M7259))="High","Alto",IF(TRIM(PROPER('Base de datos cruda'!M7259))="Medium","Medio","Bajo"))</f>
        <v>Alto</v>
      </c>
      <c r="N7259" s="29">
        <v>72.01</v>
      </c>
      <c r="O7259" s="32">
        <f t="shared" si="1"/>
        <v>72.01</v>
      </c>
      <c r="P7259" s="33">
        <f t="shared" si="2"/>
        <v>10.26</v>
      </c>
      <c r="Q7259" s="34">
        <f t="shared" si="3"/>
        <v>1.92183908</v>
      </c>
      <c r="R7259" s="35" t="str">
        <f t="shared" si="4"/>
        <v>Alto</v>
      </c>
      <c r="S7259" s="35" t="str">
        <f>IF(O7259="","",IF(O7259&gt;AVERAGE('Base de datos limpia'!$O$2:$O$8001),"Alto","Normal"))
</f>
        <v>Alto</v>
      </c>
      <c r="T7259" s="35" t="str">
        <f t="shared" si="5"/>
        <v>Gamer intensivo</v>
      </c>
      <c r="U7259" s="35"/>
    </row>
    <row r="7260">
      <c r="A7260" s="28">
        <v>7259.0</v>
      </c>
      <c r="B7260" s="28">
        <v>23.0</v>
      </c>
      <c r="C7260" s="28" t="str">
        <f>TRIM(PROPER('Base de datos cruda'!C7260))</f>
        <v>Female</v>
      </c>
      <c r="D7260" s="28">
        <v>0.32</v>
      </c>
      <c r="E7260" s="28">
        <v>8.57</v>
      </c>
      <c r="F7260" s="28">
        <v>4.89</v>
      </c>
      <c r="G7260" s="28">
        <v>89.33</v>
      </c>
      <c r="H7260" s="28" t="str">
        <f>TRIM(PROPER('Base de datos cruda'!H7260))</f>
        <v>Fps</v>
      </c>
      <c r="I7260" s="28">
        <v>0.51</v>
      </c>
      <c r="J7260" s="28">
        <v>4.11</v>
      </c>
      <c r="K7260" s="28">
        <v>320.69</v>
      </c>
      <c r="L7260" s="28">
        <f>IF('Base de datos cruda'!L7260&lt;0,,'Base de datos cruda'!L7260)</f>
        <v>1.93</v>
      </c>
      <c r="M7260" s="28" t="str">
        <f>IF(TRIM(PROPER('Base de datos cruda'!M7260))="High","Alto",IF(TRIM(PROPER('Base de datos cruda'!M7260))="Medium","Medio","Bajo"))</f>
        <v>Alto</v>
      </c>
      <c r="N7260" s="29">
        <v>94.25</v>
      </c>
      <c r="O7260" s="32">
        <f t="shared" si="1"/>
        <v>94.25</v>
      </c>
      <c r="P7260" s="33">
        <f t="shared" si="2"/>
        <v>4.43</v>
      </c>
      <c r="Q7260" s="34">
        <f t="shared" si="3"/>
        <v>26.78125</v>
      </c>
      <c r="R7260" s="35" t="str">
        <f t="shared" si="4"/>
        <v>Alto</v>
      </c>
      <c r="S7260" s="35" t="str">
        <f>IF(O7260="","",IF(O7260&gt;AVERAGE('Base de datos limpia'!$O$2:$O$8001),"Alto","Normal"))
</f>
        <v>Alto</v>
      </c>
      <c r="T7260" s="35" t="str">
        <f t="shared" si="5"/>
        <v>Gamer intensivo</v>
      </c>
      <c r="U7260" s="35"/>
    </row>
    <row r="7261">
      <c r="A7261" s="28">
        <v>7260.0</v>
      </c>
      <c r="B7261" s="28">
        <v>19.0</v>
      </c>
      <c r="C7261" s="28" t="str">
        <f>TRIM(PROPER('Base de datos cruda'!C7261))</f>
        <v>Female</v>
      </c>
      <c r="D7261" s="28">
        <v>7.36</v>
      </c>
      <c r="E7261" s="28">
        <v>4.78</v>
      </c>
      <c r="F7261" s="28">
        <v>6.28</v>
      </c>
      <c r="G7261" s="28">
        <v>86.44</v>
      </c>
      <c r="H7261" s="28" t="str">
        <f>TRIM(PROPER('Base de datos cruda'!H7261))</f>
        <v>Rpg</v>
      </c>
      <c r="I7261" s="28">
        <v>2.47</v>
      </c>
      <c r="J7261" s="28">
        <v>9.59</v>
      </c>
      <c r="K7261" s="28">
        <v>233.59</v>
      </c>
      <c r="L7261" s="28">
        <f>IF('Base de datos cruda'!L7261&lt;0,,'Base de datos cruda'!L7261)</f>
        <v>16.97</v>
      </c>
      <c r="M7261" s="28" t="str">
        <f>IF(TRIM(PROPER('Base de datos cruda'!M7261))="High","Alto",IF(TRIM(PROPER('Base de datos cruda'!M7261))="Medium","Medio","Bajo"))</f>
        <v>Bajo</v>
      </c>
      <c r="N7261" s="29">
        <v>34.62</v>
      </c>
      <c r="O7261" s="32">
        <f t="shared" si="1"/>
        <v>34.62</v>
      </c>
      <c r="P7261" s="33">
        <f t="shared" si="2"/>
        <v>16.95</v>
      </c>
      <c r="Q7261" s="34">
        <f t="shared" si="3"/>
        <v>0.6494565217</v>
      </c>
      <c r="R7261" s="35" t="str">
        <f t="shared" si="4"/>
        <v>Bajo</v>
      </c>
      <c r="S7261" s="35" t="str">
        <f>IF(O7261="","",IF(O7261&gt;AVERAGE('Base de datos limpia'!$O$2:$O$8001),"Alto","Normal"))
</f>
        <v>Normal</v>
      </c>
      <c r="T7261" s="35" t="str">
        <f t="shared" si="5"/>
        <v>Gamer moderado</v>
      </c>
      <c r="U7261" s="35"/>
    </row>
    <row r="7262">
      <c r="A7262" s="28">
        <v>7261.0</v>
      </c>
      <c r="B7262" s="28">
        <v>18.0</v>
      </c>
      <c r="C7262" s="28" t="str">
        <f>TRIM(PROPER('Base de datos cruda'!C7262))</f>
        <v>Female</v>
      </c>
      <c r="D7262" s="28">
        <v>3.91</v>
      </c>
      <c r="E7262" s="28">
        <v>8.81</v>
      </c>
      <c r="F7262" s="28">
        <v>5.17</v>
      </c>
      <c r="G7262" s="28">
        <v>62.27</v>
      </c>
      <c r="H7262" s="28" t="str">
        <f>TRIM(PROPER('Base de datos cruda'!H7262))</f>
        <v>Casual</v>
      </c>
      <c r="I7262" s="28">
        <v>0.75</v>
      </c>
      <c r="J7262" s="28">
        <v>5.94</v>
      </c>
      <c r="K7262" s="28">
        <v>272.73</v>
      </c>
      <c r="L7262" s="28">
        <f>IF('Base de datos cruda'!L7262&lt;0,,'Base de datos cruda'!L7262)</f>
        <v>3.49</v>
      </c>
      <c r="M7262" s="28" t="str">
        <f>IF(TRIM(PROPER('Base de datos cruda'!M7262))="High","Alto",IF(TRIM(PROPER('Base de datos cruda'!M7262))="Medium","Medio","Bajo"))</f>
        <v>Alto</v>
      </c>
      <c r="N7262" s="29">
        <v>77.88</v>
      </c>
      <c r="O7262" s="32">
        <f t="shared" si="1"/>
        <v>77.88</v>
      </c>
      <c r="P7262" s="33">
        <f t="shared" si="2"/>
        <v>9.85</v>
      </c>
      <c r="Q7262" s="34">
        <f t="shared" si="3"/>
        <v>2.253196931</v>
      </c>
      <c r="R7262" s="35" t="str">
        <f t="shared" si="4"/>
        <v>Alto</v>
      </c>
      <c r="S7262" s="35" t="str">
        <f>IF(O7262="","",IF(O7262&gt;AVERAGE('Base de datos limpia'!$O$2:$O$8001),"Alto","Normal"))
</f>
        <v>Alto</v>
      </c>
      <c r="T7262" s="35" t="str">
        <f t="shared" si="5"/>
        <v>Gamer intensivo</v>
      </c>
      <c r="U7262" s="35"/>
    </row>
    <row r="7263">
      <c r="A7263" s="28">
        <v>7262.0</v>
      </c>
      <c r="B7263" s="28">
        <v>22.0</v>
      </c>
      <c r="C7263" s="28" t="str">
        <f>TRIM(PROPER('Base de datos cruda'!C7263))</f>
        <v>Female</v>
      </c>
      <c r="D7263" s="28">
        <v>6.95</v>
      </c>
      <c r="E7263" s="28">
        <v>5.73</v>
      </c>
      <c r="F7263" s="28">
        <v>8.52</v>
      </c>
      <c r="G7263" s="28">
        <v>89.01</v>
      </c>
      <c r="H7263" s="28" t="str">
        <f>TRIM(PROPER('Base de datos cruda'!H7263))</f>
        <v>Rpg</v>
      </c>
      <c r="I7263" s="28">
        <v>4.01</v>
      </c>
      <c r="J7263" s="28">
        <v>9.2</v>
      </c>
      <c r="K7263" s="28">
        <v>236.35</v>
      </c>
      <c r="L7263" s="28">
        <f>IF('Base de datos cruda'!L7263&lt;0,,'Base de datos cruda'!L7263)</f>
        <v>19.01</v>
      </c>
      <c r="M7263" s="28" t="str">
        <f>IF(TRIM(PROPER('Base de datos cruda'!M7263))="High","Alto",IF(TRIM(PROPER('Base de datos cruda'!M7263))="Medium","Medio","Bajo"))</f>
        <v>Bajo</v>
      </c>
      <c r="N7263" s="29">
        <v>61.12</v>
      </c>
      <c r="O7263" s="32">
        <f t="shared" si="1"/>
        <v>61.12</v>
      </c>
      <c r="P7263" s="33">
        <f t="shared" si="2"/>
        <v>16.15</v>
      </c>
      <c r="Q7263" s="34">
        <f t="shared" si="3"/>
        <v>0.8244604317</v>
      </c>
      <c r="R7263" s="35" t="str">
        <f t="shared" si="4"/>
        <v>Medio</v>
      </c>
      <c r="S7263" s="35" t="str">
        <f>IF(O7263="","",IF(O7263&gt;AVERAGE('Base de datos limpia'!$O$2:$O$8001),"Alto","Normal"))
</f>
        <v>Normal</v>
      </c>
      <c r="T7263" s="35" t="str">
        <f t="shared" si="5"/>
        <v>Gamer moderado</v>
      </c>
      <c r="U7263" s="35"/>
    </row>
    <row r="7264">
      <c r="A7264" s="28">
        <v>7263.0</v>
      </c>
      <c r="B7264" s="28">
        <v>20.0</v>
      </c>
      <c r="C7264" s="28" t="str">
        <f>TRIM(PROPER('Base de datos cruda'!C7264))</f>
        <v>Female</v>
      </c>
      <c r="D7264" s="28">
        <v>6.86</v>
      </c>
      <c r="E7264" s="28">
        <v>5.24</v>
      </c>
      <c r="F7264" s="28">
        <v>4.25</v>
      </c>
      <c r="G7264" s="28">
        <v>76.3</v>
      </c>
      <c r="H7264" s="28" t="str">
        <f>TRIM(PROPER('Base de datos cruda'!H7264))</f>
        <v>Rpg</v>
      </c>
      <c r="I7264" s="28">
        <v>4.79</v>
      </c>
      <c r="J7264" s="28">
        <v>8.36</v>
      </c>
      <c r="K7264" s="28">
        <v>213.07</v>
      </c>
      <c r="L7264" s="28">
        <f>IF('Base de datos cruda'!L7264&lt;0,,'Base de datos cruda'!L7264)</f>
        <v>12.45</v>
      </c>
      <c r="M7264" s="28" t="str">
        <f>IF(TRIM(PROPER('Base de datos cruda'!M7264))="High","Alto",IF(TRIM(PROPER('Base de datos cruda'!M7264))="Medium","Medio","Bajo"))</f>
        <v>Bajo</v>
      </c>
      <c r="N7264" s="29">
        <v>35.38</v>
      </c>
      <c r="O7264" s="32">
        <f t="shared" si="1"/>
        <v>35.38</v>
      </c>
      <c r="P7264" s="33">
        <f t="shared" si="2"/>
        <v>15.22</v>
      </c>
      <c r="Q7264" s="34">
        <f t="shared" si="3"/>
        <v>0.7638483965</v>
      </c>
      <c r="R7264" s="35" t="str">
        <f t="shared" si="4"/>
        <v>Bajo</v>
      </c>
      <c r="S7264" s="35" t="str">
        <f>IF(O7264="","",IF(O7264&gt;AVERAGE('Base de datos limpia'!$O$2:$O$8001),"Alto","Normal"))
</f>
        <v>Normal</v>
      </c>
      <c r="T7264" s="35" t="str">
        <f t="shared" si="5"/>
        <v>Gamer moderado</v>
      </c>
      <c r="U7264" s="35"/>
    </row>
    <row r="7265">
      <c r="A7265" s="28">
        <v>7264.0</v>
      </c>
      <c r="B7265" s="28">
        <v>17.0</v>
      </c>
      <c r="C7265" s="28" t="str">
        <f>TRIM(PROPER('Base de datos cruda'!C7265))</f>
        <v>Female</v>
      </c>
      <c r="D7265" s="28">
        <v>6.53</v>
      </c>
      <c r="E7265" s="28">
        <v>7.47</v>
      </c>
      <c r="F7265" s="28">
        <v>6.99</v>
      </c>
      <c r="G7265" s="28">
        <v>97.64</v>
      </c>
      <c r="H7265" s="28" t="str">
        <f>TRIM(PROPER('Base de datos cruda'!H7265))</f>
        <v>Casual</v>
      </c>
      <c r="I7265" s="28">
        <v>4.04</v>
      </c>
      <c r="J7265" s="28">
        <v>7.88</v>
      </c>
      <c r="K7265" s="28">
        <v>243.13</v>
      </c>
      <c r="L7265" s="28">
        <f>IF('Base de datos cruda'!L7265&lt;0,,'Base de datos cruda'!L7265)</f>
        <v>15.27</v>
      </c>
      <c r="M7265" s="28" t="str">
        <f>IF(TRIM(PROPER('Base de datos cruda'!M7265))="High","Alto",IF(TRIM(PROPER('Base de datos cruda'!M7265))="Medium","Medio","Bajo"))</f>
        <v>Bajo</v>
      </c>
      <c r="N7265" s="29">
        <v>77.810385457061</v>
      </c>
      <c r="O7265" s="32">
        <f t="shared" si="1"/>
        <v>77.81038546</v>
      </c>
      <c r="P7265" s="33">
        <f t="shared" si="2"/>
        <v>14.41</v>
      </c>
      <c r="Q7265" s="34">
        <f t="shared" si="3"/>
        <v>1.143950995</v>
      </c>
      <c r="R7265" s="35" t="str">
        <f t="shared" si="4"/>
        <v>Alto</v>
      </c>
      <c r="S7265" s="35" t="str">
        <f>IF(O7265="","",IF(O7265&gt;AVERAGE('Base de datos limpia'!$O$2:$O$8001),"Alto","Normal"))
</f>
        <v>Alto</v>
      </c>
      <c r="T7265" s="35" t="str">
        <f t="shared" si="5"/>
        <v>Gamer intensivo</v>
      </c>
      <c r="U7265" s="35"/>
    </row>
    <row r="7266">
      <c r="A7266" s="28">
        <v>7265.0</v>
      </c>
      <c r="B7266" s="28">
        <v>17.0</v>
      </c>
      <c r="C7266" s="28" t="str">
        <f>TRIM(PROPER('Base de datos cruda'!C7266))</f>
        <v>Female</v>
      </c>
      <c r="D7266" s="28">
        <v>0.49</v>
      </c>
      <c r="E7266" s="28">
        <v>2.92</v>
      </c>
      <c r="F7266" s="28">
        <v>7.02</v>
      </c>
      <c r="G7266" s="28">
        <v>98.83</v>
      </c>
      <c r="H7266" s="28" t="str">
        <f>TRIM(PROPER('Base de datos cruda'!H7266))</f>
        <v>Fps</v>
      </c>
      <c r="I7266" s="28">
        <v>2.16</v>
      </c>
      <c r="J7266" s="28">
        <v>4.72</v>
      </c>
      <c r="K7266" s="28">
        <v>307.76</v>
      </c>
      <c r="L7266" s="28">
        <f>IF('Base de datos cruda'!L7266&lt;0,,'Base de datos cruda'!L7266)</f>
        <v>4.09</v>
      </c>
      <c r="M7266" s="28" t="str">
        <f>IF(TRIM(PROPER('Base de datos cruda'!M7266))="High","Alto",IF(TRIM(PROPER('Base de datos cruda'!M7266))="Medium","Medio","Bajo"))</f>
        <v>Medio</v>
      </c>
      <c r="N7266" s="29">
        <v>75.05</v>
      </c>
      <c r="O7266" s="32">
        <f t="shared" si="1"/>
        <v>75.05</v>
      </c>
      <c r="P7266" s="33">
        <f t="shared" si="2"/>
        <v>5.21</v>
      </c>
      <c r="Q7266" s="34">
        <f t="shared" si="3"/>
        <v>5.959183673</v>
      </c>
      <c r="R7266" s="35" t="str">
        <f t="shared" si="4"/>
        <v>Alto</v>
      </c>
      <c r="S7266" s="35" t="str">
        <f>IF(O7266="","",IF(O7266&gt;AVERAGE('Base de datos limpia'!$O$2:$O$8001),"Alto","Normal"))
</f>
        <v>Alto</v>
      </c>
      <c r="T7266" s="35" t="str">
        <f t="shared" si="5"/>
        <v>Gamer casual</v>
      </c>
      <c r="U7266" s="35"/>
    </row>
    <row r="7267">
      <c r="A7267" s="28">
        <v>7266.0</v>
      </c>
      <c r="B7267" s="28">
        <v>21.0</v>
      </c>
      <c r="C7267" s="28" t="str">
        <f>TRIM(PROPER('Base de datos cruda'!C7267))</f>
        <v>Female</v>
      </c>
      <c r="D7267" s="28">
        <v>1.98</v>
      </c>
      <c r="E7267" s="28">
        <v>8.11</v>
      </c>
      <c r="F7267" s="28">
        <v>4.33</v>
      </c>
      <c r="G7267" s="28">
        <v>77.95</v>
      </c>
      <c r="H7267" s="28" t="str">
        <f>TRIM(PROPER('Base de datos cruda'!H7267))</f>
        <v>Casual</v>
      </c>
      <c r="I7267" s="28">
        <v>0.01</v>
      </c>
      <c r="J7267" s="28">
        <v>7.68</v>
      </c>
      <c r="K7267" s="28">
        <v>292.54</v>
      </c>
      <c r="L7267" s="28">
        <f>IF('Base de datos cruda'!L7267&lt;0,,'Base de datos cruda'!L7267)</f>
        <v>8.23</v>
      </c>
      <c r="M7267" s="28" t="str">
        <f>IF(TRIM(PROPER('Base de datos cruda'!M7267))="High","Alto",IF(TRIM(PROPER('Base de datos cruda'!M7267))="Medium","Medio","Bajo"))</f>
        <v>Alto</v>
      </c>
      <c r="N7267" s="29">
        <v>94.08</v>
      </c>
      <c r="O7267" s="32">
        <f t="shared" si="1"/>
        <v>94.08</v>
      </c>
      <c r="P7267" s="33">
        <f t="shared" si="2"/>
        <v>9.66</v>
      </c>
      <c r="Q7267" s="34">
        <f t="shared" si="3"/>
        <v>4.095959596</v>
      </c>
      <c r="R7267" s="35" t="str">
        <f t="shared" si="4"/>
        <v>Alto</v>
      </c>
      <c r="S7267" s="35" t="str">
        <f>IF(O7267="","",IF(O7267&gt;AVERAGE('Base de datos limpia'!$O$2:$O$8001),"Alto","Normal"))
</f>
        <v>Alto</v>
      </c>
      <c r="T7267" s="35" t="str">
        <f t="shared" si="5"/>
        <v>Gamer intensivo</v>
      </c>
      <c r="U7267" s="35"/>
    </row>
    <row r="7268">
      <c r="A7268" s="28">
        <v>7267.0</v>
      </c>
      <c r="B7268" s="28">
        <v>23.0</v>
      </c>
      <c r="C7268" s="28" t="str">
        <f>TRIM(PROPER('Base de datos cruda'!C7268))</f>
        <v>Male</v>
      </c>
      <c r="D7268" s="28">
        <v>7.0</v>
      </c>
      <c r="E7268" s="28">
        <v>4.87</v>
      </c>
      <c r="F7268" s="28">
        <v>7.66</v>
      </c>
      <c r="G7268" s="28">
        <v>98.75</v>
      </c>
      <c r="H7268" s="28" t="str">
        <f>TRIM(PROPER('Base de datos cruda'!H7268))</f>
        <v>Rpg</v>
      </c>
      <c r="I7268" s="28">
        <v>0.18</v>
      </c>
      <c r="J7268" s="28">
        <v>11.44</v>
      </c>
      <c r="K7268" s="28">
        <v>220.1</v>
      </c>
      <c r="L7268" s="28">
        <f>IF('Base de datos cruda'!L7268&lt;0,,'Base de datos cruda'!L7268)</f>
        <v>14.58</v>
      </c>
      <c r="M7268" s="28" t="str">
        <f>IF(TRIM(PROPER('Base de datos cruda'!M7268))="High","Alto",IF(TRIM(PROPER('Base de datos cruda'!M7268))="Medium","Medio","Bajo"))</f>
        <v>Bajo</v>
      </c>
      <c r="N7268" s="29">
        <v>47.24</v>
      </c>
      <c r="O7268" s="32">
        <f t="shared" si="1"/>
        <v>47.24</v>
      </c>
      <c r="P7268" s="33">
        <f t="shared" si="2"/>
        <v>18.44</v>
      </c>
      <c r="Q7268" s="34">
        <f t="shared" si="3"/>
        <v>0.6957142857</v>
      </c>
      <c r="R7268" s="35" t="str">
        <f t="shared" si="4"/>
        <v>Bajo</v>
      </c>
      <c r="S7268" s="35" t="str">
        <f>IF(O7268="","",IF(O7268&gt;AVERAGE('Base de datos limpia'!$O$2:$O$8001),"Alto","Normal"))
</f>
        <v>Normal</v>
      </c>
      <c r="T7268" s="35" t="str">
        <f t="shared" si="5"/>
        <v>Gamer moderado</v>
      </c>
      <c r="U7268" s="35"/>
    </row>
    <row r="7269">
      <c r="A7269" s="28">
        <v>7268.0</v>
      </c>
      <c r="B7269" s="28">
        <v>16.0</v>
      </c>
      <c r="C7269" s="28" t="str">
        <f>TRIM(PROPER('Base de datos cruda'!C7269))</f>
        <v>Male</v>
      </c>
      <c r="D7269" s="28">
        <v>7.19</v>
      </c>
      <c r="E7269" s="28">
        <v>2.15</v>
      </c>
      <c r="F7269" s="28">
        <v>6.34</v>
      </c>
      <c r="G7269" s="28">
        <v>72.43</v>
      </c>
      <c r="H7269" s="28" t="str">
        <f>TRIM(PROPER('Base de datos cruda'!H7269))</f>
        <v>Fps</v>
      </c>
      <c r="I7269" s="28">
        <v>2.48</v>
      </c>
      <c r="J7269" s="28">
        <v>9.75</v>
      </c>
      <c r="K7269" s="28">
        <v>240.45</v>
      </c>
      <c r="L7269" s="28">
        <f>IF('Base de datos cruda'!L7269&lt;0,,'Base de datos cruda'!L7269)</f>
        <v>14.98</v>
      </c>
      <c r="M7269" s="28" t="str">
        <f>IF(TRIM(PROPER('Base de datos cruda'!M7269))="High","Alto",IF(TRIM(PROPER('Base de datos cruda'!M7269))="Medium","Medio","Bajo"))</f>
        <v>Bajo</v>
      </c>
      <c r="N7269" s="29">
        <v>22.659463540382</v>
      </c>
      <c r="O7269" s="32">
        <f t="shared" si="1"/>
        <v>22.65946354</v>
      </c>
      <c r="P7269" s="33">
        <f t="shared" si="2"/>
        <v>16.94</v>
      </c>
      <c r="Q7269" s="34">
        <f t="shared" si="3"/>
        <v>0.2990264256</v>
      </c>
      <c r="R7269" s="35" t="str">
        <f t="shared" si="4"/>
        <v>Bajo</v>
      </c>
      <c r="S7269" s="35" t="str">
        <f>IF(O7269="","",IF(O7269&gt;AVERAGE('Base de datos limpia'!$O$2:$O$8001),"Alto","Normal"))
</f>
        <v>Normal</v>
      </c>
      <c r="T7269" s="35" t="str">
        <f t="shared" si="5"/>
        <v>Gamer casual</v>
      </c>
      <c r="U7269" s="35"/>
    </row>
    <row r="7270">
      <c r="A7270" s="28">
        <v>7269.0</v>
      </c>
      <c r="B7270" s="28">
        <v>21.0</v>
      </c>
      <c r="C7270" s="28" t="str">
        <f>TRIM(PROPER('Base de datos cruda'!C7270))</f>
        <v>Female</v>
      </c>
      <c r="D7270" s="28">
        <v>3.66</v>
      </c>
      <c r="E7270" s="28">
        <v>2.07</v>
      </c>
      <c r="F7270" s="28">
        <v>7.62</v>
      </c>
      <c r="G7270" s="28">
        <v>87.31</v>
      </c>
      <c r="H7270" s="28" t="str">
        <f>TRIM(PROPER('Base de datos cruda'!H7270))</f>
        <v>Casual</v>
      </c>
      <c r="I7270" s="28">
        <v>3.4</v>
      </c>
      <c r="J7270" s="28">
        <v>6.34</v>
      </c>
      <c r="K7270" s="28">
        <v>281.6</v>
      </c>
      <c r="L7270" s="28">
        <f>IF('Base de datos cruda'!L7270&lt;0,,'Base de datos cruda'!L7270)</f>
        <v>9.46</v>
      </c>
      <c r="M7270" s="28" t="str">
        <f>IF(TRIM(PROPER('Base de datos cruda'!M7270))="High","Alto",IF(TRIM(PROPER('Base de datos cruda'!M7270))="Medium","Medio","Bajo"))</f>
        <v>Medio</v>
      </c>
      <c r="N7270" s="29">
        <v>49.09</v>
      </c>
      <c r="O7270" s="32">
        <f t="shared" si="1"/>
        <v>49.09</v>
      </c>
      <c r="P7270" s="33">
        <f t="shared" si="2"/>
        <v>10</v>
      </c>
      <c r="Q7270" s="34">
        <f t="shared" si="3"/>
        <v>0.5655737705</v>
      </c>
      <c r="R7270" s="35" t="str">
        <f t="shared" si="4"/>
        <v>Bajo</v>
      </c>
      <c r="S7270" s="35" t="str">
        <f>IF(O7270="","",IF(O7270&gt;AVERAGE('Base de datos limpia'!$O$2:$O$8001),"Alto","Normal"))
</f>
        <v>Normal</v>
      </c>
      <c r="T7270" s="35" t="str">
        <f t="shared" si="5"/>
        <v>Gamer casual</v>
      </c>
      <c r="U7270" s="35"/>
    </row>
    <row r="7271">
      <c r="A7271" s="28">
        <v>7270.0</v>
      </c>
      <c r="B7271" s="28">
        <v>17.0</v>
      </c>
      <c r="C7271" s="28" t="str">
        <f>TRIM(PROPER('Base de datos cruda'!C7271))</f>
        <v>Female</v>
      </c>
      <c r="D7271" s="28">
        <v>3.52</v>
      </c>
      <c r="E7271" s="28">
        <v>2.48</v>
      </c>
      <c r="F7271" s="28">
        <v>8.13</v>
      </c>
      <c r="G7271" s="28">
        <v>63.0</v>
      </c>
      <c r="H7271" s="28" t="str">
        <f>TRIM(PROPER('Base de datos cruda'!H7271))</f>
        <v>Casual</v>
      </c>
      <c r="I7271" s="28">
        <v>4.1</v>
      </c>
      <c r="J7271" s="28">
        <v>7.23</v>
      </c>
      <c r="K7271" s="28">
        <v>266.11</v>
      </c>
      <c r="L7271" s="28">
        <f>IF('Base de datos cruda'!L7271&lt;0,,'Base de datos cruda'!L7271)</f>
        <v>8.9</v>
      </c>
      <c r="M7271" s="28" t="str">
        <f>IF(TRIM(PROPER('Base de datos cruda'!M7271))="High","Alto",IF(TRIM(PROPER('Base de datos cruda'!M7271))="Medium","Medio","Bajo"))</f>
        <v>Medio</v>
      </c>
      <c r="N7271" s="29">
        <v>44.9</v>
      </c>
      <c r="O7271" s="32">
        <f t="shared" si="1"/>
        <v>44.9</v>
      </c>
      <c r="P7271" s="33">
        <f t="shared" si="2"/>
        <v>10.75</v>
      </c>
      <c r="Q7271" s="34">
        <f t="shared" si="3"/>
        <v>0.7045454545</v>
      </c>
      <c r="R7271" s="35" t="str">
        <f t="shared" si="4"/>
        <v>Bajo</v>
      </c>
      <c r="S7271" s="35" t="str">
        <f>IF(O7271="","",IF(O7271&gt;AVERAGE('Base de datos limpia'!$O$2:$O$8001),"Alto","Normal"))
</f>
        <v>Normal</v>
      </c>
      <c r="T7271" s="35" t="str">
        <f t="shared" si="5"/>
        <v>Gamer casual</v>
      </c>
      <c r="U7271" s="35"/>
    </row>
    <row r="7272">
      <c r="A7272" s="28">
        <v>7271.0</v>
      </c>
      <c r="B7272" s="28">
        <v>17.0</v>
      </c>
      <c r="C7272" s="28" t="str">
        <f>TRIM(PROPER('Base de datos cruda'!C7272))</f>
        <v>Male</v>
      </c>
      <c r="D7272" s="28">
        <v>1.4</v>
      </c>
      <c r="E7272" s="28">
        <v>9.02</v>
      </c>
      <c r="F7272" s="28">
        <v>5.61</v>
      </c>
      <c r="G7272" s="28">
        <v>65.8</v>
      </c>
      <c r="H7272" s="28" t="str">
        <f>TRIM(PROPER('Base de datos cruda'!H7272))</f>
        <v>Rpg</v>
      </c>
      <c r="I7272" s="28">
        <v>3.0</v>
      </c>
      <c r="J7272" s="28">
        <v>6.73</v>
      </c>
      <c r="K7272" s="28">
        <v>304.99</v>
      </c>
      <c r="L7272" s="28">
        <f>IF('Base de datos cruda'!L7272&lt;0,,'Base de datos cruda'!L7272)</f>
        <v>3.65</v>
      </c>
      <c r="M7272" s="28" t="str">
        <f>IF(TRIM(PROPER('Base de datos cruda'!M7272))="High","Alto",IF(TRIM(PROPER('Base de datos cruda'!M7272))="Medium","Medio","Bajo"))</f>
        <v>Alto</v>
      </c>
      <c r="N7272" s="29">
        <v>92.92</v>
      </c>
      <c r="O7272" s="32">
        <f t="shared" si="1"/>
        <v>92.92</v>
      </c>
      <c r="P7272" s="33">
        <f t="shared" si="2"/>
        <v>8.13</v>
      </c>
      <c r="Q7272" s="34">
        <f t="shared" si="3"/>
        <v>6.442857143</v>
      </c>
      <c r="R7272" s="35" t="str">
        <f t="shared" si="4"/>
        <v>Alto</v>
      </c>
      <c r="S7272" s="35" t="str">
        <f>IF(O7272="","",IF(O7272&gt;AVERAGE('Base de datos limpia'!$O$2:$O$8001),"Alto","Normal"))
</f>
        <v>Alto</v>
      </c>
      <c r="T7272" s="35" t="str">
        <f t="shared" si="5"/>
        <v>Gamer intensivo</v>
      </c>
      <c r="U7272" s="35"/>
    </row>
    <row r="7273">
      <c r="A7273" s="28">
        <v>7272.0</v>
      </c>
      <c r="B7273" s="28">
        <v>22.0</v>
      </c>
      <c r="C7273" s="28" t="str">
        <f>TRIM(PROPER('Base de datos cruda'!C7273))</f>
        <v>Male</v>
      </c>
      <c r="D7273" s="28">
        <v>7.75</v>
      </c>
      <c r="E7273" s="28">
        <v>9.92</v>
      </c>
      <c r="F7273" s="28">
        <v>6.42</v>
      </c>
      <c r="G7273" s="28">
        <v>94.58</v>
      </c>
      <c r="H7273" s="28" t="str">
        <f>TRIM(PROPER('Base de datos cruda'!H7273))</f>
        <v>Rpg</v>
      </c>
      <c r="I7273" s="28">
        <v>4.89</v>
      </c>
      <c r="J7273" s="28">
        <v>9.76</v>
      </c>
      <c r="K7273" s="28">
        <v>243.46</v>
      </c>
      <c r="L7273" s="28">
        <f>IF('Base de datos cruda'!L7273&lt;0,,'Base de datos cruda'!L7273)</f>
        <v>17.65</v>
      </c>
      <c r="M7273" s="28" t="str">
        <f>IF(TRIM(PROPER('Base de datos cruda'!M7273))="High","Alto",IF(TRIM(PROPER('Base de datos cruda'!M7273))="Medium","Medio","Bajo"))</f>
        <v>Bajo</v>
      </c>
      <c r="N7273" s="29">
        <v>86.2117830629517</v>
      </c>
      <c r="O7273" s="32">
        <f t="shared" si="1"/>
        <v>86.21178306</v>
      </c>
      <c r="P7273" s="33">
        <f t="shared" si="2"/>
        <v>17.51</v>
      </c>
      <c r="Q7273" s="34">
        <f t="shared" si="3"/>
        <v>1.28</v>
      </c>
      <c r="R7273" s="35" t="str">
        <f t="shared" si="4"/>
        <v>Alto</v>
      </c>
      <c r="S7273" s="35" t="str">
        <f>IF(O7273="","",IF(O7273&gt;AVERAGE('Base de datos limpia'!$O$2:$O$8001),"Alto","Normal"))
</f>
        <v>Alto</v>
      </c>
      <c r="T7273" s="35" t="str">
        <f t="shared" si="5"/>
        <v>Gamer intensivo</v>
      </c>
      <c r="U7273" s="35"/>
    </row>
    <row r="7274">
      <c r="A7274" s="28">
        <v>7273.0</v>
      </c>
      <c r="B7274" s="28">
        <v>16.0</v>
      </c>
      <c r="C7274" s="28" t="str">
        <f>TRIM(PROPER('Base de datos cruda'!C7274))</f>
        <v>Female</v>
      </c>
      <c r="D7274" s="28">
        <v>1.71</v>
      </c>
      <c r="E7274" s="28">
        <v>4.21</v>
      </c>
      <c r="F7274" s="28">
        <v>5.3</v>
      </c>
      <c r="G7274" s="28">
        <v>95.75</v>
      </c>
      <c r="H7274" s="28" t="str">
        <f>TRIM(PROPER('Base de datos cruda'!H7274))</f>
        <v>Casual</v>
      </c>
      <c r="I7274" s="28">
        <v>2.47</v>
      </c>
      <c r="J7274" s="28">
        <v>5.05</v>
      </c>
      <c r="K7274" s="28">
        <v>300.88</v>
      </c>
      <c r="L7274" s="28">
        <f>IF('Base de datos cruda'!L7274&lt;0,,'Base de datos cruda'!L7274)</f>
        <v>9.66</v>
      </c>
      <c r="M7274" s="28" t="str">
        <f>IF(TRIM(PROPER('Base de datos cruda'!M7274))="High","Alto",IF(TRIM(PROPER('Base de datos cruda'!M7274))="Medium","Medio","Bajo"))</f>
        <v>Medio</v>
      </c>
      <c r="N7274" s="29">
        <v>72.6884603065818</v>
      </c>
      <c r="O7274" s="32">
        <f t="shared" si="1"/>
        <v>72.68846031</v>
      </c>
      <c r="P7274" s="33">
        <f t="shared" si="2"/>
        <v>6.76</v>
      </c>
      <c r="Q7274" s="34">
        <f t="shared" si="3"/>
        <v>2.461988304</v>
      </c>
      <c r="R7274" s="35" t="str">
        <f t="shared" si="4"/>
        <v>Alto</v>
      </c>
      <c r="S7274" s="35" t="str">
        <f>IF(O7274="","",IF(O7274&gt;AVERAGE('Base de datos limpia'!$O$2:$O$8001),"Alto","Normal"))
</f>
        <v>Alto</v>
      </c>
      <c r="T7274" s="35" t="str">
        <f t="shared" si="5"/>
        <v>Gamer moderado</v>
      </c>
      <c r="U7274" s="35"/>
    </row>
    <row r="7275">
      <c r="A7275" s="28">
        <v>7274.0</v>
      </c>
      <c r="B7275" s="28">
        <v>21.0</v>
      </c>
      <c r="C7275" s="28" t="str">
        <f>TRIM(PROPER('Base de datos cruda'!C7275))</f>
        <v>Female</v>
      </c>
      <c r="D7275" s="28">
        <v>1.53</v>
      </c>
      <c r="E7275" s="28">
        <v>3.63</v>
      </c>
      <c r="F7275" s="28">
        <v>5.01</v>
      </c>
      <c r="G7275" s="28">
        <v>81.3</v>
      </c>
      <c r="H7275" s="28" t="str">
        <f>TRIM(PROPER('Base de datos cruda'!H7275))</f>
        <v>Casual</v>
      </c>
      <c r="I7275" s="28">
        <v>3.0</v>
      </c>
      <c r="J7275" s="28">
        <v>5.02</v>
      </c>
      <c r="K7275" s="28">
        <v>281.5</v>
      </c>
      <c r="L7275" s="28">
        <f>IF('Base de datos cruda'!L7275&lt;0,,'Base de datos cruda'!L7275)</f>
        <v>3.96</v>
      </c>
      <c r="M7275" s="28" t="str">
        <f>IF(TRIM(PROPER('Base de datos cruda'!M7275))="High","Alto",IF(TRIM(PROPER('Base de datos cruda'!M7275))="Medium","Medio","Bajo"))</f>
        <v>Medio</v>
      </c>
      <c r="N7275" s="29">
        <v>66.17</v>
      </c>
      <c r="O7275" s="32">
        <f t="shared" si="1"/>
        <v>66.17</v>
      </c>
      <c r="P7275" s="33">
        <f t="shared" si="2"/>
        <v>6.55</v>
      </c>
      <c r="Q7275" s="34">
        <f t="shared" si="3"/>
        <v>2.37254902</v>
      </c>
      <c r="R7275" s="35" t="str">
        <f t="shared" si="4"/>
        <v>Medio</v>
      </c>
      <c r="S7275" s="35" t="str">
        <f>IF(O7275="","",IF(O7275&gt;AVERAGE('Base de datos limpia'!$O$2:$O$8001),"Alto","Normal"))
</f>
        <v>Alto</v>
      </c>
      <c r="T7275" s="35" t="str">
        <f t="shared" si="5"/>
        <v>Gamer moderado</v>
      </c>
      <c r="U7275" s="35"/>
    </row>
    <row r="7276">
      <c r="A7276" s="28">
        <v>7275.0</v>
      </c>
      <c r="B7276" s="28">
        <v>22.0</v>
      </c>
      <c r="C7276" s="28" t="str">
        <f>TRIM(PROPER('Base de datos cruda'!C7276))</f>
        <v>Female</v>
      </c>
      <c r="D7276" s="28">
        <v>5.29</v>
      </c>
      <c r="E7276" s="28">
        <v>2.97</v>
      </c>
      <c r="F7276" s="28">
        <v>4.0</v>
      </c>
      <c r="G7276" s="28">
        <v>73.59</v>
      </c>
      <c r="H7276" s="28" t="str">
        <f>TRIM(PROPER('Base de datos cruda'!H7276))</f>
        <v>Casual</v>
      </c>
      <c r="I7276" s="28">
        <v>1.15</v>
      </c>
      <c r="J7276" s="28">
        <v>10.95</v>
      </c>
      <c r="K7276" s="28">
        <v>250.82</v>
      </c>
      <c r="L7276" s="28">
        <f>IF('Base de datos cruda'!L7276&lt;0,,'Base de datos cruda'!L7276)</f>
        <v>14.39</v>
      </c>
      <c r="M7276" s="28" t="str">
        <f>IF(TRIM(PROPER('Base de datos cruda'!M7276))="High","Alto",IF(TRIM(PROPER('Base de datos cruda'!M7276))="Medium","Medio","Bajo"))</f>
        <v>Bajo</v>
      </c>
      <c r="N7276" s="29">
        <v>34.9</v>
      </c>
      <c r="O7276" s="32">
        <f t="shared" si="1"/>
        <v>34.9</v>
      </c>
      <c r="P7276" s="33">
        <f t="shared" si="2"/>
        <v>16.24</v>
      </c>
      <c r="Q7276" s="34">
        <f t="shared" si="3"/>
        <v>0.561436673</v>
      </c>
      <c r="R7276" s="35" t="str">
        <f t="shared" si="4"/>
        <v>Bajo</v>
      </c>
      <c r="S7276" s="35" t="str">
        <f>IF(O7276="","",IF(O7276&gt;AVERAGE('Base de datos limpia'!$O$2:$O$8001),"Alto","Normal"))
</f>
        <v>Normal</v>
      </c>
      <c r="T7276" s="35" t="str">
        <f t="shared" si="5"/>
        <v>Gamer casual</v>
      </c>
      <c r="U7276" s="35"/>
    </row>
    <row r="7277">
      <c r="A7277" s="28">
        <v>7276.0</v>
      </c>
      <c r="B7277" s="28">
        <v>23.0</v>
      </c>
      <c r="C7277" s="28" t="str">
        <f>TRIM(PROPER('Base de datos cruda'!C7277))</f>
        <v>Female</v>
      </c>
      <c r="D7277" s="28">
        <v>1.94</v>
      </c>
      <c r="E7277" s="28">
        <v>8.41</v>
      </c>
      <c r="F7277" s="28">
        <v>8.82</v>
      </c>
      <c r="G7277" s="28">
        <v>78.04</v>
      </c>
      <c r="H7277" s="28" t="str">
        <f>TRIM(PROPER('Base de datos cruda'!H7277))</f>
        <v>Fps</v>
      </c>
      <c r="I7277" s="28">
        <v>1.7</v>
      </c>
      <c r="J7277" s="28">
        <v>5.62</v>
      </c>
      <c r="K7277" s="28">
        <v>297.99</v>
      </c>
      <c r="L7277" s="28">
        <f>IF('Base de datos cruda'!L7277&lt;0,,'Base de datos cruda'!L7277)</f>
        <v>6.18</v>
      </c>
      <c r="M7277" s="28" t="str">
        <f>IF(TRIM(PROPER('Base de datos cruda'!M7277))="High","Alto",IF(TRIM(PROPER('Base de datos cruda'!M7277))="Medium","Medio","Bajo"))</f>
        <v>Medio</v>
      </c>
      <c r="N7277" s="29">
        <v>100.0</v>
      </c>
      <c r="O7277" s="32">
        <f t="shared" si="1"/>
        <v>100</v>
      </c>
      <c r="P7277" s="33">
        <f t="shared" si="2"/>
        <v>7.56</v>
      </c>
      <c r="Q7277" s="34">
        <f t="shared" si="3"/>
        <v>4.335051546</v>
      </c>
      <c r="R7277" s="35" t="str">
        <f t="shared" si="4"/>
        <v>Alto</v>
      </c>
      <c r="S7277" s="35" t="str">
        <f>IF(O7277="","",IF(O7277&gt;AVERAGE('Base de datos limpia'!$O$2:$O$8001),"Alto","Normal"))
</f>
        <v>Alto</v>
      </c>
      <c r="T7277" s="35" t="str">
        <f t="shared" si="5"/>
        <v>Gamer intensivo</v>
      </c>
      <c r="U7277" s="35"/>
    </row>
    <row r="7278">
      <c r="A7278" s="28">
        <v>7277.0</v>
      </c>
      <c r="B7278" s="28">
        <v>22.0</v>
      </c>
      <c r="C7278" s="28" t="str">
        <f>TRIM(PROPER('Base de datos cruda'!C7278))</f>
        <v>Male</v>
      </c>
      <c r="D7278" s="28">
        <v>7.51</v>
      </c>
      <c r="E7278" s="28">
        <v>2.88</v>
      </c>
      <c r="F7278" s="28">
        <v>6.2</v>
      </c>
      <c r="G7278" s="28">
        <v>94.78</v>
      </c>
      <c r="H7278" s="28" t="str">
        <f>TRIM(PROPER('Base de datos cruda'!H7278))</f>
        <v>Rpg</v>
      </c>
      <c r="I7278" s="28">
        <v>3.42</v>
      </c>
      <c r="J7278" s="28">
        <v>12.41</v>
      </c>
      <c r="K7278" s="28">
        <v>251.04</v>
      </c>
      <c r="L7278" s="28">
        <f>IF('Base de datos cruda'!L7278&lt;0,,'Base de datos cruda'!L7278)</f>
        <v>16.73</v>
      </c>
      <c r="M7278" s="28" t="str">
        <f>IF(TRIM(PROPER('Base de datos cruda'!M7278))="High","Alto",IF(TRIM(PROPER('Base de datos cruda'!M7278))="Medium","Medio","Bajo"))</f>
        <v>Bajo</v>
      </c>
      <c r="N7278" s="29">
        <v>33.72</v>
      </c>
      <c r="O7278" s="32">
        <f t="shared" si="1"/>
        <v>33.72</v>
      </c>
      <c r="P7278" s="33">
        <f t="shared" si="2"/>
        <v>19.92</v>
      </c>
      <c r="Q7278" s="34">
        <f t="shared" si="3"/>
        <v>0.3834886818</v>
      </c>
      <c r="R7278" s="35" t="str">
        <f t="shared" si="4"/>
        <v>Bajo</v>
      </c>
      <c r="S7278" s="35" t="str">
        <f>IF(O7278="","",IF(O7278&gt;AVERAGE('Base de datos limpia'!$O$2:$O$8001),"Alto","Normal"))
</f>
        <v>Normal</v>
      </c>
      <c r="T7278" s="35" t="str">
        <f t="shared" si="5"/>
        <v>Gamer casual</v>
      </c>
      <c r="U7278" s="35"/>
    </row>
    <row r="7279">
      <c r="A7279" s="28">
        <v>7278.0</v>
      </c>
      <c r="B7279" s="28">
        <v>21.0</v>
      </c>
      <c r="C7279" s="28" t="str">
        <f>TRIM(PROPER('Base de datos cruda'!C7279))</f>
        <v>Male</v>
      </c>
      <c r="D7279" s="28">
        <v>0.09</v>
      </c>
      <c r="E7279" s="28">
        <v>9.32</v>
      </c>
      <c r="F7279" s="28">
        <v>4.07</v>
      </c>
      <c r="G7279" s="28">
        <v>68.44</v>
      </c>
      <c r="H7279" s="28" t="str">
        <f>TRIM(PROPER('Base de datos cruda'!H7279))</f>
        <v>Casual</v>
      </c>
      <c r="I7279" s="28">
        <v>3.01</v>
      </c>
      <c r="J7279" s="28">
        <v>1.53</v>
      </c>
      <c r="K7279" s="28">
        <v>306.83</v>
      </c>
      <c r="L7279" s="28">
        <f>IF('Base de datos cruda'!L7279&lt;0,,'Base de datos cruda'!L7279)</f>
        <v>2.51</v>
      </c>
      <c r="M7279" s="28" t="str">
        <f>IF(TRIM(PROPER('Base de datos cruda'!M7279))="High","Alto",IF(TRIM(PROPER('Base de datos cruda'!M7279))="Medium","Medio","Bajo"))</f>
        <v>Alto</v>
      </c>
      <c r="N7279" s="29">
        <v>89.78</v>
      </c>
      <c r="O7279" s="32">
        <f t="shared" si="1"/>
        <v>89.78</v>
      </c>
      <c r="P7279" s="33">
        <f t="shared" si="2"/>
        <v>1.62</v>
      </c>
      <c r="Q7279" s="34">
        <f t="shared" si="3"/>
        <v>103.5555556</v>
      </c>
      <c r="R7279" s="35" t="str">
        <f t="shared" si="4"/>
        <v>Alto</v>
      </c>
      <c r="S7279" s="35" t="str">
        <f>IF(O7279="","",IF(O7279&gt;AVERAGE('Base de datos limpia'!$O$2:$O$8001),"Alto","Normal"))
</f>
        <v>Alto</v>
      </c>
      <c r="T7279" s="35" t="str">
        <f t="shared" si="5"/>
        <v>Gamer intensivo</v>
      </c>
      <c r="U7279" s="35"/>
    </row>
    <row r="7280">
      <c r="A7280" s="28">
        <v>7279.0</v>
      </c>
      <c r="B7280" s="28">
        <v>24.0</v>
      </c>
      <c r="C7280" s="28" t="str">
        <f>TRIM(PROPER('Base de datos cruda'!C7280))</f>
        <v>Male</v>
      </c>
      <c r="D7280" s="28">
        <v>0.05</v>
      </c>
      <c r="E7280" s="28">
        <v>7.01</v>
      </c>
      <c r="F7280" s="28">
        <v>4.04</v>
      </c>
      <c r="G7280" s="28">
        <v>71.79</v>
      </c>
      <c r="H7280" s="28" t="str">
        <f>TRIM(PROPER('Base de datos cruda'!H7280))</f>
        <v>Rpg</v>
      </c>
      <c r="I7280" s="28">
        <v>1.85</v>
      </c>
      <c r="J7280" s="28">
        <v>2.68</v>
      </c>
      <c r="K7280" s="28">
        <v>317.93</v>
      </c>
      <c r="L7280" s="28">
        <f>IF('Base de datos cruda'!L7280&lt;0,,'Base de datos cruda'!L7280)</f>
        <v>3</v>
      </c>
      <c r="M7280" s="28" t="str">
        <f>IF(TRIM(PROPER('Base de datos cruda'!M7280))="High","Alto",IF(TRIM(PROPER('Base de datos cruda'!M7280))="Medium","Medio","Bajo"))</f>
        <v>Alto</v>
      </c>
      <c r="N7280" s="29">
        <v>86.3247524355431</v>
      </c>
      <c r="O7280" s="32">
        <f t="shared" si="1"/>
        <v>86.32475244</v>
      </c>
      <c r="P7280" s="33">
        <f t="shared" si="2"/>
        <v>2.73</v>
      </c>
      <c r="Q7280" s="34">
        <f t="shared" si="3"/>
        <v>140.2</v>
      </c>
      <c r="R7280" s="35" t="str">
        <f t="shared" si="4"/>
        <v>Alto</v>
      </c>
      <c r="S7280" s="35" t="str">
        <f>IF(O7280="","",IF(O7280&gt;AVERAGE('Base de datos limpia'!$O$2:$O$8001),"Alto","Normal"))
</f>
        <v>Alto</v>
      </c>
      <c r="T7280" s="35" t="str">
        <f t="shared" si="5"/>
        <v>Gamer intensivo</v>
      </c>
      <c r="U7280" s="35"/>
    </row>
    <row r="7281">
      <c r="A7281" s="28">
        <v>7280.0</v>
      </c>
      <c r="B7281" s="28">
        <v>18.0</v>
      </c>
      <c r="C7281" s="28" t="str">
        <f>TRIM(PROPER('Base de datos cruda'!C7281))</f>
        <v>Female</v>
      </c>
      <c r="D7281" s="28">
        <v>4.04</v>
      </c>
      <c r="E7281" s="28">
        <v>9.07</v>
      </c>
      <c r="F7281" s="28">
        <v>5.44</v>
      </c>
      <c r="G7281" s="28">
        <v>91.42</v>
      </c>
      <c r="H7281" s="28" t="str">
        <f>TRIM(PROPER('Base de datos cruda'!H7281))</f>
        <v>Rpg</v>
      </c>
      <c r="I7281" s="28">
        <v>0.56</v>
      </c>
      <c r="J7281" s="28">
        <v>8.1</v>
      </c>
      <c r="K7281" s="28">
        <v>260.85</v>
      </c>
      <c r="L7281" s="28">
        <f>IF('Base de datos cruda'!L7281&lt;0,,'Base de datos cruda'!L7281)</f>
        <v>9.01</v>
      </c>
      <c r="M7281" s="28" t="str">
        <f>IF(TRIM(PROPER('Base de datos cruda'!M7281))="High","Alto",IF(TRIM(PROPER('Base de datos cruda'!M7281))="Medium","Medio","Bajo"))</f>
        <v>Alto</v>
      </c>
      <c r="N7281" s="29">
        <v>85.42</v>
      </c>
      <c r="O7281" s="32">
        <f t="shared" si="1"/>
        <v>85.42</v>
      </c>
      <c r="P7281" s="33">
        <f t="shared" si="2"/>
        <v>12.14</v>
      </c>
      <c r="Q7281" s="34">
        <f t="shared" si="3"/>
        <v>2.245049505</v>
      </c>
      <c r="R7281" s="35" t="str">
        <f t="shared" si="4"/>
        <v>Alto</v>
      </c>
      <c r="S7281" s="35" t="str">
        <f>IF(O7281="","",IF(O7281&gt;AVERAGE('Base de datos limpia'!$O$2:$O$8001),"Alto","Normal"))
</f>
        <v>Alto</v>
      </c>
      <c r="T7281" s="35" t="str">
        <f t="shared" si="5"/>
        <v>Gamer intensivo</v>
      </c>
      <c r="U7281" s="35"/>
    </row>
    <row r="7282">
      <c r="A7282" s="28">
        <v>7281.0</v>
      </c>
      <c r="B7282" s="28">
        <v>21.0</v>
      </c>
      <c r="C7282" s="28" t="str">
        <f>TRIM(PROPER('Base de datos cruda'!C7282))</f>
        <v>Male</v>
      </c>
      <c r="D7282" s="28">
        <v>3.9</v>
      </c>
      <c r="E7282" s="28">
        <v>5.99</v>
      </c>
      <c r="F7282" s="28">
        <v>4.07</v>
      </c>
      <c r="G7282" s="28">
        <v>97.41</v>
      </c>
      <c r="H7282" s="28" t="str">
        <f>TRIM(PROPER('Base de datos cruda'!H7282))</f>
        <v>Rpg</v>
      </c>
      <c r="I7282" s="28">
        <v>1.71</v>
      </c>
      <c r="J7282" s="28">
        <v>8.29</v>
      </c>
      <c r="K7282" s="28">
        <v>281.99</v>
      </c>
      <c r="L7282" s="28">
        <f>IF('Base de datos cruda'!L7282&lt;0,,'Base de datos cruda'!L7282)</f>
        <v>12.86</v>
      </c>
      <c r="M7282" s="28" t="str">
        <f>IF(TRIM(PROPER('Base de datos cruda'!M7282))="High","Alto",IF(TRIM(PROPER('Base de datos cruda'!M7282))="Medium","Medio","Bajo"))</f>
        <v>Medio</v>
      </c>
      <c r="N7282" s="29">
        <v>68.81</v>
      </c>
      <c r="O7282" s="32">
        <f t="shared" si="1"/>
        <v>68.81</v>
      </c>
      <c r="P7282" s="33">
        <f t="shared" si="2"/>
        <v>12.19</v>
      </c>
      <c r="Q7282" s="34">
        <f t="shared" si="3"/>
        <v>1.535897436</v>
      </c>
      <c r="R7282" s="35" t="str">
        <f t="shared" si="4"/>
        <v>Medio</v>
      </c>
      <c r="S7282" s="35" t="str">
        <f>IF(O7282="","",IF(O7282&gt;AVERAGE('Base de datos limpia'!$O$2:$O$8001),"Alto","Normal"))
</f>
        <v>Alto</v>
      </c>
      <c r="T7282" s="35" t="str">
        <f t="shared" si="5"/>
        <v>Gamer moderado</v>
      </c>
      <c r="U7282" s="35"/>
    </row>
    <row r="7283">
      <c r="A7283" s="28">
        <v>7282.0</v>
      </c>
      <c r="B7283" s="28">
        <v>19.0</v>
      </c>
      <c r="C7283" s="28" t="str">
        <f>TRIM(PROPER('Base de datos cruda'!C7283))</f>
        <v>Female</v>
      </c>
      <c r="D7283" s="28">
        <v>1.31</v>
      </c>
      <c r="E7283" s="28">
        <v>7.22</v>
      </c>
      <c r="F7283" s="28">
        <v>5.87</v>
      </c>
      <c r="G7283" s="28">
        <v>63.72</v>
      </c>
      <c r="H7283" s="28" t="str">
        <f>TRIM(PROPER('Base de datos cruda'!H7283))</f>
        <v>Fps</v>
      </c>
      <c r="I7283" s="28">
        <v>0.22</v>
      </c>
      <c r="J7283" s="28">
        <v>6.74</v>
      </c>
      <c r="K7283" s="28">
        <v>300.62</v>
      </c>
      <c r="L7283" s="28">
        <f>IF('Base de datos cruda'!L7283&lt;0,,'Base de datos cruda'!L7283)</f>
        <v>5.36</v>
      </c>
      <c r="M7283" s="28" t="str">
        <f>IF(TRIM(PROPER('Base de datos cruda'!M7283))="High","Alto",IF(TRIM(PROPER('Base de datos cruda'!M7283))="Medium","Medio","Bajo"))</f>
        <v>Alto</v>
      </c>
      <c r="N7283" s="29">
        <v>100.0</v>
      </c>
      <c r="O7283" s="32">
        <f t="shared" si="1"/>
        <v>100</v>
      </c>
      <c r="P7283" s="33">
        <f t="shared" si="2"/>
        <v>8.05</v>
      </c>
      <c r="Q7283" s="34">
        <f t="shared" si="3"/>
        <v>5.511450382</v>
      </c>
      <c r="R7283" s="35" t="str">
        <f t="shared" si="4"/>
        <v>Alto</v>
      </c>
      <c r="S7283" s="35" t="str">
        <f>IF(O7283="","",IF(O7283&gt;AVERAGE('Base de datos limpia'!$O$2:$O$8001),"Alto","Normal"))
</f>
        <v>Alto</v>
      </c>
      <c r="T7283" s="35" t="str">
        <f t="shared" si="5"/>
        <v>Gamer intensivo</v>
      </c>
      <c r="U7283" s="35"/>
    </row>
    <row r="7284">
      <c r="A7284" s="28">
        <v>7283.0</v>
      </c>
      <c r="B7284" s="28">
        <v>17.0</v>
      </c>
      <c r="C7284" s="28" t="str">
        <f>TRIM(PROPER('Base de datos cruda'!C7284))</f>
        <v>Female</v>
      </c>
      <c r="D7284" s="28">
        <v>3.96</v>
      </c>
      <c r="E7284" s="28">
        <v>6.58</v>
      </c>
      <c r="F7284" s="28">
        <v>4.31</v>
      </c>
      <c r="G7284" s="28">
        <v>92.15</v>
      </c>
      <c r="H7284" s="28" t="str">
        <f>TRIM(PROPER('Base de datos cruda'!H7284))</f>
        <v>Fps</v>
      </c>
      <c r="I7284" s="28">
        <v>2.9</v>
      </c>
      <c r="J7284" s="28">
        <v>7.91</v>
      </c>
      <c r="K7284" s="28">
        <v>245.16</v>
      </c>
      <c r="L7284" s="28">
        <f>IF('Base de datos cruda'!L7284&lt;0,,'Base de datos cruda'!L7284)</f>
        <v>12.05</v>
      </c>
      <c r="M7284" s="28" t="str">
        <f>IF(TRIM(PROPER('Base de datos cruda'!M7284))="High","Alto",IF(TRIM(PROPER('Base de datos cruda'!M7284))="Medium","Medio","Bajo"))</f>
        <v>Medio</v>
      </c>
      <c r="N7284" s="29">
        <v>68.57</v>
      </c>
      <c r="O7284" s="32">
        <f t="shared" si="1"/>
        <v>68.57</v>
      </c>
      <c r="P7284" s="33">
        <f t="shared" si="2"/>
        <v>11.87</v>
      </c>
      <c r="Q7284" s="34">
        <f t="shared" si="3"/>
        <v>1.661616162</v>
      </c>
      <c r="R7284" s="35" t="str">
        <f t="shared" si="4"/>
        <v>Medio</v>
      </c>
      <c r="S7284" s="35" t="str">
        <f>IF(O7284="","",IF(O7284&gt;AVERAGE('Base de datos limpia'!$O$2:$O$8001),"Alto","Normal"))
</f>
        <v>Alto</v>
      </c>
      <c r="T7284" s="35" t="str">
        <f t="shared" si="5"/>
        <v>Gamer intensivo</v>
      </c>
      <c r="U7284" s="35"/>
    </row>
    <row r="7285">
      <c r="A7285" s="28">
        <v>7284.0</v>
      </c>
      <c r="B7285" s="28">
        <v>16.0</v>
      </c>
      <c r="C7285" s="28" t="str">
        <f>TRIM(PROPER('Base de datos cruda'!C7285))</f>
        <v>Female</v>
      </c>
      <c r="D7285" s="28">
        <v>3.29</v>
      </c>
      <c r="E7285" s="28">
        <v>8.48</v>
      </c>
      <c r="F7285" s="28">
        <v>4.2</v>
      </c>
      <c r="G7285" s="28">
        <v>85.8</v>
      </c>
      <c r="H7285" s="28" t="str">
        <f>TRIM(PROPER('Base de datos cruda'!H7285))</f>
        <v>Fps</v>
      </c>
      <c r="I7285" s="28">
        <v>1.62</v>
      </c>
      <c r="J7285" s="28">
        <v>5.74</v>
      </c>
      <c r="K7285" s="28">
        <v>276.59</v>
      </c>
      <c r="L7285" s="28">
        <f>IF('Base de datos cruda'!L7285&lt;0,,'Base de datos cruda'!L7285)</f>
        <v>8.49</v>
      </c>
      <c r="M7285" s="28" t="str">
        <f>IF(TRIM(PROPER('Base de datos cruda'!M7285))="High","Alto",IF(TRIM(PROPER('Base de datos cruda'!M7285))="Medium","Medio","Bajo"))</f>
        <v>Alto</v>
      </c>
      <c r="N7285" s="29">
        <v>80.3</v>
      </c>
      <c r="O7285" s="32">
        <f t="shared" si="1"/>
        <v>80.3</v>
      </c>
      <c r="P7285" s="33">
        <f t="shared" si="2"/>
        <v>9.03</v>
      </c>
      <c r="Q7285" s="34">
        <f t="shared" si="3"/>
        <v>2.577507599</v>
      </c>
      <c r="R7285" s="35" t="str">
        <f t="shared" si="4"/>
        <v>Alto</v>
      </c>
      <c r="S7285" s="35" t="str">
        <f>IF(O7285="","",IF(O7285&gt;AVERAGE('Base de datos limpia'!$O$2:$O$8001),"Alto","Normal"))
</f>
        <v>Alto</v>
      </c>
      <c r="T7285" s="35" t="str">
        <f t="shared" si="5"/>
        <v>Gamer intensivo</v>
      </c>
      <c r="U7285" s="35"/>
    </row>
    <row r="7286">
      <c r="A7286" s="28">
        <v>7285.0</v>
      </c>
      <c r="B7286" s="28">
        <v>16.0</v>
      </c>
      <c r="C7286" s="28" t="str">
        <f>TRIM(PROPER('Base de datos cruda'!C7286))</f>
        <v>Female</v>
      </c>
      <c r="D7286" s="28">
        <v>7.12</v>
      </c>
      <c r="E7286" s="28">
        <v>8.52</v>
      </c>
      <c r="F7286" s="28">
        <v>7.35</v>
      </c>
      <c r="G7286" s="28">
        <v>69.23</v>
      </c>
      <c r="H7286" s="28" t="str">
        <f>TRIM(PROPER('Base de datos cruda'!H7286))</f>
        <v>Rpg</v>
      </c>
      <c r="I7286" s="28">
        <v>1.9</v>
      </c>
      <c r="J7286" s="28">
        <v>10.82</v>
      </c>
      <c r="K7286" s="28">
        <v>233.44</v>
      </c>
      <c r="L7286" s="28">
        <f>IF('Base de datos cruda'!L7286&lt;0,,'Base de datos cruda'!L7286)</f>
        <v>16.17</v>
      </c>
      <c r="M7286" s="28" t="str">
        <f>IF(TRIM(PROPER('Base de datos cruda'!M7286))="High","Alto",IF(TRIM(PROPER('Base de datos cruda'!M7286))="Medium","Medio","Bajo"))</f>
        <v>Bajo</v>
      </c>
      <c r="N7286" s="29">
        <v>73.3099133720203</v>
      </c>
      <c r="O7286" s="32">
        <f t="shared" si="1"/>
        <v>73.30991337</v>
      </c>
      <c r="P7286" s="33">
        <f t="shared" si="2"/>
        <v>17.94</v>
      </c>
      <c r="Q7286" s="34">
        <f t="shared" si="3"/>
        <v>1.196629213</v>
      </c>
      <c r="R7286" s="35" t="str">
        <f t="shared" si="4"/>
        <v>Alto</v>
      </c>
      <c r="S7286" s="35" t="str">
        <f>IF(O7286="","",IF(O7286&gt;AVERAGE('Base de datos limpia'!$O$2:$O$8001),"Alto","Normal"))
</f>
        <v>Alto</v>
      </c>
      <c r="T7286" s="35" t="str">
        <f t="shared" si="5"/>
        <v>Gamer intensivo</v>
      </c>
      <c r="U7286" s="35"/>
    </row>
    <row r="7287">
      <c r="A7287" s="28">
        <v>7286.0</v>
      </c>
      <c r="B7287" s="28">
        <v>18.0</v>
      </c>
      <c r="C7287" s="28" t="str">
        <f>TRIM(PROPER('Base de datos cruda'!C7287))</f>
        <v>Male</v>
      </c>
      <c r="D7287" s="28">
        <v>0.07</v>
      </c>
      <c r="E7287" s="28">
        <v>6.31</v>
      </c>
      <c r="F7287" s="28">
        <v>8.53</v>
      </c>
      <c r="G7287" s="28">
        <v>90.23</v>
      </c>
      <c r="H7287" s="28" t="str">
        <f>TRIM(PROPER('Base de datos cruda'!H7287))</f>
        <v>Fps</v>
      </c>
      <c r="I7287" s="28">
        <v>2.88</v>
      </c>
      <c r="J7287" s="28">
        <v>4.63</v>
      </c>
      <c r="K7287" s="28">
        <v>323.04</v>
      </c>
      <c r="L7287" s="28">
        <f>IF('Base de datos cruda'!L7287&lt;0,,'Base de datos cruda'!L7287)</f>
        <v>2.4</v>
      </c>
      <c r="M7287" s="28" t="str">
        <f>IF(TRIM(PROPER('Base de datos cruda'!M7287))="High","Alto",IF(TRIM(PROPER('Base de datos cruda'!M7287))="Medium","Medio","Bajo"))</f>
        <v>Medio</v>
      </c>
      <c r="N7287" s="29">
        <v>100.0</v>
      </c>
      <c r="O7287" s="32">
        <f t="shared" si="1"/>
        <v>100</v>
      </c>
      <c r="P7287" s="33">
        <f t="shared" si="2"/>
        <v>4.7</v>
      </c>
      <c r="Q7287" s="34">
        <f t="shared" si="3"/>
        <v>90.14285714</v>
      </c>
      <c r="R7287" s="35" t="str">
        <f t="shared" si="4"/>
        <v>Alto</v>
      </c>
      <c r="S7287" s="35" t="str">
        <f>IF(O7287="","",IF(O7287&gt;AVERAGE('Base de datos limpia'!$O$2:$O$8001),"Alto","Normal"))
</f>
        <v>Alto</v>
      </c>
      <c r="T7287" s="35" t="str">
        <f t="shared" si="5"/>
        <v>Gamer intensivo</v>
      </c>
      <c r="U7287" s="35"/>
    </row>
    <row r="7288">
      <c r="A7288" s="28">
        <v>7287.0</v>
      </c>
      <c r="B7288" s="28">
        <v>19.0</v>
      </c>
      <c r="C7288" s="28" t="str">
        <f>TRIM(PROPER('Base de datos cruda'!C7288))</f>
        <v>Female</v>
      </c>
      <c r="D7288" s="28">
        <v>7.81</v>
      </c>
      <c r="E7288" s="28">
        <v>6.69</v>
      </c>
      <c r="F7288" s="28">
        <v>6.05</v>
      </c>
      <c r="G7288" s="28">
        <v>89.12</v>
      </c>
      <c r="H7288" s="28" t="str">
        <f>TRIM(PROPER('Base de datos cruda'!H7288))</f>
        <v>Casual</v>
      </c>
      <c r="I7288" s="28">
        <v>2.91</v>
      </c>
      <c r="J7288" s="28">
        <v>12.73</v>
      </c>
      <c r="K7288" s="28">
        <v>228.1</v>
      </c>
      <c r="L7288" s="28">
        <f>IF('Base de datos cruda'!L7288&lt;0,,'Base de datos cruda'!L7288)</f>
        <v>19.43</v>
      </c>
      <c r="M7288" s="28" t="str">
        <f>IF(TRIM(PROPER('Base de datos cruda'!M7288))="High","Alto",IF(TRIM(PROPER('Base de datos cruda'!M7288))="Medium","Medio","Bajo"))</f>
        <v>Bajo</v>
      </c>
      <c r="N7288" s="29">
        <v>45.49</v>
      </c>
      <c r="O7288" s="32">
        <f t="shared" si="1"/>
        <v>45.49</v>
      </c>
      <c r="P7288" s="33">
        <f t="shared" si="2"/>
        <v>20.54</v>
      </c>
      <c r="Q7288" s="34">
        <f t="shared" si="3"/>
        <v>0.8565941101</v>
      </c>
      <c r="R7288" s="35" t="str">
        <f t="shared" si="4"/>
        <v>Bajo</v>
      </c>
      <c r="S7288" s="35" t="str">
        <f>IF(O7288="","",IF(O7288&gt;AVERAGE('Base de datos limpia'!$O$2:$O$8001),"Alto","Normal"))
</f>
        <v>Normal</v>
      </c>
      <c r="T7288" s="35" t="str">
        <f t="shared" si="5"/>
        <v>Gamer intensivo</v>
      </c>
      <c r="U7288" s="35"/>
    </row>
    <row r="7289">
      <c r="A7289" s="28">
        <v>7288.0</v>
      </c>
      <c r="B7289" s="28">
        <v>17.0</v>
      </c>
      <c r="C7289" s="28" t="str">
        <f>TRIM(PROPER('Base de datos cruda'!C7289))</f>
        <v>Male</v>
      </c>
      <c r="D7289" s="28">
        <v>5.0</v>
      </c>
      <c r="E7289" s="28">
        <v>9.3</v>
      </c>
      <c r="F7289" s="28">
        <v>8.18</v>
      </c>
      <c r="G7289" s="28">
        <v>65.68</v>
      </c>
      <c r="H7289" s="28" t="str">
        <f>TRIM(PROPER('Base de datos cruda'!H7289))</f>
        <v>Fps</v>
      </c>
      <c r="I7289" s="28">
        <v>2.94</v>
      </c>
      <c r="J7289" s="28">
        <v>10.72</v>
      </c>
      <c r="K7289" s="28">
        <v>266.57</v>
      </c>
      <c r="L7289" s="28">
        <f>IF('Base de datos cruda'!L7289&lt;0,,'Base de datos cruda'!L7289)</f>
        <v>10.66</v>
      </c>
      <c r="M7289" s="28" t="str">
        <f>IF(TRIM(PROPER('Base de datos cruda'!M7289))="High","Alto",IF(TRIM(PROPER('Base de datos cruda'!M7289))="Medium","Medio","Bajo"))</f>
        <v>Medio</v>
      </c>
      <c r="N7289" s="29">
        <v>82.77</v>
      </c>
      <c r="O7289" s="32">
        <f t="shared" si="1"/>
        <v>82.77</v>
      </c>
      <c r="P7289" s="33">
        <f t="shared" si="2"/>
        <v>15.72</v>
      </c>
      <c r="Q7289" s="34">
        <f t="shared" si="3"/>
        <v>1.86</v>
      </c>
      <c r="R7289" s="35" t="str">
        <f t="shared" si="4"/>
        <v>Alto</v>
      </c>
      <c r="S7289" s="35" t="str">
        <f>IF(O7289="","",IF(O7289&gt;AVERAGE('Base de datos limpia'!$O$2:$O$8001),"Alto","Normal"))
</f>
        <v>Alto</v>
      </c>
      <c r="T7289" s="35" t="str">
        <f t="shared" si="5"/>
        <v>Gamer intensivo</v>
      </c>
      <c r="U7289" s="35"/>
    </row>
    <row r="7290">
      <c r="A7290" s="28">
        <v>7289.0</v>
      </c>
      <c r="B7290" s="28">
        <v>16.0</v>
      </c>
      <c r="C7290" s="28" t="str">
        <f>TRIM(PROPER('Base de datos cruda'!C7290))</f>
        <v>Male</v>
      </c>
      <c r="D7290" s="28">
        <v>1.21</v>
      </c>
      <c r="E7290" s="28">
        <v>9.37</v>
      </c>
      <c r="F7290" s="28">
        <v>4.15</v>
      </c>
      <c r="G7290" s="28">
        <v>80.09</v>
      </c>
      <c r="H7290" s="28" t="str">
        <f>TRIM(PROPER('Base de datos cruda'!H7290))</f>
        <v>Fps</v>
      </c>
      <c r="I7290" s="28">
        <v>2.46</v>
      </c>
      <c r="J7290" s="28">
        <v>3.16</v>
      </c>
      <c r="K7290" s="28">
        <v>304.24</v>
      </c>
      <c r="L7290" s="28">
        <f>IF('Base de datos cruda'!L7290&lt;0,,'Base de datos cruda'!L7290)</f>
        <v>4.14</v>
      </c>
      <c r="M7290" s="28" t="str">
        <f>IF(TRIM(PROPER('Base de datos cruda'!M7290))="High","Alto",IF(TRIM(PROPER('Base de datos cruda'!M7290))="Medium","Medio","Bajo"))</f>
        <v>Alto</v>
      </c>
      <c r="N7290" s="29">
        <v>98.14</v>
      </c>
      <c r="O7290" s="32">
        <f t="shared" si="1"/>
        <v>98.14</v>
      </c>
      <c r="P7290" s="33">
        <f t="shared" si="2"/>
        <v>4.37</v>
      </c>
      <c r="Q7290" s="34">
        <f t="shared" si="3"/>
        <v>7.743801653</v>
      </c>
      <c r="R7290" s="35" t="str">
        <f t="shared" si="4"/>
        <v>Alto</v>
      </c>
      <c r="S7290" s="35" t="str">
        <f>IF(O7290="","",IF(O7290&gt;AVERAGE('Base de datos limpia'!$O$2:$O$8001),"Alto","Normal"))
</f>
        <v>Alto</v>
      </c>
      <c r="T7290" s="35" t="str">
        <f t="shared" si="5"/>
        <v>Gamer intensivo</v>
      </c>
      <c r="U7290" s="35"/>
    </row>
    <row r="7291">
      <c r="A7291" s="28">
        <v>7290.0</v>
      </c>
      <c r="B7291" s="28">
        <v>19.0</v>
      </c>
      <c r="C7291" s="28" t="str">
        <f>TRIM(PROPER('Base de datos cruda'!C7291))</f>
        <v>Male</v>
      </c>
      <c r="D7291" s="28">
        <v>0.37</v>
      </c>
      <c r="E7291" s="28">
        <v>6.98</v>
      </c>
      <c r="F7291" s="28">
        <v>7.89</v>
      </c>
      <c r="G7291" s="28">
        <v>90.33</v>
      </c>
      <c r="H7291" s="28" t="str">
        <f>TRIM(PROPER('Base de datos cruda'!H7291))</f>
        <v>Casual</v>
      </c>
      <c r="I7291" s="28">
        <v>2.44</v>
      </c>
      <c r="J7291" s="28">
        <v>4.67</v>
      </c>
      <c r="K7291" s="28">
        <v>316.41</v>
      </c>
      <c r="L7291" s="28">
        <f>IF('Base de datos cruda'!L7291&lt;0,,'Base de datos cruda'!L7291)</f>
        <v>5.51</v>
      </c>
      <c r="M7291" s="28" t="str">
        <f>IF(TRIM(PROPER('Base de datos cruda'!M7291))="High","Alto",IF(TRIM(PROPER('Base de datos cruda'!M7291))="Medium","Medio","Bajo"))</f>
        <v>Medio</v>
      </c>
      <c r="N7291" s="29">
        <v>100.0</v>
      </c>
      <c r="O7291" s="32">
        <f t="shared" si="1"/>
        <v>100</v>
      </c>
      <c r="P7291" s="33">
        <f t="shared" si="2"/>
        <v>5.04</v>
      </c>
      <c r="Q7291" s="34">
        <f t="shared" si="3"/>
        <v>18.86486486</v>
      </c>
      <c r="R7291" s="35" t="str">
        <f t="shared" si="4"/>
        <v>Alto</v>
      </c>
      <c r="S7291" s="35" t="str">
        <f>IF(O7291="","",IF(O7291&gt;AVERAGE('Base de datos limpia'!$O$2:$O$8001),"Alto","Normal"))
</f>
        <v>Alto</v>
      </c>
      <c r="T7291" s="35" t="str">
        <f t="shared" si="5"/>
        <v>Gamer intensivo</v>
      </c>
      <c r="U7291" s="35"/>
    </row>
    <row r="7292">
      <c r="A7292" s="28">
        <v>7291.0</v>
      </c>
      <c r="B7292" s="28">
        <v>22.0</v>
      </c>
      <c r="C7292" s="28" t="str">
        <f>TRIM(PROPER('Base de datos cruda'!C7292))</f>
        <v>Male</v>
      </c>
      <c r="D7292" s="28">
        <v>4.3</v>
      </c>
      <c r="E7292" s="28">
        <v>1.07</v>
      </c>
      <c r="F7292" s="28">
        <v>4.31</v>
      </c>
      <c r="G7292" s="28">
        <v>67.66</v>
      </c>
      <c r="H7292" s="28" t="str">
        <f>TRIM(PROPER('Base de datos cruda'!H7292))</f>
        <v>Rpg</v>
      </c>
      <c r="I7292" s="28">
        <v>4.11</v>
      </c>
      <c r="J7292" s="28">
        <v>6.3</v>
      </c>
      <c r="K7292" s="28">
        <v>268.52</v>
      </c>
      <c r="L7292" s="28">
        <f>IF('Base de datos cruda'!L7292&lt;0,,'Base de datos cruda'!L7292)</f>
        <v>10.62</v>
      </c>
      <c r="M7292" s="28" t="str">
        <f>IF(TRIM(PROPER('Base de datos cruda'!M7292))="High","Alto",IF(TRIM(PROPER('Base de datos cruda'!M7292))="Medium","Medio","Bajo"))</f>
        <v>Medio</v>
      </c>
      <c r="N7292" s="29">
        <v>23.32</v>
      </c>
      <c r="O7292" s="32">
        <f t="shared" si="1"/>
        <v>23.32</v>
      </c>
      <c r="P7292" s="33">
        <f t="shared" si="2"/>
        <v>10.6</v>
      </c>
      <c r="Q7292" s="34">
        <f t="shared" si="3"/>
        <v>0.2488372093</v>
      </c>
      <c r="R7292" s="35" t="str">
        <f t="shared" si="4"/>
        <v>Bajo</v>
      </c>
      <c r="S7292" s="35" t="str">
        <f>IF(O7292="","",IF(O7292&gt;AVERAGE('Base de datos limpia'!$O$2:$O$8001),"Alto","Normal"))
</f>
        <v>Normal</v>
      </c>
      <c r="T7292" s="35" t="str">
        <f t="shared" si="5"/>
        <v>Gamer casual</v>
      </c>
      <c r="U7292" s="35"/>
    </row>
    <row r="7293">
      <c r="A7293" s="28">
        <v>7292.0</v>
      </c>
      <c r="B7293" s="28">
        <v>21.0</v>
      </c>
      <c r="C7293" s="28" t="str">
        <f>TRIM(PROPER('Base de datos cruda'!C7293))</f>
        <v>Female</v>
      </c>
      <c r="D7293" s="28">
        <v>1.88</v>
      </c>
      <c r="E7293" s="28">
        <v>1.94</v>
      </c>
      <c r="F7293" s="28">
        <v>8.19</v>
      </c>
      <c r="G7293" s="28">
        <v>78.51</v>
      </c>
      <c r="H7293" s="28" t="str">
        <f>TRIM(PROPER('Base de datos cruda'!H7293))</f>
        <v>Fps</v>
      </c>
      <c r="I7293" s="28">
        <v>2.34</v>
      </c>
      <c r="J7293" s="28">
        <v>4.47</v>
      </c>
      <c r="K7293" s="28">
        <v>293.29</v>
      </c>
      <c r="L7293" s="28">
        <f>IF('Base de datos cruda'!L7293&lt;0,,'Base de datos cruda'!L7293)</f>
        <v>1.56</v>
      </c>
      <c r="M7293" s="28" t="str">
        <f>IF(TRIM(PROPER('Base de datos cruda'!M7293))="High","Alto",IF(TRIM(PROPER('Base de datos cruda'!M7293))="Medium","Medio","Bajo"))</f>
        <v>Medio</v>
      </c>
      <c r="N7293" s="29">
        <v>67.67</v>
      </c>
      <c r="O7293" s="32">
        <f t="shared" si="1"/>
        <v>67.67</v>
      </c>
      <c r="P7293" s="33">
        <f t="shared" si="2"/>
        <v>6.35</v>
      </c>
      <c r="Q7293" s="34">
        <f t="shared" si="3"/>
        <v>1.031914894</v>
      </c>
      <c r="R7293" s="35" t="str">
        <f t="shared" si="4"/>
        <v>Medio</v>
      </c>
      <c r="S7293" s="35" t="str">
        <f>IF(O7293="","",IF(O7293&gt;AVERAGE('Base de datos limpia'!$O$2:$O$8001),"Alto","Normal"))
</f>
        <v>Alto</v>
      </c>
      <c r="T7293" s="35" t="str">
        <f t="shared" si="5"/>
        <v>Gamer casual</v>
      </c>
      <c r="U7293" s="35"/>
    </row>
    <row r="7294">
      <c r="A7294" s="28">
        <v>7293.0</v>
      </c>
      <c r="B7294" s="28">
        <v>21.0</v>
      </c>
      <c r="C7294" s="28" t="str">
        <f>TRIM(PROPER('Base de datos cruda'!C7294))</f>
        <v>Female</v>
      </c>
      <c r="D7294" s="28">
        <v>2.41</v>
      </c>
      <c r="E7294" s="28">
        <v>8.72</v>
      </c>
      <c r="F7294" s="28">
        <v>8.41</v>
      </c>
      <c r="G7294" s="28">
        <v>64.83</v>
      </c>
      <c r="H7294" s="28" t="str">
        <f>TRIM(PROPER('Base de datos cruda'!H7294))</f>
        <v>Casual</v>
      </c>
      <c r="I7294" s="28">
        <v>2.68</v>
      </c>
      <c r="J7294" s="28">
        <v>4.12</v>
      </c>
      <c r="K7294" s="28">
        <v>296.76</v>
      </c>
      <c r="L7294" s="28">
        <f>IF('Base de datos cruda'!L7294&lt;0,,'Base de datos cruda'!L7294)</f>
        <v>2.91</v>
      </c>
      <c r="M7294" s="28" t="str">
        <f>IF(TRIM(PROPER('Base de datos cruda'!M7294))="High","Alto",IF(TRIM(PROPER('Base de datos cruda'!M7294))="Medium","Medio","Bajo"))</f>
        <v>Medio</v>
      </c>
      <c r="N7294" s="29">
        <v>85.35</v>
      </c>
      <c r="O7294" s="32">
        <f t="shared" si="1"/>
        <v>85.35</v>
      </c>
      <c r="P7294" s="33">
        <f t="shared" si="2"/>
        <v>6.53</v>
      </c>
      <c r="Q7294" s="34">
        <f t="shared" si="3"/>
        <v>3.618257261</v>
      </c>
      <c r="R7294" s="35" t="str">
        <f t="shared" si="4"/>
        <v>Alto</v>
      </c>
      <c r="S7294" s="35" t="str">
        <f>IF(O7294="","",IF(O7294&gt;AVERAGE('Base de datos limpia'!$O$2:$O$8001),"Alto","Normal"))
</f>
        <v>Alto</v>
      </c>
      <c r="T7294" s="35" t="str">
        <f t="shared" si="5"/>
        <v>Gamer intensivo</v>
      </c>
      <c r="U7294" s="35"/>
    </row>
    <row r="7295">
      <c r="A7295" s="28">
        <v>7294.0</v>
      </c>
      <c r="B7295" s="28">
        <v>24.0</v>
      </c>
      <c r="C7295" s="28" t="str">
        <f>TRIM(PROPER('Base de datos cruda'!C7295))</f>
        <v>Male</v>
      </c>
      <c r="D7295" s="28">
        <v>1.96</v>
      </c>
      <c r="E7295" s="28">
        <v>1.76</v>
      </c>
      <c r="F7295" s="28">
        <v>7.93</v>
      </c>
      <c r="G7295" s="28">
        <v>72.27</v>
      </c>
      <c r="H7295" s="28" t="str">
        <f>TRIM(PROPER('Base de datos cruda'!H7295))</f>
        <v>Casual</v>
      </c>
      <c r="I7295" s="28">
        <v>4.94</v>
      </c>
      <c r="J7295" s="28">
        <v>6.82</v>
      </c>
      <c r="K7295" s="28">
        <v>304.95</v>
      </c>
      <c r="L7295" s="28">
        <f>IF('Base de datos cruda'!L7295&lt;0,,'Base de datos cruda'!L7295)</f>
        <v>6.39</v>
      </c>
      <c r="M7295" s="28" t="str">
        <f>IF(TRIM(PROPER('Base de datos cruda'!M7295))="High","Alto",IF(TRIM(PROPER('Base de datos cruda'!M7295))="Medium","Medio","Bajo"))</f>
        <v>Medio</v>
      </c>
      <c r="N7295" s="29">
        <v>68.37</v>
      </c>
      <c r="O7295" s="32">
        <f t="shared" si="1"/>
        <v>68.37</v>
      </c>
      <c r="P7295" s="33">
        <f t="shared" si="2"/>
        <v>8.78</v>
      </c>
      <c r="Q7295" s="34">
        <f t="shared" si="3"/>
        <v>0.8979591837</v>
      </c>
      <c r="R7295" s="35" t="str">
        <f t="shared" si="4"/>
        <v>Medio</v>
      </c>
      <c r="S7295" s="35" t="str">
        <f>IF(O7295="","",IF(O7295&gt;AVERAGE('Base de datos limpia'!$O$2:$O$8001),"Alto","Normal"))
</f>
        <v>Alto</v>
      </c>
      <c r="T7295" s="35" t="str">
        <f t="shared" si="5"/>
        <v>Gamer casual</v>
      </c>
      <c r="U7295" s="35"/>
    </row>
    <row r="7296">
      <c r="A7296" s="28">
        <v>7295.0</v>
      </c>
      <c r="B7296" s="28">
        <v>17.0</v>
      </c>
      <c r="C7296" s="28" t="str">
        <f>TRIM(PROPER('Base de datos cruda'!C7296))</f>
        <v>Male</v>
      </c>
      <c r="D7296" s="28">
        <v>5.2</v>
      </c>
      <c r="E7296" s="28">
        <v>2.92</v>
      </c>
      <c r="F7296" s="28">
        <v>8.1</v>
      </c>
      <c r="G7296" s="28">
        <v>68.72</v>
      </c>
      <c r="H7296" s="28" t="str">
        <f>TRIM(PROPER('Base de datos cruda'!H7296))</f>
        <v>Rpg</v>
      </c>
      <c r="I7296" s="28">
        <v>0.91</v>
      </c>
      <c r="J7296" s="28">
        <v>10.77</v>
      </c>
      <c r="K7296" s="28">
        <v>257.16</v>
      </c>
      <c r="L7296" s="28">
        <f>IF('Base de datos cruda'!L7296&lt;0,,'Base de datos cruda'!L7296)</f>
        <v>11.61</v>
      </c>
      <c r="M7296" s="28" t="str">
        <f>IF(TRIM(PROPER('Base de datos cruda'!M7296))="High","Alto",IF(TRIM(PROPER('Base de datos cruda'!M7296))="Medium","Medio","Bajo"))</f>
        <v>Bajo</v>
      </c>
      <c r="N7296" s="29">
        <v>45.39</v>
      </c>
      <c r="O7296" s="32">
        <f t="shared" si="1"/>
        <v>45.39</v>
      </c>
      <c r="P7296" s="33">
        <f t="shared" si="2"/>
        <v>15.97</v>
      </c>
      <c r="Q7296" s="34">
        <f t="shared" si="3"/>
        <v>0.5615384615</v>
      </c>
      <c r="R7296" s="35" t="str">
        <f t="shared" si="4"/>
        <v>Bajo</v>
      </c>
      <c r="S7296" s="35" t="str">
        <f>IF(O7296="","",IF(O7296&gt;AVERAGE('Base de datos limpia'!$O$2:$O$8001),"Alto","Normal"))
</f>
        <v>Normal</v>
      </c>
      <c r="T7296" s="35" t="str">
        <f t="shared" si="5"/>
        <v>Gamer casual</v>
      </c>
      <c r="U7296" s="35"/>
    </row>
    <row r="7297">
      <c r="A7297" s="28">
        <v>7296.0</v>
      </c>
      <c r="B7297" s="28">
        <v>19.0</v>
      </c>
      <c r="C7297" s="28" t="str">
        <f>TRIM(PROPER('Base de datos cruda'!C7297))</f>
        <v>Female</v>
      </c>
      <c r="D7297" s="28">
        <v>4.43</v>
      </c>
      <c r="E7297" s="28">
        <v>3.07</v>
      </c>
      <c r="F7297" s="28">
        <v>6.81</v>
      </c>
      <c r="G7297" s="28">
        <v>80.2</v>
      </c>
      <c r="H7297" s="28" t="str">
        <f>TRIM(PROPER('Base de datos cruda'!H7297))</f>
        <v>Casual</v>
      </c>
      <c r="I7297" s="28">
        <v>3.63</v>
      </c>
      <c r="J7297" s="28">
        <v>5.58</v>
      </c>
      <c r="K7297" s="28">
        <v>261.92</v>
      </c>
      <c r="L7297" s="28">
        <f>IF('Base de datos cruda'!L7297&lt;0,,'Base de datos cruda'!L7297)</f>
        <v>11.21</v>
      </c>
      <c r="M7297" s="28" t="str">
        <f>IF(TRIM(PROPER('Base de datos cruda'!M7297))="High","Alto",IF(TRIM(PROPER('Base de datos cruda'!M7297))="Medium","Medio","Bajo"))</f>
        <v>Medio</v>
      </c>
      <c r="N7297" s="29">
        <v>55.63</v>
      </c>
      <c r="O7297" s="32">
        <f t="shared" si="1"/>
        <v>55.63</v>
      </c>
      <c r="P7297" s="33">
        <f t="shared" si="2"/>
        <v>10.01</v>
      </c>
      <c r="Q7297" s="34">
        <f t="shared" si="3"/>
        <v>0.6930022573</v>
      </c>
      <c r="R7297" s="35" t="str">
        <f t="shared" si="4"/>
        <v>Medio</v>
      </c>
      <c r="S7297" s="35" t="str">
        <f>IF(O7297="","",IF(O7297&gt;AVERAGE('Base de datos limpia'!$O$2:$O$8001),"Alto","Normal"))
</f>
        <v>Normal</v>
      </c>
      <c r="T7297" s="35" t="str">
        <f t="shared" si="5"/>
        <v>Gamer moderado</v>
      </c>
      <c r="U7297" s="35"/>
    </row>
    <row r="7298">
      <c r="A7298" s="28">
        <v>7297.0</v>
      </c>
      <c r="B7298" s="28">
        <v>20.0</v>
      </c>
      <c r="C7298" s="28" t="str">
        <f>TRIM(PROPER('Base de datos cruda'!C7298))</f>
        <v>Female</v>
      </c>
      <c r="D7298" s="28">
        <v>0.62</v>
      </c>
      <c r="E7298" s="28">
        <v>6.4</v>
      </c>
      <c r="F7298" s="28">
        <v>5.32</v>
      </c>
      <c r="G7298" s="28">
        <v>65.65</v>
      </c>
      <c r="H7298" s="28" t="str">
        <f>TRIM(PROPER('Base de datos cruda'!H7298))</f>
        <v>Fps</v>
      </c>
      <c r="I7298" s="28">
        <v>2.37</v>
      </c>
      <c r="J7298" s="28">
        <v>5.69</v>
      </c>
      <c r="K7298" s="28">
        <v>301.73</v>
      </c>
      <c r="L7298" s="28">
        <f>IF('Base de datos cruda'!L7298&lt;0,,'Base de datos cruda'!L7298)</f>
        <v>2.83</v>
      </c>
      <c r="M7298" s="28" t="str">
        <f>IF(TRIM(PROPER('Base de datos cruda'!M7298))="High","Alto",IF(TRIM(PROPER('Base de datos cruda'!M7298))="Medium","Medio","Bajo"))</f>
        <v>Medio</v>
      </c>
      <c r="N7298" s="29">
        <v>81.57</v>
      </c>
      <c r="O7298" s="32">
        <f t="shared" si="1"/>
        <v>81.57</v>
      </c>
      <c r="P7298" s="33">
        <f t="shared" si="2"/>
        <v>6.31</v>
      </c>
      <c r="Q7298" s="34">
        <f t="shared" si="3"/>
        <v>10.32258065</v>
      </c>
      <c r="R7298" s="35" t="str">
        <f t="shared" si="4"/>
        <v>Alto</v>
      </c>
      <c r="S7298" s="35" t="str">
        <f>IF(O7298="","",IF(O7298&gt;AVERAGE('Base de datos limpia'!$O$2:$O$8001),"Alto","Normal"))
</f>
        <v>Alto</v>
      </c>
      <c r="T7298" s="35" t="str">
        <f t="shared" si="5"/>
        <v>Gamer intensivo</v>
      </c>
      <c r="U7298" s="35"/>
    </row>
    <row r="7299">
      <c r="A7299" s="28">
        <v>7298.0</v>
      </c>
      <c r="B7299" s="28">
        <v>16.0</v>
      </c>
      <c r="C7299" s="28" t="str">
        <f>TRIM(PROPER('Base de datos cruda'!C7299))</f>
        <v>Male</v>
      </c>
      <c r="D7299" s="28">
        <v>4.21</v>
      </c>
      <c r="E7299" s="28">
        <v>6.19</v>
      </c>
      <c r="F7299" s="28">
        <v>7.22</v>
      </c>
      <c r="G7299" s="28">
        <v>75.33</v>
      </c>
      <c r="H7299" s="28" t="str">
        <f>TRIM(PROPER('Base de datos cruda'!H7299))</f>
        <v>Fps</v>
      </c>
      <c r="I7299" s="28">
        <v>4.15</v>
      </c>
      <c r="J7299" s="28">
        <v>6.42</v>
      </c>
      <c r="K7299" s="28">
        <v>273.03</v>
      </c>
      <c r="L7299" s="28">
        <f>IF('Base de datos cruda'!L7299&lt;0,,'Base de datos cruda'!L7299)</f>
        <v>10.63</v>
      </c>
      <c r="M7299" s="28" t="str">
        <f>IF(TRIM(PROPER('Base de datos cruda'!M7299))="High","Alto",IF(TRIM(PROPER('Base de datos cruda'!M7299))="Medium","Medio","Bajo"))</f>
        <v>Medio</v>
      </c>
      <c r="N7299" s="29">
        <v>72.14</v>
      </c>
      <c r="O7299" s="32">
        <f t="shared" si="1"/>
        <v>72.14</v>
      </c>
      <c r="P7299" s="33">
        <f t="shared" si="2"/>
        <v>10.63</v>
      </c>
      <c r="Q7299" s="34">
        <f t="shared" si="3"/>
        <v>1.470308789</v>
      </c>
      <c r="R7299" s="35" t="str">
        <f t="shared" si="4"/>
        <v>Alto</v>
      </c>
      <c r="S7299" s="35" t="str">
        <f>IF(O7299="","",IF(O7299&gt;AVERAGE('Base de datos limpia'!$O$2:$O$8001),"Alto","Normal"))
</f>
        <v>Alto</v>
      </c>
      <c r="T7299" s="35" t="str">
        <f t="shared" si="5"/>
        <v>Gamer intensivo</v>
      </c>
      <c r="U7299" s="35"/>
    </row>
    <row r="7300">
      <c r="A7300" s="28">
        <v>7299.0</v>
      </c>
      <c r="B7300" s="28">
        <v>23.0</v>
      </c>
      <c r="C7300" s="28" t="str">
        <f>TRIM(PROPER('Base de datos cruda'!C7300))</f>
        <v>Female</v>
      </c>
      <c r="D7300" s="28">
        <v>6.33</v>
      </c>
      <c r="E7300" s="28">
        <v>3.6</v>
      </c>
      <c r="F7300" s="28">
        <v>6.2</v>
      </c>
      <c r="G7300" s="28">
        <v>71.01</v>
      </c>
      <c r="H7300" s="28" t="str">
        <f>TRIM(PROPER('Base de datos cruda'!H7300))</f>
        <v>Casual</v>
      </c>
      <c r="I7300" s="28">
        <v>2.02</v>
      </c>
      <c r="J7300" s="28">
        <v>9.76</v>
      </c>
      <c r="K7300" s="28">
        <v>234.0</v>
      </c>
      <c r="L7300" s="28">
        <f>IF('Base de datos cruda'!L7300&lt;0,,'Base de datos cruda'!L7300)</f>
        <v>18.25</v>
      </c>
      <c r="M7300" s="28" t="str">
        <f>IF(TRIM(PROPER('Base de datos cruda'!M7300))="High","Alto",IF(TRIM(PROPER('Base de datos cruda'!M7300))="Medium","Medio","Bajo"))</f>
        <v>Bajo</v>
      </c>
      <c r="N7300" s="29">
        <v>33.6</v>
      </c>
      <c r="O7300" s="32">
        <f t="shared" si="1"/>
        <v>33.6</v>
      </c>
      <c r="P7300" s="33">
        <f t="shared" si="2"/>
        <v>16.09</v>
      </c>
      <c r="Q7300" s="34">
        <f t="shared" si="3"/>
        <v>0.5687203791</v>
      </c>
      <c r="R7300" s="35" t="str">
        <f t="shared" si="4"/>
        <v>Bajo</v>
      </c>
      <c r="S7300" s="35" t="str">
        <f>IF(O7300="","",IF(O7300&gt;AVERAGE('Base de datos limpia'!$O$2:$O$8001),"Alto","Normal"))
</f>
        <v>Normal</v>
      </c>
      <c r="T7300" s="35" t="str">
        <f t="shared" si="5"/>
        <v>Gamer moderado</v>
      </c>
      <c r="U7300" s="35"/>
    </row>
    <row r="7301">
      <c r="A7301" s="28">
        <v>7300.0</v>
      </c>
      <c r="B7301" s="28">
        <v>23.0</v>
      </c>
      <c r="C7301" s="28" t="str">
        <f>TRIM(PROPER('Base de datos cruda'!C7301))</f>
        <v>Female</v>
      </c>
      <c r="D7301" s="28">
        <v>0.65</v>
      </c>
      <c r="E7301" s="28">
        <v>2.87</v>
      </c>
      <c r="F7301" s="28">
        <v>4.03</v>
      </c>
      <c r="G7301" s="28">
        <v>89.84</v>
      </c>
      <c r="H7301" s="28" t="str">
        <f>TRIM(PROPER('Base de datos cruda'!H7301))</f>
        <v>Fps</v>
      </c>
      <c r="I7301" s="28">
        <v>1.51</v>
      </c>
      <c r="J7301" s="28">
        <v>5.39</v>
      </c>
      <c r="K7301" s="28">
        <v>313.79</v>
      </c>
      <c r="L7301" s="28">
        <f>IF('Base de datos cruda'!L7301&lt;0,,'Base de datos cruda'!L7301)</f>
        <v>3.72</v>
      </c>
      <c r="M7301" s="28" t="str">
        <f>IF(TRIM(PROPER('Base de datos cruda'!M7301))="High","Alto",IF(TRIM(PROPER('Base de datos cruda'!M7301))="Medium","Medio","Bajo"))</f>
        <v>Medio</v>
      </c>
      <c r="N7301" s="29">
        <v>59.56</v>
      </c>
      <c r="O7301" s="32">
        <f t="shared" si="1"/>
        <v>59.56</v>
      </c>
      <c r="P7301" s="33">
        <f t="shared" si="2"/>
        <v>6.04</v>
      </c>
      <c r="Q7301" s="34">
        <f t="shared" si="3"/>
        <v>4.415384615</v>
      </c>
      <c r="R7301" s="35" t="str">
        <f t="shared" si="4"/>
        <v>Medio</v>
      </c>
      <c r="S7301" s="35" t="str">
        <f>IF(O7301="","",IF(O7301&gt;AVERAGE('Base de datos limpia'!$O$2:$O$8001),"Alto","Normal"))
</f>
        <v>Normal</v>
      </c>
      <c r="T7301" s="35" t="str">
        <f t="shared" si="5"/>
        <v>Gamer casual</v>
      </c>
      <c r="U7301" s="35"/>
    </row>
    <row r="7302">
      <c r="A7302" s="28">
        <v>7301.0</v>
      </c>
      <c r="B7302" s="28">
        <v>21.0</v>
      </c>
      <c r="C7302" s="28" t="str">
        <f>TRIM(PROPER('Base de datos cruda'!C7302))</f>
        <v>Female</v>
      </c>
      <c r="D7302" s="28">
        <v>7.12</v>
      </c>
      <c r="E7302" s="28">
        <v>7.88</v>
      </c>
      <c r="F7302" s="28">
        <v>6.38</v>
      </c>
      <c r="G7302" s="28">
        <v>87.99</v>
      </c>
      <c r="H7302" s="28" t="str">
        <f>TRIM(PROPER('Base de datos cruda'!H7302))</f>
        <v>Casual</v>
      </c>
      <c r="I7302" s="28">
        <v>1.04</v>
      </c>
      <c r="J7302" s="28">
        <v>10.65</v>
      </c>
      <c r="K7302" s="28">
        <v>235.87</v>
      </c>
      <c r="L7302" s="28">
        <f>IF('Base de datos cruda'!L7302&lt;0,,'Base de datos cruda'!L7302)</f>
        <v>13.98</v>
      </c>
      <c r="M7302" s="28" t="str">
        <f>IF(TRIM(PROPER('Base de datos cruda'!M7302))="High","Alto",IF(TRIM(PROPER('Base de datos cruda'!M7302))="Medium","Medio","Bajo"))</f>
        <v>Bajo</v>
      </c>
      <c r="N7302" s="29">
        <v>67.1861594228858</v>
      </c>
      <c r="O7302" s="32">
        <f t="shared" si="1"/>
        <v>67.18615942</v>
      </c>
      <c r="P7302" s="33">
        <f t="shared" si="2"/>
        <v>17.77</v>
      </c>
      <c r="Q7302" s="34">
        <f t="shared" si="3"/>
        <v>1.106741573</v>
      </c>
      <c r="R7302" s="35" t="str">
        <f t="shared" si="4"/>
        <v>Medio</v>
      </c>
      <c r="S7302" s="35" t="str">
        <f>IF(O7302="","",IF(O7302&gt;AVERAGE('Base de datos limpia'!$O$2:$O$8001),"Alto","Normal"))
</f>
        <v>Alto</v>
      </c>
      <c r="T7302" s="35" t="str">
        <f t="shared" si="5"/>
        <v>Gamer intensivo</v>
      </c>
      <c r="U7302" s="35"/>
    </row>
    <row r="7303">
      <c r="A7303" s="28">
        <v>7302.0</v>
      </c>
      <c r="B7303" s="28">
        <v>20.0</v>
      </c>
      <c r="C7303" s="28" t="str">
        <f>TRIM(PROPER('Base de datos cruda'!C7303))</f>
        <v>Male</v>
      </c>
      <c r="D7303" s="28">
        <v>4.63</v>
      </c>
      <c r="E7303" s="28">
        <v>9.42</v>
      </c>
      <c r="F7303" s="28">
        <v>7.26</v>
      </c>
      <c r="G7303" s="28">
        <v>63.8</v>
      </c>
      <c r="H7303" s="28" t="str">
        <f>TRIM(PROPER('Base de datos cruda'!H7303))</f>
        <v>Fps</v>
      </c>
      <c r="I7303" s="28">
        <v>4.36</v>
      </c>
      <c r="J7303" s="28">
        <v>6.79</v>
      </c>
      <c r="K7303" s="28">
        <v>275.11</v>
      </c>
      <c r="L7303" s="28">
        <f>IF('Base de datos cruda'!L7303&lt;0,,'Base de datos cruda'!L7303)</f>
        <v>11.13</v>
      </c>
      <c r="M7303" s="28" t="str">
        <f>IF(TRIM(PROPER('Base de datos cruda'!M7303))="High","Alto",IF(TRIM(PROPER('Base de datos cruda'!M7303))="Medium","Medio","Bajo"))</f>
        <v>Medio</v>
      </c>
      <c r="N7303" s="29">
        <v>85.9</v>
      </c>
      <c r="O7303" s="32">
        <f t="shared" si="1"/>
        <v>85.9</v>
      </c>
      <c r="P7303" s="33">
        <f t="shared" si="2"/>
        <v>11.42</v>
      </c>
      <c r="Q7303" s="34">
        <f t="shared" si="3"/>
        <v>2.034557235</v>
      </c>
      <c r="R7303" s="35" t="str">
        <f t="shared" si="4"/>
        <v>Alto</v>
      </c>
      <c r="S7303" s="35" t="str">
        <f>IF(O7303="","",IF(O7303&gt;AVERAGE('Base de datos limpia'!$O$2:$O$8001),"Alto","Normal"))
</f>
        <v>Alto</v>
      </c>
      <c r="T7303" s="35" t="str">
        <f t="shared" si="5"/>
        <v>Gamer intensivo</v>
      </c>
      <c r="U7303" s="35"/>
    </row>
    <row r="7304">
      <c r="A7304" s="28">
        <v>7303.0</v>
      </c>
      <c r="B7304" s="28">
        <v>23.0</v>
      </c>
      <c r="C7304" s="28" t="str">
        <f>TRIM(PROPER('Base de datos cruda'!C7304))</f>
        <v>Female</v>
      </c>
      <c r="D7304" s="28">
        <v>7.6</v>
      </c>
      <c r="E7304" s="28">
        <v>1.48</v>
      </c>
      <c r="F7304" s="28">
        <v>4.07</v>
      </c>
      <c r="G7304" s="28">
        <v>98.14</v>
      </c>
      <c r="H7304" s="28" t="str">
        <f>TRIM(PROPER('Base de datos cruda'!H7304))</f>
        <v>Fps</v>
      </c>
      <c r="I7304" s="28">
        <v>3.59</v>
      </c>
      <c r="J7304" s="28">
        <v>13.13</v>
      </c>
      <c r="K7304" s="28">
        <v>242.67</v>
      </c>
      <c r="L7304" s="28">
        <f>IF('Base de datos cruda'!L7304&lt;0,,'Base de datos cruda'!L7304)</f>
        <v>18.53</v>
      </c>
      <c r="M7304" s="28" t="str">
        <f>IF(TRIM(PROPER('Base de datos cruda'!M7304))="High","Alto",IF(TRIM(PROPER('Base de datos cruda'!M7304))="Medium","Medio","Bajo"))</f>
        <v>Bajo</v>
      </c>
      <c r="N7304" s="29">
        <v>15.46</v>
      </c>
      <c r="O7304" s="32">
        <f t="shared" si="1"/>
        <v>15.46</v>
      </c>
      <c r="P7304" s="33">
        <f t="shared" si="2"/>
        <v>20.73</v>
      </c>
      <c r="Q7304" s="34">
        <f t="shared" si="3"/>
        <v>0.1947368421</v>
      </c>
      <c r="R7304" s="35" t="str">
        <f t="shared" si="4"/>
        <v>Bajo</v>
      </c>
      <c r="S7304" s="35" t="str">
        <f>IF(O7304="","",IF(O7304&gt;AVERAGE('Base de datos limpia'!$O$2:$O$8001),"Alto","Normal"))
</f>
        <v>Normal</v>
      </c>
      <c r="T7304" s="35" t="str">
        <f t="shared" si="5"/>
        <v>Gamer casual</v>
      </c>
      <c r="U7304" s="35"/>
    </row>
    <row r="7305">
      <c r="A7305" s="28">
        <v>7304.0</v>
      </c>
      <c r="B7305" s="28">
        <v>18.0</v>
      </c>
      <c r="C7305" s="28" t="str">
        <f>TRIM(PROPER('Base de datos cruda'!C7305))</f>
        <v>Female</v>
      </c>
      <c r="D7305" s="28">
        <v>1.19</v>
      </c>
      <c r="E7305" s="28">
        <v>2.2</v>
      </c>
      <c r="F7305" s="28">
        <v>7.11</v>
      </c>
      <c r="G7305" s="28">
        <v>89.79</v>
      </c>
      <c r="H7305" s="28" t="str">
        <f>TRIM(PROPER('Base de datos cruda'!H7305))</f>
        <v>Rpg</v>
      </c>
      <c r="I7305" s="28">
        <v>0.38</v>
      </c>
      <c r="J7305" s="28">
        <v>5.16</v>
      </c>
      <c r="K7305" s="28">
        <v>275.34</v>
      </c>
      <c r="L7305" s="28">
        <f>IF('Base de datos cruda'!L7305&lt;0,,'Base de datos cruda'!L7305)</f>
        <v>4.87</v>
      </c>
      <c r="M7305" s="28" t="str">
        <f>IF(TRIM(PROPER('Base de datos cruda'!M7305))="High","Alto",IF(TRIM(PROPER('Base de datos cruda'!M7305))="Medium","Medio","Bajo"))</f>
        <v>Medio</v>
      </c>
      <c r="N7305" s="29">
        <v>71.39</v>
      </c>
      <c r="O7305" s="32">
        <f t="shared" si="1"/>
        <v>71.39</v>
      </c>
      <c r="P7305" s="33">
        <f t="shared" si="2"/>
        <v>6.35</v>
      </c>
      <c r="Q7305" s="34">
        <f t="shared" si="3"/>
        <v>1.848739496</v>
      </c>
      <c r="R7305" s="35" t="str">
        <f t="shared" si="4"/>
        <v>Alto</v>
      </c>
      <c r="S7305" s="35" t="str">
        <f>IF(O7305="","",IF(O7305&gt;AVERAGE('Base de datos limpia'!$O$2:$O$8001),"Alto","Normal"))
</f>
        <v>Alto</v>
      </c>
      <c r="T7305" s="35" t="str">
        <f t="shared" si="5"/>
        <v>Gamer casual</v>
      </c>
      <c r="U7305" s="35"/>
    </row>
    <row r="7306">
      <c r="A7306" s="28">
        <v>7305.0</v>
      </c>
      <c r="B7306" s="28">
        <v>18.0</v>
      </c>
      <c r="C7306" s="28" t="str">
        <f>TRIM(PROPER('Base de datos cruda'!C7306))</f>
        <v>Female</v>
      </c>
      <c r="D7306" s="28">
        <v>7.95</v>
      </c>
      <c r="E7306" s="28">
        <v>6.78</v>
      </c>
      <c r="F7306" s="28">
        <v>7.26</v>
      </c>
      <c r="G7306" s="28">
        <v>84.64</v>
      </c>
      <c r="H7306" s="28" t="str">
        <f>TRIM(PROPER('Base de datos cruda'!H7306))</f>
        <v>Rpg</v>
      </c>
      <c r="I7306" s="28">
        <v>3.57</v>
      </c>
      <c r="J7306" s="28">
        <v>13.61</v>
      </c>
      <c r="K7306" s="28">
        <v>222.58</v>
      </c>
      <c r="L7306" s="28">
        <f>IF('Base de datos cruda'!L7306&lt;0,,'Base de datos cruda'!L7306)</f>
        <v>21.47</v>
      </c>
      <c r="M7306" s="28" t="str">
        <f>IF(TRIM(PROPER('Base de datos cruda'!M7306))="High","Alto",IF(TRIM(PROPER('Base de datos cruda'!M7306))="Medium","Medio","Bajo"))</f>
        <v>Bajo</v>
      </c>
      <c r="N7306" s="29">
        <v>50.46</v>
      </c>
      <c r="O7306" s="32">
        <f t="shared" si="1"/>
        <v>50.46</v>
      </c>
      <c r="P7306" s="33">
        <f t="shared" si="2"/>
        <v>21.56</v>
      </c>
      <c r="Q7306" s="34">
        <f t="shared" si="3"/>
        <v>0.8528301887</v>
      </c>
      <c r="R7306" s="35" t="str">
        <f t="shared" si="4"/>
        <v>Medio</v>
      </c>
      <c r="S7306" s="35" t="str">
        <f>IF(O7306="","",IF(O7306&gt;AVERAGE('Base de datos limpia'!$O$2:$O$8001),"Alto","Normal"))
</f>
        <v>Normal</v>
      </c>
      <c r="T7306" s="35" t="str">
        <f t="shared" si="5"/>
        <v>Gamer intensivo</v>
      </c>
      <c r="U7306" s="35"/>
    </row>
    <row r="7307">
      <c r="A7307" s="28">
        <v>7306.0</v>
      </c>
      <c r="B7307" s="28">
        <v>17.0</v>
      </c>
      <c r="C7307" s="28" t="str">
        <f>TRIM(PROPER('Base de datos cruda'!C7307))</f>
        <v>Female</v>
      </c>
      <c r="D7307" s="28">
        <v>5.15</v>
      </c>
      <c r="E7307" s="28">
        <v>8.24</v>
      </c>
      <c r="F7307" s="28">
        <v>4.79</v>
      </c>
      <c r="G7307" s="28">
        <v>79.11</v>
      </c>
      <c r="H7307" s="28" t="str">
        <f>TRIM(PROPER('Base de datos cruda'!H7307))</f>
        <v>Fps</v>
      </c>
      <c r="I7307" s="28">
        <v>0.18</v>
      </c>
      <c r="J7307" s="28">
        <v>10.38</v>
      </c>
      <c r="K7307" s="28">
        <v>237.19</v>
      </c>
      <c r="L7307" s="28">
        <f>IF('Base de datos cruda'!L7307&lt;0,,'Base de datos cruda'!L7307)</f>
        <v>10.54</v>
      </c>
      <c r="M7307" s="28" t="str">
        <f>IF(TRIM(PROPER('Base de datos cruda'!M7307))="High","Alto",IF(TRIM(PROPER('Base de datos cruda'!M7307))="Medium","Medio","Bajo"))</f>
        <v>Alto</v>
      </c>
      <c r="N7307" s="29">
        <v>81.6733645410896</v>
      </c>
      <c r="O7307" s="32">
        <f t="shared" si="1"/>
        <v>81.67336454</v>
      </c>
      <c r="P7307" s="33">
        <f t="shared" si="2"/>
        <v>15.53</v>
      </c>
      <c r="Q7307" s="34">
        <f t="shared" si="3"/>
        <v>1.6</v>
      </c>
      <c r="R7307" s="35" t="str">
        <f t="shared" si="4"/>
        <v>Alto</v>
      </c>
      <c r="S7307" s="35" t="str">
        <f>IF(O7307="","",IF(O7307&gt;AVERAGE('Base de datos limpia'!$O$2:$O$8001),"Alto","Normal"))
</f>
        <v>Alto</v>
      </c>
      <c r="T7307" s="35" t="str">
        <f t="shared" si="5"/>
        <v>Gamer intensivo</v>
      </c>
      <c r="U7307" s="35"/>
    </row>
    <row r="7308">
      <c r="A7308" s="28">
        <v>7307.0</v>
      </c>
      <c r="B7308" s="28">
        <v>20.0</v>
      </c>
      <c r="C7308" s="28" t="str">
        <f>TRIM(PROPER('Base de datos cruda'!C7308))</f>
        <v>Other</v>
      </c>
      <c r="D7308" s="28">
        <v>4.54</v>
      </c>
      <c r="E7308" s="28">
        <v>8.12</v>
      </c>
      <c r="F7308" s="28">
        <v>6.16</v>
      </c>
      <c r="G7308" s="28">
        <v>67.12</v>
      </c>
      <c r="H7308" s="28" t="str">
        <f>TRIM(PROPER('Base de datos cruda'!H7308))</f>
        <v>Fps</v>
      </c>
      <c r="I7308" s="28">
        <v>0.91</v>
      </c>
      <c r="J7308" s="28">
        <v>9.92</v>
      </c>
      <c r="K7308" s="28">
        <v>277.14</v>
      </c>
      <c r="L7308" s="28">
        <f>IF('Base de datos cruda'!L7308&lt;0,,'Base de datos cruda'!L7308)</f>
        <v>13.77</v>
      </c>
      <c r="M7308" s="28" t="str">
        <f>IF(TRIM(PROPER('Base de datos cruda'!M7308))="High","Alto",IF(TRIM(PROPER('Base de datos cruda'!M7308))="Medium","Medio","Bajo"))</f>
        <v>Medio</v>
      </c>
      <c r="N7308" s="29">
        <v>73.35</v>
      </c>
      <c r="O7308" s="32">
        <f t="shared" si="1"/>
        <v>73.35</v>
      </c>
      <c r="P7308" s="33">
        <f t="shared" si="2"/>
        <v>14.46</v>
      </c>
      <c r="Q7308" s="34">
        <f t="shared" si="3"/>
        <v>1.788546256</v>
      </c>
      <c r="R7308" s="35" t="str">
        <f t="shared" si="4"/>
        <v>Alto</v>
      </c>
      <c r="S7308" s="35" t="str">
        <f>IF(O7308="","",IF(O7308&gt;AVERAGE('Base de datos limpia'!$O$2:$O$8001),"Alto","Normal"))
</f>
        <v>Alto</v>
      </c>
      <c r="T7308" s="35" t="str">
        <f t="shared" si="5"/>
        <v>Gamer intensivo</v>
      </c>
      <c r="U7308" s="35"/>
    </row>
    <row r="7309">
      <c r="A7309" s="28">
        <v>7308.0</v>
      </c>
      <c r="B7309" s="28">
        <v>18.0</v>
      </c>
      <c r="C7309" s="28" t="str">
        <f>TRIM(PROPER('Base de datos cruda'!C7309))</f>
        <v>Male</v>
      </c>
      <c r="D7309" s="28">
        <v>4.12</v>
      </c>
      <c r="E7309" s="28">
        <v>7.48</v>
      </c>
      <c r="F7309" s="28">
        <v>8.82</v>
      </c>
      <c r="G7309" s="28">
        <v>98.48</v>
      </c>
      <c r="H7309" s="28" t="str">
        <f>TRIM(PROPER('Base de datos cruda'!H7309))</f>
        <v>Casual</v>
      </c>
      <c r="I7309" s="28">
        <v>2.96</v>
      </c>
      <c r="J7309" s="28">
        <v>6.93</v>
      </c>
      <c r="K7309" s="28">
        <v>270.33</v>
      </c>
      <c r="L7309" s="28">
        <f>IF('Base de datos cruda'!L7309&lt;0,,'Base de datos cruda'!L7309)</f>
        <v>8.43</v>
      </c>
      <c r="M7309" s="28" t="str">
        <f>IF(TRIM(PROPER('Base de datos cruda'!M7309))="High","Alto",IF(TRIM(PROPER('Base de datos cruda'!M7309))="Medium","Medio","Bajo"))</f>
        <v>Medio</v>
      </c>
      <c r="N7309" s="29">
        <v>87.49</v>
      </c>
      <c r="O7309" s="32">
        <f t="shared" si="1"/>
        <v>87.49</v>
      </c>
      <c r="P7309" s="33">
        <f t="shared" si="2"/>
        <v>11.05</v>
      </c>
      <c r="Q7309" s="34">
        <f t="shared" si="3"/>
        <v>1.815533981</v>
      </c>
      <c r="R7309" s="35" t="str">
        <f t="shared" si="4"/>
        <v>Alto</v>
      </c>
      <c r="S7309" s="35" t="str">
        <f>IF(O7309="","",IF(O7309&gt;AVERAGE('Base de datos limpia'!$O$2:$O$8001),"Alto","Normal"))
</f>
        <v>Alto</v>
      </c>
      <c r="T7309" s="35" t="str">
        <f t="shared" si="5"/>
        <v>Gamer intensivo</v>
      </c>
      <c r="U7309" s="35"/>
    </row>
    <row r="7310">
      <c r="A7310" s="28">
        <v>7309.0</v>
      </c>
      <c r="B7310" s="28">
        <v>18.0</v>
      </c>
      <c r="C7310" s="28" t="str">
        <f>TRIM(PROPER('Base de datos cruda'!C7310))</f>
        <v>Female</v>
      </c>
      <c r="D7310" s="28">
        <v>0.19</v>
      </c>
      <c r="E7310" s="28">
        <v>8.99</v>
      </c>
      <c r="F7310" s="28">
        <v>8.42</v>
      </c>
      <c r="G7310" s="28">
        <v>60.31</v>
      </c>
      <c r="H7310" s="28" t="str">
        <f>TRIM(PROPER('Base de datos cruda'!H7310))</f>
        <v>Casual</v>
      </c>
      <c r="I7310" s="28">
        <v>2.32</v>
      </c>
      <c r="J7310" s="28">
        <v>6.13</v>
      </c>
      <c r="K7310" s="28">
        <v>329.24</v>
      </c>
      <c r="L7310" s="28">
        <f>IF('Base de datos cruda'!L7310&lt;0,,'Base de datos cruda'!L7310)</f>
        <v>6.11</v>
      </c>
      <c r="M7310" s="28" t="str">
        <f>IF(TRIM(PROPER('Base de datos cruda'!M7310))="High","Alto",IF(TRIM(PROPER('Base de datos cruda'!M7310))="Medium","Medio","Bajo"))</f>
        <v>Medio</v>
      </c>
      <c r="N7310" s="29">
        <v>100.0</v>
      </c>
      <c r="O7310" s="32">
        <f t="shared" si="1"/>
        <v>100</v>
      </c>
      <c r="P7310" s="33">
        <f t="shared" si="2"/>
        <v>6.32</v>
      </c>
      <c r="Q7310" s="34">
        <f t="shared" si="3"/>
        <v>47.31578947</v>
      </c>
      <c r="R7310" s="35" t="str">
        <f t="shared" si="4"/>
        <v>Alto</v>
      </c>
      <c r="S7310" s="35" t="str">
        <f>IF(O7310="","",IF(O7310&gt;AVERAGE('Base de datos limpia'!$O$2:$O$8001),"Alto","Normal"))
</f>
        <v>Alto</v>
      </c>
      <c r="T7310" s="35" t="str">
        <f t="shared" si="5"/>
        <v>Gamer intensivo</v>
      </c>
      <c r="U7310" s="35"/>
    </row>
    <row r="7311">
      <c r="A7311" s="28">
        <v>7310.0</v>
      </c>
      <c r="B7311" s="28">
        <v>21.0</v>
      </c>
      <c r="C7311" s="28" t="str">
        <f>TRIM(PROPER('Base de datos cruda'!C7311))</f>
        <v>Female</v>
      </c>
      <c r="D7311" s="28">
        <v>7.52</v>
      </c>
      <c r="E7311" s="28">
        <v>2.96</v>
      </c>
      <c r="F7311" s="28">
        <v>6.05</v>
      </c>
      <c r="G7311" s="28">
        <v>87.7</v>
      </c>
      <c r="H7311" s="28" t="str">
        <f>TRIM(PROPER('Base de datos cruda'!H7311))</f>
        <v>Fps</v>
      </c>
      <c r="I7311" s="28">
        <v>4.2</v>
      </c>
      <c r="J7311" s="28">
        <v>12.78</v>
      </c>
      <c r="K7311" s="28">
        <v>232.34</v>
      </c>
      <c r="L7311" s="28">
        <f>IF('Base de datos cruda'!L7311&lt;0,,'Base de datos cruda'!L7311)</f>
        <v>13.43</v>
      </c>
      <c r="M7311" s="28" t="str">
        <f>IF(TRIM(PROPER('Base de datos cruda'!M7311))="High","Alto",IF(TRIM(PROPER('Base de datos cruda'!M7311))="Medium","Medio","Bajo"))</f>
        <v>Bajo</v>
      </c>
      <c r="N7311" s="29">
        <v>37.35</v>
      </c>
      <c r="O7311" s="32">
        <f t="shared" si="1"/>
        <v>37.35</v>
      </c>
      <c r="P7311" s="33">
        <f t="shared" si="2"/>
        <v>20.3</v>
      </c>
      <c r="Q7311" s="34">
        <f t="shared" si="3"/>
        <v>0.3936170213</v>
      </c>
      <c r="R7311" s="35" t="str">
        <f t="shared" si="4"/>
        <v>Bajo</v>
      </c>
      <c r="S7311" s="35" t="str">
        <f>IF(O7311="","",IF(O7311&gt;AVERAGE('Base de datos limpia'!$O$2:$O$8001),"Alto","Normal"))
</f>
        <v>Normal</v>
      </c>
      <c r="T7311" s="35" t="str">
        <f t="shared" si="5"/>
        <v>Gamer casual</v>
      </c>
      <c r="U7311" s="35"/>
    </row>
    <row r="7312">
      <c r="A7312" s="28">
        <v>7311.0</v>
      </c>
      <c r="B7312" s="28">
        <v>23.0</v>
      </c>
      <c r="C7312" s="28" t="str">
        <f>TRIM(PROPER('Base de datos cruda'!C7312))</f>
        <v>Female</v>
      </c>
      <c r="D7312" s="28">
        <v>5.15</v>
      </c>
      <c r="E7312" s="28">
        <v>1.97</v>
      </c>
      <c r="F7312" s="28">
        <v>5.75</v>
      </c>
      <c r="G7312" s="28">
        <v>80.3</v>
      </c>
      <c r="H7312" s="28" t="str">
        <f>TRIM(PROPER('Base de datos cruda'!H7312))</f>
        <v>Rpg</v>
      </c>
      <c r="I7312" s="28">
        <v>3.04</v>
      </c>
      <c r="J7312" s="28">
        <v>7.84</v>
      </c>
      <c r="K7312" s="28">
        <v>244.7</v>
      </c>
      <c r="L7312" s="28">
        <f>IF('Base de datos cruda'!L7312&lt;0,,'Base de datos cruda'!L7312)</f>
        <v>16.11</v>
      </c>
      <c r="M7312" s="28" t="str">
        <f>IF(TRIM(PROPER('Base de datos cruda'!M7312))="High","Alto",IF(TRIM(PROPER('Base de datos cruda'!M7312))="Medium","Medio","Bajo"))</f>
        <v>Bajo</v>
      </c>
      <c r="N7312" s="29">
        <v>35.98</v>
      </c>
      <c r="O7312" s="32">
        <f t="shared" si="1"/>
        <v>35.98</v>
      </c>
      <c r="P7312" s="33">
        <f t="shared" si="2"/>
        <v>12.99</v>
      </c>
      <c r="Q7312" s="34">
        <f t="shared" si="3"/>
        <v>0.3825242718</v>
      </c>
      <c r="R7312" s="35" t="str">
        <f t="shared" si="4"/>
        <v>Bajo</v>
      </c>
      <c r="S7312" s="35" t="str">
        <f>IF(O7312="","",IF(O7312&gt;AVERAGE('Base de datos limpia'!$O$2:$O$8001),"Alto","Normal"))
</f>
        <v>Normal</v>
      </c>
      <c r="T7312" s="35" t="str">
        <f t="shared" si="5"/>
        <v>Gamer casual</v>
      </c>
      <c r="U7312" s="35"/>
    </row>
    <row r="7313">
      <c r="A7313" s="28">
        <v>7312.0</v>
      </c>
      <c r="B7313" s="28">
        <v>17.0</v>
      </c>
      <c r="C7313" s="28" t="str">
        <f>TRIM(PROPER('Base de datos cruda'!C7313))</f>
        <v>Male</v>
      </c>
      <c r="D7313" s="28">
        <v>0.73</v>
      </c>
      <c r="E7313" s="28">
        <v>6.54</v>
      </c>
      <c r="F7313" s="28">
        <v>4.62</v>
      </c>
      <c r="G7313" s="28">
        <v>96.1</v>
      </c>
      <c r="H7313" s="28" t="str">
        <f>TRIM(PROPER('Base de datos cruda'!H7313))</f>
        <v>Rpg</v>
      </c>
      <c r="I7313" s="28">
        <v>4.82</v>
      </c>
      <c r="J7313" s="28">
        <v>6.21</v>
      </c>
      <c r="K7313" s="28">
        <v>301.56</v>
      </c>
      <c r="L7313" s="28">
        <f>IF('Base de datos cruda'!L7313&lt;0,,'Base de datos cruda'!L7313)</f>
        <v>3.66</v>
      </c>
      <c r="M7313" s="28" t="str">
        <f>IF(TRIM(PROPER('Base de datos cruda'!M7313))="High","Alto",IF(TRIM(PROPER('Base de datos cruda'!M7313))="Medium","Medio","Bajo"))</f>
        <v>Medio</v>
      </c>
      <c r="N7313" s="29">
        <v>87.73</v>
      </c>
      <c r="O7313" s="32">
        <f t="shared" si="1"/>
        <v>87.73</v>
      </c>
      <c r="P7313" s="33">
        <f t="shared" si="2"/>
        <v>6.94</v>
      </c>
      <c r="Q7313" s="34">
        <f t="shared" si="3"/>
        <v>8.95890411</v>
      </c>
      <c r="R7313" s="35" t="str">
        <f t="shared" si="4"/>
        <v>Alto</v>
      </c>
      <c r="S7313" s="35" t="str">
        <f>IF(O7313="","",IF(O7313&gt;AVERAGE('Base de datos limpia'!$O$2:$O$8001),"Alto","Normal"))
</f>
        <v>Alto</v>
      </c>
      <c r="T7313" s="35" t="str">
        <f t="shared" si="5"/>
        <v>Gamer intensivo</v>
      </c>
      <c r="U7313" s="35"/>
    </row>
    <row r="7314">
      <c r="A7314" s="28">
        <v>7313.0</v>
      </c>
      <c r="B7314" s="28">
        <v>19.0</v>
      </c>
      <c r="C7314" s="28" t="str">
        <f>TRIM(PROPER('Base de datos cruda'!C7314))</f>
        <v>Male</v>
      </c>
      <c r="D7314" s="28">
        <v>0.17</v>
      </c>
      <c r="E7314" s="28">
        <v>8.4</v>
      </c>
      <c r="F7314" s="28">
        <v>4.18</v>
      </c>
      <c r="G7314" s="28">
        <v>75.23</v>
      </c>
      <c r="H7314" s="28" t="str">
        <f>TRIM(PROPER('Base de datos cruda'!H7314))</f>
        <v>Casual</v>
      </c>
      <c r="I7314" s="28">
        <v>4.28</v>
      </c>
      <c r="J7314" s="28">
        <v>4.95</v>
      </c>
      <c r="K7314" s="28">
        <v>316.62</v>
      </c>
      <c r="L7314" s="28">
        <f>IF('Base de datos cruda'!L7314&lt;0,,'Base de datos cruda'!L7314)</f>
        <v>0.31</v>
      </c>
      <c r="M7314" s="28" t="str">
        <f>IF(TRIM(PROPER('Base de datos cruda'!M7314))="High","Alto",IF(TRIM(PROPER('Base de datos cruda'!M7314))="Medium","Medio","Bajo"))</f>
        <v>Alto</v>
      </c>
      <c r="N7314" s="29">
        <v>89.42</v>
      </c>
      <c r="O7314" s="32">
        <f t="shared" si="1"/>
        <v>89.42</v>
      </c>
      <c r="P7314" s="33">
        <f t="shared" si="2"/>
        <v>5.12</v>
      </c>
      <c r="Q7314" s="34">
        <f t="shared" si="3"/>
        <v>49.41176471</v>
      </c>
      <c r="R7314" s="35" t="str">
        <f t="shared" si="4"/>
        <v>Alto</v>
      </c>
      <c r="S7314" s="35" t="str">
        <f>IF(O7314="","",IF(O7314&gt;AVERAGE('Base de datos limpia'!$O$2:$O$8001),"Alto","Normal"))
</f>
        <v>Alto</v>
      </c>
      <c r="T7314" s="35" t="str">
        <f t="shared" si="5"/>
        <v>Gamer intensivo</v>
      </c>
      <c r="U7314" s="35"/>
    </row>
    <row r="7315">
      <c r="A7315" s="28">
        <v>7314.0</v>
      </c>
      <c r="B7315" s="28">
        <v>22.0</v>
      </c>
      <c r="C7315" s="28" t="str">
        <f>TRIM(PROPER('Base de datos cruda'!C7315))</f>
        <v>Female</v>
      </c>
      <c r="D7315" s="28">
        <v>0.41</v>
      </c>
      <c r="E7315" s="28">
        <v>6.24</v>
      </c>
      <c r="F7315" s="28">
        <v>5.49</v>
      </c>
      <c r="G7315" s="28">
        <v>80.75</v>
      </c>
      <c r="H7315" s="28" t="str">
        <f>TRIM(PROPER('Base de datos cruda'!H7315))</f>
        <v>Rpg</v>
      </c>
      <c r="I7315" s="28">
        <v>1.7</v>
      </c>
      <c r="J7315" s="28">
        <v>5.04</v>
      </c>
      <c r="K7315" s="28">
        <v>320.78</v>
      </c>
      <c r="L7315" s="28">
        <f>IF('Base de datos cruda'!L7315&lt;0,,'Base de datos cruda'!L7315)</f>
        <v>4.95</v>
      </c>
      <c r="M7315" s="28" t="str">
        <f>IF(TRIM(PROPER('Base de datos cruda'!M7315))="High","Alto",IF(TRIM(PROPER('Base de datos cruda'!M7315))="Medium","Medio","Bajo"))</f>
        <v>Medio</v>
      </c>
      <c r="N7315" s="29">
        <v>83.43</v>
      </c>
      <c r="O7315" s="32">
        <f t="shared" si="1"/>
        <v>83.43</v>
      </c>
      <c r="P7315" s="33">
        <f t="shared" si="2"/>
        <v>5.45</v>
      </c>
      <c r="Q7315" s="34">
        <f t="shared" si="3"/>
        <v>15.2195122</v>
      </c>
      <c r="R7315" s="35" t="str">
        <f t="shared" si="4"/>
        <v>Alto</v>
      </c>
      <c r="S7315" s="35" t="str">
        <f>IF(O7315="","",IF(O7315&gt;AVERAGE('Base de datos limpia'!$O$2:$O$8001),"Alto","Normal"))
</f>
        <v>Alto</v>
      </c>
      <c r="T7315" s="35" t="str">
        <f t="shared" si="5"/>
        <v>Gamer intensivo</v>
      </c>
      <c r="U7315" s="35"/>
    </row>
    <row r="7316">
      <c r="A7316" s="28">
        <v>7315.0</v>
      </c>
      <c r="B7316" s="28">
        <v>16.0</v>
      </c>
      <c r="C7316" s="28" t="str">
        <f>TRIM(PROPER('Base de datos cruda'!C7316))</f>
        <v>Female</v>
      </c>
      <c r="D7316" s="28">
        <v>4.88</v>
      </c>
      <c r="E7316" s="28">
        <v>9.67</v>
      </c>
      <c r="F7316" s="28">
        <v>8.7</v>
      </c>
      <c r="G7316" s="28">
        <v>89.69</v>
      </c>
      <c r="H7316" s="28" t="str">
        <f>TRIM(PROPER('Base de datos cruda'!H7316))</f>
        <v>Casual</v>
      </c>
      <c r="I7316" s="28">
        <v>4.17</v>
      </c>
      <c r="J7316" s="28">
        <v>5.91</v>
      </c>
      <c r="K7316" s="28">
        <v>262.01</v>
      </c>
      <c r="L7316" s="28">
        <f>IF('Base de datos cruda'!L7316&lt;0,,'Base de datos cruda'!L7316)</f>
        <v>11.3</v>
      </c>
      <c r="M7316" s="28" t="str">
        <f>IF(TRIM(PROPER('Base de datos cruda'!M7316))="High","Alto",IF(TRIM(PROPER('Base de datos cruda'!M7316))="Medium","Medio","Bajo"))</f>
        <v>Medio</v>
      </c>
      <c r="N7316" s="29">
        <v>98.84</v>
      </c>
      <c r="O7316" s="32">
        <f t="shared" si="1"/>
        <v>98.84</v>
      </c>
      <c r="P7316" s="33">
        <f t="shared" si="2"/>
        <v>10.79</v>
      </c>
      <c r="Q7316" s="34">
        <f t="shared" si="3"/>
        <v>1.981557377</v>
      </c>
      <c r="R7316" s="35" t="str">
        <f t="shared" si="4"/>
        <v>Alto</v>
      </c>
      <c r="S7316" s="35" t="str">
        <f>IF(O7316="","",IF(O7316&gt;AVERAGE('Base de datos limpia'!$O$2:$O$8001),"Alto","Normal"))
</f>
        <v>Alto</v>
      </c>
      <c r="T7316" s="35" t="str">
        <f t="shared" si="5"/>
        <v>Gamer intensivo</v>
      </c>
      <c r="U7316" s="35"/>
    </row>
    <row r="7317">
      <c r="A7317" s="28">
        <v>7316.0</v>
      </c>
      <c r="B7317" s="28">
        <v>16.0</v>
      </c>
      <c r="C7317" s="28" t="str">
        <f>TRIM(PROPER('Base de datos cruda'!C7317))</f>
        <v>Male</v>
      </c>
      <c r="D7317" s="28">
        <v>4.91</v>
      </c>
      <c r="E7317" s="28">
        <v>8.16</v>
      </c>
      <c r="F7317" s="28">
        <v>8.79</v>
      </c>
      <c r="G7317" s="28">
        <v>61.9</v>
      </c>
      <c r="H7317" s="28" t="str">
        <f>TRIM(PROPER('Base de datos cruda'!H7317))</f>
        <v>Casual</v>
      </c>
      <c r="I7317" s="28">
        <v>4.35</v>
      </c>
      <c r="J7317" s="28">
        <v>6.02</v>
      </c>
      <c r="K7317" s="28">
        <v>262.86</v>
      </c>
      <c r="L7317" s="28">
        <f>IF('Base de datos cruda'!L7317&lt;0,,'Base de datos cruda'!L7317)</f>
        <v>11.28</v>
      </c>
      <c r="M7317" s="28" t="str">
        <f>IF(TRIM(PROPER('Base de datos cruda'!M7317))="High","Alto",IF(TRIM(PROPER('Base de datos cruda'!M7317))="Medium","Medio","Bajo"))</f>
        <v>Medio</v>
      </c>
      <c r="N7317" s="29">
        <v>79.73</v>
      </c>
      <c r="O7317" s="32">
        <f t="shared" si="1"/>
        <v>79.73</v>
      </c>
      <c r="P7317" s="33">
        <f t="shared" si="2"/>
        <v>10.93</v>
      </c>
      <c r="Q7317" s="34">
        <f t="shared" si="3"/>
        <v>1.66191446</v>
      </c>
      <c r="R7317" s="35" t="str">
        <f t="shared" si="4"/>
        <v>Alto</v>
      </c>
      <c r="S7317" s="35" t="str">
        <f>IF(O7317="","",IF(O7317&gt;AVERAGE('Base de datos limpia'!$O$2:$O$8001),"Alto","Normal"))
</f>
        <v>Alto</v>
      </c>
      <c r="T7317" s="35" t="str">
        <f t="shared" si="5"/>
        <v>Gamer intensivo</v>
      </c>
      <c r="U7317" s="35"/>
    </row>
    <row r="7318">
      <c r="A7318" s="28">
        <v>7317.0</v>
      </c>
      <c r="B7318" s="28">
        <v>22.0</v>
      </c>
      <c r="C7318" s="28" t="str">
        <f>TRIM(PROPER('Base de datos cruda'!C7318))</f>
        <v>Female</v>
      </c>
      <c r="D7318" s="28">
        <v>4.0</v>
      </c>
      <c r="E7318" s="28">
        <v>7.31</v>
      </c>
      <c r="F7318" s="28">
        <v>8.06</v>
      </c>
      <c r="G7318" s="28">
        <v>62.18</v>
      </c>
      <c r="H7318" s="28" t="str">
        <f>TRIM(PROPER('Base de datos cruda'!H7318))</f>
        <v>Rpg</v>
      </c>
      <c r="I7318" s="28">
        <v>4.85</v>
      </c>
      <c r="J7318" s="28">
        <v>8.47</v>
      </c>
      <c r="K7318" s="28">
        <v>268.43</v>
      </c>
      <c r="L7318" s="28">
        <f>IF('Base de datos cruda'!L7318&lt;0,,'Base de datos cruda'!L7318)</f>
        <v>12.09</v>
      </c>
      <c r="M7318" s="28" t="str">
        <f>IF(TRIM(PROPER('Base de datos cruda'!M7318))="High","Alto",IF(TRIM(PROPER('Base de datos cruda'!M7318))="Medium","Medio","Bajo"))</f>
        <v>Medio</v>
      </c>
      <c r="N7318" s="29">
        <v>89.6980518081304</v>
      </c>
      <c r="O7318" s="32">
        <f t="shared" si="1"/>
        <v>89.69805181</v>
      </c>
      <c r="P7318" s="33">
        <f t="shared" si="2"/>
        <v>12.47</v>
      </c>
      <c r="Q7318" s="34">
        <f t="shared" si="3"/>
        <v>1.8275</v>
      </c>
      <c r="R7318" s="35" t="str">
        <f t="shared" si="4"/>
        <v>Alto</v>
      </c>
      <c r="S7318" s="35" t="str">
        <f>IF(O7318="","",IF(O7318&gt;AVERAGE('Base de datos limpia'!$O$2:$O$8001),"Alto","Normal"))
</f>
        <v>Alto</v>
      </c>
      <c r="T7318" s="35" t="str">
        <f t="shared" si="5"/>
        <v>Gamer intensivo</v>
      </c>
      <c r="U7318" s="35"/>
    </row>
    <row r="7319">
      <c r="A7319" s="28">
        <v>7318.0</v>
      </c>
      <c r="B7319" s="28">
        <v>22.0</v>
      </c>
      <c r="C7319" s="28" t="str">
        <f>TRIM(PROPER('Base de datos cruda'!C7319))</f>
        <v>Male</v>
      </c>
      <c r="D7319" s="28">
        <v>2.45</v>
      </c>
      <c r="E7319" s="28">
        <v>1.54</v>
      </c>
      <c r="F7319" s="28">
        <v>5.75</v>
      </c>
      <c r="G7319" s="28">
        <v>68.47</v>
      </c>
      <c r="H7319" s="28" t="str">
        <f>TRIM(PROPER('Base de datos cruda'!H7319))</f>
        <v>Fps</v>
      </c>
      <c r="I7319" s="28">
        <v>0.06</v>
      </c>
      <c r="J7319" s="28">
        <v>4.84</v>
      </c>
      <c r="K7319" s="28">
        <v>301.9</v>
      </c>
      <c r="L7319" s="28">
        <f>IF('Base de datos cruda'!L7319&lt;0,,'Base de datos cruda'!L7319)</f>
        <v>6.17</v>
      </c>
      <c r="M7319" s="28" t="str">
        <f>IF(TRIM(PROPER('Base de datos cruda'!M7319))="High","Alto",IF(TRIM(PROPER('Base de datos cruda'!M7319))="Medium","Medio","Bajo"))</f>
        <v>Medio</v>
      </c>
      <c r="N7319" s="29">
        <v>41.53</v>
      </c>
      <c r="O7319" s="32">
        <f t="shared" si="1"/>
        <v>41.53</v>
      </c>
      <c r="P7319" s="33">
        <f t="shared" si="2"/>
        <v>7.29</v>
      </c>
      <c r="Q7319" s="34">
        <f t="shared" si="3"/>
        <v>0.6285714286</v>
      </c>
      <c r="R7319" s="35" t="str">
        <f t="shared" si="4"/>
        <v>Bajo</v>
      </c>
      <c r="S7319" s="35" t="str">
        <f>IF(O7319="","",IF(O7319&gt;AVERAGE('Base de datos limpia'!$O$2:$O$8001),"Alto","Normal"))
</f>
        <v>Normal</v>
      </c>
      <c r="T7319" s="35" t="str">
        <f t="shared" si="5"/>
        <v>Gamer casual</v>
      </c>
      <c r="U7319" s="35"/>
    </row>
    <row r="7320">
      <c r="A7320" s="28">
        <v>7319.0</v>
      </c>
      <c r="B7320" s="28">
        <v>16.0</v>
      </c>
      <c r="C7320" s="28" t="str">
        <f>TRIM(PROPER('Base de datos cruda'!C7320))</f>
        <v>Other</v>
      </c>
      <c r="D7320" s="28">
        <v>4.25</v>
      </c>
      <c r="E7320" s="28">
        <v>1.97</v>
      </c>
      <c r="F7320" s="28">
        <v>4.72</v>
      </c>
      <c r="G7320" s="28">
        <v>65.86</v>
      </c>
      <c r="H7320" s="28" t="str">
        <f>TRIM(PROPER('Base de datos cruda'!H7320))</f>
        <v>Rpg</v>
      </c>
      <c r="I7320" s="28">
        <v>4.37</v>
      </c>
      <c r="J7320" s="28">
        <v>5.54</v>
      </c>
      <c r="K7320" s="28">
        <v>270.46</v>
      </c>
      <c r="L7320" s="28">
        <f>IF('Base de datos cruda'!L7320&lt;0,,'Base de datos cruda'!L7320)</f>
        <v>8.56</v>
      </c>
      <c r="M7320" s="28" t="str">
        <f>IF(TRIM(PROPER('Base de datos cruda'!M7320))="High","Alto",IF(TRIM(PROPER('Base de datos cruda'!M7320))="Medium","Medio","Bajo"))</f>
        <v>Medio</v>
      </c>
      <c r="N7320" s="29">
        <v>25.52</v>
      </c>
      <c r="O7320" s="32">
        <f t="shared" si="1"/>
        <v>25.52</v>
      </c>
      <c r="P7320" s="33">
        <f t="shared" si="2"/>
        <v>9.79</v>
      </c>
      <c r="Q7320" s="34">
        <f t="shared" si="3"/>
        <v>0.4635294118</v>
      </c>
      <c r="R7320" s="35" t="str">
        <f t="shared" si="4"/>
        <v>Bajo</v>
      </c>
      <c r="S7320" s="35" t="str">
        <f>IF(O7320="","",IF(O7320&gt;AVERAGE('Base de datos limpia'!$O$2:$O$8001),"Alto","Normal"))
</f>
        <v>Normal</v>
      </c>
      <c r="T7320" s="35" t="str">
        <f t="shared" si="5"/>
        <v>Gamer casual</v>
      </c>
      <c r="U7320" s="35"/>
    </row>
    <row r="7321">
      <c r="A7321" s="28">
        <v>7320.0</v>
      </c>
      <c r="B7321" s="28">
        <v>16.0</v>
      </c>
      <c r="C7321" s="28" t="str">
        <f>TRIM(PROPER('Base de datos cruda'!C7321))</f>
        <v>Female</v>
      </c>
      <c r="D7321" s="28">
        <v>4.13</v>
      </c>
      <c r="E7321" s="28">
        <v>8.06</v>
      </c>
      <c r="F7321" s="28">
        <v>6.98</v>
      </c>
      <c r="G7321" s="28">
        <v>60.26</v>
      </c>
      <c r="H7321" s="28" t="str">
        <f>TRIM(PROPER('Base de datos cruda'!H7321))</f>
        <v>Casual</v>
      </c>
      <c r="I7321" s="28">
        <v>0.35</v>
      </c>
      <c r="J7321" s="28">
        <v>6.56</v>
      </c>
      <c r="K7321" s="28">
        <v>270.92</v>
      </c>
      <c r="L7321" s="28">
        <f>IF('Base de datos cruda'!L7321&lt;0,,'Base de datos cruda'!L7321)</f>
        <v>7.16</v>
      </c>
      <c r="M7321" s="28" t="str">
        <f>IF(TRIM(PROPER('Base de datos cruda'!M7321))="High","Alto",IF(TRIM(PROPER('Base de datos cruda'!M7321))="Medium","Medio","Bajo"))</f>
        <v>Medio</v>
      </c>
      <c r="N7321" s="29">
        <v>78.56</v>
      </c>
      <c r="O7321" s="32">
        <f t="shared" si="1"/>
        <v>78.56</v>
      </c>
      <c r="P7321" s="33">
        <f t="shared" si="2"/>
        <v>10.69</v>
      </c>
      <c r="Q7321" s="34">
        <f t="shared" si="3"/>
        <v>1.95157385</v>
      </c>
      <c r="R7321" s="35" t="str">
        <f t="shared" si="4"/>
        <v>Alto</v>
      </c>
      <c r="S7321" s="35" t="str">
        <f>IF(O7321="","",IF(O7321&gt;AVERAGE('Base de datos limpia'!$O$2:$O$8001),"Alto","Normal"))
</f>
        <v>Alto</v>
      </c>
      <c r="T7321" s="35" t="str">
        <f t="shared" si="5"/>
        <v>Gamer intensivo</v>
      </c>
      <c r="U7321" s="35"/>
    </row>
    <row r="7322">
      <c r="A7322" s="28">
        <v>7321.0</v>
      </c>
      <c r="B7322" s="28">
        <v>19.0</v>
      </c>
      <c r="C7322" s="28" t="str">
        <f>TRIM(PROPER('Base de datos cruda'!C7322))</f>
        <v>Male</v>
      </c>
      <c r="D7322" s="28">
        <v>0.16</v>
      </c>
      <c r="E7322" s="28">
        <v>2.78</v>
      </c>
      <c r="F7322" s="28">
        <v>7.23</v>
      </c>
      <c r="G7322" s="28">
        <v>84.92</v>
      </c>
      <c r="H7322" s="28" t="str">
        <f>TRIM(PROPER('Base de datos cruda'!H7322))</f>
        <v>Rpg</v>
      </c>
      <c r="I7322" s="28">
        <v>2.64</v>
      </c>
      <c r="J7322" s="28">
        <v>5.35</v>
      </c>
      <c r="K7322" s="28">
        <v>321.03</v>
      </c>
      <c r="L7322" s="28">
        <f>IF('Base de datos cruda'!L7322&lt;0,,'Base de datos cruda'!L7322)</f>
        <v>2.69</v>
      </c>
      <c r="M7322" s="28" t="str">
        <f>IF(TRIM(PROPER('Base de datos cruda'!M7322))="High","Alto",IF(TRIM(PROPER('Base de datos cruda'!M7322))="Medium","Medio","Bajo"))</f>
        <v>Medio</v>
      </c>
      <c r="N7322" s="29">
        <v>76.54</v>
      </c>
      <c r="O7322" s="32">
        <f t="shared" si="1"/>
        <v>76.54</v>
      </c>
      <c r="P7322" s="33">
        <f t="shared" si="2"/>
        <v>5.51</v>
      </c>
      <c r="Q7322" s="34">
        <f t="shared" si="3"/>
        <v>17.375</v>
      </c>
      <c r="R7322" s="35" t="str">
        <f t="shared" si="4"/>
        <v>Alto</v>
      </c>
      <c r="S7322" s="35" t="str">
        <f>IF(O7322="","",IF(O7322&gt;AVERAGE('Base de datos limpia'!$O$2:$O$8001),"Alto","Normal"))
</f>
        <v>Alto</v>
      </c>
      <c r="T7322" s="35" t="str">
        <f t="shared" si="5"/>
        <v>Gamer casual</v>
      </c>
      <c r="U7322" s="35"/>
    </row>
    <row r="7323">
      <c r="A7323" s="28">
        <v>7322.0</v>
      </c>
      <c r="B7323" s="28">
        <v>20.0</v>
      </c>
      <c r="C7323" s="28" t="str">
        <f>TRIM(PROPER('Base de datos cruda'!C7323))</f>
        <v>Female</v>
      </c>
      <c r="D7323" s="28">
        <v>2.26</v>
      </c>
      <c r="E7323" s="28">
        <v>1.26</v>
      </c>
      <c r="F7323" s="28">
        <v>6.12</v>
      </c>
      <c r="G7323" s="28">
        <v>91.84</v>
      </c>
      <c r="H7323" s="28" t="str">
        <f>TRIM(PROPER('Base de datos cruda'!H7323))</f>
        <v>Casual</v>
      </c>
      <c r="I7323" s="28">
        <v>2.07</v>
      </c>
      <c r="J7323" s="28">
        <v>5.61</v>
      </c>
      <c r="K7323" s="28">
        <v>288.73</v>
      </c>
      <c r="L7323" s="28">
        <f>IF('Base de datos cruda'!L7323&lt;0,,'Base de datos cruda'!L7323)</f>
        <v>5.17</v>
      </c>
      <c r="M7323" s="28" t="str">
        <f>IF(TRIM(PROPER('Base de datos cruda'!M7323))="High","Alto",IF(TRIM(PROPER('Base de datos cruda'!M7323))="Medium","Medio","Bajo"))</f>
        <v>Medio</v>
      </c>
      <c r="N7323" s="29">
        <v>49.55</v>
      </c>
      <c r="O7323" s="32">
        <f t="shared" si="1"/>
        <v>49.55</v>
      </c>
      <c r="P7323" s="33">
        <f t="shared" si="2"/>
        <v>7.87</v>
      </c>
      <c r="Q7323" s="34">
        <f t="shared" si="3"/>
        <v>0.5575221239</v>
      </c>
      <c r="R7323" s="35" t="str">
        <f t="shared" si="4"/>
        <v>Bajo</v>
      </c>
      <c r="S7323" s="35" t="str">
        <f>IF(O7323="","",IF(O7323&gt;AVERAGE('Base de datos limpia'!$O$2:$O$8001),"Alto","Normal"))
</f>
        <v>Normal</v>
      </c>
      <c r="T7323" s="35" t="str">
        <f t="shared" si="5"/>
        <v>Gamer casual</v>
      </c>
      <c r="U7323" s="35"/>
    </row>
    <row r="7324">
      <c r="A7324" s="28">
        <v>7323.0</v>
      </c>
      <c r="B7324" s="28">
        <v>20.0</v>
      </c>
      <c r="C7324" s="28" t="str">
        <f>TRIM(PROPER('Base de datos cruda'!C7324))</f>
        <v>Female</v>
      </c>
      <c r="D7324" s="28">
        <v>0.43</v>
      </c>
      <c r="E7324" s="28">
        <v>9.2</v>
      </c>
      <c r="F7324" s="28">
        <v>7.46</v>
      </c>
      <c r="G7324" s="28">
        <v>98.28</v>
      </c>
      <c r="H7324" s="28" t="str">
        <f>TRIM(PROPER('Base de datos cruda'!H7324))</f>
        <v>Casual</v>
      </c>
      <c r="I7324" s="28">
        <v>4.6</v>
      </c>
      <c r="J7324" s="28">
        <v>4.51</v>
      </c>
      <c r="K7324" s="28">
        <v>311.34</v>
      </c>
      <c r="L7324" s="28">
        <f>IF('Base de datos cruda'!L7324&lt;0,,'Base de datos cruda'!L7324)</f>
        <v>2.88</v>
      </c>
      <c r="M7324" s="28" t="str">
        <f>IF(TRIM(PROPER('Base de datos cruda'!M7324))="High","Alto",IF(TRIM(PROPER('Base de datos cruda'!M7324))="Medium","Medio","Bajo"))</f>
        <v>Medio</v>
      </c>
      <c r="N7324" s="29">
        <v>107.783654995454</v>
      </c>
      <c r="O7324" s="33" t="str">
        <f t="shared" si="1"/>
        <v/>
      </c>
      <c r="P7324" s="33">
        <f t="shared" si="2"/>
        <v>4.94</v>
      </c>
      <c r="Q7324" s="34">
        <f t="shared" si="3"/>
        <v>21.39534884</v>
      </c>
      <c r="R7324" s="35" t="str">
        <f t="shared" si="4"/>
        <v>Alto</v>
      </c>
      <c r="S7324" s="35" t="str">
        <f>IF(O7324="","",IF(O7324&gt;AVERAGE('Base de datos limpia'!$O$2:$O$8001),"Alto","Normal"))
</f>
        <v/>
      </c>
      <c r="T7324" s="35" t="str">
        <f t="shared" si="5"/>
        <v>Gamer intensivo</v>
      </c>
      <c r="U7324" s="35"/>
    </row>
    <row r="7325">
      <c r="A7325" s="28">
        <v>7324.0</v>
      </c>
      <c r="B7325" s="28">
        <v>19.0</v>
      </c>
      <c r="C7325" s="28" t="str">
        <f>TRIM(PROPER('Base de datos cruda'!C7325))</f>
        <v>Male</v>
      </c>
      <c r="D7325" s="28">
        <v>7.2</v>
      </c>
      <c r="E7325" s="28">
        <v>9.02</v>
      </c>
      <c r="F7325" s="28">
        <v>7.73</v>
      </c>
      <c r="G7325" s="28">
        <v>77.64</v>
      </c>
      <c r="H7325" s="28" t="str">
        <f>TRIM(PROPER('Base de datos cruda'!H7325))</f>
        <v>Fps</v>
      </c>
      <c r="I7325" s="28">
        <v>2.03</v>
      </c>
      <c r="J7325" s="28">
        <v>12.2</v>
      </c>
      <c r="K7325" s="28">
        <v>238.41</v>
      </c>
      <c r="L7325" s="28">
        <f>IF('Base de datos cruda'!L7325&lt;0,,'Base de datos cruda'!L7325)</f>
        <v>17.13</v>
      </c>
      <c r="M7325" s="28" t="str">
        <f>IF(TRIM(PROPER('Base de datos cruda'!M7325))="High","Alto",IF(TRIM(PROPER('Base de datos cruda'!M7325))="Medium","Medio","Bajo"))</f>
        <v>Bajo</v>
      </c>
      <c r="N7325" s="29">
        <v>87.2338910505293</v>
      </c>
      <c r="O7325" s="32">
        <f t="shared" si="1"/>
        <v>87.23389105</v>
      </c>
      <c r="P7325" s="33">
        <f t="shared" si="2"/>
        <v>19.4</v>
      </c>
      <c r="Q7325" s="34">
        <f t="shared" si="3"/>
        <v>1.252777778</v>
      </c>
      <c r="R7325" s="35" t="str">
        <f t="shared" si="4"/>
        <v>Alto</v>
      </c>
      <c r="S7325" s="35" t="str">
        <f>IF(O7325="","",IF(O7325&gt;AVERAGE('Base de datos limpia'!$O$2:$O$8001),"Alto","Normal"))
</f>
        <v>Alto</v>
      </c>
      <c r="T7325" s="35" t="str">
        <f t="shared" si="5"/>
        <v>Gamer intensivo</v>
      </c>
      <c r="U7325" s="35"/>
    </row>
    <row r="7326">
      <c r="A7326" s="28">
        <v>7325.0</v>
      </c>
      <c r="B7326" s="28">
        <v>23.0</v>
      </c>
      <c r="C7326" s="28" t="str">
        <f>TRIM(PROPER('Base de datos cruda'!C7326))</f>
        <v>Female</v>
      </c>
      <c r="D7326" s="28">
        <v>5.8</v>
      </c>
      <c r="E7326" s="28">
        <v>2.97</v>
      </c>
      <c r="F7326" s="28">
        <v>7.92</v>
      </c>
      <c r="G7326" s="28">
        <v>71.19</v>
      </c>
      <c r="H7326" s="28" t="str">
        <f>TRIM(PROPER('Base de datos cruda'!H7326))</f>
        <v>Rpg</v>
      </c>
      <c r="I7326" s="28">
        <v>2.98</v>
      </c>
      <c r="J7326" s="28">
        <v>8.42</v>
      </c>
      <c r="K7326" s="28">
        <v>258.16</v>
      </c>
      <c r="L7326" s="28">
        <f>IF('Base de datos cruda'!L7326&lt;0,,'Base de datos cruda'!L7326)</f>
        <v>16.38</v>
      </c>
      <c r="M7326" s="28" t="str">
        <f>IF(TRIM(PROPER('Base de datos cruda'!M7326))="High","Alto",IF(TRIM(PROPER('Base de datos cruda'!M7326))="Medium","Medio","Bajo"))</f>
        <v>Bajo</v>
      </c>
      <c r="N7326" s="29">
        <v>50.72</v>
      </c>
      <c r="O7326" s="32">
        <f t="shared" si="1"/>
        <v>50.72</v>
      </c>
      <c r="P7326" s="33">
        <f t="shared" si="2"/>
        <v>14.22</v>
      </c>
      <c r="Q7326" s="34">
        <f t="shared" si="3"/>
        <v>0.5120689655</v>
      </c>
      <c r="R7326" s="35" t="str">
        <f t="shared" si="4"/>
        <v>Medio</v>
      </c>
      <c r="S7326" s="35" t="str">
        <f>IF(O7326="","",IF(O7326&gt;AVERAGE('Base de datos limpia'!$O$2:$O$8001),"Alto","Normal"))
</f>
        <v>Normal</v>
      </c>
      <c r="T7326" s="35" t="str">
        <f t="shared" si="5"/>
        <v>Gamer casual</v>
      </c>
      <c r="U7326" s="35"/>
    </row>
    <row r="7327">
      <c r="A7327" s="28">
        <v>7326.0</v>
      </c>
      <c r="B7327" s="28">
        <v>22.0</v>
      </c>
      <c r="C7327" s="28" t="str">
        <f>TRIM(PROPER('Base de datos cruda'!C7327))</f>
        <v>Male</v>
      </c>
      <c r="D7327" s="28">
        <v>7.97</v>
      </c>
      <c r="E7327" s="28">
        <v>8.02</v>
      </c>
      <c r="F7327" s="28">
        <v>6.51</v>
      </c>
      <c r="G7327" s="28">
        <v>94.56</v>
      </c>
      <c r="H7327" s="28" t="str">
        <f>TRIM(PROPER('Base de datos cruda'!H7327))</f>
        <v>Rpg</v>
      </c>
      <c r="I7327" s="28">
        <v>3.46</v>
      </c>
      <c r="J7327" s="28">
        <v>9.03</v>
      </c>
      <c r="K7327" s="28">
        <v>233.17</v>
      </c>
      <c r="L7327" s="28">
        <f>IF('Base de datos cruda'!L7327&lt;0,,'Base de datos cruda'!L7327)</f>
        <v>14.98</v>
      </c>
      <c r="M7327" s="28" t="str">
        <f>IF(TRIM(PROPER('Base de datos cruda'!M7327))="High","Alto",IF(TRIM(PROPER('Base de datos cruda'!M7327))="Medium","Medio","Bajo"))</f>
        <v>Bajo</v>
      </c>
      <c r="N7327" s="29">
        <v>76.7742131674914</v>
      </c>
      <c r="O7327" s="32">
        <f t="shared" si="1"/>
        <v>76.77421317</v>
      </c>
      <c r="P7327" s="33">
        <f t="shared" si="2"/>
        <v>17</v>
      </c>
      <c r="Q7327" s="34">
        <f t="shared" si="3"/>
        <v>1.006273526</v>
      </c>
      <c r="R7327" s="35" t="str">
        <f t="shared" si="4"/>
        <v>Alto</v>
      </c>
      <c r="S7327" s="35" t="str">
        <f>IF(O7327="","",IF(O7327&gt;AVERAGE('Base de datos limpia'!$O$2:$O$8001),"Alto","Normal"))
</f>
        <v>Alto</v>
      </c>
      <c r="T7327" s="35" t="str">
        <f t="shared" si="5"/>
        <v>Gamer intensivo</v>
      </c>
      <c r="U7327" s="35"/>
    </row>
    <row r="7328">
      <c r="A7328" s="28">
        <v>7327.0</v>
      </c>
      <c r="B7328" s="28">
        <v>24.0</v>
      </c>
      <c r="C7328" s="28" t="str">
        <f>TRIM(PROPER('Base de datos cruda'!C7328))</f>
        <v>Female</v>
      </c>
      <c r="D7328" s="28">
        <v>2.42</v>
      </c>
      <c r="E7328" s="28">
        <v>1.43</v>
      </c>
      <c r="F7328" s="28">
        <v>7.96</v>
      </c>
      <c r="G7328" s="28">
        <v>93.78</v>
      </c>
      <c r="H7328" s="28" t="str">
        <f>TRIM(PROPER('Base de datos cruda'!H7328))</f>
        <v>Fps</v>
      </c>
      <c r="I7328" s="28">
        <v>0.1</v>
      </c>
      <c r="J7328" s="28">
        <v>5.04</v>
      </c>
      <c r="K7328" s="28">
        <v>289.01</v>
      </c>
      <c r="L7328" s="28">
        <f>IF('Base de datos cruda'!L7328&lt;0,,'Base de datos cruda'!L7328)</f>
        <v>5.87</v>
      </c>
      <c r="M7328" s="28" t="str">
        <f>IF(TRIM(PROPER('Base de datos cruda'!M7328))="High","Alto",IF(TRIM(PROPER('Base de datos cruda'!M7328))="Medium","Medio","Bajo"))</f>
        <v>Medio</v>
      </c>
      <c r="N7328" s="29">
        <v>63.93</v>
      </c>
      <c r="O7328" s="32">
        <f t="shared" si="1"/>
        <v>63.93</v>
      </c>
      <c r="P7328" s="33">
        <f t="shared" si="2"/>
        <v>7.46</v>
      </c>
      <c r="Q7328" s="34">
        <f t="shared" si="3"/>
        <v>0.5909090909</v>
      </c>
      <c r="R7328" s="35" t="str">
        <f t="shared" si="4"/>
        <v>Medio</v>
      </c>
      <c r="S7328" s="35" t="str">
        <f>IF(O7328="","",IF(O7328&gt;AVERAGE('Base de datos limpia'!$O$2:$O$8001),"Alto","Normal"))
</f>
        <v>Normal</v>
      </c>
      <c r="T7328" s="35" t="str">
        <f t="shared" si="5"/>
        <v>Gamer casual</v>
      </c>
      <c r="U7328" s="35"/>
    </row>
    <row r="7329">
      <c r="A7329" s="28">
        <v>7328.0</v>
      </c>
      <c r="B7329" s="28">
        <v>22.0</v>
      </c>
      <c r="C7329" s="28" t="str">
        <f>TRIM(PROPER('Base de datos cruda'!C7329))</f>
        <v>Male</v>
      </c>
      <c r="D7329" s="28">
        <v>7.03</v>
      </c>
      <c r="E7329" s="28">
        <v>3.57</v>
      </c>
      <c r="F7329" s="28">
        <v>4.13</v>
      </c>
      <c r="G7329" s="28">
        <v>84.99</v>
      </c>
      <c r="H7329" s="28" t="str">
        <f>TRIM(PROPER('Base de datos cruda'!H7329))</f>
        <v>Rpg</v>
      </c>
      <c r="I7329" s="28">
        <v>2.95</v>
      </c>
      <c r="J7329" s="28">
        <v>12.81</v>
      </c>
      <c r="K7329" s="28">
        <v>236.87</v>
      </c>
      <c r="L7329" s="28">
        <f>IF('Base de datos cruda'!L7329&lt;0,,'Base de datos cruda'!L7329)</f>
        <v>16.08</v>
      </c>
      <c r="M7329" s="28" t="str">
        <f>IF(TRIM(PROPER('Base de datos cruda'!M7329))="High","Alto",IF(TRIM(PROPER('Base de datos cruda'!M7329))="Medium","Medio","Bajo"))</f>
        <v>Bajo</v>
      </c>
      <c r="N7329" s="29">
        <v>25.56</v>
      </c>
      <c r="O7329" s="32">
        <f t="shared" si="1"/>
        <v>25.56</v>
      </c>
      <c r="P7329" s="33">
        <f t="shared" si="2"/>
        <v>19.84</v>
      </c>
      <c r="Q7329" s="34">
        <f t="shared" si="3"/>
        <v>0.5078236131</v>
      </c>
      <c r="R7329" s="35" t="str">
        <f t="shared" si="4"/>
        <v>Bajo</v>
      </c>
      <c r="S7329" s="35" t="str">
        <f>IF(O7329="","",IF(O7329&gt;AVERAGE('Base de datos limpia'!$O$2:$O$8001),"Alto","Normal"))
</f>
        <v>Normal</v>
      </c>
      <c r="T7329" s="35" t="str">
        <f t="shared" si="5"/>
        <v>Gamer moderado</v>
      </c>
      <c r="U7329" s="35"/>
    </row>
    <row r="7330">
      <c r="A7330" s="28">
        <v>7329.0</v>
      </c>
      <c r="B7330" s="28">
        <v>16.0</v>
      </c>
      <c r="C7330" s="28" t="str">
        <f>TRIM(PROPER('Base de datos cruda'!C7330))</f>
        <v>Male</v>
      </c>
      <c r="D7330" s="28">
        <v>4.82</v>
      </c>
      <c r="E7330" s="28">
        <v>6.61</v>
      </c>
      <c r="F7330" s="28">
        <v>7.4</v>
      </c>
      <c r="G7330" s="28">
        <v>70.93</v>
      </c>
      <c r="H7330" s="28" t="str">
        <f>TRIM(PROPER('Base de datos cruda'!H7330))</f>
        <v>Fps</v>
      </c>
      <c r="I7330" s="28">
        <v>2.59</v>
      </c>
      <c r="J7330" s="28">
        <v>8.23</v>
      </c>
      <c r="K7330" s="28">
        <v>256.1</v>
      </c>
      <c r="L7330" s="28">
        <f>IF('Base de datos cruda'!L7330&lt;0,,'Base de datos cruda'!L7330)</f>
        <v>8.54</v>
      </c>
      <c r="M7330" s="28" t="str">
        <f>IF(TRIM(PROPER('Base de datos cruda'!M7330))="High","Alto",IF(TRIM(PROPER('Base de datos cruda'!M7330))="Medium","Medio","Bajo"))</f>
        <v>Medio</v>
      </c>
      <c r="N7330" s="29">
        <v>61.29</v>
      </c>
      <c r="O7330" s="32">
        <f t="shared" si="1"/>
        <v>61.29</v>
      </c>
      <c r="P7330" s="33">
        <f t="shared" si="2"/>
        <v>13.05</v>
      </c>
      <c r="Q7330" s="34">
        <f t="shared" si="3"/>
        <v>1.371369295</v>
      </c>
      <c r="R7330" s="35" t="str">
        <f t="shared" si="4"/>
        <v>Medio</v>
      </c>
      <c r="S7330" s="35" t="str">
        <f>IF(O7330="","",IF(O7330&gt;AVERAGE('Base de datos limpia'!$O$2:$O$8001),"Alto","Normal"))
</f>
        <v>Normal</v>
      </c>
      <c r="T7330" s="35" t="str">
        <f t="shared" si="5"/>
        <v>Gamer intensivo</v>
      </c>
      <c r="U7330" s="35"/>
    </row>
    <row r="7331">
      <c r="A7331" s="28">
        <v>7330.0</v>
      </c>
      <c r="B7331" s="28">
        <v>22.0</v>
      </c>
      <c r="C7331" s="28" t="str">
        <f>TRIM(PROPER('Base de datos cruda'!C7331))</f>
        <v>Male</v>
      </c>
      <c r="D7331" s="28">
        <v>3.63</v>
      </c>
      <c r="E7331" s="28">
        <v>7.87</v>
      </c>
      <c r="F7331" s="28">
        <v>5.18</v>
      </c>
      <c r="G7331" s="28">
        <v>96.34</v>
      </c>
      <c r="H7331" s="28" t="str">
        <f>TRIM(PROPER('Base de datos cruda'!H7331))</f>
        <v>Casual</v>
      </c>
      <c r="I7331" s="28">
        <v>2.97</v>
      </c>
      <c r="J7331" s="28">
        <v>7.48</v>
      </c>
      <c r="K7331" s="28">
        <v>284.31</v>
      </c>
      <c r="L7331" s="28">
        <f>IF('Base de datos cruda'!L7331&lt;0,,'Base de datos cruda'!L7331)</f>
        <v>15.01</v>
      </c>
      <c r="M7331" s="28" t="str">
        <f>IF(TRIM(PROPER('Base de datos cruda'!M7331))="High","Alto",IF(TRIM(PROPER('Base de datos cruda'!M7331))="Medium","Medio","Bajo"))</f>
        <v>Alto</v>
      </c>
      <c r="N7331" s="29">
        <v>87.89</v>
      </c>
      <c r="O7331" s="32">
        <f t="shared" si="1"/>
        <v>87.89</v>
      </c>
      <c r="P7331" s="33">
        <f t="shared" si="2"/>
        <v>11.11</v>
      </c>
      <c r="Q7331" s="34">
        <f t="shared" si="3"/>
        <v>2.168044077</v>
      </c>
      <c r="R7331" s="35" t="str">
        <f t="shared" si="4"/>
        <v>Alto</v>
      </c>
      <c r="S7331" s="35" t="str">
        <f>IF(O7331="","",IF(O7331&gt;AVERAGE('Base de datos limpia'!$O$2:$O$8001),"Alto","Normal"))
</f>
        <v>Alto</v>
      </c>
      <c r="T7331" s="35" t="str">
        <f t="shared" si="5"/>
        <v>Gamer intensivo</v>
      </c>
      <c r="U7331" s="35"/>
    </row>
    <row r="7332">
      <c r="A7332" s="28">
        <v>7331.0</v>
      </c>
      <c r="B7332" s="28">
        <v>16.0</v>
      </c>
      <c r="C7332" s="28" t="str">
        <f>TRIM(PROPER('Base de datos cruda'!C7332))</f>
        <v>Male</v>
      </c>
      <c r="D7332" s="28">
        <v>1.78</v>
      </c>
      <c r="E7332" s="28">
        <v>1.09</v>
      </c>
      <c r="F7332" s="28">
        <v>5.35</v>
      </c>
      <c r="G7332" s="28">
        <v>67.14</v>
      </c>
      <c r="H7332" s="28" t="str">
        <f>TRIM(PROPER('Base de datos cruda'!H7332))</f>
        <v>Casual</v>
      </c>
      <c r="I7332" s="28">
        <v>0.38</v>
      </c>
      <c r="J7332" s="28">
        <v>6.58</v>
      </c>
      <c r="K7332" s="28">
        <v>289.19</v>
      </c>
      <c r="L7332" s="28">
        <f>IF('Base de datos cruda'!L7332&lt;0,,'Base de datos cruda'!L7332)</f>
        <v>4.09</v>
      </c>
      <c r="M7332" s="28" t="str">
        <f>IF(TRIM(PROPER('Base de datos cruda'!M7332))="High","Alto",IF(TRIM(PROPER('Base de datos cruda'!M7332))="Medium","Medio","Bajo"))</f>
        <v>Medio</v>
      </c>
      <c r="N7332" s="29">
        <v>53.99</v>
      </c>
      <c r="O7332" s="32">
        <f t="shared" si="1"/>
        <v>53.99</v>
      </c>
      <c r="P7332" s="33">
        <f t="shared" si="2"/>
        <v>8.36</v>
      </c>
      <c r="Q7332" s="34">
        <f t="shared" si="3"/>
        <v>0.6123595506</v>
      </c>
      <c r="R7332" s="35" t="str">
        <f t="shared" si="4"/>
        <v>Medio</v>
      </c>
      <c r="S7332" s="35" t="str">
        <f>IF(O7332="","",IF(O7332&gt;AVERAGE('Base de datos limpia'!$O$2:$O$8001),"Alto","Normal"))
</f>
        <v>Normal</v>
      </c>
      <c r="T7332" s="35" t="str">
        <f t="shared" si="5"/>
        <v>Gamer casual</v>
      </c>
      <c r="U7332" s="35"/>
    </row>
    <row r="7333">
      <c r="A7333" s="28">
        <v>7332.0</v>
      </c>
      <c r="B7333" s="28">
        <v>22.0</v>
      </c>
      <c r="C7333" s="28" t="str">
        <f>TRIM(PROPER('Base de datos cruda'!C7333))</f>
        <v>Female</v>
      </c>
      <c r="D7333" s="28">
        <v>5.91</v>
      </c>
      <c r="E7333" s="28">
        <v>3.94</v>
      </c>
      <c r="F7333" s="28">
        <v>4.46</v>
      </c>
      <c r="G7333" s="28">
        <v>61.75</v>
      </c>
      <c r="H7333" s="28" t="str">
        <f>TRIM(PROPER('Base de datos cruda'!H7333))</f>
        <v>Fps</v>
      </c>
      <c r="I7333" s="28">
        <v>0.28</v>
      </c>
      <c r="J7333" s="28">
        <v>7.48</v>
      </c>
      <c r="K7333" s="28">
        <v>251.3</v>
      </c>
      <c r="L7333" s="28">
        <f>IF('Base de datos cruda'!L7333&lt;0,,'Base de datos cruda'!L7333)</f>
        <v>13.34</v>
      </c>
      <c r="M7333" s="28" t="str">
        <f>IF(TRIM(PROPER('Base de datos cruda'!M7333))="High","Alto",IF(TRIM(PROPER('Base de datos cruda'!M7333))="Medium","Medio","Bajo"))</f>
        <v>Bajo</v>
      </c>
      <c r="N7333" s="29">
        <v>29.98</v>
      </c>
      <c r="O7333" s="32">
        <f t="shared" si="1"/>
        <v>29.98</v>
      </c>
      <c r="P7333" s="33">
        <f t="shared" si="2"/>
        <v>13.39</v>
      </c>
      <c r="Q7333" s="34">
        <f t="shared" si="3"/>
        <v>0.6666666667</v>
      </c>
      <c r="R7333" s="35" t="str">
        <f t="shared" si="4"/>
        <v>Bajo</v>
      </c>
      <c r="S7333" s="35" t="str">
        <f>IF(O7333="","",IF(O7333&gt;AVERAGE('Base de datos limpia'!$O$2:$O$8001),"Alto","Normal"))
</f>
        <v>Normal</v>
      </c>
      <c r="T7333" s="35" t="str">
        <f t="shared" si="5"/>
        <v>Gamer moderado</v>
      </c>
      <c r="U7333" s="35"/>
    </row>
    <row r="7334">
      <c r="A7334" s="28">
        <v>7333.0</v>
      </c>
      <c r="B7334" s="28">
        <v>23.0</v>
      </c>
      <c r="C7334" s="28" t="str">
        <f>TRIM(PROPER('Base de datos cruda'!C7334))</f>
        <v>Male</v>
      </c>
      <c r="D7334" s="28">
        <v>7.23</v>
      </c>
      <c r="E7334" s="28">
        <v>2.93</v>
      </c>
      <c r="F7334" s="28">
        <v>4.96</v>
      </c>
      <c r="G7334" s="28">
        <v>91.86</v>
      </c>
      <c r="H7334" s="28" t="str">
        <f>TRIM(PROPER('Base de datos cruda'!H7334))</f>
        <v>Rpg</v>
      </c>
      <c r="I7334" s="28">
        <v>0.89</v>
      </c>
      <c r="J7334" s="28">
        <v>11.9</v>
      </c>
      <c r="K7334" s="28">
        <v>242.03</v>
      </c>
      <c r="L7334" s="28">
        <f>IF('Base de datos cruda'!L7334&lt;0,,'Base de datos cruda'!L7334)</f>
        <v>20.2</v>
      </c>
      <c r="M7334" s="28" t="str">
        <f>IF(TRIM(PROPER('Base de datos cruda'!M7334))="High","Alto",IF(TRIM(PROPER('Base de datos cruda'!M7334))="Medium","Medio","Bajo"))</f>
        <v>Bajo</v>
      </c>
      <c r="N7334" s="29">
        <v>27.86</v>
      </c>
      <c r="O7334" s="32">
        <f t="shared" si="1"/>
        <v>27.86</v>
      </c>
      <c r="P7334" s="33">
        <f t="shared" si="2"/>
        <v>19.13</v>
      </c>
      <c r="Q7334" s="34">
        <f t="shared" si="3"/>
        <v>0.4052558783</v>
      </c>
      <c r="R7334" s="35" t="str">
        <f t="shared" si="4"/>
        <v>Bajo</v>
      </c>
      <c r="S7334" s="35" t="str">
        <f>IF(O7334="","",IF(O7334&gt;AVERAGE('Base de datos limpia'!$O$2:$O$8001),"Alto","Normal"))
</f>
        <v>Normal</v>
      </c>
      <c r="T7334" s="35" t="str">
        <f t="shared" si="5"/>
        <v>Gamer casual</v>
      </c>
      <c r="U7334" s="35"/>
    </row>
    <row r="7335">
      <c r="A7335" s="28">
        <v>7334.0</v>
      </c>
      <c r="B7335" s="28">
        <v>24.0</v>
      </c>
      <c r="C7335" s="28" t="str">
        <f>TRIM(PROPER('Base de datos cruda'!C7335))</f>
        <v>Male</v>
      </c>
      <c r="D7335" s="28">
        <v>1.88</v>
      </c>
      <c r="E7335" s="28">
        <v>9.99</v>
      </c>
      <c r="F7335" s="28">
        <v>8.96</v>
      </c>
      <c r="G7335" s="28">
        <v>82.55</v>
      </c>
      <c r="H7335" s="28" t="str">
        <f>TRIM(PROPER('Base de datos cruda'!H7335))</f>
        <v>Rpg</v>
      </c>
      <c r="I7335" s="28">
        <v>4.35</v>
      </c>
      <c r="J7335" s="28">
        <v>4.37</v>
      </c>
      <c r="K7335" s="28">
        <v>298.7</v>
      </c>
      <c r="L7335" s="28">
        <f>IF('Base de datos cruda'!L7335&lt;0,,'Base de datos cruda'!L7335)</f>
        <v>2.53</v>
      </c>
      <c r="M7335" s="28" t="str">
        <f>IF(TRIM(PROPER('Base de datos cruda'!M7335))="High","Alto",IF(TRIM(PROPER('Base de datos cruda'!M7335))="Medium","Medio","Bajo"))</f>
        <v>Medio</v>
      </c>
      <c r="N7335" s="29">
        <v>100.0</v>
      </c>
      <c r="O7335" s="32">
        <f t="shared" si="1"/>
        <v>100</v>
      </c>
      <c r="P7335" s="33">
        <f t="shared" si="2"/>
        <v>6.25</v>
      </c>
      <c r="Q7335" s="34">
        <f t="shared" si="3"/>
        <v>5.313829787</v>
      </c>
      <c r="R7335" s="35" t="str">
        <f t="shared" si="4"/>
        <v>Alto</v>
      </c>
      <c r="S7335" s="35" t="str">
        <f>IF(O7335="","",IF(O7335&gt;AVERAGE('Base de datos limpia'!$O$2:$O$8001),"Alto","Normal"))
</f>
        <v>Alto</v>
      </c>
      <c r="T7335" s="35" t="str">
        <f t="shared" si="5"/>
        <v>Gamer intensivo</v>
      </c>
      <c r="U7335" s="35"/>
    </row>
    <row r="7336">
      <c r="A7336" s="28">
        <v>7335.0</v>
      </c>
      <c r="B7336" s="28">
        <v>18.0</v>
      </c>
      <c r="C7336" s="28" t="str">
        <f>TRIM(PROPER('Base de datos cruda'!C7336))</f>
        <v>Female</v>
      </c>
      <c r="D7336" s="28">
        <v>1.4</v>
      </c>
      <c r="E7336" s="28">
        <v>7.04</v>
      </c>
      <c r="F7336" s="28">
        <v>6.08</v>
      </c>
      <c r="G7336" s="28">
        <v>69.86</v>
      </c>
      <c r="H7336" s="28" t="str">
        <f>TRIM(PROPER('Base de datos cruda'!H7336))</f>
        <v>Casual</v>
      </c>
      <c r="I7336" s="28">
        <v>1.78</v>
      </c>
      <c r="J7336" s="28">
        <v>4.34</v>
      </c>
      <c r="K7336" s="28">
        <v>306.2</v>
      </c>
      <c r="L7336" s="28">
        <f>IF('Base de datos cruda'!L7336&lt;0,,'Base de datos cruda'!L7336)</f>
        <v>6.02</v>
      </c>
      <c r="M7336" s="28" t="str">
        <f>IF(TRIM(PROPER('Base de datos cruda'!M7336))="High","Alto",IF(TRIM(PROPER('Base de datos cruda'!M7336))="Medium","Medio","Bajo"))</f>
        <v>Medio</v>
      </c>
      <c r="N7336" s="29">
        <v>86.21</v>
      </c>
      <c r="O7336" s="32">
        <f t="shared" si="1"/>
        <v>86.21</v>
      </c>
      <c r="P7336" s="33">
        <f t="shared" si="2"/>
        <v>5.74</v>
      </c>
      <c r="Q7336" s="34">
        <f t="shared" si="3"/>
        <v>5.028571429</v>
      </c>
      <c r="R7336" s="35" t="str">
        <f t="shared" si="4"/>
        <v>Alto</v>
      </c>
      <c r="S7336" s="35" t="str">
        <f>IF(O7336="","",IF(O7336&gt;AVERAGE('Base de datos limpia'!$O$2:$O$8001),"Alto","Normal"))
</f>
        <v>Alto</v>
      </c>
      <c r="T7336" s="35" t="str">
        <f t="shared" si="5"/>
        <v>Gamer intensivo</v>
      </c>
      <c r="U7336" s="35"/>
    </row>
    <row r="7337">
      <c r="A7337" s="28">
        <v>7336.0</v>
      </c>
      <c r="B7337" s="28">
        <v>19.0</v>
      </c>
      <c r="C7337" s="28" t="str">
        <f>TRIM(PROPER('Base de datos cruda'!C7337))</f>
        <v>Female</v>
      </c>
      <c r="D7337" s="28">
        <v>5.57</v>
      </c>
      <c r="E7337" s="28">
        <v>4.65</v>
      </c>
      <c r="F7337" s="28">
        <v>8.64</v>
      </c>
      <c r="G7337" s="28">
        <v>86.84</v>
      </c>
      <c r="H7337" s="28" t="str">
        <f>TRIM(PROPER('Base de datos cruda'!H7337))</f>
        <v>Rpg</v>
      </c>
      <c r="I7337" s="28">
        <v>2.17</v>
      </c>
      <c r="J7337" s="28">
        <v>7.92</v>
      </c>
      <c r="K7337" s="28">
        <v>250.43</v>
      </c>
      <c r="L7337" s="28">
        <f>IF('Base de datos cruda'!L7337&lt;0,,'Base de datos cruda'!L7337)</f>
        <v>9.24</v>
      </c>
      <c r="M7337" s="28" t="str">
        <f>IF(TRIM(PROPER('Base de datos cruda'!M7337))="High","Alto",IF(TRIM(PROPER('Base de datos cruda'!M7337))="Medium","Medio","Bajo"))</f>
        <v>Bajo</v>
      </c>
      <c r="N7337" s="29">
        <v>61.3800166233293</v>
      </c>
      <c r="O7337" s="32">
        <f t="shared" si="1"/>
        <v>61.38001662</v>
      </c>
      <c r="P7337" s="33">
        <f t="shared" si="2"/>
        <v>13.49</v>
      </c>
      <c r="Q7337" s="34">
        <f t="shared" si="3"/>
        <v>0.8348294434</v>
      </c>
      <c r="R7337" s="35" t="str">
        <f t="shared" si="4"/>
        <v>Medio</v>
      </c>
      <c r="S7337" s="35" t="str">
        <f>IF(O7337="","",IF(O7337&gt;AVERAGE('Base de datos limpia'!$O$2:$O$8001),"Alto","Normal"))
</f>
        <v>Normal</v>
      </c>
      <c r="T7337" s="35" t="str">
        <f t="shared" si="5"/>
        <v>Gamer moderado</v>
      </c>
      <c r="U7337" s="35"/>
    </row>
    <row r="7338">
      <c r="A7338" s="28">
        <v>7337.0</v>
      </c>
      <c r="B7338" s="28">
        <v>19.0</v>
      </c>
      <c r="C7338" s="28" t="str">
        <f>TRIM(PROPER('Base de datos cruda'!C7338))</f>
        <v>Female</v>
      </c>
      <c r="D7338" s="28">
        <v>7.82</v>
      </c>
      <c r="E7338" s="28">
        <v>1.68</v>
      </c>
      <c r="F7338" s="28">
        <v>4.81</v>
      </c>
      <c r="G7338" s="28">
        <v>90.67</v>
      </c>
      <c r="H7338" s="28" t="str">
        <f>TRIM(PROPER('Base de datos cruda'!H7338))</f>
        <v>Fps</v>
      </c>
      <c r="I7338" s="28">
        <v>1.95</v>
      </c>
      <c r="J7338" s="28">
        <v>9.59</v>
      </c>
      <c r="K7338" s="28">
        <v>207.62</v>
      </c>
      <c r="L7338" s="28">
        <f>IF('Base de datos cruda'!L7338&lt;0,,'Base de datos cruda'!L7338)</f>
        <v>14.92</v>
      </c>
      <c r="M7338" s="28" t="str">
        <f>IF(TRIM(PROPER('Base de datos cruda'!M7338))="High","Alto",IF(TRIM(PROPER('Base de datos cruda'!M7338))="Medium","Medio","Bajo"))</f>
        <v>Bajo</v>
      </c>
      <c r="N7338" s="29">
        <v>14.13</v>
      </c>
      <c r="O7338" s="32">
        <f t="shared" si="1"/>
        <v>14.13</v>
      </c>
      <c r="P7338" s="33">
        <f t="shared" si="2"/>
        <v>17.41</v>
      </c>
      <c r="Q7338" s="34">
        <f t="shared" si="3"/>
        <v>0.2148337596</v>
      </c>
      <c r="R7338" s="35" t="str">
        <f t="shared" si="4"/>
        <v>Bajo</v>
      </c>
      <c r="S7338" s="35" t="str">
        <f>IF(O7338="","",IF(O7338&gt;AVERAGE('Base de datos limpia'!$O$2:$O$8001),"Alto","Normal"))
</f>
        <v>Normal</v>
      </c>
      <c r="T7338" s="35" t="str">
        <f t="shared" si="5"/>
        <v>Gamer casual</v>
      </c>
      <c r="U7338" s="35"/>
    </row>
    <row r="7339">
      <c r="A7339" s="28">
        <v>7338.0</v>
      </c>
      <c r="B7339" s="28">
        <v>24.0</v>
      </c>
      <c r="C7339" s="28" t="str">
        <f>TRIM(PROPER('Base de datos cruda'!C7339))</f>
        <v>Female</v>
      </c>
      <c r="D7339" s="28">
        <v>6.0</v>
      </c>
      <c r="E7339" s="28">
        <v>6.39</v>
      </c>
      <c r="F7339" s="28">
        <v>5.02</v>
      </c>
      <c r="G7339" s="28">
        <v>93.78</v>
      </c>
      <c r="H7339" s="28" t="str">
        <f>TRIM(PROPER('Base de datos cruda'!H7339))</f>
        <v>Fps</v>
      </c>
      <c r="I7339" s="28">
        <v>3.57</v>
      </c>
      <c r="J7339" s="28">
        <v>8.81</v>
      </c>
      <c r="K7339" s="28">
        <v>241.26</v>
      </c>
      <c r="L7339" s="28">
        <f>IF('Base de datos cruda'!L7339&lt;0,,'Base de datos cruda'!L7339)</f>
        <v>14.53</v>
      </c>
      <c r="M7339" s="28" t="str">
        <f>IF(TRIM(PROPER('Base de datos cruda'!M7339))="High","Alto",IF(TRIM(PROPER('Base de datos cruda'!M7339))="Medium","Medio","Bajo"))</f>
        <v>Bajo</v>
      </c>
      <c r="N7339" s="29">
        <v>55.16</v>
      </c>
      <c r="O7339" s="32">
        <f t="shared" si="1"/>
        <v>55.16</v>
      </c>
      <c r="P7339" s="33">
        <f t="shared" si="2"/>
        <v>14.81</v>
      </c>
      <c r="Q7339" s="34">
        <f t="shared" si="3"/>
        <v>1.065</v>
      </c>
      <c r="R7339" s="35" t="str">
        <f t="shared" si="4"/>
        <v>Medio</v>
      </c>
      <c r="S7339" s="35" t="str">
        <f>IF(O7339="","",IF(O7339&gt;AVERAGE('Base de datos limpia'!$O$2:$O$8001),"Alto","Normal"))
</f>
        <v>Normal</v>
      </c>
      <c r="T7339" s="35" t="str">
        <f t="shared" si="5"/>
        <v>Gamer intensivo</v>
      </c>
      <c r="U7339" s="35"/>
    </row>
    <row r="7340">
      <c r="A7340" s="28">
        <v>7339.0</v>
      </c>
      <c r="B7340" s="28">
        <v>22.0</v>
      </c>
      <c r="C7340" s="28" t="str">
        <f>TRIM(PROPER('Base de datos cruda'!C7340))</f>
        <v>Female</v>
      </c>
      <c r="D7340" s="28">
        <v>2.28</v>
      </c>
      <c r="E7340" s="28">
        <v>6.78</v>
      </c>
      <c r="F7340" s="28">
        <v>6.79</v>
      </c>
      <c r="G7340" s="28">
        <v>71.29</v>
      </c>
      <c r="H7340" s="28" t="str">
        <f>TRIM(PROPER('Base de datos cruda'!H7340))</f>
        <v>Fps</v>
      </c>
      <c r="I7340" s="28">
        <v>1.3</v>
      </c>
      <c r="J7340" s="28">
        <v>3.75</v>
      </c>
      <c r="K7340" s="28">
        <v>293.08</v>
      </c>
      <c r="L7340" s="28">
        <f>IF('Base de datos cruda'!L7340&lt;0,,'Base de datos cruda'!L7340)</f>
        <v>4.75</v>
      </c>
      <c r="M7340" s="28" t="str">
        <f>IF(TRIM(PROPER('Base de datos cruda'!M7340))="High","Alto",IF(TRIM(PROPER('Base de datos cruda'!M7340))="Medium","Medio","Bajo"))</f>
        <v>Medio</v>
      </c>
      <c r="N7340" s="29">
        <v>88.59</v>
      </c>
      <c r="O7340" s="32">
        <f t="shared" si="1"/>
        <v>88.59</v>
      </c>
      <c r="P7340" s="33">
        <f t="shared" si="2"/>
        <v>6.03</v>
      </c>
      <c r="Q7340" s="34">
        <f t="shared" si="3"/>
        <v>2.973684211</v>
      </c>
      <c r="R7340" s="35" t="str">
        <f t="shared" si="4"/>
        <v>Alto</v>
      </c>
      <c r="S7340" s="35" t="str">
        <f>IF(O7340="","",IF(O7340&gt;AVERAGE('Base de datos limpia'!$O$2:$O$8001),"Alto","Normal"))
</f>
        <v>Alto</v>
      </c>
      <c r="T7340" s="35" t="str">
        <f t="shared" si="5"/>
        <v>Gamer intensivo</v>
      </c>
      <c r="U7340" s="35"/>
    </row>
    <row r="7341">
      <c r="A7341" s="28">
        <v>7340.0</v>
      </c>
      <c r="B7341" s="28">
        <v>18.0</v>
      </c>
      <c r="C7341" s="28" t="str">
        <f>TRIM(PROPER('Base de datos cruda'!C7341))</f>
        <v>Male</v>
      </c>
      <c r="D7341" s="28">
        <v>3.36</v>
      </c>
      <c r="E7341" s="28">
        <v>8.35</v>
      </c>
      <c r="F7341" s="28">
        <v>5.75</v>
      </c>
      <c r="G7341" s="28">
        <v>61.02</v>
      </c>
      <c r="H7341" s="28" t="str">
        <f>TRIM(PROPER('Base de datos cruda'!H7341))</f>
        <v>Casual</v>
      </c>
      <c r="I7341" s="28">
        <v>0.34</v>
      </c>
      <c r="J7341" s="28">
        <v>8.58</v>
      </c>
      <c r="K7341" s="28">
        <v>272.79</v>
      </c>
      <c r="L7341" s="28">
        <f>IF('Base de datos cruda'!L7341&lt;0,,'Base de datos cruda'!L7341)</f>
        <v>12.24</v>
      </c>
      <c r="M7341" s="28" t="str">
        <f>IF(TRIM(PROPER('Base de datos cruda'!M7341))="High","Alto",IF(TRIM(PROPER('Base de datos cruda'!M7341))="Medium","Medio","Bajo"))</f>
        <v>Alto</v>
      </c>
      <c r="N7341" s="29">
        <v>80.26</v>
      </c>
      <c r="O7341" s="32">
        <f t="shared" si="1"/>
        <v>80.26</v>
      </c>
      <c r="P7341" s="33">
        <f t="shared" si="2"/>
        <v>11.94</v>
      </c>
      <c r="Q7341" s="34">
        <f t="shared" si="3"/>
        <v>2.485119048</v>
      </c>
      <c r="R7341" s="35" t="str">
        <f t="shared" si="4"/>
        <v>Alto</v>
      </c>
      <c r="S7341" s="35" t="str">
        <f>IF(O7341="","",IF(O7341&gt;AVERAGE('Base de datos limpia'!$O$2:$O$8001),"Alto","Normal"))
</f>
        <v>Alto</v>
      </c>
      <c r="T7341" s="35" t="str">
        <f t="shared" si="5"/>
        <v>Gamer intensivo</v>
      </c>
      <c r="U7341" s="35"/>
    </row>
    <row r="7342">
      <c r="A7342" s="28">
        <v>7341.0</v>
      </c>
      <c r="B7342" s="28">
        <v>20.0</v>
      </c>
      <c r="C7342" s="28" t="str">
        <f>TRIM(PROPER('Base de datos cruda'!C7342))</f>
        <v>Male</v>
      </c>
      <c r="D7342" s="28">
        <v>3.07</v>
      </c>
      <c r="E7342" s="28">
        <v>3.6</v>
      </c>
      <c r="F7342" s="28">
        <v>7.22</v>
      </c>
      <c r="G7342" s="28">
        <v>80.4</v>
      </c>
      <c r="H7342" s="28" t="str">
        <f>TRIM(PROPER('Base de datos cruda'!H7342))</f>
        <v>Rpg</v>
      </c>
      <c r="I7342" s="28">
        <v>1.89</v>
      </c>
      <c r="J7342" s="28">
        <v>5.6</v>
      </c>
      <c r="K7342" s="28">
        <v>288.01</v>
      </c>
      <c r="L7342" s="28">
        <f>IF('Base de datos cruda'!L7342&lt;0,,'Base de datos cruda'!L7342)</f>
        <v>7.66</v>
      </c>
      <c r="M7342" s="28" t="str">
        <f>IF(TRIM(PROPER('Base de datos cruda'!M7342))="High","Alto",IF(TRIM(PROPER('Base de datos cruda'!M7342))="Medium","Medio","Bajo"))</f>
        <v>Medio</v>
      </c>
      <c r="N7342" s="29">
        <v>65.61</v>
      </c>
      <c r="O7342" s="32">
        <f t="shared" si="1"/>
        <v>65.61</v>
      </c>
      <c r="P7342" s="33">
        <f t="shared" si="2"/>
        <v>8.67</v>
      </c>
      <c r="Q7342" s="34">
        <f t="shared" si="3"/>
        <v>1.172638436</v>
      </c>
      <c r="R7342" s="35" t="str">
        <f t="shared" si="4"/>
        <v>Medio</v>
      </c>
      <c r="S7342" s="35" t="str">
        <f>IF(O7342="","",IF(O7342&gt;AVERAGE('Base de datos limpia'!$O$2:$O$8001),"Alto","Normal"))
</f>
        <v>Alto</v>
      </c>
      <c r="T7342" s="35" t="str">
        <f t="shared" si="5"/>
        <v>Gamer moderado</v>
      </c>
      <c r="U7342" s="35"/>
    </row>
    <row r="7343">
      <c r="A7343" s="28">
        <v>7342.0</v>
      </c>
      <c r="B7343" s="28">
        <v>22.0</v>
      </c>
      <c r="C7343" s="28" t="str">
        <f>TRIM(PROPER('Base de datos cruda'!C7343))</f>
        <v>Other</v>
      </c>
      <c r="D7343" s="28">
        <v>6.82</v>
      </c>
      <c r="E7343" s="28">
        <v>9.83</v>
      </c>
      <c r="F7343" s="28">
        <v>6.11</v>
      </c>
      <c r="G7343" s="28">
        <v>94.24</v>
      </c>
      <c r="H7343" s="28" t="str">
        <f>TRIM(PROPER('Base de datos cruda'!H7343))</f>
        <v>Casual</v>
      </c>
      <c r="I7343" s="28">
        <v>3.64</v>
      </c>
      <c r="J7343" s="28">
        <v>11.09</v>
      </c>
      <c r="K7343" s="28">
        <v>223.52</v>
      </c>
      <c r="L7343" s="28">
        <f>IF('Base de datos cruda'!L7343&lt;0,,'Base de datos cruda'!L7343)</f>
        <v>16.82</v>
      </c>
      <c r="M7343" s="28" t="str">
        <f>IF(TRIM(PROPER('Base de datos cruda'!M7343))="High","Alto",IF(TRIM(PROPER('Base de datos cruda'!M7343))="Medium","Medio","Bajo"))</f>
        <v>Bajo</v>
      </c>
      <c r="N7343" s="29">
        <v>81.2704626531709</v>
      </c>
      <c r="O7343" s="32">
        <f t="shared" si="1"/>
        <v>81.27046265</v>
      </c>
      <c r="P7343" s="33">
        <f t="shared" si="2"/>
        <v>17.91</v>
      </c>
      <c r="Q7343" s="34">
        <f t="shared" si="3"/>
        <v>1.441348974</v>
      </c>
      <c r="R7343" s="35" t="str">
        <f t="shared" si="4"/>
        <v>Alto</v>
      </c>
      <c r="S7343" s="35" t="str">
        <f>IF(O7343="","",IF(O7343&gt;AVERAGE('Base de datos limpia'!$O$2:$O$8001),"Alto","Normal"))
</f>
        <v>Alto</v>
      </c>
      <c r="T7343" s="35" t="str">
        <f t="shared" si="5"/>
        <v>Gamer intensivo</v>
      </c>
      <c r="U7343" s="35"/>
    </row>
    <row r="7344">
      <c r="A7344" s="28">
        <v>7343.0</v>
      </c>
      <c r="B7344" s="28">
        <v>23.0</v>
      </c>
      <c r="C7344" s="28" t="str">
        <f>TRIM(PROPER('Base de datos cruda'!C7344))</f>
        <v>Male</v>
      </c>
      <c r="D7344" s="28">
        <v>6.17</v>
      </c>
      <c r="E7344" s="28">
        <v>4.96</v>
      </c>
      <c r="F7344" s="28">
        <v>8.06</v>
      </c>
      <c r="G7344" s="28">
        <v>68.31</v>
      </c>
      <c r="H7344" s="28" t="str">
        <f>TRIM(PROPER('Base de datos cruda'!H7344))</f>
        <v>Rpg</v>
      </c>
      <c r="I7344" s="28">
        <v>4.57</v>
      </c>
      <c r="J7344" s="28">
        <v>8.65</v>
      </c>
      <c r="K7344" s="28">
        <v>226.59</v>
      </c>
      <c r="L7344" s="28">
        <f>IF('Base de datos cruda'!L7344&lt;0,,'Base de datos cruda'!L7344)</f>
        <v>12.2</v>
      </c>
      <c r="M7344" s="28" t="str">
        <f>IF(TRIM(PROPER('Base de datos cruda'!M7344))="High","Alto",IF(TRIM(PROPER('Base de datos cruda'!M7344))="Medium","Medio","Bajo"))</f>
        <v>Bajo</v>
      </c>
      <c r="N7344" s="29">
        <v>59.74</v>
      </c>
      <c r="O7344" s="32">
        <f t="shared" si="1"/>
        <v>59.74</v>
      </c>
      <c r="P7344" s="33">
        <f t="shared" si="2"/>
        <v>14.82</v>
      </c>
      <c r="Q7344" s="34">
        <f t="shared" si="3"/>
        <v>0.8038897893</v>
      </c>
      <c r="R7344" s="35" t="str">
        <f t="shared" si="4"/>
        <v>Medio</v>
      </c>
      <c r="S7344" s="35" t="str">
        <f>IF(O7344="","",IF(O7344&gt;AVERAGE('Base de datos limpia'!$O$2:$O$8001),"Alto","Normal"))
</f>
        <v>Normal</v>
      </c>
      <c r="T7344" s="35" t="str">
        <f t="shared" si="5"/>
        <v>Gamer moderado</v>
      </c>
      <c r="U7344" s="35"/>
    </row>
    <row r="7345">
      <c r="A7345" s="28">
        <v>7344.0</v>
      </c>
      <c r="B7345" s="28">
        <v>16.0</v>
      </c>
      <c r="C7345" s="28" t="str">
        <f>TRIM(PROPER('Base de datos cruda'!C7345))</f>
        <v>Male</v>
      </c>
      <c r="D7345" s="28">
        <v>4.71</v>
      </c>
      <c r="E7345" s="28">
        <v>3.66</v>
      </c>
      <c r="F7345" s="28">
        <v>6.16</v>
      </c>
      <c r="G7345" s="28">
        <v>76.85</v>
      </c>
      <c r="H7345" s="28" t="str">
        <f>TRIM(PROPER('Base de datos cruda'!H7345))</f>
        <v>Rpg</v>
      </c>
      <c r="I7345" s="28">
        <v>0.25</v>
      </c>
      <c r="J7345" s="28">
        <v>6.76</v>
      </c>
      <c r="K7345" s="28">
        <v>270.43</v>
      </c>
      <c r="L7345" s="28">
        <f>IF('Base de datos cruda'!L7345&lt;0,,'Base de datos cruda'!L7345)</f>
        <v>8.37</v>
      </c>
      <c r="M7345" s="28" t="str">
        <f>IF(TRIM(PROPER('Base de datos cruda'!M7345))="High","Alto",IF(TRIM(PROPER('Base de datos cruda'!M7345))="Medium","Medio","Bajo"))</f>
        <v>Medio</v>
      </c>
      <c r="N7345" s="29">
        <v>56.47</v>
      </c>
      <c r="O7345" s="32">
        <f t="shared" si="1"/>
        <v>56.47</v>
      </c>
      <c r="P7345" s="33">
        <f t="shared" si="2"/>
        <v>11.47</v>
      </c>
      <c r="Q7345" s="34">
        <f t="shared" si="3"/>
        <v>0.7770700637</v>
      </c>
      <c r="R7345" s="35" t="str">
        <f t="shared" si="4"/>
        <v>Medio</v>
      </c>
      <c r="S7345" s="35" t="str">
        <f>IF(O7345="","",IF(O7345&gt;AVERAGE('Base de datos limpia'!$O$2:$O$8001),"Alto","Normal"))
</f>
        <v>Normal</v>
      </c>
      <c r="T7345" s="35" t="str">
        <f t="shared" si="5"/>
        <v>Gamer moderado</v>
      </c>
      <c r="U7345" s="35"/>
    </row>
    <row r="7346">
      <c r="A7346" s="28">
        <v>7345.0</v>
      </c>
      <c r="B7346" s="28">
        <v>17.0</v>
      </c>
      <c r="C7346" s="28" t="str">
        <f>TRIM(PROPER('Base de datos cruda'!C7346))</f>
        <v>Male</v>
      </c>
      <c r="D7346" s="28">
        <v>2.2</v>
      </c>
      <c r="E7346" s="28">
        <v>4.14</v>
      </c>
      <c r="F7346" s="28">
        <v>6.86</v>
      </c>
      <c r="G7346" s="28">
        <v>70.26</v>
      </c>
      <c r="H7346" s="28" t="str">
        <f>TRIM(PROPER('Base de datos cruda'!H7346))</f>
        <v>Casual</v>
      </c>
      <c r="I7346" s="28">
        <v>4.05</v>
      </c>
      <c r="J7346" s="28">
        <v>6.77</v>
      </c>
      <c r="K7346" s="28">
        <v>290.48</v>
      </c>
      <c r="L7346" s="28">
        <f>IF('Base de datos cruda'!L7346&lt;0,,'Base de datos cruda'!L7346)</f>
        <v>4.37</v>
      </c>
      <c r="M7346" s="28" t="str">
        <f>IF(TRIM(PROPER('Base de datos cruda'!M7346))="High","Alto",IF(TRIM(PROPER('Base de datos cruda'!M7346))="Medium","Medio","Bajo"))</f>
        <v>Medio</v>
      </c>
      <c r="N7346" s="29">
        <v>65.97</v>
      </c>
      <c r="O7346" s="32">
        <f t="shared" si="1"/>
        <v>65.97</v>
      </c>
      <c r="P7346" s="33">
        <f t="shared" si="2"/>
        <v>8.97</v>
      </c>
      <c r="Q7346" s="34">
        <f t="shared" si="3"/>
        <v>1.881818182</v>
      </c>
      <c r="R7346" s="35" t="str">
        <f t="shared" si="4"/>
        <v>Medio</v>
      </c>
      <c r="S7346" s="35" t="str">
        <f>IF(O7346="","",IF(O7346&gt;AVERAGE('Base de datos limpia'!$O$2:$O$8001),"Alto","Normal"))
</f>
        <v>Alto</v>
      </c>
      <c r="T7346" s="35" t="str">
        <f t="shared" si="5"/>
        <v>Gamer moderado</v>
      </c>
      <c r="U7346" s="35"/>
    </row>
    <row r="7347">
      <c r="A7347" s="28">
        <v>7346.0</v>
      </c>
      <c r="B7347" s="28">
        <v>22.0</v>
      </c>
      <c r="C7347" s="28" t="str">
        <f>TRIM(PROPER('Base de datos cruda'!C7347))</f>
        <v>Male</v>
      </c>
      <c r="D7347" s="28">
        <v>7.5</v>
      </c>
      <c r="E7347" s="28">
        <v>5.68</v>
      </c>
      <c r="F7347" s="28">
        <v>5.61</v>
      </c>
      <c r="G7347" s="28">
        <v>60.53</v>
      </c>
      <c r="H7347" s="28" t="str">
        <f>TRIM(PROPER('Base de datos cruda'!H7347))</f>
        <v>Casual</v>
      </c>
      <c r="I7347" s="28">
        <v>0.33</v>
      </c>
      <c r="J7347" s="28">
        <v>11.62</v>
      </c>
      <c r="K7347" s="28">
        <v>233.46</v>
      </c>
      <c r="L7347" s="28">
        <f>IF('Base de datos cruda'!L7347&lt;0,,'Base de datos cruda'!L7347)</f>
        <v>15.19</v>
      </c>
      <c r="M7347" s="28" t="str">
        <f>IF(TRIM(PROPER('Base de datos cruda'!M7347))="High","Alto",IF(TRIM(PROPER('Base de datos cruda'!M7347))="Medium","Medio","Bajo"))</f>
        <v>Bajo</v>
      </c>
      <c r="N7347" s="29">
        <v>35.09</v>
      </c>
      <c r="O7347" s="32">
        <f t="shared" si="1"/>
        <v>35.09</v>
      </c>
      <c r="P7347" s="33">
        <f t="shared" si="2"/>
        <v>19.12</v>
      </c>
      <c r="Q7347" s="34">
        <f t="shared" si="3"/>
        <v>0.7573333333</v>
      </c>
      <c r="R7347" s="35" t="str">
        <f t="shared" si="4"/>
        <v>Bajo</v>
      </c>
      <c r="S7347" s="35" t="str">
        <f>IF(O7347="","",IF(O7347&gt;AVERAGE('Base de datos limpia'!$O$2:$O$8001),"Alto","Normal"))
</f>
        <v>Normal</v>
      </c>
      <c r="T7347" s="35" t="str">
        <f t="shared" si="5"/>
        <v>Gamer moderado</v>
      </c>
      <c r="U7347" s="35"/>
    </row>
    <row r="7348">
      <c r="A7348" s="28">
        <v>7347.0</v>
      </c>
      <c r="B7348" s="28">
        <v>17.0</v>
      </c>
      <c r="C7348" s="28" t="str">
        <f>TRIM(PROPER('Base de datos cruda'!C7348))</f>
        <v>Female</v>
      </c>
      <c r="D7348" s="28">
        <v>5.23</v>
      </c>
      <c r="E7348" s="28">
        <v>9.43</v>
      </c>
      <c r="F7348" s="28">
        <v>7.52</v>
      </c>
      <c r="G7348" s="28">
        <v>95.94</v>
      </c>
      <c r="H7348" s="28" t="str">
        <f>TRIM(PROPER('Base de datos cruda'!H7348))</f>
        <v>Fps</v>
      </c>
      <c r="I7348" s="28">
        <v>1.65</v>
      </c>
      <c r="J7348" s="28">
        <v>7.32</v>
      </c>
      <c r="K7348" s="28">
        <v>252.03</v>
      </c>
      <c r="L7348" s="28">
        <f>IF('Base de datos cruda'!L7348&lt;0,,'Base de datos cruda'!L7348)</f>
        <v>10.12</v>
      </c>
      <c r="M7348" s="28" t="str">
        <f>IF(TRIM(PROPER('Base de datos cruda'!M7348))="High","Alto",IF(TRIM(PROPER('Base de datos cruda'!M7348))="Medium","Medio","Bajo"))</f>
        <v>Bajo</v>
      </c>
      <c r="N7348" s="29">
        <v>111.449774003093</v>
      </c>
      <c r="O7348" s="33" t="str">
        <f t="shared" si="1"/>
        <v/>
      </c>
      <c r="P7348" s="33">
        <f t="shared" si="2"/>
        <v>12.55</v>
      </c>
      <c r="Q7348" s="34">
        <f t="shared" si="3"/>
        <v>1.803059273</v>
      </c>
      <c r="R7348" s="35" t="str">
        <f t="shared" si="4"/>
        <v>Alto</v>
      </c>
      <c r="S7348" s="35" t="str">
        <f>IF(O7348="","",IF(O7348&gt;AVERAGE('Base de datos limpia'!$O$2:$O$8001),"Alto","Normal"))
</f>
        <v/>
      </c>
      <c r="T7348" s="35" t="str">
        <f t="shared" si="5"/>
        <v>Gamer intensivo</v>
      </c>
      <c r="U7348" s="35"/>
    </row>
    <row r="7349">
      <c r="A7349" s="28">
        <v>7348.0</v>
      </c>
      <c r="B7349" s="28">
        <v>22.0</v>
      </c>
      <c r="C7349" s="28" t="str">
        <f>TRIM(PROPER('Base de datos cruda'!C7349))</f>
        <v>Female</v>
      </c>
      <c r="D7349" s="28">
        <v>7.76</v>
      </c>
      <c r="E7349" s="28">
        <v>7.62</v>
      </c>
      <c r="F7349" s="28">
        <v>7.27</v>
      </c>
      <c r="G7349" s="28">
        <v>65.4</v>
      </c>
      <c r="H7349" s="28" t="str">
        <f>TRIM(PROPER('Base de datos cruda'!H7349))</f>
        <v>Fps</v>
      </c>
      <c r="I7349" s="28">
        <v>0.11</v>
      </c>
      <c r="J7349" s="28">
        <v>11.82</v>
      </c>
      <c r="K7349" s="28">
        <v>232.53</v>
      </c>
      <c r="L7349" s="28">
        <f>IF('Base de datos cruda'!L7349&lt;0,,'Base de datos cruda'!L7349)</f>
        <v>19.86</v>
      </c>
      <c r="M7349" s="28" t="str">
        <f>IF(TRIM(PROPER('Base de datos cruda'!M7349))="High","Alto",IF(TRIM(PROPER('Base de datos cruda'!M7349))="Medium","Medio","Bajo"))</f>
        <v>Bajo</v>
      </c>
      <c r="N7349" s="29">
        <v>53.8381829766748</v>
      </c>
      <c r="O7349" s="32">
        <f t="shared" si="1"/>
        <v>53.83818298</v>
      </c>
      <c r="P7349" s="33">
        <f t="shared" si="2"/>
        <v>19.58</v>
      </c>
      <c r="Q7349" s="34">
        <f t="shared" si="3"/>
        <v>0.9819587629</v>
      </c>
      <c r="R7349" s="35" t="str">
        <f t="shared" si="4"/>
        <v>Medio</v>
      </c>
      <c r="S7349" s="35" t="str">
        <f>IF(O7349="","",IF(O7349&gt;AVERAGE('Base de datos limpia'!$O$2:$O$8001),"Alto","Normal"))
</f>
        <v>Normal</v>
      </c>
      <c r="T7349" s="35" t="str">
        <f t="shared" si="5"/>
        <v>Gamer intensivo</v>
      </c>
      <c r="U7349" s="35"/>
    </row>
    <row r="7350">
      <c r="A7350" s="28">
        <v>7349.0</v>
      </c>
      <c r="B7350" s="28">
        <v>24.0</v>
      </c>
      <c r="C7350" s="28" t="str">
        <f>TRIM(PROPER('Base de datos cruda'!C7350))</f>
        <v>Other</v>
      </c>
      <c r="D7350" s="28">
        <v>4.64</v>
      </c>
      <c r="E7350" s="28">
        <v>6.19</v>
      </c>
      <c r="F7350" s="28">
        <v>5.99</v>
      </c>
      <c r="G7350" s="28">
        <v>90.67</v>
      </c>
      <c r="H7350" s="28" t="str">
        <f>TRIM(PROPER('Base de datos cruda'!H7350))</f>
        <v>Fps</v>
      </c>
      <c r="I7350" s="28">
        <v>4.56</v>
      </c>
      <c r="J7350" s="28">
        <v>5.67</v>
      </c>
      <c r="K7350" s="28">
        <v>277.89</v>
      </c>
      <c r="L7350" s="28">
        <f>IF('Base de datos cruda'!L7350&lt;0,,'Base de datos cruda'!L7350)</f>
        <v>10.6</v>
      </c>
      <c r="M7350" s="28" t="str">
        <f>IF(TRIM(PROPER('Base de datos cruda'!M7350))="High","Alto",IF(TRIM(PROPER('Base de datos cruda'!M7350))="Medium","Medio","Bajo"))</f>
        <v>Medio</v>
      </c>
      <c r="N7350" s="29">
        <v>69.82</v>
      </c>
      <c r="O7350" s="32">
        <f t="shared" si="1"/>
        <v>69.82</v>
      </c>
      <c r="P7350" s="33">
        <f t="shared" si="2"/>
        <v>10.31</v>
      </c>
      <c r="Q7350" s="34">
        <f t="shared" si="3"/>
        <v>1.334051724</v>
      </c>
      <c r="R7350" s="35" t="str">
        <f t="shared" si="4"/>
        <v>Medio</v>
      </c>
      <c r="S7350" s="35" t="str">
        <f>IF(O7350="","",IF(O7350&gt;AVERAGE('Base de datos limpia'!$O$2:$O$8001),"Alto","Normal"))
</f>
        <v>Alto</v>
      </c>
      <c r="T7350" s="35" t="str">
        <f t="shared" si="5"/>
        <v>Gamer intensivo</v>
      </c>
      <c r="U7350" s="35"/>
    </row>
    <row r="7351">
      <c r="A7351" s="28">
        <v>7350.0</v>
      </c>
      <c r="B7351" s="28">
        <v>17.0</v>
      </c>
      <c r="C7351" s="28" t="str">
        <f>TRIM(PROPER('Base de datos cruda'!C7351))</f>
        <v>Female</v>
      </c>
      <c r="D7351" s="28">
        <v>6.57</v>
      </c>
      <c r="E7351" s="28">
        <v>2.47</v>
      </c>
      <c r="F7351" s="28">
        <v>5.38</v>
      </c>
      <c r="G7351" s="28">
        <v>73.86</v>
      </c>
      <c r="H7351" s="28" t="str">
        <f>TRIM(PROPER('Base de datos cruda'!H7351))</f>
        <v>Casual</v>
      </c>
      <c r="I7351" s="28">
        <v>3.53</v>
      </c>
      <c r="J7351" s="28">
        <v>8.45</v>
      </c>
      <c r="K7351" s="28">
        <v>255.44</v>
      </c>
      <c r="L7351" s="28">
        <f>IF('Base de datos cruda'!L7351&lt;0,,'Base de datos cruda'!L7351)</f>
        <v>11.52</v>
      </c>
      <c r="M7351" s="28" t="str">
        <f>IF(TRIM(PROPER('Base de datos cruda'!M7351))="High","Alto",IF(TRIM(PROPER('Base de datos cruda'!M7351))="Medium","Medio","Bajo"))</f>
        <v>Bajo</v>
      </c>
      <c r="N7351" s="29">
        <v>23.07</v>
      </c>
      <c r="O7351" s="32">
        <f t="shared" si="1"/>
        <v>23.07</v>
      </c>
      <c r="P7351" s="33">
        <f t="shared" si="2"/>
        <v>15.02</v>
      </c>
      <c r="Q7351" s="34">
        <f t="shared" si="3"/>
        <v>0.3759512938</v>
      </c>
      <c r="R7351" s="35" t="str">
        <f t="shared" si="4"/>
        <v>Bajo</v>
      </c>
      <c r="S7351" s="35" t="str">
        <f>IF(O7351="","",IF(O7351&gt;AVERAGE('Base de datos limpia'!$O$2:$O$8001),"Alto","Normal"))
</f>
        <v>Normal</v>
      </c>
      <c r="T7351" s="35" t="str">
        <f t="shared" si="5"/>
        <v>Gamer casual</v>
      </c>
      <c r="U7351" s="35"/>
    </row>
    <row r="7352">
      <c r="A7352" s="28">
        <v>7351.0</v>
      </c>
      <c r="B7352" s="28">
        <v>22.0</v>
      </c>
      <c r="C7352" s="28" t="str">
        <f>TRIM(PROPER('Base de datos cruda'!C7352))</f>
        <v>Male</v>
      </c>
      <c r="D7352" s="28">
        <v>6.5</v>
      </c>
      <c r="E7352" s="28">
        <v>2.34</v>
      </c>
      <c r="F7352" s="28">
        <v>7.07</v>
      </c>
      <c r="G7352" s="28">
        <v>71.11</v>
      </c>
      <c r="H7352" s="28" t="str">
        <f>TRIM(PROPER('Base de datos cruda'!H7352))</f>
        <v>Casual</v>
      </c>
      <c r="I7352" s="28">
        <v>1.85</v>
      </c>
      <c r="J7352" s="28">
        <v>11.14</v>
      </c>
      <c r="K7352" s="28">
        <v>235.52</v>
      </c>
      <c r="L7352" s="28">
        <f>IF('Base de datos cruda'!L7352&lt;0,,'Base de datos cruda'!L7352)</f>
        <v>14.5</v>
      </c>
      <c r="M7352" s="28" t="str">
        <f>IF(TRIM(PROPER('Base de datos cruda'!M7352))="High","Alto",IF(TRIM(PROPER('Base de datos cruda'!M7352))="Medium","Medio","Bajo"))</f>
        <v>Bajo</v>
      </c>
      <c r="N7352" s="29">
        <v>37.87</v>
      </c>
      <c r="O7352" s="32">
        <f t="shared" si="1"/>
        <v>37.87</v>
      </c>
      <c r="P7352" s="33">
        <f t="shared" si="2"/>
        <v>17.64</v>
      </c>
      <c r="Q7352" s="34">
        <f t="shared" si="3"/>
        <v>0.36</v>
      </c>
      <c r="R7352" s="35" t="str">
        <f t="shared" si="4"/>
        <v>Bajo</v>
      </c>
      <c r="S7352" s="35" t="str">
        <f>IF(O7352="","",IF(O7352&gt;AVERAGE('Base de datos limpia'!$O$2:$O$8001),"Alto","Normal"))
</f>
        <v>Normal</v>
      </c>
      <c r="T7352" s="35" t="str">
        <f t="shared" si="5"/>
        <v>Gamer casual</v>
      </c>
      <c r="U7352" s="35"/>
    </row>
    <row r="7353">
      <c r="A7353" s="28">
        <v>7352.0</v>
      </c>
      <c r="B7353" s="28">
        <v>19.0</v>
      </c>
      <c r="C7353" s="28" t="str">
        <f>TRIM(PROPER('Base de datos cruda'!C7353))</f>
        <v>Male</v>
      </c>
      <c r="D7353" s="28">
        <v>2.7</v>
      </c>
      <c r="E7353" s="28">
        <v>5.52</v>
      </c>
      <c r="F7353" s="28">
        <v>8.72</v>
      </c>
      <c r="G7353" s="28">
        <v>97.64</v>
      </c>
      <c r="H7353" s="28" t="str">
        <f>TRIM(PROPER('Base de datos cruda'!H7353))</f>
        <v>Fps</v>
      </c>
      <c r="I7353" s="28">
        <v>1.89</v>
      </c>
      <c r="J7353" s="28">
        <v>5.75</v>
      </c>
      <c r="K7353" s="28">
        <v>283.38</v>
      </c>
      <c r="L7353" s="28">
        <f>IF('Base de datos cruda'!L7353&lt;0,,'Base de datos cruda'!L7353)</f>
        <v>6.86</v>
      </c>
      <c r="M7353" s="28" t="str">
        <f>IF(TRIM(PROPER('Base de datos cruda'!M7353))="High","Alto",IF(TRIM(PROPER('Base de datos cruda'!M7353))="Medium","Medio","Bajo"))</f>
        <v>Medio</v>
      </c>
      <c r="N7353" s="29">
        <v>91.07</v>
      </c>
      <c r="O7353" s="32">
        <f t="shared" si="1"/>
        <v>91.07</v>
      </c>
      <c r="P7353" s="33">
        <f t="shared" si="2"/>
        <v>8.45</v>
      </c>
      <c r="Q7353" s="34">
        <f t="shared" si="3"/>
        <v>2.044444444</v>
      </c>
      <c r="R7353" s="35" t="str">
        <f t="shared" si="4"/>
        <v>Alto</v>
      </c>
      <c r="S7353" s="35" t="str">
        <f>IF(O7353="","",IF(O7353&gt;AVERAGE('Base de datos limpia'!$O$2:$O$8001),"Alto","Normal"))
</f>
        <v>Alto</v>
      </c>
      <c r="T7353" s="35" t="str">
        <f t="shared" si="5"/>
        <v>Gamer moderado</v>
      </c>
      <c r="U7353" s="35"/>
    </row>
    <row r="7354">
      <c r="A7354" s="28">
        <v>7353.0</v>
      </c>
      <c r="B7354" s="28">
        <v>17.0</v>
      </c>
      <c r="C7354" s="28" t="str">
        <f>TRIM(PROPER('Base de datos cruda'!C7354))</f>
        <v>Other</v>
      </c>
      <c r="D7354" s="28">
        <v>7.71</v>
      </c>
      <c r="E7354" s="28">
        <v>7.56</v>
      </c>
      <c r="F7354" s="28">
        <v>4.66</v>
      </c>
      <c r="G7354" s="28">
        <v>86.29</v>
      </c>
      <c r="H7354" s="28" t="str">
        <f>TRIM(PROPER('Base de datos cruda'!H7354))</f>
        <v>Fps</v>
      </c>
      <c r="I7354" s="28">
        <v>3.2</v>
      </c>
      <c r="J7354" s="28">
        <v>9.73</v>
      </c>
      <c r="K7354" s="28">
        <v>229.18</v>
      </c>
      <c r="L7354" s="28">
        <f>IF('Base de datos cruda'!L7354&lt;0,,'Base de datos cruda'!L7354)</f>
        <v>22.3</v>
      </c>
      <c r="M7354" s="28" t="str">
        <f>IF(TRIM(PROPER('Base de datos cruda'!M7354))="High","Alto",IF(TRIM(PROPER('Base de datos cruda'!M7354))="Medium","Medio","Bajo"))</f>
        <v>Alto</v>
      </c>
      <c r="N7354" s="29">
        <v>53.3688506099103</v>
      </c>
      <c r="O7354" s="32">
        <f t="shared" si="1"/>
        <v>53.36885061</v>
      </c>
      <c r="P7354" s="33">
        <f t="shared" si="2"/>
        <v>17.44</v>
      </c>
      <c r="Q7354" s="34">
        <f t="shared" si="3"/>
        <v>0.9805447471</v>
      </c>
      <c r="R7354" s="35" t="str">
        <f t="shared" si="4"/>
        <v>Medio</v>
      </c>
      <c r="S7354" s="35" t="str">
        <f>IF(O7354="","",IF(O7354&gt;AVERAGE('Base de datos limpia'!$O$2:$O$8001),"Alto","Normal"))
</f>
        <v>Normal</v>
      </c>
      <c r="T7354" s="35" t="str">
        <f t="shared" si="5"/>
        <v>Gamer intensivo</v>
      </c>
      <c r="U7354" s="35"/>
    </row>
    <row r="7355">
      <c r="A7355" s="28">
        <v>7354.0</v>
      </c>
      <c r="B7355" s="28">
        <v>22.0</v>
      </c>
      <c r="C7355" s="28" t="str">
        <f>TRIM(PROPER('Base de datos cruda'!C7355))</f>
        <v>Male</v>
      </c>
      <c r="D7355" s="28">
        <v>0.18</v>
      </c>
      <c r="E7355" s="28">
        <v>7.76</v>
      </c>
      <c r="F7355" s="28">
        <v>8.0</v>
      </c>
      <c r="G7355" s="28">
        <v>87.48</v>
      </c>
      <c r="H7355" s="28" t="str">
        <f>TRIM(PROPER('Base de datos cruda'!H7355))</f>
        <v>Rpg</v>
      </c>
      <c r="I7355" s="28">
        <v>0.45</v>
      </c>
      <c r="J7355" s="28">
        <v>3.71</v>
      </c>
      <c r="K7355" s="28">
        <v>336.55</v>
      </c>
      <c r="L7355" s="28">
        <f>IF('Base de datos cruda'!L7355&lt;0,,'Base de datos cruda'!L7355)</f>
        <v>2.14</v>
      </c>
      <c r="M7355" s="28" t="str">
        <f>IF(TRIM(PROPER('Base de datos cruda'!M7355))="High","Alto",IF(TRIM(PROPER('Base de datos cruda'!M7355))="Medium","Medio","Bajo"))</f>
        <v>Medio</v>
      </c>
      <c r="N7355" s="29">
        <v>108.547587880121</v>
      </c>
      <c r="O7355" s="33" t="str">
        <f t="shared" si="1"/>
        <v/>
      </c>
      <c r="P7355" s="33">
        <f t="shared" si="2"/>
        <v>3.89</v>
      </c>
      <c r="Q7355" s="34">
        <f t="shared" si="3"/>
        <v>43.11111111</v>
      </c>
      <c r="R7355" s="35" t="str">
        <f t="shared" si="4"/>
        <v>Alto</v>
      </c>
      <c r="S7355" s="35" t="str">
        <f>IF(O7355="","",IF(O7355&gt;AVERAGE('Base de datos limpia'!$O$2:$O$8001),"Alto","Normal"))
</f>
        <v/>
      </c>
      <c r="T7355" s="35" t="str">
        <f t="shared" si="5"/>
        <v>Gamer intensivo</v>
      </c>
      <c r="U7355" s="35"/>
    </row>
    <row r="7356">
      <c r="A7356" s="28">
        <v>7355.0</v>
      </c>
      <c r="B7356" s="28">
        <v>20.0</v>
      </c>
      <c r="C7356" s="28" t="str">
        <f>TRIM(PROPER('Base de datos cruda'!C7356))</f>
        <v>Male</v>
      </c>
      <c r="D7356" s="28">
        <v>6.15</v>
      </c>
      <c r="E7356" s="28">
        <v>3.03</v>
      </c>
      <c r="F7356" s="28">
        <v>6.71</v>
      </c>
      <c r="G7356" s="28">
        <v>90.39</v>
      </c>
      <c r="H7356" s="28" t="str">
        <f>TRIM(PROPER('Base de datos cruda'!H7356))</f>
        <v>Rpg</v>
      </c>
      <c r="I7356" s="28">
        <v>0.73</v>
      </c>
      <c r="J7356" s="28">
        <v>9.48</v>
      </c>
      <c r="K7356" s="28">
        <v>234.67</v>
      </c>
      <c r="L7356" s="28">
        <f>IF('Base de datos cruda'!L7356&lt;0,,'Base de datos cruda'!L7356)</f>
        <v>14.87</v>
      </c>
      <c r="M7356" s="28" t="str">
        <f>IF(TRIM(PROPER('Base de datos cruda'!M7356))="High","Alto",IF(TRIM(PROPER('Base de datos cruda'!M7356))="Medium","Medio","Bajo"))</f>
        <v>Bajo</v>
      </c>
      <c r="N7356" s="29">
        <v>48.65</v>
      </c>
      <c r="O7356" s="32">
        <f t="shared" si="1"/>
        <v>48.65</v>
      </c>
      <c r="P7356" s="33">
        <f t="shared" si="2"/>
        <v>15.63</v>
      </c>
      <c r="Q7356" s="34">
        <f t="shared" si="3"/>
        <v>0.4926829268</v>
      </c>
      <c r="R7356" s="35" t="str">
        <f t="shared" si="4"/>
        <v>Bajo</v>
      </c>
      <c r="S7356" s="35" t="str">
        <f>IF(O7356="","",IF(O7356&gt;AVERAGE('Base de datos limpia'!$O$2:$O$8001),"Alto","Normal"))
</f>
        <v>Normal</v>
      </c>
      <c r="T7356" s="35" t="str">
        <f t="shared" si="5"/>
        <v>Gamer moderado</v>
      </c>
      <c r="U7356" s="35"/>
    </row>
    <row r="7357">
      <c r="A7357" s="28">
        <v>7356.0</v>
      </c>
      <c r="B7357" s="28">
        <v>16.0</v>
      </c>
      <c r="C7357" s="28" t="str">
        <f>TRIM(PROPER('Base de datos cruda'!C7357))</f>
        <v>Female</v>
      </c>
      <c r="D7357" s="28">
        <v>7.72</v>
      </c>
      <c r="E7357" s="28">
        <v>1.9</v>
      </c>
      <c r="F7357" s="28">
        <v>6.63</v>
      </c>
      <c r="G7357" s="28">
        <v>73.64</v>
      </c>
      <c r="H7357" s="28" t="str">
        <f>TRIM(PROPER('Base de datos cruda'!H7357))</f>
        <v>Rpg</v>
      </c>
      <c r="I7357" s="28">
        <v>4.24</v>
      </c>
      <c r="J7357" s="28">
        <v>11.89</v>
      </c>
      <c r="K7357" s="28">
        <v>215.9</v>
      </c>
      <c r="L7357" s="28">
        <f>IF('Base de datos cruda'!L7357&lt;0,,'Base de datos cruda'!L7357)</f>
        <v>15.54</v>
      </c>
      <c r="M7357" s="28" t="str">
        <f>IF(TRIM(PROPER('Base de datos cruda'!M7357))="High","Alto",IF(TRIM(PROPER('Base de datos cruda'!M7357))="Medium","Medio","Bajo"))</f>
        <v>Bajo</v>
      </c>
      <c r="N7357" s="29">
        <v>21.57</v>
      </c>
      <c r="O7357" s="32">
        <f t="shared" si="1"/>
        <v>21.57</v>
      </c>
      <c r="P7357" s="33">
        <f t="shared" si="2"/>
        <v>19.61</v>
      </c>
      <c r="Q7357" s="34">
        <f t="shared" si="3"/>
        <v>0.2461139896</v>
      </c>
      <c r="R7357" s="35" t="str">
        <f t="shared" si="4"/>
        <v>Bajo</v>
      </c>
      <c r="S7357" s="35" t="str">
        <f>IF(O7357="","",IF(O7357&gt;AVERAGE('Base de datos limpia'!$O$2:$O$8001),"Alto","Normal"))
</f>
        <v>Normal</v>
      </c>
      <c r="T7357" s="35" t="str">
        <f t="shared" si="5"/>
        <v>Gamer casual</v>
      </c>
      <c r="U7357" s="35"/>
    </row>
    <row r="7358">
      <c r="A7358" s="28">
        <v>7357.0</v>
      </c>
      <c r="B7358" s="28">
        <v>20.0</v>
      </c>
      <c r="C7358" s="28" t="str">
        <f>TRIM(PROPER('Base de datos cruda'!C7358))</f>
        <v>Female</v>
      </c>
      <c r="D7358" s="28">
        <v>2.71</v>
      </c>
      <c r="E7358" s="28">
        <v>4.46</v>
      </c>
      <c r="F7358" s="28">
        <v>8.81</v>
      </c>
      <c r="G7358" s="28">
        <v>82.55</v>
      </c>
      <c r="H7358" s="28" t="str">
        <f>TRIM(PROPER('Base de datos cruda'!H7358))</f>
        <v>Casual</v>
      </c>
      <c r="I7358" s="28">
        <v>1.01</v>
      </c>
      <c r="J7358" s="28">
        <v>4.07</v>
      </c>
      <c r="K7358" s="28">
        <v>296.17</v>
      </c>
      <c r="L7358" s="28">
        <f>IF('Base de datos cruda'!L7358&lt;0,,'Base de datos cruda'!L7358)</f>
        <v>7.54</v>
      </c>
      <c r="M7358" s="28" t="str">
        <f>IF(TRIM(PROPER('Base de datos cruda'!M7358))="High","Alto",IF(TRIM(PROPER('Base de datos cruda'!M7358))="Medium","Medio","Bajo"))</f>
        <v>Medio</v>
      </c>
      <c r="N7358" s="29">
        <v>72.63</v>
      </c>
      <c r="O7358" s="32">
        <f t="shared" si="1"/>
        <v>72.63</v>
      </c>
      <c r="P7358" s="33">
        <f t="shared" si="2"/>
        <v>6.78</v>
      </c>
      <c r="Q7358" s="34">
        <f t="shared" si="3"/>
        <v>1.645756458</v>
      </c>
      <c r="R7358" s="35" t="str">
        <f t="shared" si="4"/>
        <v>Alto</v>
      </c>
      <c r="S7358" s="35" t="str">
        <f>IF(O7358="","",IF(O7358&gt;AVERAGE('Base de datos limpia'!$O$2:$O$8001),"Alto","Normal"))
</f>
        <v>Alto</v>
      </c>
      <c r="T7358" s="35" t="str">
        <f t="shared" si="5"/>
        <v>Gamer moderado</v>
      </c>
      <c r="U7358" s="35"/>
    </row>
    <row r="7359">
      <c r="A7359" s="28">
        <v>7358.0</v>
      </c>
      <c r="B7359" s="28">
        <v>18.0</v>
      </c>
      <c r="C7359" s="28" t="str">
        <f>TRIM(PROPER('Base de datos cruda'!C7359))</f>
        <v>Male</v>
      </c>
      <c r="D7359" s="28">
        <v>5.18</v>
      </c>
      <c r="E7359" s="28">
        <v>9.26</v>
      </c>
      <c r="F7359" s="28">
        <v>7.03</v>
      </c>
      <c r="G7359" s="28">
        <v>70.81</v>
      </c>
      <c r="H7359" s="28" t="str">
        <f>TRIM(PROPER('Base de datos cruda'!H7359))</f>
        <v>Casual</v>
      </c>
      <c r="I7359" s="28">
        <v>3.63</v>
      </c>
      <c r="J7359" s="28">
        <v>10.28</v>
      </c>
      <c r="K7359" s="28">
        <v>251.18</v>
      </c>
      <c r="L7359" s="28">
        <f>IF('Base de datos cruda'!L7359&lt;0,,'Base de datos cruda'!L7359)</f>
        <v>15.67</v>
      </c>
      <c r="M7359" s="28" t="str">
        <f>IF(TRIM(PROPER('Base de datos cruda'!M7359))="High","Alto",IF(TRIM(PROPER('Base de datos cruda'!M7359))="Medium","Medio","Bajo"))</f>
        <v>Bajo</v>
      </c>
      <c r="N7359" s="29">
        <v>86.8884867364403</v>
      </c>
      <c r="O7359" s="32">
        <f t="shared" si="1"/>
        <v>86.88848674</v>
      </c>
      <c r="P7359" s="33">
        <f t="shared" si="2"/>
        <v>15.46</v>
      </c>
      <c r="Q7359" s="34">
        <f t="shared" si="3"/>
        <v>1.787644788</v>
      </c>
      <c r="R7359" s="35" t="str">
        <f t="shared" si="4"/>
        <v>Alto</v>
      </c>
      <c r="S7359" s="35" t="str">
        <f>IF(O7359="","",IF(O7359&gt;AVERAGE('Base de datos limpia'!$O$2:$O$8001),"Alto","Normal"))
</f>
        <v>Alto</v>
      </c>
      <c r="T7359" s="35" t="str">
        <f t="shared" si="5"/>
        <v>Gamer intensivo</v>
      </c>
      <c r="U7359" s="35"/>
    </row>
    <row r="7360">
      <c r="A7360" s="28">
        <v>7359.0</v>
      </c>
      <c r="B7360" s="28">
        <v>22.0</v>
      </c>
      <c r="C7360" s="28" t="str">
        <f>TRIM(PROPER('Base de datos cruda'!C7360))</f>
        <v>Female</v>
      </c>
      <c r="D7360" s="28">
        <v>4.5</v>
      </c>
      <c r="E7360" s="28">
        <v>5.91</v>
      </c>
      <c r="F7360" s="28">
        <v>8.15</v>
      </c>
      <c r="G7360" s="28">
        <v>93.38</v>
      </c>
      <c r="H7360" s="28" t="str">
        <f>TRIM(PROPER('Base de datos cruda'!H7360))</f>
        <v>Fps</v>
      </c>
      <c r="I7360" s="28">
        <v>1.13</v>
      </c>
      <c r="J7360" s="28">
        <v>5.79</v>
      </c>
      <c r="K7360" s="28">
        <v>272.59</v>
      </c>
      <c r="L7360" s="28">
        <f>IF('Base de datos cruda'!L7360&lt;0,,'Base de datos cruda'!L7360)</f>
        <v>9.34</v>
      </c>
      <c r="M7360" s="28" t="str">
        <f>IF(TRIM(PROPER('Base de datos cruda'!M7360))="High","Alto",IF(TRIM(PROPER('Base de datos cruda'!M7360))="Medium","Medio","Bajo"))</f>
        <v>Medio</v>
      </c>
      <c r="N7360" s="29">
        <v>77.37</v>
      </c>
      <c r="O7360" s="32">
        <f t="shared" si="1"/>
        <v>77.37</v>
      </c>
      <c r="P7360" s="33">
        <f t="shared" si="2"/>
        <v>10.29</v>
      </c>
      <c r="Q7360" s="34">
        <f t="shared" si="3"/>
        <v>1.313333333</v>
      </c>
      <c r="R7360" s="35" t="str">
        <f t="shared" si="4"/>
        <v>Alto</v>
      </c>
      <c r="S7360" s="35" t="str">
        <f>IF(O7360="","",IF(O7360&gt;AVERAGE('Base de datos limpia'!$O$2:$O$8001),"Alto","Normal"))
</f>
        <v>Alto</v>
      </c>
      <c r="T7360" s="35" t="str">
        <f t="shared" si="5"/>
        <v>Gamer moderado</v>
      </c>
      <c r="U7360" s="35"/>
    </row>
    <row r="7361">
      <c r="A7361" s="28">
        <v>7360.0</v>
      </c>
      <c r="B7361" s="28">
        <v>21.0</v>
      </c>
      <c r="C7361" s="28" t="str">
        <f>TRIM(PROPER('Base de datos cruda'!C7361))</f>
        <v>Other</v>
      </c>
      <c r="D7361" s="28">
        <v>6.09</v>
      </c>
      <c r="E7361" s="28">
        <v>3.88</v>
      </c>
      <c r="F7361" s="28">
        <v>6.57</v>
      </c>
      <c r="G7361" s="28">
        <v>83.97</v>
      </c>
      <c r="H7361" s="28" t="str">
        <f>TRIM(PROPER('Base de datos cruda'!H7361))</f>
        <v>Fps</v>
      </c>
      <c r="I7361" s="28">
        <v>0.44</v>
      </c>
      <c r="J7361" s="28">
        <v>9.36</v>
      </c>
      <c r="K7361" s="28">
        <v>241.07</v>
      </c>
      <c r="L7361" s="28">
        <f>IF('Base de datos cruda'!L7361&lt;0,,'Base de datos cruda'!L7361)</f>
        <v>15.05</v>
      </c>
      <c r="M7361" s="28" t="str">
        <f>IF(TRIM(PROPER('Base de datos cruda'!M7361))="High","Alto",IF(TRIM(PROPER('Base de datos cruda'!M7361))="Medium","Medio","Bajo"))</f>
        <v>Bajo</v>
      </c>
      <c r="N7361" s="29">
        <v>44.42</v>
      </c>
      <c r="O7361" s="32">
        <f t="shared" si="1"/>
        <v>44.42</v>
      </c>
      <c r="P7361" s="33">
        <f t="shared" si="2"/>
        <v>15.45</v>
      </c>
      <c r="Q7361" s="34">
        <f t="shared" si="3"/>
        <v>0.6371100164</v>
      </c>
      <c r="R7361" s="35" t="str">
        <f t="shared" si="4"/>
        <v>Bajo</v>
      </c>
      <c r="S7361" s="35" t="str">
        <f>IF(O7361="","",IF(O7361&gt;AVERAGE('Base de datos limpia'!$O$2:$O$8001),"Alto","Normal"))
</f>
        <v>Normal</v>
      </c>
      <c r="T7361" s="35" t="str">
        <f t="shared" si="5"/>
        <v>Gamer moderado</v>
      </c>
      <c r="U7361" s="35"/>
    </row>
    <row r="7362">
      <c r="A7362" s="28">
        <v>7361.0</v>
      </c>
      <c r="B7362" s="28">
        <v>23.0</v>
      </c>
      <c r="C7362" s="28" t="str">
        <f>TRIM(PROPER('Base de datos cruda'!C7362))</f>
        <v>Male</v>
      </c>
      <c r="D7362" s="28">
        <v>6.93</v>
      </c>
      <c r="E7362" s="28">
        <v>3.91</v>
      </c>
      <c r="F7362" s="28">
        <v>5.25</v>
      </c>
      <c r="G7362" s="28">
        <v>69.74</v>
      </c>
      <c r="H7362" s="28" t="str">
        <f>TRIM(PROPER('Base de datos cruda'!H7362))</f>
        <v>Fps</v>
      </c>
      <c r="I7362" s="28">
        <v>4.5</v>
      </c>
      <c r="J7362" s="28">
        <v>11.48</v>
      </c>
      <c r="K7362" s="28">
        <v>240.36</v>
      </c>
      <c r="L7362" s="28">
        <f>IF('Base de datos cruda'!L7362&lt;0,,'Base de datos cruda'!L7362)</f>
        <v>17.29</v>
      </c>
      <c r="M7362" s="28" t="str">
        <f>IF(TRIM(PROPER('Base de datos cruda'!M7362))="High","Alto",IF(TRIM(PROPER('Base de datos cruda'!M7362))="Medium","Medio","Bajo"))</f>
        <v>Bajo</v>
      </c>
      <c r="N7362" s="29">
        <v>27.61</v>
      </c>
      <c r="O7362" s="32">
        <f t="shared" si="1"/>
        <v>27.61</v>
      </c>
      <c r="P7362" s="33">
        <f t="shared" si="2"/>
        <v>18.41</v>
      </c>
      <c r="Q7362" s="34">
        <f t="shared" si="3"/>
        <v>0.5642135642</v>
      </c>
      <c r="R7362" s="35" t="str">
        <f t="shared" si="4"/>
        <v>Bajo</v>
      </c>
      <c r="S7362" s="35" t="str">
        <f>IF(O7362="","",IF(O7362&gt;AVERAGE('Base de datos limpia'!$O$2:$O$8001),"Alto","Normal"))
</f>
        <v>Normal</v>
      </c>
      <c r="T7362" s="35" t="str">
        <f t="shared" si="5"/>
        <v>Gamer moderado</v>
      </c>
      <c r="U7362" s="35"/>
    </row>
    <row r="7363">
      <c r="A7363" s="28">
        <v>7362.0</v>
      </c>
      <c r="B7363" s="28">
        <v>20.0</v>
      </c>
      <c r="C7363" s="28" t="str">
        <f>TRIM(PROPER('Base de datos cruda'!C7363))</f>
        <v>Female</v>
      </c>
      <c r="D7363" s="28">
        <v>4.82</v>
      </c>
      <c r="E7363" s="28">
        <v>2.19</v>
      </c>
      <c r="F7363" s="28">
        <v>7.47</v>
      </c>
      <c r="G7363" s="28">
        <v>95.99</v>
      </c>
      <c r="H7363" s="28" t="str">
        <f>TRIM(PROPER('Base de datos cruda'!H7363))</f>
        <v>Fps</v>
      </c>
      <c r="I7363" s="28">
        <v>4.51</v>
      </c>
      <c r="J7363" s="28">
        <v>7.54</v>
      </c>
      <c r="K7363" s="28">
        <v>257.06</v>
      </c>
      <c r="L7363" s="28">
        <f>IF('Base de datos cruda'!L7363&lt;0,,'Base de datos cruda'!L7363)</f>
        <v>11.14</v>
      </c>
      <c r="M7363" s="28" t="str">
        <f>IF(TRIM(PROPER('Base de datos cruda'!M7363))="High","Alto",IF(TRIM(PROPER('Base de datos cruda'!M7363))="Medium","Medio","Bajo"))</f>
        <v>Medio</v>
      </c>
      <c r="N7363" s="29">
        <v>48.64</v>
      </c>
      <c r="O7363" s="32">
        <f t="shared" si="1"/>
        <v>48.64</v>
      </c>
      <c r="P7363" s="33">
        <f t="shared" si="2"/>
        <v>12.36</v>
      </c>
      <c r="Q7363" s="34">
        <f t="shared" si="3"/>
        <v>0.4543568465</v>
      </c>
      <c r="R7363" s="35" t="str">
        <f t="shared" si="4"/>
        <v>Bajo</v>
      </c>
      <c r="S7363" s="35" t="str">
        <f>IF(O7363="","",IF(O7363&gt;AVERAGE('Base de datos limpia'!$O$2:$O$8001),"Alto","Normal"))
</f>
        <v>Normal</v>
      </c>
      <c r="T7363" s="35" t="str">
        <f t="shared" si="5"/>
        <v>Gamer casual</v>
      </c>
      <c r="U7363" s="35"/>
    </row>
    <row r="7364">
      <c r="A7364" s="28">
        <v>7363.0</v>
      </c>
      <c r="B7364" s="28">
        <v>17.0</v>
      </c>
      <c r="C7364" s="28" t="str">
        <f>TRIM(PROPER('Base de datos cruda'!C7364))</f>
        <v>Male</v>
      </c>
      <c r="D7364" s="28">
        <v>6.53</v>
      </c>
      <c r="E7364" s="28">
        <v>5.26</v>
      </c>
      <c r="F7364" s="28">
        <v>8.62</v>
      </c>
      <c r="G7364" s="28">
        <v>83.23</v>
      </c>
      <c r="H7364" s="28" t="str">
        <f>TRIM(PROPER('Base de datos cruda'!H7364))</f>
        <v>Casual</v>
      </c>
      <c r="I7364" s="28">
        <v>3.03</v>
      </c>
      <c r="J7364" s="28">
        <v>12.08</v>
      </c>
      <c r="K7364" s="28">
        <v>231.59</v>
      </c>
      <c r="L7364" s="28">
        <f>IF('Base de datos cruda'!L7364&lt;0,,'Base de datos cruda'!L7364)</f>
        <v>18.42</v>
      </c>
      <c r="M7364" s="28" t="str">
        <f>IF(TRIM(PROPER('Base de datos cruda'!M7364))="High","Alto",IF(TRIM(PROPER('Base de datos cruda'!M7364))="Medium","Medio","Bajo"))</f>
        <v>Bajo</v>
      </c>
      <c r="N7364" s="29">
        <v>54.7</v>
      </c>
      <c r="O7364" s="32">
        <f t="shared" si="1"/>
        <v>54.7</v>
      </c>
      <c r="P7364" s="33">
        <f t="shared" si="2"/>
        <v>18.61</v>
      </c>
      <c r="Q7364" s="34">
        <f t="shared" si="3"/>
        <v>0.8055130168</v>
      </c>
      <c r="R7364" s="35" t="str">
        <f t="shared" si="4"/>
        <v>Medio</v>
      </c>
      <c r="S7364" s="35" t="str">
        <f>IF(O7364="","",IF(O7364&gt;AVERAGE('Base de datos limpia'!$O$2:$O$8001),"Alto","Normal"))
</f>
        <v>Normal</v>
      </c>
      <c r="T7364" s="35" t="str">
        <f t="shared" si="5"/>
        <v>Gamer moderado</v>
      </c>
      <c r="U7364" s="35"/>
    </row>
    <row r="7365">
      <c r="A7365" s="28">
        <v>7364.0</v>
      </c>
      <c r="B7365" s="28">
        <v>24.0</v>
      </c>
      <c r="C7365" s="28" t="str">
        <f>TRIM(PROPER('Base de datos cruda'!C7365))</f>
        <v>Female</v>
      </c>
      <c r="D7365" s="28">
        <v>2.5</v>
      </c>
      <c r="E7365" s="28">
        <v>8.12</v>
      </c>
      <c r="F7365" s="28">
        <v>8.21</v>
      </c>
      <c r="G7365" s="28">
        <v>79.8</v>
      </c>
      <c r="H7365" s="28" t="str">
        <f>TRIM(PROPER('Base de datos cruda'!H7365))</f>
        <v>Fps</v>
      </c>
      <c r="I7365" s="28">
        <v>2.31</v>
      </c>
      <c r="J7365" s="28">
        <v>7.28</v>
      </c>
      <c r="K7365" s="28">
        <v>291.46</v>
      </c>
      <c r="L7365" s="28">
        <f>IF('Base de datos cruda'!L7365&lt;0,,'Base de datos cruda'!L7365)</f>
        <v>5.79</v>
      </c>
      <c r="M7365" s="28" t="str">
        <f>IF(TRIM(PROPER('Base de datos cruda'!M7365))="High","Alto",IF(TRIM(PROPER('Base de datos cruda'!M7365))="Medium","Medio","Bajo"))</f>
        <v>Medio</v>
      </c>
      <c r="N7365" s="29">
        <v>100.0</v>
      </c>
      <c r="O7365" s="32">
        <f t="shared" si="1"/>
        <v>100</v>
      </c>
      <c r="P7365" s="33">
        <f t="shared" si="2"/>
        <v>9.78</v>
      </c>
      <c r="Q7365" s="34">
        <f t="shared" si="3"/>
        <v>3.248</v>
      </c>
      <c r="R7365" s="35" t="str">
        <f t="shared" si="4"/>
        <v>Alto</v>
      </c>
      <c r="S7365" s="35" t="str">
        <f>IF(O7365="","",IF(O7365&gt;AVERAGE('Base de datos limpia'!$O$2:$O$8001),"Alto","Normal"))
</f>
        <v>Alto</v>
      </c>
      <c r="T7365" s="35" t="str">
        <f t="shared" si="5"/>
        <v>Gamer intensivo</v>
      </c>
      <c r="U7365" s="35"/>
    </row>
    <row r="7366">
      <c r="A7366" s="28">
        <v>7365.0</v>
      </c>
      <c r="B7366" s="28">
        <v>23.0</v>
      </c>
      <c r="C7366" s="28" t="str">
        <f>TRIM(PROPER('Base de datos cruda'!C7366))</f>
        <v>Female</v>
      </c>
      <c r="D7366" s="28">
        <v>1.83</v>
      </c>
      <c r="E7366" s="28">
        <v>9.72</v>
      </c>
      <c r="F7366" s="28">
        <v>4.99</v>
      </c>
      <c r="G7366" s="28">
        <v>61.38</v>
      </c>
      <c r="H7366" s="28" t="str">
        <f>TRIM(PROPER('Base de datos cruda'!H7366))</f>
        <v>Rpg</v>
      </c>
      <c r="I7366" s="28">
        <v>2.76</v>
      </c>
      <c r="J7366" s="28">
        <v>4.96</v>
      </c>
      <c r="K7366" s="28">
        <v>285.91</v>
      </c>
      <c r="L7366" s="28">
        <f>IF('Base de datos cruda'!L7366&lt;0,,'Base de datos cruda'!L7366)</f>
        <v>3.48</v>
      </c>
      <c r="M7366" s="28" t="str">
        <f>IF(TRIM(PROPER('Base de datos cruda'!M7366))="High","Alto",IF(TRIM(PROPER('Base de datos cruda'!M7366))="Medium","Medio","Bajo"))</f>
        <v>Alto</v>
      </c>
      <c r="N7366" s="29">
        <v>94.91</v>
      </c>
      <c r="O7366" s="32">
        <f t="shared" si="1"/>
        <v>94.91</v>
      </c>
      <c r="P7366" s="33">
        <f t="shared" si="2"/>
        <v>6.79</v>
      </c>
      <c r="Q7366" s="34">
        <f t="shared" si="3"/>
        <v>5.31147541</v>
      </c>
      <c r="R7366" s="35" t="str">
        <f t="shared" si="4"/>
        <v>Alto</v>
      </c>
      <c r="S7366" s="35" t="str">
        <f>IF(O7366="","",IF(O7366&gt;AVERAGE('Base de datos limpia'!$O$2:$O$8001),"Alto","Normal"))
</f>
        <v>Alto</v>
      </c>
      <c r="T7366" s="35" t="str">
        <f t="shared" si="5"/>
        <v>Gamer intensivo</v>
      </c>
      <c r="U7366" s="35"/>
    </row>
    <row r="7367">
      <c r="A7367" s="28">
        <v>7366.0</v>
      </c>
      <c r="B7367" s="28">
        <v>21.0</v>
      </c>
      <c r="C7367" s="28" t="str">
        <f>TRIM(PROPER('Base de datos cruda'!C7367))</f>
        <v>Other</v>
      </c>
      <c r="D7367" s="28">
        <v>3.45</v>
      </c>
      <c r="E7367" s="28">
        <v>5.51</v>
      </c>
      <c r="F7367" s="28">
        <v>5.58</v>
      </c>
      <c r="G7367" s="28">
        <v>96.39</v>
      </c>
      <c r="H7367" s="28" t="str">
        <f>TRIM(PROPER('Base de datos cruda'!H7367))</f>
        <v>Rpg</v>
      </c>
      <c r="I7367" s="28">
        <v>2.04</v>
      </c>
      <c r="J7367" s="28">
        <v>5.37</v>
      </c>
      <c r="K7367" s="28">
        <v>283.16</v>
      </c>
      <c r="L7367" s="28">
        <f>IF('Base de datos cruda'!L7367&lt;0,,'Base de datos cruda'!L7367)</f>
        <v>7.87</v>
      </c>
      <c r="M7367" s="28" t="str">
        <f>IF(TRIM(PROPER('Base de datos cruda'!M7367))="High","Alto",IF(TRIM(PROPER('Base de datos cruda'!M7367))="Medium","Medio","Bajo"))</f>
        <v>Medio</v>
      </c>
      <c r="N7367" s="29">
        <v>68.19</v>
      </c>
      <c r="O7367" s="32">
        <f t="shared" si="1"/>
        <v>68.19</v>
      </c>
      <c r="P7367" s="33">
        <f t="shared" si="2"/>
        <v>8.82</v>
      </c>
      <c r="Q7367" s="34">
        <f t="shared" si="3"/>
        <v>1.597101449</v>
      </c>
      <c r="R7367" s="35" t="str">
        <f t="shared" si="4"/>
        <v>Medio</v>
      </c>
      <c r="S7367" s="35" t="str">
        <f>IF(O7367="","",IF(O7367&gt;AVERAGE('Base de datos limpia'!$O$2:$O$8001),"Alto","Normal"))
</f>
        <v>Alto</v>
      </c>
      <c r="T7367" s="35" t="str">
        <f t="shared" si="5"/>
        <v>Gamer moderado</v>
      </c>
      <c r="U7367" s="35"/>
    </row>
    <row r="7368">
      <c r="A7368" s="28">
        <v>7367.0</v>
      </c>
      <c r="B7368" s="28">
        <v>22.0</v>
      </c>
      <c r="C7368" s="28" t="str">
        <f>TRIM(PROPER('Base de datos cruda'!C7368))</f>
        <v>Male</v>
      </c>
      <c r="D7368" s="28">
        <v>5.42</v>
      </c>
      <c r="E7368" s="28">
        <v>2.5</v>
      </c>
      <c r="F7368" s="28">
        <v>6.58</v>
      </c>
      <c r="G7368" s="28">
        <v>98.09</v>
      </c>
      <c r="H7368" s="28" t="str">
        <f>TRIM(PROPER('Base de datos cruda'!H7368))</f>
        <v>Fps</v>
      </c>
      <c r="I7368" s="28">
        <v>3.79</v>
      </c>
      <c r="J7368" s="28">
        <v>6.64</v>
      </c>
      <c r="K7368" s="28">
        <v>252.62</v>
      </c>
      <c r="L7368" s="28">
        <f>IF('Base de datos cruda'!L7368&lt;0,,'Base de datos cruda'!L7368)</f>
        <v>10.7</v>
      </c>
      <c r="M7368" s="28" t="str">
        <f>IF(TRIM(PROPER('Base de datos cruda'!M7368))="High","Alto",IF(TRIM(PROPER('Base de datos cruda'!M7368))="Medium","Medio","Bajo"))</f>
        <v>Bajo</v>
      </c>
      <c r="N7368" s="29">
        <v>48.04</v>
      </c>
      <c r="O7368" s="32">
        <f t="shared" si="1"/>
        <v>48.04</v>
      </c>
      <c r="P7368" s="33">
        <f t="shared" si="2"/>
        <v>12.06</v>
      </c>
      <c r="Q7368" s="34">
        <f t="shared" si="3"/>
        <v>0.4612546125</v>
      </c>
      <c r="R7368" s="35" t="str">
        <f t="shared" si="4"/>
        <v>Bajo</v>
      </c>
      <c r="S7368" s="35" t="str">
        <f>IF(O7368="","",IF(O7368&gt;AVERAGE('Base de datos limpia'!$O$2:$O$8001),"Alto","Normal"))
</f>
        <v>Normal</v>
      </c>
      <c r="T7368" s="35" t="str">
        <f t="shared" si="5"/>
        <v>Gamer casual</v>
      </c>
      <c r="U7368" s="35"/>
    </row>
    <row r="7369">
      <c r="A7369" s="28">
        <v>7368.0</v>
      </c>
      <c r="B7369" s="28">
        <v>24.0</v>
      </c>
      <c r="C7369" s="28" t="str">
        <f>TRIM(PROPER('Base de datos cruda'!C7369))</f>
        <v>Male</v>
      </c>
      <c r="D7369" s="28">
        <v>1.5</v>
      </c>
      <c r="E7369" s="28">
        <v>7.15</v>
      </c>
      <c r="F7369" s="28">
        <v>6.86</v>
      </c>
      <c r="G7369" s="28">
        <v>82.5</v>
      </c>
      <c r="H7369" s="28" t="str">
        <f>TRIM(PROPER('Base de datos cruda'!H7369))</f>
        <v>Fps</v>
      </c>
      <c r="I7369" s="28">
        <v>3.77</v>
      </c>
      <c r="J7369" s="28">
        <v>6.51</v>
      </c>
      <c r="K7369" s="28">
        <v>288.39</v>
      </c>
      <c r="L7369" s="28" t="str">
        <f>IF('Base de datos cruda'!L7369&lt;0,,'Base de datos cruda'!L7369)</f>
        <v/>
      </c>
      <c r="M7369" s="28" t="str">
        <f>IF(TRIM(PROPER('Base de datos cruda'!M7369))="High","Alto",IF(TRIM(PROPER('Base de datos cruda'!M7369))="Medium","Medio","Bajo"))</f>
        <v>Medio</v>
      </c>
      <c r="N7369" s="29">
        <v>95.91</v>
      </c>
      <c r="O7369" s="32">
        <f t="shared" si="1"/>
        <v>95.91</v>
      </c>
      <c r="P7369" s="33">
        <f t="shared" si="2"/>
        <v>8.01</v>
      </c>
      <c r="Q7369" s="34">
        <f t="shared" si="3"/>
        <v>4.766666667</v>
      </c>
      <c r="R7369" s="35" t="str">
        <f t="shared" si="4"/>
        <v>Alto</v>
      </c>
      <c r="S7369" s="35" t="str">
        <f>IF(O7369="","",IF(O7369&gt;AVERAGE('Base de datos limpia'!$O$2:$O$8001),"Alto","Normal"))
</f>
        <v>Alto</v>
      </c>
      <c r="T7369" s="35" t="str">
        <f t="shared" si="5"/>
        <v>Gamer intensivo</v>
      </c>
      <c r="U7369" s="35"/>
    </row>
    <row r="7370">
      <c r="A7370" s="28">
        <v>7369.0</v>
      </c>
      <c r="B7370" s="28">
        <v>22.0</v>
      </c>
      <c r="C7370" s="28" t="str">
        <f>TRIM(PROPER('Base de datos cruda'!C7370))</f>
        <v>Male</v>
      </c>
      <c r="D7370" s="28">
        <v>5.44</v>
      </c>
      <c r="E7370" s="28">
        <v>7.81</v>
      </c>
      <c r="F7370" s="28">
        <v>4.97</v>
      </c>
      <c r="G7370" s="28">
        <v>77.7</v>
      </c>
      <c r="H7370" s="28" t="str">
        <f>TRIM(PROPER('Base de datos cruda'!H7370))</f>
        <v>Casual</v>
      </c>
      <c r="I7370" s="28">
        <v>4.09</v>
      </c>
      <c r="J7370" s="28">
        <v>7.41</v>
      </c>
      <c r="K7370" s="28">
        <v>257.72</v>
      </c>
      <c r="L7370" s="28">
        <f>IF('Base de datos cruda'!L7370&lt;0,,'Base de datos cruda'!L7370)</f>
        <v>10.4</v>
      </c>
      <c r="M7370" s="28" t="str">
        <f>IF(TRIM(PROPER('Base de datos cruda'!M7370))="High","Alto",IF(TRIM(PROPER('Base de datos cruda'!M7370))="Medium","Medio","Bajo"))</f>
        <v>Alto</v>
      </c>
      <c r="N7370" s="29">
        <v>67.7735654972978</v>
      </c>
      <c r="O7370" s="32">
        <f t="shared" si="1"/>
        <v>67.7735655</v>
      </c>
      <c r="P7370" s="33">
        <f t="shared" si="2"/>
        <v>12.85</v>
      </c>
      <c r="Q7370" s="34">
        <f t="shared" si="3"/>
        <v>1.435661765</v>
      </c>
      <c r="R7370" s="35" t="str">
        <f t="shared" si="4"/>
        <v>Medio</v>
      </c>
      <c r="S7370" s="35" t="str">
        <f>IF(O7370="","",IF(O7370&gt;AVERAGE('Base de datos limpia'!$O$2:$O$8001),"Alto","Normal"))
</f>
        <v>Alto</v>
      </c>
      <c r="T7370" s="35" t="str">
        <f t="shared" si="5"/>
        <v>Gamer intensivo</v>
      </c>
      <c r="U7370" s="35"/>
    </row>
    <row r="7371">
      <c r="A7371" s="28">
        <v>7370.0</v>
      </c>
      <c r="B7371" s="28">
        <v>18.0</v>
      </c>
      <c r="C7371" s="28" t="str">
        <f>TRIM(PROPER('Base de datos cruda'!C7371))</f>
        <v>Female</v>
      </c>
      <c r="D7371" s="28">
        <v>3.15</v>
      </c>
      <c r="E7371" s="28">
        <v>1.65</v>
      </c>
      <c r="F7371" s="28">
        <v>5.15</v>
      </c>
      <c r="G7371" s="28">
        <v>74.38</v>
      </c>
      <c r="H7371" s="28" t="str">
        <f>TRIM(PROPER('Base de datos cruda'!H7371))</f>
        <v>Casual</v>
      </c>
      <c r="I7371" s="28">
        <v>2.61</v>
      </c>
      <c r="J7371" s="28">
        <v>5.5</v>
      </c>
      <c r="K7371" s="28">
        <v>284.99</v>
      </c>
      <c r="L7371" s="28">
        <f>IF('Base de datos cruda'!L7371&lt;0,,'Base de datos cruda'!L7371)</f>
        <v>3.21</v>
      </c>
      <c r="M7371" s="28" t="str">
        <f>IF(TRIM(PROPER('Base de datos cruda'!M7371))="High","Alto",IF(TRIM(PROPER('Base de datos cruda'!M7371))="Medium","Medio","Bajo"))</f>
        <v>Medio</v>
      </c>
      <c r="N7371" s="29">
        <v>40.38</v>
      </c>
      <c r="O7371" s="32">
        <f t="shared" si="1"/>
        <v>40.38</v>
      </c>
      <c r="P7371" s="33">
        <f t="shared" si="2"/>
        <v>8.65</v>
      </c>
      <c r="Q7371" s="34">
        <f t="shared" si="3"/>
        <v>0.5238095238</v>
      </c>
      <c r="R7371" s="35" t="str">
        <f t="shared" si="4"/>
        <v>Bajo</v>
      </c>
      <c r="S7371" s="35" t="str">
        <f>IF(O7371="","",IF(O7371&gt;AVERAGE('Base de datos limpia'!$O$2:$O$8001),"Alto","Normal"))
</f>
        <v>Normal</v>
      </c>
      <c r="T7371" s="35" t="str">
        <f t="shared" si="5"/>
        <v>Gamer casual</v>
      </c>
      <c r="U7371" s="35"/>
    </row>
    <row r="7372">
      <c r="A7372" s="28">
        <v>7371.0</v>
      </c>
      <c r="B7372" s="28">
        <v>21.0</v>
      </c>
      <c r="C7372" s="28" t="str">
        <f>TRIM(PROPER('Base de datos cruda'!C7372))</f>
        <v>Male</v>
      </c>
      <c r="D7372" s="28">
        <v>6.36</v>
      </c>
      <c r="E7372" s="28">
        <v>8.65</v>
      </c>
      <c r="F7372" s="28">
        <v>7.79</v>
      </c>
      <c r="G7372" s="28">
        <v>70.72</v>
      </c>
      <c r="H7372" s="28" t="str">
        <f>TRIM(PROPER('Base de datos cruda'!H7372))</f>
        <v>Fps</v>
      </c>
      <c r="I7372" s="28">
        <v>4.01</v>
      </c>
      <c r="J7372" s="28">
        <v>7.41</v>
      </c>
      <c r="K7372" s="28">
        <v>220.16</v>
      </c>
      <c r="L7372" s="28">
        <f>IF('Base de datos cruda'!L7372&lt;0,,'Base de datos cruda'!L7372)</f>
        <v>12.6</v>
      </c>
      <c r="M7372" s="28" t="str">
        <f>IF(TRIM(PROPER('Base de datos cruda'!M7372))="High","Alto",IF(TRIM(PROPER('Base de datos cruda'!M7372))="Medium","Medio","Bajo"))</f>
        <v>Bajo</v>
      </c>
      <c r="N7372" s="29">
        <v>84.419654925749</v>
      </c>
      <c r="O7372" s="32">
        <f t="shared" si="1"/>
        <v>84.41965493</v>
      </c>
      <c r="P7372" s="33">
        <f t="shared" si="2"/>
        <v>13.77</v>
      </c>
      <c r="Q7372" s="34">
        <f t="shared" si="3"/>
        <v>1.360062893</v>
      </c>
      <c r="R7372" s="35" t="str">
        <f t="shared" si="4"/>
        <v>Alto</v>
      </c>
      <c r="S7372" s="35" t="str">
        <f>IF(O7372="","",IF(O7372&gt;AVERAGE('Base de datos limpia'!$O$2:$O$8001),"Alto","Normal"))
</f>
        <v>Alto</v>
      </c>
      <c r="T7372" s="35" t="str">
        <f t="shared" si="5"/>
        <v>Gamer intensivo</v>
      </c>
      <c r="U7372" s="35"/>
    </row>
    <row r="7373">
      <c r="A7373" s="28">
        <v>7372.0</v>
      </c>
      <c r="B7373" s="28">
        <v>22.0</v>
      </c>
      <c r="C7373" s="28" t="str">
        <f>TRIM(PROPER('Base de datos cruda'!C7373))</f>
        <v>Male</v>
      </c>
      <c r="D7373" s="28">
        <v>0.29</v>
      </c>
      <c r="E7373" s="28">
        <v>8.46</v>
      </c>
      <c r="F7373" s="28">
        <v>7.65</v>
      </c>
      <c r="G7373" s="28">
        <v>82.98</v>
      </c>
      <c r="H7373" s="28" t="str">
        <f>TRIM(PROPER('Base de datos cruda'!H7373))</f>
        <v>Rpg</v>
      </c>
      <c r="I7373" s="28">
        <v>0.78</v>
      </c>
      <c r="J7373" s="28">
        <v>1.38</v>
      </c>
      <c r="K7373" s="28">
        <v>316.01</v>
      </c>
      <c r="L7373" s="28">
        <f>IF('Base de datos cruda'!L7373&lt;0,,'Base de datos cruda'!L7373)</f>
        <v>2.55</v>
      </c>
      <c r="M7373" s="28" t="str">
        <f>IF(TRIM(PROPER('Base de datos cruda'!M7373))="High","Alto",IF(TRIM(PROPER('Base de datos cruda'!M7373))="Medium","Medio","Bajo"))</f>
        <v>Medio</v>
      </c>
      <c r="N7373" s="29">
        <v>109.622385856771</v>
      </c>
      <c r="O7373" s="33" t="str">
        <f t="shared" si="1"/>
        <v/>
      </c>
      <c r="P7373" s="33">
        <f t="shared" si="2"/>
        <v>1.67</v>
      </c>
      <c r="Q7373" s="34">
        <f t="shared" si="3"/>
        <v>29.17241379</v>
      </c>
      <c r="R7373" s="35" t="str">
        <f t="shared" si="4"/>
        <v>Alto</v>
      </c>
      <c r="S7373" s="35" t="str">
        <f>IF(O7373="","",IF(O7373&gt;AVERAGE('Base de datos limpia'!$O$2:$O$8001),"Alto","Normal"))
</f>
        <v/>
      </c>
      <c r="T7373" s="35" t="str">
        <f t="shared" si="5"/>
        <v>Gamer intensivo</v>
      </c>
      <c r="U7373" s="35"/>
    </row>
    <row r="7374">
      <c r="A7374" s="28">
        <v>7373.0</v>
      </c>
      <c r="B7374" s="28">
        <v>17.0</v>
      </c>
      <c r="C7374" s="28" t="str">
        <f>TRIM(PROPER('Base de datos cruda'!C7374))</f>
        <v>Male</v>
      </c>
      <c r="D7374" s="28">
        <v>5.34</v>
      </c>
      <c r="E7374" s="28">
        <v>5.25</v>
      </c>
      <c r="F7374" s="28">
        <v>8.2</v>
      </c>
      <c r="G7374" s="28">
        <v>65.12</v>
      </c>
      <c r="H7374" s="28" t="str">
        <f>TRIM(PROPER('Base de datos cruda'!H7374))</f>
        <v>Rpg</v>
      </c>
      <c r="I7374" s="28">
        <v>0.15</v>
      </c>
      <c r="J7374" s="28">
        <v>7.49</v>
      </c>
      <c r="K7374" s="28">
        <v>256.02</v>
      </c>
      <c r="L7374" s="28">
        <f>IF('Base de datos cruda'!L7374&lt;0,,'Base de datos cruda'!L7374)</f>
        <v>11.86</v>
      </c>
      <c r="M7374" s="28" t="str">
        <f>IF(TRIM(PROPER('Base de datos cruda'!M7374))="High","Alto",IF(TRIM(PROPER('Base de datos cruda'!M7374))="Medium","Medio","Bajo"))</f>
        <v>Bajo</v>
      </c>
      <c r="N7374" s="29">
        <v>60.72</v>
      </c>
      <c r="O7374" s="32">
        <f t="shared" si="1"/>
        <v>60.72</v>
      </c>
      <c r="P7374" s="33">
        <f t="shared" si="2"/>
        <v>12.83</v>
      </c>
      <c r="Q7374" s="34">
        <f t="shared" si="3"/>
        <v>0.9831460674</v>
      </c>
      <c r="R7374" s="35" t="str">
        <f t="shared" si="4"/>
        <v>Medio</v>
      </c>
      <c r="S7374" s="35" t="str">
        <f>IF(O7374="","",IF(O7374&gt;AVERAGE('Base de datos limpia'!$O$2:$O$8001),"Alto","Normal"))
</f>
        <v>Normal</v>
      </c>
      <c r="T7374" s="35" t="str">
        <f t="shared" si="5"/>
        <v>Gamer moderado</v>
      </c>
      <c r="U7374" s="35"/>
    </row>
    <row r="7375">
      <c r="A7375" s="28">
        <v>7374.0</v>
      </c>
      <c r="B7375" s="28">
        <v>18.0</v>
      </c>
      <c r="C7375" s="28" t="str">
        <f>TRIM(PROPER('Base de datos cruda'!C7375))</f>
        <v>Male</v>
      </c>
      <c r="D7375" s="28">
        <v>5.2</v>
      </c>
      <c r="E7375" s="28">
        <v>6.04</v>
      </c>
      <c r="F7375" s="28">
        <v>8.66</v>
      </c>
      <c r="G7375" s="28">
        <v>96.77</v>
      </c>
      <c r="H7375" s="28" t="str">
        <f>TRIM(PROPER('Base de datos cruda'!H7375))</f>
        <v>Casual</v>
      </c>
      <c r="I7375" s="28">
        <v>3.24</v>
      </c>
      <c r="J7375" s="28">
        <v>10.56</v>
      </c>
      <c r="K7375" s="28">
        <v>258.53</v>
      </c>
      <c r="L7375" s="28">
        <f>IF('Base de datos cruda'!L7375&lt;0,,'Base de datos cruda'!L7375)</f>
        <v>13.35</v>
      </c>
      <c r="M7375" s="28" t="str">
        <f>IF(TRIM(PROPER('Base de datos cruda'!M7375))="High","Alto",IF(TRIM(PROPER('Base de datos cruda'!M7375))="Medium","Medio","Bajo"))</f>
        <v>Bajo</v>
      </c>
      <c r="N7375" s="29">
        <v>71.12</v>
      </c>
      <c r="O7375" s="32">
        <f t="shared" si="1"/>
        <v>71.12</v>
      </c>
      <c r="P7375" s="33">
        <f t="shared" si="2"/>
        <v>15.76</v>
      </c>
      <c r="Q7375" s="34">
        <f t="shared" si="3"/>
        <v>1.161538462</v>
      </c>
      <c r="R7375" s="35" t="str">
        <f t="shared" si="4"/>
        <v>Alto</v>
      </c>
      <c r="S7375" s="35" t="str">
        <f>IF(O7375="","",IF(O7375&gt;AVERAGE('Base de datos limpia'!$O$2:$O$8001),"Alto","Normal"))
</f>
        <v>Alto</v>
      </c>
      <c r="T7375" s="35" t="str">
        <f t="shared" si="5"/>
        <v>Gamer intensivo</v>
      </c>
      <c r="U7375" s="35"/>
    </row>
    <row r="7376">
      <c r="A7376" s="28">
        <v>7375.0</v>
      </c>
      <c r="B7376" s="28">
        <v>19.0</v>
      </c>
      <c r="C7376" s="28" t="str">
        <f>TRIM(PROPER('Base de datos cruda'!C7376))</f>
        <v>Male</v>
      </c>
      <c r="D7376" s="28">
        <v>7.53</v>
      </c>
      <c r="E7376" s="28">
        <v>7.42</v>
      </c>
      <c r="F7376" s="28">
        <v>5.54</v>
      </c>
      <c r="G7376" s="28">
        <v>67.04</v>
      </c>
      <c r="H7376" s="28" t="str">
        <f>TRIM(PROPER('Base de datos cruda'!H7376))</f>
        <v>Rpg</v>
      </c>
      <c r="I7376" s="28">
        <v>0.53</v>
      </c>
      <c r="J7376" s="28">
        <v>12.43</v>
      </c>
      <c r="K7376" s="28">
        <v>211.45</v>
      </c>
      <c r="L7376" s="28">
        <f>IF('Base de datos cruda'!L7376&lt;0,,'Base de datos cruda'!L7376)</f>
        <v>17.2</v>
      </c>
      <c r="M7376" s="28" t="str">
        <f>IF(TRIM(PROPER('Base de datos cruda'!M7376))="High","Alto",IF(TRIM(PROPER('Base de datos cruda'!M7376))="Medium","Medio","Bajo"))</f>
        <v>Alto</v>
      </c>
      <c r="N7376" s="29">
        <v>56.2913149170572</v>
      </c>
      <c r="O7376" s="32">
        <f t="shared" si="1"/>
        <v>56.29131492</v>
      </c>
      <c r="P7376" s="33">
        <f t="shared" si="2"/>
        <v>19.96</v>
      </c>
      <c r="Q7376" s="34">
        <f t="shared" si="3"/>
        <v>0.9853917663</v>
      </c>
      <c r="R7376" s="35" t="str">
        <f t="shared" si="4"/>
        <v>Medio</v>
      </c>
      <c r="S7376" s="35" t="str">
        <f>IF(O7376="","",IF(O7376&gt;AVERAGE('Base de datos limpia'!$O$2:$O$8001),"Alto","Normal"))
</f>
        <v>Normal</v>
      </c>
      <c r="T7376" s="35" t="str">
        <f t="shared" si="5"/>
        <v>Gamer intensivo</v>
      </c>
      <c r="U7376" s="35"/>
    </row>
    <row r="7377">
      <c r="A7377" s="28">
        <v>7376.0</v>
      </c>
      <c r="B7377" s="28">
        <v>21.0</v>
      </c>
      <c r="C7377" s="28" t="str">
        <f>TRIM(PROPER('Base de datos cruda'!C7377))</f>
        <v>Female</v>
      </c>
      <c r="D7377" s="28">
        <v>5.71</v>
      </c>
      <c r="E7377" s="28">
        <v>7.09</v>
      </c>
      <c r="F7377" s="28">
        <v>8.3</v>
      </c>
      <c r="G7377" s="28">
        <v>89.82</v>
      </c>
      <c r="H7377" s="28" t="str">
        <f>TRIM(PROPER('Base de datos cruda'!H7377))</f>
        <v>Casual</v>
      </c>
      <c r="I7377" s="28">
        <v>2.75</v>
      </c>
      <c r="J7377" s="28">
        <v>10.56</v>
      </c>
      <c r="K7377" s="28">
        <v>255.02</v>
      </c>
      <c r="L7377" s="28">
        <f>IF('Base de datos cruda'!L7377&lt;0,,'Base de datos cruda'!L7377)</f>
        <v>14.27</v>
      </c>
      <c r="M7377" s="28" t="str">
        <f>IF(TRIM(PROPER('Base de datos cruda'!M7377))="High","Alto",IF(TRIM(PROPER('Base de datos cruda'!M7377))="Medium","Medio","Bajo"))</f>
        <v>Bajo</v>
      </c>
      <c r="N7377" s="29">
        <v>85.1071710006314</v>
      </c>
      <c r="O7377" s="32">
        <f t="shared" si="1"/>
        <v>85.107171</v>
      </c>
      <c r="P7377" s="33">
        <f t="shared" si="2"/>
        <v>16.27</v>
      </c>
      <c r="Q7377" s="34">
        <f t="shared" si="3"/>
        <v>1.241681261</v>
      </c>
      <c r="R7377" s="35" t="str">
        <f t="shared" si="4"/>
        <v>Alto</v>
      </c>
      <c r="S7377" s="35" t="str">
        <f>IF(O7377="","",IF(O7377&gt;AVERAGE('Base de datos limpia'!$O$2:$O$8001),"Alto","Normal"))
</f>
        <v>Alto</v>
      </c>
      <c r="T7377" s="35" t="str">
        <f t="shared" si="5"/>
        <v>Gamer intensivo</v>
      </c>
      <c r="U7377" s="35"/>
    </row>
    <row r="7378">
      <c r="A7378" s="28">
        <v>7377.0</v>
      </c>
      <c r="B7378" s="28">
        <v>16.0</v>
      </c>
      <c r="C7378" s="28" t="str">
        <f>TRIM(PROPER('Base de datos cruda'!C7378))</f>
        <v>Male</v>
      </c>
      <c r="D7378" s="28">
        <v>6.37</v>
      </c>
      <c r="E7378" s="28">
        <v>1.15</v>
      </c>
      <c r="F7378" s="28">
        <v>7.33</v>
      </c>
      <c r="G7378" s="28">
        <v>72.28</v>
      </c>
      <c r="H7378" s="28" t="str">
        <f>TRIM(PROPER('Base de datos cruda'!H7378))</f>
        <v>Fps</v>
      </c>
      <c r="I7378" s="28">
        <v>3.61</v>
      </c>
      <c r="J7378" s="28">
        <v>11.51</v>
      </c>
      <c r="K7378" s="28">
        <v>248.69</v>
      </c>
      <c r="L7378" s="28">
        <f>IF('Base de datos cruda'!L7378&lt;0,,'Base de datos cruda'!L7378)</f>
        <v>20.96</v>
      </c>
      <c r="M7378" s="28" t="str">
        <f>IF(TRIM(PROPER('Base de datos cruda'!M7378))="High","Alto",IF(TRIM(PROPER('Base de datos cruda'!M7378))="Medium","Medio","Bajo"))</f>
        <v>Bajo</v>
      </c>
      <c r="N7378" s="29">
        <v>20.37</v>
      </c>
      <c r="O7378" s="32">
        <f t="shared" si="1"/>
        <v>20.37</v>
      </c>
      <c r="P7378" s="33">
        <f t="shared" si="2"/>
        <v>17.88</v>
      </c>
      <c r="Q7378" s="34">
        <f t="shared" si="3"/>
        <v>0.180533752</v>
      </c>
      <c r="R7378" s="35" t="str">
        <f t="shared" si="4"/>
        <v>Bajo</v>
      </c>
      <c r="S7378" s="35" t="str">
        <f>IF(O7378="","",IF(O7378&gt;AVERAGE('Base de datos limpia'!$O$2:$O$8001),"Alto","Normal"))
</f>
        <v>Normal</v>
      </c>
      <c r="T7378" s="35" t="str">
        <f t="shared" si="5"/>
        <v>Gamer casual</v>
      </c>
      <c r="U7378" s="35"/>
    </row>
    <row r="7379">
      <c r="A7379" s="28">
        <v>7378.0</v>
      </c>
      <c r="B7379" s="28">
        <v>24.0</v>
      </c>
      <c r="C7379" s="28" t="str">
        <f>TRIM(PROPER('Base de datos cruda'!C7379))</f>
        <v>Male</v>
      </c>
      <c r="D7379" s="28">
        <v>7.24</v>
      </c>
      <c r="E7379" s="28">
        <v>2.1</v>
      </c>
      <c r="F7379" s="28">
        <v>8.79</v>
      </c>
      <c r="G7379" s="28">
        <v>69.04</v>
      </c>
      <c r="H7379" s="28" t="str">
        <f>TRIM(PROPER('Base de datos cruda'!H7379))</f>
        <v>Fps</v>
      </c>
      <c r="I7379" s="28">
        <v>2.04</v>
      </c>
      <c r="J7379" s="28">
        <v>9.17</v>
      </c>
      <c r="K7379" s="28">
        <v>223.74</v>
      </c>
      <c r="L7379" s="28">
        <f>IF('Base de datos cruda'!L7379&lt;0,,'Base de datos cruda'!L7379)</f>
        <v>14.74</v>
      </c>
      <c r="M7379" s="28" t="str">
        <f>IF(TRIM(PROPER('Base de datos cruda'!M7379))="High","Alto",IF(TRIM(PROPER('Base de datos cruda'!M7379))="Medium","Medio","Bajo"))</f>
        <v>Bajo</v>
      </c>
      <c r="N7379" s="29">
        <v>25.63</v>
      </c>
      <c r="O7379" s="32">
        <f t="shared" si="1"/>
        <v>25.63</v>
      </c>
      <c r="P7379" s="33">
        <f t="shared" si="2"/>
        <v>16.41</v>
      </c>
      <c r="Q7379" s="34">
        <f t="shared" si="3"/>
        <v>0.2900552486</v>
      </c>
      <c r="R7379" s="35" t="str">
        <f t="shared" si="4"/>
        <v>Bajo</v>
      </c>
      <c r="S7379" s="35" t="str">
        <f>IF(O7379="","",IF(O7379&gt;AVERAGE('Base de datos limpia'!$O$2:$O$8001),"Alto","Normal"))
</f>
        <v>Normal</v>
      </c>
      <c r="T7379" s="35" t="str">
        <f t="shared" si="5"/>
        <v>Gamer casual</v>
      </c>
      <c r="U7379" s="35"/>
    </row>
    <row r="7380">
      <c r="A7380" s="28">
        <v>7379.0</v>
      </c>
      <c r="B7380" s="28">
        <v>20.0</v>
      </c>
      <c r="C7380" s="28" t="str">
        <f>TRIM(PROPER('Base de datos cruda'!C7380))</f>
        <v>Female</v>
      </c>
      <c r="D7380" s="28">
        <v>5.4</v>
      </c>
      <c r="E7380" s="28">
        <v>2.46</v>
      </c>
      <c r="F7380" s="28">
        <v>5.36</v>
      </c>
      <c r="G7380" s="28">
        <v>82.31</v>
      </c>
      <c r="H7380" s="28" t="str">
        <f>TRIM(PROPER('Base de datos cruda'!H7380))</f>
        <v>Casual</v>
      </c>
      <c r="I7380" s="28">
        <v>0.22</v>
      </c>
      <c r="J7380" s="28">
        <v>11.3</v>
      </c>
      <c r="K7380" s="28">
        <v>241.21</v>
      </c>
      <c r="L7380" s="28">
        <f>IF('Base de datos cruda'!L7380&lt;0,,'Base de datos cruda'!L7380)</f>
        <v>13.72</v>
      </c>
      <c r="M7380" s="28" t="str">
        <f>IF(TRIM(PROPER('Base de datos cruda'!M7380))="High","Alto",IF(TRIM(PROPER('Base de datos cruda'!M7380))="Medium","Medio","Bajo"))</f>
        <v>Bajo</v>
      </c>
      <c r="N7380" s="29">
        <v>34.92</v>
      </c>
      <c r="O7380" s="32">
        <f t="shared" si="1"/>
        <v>34.92</v>
      </c>
      <c r="P7380" s="33">
        <f t="shared" si="2"/>
        <v>16.7</v>
      </c>
      <c r="Q7380" s="34">
        <f t="shared" si="3"/>
        <v>0.4555555556</v>
      </c>
      <c r="R7380" s="35" t="str">
        <f t="shared" si="4"/>
        <v>Bajo</v>
      </c>
      <c r="S7380" s="35" t="str">
        <f>IF(O7380="","",IF(O7380&gt;AVERAGE('Base de datos limpia'!$O$2:$O$8001),"Alto","Normal"))
</f>
        <v>Normal</v>
      </c>
      <c r="T7380" s="35" t="str">
        <f t="shared" si="5"/>
        <v>Gamer casual</v>
      </c>
      <c r="U7380" s="35"/>
    </row>
    <row r="7381">
      <c r="A7381" s="28">
        <v>7380.0</v>
      </c>
      <c r="B7381" s="28">
        <v>22.0</v>
      </c>
      <c r="C7381" s="28" t="str">
        <f>TRIM(PROPER('Base de datos cruda'!C7381))</f>
        <v>Female</v>
      </c>
      <c r="D7381" s="28">
        <v>2.32</v>
      </c>
      <c r="E7381" s="28">
        <v>7.8</v>
      </c>
      <c r="F7381" s="28">
        <v>5.35</v>
      </c>
      <c r="G7381" s="28">
        <v>90.6</v>
      </c>
      <c r="H7381" s="28" t="str">
        <f>TRIM(PROPER('Base de datos cruda'!H7381))</f>
        <v>Casual</v>
      </c>
      <c r="I7381" s="28">
        <v>4.44</v>
      </c>
      <c r="J7381" s="28">
        <v>4.48</v>
      </c>
      <c r="K7381" s="28">
        <v>282.37</v>
      </c>
      <c r="L7381" s="28">
        <f>IF('Base de datos cruda'!L7381&lt;0,,'Base de datos cruda'!L7381)</f>
        <v>3.99</v>
      </c>
      <c r="M7381" s="28" t="str">
        <f>IF(TRIM(PROPER('Base de datos cruda'!M7381))="High","Alto",IF(TRIM(PROPER('Base de datos cruda'!M7381))="Medium","Medio","Bajo"))</f>
        <v>Alto</v>
      </c>
      <c r="N7381" s="29">
        <v>89.41</v>
      </c>
      <c r="O7381" s="32">
        <f t="shared" si="1"/>
        <v>89.41</v>
      </c>
      <c r="P7381" s="33">
        <f t="shared" si="2"/>
        <v>6.8</v>
      </c>
      <c r="Q7381" s="34">
        <f t="shared" si="3"/>
        <v>3.362068966</v>
      </c>
      <c r="R7381" s="35" t="str">
        <f t="shared" si="4"/>
        <v>Alto</v>
      </c>
      <c r="S7381" s="35" t="str">
        <f>IF(O7381="","",IF(O7381&gt;AVERAGE('Base de datos limpia'!$O$2:$O$8001),"Alto","Normal"))
</f>
        <v>Alto</v>
      </c>
      <c r="T7381" s="35" t="str">
        <f t="shared" si="5"/>
        <v>Gamer intensivo</v>
      </c>
      <c r="U7381" s="35"/>
    </row>
    <row r="7382">
      <c r="A7382" s="28">
        <v>7381.0</v>
      </c>
      <c r="B7382" s="28">
        <v>24.0</v>
      </c>
      <c r="C7382" s="28" t="str">
        <f>TRIM(PROPER('Base de datos cruda'!C7382))</f>
        <v>Male</v>
      </c>
      <c r="D7382" s="28">
        <v>6.96</v>
      </c>
      <c r="E7382" s="28">
        <v>4.96</v>
      </c>
      <c r="F7382" s="28">
        <v>7.52</v>
      </c>
      <c r="G7382" s="28">
        <v>89.07</v>
      </c>
      <c r="H7382" s="28" t="str">
        <f>TRIM(PROPER('Base de datos cruda'!H7382))</f>
        <v>Fps</v>
      </c>
      <c r="I7382" s="28">
        <v>0.22</v>
      </c>
      <c r="J7382" s="28">
        <v>8.71</v>
      </c>
      <c r="K7382" s="28">
        <v>237.77</v>
      </c>
      <c r="L7382" s="28">
        <f>IF('Base de datos cruda'!L7382&lt;0,,'Base de datos cruda'!L7382)</f>
        <v>10.99</v>
      </c>
      <c r="M7382" s="28" t="str">
        <f>IF(TRIM(PROPER('Base de datos cruda'!M7382))="High","Alto",IF(TRIM(PROPER('Base de datos cruda'!M7382))="Medium","Medio","Bajo"))</f>
        <v>Bajo</v>
      </c>
      <c r="N7382" s="29">
        <v>59.9681301077573</v>
      </c>
      <c r="O7382" s="32">
        <f t="shared" si="1"/>
        <v>59.96813011</v>
      </c>
      <c r="P7382" s="33">
        <f t="shared" si="2"/>
        <v>15.67</v>
      </c>
      <c r="Q7382" s="34">
        <f t="shared" si="3"/>
        <v>0.7126436782</v>
      </c>
      <c r="R7382" s="35" t="str">
        <f t="shared" si="4"/>
        <v>Medio</v>
      </c>
      <c r="S7382" s="35" t="str">
        <f>IF(O7382="","",IF(O7382&gt;AVERAGE('Base de datos limpia'!$O$2:$O$8001),"Alto","Normal"))
</f>
        <v>Normal</v>
      </c>
      <c r="T7382" s="35" t="str">
        <f t="shared" si="5"/>
        <v>Gamer moderado</v>
      </c>
      <c r="U7382" s="35"/>
    </row>
    <row r="7383">
      <c r="A7383" s="28">
        <v>7382.0</v>
      </c>
      <c r="B7383" s="28">
        <v>24.0</v>
      </c>
      <c r="C7383" s="28" t="str">
        <f>TRIM(PROPER('Base de datos cruda'!C7383))</f>
        <v>Male</v>
      </c>
      <c r="D7383" s="28">
        <v>5.98</v>
      </c>
      <c r="E7383" s="28">
        <v>5.91</v>
      </c>
      <c r="F7383" s="28">
        <v>8.64</v>
      </c>
      <c r="G7383" s="28">
        <v>69.35</v>
      </c>
      <c r="H7383" s="28" t="str">
        <f>TRIM(PROPER('Base de datos cruda'!H7383))</f>
        <v>Rpg</v>
      </c>
      <c r="I7383" s="28">
        <v>4.52</v>
      </c>
      <c r="J7383" s="28">
        <v>8.45</v>
      </c>
      <c r="K7383" s="28">
        <v>235.86</v>
      </c>
      <c r="L7383" s="28">
        <f>IF('Base de datos cruda'!L7383&lt;0,,'Base de datos cruda'!L7383)</f>
        <v>13.73</v>
      </c>
      <c r="M7383" s="28" t="str">
        <f>IF(TRIM(PROPER('Base de datos cruda'!M7383))="High","Alto",IF(TRIM(PROPER('Base de datos cruda'!M7383))="Medium","Medio","Bajo"))</f>
        <v>Bajo</v>
      </c>
      <c r="N7383" s="29">
        <v>61.36</v>
      </c>
      <c r="O7383" s="32">
        <f t="shared" si="1"/>
        <v>61.36</v>
      </c>
      <c r="P7383" s="33">
        <f t="shared" si="2"/>
        <v>14.43</v>
      </c>
      <c r="Q7383" s="34">
        <f t="shared" si="3"/>
        <v>0.9882943144</v>
      </c>
      <c r="R7383" s="35" t="str">
        <f t="shared" si="4"/>
        <v>Medio</v>
      </c>
      <c r="S7383" s="35" t="str">
        <f>IF(O7383="","",IF(O7383&gt;AVERAGE('Base de datos limpia'!$O$2:$O$8001),"Alto","Normal"))
</f>
        <v>Normal</v>
      </c>
      <c r="T7383" s="35" t="str">
        <f t="shared" si="5"/>
        <v>Gamer moderado</v>
      </c>
      <c r="U7383" s="35"/>
    </row>
    <row r="7384">
      <c r="A7384" s="28">
        <v>7383.0</v>
      </c>
      <c r="B7384" s="28">
        <v>16.0</v>
      </c>
      <c r="C7384" s="28" t="str">
        <f>TRIM(PROPER('Base de datos cruda'!C7384))</f>
        <v>Female</v>
      </c>
      <c r="D7384" s="28">
        <v>3.4</v>
      </c>
      <c r="E7384" s="28">
        <v>7.95</v>
      </c>
      <c r="F7384" s="28">
        <v>8.12</v>
      </c>
      <c r="G7384" s="28">
        <v>73.22</v>
      </c>
      <c r="H7384" s="28" t="str">
        <f>TRIM(PROPER('Base de datos cruda'!H7384))</f>
        <v>Fps</v>
      </c>
      <c r="I7384" s="28">
        <v>0.26</v>
      </c>
      <c r="J7384" s="28">
        <v>7.05</v>
      </c>
      <c r="K7384" s="28">
        <v>265.66</v>
      </c>
      <c r="L7384" s="28">
        <f>IF('Base de datos cruda'!L7384&lt;0,,'Base de datos cruda'!L7384)</f>
        <v>10.89</v>
      </c>
      <c r="M7384" s="28" t="str">
        <f>IF(TRIM(PROPER('Base de datos cruda'!M7384))="High","Alto",IF(TRIM(PROPER('Base de datos cruda'!M7384))="Medium","Medio","Bajo"))</f>
        <v>Medio</v>
      </c>
      <c r="N7384" s="29">
        <v>82.45</v>
      </c>
      <c r="O7384" s="32">
        <f t="shared" si="1"/>
        <v>82.45</v>
      </c>
      <c r="P7384" s="33">
        <f t="shared" si="2"/>
        <v>10.45</v>
      </c>
      <c r="Q7384" s="34">
        <f t="shared" si="3"/>
        <v>2.338235294</v>
      </c>
      <c r="R7384" s="35" t="str">
        <f t="shared" si="4"/>
        <v>Alto</v>
      </c>
      <c r="S7384" s="35" t="str">
        <f>IF(O7384="","",IF(O7384&gt;AVERAGE('Base de datos limpia'!$O$2:$O$8001),"Alto","Normal"))
</f>
        <v>Alto</v>
      </c>
      <c r="T7384" s="35" t="str">
        <f t="shared" si="5"/>
        <v>Gamer intensivo</v>
      </c>
      <c r="U7384" s="35"/>
    </row>
    <row r="7385">
      <c r="A7385" s="28">
        <v>7384.0</v>
      </c>
      <c r="B7385" s="28">
        <v>16.0</v>
      </c>
      <c r="C7385" s="28" t="str">
        <f>TRIM(PROPER('Base de datos cruda'!C7385))</f>
        <v>Male</v>
      </c>
      <c r="D7385" s="28">
        <v>5.68</v>
      </c>
      <c r="E7385" s="28">
        <v>4.07</v>
      </c>
      <c r="F7385" s="28">
        <v>7.64</v>
      </c>
      <c r="G7385" s="28">
        <v>94.75</v>
      </c>
      <c r="H7385" s="28" t="str">
        <f>TRIM(PROPER('Base de datos cruda'!H7385))</f>
        <v>Casual</v>
      </c>
      <c r="I7385" s="28">
        <v>3.68</v>
      </c>
      <c r="J7385" s="28">
        <v>7.3</v>
      </c>
      <c r="K7385" s="28">
        <v>272.83</v>
      </c>
      <c r="L7385" s="28">
        <f>IF('Base de datos cruda'!L7385&lt;0,,'Base de datos cruda'!L7385)</f>
        <v>16.81</v>
      </c>
      <c r="M7385" s="28" t="str">
        <f>IF(TRIM(PROPER('Base de datos cruda'!M7385))="High","Alto",IF(TRIM(PROPER('Base de datos cruda'!M7385))="Medium","Medio","Bajo"))</f>
        <v>Bajo</v>
      </c>
      <c r="N7385" s="29">
        <v>61.39</v>
      </c>
      <c r="O7385" s="32">
        <f t="shared" si="1"/>
        <v>61.39</v>
      </c>
      <c r="P7385" s="33">
        <f t="shared" si="2"/>
        <v>12.98</v>
      </c>
      <c r="Q7385" s="34">
        <f t="shared" si="3"/>
        <v>0.7165492958</v>
      </c>
      <c r="R7385" s="35" t="str">
        <f t="shared" si="4"/>
        <v>Medio</v>
      </c>
      <c r="S7385" s="35" t="str">
        <f>IF(O7385="","",IF(O7385&gt;AVERAGE('Base de datos limpia'!$O$2:$O$8001),"Alto","Normal"))
</f>
        <v>Normal</v>
      </c>
      <c r="T7385" s="35" t="str">
        <f t="shared" si="5"/>
        <v>Gamer moderado</v>
      </c>
      <c r="U7385" s="35"/>
    </row>
    <row r="7386">
      <c r="A7386" s="28">
        <v>7385.0</v>
      </c>
      <c r="B7386" s="28">
        <v>18.0</v>
      </c>
      <c r="C7386" s="28" t="str">
        <f>TRIM(PROPER('Base de datos cruda'!C7386))</f>
        <v>Female</v>
      </c>
      <c r="D7386" s="28">
        <v>6.94</v>
      </c>
      <c r="E7386" s="28">
        <v>7.74</v>
      </c>
      <c r="F7386" s="28">
        <v>5.94</v>
      </c>
      <c r="G7386" s="28">
        <v>88.93</v>
      </c>
      <c r="H7386" s="28" t="str">
        <f>TRIM(PROPER('Base de datos cruda'!H7386))</f>
        <v>Casual</v>
      </c>
      <c r="I7386" s="28">
        <v>4.62</v>
      </c>
      <c r="J7386" s="28">
        <v>11.63</v>
      </c>
      <c r="K7386" s="28">
        <v>236.67</v>
      </c>
      <c r="L7386" s="28">
        <f>IF('Base de datos cruda'!L7386&lt;0,,'Base de datos cruda'!L7386)</f>
        <v>15.85</v>
      </c>
      <c r="M7386" s="28" t="str">
        <f>IF(TRIM(PROPER('Base de datos cruda'!M7386))="High","Alto",IF(TRIM(PROPER('Base de datos cruda'!M7386))="Medium","Medio","Bajo"))</f>
        <v>Alto</v>
      </c>
      <c r="N7386" s="29">
        <v>61.3242437974168</v>
      </c>
      <c r="O7386" s="32">
        <f t="shared" si="1"/>
        <v>61.3242438</v>
      </c>
      <c r="P7386" s="33">
        <f t="shared" si="2"/>
        <v>18.57</v>
      </c>
      <c r="Q7386" s="34">
        <f t="shared" si="3"/>
        <v>1.115273775</v>
      </c>
      <c r="R7386" s="35" t="str">
        <f t="shared" si="4"/>
        <v>Medio</v>
      </c>
      <c r="S7386" s="35" t="str">
        <f>IF(O7386="","",IF(O7386&gt;AVERAGE('Base de datos limpia'!$O$2:$O$8001),"Alto","Normal"))
</f>
        <v>Normal</v>
      </c>
      <c r="T7386" s="35" t="str">
        <f t="shared" si="5"/>
        <v>Gamer intensivo</v>
      </c>
      <c r="U7386" s="35"/>
    </row>
    <row r="7387">
      <c r="A7387" s="28">
        <v>7386.0</v>
      </c>
      <c r="B7387" s="28">
        <v>21.0</v>
      </c>
      <c r="C7387" s="28" t="str">
        <f>TRIM(PROPER('Base de datos cruda'!C7387))</f>
        <v>Male</v>
      </c>
      <c r="D7387" s="28">
        <v>7.81</v>
      </c>
      <c r="E7387" s="28">
        <v>4.98</v>
      </c>
      <c r="F7387" s="28">
        <v>7.59</v>
      </c>
      <c r="G7387" s="28">
        <v>88.51</v>
      </c>
      <c r="H7387" s="28" t="str">
        <f>TRIM(PROPER('Base de datos cruda'!H7387))</f>
        <v>Fps</v>
      </c>
      <c r="I7387" s="28">
        <v>4.53</v>
      </c>
      <c r="J7387" s="28">
        <v>10.67</v>
      </c>
      <c r="K7387" s="28">
        <v>223.17</v>
      </c>
      <c r="L7387" s="28">
        <f>IF('Base de datos cruda'!L7387&lt;0,,'Base de datos cruda'!L7387)</f>
        <v>16.53</v>
      </c>
      <c r="M7387" s="28" t="str">
        <f>IF(TRIM(PROPER('Base de datos cruda'!M7387))="High","Alto",IF(TRIM(PROPER('Base de datos cruda'!M7387))="Medium","Medio","Bajo"))</f>
        <v>Bajo</v>
      </c>
      <c r="N7387" s="29">
        <v>49.89</v>
      </c>
      <c r="O7387" s="32">
        <f t="shared" si="1"/>
        <v>49.89</v>
      </c>
      <c r="P7387" s="33">
        <f t="shared" si="2"/>
        <v>18.48</v>
      </c>
      <c r="Q7387" s="34">
        <f t="shared" si="3"/>
        <v>0.6376440461</v>
      </c>
      <c r="R7387" s="35" t="str">
        <f t="shared" si="4"/>
        <v>Bajo</v>
      </c>
      <c r="S7387" s="35" t="str">
        <f>IF(O7387="","",IF(O7387&gt;AVERAGE('Base de datos limpia'!$O$2:$O$8001),"Alto","Normal"))
</f>
        <v>Normal</v>
      </c>
      <c r="T7387" s="35" t="str">
        <f t="shared" si="5"/>
        <v>Gamer moderado</v>
      </c>
      <c r="U7387" s="35"/>
    </row>
    <row r="7388">
      <c r="A7388" s="28">
        <v>7387.0</v>
      </c>
      <c r="B7388" s="28">
        <v>17.0</v>
      </c>
      <c r="C7388" s="28" t="str">
        <f>TRIM(PROPER('Base de datos cruda'!C7388))</f>
        <v>Male</v>
      </c>
      <c r="D7388" s="28">
        <v>7.62</v>
      </c>
      <c r="E7388" s="28">
        <v>4.39</v>
      </c>
      <c r="F7388" s="28">
        <v>8.01</v>
      </c>
      <c r="G7388" s="28">
        <v>70.76</v>
      </c>
      <c r="H7388" s="28" t="str">
        <f>TRIM(PROPER('Base de datos cruda'!H7388))</f>
        <v>Rpg</v>
      </c>
      <c r="I7388" s="28">
        <v>4.47</v>
      </c>
      <c r="J7388" s="28">
        <v>11.46</v>
      </c>
      <c r="K7388" s="28">
        <v>221.86</v>
      </c>
      <c r="L7388" s="28">
        <f>IF('Base de datos cruda'!L7388&lt;0,,'Base de datos cruda'!L7388)</f>
        <v>19.03</v>
      </c>
      <c r="M7388" s="28" t="str">
        <f>IF(TRIM(PROPER('Base de datos cruda'!M7388))="High","Alto",IF(TRIM(PROPER('Base de datos cruda'!M7388))="Medium","Medio","Bajo"))</f>
        <v>Bajo</v>
      </c>
      <c r="N7388" s="29">
        <v>43.38</v>
      </c>
      <c r="O7388" s="32">
        <f t="shared" si="1"/>
        <v>43.38</v>
      </c>
      <c r="P7388" s="33">
        <f t="shared" si="2"/>
        <v>19.08</v>
      </c>
      <c r="Q7388" s="34">
        <f t="shared" si="3"/>
        <v>0.5761154856</v>
      </c>
      <c r="R7388" s="35" t="str">
        <f t="shared" si="4"/>
        <v>Bajo</v>
      </c>
      <c r="S7388" s="35" t="str">
        <f>IF(O7388="","",IF(O7388&gt;AVERAGE('Base de datos limpia'!$O$2:$O$8001),"Alto","Normal"))
</f>
        <v>Normal</v>
      </c>
      <c r="T7388" s="35" t="str">
        <f t="shared" si="5"/>
        <v>Gamer moderado</v>
      </c>
      <c r="U7388" s="35"/>
    </row>
    <row r="7389">
      <c r="A7389" s="28">
        <v>7388.0</v>
      </c>
      <c r="B7389" s="28">
        <v>16.0</v>
      </c>
      <c r="C7389" s="28" t="str">
        <f>TRIM(PROPER('Base de datos cruda'!C7389))</f>
        <v>Male</v>
      </c>
      <c r="D7389" s="28">
        <v>2.6</v>
      </c>
      <c r="E7389" s="28">
        <v>4.0</v>
      </c>
      <c r="F7389" s="28">
        <v>7.77</v>
      </c>
      <c r="G7389" s="28">
        <v>91.68</v>
      </c>
      <c r="H7389" s="28" t="str">
        <f>TRIM(PROPER('Base de datos cruda'!H7389))</f>
        <v>Rpg</v>
      </c>
      <c r="I7389" s="28">
        <v>4.42</v>
      </c>
      <c r="J7389" s="28">
        <v>7.27</v>
      </c>
      <c r="K7389" s="28">
        <v>284.57</v>
      </c>
      <c r="L7389" s="28">
        <f>IF('Base de datos cruda'!L7389&lt;0,,'Base de datos cruda'!L7389)</f>
        <v>10.96</v>
      </c>
      <c r="M7389" s="28" t="str">
        <f>IF(TRIM(PROPER('Base de datos cruda'!M7389))="High","Alto",IF(TRIM(PROPER('Base de datos cruda'!M7389))="Medium","Medio","Bajo"))</f>
        <v>Medio</v>
      </c>
      <c r="N7389" s="29">
        <v>68.63</v>
      </c>
      <c r="O7389" s="32">
        <f t="shared" si="1"/>
        <v>68.63</v>
      </c>
      <c r="P7389" s="33">
        <f t="shared" si="2"/>
        <v>9.87</v>
      </c>
      <c r="Q7389" s="34">
        <f t="shared" si="3"/>
        <v>1.538461538</v>
      </c>
      <c r="R7389" s="35" t="str">
        <f t="shared" si="4"/>
        <v>Medio</v>
      </c>
      <c r="S7389" s="35" t="str">
        <f>IF(O7389="","",IF(O7389&gt;AVERAGE('Base de datos limpia'!$O$2:$O$8001),"Alto","Normal"))
</f>
        <v>Alto</v>
      </c>
      <c r="T7389" s="35" t="str">
        <f t="shared" si="5"/>
        <v>Gamer moderado</v>
      </c>
      <c r="U7389" s="35"/>
    </row>
    <row r="7390">
      <c r="A7390" s="28">
        <v>7389.0</v>
      </c>
      <c r="B7390" s="28">
        <v>16.0</v>
      </c>
      <c r="C7390" s="28" t="str">
        <f>TRIM(PROPER('Base de datos cruda'!C7390))</f>
        <v>Female</v>
      </c>
      <c r="D7390" s="28">
        <v>3.37</v>
      </c>
      <c r="E7390" s="28">
        <v>9.68</v>
      </c>
      <c r="F7390" s="28">
        <v>7.38</v>
      </c>
      <c r="G7390" s="28">
        <v>74.34</v>
      </c>
      <c r="H7390" s="28" t="str">
        <f>TRIM(PROPER('Base de datos cruda'!H7390))</f>
        <v>Fps</v>
      </c>
      <c r="I7390" s="28">
        <v>2.55</v>
      </c>
      <c r="J7390" s="28">
        <v>8.88</v>
      </c>
      <c r="K7390" s="28">
        <v>297.58</v>
      </c>
      <c r="L7390" s="28">
        <f>IF('Base de datos cruda'!L7390&lt;0,,'Base de datos cruda'!L7390)</f>
        <v>7.02</v>
      </c>
      <c r="M7390" s="28" t="str">
        <f>IF(TRIM(PROPER('Base de datos cruda'!M7390))="High","Alto",IF(TRIM(PROPER('Base de datos cruda'!M7390))="Medium","Medio","Bajo"))</f>
        <v>Medio</v>
      </c>
      <c r="N7390" s="29">
        <v>99.29</v>
      </c>
      <c r="O7390" s="32">
        <f t="shared" si="1"/>
        <v>99.29</v>
      </c>
      <c r="P7390" s="33">
        <f t="shared" si="2"/>
        <v>12.25</v>
      </c>
      <c r="Q7390" s="34">
        <f t="shared" si="3"/>
        <v>2.872403561</v>
      </c>
      <c r="R7390" s="35" t="str">
        <f t="shared" si="4"/>
        <v>Alto</v>
      </c>
      <c r="S7390" s="35" t="str">
        <f>IF(O7390="","",IF(O7390&gt;AVERAGE('Base de datos limpia'!$O$2:$O$8001),"Alto","Normal"))
</f>
        <v>Alto</v>
      </c>
      <c r="T7390" s="35" t="str">
        <f t="shared" si="5"/>
        <v>Gamer intensivo</v>
      </c>
      <c r="U7390" s="35"/>
    </row>
    <row r="7391">
      <c r="A7391" s="28">
        <v>7390.0</v>
      </c>
      <c r="B7391" s="28">
        <v>20.0</v>
      </c>
      <c r="C7391" s="28" t="str">
        <f>TRIM(PROPER('Base de datos cruda'!C7391))</f>
        <v>Female</v>
      </c>
      <c r="D7391" s="28">
        <v>0.88</v>
      </c>
      <c r="E7391" s="28">
        <v>7.95</v>
      </c>
      <c r="F7391" s="28">
        <v>4.24</v>
      </c>
      <c r="G7391" s="28">
        <v>76.06</v>
      </c>
      <c r="H7391" s="28" t="str">
        <f>TRIM(PROPER('Base de datos cruda'!H7391))</f>
        <v>Casual</v>
      </c>
      <c r="I7391" s="28">
        <v>2.79</v>
      </c>
      <c r="J7391" s="28">
        <v>5.98</v>
      </c>
      <c r="K7391" s="28">
        <v>317.6</v>
      </c>
      <c r="L7391" s="28">
        <f>IF('Base de datos cruda'!L7391&lt;0,,'Base de datos cruda'!L7391)</f>
        <v>5.64</v>
      </c>
      <c r="M7391" s="28" t="str">
        <f>IF(TRIM(PROPER('Base de datos cruda'!M7391))="High","Alto",IF(TRIM(PROPER('Base de datos cruda'!M7391))="Medium","Medio","Bajo"))</f>
        <v>Alto</v>
      </c>
      <c r="N7391" s="29">
        <v>92.63</v>
      </c>
      <c r="O7391" s="32">
        <f t="shared" si="1"/>
        <v>92.63</v>
      </c>
      <c r="P7391" s="33">
        <f t="shared" si="2"/>
        <v>6.86</v>
      </c>
      <c r="Q7391" s="34">
        <f t="shared" si="3"/>
        <v>9.034090909</v>
      </c>
      <c r="R7391" s="35" t="str">
        <f t="shared" si="4"/>
        <v>Alto</v>
      </c>
      <c r="S7391" s="35" t="str">
        <f>IF(O7391="","",IF(O7391&gt;AVERAGE('Base de datos limpia'!$O$2:$O$8001),"Alto","Normal"))
</f>
        <v>Alto</v>
      </c>
      <c r="T7391" s="35" t="str">
        <f t="shared" si="5"/>
        <v>Gamer intensivo</v>
      </c>
      <c r="U7391" s="35"/>
    </row>
    <row r="7392">
      <c r="A7392" s="28">
        <v>7391.0</v>
      </c>
      <c r="B7392" s="28">
        <v>19.0</v>
      </c>
      <c r="C7392" s="28" t="str">
        <f>TRIM(PROPER('Base de datos cruda'!C7392))</f>
        <v>Male</v>
      </c>
      <c r="D7392" s="28">
        <v>1.98</v>
      </c>
      <c r="E7392" s="28">
        <v>1.18</v>
      </c>
      <c r="F7392" s="28">
        <v>7.3</v>
      </c>
      <c r="G7392" s="28">
        <v>71.5</v>
      </c>
      <c r="H7392" s="28" t="str">
        <f>TRIM(PROPER('Base de datos cruda'!H7392))</f>
        <v>Fps</v>
      </c>
      <c r="I7392" s="28">
        <v>3.1</v>
      </c>
      <c r="J7392" s="28">
        <v>5.67</v>
      </c>
      <c r="K7392" s="28">
        <v>320.11</v>
      </c>
      <c r="L7392" s="28">
        <f>IF('Base de datos cruda'!L7392&lt;0,,'Base de datos cruda'!L7392)</f>
        <v>9.46</v>
      </c>
      <c r="M7392" s="28" t="str">
        <f>IF(TRIM(PROPER('Base de datos cruda'!M7392))="High","Alto",IF(TRIM(PROPER('Base de datos cruda'!M7392))="Medium","Medio","Bajo"))</f>
        <v>Medio</v>
      </c>
      <c r="N7392" s="29">
        <v>60.1</v>
      </c>
      <c r="O7392" s="32">
        <f t="shared" si="1"/>
        <v>60.1</v>
      </c>
      <c r="P7392" s="33">
        <f t="shared" si="2"/>
        <v>7.65</v>
      </c>
      <c r="Q7392" s="34">
        <f t="shared" si="3"/>
        <v>0.595959596</v>
      </c>
      <c r="R7392" s="35" t="str">
        <f t="shared" si="4"/>
        <v>Medio</v>
      </c>
      <c r="S7392" s="35" t="str">
        <f>IF(O7392="","",IF(O7392&gt;AVERAGE('Base de datos limpia'!$O$2:$O$8001),"Alto","Normal"))
</f>
        <v>Normal</v>
      </c>
      <c r="T7392" s="35" t="str">
        <f t="shared" si="5"/>
        <v>Gamer casual</v>
      </c>
      <c r="U7392" s="35"/>
    </row>
    <row r="7393">
      <c r="A7393" s="28">
        <v>7392.0</v>
      </c>
      <c r="B7393" s="28">
        <v>16.0</v>
      </c>
      <c r="C7393" s="28" t="str">
        <f>TRIM(PROPER('Base de datos cruda'!C7393))</f>
        <v>Female</v>
      </c>
      <c r="D7393" s="28">
        <v>7.06</v>
      </c>
      <c r="E7393" s="28">
        <v>9.62</v>
      </c>
      <c r="F7393" s="28">
        <v>6.39</v>
      </c>
      <c r="G7393" s="28">
        <v>64.86</v>
      </c>
      <c r="H7393" s="28" t="str">
        <f>TRIM(PROPER('Base de datos cruda'!H7393))</f>
        <v>Rpg</v>
      </c>
      <c r="I7393" s="28">
        <v>4.48</v>
      </c>
      <c r="J7393" s="28">
        <v>13.02</v>
      </c>
      <c r="K7393" s="28">
        <v>239.2</v>
      </c>
      <c r="L7393" s="28">
        <f>IF('Base de datos cruda'!L7393&lt;0,,'Base de datos cruda'!L7393)</f>
        <v>16.6</v>
      </c>
      <c r="M7393" s="28" t="str">
        <f>IF(TRIM(PROPER('Base de datos cruda'!M7393))="High","Alto",IF(TRIM(PROPER('Base de datos cruda'!M7393))="Medium","Medio","Bajo"))</f>
        <v>Bajo</v>
      </c>
      <c r="N7393" s="29">
        <v>68.3020599066589</v>
      </c>
      <c r="O7393" s="32">
        <f t="shared" si="1"/>
        <v>68.30205991</v>
      </c>
      <c r="P7393" s="33">
        <f t="shared" si="2"/>
        <v>20.08</v>
      </c>
      <c r="Q7393" s="34">
        <f t="shared" si="3"/>
        <v>1.362606232</v>
      </c>
      <c r="R7393" s="35" t="str">
        <f t="shared" si="4"/>
        <v>Medio</v>
      </c>
      <c r="S7393" s="35" t="str">
        <f>IF(O7393="","",IF(O7393&gt;AVERAGE('Base de datos limpia'!$O$2:$O$8001),"Alto","Normal"))
</f>
        <v>Alto</v>
      </c>
      <c r="T7393" s="35" t="str">
        <f t="shared" si="5"/>
        <v>Gamer intensivo</v>
      </c>
      <c r="U7393" s="35"/>
    </row>
    <row r="7394">
      <c r="A7394" s="28">
        <v>7393.0</v>
      </c>
      <c r="B7394" s="28">
        <v>19.0</v>
      </c>
      <c r="C7394" s="28" t="str">
        <f>TRIM(PROPER('Base de datos cruda'!C7394))</f>
        <v>Male</v>
      </c>
      <c r="D7394" s="28">
        <v>2.89</v>
      </c>
      <c r="E7394" s="28">
        <v>7.98</v>
      </c>
      <c r="F7394" s="28">
        <v>8.81</v>
      </c>
      <c r="G7394" s="28">
        <v>76.82</v>
      </c>
      <c r="H7394" s="28" t="str">
        <f>TRIM(PROPER('Base de datos cruda'!H7394))</f>
        <v>Rpg</v>
      </c>
      <c r="I7394" s="28">
        <v>4.19</v>
      </c>
      <c r="J7394" s="28">
        <v>6.54</v>
      </c>
      <c r="K7394" s="28">
        <v>275.76</v>
      </c>
      <c r="L7394" s="28">
        <f>IF('Base de datos cruda'!L7394&lt;0,,'Base de datos cruda'!L7394)</f>
        <v>5.29</v>
      </c>
      <c r="M7394" s="28" t="str">
        <f>IF(TRIM(PROPER('Base de datos cruda'!M7394))="High","Alto",IF(TRIM(PROPER('Base de datos cruda'!M7394))="Medium","Medio","Bajo"))</f>
        <v>Medio</v>
      </c>
      <c r="N7394" s="29">
        <v>96.15</v>
      </c>
      <c r="O7394" s="32">
        <f t="shared" si="1"/>
        <v>96.15</v>
      </c>
      <c r="P7394" s="33">
        <f t="shared" si="2"/>
        <v>9.43</v>
      </c>
      <c r="Q7394" s="34">
        <f t="shared" si="3"/>
        <v>2.761245675</v>
      </c>
      <c r="R7394" s="35" t="str">
        <f t="shared" si="4"/>
        <v>Alto</v>
      </c>
      <c r="S7394" s="35" t="str">
        <f>IF(O7394="","",IF(O7394&gt;AVERAGE('Base de datos limpia'!$O$2:$O$8001),"Alto","Normal"))
</f>
        <v>Alto</v>
      </c>
      <c r="T7394" s="35" t="str">
        <f t="shared" si="5"/>
        <v>Gamer intensivo</v>
      </c>
      <c r="U7394" s="35"/>
    </row>
    <row r="7395">
      <c r="A7395" s="28">
        <v>7394.0</v>
      </c>
      <c r="B7395" s="28">
        <v>18.0</v>
      </c>
      <c r="C7395" s="28" t="str">
        <f>TRIM(PROPER('Base de datos cruda'!C7395))</f>
        <v>Male</v>
      </c>
      <c r="D7395" s="28">
        <v>4.96</v>
      </c>
      <c r="E7395" s="28">
        <v>2.34</v>
      </c>
      <c r="F7395" s="28">
        <v>7.04</v>
      </c>
      <c r="G7395" s="28">
        <v>60.68</v>
      </c>
      <c r="H7395" s="28" t="str">
        <f>TRIM(PROPER('Base de datos cruda'!H7395))</f>
        <v>Casual</v>
      </c>
      <c r="I7395" s="28">
        <v>3.91</v>
      </c>
      <c r="J7395" s="28">
        <v>8.64</v>
      </c>
      <c r="K7395" s="28">
        <v>263.19</v>
      </c>
      <c r="L7395" s="28">
        <f>IF('Base de datos cruda'!L7395&lt;0,,'Base de datos cruda'!L7395)</f>
        <v>13.33</v>
      </c>
      <c r="M7395" s="28" t="str">
        <f>IF(TRIM(PROPER('Base de datos cruda'!M7395))="High","Alto",IF(TRIM(PROPER('Base de datos cruda'!M7395))="Medium","Medio","Bajo"))</f>
        <v>Medio</v>
      </c>
      <c r="N7395" s="29">
        <v>42.48</v>
      </c>
      <c r="O7395" s="32">
        <f t="shared" si="1"/>
        <v>42.48</v>
      </c>
      <c r="P7395" s="33">
        <f t="shared" si="2"/>
        <v>13.6</v>
      </c>
      <c r="Q7395" s="34">
        <f t="shared" si="3"/>
        <v>0.4717741935</v>
      </c>
      <c r="R7395" s="35" t="str">
        <f t="shared" si="4"/>
        <v>Bajo</v>
      </c>
      <c r="S7395" s="35" t="str">
        <f>IF(O7395="","",IF(O7395&gt;AVERAGE('Base de datos limpia'!$O$2:$O$8001),"Alto","Normal"))
</f>
        <v>Normal</v>
      </c>
      <c r="T7395" s="35" t="str">
        <f t="shared" si="5"/>
        <v>Gamer casual</v>
      </c>
      <c r="U7395" s="35"/>
    </row>
    <row r="7396">
      <c r="A7396" s="28">
        <v>7395.0</v>
      </c>
      <c r="B7396" s="28">
        <v>17.0</v>
      </c>
      <c r="C7396" s="28" t="str">
        <f>TRIM(PROPER('Base de datos cruda'!C7396))</f>
        <v>Female</v>
      </c>
      <c r="D7396" s="28">
        <v>5.33</v>
      </c>
      <c r="E7396" s="28">
        <v>1.69</v>
      </c>
      <c r="F7396" s="28">
        <v>7.04</v>
      </c>
      <c r="G7396" s="28">
        <v>78.24</v>
      </c>
      <c r="H7396" s="28" t="str">
        <f>TRIM(PROPER('Base de datos cruda'!H7396))</f>
        <v>Fps</v>
      </c>
      <c r="I7396" s="28">
        <v>3.38</v>
      </c>
      <c r="J7396" s="28">
        <v>7.12</v>
      </c>
      <c r="K7396" s="28">
        <v>261.53</v>
      </c>
      <c r="L7396" s="28">
        <f>IF('Base de datos cruda'!L7396&lt;0,,'Base de datos cruda'!L7396)</f>
        <v>8.86</v>
      </c>
      <c r="M7396" s="28" t="str">
        <f>IF(TRIM(PROPER('Base de datos cruda'!M7396))="High","Alto",IF(TRIM(PROPER('Base de datos cruda'!M7396))="Medium","Medio","Bajo"))</f>
        <v>Bajo</v>
      </c>
      <c r="N7396" s="29">
        <v>52.6554780053678</v>
      </c>
      <c r="O7396" s="32">
        <f t="shared" si="1"/>
        <v>52.65547801</v>
      </c>
      <c r="P7396" s="33">
        <f t="shared" si="2"/>
        <v>12.45</v>
      </c>
      <c r="Q7396" s="34">
        <f t="shared" si="3"/>
        <v>0.3170731707</v>
      </c>
      <c r="R7396" s="35" t="str">
        <f t="shared" si="4"/>
        <v>Medio</v>
      </c>
      <c r="S7396" s="35" t="str">
        <f>IF(O7396="","",IF(O7396&gt;AVERAGE('Base de datos limpia'!$O$2:$O$8001),"Alto","Normal"))
</f>
        <v>Normal</v>
      </c>
      <c r="T7396" s="35" t="str">
        <f t="shared" si="5"/>
        <v>Gamer casual</v>
      </c>
      <c r="U7396" s="35"/>
    </row>
    <row r="7397">
      <c r="A7397" s="28">
        <v>7396.0</v>
      </c>
      <c r="B7397" s="28">
        <v>24.0</v>
      </c>
      <c r="C7397" s="28" t="str">
        <f>TRIM(PROPER('Base de datos cruda'!C7397))</f>
        <v>Male</v>
      </c>
      <c r="D7397" s="28">
        <v>6.25</v>
      </c>
      <c r="E7397" s="28">
        <v>3.77</v>
      </c>
      <c r="F7397" s="28">
        <v>8.97</v>
      </c>
      <c r="G7397" s="28">
        <v>89.0</v>
      </c>
      <c r="H7397" s="28" t="str">
        <f>TRIM(PROPER('Base de datos cruda'!H7397))</f>
        <v>Rpg</v>
      </c>
      <c r="I7397" s="28">
        <v>3.09</v>
      </c>
      <c r="J7397" s="28">
        <v>7.99</v>
      </c>
      <c r="K7397" s="28">
        <v>251.14</v>
      </c>
      <c r="L7397" s="28">
        <f>IF('Base de datos cruda'!L7397&lt;0,,'Base de datos cruda'!L7397)</f>
        <v>15.75</v>
      </c>
      <c r="M7397" s="28" t="str">
        <f>IF(TRIM(PROPER('Base de datos cruda'!M7397))="High","Alto",IF(TRIM(PROPER('Base de datos cruda'!M7397))="Medium","Medio","Bajo"))</f>
        <v>Bajo</v>
      </c>
      <c r="N7397" s="29">
        <v>53.27</v>
      </c>
      <c r="O7397" s="32">
        <f t="shared" si="1"/>
        <v>53.27</v>
      </c>
      <c r="P7397" s="33">
        <f t="shared" si="2"/>
        <v>14.24</v>
      </c>
      <c r="Q7397" s="34">
        <f t="shared" si="3"/>
        <v>0.6032</v>
      </c>
      <c r="R7397" s="35" t="str">
        <f t="shared" si="4"/>
        <v>Medio</v>
      </c>
      <c r="S7397" s="35" t="str">
        <f>IF(O7397="","",IF(O7397&gt;AVERAGE('Base de datos limpia'!$O$2:$O$8001),"Alto","Normal"))
</f>
        <v>Normal</v>
      </c>
      <c r="T7397" s="35" t="str">
        <f t="shared" si="5"/>
        <v>Gamer moderado</v>
      </c>
      <c r="U7397" s="35"/>
    </row>
    <row r="7398">
      <c r="A7398" s="28">
        <v>7397.0</v>
      </c>
      <c r="B7398" s="28">
        <v>16.0</v>
      </c>
      <c r="C7398" s="28" t="str">
        <f>TRIM(PROPER('Base de datos cruda'!C7398))</f>
        <v>Female</v>
      </c>
      <c r="D7398" s="28">
        <v>1.46</v>
      </c>
      <c r="E7398" s="28">
        <v>6.62</v>
      </c>
      <c r="F7398" s="28">
        <v>4.47</v>
      </c>
      <c r="G7398" s="28">
        <v>98.43</v>
      </c>
      <c r="H7398" s="28" t="str">
        <f>TRIM(PROPER('Base de datos cruda'!H7398))</f>
        <v>Fps</v>
      </c>
      <c r="I7398" s="28">
        <v>4.61</v>
      </c>
      <c r="J7398" s="28">
        <v>3.3</v>
      </c>
      <c r="K7398" s="28">
        <v>298.06</v>
      </c>
      <c r="L7398" s="28">
        <f>IF('Base de datos cruda'!L7398&lt;0,,'Base de datos cruda'!L7398)</f>
        <v>7.82</v>
      </c>
      <c r="M7398" s="28" t="str">
        <f>IF(TRIM(PROPER('Base de datos cruda'!M7398))="High","Alto",IF(TRIM(PROPER('Base de datos cruda'!M7398))="Medium","Medio","Bajo"))</f>
        <v>Medio</v>
      </c>
      <c r="N7398" s="29">
        <v>80.27</v>
      </c>
      <c r="O7398" s="32">
        <f t="shared" si="1"/>
        <v>80.27</v>
      </c>
      <c r="P7398" s="33">
        <f t="shared" si="2"/>
        <v>4.76</v>
      </c>
      <c r="Q7398" s="34">
        <f t="shared" si="3"/>
        <v>4.534246575</v>
      </c>
      <c r="R7398" s="35" t="str">
        <f t="shared" si="4"/>
        <v>Alto</v>
      </c>
      <c r="S7398" s="35" t="str">
        <f>IF(O7398="","",IF(O7398&gt;AVERAGE('Base de datos limpia'!$O$2:$O$8001),"Alto","Normal"))
</f>
        <v>Alto</v>
      </c>
      <c r="T7398" s="35" t="str">
        <f t="shared" si="5"/>
        <v>Gamer intensivo</v>
      </c>
      <c r="U7398" s="35"/>
    </row>
    <row r="7399">
      <c r="A7399" s="28">
        <v>7398.0</v>
      </c>
      <c r="B7399" s="28">
        <v>22.0</v>
      </c>
      <c r="C7399" s="28" t="str">
        <f>TRIM(PROPER('Base de datos cruda'!C7399))</f>
        <v>Female</v>
      </c>
      <c r="D7399" s="28">
        <v>2.44</v>
      </c>
      <c r="E7399" s="28">
        <v>6.55</v>
      </c>
      <c r="F7399" s="28">
        <v>5.38</v>
      </c>
      <c r="G7399" s="28">
        <v>63.14</v>
      </c>
      <c r="H7399" s="28" t="str">
        <f>TRIM(PROPER('Base de datos cruda'!H7399))</f>
        <v>Casual</v>
      </c>
      <c r="I7399" s="28">
        <v>0.96</v>
      </c>
      <c r="J7399" s="28">
        <v>6.4</v>
      </c>
      <c r="K7399" s="28">
        <v>308.76</v>
      </c>
      <c r="L7399" s="28">
        <f>IF('Base de datos cruda'!L7399&lt;0,,'Base de datos cruda'!L7399)</f>
        <v>5.86</v>
      </c>
      <c r="M7399" s="28" t="str">
        <f>IF(TRIM(PROPER('Base de datos cruda'!M7399))="High","Alto",IF(TRIM(PROPER('Base de datos cruda'!M7399))="Medium","Medio","Bajo"))</f>
        <v>Medio</v>
      </c>
      <c r="N7399" s="29">
        <v>83.08</v>
      </c>
      <c r="O7399" s="32">
        <f t="shared" si="1"/>
        <v>83.08</v>
      </c>
      <c r="P7399" s="33">
        <f t="shared" si="2"/>
        <v>8.84</v>
      </c>
      <c r="Q7399" s="34">
        <f t="shared" si="3"/>
        <v>2.68442623</v>
      </c>
      <c r="R7399" s="35" t="str">
        <f t="shared" si="4"/>
        <v>Alto</v>
      </c>
      <c r="S7399" s="35" t="str">
        <f>IF(O7399="","",IF(O7399&gt;AVERAGE('Base de datos limpia'!$O$2:$O$8001),"Alto","Normal"))
</f>
        <v>Alto</v>
      </c>
      <c r="T7399" s="35" t="str">
        <f t="shared" si="5"/>
        <v>Gamer intensivo</v>
      </c>
      <c r="U7399" s="35"/>
    </row>
    <row r="7400">
      <c r="A7400" s="28">
        <v>7399.0</v>
      </c>
      <c r="B7400" s="28">
        <v>19.0</v>
      </c>
      <c r="C7400" s="28" t="str">
        <f>TRIM(PROPER('Base de datos cruda'!C7400))</f>
        <v>Female</v>
      </c>
      <c r="D7400" s="28">
        <v>3.59</v>
      </c>
      <c r="E7400" s="28">
        <v>3.48</v>
      </c>
      <c r="F7400" s="28">
        <v>7.28</v>
      </c>
      <c r="G7400" s="28">
        <v>71.25</v>
      </c>
      <c r="H7400" s="28" t="str">
        <f>TRIM(PROPER('Base de datos cruda'!H7400))</f>
        <v>Fps</v>
      </c>
      <c r="I7400" s="28">
        <v>0.96</v>
      </c>
      <c r="J7400" s="28">
        <v>6.67</v>
      </c>
      <c r="K7400" s="28">
        <v>264.22</v>
      </c>
      <c r="L7400" s="28">
        <f>IF('Base de datos cruda'!L7400&lt;0,,'Base de datos cruda'!L7400)</f>
        <v>12.04</v>
      </c>
      <c r="M7400" s="28" t="str">
        <f>IF(TRIM(PROPER('Base de datos cruda'!M7400))="High","Alto",IF(TRIM(PROPER('Base de datos cruda'!M7400))="Medium","Medio","Bajo"))</f>
        <v>Medio</v>
      </c>
      <c r="N7400" s="29">
        <v>57.16</v>
      </c>
      <c r="O7400" s="32">
        <f t="shared" si="1"/>
        <v>57.16</v>
      </c>
      <c r="P7400" s="33">
        <f t="shared" si="2"/>
        <v>10.26</v>
      </c>
      <c r="Q7400" s="34">
        <f t="shared" si="3"/>
        <v>0.9693593315</v>
      </c>
      <c r="R7400" s="35" t="str">
        <f t="shared" si="4"/>
        <v>Medio</v>
      </c>
      <c r="S7400" s="35" t="str">
        <f>IF(O7400="","",IF(O7400&gt;AVERAGE('Base de datos limpia'!$O$2:$O$8001),"Alto","Normal"))
</f>
        <v>Normal</v>
      </c>
      <c r="T7400" s="35" t="str">
        <f t="shared" si="5"/>
        <v>Gamer moderado</v>
      </c>
      <c r="U7400" s="35"/>
    </row>
    <row r="7401">
      <c r="A7401" s="28">
        <v>7400.0</v>
      </c>
      <c r="B7401" s="28">
        <v>20.0</v>
      </c>
      <c r="C7401" s="28" t="str">
        <f>TRIM(PROPER('Base de datos cruda'!C7401))</f>
        <v>Female</v>
      </c>
      <c r="D7401" s="28">
        <v>2.92</v>
      </c>
      <c r="E7401" s="28">
        <v>5.01</v>
      </c>
      <c r="F7401" s="28">
        <v>5.58</v>
      </c>
      <c r="G7401" s="28">
        <v>79.77</v>
      </c>
      <c r="H7401" s="28" t="str">
        <f>TRIM(PROPER('Base de datos cruda'!H7401))</f>
        <v>Casual</v>
      </c>
      <c r="I7401" s="28">
        <v>4.91</v>
      </c>
      <c r="J7401" s="28">
        <v>5.85</v>
      </c>
      <c r="K7401" s="28">
        <v>288.35</v>
      </c>
      <c r="L7401" s="28">
        <f>IF('Base de datos cruda'!L7401&lt;0,,'Base de datos cruda'!L7401)</f>
        <v>8.57</v>
      </c>
      <c r="M7401" s="28" t="str">
        <f>IF(TRIM(PROPER('Base de datos cruda'!M7401))="High","Alto",IF(TRIM(PROPER('Base de datos cruda'!M7401))="Medium","Medio","Bajo"))</f>
        <v>Medio</v>
      </c>
      <c r="N7401" s="29">
        <v>73.55</v>
      </c>
      <c r="O7401" s="32">
        <f t="shared" si="1"/>
        <v>73.55</v>
      </c>
      <c r="P7401" s="33">
        <f t="shared" si="2"/>
        <v>8.77</v>
      </c>
      <c r="Q7401" s="34">
        <f t="shared" si="3"/>
        <v>1.715753425</v>
      </c>
      <c r="R7401" s="35" t="str">
        <f t="shared" si="4"/>
        <v>Alto</v>
      </c>
      <c r="S7401" s="35" t="str">
        <f>IF(O7401="","",IF(O7401&gt;AVERAGE('Base de datos limpia'!$O$2:$O$8001),"Alto","Normal"))
</f>
        <v>Alto</v>
      </c>
      <c r="T7401" s="35" t="str">
        <f t="shared" si="5"/>
        <v>Gamer moderado</v>
      </c>
      <c r="U7401" s="35"/>
    </row>
    <row r="7402">
      <c r="A7402" s="28">
        <v>7401.0</v>
      </c>
      <c r="B7402" s="28">
        <v>20.0</v>
      </c>
      <c r="C7402" s="28" t="str">
        <f>TRIM(PROPER('Base de datos cruda'!C7402))</f>
        <v>Male</v>
      </c>
      <c r="D7402" s="28">
        <v>7.86</v>
      </c>
      <c r="E7402" s="28">
        <v>2.91</v>
      </c>
      <c r="F7402" s="28">
        <v>5.73</v>
      </c>
      <c r="G7402" s="28">
        <v>66.82</v>
      </c>
      <c r="H7402" s="28" t="str">
        <f>TRIM(PROPER('Base de datos cruda'!H7402))</f>
        <v>Rpg</v>
      </c>
      <c r="I7402" s="28">
        <v>2.77</v>
      </c>
      <c r="J7402" s="28">
        <v>9.5</v>
      </c>
      <c r="K7402" s="28">
        <v>222.76</v>
      </c>
      <c r="L7402" s="28">
        <f>IF('Base de datos cruda'!L7402&lt;0,,'Base de datos cruda'!L7402)</f>
        <v>19.31</v>
      </c>
      <c r="M7402" s="28" t="str">
        <f>IF(TRIM(PROPER('Base de datos cruda'!M7402))="High","Alto",IF(TRIM(PROPER('Base de datos cruda'!M7402))="Medium","Medio","Bajo"))</f>
        <v>Bajo</v>
      </c>
      <c r="N7402" s="29">
        <v>15.06</v>
      </c>
      <c r="O7402" s="32">
        <f t="shared" si="1"/>
        <v>15.06</v>
      </c>
      <c r="P7402" s="33">
        <f t="shared" si="2"/>
        <v>17.36</v>
      </c>
      <c r="Q7402" s="34">
        <f t="shared" si="3"/>
        <v>0.3702290076</v>
      </c>
      <c r="R7402" s="35" t="str">
        <f t="shared" si="4"/>
        <v>Bajo</v>
      </c>
      <c r="S7402" s="35" t="str">
        <f>IF(O7402="","",IF(O7402&gt;AVERAGE('Base de datos limpia'!$O$2:$O$8001),"Alto","Normal"))
</f>
        <v>Normal</v>
      </c>
      <c r="T7402" s="35" t="str">
        <f t="shared" si="5"/>
        <v>Gamer casual</v>
      </c>
      <c r="U7402" s="35"/>
    </row>
    <row r="7403">
      <c r="A7403" s="28">
        <v>7402.0</v>
      </c>
      <c r="B7403" s="28">
        <v>16.0</v>
      </c>
      <c r="C7403" s="28" t="str">
        <f>TRIM(PROPER('Base de datos cruda'!C7403))</f>
        <v>Male</v>
      </c>
      <c r="D7403" s="28">
        <v>6.68</v>
      </c>
      <c r="E7403" s="28">
        <v>1.46</v>
      </c>
      <c r="F7403" s="28">
        <v>8.46</v>
      </c>
      <c r="G7403" s="28">
        <v>64.67</v>
      </c>
      <c r="H7403" s="28" t="str">
        <f>TRIM(PROPER('Base de datos cruda'!H7403))</f>
        <v>Fps</v>
      </c>
      <c r="I7403" s="28">
        <v>2.42</v>
      </c>
      <c r="J7403" s="28">
        <v>9.59</v>
      </c>
      <c r="K7403" s="28">
        <v>232.07</v>
      </c>
      <c r="L7403" s="28">
        <f>IF('Base de datos cruda'!L7403&lt;0,,'Base de datos cruda'!L7403)</f>
        <v>13.52</v>
      </c>
      <c r="M7403" s="28" t="str">
        <f>IF(TRIM(PROPER('Base de datos cruda'!M7403))="High","Alto",IF(TRIM(PROPER('Base de datos cruda'!M7403))="Medium","Medio","Bajo"))</f>
        <v>Bajo</v>
      </c>
      <c r="N7403" s="29">
        <v>30.22</v>
      </c>
      <c r="O7403" s="32">
        <f t="shared" si="1"/>
        <v>30.22</v>
      </c>
      <c r="P7403" s="33">
        <f t="shared" si="2"/>
        <v>16.27</v>
      </c>
      <c r="Q7403" s="34">
        <f t="shared" si="3"/>
        <v>0.2185628743</v>
      </c>
      <c r="R7403" s="35" t="str">
        <f t="shared" si="4"/>
        <v>Bajo</v>
      </c>
      <c r="S7403" s="35" t="str">
        <f>IF(O7403="","",IF(O7403&gt;AVERAGE('Base de datos limpia'!$O$2:$O$8001),"Alto","Normal"))
</f>
        <v>Normal</v>
      </c>
      <c r="T7403" s="35" t="str">
        <f t="shared" si="5"/>
        <v>Gamer casual</v>
      </c>
      <c r="U7403" s="35"/>
    </row>
    <row r="7404">
      <c r="A7404" s="28">
        <v>7403.0</v>
      </c>
      <c r="B7404" s="28">
        <v>21.0</v>
      </c>
      <c r="C7404" s="28" t="str">
        <f>TRIM(PROPER('Base de datos cruda'!C7404))</f>
        <v>Male</v>
      </c>
      <c r="D7404" s="28">
        <v>3.84</v>
      </c>
      <c r="E7404" s="28">
        <v>5.65</v>
      </c>
      <c r="F7404" s="28">
        <v>6.9</v>
      </c>
      <c r="G7404" s="28">
        <v>78.09</v>
      </c>
      <c r="H7404" s="28" t="str">
        <f>TRIM(PROPER('Base de datos cruda'!H7404))</f>
        <v>Fps</v>
      </c>
      <c r="I7404" s="28">
        <v>4.25</v>
      </c>
      <c r="J7404" s="28">
        <v>6.73</v>
      </c>
      <c r="K7404" s="28">
        <v>276.39</v>
      </c>
      <c r="L7404" s="28">
        <f>IF('Base de datos cruda'!L7404&lt;0,,'Base de datos cruda'!L7404)</f>
        <v>10.37</v>
      </c>
      <c r="M7404" s="28" t="str">
        <f>IF(TRIM(PROPER('Base de datos cruda'!M7404))="High","Alto",IF(TRIM(PROPER('Base de datos cruda'!M7404))="Medium","Medio","Bajo"))</f>
        <v>Medio</v>
      </c>
      <c r="N7404" s="29">
        <v>66.45</v>
      </c>
      <c r="O7404" s="32">
        <f t="shared" si="1"/>
        <v>66.45</v>
      </c>
      <c r="P7404" s="33">
        <f t="shared" si="2"/>
        <v>10.57</v>
      </c>
      <c r="Q7404" s="34">
        <f t="shared" si="3"/>
        <v>1.471354167</v>
      </c>
      <c r="R7404" s="35" t="str">
        <f t="shared" si="4"/>
        <v>Medio</v>
      </c>
      <c r="S7404" s="35" t="str">
        <f>IF(O7404="","",IF(O7404&gt;AVERAGE('Base de datos limpia'!$O$2:$O$8001),"Alto","Normal"))
</f>
        <v>Alto</v>
      </c>
      <c r="T7404" s="35" t="str">
        <f t="shared" si="5"/>
        <v>Gamer moderado</v>
      </c>
      <c r="U7404" s="35"/>
    </row>
    <row r="7405">
      <c r="A7405" s="28">
        <v>7404.0</v>
      </c>
      <c r="B7405" s="28">
        <v>24.0</v>
      </c>
      <c r="C7405" s="28" t="str">
        <f>TRIM(PROPER('Base de datos cruda'!C7405))</f>
        <v>Male</v>
      </c>
      <c r="D7405" s="28">
        <v>7.03</v>
      </c>
      <c r="E7405" s="28">
        <v>4.12</v>
      </c>
      <c r="F7405" s="28">
        <v>4.51</v>
      </c>
      <c r="G7405" s="28">
        <v>83.23</v>
      </c>
      <c r="H7405" s="28" t="str">
        <f>TRIM(PROPER('Base de datos cruda'!H7405))</f>
        <v>Fps</v>
      </c>
      <c r="I7405" s="28">
        <v>4.25</v>
      </c>
      <c r="J7405" s="28">
        <v>11.13</v>
      </c>
      <c r="K7405" s="28">
        <v>248.21</v>
      </c>
      <c r="L7405" s="28">
        <f>IF('Base de datos cruda'!L7405&lt;0,,'Base de datos cruda'!L7405)</f>
        <v>16.59</v>
      </c>
      <c r="M7405" s="28" t="str">
        <f>IF(TRIM(PROPER('Base de datos cruda'!M7405))="High","Alto",IF(TRIM(PROPER('Base de datos cruda'!M7405))="Medium","Medio","Bajo"))</f>
        <v>Bajo</v>
      </c>
      <c r="N7405" s="29">
        <v>27.12</v>
      </c>
      <c r="O7405" s="32">
        <f t="shared" si="1"/>
        <v>27.12</v>
      </c>
      <c r="P7405" s="33">
        <f t="shared" si="2"/>
        <v>18.16</v>
      </c>
      <c r="Q7405" s="34">
        <f t="shared" si="3"/>
        <v>0.586059744</v>
      </c>
      <c r="R7405" s="35" t="str">
        <f t="shared" si="4"/>
        <v>Bajo</v>
      </c>
      <c r="S7405" s="35" t="str">
        <f>IF(O7405="","",IF(O7405&gt;AVERAGE('Base de datos limpia'!$O$2:$O$8001),"Alto","Normal"))
</f>
        <v>Normal</v>
      </c>
      <c r="T7405" s="35" t="str">
        <f t="shared" si="5"/>
        <v>Gamer moderado</v>
      </c>
      <c r="U7405" s="35"/>
    </row>
    <row r="7406">
      <c r="A7406" s="28">
        <v>7405.0</v>
      </c>
      <c r="B7406" s="28">
        <v>17.0</v>
      </c>
      <c r="C7406" s="28" t="str">
        <f>TRIM(PROPER('Base de datos cruda'!C7406))</f>
        <v>Female</v>
      </c>
      <c r="D7406" s="28">
        <v>2.78</v>
      </c>
      <c r="E7406" s="28">
        <v>5.89</v>
      </c>
      <c r="F7406" s="28">
        <v>5.55</v>
      </c>
      <c r="G7406" s="28">
        <v>92.81</v>
      </c>
      <c r="H7406" s="28" t="str">
        <f>TRIM(PROPER('Base de datos cruda'!H7406))</f>
        <v>Casual</v>
      </c>
      <c r="I7406" s="28">
        <v>0.88</v>
      </c>
      <c r="J7406" s="28">
        <v>5.72</v>
      </c>
      <c r="K7406" s="28">
        <v>290.68</v>
      </c>
      <c r="L7406" s="28">
        <f>IF('Base de datos cruda'!L7406&lt;0,,'Base de datos cruda'!L7406)</f>
        <v>5.46</v>
      </c>
      <c r="M7406" s="28" t="str">
        <f>IF(TRIM(PROPER('Base de datos cruda'!M7406))="High","Alto",IF(TRIM(PROPER('Base de datos cruda'!M7406))="Medium","Medio","Bajo"))</f>
        <v>Medio</v>
      </c>
      <c r="N7406" s="29">
        <v>85.16</v>
      </c>
      <c r="O7406" s="32">
        <f t="shared" si="1"/>
        <v>85.16</v>
      </c>
      <c r="P7406" s="33">
        <f t="shared" si="2"/>
        <v>8.5</v>
      </c>
      <c r="Q7406" s="34">
        <f t="shared" si="3"/>
        <v>2.118705036</v>
      </c>
      <c r="R7406" s="35" t="str">
        <f t="shared" si="4"/>
        <v>Alto</v>
      </c>
      <c r="S7406" s="35" t="str">
        <f>IF(O7406="","",IF(O7406&gt;AVERAGE('Base de datos limpia'!$O$2:$O$8001),"Alto","Normal"))
</f>
        <v>Alto</v>
      </c>
      <c r="T7406" s="35" t="str">
        <f t="shared" si="5"/>
        <v>Gamer moderado</v>
      </c>
      <c r="U7406" s="35"/>
    </row>
    <row r="7407">
      <c r="A7407" s="28">
        <v>7406.0</v>
      </c>
      <c r="B7407" s="28">
        <v>22.0</v>
      </c>
      <c r="C7407" s="28" t="str">
        <f>TRIM(PROPER('Base de datos cruda'!C7407))</f>
        <v>Male</v>
      </c>
      <c r="D7407" s="28">
        <v>6.29</v>
      </c>
      <c r="E7407" s="28">
        <v>9.52</v>
      </c>
      <c r="F7407" s="28">
        <v>4.38</v>
      </c>
      <c r="G7407" s="28">
        <v>99.91</v>
      </c>
      <c r="H7407" s="28" t="str">
        <f>TRIM(PROPER('Base de datos cruda'!H7407))</f>
        <v>Rpg</v>
      </c>
      <c r="I7407" s="28">
        <v>0.87</v>
      </c>
      <c r="J7407" s="28">
        <v>9.38</v>
      </c>
      <c r="K7407" s="28">
        <v>247.25</v>
      </c>
      <c r="L7407" s="28">
        <f>IF('Base de datos cruda'!L7407&lt;0,,'Base de datos cruda'!L7407)</f>
        <v>13.42</v>
      </c>
      <c r="M7407" s="28" t="str">
        <f>IF(TRIM(PROPER('Base de datos cruda'!M7407))="High","Alto",IF(TRIM(PROPER('Base de datos cruda'!M7407))="Medium","Medio","Bajo"))</f>
        <v>Alto</v>
      </c>
      <c r="N7407" s="29">
        <v>84.9008795211634</v>
      </c>
      <c r="O7407" s="32">
        <f t="shared" si="1"/>
        <v>84.90087952</v>
      </c>
      <c r="P7407" s="33">
        <f t="shared" si="2"/>
        <v>15.67</v>
      </c>
      <c r="Q7407" s="34">
        <f t="shared" si="3"/>
        <v>1.513513514</v>
      </c>
      <c r="R7407" s="35" t="str">
        <f t="shared" si="4"/>
        <v>Alto</v>
      </c>
      <c r="S7407" s="35" t="str">
        <f>IF(O7407="","",IF(O7407&gt;AVERAGE('Base de datos limpia'!$O$2:$O$8001),"Alto","Normal"))
</f>
        <v>Alto</v>
      </c>
      <c r="T7407" s="35" t="str">
        <f t="shared" si="5"/>
        <v>Gamer intensivo</v>
      </c>
      <c r="U7407" s="35"/>
    </row>
    <row r="7408">
      <c r="A7408" s="28">
        <v>7407.0</v>
      </c>
      <c r="B7408" s="28">
        <v>21.0</v>
      </c>
      <c r="C7408" s="28" t="str">
        <f>TRIM(PROPER('Base de datos cruda'!C7408))</f>
        <v>Female</v>
      </c>
      <c r="D7408" s="28">
        <v>1.79</v>
      </c>
      <c r="E7408" s="28">
        <v>2.29</v>
      </c>
      <c r="F7408" s="28">
        <v>6.78</v>
      </c>
      <c r="G7408" s="28">
        <v>90.97</v>
      </c>
      <c r="H7408" s="28" t="str">
        <f>TRIM(PROPER('Base de datos cruda'!H7408))</f>
        <v>Casual</v>
      </c>
      <c r="I7408" s="28">
        <v>3.98</v>
      </c>
      <c r="J7408" s="28">
        <v>4.15</v>
      </c>
      <c r="K7408" s="28">
        <v>278.32</v>
      </c>
      <c r="L7408" s="28">
        <f>IF('Base de datos cruda'!L7408&lt;0,,'Base de datos cruda'!L7408)</f>
        <v>5.91</v>
      </c>
      <c r="M7408" s="28" t="str">
        <f>IF(TRIM(PROPER('Base de datos cruda'!M7408))="High","Alto",IF(TRIM(PROPER('Base de datos cruda'!M7408))="Medium","Medio","Bajo"))</f>
        <v>Medio</v>
      </c>
      <c r="N7408" s="29">
        <v>68.22</v>
      </c>
      <c r="O7408" s="32">
        <f t="shared" si="1"/>
        <v>68.22</v>
      </c>
      <c r="P7408" s="33">
        <f t="shared" si="2"/>
        <v>5.94</v>
      </c>
      <c r="Q7408" s="34">
        <f t="shared" si="3"/>
        <v>1.279329609</v>
      </c>
      <c r="R7408" s="35" t="str">
        <f t="shared" si="4"/>
        <v>Medio</v>
      </c>
      <c r="S7408" s="35" t="str">
        <f>IF(O7408="","",IF(O7408&gt;AVERAGE('Base de datos limpia'!$O$2:$O$8001),"Alto","Normal"))
</f>
        <v>Alto</v>
      </c>
      <c r="T7408" s="35" t="str">
        <f t="shared" si="5"/>
        <v>Gamer casual</v>
      </c>
      <c r="U7408" s="35"/>
    </row>
    <row r="7409">
      <c r="A7409" s="28">
        <v>7408.0</v>
      </c>
      <c r="B7409" s="28">
        <v>20.0</v>
      </c>
      <c r="C7409" s="28" t="str">
        <f>TRIM(PROPER('Base de datos cruda'!C7409))</f>
        <v>Male</v>
      </c>
      <c r="D7409" s="28">
        <v>6.18</v>
      </c>
      <c r="E7409" s="28">
        <v>1.02</v>
      </c>
      <c r="F7409" s="28">
        <v>4.87</v>
      </c>
      <c r="G7409" s="28">
        <v>68.85</v>
      </c>
      <c r="H7409" s="28" t="str">
        <f>TRIM(PROPER('Base de datos cruda'!H7409))</f>
        <v>Fps</v>
      </c>
      <c r="I7409" s="28">
        <v>3.93</v>
      </c>
      <c r="J7409" s="28">
        <v>7.84</v>
      </c>
      <c r="K7409" s="28">
        <v>255.05</v>
      </c>
      <c r="L7409" s="28">
        <f>IF('Base de datos cruda'!L7409&lt;0,,'Base de datos cruda'!L7409)</f>
        <v>10.94</v>
      </c>
      <c r="M7409" s="28" t="str">
        <f>IF(TRIM(PROPER('Base de datos cruda'!M7409))="High","Alto",IF(TRIM(PROPER('Base de datos cruda'!M7409))="Medium","Medio","Bajo"))</f>
        <v>Bajo</v>
      </c>
      <c r="N7409" s="29">
        <v>20.2</v>
      </c>
      <c r="O7409" s="32">
        <f t="shared" si="1"/>
        <v>20.2</v>
      </c>
      <c r="P7409" s="33">
        <f t="shared" si="2"/>
        <v>14.02</v>
      </c>
      <c r="Q7409" s="34">
        <f t="shared" si="3"/>
        <v>0.1650485437</v>
      </c>
      <c r="R7409" s="35" t="str">
        <f t="shared" si="4"/>
        <v>Bajo</v>
      </c>
      <c r="S7409" s="35" t="str">
        <f>IF(O7409="","",IF(O7409&gt;AVERAGE('Base de datos limpia'!$O$2:$O$8001),"Alto","Normal"))
</f>
        <v>Normal</v>
      </c>
      <c r="T7409" s="35" t="str">
        <f t="shared" si="5"/>
        <v>Gamer casual</v>
      </c>
      <c r="U7409" s="35"/>
    </row>
    <row r="7410">
      <c r="A7410" s="28">
        <v>7409.0</v>
      </c>
      <c r="B7410" s="28">
        <v>19.0</v>
      </c>
      <c r="C7410" s="28" t="str">
        <f>TRIM(PROPER('Base de datos cruda'!C7410))</f>
        <v>Female</v>
      </c>
      <c r="D7410" s="28">
        <v>3.65</v>
      </c>
      <c r="E7410" s="28">
        <v>1.69</v>
      </c>
      <c r="F7410" s="28">
        <v>8.29</v>
      </c>
      <c r="G7410" s="28">
        <v>89.92</v>
      </c>
      <c r="H7410" s="28" t="str">
        <f>TRIM(PROPER('Base de datos cruda'!H7410))</f>
        <v>Fps</v>
      </c>
      <c r="I7410" s="28">
        <v>1.13</v>
      </c>
      <c r="J7410" s="28">
        <v>6.15</v>
      </c>
      <c r="K7410" s="28">
        <v>272.14</v>
      </c>
      <c r="L7410" s="28">
        <f>IF('Base de datos cruda'!L7410&lt;0,,'Base de datos cruda'!L7410)</f>
        <v>6.15</v>
      </c>
      <c r="M7410" s="28" t="str">
        <f>IF(TRIM(PROPER('Base de datos cruda'!M7410))="High","Alto",IF(TRIM(PROPER('Base de datos cruda'!M7410))="Medium","Medio","Bajo"))</f>
        <v>Medio</v>
      </c>
      <c r="N7410" s="29">
        <v>52.94</v>
      </c>
      <c r="O7410" s="32">
        <f t="shared" si="1"/>
        <v>52.94</v>
      </c>
      <c r="P7410" s="33">
        <f t="shared" si="2"/>
        <v>9.8</v>
      </c>
      <c r="Q7410" s="34">
        <f t="shared" si="3"/>
        <v>0.4630136986</v>
      </c>
      <c r="R7410" s="35" t="str">
        <f t="shared" si="4"/>
        <v>Medio</v>
      </c>
      <c r="S7410" s="35" t="str">
        <f>IF(O7410="","",IF(O7410&gt;AVERAGE('Base de datos limpia'!$O$2:$O$8001),"Alto","Normal"))
</f>
        <v>Normal</v>
      </c>
      <c r="T7410" s="35" t="str">
        <f t="shared" si="5"/>
        <v>Gamer casual</v>
      </c>
      <c r="U7410" s="35"/>
    </row>
    <row r="7411">
      <c r="A7411" s="28">
        <v>7410.0</v>
      </c>
      <c r="B7411" s="28">
        <v>19.0</v>
      </c>
      <c r="C7411" s="28" t="str">
        <f>TRIM(PROPER('Base de datos cruda'!C7411))</f>
        <v>Female</v>
      </c>
      <c r="D7411" s="28">
        <v>0.86</v>
      </c>
      <c r="E7411" s="28">
        <v>5.16</v>
      </c>
      <c r="F7411" s="28">
        <v>6.89</v>
      </c>
      <c r="G7411" s="28">
        <v>81.49</v>
      </c>
      <c r="H7411" s="28" t="str">
        <f>TRIM(PROPER('Base de datos cruda'!H7411))</f>
        <v>Casual</v>
      </c>
      <c r="I7411" s="28">
        <v>4.21</v>
      </c>
      <c r="J7411" s="28">
        <v>2.07</v>
      </c>
      <c r="K7411" s="28">
        <v>315.02</v>
      </c>
      <c r="L7411" s="28" t="str">
        <f>IF('Base de datos cruda'!L7411&lt;0,,'Base de datos cruda'!L7411)</f>
        <v/>
      </c>
      <c r="M7411" s="28" t="str">
        <f>IF(TRIM(PROPER('Base de datos cruda'!M7411))="High","Alto",IF(TRIM(PROPER('Base de datos cruda'!M7411))="Medium","Medio","Bajo"))</f>
        <v>Medio</v>
      </c>
      <c r="N7411" s="29">
        <v>81.38</v>
      </c>
      <c r="O7411" s="32">
        <f t="shared" si="1"/>
        <v>81.38</v>
      </c>
      <c r="P7411" s="33">
        <f t="shared" si="2"/>
        <v>2.93</v>
      </c>
      <c r="Q7411" s="34">
        <f t="shared" si="3"/>
        <v>6</v>
      </c>
      <c r="R7411" s="35" t="str">
        <f t="shared" si="4"/>
        <v>Alto</v>
      </c>
      <c r="S7411" s="35" t="str">
        <f>IF(O7411="","",IF(O7411&gt;AVERAGE('Base de datos limpia'!$O$2:$O$8001),"Alto","Normal"))
</f>
        <v>Alto</v>
      </c>
      <c r="T7411" s="35" t="str">
        <f t="shared" si="5"/>
        <v>Gamer moderado</v>
      </c>
      <c r="U7411" s="35"/>
    </row>
    <row r="7412">
      <c r="A7412" s="28">
        <v>7411.0</v>
      </c>
      <c r="B7412" s="28">
        <v>21.0</v>
      </c>
      <c r="C7412" s="28" t="str">
        <f>TRIM(PROPER('Base de datos cruda'!C7412))</f>
        <v>Female</v>
      </c>
      <c r="D7412" s="28">
        <v>2.19</v>
      </c>
      <c r="E7412" s="28">
        <v>7.36</v>
      </c>
      <c r="F7412" s="28">
        <v>4.3</v>
      </c>
      <c r="G7412" s="28">
        <v>78.03</v>
      </c>
      <c r="H7412" s="28" t="str">
        <f>TRIM(PROPER('Base de datos cruda'!H7412))</f>
        <v>Casual</v>
      </c>
      <c r="I7412" s="28">
        <v>2.4</v>
      </c>
      <c r="J7412" s="28">
        <v>4.21</v>
      </c>
      <c r="K7412" s="28">
        <v>302.92</v>
      </c>
      <c r="L7412" s="28">
        <f>IF('Base de datos cruda'!L7412&lt;0,,'Base de datos cruda'!L7412)</f>
        <v>3.84</v>
      </c>
      <c r="M7412" s="28" t="str">
        <f>IF(TRIM(PROPER('Base de datos cruda'!M7412))="High","Alto",IF(TRIM(PROPER('Base de datos cruda'!M7412))="Medium","Medio","Bajo"))</f>
        <v>Alto</v>
      </c>
      <c r="N7412" s="29">
        <v>85.2367073520186</v>
      </c>
      <c r="O7412" s="32">
        <f t="shared" si="1"/>
        <v>85.23670735</v>
      </c>
      <c r="P7412" s="33">
        <f t="shared" si="2"/>
        <v>6.4</v>
      </c>
      <c r="Q7412" s="34">
        <f t="shared" si="3"/>
        <v>3.360730594</v>
      </c>
      <c r="R7412" s="35" t="str">
        <f t="shared" si="4"/>
        <v>Alto</v>
      </c>
      <c r="S7412" s="35" t="str">
        <f>IF(O7412="","",IF(O7412&gt;AVERAGE('Base de datos limpia'!$O$2:$O$8001),"Alto","Normal"))
</f>
        <v>Alto</v>
      </c>
      <c r="T7412" s="35" t="str">
        <f t="shared" si="5"/>
        <v>Gamer intensivo</v>
      </c>
      <c r="U7412" s="35"/>
    </row>
    <row r="7413">
      <c r="A7413" s="28">
        <v>7412.0</v>
      </c>
      <c r="B7413" s="28">
        <v>19.0</v>
      </c>
      <c r="C7413" s="28" t="str">
        <f>TRIM(PROPER('Base de datos cruda'!C7413))</f>
        <v>Male</v>
      </c>
      <c r="D7413" s="28">
        <v>3.22</v>
      </c>
      <c r="E7413" s="28">
        <v>6.23</v>
      </c>
      <c r="F7413" s="28">
        <v>5.5</v>
      </c>
      <c r="G7413" s="28">
        <v>97.43</v>
      </c>
      <c r="H7413" s="28" t="str">
        <f>TRIM(PROPER('Base de datos cruda'!H7413))</f>
        <v>Casual</v>
      </c>
      <c r="I7413" s="28">
        <v>2.35</v>
      </c>
      <c r="J7413" s="28">
        <v>5.84</v>
      </c>
      <c r="K7413" s="28">
        <v>283.29</v>
      </c>
      <c r="L7413" s="28">
        <f>IF('Base de datos cruda'!L7413&lt;0,,'Base de datos cruda'!L7413)</f>
        <v>8.32</v>
      </c>
      <c r="M7413" s="28" t="str">
        <f>IF(TRIM(PROPER('Base de datos cruda'!M7413))="High","Alto",IF(TRIM(PROPER('Base de datos cruda'!M7413))="Medium","Medio","Bajo"))</f>
        <v>Medio</v>
      </c>
      <c r="N7413" s="29">
        <v>73.26</v>
      </c>
      <c r="O7413" s="32">
        <f t="shared" si="1"/>
        <v>73.26</v>
      </c>
      <c r="P7413" s="33">
        <f t="shared" si="2"/>
        <v>9.06</v>
      </c>
      <c r="Q7413" s="34">
        <f t="shared" si="3"/>
        <v>1.934782609</v>
      </c>
      <c r="R7413" s="35" t="str">
        <f t="shared" si="4"/>
        <v>Alto</v>
      </c>
      <c r="S7413" s="35" t="str">
        <f>IF(O7413="","",IF(O7413&gt;AVERAGE('Base de datos limpia'!$O$2:$O$8001),"Alto","Normal"))
</f>
        <v>Alto</v>
      </c>
      <c r="T7413" s="35" t="str">
        <f t="shared" si="5"/>
        <v>Gamer intensivo</v>
      </c>
      <c r="U7413" s="35"/>
    </row>
    <row r="7414">
      <c r="A7414" s="28">
        <v>7413.0</v>
      </c>
      <c r="B7414" s="28">
        <v>20.0</v>
      </c>
      <c r="C7414" s="28" t="str">
        <f>TRIM(PROPER('Base de datos cruda'!C7414))</f>
        <v>Female</v>
      </c>
      <c r="D7414" s="28">
        <v>5.99</v>
      </c>
      <c r="E7414" s="28">
        <v>5.45</v>
      </c>
      <c r="F7414" s="28">
        <v>7.08</v>
      </c>
      <c r="G7414" s="28">
        <v>88.08</v>
      </c>
      <c r="H7414" s="28" t="str">
        <f>TRIM(PROPER('Base de datos cruda'!H7414))</f>
        <v>Casual</v>
      </c>
      <c r="I7414" s="28">
        <v>4.93</v>
      </c>
      <c r="J7414" s="28">
        <v>7.72</v>
      </c>
      <c r="K7414" s="28">
        <v>228.11</v>
      </c>
      <c r="L7414" s="28">
        <f>IF('Base de datos cruda'!L7414&lt;0,,'Base de datos cruda'!L7414)</f>
        <v>11.83</v>
      </c>
      <c r="M7414" s="28" t="str">
        <f>IF(TRIM(PROPER('Base de datos cruda'!M7414))="High","Alto",IF(TRIM(PROPER('Base de datos cruda'!M7414))="Medium","Medio","Bajo"))</f>
        <v>Bajo</v>
      </c>
      <c r="N7414" s="29">
        <v>53.68</v>
      </c>
      <c r="O7414" s="32">
        <f t="shared" si="1"/>
        <v>53.68</v>
      </c>
      <c r="P7414" s="33">
        <f t="shared" si="2"/>
        <v>13.71</v>
      </c>
      <c r="Q7414" s="34">
        <f t="shared" si="3"/>
        <v>0.9098497496</v>
      </c>
      <c r="R7414" s="35" t="str">
        <f t="shared" si="4"/>
        <v>Medio</v>
      </c>
      <c r="S7414" s="35" t="str">
        <f>IF(O7414="","",IF(O7414&gt;AVERAGE('Base de datos limpia'!$O$2:$O$8001),"Alto","Normal"))
</f>
        <v>Normal</v>
      </c>
      <c r="T7414" s="35" t="str">
        <f t="shared" si="5"/>
        <v>Gamer moderado</v>
      </c>
      <c r="U7414" s="35"/>
    </row>
    <row r="7415">
      <c r="A7415" s="28">
        <v>7414.0</v>
      </c>
      <c r="B7415" s="28">
        <v>21.0</v>
      </c>
      <c r="C7415" s="28" t="str">
        <f>TRIM(PROPER('Base de datos cruda'!C7415))</f>
        <v>Male</v>
      </c>
      <c r="D7415" s="28">
        <v>0.58</v>
      </c>
      <c r="E7415" s="28">
        <v>4.19</v>
      </c>
      <c r="F7415" s="28">
        <v>5.68</v>
      </c>
      <c r="G7415" s="28">
        <v>87.27</v>
      </c>
      <c r="H7415" s="28" t="str">
        <f>TRIM(PROPER('Base de datos cruda'!H7415))</f>
        <v>Casual</v>
      </c>
      <c r="I7415" s="28">
        <v>2.6</v>
      </c>
      <c r="J7415" s="28">
        <v>4.9</v>
      </c>
      <c r="K7415" s="28">
        <v>327.21</v>
      </c>
      <c r="L7415" s="28">
        <f>IF('Base de datos cruda'!L7415&lt;0,,'Base de datos cruda'!L7415)</f>
        <v>5.88</v>
      </c>
      <c r="M7415" s="28" t="str">
        <f>IF(TRIM(PROPER('Base de datos cruda'!M7415))="High","Alto",IF(TRIM(PROPER('Base de datos cruda'!M7415))="Medium","Medio","Bajo"))</f>
        <v>Medio</v>
      </c>
      <c r="N7415" s="29">
        <v>69.4920064503441</v>
      </c>
      <c r="O7415" s="32">
        <f t="shared" si="1"/>
        <v>69.49200645</v>
      </c>
      <c r="P7415" s="33">
        <f t="shared" si="2"/>
        <v>5.48</v>
      </c>
      <c r="Q7415" s="34">
        <f t="shared" si="3"/>
        <v>7.224137931</v>
      </c>
      <c r="R7415" s="35" t="str">
        <f t="shared" si="4"/>
        <v>Medio</v>
      </c>
      <c r="S7415" s="35" t="str">
        <f>IF(O7415="","",IF(O7415&gt;AVERAGE('Base de datos limpia'!$O$2:$O$8001),"Alto","Normal"))
</f>
        <v>Alto</v>
      </c>
      <c r="T7415" s="35" t="str">
        <f t="shared" si="5"/>
        <v>Gamer moderado</v>
      </c>
      <c r="U7415" s="35"/>
    </row>
    <row r="7416">
      <c r="A7416" s="28">
        <v>7415.0</v>
      </c>
      <c r="B7416" s="28">
        <v>20.0</v>
      </c>
      <c r="C7416" s="28" t="str">
        <f>TRIM(PROPER('Base de datos cruda'!C7416))</f>
        <v>Male</v>
      </c>
      <c r="D7416" s="28">
        <v>5.28</v>
      </c>
      <c r="E7416" s="28">
        <v>3.79</v>
      </c>
      <c r="F7416" s="28">
        <v>6.57</v>
      </c>
      <c r="G7416" s="28">
        <v>60.47</v>
      </c>
      <c r="H7416" s="28" t="str">
        <f>TRIM(PROPER('Base de datos cruda'!H7416))</f>
        <v>Fps</v>
      </c>
      <c r="I7416" s="28">
        <v>0.69</v>
      </c>
      <c r="J7416" s="28">
        <v>7.68</v>
      </c>
      <c r="K7416" s="28">
        <v>274.69</v>
      </c>
      <c r="L7416" s="28">
        <f>IF('Base de datos cruda'!L7416&lt;0,,'Base de datos cruda'!L7416)</f>
        <v>8.87</v>
      </c>
      <c r="M7416" s="28" t="str">
        <f>IF(TRIM(PROPER('Base de datos cruda'!M7416))="High","Alto",IF(TRIM(PROPER('Base de datos cruda'!M7416))="Medium","Medio","Bajo"))</f>
        <v>Bajo</v>
      </c>
      <c r="N7416" s="29">
        <v>38.06</v>
      </c>
      <c r="O7416" s="32">
        <f t="shared" si="1"/>
        <v>38.06</v>
      </c>
      <c r="P7416" s="33">
        <f t="shared" si="2"/>
        <v>12.96</v>
      </c>
      <c r="Q7416" s="34">
        <f t="shared" si="3"/>
        <v>0.7178030303</v>
      </c>
      <c r="R7416" s="35" t="str">
        <f t="shared" si="4"/>
        <v>Bajo</v>
      </c>
      <c r="S7416" s="35" t="str">
        <f>IF(O7416="","",IF(O7416&gt;AVERAGE('Base de datos limpia'!$O$2:$O$8001),"Alto","Normal"))
</f>
        <v>Normal</v>
      </c>
      <c r="T7416" s="35" t="str">
        <f t="shared" si="5"/>
        <v>Gamer moderado</v>
      </c>
      <c r="U7416" s="35"/>
    </row>
    <row r="7417">
      <c r="A7417" s="28">
        <v>7416.0</v>
      </c>
      <c r="B7417" s="28">
        <v>22.0</v>
      </c>
      <c r="C7417" s="28" t="str">
        <f>TRIM(PROPER('Base de datos cruda'!C7417))</f>
        <v>Male</v>
      </c>
      <c r="D7417" s="28">
        <v>5.73</v>
      </c>
      <c r="E7417" s="28">
        <v>4.39</v>
      </c>
      <c r="F7417" s="28">
        <v>8.55</v>
      </c>
      <c r="G7417" s="28">
        <v>94.6</v>
      </c>
      <c r="H7417" s="28" t="str">
        <f>TRIM(PROPER('Base de datos cruda'!H7417))</f>
        <v>Fps</v>
      </c>
      <c r="I7417" s="28">
        <v>1.4</v>
      </c>
      <c r="J7417" s="28">
        <v>9.81</v>
      </c>
      <c r="K7417" s="28">
        <v>259.37</v>
      </c>
      <c r="L7417" s="28">
        <f>IF('Base de datos cruda'!L7417&lt;0,,'Base de datos cruda'!L7417)</f>
        <v>14.53</v>
      </c>
      <c r="M7417" s="28" t="str">
        <f>IF(TRIM(PROPER('Base de datos cruda'!M7417))="High","Alto",IF(TRIM(PROPER('Base de datos cruda'!M7417))="Medium","Medio","Bajo"))</f>
        <v>Bajo</v>
      </c>
      <c r="N7417" s="29">
        <v>70.63</v>
      </c>
      <c r="O7417" s="32">
        <f t="shared" si="1"/>
        <v>70.63</v>
      </c>
      <c r="P7417" s="33">
        <f t="shared" si="2"/>
        <v>15.54</v>
      </c>
      <c r="Q7417" s="34">
        <f t="shared" si="3"/>
        <v>0.7661431065</v>
      </c>
      <c r="R7417" s="35" t="str">
        <f t="shared" si="4"/>
        <v>Alto</v>
      </c>
      <c r="S7417" s="35" t="str">
        <f>IF(O7417="","",IF(O7417&gt;AVERAGE('Base de datos limpia'!$O$2:$O$8001),"Alto","Normal"))
</f>
        <v>Alto</v>
      </c>
      <c r="T7417" s="35" t="str">
        <f t="shared" si="5"/>
        <v>Gamer moderado</v>
      </c>
      <c r="U7417" s="35"/>
    </row>
    <row r="7418">
      <c r="A7418" s="28">
        <v>7417.0</v>
      </c>
      <c r="B7418" s="28">
        <v>24.0</v>
      </c>
      <c r="C7418" s="28" t="str">
        <f>TRIM(PROPER('Base de datos cruda'!C7418))</f>
        <v>Female</v>
      </c>
      <c r="D7418" s="28">
        <v>5.23</v>
      </c>
      <c r="E7418" s="28">
        <v>6.5</v>
      </c>
      <c r="F7418" s="28">
        <v>5.75</v>
      </c>
      <c r="G7418" s="28">
        <v>91.73</v>
      </c>
      <c r="H7418" s="28" t="str">
        <f>TRIM(PROPER('Base de datos cruda'!H7418))</f>
        <v>Fps</v>
      </c>
      <c r="I7418" s="28">
        <v>1.67</v>
      </c>
      <c r="J7418" s="28">
        <v>9.45</v>
      </c>
      <c r="K7418" s="28">
        <v>249.98</v>
      </c>
      <c r="L7418" s="28">
        <f>IF('Base de datos cruda'!L7418&lt;0,,'Base de datos cruda'!L7418)</f>
        <v>11.84</v>
      </c>
      <c r="M7418" s="28" t="str">
        <f>IF(TRIM(PROPER('Base de datos cruda'!M7418))="High","Alto",IF(TRIM(PROPER('Base de datos cruda'!M7418))="Medium","Medio","Bajo"))</f>
        <v>Bajo</v>
      </c>
      <c r="N7418" s="29">
        <v>56.71</v>
      </c>
      <c r="O7418" s="32">
        <f t="shared" si="1"/>
        <v>56.71</v>
      </c>
      <c r="P7418" s="33">
        <f t="shared" si="2"/>
        <v>14.68</v>
      </c>
      <c r="Q7418" s="34">
        <f t="shared" si="3"/>
        <v>1.242829828</v>
      </c>
      <c r="R7418" s="35" t="str">
        <f t="shared" si="4"/>
        <v>Medio</v>
      </c>
      <c r="S7418" s="35" t="str">
        <f>IF(O7418="","",IF(O7418&gt;AVERAGE('Base de datos limpia'!$O$2:$O$8001),"Alto","Normal"))
</f>
        <v>Normal</v>
      </c>
      <c r="T7418" s="35" t="str">
        <f t="shared" si="5"/>
        <v>Gamer intensivo</v>
      </c>
      <c r="U7418" s="35"/>
    </row>
    <row r="7419">
      <c r="A7419" s="28">
        <v>7418.0</v>
      </c>
      <c r="B7419" s="28">
        <v>22.0</v>
      </c>
      <c r="C7419" s="28" t="str">
        <f>TRIM(PROPER('Base de datos cruda'!C7419))</f>
        <v>Male</v>
      </c>
      <c r="D7419" s="28">
        <v>6.09</v>
      </c>
      <c r="E7419" s="28">
        <v>2.51</v>
      </c>
      <c r="F7419" s="28">
        <v>5.68</v>
      </c>
      <c r="G7419" s="28">
        <v>71.96</v>
      </c>
      <c r="H7419" s="28" t="str">
        <f>TRIM(PROPER('Base de datos cruda'!H7419))</f>
        <v>Casual</v>
      </c>
      <c r="I7419" s="28">
        <v>4.79</v>
      </c>
      <c r="J7419" s="28">
        <v>9.33</v>
      </c>
      <c r="K7419" s="28">
        <v>259.22</v>
      </c>
      <c r="L7419" s="28">
        <f>IF('Base de datos cruda'!L7419&lt;0,,'Base de datos cruda'!L7419)</f>
        <v>13.59</v>
      </c>
      <c r="M7419" s="28" t="str">
        <f>IF(TRIM(PROPER('Base de datos cruda'!M7419))="High","Alto",IF(TRIM(PROPER('Base de datos cruda'!M7419))="Medium","Medio","Bajo"))</f>
        <v>Bajo</v>
      </c>
      <c r="N7419" s="29">
        <v>29.14</v>
      </c>
      <c r="O7419" s="32">
        <f t="shared" si="1"/>
        <v>29.14</v>
      </c>
      <c r="P7419" s="33">
        <f t="shared" si="2"/>
        <v>15.42</v>
      </c>
      <c r="Q7419" s="34">
        <f t="shared" si="3"/>
        <v>0.4121510673</v>
      </c>
      <c r="R7419" s="35" t="str">
        <f t="shared" si="4"/>
        <v>Bajo</v>
      </c>
      <c r="S7419" s="35" t="str">
        <f>IF(O7419="","",IF(O7419&gt;AVERAGE('Base de datos limpia'!$O$2:$O$8001),"Alto","Normal"))
</f>
        <v>Normal</v>
      </c>
      <c r="T7419" s="35" t="str">
        <f t="shared" si="5"/>
        <v>Gamer casual</v>
      </c>
      <c r="U7419" s="35"/>
    </row>
    <row r="7420">
      <c r="A7420" s="28">
        <v>7419.0</v>
      </c>
      <c r="B7420" s="28">
        <v>22.0</v>
      </c>
      <c r="C7420" s="28" t="str">
        <f>TRIM(PROPER('Base de datos cruda'!C7420))</f>
        <v>Female</v>
      </c>
      <c r="D7420" s="28">
        <v>1.43</v>
      </c>
      <c r="E7420" s="28">
        <v>7.94</v>
      </c>
      <c r="F7420" s="28">
        <v>8.1</v>
      </c>
      <c r="G7420" s="28">
        <v>71.68</v>
      </c>
      <c r="H7420" s="28" t="str">
        <f>TRIM(PROPER('Base de datos cruda'!H7420))</f>
        <v>Fps</v>
      </c>
      <c r="I7420" s="28">
        <v>1.32</v>
      </c>
      <c r="J7420" s="28">
        <v>4.68</v>
      </c>
      <c r="K7420" s="28">
        <v>300.02</v>
      </c>
      <c r="L7420" s="28">
        <f>IF('Base de datos cruda'!L7420&lt;0,,'Base de datos cruda'!L7420)</f>
        <v>5.85</v>
      </c>
      <c r="M7420" s="28" t="str">
        <f>IF(TRIM(PROPER('Base de datos cruda'!M7420))="High","Alto",IF(TRIM(PROPER('Base de datos cruda'!M7420))="Medium","Medio","Bajo"))</f>
        <v>Medio</v>
      </c>
      <c r="N7420" s="29">
        <v>100.0</v>
      </c>
      <c r="O7420" s="32">
        <f t="shared" si="1"/>
        <v>100</v>
      </c>
      <c r="P7420" s="33">
        <f t="shared" si="2"/>
        <v>6.11</v>
      </c>
      <c r="Q7420" s="34">
        <f t="shared" si="3"/>
        <v>5.552447552</v>
      </c>
      <c r="R7420" s="35" t="str">
        <f t="shared" si="4"/>
        <v>Alto</v>
      </c>
      <c r="S7420" s="35" t="str">
        <f>IF(O7420="","",IF(O7420&gt;AVERAGE('Base de datos limpia'!$O$2:$O$8001),"Alto","Normal"))
</f>
        <v>Alto</v>
      </c>
      <c r="T7420" s="35" t="str">
        <f t="shared" si="5"/>
        <v>Gamer intensivo</v>
      </c>
      <c r="U7420" s="35"/>
    </row>
    <row r="7421">
      <c r="A7421" s="28">
        <v>7420.0</v>
      </c>
      <c r="B7421" s="28">
        <v>19.0</v>
      </c>
      <c r="C7421" s="28" t="str">
        <f>TRIM(PROPER('Base de datos cruda'!C7421))</f>
        <v>Other</v>
      </c>
      <c r="D7421" s="28">
        <v>4.7</v>
      </c>
      <c r="E7421" s="28">
        <v>6.18</v>
      </c>
      <c r="F7421" s="28">
        <v>5.59</v>
      </c>
      <c r="G7421" s="28">
        <v>62.14</v>
      </c>
      <c r="H7421" s="28" t="str">
        <f>TRIM(PROPER('Base de datos cruda'!H7421))</f>
        <v>Rpg</v>
      </c>
      <c r="I7421" s="28">
        <v>2.15</v>
      </c>
      <c r="J7421" s="28">
        <v>8.61</v>
      </c>
      <c r="K7421" s="28">
        <v>262.93</v>
      </c>
      <c r="L7421" s="28">
        <f>IF('Base de datos cruda'!L7421&lt;0,,'Base de datos cruda'!L7421)</f>
        <v>6.09</v>
      </c>
      <c r="M7421" s="28" t="str">
        <f>IF(TRIM(PROPER('Base de datos cruda'!M7421))="High","Alto",IF(TRIM(PROPER('Base de datos cruda'!M7421))="Medium","Medio","Bajo"))</f>
        <v>Medio</v>
      </c>
      <c r="N7421" s="29">
        <v>63.9450915899251</v>
      </c>
      <c r="O7421" s="32">
        <f t="shared" si="1"/>
        <v>63.94509159</v>
      </c>
      <c r="P7421" s="33">
        <f t="shared" si="2"/>
        <v>13.31</v>
      </c>
      <c r="Q7421" s="34">
        <f t="shared" si="3"/>
        <v>1.314893617</v>
      </c>
      <c r="R7421" s="35" t="str">
        <f t="shared" si="4"/>
        <v>Medio</v>
      </c>
      <c r="S7421" s="35" t="str">
        <f>IF(O7421="","",IF(O7421&gt;AVERAGE('Base de datos limpia'!$O$2:$O$8001),"Alto","Normal"))
</f>
        <v>Normal</v>
      </c>
      <c r="T7421" s="35" t="str">
        <f t="shared" si="5"/>
        <v>Gamer intensivo</v>
      </c>
      <c r="U7421" s="35"/>
    </row>
    <row r="7422">
      <c r="A7422" s="28">
        <v>7421.0</v>
      </c>
      <c r="B7422" s="28">
        <v>16.0</v>
      </c>
      <c r="C7422" s="28" t="str">
        <f>TRIM(PROPER('Base de datos cruda'!C7422))</f>
        <v>Male</v>
      </c>
      <c r="D7422" s="28">
        <v>7.53</v>
      </c>
      <c r="E7422" s="28">
        <v>3.42</v>
      </c>
      <c r="F7422" s="28">
        <v>4.39</v>
      </c>
      <c r="G7422" s="28">
        <v>62.03</v>
      </c>
      <c r="H7422" s="28" t="str">
        <f>TRIM(PROPER('Base de datos cruda'!H7422))</f>
        <v>Casual</v>
      </c>
      <c r="I7422" s="28">
        <v>3.75</v>
      </c>
      <c r="J7422" s="28">
        <v>9.84</v>
      </c>
      <c r="K7422" s="28">
        <v>241.62</v>
      </c>
      <c r="L7422" s="28">
        <f>IF('Base de datos cruda'!L7422&lt;0,,'Base de datos cruda'!L7422)</f>
        <v>11.94</v>
      </c>
      <c r="M7422" s="28" t="str">
        <f>IF(TRIM(PROPER('Base de datos cruda'!M7422))="High","Alto",IF(TRIM(PROPER('Base de datos cruda'!M7422))="Medium","Medio","Bajo"))</f>
        <v>Bajo</v>
      </c>
      <c r="N7422" s="29">
        <v>19.73</v>
      </c>
      <c r="O7422" s="32">
        <f t="shared" si="1"/>
        <v>19.73</v>
      </c>
      <c r="P7422" s="33">
        <f t="shared" si="2"/>
        <v>17.37</v>
      </c>
      <c r="Q7422" s="34">
        <f t="shared" si="3"/>
        <v>0.4541832669</v>
      </c>
      <c r="R7422" s="35" t="str">
        <f t="shared" si="4"/>
        <v>Bajo</v>
      </c>
      <c r="S7422" s="35" t="str">
        <f>IF(O7422="","",IF(O7422&gt;AVERAGE('Base de datos limpia'!$O$2:$O$8001),"Alto","Normal"))
</f>
        <v>Normal</v>
      </c>
      <c r="T7422" s="35" t="str">
        <f t="shared" si="5"/>
        <v>Gamer moderado</v>
      </c>
      <c r="U7422" s="35"/>
    </row>
    <row r="7423">
      <c r="A7423" s="28">
        <v>7422.0</v>
      </c>
      <c r="B7423" s="28">
        <v>23.0</v>
      </c>
      <c r="C7423" s="28" t="str">
        <f>TRIM(PROPER('Base de datos cruda'!C7423))</f>
        <v>Female</v>
      </c>
      <c r="D7423" s="28">
        <v>4.89</v>
      </c>
      <c r="E7423" s="28">
        <v>5.51</v>
      </c>
      <c r="F7423" s="28">
        <v>4.9</v>
      </c>
      <c r="G7423" s="28">
        <v>86.74</v>
      </c>
      <c r="H7423" s="28" t="str">
        <f>TRIM(PROPER('Base de datos cruda'!H7423))</f>
        <v>Rpg</v>
      </c>
      <c r="I7423" s="28">
        <v>1.37</v>
      </c>
      <c r="J7423" s="28">
        <v>6.0</v>
      </c>
      <c r="K7423" s="28">
        <v>267.79</v>
      </c>
      <c r="L7423" s="28">
        <f>IF('Base de datos cruda'!L7423&lt;0,,'Base de datos cruda'!L7423)</f>
        <v>10.21</v>
      </c>
      <c r="M7423" s="28" t="str">
        <f>IF(TRIM(PROPER('Base de datos cruda'!M7423))="High","Alto",IF(TRIM(PROPER('Base de datos cruda'!M7423))="Medium","Medio","Bajo"))</f>
        <v>Medio</v>
      </c>
      <c r="N7423" s="29">
        <v>55.68</v>
      </c>
      <c r="O7423" s="32">
        <f t="shared" si="1"/>
        <v>55.68</v>
      </c>
      <c r="P7423" s="33">
        <f t="shared" si="2"/>
        <v>10.89</v>
      </c>
      <c r="Q7423" s="34">
        <f t="shared" si="3"/>
        <v>1.126789366</v>
      </c>
      <c r="R7423" s="35" t="str">
        <f t="shared" si="4"/>
        <v>Medio</v>
      </c>
      <c r="S7423" s="35" t="str">
        <f>IF(O7423="","",IF(O7423&gt;AVERAGE('Base de datos limpia'!$O$2:$O$8001),"Alto","Normal"))
</f>
        <v>Normal</v>
      </c>
      <c r="T7423" s="35" t="str">
        <f t="shared" si="5"/>
        <v>Gamer moderado</v>
      </c>
      <c r="U7423" s="35"/>
    </row>
    <row r="7424">
      <c r="A7424" s="28">
        <v>7423.0</v>
      </c>
      <c r="B7424" s="28">
        <v>19.0</v>
      </c>
      <c r="C7424" s="28" t="str">
        <f>TRIM(PROPER('Base de datos cruda'!C7424))</f>
        <v>Female</v>
      </c>
      <c r="D7424" s="28">
        <v>4.89</v>
      </c>
      <c r="E7424" s="28">
        <v>9.67</v>
      </c>
      <c r="F7424" s="28">
        <v>8.74</v>
      </c>
      <c r="G7424" s="28">
        <v>67.45</v>
      </c>
      <c r="H7424" s="28" t="str">
        <f>TRIM(PROPER('Base de datos cruda'!H7424))</f>
        <v>Fps</v>
      </c>
      <c r="I7424" s="28">
        <v>3.51</v>
      </c>
      <c r="J7424" s="28">
        <v>9.12</v>
      </c>
      <c r="K7424" s="28">
        <v>237.79</v>
      </c>
      <c r="L7424" s="28">
        <f>IF('Base de datos cruda'!L7424&lt;0,,'Base de datos cruda'!L7424)</f>
        <v>11.45</v>
      </c>
      <c r="M7424" s="28" t="str">
        <f>IF(TRIM(PROPER('Base de datos cruda'!M7424))="High","Alto",IF(TRIM(PROPER('Base de datos cruda'!M7424))="Medium","Medio","Bajo"))</f>
        <v>Medio</v>
      </c>
      <c r="N7424" s="29">
        <v>96.36</v>
      </c>
      <c r="O7424" s="32">
        <f t="shared" si="1"/>
        <v>96.36</v>
      </c>
      <c r="P7424" s="33">
        <f t="shared" si="2"/>
        <v>14.01</v>
      </c>
      <c r="Q7424" s="34">
        <f t="shared" si="3"/>
        <v>1.977505112</v>
      </c>
      <c r="R7424" s="35" t="str">
        <f t="shared" si="4"/>
        <v>Alto</v>
      </c>
      <c r="S7424" s="35" t="str">
        <f>IF(O7424="","",IF(O7424&gt;AVERAGE('Base de datos limpia'!$O$2:$O$8001),"Alto","Normal"))
</f>
        <v>Alto</v>
      </c>
      <c r="T7424" s="35" t="str">
        <f t="shared" si="5"/>
        <v>Gamer intensivo</v>
      </c>
      <c r="U7424" s="35"/>
    </row>
    <row r="7425">
      <c r="A7425" s="28">
        <v>7424.0</v>
      </c>
      <c r="B7425" s="28">
        <v>16.0</v>
      </c>
      <c r="C7425" s="28" t="str">
        <f>TRIM(PROPER('Base de datos cruda'!C7425))</f>
        <v>Male</v>
      </c>
      <c r="D7425" s="28">
        <v>5.89</v>
      </c>
      <c r="E7425" s="28">
        <v>1.18</v>
      </c>
      <c r="F7425" s="28">
        <v>8.67</v>
      </c>
      <c r="G7425" s="28">
        <v>96.94</v>
      </c>
      <c r="H7425" s="28" t="str">
        <f>TRIM(PROPER('Base de datos cruda'!H7425))</f>
        <v>Rpg</v>
      </c>
      <c r="I7425" s="28">
        <v>1.04</v>
      </c>
      <c r="J7425" s="28">
        <v>9.93</v>
      </c>
      <c r="K7425" s="28">
        <v>251.4</v>
      </c>
      <c r="L7425" s="28">
        <f>IF('Base de datos cruda'!L7425&lt;0,,'Base de datos cruda'!L7425)</f>
        <v>10.94</v>
      </c>
      <c r="M7425" s="28" t="str">
        <f>IF(TRIM(PROPER('Base de datos cruda'!M7425))="High","Alto",IF(TRIM(PROPER('Base de datos cruda'!M7425))="Medium","Medio","Bajo"))</f>
        <v>Bajo</v>
      </c>
      <c r="N7425" s="29">
        <v>45.0</v>
      </c>
      <c r="O7425" s="32">
        <f t="shared" si="1"/>
        <v>45</v>
      </c>
      <c r="P7425" s="33">
        <f t="shared" si="2"/>
        <v>15.82</v>
      </c>
      <c r="Q7425" s="34">
        <f t="shared" si="3"/>
        <v>0.2003395586</v>
      </c>
      <c r="R7425" s="35" t="str">
        <f t="shared" si="4"/>
        <v>Bajo</v>
      </c>
      <c r="S7425" s="35" t="str">
        <f>IF(O7425="","",IF(O7425&gt;AVERAGE('Base de datos limpia'!$O$2:$O$8001),"Alto","Normal"))
</f>
        <v>Normal</v>
      </c>
      <c r="T7425" s="35" t="str">
        <f t="shared" si="5"/>
        <v>Gamer casual</v>
      </c>
      <c r="U7425" s="35"/>
    </row>
    <row r="7426">
      <c r="A7426" s="28">
        <v>7425.0</v>
      </c>
      <c r="B7426" s="28">
        <v>20.0</v>
      </c>
      <c r="C7426" s="28" t="str">
        <f>TRIM(PROPER('Base de datos cruda'!C7426))</f>
        <v>Female</v>
      </c>
      <c r="D7426" s="28">
        <v>2.67</v>
      </c>
      <c r="E7426" s="28">
        <v>2.8</v>
      </c>
      <c r="F7426" s="28">
        <v>5.12</v>
      </c>
      <c r="G7426" s="28">
        <v>93.7</v>
      </c>
      <c r="H7426" s="28" t="str">
        <f>TRIM(PROPER('Base de datos cruda'!H7426))</f>
        <v>Fps</v>
      </c>
      <c r="I7426" s="28">
        <v>1.21</v>
      </c>
      <c r="J7426" s="28">
        <v>6.05</v>
      </c>
      <c r="K7426" s="28">
        <v>299.81</v>
      </c>
      <c r="L7426" s="28">
        <f>IF('Base de datos cruda'!L7426&lt;0,,'Base de datos cruda'!L7426)</f>
        <v>11.04</v>
      </c>
      <c r="M7426" s="28" t="str">
        <f>IF(TRIM(PROPER('Base de datos cruda'!M7426))="High","Alto",IF(TRIM(PROPER('Base de datos cruda'!M7426))="Medium","Medio","Bajo"))</f>
        <v>Medio</v>
      </c>
      <c r="N7426" s="29">
        <v>55.5757668309432</v>
      </c>
      <c r="O7426" s="32">
        <f t="shared" si="1"/>
        <v>55.57576683</v>
      </c>
      <c r="P7426" s="33">
        <f t="shared" si="2"/>
        <v>8.72</v>
      </c>
      <c r="Q7426" s="34">
        <f t="shared" si="3"/>
        <v>1.048689139</v>
      </c>
      <c r="R7426" s="35" t="str">
        <f t="shared" si="4"/>
        <v>Medio</v>
      </c>
      <c r="S7426" s="35" t="str">
        <f>IF(O7426="","",IF(O7426&gt;AVERAGE('Base de datos limpia'!$O$2:$O$8001),"Alto","Normal"))
</f>
        <v>Normal</v>
      </c>
      <c r="T7426" s="35" t="str">
        <f t="shared" si="5"/>
        <v>Gamer casual</v>
      </c>
      <c r="U7426" s="35"/>
    </row>
    <row r="7427">
      <c r="A7427" s="28">
        <v>7426.0</v>
      </c>
      <c r="B7427" s="28">
        <v>23.0</v>
      </c>
      <c r="C7427" s="28" t="str">
        <f>TRIM(PROPER('Base de datos cruda'!C7427))</f>
        <v>Male</v>
      </c>
      <c r="D7427" s="28">
        <v>5.6</v>
      </c>
      <c r="E7427" s="28">
        <v>5.04</v>
      </c>
      <c r="F7427" s="28">
        <v>6.77</v>
      </c>
      <c r="G7427" s="28">
        <v>73.96</v>
      </c>
      <c r="H7427" s="28" t="str">
        <f>TRIM(PROPER('Base de datos cruda'!H7427))</f>
        <v>Rpg</v>
      </c>
      <c r="I7427" s="28">
        <v>4.93</v>
      </c>
      <c r="J7427" s="28">
        <v>10.98</v>
      </c>
      <c r="K7427" s="28">
        <v>239.16</v>
      </c>
      <c r="L7427" s="28">
        <f>IF('Base de datos cruda'!L7427&lt;0,,'Base de datos cruda'!L7427)</f>
        <v>11.57</v>
      </c>
      <c r="M7427" s="28" t="str">
        <f>IF(TRIM(PROPER('Base de datos cruda'!M7427))="High","Alto",IF(TRIM(PROPER('Base de datos cruda'!M7427))="Medium","Medio","Bajo"))</f>
        <v>Bajo</v>
      </c>
      <c r="N7427" s="29">
        <v>58.81</v>
      </c>
      <c r="O7427" s="32">
        <f t="shared" si="1"/>
        <v>58.81</v>
      </c>
      <c r="P7427" s="33">
        <f t="shared" si="2"/>
        <v>16.58</v>
      </c>
      <c r="Q7427" s="34">
        <f t="shared" si="3"/>
        <v>0.9</v>
      </c>
      <c r="R7427" s="35" t="str">
        <f t="shared" si="4"/>
        <v>Medio</v>
      </c>
      <c r="S7427" s="35" t="str">
        <f>IF(O7427="","",IF(O7427&gt;AVERAGE('Base de datos limpia'!$O$2:$O$8001),"Alto","Normal"))
</f>
        <v>Normal</v>
      </c>
      <c r="T7427" s="35" t="str">
        <f t="shared" si="5"/>
        <v>Gamer moderado</v>
      </c>
      <c r="U7427" s="35"/>
    </row>
    <row r="7428">
      <c r="A7428" s="28">
        <v>7427.0</v>
      </c>
      <c r="B7428" s="28">
        <v>19.0</v>
      </c>
      <c r="C7428" s="28" t="str">
        <f>TRIM(PROPER('Base de datos cruda'!C7428))</f>
        <v>Female</v>
      </c>
      <c r="D7428" s="28">
        <v>7.33</v>
      </c>
      <c r="E7428" s="28">
        <v>6.75</v>
      </c>
      <c r="F7428" s="28">
        <v>4.69</v>
      </c>
      <c r="G7428" s="28">
        <v>75.2</v>
      </c>
      <c r="H7428" s="28" t="str">
        <f>TRIM(PROPER('Base de datos cruda'!H7428))</f>
        <v>Fps</v>
      </c>
      <c r="I7428" s="28">
        <v>1.84</v>
      </c>
      <c r="J7428" s="28">
        <v>10.87</v>
      </c>
      <c r="K7428" s="28">
        <v>241.81</v>
      </c>
      <c r="L7428" s="28">
        <f>IF('Base de datos cruda'!L7428&lt;0,,'Base de datos cruda'!L7428)</f>
        <v>15.37</v>
      </c>
      <c r="M7428" s="28" t="str">
        <f>IF(TRIM(PROPER('Base de datos cruda'!M7428))="High","Alto",IF(TRIM(PROPER('Base de datos cruda'!M7428))="Medium","Medio","Bajo"))</f>
        <v>Bajo</v>
      </c>
      <c r="N7428" s="29">
        <v>40.56</v>
      </c>
      <c r="O7428" s="32">
        <f t="shared" si="1"/>
        <v>40.56</v>
      </c>
      <c r="P7428" s="33">
        <f t="shared" si="2"/>
        <v>18.2</v>
      </c>
      <c r="Q7428" s="34">
        <f t="shared" si="3"/>
        <v>0.9208731241</v>
      </c>
      <c r="R7428" s="35" t="str">
        <f t="shared" si="4"/>
        <v>Bajo</v>
      </c>
      <c r="S7428" s="35" t="str">
        <f>IF(O7428="","",IF(O7428&gt;AVERAGE('Base de datos limpia'!$O$2:$O$8001),"Alto","Normal"))
</f>
        <v>Normal</v>
      </c>
      <c r="T7428" s="35" t="str">
        <f t="shared" si="5"/>
        <v>Gamer intensivo</v>
      </c>
      <c r="U7428" s="35"/>
    </row>
    <row r="7429">
      <c r="A7429" s="28">
        <v>7428.0</v>
      </c>
      <c r="B7429" s="28">
        <v>23.0</v>
      </c>
      <c r="C7429" s="28" t="str">
        <f>TRIM(PROPER('Base de datos cruda'!C7429))</f>
        <v>Male</v>
      </c>
      <c r="D7429" s="28">
        <v>0.09</v>
      </c>
      <c r="E7429" s="28">
        <v>2.91</v>
      </c>
      <c r="F7429" s="28">
        <v>7.37</v>
      </c>
      <c r="G7429" s="28">
        <v>73.09</v>
      </c>
      <c r="H7429" s="28" t="str">
        <f>TRIM(PROPER('Base de datos cruda'!H7429))</f>
        <v>Fps</v>
      </c>
      <c r="I7429" s="28">
        <v>3.65</v>
      </c>
      <c r="J7429" s="28">
        <v>2.61</v>
      </c>
      <c r="K7429" s="28">
        <v>302.22</v>
      </c>
      <c r="L7429" s="28">
        <f>IF('Base de datos cruda'!L7429&lt;0,,'Base de datos cruda'!L7429)</f>
        <v>3.74</v>
      </c>
      <c r="M7429" s="28" t="str">
        <f>IF(TRIM(PROPER('Base de datos cruda'!M7429))="High","Alto",IF(TRIM(PROPER('Base de datos cruda'!M7429))="Medium","Medio","Bajo"))</f>
        <v>Medio</v>
      </c>
      <c r="N7429" s="29">
        <v>59.86</v>
      </c>
      <c r="O7429" s="32">
        <f t="shared" si="1"/>
        <v>59.86</v>
      </c>
      <c r="P7429" s="33">
        <f t="shared" si="2"/>
        <v>2.7</v>
      </c>
      <c r="Q7429" s="34">
        <f t="shared" si="3"/>
        <v>32.33333333</v>
      </c>
      <c r="R7429" s="35" t="str">
        <f t="shared" si="4"/>
        <v>Medio</v>
      </c>
      <c r="S7429" s="35" t="str">
        <f>IF(O7429="","",IF(O7429&gt;AVERAGE('Base de datos limpia'!$O$2:$O$8001),"Alto","Normal"))
</f>
        <v>Normal</v>
      </c>
      <c r="T7429" s="35" t="str">
        <f t="shared" si="5"/>
        <v>Gamer casual</v>
      </c>
      <c r="U7429" s="35"/>
    </row>
    <row r="7430">
      <c r="A7430" s="28">
        <v>7429.0</v>
      </c>
      <c r="B7430" s="28">
        <v>23.0</v>
      </c>
      <c r="C7430" s="28" t="str">
        <f>TRIM(PROPER('Base de datos cruda'!C7430))</f>
        <v>Male</v>
      </c>
      <c r="D7430" s="28">
        <v>6.96</v>
      </c>
      <c r="E7430" s="28">
        <v>9.38</v>
      </c>
      <c r="F7430" s="28">
        <v>4.93</v>
      </c>
      <c r="G7430" s="28">
        <v>63.7</v>
      </c>
      <c r="H7430" s="28" t="str">
        <f>TRIM(PROPER('Base de datos cruda'!H7430))</f>
        <v>Casual</v>
      </c>
      <c r="I7430" s="28">
        <v>4.2</v>
      </c>
      <c r="J7430" s="28">
        <v>11.53</v>
      </c>
      <c r="K7430" s="28">
        <v>234.33</v>
      </c>
      <c r="L7430" s="28">
        <f>IF('Base de datos cruda'!L7430&lt;0,,'Base de datos cruda'!L7430)</f>
        <v>14.85</v>
      </c>
      <c r="M7430" s="28" t="str">
        <f>IF(TRIM(PROPER('Base de datos cruda'!M7430))="High","Alto",IF(TRIM(PROPER('Base de datos cruda'!M7430))="Medium","Medio","Bajo"))</f>
        <v>Alto</v>
      </c>
      <c r="N7430" s="29">
        <v>68.117856997958</v>
      </c>
      <c r="O7430" s="32">
        <f t="shared" si="1"/>
        <v>68.117857</v>
      </c>
      <c r="P7430" s="33">
        <f t="shared" si="2"/>
        <v>18.49</v>
      </c>
      <c r="Q7430" s="34">
        <f t="shared" si="3"/>
        <v>1.347701149</v>
      </c>
      <c r="R7430" s="35" t="str">
        <f t="shared" si="4"/>
        <v>Medio</v>
      </c>
      <c r="S7430" s="35" t="str">
        <f>IF(O7430="","",IF(O7430&gt;AVERAGE('Base de datos limpia'!$O$2:$O$8001),"Alto","Normal"))
</f>
        <v>Alto</v>
      </c>
      <c r="T7430" s="35" t="str">
        <f t="shared" si="5"/>
        <v>Gamer intensivo</v>
      </c>
      <c r="U7430" s="35"/>
    </row>
    <row r="7431">
      <c r="A7431" s="28">
        <v>7430.0</v>
      </c>
      <c r="B7431" s="28">
        <v>18.0</v>
      </c>
      <c r="C7431" s="28" t="str">
        <f>TRIM(PROPER('Base de datos cruda'!C7431))</f>
        <v>Female</v>
      </c>
      <c r="D7431" s="28">
        <v>1.75</v>
      </c>
      <c r="E7431" s="28">
        <v>6.78</v>
      </c>
      <c r="F7431" s="28">
        <v>4.25</v>
      </c>
      <c r="G7431" s="28">
        <v>61.26</v>
      </c>
      <c r="H7431" s="28" t="str">
        <f>TRIM(PROPER('Base de datos cruda'!H7431))</f>
        <v>Casual</v>
      </c>
      <c r="I7431" s="28">
        <v>1.73</v>
      </c>
      <c r="J7431" s="28">
        <v>7.56</v>
      </c>
      <c r="K7431" s="28">
        <v>304.41</v>
      </c>
      <c r="L7431" s="28">
        <f>IF('Base de datos cruda'!L7431&lt;0,,'Base de datos cruda'!L7431)</f>
        <v>4.67</v>
      </c>
      <c r="M7431" s="28" t="str">
        <f>IF(TRIM(PROPER('Base de datos cruda'!M7431))="High","Alto",IF(TRIM(PROPER('Base de datos cruda'!M7431))="Medium","Medio","Bajo"))</f>
        <v>Medio</v>
      </c>
      <c r="N7431" s="29">
        <v>74.99</v>
      </c>
      <c r="O7431" s="32">
        <f t="shared" si="1"/>
        <v>74.99</v>
      </c>
      <c r="P7431" s="33">
        <f t="shared" si="2"/>
        <v>9.31</v>
      </c>
      <c r="Q7431" s="34">
        <f t="shared" si="3"/>
        <v>3.874285714</v>
      </c>
      <c r="R7431" s="35" t="str">
        <f t="shared" si="4"/>
        <v>Alto</v>
      </c>
      <c r="S7431" s="35" t="str">
        <f>IF(O7431="","",IF(O7431&gt;AVERAGE('Base de datos limpia'!$O$2:$O$8001),"Alto","Normal"))
</f>
        <v>Alto</v>
      </c>
      <c r="T7431" s="35" t="str">
        <f t="shared" si="5"/>
        <v>Gamer intensivo</v>
      </c>
      <c r="U7431" s="35"/>
    </row>
    <row r="7432">
      <c r="A7432" s="28">
        <v>7431.0</v>
      </c>
      <c r="B7432" s="28">
        <v>24.0</v>
      </c>
      <c r="C7432" s="28" t="str">
        <f>TRIM(PROPER('Base de datos cruda'!C7432))</f>
        <v>Male</v>
      </c>
      <c r="D7432" s="28">
        <v>3.65</v>
      </c>
      <c r="E7432" s="28">
        <v>8.9</v>
      </c>
      <c r="F7432" s="28">
        <v>8.12</v>
      </c>
      <c r="G7432" s="28">
        <v>78.09</v>
      </c>
      <c r="H7432" s="28" t="str">
        <f>TRIM(PROPER('Base de datos cruda'!H7432))</f>
        <v>Casual</v>
      </c>
      <c r="I7432" s="28">
        <v>1.79</v>
      </c>
      <c r="J7432" s="28">
        <v>8.33</v>
      </c>
      <c r="K7432" s="28">
        <v>273.67</v>
      </c>
      <c r="L7432" s="28">
        <f>IF('Base de datos cruda'!L7432&lt;0,,'Base de datos cruda'!L7432)</f>
        <v>10.42</v>
      </c>
      <c r="M7432" s="28" t="str">
        <f>IF(TRIM(PROPER('Base de datos cruda'!M7432))="High","Alto",IF(TRIM(PROPER('Base de datos cruda'!M7432))="Medium","Medio","Bajo"))</f>
        <v>Medio</v>
      </c>
      <c r="N7432" s="29">
        <v>100.0</v>
      </c>
      <c r="O7432" s="32">
        <f t="shared" si="1"/>
        <v>100</v>
      </c>
      <c r="P7432" s="33">
        <f t="shared" si="2"/>
        <v>11.98</v>
      </c>
      <c r="Q7432" s="34">
        <f t="shared" si="3"/>
        <v>2.438356164</v>
      </c>
      <c r="R7432" s="35" t="str">
        <f t="shared" si="4"/>
        <v>Alto</v>
      </c>
      <c r="S7432" s="35" t="str">
        <f>IF(O7432="","",IF(O7432&gt;AVERAGE('Base de datos limpia'!$O$2:$O$8001),"Alto","Normal"))
</f>
        <v>Alto</v>
      </c>
      <c r="T7432" s="35" t="str">
        <f t="shared" si="5"/>
        <v>Gamer intensivo</v>
      </c>
      <c r="U7432" s="35"/>
    </row>
    <row r="7433">
      <c r="A7433" s="28">
        <v>7432.0</v>
      </c>
      <c r="B7433" s="28">
        <v>18.0</v>
      </c>
      <c r="C7433" s="28" t="str">
        <f>TRIM(PROPER('Base de datos cruda'!C7433))</f>
        <v>Male</v>
      </c>
      <c r="D7433" s="28">
        <v>6.82</v>
      </c>
      <c r="E7433" s="28">
        <v>3.96</v>
      </c>
      <c r="F7433" s="28">
        <v>5.63</v>
      </c>
      <c r="G7433" s="28">
        <v>97.72</v>
      </c>
      <c r="H7433" s="28" t="str">
        <f>TRIM(PROPER('Base de datos cruda'!H7433))</f>
        <v>Fps</v>
      </c>
      <c r="I7433" s="28">
        <v>3.87</v>
      </c>
      <c r="J7433" s="28">
        <v>12.36</v>
      </c>
      <c r="K7433" s="28">
        <v>249.94</v>
      </c>
      <c r="L7433" s="28">
        <f>IF('Base de datos cruda'!L7433&lt;0,,'Base de datos cruda'!L7433)</f>
        <v>14.92</v>
      </c>
      <c r="M7433" s="28" t="str">
        <f>IF(TRIM(PROPER('Base de datos cruda'!M7433))="High","Alto",IF(TRIM(PROPER('Base de datos cruda'!M7433))="Medium","Medio","Bajo"))</f>
        <v>Bajo</v>
      </c>
      <c r="N7433" s="29">
        <v>45.45</v>
      </c>
      <c r="O7433" s="32">
        <f t="shared" si="1"/>
        <v>45.45</v>
      </c>
      <c r="P7433" s="33">
        <f t="shared" si="2"/>
        <v>19.18</v>
      </c>
      <c r="Q7433" s="34">
        <f t="shared" si="3"/>
        <v>0.5806451613</v>
      </c>
      <c r="R7433" s="35" t="str">
        <f t="shared" si="4"/>
        <v>Bajo</v>
      </c>
      <c r="S7433" s="35" t="str">
        <f>IF(O7433="","",IF(O7433&gt;AVERAGE('Base de datos limpia'!$O$2:$O$8001),"Alto","Normal"))
</f>
        <v>Normal</v>
      </c>
      <c r="T7433" s="35" t="str">
        <f t="shared" si="5"/>
        <v>Gamer moderado</v>
      </c>
      <c r="U7433" s="35"/>
    </row>
    <row r="7434">
      <c r="A7434" s="28">
        <v>7433.0</v>
      </c>
      <c r="B7434" s="28">
        <v>16.0</v>
      </c>
      <c r="C7434" s="28" t="str">
        <f>TRIM(PROPER('Base de datos cruda'!C7434))</f>
        <v>Male</v>
      </c>
      <c r="D7434" s="28">
        <v>6.59</v>
      </c>
      <c r="E7434" s="28">
        <v>8.46</v>
      </c>
      <c r="F7434" s="28">
        <v>4.54</v>
      </c>
      <c r="G7434" s="28">
        <v>96.69</v>
      </c>
      <c r="H7434" s="28" t="str">
        <f>TRIM(PROPER('Base de datos cruda'!H7434))</f>
        <v>Casual</v>
      </c>
      <c r="I7434" s="28">
        <v>3.04</v>
      </c>
      <c r="J7434" s="28">
        <v>8.15</v>
      </c>
      <c r="K7434" s="28">
        <v>226.77</v>
      </c>
      <c r="L7434" s="28">
        <f>IF('Base de datos cruda'!L7434&lt;0,,'Base de datos cruda'!L7434)</f>
        <v>14.75</v>
      </c>
      <c r="M7434" s="28" t="str">
        <f>IF(TRIM(PROPER('Base de datos cruda'!M7434))="High","Alto",IF(TRIM(PROPER('Base de datos cruda'!M7434))="Medium","Medio","Bajo"))</f>
        <v>Alto</v>
      </c>
      <c r="N7434" s="29">
        <v>72.9486665173761</v>
      </c>
      <c r="O7434" s="32">
        <f t="shared" si="1"/>
        <v>72.94866652</v>
      </c>
      <c r="P7434" s="33">
        <f t="shared" si="2"/>
        <v>14.74</v>
      </c>
      <c r="Q7434" s="34">
        <f t="shared" si="3"/>
        <v>1.283763278</v>
      </c>
      <c r="R7434" s="35" t="str">
        <f t="shared" si="4"/>
        <v>Alto</v>
      </c>
      <c r="S7434" s="35" t="str">
        <f>IF(O7434="","",IF(O7434&gt;AVERAGE('Base de datos limpia'!$O$2:$O$8001),"Alto","Normal"))
</f>
        <v>Alto</v>
      </c>
      <c r="T7434" s="35" t="str">
        <f t="shared" si="5"/>
        <v>Gamer intensivo</v>
      </c>
      <c r="U7434" s="35"/>
    </row>
    <row r="7435">
      <c r="A7435" s="28">
        <v>7434.0</v>
      </c>
      <c r="B7435" s="28">
        <v>17.0</v>
      </c>
      <c r="C7435" s="28" t="str">
        <f>TRIM(PROPER('Base de datos cruda'!C7435))</f>
        <v>Male</v>
      </c>
      <c r="D7435" s="28">
        <v>7.14</v>
      </c>
      <c r="E7435" s="28">
        <v>4.4</v>
      </c>
      <c r="F7435" s="28">
        <v>8.17</v>
      </c>
      <c r="G7435" s="28">
        <v>92.39</v>
      </c>
      <c r="H7435" s="28" t="str">
        <f>TRIM(PROPER('Base de datos cruda'!H7435))</f>
        <v>Rpg</v>
      </c>
      <c r="I7435" s="28">
        <v>1.81</v>
      </c>
      <c r="J7435" s="28">
        <v>8.74</v>
      </c>
      <c r="K7435" s="28">
        <v>242.47</v>
      </c>
      <c r="L7435" s="28">
        <f>IF('Base de datos cruda'!L7435&lt;0,,'Base de datos cruda'!L7435)</f>
        <v>16.11</v>
      </c>
      <c r="M7435" s="28" t="str">
        <f>IF(TRIM(PROPER('Base de datos cruda'!M7435))="High","Alto",IF(TRIM(PROPER('Base de datos cruda'!M7435))="Medium","Medio","Bajo"))</f>
        <v>Bajo</v>
      </c>
      <c r="N7435" s="29">
        <v>53.38</v>
      </c>
      <c r="O7435" s="32">
        <f t="shared" si="1"/>
        <v>53.38</v>
      </c>
      <c r="P7435" s="33">
        <f t="shared" si="2"/>
        <v>15.88</v>
      </c>
      <c r="Q7435" s="34">
        <f t="shared" si="3"/>
        <v>0.6162464986</v>
      </c>
      <c r="R7435" s="35" t="str">
        <f t="shared" si="4"/>
        <v>Medio</v>
      </c>
      <c r="S7435" s="35" t="str">
        <f>IF(O7435="","",IF(O7435&gt;AVERAGE('Base de datos limpia'!$O$2:$O$8001),"Alto","Normal"))
</f>
        <v>Normal</v>
      </c>
      <c r="T7435" s="35" t="str">
        <f t="shared" si="5"/>
        <v>Gamer moderado</v>
      </c>
      <c r="U7435" s="35"/>
    </row>
    <row r="7436">
      <c r="A7436" s="28">
        <v>7435.0</v>
      </c>
      <c r="B7436" s="28">
        <v>21.0</v>
      </c>
      <c r="C7436" s="28" t="str">
        <f>TRIM(PROPER('Base de datos cruda'!C7436))</f>
        <v>Female</v>
      </c>
      <c r="D7436" s="28">
        <v>7.52</v>
      </c>
      <c r="E7436" s="28">
        <v>3.27</v>
      </c>
      <c r="F7436" s="28">
        <v>7.81</v>
      </c>
      <c r="G7436" s="28">
        <v>85.14</v>
      </c>
      <c r="H7436" s="28" t="str">
        <f>TRIM(PROPER('Base de datos cruda'!H7436))</f>
        <v>Casual</v>
      </c>
      <c r="I7436" s="28">
        <v>3.75</v>
      </c>
      <c r="J7436" s="28">
        <v>9.29</v>
      </c>
      <c r="K7436" s="28">
        <v>230.29</v>
      </c>
      <c r="L7436" s="28">
        <f>IF('Base de datos cruda'!L7436&lt;0,,'Base de datos cruda'!L7436)</f>
        <v>16.68</v>
      </c>
      <c r="M7436" s="28" t="str">
        <f>IF(TRIM(PROPER('Base de datos cruda'!M7436))="High","Alto",IF(TRIM(PROPER('Base de datos cruda'!M7436))="Medium","Medio","Bajo"))</f>
        <v>Bajo</v>
      </c>
      <c r="N7436" s="29">
        <v>31.68</v>
      </c>
      <c r="O7436" s="32">
        <f t="shared" si="1"/>
        <v>31.68</v>
      </c>
      <c r="P7436" s="33">
        <f t="shared" si="2"/>
        <v>16.81</v>
      </c>
      <c r="Q7436" s="34">
        <f t="shared" si="3"/>
        <v>0.4348404255</v>
      </c>
      <c r="R7436" s="35" t="str">
        <f t="shared" si="4"/>
        <v>Bajo</v>
      </c>
      <c r="S7436" s="35" t="str">
        <f>IF(O7436="","",IF(O7436&gt;AVERAGE('Base de datos limpia'!$O$2:$O$8001),"Alto","Normal"))
</f>
        <v>Normal</v>
      </c>
      <c r="T7436" s="35" t="str">
        <f t="shared" si="5"/>
        <v>Gamer moderado</v>
      </c>
      <c r="U7436" s="35"/>
    </row>
    <row r="7437">
      <c r="A7437" s="28">
        <v>7436.0</v>
      </c>
      <c r="B7437" s="28">
        <v>17.0</v>
      </c>
      <c r="C7437" s="28" t="str">
        <f>TRIM(PROPER('Base de datos cruda'!C7437))</f>
        <v>Female</v>
      </c>
      <c r="D7437" s="28">
        <v>3.58</v>
      </c>
      <c r="E7437" s="28">
        <v>9.2</v>
      </c>
      <c r="F7437" s="28">
        <v>7.42</v>
      </c>
      <c r="G7437" s="28">
        <v>94.25</v>
      </c>
      <c r="H7437" s="28" t="str">
        <f>TRIM(PROPER('Base de datos cruda'!H7437))</f>
        <v>Casual</v>
      </c>
      <c r="I7437" s="28">
        <v>4.32</v>
      </c>
      <c r="J7437" s="28">
        <v>8.09</v>
      </c>
      <c r="K7437" s="28">
        <v>268.51</v>
      </c>
      <c r="L7437" s="28">
        <f>IF('Base de datos cruda'!L7437&lt;0,,'Base de datos cruda'!L7437)</f>
        <v>11.77</v>
      </c>
      <c r="M7437" s="28" t="str">
        <f>IF(TRIM(PROPER('Base de datos cruda'!M7437))="High","Alto",IF(TRIM(PROPER('Base de datos cruda'!M7437))="Medium","Medio","Bajo"))</f>
        <v>Medio</v>
      </c>
      <c r="N7437" s="29">
        <v>91.32</v>
      </c>
      <c r="O7437" s="32">
        <f t="shared" si="1"/>
        <v>91.32</v>
      </c>
      <c r="P7437" s="33">
        <f t="shared" si="2"/>
        <v>11.67</v>
      </c>
      <c r="Q7437" s="34">
        <f t="shared" si="3"/>
        <v>2.569832402</v>
      </c>
      <c r="R7437" s="35" t="str">
        <f t="shared" si="4"/>
        <v>Alto</v>
      </c>
      <c r="S7437" s="35" t="str">
        <f>IF(O7437="","",IF(O7437&gt;AVERAGE('Base de datos limpia'!$O$2:$O$8001),"Alto","Normal"))
</f>
        <v>Alto</v>
      </c>
      <c r="T7437" s="35" t="str">
        <f t="shared" si="5"/>
        <v>Gamer intensivo</v>
      </c>
      <c r="U7437" s="35"/>
    </row>
    <row r="7438">
      <c r="A7438" s="28">
        <v>7437.0</v>
      </c>
      <c r="B7438" s="28">
        <v>21.0</v>
      </c>
      <c r="C7438" s="28" t="str">
        <f>TRIM(PROPER('Base de datos cruda'!C7438))</f>
        <v>Female</v>
      </c>
      <c r="D7438" s="28">
        <v>5.25</v>
      </c>
      <c r="E7438" s="28">
        <v>1.83</v>
      </c>
      <c r="F7438" s="28">
        <v>8.56</v>
      </c>
      <c r="G7438" s="28">
        <v>80.6</v>
      </c>
      <c r="H7438" s="28" t="str">
        <f>TRIM(PROPER('Base de datos cruda'!H7438))</f>
        <v>Casual</v>
      </c>
      <c r="I7438" s="28">
        <v>1.18</v>
      </c>
      <c r="J7438" s="28">
        <v>8.2</v>
      </c>
      <c r="K7438" s="28">
        <v>261.39</v>
      </c>
      <c r="L7438" s="28">
        <f>IF('Base de datos cruda'!L7438&lt;0,,'Base de datos cruda'!L7438)</f>
        <v>11.2</v>
      </c>
      <c r="M7438" s="28" t="str">
        <f>IF(TRIM(PROPER('Base de datos cruda'!M7438))="High","Alto",IF(TRIM(PROPER('Base de datos cruda'!M7438))="Medium","Medio","Bajo"))</f>
        <v>Bajo</v>
      </c>
      <c r="N7438" s="29">
        <v>42.27</v>
      </c>
      <c r="O7438" s="32">
        <f t="shared" si="1"/>
        <v>42.27</v>
      </c>
      <c r="P7438" s="33">
        <f t="shared" si="2"/>
        <v>13.45</v>
      </c>
      <c r="Q7438" s="34">
        <f t="shared" si="3"/>
        <v>0.3485714286</v>
      </c>
      <c r="R7438" s="35" t="str">
        <f t="shared" si="4"/>
        <v>Bajo</v>
      </c>
      <c r="S7438" s="35" t="str">
        <f>IF(O7438="","",IF(O7438&gt;AVERAGE('Base de datos limpia'!$O$2:$O$8001),"Alto","Normal"))
</f>
        <v>Normal</v>
      </c>
      <c r="T7438" s="35" t="str">
        <f t="shared" si="5"/>
        <v>Gamer casual</v>
      </c>
      <c r="U7438" s="35"/>
    </row>
    <row r="7439">
      <c r="A7439" s="28">
        <v>7438.0</v>
      </c>
      <c r="B7439" s="28">
        <v>16.0</v>
      </c>
      <c r="C7439" s="28" t="str">
        <f>TRIM(PROPER('Base de datos cruda'!C7439))</f>
        <v>Female</v>
      </c>
      <c r="D7439" s="28">
        <v>3.12</v>
      </c>
      <c r="E7439" s="28">
        <v>9.49</v>
      </c>
      <c r="F7439" s="28">
        <v>6.45</v>
      </c>
      <c r="G7439" s="28">
        <v>67.21</v>
      </c>
      <c r="H7439" s="28" t="str">
        <f>TRIM(PROPER('Base de datos cruda'!H7439))</f>
        <v>Fps</v>
      </c>
      <c r="I7439" s="28">
        <v>0.12</v>
      </c>
      <c r="J7439" s="28">
        <v>6.51</v>
      </c>
      <c r="K7439" s="28">
        <v>281.86</v>
      </c>
      <c r="L7439" s="28">
        <f>IF('Base de datos cruda'!L7439&lt;0,,'Base de datos cruda'!L7439)</f>
        <v>6.93</v>
      </c>
      <c r="M7439" s="28" t="str">
        <f>IF(TRIM(PROPER('Base de datos cruda'!M7439))="High","Alto",IF(TRIM(PROPER('Base de datos cruda'!M7439))="Medium","Medio","Bajo"))</f>
        <v>Medio</v>
      </c>
      <c r="N7439" s="29">
        <v>85.24</v>
      </c>
      <c r="O7439" s="32">
        <f t="shared" si="1"/>
        <v>85.24</v>
      </c>
      <c r="P7439" s="33">
        <f t="shared" si="2"/>
        <v>9.63</v>
      </c>
      <c r="Q7439" s="34">
        <f t="shared" si="3"/>
        <v>3.041666667</v>
      </c>
      <c r="R7439" s="35" t="str">
        <f t="shared" si="4"/>
        <v>Alto</v>
      </c>
      <c r="S7439" s="35" t="str">
        <f>IF(O7439="","",IF(O7439&gt;AVERAGE('Base de datos limpia'!$O$2:$O$8001),"Alto","Normal"))
</f>
        <v>Alto</v>
      </c>
      <c r="T7439" s="35" t="str">
        <f t="shared" si="5"/>
        <v>Gamer intensivo</v>
      </c>
      <c r="U7439" s="35"/>
    </row>
    <row r="7440">
      <c r="A7440" s="28">
        <v>7439.0</v>
      </c>
      <c r="B7440" s="28">
        <v>16.0</v>
      </c>
      <c r="C7440" s="28" t="str">
        <f>TRIM(PROPER('Base de datos cruda'!C7440))</f>
        <v>Male</v>
      </c>
      <c r="D7440" s="28">
        <v>2.81</v>
      </c>
      <c r="E7440" s="28">
        <v>5.13</v>
      </c>
      <c r="F7440" s="28">
        <v>4.64</v>
      </c>
      <c r="G7440" s="28">
        <v>87.37</v>
      </c>
      <c r="H7440" s="28" t="str">
        <f>TRIM(PROPER('Base de datos cruda'!H7440))</f>
        <v>Casual</v>
      </c>
      <c r="I7440" s="28">
        <v>1.37</v>
      </c>
      <c r="J7440" s="28">
        <v>5.12</v>
      </c>
      <c r="K7440" s="28">
        <v>301.08</v>
      </c>
      <c r="L7440" s="28">
        <f>IF('Base de datos cruda'!L7440&lt;0,,'Base de datos cruda'!L7440)</f>
        <v>6.6</v>
      </c>
      <c r="M7440" s="28" t="str">
        <f>IF(TRIM(PROPER('Base de datos cruda'!M7440))="High","Alto",IF(TRIM(PROPER('Base de datos cruda'!M7440))="Medium","Medio","Bajo"))</f>
        <v>Medio</v>
      </c>
      <c r="N7440" s="29">
        <v>66.06</v>
      </c>
      <c r="O7440" s="32">
        <f t="shared" si="1"/>
        <v>66.06</v>
      </c>
      <c r="P7440" s="33">
        <f t="shared" si="2"/>
        <v>7.93</v>
      </c>
      <c r="Q7440" s="34">
        <f t="shared" si="3"/>
        <v>1.825622776</v>
      </c>
      <c r="R7440" s="35" t="str">
        <f t="shared" si="4"/>
        <v>Medio</v>
      </c>
      <c r="S7440" s="35" t="str">
        <f>IF(O7440="","",IF(O7440&gt;AVERAGE('Base de datos limpia'!$O$2:$O$8001),"Alto","Normal"))
</f>
        <v>Alto</v>
      </c>
      <c r="T7440" s="35" t="str">
        <f t="shared" si="5"/>
        <v>Gamer moderado</v>
      </c>
      <c r="U7440" s="35"/>
    </row>
    <row r="7441">
      <c r="A7441" s="28">
        <v>7440.0</v>
      </c>
      <c r="B7441" s="28">
        <v>20.0</v>
      </c>
      <c r="C7441" s="28" t="str">
        <f>TRIM(PROPER('Base de datos cruda'!C7441))</f>
        <v>Male</v>
      </c>
      <c r="D7441" s="28">
        <v>3.45</v>
      </c>
      <c r="E7441" s="28">
        <v>9.93</v>
      </c>
      <c r="F7441" s="28">
        <v>4.31</v>
      </c>
      <c r="G7441" s="28">
        <v>96.83</v>
      </c>
      <c r="H7441" s="28" t="str">
        <f>TRIM(PROPER('Base de datos cruda'!H7441))</f>
        <v>Casual</v>
      </c>
      <c r="I7441" s="28">
        <v>3.37</v>
      </c>
      <c r="J7441" s="28">
        <v>8.13</v>
      </c>
      <c r="K7441" s="28">
        <v>284.43</v>
      </c>
      <c r="L7441" s="28">
        <f>IF('Base de datos cruda'!L7441&lt;0,,'Base de datos cruda'!L7441)</f>
        <v>3.58</v>
      </c>
      <c r="M7441" s="28" t="str">
        <f>IF(TRIM(PROPER('Base de datos cruda'!M7441))="High","Alto",IF(TRIM(PROPER('Base de datos cruda'!M7441))="Medium","Medio","Bajo"))</f>
        <v>Alto</v>
      </c>
      <c r="N7441" s="29">
        <v>100.0</v>
      </c>
      <c r="O7441" s="32">
        <f t="shared" si="1"/>
        <v>100</v>
      </c>
      <c r="P7441" s="33">
        <f t="shared" si="2"/>
        <v>11.58</v>
      </c>
      <c r="Q7441" s="34">
        <f t="shared" si="3"/>
        <v>2.87826087</v>
      </c>
      <c r="R7441" s="35" t="str">
        <f t="shared" si="4"/>
        <v>Alto</v>
      </c>
      <c r="S7441" s="35" t="str">
        <f>IF(O7441="","",IF(O7441&gt;AVERAGE('Base de datos limpia'!$O$2:$O$8001),"Alto","Normal"))
</f>
        <v>Alto</v>
      </c>
      <c r="T7441" s="35" t="str">
        <f t="shared" si="5"/>
        <v>Gamer intensivo</v>
      </c>
      <c r="U7441" s="35"/>
    </row>
    <row r="7442">
      <c r="A7442" s="28">
        <v>7441.0</v>
      </c>
      <c r="B7442" s="28">
        <v>24.0</v>
      </c>
      <c r="C7442" s="28" t="str">
        <f>TRIM(PROPER('Base de datos cruda'!C7442))</f>
        <v>Female</v>
      </c>
      <c r="D7442" s="28">
        <v>5.94</v>
      </c>
      <c r="E7442" s="28">
        <v>5.86</v>
      </c>
      <c r="F7442" s="28">
        <v>5.59</v>
      </c>
      <c r="G7442" s="28">
        <v>60.78</v>
      </c>
      <c r="H7442" s="28" t="str">
        <f>TRIM(PROPER('Base de datos cruda'!H7442))</f>
        <v>Fps</v>
      </c>
      <c r="I7442" s="28">
        <v>4.58</v>
      </c>
      <c r="J7442" s="28">
        <v>11.17</v>
      </c>
      <c r="K7442" s="28">
        <v>252.85</v>
      </c>
      <c r="L7442" s="28">
        <f>IF('Base de datos cruda'!L7442&lt;0,,'Base de datos cruda'!L7442)</f>
        <v>14.92</v>
      </c>
      <c r="M7442" s="28" t="str">
        <f>IF(TRIM(PROPER('Base de datos cruda'!M7442))="High","Alto",IF(TRIM(PROPER('Base de datos cruda'!M7442))="Medium","Medio","Bajo"))</f>
        <v>Bajo</v>
      </c>
      <c r="N7442" s="29">
        <v>47.19</v>
      </c>
      <c r="O7442" s="32">
        <f t="shared" si="1"/>
        <v>47.19</v>
      </c>
      <c r="P7442" s="33">
        <f t="shared" si="2"/>
        <v>17.11</v>
      </c>
      <c r="Q7442" s="34">
        <f t="shared" si="3"/>
        <v>0.9865319865</v>
      </c>
      <c r="R7442" s="35" t="str">
        <f t="shared" si="4"/>
        <v>Bajo</v>
      </c>
      <c r="S7442" s="35" t="str">
        <f>IF(O7442="","",IF(O7442&gt;AVERAGE('Base de datos limpia'!$O$2:$O$8001),"Alto","Normal"))
</f>
        <v>Normal</v>
      </c>
      <c r="T7442" s="35" t="str">
        <f t="shared" si="5"/>
        <v>Gamer moderado</v>
      </c>
      <c r="U7442" s="35"/>
    </row>
    <row r="7443">
      <c r="A7443" s="28">
        <v>7442.0</v>
      </c>
      <c r="B7443" s="28">
        <v>23.0</v>
      </c>
      <c r="C7443" s="28" t="str">
        <f>TRIM(PROPER('Base de datos cruda'!C7443))</f>
        <v>Female</v>
      </c>
      <c r="D7443" s="28">
        <v>4.01</v>
      </c>
      <c r="E7443" s="28">
        <v>7.82</v>
      </c>
      <c r="F7443" s="28">
        <v>4.43</v>
      </c>
      <c r="G7443" s="28">
        <v>70.06</v>
      </c>
      <c r="H7443" s="28" t="str">
        <f>TRIM(PROPER('Base de datos cruda'!H7443))</f>
        <v>Fps</v>
      </c>
      <c r="I7443" s="28">
        <v>4.32</v>
      </c>
      <c r="J7443" s="28">
        <v>5.81</v>
      </c>
      <c r="K7443" s="28">
        <v>265.15</v>
      </c>
      <c r="L7443" s="28">
        <f>IF('Base de datos cruda'!L7443&lt;0,,'Base de datos cruda'!L7443)</f>
        <v>8.26</v>
      </c>
      <c r="M7443" s="28" t="str">
        <f>IF(TRIM(PROPER('Base de datos cruda'!M7443))="High","Alto",IF(TRIM(PROPER('Base de datos cruda'!M7443))="Medium","Medio","Bajo"))</f>
        <v>Alto</v>
      </c>
      <c r="N7443" s="29">
        <v>71.9</v>
      </c>
      <c r="O7443" s="32">
        <f t="shared" si="1"/>
        <v>71.9</v>
      </c>
      <c r="P7443" s="33">
        <f t="shared" si="2"/>
        <v>9.82</v>
      </c>
      <c r="Q7443" s="34">
        <f t="shared" si="3"/>
        <v>1.950124688</v>
      </c>
      <c r="R7443" s="35" t="str">
        <f t="shared" si="4"/>
        <v>Alto</v>
      </c>
      <c r="S7443" s="35" t="str">
        <f>IF(O7443="","",IF(O7443&gt;AVERAGE('Base de datos limpia'!$O$2:$O$8001),"Alto","Normal"))
</f>
        <v>Alto</v>
      </c>
      <c r="T7443" s="35" t="str">
        <f t="shared" si="5"/>
        <v>Gamer intensivo</v>
      </c>
      <c r="U7443" s="35"/>
    </row>
    <row r="7444">
      <c r="A7444" s="28">
        <v>7443.0</v>
      </c>
      <c r="B7444" s="28">
        <v>18.0</v>
      </c>
      <c r="C7444" s="28" t="str">
        <f>TRIM(PROPER('Base de datos cruda'!C7444))</f>
        <v>Male</v>
      </c>
      <c r="D7444" s="28">
        <v>6.51</v>
      </c>
      <c r="E7444" s="28">
        <v>1.06</v>
      </c>
      <c r="F7444" s="28">
        <v>6.68</v>
      </c>
      <c r="G7444" s="28">
        <v>70.62</v>
      </c>
      <c r="H7444" s="28" t="str">
        <f>TRIM(PROPER('Base de datos cruda'!H7444))</f>
        <v>Fps</v>
      </c>
      <c r="I7444" s="28">
        <v>1.11</v>
      </c>
      <c r="J7444" s="28">
        <v>8.47</v>
      </c>
      <c r="K7444" s="28">
        <v>243.35</v>
      </c>
      <c r="L7444" s="28">
        <f>IF('Base de datos cruda'!L7444&lt;0,,'Base de datos cruda'!L7444)</f>
        <v>14.76</v>
      </c>
      <c r="M7444" s="28" t="str">
        <f>IF(TRIM(PROPER('Base de datos cruda'!M7444))="High","Alto",IF(TRIM(PROPER('Base de datos cruda'!M7444))="Medium","Medio","Bajo"))</f>
        <v>Bajo</v>
      </c>
      <c r="N7444" s="29">
        <v>16.03</v>
      </c>
      <c r="O7444" s="32">
        <f t="shared" si="1"/>
        <v>16.03</v>
      </c>
      <c r="P7444" s="33">
        <f t="shared" si="2"/>
        <v>14.98</v>
      </c>
      <c r="Q7444" s="34">
        <f t="shared" si="3"/>
        <v>0.1628264209</v>
      </c>
      <c r="R7444" s="35" t="str">
        <f t="shared" si="4"/>
        <v>Bajo</v>
      </c>
      <c r="S7444" s="35" t="str">
        <f>IF(O7444="","",IF(O7444&gt;AVERAGE('Base de datos limpia'!$O$2:$O$8001),"Alto","Normal"))
</f>
        <v>Normal</v>
      </c>
      <c r="T7444" s="35" t="str">
        <f t="shared" si="5"/>
        <v>Gamer casual</v>
      </c>
      <c r="U7444" s="35"/>
    </row>
    <row r="7445">
      <c r="A7445" s="28">
        <v>7444.0</v>
      </c>
      <c r="B7445" s="28">
        <v>18.0</v>
      </c>
      <c r="C7445" s="28" t="str">
        <f>TRIM(PROPER('Base de datos cruda'!C7445))</f>
        <v>Male</v>
      </c>
      <c r="D7445" s="28">
        <v>5.96</v>
      </c>
      <c r="E7445" s="28">
        <v>5.47</v>
      </c>
      <c r="F7445" s="28">
        <v>4.07</v>
      </c>
      <c r="G7445" s="28">
        <v>63.96</v>
      </c>
      <c r="H7445" s="28" t="str">
        <f>TRIM(PROPER('Base de datos cruda'!H7445))</f>
        <v>Casual</v>
      </c>
      <c r="I7445" s="28">
        <v>4.41</v>
      </c>
      <c r="J7445" s="28">
        <v>8.66</v>
      </c>
      <c r="K7445" s="28">
        <v>242.73</v>
      </c>
      <c r="L7445" s="28">
        <f>IF('Base de datos cruda'!L7445&lt;0,,'Base de datos cruda'!L7445)</f>
        <v>11.48</v>
      </c>
      <c r="M7445" s="28" t="str">
        <f>IF(TRIM(PROPER('Base de datos cruda'!M7445))="High","Alto",IF(TRIM(PROPER('Base de datos cruda'!M7445))="Medium","Medio","Bajo"))</f>
        <v>Bajo</v>
      </c>
      <c r="N7445" s="29">
        <v>36.49</v>
      </c>
      <c r="O7445" s="32">
        <f t="shared" si="1"/>
        <v>36.49</v>
      </c>
      <c r="P7445" s="33">
        <f t="shared" si="2"/>
        <v>14.62</v>
      </c>
      <c r="Q7445" s="34">
        <f t="shared" si="3"/>
        <v>0.9177852349</v>
      </c>
      <c r="R7445" s="35" t="str">
        <f t="shared" si="4"/>
        <v>Bajo</v>
      </c>
      <c r="S7445" s="35" t="str">
        <f>IF(O7445="","",IF(O7445&gt;AVERAGE('Base de datos limpia'!$O$2:$O$8001),"Alto","Normal"))
</f>
        <v>Normal</v>
      </c>
      <c r="T7445" s="35" t="str">
        <f t="shared" si="5"/>
        <v>Gamer moderado</v>
      </c>
      <c r="U7445" s="35"/>
    </row>
    <row r="7446">
      <c r="A7446" s="28">
        <v>7445.0</v>
      </c>
      <c r="B7446" s="28">
        <v>16.0</v>
      </c>
      <c r="C7446" s="28" t="str">
        <f>TRIM(PROPER('Base de datos cruda'!C7446))</f>
        <v>Female</v>
      </c>
      <c r="D7446" s="28">
        <v>0.16</v>
      </c>
      <c r="E7446" s="28">
        <v>7.64</v>
      </c>
      <c r="F7446" s="28">
        <v>6.22</v>
      </c>
      <c r="G7446" s="28">
        <v>69.02</v>
      </c>
      <c r="H7446" s="28" t="str">
        <f>TRIM(PROPER('Base de datos cruda'!H7446))</f>
        <v>Casual</v>
      </c>
      <c r="I7446" s="28">
        <v>4.05</v>
      </c>
      <c r="J7446" s="28">
        <v>2.56</v>
      </c>
      <c r="K7446" s="28">
        <v>317.46</v>
      </c>
      <c r="L7446" s="28">
        <f>IF('Base de datos cruda'!L7446&lt;0,,'Base de datos cruda'!L7446)</f>
        <v>4.21</v>
      </c>
      <c r="M7446" s="28" t="str">
        <f>IF(TRIM(PROPER('Base de datos cruda'!M7446))="High","Alto",IF(TRIM(PROPER('Base de datos cruda'!M7446))="Medium","Medio","Bajo"))</f>
        <v>Medio</v>
      </c>
      <c r="N7446" s="29">
        <v>94.02</v>
      </c>
      <c r="O7446" s="32">
        <f t="shared" si="1"/>
        <v>94.02</v>
      </c>
      <c r="P7446" s="33">
        <f t="shared" si="2"/>
        <v>2.72</v>
      </c>
      <c r="Q7446" s="34">
        <f t="shared" si="3"/>
        <v>47.75</v>
      </c>
      <c r="R7446" s="35" t="str">
        <f t="shared" si="4"/>
        <v>Alto</v>
      </c>
      <c r="S7446" s="35" t="str">
        <f>IF(O7446="","",IF(O7446&gt;AVERAGE('Base de datos limpia'!$O$2:$O$8001),"Alto","Normal"))
</f>
        <v>Alto</v>
      </c>
      <c r="T7446" s="35" t="str">
        <f t="shared" si="5"/>
        <v>Gamer intensivo</v>
      </c>
      <c r="U7446" s="35"/>
    </row>
    <row r="7447">
      <c r="A7447" s="28">
        <v>7446.0</v>
      </c>
      <c r="B7447" s="28">
        <v>18.0</v>
      </c>
      <c r="C7447" s="28" t="str">
        <f>TRIM(PROPER('Base de datos cruda'!C7447))</f>
        <v>Female</v>
      </c>
      <c r="D7447" s="28">
        <v>5.04</v>
      </c>
      <c r="E7447" s="28">
        <v>8.05</v>
      </c>
      <c r="F7447" s="28">
        <v>4.89</v>
      </c>
      <c r="G7447" s="28">
        <v>75.36</v>
      </c>
      <c r="H7447" s="28" t="str">
        <f>TRIM(PROPER('Base de datos cruda'!H7447))</f>
        <v>Rpg</v>
      </c>
      <c r="I7447" s="28">
        <v>3.67</v>
      </c>
      <c r="J7447" s="28">
        <v>8.7</v>
      </c>
      <c r="K7447" s="28">
        <v>271.97</v>
      </c>
      <c r="L7447" s="28">
        <f>IF('Base de datos cruda'!L7447&lt;0,,'Base de datos cruda'!L7447)</f>
        <v>11.49</v>
      </c>
      <c r="M7447" s="28" t="str">
        <f>IF(TRIM(PROPER('Base de datos cruda'!M7447))="High","Alto",IF(TRIM(PROPER('Base de datos cruda'!M7447))="Medium","Medio","Bajo"))</f>
        <v>Alto</v>
      </c>
      <c r="N7447" s="29">
        <v>75.0639141964993</v>
      </c>
      <c r="O7447" s="32">
        <f t="shared" si="1"/>
        <v>75.0639142</v>
      </c>
      <c r="P7447" s="33">
        <f t="shared" si="2"/>
        <v>13.74</v>
      </c>
      <c r="Q7447" s="34">
        <f t="shared" si="3"/>
        <v>1.597222222</v>
      </c>
      <c r="R7447" s="35" t="str">
        <f t="shared" si="4"/>
        <v>Alto</v>
      </c>
      <c r="S7447" s="35" t="str">
        <f>IF(O7447="","",IF(O7447&gt;AVERAGE('Base de datos limpia'!$O$2:$O$8001),"Alto","Normal"))
</f>
        <v>Alto</v>
      </c>
      <c r="T7447" s="35" t="str">
        <f t="shared" si="5"/>
        <v>Gamer intensivo</v>
      </c>
      <c r="U7447" s="35"/>
    </row>
    <row r="7448">
      <c r="A7448" s="28">
        <v>7447.0</v>
      </c>
      <c r="B7448" s="28">
        <v>16.0</v>
      </c>
      <c r="C7448" s="28" t="str">
        <f>TRIM(PROPER('Base de datos cruda'!C7448))</f>
        <v>Female</v>
      </c>
      <c r="D7448" s="28">
        <v>3.49</v>
      </c>
      <c r="E7448" s="28">
        <v>2.42</v>
      </c>
      <c r="F7448" s="28">
        <v>5.84</v>
      </c>
      <c r="G7448" s="28">
        <v>97.59</v>
      </c>
      <c r="H7448" s="28" t="str">
        <f>TRIM(PROPER('Base de datos cruda'!H7448))</f>
        <v>Rpg</v>
      </c>
      <c r="I7448" s="28">
        <v>3.44</v>
      </c>
      <c r="J7448" s="28">
        <v>8.25</v>
      </c>
      <c r="K7448" s="28">
        <v>275.26</v>
      </c>
      <c r="L7448" s="28">
        <f>IF('Base de datos cruda'!L7448&lt;0,,'Base de datos cruda'!L7448)</f>
        <v>11.03</v>
      </c>
      <c r="M7448" s="28" t="str">
        <f>IF(TRIM(PROPER('Base de datos cruda'!M7448))="High","Alto",IF(TRIM(PROPER('Base de datos cruda'!M7448))="Medium","Medio","Bajo"))</f>
        <v>Medio</v>
      </c>
      <c r="N7448" s="29">
        <v>58.2661911863443</v>
      </c>
      <c r="O7448" s="32">
        <f t="shared" si="1"/>
        <v>58.26619119</v>
      </c>
      <c r="P7448" s="33">
        <f t="shared" si="2"/>
        <v>11.74</v>
      </c>
      <c r="Q7448" s="34">
        <f t="shared" si="3"/>
        <v>0.6934097421</v>
      </c>
      <c r="R7448" s="35" t="str">
        <f t="shared" si="4"/>
        <v>Medio</v>
      </c>
      <c r="S7448" s="35" t="str">
        <f>IF(O7448="","",IF(O7448&gt;AVERAGE('Base de datos limpia'!$O$2:$O$8001),"Alto","Normal"))
</f>
        <v>Normal</v>
      </c>
      <c r="T7448" s="35" t="str">
        <f t="shared" si="5"/>
        <v>Gamer casual</v>
      </c>
      <c r="U7448" s="35"/>
    </row>
    <row r="7449">
      <c r="A7449" s="28">
        <v>7448.0</v>
      </c>
      <c r="B7449" s="28">
        <v>23.0</v>
      </c>
      <c r="C7449" s="28" t="str">
        <f>TRIM(PROPER('Base de datos cruda'!C7449))</f>
        <v>Male</v>
      </c>
      <c r="D7449" s="28">
        <v>3.65</v>
      </c>
      <c r="E7449" s="28">
        <v>4.77</v>
      </c>
      <c r="F7449" s="28">
        <v>7.38</v>
      </c>
      <c r="G7449" s="28">
        <v>94.41</v>
      </c>
      <c r="H7449" s="28" t="str">
        <f>TRIM(PROPER('Base de datos cruda'!H7449))</f>
        <v>Fps</v>
      </c>
      <c r="I7449" s="28">
        <v>4.04</v>
      </c>
      <c r="J7449" s="28">
        <v>8.62</v>
      </c>
      <c r="K7449" s="28">
        <v>261.74</v>
      </c>
      <c r="L7449" s="28">
        <f>IF('Base de datos cruda'!L7449&lt;0,,'Base de datos cruda'!L7449)</f>
        <v>8.77</v>
      </c>
      <c r="M7449" s="28" t="str">
        <f>IF(TRIM(PROPER('Base de datos cruda'!M7449))="High","Alto",IF(TRIM(PROPER('Base de datos cruda'!M7449))="Medium","Medio","Bajo"))</f>
        <v>Medio</v>
      </c>
      <c r="N7449" s="29">
        <v>77.53</v>
      </c>
      <c r="O7449" s="32">
        <f t="shared" si="1"/>
        <v>77.53</v>
      </c>
      <c r="P7449" s="33">
        <f t="shared" si="2"/>
        <v>12.27</v>
      </c>
      <c r="Q7449" s="34">
        <f t="shared" si="3"/>
        <v>1.306849315</v>
      </c>
      <c r="R7449" s="35" t="str">
        <f t="shared" si="4"/>
        <v>Alto</v>
      </c>
      <c r="S7449" s="35" t="str">
        <f>IF(O7449="","",IF(O7449&gt;AVERAGE('Base de datos limpia'!$O$2:$O$8001),"Alto","Normal"))
</f>
        <v>Alto</v>
      </c>
      <c r="T7449" s="35" t="str">
        <f t="shared" si="5"/>
        <v>Gamer moderado</v>
      </c>
      <c r="U7449" s="35"/>
    </row>
    <row r="7450">
      <c r="A7450" s="28">
        <v>7449.0</v>
      </c>
      <c r="B7450" s="28">
        <v>16.0</v>
      </c>
      <c r="C7450" s="28" t="str">
        <f>TRIM(PROPER('Base de datos cruda'!C7450))</f>
        <v>Female</v>
      </c>
      <c r="D7450" s="28">
        <v>6.55</v>
      </c>
      <c r="E7450" s="28">
        <v>4.77</v>
      </c>
      <c r="F7450" s="28">
        <v>5.75</v>
      </c>
      <c r="G7450" s="28">
        <v>97.84</v>
      </c>
      <c r="H7450" s="28" t="str">
        <f>TRIM(PROPER('Base de datos cruda'!H7450))</f>
        <v>Casual</v>
      </c>
      <c r="I7450" s="28">
        <v>4.31</v>
      </c>
      <c r="J7450" s="28">
        <v>8.59</v>
      </c>
      <c r="K7450" s="28">
        <v>246.35</v>
      </c>
      <c r="L7450" s="28">
        <f>IF('Base de datos cruda'!L7450&lt;0,,'Base de datos cruda'!L7450)</f>
        <v>15.05</v>
      </c>
      <c r="M7450" s="28" t="str">
        <f>IF(TRIM(PROPER('Base de datos cruda'!M7450))="High","Alto",IF(TRIM(PROPER('Base de datos cruda'!M7450))="Medium","Medio","Bajo"))</f>
        <v>Bajo</v>
      </c>
      <c r="N7450" s="29">
        <v>48.15</v>
      </c>
      <c r="O7450" s="32">
        <f t="shared" si="1"/>
        <v>48.15</v>
      </c>
      <c r="P7450" s="33">
        <f t="shared" si="2"/>
        <v>15.14</v>
      </c>
      <c r="Q7450" s="34">
        <f t="shared" si="3"/>
        <v>0.7282442748</v>
      </c>
      <c r="R7450" s="35" t="str">
        <f t="shared" si="4"/>
        <v>Bajo</v>
      </c>
      <c r="S7450" s="35" t="str">
        <f>IF(O7450="","",IF(O7450&gt;AVERAGE('Base de datos limpia'!$O$2:$O$8001),"Alto","Normal"))
</f>
        <v>Normal</v>
      </c>
      <c r="T7450" s="35" t="str">
        <f t="shared" si="5"/>
        <v>Gamer moderado</v>
      </c>
      <c r="U7450" s="35"/>
    </row>
    <row r="7451">
      <c r="A7451" s="28">
        <v>7450.0</v>
      </c>
      <c r="B7451" s="28">
        <v>20.0</v>
      </c>
      <c r="C7451" s="28" t="str">
        <f>TRIM(PROPER('Base de datos cruda'!C7451))</f>
        <v>Male</v>
      </c>
      <c r="D7451" s="28">
        <v>4.38</v>
      </c>
      <c r="E7451" s="28">
        <v>1.93</v>
      </c>
      <c r="F7451" s="28">
        <v>5.71</v>
      </c>
      <c r="G7451" s="28">
        <v>64.82</v>
      </c>
      <c r="H7451" s="28" t="str">
        <f>TRIM(PROPER('Base de datos cruda'!H7451))</f>
        <v>Fps</v>
      </c>
      <c r="I7451" s="28">
        <v>4.1</v>
      </c>
      <c r="J7451" s="28">
        <v>6.26</v>
      </c>
      <c r="K7451" s="28">
        <v>275.31</v>
      </c>
      <c r="L7451" s="28">
        <f>IF('Base de datos cruda'!L7451&lt;0,,'Base de datos cruda'!L7451)</f>
        <v>6.59</v>
      </c>
      <c r="M7451" s="28" t="str">
        <f>IF(TRIM(PROPER('Base de datos cruda'!M7451))="High","Alto",IF(TRIM(PROPER('Base de datos cruda'!M7451))="Medium","Medio","Bajo"))</f>
        <v>Medio</v>
      </c>
      <c r="N7451" s="29">
        <v>45.81</v>
      </c>
      <c r="O7451" s="32">
        <f t="shared" si="1"/>
        <v>45.81</v>
      </c>
      <c r="P7451" s="33">
        <f t="shared" si="2"/>
        <v>10.64</v>
      </c>
      <c r="Q7451" s="34">
        <f t="shared" si="3"/>
        <v>0.4406392694</v>
      </c>
      <c r="R7451" s="35" t="str">
        <f t="shared" si="4"/>
        <v>Bajo</v>
      </c>
      <c r="S7451" s="35" t="str">
        <f>IF(O7451="","",IF(O7451&gt;AVERAGE('Base de datos limpia'!$O$2:$O$8001),"Alto","Normal"))
</f>
        <v>Normal</v>
      </c>
      <c r="T7451" s="35" t="str">
        <f t="shared" si="5"/>
        <v>Gamer casual</v>
      </c>
      <c r="U7451" s="35"/>
    </row>
    <row r="7452">
      <c r="A7452" s="28">
        <v>7451.0</v>
      </c>
      <c r="B7452" s="28">
        <v>24.0</v>
      </c>
      <c r="C7452" s="28" t="str">
        <f>TRIM(PROPER('Base de datos cruda'!C7452))</f>
        <v>Male</v>
      </c>
      <c r="D7452" s="28">
        <v>7.08</v>
      </c>
      <c r="E7452" s="28">
        <v>4.99</v>
      </c>
      <c r="F7452" s="28">
        <v>8.95</v>
      </c>
      <c r="G7452" s="28">
        <v>61.12</v>
      </c>
      <c r="H7452" s="28" t="str">
        <f>TRIM(PROPER('Base de datos cruda'!H7452))</f>
        <v>Rpg</v>
      </c>
      <c r="I7452" s="28">
        <v>0.61</v>
      </c>
      <c r="J7452" s="28">
        <v>9.9</v>
      </c>
      <c r="K7452" s="28">
        <v>250.93</v>
      </c>
      <c r="L7452" s="28">
        <f>IF('Base de datos cruda'!L7452&lt;0,,'Base de datos cruda'!L7452)</f>
        <v>11.18</v>
      </c>
      <c r="M7452" s="28" t="str">
        <f>IF(TRIM(PROPER('Base de datos cruda'!M7452))="High","Alto",IF(TRIM(PROPER('Base de datos cruda'!M7452))="Medium","Medio","Bajo"))</f>
        <v>Bajo</v>
      </c>
      <c r="N7452" s="29">
        <v>49.7</v>
      </c>
      <c r="O7452" s="32">
        <f t="shared" si="1"/>
        <v>49.7</v>
      </c>
      <c r="P7452" s="33">
        <f t="shared" si="2"/>
        <v>16.98</v>
      </c>
      <c r="Q7452" s="34">
        <f t="shared" si="3"/>
        <v>0.7048022599</v>
      </c>
      <c r="R7452" s="35" t="str">
        <f t="shared" si="4"/>
        <v>Bajo</v>
      </c>
      <c r="S7452" s="35" t="str">
        <f>IF(O7452="","",IF(O7452&gt;AVERAGE('Base de datos limpia'!$O$2:$O$8001),"Alto","Normal"))
</f>
        <v>Normal</v>
      </c>
      <c r="T7452" s="35" t="str">
        <f t="shared" si="5"/>
        <v>Gamer moderado</v>
      </c>
      <c r="U7452" s="35"/>
    </row>
    <row r="7453">
      <c r="A7453" s="28">
        <v>7452.0</v>
      </c>
      <c r="B7453" s="28">
        <v>22.0</v>
      </c>
      <c r="C7453" s="28" t="str">
        <f>TRIM(PROPER('Base de datos cruda'!C7453))</f>
        <v>Female</v>
      </c>
      <c r="D7453" s="28">
        <v>5.7</v>
      </c>
      <c r="E7453" s="28">
        <v>8.26</v>
      </c>
      <c r="F7453" s="28">
        <v>7.59</v>
      </c>
      <c r="G7453" s="28">
        <v>64.4</v>
      </c>
      <c r="H7453" s="28" t="str">
        <f>TRIM(PROPER('Base de datos cruda'!H7453))</f>
        <v>Casual</v>
      </c>
      <c r="I7453" s="28">
        <v>3.61</v>
      </c>
      <c r="J7453" s="28">
        <v>7.44</v>
      </c>
      <c r="K7453" s="28">
        <v>260.24</v>
      </c>
      <c r="L7453" s="28">
        <f>IF('Base de datos cruda'!L7453&lt;0,,'Base de datos cruda'!L7453)</f>
        <v>11.86</v>
      </c>
      <c r="M7453" s="28" t="str">
        <f>IF(TRIM(PROPER('Base de datos cruda'!M7453))="High","Alto",IF(TRIM(PROPER('Base de datos cruda'!M7453))="Medium","Medio","Bajo"))</f>
        <v>Bajo</v>
      </c>
      <c r="N7453" s="29">
        <v>78.9491576025058</v>
      </c>
      <c r="O7453" s="32">
        <f t="shared" si="1"/>
        <v>78.9491576</v>
      </c>
      <c r="P7453" s="33">
        <f t="shared" si="2"/>
        <v>13.14</v>
      </c>
      <c r="Q7453" s="34">
        <f t="shared" si="3"/>
        <v>1.449122807</v>
      </c>
      <c r="R7453" s="35" t="str">
        <f t="shared" si="4"/>
        <v>Alto</v>
      </c>
      <c r="S7453" s="35" t="str">
        <f>IF(O7453="","",IF(O7453&gt;AVERAGE('Base de datos limpia'!$O$2:$O$8001),"Alto","Normal"))
</f>
        <v>Alto</v>
      </c>
      <c r="T7453" s="35" t="str">
        <f t="shared" si="5"/>
        <v>Gamer intensivo</v>
      </c>
      <c r="U7453" s="35"/>
    </row>
    <row r="7454">
      <c r="A7454" s="28">
        <v>7453.0</v>
      </c>
      <c r="B7454" s="28">
        <v>19.0</v>
      </c>
      <c r="C7454" s="28" t="str">
        <f>TRIM(PROPER('Base de datos cruda'!C7454))</f>
        <v>Male</v>
      </c>
      <c r="D7454" s="28">
        <v>4.42</v>
      </c>
      <c r="E7454" s="28">
        <v>3.7</v>
      </c>
      <c r="F7454" s="28">
        <v>6.57</v>
      </c>
      <c r="G7454" s="28">
        <v>96.57</v>
      </c>
      <c r="H7454" s="28" t="str">
        <f>TRIM(PROPER('Base de datos cruda'!H7454))</f>
        <v>Rpg</v>
      </c>
      <c r="I7454" s="28">
        <v>4.21</v>
      </c>
      <c r="J7454" s="28">
        <v>5.88</v>
      </c>
      <c r="K7454" s="28">
        <v>264.24</v>
      </c>
      <c r="L7454" s="28">
        <f>IF('Base de datos cruda'!L7454&lt;0,,'Base de datos cruda'!L7454)</f>
        <v>9.53</v>
      </c>
      <c r="M7454" s="28" t="str">
        <f>IF(TRIM(PROPER('Base de datos cruda'!M7454))="High","Alto",IF(TRIM(PROPER('Base de datos cruda'!M7454))="Medium","Medio","Bajo"))</f>
        <v>Medio</v>
      </c>
      <c r="N7454" s="29">
        <v>68.8168243259428</v>
      </c>
      <c r="O7454" s="32">
        <f t="shared" si="1"/>
        <v>68.81682433</v>
      </c>
      <c r="P7454" s="33">
        <f t="shared" si="2"/>
        <v>10.3</v>
      </c>
      <c r="Q7454" s="34">
        <f t="shared" si="3"/>
        <v>0.8371040724</v>
      </c>
      <c r="R7454" s="35" t="str">
        <f t="shared" si="4"/>
        <v>Medio</v>
      </c>
      <c r="S7454" s="35" t="str">
        <f>IF(O7454="","",IF(O7454&gt;AVERAGE('Base de datos limpia'!$O$2:$O$8001),"Alto","Normal"))
</f>
        <v>Alto</v>
      </c>
      <c r="T7454" s="35" t="str">
        <f t="shared" si="5"/>
        <v>Gamer moderado</v>
      </c>
      <c r="U7454" s="35"/>
    </row>
    <row r="7455">
      <c r="A7455" s="28">
        <v>7454.0</v>
      </c>
      <c r="B7455" s="28">
        <v>24.0</v>
      </c>
      <c r="C7455" s="28" t="str">
        <f>TRIM(PROPER('Base de datos cruda'!C7455))</f>
        <v>Male</v>
      </c>
      <c r="D7455" s="28">
        <v>6.04</v>
      </c>
      <c r="E7455" s="28">
        <v>4.89</v>
      </c>
      <c r="F7455" s="28">
        <v>6.9</v>
      </c>
      <c r="G7455" s="28">
        <v>66.3</v>
      </c>
      <c r="H7455" s="28" t="str">
        <f>TRIM(PROPER('Base de datos cruda'!H7455))</f>
        <v>Rpg</v>
      </c>
      <c r="I7455" s="28">
        <v>0.93</v>
      </c>
      <c r="J7455" s="28">
        <v>8.25</v>
      </c>
      <c r="K7455" s="28">
        <v>250.13</v>
      </c>
      <c r="L7455" s="28">
        <f>IF('Base de datos cruda'!L7455&lt;0,,'Base de datos cruda'!L7455)</f>
        <v>12.99</v>
      </c>
      <c r="M7455" s="28" t="str">
        <f>IF(TRIM(PROPER('Base de datos cruda'!M7455))="High","Alto",IF(TRIM(PROPER('Base de datos cruda'!M7455))="Medium","Medio","Bajo"))</f>
        <v>Bajo</v>
      </c>
      <c r="N7455" s="29">
        <v>41.12</v>
      </c>
      <c r="O7455" s="32">
        <f t="shared" si="1"/>
        <v>41.12</v>
      </c>
      <c r="P7455" s="33">
        <f t="shared" si="2"/>
        <v>14.29</v>
      </c>
      <c r="Q7455" s="34">
        <f t="shared" si="3"/>
        <v>0.809602649</v>
      </c>
      <c r="R7455" s="35" t="str">
        <f t="shared" si="4"/>
        <v>Bajo</v>
      </c>
      <c r="S7455" s="35" t="str">
        <f>IF(O7455="","",IF(O7455&gt;AVERAGE('Base de datos limpia'!$O$2:$O$8001),"Alto","Normal"))
</f>
        <v>Normal</v>
      </c>
      <c r="T7455" s="35" t="str">
        <f t="shared" si="5"/>
        <v>Gamer moderado</v>
      </c>
      <c r="U7455" s="35"/>
    </row>
    <row r="7456">
      <c r="A7456" s="28">
        <v>7455.0</v>
      </c>
      <c r="B7456" s="28">
        <v>24.0</v>
      </c>
      <c r="C7456" s="28" t="str">
        <f>TRIM(PROPER('Base de datos cruda'!C7456))</f>
        <v>Other</v>
      </c>
      <c r="D7456" s="28">
        <v>0.31</v>
      </c>
      <c r="E7456" s="28">
        <v>9.65</v>
      </c>
      <c r="F7456" s="28">
        <v>7.1</v>
      </c>
      <c r="G7456" s="28">
        <v>82.91</v>
      </c>
      <c r="H7456" s="28" t="str">
        <f>TRIM(PROPER('Base de datos cruda'!H7456))</f>
        <v>Fps</v>
      </c>
      <c r="I7456" s="28">
        <v>1.07</v>
      </c>
      <c r="J7456" s="28">
        <v>3.28</v>
      </c>
      <c r="K7456" s="28">
        <v>320.17</v>
      </c>
      <c r="L7456" s="28">
        <f>IF('Base de datos cruda'!L7456&lt;0,,'Base de datos cruda'!L7456)</f>
        <v>1.53</v>
      </c>
      <c r="M7456" s="28" t="str">
        <f>IF(TRIM(PROPER('Base de datos cruda'!M7456))="High","Alto",IF(TRIM(PROPER('Base de datos cruda'!M7456))="Medium","Medio","Bajo"))</f>
        <v>Medio</v>
      </c>
      <c r="N7456" s="29">
        <v>105.421651582523</v>
      </c>
      <c r="O7456" s="33" t="str">
        <f t="shared" si="1"/>
        <v/>
      </c>
      <c r="P7456" s="33">
        <f t="shared" si="2"/>
        <v>3.59</v>
      </c>
      <c r="Q7456" s="34">
        <f t="shared" si="3"/>
        <v>31.12903226</v>
      </c>
      <c r="R7456" s="35" t="str">
        <f t="shared" si="4"/>
        <v>Alto</v>
      </c>
      <c r="S7456" s="35" t="str">
        <f>IF(O7456="","",IF(O7456&gt;AVERAGE('Base de datos limpia'!$O$2:$O$8001),"Alto","Normal"))
</f>
        <v/>
      </c>
      <c r="T7456" s="35" t="str">
        <f t="shared" si="5"/>
        <v>Gamer intensivo</v>
      </c>
      <c r="U7456" s="35"/>
    </row>
    <row r="7457">
      <c r="A7457" s="28">
        <v>7456.0</v>
      </c>
      <c r="B7457" s="28">
        <v>17.0</v>
      </c>
      <c r="C7457" s="28" t="str">
        <f>TRIM(PROPER('Base de datos cruda'!C7457))</f>
        <v>Female</v>
      </c>
      <c r="D7457" s="28">
        <v>0.22</v>
      </c>
      <c r="E7457" s="28">
        <v>1.29</v>
      </c>
      <c r="F7457" s="28">
        <v>4.12</v>
      </c>
      <c r="G7457" s="28">
        <v>69.1</v>
      </c>
      <c r="H7457" s="28" t="str">
        <f>TRIM(PROPER('Base de datos cruda'!H7457))</f>
        <v>Fps</v>
      </c>
      <c r="I7457" s="28">
        <v>3.93</v>
      </c>
      <c r="J7457" s="28">
        <v>4.16</v>
      </c>
      <c r="K7457" s="28">
        <v>321.7</v>
      </c>
      <c r="L7457" s="28">
        <f>IF('Base de datos cruda'!L7457&lt;0,,'Base de datos cruda'!L7457)</f>
        <v>1.61</v>
      </c>
      <c r="M7457" s="28" t="str">
        <f>IF(TRIM(PROPER('Base de datos cruda'!M7457))="High","Alto",IF(TRIM(PROPER('Base de datos cruda'!M7457))="Medium","Medio","Bajo"))</f>
        <v>Medio</v>
      </c>
      <c r="N7457" s="29">
        <v>39.8</v>
      </c>
      <c r="O7457" s="32">
        <f t="shared" si="1"/>
        <v>39.8</v>
      </c>
      <c r="P7457" s="33">
        <f t="shared" si="2"/>
        <v>4.38</v>
      </c>
      <c r="Q7457" s="34">
        <f t="shared" si="3"/>
        <v>5.863636364</v>
      </c>
      <c r="R7457" s="35" t="str">
        <f t="shared" si="4"/>
        <v>Bajo</v>
      </c>
      <c r="S7457" s="35" t="str">
        <f>IF(O7457="","",IF(O7457&gt;AVERAGE('Base de datos limpia'!$O$2:$O$8001),"Alto","Normal"))
</f>
        <v>Normal</v>
      </c>
      <c r="T7457" s="35" t="str">
        <f t="shared" si="5"/>
        <v>Gamer casual</v>
      </c>
      <c r="U7457" s="35"/>
    </row>
    <row r="7458">
      <c r="A7458" s="28">
        <v>7457.0</v>
      </c>
      <c r="B7458" s="28">
        <v>21.0</v>
      </c>
      <c r="C7458" s="28" t="str">
        <f>TRIM(PROPER('Base de datos cruda'!C7458))</f>
        <v>Female</v>
      </c>
      <c r="D7458" s="28">
        <v>0.67</v>
      </c>
      <c r="E7458" s="28">
        <v>6.32</v>
      </c>
      <c r="F7458" s="28">
        <v>4.4</v>
      </c>
      <c r="G7458" s="28">
        <v>60.83</v>
      </c>
      <c r="H7458" s="28" t="str">
        <f>TRIM(PROPER('Base de datos cruda'!H7458))</f>
        <v>Rpg</v>
      </c>
      <c r="I7458" s="28">
        <v>1.72</v>
      </c>
      <c r="J7458" s="28">
        <v>5.29</v>
      </c>
      <c r="K7458" s="28">
        <v>287.22</v>
      </c>
      <c r="L7458" s="28">
        <f>IF('Base de datos cruda'!L7458&lt;0,,'Base de datos cruda'!L7458)</f>
        <v>5</v>
      </c>
      <c r="M7458" s="28" t="str">
        <f>IF(TRIM(PROPER('Base de datos cruda'!M7458))="High","Alto",IF(TRIM(PROPER('Base de datos cruda'!M7458))="Medium","Medio","Bajo"))</f>
        <v>Medio</v>
      </c>
      <c r="N7458" s="29">
        <v>78.24</v>
      </c>
      <c r="O7458" s="32">
        <f t="shared" si="1"/>
        <v>78.24</v>
      </c>
      <c r="P7458" s="33">
        <f t="shared" si="2"/>
        <v>5.96</v>
      </c>
      <c r="Q7458" s="34">
        <f t="shared" si="3"/>
        <v>9.432835821</v>
      </c>
      <c r="R7458" s="35" t="str">
        <f t="shared" si="4"/>
        <v>Alto</v>
      </c>
      <c r="S7458" s="35" t="str">
        <f>IF(O7458="","",IF(O7458&gt;AVERAGE('Base de datos limpia'!$O$2:$O$8001),"Alto","Normal"))
</f>
        <v>Alto</v>
      </c>
      <c r="T7458" s="35" t="str">
        <f t="shared" si="5"/>
        <v>Gamer intensivo</v>
      </c>
      <c r="U7458" s="35"/>
    </row>
    <row r="7459">
      <c r="A7459" s="28">
        <v>7458.0</v>
      </c>
      <c r="B7459" s="28">
        <v>19.0</v>
      </c>
      <c r="C7459" s="28" t="str">
        <f>TRIM(PROPER('Base de datos cruda'!C7459))</f>
        <v>Male</v>
      </c>
      <c r="D7459" s="28">
        <v>3.5</v>
      </c>
      <c r="E7459" s="28">
        <v>7.69</v>
      </c>
      <c r="F7459" s="28">
        <v>7.25</v>
      </c>
      <c r="G7459" s="28">
        <v>63.38</v>
      </c>
      <c r="H7459" s="28" t="str">
        <f>TRIM(PROPER('Base de datos cruda'!H7459))</f>
        <v>Fps</v>
      </c>
      <c r="I7459" s="28">
        <v>2.0</v>
      </c>
      <c r="J7459" s="28">
        <v>5.61</v>
      </c>
      <c r="K7459" s="28">
        <v>272.27</v>
      </c>
      <c r="L7459" s="28">
        <f>IF('Base de datos cruda'!L7459&lt;0,,'Base de datos cruda'!L7459)</f>
        <v>11.62</v>
      </c>
      <c r="M7459" s="28" t="str">
        <f>IF(TRIM(PROPER('Base de datos cruda'!M7459))="High","Alto",IF(TRIM(PROPER('Base de datos cruda'!M7459))="Medium","Medio","Bajo"))</f>
        <v>Medio</v>
      </c>
      <c r="N7459" s="29">
        <v>85.83</v>
      </c>
      <c r="O7459" s="32">
        <f t="shared" si="1"/>
        <v>85.83</v>
      </c>
      <c r="P7459" s="33">
        <f t="shared" si="2"/>
        <v>9.11</v>
      </c>
      <c r="Q7459" s="34">
        <f t="shared" si="3"/>
        <v>2.197142857</v>
      </c>
      <c r="R7459" s="35" t="str">
        <f t="shared" si="4"/>
        <v>Alto</v>
      </c>
      <c r="S7459" s="35" t="str">
        <f>IF(O7459="","",IF(O7459&gt;AVERAGE('Base de datos limpia'!$O$2:$O$8001),"Alto","Normal"))
</f>
        <v>Alto</v>
      </c>
      <c r="T7459" s="35" t="str">
        <f t="shared" si="5"/>
        <v>Gamer intensivo</v>
      </c>
      <c r="U7459" s="35"/>
    </row>
    <row r="7460">
      <c r="A7460" s="28">
        <v>7459.0</v>
      </c>
      <c r="B7460" s="28">
        <v>23.0</v>
      </c>
      <c r="C7460" s="28" t="str">
        <f>TRIM(PROPER('Base de datos cruda'!C7460))</f>
        <v>Male</v>
      </c>
      <c r="D7460" s="28">
        <v>1.88</v>
      </c>
      <c r="E7460" s="28">
        <v>7.85</v>
      </c>
      <c r="F7460" s="28">
        <v>5.82</v>
      </c>
      <c r="G7460" s="28">
        <v>88.39</v>
      </c>
      <c r="H7460" s="28" t="str">
        <f>TRIM(PROPER('Base de datos cruda'!H7460))</f>
        <v>Fps</v>
      </c>
      <c r="I7460" s="28">
        <v>1.89</v>
      </c>
      <c r="J7460" s="28">
        <v>6.97</v>
      </c>
      <c r="K7460" s="28">
        <v>302.21</v>
      </c>
      <c r="L7460" s="28">
        <f>IF('Base de datos cruda'!L7460&lt;0,,'Base de datos cruda'!L7460)</f>
        <v>11.48</v>
      </c>
      <c r="M7460" s="28" t="str">
        <f>IF(TRIM(PROPER('Base de datos cruda'!M7460))="High","Alto",IF(TRIM(PROPER('Base de datos cruda'!M7460))="Medium","Medio","Bajo"))</f>
        <v>Alto</v>
      </c>
      <c r="N7460" s="29">
        <v>93.33</v>
      </c>
      <c r="O7460" s="32">
        <f t="shared" si="1"/>
        <v>93.33</v>
      </c>
      <c r="P7460" s="33">
        <f t="shared" si="2"/>
        <v>8.85</v>
      </c>
      <c r="Q7460" s="34">
        <f t="shared" si="3"/>
        <v>4.175531915</v>
      </c>
      <c r="R7460" s="35" t="str">
        <f t="shared" si="4"/>
        <v>Alto</v>
      </c>
      <c r="S7460" s="35" t="str">
        <f>IF(O7460="","",IF(O7460&gt;AVERAGE('Base de datos limpia'!$O$2:$O$8001),"Alto","Normal"))
</f>
        <v>Alto</v>
      </c>
      <c r="T7460" s="35" t="str">
        <f t="shared" si="5"/>
        <v>Gamer intensivo</v>
      </c>
      <c r="U7460" s="35"/>
    </row>
    <row r="7461">
      <c r="A7461" s="28">
        <v>7460.0</v>
      </c>
      <c r="B7461" s="28">
        <v>22.0</v>
      </c>
      <c r="C7461" s="28" t="str">
        <f>TRIM(PROPER('Base de datos cruda'!C7461))</f>
        <v>Female</v>
      </c>
      <c r="D7461" s="28">
        <v>7.87</v>
      </c>
      <c r="E7461" s="28">
        <v>7.44</v>
      </c>
      <c r="F7461" s="28">
        <v>4.28</v>
      </c>
      <c r="G7461" s="28">
        <v>67.29</v>
      </c>
      <c r="H7461" s="28" t="str">
        <f>TRIM(PROPER('Base de datos cruda'!H7461))</f>
        <v>Fps</v>
      </c>
      <c r="I7461" s="28">
        <v>1.06</v>
      </c>
      <c r="J7461" s="28">
        <v>9.04</v>
      </c>
      <c r="K7461" s="28">
        <v>236.55</v>
      </c>
      <c r="L7461" s="28">
        <f>IF('Base de datos cruda'!L7461&lt;0,,'Base de datos cruda'!L7461)</f>
        <v>18.51</v>
      </c>
      <c r="M7461" s="28" t="str">
        <f>IF(TRIM(PROPER('Base de datos cruda'!M7461))="High","Alto",IF(TRIM(PROPER('Base de datos cruda'!M7461))="Medium","Medio","Bajo"))</f>
        <v>Alto</v>
      </c>
      <c r="N7461" s="29">
        <v>58.4794677996181</v>
      </c>
      <c r="O7461" s="32">
        <f t="shared" si="1"/>
        <v>58.4794678</v>
      </c>
      <c r="P7461" s="33">
        <f t="shared" si="2"/>
        <v>16.91</v>
      </c>
      <c r="Q7461" s="34">
        <f t="shared" si="3"/>
        <v>0.9453621347</v>
      </c>
      <c r="R7461" s="35" t="str">
        <f t="shared" si="4"/>
        <v>Medio</v>
      </c>
      <c r="S7461" s="35" t="str">
        <f>IF(O7461="","",IF(O7461&gt;AVERAGE('Base de datos limpia'!$O$2:$O$8001),"Alto","Normal"))
</f>
        <v>Normal</v>
      </c>
      <c r="T7461" s="35" t="str">
        <f t="shared" si="5"/>
        <v>Gamer intensivo</v>
      </c>
      <c r="U7461" s="35"/>
    </row>
    <row r="7462">
      <c r="A7462" s="28">
        <v>7461.0</v>
      </c>
      <c r="B7462" s="28">
        <v>22.0</v>
      </c>
      <c r="C7462" s="28" t="str">
        <f>TRIM(PROPER('Base de datos cruda'!C7462))</f>
        <v>Female</v>
      </c>
      <c r="D7462" s="28">
        <v>4.34</v>
      </c>
      <c r="E7462" s="28">
        <v>7.54</v>
      </c>
      <c r="F7462" s="28">
        <v>5.49</v>
      </c>
      <c r="G7462" s="28">
        <v>69.17</v>
      </c>
      <c r="H7462" s="28" t="str">
        <f>TRIM(PROPER('Base de datos cruda'!H7462))</f>
        <v>Rpg</v>
      </c>
      <c r="I7462" s="28">
        <v>4.69</v>
      </c>
      <c r="J7462" s="28">
        <v>7.56</v>
      </c>
      <c r="K7462" s="28">
        <v>261.58</v>
      </c>
      <c r="L7462" s="28">
        <f>IF('Base de datos cruda'!L7462&lt;0,,'Base de datos cruda'!L7462)</f>
        <v>5.71</v>
      </c>
      <c r="M7462" s="28" t="str">
        <f>IF(TRIM(PROPER('Base de datos cruda'!M7462))="High","Alto",IF(TRIM(PROPER('Base de datos cruda'!M7462))="Medium","Medio","Bajo"))</f>
        <v>Alto</v>
      </c>
      <c r="N7462" s="29">
        <v>71.15</v>
      </c>
      <c r="O7462" s="32">
        <f t="shared" si="1"/>
        <v>71.15</v>
      </c>
      <c r="P7462" s="33">
        <f t="shared" si="2"/>
        <v>11.9</v>
      </c>
      <c r="Q7462" s="34">
        <f t="shared" si="3"/>
        <v>1.737327189</v>
      </c>
      <c r="R7462" s="35" t="str">
        <f t="shared" si="4"/>
        <v>Alto</v>
      </c>
      <c r="S7462" s="35" t="str">
        <f>IF(O7462="","",IF(O7462&gt;AVERAGE('Base de datos limpia'!$O$2:$O$8001),"Alto","Normal"))
</f>
        <v>Alto</v>
      </c>
      <c r="T7462" s="35" t="str">
        <f t="shared" si="5"/>
        <v>Gamer intensivo</v>
      </c>
      <c r="U7462" s="35"/>
    </row>
    <row r="7463">
      <c r="A7463" s="28">
        <v>7462.0</v>
      </c>
      <c r="B7463" s="28">
        <v>24.0</v>
      </c>
      <c r="C7463" s="28" t="str">
        <f>TRIM(PROPER('Base de datos cruda'!C7463))</f>
        <v>Female</v>
      </c>
      <c r="D7463" s="28">
        <v>5.3</v>
      </c>
      <c r="E7463" s="28">
        <v>1.53</v>
      </c>
      <c r="F7463" s="28">
        <v>4.65</v>
      </c>
      <c r="G7463" s="28">
        <v>75.09</v>
      </c>
      <c r="H7463" s="28" t="str">
        <f>TRIM(PROPER('Base de datos cruda'!H7463))</f>
        <v>Fps</v>
      </c>
      <c r="I7463" s="28">
        <v>4.03</v>
      </c>
      <c r="J7463" s="28">
        <v>9.47</v>
      </c>
      <c r="K7463" s="28">
        <v>252.25</v>
      </c>
      <c r="L7463" s="28">
        <f>IF('Base de datos cruda'!L7463&lt;0,,'Base de datos cruda'!L7463)</f>
        <v>14.79</v>
      </c>
      <c r="M7463" s="28" t="str">
        <f>IF(TRIM(PROPER('Base de datos cruda'!M7463))="High","Alto",IF(TRIM(PROPER('Base de datos cruda'!M7463))="Medium","Medio","Bajo"))</f>
        <v>Bajo</v>
      </c>
      <c r="N7463" s="29">
        <v>30.07</v>
      </c>
      <c r="O7463" s="32">
        <f t="shared" si="1"/>
        <v>30.07</v>
      </c>
      <c r="P7463" s="33">
        <f t="shared" si="2"/>
        <v>14.77</v>
      </c>
      <c r="Q7463" s="34">
        <f t="shared" si="3"/>
        <v>0.2886792453</v>
      </c>
      <c r="R7463" s="35" t="str">
        <f t="shared" si="4"/>
        <v>Bajo</v>
      </c>
      <c r="S7463" s="35" t="str">
        <f>IF(O7463="","",IF(O7463&gt;AVERAGE('Base de datos limpia'!$O$2:$O$8001),"Alto","Normal"))
</f>
        <v>Normal</v>
      </c>
      <c r="T7463" s="35" t="str">
        <f t="shared" si="5"/>
        <v>Gamer casual</v>
      </c>
      <c r="U7463" s="35"/>
    </row>
    <row r="7464">
      <c r="A7464" s="28">
        <v>7463.0</v>
      </c>
      <c r="B7464" s="28">
        <v>20.0</v>
      </c>
      <c r="C7464" s="28" t="str">
        <f>TRIM(PROPER('Base de datos cruda'!C7464))</f>
        <v>Male</v>
      </c>
      <c r="D7464" s="28">
        <v>2.23</v>
      </c>
      <c r="E7464" s="28">
        <v>5.81</v>
      </c>
      <c r="F7464" s="28">
        <v>8.58</v>
      </c>
      <c r="G7464" s="28">
        <v>86.29</v>
      </c>
      <c r="H7464" s="28" t="str">
        <f>TRIM(PROPER('Base de datos cruda'!H7464))</f>
        <v>Rpg</v>
      </c>
      <c r="I7464" s="28">
        <v>1.25</v>
      </c>
      <c r="J7464" s="28">
        <v>4.69</v>
      </c>
      <c r="K7464" s="28">
        <v>290.86</v>
      </c>
      <c r="L7464" s="28">
        <f>IF('Base de datos cruda'!L7464&lt;0,,'Base de datos cruda'!L7464)</f>
        <v>7.77</v>
      </c>
      <c r="M7464" s="28" t="str">
        <f>IF(TRIM(PROPER('Base de datos cruda'!M7464))="High","Alto",IF(TRIM(PROPER('Base de datos cruda'!M7464))="Medium","Medio","Bajo"))</f>
        <v>Medio</v>
      </c>
      <c r="N7464" s="29">
        <v>89.29</v>
      </c>
      <c r="O7464" s="32">
        <f t="shared" si="1"/>
        <v>89.29</v>
      </c>
      <c r="P7464" s="33">
        <f t="shared" si="2"/>
        <v>6.92</v>
      </c>
      <c r="Q7464" s="34">
        <f t="shared" si="3"/>
        <v>2.605381166</v>
      </c>
      <c r="R7464" s="35" t="str">
        <f t="shared" si="4"/>
        <v>Alto</v>
      </c>
      <c r="S7464" s="35" t="str">
        <f>IF(O7464="","",IF(O7464&gt;AVERAGE('Base de datos limpia'!$O$2:$O$8001),"Alto","Normal"))
</f>
        <v>Alto</v>
      </c>
      <c r="T7464" s="35" t="str">
        <f t="shared" si="5"/>
        <v>Gamer moderado</v>
      </c>
      <c r="U7464" s="35"/>
    </row>
    <row r="7465">
      <c r="A7465" s="28">
        <v>7464.0</v>
      </c>
      <c r="B7465" s="28">
        <v>21.0</v>
      </c>
      <c r="C7465" s="28" t="str">
        <f>TRIM(PROPER('Base de datos cruda'!C7465))</f>
        <v>Male</v>
      </c>
      <c r="D7465" s="28">
        <v>2.57</v>
      </c>
      <c r="E7465" s="28">
        <v>8.05</v>
      </c>
      <c r="F7465" s="28">
        <v>5.01</v>
      </c>
      <c r="G7465" s="28">
        <v>78.77</v>
      </c>
      <c r="H7465" s="28" t="str">
        <f>TRIM(PROPER('Base de datos cruda'!H7465))</f>
        <v>Rpg</v>
      </c>
      <c r="I7465" s="28">
        <v>0.53</v>
      </c>
      <c r="J7465" s="28">
        <v>6.99</v>
      </c>
      <c r="K7465" s="28">
        <v>287.81</v>
      </c>
      <c r="L7465" s="28">
        <f>IF('Base de datos cruda'!L7465&lt;0,,'Base de datos cruda'!L7465)</f>
        <v>7.15</v>
      </c>
      <c r="M7465" s="28" t="str">
        <f>IF(TRIM(PROPER('Base de datos cruda'!M7465))="High","Alto",IF(TRIM(PROPER('Base de datos cruda'!M7465))="Medium","Medio","Bajo"))</f>
        <v>Alto</v>
      </c>
      <c r="N7465" s="29">
        <v>80.39</v>
      </c>
      <c r="O7465" s="32">
        <f t="shared" si="1"/>
        <v>80.39</v>
      </c>
      <c r="P7465" s="33">
        <f t="shared" si="2"/>
        <v>9.56</v>
      </c>
      <c r="Q7465" s="34">
        <f t="shared" si="3"/>
        <v>3.13229572</v>
      </c>
      <c r="R7465" s="35" t="str">
        <f t="shared" si="4"/>
        <v>Alto</v>
      </c>
      <c r="S7465" s="35" t="str">
        <f>IF(O7465="","",IF(O7465&gt;AVERAGE('Base de datos limpia'!$O$2:$O$8001),"Alto","Normal"))
</f>
        <v>Alto</v>
      </c>
      <c r="T7465" s="35" t="str">
        <f t="shared" si="5"/>
        <v>Gamer intensivo</v>
      </c>
      <c r="U7465" s="35"/>
    </row>
    <row r="7466">
      <c r="A7466" s="28">
        <v>7465.0</v>
      </c>
      <c r="B7466" s="28">
        <v>16.0</v>
      </c>
      <c r="C7466" s="28" t="str">
        <f>TRIM(PROPER('Base de datos cruda'!C7466))</f>
        <v>Other</v>
      </c>
      <c r="D7466" s="28">
        <v>2.68</v>
      </c>
      <c r="E7466" s="28">
        <v>1.85</v>
      </c>
      <c r="F7466" s="28">
        <v>4.72</v>
      </c>
      <c r="G7466" s="28">
        <v>97.78</v>
      </c>
      <c r="H7466" s="28" t="str">
        <f>TRIM(PROPER('Base de datos cruda'!H7466))</f>
        <v>Fps</v>
      </c>
      <c r="I7466" s="28">
        <v>1.86</v>
      </c>
      <c r="J7466" s="28">
        <v>8.02</v>
      </c>
      <c r="K7466" s="28">
        <v>296.38</v>
      </c>
      <c r="L7466" s="28">
        <f>IF('Base de datos cruda'!L7466&lt;0,,'Base de datos cruda'!L7466)</f>
        <v>9.88</v>
      </c>
      <c r="M7466" s="28" t="str">
        <f>IF(TRIM(PROPER('Base de datos cruda'!M7466))="High","Alto",IF(TRIM(PROPER('Base de datos cruda'!M7466))="Medium","Medio","Bajo"))</f>
        <v>Medio</v>
      </c>
      <c r="N7466" s="29">
        <v>53.34</v>
      </c>
      <c r="O7466" s="32">
        <f t="shared" si="1"/>
        <v>53.34</v>
      </c>
      <c r="P7466" s="33">
        <f t="shared" si="2"/>
        <v>10.7</v>
      </c>
      <c r="Q7466" s="34">
        <f t="shared" si="3"/>
        <v>0.6902985075</v>
      </c>
      <c r="R7466" s="35" t="str">
        <f t="shared" si="4"/>
        <v>Medio</v>
      </c>
      <c r="S7466" s="35" t="str">
        <f>IF(O7466="","",IF(O7466&gt;AVERAGE('Base de datos limpia'!$O$2:$O$8001),"Alto","Normal"))
</f>
        <v>Normal</v>
      </c>
      <c r="T7466" s="35" t="str">
        <f t="shared" si="5"/>
        <v>Gamer casual</v>
      </c>
      <c r="U7466" s="35"/>
    </row>
    <row r="7467">
      <c r="A7467" s="28">
        <v>7466.0</v>
      </c>
      <c r="B7467" s="28">
        <v>21.0</v>
      </c>
      <c r="C7467" s="28" t="str">
        <f>TRIM(PROPER('Base de datos cruda'!C7467))</f>
        <v>Female</v>
      </c>
      <c r="D7467" s="28">
        <v>5.59</v>
      </c>
      <c r="E7467" s="28">
        <v>1.11</v>
      </c>
      <c r="F7467" s="28">
        <v>7.13</v>
      </c>
      <c r="G7467" s="28">
        <v>77.37</v>
      </c>
      <c r="H7467" s="28" t="str">
        <f>TRIM(PROPER('Base de datos cruda'!H7467))</f>
        <v>Fps</v>
      </c>
      <c r="I7467" s="28">
        <v>2.08</v>
      </c>
      <c r="J7467" s="28">
        <v>7.04</v>
      </c>
      <c r="K7467" s="28">
        <v>245.54</v>
      </c>
      <c r="L7467" s="28">
        <f>IF('Base de datos cruda'!L7467&lt;0,,'Base de datos cruda'!L7467)</f>
        <v>12.63</v>
      </c>
      <c r="M7467" s="28" t="str">
        <f>IF(TRIM(PROPER('Base de datos cruda'!M7467))="High","Alto",IF(TRIM(PROPER('Base de datos cruda'!M7467))="Medium","Medio","Bajo"))</f>
        <v>Bajo</v>
      </c>
      <c r="N7467" s="29">
        <v>34.78</v>
      </c>
      <c r="O7467" s="32">
        <f t="shared" si="1"/>
        <v>34.78</v>
      </c>
      <c r="P7467" s="33">
        <f t="shared" si="2"/>
        <v>12.63</v>
      </c>
      <c r="Q7467" s="34">
        <f t="shared" si="3"/>
        <v>0.198568873</v>
      </c>
      <c r="R7467" s="35" t="str">
        <f t="shared" si="4"/>
        <v>Bajo</v>
      </c>
      <c r="S7467" s="35" t="str">
        <f>IF(O7467="","",IF(O7467&gt;AVERAGE('Base de datos limpia'!$O$2:$O$8001),"Alto","Normal"))
</f>
        <v>Normal</v>
      </c>
      <c r="T7467" s="35" t="str">
        <f t="shared" si="5"/>
        <v>Gamer casual</v>
      </c>
      <c r="U7467" s="35"/>
    </row>
    <row r="7468">
      <c r="A7468" s="28">
        <v>7467.0</v>
      </c>
      <c r="B7468" s="28">
        <v>17.0</v>
      </c>
      <c r="C7468" s="28" t="str">
        <f>TRIM(PROPER('Base de datos cruda'!C7468))</f>
        <v>Male</v>
      </c>
      <c r="D7468" s="28">
        <v>3.79</v>
      </c>
      <c r="E7468" s="28">
        <v>8.33</v>
      </c>
      <c r="F7468" s="28">
        <v>6.61</v>
      </c>
      <c r="G7468" s="28">
        <v>67.97</v>
      </c>
      <c r="H7468" s="28" t="str">
        <f>TRIM(PROPER('Base de datos cruda'!H7468))</f>
        <v>Casual</v>
      </c>
      <c r="I7468" s="28">
        <v>0.04</v>
      </c>
      <c r="J7468" s="28">
        <v>7.35</v>
      </c>
      <c r="K7468" s="28">
        <v>283.17</v>
      </c>
      <c r="L7468" s="28">
        <f>IF('Base de datos cruda'!L7468&lt;0,,'Base de datos cruda'!L7468)</f>
        <v>9.33</v>
      </c>
      <c r="M7468" s="28" t="str">
        <f>IF(TRIM(PROPER('Base de datos cruda'!M7468))="High","Alto",IF(TRIM(PROPER('Base de datos cruda'!M7468))="Medium","Medio","Bajo"))</f>
        <v>Medio</v>
      </c>
      <c r="N7468" s="29">
        <v>77.4</v>
      </c>
      <c r="O7468" s="32">
        <f t="shared" si="1"/>
        <v>77.4</v>
      </c>
      <c r="P7468" s="33">
        <f t="shared" si="2"/>
        <v>11.14</v>
      </c>
      <c r="Q7468" s="34">
        <f t="shared" si="3"/>
        <v>2.197889182</v>
      </c>
      <c r="R7468" s="35" t="str">
        <f t="shared" si="4"/>
        <v>Alto</v>
      </c>
      <c r="S7468" s="35" t="str">
        <f>IF(O7468="","",IF(O7468&gt;AVERAGE('Base de datos limpia'!$O$2:$O$8001),"Alto","Normal"))
</f>
        <v>Alto</v>
      </c>
      <c r="T7468" s="35" t="str">
        <f t="shared" si="5"/>
        <v>Gamer intensivo</v>
      </c>
      <c r="U7468" s="35"/>
    </row>
    <row r="7469">
      <c r="A7469" s="28">
        <v>7468.0</v>
      </c>
      <c r="B7469" s="28">
        <v>21.0</v>
      </c>
      <c r="C7469" s="28" t="str">
        <f>TRIM(PROPER('Base de datos cruda'!C7469))</f>
        <v>Male</v>
      </c>
      <c r="D7469" s="28">
        <v>4.14</v>
      </c>
      <c r="E7469" s="28">
        <v>7.41</v>
      </c>
      <c r="F7469" s="28">
        <v>6.88</v>
      </c>
      <c r="G7469" s="28">
        <v>81.45</v>
      </c>
      <c r="H7469" s="28" t="str">
        <f>TRIM(PROPER('Base de datos cruda'!H7469))</f>
        <v>Rpg</v>
      </c>
      <c r="I7469" s="28">
        <v>4.44</v>
      </c>
      <c r="J7469" s="28">
        <v>5.23</v>
      </c>
      <c r="K7469" s="28">
        <v>284.51</v>
      </c>
      <c r="L7469" s="28">
        <f>IF('Base de datos cruda'!L7469&lt;0,,'Base de datos cruda'!L7469)</f>
        <v>9.33</v>
      </c>
      <c r="M7469" s="28" t="str">
        <f>IF(TRIM(PROPER('Base de datos cruda'!M7469))="High","Alto",IF(TRIM(PROPER('Base de datos cruda'!M7469))="Medium","Medio","Bajo"))</f>
        <v>Medio</v>
      </c>
      <c r="N7469" s="29">
        <v>68.04</v>
      </c>
      <c r="O7469" s="32">
        <f t="shared" si="1"/>
        <v>68.04</v>
      </c>
      <c r="P7469" s="33">
        <f t="shared" si="2"/>
        <v>9.37</v>
      </c>
      <c r="Q7469" s="34">
        <f t="shared" si="3"/>
        <v>1.789855072</v>
      </c>
      <c r="R7469" s="35" t="str">
        <f t="shared" si="4"/>
        <v>Medio</v>
      </c>
      <c r="S7469" s="35" t="str">
        <f>IF(O7469="","",IF(O7469&gt;AVERAGE('Base de datos limpia'!$O$2:$O$8001),"Alto","Normal"))
</f>
        <v>Alto</v>
      </c>
      <c r="T7469" s="35" t="str">
        <f t="shared" si="5"/>
        <v>Gamer intensivo</v>
      </c>
      <c r="U7469" s="35"/>
    </row>
    <row r="7470">
      <c r="A7470" s="28">
        <v>7469.0</v>
      </c>
      <c r="B7470" s="28">
        <v>24.0</v>
      </c>
      <c r="C7470" s="28" t="str">
        <f>TRIM(PROPER('Base de datos cruda'!C7470))</f>
        <v>Female</v>
      </c>
      <c r="D7470" s="28">
        <v>4.74</v>
      </c>
      <c r="E7470" s="28">
        <v>4.71</v>
      </c>
      <c r="F7470" s="28">
        <v>6.18</v>
      </c>
      <c r="G7470" s="28">
        <v>78.04</v>
      </c>
      <c r="H7470" s="28" t="str">
        <f>TRIM(PROPER('Base de datos cruda'!H7470))</f>
        <v>Fps</v>
      </c>
      <c r="I7470" s="28">
        <v>4.26</v>
      </c>
      <c r="J7470" s="28">
        <v>7.14</v>
      </c>
      <c r="K7470" s="28">
        <v>259.18</v>
      </c>
      <c r="L7470" s="28">
        <f>IF('Base de datos cruda'!L7470&lt;0,,'Base de datos cruda'!L7470)</f>
        <v>9.57</v>
      </c>
      <c r="M7470" s="28" t="str">
        <f>IF(TRIM(PROPER('Base de datos cruda'!M7470))="High","Alto",IF(TRIM(PROPER('Base de datos cruda'!M7470))="Medium","Medio","Bajo"))</f>
        <v>Medio</v>
      </c>
      <c r="N7470" s="29">
        <v>58.71</v>
      </c>
      <c r="O7470" s="32">
        <f t="shared" si="1"/>
        <v>58.71</v>
      </c>
      <c r="P7470" s="33">
        <f t="shared" si="2"/>
        <v>11.88</v>
      </c>
      <c r="Q7470" s="34">
        <f t="shared" si="3"/>
        <v>0.9936708861</v>
      </c>
      <c r="R7470" s="35" t="str">
        <f t="shared" si="4"/>
        <v>Medio</v>
      </c>
      <c r="S7470" s="35" t="str">
        <f>IF(O7470="","",IF(O7470&gt;AVERAGE('Base de datos limpia'!$O$2:$O$8001),"Alto","Normal"))
</f>
        <v>Normal</v>
      </c>
      <c r="T7470" s="35" t="str">
        <f t="shared" si="5"/>
        <v>Gamer moderado</v>
      </c>
      <c r="U7470" s="35"/>
    </row>
    <row r="7471">
      <c r="A7471" s="28">
        <v>7470.0</v>
      </c>
      <c r="B7471" s="28">
        <v>23.0</v>
      </c>
      <c r="C7471" s="28" t="str">
        <f>TRIM(PROPER('Base de datos cruda'!C7471))</f>
        <v>Male</v>
      </c>
      <c r="D7471" s="28">
        <v>6.15</v>
      </c>
      <c r="E7471" s="28">
        <v>9.46</v>
      </c>
      <c r="F7471" s="28">
        <v>6.34</v>
      </c>
      <c r="G7471" s="28">
        <v>91.49</v>
      </c>
      <c r="H7471" s="28" t="str">
        <f>TRIM(PROPER('Base de datos cruda'!H7471))</f>
        <v>Rpg</v>
      </c>
      <c r="I7471" s="28">
        <v>4.25</v>
      </c>
      <c r="J7471" s="28">
        <v>7.83</v>
      </c>
      <c r="K7471" s="28">
        <v>241.9</v>
      </c>
      <c r="L7471" s="28">
        <f>IF('Base de datos cruda'!L7471&lt;0,,'Base de datos cruda'!L7471)</f>
        <v>9.46</v>
      </c>
      <c r="M7471" s="28" t="str">
        <f>IF(TRIM(PROPER('Base de datos cruda'!M7471))="High","Alto",IF(TRIM(PROPER('Base de datos cruda'!M7471))="Medium","Medio","Bajo"))</f>
        <v>Bajo</v>
      </c>
      <c r="N7471" s="29">
        <v>88.0901490563042</v>
      </c>
      <c r="O7471" s="32">
        <f t="shared" si="1"/>
        <v>88.09014906</v>
      </c>
      <c r="P7471" s="33">
        <f t="shared" si="2"/>
        <v>13.98</v>
      </c>
      <c r="Q7471" s="34">
        <f t="shared" si="3"/>
        <v>1.538211382</v>
      </c>
      <c r="R7471" s="35" t="str">
        <f t="shared" si="4"/>
        <v>Alto</v>
      </c>
      <c r="S7471" s="35" t="str">
        <f>IF(O7471="","",IF(O7471&gt;AVERAGE('Base de datos limpia'!$O$2:$O$8001),"Alto","Normal"))
</f>
        <v>Alto</v>
      </c>
      <c r="T7471" s="35" t="str">
        <f t="shared" si="5"/>
        <v>Gamer intensivo</v>
      </c>
      <c r="U7471" s="35"/>
    </row>
    <row r="7472">
      <c r="A7472" s="28">
        <v>7471.0</v>
      </c>
      <c r="B7472" s="28">
        <v>24.0</v>
      </c>
      <c r="C7472" s="28" t="str">
        <f>TRIM(PROPER('Base de datos cruda'!C7472))</f>
        <v>Male</v>
      </c>
      <c r="D7472" s="28">
        <v>0.72</v>
      </c>
      <c r="E7472" s="28">
        <v>7.9</v>
      </c>
      <c r="F7472" s="28">
        <v>7.89</v>
      </c>
      <c r="G7472" s="28">
        <v>97.4</v>
      </c>
      <c r="H7472" s="28" t="str">
        <f>TRIM(PROPER('Base de datos cruda'!H7472))</f>
        <v>Fps</v>
      </c>
      <c r="I7472" s="28">
        <v>4.03</v>
      </c>
      <c r="J7472" s="28">
        <v>4.84</v>
      </c>
      <c r="K7472" s="28">
        <v>312.94</v>
      </c>
      <c r="L7472" s="28" t="str">
        <f>IF('Base de datos cruda'!L7472&lt;0,,'Base de datos cruda'!L7472)</f>
        <v/>
      </c>
      <c r="M7472" s="28" t="str">
        <f>IF(TRIM(PROPER('Base de datos cruda'!M7472))="High","Alto",IF(TRIM(PROPER('Base de datos cruda'!M7472))="Medium","Medio","Bajo"))</f>
        <v>Medio</v>
      </c>
      <c r="N7472" s="29">
        <v>100.0</v>
      </c>
      <c r="O7472" s="32">
        <f t="shared" si="1"/>
        <v>100</v>
      </c>
      <c r="P7472" s="33">
        <f t="shared" si="2"/>
        <v>5.56</v>
      </c>
      <c r="Q7472" s="34">
        <f t="shared" si="3"/>
        <v>10.97222222</v>
      </c>
      <c r="R7472" s="35" t="str">
        <f t="shared" si="4"/>
        <v>Alto</v>
      </c>
      <c r="S7472" s="35" t="str">
        <f>IF(O7472="","",IF(O7472&gt;AVERAGE('Base de datos limpia'!$O$2:$O$8001),"Alto","Normal"))
</f>
        <v>Alto</v>
      </c>
      <c r="T7472" s="35" t="str">
        <f t="shared" si="5"/>
        <v>Gamer intensivo</v>
      </c>
      <c r="U7472" s="35"/>
    </row>
    <row r="7473">
      <c r="A7473" s="28">
        <v>7472.0</v>
      </c>
      <c r="B7473" s="28">
        <v>23.0</v>
      </c>
      <c r="C7473" s="28" t="str">
        <f>TRIM(PROPER('Base de datos cruda'!C7473))</f>
        <v>Male</v>
      </c>
      <c r="D7473" s="28">
        <v>6.21</v>
      </c>
      <c r="E7473" s="28">
        <v>9.71</v>
      </c>
      <c r="F7473" s="28">
        <v>5.1</v>
      </c>
      <c r="G7473" s="28">
        <v>93.45</v>
      </c>
      <c r="H7473" s="28" t="str">
        <f>TRIM(PROPER('Base de datos cruda'!H7473))</f>
        <v>Fps</v>
      </c>
      <c r="I7473" s="28">
        <v>3.67</v>
      </c>
      <c r="J7473" s="28">
        <v>8.45</v>
      </c>
      <c r="K7473" s="28">
        <v>239.62</v>
      </c>
      <c r="L7473" s="28">
        <f>IF('Base de datos cruda'!L7473&lt;0,,'Base de datos cruda'!L7473)</f>
        <v>15.37</v>
      </c>
      <c r="M7473" s="28" t="str">
        <f>IF(TRIM(PROPER('Base de datos cruda'!M7473))="High","Alto",IF(TRIM(PROPER('Base de datos cruda'!M7473))="Medium","Medio","Bajo"))</f>
        <v>Alto</v>
      </c>
      <c r="N7473" s="29">
        <v>89.8155985341556</v>
      </c>
      <c r="O7473" s="32">
        <f t="shared" si="1"/>
        <v>89.81559853</v>
      </c>
      <c r="P7473" s="33">
        <f t="shared" si="2"/>
        <v>14.66</v>
      </c>
      <c r="Q7473" s="34">
        <f t="shared" si="3"/>
        <v>1.563607085</v>
      </c>
      <c r="R7473" s="35" t="str">
        <f t="shared" si="4"/>
        <v>Alto</v>
      </c>
      <c r="S7473" s="35" t="str">
        <f>IF(O7473="","",IF(O7473&gt;AVERAGE('Base de datos limpia'!$O$2:$O$8001),"Alto","Normal"))
</f>
        <v>Alto</v>
      </c>
      <c r="T7473" s="35" t="str">
        <f t="shared" si="5"/>
        <v>Gamer intensivo</v>
      </c>
      <c r="U7473" s="35"/>
    </row>
    <row r="7474">
      <c r="A7474" s="28">
        <v>7473.0</v>
      </c>
      <c r="B7474" s="28">
        <v>18.0</v>
      </c>
      <c r="C7474" s="28" t="str">
        <f>TRIM(PROPER('Base de datos cruda'!C7474))</f>
        <v>Female</v>
      </c>
      <c r="D7474" s="28">
        <v>4.51</v>
      </c>
      <c r="E7474" s="28">
        <v>9.36</v>
      </c>
      <c r="F7474" s="28">
        <v>5.98</v>
      </c>
      <c r="G7474" s="28">
        <v>75.56</v>
      </c>
      <c r="H7474" s="28" t="str">
        <f>TRIM(PROPER('Base de datos cruda'!H7474))</f>
        <v>Rpg</v>
      </c>
      <c r="I7474" s="28">
        <v>3.17</v>
      </c>
      <c r="J7474" s="28">
        <v>6.92</v>
      </c>
      <c r="K7474" s="28">
        <v>265.0</v>
      </c>
      <c r="L7474" s="28">
        <f>IF('Base de datos cruda'!L7474&lt;0,,'Base de datos cruda'!L7474)</f>
        <v>8.17</v>
      </c>
      <c r="M7474" s="28" t="str">
        <f>IF(TRIM(PROPER('Base de datos cruda'!M7474))="High","Alto",IF(TRIM(PROPER('Base de datos cruda'!M7474))="Medium","Medio","Bajo"))</f>
        <v>Alto</v>
      </c>
      <c r="N7474" s="29">
        <v>87.97</v>
      </c>
      <c r="O7474" s="32">
        <f t="shared" si="1"/>
        <v>87.97</v>
      </c>
      <c r="P7474" s="33">
        <f t="shared" si="2"/>
        <v>11.43</v>
      </c>
      <c r="Q7474" s="34">
        <f t="shared" si="3"/>
        <v>2.075388027</v>
      </c>
      <c r="R7474" s="35" t="str">
        <f t="shared" si="4"/>
        <v>Alto</v>
      </c>
      <c r="S7474" s="35" t="str">
        <f>IF(O7474="","",IF(O7474&gt;AVERAGE('Base de datos limpia'!$O$2:$O$8001),"Alto","Normal"))
</f>
        <v>Alto</v>
      </c>
      <c r="T7474" s="35" t="str">
        <f t="shared" si="5"/>
        <v>Gamer intensivo</v>
      </c>
      <c r="U7474" s="35"/>
    </row>
    <row r="7475">
      <c r="A7475" s="28">
        <v>7474.0</v>
      </c>
      <c r="B7475" s="28">
        <v>23.0</v>
      </c>
      <c r="C7475" s="28" t="str">
        <f>TRIM(PROPER('Base de datos cruda'!C7475))</f>
        <v>Male</v>
      </c>
      <c r="D7475" s="28">
        <v>5.35</v>
      </c>
      <c r="E7475" s="28">
        <v>5.33</v>
      </c>
      <c r="F7475" s="28">
        <v>8.79</v>
      </c>
      <c r="G7475" s="28">
        <v>68.64</v>
      </c>
      <c r="H7475" s="28" t="str">
        <f>TRIM(PROPER('Base de datos cruda'!H7475))</f>
        <v>Fps</v>
      </c>
      <c r="I7475" s="28">
        <v>4.8</v>
      </c>
      <c r="J7475" s="28">
        <v>7.38</v>
      </c>
      <c r="K7475" s="28">
        <v>241.1</v>
      </c>
      <c r="L7475" s="28">
        <f>IF('Base de datos cruda'!L7475&lt;0,,'Base de datos cruda'!L7475)</f>
        <v>8.66</v>
      </c>
      <c r="M7475" s="28" t="str">
        <f>IF(TRIM(PROPER('Base de datos cruda'!M7475))="High","Alto",IF(TRIM(PROPER('Base de datos cruda'!M7475))="Medium","Medio","Bajo"))</f>
        <v>Bajo</v>
      </c>
      <c r="N7475" s="29">
        <v>69.45</v>
      </c>
      <c r="O7475" s="32">
        <f t="shared" si="1"/>
        <v>69.45</v>
      </c>
      <c r="P7475" s="33">
        <f t="shared" si="2"/>
        <v>12.73</v>
      </c>
      <c r="Q7475" s="34">
        <f t="shared" si="3"/>
        <v>0.9962616822</v>
      </c>
      <c r="R7475" s="35" t="str">
        <f t="shared" si="4"/>
        <v>Medio</v>
      </c>
      <c r="S7475" s="35" t="str">
        <f>IF(O7475="","",IF(O7475&gt;AVERAGE('Base de datos limpia'!$O$2:$O$8001),"Alto","Normal"))
</f>
        <v>Alto</v>
      </c>
      <c r="T7475" s="35" t="str">
        <f t="shared" si="5"/>
        <v>Gamer moderado</v>
      </c>
      <c r="U7475" s="35"/>
    </row>
    <row r="7476">
      <c r="A7476" s="28">
        <v>7475.0</v>
      </c>
      <c r="B7476" s="28">
        <v>21.0</v>
      </c>
      <c r="C7476" s="28" t="str">
        <f>TRIM(PROPER('Base de datos cruda'!C7476))</f>
        <v>Other</v>
      </c>
      <c r="D7476" s="28">
        <v>2.62</v>
      </c>
      <c r="E7476" s="28">
        <v>7.79</v>
      </c>
      <c r="F7476" s="28">
        <v>4.95</v>
      </c>
      <c r="G7476" s="28">
        <v>96.58</v>
      </c>
      <c r="H7476" s="28" t="str">
        <f>TRIM(PROPER('Base de datos cruda'!H7476))</f>
        <v>Rpg</v>
      </c>
      <c r="I7476" s="28">
        <v>3.56</v>
      </c>
      <c r="J7476" s="28">
        <v>4.84</v>
      </c>
      <c r="K7476" s="28">
        <v>297.12</v>
      </c>
      <c r="L7476" s="28">
        <f>IF('Base de datos cruda'!L7476&lt;0,,'Base de datos cruda'!L7476)</f>
        <v>3.25</v>
      </c>
      <c r="M7476" s="28" t="str">
        <f>IF(TRIM(PROPER('Base de datos cruda'!M7476))="High","Alto",IF(TRIM(PROPER('Base de datos cruda'!M7476))="Medium","Medio","Bajo"))</f>
        <v>Alto</v>
      </c>
      <c r="N7476" s="29">
        <v>90.95</v>
      </c>
      <c r="O7476" s="32">
        <f t="shared" si="1"/>
        <v>90.95</v>
      </c>
      <c r="P7476" s="33">
        <f t="shared" si="2"/>
        <v>7.46</v>
      </c>
      <c r="Q7476" s="34">
        <f t="shared" si="3"/>
        <v>2.973282443</v>
      </c>
      <c r="R7476" s="35" t="str">
        <f t="shared" si="4"/>
        <v>Alto</v>
      </c>
      <c r="S7476" s="35" t="str">
        <f>IF(O7476="","",IF(O7476&gt;AVERAGE('Base de datos limpia'!$O$2:$O$8001),"Alto","Normal"))
</f>
        <v>Alto</v>
      </c>
      <c r="T7476" s="35" t="str">
        <f t="shared" si="5"/>
        <v>Gamer intensivo</v>
      </c>
      <c r="U7476" s="35"/>
    </row>
    <row r="7477">
      <c r="A7477" s="28">
        <v>7476.0</v>
      </c>
      <c r="B7477" s="28">
        <v>21.0</v>
      </c>
      <c r="C7477" s="28" t="str">
        <f>TRIM(PROPER('Base de datos cruda'!C7477))</f>
        <v>Male</v>
      </c>
      <c r="D7477" s="28">
        <v>3.28</v>
      </c>
      <c r="E7477" s="28">
        <v>7.02</v>
      </c>
      <c r="F7477" s="28">
        <v>5.47</v>
      </c>
      <c r="G7477" s="28">
        <v>75.44</v>
      </c>
      <c r="H7477" s="28" t="str">
        <f>TRIM(PROPER('Base de datos cruda'!H7477))</f>
        <v>Fps</v>
      </c>
      <c r="I7477" s="28">
        <v>3.15</v>
      </c>
      <c r="J7477" s="28">
        <v>5.41</v>
      </c>
      <c r="K7477" s="28">
        <v>297.27</v>
      </c>
      <c r="L7477" s="28">
        <f>IF('Base de datos cruda'!L7477&lt;0,,'Base de datos cruda'!L7477)</f>
        <v>6.67</v>
      </c>
      <c r="M7477" s="28" t="str">
        <f>IF(TRIM(PROPER('Base de datos cruda'!M7477))="High","Alto",IF(TRIM(PROPER('Base de datos cruda'!M7477))="Medium","Medio","Bajo"))</f>
        <v>Alto</v>
      </c>
      <c r="N7477" s="29">
        <v>81.7132576662134</v>
      </c>
      <c r="O7477" s="32">
        <f t="shared" si="1"/>
        <v>81.71325767</v>
      </c>
      <c r="P7477" s="33">
        <f t="shared" si="2"/>
        <v>8.69</v>
      </c>
      <c r="Q7477" s="34">
        <f t="shared" si="3"/>
        <v>2.140243902</v>
      </c>
      <c r="R7477" s="35" t="str">
        <f t="shared" si="4"/>
        <v>Alto</v>
      </c>
      <c r="S7477" s="35" t="str">
        <f>IF(O7477="","",IF(O7477&gt;AVERAGE('Base de datos limpia'!$O$2:$O$8001),"Alto","Normal"))
</f>
        <v>Alto</v>
      </c>
      <c r="T7477" s="35" t="str">
        <f t="shared" si="5"/>
        <v>Gamer intensivo</v>
      </c>
      <c r="U7477" s="35"/>
    </row>
    <row r="7478">
      <c r="A7478" s="28">
        <v>7477.0</v>
      </c>
      <c r="B7478" s="28">
        <v>21.0</v>
      </c>
      <c r="C7478" s="28" t="str">
        <f>TRIM(PROPER('Base de datos cruda'!C7478))</f>
        <v>Female</v>
      </c>
      <c r="D7478" s="28">
        <v>1.85</v>
      </c>
      <c r="E7478" s="28">
        <v>8.3</v>
      </c>
      <c r="F7478" s="28">
        <v>4.96</v>
      </c>
      <c r="G7478" s="28">
        <v>90.81</v>
      </c>
      <c r="H7478" s="28" t="str">
        <f>TRIM(PROPER('Base de datos cruda'!H7478))</f>
        <v>Fps</v>
      </c>
      <c r="I7478" s="28">
        <v>3.94</v>
      </c>
      <c r="J7478" s="28">
        <v>6.34</v>
      </c>
      <c r="K7478" s="28">
        <v>291.07</v>
      </c>
      <c r="L7478" s="28">
        <f>IF('Base de datos cruda'!L7478&lt;0,,'Base de datos cruda'!L7478)</f>
        <v>8.98</v>
      </c>
      <c r="M7478" s="28" t="str">
        <f>IF(TRIM(PROPER('Base de datos cruda'!M7478))="High","Alto",IF(TRIM(PROPER('Base de datos cruda'!M7478))="Medium","Medio","Bajo"))</f>
        <v>Alto</v>
      </c>
      <c r="N7478" s="29">
        <v>90.7</v>
      </c>
      <c r="O7478" s="32">
        <f t="shared" si="1"/>
        <v>90.7</v>
      </c>
      <c r="P7478" s="33">
        <f t="shared" si="2"/>
        <v>8.19</v>
      </c>
      <c r="Q7478" s="34">
        <f t="shared" si="3"/>
        <v>4.486486486</v>
      </c>
      <c r="R7478" s="35" t="str">
        <f t="shared" si="4"/>
        <v>Alto</v>
      </c>
      <c r="S7478" s="35" t="str">
        <f>IF(O7478="","",IF(O7478&gt;AVERAGE('Base de datos limpia'!$O$2:$O$8001),"Alto","Normal"))
</f>
        <v>Alto</v>
      </c>
      <c r="T7478" s="35" t="str">
        <f t="shared" si="5"/>
        <v>Gamer intensivo</v>
      </c>
      <c r="U7478" s="35"/>
    </row>
    <row r="7479">
      <c r="A7479" s="28">
        <v>7478.0</v>
      </c>
      <c r="B7479" s="28">
        <v>18.0</v>
      </c>
      <c r="C7479" s="28" t="str">
        <f>TRIM(PROPER('Base de datos cruda'!C7479))</f>
        <v>Male</v>
      </c>
      <c r="D7479" s="28">
        <v>7.83</v>
      </c>
      <c r="E7479" s="28">
        <v>8.09</v>
      </c>
      <c r="F7479" s="28">
        <v>4.1</v>
      </c>
      <c r="G7479" s="28">
        <v>99.58</v>
      </c>
      <c r="H7479" s="28" t="str">
        <f>TRIM(PROPER('Base de datos cruda'!H7479))</f>
        <v>Fps</v>
      </c>
      <c r="I7479" s="28">
        <v>1.23</v>
      </c>
      <c r="J7479" s="28">
        <v>13.61</v>
      </c>
      <c r="K7479" s="28">
        <v>209.58</v>
      </c>
      <c r="L7479" s="28">
        <f>IF('Base de datos cruda'!L7479&lt;0,,'Base de datos cruda'!L7479)</f>
        <v>18.26</v>
      </c>
      <c r="M7479" s="28" t="str">
        <f>IF(TRIM(PROPER('Base de datos cruda'!M7479))="High","Alto",IF(TRIM(PROPER('Base de datos cruda'!M7479))="Medium","Medio","Bajo"))</f>
        <v>Alto</v>
      </c>
      <c r="N7479" s="29">
        <v>67.4822958645528</v>
      </c>
      <c r="O7479" s="32">
        <f t="shared" si="1"/>
        <v>67.48229586</v>
      </c>
      <c r="P7479" s="33">
        <f t="shared" si="2"/>
        <v>21.44</v>
      </c>
      <c r="Q7479" s="34">
        <f t="shared" si="3"/>
        <v>1.033205619</v>
      </c>
      <c r="R7479" s="35" t="str">
        <f t="shared" si="4"/>
        <v>Medio</v>
      </c>
      <c r="S7479" s="35" t="str">
        <f>IF(O7479="","",IF(O7479&gt;AVERAGE('Base de datos limpia'!$O$2:$O$8001),"Alto","Normal"))
</f>
        <v>Alto</v>
      </c>
      <c r="T7479" s="35" t="str">
        <f t="shared" si="5"/>
        <v>Gamer intensivo</v>
      </c>
      <c r="U7479" s="35"/>
    </row>
    <row r="7480">
      <c r="A7480" s="28">
        <v>7479.0</v>
      </c>
      <c r="B7480" s="28">
        <v>16.0</v>
      </c>
      <c r="C7480" s="28" t="str">
        <f>TRIM(PROPER('Base de datos cruda'!C7480))</f>
        <v>Female</v>
      </c>
      <c r="D7480" s="28">
        <v>3.98</v>
      </c>
      <c r="E7480" s="28">
        <v>2.38</v>
      </c>
      <c r="F7480" s="28">
        <v>5.35</v>
      </c>
      <c r="G7480" s="28">
        <v>83.1</v>
      </c>
      <c r="H7480" s="28" t="str">
        <f>TRIM(PROPER('Base de datos cruda'!H7480))</f>
        <v>Fps</v>
      </c>
      <c r="I7480" s="28">
        <v>4.84</v>
      </c>
      <c r="J7480" s="28">
        <v>7.43</v>
      </c>
      <c r="K7480" s="28">
        <v>281.45</v>
      </c>
      <c r="L7480" s="28">
        <f>IF('Base de datos cruda'!L7480&lt;0,,'Base de datos cruda'!L7480)</f>
        <v>6.82</v>
      </c>
      <c r="M7480" s="28" t="str">
        <f>IF(TRIM(PROPER('Base de datos cruda'!M7480))="High","Alto",IF(TRIM(PROPER('Base de datos cruda'!M7480))="Medium","Medio","Bajo"))</f>
        <v>Medio</v>
      </c>
      <c r="N7480" s="29">
        <v>43.68</v>
      </c>
      <c r="O7480" s="32">
        <f t="shared" si="1"/>
        <v>43.68</v>
      </c>
      <c r="P7480" s="33">
        <f t="shared" si="2"/>
        <v>11.41</v>
      </c>
      <c r="Q7480" s="34">
        <f t="shared" si="3"/>
        <v>0.5979899497</v>
      </c>
      <c r="R7480" s="35" t="str">
        <f t="shared" si="4"/>
        <v>Bajo</v>
      </c>
      <c r="S7480" s="35" t="str">
        <f>IF(O7480="","",IF(O7480&gt;AVERAGE('Base de datos limpia'!$O$2:$O$8001),"Alto","Normal"))
</f>
        <v>Normal</v>
      </c>
      <c r="T7480" s="35" t="str">
        <f t="shared" si="5"/>
        <v>Gamer casual</v>
      </c>
      <c r="U7480" s="35"/>
    </row>
    <row r="7481">
      <c r="A7481" s="28">
        <v>7480.0</v>
      </c>
      <c r="B7481" s="28">
        <v>19.0</v>
      </c>
      <c r="C7481" s="28" t="str">
        <f>TRIM(PROPER('Base de datos cruda'!C7481))</f>
        <v>Other</v>
      </c>
      <c r="D7481" s="28">
        <v>7.97</v>
      </c>
      <c r="E7481" s="28">
        <v>3.1</v>
      </c>
      <c r="F7481" s="28">
        <v>4.23</v>
      </c>
      <c r="G7481" s="28">
        <v>79.2</v>
      </c>
      <c r="H7481" s="28" t="str">
        <f>TRIM(PROPER('Base de datos cruda'!H7481))</f>
        <v>Casual</v>
      </c>
      <c r="I7481" s="28">
        <v>0.1</v>
      </c>
      <c r="J7481" s="28">
        <v>11.97</v>
      </c>
      <c r="K7481" s="28">
        <v>220.18</v>
      </c>
      <c r="L7481" s="28">
        <f>IF('Base de datos cruda'!L7481&lt;0,,'Base de datos cruda'!L7481)</f>
        <v>20.9</v>
      </c>
      <c r="M7481" s="28" t="str">
        <f>IF(TRIM(PROPER('Base de datos cruda'!M7481))="High","Alto",IF(TRIM(PROPER('Base de datos cruda'!M7481))="Medium","Medio","Bajo"))</f>
        <v>Bajo</v>
      </c>
      <c r="N7481" s="29">
        <v>11.25</v>
      </c>
      <c r="O7481" s="32">
        <f t="shared" si="1"/>
        <v>11.25</v>
      </c>
      <c r="P7481" s="33">
        <f t="shared" si="2"/>
        <v>19.94</v>
      </c>
      <c r="Q7481" s="34">
        <f t="shared" si="3"/>
        <v>0.3889585947</v>
      </c>
      <c r="R7481" s="35" t="str">
        <f t="shared" si="4"/>
        <v>Bajo</v>
      </c>
      <c r="S7481" s="35" t="str">
        <f>IF(O7481="","",IF(O7481&gt;AVERAGE('Base de datos limpia'!$O$2:$O$8001),"Alto","Normal"))
</f>
        <v>Normal</v>
      </c>
      <c r="T7481" s="35" t="str">
        <f t="shared" si="5"/>
        <v>Gamer moderado</v>
      </c>
      <c r="U7481" s="35"/>
    </row>
    <row r="7482">
      <c r="A7482" s="28">
        <v>7481.0</v>
      </c>
      <c r="B7482" s="28">
        <v>21.0</v>
      </c>
      <c r="C7482" s="28" t="str">
        <f>TRIM(PROPER('Base de datos cruda'!C7482))</f>
        <v>Female</v>
      </c>
      <c r="D7482" s="28">
        <v>3.92</v>
      </c>
      <c r="E7482" s="28">
        <v>3.39</v>
      </c>
      <c r="F7482" s="28">
        <v>4.77</v>
      </c>
      <c r="G7482" s="28">
        <v>87.99</v>
      </c>
      <c r="H7482" s="28" t="str">
        <f>TRIM(PROPER('Base de datos cruda'!H7482))</f>
        <v>Fps</v>
      </c>
      <c r="I7482" s="28">
        <v>3.24</v>
      </c>
      <c r="J7482" s="28">
        <v>9.01</v>
      </c>
      <c r="K7482" s="28">
        <v>266.28</v>
      </c>
      <c r="L7482" s="28">
        <f>IF('Base de datos cruda'!L7482&lt;0,,'Base de datos cruda'!L7482)</f>
        <v>11.04</v>
      </c>
      <c r="M7482" s="28" t="str">
        <f>IF(TRIM(PROPER('Base de datos cruda'!M7482))="High","Alto",IF(TRIM(PROPER('Base de datos cruda'!M7482))="Medium","Medio","Bajo"))</f>
        <v>Medio</v>
      </c>
      <c r="N7482" s="29">
        <v>53.48</v>
      </c>
      <c r="O7482" s="32">
        <f t="shared" si="1"/>
        <v>53.48</v>
      </c>
      <c r="P7482" s="33">
        <f t="shared" si="2"/>
        <v>12.93</v>
      </c>
      <c r="Q7482" s="34">
        <f t="shared" si="3"/>
        <v>0.8647959184</v>
      </c>
      <c r="R7482" s="35" t="str">
        <f t="shared" si="4"/>
        <v>Medio</v>
      </c>
      <c r="S7482" s="35" t="str">
        <f>IF(O7482="","",IF(O7482&gt;AVERAGE('Base de datos limpia'!$O$2:$O$8001),"Alto","Normal"))
</f>
        <v>Normal</v>
      </c>
      <c r="T7482" s="35" t="str">
        <f t="shared" si="5"/>
        <v>Gamer moderado</v>
      </c>
      <c r="U7482" s="35"/>
    </row>
    <row r="7483">
      <c r="A7483" s="28">
        <v>7482.0</v>
      </c>
      <c r="B7483" s="28">
        <v>17.0</v>
      </c>
      <c r="C7483" s="28" t="str">
        <f>TRIM(PROPER('Base de datos cruda'!C7483))</f>
        <v>Female</v>
      </c>
      <c r="D7483" s="28">
        <v>1.76</v>
      </c>
      <c r="E7483" s="28">
        <v>8.37</v>
      </c>
      <c r="F7483" s="28">
        <v>5.81</v>
      </c>
      <c r="G7483" s="28">
        <v>67.76</v>
      </c>
      <c r="H7483" s="28" t="str">
        <f>TRIM(PROPER('Base de datos cruda'!H7483))</f>
        <v>Casual</v>
      </c>
      <c r="I7483" s="28">
        <v>0.39</v>
      </c>
      <c r="J7483" s="28">
        <v>5.14</v>
      </c>
      <c r="K7483" s="28">
        <v>297.66</v>
      </c>
      <c r="L7483" s="28">
        <f>IF('Base de datos cruda'!L7483&lt;0,,'Base de datos cruda'!L7483)</f>
        <v>4.52</v>
      </c>
      <c r="M7483" s="28" t="str">
        <f>IF(TRIM(PROPER('Base de datos cruda'!M7483))="High","Alto",IF(TRIM(PROPER('Base de datos cruda'!M7483))="Medium","Medio","Bajo"))</f>
        <v>Alto</v>
      </c>
      <c r="N7483" s="29">
        <v>84.94</v>
      </c>
      <c r="O7483" s="32">
        <f t="shared" si="1"/>
        <v>84.94</v>
      </c>
      <c r="P7483" s="33">
        <f t="shared" si="2"/>
        <v>6.9</v>
      </c>
      <c r="Q7483" s="34">
        <f t="shared" si="3"/>
        <v>4.755681818</v>
      </c>
      <c r="R7483" s="35" t="str">
        <f t="shared" si="4"/>
        <v>Alto</v>
      </c>
      <c r="S7483" s="35" t="str">
        <f>IF(O7483="","",IF(O7483&gt;AVERAGE('Base de datos limpia'!$O$2:$O$8001),"Alto","Normal"))
</f>
        <v>Alto</v>
      </c>
      <c r="T7483" s="35" t="str">
        <f t="shared" si="5"/>
        <v>Gamer intensivo</v>
      </c>
      <c r="U7483" s="35"/>
    </row>
    <row r="7484">
      <c r="A7484" s="28">
        <v>7483.0</v>
      </c>
      <c r="B7484" s="28">
        <v>22.0</v>
      </c>
      <c r="C7484" s="28" t="str">
        <f>TRIM(PROPER('Base de datos cruda'!C7484))</f>
        <v>Female</v>
      </c>
      <c r="D7484" s="28">
        <v>4.06</v>
      </c>
      <c r="E7484" s="28">
        <v>8.3</v>
      </c>
      <c r="F7484" s="28">
        <v>4.1</v>
      </c>
      <c r="G7484" s="28">
        <v>79.53</v>
      </c>
      <c r="H7484" s="28" t="str">
        <f>TRIM(PROPER('Base de datos cruda'!H7484))</f>
        <v>Casual</v>
      </c>
      <c r="I7484" s="28">
        <v>4.27</v>
      </c>
      <c r="J7484" s="28">
        <v>6.57</v>
      </c>
      <c r="K7484" s="28">
        <v>259.07</v>
      </c>
      <c r="L7484" s="28">
        <f>IF('Base de datos cruda'!L7484&lt;0,,'Base de datos cruda'!L7484)</f>
        <v>10.35</v>
      </c>
      <c r="M7484" s="28" t="str">
        <f>IF(TRIM(PROPER('Base de datos cruda'!M7484))="High","Alto",IF(TRIM(PROPER('Base de datos cruda'!M7484))="Medium","Medio","Bajo"))</f>
        <v>Alto</v>
      </c>
      <c r="N7484" s="29">
        <v>70.0</v>
      </c>
      <c r="O7484" s="32">
        <f t="shared" si="1"/>
        <v>70</v>
      </c>
      <c r="P7484" s="33">
        <f t="shared" si="2"/>
        <v>10.63</v>
      </c>
      <c r="Q7484" s="34">
        <f t="shared" si="3"/>
        <v>2.044334975</v>
      </c>
      <c r="R7484" s="35" t="str">
        <f t="shared" si="4"/>
        <v>Alto</v>
      </c>
      <c r="S7484" s="35" t="str">
        <f>IF(O7484="","",IF(O7484&gt;AVERAGE('Base de datos limpia'!$O$2:$O$8001),"Alto","Normal"))
</f>
        <v>Alto</v>
      </c>
      <c r="T7484" s="35" t="str">
        <f t="shared" si="5"/>
        <v>Gamer intensivo</v>
      </c>
      <c r="U7484" s="35"/>
    </row>
    <row r="7485">
      <c r="A7485" s="28">
        <v>7484.0</v>
      </c>
      <c r="B7485" s="28">
        <v>22.0</v>
      </c>
      <c r="C7485" s="28" t="str">
        <f>TRIM(PROPER('Base de datos cruda'!C7485))</f>
        <v>Female</v>
      </c>
      <c r="D7485" s="28">
        <v>0.32</v>
      </c>
      <c r="E7485" s="28">
        <v>5.46</v>
      </c>
      <c r="F7485" s="28">
        <v>7.76</v>
      </c>
      <c r="G7485" s="28">
        <v>72.49</v>
      </c>
      <c r="H7485" s="28" t="str">
        <f>TRIM(PROPER('Base de datos cruda'!H7485))</f>
        <v>Rpg</v>
      </c>
      <c r="I7485" s="28">
        <v>4.84</v>
      </c>
      <c r="J7485" s="28">
        <v>6.07</v>
      </c>
      <c r="K7485" s="28">
        <v>320.98</v>
      </c>
      <c r="L7485" s="28">
        <f>IF('Base de datos cruda'!L7485&lt;0,,'Base de datos cruda'!L7485)</f>
        <v>3.54</v>
      </c>
      <c r="M7485" s="28" t="str">
        <f>IF(TRIM(PROPER('Base de datos cruda'!M7485))="High","Alto",IF(TRIM(PROPER('Base de datos cruda'!M7485))="Medium","Medio","Bajo"))</f>
        <v>Medio</v>
      </c>
      <c r="N7485" s="29">
        <v>82.04</v>
      </c>
      <c r="O7485" s="32">
        <f t="shared" si="1"/>
        <v>82.04</v>
      </c>
      <c r="P7485" s="33">
        <f t="shared" si="2"/>
        <v>6.39</v>
      </c>
      <c r="Q7485" s="34">
        <f t="shared" si="3"/>
        <v>17.0625</v>
      </c>
      <c r="R7485" s="35" t="str">
        <f t="shared" si="4"/>
        <v>Alto</v>
      </c>
      <c r="S7485" s="35" t="str">
        <f>IF(O7485="","",IF(O7485&gt;AVERAGE('Base de datos limpia'!$O$2:$O$8001),"Alto","Normal"))
</f>
        <v>Alto</v>
      </c>
      <c r="T7485" s="35" t="str">
        <f t="shared" si="5"/>
        <v>Gamer moderado</v>
      </c>
      <c r="U7485" s="35"/>
    </row>
    <row r="7486">
      <c r="A7486" s="28">
        <v>7485.0</v>
      </c>
      <c r="B7486" s="28">
        <v>19.0</v>
      </c>
      <c r="C7486" s="28" t="str">
        <f>TRIM(PROPER('Base de datos cruda'!C7486))</f>
        <v>Female</v>
      </c>
      <c r="D7486" s="28">
        <v>7.24</v>
      </c>
      <c r="E7486" s="28">
        <v>6.23</v>
      </c>
      <c r="F7486" s="28">
        <v>7.98</v>
      </c>
      <c r="G7486" s="28">
        <v>66.57</v>
      </c>
      <c r="H7486" s="28" t="str">
        <f>TRIM(PROPER('Base de datos cruda'!H7486))</f>
        <v>Casual</v>
      </c>
      <c r="I7486" s="28">
        <v>2.04</v>
      </c>
      <c r="J7486" s="28">
        <v>12.77</v>
      </c>
      <c r="K7486" s="28">
        <v>220.47</v>
      </c>
      <c r="L7486" s="28">
        <f>IF('Base de datos cruda'!L7486&lt;0,,'Base de datos cruda'!L7486)</f>
        <v>15.81</v>
      </c>
      <c r="M7486" s="28" t="str">
        <f>IF(TRIM(PROPER('Base de datos cruda'!M7486))="High","Alto",IF(TRIM(PROPER('Base de datos cruda'!M7486))="Medium","Medio","Bajo"))</f>
        <v>Bajo</v>
      </c>
      <c r="N7486" s="29">
        <v>55.22991653122</v>
      </c>
      <c r="O7486" s="32">
        <f t="shared" si="1"/>
        <v>55.22991653</v>
      </c>
      <c r="P7486" s="33">
        <f t="shared" si="2"/>
        <v>20.01</v>
      </c>
      <c r="Q7486" s="34">
        <f t="shared" si="3"/>
        <v>0.8604972376</v>
      </c>
      <c r="R7486" s="35" t="str">
        <f t="shared" si="4"/>
        <v>Medio</v>
      </c>
      <c r="S7486" s="35" t="str">
        <f>IF(O7486="","",IF(O7486&gt;AVERAGE('Base de datos limpia'!$O$2:$O$8001),"Alto","Normal"))
</f>
        <v>Normal</v>
      </c>
      <c r="T7486" s="35" t="str">
        <f t="shared" si="5"/>
        <v>Gamer intensivo</v>
      </c>
      <c r="U7486" s="35"/>
    </row>
    <row r="7487">
      <c r="A7487" s="28">
        <v>7486.0</v>
      </c>
      <c r="B7487" s="28">
        <v>19.0</v>
      </c>
      <c r="C7487" s="28" t="str">
        <f>TRIM(PROPER('Base de datos cruda'!C7487))</f>
        <v>Other</v>
      </c>
      <c r="D7487" s="28">
        <v>6.55</v>
      </c>
      <c r="E7487" s="28">
        <v>8.44</v>
      </c>
      <c r="F7487" s="28">
        <v>6.06</v>
      </c>
      <c r="G7487" s="28">
        <v>84.41</v>
      </c>
      <c r="H7487" s="28" t="str">
        <f>TRIM(PROPER('Base de datos cruda'!H7487))</f>
        <v>Casual</v>
      </c>
      <c r="I7487" s="28">
        <v>4.29</v>
      </c>
      <c r="J7487" s="28">
        <v>8.65</v>
      </c>
      <c r="K7487" s="28">
        <v>229.56</v>
      </c>
      <c r="L7487" s="28">
        <f>IF('Base de datos cruda'!L7487&lt;0,,'Base de datos cruda'!L7487)</f>
        <v>13.06</v>
      </c>
      <c r="M7487" s="28" t="str">
        <f>IF(TRIM(PROPER('Base de datos cruda'!M7487))="High","Alto",IF(TRIM(PROPER('Base de datos cruda'!M7487))="Medium","Medio","Bajo"))</f>
        <v>Bajo</v>
      </c>
      <c r="N7487" s="29">
        <v>91.3134097226626</v>
      </c>
      <c r="O7487" s="32">
        <f t="shared" si="1"/>
        <v>91.31340972</v>
      </c>
      <c r="P7487" s="33">
        <f t="shared" si="2"/>
        <v>15.2</v>
      </c>
      <c r="Q7487" s="34">
        <f t="shared" si="3"/>
        <v>1.288549618</v>
      </c>
      <c r="R7487" s="35" t="str">
        <f t="shared" si="4"/>
        <v>Alto</v>
      </c>
      <c r="S7487" s="35" t="str">
        <f>IF(O7487="","",IF(O7487&gt;AVERAGE('Base de datos limpia'!$O$2:$O$8001),"Alto","Normal"))
</f>
        <v>Alto</v>
      </c>
      <c r="T7487" s="35" t="str">
        <f t="shared" si="5"/>
        <v>Gamer intensivo</v>
      </c>
      <c r="U7487" s="35"/>
    </row>
    <row r="7488">
      <c r="A7488" s="28">
        <v>7487.0</v>
      </c>
      <c r="B7488" s="28">
        <v>16.0</v>
      </c>
      <c r="C7488" s="28" t="str">
        <f>TRIM(PROPER('Base de datos cruda'!C7488))</f>
        <v>Male</v>
      </c>
      <c r="D7488" s="28">
        <v>5.81</v>
      </c>
      <c r="E7488" s="28">
        <v>3.81</v>
      </c>
      <c r="F7488" s="28">
        <v>8.92</v>
      </c>
      <c r="G7488" s="28">
        <v>83.03</v>
      </c>
      <c r="H7488" s="28" t="str">
        <f>TRIM(PROPER('Base de datos cruda'!H7488))</f>
        <v>Fps</v>
      </c>
      <c r="I7488" s="28">
        <v>1.68</v>
      </c>
      <c r="J7488" s="28">
        <v>10.33</v>
      </c>
      <c r="K7488" s="28">
        <v>238.3</v>
      </c>
      <c r="L7488" s="28">
        <f>IF('Base de datos cruda'!L7488&lt;0,,'Base de datos cruda'!L7488)</f>
        <v>11.41</v>
      </c>
      <c r="M7488" s="28" t="str">
        <f>IF(TRIM(PROPER('Base de datos cruda'!M7488))="High","Alto",IF(TRIM(PROPER('Base de datos cruda'!M7488))="Medium","Medio","Bajo"))</f>
        <v>Bajo</v>
      </c>
      <c r="N7488" s="29">
        <v>55.03</v>
      </c>
      <c r="O7488" s="32">
        <f t="shared" si="1"/>
        <v>55.03</v>
      </c>
      <c r="P7488" s="33">
        <f t="shared" si="2"/>
        <v>16.14</v>
      </c>
      <c r="Q7488" s="34">
        <f t="shared" si="3"/>
        <v>0.6557659208</v>
      </c>
      <c r="R7488" s="35" t="str">
        <f t="shared" si="4"/>
        <v>Medio</v>
      </c>
      <c r="S7488" s="35" t="str">
        <f>IF(O7488="","",IF(O7488&gt;AVERAGE('Base de datos limpia'!$O$2:$O$8001),"Alto","Normal"))
</f>
        <v>Normal</v>
      </c>
      <c r="T7488" s="35" t="str">
        <f t="shared" si="5"/>
        <v>Gamer moderado</v>
      </c>
      <c r="U7488" s="35"/>
    </row>
    <row r="7489">
      <c r="A7489" s="28">
        <v>7488.0</v>
      </c>
      <c r="B7489" s="28">
        <v>17.0</v>
      </c>
      <c r="C7489" s="28" t="str">
        <f>TRIM(PROPER('Base de datos cruda'!C7489))</f>
        <v>Other</v>
      </c>
      <c r="D7489" s="28">
        <v>4.88</v>
      </c>
      <c r="E7489" s="28">
        <v>1.45</v>
      </c>
      <c r="F7489" s="28">
        <v>7.39</v>
      </c>
      <c r="G7489" s="28">
        <v>90.45</v>
      </c>
      <c r="H7489" s="28" t="str">
        <f>TRIM(PROPER('Base de datos cruda'!H7489))</f>
        <v>Fps</v>
      </c>
      <c r="I7489" s="28">
        <v>0.8</v>
      </c>
      <c r="J7489" s="28">
        <v>9.12</v>
      </c>
      <c r="K7489" s="28">
        <v>263.08</v>
      </c>
      <c r="L7489" s="28">
        <f>IF('Base de datos cruda'!L7489&lt;0,,'Base de datos cruda'!L7489)</f>
        <v>10.94</v>
      </c>
      <c r="M7489" s="28" t="str">
        <f>IF(TRIM(PROPER('Base de datos cruda'!M7489))="High","Alto",IF(TRIM(PROPER('Base de datos cruda'!M7489))="Medium","Medio","Bajo"))</f>
        <v>Medio</v>
      </c>
      <c r="N7489" s="29">
        <v>40.64</v>
      </c>
      <c r="O7489" s="32">
        <f t="shared" si="1"/>
        <v>40.64</v>
      </c>
      <c r="P7489" s="33">
        <f t="shared" si="2"/>
        <v>14</v>
      </c>
      <c r="Q7489" s="34">
        <f t="shared" si="3"/>
        <v>0.2971311475</v>
      </c>
      <c r="R7489" s="35" t="str">
        <f t="shared" si="4"/>
        <v>Bajo</v>
      </c>
      <c r="S7489" s="35" t="str">
        <f>IF(O7489="","",IF(O7489&gt;AVERAGE('Base de datos limpia'!$O$2:$O$8001),"Alto","Normal"))
</f>
        <v>Normal</v>
      </c>
      <c r="T7489" s="35" t="str">
        <f t="shared" si="5"/>
        <v>Gamer casual</v>
      </c>
      <c r="U7489" s="35"/>
    </row>
    <row r="7490">
      <c r="A7490" s="28">
        <v>7489.0</v>
      </c>
      <c r="B7490" s="28">
        <v>24.0</v>
      </c>
      <c r="C7490" s="28" t="str">
        <f>TRIM(PROPER('Base de datos cruda'!C7490))</f>
        <v>Male</v>
      </c>
      <c r="D7490" s="28">
        <v>4.64</v>
      </c>
      <c r="E7490" s="28">
        <v>5.34</v>
      </c>
      <c r="F7490" s="28">
        <v>7.72</v>
      </c>
      <c r="G7490" s="28">
        <v>94.92</v>
      </c>
      <c r="H7490" s="28" t="str">
        <f>TRIM(PROPER('Base de datos cruda'!H7490))</f>
        <v>Fps</v>
      </c>
      <c r="I7490" s="28">
        <v>1.38</v>
      </c>
      <c r="J7490" s="28">
        <v>8.89</v>
      </c>
      <c r="K7490" s="28">
        <v>246.18</v>
      </c>
      <c r="L7490" s="28">
        <f>IF('Base de datos cruda'!L7490&lt;0,,'Base de datos cruda'!L7490)</f>
        <v>13.27</v>
      </c>
      <c r="M7490" s="28" t="str">
        <f>IF(TRIM(PROPER('Base de datos cruda'!M7490))="High","Alto",IF(TRIM(PROPER('Base de datos cruda'!M7490))="Medium","Medio","Bajo"))</f>
        <v>Medio</v>
      </c>
      <c r="N7490" s="29">
        <v>71.16</v>
      </c>
      <c r="O7490" s="32">
        <f t="shared" si="1"/>
        <v>71.16</v>
      </c>
      <c r="P7490" s="33">
        <f t="shared" si="2"/>
        <v>13.53</v>
      </c>
      <c r="Q7490" s="34">
        <f t="shared" si="3"/>
        <v>1.150862069</v>
      </c>
      <c r="R7490" s="35" t="str">
        <f t="shared" si="4"/>
        <v>Alto</v>
      </c>
      <c r="S7490" s="35" t="str">
        <f>IF(O7490="","",IF(O7490&gt;AVERAGE('Base de datos limpia'!$O$2:$O$8001),"Alto","Normal"))
</f>
        <v>Alto</v>
      </c>
      <c r="T7490" s="35" t="str">
        <f t="shared" si="5"/>
        <v>Gamer moderado</v>
      </c>
      <c r="U7490" s="35"/>
    </row>
    <row r="7491">
      <c r="A7491" s="28">
        <v>7490.0</v>
      </c>
      <c r="B7491" s="28">
        <v>23.0</v>
      </c>
      <c r="C7491" s="28" t="str">
        <f>TRIM(PROPER('Base de datos cruda'!C7491))</f>
        <v>Male</v>
      </c>
      <c r="D7491" s="28">
        <v>7.97</v>
      </c>
      <c r="E7491" s="28">
        <v>9.22</v>
      </c>
      <c r="F7491" s="28">
        <v>4.96</v>
      </c>
      <c r="G7491" s="28">
        <v>68.82</v>
      </c>
      <c r="H7491" s="28" t="str">
        <f>TRIM(PROPER('Base de datos cruda'!H7491))</f>
        <v>Rpg</v>
      </c>
      <c r="I7491" s="28">
        <v>1.51</v>
      </c>
      <c r="J7491" s="28">
        <v>13.12</v>
      </c>
      <c r="K7491" s="28">
        <v>245.24</v>
      </c>
      <c r="L7491" s="28">
        <f>IF('Base de datos cruda'!L7491&lt;0,,'Base de datos cruda'!L7491)</f>
        <v>20.32</v>
      </c>
      <c r="M7491" s="28" t="str">
        <f>IF(TRIM(PROPER('Base de datos cruda'!M7491))="High","Alto",IF(TRIM(PROPER('Base de datos cruda'!M7491))="Medium","Medio","Bajo"))</f>
        <v>Alto</v>
      </c>
      <c r="N7491" s="29">
        <v>61.809268619845</v>
      </c>
      <c r="O7491" s="32">
        <f t="shared" si="1"/>
        <v>61.80926862</v>
      </c>
      <c r="P7491" s="33">
        <f t="shared" si="2"/>
        <v>21.09</v>
      </c>
      <c r="Q7491" s="34">
        <f t="shared" si="3"/>
        <v>1.156838143</v>
      </c>
      <c r="R7491" s="35" t="str">
        <f t="shared" si="4"/>
        <v>Medio</v>
      </c>
      <c r="S7491" s="35" t="str">
        <f>IF(O7491="","",IF(O7491&gt;AVERAGE('Base de datos limpia'!$O$2:$O$8001),"Alto","Normal"))
</f>
        <v>Normal</v>
      </c>
      <c r="T7491" s="35" t="str">
        <f t="shared" si="5"/>
        <v>Gamer intensivo</v>
      </c>
      <c r="U7491" s="35"/>
    </row>
    <row r="7492">
      <c r="A7492" s="28">
        <v>7491.0</v>
      </c>
      <c r="B7492" s="28">
        <v>23.0</v>
      </c>
      <c r="C7492" s="28" t="str">
        <f>TRIM(PROPER('Base de datos cruda'!C7492))</f>
        <v>Male</v>
      </c>
      <c r="D7492" s="28">
        <v>2.22</v>
      </c>
      <c r="E7492" s="28">
        <v>8.11</v>
      </c>
      <c r="F7492" s="28">
        <v>8.19</v>
      </c>
      <c r="G7492" s="28">
        <v>91.19</v>
      </c>
      <c r="H7492" s="28" t="str">
        <f>TRIM(PROPER('Base de datos cruda'!H7492))</f>
        <v>Fps</v>
      </c>
      <c r="I7492" s="28">
        <v>3.15</v>
      </c>
      <c r="J7492" s="28">
        <v>6.59</v>
      </c>
      <c r="K7492" s="28">
        <v>289.6</v>
      </c>
      <c r="L7492" s="28">
        <f>IF('Base de datos cruda'!L7492&lt;0,,'Base de datos cruda'!L7492)</f>
        <v>6.27</v>
      </c>
      <c r="M7492" s="28" t="str">
        <f>IF(TRIM(PROPER('Base de datos cruda'!M7492))="High","Alto",IF(TRIM(PROPER('Base de datos cruda'!M7492))="Medium","Medio","Bajo"))</f>
        <v>Medio</v>
      </c>
      <c r="N7492" s="29">
        <v>92.63</v>
      </c>
      <c r="O7492" s="32">
        <f t="shared" si="1"/>
        <v>92.63</v>
      </c>
      <c r="P7492" s="33">
        <f t="shared" si="2"/>
        <v>8.81</v>
      </c>
      <c r="Q7492" s="34">
        <f t="shared" si="3"/>
        <v>3.653153153</v>
      </c>
      <c r="R7492" s="35" t="str">
        <f t="shared" si="4"/>
        <v>Alto</v>
      </c>
      <c r="S7492" s="35" t="str">
        <f>IF(O7492="","",IF(O7492&gt;AVERAGE('Base de datos limpia'!$O$2:$O$8001),"Alto","Normal"))
</f>
        <v>Alto</v>
      </c>
      <c r="T7492" s="35" t="str">
        <f t="shared" si="5"/>
        <v>Gamer intensivo</v>
      </c>
      <c r="U7492" s="35"/>
    </row>
    <row r="7493">
      <c r="A7493" s="28">
        <v>7492.0</v>
      </c>
      <c r="B7493" s="28">
        <v>24.0</v>
      </c>
      <c r="C7493" s="28" t="str">
        <f>TRIM(PROPER('Base de datos cruda'!C7493))</f>
        <v>Male</v>
      </c>
      <c r="D7493" s="28">
        <v>6.24</v>
      </c>
      <c r="E7493" s="28">
        <v>4.3</v>
      </c>
      <c r="F7493" s="28">
        <v>8.73</v>
      </c>
      <c r="G7493" s="28">
        <v>74.7</v>
      </c>
      <c r="H7493" s="28" t="str">
        <f>TRIM(PROPER('Base de datos cruda'!H7493))</f>
        <v>Casual</v>
      </c>
      <c r="I7493" s="28">
        <v>3.98</v>
      </c>
      <c r="J7493" s="28">
        <v>9.83</v>
      </c>
      <c r="K7493" s="28">
        <v>223.96</v>
      </c>
      <c r="L7493" s="28">
        <f>IF('Base de datos cruda'!L7493&lt;0,,'Base de datos cruda'!L7493)</f>
        <v>13.95</v>
      </c>
      <c r="M7493" s="28" t="str">
        <f>IF(TRIM(PROPER('Base de datos cruda'!M7493))="High","Alto",IF(TRIM(PROPER('Base de datos cruda'!M7493))="Medium","Medio","Bajo"))</f>
        <v>Bajo</v>
      </c>
      <c r="N7493" s="29">
        <v>52.53</v>
      </c>
      <c r="O7493" s="32">
        <f t="shared" si="1"/>
        <v>52.53</v>
      </c>
      <c r="P7493" s="33">
        <f t="shared" si="2"/>
        <v>16.07</v>
      </c>
      <c r="Q7493" s="34">
        <f t="shared" si="3"/>
        <v>0.6891025641</v>
      </c>
      <c r="R7493" s="35" t="str">
        <f t="shared" si="4"/>
        <v>Medio</v>
      </c>
      <c r="S7493" s="35" t="str">
        <f>IF(O7493="","",IF(O7493&gt;AVERAGE('Base de datos limpia'!$O$2:$O$8001),"Alto","Normal"))
</f>
        <v>Normal</v>
      </c>
      <c r="T7493" s="35" t="str">
        <f t="shared" si="5"/>
        <v>Gamer moderado</v>
      </c>
      <c r="U7493" s="35"/>
    </row>
    <row r="7494">
      <c r="A7494" s="28">
        <v>7493.0</v>
      </c>
      <c r="B7494" s="28">
        <v>22.0</v>
      </c>
      <c r="C7494" s="28" t="str">
        <f>TRIM(PROPER('Base de datos cruda'!C7494))</f>
        <v>Female</v>
      </c>
      <c r="D7494" s="28">
        <v>4.65</v>
      </c>
      <c r="E7494" s="28">
        <v>1.58</v>
      </c>
      <c r="F7494" s="28">
        <v>5.18</v>
      </c>
      <c r="G7494" s="28">
        <v>85.15</v>
      </c>
      <c r="H7494" s="28" t="str">
        <f>TRIM(PROPER('Base de datos cruda'!H7494))</f>
        <v>Rpg</v>
      </c>
      <c r="I7494" s="28">
        <v>1.03</v>
      </c>
      <c r="J7494" s="28">
        <v>9.88</v>
      </c>
      <c r="K7494" s="28">
        <v>253.59</v>
      </c>
      <c r="L7494" s="28">
        <f>IF('Base de datos cruda'!L7494&lt;0,,'Base de datos cruda'!L7494)</f>
        <v>9.85</v>
      </c>
      <c r="M7494" s="28" t="str">
        <f>IF(TRIM(PROPER('Base de datos cruda'!M7494))="High","Alto",IF(TRIM(PROPER('Base de datos cruda'!M7494))="Medium","Medio","Bajo"))</f>
        <v>Medio</v>
      </c>
      <c r="N7494" s="29">
        <v>33.43</v>
      </c>
      <c r="O7494" s="32">
        <f t="shared" si="1"/>
        <v>33.43</v>
      </c>
      <c r="P7494" s="33">
        <f t="shared" si="2"/>
        <v>14.53</v>
      </c>
      <c r="Q7494" s="34">
        <f t="shared" si="3"/>
        <v>0.3397849462</v>
      </c>
      <c r="R7494" s="35" t="str">
        <f t="shared" si="4"/>
        <v>Bajo</v>
      </c>
      <c r="S7494" s="35" t="str">
        <f>IF(O7494="","",IF(O7494&gt;AVERAGE('Base de datos limpia'!$O$2:$O$8001),"Alto","Normal"))
</f>
        <v>Normal</v>
      </c>
      <c r="T7494" s="35" t="str">
        <f t="shared" si="5"/>
        <v>Gamer casual</v>
      </c>
      <c r="U7494" s="35"/>
    </row>
    <row r="7495">
      <c r="A7495" s="28">
        <v>7494.0</v>
      </c>
      <c r="B7495" s="28">
        <v>24.0</v>
      </c>
      <c r="C7495" s="28" t="str">
        <f>TRIM(PROPER('Base de datos cruda'!C7495))</f>
        <v>Female</v>
      </c>
      <c r="D7495" s="28">
        <v>7.81</v>
      </c>
      <c r="E7495" s="28">
        <v>6.73</v>
      </c>
      <c r="F7495" s="28">
        <v>7.43</v>
      </c>
      <c r="G7495" s="28">
        <v>94.01</v>
      </c>
      <c r="H7495" s="28" t="str">
        <f>TRIM(PROPER('Base de datos cruda'!H7495))</f>
        <v>Casual</v>
      </c>
      <c r="I7495" s="28">
        <v>0.44</v>
      </c>
      <c r="J7495" s="28">
        <v>10.13</v>
      </c>
      <c r="K7495" s="28">
        <v>232.27</v>
      </c>
      <c r="L7495" s="28">
        <f>IF('Base de datos cruda'!L7495&lt;0,,'Base de datos cruda'!L7495)</f>
        <v>17.57</v>
      </c>
      <c r="M7495" s="28" t="str">
        <f>IF(TRIM(PROPER('Base de datos cruda'!M7495))="High","Alto",IF(TRIM(PROPER('Base de datos cruda'!M7495))="Medium","Medio","Bajo"))</f>
        <v>Bajo</v>
      </c>
      <c r="N7495" s="29">
        <v>56.0</v>
      </c>
      <c r="O7495" s="32">
        <f t="shared" si="1"/>
        <v>56</v>
      </c>
      <c r="P7495" s="33">
        <f t="shared" si="2"/>
        <v>17.94</v>
      </c>
      <c r="Q7495" s="34">
        <f t="shared" si="3"/>
        <v>0.861715749</v>
      </c>
      <c r="R7495" s="35" t="str">
        <f t="shared" si="4"/>
        <v>Medio</v>
      </c>
      <c r="S7495" s="35" t="str">
        <f>IF(O7495="","",IF(O7495&gt;AVERAGE('Base de datos limpia'!$O$2:$O$8001),"Alto","Normal"))
</f>
        <v>Normal</v>
      </c>
      <c r="T7495" s="35" t="str">
        <f t="shared" si="5"/>
        <v>Gamer intensivo</v>
      </c>
      <c r="U7495" s="35"/>
    </row>
    <row r="7496">
      <c r="A7496" s="28">
        <v>7495.0</v>
      </c>
      <c r="B7496" s="28">
        <v>17.0</v>
      </c>
      <c r="C7496" s="28" t="str">
        <f>TRIM(PROPER('Base de datos cruda'!C7496))</f>
        <v>Female</v>
      </c>
      <c r="D7496" s="28">
        <v>6.62</v>
      </c>
      <c r="E7496" s="28">
        <v>8.51</v>
      </c>
      <c r="F7496" s="28">
        <v>7.73</v>
      </c>
      <c r="G7496" s="28">
        <v>70.25</v>
      </c>
      <c r="H7496" s="28" t="str">
        <f>TRIM(PROPER('Base de datos cruda'!H7496))</f>
        <v>Fps</v>
      </c>
      <c r="I7496" s="28">
        <v>1.11</v>
      </c>
      <c r="J7496" s="28">
        <v>11.02</v>
      </c>
      <c r="K7496" s="28">
        <v>254.04</v>
      </c>
      <c r="L7496" s="28">
        <f>IF('Base de datos cruda'!L7496&lt;0,,'Base de datos cruda'!L7496)</f>
        <v>12.67</v>
      </c>
      <c r="M7496" s="28" t="str">
        <f>IF(TRIM(PROPER('Base de datos cruda'!M7496))="High","Alto",IF(TRIM(PROPER('Base de datos cruda'!M7496))="Medium","Medio","Bajo"))</f>
        <v>Bajo</v>
      </c>
      <c r="N7496" s="29">
        <v>76.2888579011372</v>
      </c>
      <c r="O7496" s="32">
        <f t="shared" si="1"/>
        <v>76.2888579</v>
      </c>
      <c r="P7496" s="33">
        <f t="shared" si="2"/>
        <v>17.64</v>
      </c>
      <c r="Q7496" s="34">
        <f t="shared" si="3"/>
        <v>1.285498489</v>
      </c>
      <c r="R7496" s="35" t="str">
        <f t="shared" si="4"/>
        <v>Alto</v>
      </c>
      <c r="S7496" s="35" t="str">
        <f>IF(O7496="","",IF(O7496&gt;AVERAGE('Base de datos limpia'!$O$2:$O$8001),"Alto","Normal"))
</f>
        <v>Alto</v>
      </c>
      <c r="T7496" s="35" t="str">
        <f t="shared" si="5"/>
        <v>Gamer intensivo</v>
      </c>
      <c r="U7496" s="35"/>
    </row>
    <row r="7497">
      <c r="A7497" s="28">
        <v>7496.0</v>
      </c>
      <c r="B7497" s="28">
        <v>21.0</v>
      </c>
      <c r="C7497" s="28" t="str">
        <f>TRIM(PROPER('Base de datos cruda'!C7497))</f>
        <v>Female</v>
      </c>
      <c r="D7497" s="28">
        <v>7.99</v>
      </c>
      <c r="E7497" s="28">
        <v>6.98</v>
      </c>
      <c r="F7497" s="28">
        <v>5.53</v>
      </c>
      <c r="G7497" s="28">
        <v>84.04</v>
      </c>
      <c r="H7497" s="28" t="str">
        <f>TRIM(PROPER('Base de datos cruda'!H7497))</f>
        <v>Rpg</v>
      </c>
      <c r="I7497" s="28">
        <v>1.48</v>
      </c>
      <c r="J7497" s="28">
        <v>12.5</v>
      </c>
      <c r="K7497" s="28">
        <v>225.75</v>
      </c>
      <c r="L7497" s="28">
        <f>IF('Base de datos cruda'!L7497&lt;0,,'Base de datos cruda'!L7497)</f>
        <v>19.9</v>
      </c>
      <c r="M7497" s="28" t="str">
        <f>IF(TRIM(PROPER('Base de datos cruda'!M7497))="High","Alto",IF(TRIM(PROPER('Base de datos cruda'!M7497))="Medium","Medio","Bajo"))</f>
        <v>Bajo</v>
      </c>
      <c r="N7497" s="29">
        <v>43.14</v>
      </c>
      <c r="O7497" s="32">
        <f t="shared" si="1"/>
        <v>43.14</v>
      </c>
      <c r="P7497" s="33">
        <f t="shared" si="2"/>
        <v>20.49</v>
      </c>
      <c r="Q7497" s="34">
        <f t="shared" si="3"/>
        <v>0.87359199</v>
      </c>
      <c r="R7497" s="35" t="str">
        <f t="shared" si="4"/>
        <v>Bajo</v>
      </c>
      <c r="S7497" s="35" t="str">
        <f>IF(O7497="","",IF(O7497&gt;AVERAGE('Base de datos limpia'!$O$2:$O$8001),"Alto","Normal"))
</f>
        <v>Normal</v>
      </c>
      <c r="T7497" s="35" t="str">
        <f t="shared" si="5"/>
        <v>Gamer intensivo</v>
      </c>
      <c r="U7497" s="35"/>
    </row>
    <row r="7498">
      <c r="A7498" s="28">
        <v>7497.0</v>
      </c>
      <c r="B7498" s="28">
        <v>18.0</v>
      </c>
      <c r="C7498" s="28" t="str">
        <f>TRIM(PROPER('Base de datos cruda'!C7498))</f>
        <v>Female</v>
      </c>
      <c r="D7498" s="28">
        <v>4.71</v>
      </c>
      <c r="E7498" s="28">
        <v>4.83</v>
      </c>
      <c r="F7498" s="28">
        <v>6.38</v>
      </c>
      <c r="G7498" s="28">
        <v>79.21</v>
      </c>
      <c r="H7498" s="28" t="str">
        <f>TRIM(PROPER('Base de datos cruda'!H7498))</f>
        <v>Rpg</v>
      </c>
      <c r="I7498" s="28">
        <v>1.4</v>
      </c>
      <c r="J7498" s="28">
        <v>10.06</v>
      </c>
      <c r="K7498" s="28">
        <v>264.34</v>
      </c>
      <c r="L7498" s="28">
        <f>IF('Base de datos cruda'!L7498&lt;0,,'Base de datos cruda'!L7498)</f>
        <v>12.93</v>
      </c>
      <c r="M7498" s="28" t="str">
        <f>IF(TRIM(PROPER('Base de datos cruda'!M7498))="High","Alto",IF(TRIM(PROPER('Base de datos cruda'!M7498))="Medium","Medio","Bajo"))</f>
        <v>Medio</v>
      </c>
      <c r="N7498" s="29">
        <v>57.14</v>
      </c>
      <c r="O7498" s="32">
        <f t="shared" si="1"/>
        <v>57.14</v>
      </c>
      <c r="P7498" s="33">
        <f t="shared" si="2"/>
        <v>14.77</v>
      </c>
      <c r="Q7498" s="34">
        <f t="shared" si="3"/>
        <v>1.025477707</v>
      </c>
      <c r="R7498" s="35" t="str">
        <f t="shared" si="4"/>
        <v>Medio</v>
      </c>
      <c r="S7498" s="35" t="str">
        <f>IF(O7498="","",IF(O7498&gt;AVERAGE('Base de datos limpia'!$O$2:$O$8001),"Alto","Normal"))
</f>
        <v>Normal</v>
      </c>
      <c r="T7498" s="35" t="str">
        <f t="shared" si="5"/>
        <v>Gamer moderado</v>
      </c>
      <c r="U7498" s="35"/>
    </row>
    <row r="7499">
      <c r="A7499" s="28">
        <v>7498.0</v>
      </c>
      <c r="B7499" s="28">
        <v>21.0</v>
      </c>
      <c r="C7499" s="28" t="str">
        <f>TRIM(PROPER('Base de datos cruda'!C7499))</f>
        <v>Female</v>
      </c>
      <c r="D7499" s="28">
        <v>1.64</v>
      </c>
      <c r="E7499" s="28">
        <v>2.11</v>
      </c>
      <c r="F7499" s="28">
        <v>4.49</v>
      </c>
      <c r="G7499" s="28">
        <v>91.62</v>
      </c>
      <c r="H7499" s="28" t="str">
        <f>TRIM(PROPER('Base de datos cruda'!H7499))</f>
        <v>Fps</v>
      </c>
      <c r="I7499" s="28">
        <v>1.1</v>
      </c>
      <c r="J7499" s="28">
        <v>7.63</v>
      </c>
      <c r="K7499" s="28">
        <v>285.02</v>
      </c>
      <c r="L7499" s="28">
        <f>IF('Base de datos cruda'!L7499&lt;0,,'Base de datos cruda'!L7499)</f>
        <v>5.74</v>
      </c>
      <c r="M7499" s="28" t="str">
        <f>IF(TRIM(PROPER('Base de datos cruda'!M7499))="High","Alto",IF(TRIM(PROPER('Base de datos cruda'!M7499))="Medium","Medio","Bajo"))</f>
        <v>Medio</v>
      </c>
      <c r="N7499" s="29">
        <v>52.55</v>
      </c>
      <c r="O7499" s="32">
        <f t="shared" si="1"/>
        <v>52.55</v>
      </c>
      <c r="P7499" s="33">
        <f t="shared" si="2"/>
        <v>9.27</v>
      </c>
      <c r="Q7499" s="34">
        <f t="shared" si="3"/>
        <v>1.286585366</v>
      </c>
      <c r="R7499" s="35" t="str">
        <f t="shared" si="4"/>
        <v>Medio</v>
      </c>
      <c r="S7499" s="35" t="str">
        <f>IF(O7499="","",IF(O7499&gt;AVERAGE('Base de datos limpia'!$O$2:$O$8001),"Alto","Normal"))
</f>
        <v>Normal</v>
      </c>
      <c r="T7499" s="35" t="str">
        <f t="shared" si="5"/>
        <v>Gamer casual</v>
      </c>
      <c r="U7499" s="35"/>
    </row>
    <row r="7500">
      <c r="A7500" s="28">
        <v>7499.0</v>
      </c>
      <c r="B7500" s="28">
        <v>18.0</v>
      </c>
      <c r="C7500" s="28" t="str">
        <f>TRIM(PROPER('Base de datos cruda'!C7500))</f>
        <v>Male</v>
      </c>
      <c r="D7500" s="28">
        <v>4.03</v>
      </c>
      <c r="E7500" s="28">
        <v>9.2</v>
      </c>
      <c r="F7500" s="28">
        <v>4.87</v>
      </c>
      <c r="G7500" s="28">
        <v>87.89</v>
      </c>
      <c r="H7500" s="28" t="str">
        <f>TRIM(PROPER('Base de datos cruda'!H7500))</f>
        <v>Casual</v>
      </c>
      <c r="I7500" s="28">
        <v>2.33</v>
      </c>
      <c r="J7500" s="28">
        <v>7.82</v>
      </c>
      <c r="K7500" s="28">
        <v>286.53</v>
      </c>
      <c r="L7500" s="28">
        <f>IF('Base de datos cruda'!L7500&lt;0,,'Base de datos cruda'!L7500)</f>
        <v>10.83</v>
      </c>
      <c r="M7500" s="28" t="str">
        <f>IF(TRIM(PROPER('Base de datos cruda'!M7500))="High","Alto",IF(TRIM(PROPER('Base de datos cruda'!M7500))="Medium","Medio","Bajo"))</f>
        <v>Alto</v>
      </c>
      <c r="N7500" s="29">
        <v>94.19</v>
      </c>
      <c r="O7500" s="32">
        <f t="shared" si="1"/>
        <v>94.19</v>
      </c>
      <c r="P7500" s="33">
        <f t="shared" si="2"/>
        <v>11.85</v>
      </c>
      <c r="Q7500" s="34">
        <f t="shared" si="3"/>
        <v>2.282878412</v>
      </c>
      <c r="R7500" s="35" t="str">
        <f t="shared" si="4"/>
        <v>Alto</v>
      </c>
      <c r="S7500" s="35" t="str">
        <f>IF(O7500="","",IF(O7500&gt;AVERAGE('Base de datos limpia'!$O$2:$O$8001),"Alto","Normal"))
</f>
        <v>Alto</v>
      </c>
      <c r="T7500" s="35" t="str">
        <f t="shared" si="5"/>
        <v>Gamer intensivo</v>
      </c>
      <c r="U7500" s="35"/>
    </row>
    <row r="7501">
      <c r="A7501" s="28">
        <v>7500.0</v>
      </c>
      <c r="B7501" s="28">
        <v>23.0</v>
      </c>
      <c r="C7501" s="28" t="str">
        <f>TRIM(PROPER('Base de datos cruda'!C7501))</f>
        <v>Female</v>
      </c>
      <c r="D7501" s="28">
        <v>5.69</v>
      </c>
      <c r="E7501" s="28">
        <v>3.48</v>
      </c>
      <c r="F7501" s="28">
        <v>4.31</v>
      </c>
      <c r="G7501" s="28">
        <v>90.79</v>
      </c>
      <c r="H7501" s="28" t="str">
        <f>TRIM(PROPER('Base de datos cruda'!H7501))</f>
        <v>Rpg</v>
      </c>
      <c r="I7501" s="28">
        <v>4.28</v>
      </c>
      <c r="J7501" s="28">
        <v>9.11</v>
      </c>
      <c r="K7501" s="28">
        <v>257.28</v>
      </c>
      <c r="L7501" s="28">
        <f>IF('Base de datos cruda'!L7501&lt;0,,'Base de datos cruda'!L7501)</f>
        <v>12.41</v>
      </c>
      <c r="M7501" s="28" t="str">
        <f>IF(TRIM(PROPER('Base de datos cruda'!M7501))="High","Alto",IF(TRIM(PROPER('Base de datos cruda'!M7501))="Medium","Medio","Bajo"))</f>
        <v>Bajo</v>
      </c>
      <c r="N7501" s="29">
        <v>40.29</v>
      </c>
      <c r="O7501" s="32">
        <f t="shared" si="1"/>
        <v>40.29</v>
      </c>
      <c r="P7501" s="33">
        <f t="shared" si="2"/>
        <v>14.8</v>
      </c>
      <c r="Q7501" s="34">
        <f t="shared" si="3"/>
        <v>0.611599297</v>
      </c>
      <c r="R7501" s="35" t="str">
        <f t="shared" si="4"/>
        <v>Bajo</v>
      </c>
      <c r="S7501" s="35" t="str">
        <f>IF(O7501="","",IF(O7501&gt;AVERAGE('Base de datos limpia'!$O$2:$O$8001),"Alto","Normal"))
</f>
        <v>Normal</v>
      </c>
      <c r="T7501" s="35" t="str">
        <f t="shared" si="5"/>
        <v>Gamer moderado</v>
      </c>
      <c r="U7501" s="35"/>
    </row>
    <row r="7502">
      <c r="A7502" s="28">
        <v>7501.0</v>
      </c>
      <c r="B7502" s="28">
        <v>19.0</v>
      </c>
      <c r="C7502" s="28" t="str">
        <f>TRIM(PROPER('Base de datos cruda'!C7502))</f>
        <v>Female</v>
      </c>
      <c r="D7502" s="28">
        <v>6.19</v>
      </c>
      <c r="E7502" s="28">
        <v>3.02</v>
      </c>
      <c r="F7502" s="28">
        <v>6.8</v>
      </c>
      <c r="G7502" s="28">
        <v>71.52</v>
      </c>
      <c r="H7502" s="28" t="str">
        <f>TRIM(PROPER('Base de datos cruda'!H7502))</f>
        <v>Fps</v>
      </c>
      <c r="I7502" s="28">
        <v>0.5</v>
      </c>
      <c r="J7502" s="28">
        <v>10.19</v>
      </c>
      <c r="K7502" s="28">
        <v>248.93</v>
      </c>
      <c r="L7502" s="28">
        <f>IF('Base de datos cruda'!L7502&lt;0,,'Base de datos cruda'!L7502)</f>
        <v>14.76</v>
      </c>
      <c r="M7502" s="28" t="str">
        <f>IF(TRIM(PROPER('Base de datos cruda'!M7502))="High","Alto",IF(TRIM(PROPER('Base de datos cruda'!M7502))="Medium","Medio","Bajo"))</f>
        <v>Bajo</v>
      </c>
      <c r="N7502" s="29">
        <v>40.58</v>
      </c>
      <c r="O7502" s="32">
        <f t="shared" si="1"/>
        <v>40.58</v>
      </c>
      <c r="P7502" s="33">
        <f t="shared" si="2"/>
        <v>16.38</v>
      </c>
      <c r="Q7502" s="34">
        <f t="shared" si="3"/>
        <v>0.4878836834</v>
      </c>
      <c r="R7502" s="35" t="str">
        <f t="shared" si="4"/>
        <v>Bajo</v>
      </c>
      <c r="S7502" s="35" t="str">
        <f>IF(O7502="","",IF(O7502&gt;AVERAGE('Base de datos limpia'!$O$2:$O$8001),"Alto","Normal"))
</f>
        <v>Normal</v>
      </c>
      <c r="T7502" s="35" t="str">
        <f t="shared" si="5"/>
        <v>Gamer moderado</v>
      </c>
      <c r="U7502" s="35"/>
    </row>
    <row r="7503">
      <c r="A7503" s="28">
        <v>7502.0</v>
      </c>
      <c r="B7503" s="28">
        <v>21.0</v>
      </c>
      <c r="C7503" s="28" t="str">
        <f>TRIM(PROPER('Base de datos cruda'!C7503))</f>
        <v>Female</v>
      </c>
      <c r="D7503" s="28">
        <v>0.0</v>
      </c>
      <c r="E7503" s="28">
        <v>8.34</v>
      </c>
      <c r="F7503" s="28">
        <v>7.13</v>
      </c>
      <c r="G7503" s="28">
        <v>88.17</v>
      </c>
      <c r="H7503" s="28" t="str">
        <f>TRIM(PROPER('Base de datos cruda'!H7503))</f>
        <v>Casual</v>
      </c>
      <c r="I7503" s="28">
        <v>4.31</v>
      </c>
      <c r="J7503" s="28">
        <v>4.29</v>
      </c>
      <c r="K7503" s="28">
        <v>320.17</v>
      </c>
      <c r="L7503" s="28">
        <f>IF('Base de datos cruda'!L7503&lt;0,,'Base de datos cruda'!L7503)</f>
        <v>2.57</v>
      </c>
      <c r="M7503" s="28" t="str">
        <f>IF(TRIM(PROPER('Base de datos cruda'!M7503))="High","Alto",IF(TRIM(PROPER('Base de datos cruda'!M7503))="Medium","Medio","Bajo"))</f>
        <v>Medio</v>
      </c>
      <c r="N7503" s="29">
        <v>106.754711000907</v>
      </c>
      <c r="O7503" s="33" t="str">
        <f t="shared" si="1"/>
        <v/>
      </c>
      <c r="P7503" s="33">
        <f t="shared" si="2"/>
        <v>4.29</v>
      </c>
      <c r="Q7503" s="34" t="str">
        <f t="shared" si="3"/>
        <v>Sin ratio</v>
      </c>
      <c r="R7503" s="35" t="str">
        <f t="shared" si="4"/>
        <v>Alto</v>
      </c>
      <c r="S7503" s="35" t="str">
        <f>IF(O7503="","",IF(O7503&gt;AVERAGE('Base de datos limpia'!$O$2:$O$8001),"Alto","Normal"))
</f>
        <v/>
      </c>
      <c r="T7503" s="35" t="str">
        <f t="shared" si="5"/>
        <v>Gamer intensivo</v>
      </c>
      <c r="U7503" s="35"/>
    </row>
    <row r="7504">
      <c r="A7504" s="28">
        <v>7503.0</v>
      </c>
      <c r="B7504" s="28">
        <v>24.0</v>
      </c>
      <c r="C7504" s="28" t="str">
        <f>TRIM(PROPER('Base de datos cruda'!C7504))</f>
        <v>Female</v>
      </c>
      <c r="D7504" s="28">
        <v>4.04</v>
      </c>
      <c r="E7504" s="28">
        <v>9.83</v>
      </c>
      <c r="F7504" s="28">
        <v>8.58</v>
      </c>
      <c r="G7504" s="28">
        <v>84.23</v>
      </c>
      <c r="H7504" s="28" t="str">
        <f>TRIM(PROPER('Base de datos cruda'!H7504))</f>
        <v>Rpg</v>
      </c>
      <c r="I7504" s="28">
        <v>2.49</v>
      </c>
      <c r="J7504" s="28">
        <v>8.6</v>
      </c>
      <c r="K7504" s="28">
        <v>276.83</v>
      </c>
      <c r="L7504" s="28">
        <f>IF('Base de datos cruda'!L7504&lt;0,,'Base de datos cruda'!L7504)</f>
        <v>12.69</v>
      </c>
      <c r="M7504" s="28" t="str">
        <f>IF(TRIM(PROPER('Base de datos cruda'!M7504))="High","Alto",IF(TRIM(PROPER('Base de datos cruda'!M7504))="Medium","Medio","Bajo"))</f>
        <v>Medio</v>
      </c>
      <c r="N7504" s="29">
        <v>100.0</v>
      </c>
      <c r="O7504" s="32">
        <f t="shared" si="1"/>
        <v>100</v>
      </c>
      <c r="P7504" s="33">
        <f t="shared" si="2"/>
        <v>12.64</v>
      </c>
      <c r="Q7504" s="34">
        <f t="shared" si="3"/>
        <v>2.433168317</v>
      </c>
      <c r="R7504" s="35" t="str">
        <f t="shared" si="4"/>
        <v>Alto</v>
      </c>
      <c r="S7504" s="35" t="str">
        <f>IF(O7504="","",IF(O7504&gt;AVERAGE('Base de datos limpia'!$O$2:$O$8001),"Alto","Normal"))
</f>
        <v>Alto</v>
      </c>
      <c r="T7504" s="35" t="str">
        <f t="shared" si="5"/>
        <v>Gamer intensivo</v>
      </c>
      <c r="U7504" s="35"/>
    </row>
    <row r="7505">
      <c r="A7505" s="28">
        <v>7504.0</v>
      </c>
      <c r="B7505" s="28">
        <v>17.0</v>
      </c>
      <c r="C7505" s="28" t="str">
        <f>TRIM(PROPER('Base de datos cruda'!C7505))</f>
        <v>Female</v>
      </c>
      <c r="D7505" s="28">
        <v>1.88</v>
      </c>
      <c r="E7505" s="28">
        <v>6.94</v>
      </c>
      <c r="F7505" s="28">
        <v>6.71</v>
      </c>
      <c r="G7505" s="28">
        <v>78.27</v>
      </c>
      <c r="H7505" s="28" t="str">
        <f>TRIM(PROPER('Base de datos cruda'!H7505))</f>
        <v>Fps</v>
      </c>
      <c r="I7505" s="28">
        <v>3.3</v>
      </c>
      <c r="J7505" s="28">
        <v>4.29</v>
      </c>
      <c r="K7505" s="28">
        <v>289.44</v>
      </c>
      <c r="L7505" s="28">
        <f>IF('Base de datos cruda'!L7505&lt;0,,'Base de datos cruda'!L7505)</f>
        <v>5.94</v>
      </c>
      <c r="M7505" s="28" t="str">
        <f>IF(TRIM(PROPER('Base de datos cruda'!M7505))="High","Alto",IF(TRIM(PROPER('Base de datos cruda'!M7505))="Medium","Medio","Bajo"))</f>
        <v>Medio</v>
      </c>
      <c r="N7505" s="29">
        <v>85.8</v>
      </c>
      <c r="O7505" s="32">
        <f t="shared" si="1"/>
        <v>85.8</v>
      </c>
      <c r="P7505" s="33">
        <f t="shared" si="2"/>
        <v>6.17</v>
      </c>
      <c r="Q7505" s="34">
        <f t="shared" si="3"/>
        <v>3.691489362</v>
      </c>
      <c r="R7505" s="35" t="str">
        <f t="shared" si="4"/>
        <v>Alto</v>
      </c>
      <c r="S7505" s="35" t="str">
        <f>IF(O7505="","",IF(O7505&gt;AVERAGE('Base de datos limpia'!$O$2:$O$8001),"Alto","Normal"))
</f>
        <v>Alto</v>
      </c>
      <c r="T7505" s="35" t="str">
        <f t="shared" si="5"/>
        <v>Gamer intensivo</v>
      </c>
      <c r="U7505" s="35"/>
    </row>
    <row r="7506">
      <c r="A7506" s="28">
        <v>7505.0</v>
      </c>
      <c r="B7506" s="28">
        <v>17.0</v>
      </c>
      <c r="C7506" s="28" t="str">
        <f>TRIM(PROPER('Base de datos cruda'!C7506))</f>
        <v>Male</v>
      </c>
      <c r="D7506" s="28">
        <v>7.0</v>
      </c>
      <c r="E7506" s="28">
        <v>6.62</v>
      </c>
      <c r="F7506" s="28">
        <v>5.3</v>
      </c>
      <c r="G7506" s="28">
        <v>75.13</v>
      </c>
      <c r="H7506" s="28" t="str">
        <f>TRIM(PROPER('Base de datos cruda'!H7506))</f>
        <v>Fps</v>
      </c>
      <c r="I7506" s="28">
        <v>4.08</v>
      </c>
      <c r="J7506" s="28">
        <v>10.44</v>
      </c>
      <c r="K7506" s="28">
        <v>245.39</v>
      </c>
      <c r="L7506" s="28">
        <f>IF('Base de datos cruda'!L7506&lt;0,,'Base de datos cruda'!L7506)</f>
        <v>17.82</v>
      </c>
      <c r="M7506" s="28" t="str">
        <f>IF(TRIM(PROPER('Base de datos cruda'!M7506))="High","Alto",IF(TRIM(PROPER('Base de datos cruda'!M7506))="Medium","Medio","Bajo"))</f>
        <v>Bajo</v>
      </c>
      <c r="N7506" s="29">
        <v>43.22</v>
      </c>
      <c r="O7506" s="32">
        <f t="shared" si="1"/>
        <v>43.22</v>
      </c>
      <c r="P7506" s="33">
        <f t="shared" si="2"/>
        <v>17.44</v>
      </c>
      <c r="Q7506" s="34">
        <f t="shared" si="3"/>
        <v>0.9457142857</v>
      </c>
      <c r="R7506" s="35" t="str">
        <f t="shared" si="4"/>
        <v>Bajo</v>
      </c>
      <c r="S7506" s="35" t="str">
        <f>IF(O7506="","",IF(O7506&gt;AVERAGE('Base de datos limpia'!$O$2:$O$8001),"Alto","Normal"))
</f>
        <v>Normal</v>
      </c>
      <c r="T7506" s="35" t="str">
        <f t="shared" si="5"/>
        <v>Gamer intensivo</v>
      </c>
      <c r="U7506" s="35"/>
    </row>
    <row r="7507">
      <c r="A7507" s="28">
        <v>7506.0</v>
      </c>
      <c r="B7507" s="28">
        <v>22.0</v>
      </c>
      <c r="C7507" s="28" t="str">
        <f>TRIM(PROPER('Base de datos cruda'!C7507))</f>
        <v>Male</v>
      </c>
      <c r="D7507" s="28">
        <v>1.22</v>
      </c>
      <c r="E7507" s="28">
        <v>3.87</v>
      </c>
      <c r="F7507" s="28">
        <v>4.3</v>
      </c>
      <c r="G7507" s="28">
        <v>73.26</v>
      </c>
      <c r="H7507" s="28" t="str">
        <f>TRIM(PROPER('Base de datos cruda'!H7507))</f>
        <v>Rpg</v>
      </c>
      <c r="I7507" s="28">
        <v>1.52</v>
      </c>
      <c r="J7507" s="28">
        <v>4.07</v>
      </c>
      <c r="K7507" s="28">
        <v>313.39</v>
      </c>
      <c r="L7507" s="28">
        <f>IF('Base de datos cruda'!L7507&lt;0,,'Base de datos cruda'!L7507)</f>
        <v>4.65</v>
      </c>
      <c r="M7507" s="28" t="str">
        <f>IF(TRIM(PROPER('Base de datos cruda'!M7507))="High","Alto",IF(TRIM(PROPER('Base de datos cruda'!M7507))="Medium","Medio","Bajo"))</f>
        <v>Medio</v>
      </c>
      <c r="N7507" s="29">
        <v>60.21</v>
      </c>
      <c r="O7507" s="32">
        <f t="shared" si="1"/>
        <v>60.21</v>
      </c>
      <c r="P7507" s="33">
        <f t="shared" si="2"/>
        <v>5.29</v>
      </c>
      <c r="Q7507" s="34">
        <f t="shared" si="3"/>
        <v>3.172131148</v>
      </c>
      <c r="R7507" s="35" t="str">
        <f t="shared" si="4"/>
        <v>Medio</v>
      </c>
      <c r="S7507" s="35" t="str">
        <f>IF(O7507="","",IF(O7507&gt;AVERAGE('Base de datos limpia'!$O$2:$O$8001),"Alto","Normal"))
</f>
        <v>Normal</v>
      </c>
      <c r="T7507" s="35" t="str">
        <f t="shared" si="5"/>
        <v>Gamer moderado</v>
      </c>
      <c r="U7507" s="35"/>
    </row>
    <row r="7508">
      <c r="A7508" s="28">
        <v>7507.0</v>
      </c>
      <c r="B7508" s="28">
        <v>17.0</v>
      </c>
      <c r="C7508" s="28" t="str">
        <f>TRIM(PROPER('Base de datos cruda'!C7508))</f>
        <v>Female</v>
      </c>
      <c r="D7508" s="28">
        <v>5.33</v>
      </c>
      <c r="E7508" s="28">
        <v>1.18</v>
      </c>
      <c r="F7508" s="28">
        <v>8.42</v>
      </c>
      <c r="G7508" s="28">
        <v>60.39</v>
      </c>
      <c r="H7508" s="28" t="str">
        <f>TRIM(PROPER('Base de datos cruda'!H7508))</f>
        <v>Rpg</v>
      </c>
      <c r="I7508" s="28">
        <v>4.77</v>
      </c>
      <c r="J7508" s="28">
        <v>6.52</v>
      </c>
      <c r="K7508" s="28">
        <v>255.06</v>
      </c>
      <c r="L7508" s="28">
        <f>IF('Base de datos cruda'!L7508&lt;0,,'Base de datos cruda'!L7508)</f>
        <v>11.14</v>
      </c>
      <c r="M7508" s="28" t="str">
        <f>IF(TRIM(PROPER('Base de datos cruda'!M7508))="High","Alto",IF(TRIM(PROPER('Base de datos cruda'!M7508))="Medium","Medio","Bajo"))</f>
        <v>Bajo</v>
      </c>
      <c r="N7508" s="29">
        <v>35.75</v>
      </c>
      <c r="O7508" s="32">
        <f t="shared" si="1"/>
        <v>35.75</v>
      </c>
      <c r="P7508" s="33">
        <f t="shared" si="2"/>
        <v>11.85</v>
      </c>
      <c r="Q7508" s="34">
        <f t="shared" si="3"/>
        <v>0.2213883677</v>
      </c>
      <c r="R7508" s="35" t="str">
        <f t="shared" si="4"/>
        <v>Bajo</v>
      </c>
      <c r="S7508" s="35" t="str">
        <f>IF(O7508="","",IF(O7508&gt;AVERAGE('Base de datos limpia'!$O$2:$O$8001),"Alto","Normal"))
</f>
        <v>Normal</v>
      </c>
      <c r="T7508" s="35" t="str">
        <f t="shared" si="5"/>
        <v>Gamer casual</v>
      </c>
      <c r="U7508" s="35"/>
    </row>
    <row r="7509">
      <c r="A7509" s="28">
        <v>7508.0</v>
      </c>
      <c r="B7509" s="28">
        <v>17.0</v>
      </c>
      <c r="C7509" s="28" t="str">
        <f>TRIM(PROPER('Base de datos cruda'!C7509))</f>
        <v>Female</v>
      </c>
      <c r="D7509" s="28">
        <v>2.13</v>
      </c>
      <c r="E7509" s="28">
        <v>2.73</v>
      </c>
      <c r="F7509" s="28">
        <v>6.39</v>
      </c>
      <c r="G7509" s="28">
        <v>66.78</v>
      </c>
      <c r="H7509" s="28" t="str">
        <f>TRIM(PROPER('Base de datos cruda'!H7509))</f>
        <v>Rpg</v>
      </c>
      <c r="I7509" s="28">
        <v>0.42</v>
      </c>
      <c r="J7509" s="28">
        <v>6.18</v>
      </c>
      <c r="K7509" s="28">
        <v>291.72</v>
      </c>
      <c r="L7509" s="28">
        <f>IF('Base de datos cruda'!L7509&lt;0,,'Base de datos cruda'!L7509)</f>
        <v>7.31</v>
      </c>
      <c r="M7509" s="28" t="str">
        <f>IF(TRIM(PROPER('Base de datos cruda'!M7509))="High","Alto",IF(TRIM(PROPER('Base de datos cruda'!M7509))="Medium","Medio","Bajo"))</f>
        <v>Medio</v>
      </c>
      <c r="N7509" s="29">
        <v>64.29</v>
      </c>
      <c r="O7509" s="32">
        <f t="shared" si="1"/>
        <v>64.29</v>
      </c>
      <c r="P7509" s="33">
        <f t="shared" si="2"/>
        <v>8.31</v>
      </c>
      <c r="Q7509" s="34">
        <f t="shared" si="3"/>
        <v>1.281690141</v>
      </c>
      <c r="R7509" s="35" t="str">
        <f t="shared" si="4"/>
        <v>Medio</v>
      </c>
      <c r="S7509" s="35" t="str">
        <f>IF(O7509="","",IF(O7509&gt;AVERAGE('Base de datos limpia'!$O$2:$O$8001),"Alto","Normal"))
</f>
        <v>Normal</v>
      </c>
      <c r="T7509" s="35" t="str">
        <f t="shared" si="5"/>
        <v>Gamer casual</v>
      </c>
      <c r="U7509" s="35"/>
    </row>
    <row r="7510">
      <c r="A7510" s="28">
        <v>7509.0</v>
      </c>
      <c r="B7510" s="28">
        <v>19.0</v>
      </c>
      <c r="C7510" s="28" t="str">
        <f>TRIM(PROPER('Base de datos cruda'!C7510))</f>
        <v>Female</v>
      </c>
      <c r="D7510" s="28">
        <v>2.85</v>
      </c>
      <c r="E7510" s="28">
        <v>6.26</v>
      </c>
      <c r="F7510" s="28">
        <v>7.69</v>
      </c>
      <c r="G7510" s="28">
        <v>62.36</v>
      </c>
      <c r="H7510" s="28" t="str">
        <f>TRIM(PROPER('Base de datos cruda'!H7510))</f>
        <v>Rpg</v>
      </c>
      <c r="I7510" s="28">
        <v>2.64</v>
      </c>
      <c r="J7510" s="28">
        <v>8.22</v>
      </c>
      <c r="K7510" s="28">
        <v>264.22</v>
      </c>
      <c r="L7510" s="28">
        <f>IF('Base de datos cruda'!L7510&lt;0,,'Base de datos cruda'!L7510)</f>
        <v>9.07</v>
      </c>
      <c r="M7510" s="28" t="str">
        <f>IF(TRIM(PROPER('Base de datos cruda'!M7510))="High","Alto",IF(TRIM(PROPER('Base de datos cruda'!M7510))="Medium","Medio","Bajo"))</f>
        <v>Medio</v>
      </c>
      <c r="N7510" s="29">
        <v>81.92</v>
      </c>
      <c r="O7510" s="32">
        <f t="shared" si="1"/>
        <v>81.92</v>
      </c>
      <c r="P7510" s="33">
        <f t="shared" si="2"/>
        <v>11.07</v>
      </c>
      <c r="Q7510" s="34">
        <f t="shared" si="3"/>
        <v>2.196491228</v>
      </c>
      <c r="R7510" s="35" t="str">
        <f t="shared" si="4"/>
        <v>Alto</v>
      </c>
      <c r="S7510" s="35" t="str">
        <f>IF(O7510="","",IF(O7510&gt;AVERAGE('Base de datos limpia'!$O$2:$O$8001),"Alto","Normal"))
</f>
        <v>Alto</v>
      </c>
      <c r="T7510" s="35" t="str">
        <f t="shared" si="5"/>
        <v>Gamer intensivo</v>
      </c>
      <c r="U7510" s="35"/>
    </row>
    <row r="7511">
      <c r="A7511" s="28">
        <v>7510.0</v>
      </c>
      <c r="B7511" s="28">
        <v>24.0</v>
      </c>
      <c r="C7511" s="28" t="str">
        <f>TRIM(PROPER('Base de datos cruda'!C7511))</f>
        <v>Male</v>
      </c>
      <c r="D7511" s="28">
        <v>7.52</v>
      </c>
      <c r="E7511" s="28">
        <v>2.36</v>
      </c>
      <c r="F7511" s="28">
        <v>4.07</v>
      </c>
      <c r="G7511" s="28">
        <v>93.93</v>
      </c>
      <c r="H7511" s="28" t="str">
        <f>TRIM(PROPER('Base de datos cruda'!H7511))</f>
        <v>Fps</v>
      </c>
      <c r="I7511" s="28">
        <v>1.27</v>
      </c>
      <c r="J7511" s="28">
        <v>13.13</v>
      </c>
      <c r="K7511" s="28">
        <v>212.44</v>
      </c>
      <c r="L7511" s="28">
        <f>IF('Base de datos cruda'!L7511&lt;0,,'Base de datos cruda'!L7511)</f>
        <v>17.12</v>
      </c>
      <c r="M7511" s="28" t="str">
        <f>IF(TRIM(PROPER('Base de datos cruda'!M7511))="High","Alto",IF(TRIM(PROPER('Base de datos cruda'!M7511))="Medium","Medio","Bajo"))</f>
        <v>Bajo</v>
      </c>
      <c r="N7511" s="29">
        <v>26.43</v>
      </c>
      <c r="O7511" s="32">
        <f t="shared" si="1"/>
        <v>26.43</v>
      </c>
      <c r="P7511" s="33">
        <f t="shared" si="2"/>
        <v>20.65</v>
      </c>
      <c r="Q7511" s="34">
        <f t="shared" si="3"/>
        <v>0.3138297872</v>
      </c>
      <c r="R7511" s="35" t="str">
        <f t="shared" si="4"/>
        <v>Bajo</v>
      </c>
      <c r="S7511" s="35" t="str">
        <f>IF(O7511="","",IF(O7511&gt;AVERAGE('Base de datos limpia'!$O$2:$O$8001),"Alto","Normal"))
</f>
        <v>Normal</v>
      </c>
      <c r="T7511" s="35" t="str">
        <f t="shared" si="5"/>
        <v>Gamer casual</v>
      </c>
      <c r="U7511" s="35"/>
    </row>
    <row r="7512">
      <c r="A7512" s="28">
        <v>7511.0</v>
      </c>
      <c r="B7512" s="28">
        <v>23.0</v>
      </c>
      <c r="C7512" s="28" t="str">
        <f>TRIM(PROPER('Base de datos cruda'!C7512))</f>
        <v>Male</v>
      </c>
      <c r="D7512" s="28">
        <v>1.92</v>
      </c>
      <c r="E7512" s="28">
        <v>8.95</v>
      </c>
      <c r="F7512" s="28">
        <v>6.44</v>
      </c>
      <c r="G7512" s="28">
        <v>94.4</v>
      </c>
      <c r="H7512" s="28" t="str">
        <f>TRIM(PROPER('Base de datos cruda'!H7512))</f>
        <v>Fps</v>
      </c>
      <c r="I7512" s="28">
        <v>2.04</v>
      </c>
      <c r="J7512" s="28">
        <v>5.51</v>
      </c>
      <c r="K7512" s="28">
        <v>302.42</v>
      </c>
      <c r="L7512" s="28">
        <f>IF('Base de datos cruda'!L7512&lt;0,,'Base de datos cruda'!L7512)</f>
        <v>2.82</v>
      </c>
      <c r="M7512" s="28" t="str">
        <f>IF(TRIM(PROPER('Base de datos cruda'!M7512))="High","Alto",IF(TRIM(PROPER('Base de datos cruda'!M7512))="Medium","Medio","Bajo"))</f>
        <v>Medio</v>
      </c>
      <c r="N7512" s="29">
        <v>100.0</v>
      </c>
      <c r="O7512" s="32">
        <f t="shared" si="1"/>
        <v>100</v>
      </c>
      <c r="P7512" s="33">
        <f t="shared" si="2"/>
        <v>7.43</v>
      </c>
      <c r="Q7512" s="34">
        <f t="shared" si="3"/>
        <v>4.661458333</v>
      </c>
      <c r="R7512" s="35" t="str">
        <f t="shared" si="4"/>
        <v>Alto</v>
      </c>
      <c r="S7512" s="35" t="str">
        <f>IF(O7512="","",IF(O7512&gt;AVERAGE('Base de datos limpia'!$O$2:$O$8001),"Alto","Normal"))
</f>
        <v>Alto</v>
      </c>
      <c r="T7512" s="35" t="str">
        <f t="shared" si="5"/>
        <v>Gamer intensivo</v>
      </c>
      <c r="U7512" s="35"/>
    </row>
    <row r="7513">
      <c r="A7513" s="28">
        <v>7512.0</v>
      </c>
      <c r="B7513" s="28">
        <v>17.0</v>
      </c>
      <c r="C7513" s="28" t="str">
        <f>TRIM(PROPER('Base de datos cruda'!C7513))</f>
        <v>Female</v>
      </c>
      <c r="D7513" s="28">
        <v>0.76</v>
      </c>
      <c r="E7513" s="28">
        <v>2.69</v>
      </c>
      <c r="F7513" s="28">
        <v>5.63</v>
      </c>
      <c r="G7513" s="28">
        <v>93.85</v>
      </c>
      <c r="H7513" s="28" t="str">
        <f>TRIM(PROPER('Base de datos cruda'!H7513))</f>
        <v>Casual</v>
      </c>
      <c r="I7513" s="28">
        <v>2.24</v>
      </c>
      <c r="J7513" s="28">
        <v>5.59</v>
      </c>
      <c r="K7513" s="28">
        <v>319.93</v>
      </c>
      <c r="L7513" s="28">
        <f>IF('Base de datos cruda'!L7513&lt;0,,'Base de datos cruda'!L7513)</f>
        <v>2.89</v>
      </c>
      <c r="M7513" s="28" t="str">
        <f>IF(TRIM(PROPER('Base de datos cruda'!M7513))="High","Alto",IF(TRIM(PROPER('Base de datos cruda'!M7513))="Medium","Medio","Bajo"))</f>
        <v>Medio</v>
      </c>
      <c r="N7513" s="29">
        <v>67.59</v>
      </c>
      <c r="O7513" s="32">
        <f t="shared" si="1"/>
        <v>67.59</v>
      </c>
      <c r="P7513" s="33">
        <f t="shared" si="2"/>
        <v>6.35</v>
      </c>
      <c r="Q7513" s="34">
        <f t="shared" si="3"/>
        <v>3.539473684</v>
      </c>
      <c r="R7513" s="35" t="str">
        <f t="shared" si="4"/>
        <v>Medio</v>
      </c>
      <c r="S7513" s="35" t="str">
        <f>IF(O7513="","",IF(O7513&gt;AVERAGE('Base de datos limpia'!$O$2:$O$8001),"Alto","Normal"))
</f>
        <v>Alto</v>
      </c>
      <c r="T7513" s="35" t="str">
        <f t="shared" si="5"/>
        <v>Gamer casual</v>
      </c>
      <c r="U7513" s="35"/>
    </row>
    <row r="7514">
      <c r="A7514" s="28">
        <v>7513.0</v>
      </c>
      <c r="B7514" s="28">
        <v>23.0</v>
      </c>
      <c r="C7514" s="28" t="str">
        <f>TRIM(PROPER('Base de datos cruda'!C7514))</f>
        <v>Male</v>
      </c>
      <c r="D7514" s="28">
        <v>0.55</v>
      </c>
      <c r="E7514" s="28">
        <v>5.7</v>
      </c>
      <c r="F7514" s="28">
        <v>4.15</v>
      </c>
      <c r="G7514" s="28">
        <v>92.72</v>
      </c>
      <c r="H7514" s="28" t="str">
        <f>TRIM(PROPER('Base de datos cruda'!H7514))</f>
        <v>Rpg</v>
      </c>
      <c r="I7514" s="28">
        <v>4.57</v>
      </c>
      <c r="J7514" s="28">
        <v>5.11</v>
      </c>
      <c r="K7514" s="28">
        <v>324.1</v>
      </c>
      <c r="L7514" s="28">
        <f>IF('Base de datos cruda'!L7514&lt;0,,'Base de datos cruda'!L7514)</f>
        <v>2.32</v>
      </c>
      <c r="M7514" s="28" t="str">
        <f>IF(TRIM(PROPER('Base de datos cruda'!M7514))="High","Alto",IF(TRIM(PROPER('Base de datos cruda'!M7514))="Medium","Medio","Bajo"))</f>
        <v>Medio</v>
      </c>
      <c r="N7514" s="29">
        <v>80.7209061681169</v>
      </c>
      <c r="O7514" s="32">
        <f t="shared" si="1"/>
        <v>80.72090617</v>
      </c>
      <c r="P7514" s="33">
        <f t="shared" si="2"/>
        <v>5.66</v>
      </c>
      <c r="Q7514" s="34">
        <f t="shared" si="3"/>
        <v>10.36363636</v>
      </c>
      <c r="R7514" s="35" t="str">
        <f t="shared" si="4"/>
        <v>Alto</v>
      </c>
      <c r="S7514" s="35" t="str">
        <f>IF(O7514="","",IF(O7514&gt;AVERAGE('Base de datos limpia'!$O$2:$O$8001),"Alto","Normal"))
</f>
        <v>Alto</v>
      </c>
      <c r="T7514" s="35" t="str">
        <f t="shared" si="5"/>
        <v>Gamer moderado</v>
      </c>
      <c r="U7514" s="35"/>
    </row>
    <row r="7515">
      <c r="A7515" s="28">
        <v>7514.0</v>
      </c>
      <c r="B7515" s="28">
        <v>19.0</v>
      </c>
      <c r="C7515" s="28" t="str">
        <f>TRIM(PROPER('Base de datos cruda'!C7515))</f>
        <v>Female</v>
      </c>
      <c r="D7515" s="28">
        <v>4.04</v>
      </c>
      <c r="E7515" s="28">
        <v>5.61</v>
      </c>
      <c r="F7515" s="28">
        <v>7.88</v>
      </c>
      <c r="G7515" s="28">
        <v>68.85</v>
      </c>
      <c r="H7515" s="28" t="str">
        <f>TRIM(PROPER('Base de datos cruda'!H7515))</f>
        <v>Fps</v>
      </c>
      <c r="I7515" s="28">
        <v>2.21</v>
      </c>
      <c r="J7515" s="28">
        <v>6.18</v>
      </c>
      <c r="K7515" s="28">
        <v>258.05</v>
      </c>
      <c r="L7515" s="28">
        <f>IF('Base de datos cruda'!L7515&lt;0,,'Base de datos cruda'!L7515)</f>
        <v>10.26</v>
      </c>
      <c r="M7515" s="28" t="str">
        <f>IF(TRIM(PROPER('Base de datos cruda'!M7515))="High","Alto",IF(TRIM(PROPER('Base de datos cruda'!M7515))="Medium","Medio","Bajo"))</f>
        <v>Medio</v>
      </c>
      <c r="N7515" s="29">
        <v>78.4736529314169</v>
      </c>
      <c r="O7515" s="32">
        <f t="shared" si="1"/>
        <v>78.47365293</v>
      </c>
      <c r="P7515" s="33">
        <f t="shared" si="2"/>
        <v>10.22</v>
      </c>
      <c r="Q7515" s="34">
        <f t="shared" si="3"/>
        <v>1.388613861</v>
      </c>
      <c r="R7515" s="35" t="str">
        <f t="shared" si="4"/>
        <v>Alto</v>
      </c>
      <c r="S7515" s="35" t="str">
        <f>IF(O7515="","",IF(O7515&gt;AVERAGE('Base de datos limpia'!$O$2:$O$8001),"Alto","Normal"))
</f>
        <v>Alto</v>
      </c>
      <c r="T7515" s="35" t="str">
        <f t="shared" si="5"/>
        <v>Gamer moderado</v>
      </c>
      <c r="U7515" s="35"/>
    </row>
    <row r="7516">
      <c r="A7516" s="28">
        <v>7515.0</v>
      </c>
      <c r="B7516" s="28">
        <v>17.0</v>
      </c>
      <c r="C7516" s="28" t="str">
        <f>TRIM(PROPER('Base de datos cruda'!C7516))</f>
        <v>Male</v>
      </c>
      <c r="D7516" s="28">
        <v>5.13</v>
      </c>
      <c r="E7516" s="28">
        <v>6.44</v>
      </c>
      <c r="F7516" s="28">
        <v>6.56</v>
      </c>
      <c r="G7516" s="28">
        <v>79.67</v>
      </c>
      <c r="H7516" s="28" t="str">
        <f>TRIM(PROPER('Base de datos cruda'!H7516))</f>
        <v>Fps</v>
      </c>
      <c r="I7516" s="28">
        <v>3.49</v>
      </c>
      <c r="J7516" s="28">
        <v>6.44</v>
      </c>
      <c r="K7516" s="28">
        <v>281.37</v>
      </c>
      <c r="L7516" s="28">
        <f>IF('Base de datos cruda'!L7516&lt;0,,'Base de datos cruda'!L7516)</f>
        <v>10.78</v>
      </c>
      <c r="M7516" s="28" t="str">
        <f>IF(TRIM(PROPER('Base de datos cruda'!M7516))="High","Alto",IF(TRIM(PROPER('Base de datos cruda'!M7516))="Medium","Medio","Bajo"))</f>
        <v>Bajo</v>
      </c>
      <c r="N7516" s="29">
        <v>63.17</v>
      </c>
      <c r="O7516" s="32">
        <f t="shared" si="1"/>
        <v>63.17</v>
      </c>
      <c r="P7516" s="33">
        <f t="shared" si="2"/>
        <v>11.57</v>
      </c>
      <c r="Q7516" s="34">
        <f t="shared" si="3"/>
        <v>1.255360624</v>
      </c>
      <c r="R7516" s="35" t="str">
        <f t="shared" si="4"/>
        <v>Medio</v>
      </c>
      <c r="S7516" s="35" t="str">
        <f>IF(O7516="","",IF(O7516&gt;AVERAGE('Base de datos limpia'!$O$2:$O$8001),"Alto","Normal"))
</f>
        <v>Normal</v>
      </c>
      <c r="T7516" s="35" t="str">
        <f t="shared" si="5"/>
        <v>Gamer intensivo</v>
      </c>
      <c r="U7516" s="35"/>
    </row>
    <row r="7517">
      <c r="A7517" s="28">
        <v>7516.0</v>
      </c>
      <c r="B7517" s="28">
        <v>22.0</v>
      </c>
      <c r="C7517" s="28" t="str">
        <f>TRIM(PROPER('Base de datos cruda'!C7517))</f>
        <v>Male</v>
      </c>
      <c r="D7517" s="28">
        <v>2.62</v>
      </c>
      <c r="E7517" s="28">
        <v>3.95</v>
      </c>
      <c r="F7517" s="28">
        <v>5.67</v>
      </c>
      <c r="G7517" s="28">
        <v>96.31</v>
      </c>
      <c r="H7517" s="28" t="str">
        <f>TRIM(PROPER('Base de datos cruda'!H7517))</f>
        <v>Casual</v>
      </c>
      <c r="I7517" s="28">
        <v>4.76</v>
      </c>
      <c r="J7517" s="28">
        <v>7.36</v>
      </c>
      <c r="K7517" s="28">
        <v>298.56</v>
      </c>
      <c r="L7517" s="28">
        <f>IF('Base de datos cruda'!L7517&lt;0,,'Base de datos cruda'!L7517)</f>
        <v>5.98</v>
      </c>
      <c r="M7517" s="28" t="str">
        <f>IF(TRIM(PROPER('Base de datos cruda'!M7517))="High","Alto",IF(TRIM(PROPER('Base de datos cruda'!M7517))="Medium","Medio","Bajo"))</f>
        <v>Medio</v>
      </c>
      <c r="N7517" s="29">
        <v>70.95</v>
      </c>
      <c r="O7517" s="32">
        <f t="shared" si="1"/>
        <v>70.95</v>
      </c>
      <c r="P7517" s="33">
        <f t="shared" si="2"/>
        <v>9.98</v>
      </c>
      <c r="Q7517" s="34">
        <f t="shared" si="3"/>
        <v>1.507633588</v>
      </c>
      <c r="R7517" s="35" t="str">
        <f t="shared" si="4"/>
        <v>Alto</v>
      </c>
      <c r="S7517" s="35" t="str">
        <f>IF(O7517="","",IF(O7517&gt;AVERAGE('Base de datos limpia'!$O$2:$O$8001),"Alto","Normal"))
</f>
        <v>Alto</v>
      </c>
      <c r="T7517" s="35" t="str">
        <f t="shared" si="5"/>
        <v>Gamer moderado</v>
      </c>
      <c r="U7517" s="35"/>
    </row>
    <row r="7518">
      <c r="A7518" s="28">
        <v>7517.0</v>
      </c>
      <c r="B7518" s="28">
        <v>21.0</v>
      </c>
      <c r="C7518" s="28" t="str">
        <f>TRIM(PROPER('Base de datos cruda'!C7518))</f>
        <v>Female</v>
      </c>
      <c r="D7518" s="28">
        <v>5.52</v>
      </c>
      <c r="E7518" s="28">
        <v>8.86</v>
      </c>
      <c r="F7518" s="28">
        <v>8.03</v>
      </c>
      <c r="G7518" s="28">
        <v>90.39</v>
      </c>
      <c r="H7518" s="28" t="str">
        <f>TRIM(PROPER('Base de datos cruda'!H7518))</f>
        <v>Casual</v>
      </c>
      <c r="I7518" s="28">
        <v>2.47</v>
      </c>
      <c r="J7518" s="28">
        <v>7.93</v>
      </c>
      <c r="K7518" s="28">
        <v>248.03</v>
      </c>
      <c r="L7518" s="28">
        <f>IF('Base de datos cruda'!L7518&lt;0,,'Base de datos cruda'!L7518)</f>
        <v>11.92</v>
      </c>
      <c r="M7518" s="28" t="str">
        <f>IF(TRIM(PROPER('Base de datos cruda'!M7518))="High","Alto",IF(TRIM(PROPER('Base de datos cruda'!M7518))="Medium","Medio","Bajo"))</f>
        <v>Bajo</v>
      </c>
      <c r="N7518" s="29">
        <v>101.857795888343</v>
      </c>
      <c r="O7518" s="33" t="str">
        <f t="shared" si="1"/>
        <v/>
      </c>
      <c r="P7518" s="33">
        <f t="shared" si="2"/>
        <v>13.45</v>
      </c>
      <c r="Q7518" s="34">
        <f t="shared" si="3"/>
        <v>1.605072464</v>
      </c>
      <c r="R7518" s="35" t="str">
        <f t="shared" si="4"/>
        <v>Alto</v>
      </c>
      <c r="S7518" s="35" t="str">
        <f>IF(O7518="","",IF(O7518&gt;AVERAGE('Base de datos limpia'!$O$2:$O$8001),"Alto","Normal"))
</f>
        <v/>
      </c>
      <c r="T7518" s="35" t="str">
        <f t="shared" si="5"/>
        <v>Gamer intensivo</v>
      </c>
      <c r="U7518" s="35"/>
    </row>
    <row r="7519">
      <c r="A7519" s="28">
        <v>7518.0</v>
      </c>
      <c r="B7519" s="28">
        <v>20.0</v>
      </c>
      <c r="C7519" s="28" t="str">
        <f>TRIM(PROPER('Base de datos cruda'!C7519))</f>
        <v>Male</v>
      </c>
      <c r="D7519" s="28">
        <v>0.49</v>
      </c>
      <c r="E7519" s="28">
        <v>5.0</v>
      </c>
      <c r="F7519" s="28">
        <v>6.23</v>
      </c>
      <c r="G7519" s="28">
        <v>60.07</v>
      </c>
      <c r="H7519" s="28" t="str">
        <f>TRIM(PROPER('Base de datos cruda'!H7519))</f>
        <v>Rpg</v>
      </c>
      <c r="I7519" s="28">
        <v>2.04</v>
      </c>
      <c r="J7519" s="28">
        <v>4.24</v>
      </c>
      <c r="K7519" s="28">
        <v>315.75</v>
      </c>
      <c r="L7519" s="28">
        <f>IF('Base de datos cruda'!L7519&lt;0,,'Base de datos cruda'!L7519)</f>
        <v>2.21</v>
      </c>
      <c r="M7519" s="28" t="str">
        <f>IF(TRIM(PROPER('Base de datos cruda'!M7519))="High","Alto",IF(TRIM(PROPER('Base de datos cruda'!M7519))="Medium","Medio","Bajo"))</f>
        <v>Medio</v>
      </c>
      <c r="N7519" s="29">
        <v>71.71</v>
      </c>
      <c r="O7519" s="32">
        <f t="shared" si="1"/>
        <v>71.71</v>
      </c>
      <c r="P7519" s="33">
        <f t="shared" si="2"/>
        <v>4.73</v>
      </c>
      <c r="Q7519" s="34">
        <f t="shared" si="3"/>
        <v>10.20408163</v>
      </c>
      <c r="R7519" s="35" t="str">
        <f t="shared" si="4"/>
        <v>Alto</v>
      </c>
      <c r="S7519" s="35" t="str">
        <f>IF(O7519="","",IF(O7519&gt;AVERAGE('Base de datos limpia'!$O$2:$O$8001),"Alto","Normal"))
</f>
        <v>Alto</v>
      </c>
      <c r="T7519" s="35" t="str">
        <f t="shared" si="5"/>
        <v>Gamer moderado</v>
      </c>
      <c r="U7519" s="35"/>
    </row>
    <row r="7520">
      <c r="A7520" s="28">
        <v>7519.0</v>
      </c>
      <c r="B7520" s="28">
        <v>16.0</v>
      </c>
      <c r="C7520" s="28" t="str">
        <f>TRIM(PROPER('Base de datos cruda'!C7520))</f>
        <v>Female</v>
      </c>
      <c r="D7520" s="28">
        <v>6.86</v>
      </c>
      <c r="E7520" s="28">
        <v>7.3</v>
      </c>
      <c r="F7520" s="28">
        <v>4.02</v>
      </c>
      <c r="G7520" s="28">
        <v>78.38</v>
      </c>
      <c r="H7520" s="28" t="str">
        <f>TRIM(PROPER('Base de datos cruda'!H7520))</f>
        <v>Fps</v>
      </c>
      <c r="I7520" s="28">
        <v>4.86</v>
      </c>
      <c r="J7520" s="28">
        <v>10.48</v>
      </c>
      <c r="K7520" s="28">
        <v>220.71</v>
      </c>
      <c r="L7520" s="28">
        <f>IF('Base de datos cruda'!L7520&lt;0,,'Base de datos cruda'!L7520)</f>
        <v>13.69</v>
      </c>
      <c r="M7520" s="28" t="str">
        <f>IF(TRIM(PROPER('Base de datos cruda'!M7520))="High","Alto",IF(TRIM(PROPER('Base de datos cruda'!M7520))="Medium","Medio","Bajo"))</f>
        <v>Alto</v>
      </c>
      <c r="N7520" s="29">
        <v>62.1029479958951</v>
      </c>
      <c r="O7520" s="32">
        <f t="shared" si="1"/>
        <v>62.102948</v>
      </c>
      <c r="P7520" s="33">
        <f t="shared" si="2"/>
        <v>17.34</v>
      </c>
      <c r="Q7520" s="34">
        <f t="shared" si="3"/>
        <v>1.064139942</v>
      </c>
      <c r="R7520" s="35" t="str">
        <f t="shared" si="4"/>
        <v>Medio</v>
      </c>
      <c r="S7520" s="35" t="str">
        <f>IF(O7520="","",IF(O7520&gt;AVERAGE('Base de datos limpia'!$O$2:$O$8001),"Alto","Normal"))
</f>
        <v>Normal</v>
      </c>
      <c r="T7520" s="35" t="str">
        <f t="shared" si="5"/>
        <v>Gamer intensivo</v>
      </c>
      <c r="U7520" s="35"/>
    </row>
    <row r="7521">
      <c r="A7521" s="28">
        <v>7520.0</v>
      </c>
      <c r="B7521" s="28">
        <v>17.0</v>
      </c>
      <c r="C7521" s="28" t="str">
        <f>TRIM(PROPER('Base de datos cruda'!C7521))</f>
        <v>Female</v>
      </c>
      <c r="D7521" s="28">
        <v>6.53</v>
      </c>
      <c r="E7521" s="28">
        <v>6.72</v>
      </c>
      <c r="F7521" s="28">
        <v>8.72</v>
      </c>
      <c r="G7521" s="28">
        <v>60.43</v>
      </c>
      <c r="H7521" s="28" t="str">
        <f>TRIM(PROPER('Base de datos cruda'!H7521))</f>
        <v>Rpg</v>
      </c>
      <c r="I7521" s="28">
        <v>4.14</v>
      </c>
      <c r="J7521" s="28">
        <v>11.62</v>
      </c>
      <c r="K7521" s="28">
        <v>235.47</v>
      </c>
      <c r="L7521" s="28">
        <f>IF('Base de datos cruda'!L7521&lt;0,,'Base de datos cruda'!L7521)</f>
        <v>18.54</v>
      </c>
      <c r="M7521" s="28" t="str">
        <f>IF(TRIM(PROPER('Base de datos cruda'!M7521))="High","Alto",IF(TRIM(PROPER('Base de datos cruda'!M7521))="Medium","Medio","Bajo"))</f>
        <v>Bajo</v>
      </c>
      <c r="N7521" s="29">
        <v>68.89</v>
      </c>
      <c r="O7521" s="32">
        <f t="shared" si="1"/>
        <v>68.89</v>
      </c>
      <c r="P7521" s="33">
        <f t="shared" si="2"/>
        <v>18.15</v>
      </c>
      <c r="Q7521" s="34">
        <f t="shared" si="3"/>
        <v>1.029096478</v>
      </c>
      <c r="R7521" s="35" t="str">
        <f t="shared" si="4"/>
        <v>Medio</v>
      </c>
      <c r="S7521" s="35" t="str">
        <f>IF(O7521="","",IF(O7521&gt;AVERAGE('Base de datos limpia'!$O$2:$O$8001),"Alto","Normal"))
</f>
        <v>Alto</v>
      </c>
      <c r="T7521" s="35" t="str">
        <f t="shared" si="5"/>
        <v>Gamer intensivo</v>
      </c>
      <c r="U7521" s="35"/>
    </row>
    <row r="7522">
      <c r="A7522" s="28">
        <v>7521.0</v>
      </c>
      <c r="B7522" s="28">
        <v>23.0</v>
      </c>
      <c r="C7522" s="28" t="str">
        <f>TRIM(PROPER('Base de datos cruda'!C7522))</f>
        <v>Male</v>
      </c>
      <c r="D7522" s="28">
        <v>7.88</v>
      </c>
      <c r="E7522" s="28">
        <v>2.05</v>
      </c>
      <c r="F7522" s="28">
        <v>5.28</v>
      </c>
      <c r="G7522" s="28">
        <v>71.23</v>
      </c>
      <c r="H7522" s="28" t="str">
        <f>TRIM(PROPER('Base de datos cruda'!H7522))</f>
        <v>Fps</v>
      </c>
      <c r="I7522" s="28">
        <v>4.7</v>
      </c>
      <c r="J7522" s="28">
        <v>12.1</v>
      </c>
      <c r="K7522" s="28">
        <v>230.82</v>
      </c>
      <c r="L7522" s="28">
        <f>IF('Base de datos cruda'!L7522&lt;0,,'Base de datos cruda'!L7522)</f>
        <v>17.5</v>
      </c>
      <c r="M7522" s="28" t="str">
        <f>IF(TRIM(PROPER('Base de datos cruda'!M7522))="High","Alto",IF(TRIM(PROPER('Base de datos cruda'!M7522))="Medium","Medio","Bajo"))</f>
        <v>Bajo</v>
      </c>
      <c r="N7522" s="29">
        <v>5.43</v>
      </c>
      <c r="O7522" s="32">
        <f t="shared" si="1"/>
        <v>5.43</v>
      </c>
      <c r="P7522" s="33">
        <f t="shared" si="2"/>
        <v>19.98</v>
      </c>
      <c r="Q7522" s="34">
        <f t="shared" si="3"/>
        <v>0.2601522843</v>
      </c>
      <c r="R7522" s="35" t="str">
        <f t="shared" si="4"/>
        <v>Bajo</v>
      </c>
      <c r="S7522" s="35" t="str">
        <f>IF(O7522="","",IF(O7522&gt;AVERAGE('Base de datos limpia'!$O$2:$O$8001),"Alto","Normal"))
</f>
        <v>Normal</v>
      </c>
      <c r="T7522" s="35" t="str">
        <f t="shared" si="5"/>
        <v>Gamer casual</v>
      </c>
      <c r="U7522" s="35"/>
    </row>
    <row r="7523">
      <c r="A7523" s="28">
        <v>7522.0</v>
      </c>
      <c r="B7523" s="28">
        <v>16.0</v>
      </c>
      <c r="C7523" s="28" t="str">
        <f>TRIM(PROPER('Base de datos cruda'!C7523))</f>
        <v>Female</v>
      </c>
      <c r="D7523" s="28">
        <v>7.49</v>
      </c>
      <c r="E7523" s="28">
        <v>6.6</v>
      </c>
      <c r="F7523" s="28">
        <v>8.15</v>
      </c>
      <c r="G7523" s="28">
        <v>77.43</v>
      </c>
      <c r="H7523" s="28" t="str">
        <f>TRIM(PROPER('Base de datos cruda'!H7523))</f>
        <v>Rpg</v>
      </c>
      <c r="I7523" s="28">
        <v>1.99</v>
      </c>
      <c r="J7523" s="28">
        <v>12.73</v>
      </c>
      <c r="K7523" s="28">
        <v>230.75</v>
      </c>
      <c r="L7523" s="28">
        <f>IF('Base de datos cruda'!L7523&lt;0,,'Base de datos cruda'!L7523)</f>
        <v>16.02</v>
      </c>
      <c r="M7523" s="28" t="str">
        <f>IF(TRIM(PROPER('Base de datos cruda'!M7523))="High","Alto",IF(TRIM(PROPER('Base de datos cruda'!M7523))="Medium","Medio","Bajo"))</f>
        <v>Bajo</v>
      </c>
      <c r="N7523" s="29">
        <v>60.27</v>
      </c>
      <c r="O7523" s="32">
        <f t="shared" si="1"/>
        <v>60.27</v>
      </c>
      <c r="P7523" s="33">
        <f t="shared" si="2"/>
        <v>20.22</v>
      </c>
      <c r="Q7523" s="34">
        <f t="shared" si="3"/>
        <v>0.8811748999</v>
      </c>
      <c r="R7523" s="35" t="str">
        <f t="shared" si="4"/>
        <v>Medio</v>
      </c>
      <c r="S7523" s="35" t="str">
        <f>IF(O7523="","",IF(O7523&gt;AVERAGE('Base de datos limpia'!$O$2:$O$8001),"Alto","Normal"))
</f>
        <v>Normal</v>
      </c>
      <c r="T7523" s="35" t="str">
        <f t="shared" si="5"/>
        <v>Gamer intensivo</v>
      </c>
      <c r="U7523" s="35"/>
    </row>
    <row r="7524">
      <c r="A7524" s="28">
        <v>7523.0</v>
      </c>
      <c r="B7524" s="28">
        <v>18.0</v>
      </c>
      <c r="C7524" s="28" t="str">
        <f>TRIM(PROPER('Base de datos cruda'!C7524))</f>
        <v>Female</v>
      </c>
      <c r="D7524" s="28">
        <v>2.85</v>
      </c>
      <c r="E7524" s="28">
        <v>5.96</v>
      </c>
      <c r="F7524" s="28">
        <v>8.08</v>
      </c>
      <c r="G7524" s="28">
        <v>95.72</v>
      </c>
      <c r="H7524" s="28" t="str">
        <f>TRIM(PROPER('Base de datos cruda'!H7524))</f>
        <v>Casual</v>
      </c>
      <c r="I7524" s="28">
        <v>3.48</v>
      </c>
      <c r="J7524" s="28">
        <v>7.61</v>
      </c>
      <c r="K7524" s="28">
        <v>303.23</v>
      </c>
      <c r="L7524" s="28">
        <f>IF('Base de datos cruda'!L7524&lt;0,,'Base de datos cruda'!L7524)</f>
        <v>4.76</v>
      </c>
      <c r="M7524" s="28" t="str">
        <f>IF(TRIM(PROPER('Base de datos cruda'!M7524))="High","Alto",IF(TRIM(PROPER('Base de datos cruda'!M7524))="Medium","Medio","Bajo"))</f>
        <v>Medio</v>
      </c>
      <c r="N7524" s="29">
        <v>91.29</v>
      </c>
      <c r="O7524" s="32">
        <f t="shared" si="1"/>
        <v>91.29</v>
      </c>
      <c r="P7524" s="33">
        <f t="shared" si="2"/>
        <v>10.46</v>
      </c>
      <c r="Q7524" s="34">
        <f t="shared" si="3"/>
        <v>2.09122807</v>
      </c>
      <c r="R7524" s="35" t="str">
        <f t="shared" si="4"/>
        <v>Alto</v>
      </c>
      <c r="S7524" s="35" t="str">
        <f>IF(O7524="","",IF(O7524&gt;AVERAGE('Base de datos limpia'!$O$2:$O$8001),"Alto","Normal"))
</f>
        <v>Alto</v>
      </c>
      <c r="T7524" s="35" t="str">
        <f t="shared" si="5"/>
        <v>Gamer moderado</v>
      </c>
      <c r="U7524" s="35"/>
    </row>
    <row r="7525">
      <c r="A7525" s="28">
        <v>7524.0</v>
      </c>
      <c r="B7525" s="28">
        <v>17.0</v>
      </c>
      <c r="C7525" s="28" t="str">
        <f>TRIM(PROPER('Base de datos cruda'!C7525))</f>
        <v>Male</v>
      </c>
      <c r="D7525" s="28">
        <v>3.19</v>
      </c>
      <c r="E7525" s="28">
        <v>9.09</v>
      </c>
      <c r="F7525" s="28">
        <v>4.81</v>
      </c>
      <c r="G7525" s="28">
        <v>86.18</v>
      </c>
      <c r="H7525" s="28" t="str">
        <f>TRIM(PROPER('Base de datos cruda'!H7525))</f>
        <v>Rpg</v>
      </c>
      <c r="I7525" s="28">
        <v>1.25</v>
      </c>
      <c r="J7525" s="28">
        <v>9.19</v>
      </c>
      <c r="K7525" s="28">
        <v>266.93</v>
      </c>
      <c r="L7525" s="28">
        <f>IF('Base de datos cruda'!L7525&lt;0,,'Base de datos cruda'!L7525)</f>
        <v>9.55</v>
      </c>
      <c r="M7525" s="28" t="str">
        <f>IF(TRIM(PROPER('Base de datos cruda'!M7525))="High","Alto",IF(TRIM(PROPER('Base de datos cruda'!M7525))="Medium","Medio","Bajo"))</f>
        <v>Alto</v>
      </c>
      <c r="N7525" s="29">
        <v>86.96</v>
      </c>
      <c r="O7525" s="32">
        <f t="shared" si="1"/>
        <v>86.96</v>
      </c>
      <c r="P7525" s="33">
        <f t="shared" si="2"/>
        <v>12.38</v>
      </c>
      <c r="Q7525" s="34">
        <f t="shared" si="3"/>
        <v>2.849529781</v>
      </c>
      <c r="R7525" s="35" t="str">
        <f t="shared" si="4"/>
        <v>Alto</v>
      </c>
      <c r="S7525" s="35" t="str">
        <f>IF(O7525="","",IF(O7525&gt;AVERAGE('Base de datos limpia'!$O$2:$O$8001),"Alto","Normal"))
</f>
        <v>Alto</v>
      </c>
      <c r="T7525" s="35" t="str">
        <f t="shared" si="5"/>
        <v>Gamer intensivo</v>
      </c>
      <c r="U7525" s="35"/>
    </row>
    <row r="7526">
      <c r="A7526" s="28">
        <v>7525.0</v>
      </c>
      <c r="B7526" s="28">
        <v>20.0</v>
      </c>
      <c r="C7526" s="28" t="str">
        <f>TRIM(PROPER('Base de datos cruda'!C7526))</f>
        <v>Male</v>
      </c>
      <c r="D7526" s="28">
        <v>5.97</v>
      </c>
      <c r="E7526" s="28">
        <v>8.93</v>
      </c>
      <c r="F7526" s="28">
        <v>6.37</v>
      </c>
      <c r="G7526" s="28">
        <v>74.5</v>
      </c>
      <c r="H7526" s="28" t="str">
        <f>TRIM(PROPER('Base de datos cruda'!H7526))</f>
        <v>Fps</v>
      </c>
      <c r="I7526" s="28">
        <v>4.33</v>
      </c>
      <c r="J7526" s="28">
        <v>11.29</v>
      </c>
      <c r="K7526" s="28">
        <v>247.19</v>
      </c>
      <c r="L7526" s="28">
        <f>IF('Base de datos cruda'!L7526&lt;0,,'Base de datos cruda'!L7526)</f>
        <v>15.64</v>
      </c>
      <c r="M7526" s="28" t="str">
        <f>IF(TRIM(PROPER('Base de datos cruda'!M7526))="High","Alto",IF(TRIM(PROPER('Base de datos cruda'!M7526))="Medium","Medio","Bajo"))</f>
        <v>Bajo</v>
      </c>
      <c r="N7526" s="29">
        <v>85.3279625577168</v>
      </c>
      <c r="O7526" s="32">
        <f t="shared" si="1"/>
        <v>85.32796256</v>
      </c>
      <c r="P7526" s="33">
        <f t="shared" si="2"/>
        <v>17.26</v>
      </c>
      <c r="Q7526" s="34">
        <f t="shared" si="3"/>
        <v>1.495812395</v>
      </c>
      <c r="R7526" s="35" t="str">
        <f t="shared" si="4"/>
        <v>Alto</v>
      </c>
      <c r="S7526" s="35" t="str">
        <f>IF(O7526="","",IF(O7526&gt;AVERAGE('Base de datos limpia'!$O$2:$O$8001),"Alto","Normal"))
</f>
        <v>Alto</v>
      </c>
      <c r="T7526" s="35" t="str">
        <f t="shared" si="5"/>
        <v>Gamer intensivo</v>
      </c>
      <c r="U7526" s="35"/>
    </row>
    <row r="7527">
      <c r="A7527" s="28">
        <v>7526.0</v>
      </c>
      <c r="B7527" s="28">
        <v>19.0</v>
      </c>
      <c r="C7527" s="28" t="str">
        <f>TRIM(PROPER('Base de datos cruda'!C7527))</f>
        <v>Male</v>
      </c>
      <c r="D7527" s="28">
        <v>1.07</v>
      </c>
      <c r="E7527" s="28">
        <v>2.36</v>
      </c>
      <c r="F7527" s="28">
        <v>4.2</v>
      </c>
      <c r="G7527" s="28">
        <v>79.63</v>
      </c>
      <c r="H7527" s="28" t="str">
        <f>TRIM(PROPER('Base de datos cruda'!H7527))</f>
        <v>Rpg</v>
      </c>
      <c r="I7527" s="28">
        <v>4.67</v>
      </c>
      <c r="J7527" s="28">
        <v>3.13</v>
      </c>
      <c r="K7527" s="28">
        <v>295.79</v>
      </c>
      <c r="L7527" s="28">
        <f>IF('Base de datos cruda'!L7527&lt;0,,'Base de datos cruda'!L7527)</f>
        <v>1.87</v>
      </c>
      <c r="M7527" s="28" t="str">
        <f>IF(TRIM(PROPER('Base de datos cruda'!M7527))="High","Alto",IF(TRIM(PROPER('Base de datos cruda'!M7527))="Medium","Medio","Bajo"))</f>
        <v>Medio</v>
      </c>
      <c r="N7527" s="29">
        <v>56.39</v>
      </c>
      <c r="O7527" s="32">
        <f t="shared" si="1"/>
        <v>56.39</v>
      </c>
      <c r="P7527" s="33">
        <f t="shared" si="2"/>
        <v>4.2</v>
      </c>
      <c r="Q7527" s="34">
        <f t="shared" si="3"/>
        <v>2.205607477</v>
      </c>
      <c r="R7527" s="35" t="str">
        <f t="shared" si="4"/>
        <v>Medio</v>
      </c>
      <c r="S7527" s="35" t="str">
        <f>IF(O7527="","",IF(O7527&gt;AVERAGE('Base de datos limpia'!$O$2:$O$8001),"Alto","Normal"))
</f>
        <v>Normal</v>
      </c>
      <c r="T7527" s="35" t="str">
        <f t="shared" si="5"/>
        <v>Gamer casual</v>
      </c>
      <c r="U7527" s="35"/>
    </row>
    <row r="7528">
      <c r="A7528" s="28">
        <v>7527.0</v>
      </c>
      <c r="B7528" s="28">
        <v>22.0</v>
      </c>
      <c r="C7528" s="28" t="str">
        <f>TRIM(PROPER('Base de datos cruda'!C7528))</f>
        <v>Female</v>
      </c>
      <c r="D7528" s="28">
        <v>2.51</v>
      </c>
      <c r="E7528" s="28">
        <v>1.74</v>
      </c>
      <c r="F7528" s="28">
        <v>5.77</v>
      </c>
      <c r="G7528" s="28">
        <v>92.7</v>
      </c>
      <c r="H7528" s="28" t="str">
        <f>TRIM(PROPER('Base de datos cruda'!H7528))</f>
        <v>Casual</v>
      </c>
      <c r="I7528" s="28">
        <v>1.34</v>
      </c>
      <c r="J7528" s="28">
        <v>8.32</v>
      </c>
      <c r="K7528" s="28">
        <v>305.23</v>
      </c>
      <c r="L7528" s="28">
        <f>IF('Base de datos cruda'!L7528&lt;0,,'Base de datos cruda'!L7528)</f>
        <v>8.21</v>
      </c>
      <c r="M7528" s="28" t="str">
        <f>IF(TRIM(PROPER('Base de datos cruda'!M7528))="High","Alto",IF(TRIM(PROPER('Base de datos cruda'!M7528))="Medium","Medio","Bajo"))</f>
        <v>Medio</v>
      </c>
      <c r="N7528" s="29">
        <v>53.45</v>
      </c>
      <c r="O7528" s="32">
        <f t="shared" si="1"/>
        <v>53.45</v>
      </c>
      <c r="P7528" s="33">
        <f t="shared" si="2"/>
        <v>10.83</v>
      </c>
      <c r="Q7528" s="34">
        <f t="shared" si="3"/>
        <v>0.6932270916</v>
      </c>
      <c r="R7528" s="35" t="str">
        <f t="shared" si="4"/>
        <v>Medio</v>
      </c>
      <c r="S7528" s="35" t="str">
        <f>IF(O7528="","",IF(O7528&gt;AVERAGE('Base de datos limpia'!$O$2:$O$8001),"Alto","Normal"))
</f>
        <v>Normal</v>
      </c>
      <c r="T7528" s="35" t="str">
        <f t="shared" si="5"/>
        <v>Gamer casual</v>
      </c>
      <c r="U7528" s="35"/>
    </row>
    <row r="7529">
      <c r="A7529" s="28">
        <v>7528.0</v>
      </c>
      <c r="B7529" s="28">
        <v>20.0</v>
      </c>
      <c r="C7529" s="28" t="str">
        <f>TRIM(PROPER('Base de datos cruda'!C7529))</f>
        <v>Female</v>
      </c>
      <c r="D7529" s="28">
        <v>0.95</v>
      </c>
      <c r="E7529" s="28">
        <v>3.65</v>
      </c>
      <c r="F7529" s="28">
        <v>7.65</v>
      </c>
      <c r="G7529" s="28">
        <v>71.99</v>
      </c>
      <c r="H7529" s="28" t="str">
        <f>TRIM(PROPER('Base de datos cruda'!H7529))</f>
        <v>Rpg</v>
      </c>
      <c r="I7529" s="28">
        <v>0.52</v>
      </c>
      <c r="J7529" s="28">
        <v>3.65</v>
      </c>
      <c r="K7529" s="28">
        <v>311.25</v>
      </c>
      <c r="L7529" s="28">
        <f>IF('Base de datos cruda'!L7529&lt;0,,'Base de datos cruda'!L7529)</f>
        <v>1.07</v>
      </c>
      <c r="M7529" s="28" t="str">
        <f>IF(TRIM(PROPER('Base de datos cruda'!M7529))="High","Alto",IF(TRIM(PROPER('Base de datos cruda'!M7529))="Medium","Medio","Bajo"))</f>
        <v>Medio</v>
      </c>
      <c r="N7529" s="29">
        <v>76.01</v>
      </c>
      <c r="O7529" s="32">
        <f t="shared" si="1"/>
        <v>76.01</v>
      </c>
      <c r="P7529" s="33">
        <f t="shared" si="2"/>
        <v>4.6</v>
      </c>
      <c r="Q7529" s="34">
        <f t="shared" si="3"/>
        <v>3.842105263</v>
      </c>
      <c r="R7529" s="35" t="str">
        <f t="shared" si="4"/>
        <v>Alto</v>
      </c>
      <c r="S7529" s="35" t="str">
        <f>IF(O7529="","",IF(O7529&gt;AVERAGE('Base de datos limpia'!$O$2:$O$8001),"Alto","Normal"))
</f>
        <v>Alto</v>
      </c>
      <c r="T7529" s="35" t="str">
        <f t="shared" si="5"/>
        <v>Gamer moderado</v>
      </c>
      <c r="U7529" s="35"/>
    </row>
    <row r="7530">
      <c r="A7530" s="28">
        <v>7529.0</v>
      </c>
      <c r="B7530" s="28">
        <v>23.0</v>
      </c>
      <c r="C7530" s="28" t="str">
        <f>TRIM(PROPER('Base de datos cruda'!C7530))</f>
        <v>Female</v>
      </c>
      <c r="D7530" s="28">
        <v>3.64</v>
      </c>
      <c r="E7530" s="28">
        <v>9.88</v>
      </c>
      <c r="F7530" s="28">
        <v>5.19</v>
      </c>
      <c r="G7530" s="28">
        <v>84.6</v>
      </c>
      <c r="H7530" s="28" t="str">
        <f>TRIM(PROPER('Base de datos cruda'!H7530))</f>
        <v>Casual</v>
      </c>
      <c r="I7530" s="28">
        <v>1.0</v>
      </c>
      <c r="J7530" s="28">
        <v>7.68</v>
      </c>
      <c r="K7530" s="28">
        <v>276.4</v>
      </c>
      <c r="L7530" s="28">
        <f>IF('Base de datos cruda'!L7530&lt;0,,'Base de datos cruda'!L7530)</f>
        <v>8.84</v>
      </c>
      <c r="M7530" s="28" t="str">
        <f>IF(TRIM(PROPER('Base de datos cruda'!M7530))="High","Alto",IF(TRIM(PROPER('Base de datos cruda'!M7530))="Medium","Medio","Bajo"))</f>
        <v>Alto</v>
      </c>
      <c r="N7530" s="29">
        <v>100.0</v>
      </c>
      <c r="O7530" s="32">
        <f t="shared" si="1"/>
        <v>100</v>
      </c>
      <c r="P7530" s="33">
        <f t="shared" si="2"/>
        <v>11.32</v>
      </c>
      <c r="Q7530" s="34">
        <f t="shared" si="3"/>
        <v>2.714285714</v>
      </c>
      <c r="R7530" s="35" t="str">
        <f t="shared" si="4"/>
        <v>Alto</v>
      </c>
      <c r="S7530" s="35" t="str">
        <f>IF(O7530="","",IF(O7530&gt;AVERAGE('Base de datos limpia'!$O$2:$O$8001),"Alto","Normal"))
</f>
        <v>Alto</v>
      </c>
      <c r="T7530" s="35" t="str">
        <f t="shared" si="5"/>
        <v>Gamer intensivo</v>
      </c>
      <c r="U7530" s="35"/>
    </row>
    <row r="7531">
      <c r="A7531" s="28">
        <v>7530.0</v>
      </c>
      <c r="B7531" s="28">
        <v>19.0</v>
      </c>
      <c r="C7531" s="28" t="str">
        <f>TRIM(PROPER('Base de datos cruda'!C7531))</f>
        <v>Female</v>
      </c>
      <c r="D7531" s="28">
        <v>4.42</v>
      </c>
      <c r="E7531" s="28">
        <v>1.19</v>
      </c>
      <c r="F7531" s="28">
        <v>4.59</v>
      </c>
      <c r="G7531" s="28">
        <v>70.49</v>
      </c>
      <c r="H7531" s="28" t="str">
        <f>TRIM(PROPER('Base de datos cruda'!H7531))</f>
        <v>Fps</v>
      </c>
      <c r="I7531" s="28">
        <v>3.16</v>
      </c>
      <c r="J7531" s="28">
        <v>10.13</v>
      </c>
      <c r="K7531" s="28">
        <v>265.63</v>
      </c>
      <c r="L7531" s="28">
        <f>IF('Base de datos cruda'!L7531&lt;0,,'Base de datos cruda'!L7531)</f>
        <v>13.86</v>
      </c>
      <c r="M7531" s="28" t="str">
        <f>IF(TRIM(PROPER('Base de datos cruda'!M7531))="High","Alto",IF(TRIM(PROPER('Base de datos cruda'!M7531))="Medium","Medio","Bajo"))</f>
        <v>Medio</v>
      </c>
      <c r="N7531" s="29">
        <v>32.88</v>
      </c>
      <c r="O7531" s="32">
        <f t="shared" si="1"/>
        <v>32.88</v>
      </c>
      <c r="P7531" s="33">
        <f t="shared" si="2"/>
        <v>14.55</v>
      </c>
      <c r="Q7531" s="34">
        <f t="shared" si="3"/>
        <v>0.2692307692</v>
      </c>
      <c r="R7531" s="35" t="str">
        <f t="shared" si="4"/>
        <v>Bajo</v>
      </c>
      <c r="S7531" s="35" t="str">
        <f>IF(O7531="","",IF(O7531&gt;AVERAGE('Base de datos limpia'!$O$2:$O$8001),"Alto","Normal"))
</f>
        <v>Normal</v>
      </c>
      <c r="T7531" s="35" t="str">
        <f t="shared" si="5"/>
        <v>Gamer casual</v>
      </c>
      <c r="U7531" s="35"/>
    </row>
    <row r="7532">
      <c r="A7532" s="28">
        <v>7531.0</v>
      </c>
      <c r="B7532" s="28">
        <v>21.0</v>
      </c>
      <c r="C7532" s="28" t="str">
        <f>TRIM(PROPER('Base de datos cruda'!C7532))</f>
        <v>Female</v>
      </c>
      <c r="D7532" s="28">
        <v>1.69</v>
      </c>
      <c r="E7532" s="28">
        <v>7.06</v>
      </c>
      <c r="F7532" s="28">
        <v>6.54</v>
      </c>
      <c r="G7532" s="28">
        <v>79.2</v>
      </c>
      <c r="H7532" s="28" t="str">
        <f>TRIM(PROPER('Base de datos cruda'!H7532))</f>
        <v>Casual</v>
      </c>
      <c r="I7532" s="28">
        <v>1.36</v>
      </c>
      <c r="J7532" s="28">
        <v>3.76</v>
      </c>
      <c r="K7532" s="28">
        <v>290.95</v>
      </c>
      <c r="L7532" s="28">
        <f>IF('Base de datos cruda'!L7532&lt;0,,'Base de datos cruda'!L7532)</f>
        <v>3.95</v>
      </c>
      <c r="M7532" s="28" t="str">
        <f>IF(TRIM(PROPER('Base de datos cruda'!M7532))="High","Alto",IF(TRIM(PROPER('Base de datos cruda'!M7532))="Medium","Medio","Bajo"))</f>
        <v>Medio</v>
      </c>
      <c r="N7532" s="29">
        <v>94.12</v>
      </c>
      <c r="O7532" s="32">
        <f t="shared" si="1"/>
        <v>94.12</v>
      </c>
      <c r="P7532" s="33">
        <f t="shared" si="2"/>
        <v>5.45</v>
      </c>
      <c r="Q7532" s="34">
        <f t="shared" si="3"/>
        <v>4.177514793</v>
      </c>
      <c r="R7532" s="35" t="str">
        <f t="shared" si="4"/>
        <v>Alto</v>
      </c>
      <c r="S7532" s="35" t="str">
        <f>IF(O7532="","",IF(O7532&gt;AVERAGE('Base de datos limpia'!$O$2:$O$8001),"Alto","Normal"))
</f>
        <v>Alto</v>
      </c>
      <c r="T7532" s="35" t="str">
        <f t="shared" si="5"/>
        <v>Gamer intensivo</v>
      </c>
      <c r="U7532" s="35"/>
    </row>
    <row r="7533">
      <c r="A7533" s="28">
        <v>7532.0</v>
      </c>
      <c r="B7533" s="28">
        <v>19.0</v>
      </c>
      <c r="C7533" s="28" t="str">
        <f>TRIM(PROPER('Base de datos cruda'!C7533))</f>
        <v>Female</v>
      </c>
      <c r="D7533" s="28">
        <v>0.21</v>
      </c>
      <c r="E7533" s="28">
        <v>6.48</v>
      </c>
      <c r="F7533" s="28">
        <v>6.68</v>
      </c>
      <c r="G7533" s="28">
        <v>60.99</v>
      </c>
      <c r="H7533" s="28" t="str">
        <f>TRIM(PROPER('Base de datos cruda'!H7533))</f>
        <v>Rpg</v>
      </c>
      <c r="I7533" s="28">
        <v>3.19</v>
      </c>
      <c r="J7533" s="28">
        <v>5.5</v>
      </c>
      <c r="K7533" s="28">
        <v>329.46</v>
      </c>
      <c r="L7533" s="28">
        <f>IF('Base de datos cruda'!L7533&lt;0,,'Base de datos cruda'!L7533)</f>
        <v>1.78</v>
      </c>
      <c r="M7533" s="28" t="str">
        <f>IF(TRIM(PROPER('Base de datos cruda'!M7533))="High","Alto",IF(TRIM(PROPER('Base de datos cruda'!M7533))="Medium","Medio","Bajo"))</f>
        <v>Medio</v>
      </c>
      <c r="N7533" s="29">
        <v>97.1653735041576</v>
      </c>
      <c r="O7533" s="32">
        <f t="shared" si="1"/>
        <v>97.1653735</v>
      </c>
      <c r="P7533" s="33">
        <f t="shared" si="2"/>
        <v>5.71</v>
      </c>
      <c r="Q7533" s="34">
        <f t="shared" si="3"/>
        <v>30.85714286</v>
      </c>
      <c r="R7533" s="35" t="str">
        <f t="shared" si="4"/>
        <v>Alto</v>
      </c>
      <c r="S7533" s="35" t="str">
        <f>IF(O7533="","",IF(O7533&gt;AVERAGE('Base de datos limpia'!$O$2:$O$8001),"Alto","Normal"))
</f>
        <v>Alto</v>
      </c>
      <c r="T7533" s="35" t="str">
        <f t="shared" si="5"/>
        <v>Gamer intensivo</v>
      </c>
      <c r="U7533" s="35"/>
    </row>
    <row r="7534">
      <c r="A7534" s="28">
        <v>7533.0</v>
      </c>
      <c r="B7534" s="28">
        <v>17.0</v>
      </c>
      <c r="C7534" s="28" t="str">
        <f>TRIM(PROPER('Base de datos cruda'!C7534))</f>
        <v>Female</v>
      </c>
      <c r="D7534" s="28">
        <v>5.75</v>
      </c>
      <c r="E7534" s="28">
        <v>6.82</v>
      </c>
      <c r="F7534" s="28">
        <v>7.38</v>
      </c>
      <c r="G7534" s="28">
        <v>94.09</v>
      </c>
      <c r="H7534" s="28" t="str">
        <f>TRIM(PROPER('Base de datos cruda'!H7534))</f>
        <v>Fps</v>
      </c>
      <c r="I7534" s="28">
        <v>1.75</v>
      </c>
      <c r="J7534" s="28">
        <v>11.52</v>
      </c>
      <c r="K7534" s="28">
        <v>252.71</v>
      </c>
      <c r="L7534" s="28">
        <f>IF('Base de datos cruda'!L7534&lt;0,,'Base de datos cruda'!L7534)</f>
        <v>17.07</v>
      </c>
      <c r="M7534" s="28" t="str">
        <f>IF(TRIM(PROPER('Base de datos cruda'!M7534))="High","Alto",IF(TRIM(PROPER('Base de datos cruda'!M7534))="Medium","Medio","Bajo"))</f>
        <v>Bajo</v>
      </c>
      <c r="N7534" s="29">
        <v>69.7211392990849</v>
      </c>
      <c r="O7534" s="32">
        <f t="shared" si="1"/>
        <v>69.7211393</v>
      </c>
      <c r="P7534" s="33">
        <f t="shared" si="2"/>
        <v>17.27</v>
      </c>
      <c r="Q7534" s="34">
        <f t="shared" si="3"/>
        <v>1.186086957</v>
      </c>
      <c r="R7534" s="35" t="str">
        <f t="shared" si="4"/>
        <v>Medio</v>
      </c>
      <c r="S7534" s="35" t="str">
        <f>IF(O7534="","",IF(O7534&gt;AVERAGE('Base de datos limpia'!$O$2:$O$8001),"Alto","Normal"))
</f>
        <v>Alto</v>
      </c>
      <c r="T7534" s="35" t="str">
        <f t="shared" si="5"/>
        <v>Gamer intensivo</v>
      </c>
      <c r="U7534" s="35"/>
    </row>
    <row r="7535">
      <c r="A7535" s="28">
        <v>7534.0</v>
      </c>
      <c r="B7535" s="28">
        <v>16.0</v>
      </c>
      <c r="C7535" s="28" t="str">
        <f>TRIM(PROPER('Base de datos cruda'!C7535))</f>
        <v>Male</v>
      </c>
      <c r="D7535" s="28">
        <v>0.16</v>
      </c>
      <c r="E7535" s="28">
        <v>2.96</v>
      </c>
      <c r="F7535" s="28">
        <v>7.8</v>
      </c>
      <c r="G7535" s="28">
        <v>61.93</v>
      </c>
      <c r="H7535" s="28" t="str">
        <f>TRIM(PROPER('Base de datos cruda'!H7535))</f>
        <v>Rpg</v>
      </c>
      <c r="I7535" s="28">
        <v>4.58</v>
      </c>
      <c r="J7535" s="28">
        <v>5.43</v>
      </c>
      <c r="K7535" s="28">
        <v>320.53</v>
      </c>
      <c r="L7535" s="28">
        <f>IF('Base de datos cruda'!L7535&lt;0,,'Base de datos cruda'!L7535)</f>
        <v>3.35</v>
      </c>
      <c r="M7535" s="28" t="str">
        <f>IF(TRIM(PROPER('Base de datos cruda'!M7535))="High","Alto",IF(TRIM(PROPER('Base de datos cruda'!M7535))="Medium","Medio","Bajo"))</f>
        <v>Medio</v>
      </c>
      <c r="N7535" s="29">
        <v>65.39</v>
      </c>
      <c r="O7535" s="32">
        <f t="shared" si="1"/>
        <v>65.39</v>
      </c>
      <c r="P7535" s="33">
        <f t="shared" si="2"/>
        <v>5.59</v>
      </c>
      <c r="Q7535" s="34">
        <f t="shared" si="3"/>
        <v>18.5</v>
      </c>
      <c r="R7535" s="35" t="str">
        <f t="shared" si="4"/>
        <v>Medio</v>
      </c>
      <c r="S7535" s="35" t="str">
        <f>IF(O7535="","",IF(O7535&gt;AVERAGE('Base de datos limpia'!$O$2:$O$8001),"Alto","Normal"))
</f>
        <v>Normal</v>
      </c>
      <c r="T7535" s="35" t="str">
        <f t="shared" si="5"/>
        <v>Gamer casual</v>
      </c>
      <c r="U7535" s="35"/>
    </row>
    <row r="7536">
      <c r="A7536" s="28">
        <v>7535.0</v>
      </c>
      <c r="B7536" s="28">
        <v>16.0</v>
      </c>
      <c r="C7536" s="28" t="str">
        <f>TRIM(PROPER('Base de datos cruda'!C7536))</f>
        <v>Female</v>
      </c>
      <c r="D7536" s="28">
        <v>7.79</v>
      </c>
      <c r="E7536" s="28">
        <v>3.04</v>
      </c>
      <c r="F7536" s="28">
        <v>7.48</v>
      </c>
      <c r="G7536" s="28">
        <v>68.97</v>
      </c>
      <c r="H7536" s="28" t="str">
        <f>TRIM(PROPER('Base de datos cruda'!H7536))</f>
        <v>Rpg</v>
      </c>
      <c r="I7536" s="28">
        <v>2.26</v>
      </c>
      <c r="J7536" s="28">
        <v>12.89</v>
      </c>
      <c r="K7536" s="28">
        <v>232.34</v>
      </c>
      <c r="L7536" s="28">
        <f>IF('Base de datos cruda'!L7536&lt;0,,'Base de datos cruda'!L7536)</f>
        <v>17.12</v>
      </c>
      <c r="M7536" s="28" t="str">
        <f>IF(TRIM(PROPER('Base de datos cruda'!M7536))="High","Alto",IF(TRIM(PROPER('Base de datos cruda'!M7536))="Medium","Medio","Bajo"))</f>
        <v>Bajo</v>
      </c>
      <c r="N7536" s="29">
        <v>25.7</v>
      </c>
      <c r="O7536" s="32">
        <f t="shared" si="1"/>
        <v>25.7</v>
      </c>
      <c r="P7536" s="33">
        <f t="shared" si="2"/>
        <v>20.68</v>
      </c>
      <c r="Q7536" s="34">
        <f t="shared" si="3"/>
        <v>0.3902439024</v>
      </c>
      <c r="R7536" s="35" t="str">
        <f t="shared" si="4"/>
        <v>Bajo</v>
      </c>
      <c r="S7536" s="35" t="str">
        <f>IF(O7536="","",IF(O7536&gt;AVERAGE('Base de datos limpia'!$O$2:$O$8001),"Alto","Normal"))
</f>
        <v>Normal</v>
      </c>
      <c r="T7536" s="35" t="str">
        <f t="shared" si="5"/>
        <v>Gamer moderado</v>
      </c>
      <c r="U7536" s="35"/>
    </row>
    <row r="7537">
      <c r="A7537" s="28">
        <v>7536.0</v>
      </c>
      <c r="B7537" s="28">
        <v>23.0</v>
      </c>
      <c r="C7537" s="28" t="str">
        <f>TRIM(PROPER('Base de datos cruda'!C7537))</f>
        <v>Female</v>
      </c>
      <c r="D7537" s="28">
        <v>1.77</v>
      </c>
      <c r="E7537" s="28">
        <v>4.88</v>
      </c>
      <c r="F7537" s="28">
        <v>8.23</v>
      </c>
      <c r="G7537" s="28">
        <v>73.34</v>
      </c>
      <c r="H7537" s="28" t="str">
        <f>TRIM(PROPER('Base de datos cruda'!H7537))</f>
        <v>Rpg</v>
      </c>
      <c r="I7537" s="28">
        <v>2.49</v>
      </c>
      <c r="J7537" s="28">
        <v>4.09</v>
      </c>
      <c r="K7537" s="28">
        <v>290.14</v>
      </c>
      <c r="L7537" s="28">
        <f>IF('Base de datos cruda'!L7537&lt;0,,'Base de datos cruda'!L7537)</f>
        <v>2.97</v>
      </c>
      <c r="M7537" s="28" t="str">
        <f>IF(TRIM(PROPER('Base de datos cruda'!M7537))="High","Alto",IF(TRIM(PROPER('Base de datos cruda'!M7537))="Medium","Medio","Bajo"))</f>
        <v>Medio</v>
      </c>
      <c r="N7537" s="29">
        <v>79.3</v>
      </c>
      <c r="O7537" s="32">
        <f t="shared" si="1"/>
        <v>79.3</v>
      </c>
      <c r="P7537" s="33">
        <f t="shared" si="2"/>
        <v>5.86</v>
      </c>
      <c r="Q7537" s="34">
        <f t="shared" si="3"/>
        <v>2.757062147</v>
      </c>
      <c r="R7537" s="35" t="str">
        <f t="shared" si="4"/>
        <v>Alto</v>
      </c>
      <c r="S7537" s="35" t="str">
        <f>IF(O7537="","",IF(O7537&gt;AVERAGE('Base de datos limpia'!$O$2:$O$8001),"Alto","Normal"))
</f>
        <v>Alto</v>
      </c>
      <c r="T7537" s="35" t="str">
        <f t="shared" si="5"/>
        <v>Gamer moderado</v>
      </c>
      <c r="U7537" s="35"/>
    </row>
    <row r="7538">
      <c r="A7538" s="28">
        <v>7537.0</v>
      </c>
      <c r="B7538" s="28">
        <v>19.0</v>
      </c>
      <c r="C7538" s="28" t="str">
        <f>TRIM(PROPER('Base de datos cruda'!C7538))</f>
        <v>Female</v>
      </c>
      <c r="D7538" s="28">
        <v>5.31</v>
      </c>
      <c r="E7538" s="28">
        <v>1.86</v>
      </c>
      <c r="F7538" s="28">
        <v>5.11</v>
      </c>
      <c r="G7538" s="28">
        <v>85.01</v>
      </c>
      <c r="H7538" s="28" t="str">
        <f>TRIM(PROPER('Base de datos cruda'!H7538))</f>
        <v>Fps</v>
      </c>
      <c r="I7538" s="28">
        <v>1.74</v>
      </c>
      <c r="J7538" s="28">
        <v>8.35</v>
      </c>
      <c r="K7538" s="28">
        <v>276.23</v>
      </c>
      <c r="L7538" s="28">
        <f>IF('Base de datos cruda'!L7538&lt;0,,'Base de datos cruda'!L7538)</f>
        <v>9.84</v>
      </c>
      <c r="M7538" s="28" t="str">
        <f>IF(TRIM(PROPER('Base de datos cruda'!M7538))="High","Alto",IF(TRIM(PROPER('Base de datos cruda'!M7538))="Medium","Medio","Bajo"))</f>
        <v>Bajo</v>
      </c>
      <c r="N7538" s="29">
        <v>29.93</v>
      </c>
      <c r="O7538" s="32">
        <f t="shared" si="1"/>
        <v>29.93</v>
      </c>
      <c r="P7538" s="33">
        <f t="shared" si="2"/>
        <v>13.66</v>
      </c>
      <c r="Q7538" s="34">
        <f t="shared" si="3"/>
        <v>0.3502824859</v>
      </c>
      <c r="R7538" s="35" t="str">
        <f t="shared" si="4"/>
        <v>Bajo</v>
      </c>
      <c r="S7538" s="35" t="str">
        <f>IF(O7538="","",IF(O7538&gt;AVERAGE('Base de datos limpia'!$O$2:$O$8001),"Alto","Normal"))
</f>
        <v>Normal</v>
      </c>
      <c r="T7538" s="35" t="str">
        <f t="shared" si="5"/>
        <v>Gamer casual</v>
      </c>
      <c r="U7538" s="35"/>
    </row>
    <row r="7539">
      <c r="A7539" s="28">
        <v>7538.0</v>
      </c>
      <c r="B7539" s="28">
        <v>20.0</v>
      </c>
      <c r="C7539" s="28" t="str">
        <f>TRIM(PROPER('Base de datos cruda'!C7539))</f>
        <v>Female</v>
      </c>
      <c r="D7539" s="28">
        <v>3.48</v>
      </c>
      <c r="E7539" s="28">
        <v>1.67</v>
      </c>
      <c r="F7539" s="28">
        <v>6.85</v>
      </c>
      <c r="G7539" s="28">
        <v>88.8</v>
      </c>
      <c r="H7539" s="28" t="str">
        <f>TRIM(PROPER('Base de datos cruda'!H7539))</f>
        <v>Fps</v>
      </c>
      <c r="I7539" s="28">
        <v>0.37</v>
      </c>
      <c r="J7539" s="28">
        <v>8.28</v>
      </c>
      <c r="K7539" s="28">
        <v>293.94</v>
      </c>
      <c r="L7539" s="28">
        <f>IF('Base de datos cruda'!L7539&lt;0,,'Base de datos cruda'!L7539)</f>
        <v>10.21</v>
      </c>
      <c r="M7539" s="28" t="str">
        <f>IF(TRIM(PROPER('Base de datos cruda'!M7539))="High","Alto",IF(TRIM(PROPER('Base de datos cruda'!M7539))="Medium","Medio","Bajo"))</f>
        <v>Medio</v>
      </c>
      <c r="N7539" s="29">
        <v>42.8</v>
      </c>
      <c r="O7539" s="32">
        <f t="shared" si="1"/>
        <v>42.8</v>
      </c>
      <c r="P7539" s="33">
        <f t="shared" si="2"/>
        <v>11.76</v>
      </c>
      <c r="Q7539" s="34">
        <f t="shared" si="3"/>
        <v>0.4798850575</v>
      </c>
      <c r="R7539" s="35" t="str">
        <f t="shared" si="4"/>
        <v>Bajo</v>
      </c>
      <c r="S7539" s="35" t="str">
        <f>IF(O7539="","",IF(O7539&gt;AVERAGE('Base de datos limpia'!$O$2:$O$8001),"Alto","Normal"))
</f>
        <v>Normal</v>
      </c>
      <c r="T7539" s="35" t="str">
        <f t="shared" si="5"/>
        <v>Gamer casual</v>
      </c>
      <c r="U7539" s="35"/>
    </row>
    <row r="7540">
      <c r="A7540" s="28">
        <v>7539.0</v>
      </c>
      <c r="B7540" s="28">
        <v>23.0</v>
      </c>
      <c r="C7540" s="28" t="str">
        <f>TRIM(PROPER('Base de datos cruda'!C7540))</f>
        <v>Male</v>
      </c>
      <c r="D7540" s="28">
        <v>0.48</v>
      </c>
      <c r="E7540" s="28">
        <v>1.8</v>
      </c>
      <c r="F7540" s="28">
        <v>5.8</v>
      </c>
      <c r="G7540" s="28">
        <v>63.22</v>
      </c>
      <c r="H7540" s="28" t="str">
        <f>TRIM(PROPER('Base de datos cruda'!H7540))</f>
        <v>Casual</v>
      </c>
      <c r="I7540" s="28">
        <v>2.47</v>
      </c>
      <c r="J7540" s="28">
        <v>2.07</v>
      </c>
      <c r="K7540" s="28">
        <v>313.88</v>
      </c>
      <c r="L7540" s="28">
        <f>IF('Base de datos cruda'!L7540&lt;0,,'Base de datos cruda'!L7540)</f>
        <v>3.29</v>
      </c>
      <c r="M7540" s="28" t="str">
        <f>IF(TRIM(PROPER('Base de datos cruda'!M7540))="High","Alto",IF(TRIM(PROPER('Base de datos cruda'!M7540))="Medium","Medio","Bajo"))</f>
        <v>Medio</v>
      </c>
      <c r="N7540" s="29">
        <v>45.91</v>
      </c>
      <c r="O7540" s="32">
        <f t="shared" si="1"/>
        <v>45.91</v>
      </c>
      <c r="P7540" s="33">
        <f t="shared" si="2"/>
        <v>2.55</v>
      </c>
      <c r="Q7540" s="34">
        <f t="shared" si="3"/>
        <v>3.75</v>
      </c>
      <c r="R7540" s="35" t="str">
        <f t="shared" si="4"/>
        <v>Bajo</v>
      </c>
      <c r="S7540" s="35" t="str">
        <f>IF(O7540="","",IF(O7540&gt;AVERAGE('Base de datos limpia'!$O$2:$O$8001),"Alto","Normal"))
</f>
        <v>Normal</v>
      </c>
      <c r="T7540" s="35" t="str">
        <f t="shared" si="5"/>
        <v>Gamer casual</v>
      </c>
      <c r="U7540" s="35"/>
    </row>
    <row r="7541">
      <c r="A7541" s="28">
        <v>7540.0</v>
      </c>
      <c r="B7541" s="28">
        <v>22.0</v>
      </c>
      <c r="C7541" s="28" t="str">
        <f>TRIM(PROPER('Base de datos cruda'!C7541))</f>
        <v>Female</v>
      </c>
      <c r="D7541" s="28">
        <v>3.78</v>
      </c>
      <c r="E7541" s="28">
        <v>6.16</v>
      </c>
      <c r="F7541" s="28">
        <v>8.81</v>
      </c>
      <c r="G7541" s="28">
        <v>61.74</v>
      </c>
      <c r="H7541" s="28" t="str">
        <f>TRIM(PROPER('Base de datos cruda'!H7541))</f>
        <v>Rpg</v>
      </c>
      <c r="I7541" s="28">
        <v>3.87</v>
      </c>
      <c r="J7541" s="28">
        <v>9.22</v>
      </c>
      <c r="K7541" s="28">
        <v>271.63</v>
      </c>
      <c r="L7541" s="28">
        <f>IF('Base de datos cruda'!L7541&lt;0,,'Base de datos cruda'!L7541)</f>
        <v>10.28</v>
      </c>
      <c r="M7541" s="28" t="str">
        <f>IF(TRIM(PROPER('Base de datos cruda'!M7541))="High","Alto",IF(TRIM(PROPER('Base de datos cruda'!M7541))="Medium","Medio","Bajo"))</f>
        <v>Medio</v>
      </c>
      <c r="N7541" s="29">
        <v>74.8</v>
      </c>
      <c r="O7541" s="32">
        <f t="shared" si="1"/>
        <v>74.8</v>
      </c>
      <c r="P7541" s="33">
        <f t="shared" si="2"/>
        <v>13</v>
      </c>
      <c r="Q7541" s="34">
        <f t="shared" si="3"/>
        <v>1.62962963</v>
      </c>
      <c r="R7541" s="35" t="str">
        <f t="shared" si="4"/>
        <v>Alto</v>
      </c>
      <c r="S7541" s="35" t="str">
        <f>IF(O7541="","",IF(O7541&gt;AVERAGE('Base de datos limpia'!$O$2:$O$8001),"Alto","Normal"))
</f>
        <v>Alto</v>
      </c>
      <c r="T7541" s="35" t="str">
        <f t="shared" si="5"/>
        <v>Gamer intensivo</v>
      </c>
      <c r="U7541" s="35"/>
    </row>
    <row r="7542">
      <c r="A7542" s="28">
        <v>7541.0</v>
      </c>
      <c r="B7542" s="28">
        <v>23.0</v>
      </c>
      <c r="C7542" s="28" t="str">
        <f>TRIM(PROPER('Base de datos cruda'!C7542))</f>
        <v>Male</v>
      </c>
      <c r="D7542" s="28">
        <v>4.13</v>
      </c>
      <c r="E7542" s="28">
        <v>4.58</v>
      </c>
      <c r="F7542" s="28">
        <v>6.2</v>
      </c>
      <c r="G7542" s="28">
        <v>91.96</v>
      </c>
      <c r="H7542" s="28" t="str">
        <f>TRIM(PROPER('Base de datos cruda'!H7542))</f>
        <v>Fps</v>
      </c>
      <c r="I7542" s="28">
        <v>4.77</v>
      </c>
      <c r="J7542" s="28">
        <v>6.18</v>
      </c>
      <c r="K7542" s="28">
        <v>276.84</v>
      </c>
      <c r="L7542" s="28">
        <f>IF('Base de datos cruda'!L7542&lt;0,,'Base de datos cruda'!L7542)</f>
        <v>8.89</v>
      </c>
      <c r="M7542" s="28" t="str">
        <f>IF(TRIM(PROPER('Base de datos cruda'!M7542))="High","Alto",IF(TRIM(PROPER('Base de datos cruda'!M7542))="Medium","Medio","Bajo"))</f>
        <v>Medio</v>
      </c>
      <c r="N7542" s="29">
        <v>58.38</v>
      </c>
      <c r="O7542" s="32">
        <f t="shared" si="1"/>
        <v>58.38</v>
      </c>
      <c r="P7542" s="33">
        <f t="shared" si="2"/>
        <v>10.31</v>
      </c>
      <c r="Q7542" s="34">
        <f t="shared" si="3"/>
        <v>1.108958838</v>
      </c>
      <c r="R7542" s="35" t="str">
        <f t="shared" si="4"/>
        <v>Medio</v>
      </c>
      <c r="S7542" s="35" t="str">
        <f>IF(O7542="","",IF(O7542&gt;AVERAGE('Base de datos limpia'!$O$2:$O$8001),"Alto","Normal"))
</f>
        <v>Normal</v>
      </c>
      <c r="T7542" s="35" t="str">
        <f t="shared" si="5"/>
        <v>Gamer moderado</v>
      </c>
      <c r="U7542" s="35"/>
    </row>
    <row r="7543">
      <c r="A7543" s="28">
        <v>7542.0</v>
      </c>
      <c r="B7543" s="28">
        <v>23.0</v>
      </c>
      <c r="C7543" s="28" t="str">
        <f>TRIM(PROPER('Base de datos cruda'!C7543))</f>
        <v>Female</v>
      </c>
      <c r="D7543" s="28">
        <v>6.84</v>
      </c>
      <c r="E7543" s="28">
        <v>3.64</v>
      </c>
      <c r="F7543" s="28">
        <v>8.8</v>
      </c>
      <c r="G7543" s="28">
        <v>88.49</v>
      </c>
      <c r="H7543" s="28" t="str">
        <f>TRIM(PROPER('Base de datos cruda'!H7543))</f>
        <v>Casual</v>
      </c>
      <c r="I7543" s="28">
        <v>0.38</v>
      </c>
      <c r="J7543" s="28">
        <v>10.66</v>
      </c>
      <c r="K7543" s="28">
        <v>249.12</v>
      </c>
      <c r="L7543" s="28">
        <f>IF('Base de datos cruda'!L7543&lt;0,,'Base de datos cruda'!L7543)</f>
        <v>16.77</v>
      </c>
      <c r="M7543" s="28" t="str">
        <f>IF(TRIM(PROPER('Base de datos cruda'!M7543))="High","Alto",IF(TRIM(PROPER('Base de datos cruda'!M7543))="Medium","Medio","Bajo"))</f>
        <v>Bajo</v>
      </c>
      <c r="N7543" s="29">
        <v>49.91</v>
      </c>
      <c r="O7543" s="32">
        <f t="shared" si="1"/>
        <v>49.91</v>
      </c>
      <c r="P7543" s="33">
        <f t="shared" si="2"/>
        <v>17.5</v>
      </c>
      <c r="Q7543" s="34">
        <f t="shared" si="3"/>
        <v>0.5321637427</v>
      </c>
      <c r="R7543" s="35" t="str">
        <f t="shared" si="4"/>
        <v>Bajo</v>
      </c>
      <c r="S7543" s="35" t="str">
        <f>IF(O7543="","",IF(O7543&gt;AVERAGE('Base de datos limpia'!$O$2:$O$8001),"Alto","Normal"))
</f>
        <v>Normal</v>
      </c>
      <c r="T7543" s="35" t="str">
        <f t="shared" si="5"/>
        <v>Gamer moderado</v>
      </c>
      <c r="U7543" s="35"/>
    </row>
    <row r="7544">
      <c r="A7544" s="28">
        <v>7543.0</v>
      </c>
      <c r="B7544" s="28">
        <v>21.0</v>
      </c>
      <c r="C7544" s="28" t="str">
        <f>TRIM(PROPER('Base de datos cruda'!C7544))</f>
        <v>Male</v>
      </c>
      <c r="D7544" s="28">
        <v>5.86</v>
      </c>
      <c r="E7544" s="28">
        <v>3.84</v>
      </c>
      <c r="F7544" s="28">
        <v>7.85</v>
      </c>
      <c r="G7544" s="28">
        <v>93.26</v>
      </c>
      <c r="H7544" s="28" t="str">
        <f>TRIM(PROPER('Base de datos cruda'!H7544))</f>
        <v>Fps</v>
      </c>
      <c r="I7544" s="28">
        <v>3.99</v>
      </c>
      <c r="J7544" s="28">
        <v>7.39</v>
      </c>
      <c r="K7544" s="28">
        <v>267.18</v>
      </c>
      <c r="L7544" s="28">
        <f>IF('Base de datos cruda'!L7544&lt;0,,'Base de datos cruda'!L7544)</f>
        <v>9.65</v>
      </c>
      <c r="M7544" s="28" t="str">
        <f>IF(TRIM(PROPER('Base de datos cruda'!M7544))="High","Alto",IF(TRIM(PROPER('Base de datos cruda'!M7544))="Medium","Medio","Bajo"))</f>
        <v>Bajo</v>
      </c>
      <c r="N7544" s="29">
        <v>55.39</v>
      </c>
      <c r="O7544" s="32">
        <f t="shared" si="1"/>
        <v>55.39</v>
      </c>
      <c r="P7544" s="33">
        <f t="shared" si="2"/>
        <v>13.25</v>
      </c>
      <c r="Q7544" s="34">
        <f t="shared" si="3"/>
        <v>0.6552901024</v>
      </c>
      <c r="R7544" s="35" t="str">
        <f t="shared" si="4"/>
        <v>Medio</v>
      </c>
      <c r="S7544" s="35" t="str">
        <f>IF(O7544="","",IF(O7544&gt;AVERAGE('Base de datos limpia'!$O$2:$O$8001),"Alto","Normal"))
</f>
        <v>Normal</v>
      </c>
      <c r="T7544" s="35" t="str">
        <f t="shared" si="5"/>
        <v>Gamer moderado</v>
      </c>
      <c r="U7544" s="35"/>
    </row>
    <row r="7545">
      <c r="A7545" s="28">
        <v>7544.0</v>
      </c>
      <c r="B7545" s="28">
        <v>17.0</v>
      </c>
      <c r="C7545" s="28" t="str">
        <f>TRIM(PROPER('Base de datos cruda'!C7545))</f>
        <v>Female</v>
      </c>
      <c r="D7545" s="28">
        <v>0.63</v>
      </c>
      <c r="E7545" s="28">
        <v>2.87</v>
      </c>
      <c r="F7545" s="28">
        <v>7.59</v>
      </c>
      <c r="G7545" s="28">
        <v>87.06</v>
      </c>
      <c r="H7545" s="28" t="str">
        <f>TRIM(PROPER('Base de datos cruda'!H7545))</f>
        <v>Rpg</v>
      </c>
      <c r="I7545" s="28">
        <v>1.34</v>
      </c>
      <c r="J7545" s="28">
        <v>2.56</v>
      </c>
      <c r="K7545" s="28">
        <v>318.89</v>
      </c>
      <c r="L7545" s="28">
        <f>IF('Base de datos cruda'!L7545&lt;0,,'Base de datos cruda'!L7545)</f>
        <v>2.38</v>
      </c>
      <c r="M7545" s="28" t="str">
        <f>IF(TRIM(PROPER('Base de datos cruda'!M7545))="High","Alto",IF(TRIM(PROPER('Base de datos cruda'!M7545))="Medium","Medio","Bajo"))</f>
        <v>Medio</v>
      </c>
      <c r="N7545" s="29">
        <v>74.48</v>
      </c>
      <c r="O7545" s="32">
        <f t="shared" si="1"/>
        <v>74.48</v>
      </c>
      <c r="P7545" s="33">
        <f t="shared" si="2"/>
        <v>3.19</v>
      </c>
      <c r="Q7545" s="34">
        <f t="shared" si="3"/>
        <v>4.555555556</v>
      </c>
      <c r="R7545" s="35" t="str">
        <f t="shared" si="4"/>
        <v>Alto</v>
      </c>
      <c r="S7545" s="35" t="str">
        <f>IF(O7545="","",IF(O7545&gt;AVERAGE('Base de datos limpia'!$O$2:$O$8001),"Alto","Normal"))
</f>
        <v>Alto</v>
      </c>
      <c r="T7545" s="35" t="str">
        <f t="shared" si="5"/>
        <v>Gamer casual</v>
      </c>
      <c r="U7545" s="35"/>
    </row>
    <row r="7546">
      <c r="A7546" s="28">
        <v>7545.0</v>
      </c>
      <c r="B7546" s="28">
        <v>21.0</v>
      </c>
      <c r="C7546" s="28" t="str">
        <f>TRIM(PROPER('Base de datos cruda'!C7546))</f>
        <v>Female</v>
      </c>
      <c r="D7546" s="28">
        <v>1.67</v>
      </c>
      <c r="E7546" s="28">
        <v>4.7</v>
      </c>
      <c r="F7546" s="28">
        <v>6.46</v>
      </c>
      <c r="G7546" s="28">
        <v>90.04</v>
      </c>
      <c r="H7546" s="28" t="str">
        <f>TRIM(PROPER('Base de datos cruda'!H7546))</f>
        <v>Fps</v>
      </c>
      <c r="I7546" s="28">
        <v>4.11</v>
      </c>
      <c r="J7546" s="28">
        <v>5.6</v>
      </c>
      <c r="K7546" s="28">
        <v>301.33</v>
      </c>
      <c r="L7546" s="28">
        <f>IF('Base de datos cruda'!L7546&lt;0,,'Base de datos cruda'!L7546)</f>
        <v>5.34</v>
      </c>
      <c r="M7546" s="28" t="str">
        <f>IF(TRIM(PROPER('Base de datos cruda'!M7546))="High","Alto",IF(TRIM(PROPER('Base de datos cruda'!M7546))="Medium","Medio","Bajo"))</f>
        <v>Medio</v>
      </c>
      <c r="N7546" s="29">
        <v>79.21</v>
      </c>
      <c r="O7546" s="32">
        <f t="shared" si="1"/>
        <v>79.21</v>
      </c>
      <c r="P7546" s="33">
        <f t="shared" si="2"/>
        <v>7.27</v>
      </c>
      <c r="Q7546" s="34">
        <f t="shared" si="3"/>
        <v>2.814371257</v>
      </c>
      <c r="R7546" s="35" t="str">
        <f t="shared" si="4"/>
        <v>Alto</v>
      </c>
      <c r="S7546" s="35" t="str">
        <f>IF(O7546="","",IF(O7546&gt;AVERAGE('Base de datos limpia'!$O$2:$O$8001),"Alto","Normal"))
</f>
        <v>Alto</v>
      </c>
      <c r="T7546" s="35" t="str">
        <f t="shared" si="5"/>
        <v>Gamer moderado</v>
      </c>
      <c r="U7546" s="35"/>
    </row>
    <row r="7547">
      <c r="A7547" s="28">
        <v>7546.0</v>
      </c>
      <c r="B7547" s="28">
        <v>16.0</v>
      </c>
      <c r="C7547" s="28" t="str">
        <f>TRIM(PROPER('Base de datos cruda'!C7547))</f>
        <v>Female</v>
      </c>
      <c r="D7547" s="28">
        <v>2.5</v>
      </c>
      <c r="E7547" s="28">
        <v>2.83</v>
      </c>
      <c r="F7547" s="28">
        <v>6.22</v>
      </c>
      <c r="G7547" s="28">
        <v>75.16</v>
      </c>
      <c r="H7547" s="28" t="str">
        <f>TRIM(PROPER('Base de datos cruda'!H7547))</f>
        <v>Casual</v>
      </c>
      <c r="I7547" s="28">
        <v>1.71</v>
      </c>
      <c r="J7547" s="28">
        <v>6.67</v>
      </c>
      <c r="K7547" s="28">
        <v>291.37</v>
      </c>
      <c r="L7547" s="28">
        <f>IF('Base de datos cruda'!L7547&lt;0,,'Base de datos cruda'!L7547)</f>
        <v>7.91</v>
      </c>
      <c r="M7547" s="28" t="str">
        <f>IF(TRIM(PROPER('Base de datos cruda'!M7547))="High","Alto",IF(TRIM(PROPER('Base de datos cruda'!M7547))="Medium","Medio","Bajo"))</f>
        <v>Medio</v>
      </c>
      <c r="N7547" s="29">
        <v>61.91</v>
      </c>
      <c r="O7547" s="32">
        <f t="shared" si="1"/>
        <v>61.91</v>
      </c>
      <c r="P7547" s="33">
        <f t="shared" si="2"/>
        <v>9.17</v>
      </c>
      <c r="Q7547" s="34">
        <f t="shared" si="3"/>
        <v>1.132</v>
      </c>
      <c r="R7547" s="35" t="str">
        <f t="shared" si="4"/>
        <v>Medio</v>
      </c>
      <c r="S7547" s="35" t="str">
        <f>IF(O7547="","",IF(O7547&gt;AVERAGE('Base de datos limpia'!$O$2:$O$8001),"Alto","Normal"))
</f>
        <v>Normal</v>
      </c>
      <c r="T7547" s="35" t="str">
        <f t="shared" si="5"/>
        <v>Gamer casual</v>
      </c>
      <c r="U7547" s="35"/>
    </row>
    <row r="7548">
      <c r="A7548" s="28">
        <v>7547.0</v>
      </c>
      <c r="B7548" s="28">
        <v>16.0</v>
      </c>
      <c r="C7548" s="28" t="str">
        <f>TRIM(PROPER('Base de datos cruda'!C7548))</f>
        <v>Male</v>
      </c>
      <c r="D7548" s="28">
        <v>0.93</v>
      </c>
      <c r="E7548" s="28">
        <v>7.28</v>
      </c>
      <c r="F7548" s="28">
        <v>6.63</v>
      </c>
      <c r="G7548" s="28">
        <v>83.61</v>
      </c>
      <c r="H7548" s="28" t="str">
        <f>TRIM(PROPER('Base de datos cruda'!H7548))</f>
        <v>Fps</v>
      </c>
      <c r="I7548" s="28">
        <v>0.57</v>
      </c>
      <c r="J7548" s="28">
        <v>3.28</v>
      </c>
      <c r="K7548" s="28">
        <v>290.03</v>
      </c>
      <c r="L7548" s="28">
        <f>IF('Base de datos cruda'!L7548&lt;0,,'Base de datos cruda'!L7548)</f>
        <v>3.99</v>
      </c>
      <c r="M7548" s="28" t="str">
        <f>IF(TRIM(PROPER('Base de datos cruda'!M7548))="High","Alto",IF(TRIM(PROPER('Base de datos cruda'!M7548))="Medium","Medio","Bajo"))</f>
        <v>Medio</v>
      </c>
      <c r="N7548" s="29">
        <v>95.99</v>
      </c>
      <c r="O7548" s="32">
        <f t="shared" si="1"/>
        <v>95.99</v>
      </c>
      <c r="P7548" s="33">
        <f t="shared" si="2"/>
        <v>4.21</v>
      </c>
      <c r="Q7548" s="34">
        <f t="shared" si="3"/>
        <v>7.827956989</v>
      </c>
      <c r="R7548" s="35" t="str">
        <f t="shared" si="4"/>
        <v>Alto</v>
      </c>
      <c r="S7548" s="35" t="str">
        <f>IF(O7548="","",IF(O7548&gt;AVERAGE('Base de datos limpia'!$O$2:$O$8001),"Alto","Normal"))
</f>
        <v>Alto</v>
      </c>
      <c r="T7548" s="35" t="str">
        <f t="shared" si="5"/>
        <v>Gamer intensivo</v>
      </c>
      <c r="U7548" s="35"/>
    </row>
    <row r="7549">
      <c r="A7549" s="28">
        <v>7548.0</v>
      </c>
      <c r="B7549" s="28">
        <v>18.0</v>
      </c>
      <c r="C7549" s="28" t="str">
        <f>TRIM(PROPER('Base de datos cruda'!C7549))</f>
        <v>Other</v>
      </c>
      <c r="D7549" s="28">
        <v>3.66</v>
      </c>
      <c r="E7549" s="28">
        <v>2.12</v>
      </c>
      <c r="F7549" s="28">
        <v>5.47</v>
      </c>
      <c r="G7549" s="28">
        <v>92.22</v>
      </c>
      <c r="H7549" s="28" t="str">
        <f>TRIM(PROPER('Base de datos cruda'!H7549))</f>
        <v>Casual</v>
      </c>
      <c r="I7549" s="28">
        <v>3.06</v>
      </c>
      <c r="J7549" s="28">
        <v>5.26</v>
      </c>
      <c r="K7549" s="28">
        <v>271.78</v>
      </c>
      <c r="L7549" s="28">
        <f>IF('Base de datos cruda'!L7549&lt;0,,'Base de datos cruda'!L7549)</f>
        <v>7.3</v>
      </c>
      <c r="M7549" s="28" t="str">
        <f>IF(TRIM(PROPER('Base de datos cruda'!M7549))="High","Alto",IF(TRIM(PROPER('Base de datos cruda'!M7549))="Medium","Medio","Bajo"))</f>
        <v>Medio</v>
      </c>
      <c r="N7549" s="29">
        <v>49.38</v>
      </c>
      <c r="O7549" s="32">
        <f t="shared" si="1"/>
        <v>49.38</v>
      </c>
      <c r="P7549" s="33">
        <f t="shared" si="2"/>
        <v>8.92</v>
      </c>
      <c r="Q7549" s="34">
        <f t="shared" si="3"/>
        <v>0.5792349727</v>
      </c>
      <c r="R7549" s="35" t="str">
        <f t="shared" si="4"/>
        <v>Bajo</v>
      </c>
      <c r="S7549" s="35" t="str">
        <f>IF(O7549="","",IF(O7549&gt;AVERAGE('Base de datos limpia'!$O$2:$O$8001),"Alto","Normal"))
</f>
        <v>Normal</v>
      </c>
      <c r="T7549" s="35" t="str">
        <f t="shared" si="5"/>
        <v>Gamer casual</v>
      </c>
      <c r="U7549" s="35"/>
    </row>
    <row r="7550">
      <c r="A7550" s="28">
        <v>7549.0</v>
      </c>
      <c r="B7550" s="28">
        <v>18.0</v>
      </c>
      <c r="C7550" s="28" t="str">
        <f>TRIM(PROPER('Base de datos cruda'!C7550))</f>
        <v>Female</v>
      </c>
      <c r="D7550" s="28">
        <v>7.87</v>
      </c>
      <c r="E7550" s="28">
        <v>9.53</v>
      </c>
      <c r="F7550" s="28">
        <v>8.52</v>
      </c>
      <c r="G7550" s="28">
        <v>66.88</v>
      </c>
      <c r="H7550" s="28" t="str">
        <f>TRIM(PROPER('Base de datos cruda'!H7550))</f>
        <v>Rpg</v>
      </c>
      <c r="I7550" s="28">
        <v>4.47</v>
      </c>
      <c r="J7550" s="28">
        <v>11.62</v>
      </c>
      <c r="K7550" s="28">
        <v>229.17</v>
      </c>
      <c r="L7550" s="28">
        <f>IF('Base de datos cruda'!L7550&lt;0,,'Base de datos cruda'!L7550)</f>
        <v>21.32</v>
      </c>
      <c r="M7550" s="28" t="str">
        <f>IF(TRIM(PROPER('Base de datos cruda'!M7550))="High","Alto",IF(TRIM(PROPER('Base de datos cruda'!M7550))="Medium","Medio","Bajo"))</f>
        <v>Bajo</v>
      </c>
      <c r="N7550" s="29">
        <v>74.3310572705053</v>
      </c>
      <c r="O7550" s="32">
        <f t="shared" si="1"/>
        <v>74.33105727</v>
      </c>
      <c r="P7550" s="33">
        <f t="shared" si="2"/>
        <v>19.49</v>
      </c>
      <c r="Q7550" s="34">
        <f t="shared" si="3"/>
        <v>1.210927573</v>
      </c>
      <c r="R7550" s="35" t="str">
        <f t="shared" si="4"/>
        <v>Alto</v>
      </c>
      <c r="S7550" s="35" t="str">
        <f>IF(O7550="","",IF(O7550&gt;AVERAGE('Base de datos limpia'!$O$2:$O$8001),"Alto","Normal"))
</f>
        <v>Alto</v>
      </c>
      <c r="T7550" s="35" t="str">
        <f t="shared" si="5"/>
        <v>Gamer intensivo</v>
      </c>
      <c r="U7550" s="35"/>
    </row>
    <row r="7551">
      <c r="A7551" s="28">
        <v>7550.0</v>
      </c>
      <c r="B7551" s="28">
        <v>20.0</v>
      </c>
      <c r="C7551" s="28" t="str">
        <f>TRIM(PROPER('Base de datos cruda'!C7551))</f>
        <v>Female</v>
      </c>
      <c r="D7551" s="28">
        <v>4.12</v>
      </c>
      <c r="E7551" s="28">
        <v>1.81</v>
      </c>
      <c r="F7551" s="28">
        <v>7.97</v>
      </c>
      <c r="G7551" s="28">
        <v>76.91</v>
      </c>
      <c r="H7551" s="28" t="str">
        <f>TRIM(PROPER('Base de datos cruda'!H7551))</f>
        <v>Fps</v>
      </c>
      <c r="I7551" s="28">
        <v>0.91</v>
      </c>
      <c r="J7551" s="28">
        <v>9.32</v>
      </c>
      <c r="K7551" s="28">
        <v>247.98</v>
      </c>
      <c r="L7551" s="28">
        <f>IF('Base de datos cruda'!L7551&lt;0,,'Base de datos cruda'!L7551)</f>
        <v>8.67</v>
      </c>
      <c r="M7551" s="28" t="str">
        <f>IF(TRIM(PROPER('Base de datos cruda'!M7551))="High","Alto",IF(TRIM(PROPER('Base de datos cruda'!M7551))="Medium","Medio","Bajo"))</f>
        <v>Medio</v>
      </c>
      <c r="N7551" s="29">
        <v>48.05</v>
      </c>
      <c r="O7551" s="32">
        <f t="shared" si="1"/>
        <v>48.05</v>
      </c>
      <c r="P7551" s="33">
        <f t="shared" si="2"/>
        <v>13.44</v>
      </c>
      <c r="Q7551" s="34">
        <f t="shared" si="3"/>
        <v>0.4393203883</v>
      </c>
      <c r="R7551" s="35" t="str">
        <f t="shared" si="4"/>
        <v>Bajo</v>
      </c>
      <c r="S7551" s="35" t="str">
        <f>IF(O7551="","",IF(O7551&gt;AVERAGE('Base de datos limpia'!$O$2:$O$8001),"Alto","Normal"))
</f>
        <v>Normal</v>
      </c>
      <c r="T7551" s="35" t="str">
        <f t="shared" si="5"/>
        <v>Gamer casual</v>
      </c>
      <c r="U7551" s="35"/>
    </row>
    <row r="7552">
      <c r="A7552" s="28">
        <v>7551.0</v>
      </c>
      <c r="B7552" s="28">
        <v>16.0</v>
      </c>
      <c r="C7552" s="28" t="str">
        <f>TRIM(PROPER('Base de datos cruda'!C7552))</f>
        <v>Male</v>
      </c>
      <c r="D7552" s="28">
        <v>5.94</v>
      </c>
      <c r="E7552" s="28">
        <v>9.49</v>
      </c>
      <c r="F7552" s="28">
        <v>8.01</v>
      </c>
      <c r="G7552" s="28">
        <v>89.62</v>
      </c>
      <c r="H7552" s="28" t="str">
        <f>TRIM(PROPER('Base de datos cruda'!H7552))</f>
        <v>Fps</v>
      </c>
      <c r="I7552" s="28">
        <v>0.11</v>
      </c>
      <c r="J7552" s="28">
        <v>7.95</v>
      </c>
      <c r="K7552" s="28">
        <v>250.52</v>
      </c>
      <c r="L7552" s="28">
        <f>IF('Base de datos cruda'!L7552&lt;0,,'Base de datos cruda'!L7552)</f>
        <v>11.93</v>
      </c>
      <c r="M7552" s="28" t="str">
        <f>IF(TRIM(PROPER('Base de datos cruda'!M7552))="High","Alto",IF(TRIM(PROPER('Base de datos cruda'!M7552))="Medium","Medio","Bajo"))</f>
        <v>Bajo</v>
      </c>
      <c r="N7552" s="29">
        <v>98.7316965227058</v>
      </c>
      <c r="O7552" s="32">
        <f t="shared" si="1"/>
        <v>98.73169652</v>
      </c>
      <c r="P7552" s="33">
        <f t="shared" si="2"/>
        <v>13.89</v>
      </c>
      <c r="Q7552" s="34">
        <f t="shared" si="3"/>
        <v>1.597643098</v>
      </c>
      <c r="R7552" s="35" t="str">
        <f t="shared" si="4"/>
        <v>Alto</v>
      </c>
      <c r="S7552" s="35" t="str">
        <f>IF(O7552="","",IF(O7552&gt;AVERAGE('Base de datos limpia'!$O$2:$O$8001),"Alto","Normal"))
</f>
        <v>Alto</v>
      </c>
      <c r="T7552" s="35" t="str">
        <f t="shared" si="5"/>
        <v>Gamer intensivo</v>
      </c>
      <c r="U7552" s="35"/>
    </row>
    <row r="7553">
      <c r="A7553" s="28">
        <v>7552.0</v>
      </c>
      <c r="B7553" s="28">
        <v>21.0</v>
      </c>
      <c r="C7553" s="28" t="str">
        <f>TRIM(PROPER('Base de datos cruda'!C7553))</f>
        <v>Female</v>
      </c>
      <c r="D7553" s="28">
        <v>5.46</v>
      </c>
      <c r="E7553" s="28">
        <v>8.5</v>
      </c>
      <c r="F7553" s="28">
        <v>6.17</v>
      </c>
      <c r="G7553" s="28">
        <v>81.31</v>
      </c>
      <c r="H7553" s="28" t="str">
        <f>TRIM(PROPER('Base de datos cruda'!H7553))</f>
        <v>Fps</v>
      </c>
      <c r="I7553" s="28">
        <v>4.42</v>
      </c>
      <c r="J7553" s="28">
        <v>9.92</v>
      </c>
      <c r="K7553" s="28">
        <v>246.36</v>
      </c>
      <c r="L7553" s="28">
        <f>IF('Base de datos cruda'!L7553&lt;0,,'Base de datos cruda'!L7553)</f>
        <v>14.87</v>
      </c>
      <c r="M7553" s="28" t="str">
        <f>IF(TRIM(PROPER('Base de datos cruda'!M7553))="High","Alto",IF(TRIM(PROPER('Base de datos cruda'!M7553))="Medium","Medio","Bajo"))</f>
        <v>Bajo</v>
      </c>
      <c r="N7553" s="29">
        <v>89.6890564996667</v>
      </c>
      <c r="O7553" s="32">
        <f t="shared" si="1"/>
        <v>89.6890565</v>
      </c>
      <c r="P7553" s="33">
        <f t="shared" si="2"/>
        <v>15.38</v>
      </c>
      <c r="Q7553" s="34">
        <f t="shared" si="3"/>
        <v>1.556776557</v>
      </c>
      <c r="R7553" s="35" t="str">
        <f t="shared" si="4"/>
        <v>Alto</v>
      </c>
      <c r="S7553" s="35" t="str">
        <f>IF(O7553="","",IF(O7553&gt;AVERAGE('Base de datos limpia'!$O$2:$O$8001),"Alto","Normal"))
</f>
        <v>Alto</v>
      </c>
      <c r="T7553" s="35" t="str">
        <f t="shared" si="5"/>
        <v>Gamer intensivo</v>
      </c>
      <c r="U7553" s="35"/>
    </row>
    <row r="7554">
      <c r="A7554" s="28">
        <v>7553.0</v>
      </c>
      <c r="B7554" s="28">
        <v>22.0</v>
      </c>
      <c r="C7554" s="28" t="str">
        <f>TRIM(PROPER('Base de datos cruda'!C7554))</f>
        <v>Male</v>
      </c>
      <c r="D7554" s="28">
        <v>6.8</v>
      </c>
      <c r="E7554" s="28">
        <v>7.13</v>
      </c>
      <c r="F7554" s="28">
        <v>4.36</v>
      </c>
      <c r="G7554" s="28">
        <v>87.27</v>
      </c>
      <c r="H7554" s="28" t="str">
        <f>TRIM(PROPER('Base de datos cruda'!H7554))</f>
        <v>Casual</v>
      </c>
      <c r="I7554" s="28">
        <v>3.49</v>
      </c>
      <c r="J7554" s="28">
        <v>9.73</v>
      </c>
      <c r="K7554" s="28">
        <v>254.17</v>
      </c>
      <c r="L7554" s="28">
        <f>IF('Base de datos cruda'!L7554&lt;0,,'Base de datos cruda'!L7554)</f>
        <v>13.8</v>
      </c>
      <c r="M7554" s="28" t="str">
        <f>IF(TRIM(PROPER('Base de datos cruda'!M7554))="High","Alto",IF(TRIM(PROPER('Base de datos cruda'!M7554))="Medium","Medio","Bajo"))</f>
        <v>Alto</v>
      </c>
      <c r="N7554" s="29">
        <v>57.6173045158711</v>
      </c>
      <c r="O7554" s="32">
        <f t="shared" si="1"/>
        <v>57.61730452</v>
      </c>
      <c r="P7554" s="33">
        <f t="shared" si="2"/>
        <v>16.53</v>
      </c>
      <c r="Q7554" s="34">
        <f t="shared" si="3"/>
        <v>1.048529412</v>
      </c>
      <c r="R7554" s="35" t="str">
        <f t="shared" si="4"/>
        <v>Medio</v>
      </c>
      <c r="S7554" s="35" t="str">
        <f>IF(O7554="","",IF(O7554&gt;AVERAGE('Base de datos limpia'!$O$2:$O$8001),"Alto","Normal"))
</f>
        <v>Normal</v>
      </c>
      <c r="T7554" s="35" t="str">
        <f t="shared" si="5"/>
        <v>Gamer intensivo</v>
      </c>
      <c r="U7554" s="35"/>
    </row>
    <row r="7555">
      <c r="A7555" s="28">
        <v>7554.0</v>
      </c>
      <c r="B7555" s="28">
        <v>18.0</v>
      </c>
      <c r="C7555" s="28" t="str">
        <f>TRIM(PROPER('Base de datos cruda'!C7555))</f>
        <v>Female</v>
      </c>
      <c r="D7555" s="28">
        <v>1.73</v>
      </c>
      <c r="E7555" s="28">
        <v>9.21</v>
      </c>
      <c r="F7555" s="28">
        <v>7.42</v>
      </c>
      <c r="G7555" s="28">
        <v>71.71</v>
      </c>
      <c r="H7555" s="28" t="str">
        <f>TRIM(PROPER('Base de datos cruda'!H7555))</f>
        <v>Casual</v>
      </c>
      <c r="I7555" s="28">
        <v>4.04</v>
      </c>
      <c r="J7555" s="28">
        <v>7.45</v>
      </c>
      <c r="K7555" s="28">
        <v>296.39</v>
      </c>
      <c r="L7555" s="28">
        <f>IF('Base de datos cruda'!L7555&lt;0,,'Base de datos cruda'!L7555)</f>
        <v>6.54</v>
      </c>
      <c r="M7555" s="28" t="str">
        <f>IF(TRIM(PROPER('Base de datos cruda'!M7555))="High","Alto",IF(TRIM(PROPER('Base de datos cruda'!M7555))="Medium","Medio","Bajo"))</f>
        <v>Medio</v>
      </c>
      <c r="N7555" s="29">
        <v>107.014955750809</v>
      </c>
      <c r="O7555" s="33" t="str">
        <f t="shared" si="1"/>
        <v/>
      </c>
      <c r="P7555" s="33">
        <f t="shared" si="2"/>
        <v>9.18</v>
      </c>
      <c r="Q7555" s="34">
        <f t="shared" si="3"/>
        <v>5.323699422</v>
      </c>
      <c r="R7555" s="35" t="str">
        <f t="shared" si="4"/>
        <v>Alto</v>
      </c>
      <c r="S7555" s="35" t="str">
        <f>IF(O7555="","",IF(O7555&gt;AVERAGE('Base de datos limpia'!$O$2:$O$8001),"Alto","Normal"))
</f>
        <v/>
      </c>
      <c r="T7555" s="35" t="str">
        <f t="shared" si="5"/>
        <v>Gamer intensivo</v>
      </c>
      <c r="U7555" s="35"/>
    </row>
    <row r="7556">
      <c r="A7556" s="28">
        <v>7555.0</v>
      </c>
      <c r="B7556" s="28">
        <v>19.0</v>
      </c>
      <c r="C7556" s="28" t="str">
        <f>TRIM(PROPER('Base de datos cruda'!C7556))</f>
        <v>Male</v>
      </c>
      <c r="D7556" s="28">
        <v>6.03</v>
      </c>
      <c r="E7556" s="28">
        <v>2.25</v>
      </c>
      <c r="F7556" s="28">
        <v>5.87</v>
      </c>
      <c r="G7556" s="28">
        <v>61.29</v>
      </c>
      <c r="H7556" s="28" t="str">
        <f>TRIM(PROPER('Base de datos cruda'!H7556))</f>
        <v>Casual</v>
      </c>
      <c r="I7556" s="28">
        <v>0.3</v>
      </c>
      <c r="J7556" s="28">
        <v>7.44</v>
      </c>
      <c r="K7556" s="28">
        <v>245.0</v>
      </c>
      <c r="L7556" s="28">
        <f>IF('Base de datos cruda'!L7556&lt;0,,'Base de datos cruda'!L7556)</f>
        <v>11.7</v>
      </c>
      <c r="M7556" s="28" t="str">
        <f>IF(TRIM(PROPER('Base de datos cruda'!M7556))="High","Alto",IF(TRIM(PROPER('Base de datos cruda'!M7556))="Medium","Medio","Bajo"))</f>
        <v>Bajo</v>
      </c>
      <c r="N7556" s="29">
        <v>23.77</v>
      </c>
      <c r="O7556" s="32">
        <f t="shared" si="1"/>
        <v>23.77</v>
      </c>
      <c r="P7556" s="33">
        <f t="shared" si="2"/>
        <v>13.47</v>
      </c>
      <c r="Q7556" s="34">
        <f t="shared" si="3"/>
        <v>0.3731343284</v>
      </c>
      <c r="R7556" s="35" t="str">
        <f t="shared" si="4"/>
        <v>Bajo</v>
      </c>
      <c r="S7556" s="35" t="str">
        <f>IF(O7556="","",IF(O7556&gt;AVERAGE('Base de datos limpia'!$O$2:$O$8001),"Alto","Normal"))
</f>
        <v>Normal</v>
      </c>
      <c r="T7556" s="35" t="str">
        <f t="shared" si="5"/>
        <v>Gamer casual</v>
      </c>
      <c r="U7556" s="35"/>
    </row>
    <row r="7557">
      <c r="A7557" s="28">
        <v>7556.0</v>
      </c>
      <c r="B7557" s="28">
        <v>18.0</v>
      </c>
      <c r="C7557" s="28" t="str">
        <f>TRIM(PROPER('Base de datos cruda'!C7557))</f>
        <v>Female</v>
      </c>
      <c r="D7557" s="28">
        <v>7.05</v>
      </c>
      <c r="E7557" s="28">
        <v>2.59</v>
      </c>
      <c r="F7557" s="28">
        <v>8.35</v>
      </c>
      <c r="G7557" s="28">
        <v>61.17</v>
      </c>
      <c r="H7557" s="28" t="str">
        <f>TRIM(PROPER('Base de datos cruda'!H7557))</f>
        <v>Fps</v>
      </c>
      <c r="I7557" s="28">
        <v>4.45</v>
      </c>
      <c r="J7557" s="28">
        <v>8.25</v>
      </c>
      <c r="K7557" s="28">
        <v>234.03</v>
      </c>
      <c r="L7557" s="28">
        <f>IF('Base de datos cruda'!L7557&lt;0,,'Base de datos cruda'!L7557)</f>
        <v>13.92</v>
      </c>
      <c r="M7557" s="28" t="str">
        <f>IF(TRIM(PROPER('Base de datos cruda'!M7557))="High","Alto",IF(TRIM(PROPER('Base de datos cruda'!M7557))="Medium","Medio","Bajo"))</f>
        <v>Bajo</v>
      </c>
      <c r="N7557" s="29">
        <v>42.18</v>
      </c>
      <c r="O7557" s="32">
        <f t="shared" si="1"/>
        <v>42.18</v>
      </c>
      <c r="P7557" s="33">
        <f t="shared" si="2"/>
        <v>15.3</v>
      </c>
      <c r="Q7557" s="34">
        <f t="shared" si="3"/>
        <v>0.3673758865</v>
      </c>
      <c r="R7557" s="35" t="str">
        <f t="shared" si="4"/>
        <v>Bajo</v>
      </c>
      <c r="S7557" s="35" t="str">
        <f>IF(O7557="","",IF(O7557&gt;AVERAGE('Base de datos limpia'!$O$2:$O$8001),"Alto","Normal"))
</f>
        <v>Normal</v>
      </c>
      <c r="T7557" s="35" t="str">
        <f t="shared" si="5"/>
        <v>Gamer casual</v>
      </c>
      <c r="U7557" s="35"/>
    </row>
    <row r="7558">
      <c r="A7558" s="28">
        <v>7557.0</v>
      </c>
      <c r="B7558" s="28">
        <v>16.0</v>
      </c>
      <c r="C7558" s="28" t="str">
        <f>TRIM(PROPER('Base de datos cruda'!C7558))</f>
        <v>Female</v>
      </c>
      <c r="D7558" s="28">
        <v>1.37</v>
      </c>
      <c r="E7558" s="28">
        <v>3.27</v>
      </c>
      <c r="F7558" s="28">
        <v>7.9</v>
      </c>
      <c r="G7558" s="28">
        <v>97.71</v>
      </c>
      <c r="H7558" s="28" t="str">
        <f>TRIM(PROPER('Base de datos cruda'!H7558))</f>
        <v>Fps</v>
      </c>
      <c r="I7558" s="28">
        <v>2.1</v>
      </c>
      <c r="J7558" s="28">
        <v>2.99</v>
      </c>
      <c r="K7558" s="28">
        <v>303.51</v>
      </c>
      <c r="L7558" s="28">
        <f>IF('Base de datos cruda'!L7558&lt;0,,'Base de datos cruda'!L7558)</f>
        <v>0.96</v>
      </c>
      <c r="M7558" s="28" t="str">
        <f>IF(TRIM(PROPER('Base de datos cruda'!M7558))="High","Alto",IF(TRIM(PROPER('Base de datos cruda'!M7558))="Medium","Medio","Bajo"))</f>
        <v>Medio</v>
      </c>
      <c r="N7558" s="29">
        <v>81.05</v>
      </c>
      <c r="O7558" s="32">
        <f t="shared" si="1"/>
        <v>81.05</v>
      </c>
      <c r="P7558" s="33">
        <f t="shared" si="2"/>
        <v>4.36</v>
      </c>
      <c r="Q7558" s="34">
        <f t="shared" si="3"/>
        <v>2.386861314</v>
      </c>
      <c r="R7558" s="35" t="str">
        <f t="shared" si="4"/>
        <v>Alto</v>
      </c>
      <c r="S7558" s="35" t="str">
        <f>IF(O7558="","",IF(O7558&gt;AVERAGE('Base de datos limpia'!$O$2:$O$8001),"Alto","Normal"))
</f>
        <v>Alto</v>
      </c>
      <c r="T7558" s="35" t="str">
        <f t="shared" si="5"/>
        <v>Gamer moderado</v>
      </c>
      <c r="U7558" s="35"/>
    </row>
    <row r="7559">
      <c r="A7559" s="28">
        <v>7558.0</v>
      </c>
      <c r="B7559" s="28">
        <v>23.0</v>
      </c>
      <c r="C7559" s="28" t="str">
        <f>TRIM(PROPER('Base de datos cruda'!C7559))</f>
        <v>Male</v>
      </c>
      <c r="D7559" s="28">
        <v>2.77</v>
      </c>
      <c r="E7559" s="28">
        <v>3.2</v>
      </c>
      <c r="F7559" s="28">
        <v>4.73</v>
      </c>
      <c r="G7559" s="28">
        <v>97.78</v>
      </c>
      <c r="H7559" s="28" t="str">
        <f>TRIM(PROPER('Base de datos cruda'!H7559))</f>
        <v>Rpg</v>
      </c>
      <c r="I7559" s="28">
        <v>4.49</v>
      </c>
      <c r="J7559" s="28">
        <v>7.68</v>
      </c>
      <c r="K7559" s="28">
        <v>294.69</v>
      </c>
      <c r="L7559" s="28">
        <f>IF('Base de datos cruda'!L7559&lt;0,,'Base de datos cruda'!L7559)</f>
        <v>9.52</v>
      </c>
      <c r="M7559" s="28" t="str">
        <f>IF(TRIM(PROPER('Base de datos cruda'!M7559))="High","Alto",IF(TRIM(PROPER('Base de datos cruda'!M7559))="Medium","Medio","Bajo"))</f>
        <v>Medio</v>
      </c>
      <c r="N7559" s="29">
        <v>64.21</v>
      </c>
      <c r="O7559" s="32">
        <f t="shared" si="1"/>
        <v>64.21</v>
      </c>
      <c r="P7559" s="33">
        <f t="shared" si="2"/>
        <v>10.45</v>
      </c>
      <c r="Q7559" s="34">
        <f t="shared" si="3"/>
        <v>1.155234657</v>
      </c>
      <c r="R7559" s="35" t="str">
        <f t="shared" si="4"/>
        <v>Medio</v>
      </c>
      <c r="S7559" s="35" t="str">
        <f>IF(O7559="","",IF(O7559&gt;AVERAGE('Base de datos limpia'!$O$2:$O$8001),"Alto","Normal"))
</f>
        <v>Normal</v>
      </c>
      <c r="T7559" s="35" t="str">
        <f t="shared" si="5"/>
        <v>Gamer moderado</v>
      </c>
      <c r="U7559" s="35"/>
    </row>
    <row r="7560">
      <c r="A7560" s="28">
        <v>7559.0</v>
      </c>
      <c r="B7560" s="28">
        <v>17.0</v>
      </c>
      <c r="C7560" s="28" t="str">
        <f>TRIM(PROPER('Base de datos cruda'!C7560))</f>
        <v>Female</v>
      </c>
      <c r="D7560" s="28">
        <v>7.76</v>
      </c>
      <c r="E7560" s="28">
        <v>3.8</v>
      </c>
      <c r="F7560" s="28">
        <v>7.01</v>
      </c>
      <c r="G7560" s="28">
        <v>68.45</v>
      </c>
      <c r="H7560" s="28" t="str">
        <f>TRIM(PROPER('Base de datos cruda'!H7560))</f>
        <v>Rpg</v>
      </c>
      <c r="I7560" s="28">
        <v>0.32</v>
      </c>
      <c r="J7560" s="28">
        <v>13.37</v>
      </c>
      <c r="K7560" s="28">
        <v>223.44</v>
      </c>
      <c r="L7560" s="28">
        <f>IF('Base de datos cruda'!L7560&lt;0,,'Base de datos cruda'!L7560)</f>
        <v>19.89</v>
      </c>
      <c r="M7560" s="28" t="str">
        <f>IF(TRIM(PROPER('Base de datos cruda'!M7560))="High","Alto",IF(TRIM(PROPER('Base de datos cruda'!M7560))="Medium","Medio","Bajo"))</f>
        <v>Bajo</v>
      </c>
      <c r="N7560" s="29">
        <v>41.54</v>
      </c>
      <c r="O7560" s="32">
        <f t="shared" si="1"/>
        <v>41.54</v>
      </c>
      <c r="P7560" s="33">
        <f t="shared" si="2"/>
        <v>21.13</v>
      </c>
      <c r="Q7560" s="34">
        <f t="shared" si="3"/>
        <v>0.4896907216</v>
      </c>
      <c r="R7560" s="35" t="str">
        <f t="shared" si="4"/>
        <v>Bajo</v>
      </c>
      <c r="S7560" s="35" t="str">
        <f>IF(O7560="","",IF(O7560&gt;AVERAGE('Base de datos limpia'!$O$2:$O$8001),"Alto","Normal"))
</f>
        <v>Normal</v>
      </c>
      <c r="T7560" s="35" t="str">
        <f t="shared" si="5"/>
        <v>Gamer moderado</v>
      </c>
      <c r="U7560" s="35"/>
    </row>
    <row r="7561">
      <c r="A7561" s="28">
        <v>7560.0</v>
      </c>
      <c r="B7561" s="28">
        <v>16.0</v>
      </c>
      <c r="C7561" s="28" t="str">
        <f>TRIM(PROPER('Base de datos cruda'!C7561))</f>
        <v>Female</v>
      </c>
      <c r="D7561" s="28">
        <v>6.25</v>
      </c>
      <c r="E7561" s="28">
        <v>6.18</v>
      </c>
      <c r="F7561" s="28">
        <v>7.46</v>
      </c>
      <c r="G7561" s="28">
        <v>65.9</v>
      </c>
      <c r="H7561" s="28" t="str">
        <f>TRIM(PROPER('Base de datos cruda'!H7561))</f>
        <v>Casual</v>
      </c>
      <c r="I7561" s="28">
        <v>4.42</v>
      </c>
      <c r="J7561" s="28">
        <v>11.36</v>
      </c>
      <c r="K7561" s="28">
        <v>245.23</v>
      </c>
      <c r="L7561" s="28">
        <f>IF('Base de datos cruda'!L7561&lt;0,,'Base de datos cruda'!L7561)</f>
        <v>16.61</v>
      </c>
      <c r="M7561" s="28" t="str">
        <f>IF(TRIM(PROPER('Base de datos cruda'!M7561))="High","Alto",IF(TRIM(PROPER('Base de datos cruda'!M7561))="Medium","Medio","Bajo"))</f>
        <v>Bajo</v>
      </c>
      <c r="N7561" s="29">
        <v>57.02</v>
      </c>
      <c r="O7561" s="32">
        <f t="shared" si="1"/>
        <v>57.02</v>
      </c>
      <c r="P7561" s="33">
        <f t="shared" si="2"/>
        <v>17.61</v>
      </c>
      <c r="Q7561" s="34">
        <f t="shared" si="3"/>
        <v>0.9888</v>
      </c>
      <c r="R7561" s="35" t="str">
        <f t="shared" si="4"/>
        <v>Medio</v>
      </c>
      <c r="S7561" s="35" t="str">
        <f>IF(O7561="","",IF(O7561&gt;AVERAGE('Base de datos limpia'!$O$2:$O$8001),"Alto","Normal"))
</f>
        <v>Normal</v>
      </c>
      <c r="T7561" s="35" t="str">
        <f t="shared" si="5"/>
        <v>Gamer intensivo</v>
      </c>
      <c r="U7561" s="35"/>
    </row>
    <row r="7562">
      <c r="A7562" s="28">
        <v>7561.0</v>
      </c>
      <c r="B7562" s="28">
        <v>23.0</v>
      </c>
      <c r="C7562" s="28" t="str">
        <f>TRIM(PROPER('Base de datos cruda'!C7562))</f>
        <v>Male</v>
      </c>
      <c r="D7562" s="28">
        <v>2.26</v>
      </c>
      <c r="E7562" s="28">
        <v>1.25</v>
      </c>
      <c r="F7562" s="28">
        <v>6.84</v>
      </c>
      <c r="G7562" s="28">
        <v>60.73</v>
      </c>
      <c r="H7562" s="28" t="str">
        <f>TRIM(PROPER('Base de datos cruda'!H7562))</f>
        <v>Casual</v>
      </c>
      <c r="I7562" s="28">
        <v>3.37</v>
      </c>
      <c r="J7562" s="28">
        <v>6.85</v>
      </c>
      <c r="K7562" s="28">
        <v>300.87</v>
      </c>
      <c r="L7562" s="28">
        <f>IF('Base de datos cruda'!L7562&lt;0,,'Base de datos cruda'!L7562)</f>
        <v>5.96</v>
      </c>
      <c r="M7562" s="28" t="str">
        <f>IF(TRIM(PROPER('Base de datos cruda'!M7562))="High","Alto",IF(TRIM(PROPER('Base de datos cruda'!M7562))="Medium","Medio","Bajo"))</f>
        <v>Medio</v>
      </c>
      <c r="N7562" s="29">
        <v>37.57</v>
      </c>
      <c r="O7562" s="32">
        <f t="shared" si="1"/>
        <v>37.57</v>
      </c>
      <c r="P7562" s="33">
        <f t="shared" si="2"/>
        <v>9.11</v>
      </c>
      <c r="Q7562" s="34">
        <f t="shared" si="3"/>
        <v>0.5530973451</v>
      </c>
      <c r="R7562" s="35" t="str">
        <f t="shared" si="4"/>
        <v>Bajo</v>
      </c>
      <c r="S7562" s="35" t="str">
        <f>IF(O7562="","",IF(O7562&gt;AVERAGE('Base de datos limpia'!$O$2:$O$8001),"Alto","Normal"))
</f>
        <v>Normal</v>
      </c>
      <c r="T7562" s="35" t="str">
        <f t="shared" si="5"/>
        <v>Gamer casual</v>
      </c>
      <c r="U7562" s="35"/>
    </row>
    <row r="7563">
      <c r="A7563" s="28">
        <v>7562.0</v>
      </c>
      <c r="B7563" s="28">
        <v>22.0</v>
      </c>
      <c r="C7563" s="28" t="str">
        <f>TRIM(PROPER('Base de datos cruda'!C7563))</f>
        <v>Female</v>
      </c>
      <c r="D7563" s="28">
        <v>4.51</v>
      </c>
      <c r="E7563" s="28">
        <v>4.44</v>
      </c>
      <c r="F7563" s="28">
        <v>6.57</v>
      </c>
      <c r="G7563" s="28">
        <v>69.25</v>
      </c>
      <c r="H7563" s="28" t="str">
        <f>TRIM(PROPER('Base de datos cruda'!H7563))</f>
        <v>Casual</v>
      </c>
      <c r="I7563" s="28">
        <v>2.77</v>
      </c>
      <c r="J7563" s="28">
        <v>5.8</v>
      </c>
      <c r="K7563" s="28">
        <v>265.97</v>
      </c>
      <c r="L7563" s="28">
        <f>IF('Base de datos cruda'!L7563&lt;0,,'Base de datos cruda'!L7563)</f>
        <v>10.33</v>
      </c>
      <c r="M7563" s="28" t="str">
        <f>IF(TRIM(PROPER('Base de datos cruda'!M7563))="High","Alto",IF(TRIM(PROPER('Base de datos cruda'!M7563))="Medium","Medio","Bajo"))</f>
        <v>Medio</v>
      </c>
      <c r="N7563" s="29">
        <v>62.09</v>
      </c>
      <c r="O7563" s="32">
        <f t="shared" si="1"/>
        <v>62.09</v>
      </c>
      <c r="P7563" s="33">
        <f t="shared" si="2"/>
        <v>10.31</v>
      </c>
      <c r="Q7563" s="34">
        <f t="shared" si="3"/>
        <v>0.9844789357</v>
      </c>
      <c r="R7563" s="35" t="str">
        <f t="shared" si="4"/>
        <v>Medio</v>
      </c>
      <c r="S7563" s="35" t="str">
        <f>IF(O7563="","",IF(O7563&gt;AVERAGE('Base de datos limpia'!$O$2:$O$8001),"Alto","Normal"))
</f>
        <v>Normal</v>
      </c>
      <c r="T7563" s="35" t="str">
        <f t="shared" si="5"/>
        <v>Gamer moderado</v>
      </c>
      <c r="U7563" s="35"/>
    </row>
    <row r="7564">
      <c r="A7564" s="28">
        <v>7563.0</v>
      </c>
      <c r="B7564" s="28">
        <v>22.0</v>
      </c>
      <c r="C7564" s="28" t="str">
        <f>TRIM(PROPER('Base de datos cruda'!C7564))</f>
        <v>Male</v>
      </c>
      <c r="D7564" s="28">
        <v>3.23</v>
      </c>
      <c r="E7564" s="28">
        <v>3.22</v>
      </c>
      <c r="F7564" s="28">
        <v>5.14</v>
      </c>
      <c r="G7564" s="28">
        <v>73.37</v>
      </c>
      <c r="H7564" s="28" t="str">
        <f>TRIM(PROPER('Base de datos cruda'!H7564))</f>
        <v>Fps</v>
      </c>
      <c r="I7564" s="28">
        <v>0.31</v>
      </c>
      <c r="J7564" s="28">
        <v>5.3</v>
      </c>
      <c r="K7564" s="28">
        <v>287.79</v>
      </c>
      <c r="L7564" s="28">
        <f>IF('Base de datos cruda'!L7564&lt;0,,'Base de datos cruda'!L7564)</f>
        <v>11.49</v>
      </c>
      <c r="M7564" s="28" t="str">
        <f>IF(TRIM(PROPER('Base de datos cruda'!M7564))="High","Alto",IF(TRIM(PROPER('Base de datos cruda'!M7564))="Medium","Medio","Bajo"))</f>
        <v>Medio</v>
      </c>
      <c r="N7564" s="29">
        <v>47.72</v>
      </c>
      <c r="O7564" s="32">
        <f t="shared" si="1"/>
        <v>47.72</v>
      </c>
      <c r="P7564" s="33">
        <f t="shared" si="2"/>
        <v>8.53</v>
      </c>
      <c r="Q7564" s="34">
        <f t="shared" si="3"/>
        <v>0.9969040248</v>
      </c>
      <c r="R7564" s="35" t="str">
        <f t="shared" si="4"/>
        <v>Bajo</v>
      </c>
      <c r="S7564" s="35" t="str">
        <f>IF(O7564="","",IF(O7564&gt;AVERAGE('Base de datos limpia'!$O$2:$O$8001),"Alto","Normal"))
</f>
        <v>Normal</v>
      </c>
      <c r="T7564" s="35" t="str">
        <f t="shared" si="5"/>
        <v>Gamer moderado</v>
      </c>
      <c r="U7564" s="35"/>
    </row>
    <row r="7565">
      <c r="A7565" s="28">
        <v>7564.0</v>
      </c>
      <c r="B7565" s="28">
        <v>19.0</v>
      </c>
      <c r="C7565" s="28" t="str">
        <f>TRIM(PROPER('Base de datos cruda'!C7565))</f>
        <v>Male</v>
      </c>
      <c r="D7565" s="28">
        <v>3.92</v>
      </c>
      <c r="E7565" s="28">
        <v>6.46</v>
      </c>
      <c r="F7565" s="28">
        <v>5.18</v>
      </c>
      <c r="G7565" s="28">
        <v>69.65</v>
      </c>
      <c r="H7565" s="28" t="str">
        <f>TRIM(PROPER('Base de datos cruda'!H7565))</f>
        <v>Casual</v>
      </c>
      <c r="I7565" s="28">
        <v>3.44</v>
      </c>
      <c r="J7565" s="28">
        <v>9.6</v>
      </c>
      <c r="K7565" s="28">
        <v>268.5</v>
      </c>
      <c r="L7565" s="28">
        <f>IF('Base de datos cruda'!L7565&lt;0,,'Base de datos cruda'!L7565)</f>
        <v>11.26</v>
      </c>
      <c r="M7565" s="28" t="str">
        <f>IF(TRIM(PROPER('Base de datos cruda'!M7565))="High","Alto",IF(TRIM(PROPER('Base de datos cruda'!M7565))="Medium","Medio","Bajo"))</f>
        <v>Medio</v>
      </c>
      <c r="N7565" s="29">
        <v>61.42</v>
      </c>
      <c r="O7565" s="32">
        <f t="shared" si="1"/>
        <v>61.42</v>
      </c>
      <c r="P7565" s="33">
        <f t="shared" si="2"/>
        <v>13.52</v>
      </c>
      <c r="Q7565" s="34">
        <f t="shared" si="3"/>
        <v>1.647959184</v>
      </c>
      <c r="R7565" s="35" t="str">
        <f t="shared" si="4"/>
        <v>Medio</v>
      </c>
      <c r="S7565" s="35" t="str">
        <f>IF(O7565="","",IF(O7565&gt;AVERAGE('Base de datos limpia'!$O$2:$O$8001),"Alto","Normal"))
</f>
        <v>Normal</v>
      </c>
      <c r="T7565" s="35" t="str">
        <f t="shared" si="5"/>
        <v>Gamer intensivo</v>
      </c>
      <c r="U7565" s="35"/>
    </row>
    <row r="7566">
      <c r="A7566" s="28">
        <v>7565.0</v>
      </c>
      <c r="B7566" s="28">
        <v>24.0</v>
      </c>
      <c r="C7566" s="28" t="str">
        <f>TRIM(PROPER('Base de datos cruda'!C7566))</f>
        <v>Male</v>
      </c>
      <c r="D7566" s="28">
        <v>2.84</v>
      </c>
      <c r="E7566" s="28">
        <v>9.87</v>
      </c>
      <c r="F7566" s="28">
        <v>7.84</v>
      </c>
      <c r="G7566" s="28">
        <v>91.9</v>
      </c>
      <c r="H7566" s="28" t="str">
        <f>TRIM(PROPER('Base de datos cruda'!H7566))</f>
        <v>Rpg</v>
      </c>
      <c r="I7566" s="28">
        <v>2.99</v>
      </c>
      <c r="J7566" s="28">
        <v>6.95</v>
      </c>
      <c r="K7566" s="28">
        <v>289.43</v>
      </c>
      <c r="L7566" s="28">
        <f>IF('Base de datos cruda'!L7566&lt;0,,'Base de datos cruda'!L7566)</f>
        <v>5.42</v>
      </c>
      <c r="M7566" s="28" t="str">
        <f>IF(TRIM(PROPER('Base de datos cruda'!M7566))="High","Alto",IF(TRIM(PROPER('Base de datos cruda'!M7566))="Medium","Medio","Bajo"))</f>
        <v>Medio</v>
      </c>
      <c r="N7566" s="29">
        <v>100.0</v>
      </c>
      <c r="O7566" s="32">
        <f t="shared" si="1"/>
        <v>100</v>
      </c>
      <c r="P7566" s="33">
        <f t="shared" si="2"/>
        <v>9.79</v>
      </c>
      <c r="Q7566" s="34">
        <f t="shared" si="3"/>
        <v>3.475352113</v>
      </c>
      <c r="R7566" s="35" t="str">
        <f t="shared" si="4"/>
        <v>Alto</v>
      </c>
      <c r="S7566" s="35" t="str">
        <f>IF(O7566="","",IF(O7566&gt;AVERAGE('Base de datos limpia'!$O$2:$O$8001),"Alto","Normal"))
</f>
        <v>Alto</v>
      </c>
      <c r="T7566" s="35" t="str">
        <f t="shared" si="5"/>
        <v>Gamer intensivo</v>
      </c>
      <c r="U7566" s="35"/>
    </row>
    <row r="7567">
      <c r="A7567" s="28">
        <v>7566.0</v>
      </c>
      <c r="B7567" s="28">
        <v>21.0</v>
      </c>
      <c r="C7567" s="28" t="str">
        <f>TRIM(PROPER('Base de datos cruda'!C7567))</f>
        <v>Female</v>
      </c>
      <c r="D7567" s="28">
        <v>2.23</v>
      </c>
      <c r="E7567" s="28">
        <v>5.66</v>
      </c>
      <c r="F7567" s="28">
        <v>4.09</v>
      </c>
      <c r="G7567" s="28">
        <v>89.98</v>
      </c>
      <c r="H7567" s="28" t="str">
        <f>TRIM(PROPER('Base de datos cruda'!H7567))</f>
        <v>Rpg</v>
      </c>
      <c r="I7567" s="28">
        <v>3.63</v>
      </c>
      <c r="J7567" s="28">
        <v>5.57</v>
      </c>
      <c r="K7567" s="28">
        <v>306.33</v>
      </c>
      <c r="L7567" s="28">
        <f>IF('Base de datos cruda'!L7567&lt;0,,'Base de datos cruda'!L7567)</f>
        <v>4.42</v>
      </c>
      <c r="M7567" s="28" t="str">
        <f>IF(TRIM(PROPER('Base de datos cruda'!M7567))="High","Alto",IF(TRIM(PROPER('Base de datos cruda'!M7567))="Medium","Medio","Bajo"))</f>
        <v>Medio</v>
      </c>
      <c r="N7567" s="29">
        <v>64.15</v>
      </c>
      <c r="O7567" s="32">
        <f t="shared" si="1"/>
        <v>64.15</v>
      </c>
      <c r="P7567" s="33">
        <f t="shared" si="2"/>
        <v>7.8</v>
      </c>
      <c r="Q7567" s="34">
        <f t="shared" si="3"/>
        <v>2.538116592</v>
      </c>
      <c r="R7567" s="35" t="str">
        <f t="shared" si="4"/>
        <v>Medio</v>
      </c>
      <c r="S7567" s="35" t="str">
        <f>IF(O7567="","",IF(O7567&gt;AVERAGE('Base de datos limpia'!$O$2:$O$8001),"Alto","Normal"))
</f>
        <v>Normal</v>
      </c>
      <c r="T7567" s="35" t="str">
        <f t="shared" si="5"/>
        <v>Gamer moderado</v>
      </c>
      <c r="U7567" s="35"/>
    </row>
    <row r="7568">
      <c r="A7568" s="28">
        <v>7567.0</v>
      </c>
      <c r="B7568" s="28">
        <v>17.0</v>
      </c>
      <c r="C7568" s="28" t="str">
        <f>TRIM(PROPER('Base de datos cruda'!C7568))</f>
        <v>Male</v>
      </c>
      <c r="D7568" s="28">
        <v>5.4</v>
      </c>
      <c r="E7568" s="28">
        <v>4.83</v>
      </c>
      <c r="F7568" s="28">
        <v>7.89</v>
      </c>
      <c r="G7568" s="28">
        <v>63.24</v>
      </c>
      <c r="H7568" s="28" t="str">
        <f>TRIM(PROPER('Base de datos cruda'!H7568))</f>
        <v>Rpg</v>
      </c>
      <c r="I7568" s="28">
        <v>3.58</v>
      </c>
      <c r="J7568" s="28">
        <v>9.66</v>
      </c>
      <c r="K7568" s="28">
        <v>261.22</v>
      </c>
      <c r="L7568" s="28">
        <f>IF('Base de datos cruda'!L7568&lt;0,,'Base de datos cruda'!L7568)</f>
        <v>11.13</v>
      </c>
      <c r="M7568" s="28" t="str">
        <f>IF(TRIM(PROPER('Base de datos cruda'!M7568))="High","Alto",IF(TRIM(PROPER('Base de datos cruda'!M7568))="Medium","Medio","Bajo"))</f>
        <v>Bajo</v>
      </c>
      <c r="N7568" s="29">
        <v>61.59</v>
      </c>
      <c r="O7568" s="32">
        <f t="shared" si="1"/>
        <v>61.59</v>
      </c>
      <c r="P7568" s="33">
        <f t="shared" si="2"/>
        <v>15.06</v>
      </c>
      <c r="Q7568" s="34">
        <f t="shared" si="3"/>
        <v>0.8944444444</v>
      </c>
      <c r="R7568" s="35" t="str">
        <f t="shared" si="4"/>
        <v>Medio</v>
      </c>
      <c r="S7568" s="35" t="str">
        <f>IF(O7568="","",IF(O7568&gt;AVERAGE('Base de datos limpia'!$O$2:$O$8001),"Alto","Normal"))
</f>
        <v>Normal</v>
      </c>
      <c r="T7568" s="35" t="str">
        <f t="shared" si="5"/>
        <v>Gamer moderado</v>
      </c>
      <c r="U7568" s="35"/>
    </row>
    <row r="7569">
      <c r="A7569" s="28">
        <v>7568.0</v>
      </c>
      <c r="B7569" s="28">
        <v>16.0</v>
      </c>
      <c r="C7569" s="28" t="str">
        <f>TRIM(PROPER('Base de datos cruda'!C7569))</f>
        <v>Female</v>
      </c>
      <c r="D7569" s="28">
        <v>6.23</v>
      </c>
      <c r="E7569" s="28">
        <v>4.31</v>
      </c>
      <c r="F7569" s="28">
        <v>6.63</v>
      </c>
      <c r="G7569" s="28">
        <v>87.89</v>
      </c>
      <c r="H7569" s="28" t="str">
        <f>TRIM(PROPER('Base de datos cruda'!H7569))</f>
        <v>Casual</v>
      </c>
      <c r="I7569" s="28">
        <v>2.22</v>
      </c>
      <c r="J7569" s="28">
        <v>8.12</v>
      </c>
      <c r="K7569" s="28">
        <v>226.53</v>
      </c>
      <c r="L7569" s="28">
        <f>IF('Base de datos cruda'!L7569&lt;0,,'Base de datos cruda'!L7569)</f>
        <v>16.05</v>
      </c>
      <c r="M7569" s="28" t="str">
        <f>IF(TRIM(PROPER('Base de datos cruda'!M7569))="High","Alto",IF(TRIM(PROPER('Base de datos cruda'!M7569))="Medium","Medio","Bajo"))</f>
        <v>Bajo</v>
      </c>
      <c r="N7569" s="29">
        <v>46.53</v>
      </c>
      <c r="O7569" s="32">
        <f t="shared" si="1"/>
        <v>46.53</v>
      </c>
      <c r="P7569" s="33">
        <f t="shared" si="2"/>
        <v>14.35</v>
      </c>
      <c r="Q7569" s="34">
        <f t="shared" si="3"/>
        <v>0.6918138042</v>
      </c>
      <c r="R7569" s="35" t="str">
        <f t="shared" si="4"/>
        <v>Bajo</v>
      </c>
      <c r="S7569" s="35" t="str">
        <f>IF(O7569="","",IF(O7569&gt;AVERAGE('Base de datos limpia'!$O$2:$O$8001),"Alto","Normal"))
</f>
        <v>Normal</v>
      </c>
      <c r="T7569" s="35" t="str">
        <f t="shared" si="5"/>
        <v>Gamer moderado</v>
      </c>
      <c r="U7569" s="35"/>
    </row>
    <row r="7570">
      <c r="A7570" s="28">
        <v>7569.0</v>
      </c>
      <c r="B7570" s="28">
        <v>16.0</v>
      </c>
      <c r="C7570" s="28" t="str">
        <f>TRIM(PROPER('Base de datos cruda'!C7570))</f>
        <v>Female</v>
      </c>
      <c r="D7570" s="28">
        <v>6.99</v>
      </c>
      <c r="E7570" s="28">
        <v>8.06</v>
      </c>
      <c r="F7570" s="28">
        <v>8.68</v>
      </c>
      <c r="G7570" s="28">
        <v>80.82</v>
      </c>
      <c r="H7570" s="28" t="str">
        <f>TRIM(PROPER('Base de datos cruda'!H7570))</f>
        <v>Rpg</v>
      </c>
      <c r="I7570" s="28">
        <v>1.02</v>
      </c>
      <c r="J7570" s="28">
        <v>12.45</v>
      </c>
      <c r="K7570" s="28">
        <v>241.67</v>
      </c>
      <c r="L7570" s="28">
        <f>IF('Base de datos cruda'!L7570&lt;0,,'Base de datos cruda'!L7570)</f>
        <v>17.5</v>
      </c>
      <c r="M7570" s="28" t="str">
        <f>IF(TRIM(PROPER('Base de datos cruda'!M7570))="High","Alto",IF(TRIM(PROPER('Base de datos cruda'!M7570))="Medium","Medio","Bajo"))</f>
        <v>Bajo</v>
      </c>
      <c r="N7570" s="29">
        <v>74.7225342181722</v>
      </c>
      <c r="O7570" s="32">
        <f t="shared" si="1"/>
        <v>74.72253422</v>
      </c>
      <c r="P7570" s="33">
        <f t="shared" si="2"/>
        <v>19.44</v>
      </c>
      <c r="Q7570" s="34">
        <f t="shared" si="3"/>
        <v>1.153075823</v>
      </c>
      <c r="R7570" s="35" t="str">
        <f t="shared" si="4"/>
        <v>Alto</v>
      </c>
      <c r="S7570" s="35" t="str">
        <f>IF(O7570="","",IF(O7570&gt;AVERAGE('Base de datos limpia'!$O$2:$O$8001),"Alto","Normal"))
</f>
        <v>Alto</v>
      </c>
      <c r="T7570" s="35" t="str">
        <f t="shared" si="5"/>
        <v>Gamer intensivo</v>
      </c>
      <c r="U7570" s="35"/>
    </row>
    <row r="7571">
      <c r="A7571" s="28">
        <v>7570.0</v>
      </c>
      <c r="B7571" s="28">
        <v>24.0</v>
      </c>
      <c r="C7571" s="28" t="str">
        <f>TRIM(PROPER('Base de datos cruda'!C7571))</f>
        <v>Male</v>
      </c>
      <c r="D7571" s="28">
        <v>1.24</v>
      </c>
      <c r="E7571" s="28">
        <v>1.65</v>
      </c>
      <c r="F7571" s="28">
        <v>8.99</v>
      </c>
      <c r="G7571" s="28">
        <v>65.29</v>
      </c>
      <c r="H7571" s="28" t="str">
        <f>TRIM(PROPER('Base de datos cruda'!H7571))</f>
        <v>Fps</v>
      </c>
      <c r="I7571" s="28">
        <v>4.59</v>
      </c>
      <c r="J7571" s="28">
        <v>5.52</v>
      </c>
      <c r="K7571" s="28">
        <v>293.58</v>
      </c>
      <c r="L7571" s="28">
        <f>IF('Base de datos cruda'!L7571&lt;0,,'Base de datos cruda'!L7571)</f>
        <v>1.47</v>
      </c>
      <c r="M7571" s="28" t="str">
        <f>IF(TRIM(PROPER('Base de datos cruda'!M7571))="High","Alto",IF(TRIM(PROPER('Base de datos cruda'!M7571))="Medium","Medio","Bajo"))</f>
        <v>Medio</v>
      </c>
      <c r="N7571" s="29">
        <v>72.11</v>
      </c>
      <c r="O7571" s="32">
        <f t="shared" si="1"/>
        <v>72.11</v>
      </c>
      <c r="P7571" s="33">
        <f t="shared" si="2"/>
        <v>6.76</v>
      </c>
      <c r="Q7571" s="34">
        <f t="shared" si="3"/>
        <v>1.330645161</v>
      </c>
      <c r="R7571" s="35" t="str">
        <f t="shared" si="4"/>
        <v>Alto</v>
      </c>
      <c r="S7571" s="35" t="str">
        <f>IF(O7571="","",IF(O7571&gt;AVERAGE('Base de datos limpia'!$O$2:$O$8001),"Alto","Normal"))
</f>
        <v>Alto</v>
      </c>
      <c r="T7571" s="35" t="str">
        <f t="shared" si="5"/>
        <v>Gamer casual</v>
      </c>
      <c r="U7571" s="35"/>
    </row>
    <row r="7572">
      <c r="A7572" s="28">
        <v>7571.0</v>
      </c>
      <c r="B7572" s="28">
        <v>19.0</v>
      </c>
      <c r="C7572" s="28" t="str">
        <f>TRIM(PROPER('Base de datos cruda'!C7572))</f>
        <v>Female</v>
      </c>
      <c r="D7572" s="28">
        <v>6.58</v>
      </c>
      <c r="E7572" s="28">
        <v>9.64</v>
      </c>
      <c r="F7572" s="28">
        <v>7.32</v>
      </c>
      <c r="G7572" s="28">
        <v>89.58</v>
      </c>
      <c r="H7572" s="28" t="str">
        <f>TRIM(PROPER('Base de datos cruda'!H7572))</f>
        <v>Rpg</v>
      </c>
      <c r="I7572" s="28">
        <v>4.63</v>
      </c>
      <c r="J7572" s="28">
        <v>9.94</v>
      </c>
      <c r="K7572" s="28">
        <v>231.79</v>
      </c>
      <c r="L7572" s="28">
        <f>IF('Base de datos cruda'!L7572&lt;0,,'Base de datos cruda'!L7572)</f>
        <v>17.45</v>
      </c>
      <c r="M7572" s="28" t="str">
        <f>IF(TRIM(PROPER('Base de datos cruda'!M7572))="High","Alto",IF(TRIM(PROPER('Base de datos cruda'!M7572))="Medium","Medio","Bajo"))</f>
        <v>Bajo</v>
      </c>
      <c r="N7572" s="29">
        <v>79.950424674056</v>
      </c>
      <c r="O7572" s="32">
        <f t="shared" si="1"/>
        <v>79.95042467</v>
      </c>
      <c r="P7572" s="33">
        <f t="shared" si="2"/>
        <v>16.52</v>
      </c>
      <c r="Q7572" s="34">
        <f t="shared" si="3"/>
        <v>1.465045593</v>
      </c>
      <c r="R7572" s="35" t="str">
        <f t="shared" si="4"/>
        <v>Alto</v>
      </c>
      <c r="S7572" s="35" t="str">
        <f>IF(O7572="","",IF(O7572&gt;AVERAGE('Base de datos limpia'!$O$2:$O$8001),"Alto","Normal"))
</f>
        <v>Alto</v>
      </c>
      <c r="T7572" s="35" t="str">
        <f t="shared" si="5"/>
        <v>Gamer intensivo</v>
      </c>
      <c r="U7572" s="35"/>
    </row>
    <row r="7573">
      <c r="A7573" s="28">
        <v>7572.0</v>
      </c>
      <c r="B7573" s="28">
        <v>20.0</v>
      </c>
      <c r="C7573" s="28" t="str">
        <f>TRIM(PROPER('Base de datos cruda'!C7573))</f>
        <v>Male</v>
      </c>
      <c r="D7573" s="28">
        <v>2.04</v>
      </c>
      <c r="E7573" s="28">
        <v>4.76</v>
      </c>
      <c r="F7573" s="28">
        <v>6.06</v>
      </c>
      <c r="G7573" s="28">
        <v>63.44</v>
      </c>
      <c r="H7573" s="28" t="str">
        <f>TRIM(PROPER('Base de datos cruda'!H7573))</f>
        <v>Casual</v>
      </c>
      <c r="I7573" s="28">
        <v>1.06</v>
      </c>
      <c r="J7573" s="28">
        <v>5.33</v>
      </c>
      <c r="K7573" s="28">
        <v>300.44</v>
      </c>
      <c r="L7573" s="28">
        <f>IF('Base de datos cruda'!L7573&lt;0,,'Base de datos cruda'!L7573)</f>
        <v>6.86</v>
      </c>
      <c r="M7573" s="28" t="str">
        <f>IF(TRIM(PROPER('Base de datos cruda'!M7573))="High","Alto",IF(TRIM(PROPER('Base de datos cruda'!M7573))="Medium","Medio","Bajo"))</f>
        <v>Medio</v>
      </c>
      <c r="N7573" s="29">
        <v>65.78</v>
      </c>
      <c r="O7573" s="32">
        <f t="shared" si="1"/>
        <v>65.78</v>
      </c>
      <c r="P7573" s="33">
        <f t="shared" si="2"/>
        <v>7.37</v>
      </c>
      <c r="Q7573" s="34">
        <f t="shared" si="3"/>
        <v>2.333333333</v>
      </c>
      <c r="R7573" s="35" t="str">
        <f t="shared" si="4"/>
        <v>Medio</v>
      </c>
      <c r="S7573" s="35" t="str">
        <f>IF(O7573="","",IF(O7573&gt;AVERAGE('Base de datos limpia'!$O$2:$O$8001),"Alto","Normal"))
</f>
        <v>Alto</v>
      </c>
      <c r="T7573" s="35" t="str">
        <f t="shared" si="5"/>
        <v>Gamer moderado</v>
      </c>
      <c r="U7573" s="35"/>
    </row>
    <row r="7574">
      <c r="A7574" s="28">
        <v>7573.0</v>
      </c>
      <c r="B7574" s="28">
        <v>18.0</v>
      </c>
      <c r="C7574" s="28" t="str">
        <f>TRIM(PROPER('Base de datos cruda'!C7574))</f>
        <v>Female</v>
      </c>
      <c r="D7574" s="28">
        <v>3.42</v>
      </c>
      <c r="E7574" s="28">
        <v>3.82</v>
      </c>
      <c r="F7574" s="28">
        <v>6.38</v>
      </c>
      <c r="G7574" s="28">
        <v>67.09</v>
      </c>
      <c r="H7574" s="28" t="str">
        <f>TRIM(PROPER('Base de datos cruda'!H7574))</f>
        <v>Casual</v>
      </c>
      <c r="I7574" s="28">
        <v>3.15</v>
      </c>
      <c r="J7574" s="28">
        <v>8.53</v>
      </c>
      <c r="K7574" s="28">
        <v>269.26</v>
      </c>
      <c r="L7574" s="28">
        <f>IF('Base de datos cruda'!L7574&lt;0,,'Base de datos cruda'!L7574)</f>
        <v>9.74</v>
      </c>
      <c r="M7574" s="28" t="str">
        <f>IF(TRIM(PROPER('Base de datos cruda'!M7574))="High","Alto",IF(TRIM(PROPER('Base de datos cruda'!M7574))="Medium","Medio","Bajo"))</f>
        <v>Medio</v>
      </c>
      <c r="N7574" s="29">
        <v>47.75</v>
      </c>
      <c r="O7574" s="32">
        <f t="shared" si="1"/>
        <v>47.75</v>
      </c>
      <c r="P7574" s="33">
        <f t="shared" si="2"/>
        <v>11.95</v>
      </c>
      <c r="Q7574" s="34">
        <f t="shared" si="3"/>
        <v>1.116959064</v>
      </c>
      <c r="R7574" s="35" t="str">
        <f t="shared" si="4"/>
        <v>Bajo</v>
      </c>
      <c r="S7574" s="35" t="str">
        <f>IF(O7574="","",IF(O7574&gt;AVERAGE('Base de datos limpia'!$O$2:$O$8001),"Alto","Normal"))
</f>
        <v>Normal</v>
      </c>
      <c r="T7574" s="35" t="str">
        <f t="shared" si="5"/>
        <v>Gamer moderado</v>
      </c>
      <c r="U7574" s="35"/>
    </row>
    <row r="7575">
      <c r="A7575" s="28">
        <v>7574.0</v>
      </c>
      <c r="B7575" s="28">
        <v>19.0</v>
      </c>
      <c r="C7575" s="28" t="str">
        <f>TRIM(PROPER('Base de datos cruda'!C7575))</f>
        <v>Male</v>
      </c>
      <c r="D7575" s="28">
        <v>7.21</v>
      </c>
      <c r="E7575" s="28">
        <v>9.77</v>
      </c>
      <c r="F7575" s="28">
        <v>5.02</v>
      </c>
      <c r="G7575" s="28">
        <v>65.97</v>
      </c>
      <c r="H7575" s="28" t="str">
        <f>TRIM(PROPER('Base de datos cruda'!H7575))</f>
        <v>Fps</v>
      </c>
      <c r="I7575" s="28">
        <v>1.01</v>
      </c>
      <c r="J7575" s="28">
        <v>9.75</v>
      </c>
      <c r="K7575" s="28">
        <v>222.38</v>
      </c>
      <c r="L7575" s="28">
        <f>IF('Base de datos cruda'!L7575&lt;0,,'Base de datos cruda'!L7575)</f>
        <v>18.72</v>
      </c>
      <c r="M7575" s="28" t="str">
        <f>IF(TRIM(PROPER('Base de datos cruda'!M7575))="High","Alto",IF(TRIM(PROPER('Base de datos cruda'!M7575))="Medium","Medio","Bajo"))</f>
        <v>Alto</v>
      </c>
      <c r="N7575" s="29">
        <v>71.5620802661512</v>
      </c>
      <c r="O7575" s="32">
        <f t="shared" si="1"/>
        <v>71.56208027</v>
      </c>
      <c r="P7575" s="33">
        <f t="shared" si="2"/>
        <v>16.96</v>
      </c>
      <c r="Q7575" s="34">
        <f t="shared" si="3"/>
        <v>1.355062413</v>
      </c>
      <c r="R7575" s="35" t="str">
        <f t="shared" si="4"/>
        <v>Alto</v>
      </c>
      <c r="S7575" s="35" t="str">
        <f>IF(O7575="","",IF(O7575&gt;AVERAGE('Base de datos limpia'!$O$2:$O$8001),"Alto","Normal"))
</f>
        <v>Alto</v>
      </c>
      <c r="T7575" s="35" t="str">
        <f t="shared" si="5"/>
        <v>Gamer intensivo</v>
      </c>
      <c r="U7575" s="35"/>
    </row>
    <row r="7576">
      <c r="A7576" s="28">
        <v>7575.0</v>
      </c>
      <c r="B7576" s="28">
        <v>23.0</v>
      </c>
      <c r="C7576" s="28" t="str">
        <f>TRIM(PROPER('Base de datos cruda'!C7576))</f>
        <v>Male</v>
      </c>
      <c r="D7576" s="28">
        <v>3.64</v>
      </c>
      <c r="E7576" s="28">
        <v>9.42</v>
      </c>
      <c r="F7576" s="28">
        <v>4.5</v>
      </c>
      <c r="G7576" s="28">
        <v>97.56</v>
      </c>
      <c r="H7576" s="28" t="str">
        <f>TRIM(PROPER('Base de datos cruda'!H7576))</f>
        <v>Casual</v>
      </c>
      <c r="I7576" s="28">
        <v>4.31</v>
      </c>
      <c r="J7576" s="28">
        <v>5.33</v>
      </c>
      <c r="K7576" s="28">
        <v>276.29</v>
      </c>
      <c r="L7576" s="28">
        <f>IF('Base de datos cruda'!L7576&lt;0,,'Base de datos cruda'!L7576)</f>
        <v>7.67</v>
      </c>
      <c r="M7576" s="28" t="str">
        <f>IF(TRIM(PROPER('Base de datos cruda'!M7576))="High","Alto",IF(TRIM(PROPER('Base de datos cruda'!M7576))="Medium","Medio","Bajo"))</f>
        <v>Alto</v>
      </c>
      <c r="N7576" s="29">
        <v>93.38</v>
      </c>
      <c r="O7576" s="32">
        <f t="shared" si="1"/>
        <v>93.38</v>
      </c>
      <c r="P7576" s="33">
        <f t="shared" si="2"/>
        <v>8.97</v>
      </c>
      <c r="Q7576" s="34">
        <f t="shared" si="3"/>
        <v>2.587912088</v>
      </c>
      <c r="R7576" s="35" t="str">
        <f t="shared" si="4"/>
        <v>Alto</v>
      </c>
      <c r="S7576" s="35" t="str">
        <f>IF(O7576="","",IF(O7576&gt;AVERAGE('Base de datos limpia'!$O$2:$O$8001),"Alto","Normal"))
</f>
        <v>Alto</v>
      </c>
      <c r="T7576" s="35" t="str">
        <f t="shared" si="5"/>
        <v>Gamer intensivo</v>
      </c>
      <c r="U7576" s="35"/>
    </row>
    <row r="7577">
      <c r="A7577" s="28">
        <v>7576.0</v>
      </c>
      <c r="B7577" s="28">
        <v>19.0</v>
      </c>
      <c r="C7577" s="28" t="str">
        <f>TRIM(PROPER('Base de datos cruda'!C7577))</f>
        <v>Female</v>
      </c>
      <c r="D7577" s="28">
        <v>1.58</v>
      </c>
      <c r="E7577" s="28">
        <v>6.78</v>
      </c>
      <c r="F7577" s="28">
        <v>6.89</v>
      </c>
      <c r="G7577" s="28">
        <v>87.93</v>
      </c>
      <c r="H7577" s="28" t="str">
        <f>TRIM(PROPER('Base de datos cruda'!H7577))</f>
        <v>Fps</v>
      </c>
      <c r="I7577" s="28">
        <v>0.49</v>
      </c>
      <c r="J7577" s="28">
        <v>3.51</v>
      </c>
      <c r="K7577" s="28">
        <v>294.91</v>
      </c>
      <c r="L7577" s="28">
        <f>IF('Base de datos cruda'!L7577&lt;0,,'Base de datos cruda'!L7577)</f>
        <v>6.85</v>
      </c>
      <c r="M7577" s="28" t="str">
        <f>IF(TRIM(PROPER('Base de datos cruda'!M7577))="High","Alto",IF(TRIM(PROPER('Base de datos cruda'!M7577))="Medium","Medio","Bajo"))</f>
        <v>Medio</v>
      </c>
      <c r="N7577" s="29">
        <v>97.76</v>
      </c>
      <c r="O7577" s="32">
        <f t="shared" si="1"/>
        <v>97.76</v>
      </c>
      <c r="P7577" s="33">
        <f t="shared" si="2"/>
        <v>5.09</v>
      </c>
      <c r="Q7577" s="34">
        <f t="shared" si="3"/>
        <v>4.291139241</v>
      </c>
      <c r="R7577" s="35" t="str">
        <f t="shared" si="4"/>
        <v>Alto</v>
      </c>
      <c r="S7577" s="35" t="str">
        <f>IF(O7577="","",IF(O7577&gt;AVERAGE('Base de datos limpia'!$O$2:$O$8001),"Alto","Normal"))
</f>
        <v>Alto</v>
      </c>
      <c r="T7577" s="35" t="str">
        <f t="shared" si="5"/>
        <v>Gamer intensivo</v>
      </c>
      <c r="U7577" s="35"/>
    </row>
    <row r="7578">
      <c r="A7578" s="28">
        <v>7577.0</v>
      </c>
      <c r="B7578" s="28">
        <v>24.0</v>
      </c>
      <c r="C7578" s="28" t="str">
        <f>TRIM(PROPER('Base de datos cruda'!C7578))</f>
        <v>Female</v>
      </c>
      <c r="D7578" s="28">
        <v>1.28</v>
      </c>
      <c r="E7578" s="28">
        <v>1.17</v>
      </c>
      <c r="F7578" s="28">
        <v>8.03</v>
      </c>
      <c r="G7578" s="28">
        <v>76.45</v>
      </c>
      <c r="H7578" s="28" t="str">
        <f>TRIM(PROPER('Base de datos cruda'!H7578))</f>
        <v>Fps</v>
      </c>
      <c r="I7578" s="28">
        <v>4.95</v>
      </c>
      <c r="J7578" s="28">
        <v>2.69</v>
      </c>
      <c r="K7578" s="28">
        <v>288.34</v>
      </c>
      <c r="L7578" s="28" t="str">
        <f>IF('Base de datos cruda'!L7578&lt;0,,'Base de datos cruda'!L7578)</f>
        <v/>
      </c>
      <c r="M7578" s="28" t="str">
        <f>IF(TRIM(PROPER('Base de datos cruda'!M7578))="High","Alto",IF(TRIM(PROPER('Base de datos cruda'!M7578))="Medium","Medio","Bajo"))</f>
        <v>Medio</v>
      </c>
      <c r="N7578" s="29">
        <v>74.2834293180361</v>
      </c>
      <c r="O7578" s="32">
        <f t="shared" si="1"/>
        <v>74.28342932</v>
      </c>
      <c r="P7578" s="33">
        <f t="shared" si="2"/>
        <v>3.97</v>
      </c>
      <c r="Q7578" s="34">
        <f t="shared" si="3"/>
        <v>0.9140625</v>
      </c>
      <c r="R7578" s="35" t="str">
        <f t="shared" si="4"/>
        <v>Alto</v>
      </c>
      <c r="S7578" s="35" t="str">
        <f>IF(O7578="","",IF(O7578&gt;AVERAGE('Base de datos limpia'!$O$2:$O$8001),"Alto","Normal"))
</f>
        <v>Alto</v>
      </c>
      <c r="T7578" s="35" t="str">
        <f t="shared" si="5"/>
        <v>Gamer casual</v>
      </c>
      <c r="U7578" s="35"/>
    </row>
    <row r="7579">
      <c r="A7579" s="28">
        <v>7578.0</v>
      </c>
      <c r="B7579" s="28">
        <v>24.0</v>
      </c>
      <c r="C7579" s="28" t="str">
        <f>TRIM(PROPER('Base de datos cruda'!C7579))</f>
        <v>Male</v>
      </c>
      <c r="D7579" s="28">
        <v>3.78</v>
      </c>
      <c r="E7579" s="28">
        <v>7.74</v>
      </c>
      <c r="F7579" s="28">
        <v>5.31</v>
      </c>
      <c r="G7579" s="28">
        <v>92.89</v>
      </c>
      <c r="H7579" s="28" t="str">
        <f>TRIM(PROPER('Base de datos cruda'!H7579))</f>
        <v>Rpg</v>
      </c>
      <c r="I7579" s="28">
        <v>3.05</v>
      </c>
      <c r="J7579" s="28">
        <v>7.32</v>
      </c>
      <c r="K7579" s="28">
        <v>280.19</v>
      </c>
      <c r="L7579" s="28">
        <f>IF('Base de datos cruda'!L7579&lt;0,,'Base de datos cruda'!L7579)</f>
        <v>7.86</v>
      </c>
      <c r="M7579" s="28" t="str">
        <f>IF(TRIM(PROPER('Base de datos cruda'!M7579))="High","Alto",IF(TRIM(PROPER('Base de datos cruda'!M7579))="Medium","Medio","Bajo"))</f>
        <v>Alto</v>
      </c>
      <c r="N7579" s="29">
        <v>85.89</v>
      </c>
      <c r="O7579" s="32">
        <f t="shared" si="1"/>
        <v>85.89</v>
      </c>
      <c r="P7579" s="33">
        <f t="shared" si="2"/>
        <v>11.1</v>
      </c>
      <c r="Q7579" s="34">
        <f t="shared" si="3"/>
        <v>2.047619048</v>
      </c>
      <c r="R7579" s="35" t="str">
        <f t="shared" si="4"/>
        <v>Alto</v>
      </c>
      <c r="S7579" s="35" t="str">
        <f>IF(O7579="","",IF(O7579&gt;AVERAGE('Base de datos limpia'!$O$2:$O$8001),"Alto","Normal"))
</f>
        <v>Alto</v>
      </c>
      <c r="T7579" s="35" t="str">
        <f t="shared" si="5"/>
        <v>Gamer intensivo</v>
      </c>
      <c r="U7579" s="35"/>
    </row>
    <row r="7580">
      <c r="A7580" s="28">
        <v>7579.0</v>
      </c>
      <c r="B7580" s="28">
        <v>21.0</v>
      </c>
      <c r="C7580" s="28" t="str">
        <f>TRIM(PROPER('Base de datos cruda'!C7580))</f>
        <v>Female</v>
      </c>
      <c r="D7580" s="28">
        <v>6.1</v>
      </c>
      <c r="E7580" s="28">
        <v>4.02</v>
      </c>
      <c r="F7580" s="28">
        <v>6.1</v>
      </c>
      <c r="G7580" s="28">
        <v>68.64</v>
      </c>
      <c r="H7580" s="28" t="str">
        <f>TRIM(PROPER('Base de datos cruda'!H7580))</f>
        <v>Rpg</v>
      </c>
      <c r="I7580" s="28">
        <v>0.11</v>
      </c>
      <c r="J7580" s="28">
        <v>10.49</v>
      </c>
      <c r="K7580" s="28">
        <v>256.65</v>
      </c>
      <c r="L7580" s="28">
        <f>IF('Base de datos cruda'!L7580&lt;0,,'Base de datos cruda'!L7580)</f>
        <v>15.98</v>
      </c>
      <c r="M7580" s="28" t="str">
        <f>IF(TRIM(PROPER('Base de datos cruda'!M7580))="High","Alto",IF(TRIM(PROPER('Base de datos cruda'!M7580))="Medium","Medio","Bajo"))</f>
        <v>Bajo</v>
      </c>
      <c r="N7580" s="29">
        <v>38.98</v>
      </c>
      <c r="O7580" s="32">
        <f t="shared" si="1"/>
        <v>38.98</v>
      </c>
      <c r="P7580" s="33">
        <f t="shared" si="2"/>
        <v>16.59</v>
      </c>
      <c r="Q7580" s="34">
        <f t="shared" si="3"/>
        <v>0.6590163934</v>
      </c>
      <c r="R7580" s="35" t="str">
        <f t="shared" si="4"/>
        <v>Bajo</v>
      </c>
      <c r="S7580" s="35" t="str">
        <f>IF(O7580="","",IF(O7580&gt;AVERAGE('Base de datos limpia'!$O$2:$O$8001),"Alto","Normal"))
</f>
        <v>Normal</v>
      </c>
      <c r="T7580" s="35" t="str">
        <f t="shared" si="5"/>
        <v>Gamer moderado</v>
      </c>
      <c r="U7580" s="35"/>
    </row>
    <row r="7581">
      <c r="A7581" s="28">
        <v>7580.0</v>
      </c>
      <c r="B7581" s="28">
        <v>17.0</v>
      </c>
      <c r="C7581" s="28" t="str">
        <f>TRIM(PROPER('Base de datos cruda'!C7581))</f>
        <v>Male</v>
      </c>
      <c r="D7581" s="28">
        <v>7.98</v>
      </c>
      <c r="E7581" s="28">
        <v>4.49</v>
      </c>
      <c r="F7581" s="28">
        <v>6.77</v>
      </c>
      <c r="G7581" s="28">
        <v>97.24</v>
      </c>
      <c r="H7581" s="28" t="str">
        <f>TRIM(PROPER('Base de datos cruda'!H7581))</f>
        <v>Fps</v>
      </c>
      <c r="I7581" s="28">
        <v>4.41</v>
      </c>
      <c r="J7581" s="28">
        <v>13.65</v>
      </c>
      <c r="K7581" s="28">
        <v>233.29</v>
      </c>
      <c r="L7581" s="28">
        <f>IF('Base de datos cruda'!L7581&lt;0,,'Base de datos cruda'!L7581)</f>
        <v>22.15</v>
      </c>
      <c r="M7581" s="28" t="str">
        <f>IF(TRIM(PROPER('Base de datos cruda'!M7581))="High","Alto",IF(TRIM(PROPER('Base de datos cruda'!M7581))="Medium","Medio","Bajo"))</f>
        <v>Bajo</v>
      </c>
      <c r="N7581" s="29">
        <v>37.03</v>
      </c>
      <c r="O7581" s="32">
        <f t="shared" si="1"/>
        <v>37.03</v>
      </c>
      <c r="P7581" s="33">
        <f t="shared" si="2"/>
        <v>21.63</v>
      </c>
      <c r="Q7581" s="34">
        <f t="shared" si="3"/>
        <v>0.5626566416</v>
      </c>
      <c r="R7581" s="35" t="str">
        <f t="shared" si="4"/>
        <v>Bajo</v>
      </c>
      <c r="S7581" s="35" t="str">
        <f>IF(O7581="","",IF(O7581&gt;AVERAGE('Base de datos limpia'!$O$2:$O$8001),"Alto","Normal"))
</f>
        <v>Normal</v>
      </c>
      <c r="T7581" s="35" t="str">
        <f t="shared" si="5"/>
        <v>Gamer moderado</v>
      </c>
      <c r="U7581" s="35"/>
    </row>
    <row r="7582">
      <c r="A7582" s="28">
        <v>7581.0</v>
      </c>
      <c r="B7582" s="28">
        <v>22.0</v>
      </c>
      <c r="C7582" s="28" t="str">
        <f>TRIM(PROPER('Base de datos cruda'!C7582))</f>
        <v>Female</v>
      </c>
      <c r="D7582" s="28">
        <v>6.3</v>
      </c>
      <c r="E7582" s="28">
        <v>2.43</v>
      </c>
      <c r="F7582" s="28">
        <v>8.54</v>
      </c>
      <c r="G7582" s="28">
        <v>87.88</v>
      </c>
      <c r="H7582" s="28" t="str">
        <f>TRIM(PROPER('Base de datos cruda'!H7582))</f>
        <v>Casual</v>
      </c>
      <c r="I7582" s="28">
        <v>3.42</v>
      </c>
      <c r="J7582" s="28">
        <v>11.05</v>
      </c>
      <c r="K7582" s="28">
        <v>235.42</v>
      </c>
      <c r="L7582" s="28">
        <f>IF('Base de datos cruda'!L7582&lt;0,,'Base de datos cruda'!L7582)</f>
        <v>12.54</v>
      </c>
      <c r="M7582" s="28" t="str">
        <f>IF(TRIM(PROPER('Base de datos cruda'!M7582))="High","Alto",IF(TRIM(PROPER('Base de datos cruda'!M7582))="Medium","Medio","Bajo"))</f>
        <v>Bajo</v>
      </c>
      <c r="N7582" s="29">
        <v>44.9</v>
      </c>
      <c r="O7582" s="32">
        <f t="shared" si="1"/>
        <v>44.9</v>
      </c>
      <c r="P7582" s="33">
        <f t="shared" si="2"/>
        <v>17.35</v>
      </c>
      <c r="Q7582" s="34">
        <f t="shared" si="3"/>
        <v>0.3857142857</v>
      </c>
      <c r="R7582" s="35" t="str">
        <f t="shared" si="4"/>
        <v>Bajo</v>
      </c>
      <c r="S7582" s="35" t="str">
        <f>IF(O7582="","",IF(O7582&gt;AVERAGE('Base de datos limpia'!$O$2:$O$8001),"Alto","Normal"))
</f>
        <v>Normal</v>
      </c>
      <c r="T7582" s="35" t="str">
        <f t="shared" si="5"/>
        <v>Gamer casual</v>
      </c>
      <c r="U7582" s="35"/>
    </row>
    <row r="7583">
      <c r="A7583" s="28">
        <v>7582.0</v>
      </c>
      <c r="B7583" s="28">
        <v>24.0</v>
      </c>
      <c r="C7583" s="28" t="str">
        <f>TRIM(PROPER('Base de datos cruda'!C7583))</f>
        <v>Female</v>
      </c>
      <c r="D7583" s="28">
        <v>7.02</v>
      </c>
      <c r="E7583" s="28">
        <v>5.71</v>
      </c>
      <c r="F7583" s="28">
        <v>4.69</v>
      </c>
      <c r="G7583" s="28">
        <v>82.38</v>
      </c>
      <c r="H7583" s="28" t="str">
        <f>TRIM(PROPER('Base de datos cruda'!H7583))</f>
        <v>Casual</v>
      </c>
      <c r="I7583" s="28">
        <v>3.49</v>
      </c>
      <c r="J7583" s="28">
        <v>10.94</v>
      </c>
      <c r="K7583" s="28">
        <v>239.87</v>
      </c>
      <c r="L7583" s="28">
        <f>IF('Base de datos cruda'!L7583&lt;0,,'Base de datos cruda'!L7583)</f>
        <v>15.16</v>
      </c>
      <c r="M7583" s="28" t="str">
        <f>IF(TRIM(PROPER('Base de datos cruda'!M7583))="High","Alto",IF(TRIM(PROPER('Base de datos cruda'!M7583))="Medium","Medio","Bajo"))</f>
        <v>Bajo</v>
      </c>
      <c r="N7583" s="29">
        <v>37.23</v>
      </c>
      <c r="O7583" s="32">
        <f t="shared" si="1"/>
        <v>37.23</v>
      </c>
      <c r="P7583" s="33">
        <f t="shared" si="2"/>
        <v>17.96</v>
      </c>
      <c r="Q7583" s="34">
        <f t="shared" si="3"/>
        <v>0.8133903134</v>
      </c>
      <c r="R7583" s="35" t="str">
        <f t="shared" si="4"/>
        <v>Bajo</v>
      </c>
      <c r="S7583" s="35" t="str">
        <f>IF(O7583="","",IF(O7583&gt;AVERAGE('Base de datos limpia'!$O$2:$O$8001),"Alto","Normal"))
</f>
        <v>Normal</v>
      </c>
      <c r="T7583" s="35" t="str">
        <f t="shared" si="5"/>
        <v>Gamer moderado</v>
      </c>
      <c r="U7583" s="35"/>
    </row>
    <row r="7584">
      <c r="A7584" s="28">
        <v>7583.0</v>
      </c>
      <c r="B7584" s="28">
        <v>21.0</v>
      </c>
      <c r="C7584" s="28" t="str">
        <f>TRIM(PROPER('Base de datos cruda'!C7584))</f>
        <v>Male</v>
      </c>
      <c r="D7584" s="28">
        <v>5.98</v>
      </c>
      <c r="E7584" s="28">
        <v>7.7</v>
      </c>
      <c r="F7584" s="28">
        <v>5.18</v>
      </c>
      <c r="G7584" s="28">
        <v>91.79</v>
      </c>
      <c r="H7584" s="28" t="str">
        <f>TRIM(PROPER('Base de datos cruda'!H7584))</f>
        <v>Rpg</v>
      </c>
      <c r="I7584" s="28">
        <v>1.38</v>
      </c>
      <c r="J7584" s="28">
        <v>11.3</v>
      </c>
      <c r="K7584" s="28">
        <v>243.3</v>
      </c>
      <c r="L7584" s="28">
        <f>IF('Base de datos cruda'!L7584&lt;0,,'Base de datos cruda'!L7584)</f>
        <v>14.95</v>
      </c>
      <c r="M7584" s="28" t="str">
        <f>IF(TRIM(PROPER('Base de datos cruda'!M7584))="High","Alto",IF(TRIM(PROPER('Base de datos cruda'!M7584))="Medium","Medio","Bajo"))</f>
        <v>Alto</v>
      </c>
      <c r="N7584" s="29">
        <v>80.2247748848519</v>
      </c>
      <c r="O7584" s="32">
        <f t="shared" si="1"/>
        <v>80.22477488</v>
      </c>
      <c r="P7584" s="33">
        <f t="shared" si="2"/>
        <v>17.28</v>
      </c>
      <c r="Q7584" s="34">
        <f t="shared" si="3"/>
        <v>1.287625418</v>
      </c>
      <c r="R7584" s="35" t="str">
        <f t="shared" si="4"/>
        <v>Alto</v>
      </c>
      <c r="S7584" s="35" t="str">
        <f>IF(O7584="","",IF(O7584&gt;AVERAGE('Base de datos limpia'!$O$2:$O$8001),"Alto","Normal"))
</f>
        <v>Alto</v>
      </c>
      <c r="T7584" s="35" t="str">
        <f t="shared" si="5"/>
        <v>Gamer intensivo</v>
      </c>
      <c r="U7584" s="35"/>
    </row>
    <row r="7585">
      <c r="A7585" s="28">
        <v>7584.0</v>
      </c>
      <c r="B7585" s="28">
        <v>18.0</v>
      </c>
      <c r="C7585" s="28" t="str">
        <f>TRIM(PROPER('Base de datos cruda'!C7585))</f>
        <v>Male</v>
      </c>
      <c r="D7585" s="28">
        <v>7.16</v>
      </c>
      <c r="E7585" s="28">
        <v>3.46</v>
      </c>
      <c r="F7585" s="28">
        <v>8.59</v>
      </c>
      <c r="G7585" s="28">
        <v>85.79</v>
      </c>
      <c r="H7585" s="28" t="str">
        <f>TRIM(PROPER('Base de datos cruda'!H7585))</f>
        <v>Fps</v>
      </c>
      <c r="I7585" s="28">
        <v>1.68</v>
      </c>
      <c r="J7585" s="28">
        <v>12.62</v>
      </c>
      <c r="K7585" s="28">
        <v>221.41</v>
      </c>
      <c r="L7585" s="28">
        <f>IF('Base de datos cruda'!L7585&lt;0,,'Base de datos cruda'!L7585)</f>
        <v>15.17</v>
      </c>
      <c r="M7585" s="28" t="str">
        <f>IF(TRIM(PROPER('Base de datos cruda'!M7585))="High","Alto",IF(TRIM(PROPER('Base de datos cruda'!M7585))="Medium","Medio","Bajo"))</f>
        <v>Bajo</v>
      </c>
      <c r="N7585" s="29">
        <v>42.89</v>
      </c>
      <c r="O7585" s="32">
        <f t="shared" si="1"/>
        <v>42.89</v>
      </c>
      <c r="P7585" s="33">
        <f t="shared" si="2"/>
        <v>19.78</v>
      </c>
      <c r="Q7585" s="34">
        <f t="shared" si="3"/>
        <v>0.4832402235</v>
      </c>
      <c r="R7585" s="35" t="str">
        <f t="shared" si="4"/>
        <v>Bajo</v>
      </c>
      <c r="S7585" s="35" t="str">
        <f>IF(O7585="","",IF(O7585&gt;AVERAGE('Base de datos limpia'!$O$2:$O$8001),"Alto","Normal"))
</f>
        <v>Normal</v>
      </c>
      <c r="T7585" s="35" t="str">
        <f t="shared" si="5"/>
        <v>Gamer moderado</v>
      </c>
      <c r="U7585" s="35"/>
    </row>
    <row r="7586">
      <c r="A7586" s="28">
        <v>7585.0</v>
      </c>
      <c r="B7586" s="28">
        <v>22.0</v>
      </c>
      <c r="C7586" s="28" t="str">
        <f>TRIM(PROPER('Base de datos cruda'!C7586))</f>
        <v>Male</v>
      </c>
      <c r="D7586" s="28">
        <v>0.61</v>
      </c>
      <c r="E7586" s="28">
        <v>9.45</v>
      </c>
      <c r="F7586" s="28">
        <v>4.2</v>
      </c>
      <c r="G7586" s="28">
        <v>95.48</v>
      </c>
      <c r="H7586" s="28" t="str">
        <f>TRIM(PROPER('Base de datos cruda'!H7586))</f>
        <v>Fps</v>
      </c>
      <c r="I7586" s="28">
        <v>4.57</v>
      </c>
      <c r="J7586" s="28">
        <v>5.17</v>
      </c>
      <c r="K7586" s="28">
        <v>305.21</v>
      </c>
      <c r="L7586" s="28">
        <f>IF('Base de datos cruda'!L7586&lt;0,,'Base de datos cruda'!L7586)</f>
        <v>2.97</v>
      </c>
      <c r="M7586" s="28" t="str">
        <f>IF(TRIM(PROPER('Base de datos cruda'!M7586))="High","Alto",IF(TRIM(PROPER('Base de datos cruda'!M7586))="Medium","Medio","Bajo"))</f>
        <v>Alto</v>
      </c>
      <c r="N7586" s="29">
        <v>100.0</v>
      </c>
      <c r="O7586" s="32">
        <f t="shared" si="1"/>
        <v>100</v>
      </c>
      <c r="P7586" s="33">
        <f t="shared" si="2"/>
        <v>5.78</v>
      </c>
      <c r="Q7586" s="34">
        <f t="shared" si="3"/>
        <v>15.49180328</v>
      </c>
      <c r="R7586" s="35" t="str">
        <f t="shared" si="4"/>
        <v>Alto</v>
      </c>
      <c r="S7586" s="35" t="str">
        <f>IF(O7586="","",IF(O7586&gt;AVERAGE('Base de datos limpia'!$O$2:$O$8001),"Alto","Normal"))
</f>
        <v>Alto</v>
      </c>
      <c r="T7586" s="35" t="str">
        <f t="shared" si="5"/>
        <v>Gamer intensivo</v>
      </c>
      <c r="U7586" s="35"/>
    </row>
    <row r="7587">
      <c r="A7587" s="28">
        <v>7586.0</v>
      </c>
      <c r="B7587" s="28">
        <v>20.0</v>
      </c>
      <c r="C7587" s="28" t="str">
        <f>TRIM(PROPER('Base de datos cruda'!C7587))</f>
        <v>Male</v>
      </c>
      <c r="D7587" s="28">
        <v>7.44</v>
      </c>
      <c r="E7587" s="28">
        <v>2.75</v>
      </c>
      <c r="F7587" s="28">
        <v>7.28</v>
      </c>
      <c r="G7587" s="28">
        <v>93.17</v>
      </c>
      <c r="H7587" s="28" t="str">
        <f>TRIM(PROPER('Base de datos cruda'!H7587))</f>
        <v>Fps</v>
      </c>
      <c r="I7587" s="28">
        <v>3.17</v>
      </c>
      <c r="J7587" s="28">
        <v>8.72</v>
      </c>
      <c r="K7587" s="28">
        <v>202.53</v>
      </c>
      <c r="L7587" s="28">
        <f>IF('Base de datos cruda'!L7587&lt;0,,'Base de datos cruda'!L7587)</f>
        <v>18.68</v>
      </c>
      <c r="M7587" s="28" t="str">
        <f>IF(TRIM(PROPER('Base de datos cruda'!M7587))="High","Alto",IF(TRIM(PROPER('Base de datos cruda'!M7587))="Medium","Medio","Bajo"))</f>
        <v>Bajo</v>
      </c>
      <c r="N7587" s="29">
        <v>32.1</v>
      </c>
      <c r="O7587" s="32">
        <f t="shared" si="1"/>
        <v>32.1</v>
      </c>
      <c r="P7587" s="33">
        <f t="shared" si="2"/>
        <v>16.16</v>
      </c>
      <c r="Q7587" s="34">
        <f t="shared" si="3"/>
        <v>0.3696236559</v>
      </c>
      <c r="R7587" s="35" t="str">
        <f t="shared" si="4"/>
        <v>Bajo</v>
      </c>
      <c r="S7587" s="35" t="str">
        <f>IF(O7587="","",IF(O7587&gt;AVERAGE('Base de datos limpia'!$O$2:$O$8001),"Alto","Normal"))
</f>
        <v>Normal</v>
      </c>
      <c r="T7587" s="35" t="str">
        <f t="shared" si="5"/>
        <v>Gamer casual</v>
      </c>
      <c r="U7587" s="35"/>
    </row>
    <row r="7588">
      <c r="A7588" s="28">
        <v>7587.0</v>
      </c>
      <c r="B7588" s="28">
        <v>16.0</v>
      </c>
      <c r="C7588" s="28" t="str">
        <f>TRIM(PROPER('Base de datos cruda'!C7588))</f>
        <v>Male</v>
      </c>
      <c r="D7588" s="28">
        <v>3.17</v>
      </c>
      <c r="E7588" s="28">
        <v>1.6</v>
      </c>
      <c r="F7588" s="28">
        <v>7.2</v>
      </c>
      <c r="G7588" s="28">
        <v>67.91</v>
      </c>
      <c r="H7588" s="28" t="str">
        <f>TRIM(PROPER('Base de datos cruda'!H7588))</f>
        <v>Fps</v>
      </c>
      <c r="I7588" s="28">
        <v>0.08</v>
      </c>
      <c r="J7588" s="28">
        <v>5.63</v>
      </c>
      <c r="K7588" s="28">
        <v>271.39</v>
      </c>
      <c r="L7588" s="28">
        <f>IF('Base de datos cruda'!L7588&lt;0,,'Base de datos cruda'!L7588)</f>
        <v>5.51</v>
      </c>
      <c r="M7588" s="28" t="str">
        <f>IF(TRIM(PROPER('Base de datos cruda'!M7588))="High","Alto",IF(TRIM(PROPER('Base de datos cruda'!M7588))="Medium","Medio","Bajo"))</f>
        <v>Medio</v>
      </c>
      <c r="N7588" s="29">
        <v>49.98</v>
      </c>
      <c r="O7588" s="32">
        <f t="shared" si="1"/>
        <v>49.98</v>
      </c>
      <c r="P7588" s="33">
        <f t="shared" si="2"/>
        <v>8.8</v>
      </c>
      <c r="Q7588" s="34">
        <f t="shared" si="3"/>
        <v>0.5047318612</v>
      </c>
      <c r="R7588" s="35" t="str">
        <f t="shared" si="4"/>
        <v>Bajo</v>
      </c>
      <c r="S7588" s="35" t="str">
        <f>IF(O7588="","",IF(O7588&gt;AVERAGE('Base de datos limpia'!$O$2:$O$8001),"Alto","Normal"))
</f>
        <v>Normal</v>
      </c>
      <c r="T7588" s="35" t="str">
        <f t="shared" si="5"/>
        <v>Gamer casual</v>
      </c>
      <c r="U7588" s="35"/>
    </row>
    <row r="7589">
      <c r="A7589" s="28">
        <v>7588.0</v>
      </c>
      <c r="B7589" s="28">
        <v>18.0</v>
      </c>
      <c r="C7589" s="28" t="str">
        <f>TRIM(PROPER('Base de datos cruda'!C7589))</f>
        <v>Female</v>
      </c>
      <c r="D7589" s="28">
        <v>7.37</v>
      </c>
      <c r="E7589" s="28">
        <v>6.8</v>
      </c>
      <c r="F7589" s="28">
        <v>5.92</v>
      </c>
      <c r="G7589" s="28">
        <v>69.59</v>
      </c>
      <c r="H7589" s="28" t="str">
        <f>TRIM(PROPER('Base de datos cruda'!H7589))</f>
        <v>Casual</v>
      </c>
      <c r="I7589" s="28">
        <v>1.64</v>
      </c>
      <c r="J7589" s="28">
        <v>10.05</v>
      </c>
      <c r="K7589" s="28">
        <v>216.89</v>
      </c>
      <c r="L7589" s="28">
        <f>IF('Base de datos cruda'!L7589&lt;0,,'Base de datos cruda'!L7589)</f>
        <v>15.6</v>
      </c>
      <c r="M7589" s="28" t="str">
        <f>IF(TRIM(PROPER('Base de datos cruda'!M7589))="High","Alto",IF(TRIM(PROPER('Base de datos cruda'!M7589))="Medium","Medio","Bajo"))</f>
        <v>Bajo</v>
      </c>
      <c r="N7589" s="29">
        <v>48.67</v>
      </c>
      <c r="O7589" s="32">
        <f t="shared" si="1"/>
        <v>48.67</v>
      </c>
      <c r="P7589" s="33">
        <f t="shared" si="2"/>
        <v>17.42</v>
      </c>
      <c r="Q7589" s="34">
        <f t="shared" si="3"/>
        <v>0.9226594301</v>
      </c>
      <c r="R7589" s="35" t="str">
        <f t="shared" si="4"/>
        <v>Bajo</v>
      </c>
      <c r="S7589" s="35" t="str">
        <f>IF(O7589="","",IF(O7589&gt;AVERAGE('Base de datos limpia'!$O$2:$O$8001),"Alto","Normal"))
</f>
        <v>Normal</v>
      </c>
      <c r="T7589" s="35" t="str">
        <f t="shared" si="5"/>
        <v>Gamer intensivo</v>
      </c>
      <c r="U7589" s="35"/>
    </row>
    <row r="7590">
      <c r="A7590" s="28">
        <v>7589.0</v>
      </c>
      <c r="B7590" s="28">
        <v>20.0</v>
      </c>
      <c r="C7590" s="28" t="str">
        <f>TRIM(PROPER('Base de datos cruda'!C7590))</f>
        <v>Other</v>
      </c>
      <c r="D7590" s="28">
        <v>0.61</v>
      </c>
      <c r="E7590" s="28">
        <v>8.64</v>
      </c>
      <c r="F7590" s="28">
        <v>6.34</v>
      </c>
      <c r="G7590" s="28">
        <v>62.6</v>
      </c>
      <c r="H7590" s="28" t="str">
        <f>TRIM(PROPER('Base de datos cruda'!H7590))</f>
        <v>Rpg</v>
      </c>
      <c r="I7590" s="28">
        <v>2.99</v>
      </c>
      <c r="J7590" s="28">
        <v>6.6</v>
      </c>
      <c r="K7590" s="28">
        <v>314.71</v>
      </c>
      <c r="L7590" s="28">
        <f>IF('Base de datos cruda'!L7590&lt;0,,'Base de datos cruda'!L7590)</f>
        <v>4.76</v>
      </c>
      <c r="M7590" s="28" t="str">
        <f>IF(TRIM(PROPER('Base de datos cruda'!M7590))="High","Alto",IF(TRIM(PROPER('Base de datos cruda'!M7590))="Medium","Medio","Bajo"))</f>
        <v>Medio</v>
      </c>
      <c r="N7590" s="29">
        <v>84.93</v>
      </c>
      <c r="O7590" s="32">
        <f t="shared" si="1"/>
        <v>84.93</v>
      </c>
      <c r="P7590" s="33">
        <f t="shared" si="2"/>
        <v>7.21</v>
      </c>
      <c r="Q7590" s="34">
        <f t="shared" si="3"/>
        <v>14.16393443</v>
      </c>
      <c r="R7590" s="35" t="str">
        <f t="shared" si="4"/>
        <v>Alto</v>
      </c>
      <c r="S7590" s="35" t="str">
        <f>IF(O7590="","",IF(O7590&gt;AVERAGE('Base de datos limpia'!$O$2:$O$8001),"Alto","Normal"))
</f>
        <v>Alto</v>
      </c>
      <c r="T7590" s="35" t="str">
        <f t="shared" si="5"/>
        <v>Gamer intensivo</v>
      </c>
      <c r="U7590" s="35"/>
    </row>
    <row r="7591">
      <c r="A7591" s="28">
        <v>7590.0</v>
      </c>
      <c r="B7591" s="28">
        <v>22.0</v>
      </c>
      <c r="C7591" s="28" t="str">
        <f>TRIM(PROPER('Base de datos cruda'!C7591))</f>
        <v>Male</v>
      </c>
      <c r="D7591" s="28">
        <v>5.72</v>
      </c>
      <c r="E7591" s="28">
        <v>9.58</v>
      </c>
      <c r="F7591" s="28">
        <v>8.27</v>
      </c>
      <c r="G7591" s="28">
        <v>68.81</v>
      </c>
      <c r="H7591" s="28" t="str">
        <f>TRIM(PROPER('Base de datos cruda'!H7591))</f>
        <v>Fps</v>
      </c>
      <c r="I7591" s="28">
        <v>0.74</v>
      </c>
      <c r="J7591" s="28">
        <v>9.04</v>
      </c>
      <c r="K7591" s="28">
        <v>254.27</v>
      </c>
      <c r="L7591" s="28">
        <f>IF('Base de datos cruda'!L7591&lt;0,,'Base de datos cruda'!L7591)</f>
        <v>14.03</v>
      </c>
      <c r="M7591" s="28" t="str">
        <f>IF(TRIM(PROPER('Base de datos cruda'!M7591))="High","Alto",IF(TRIM(PROPER('Base de datos cruda'!M7591))="Medium","Medio","Bajo"))</f>
        <v>Bajo</v>
      </c>
      <c r="N7591" s="29">
        <v>83.8139756390569</v>
      </c>
      <c r="O7591" s="32">
        <f t="shared" si="1"/>
        <v>83.81397564</v>
      </c>
      <c r="P7591" s="33">
        <f t="shared" si="2"/>
        <v>14.76</v>
      </c>
      <c r="Q7591" s="34">
        <f t="shared" si="3"/>
        <v>1.674825175</v>
      </c>
      <c r="R7591" s="35" t="str">
        <f t="shared" si="4"/>
        <v>Alto</v>
      </c>
      <c r="S7591" s="35" t="str">
        <f>IF(O7591="","",IF(O7591&gt;AVERAGE('Base de datos limpia'!$O$2:$O$8001),"Alto","Normal"))
</f>
        <v>Alto</v>
      </c>
      <c r="T7591" s="35" t="str">
        <f t="shared" si="5"/>
        <v>Gamer intensivo</v>
      </c>
      <c r="U7591" s="35"/>
    </row>
    <row r="7592">
      <c r="A7592" s="28">
        <v>7591.0</v>
      </c>
      <c r="B7592" s="28">
        <v>18.0</v>
      </c>
      <c r="C7592" s="28" t="str">
        <f>TRIM(PROPER('Base de datos cruda'!C7592))</f>
        <v>Female</v>
      </c>
      <c r="D7592" s="28">
        <v>5.89</v>
      </c>
      <c r="E7592" s="28">
        <v>7.9</v>
      </c>
      <c r="F7592" s="28">
        <v>4.82</v>
      </c>
      <c r="G7592" s="28">
        <v>73.74</v>
      </c>
      <c r="H7592" s="28" t="str">
        <f>TRIM(PROPER('Base de datos cruda'!H7592))</f>
        <v>Fps</v>
      </c>
      <c r="I7592" s="28">
        <v>0.49</v>
      </c>
      <c r="J7592" s="28">
        <v>10.7</v>
      </c>
      <c r="K7592" s="28">
        <v>232.42</v>
      </c>
      <c r="L7592" s="28">
        <f>IF('Base de datos cruda'!L7592&lt;0,,'Base de datos cruda'!L7592)</f>
        <v>12.46</v>
      </c>
      <c r="M7592" s="28" t="str">
        <f>IF(TRIM(PROPER('Base de datos cruda'!M7592))="High","Alto",IF(TRIM(PROPER('Base de datos cruda'!M7592))="Medium","Medio","Bajo"))</f>
        <v>Alto</v>
      </c>
      <c r="N7592" s="29">
        <v>64.4157934877572</v>
      </c>
      <c r="O7592" s="32">
        <f t="shared" si="1"/>
        <v>64.41579349</v>
      </c>
      <c r="P7592" s="33">
        <f t="shared" si="2"/>
        <v>16.59</v>
      </c>
      <c r="Q7592" s="34">
        <f t="shared" si="3"/>
        <v>1.341256367</v>
      </c>
      <c r="R7592" s="35" t="str">
        <f t="shared" si="4"/>
        <v>Medio</v>
      </c>
      <c r="S7592" s="35" t="str">
        <f>IF(O7592="","",IF(O7592&gt;AVERAGE('Base de datos limpia'!$O$2:$O$8001),"Alto","Normal"))
</f>
        <v>Normal</v>
      </c>
      <c r="T7592" s="35" t="str">
        <f t="shared" si="5"/>
        <v>Gamer intensivo</v>
      </c>
      <c r="U7592" s="35"/>
    </row>
    <row r="7593">
      <c r="A7593" s="28">
        <v>7592.0</v>
      </c>
      <c r="B7593" s="28">
        <v>21.0</v>
      </c>
      <c r="C7593" s="28" t="str">
        <f>TRIM(PROPER('Base de datos cruda'!C7593))</f>
        <v>Female</v>
      </c>
      <c r="D7593" s="28">
        <v>7.98</v>
      </c>
      <c r="E7593" s="28">
        <v>2.8</v>
      </c>
      <c r="F7593" s="28">
        <v>5.16</v>
      </c>
      <c r="G7593" s="28">
        <v>61.15</v>
      </c>
      <c r="H7593" s="28" t="str">
        <f>TRIM(PROPER('Base de datos cruda'!H7593))</f>
        <v>Casual</v>
      </c>
      <c r="I7593" s="28">
        <v>0.3</v>
      </c>
      <c r="J7593" s="28">
        <v>13.05</v>
      </c>
      <c r="K7593" s="28">
        <v>232.52</v>
      </c>
      <c r="L7593" s="28">
        <f>IF('Base de datos cruda'!L7593&lt;0,,'Base de datos cruda'!L7593)</f>
        <v>18.14</v>
      </c>
      <c r="M7593" s="28" t="str">
        <f>IF(TRIM(PROPER('Base de datos cruda'!M7593))="High","Alto",IF(TRIM(PROPER('Base de datos cruda'!M7593))="Medium","Medio","Bajo"))</f>
        <v>Bajo</v>
      </c>
      <c r="N7593" s="29">
        <v>10.04</v>
      </c>
      <c r="O7593" s="32">
        <f t="shared" si="1"/>
        <v>10.04</v>
      </c>
      <c r="P7593" s="33">
        <f t="shared" si="2"/>
        <v>21.03</v>
      </c>
      <c r="Q7593" s="34">
        <f t="shared" si="3"/>
        <v>0.350877193</v>
      </c>
      <c r="R7593" s="35" t="str">
        <f t="shared" si="4"/>
        <v>Bajo</v>
      </c>
      <c r="S7593" s="35" t="str">
        <f>IF(O7593="","",IF(O7593&gt;AVERAGE('Base de datos limpia'!$O$2:$O$8001),"Alto","Normal"))
</f>
        <v>Normal</v>
      </c>
      <c r="T7593" s="35" t="str">
        <f t="shared" si="5"/>
        <v>Gamer casual</v>
      </c>
      <c r="U7593" s="35"/>
    </row>
    <row r="7594">
      <c r="A7594" s="28">
        <v>7593.0</v>
      </c>
      <c r="B7594" s="28">
        <v>20.0</v>
      </c>
      <c r="C7594" s="28" t="str">
        <f>TRIM(PROPER('Base de datos cruda'!C7594))</f>
        <v>Female</v>
      </c>
      <c r="D7594" s="28">
        <v>6.15</v>
      </c>
      <c r="E7594" s="28">
        <v>9.8</v>
      </c>
      <c r="F7594" s="28">
        <v>6.56</v>
      </c>
      <c r="G7594" s="28">
        <v>72.6</v>
      </c>
      <c r="H7594" s="28" t="str">
        <f>TRIM(PROPER('Base de datos cruda'!H7594))</f>
        <v>Rpg</v>
      </c>
      <c r="I7594" s="28">
        <v>3.15</v>
      </c>
      <c r="J7594" s="28">
        <v>10.42</v>
      </c>
      <c r="K7594" s="28">
        <v>240.12</v>
      </c>
      <c r="L7594" s="28">
        <f>IF('Base de datos cruda'!L7594&lt;0,,'Base de datos cruda'!L7594)</f>
        <v>13.86</v>
      </c>
      <c r="M7594" s="28" t="str">
        <f>IF(TRIM(PROPER('Base de datos cruda'!M7594))="High","Alto",IF(TRIM(PROPER('Base de datos cruda'!M7594))="Medium","Medio","Bajo"))</f>
        <v>Bajo</v>
      </c>
      <c r="N7594" s="29">
        <v>91.6429989664201</v>
      </c>
      <c r="O7594" s="32">
        <f t="shared" si="1"/>
        <v>91.64299897</v>
      </c>
      <c r="P7594" s="33">
        <f t="shared" si="2"/>
        <v>16.57</v>
      </c>
      <c r="Q7594" s="34">
        <f t="shared" si="3"/>
        <v>1.593495935</v>
      </c>
      <c r="R7594" s="35" t="str">
        <f t="shared" si="4"/>
        <v>Alto</v>
      </c>
      <c r="S7594" s="35" t="str">
        <f>IF(O7594="","",IF(O7594&gt;AVERAGE('Base de datos limpia'!$O$2:$O$8001),"Alto","Normal"))
</f>
        <v>Alto</v>
      </c>
      <c r="T7594" s="35" t="str">
        <f t="shared" si="5"/>
        <v>Gamer intensivo</v>
      </c>
      <c r="U7594" s="35"/>
    </row>
    <row r="7595">
      <c r="A7595" s="28">
        <v>7594.0</v>
      </c>
      <c r="B7595" s="28">
        <v>16.0</v>
      </c>
      <c r="C7595" s="28" t="str">
        <f>TRIM(PROPER('Base de datos cruda'!C7595))</f>
        <v>Female</v>
      </c>
      <c r="D7595" s="28">
        <v>3.06</v>
      </c>
      <c r="E7595" s="28">
        <v>9.27</v>
      </c>
      <c r="F7595" s="28">
        <v>6.05</v>
      </c>
      <c r="G7595" s="28">
        <v>90.86</v>
      </c>
      <c r="H7595" s="28" t="str">
        <f>TRIM(PROPER('Base de datos cruda'!H7595))</f>
        <v>Rpg</v>
      </c>
      <c r="I7595" s="28">
        <v>1.6</v>
      </c>
      <c r="J7595" s="28">
        <v>4.15</v>
      </c>
      <c r="K7595" s="28">
        <v>272.59</v>
      </c>
      <c r="L7595" s="28">
        <f>IF('Base de datos cruda'!L7595&lt;0,,'Base de datos cruda'!L7595)</f>
        <v>7.27</v>
      </c>
      <c r="M7595" s="28" t="str">
        <f>IF(TRIM(PROPER('Base de datos cruda'!M7595))="High","Alto",IF(TRIM(PROPER('Base de datos cruda'!M7595))="Medium","Medio","Bajo"))</f>
        <v>Medio</v>
      </c>
      <c r="N7595" s="29">
        <v>98.64</v>
      </c>
      <c r="O7595" s="32">
        <f t="shared" si="1"/>
        <v>98.64</v>
      </c>
      <c r="P7595" s="33">
        <f t="shared" si="2"/>
        <v>7.21</v>
      </c>
      <c r="Q7595" s="34">
        <f t="shared" si="3"/>
        <v>3.029411765</v>
      </c>
      <c r="R7595" s="35" t="str">
        <f t="shared" si="4"/>
        <v>Alto</v>
      </c>
      <c r="S7595" s="35" t="str">
        <f>IF(O7595="","",IF(O7595&gt;AVERAGE('Base de datos limpia'!$O$2:$O$8001),"Alto","Normal"))
</f>
        <v>Alto</v>
      </c>
      <c r="T7595" s="35" t="str">
        <f t="shared" si="5"/>
        <v>Gamer intensivo</v>
      </c>
      <c r="U7595" s="35"/>
    </row>
    <row r="7596">
      <c r="A7596" s="28">
        <v>7595.0</v>
      </c>
      <c r="B7596" s="28">
        <v>21.0</v>
      </c>
      <c r="C7596" s="28" t="str">
        <f>TRIM(PROPER('Base de datos cruda'!C7596))</f>
        <v>Female</v>
      </c>
      <c r="D7596" s="28">
        <v>4.46</v>
      </c>
      <c r="E7596" s="28">
        <v>2.47</v>
      </c>
      <c r="F7596" s="28">
        <v>6.87</v>
      </c>
      <c r="G7596" s="28">
        <v>93.61</v>
      </c>
      <c r="H7596" s="28" t="str">
        <f>TRIM(PROPER('Base de datos cruda'!H7596))</f>
        <v>Rpg</v>
      </c>
      <c r="I7596" s="28">
        <v>1.87</v>
      </c>
      <c r="J7596" s="28">
        <v>5.56</v>
      </c>
      <c r="K7596" s="28">
        <v>248.58</v>
      </c>
      <c r="L7596" s="28">
        <f>IF('Base de datos cruda'!L7596&lt;0,,'Base de datos cruda'!L7596)</f>
        <v>7.12</v>
      </c>
      <c r="M7596" s="28" t="str">
        <f>IF(TRIM(PROPER('Base de datos cruda'!M7596))="High","Alto",IF(TRIM(PROPER('Base de datos cruda'!M7596))="Medium","Medio","Bajo"))</f>
        <v>Medio</v>
      </c>
      <c r="N7596" s="29">
        <v>54.16</v>
      </c>
      <c r="O7596" s="32">
        <f t="shared" si="1"/>
        <v>54.16</v>
      </c>
      <c r="P7596" s="33">
        <f t="shared" si="2"/>
        <v>10.02</v>
      </c>
      <c r="Q7596" s="34">
        <f t="shared" si="3"/>
        <v>0.5538116592</v>
      </c>
      <c r="R7596" s="35" t="str">
        <f t="shared" si="4"/>
        <v>Medio</v>
      </c>
      <c r="S7596" s="35" t="str">
        <f>IF(O7596="","",IF(O7596&gt;AVERAGE('Base de datos limpia'!$O$2:$O$8001),"Alto","Normal"))
</f>
        <v>Normal</v>
      </c>
      <c r="T7596" s="35" t="str">
        <f t="shared" si="5"/>
        <v>Gamer casual</v>
      </c>
      <c r="U7596" s="35"/>
    </row>
    <row r="7597">
      <c r="A7597" s="28">
        <v>7596.0</v>
      </c>
      <c r="B7597" s="28">
        <v>23.0</v>
      </c>
      <c r="C7597" s="28" t="str">
        <f>TRIM(PROPER('Base de datos cruda'!C7597))</f>
        <v>Male</v>
      </c>
      <c r="D7597" s="28">
        <v>2.93</v>
      </c>
      <c r="E7597" s="28">
        <v>6.03</v>
      </c>
      <c r="F7597" s="28">
        <v>8.6</v>
      </c>
      <c r="G7597" s="28">
        <v>60.35</v>
      </c>
      <c r="H7597" s="28" t="str">
        <f>TRIM(PROPER('Base de datos cruda'!H7597))</f>
        <v>Fps</v>
      </c>
      <c r="I7597" s="28">
        <v>0.3</v>
      </c>
      <c r="J7597" s="28">
        <v>8.02</v>
      </c>
      <c r="K7597" s="28">
        <v>276.83</v>
      </c>
      <c r="L7597" s="28">
        <f>IF('Base de datos cruda'!L7597&lt;0,,'Base de datos cruda'!L7597)</f>
        <v>10.95</v>
      </c>
      <c r="M7597" s="28" t="str">
        <f>IF(TRIM(PROPER('Base de datos cruda'!M7597))="High","Alto",IF(TRIM(PROPER('Base de datos cruda'!M7597))="Medium","Medio","Bajo"))</f>
        <v>Medio</v>
      </c>
      <c r="N7597" s="29">
        <v>86.36</v>
      </c>
      <c r="O7597" s="32">
        <f t="shared" si="1"/>
        <v>86.36</v>
      </c>
      <c r="P7597" s="33">
        <f t="shared" si="2"/>
        <v>10.95</v>
      </c>
      <c r="Q7597" s="34">
        <f t="shared" si="3"/>
        <v>2.058020478</v>
      </c>
      <c r="R7597" s="35" t="str">
        <f t="shared" si="4"/>
        <v>Alto</v>
      </c>
      <c r="S7597" s="35" t="str">
        <f>IF(O7597="","",IF(O7597&gt;AVERAGE('Base de datos limpia'!$O$2:$O$8001),"Alto","Normal"))
</f>
        <v>Alto</v>
      </c>
      <c r="T7597" s="35" t="str">
        <f t="shared" si="5"/>
        <v>Gamer intensivo</v>
      </c>
      <c r="U7597" s="35"/>
    </row>
    <row r="7598">
      <c r="A7598" s="28">
        <v>7597.0</v>
      </c>
      <c r="B7598" s="28">
        <v>16.0</v>
      </c>
      <c r="C7598" s="28" t="str">
        <f>TRIM(PROPER('Base de datos cruda'!C7598))</f>
        <v>Male</v>
      </c>
      <c r="D7598" s="28">
        <v>1.57</v>
      </c>
      <c r="E7598" s="28">
        <v>6.0</v>
      </c>
      <c r="F7598" s="28">
        <v>8.59</v>
      </c>
      <c r="G7598" s="28">
        <v>60.29</v>
      </c>
      <c r="H7598" s="28" t="str">
        <f>TRIM(PROPER('Base de datos cruda'!H7598))</f>
        <v>Casual</v>
      </c>
      <c r="I7598" s="28">
        <v>3.69</v>
      </c>
      <c r="J7598" s="28">
        <v>6.27</v>
      </c>
      <c r="K7598" s="28">
        <v>299.77</v>
      </c>
      <c r="L7598" s="28">
        <f>IF('Base de datos cruda'!L7598&lt;0,,'Base de datos cruda'!L7598)</f>
        <v>6.01</v>
      </c>
      <c r="M7598" s="28" t="str">
        <f>IF(TRIM(PROPER('Base de datos cruda'!M7598))="High","Alto",IF(TRIM(PROPER('Base de datos cruda'!M7598))="Medium","Medio","Bajo"))</f>
        <v>Medio</v>
      </c>
      <c r="N7598" s="29">
        <v>96.39</v>
      </c>
      <c r="O7598" s="32">
        <f t="shared" si="1"/>
        <v>96.39</v>
      </c>
      <c r="P7598" s="33">
        <f t="shared" si="2"/>
        <v>7.84</v>
      </c>
      <c r="Q7598" s="34">
        <f t="shared" si="3"/>
        <v>3.821656051</v>
      </c>
      <c r="R7598" s="35" t="str">
        <f t="shared" si="4"/>
        <v>Alto</v>
      </c>
      <c r="S7598" s="35" t="str">
        <f>IF(O7598="","",IF(O7598&gt;AVERAGE('Base de datos limpia'!$O$2:$O$8001),"Alto","Normal"))
</f>
        <v>Alto</v>
      </c>
      <c r="T7598" s="35" t="str">
        <f t="shared" si="5"/>
        <v>Gamer intensivo</v>
      </c>
      <c r="U7598" s="35"/>
    </row>
    <row r="7599">
      <c r="A7599" s="28">
        <v>7598.0</v>
      </c>
      <c r="B7599" s="28">
        <v>17.0</v>
      </c>
      <c r="C7599" s="28" t="str">
        <f>TRIM(PROPER('Base de datos cruda'!C7599))</f>
        <v>Male</v>
      </c>
      <c r="D7599" s="28">
        <v>1.99</v>
      </c>
      <c r="E7599" s="28">
        <v>4.98</v>
      </c>
      <c r="F7599" s="28">
        <v>5.15</v>
      </c>
      <c r="G7599" s="28">
        <v>65.85</v>
      </c>
      <c r="H7599" s="28" t="str">
        <f>TRIM(PROPER('Base de datos cruda'!H7599))</f>
        <v>Fps</v>
      </c>
      <c r="I7599" s="28">
        <v>3.83</v>
      </c>
      <c r="J7599" s="28">
        <v>5.67</v>
      </c>
      <c r="K7599" s="28">
        <v>306.08</v>
      </c>
      <c r="L7599" s="28">
        <f>IF('Base de datos cruda'!L7599&lt;0,,'Base de datos cruda'!L7599)</f>
        <v>7.95</v>
      </c>
      <c r="M7599" s="28" t="str">
        <f>IF(TRIM(PROPER('Base de datos cruda'!M7599))="High","Alto",IF(TRIM(PROPER('Base de datos cruda'!M7599))="Medium","Medio","Bajo"))</f>
        <v>Medio</v>
      </c>
      <c r="N7599" s="29">
        <v>64.58</v>
      </c>
      <c r="O7599" s="32">
        <f t="shared" si="1"/>
        <v>64.58</v>
      </c>
      <c r="P7599" s="33">
        <f t="shared" si="2"/>
        <v>7.66</v>
      </c>
      <c r="Q7599" s="34">
        <f t="shared" si="3"/>
        <v>2.502512563</v>
      </c>
      <c r="R7599" s="35" t="str">
        <f t="shared" si="4"/>
        <v>Medio</v>
      </c>
      <c r="S7599" s="35" t="str">
        <f>IF(O7599="","",IF(O7599&gt;AVERAGE('Base de datos limpia'!$O$2:$O$8001),"Alto","Normal"))
</f>
        <v>Normal</v>
      </c>
      <c r="T7599" s="35" t="str">
        <f t="shared" si="5"/>
        <v>Gamer moderado</v>
      </c>
      <c r="U7599" s="35"/>
    </row>
    <row r="7600">
      <c r="A7600" s="28">
        <v>7599.0</v>
      </c>
      <c r="B7600" s="28">
        <v>19.0</v>
      </c>
      <c r="C7600" s="28" t="str">
        <f>TRIM(PROPER('Base de datos cruda'!C7600))</f>
        <v>Male</v>
      </c>
      <c r="D7600" s="28">
        <v>1.78</v>
      </c>
      <c r="E7600" s="28">
        <v>9.86</v>
      </c>
      <c r="F7600" s="28">
        <v>5.51</v>
      </c>
      <c r="G7600" s="28">
        <v>94.9</v>
      </c>
      <c r="H7600" s="28" t="str">
        <f>TRIM(PROPER('Base de datos cruda'!H7600))</f>
        <v>Casual</v>
      </c>
      <c r="I7600" s="28">
        <v>4.15</v>
      </c>
      <c r="J7600" s="28">
        <v>4.02</v>
      </c>
      <c r="K7600" s="28">
        <v>297.59</v>
      </c>
      <c r="L7600" s="28">
        <f>IF('Base de datos cruda'!L7600&lt;0,,'Base de datos cruda'!L7600)</f>
        <v>3.54</v>
      </c>
      <c r="M7600" s="28" t="str">
        <f>IF(TRIM(PROPER('Base de datos cruda'!M7600))="High","Alto",IF(TRIM(PROPER('Base de datos cruda'!M7600))="Medium","Medio","Bajo"))</f>
        <v>Alto</v>
      </c>
      <c r="N7600" s="29">
        <v>100.0</v>
      </c>
      <c r="O7600" s="32">
        <f t="shared" si="1"/>
        <v>100</v>
      </c>
      <c r="P7600" s="33">
        <f t="shared" si="2"/>
        <v>5.8</v>
      </c>
      <c r="Q7600" s="34">
        <f t="shared" si="3"/>
        <v>5.539325843</v>
      </c>
      <c r="R7600" s="35" t="str">
        <f t="shared" si="4"/>
        <v>Alto</v>
      </c>
      <c r="S7600" s="35" t="str">
        <f>IF(O7600="","",IF(O7600&gt;AVERAGE('Base de datos limpia'!$O$2:$O$8001),"Alto","Normal"))
</f>
        <v>Alto</v>
      </c>
      <c r="T7600" s="35" t="str">
        <f t="shared" si="5"/>
        <v>Gamer intensivo</v>
      </c>
      <c r="U7600" s="35"/>
    </row>
    <row r="7601">
      <c r="A7601" s="28">
        <v>7600.0</v>
      </c>
      <c r="B7601" s="28">
        <v>17.0</v>
      </c>
      <c r="C7601" s="28" t="str">
        <f>TRIM(PROPER('Base de datos cruda'!C7601))</f>
        <v>Male</v>
      </c>
      <c r="D7601" s="28">
        <v>4.39</v>
      </c>
      <c r="E7601" s="28">
        <v>1.54</v>
      </c>
      <c r="F7601" s="28">
        <v>4.81</v>
      </c>
      <c r="G7601" s="28">
        <v>78.77</v>
      </c>
      <c r="H7601" s="28" t="str">
        <f>TRIM(PROPER('Base de datos cruda'!H7601))</f>
        <v>Fps</v>
      </c>
      <c r="I7601" s="28">
        <v>3.26</v>
      </c>
      <c r="J7601" s="28">
        <v>5.82</v>
      </c>
      <c r="K7601" s="28">
        <v>264.17</v>
      </c>
      <c r="L7601" s="28">
        <f>IF('Base de datos cruda'!L7601&lt;0,,'Base de datos cruda'!L7601)</f>
        <v>7.05</v>
      </c>
      <c r="M7601" s="28" t="str">
        <f>IF(TRIM(PROPER('Base de datos cruda'!M7601))="High","Alto",IF(TRIM(PROPER('Base de datos cruda'!M7601))="Medium","Medio","Bajo"))</f>
        <v>Medio</v>
      </c>
      <c r="N7601" s="29">
        <v>34.24</v>
      </c>
      <c r="O7601" s="32">
        <f t="shared" si="1"/>
        <v>34.24</v>
      </c>
      <c r="P7601" s="33">
        <f t="shared" si="2"/>
        <v>10.21</v>
      </c>
      <c r="Q7601" s="34">
        <f t="shared" si="3"/>
        <v>0.3507972665</v>
      </c>
      <c r="R7601" s="35" t="str">
        <f t="shared" si="4"/>
        <v>Bajo</v>
      </c>
      <c r="S7601" s="35" t="str">
        <f>IF(O7601="","",IF(O7601&gt;AVERAGE('Base de datos limpia'!$O$2:$O$8001),"Alto","Normal"))
</f>
        <v>Normal</v>
      </c>
      <c r="T7601" s="35" t="str">
        <f t="shared" si="5"/>
        <v>Gamer casual</v>
      </c>
      <c r="U7601" s="35"/>
    </row>
    <row r="7602">
      <c r="A7602" s="28">
        <v>7601.0</v>
      </c>
      <c r="B7602" s="28">
        <v>24.0</v>
      </c>
      <c r="C7602" s="28" t="str">
        <f>TRIM(PROPER('Base de datos cruda'!C7602))</f>
        <v>Female</v>
      </c>
      <c r="D7602" s="28">
        <v>7.25</v>
      </c>
      <c r="E7602" s="28">
        <v>6.64</v>
      </c>
      <c r="F7602" s="28">
        <v>8.64</v>
      </c>
      <c r="G7602" s="28">
        <v>99.32</v>
      </c>
      <c r="H7602" s="28" t="str">
        <f>TRIM(PROPER('Base de datos cruda'!H7602))</f>
        <v>Rpg</v>
      </c>
      <c r="I7602" s="28">
        <v>3.87</v>
      </c>
      <c r="J7602" s="28">
        <v>9.07</v>
      </c>
      <c r="K7602" s="28">
        <v>238.8</v>
      </c>
      <c r="L7602" s="28">
        <f>IF('Base de datos cruda'!L7602&lt;0,,'Base de datos cruda'!L7602)</f>
        <v>13.5</v>
      </c>
      <c r="M7602" s="28" t="str">
        <f>IF(TRIM(PROPER('Base de datos cruda'!M7602))="High","Alto",IF(TRIM(PROPER('Base de datos cruda'!M7602))="Medium","Medio","Bajo"))</f>
        <v>Bajo</v>
      </c>
      <c r="N7602" s="29">
        <v>62.58</v>
      </c>
      <c r="O7602" s="32">
        <f t="shared" si="1"/>
        <v>62.58</v>
      </c>
      <c r="P7602" s="33">
        <f t="shared" si="2"/>
        <v>16.32</v>
      </c>
      <c r="Q7602" s="34">
        <f t="shared" si="3"/>
        <v>0.915862069</v>
      </c>
      <c r="R7602" s="35" t="str">
        <f t="shared" si="4"/>
        <v>Medio</v>
      </c>
      <c r="S7602" s="35" t="str">
        <f>IF(O7602="","",IF(O7602&gt;AVERAGE('Base de datos limpia'!$O$2:$O$8001),"Alto","Normal"))
</f>
        <v>Normal</v>
      </c>
      <c r="T7602" s="35" t="str">
        <f t="shared" si="5"/>
        <v>Gamer intensivo</v>
      </c>
      <c r="U7602" s="35"/>
    </row>
    <row r="7603">
      <c r="A7603" s="28">
        <v>7602.0</v>
      </c>
      <c r="B7603" s="28">
        <v>23.0</v>
      </c>
      <c r="C7603" s="28" t="str">
        <f>TRIM(PROPER('Base de datos cruda'!C7603))</f>
        <v>Male</v>
      </c>
      <c r="D7603" s="28">
        <v>7.3</v>
      </c>
      <c r="E7603" s="28">
        <v>2.85</v>
      </c>
      <c r="F7603" s="28">
        <v>5.99</v>
      </c>
      <c r="G7603" s="28">
        <v>95.49</v>
      </c>
      <c r="H7603" s="28" t="str">
        <f>TRIM(PROPER('Base de datos cruda'!H7603))</f>
        <v>Casual</v>
      </c>
      <c r="I7603" s="28">
        <v>2.89</v>
      </c>
      <c r="J7603" s="28">
        <v>11.2</v>
      </c>
      <c r="K7603" s="28">
        <v>233.8</v>
      </c>
      <c r="L7603" s="28">
        <f>IF('Base de datos cruda'!L7603&lt;0,,'Base de datos cruda'!L7603)</f>
        <v>17.95</v>
      </c>
      <c r="M7603" s="28" t="str">
        <f>IF(TRIM(PROPER('Base de datos cruda'!M7603))="High","Alto",IF(TRIM(PROPER('Base de datos cruda'!M7603))="Medium","Medio","Bajo"))</f>
        <v>Bajo</v>
      </c>
      <c r="N7603" s="29">
        <v>28.79</v>
      </c>
      <c r="O7603" s="32">
        <f t="shared" si="1"/>
        <v>28.79</v>
      </c>
      <c r="P7603" s="33">
        <f t="shared" si="2"/>
        <v>18.5</v>
      </c>
      <c r="Q7603" s="34">
        <f t="shared" si="3"/>
        <v>0.3904109589</v>
      </c>
      <c r="R7603" s="35" t="str">
        <f t="shared" si="4"/>
        <v>Bajo</v>
      </c>
      <c r="S7603" s="35" t="str">
        <f>IF(O7603="","",IF(O7603&gt;AVERAGE('Base de datos limpia'!$O$2:$O$8001),"Alto","Normal"))
</f>
        <v>Normal</v>
      </c>
      <c r="T7603" s="35" t="str">
        <f t="shared" si="5"/>
        <v>Gamer casual</v>
      </c>
      <c r="U7603" s="35"/>
    </row>
    <row r="7604">
      <c r="A7604" s="28">
        <v>7603.0</v>
      </c>
      <c r="B7604" s="28">
        <v>23.0</v>
      </c>
      <c r="C7604" s="28" t="str">
        <f>TRIM(PROPER('Base de datos cruda'!C7604))</f>
        <v>Female</v>
      </c>
      <c r="D7604" s="28">
        <v>0.44</v>
      </c>
      <c r="E7604" s="28">
        <v>5.75</v>
      </c>
      <c r="F7604" s="28">
        <v>6.25</v>
      </c>
      <c r="G7604" s="28">
        <v>95.61</v>
      </c>
      <c r="H7604" s="28" t="str">
        <f>TRIM(PROPER('Base de datos cruda'!H7604))</f>
        <v>Casual</v>
      </c>
      <c r="I7604" s="28">
        <v>2.46</v>
      </c>
      <c r="J7604" s="28">
        <v>4.17</v>
      </c>
      <c r="K7604" s="28">
        <v>299.67</v>
      </c>
      <c r="L7604" s="28">
        <f>IF('Base de datos cruda'!L7604&lt;0,,'Base de datos cruda'!L7604)</f>
        <v>1.86</v>
      </c>
      <c r="M7604" s="28" t="str">
        <f>IF(TRIM(PROPER('Base de datos cruda'!M7604))="High","Alto",IF(TRIM(PROPER('Base de datos cruda'!M7604))="Medium","Medio","Bajo"))</f>
        <v>Medio</v>
      </c>
      <c r="N7604" s="29">
        <v>84.47</v>
      </c>
      <c r="O7604" s="32">
        <f t="shared" si="1"/>
        <v>84.47</v>
      </c>
      <c r="P7604" s="33">
        <f t="shared" si="2"/>
        <v>4.61</v>
      </c>
      <c r="Q7604" s="34">
        <f t="shared" si="3"/>
        <v>13.06818182</v>
      </c>
      <c r="R7604" s="35" t="str">
        <f t="shared" si="4"/>
        <v>Alto</v>
      </c>
      <c r="S7604" s="35" t="str">
        <f>IF(O7604="","",IF(O7604&gt;AVERAGE('Base de datos limpia'!$O$2:$O$8001),"Alto","Normal"))
</f>
        <v>Alto</v>
      </c>
      <c r="T7604" s="35" t="str">
        <f t="shared" si="5"/>
        <v>Gamer moderado</v>
      </c>
      <c r="U7604" s="35"/>
    </row>
    <row r="7605">
      <c r="A7605" s="28">
        <v>7604.0</v>
      </c>
      <c r="B7605" s="28">
        <v>19.0</v>
      </c>
      <c r="C7605" s="28" t="str">
        <f>TRIM(PROPER('Base de datos cruda'!C7605))</f>
        <v>Male</v>
      </c>
      <c r="D7605" s="28">
        <v>0.64</v>
      </c>
      <c r="E7605" s="28">
        <v>8.02</v>
      </c>
      <c r="F7605" s="28">
        <v>8.01</v>
      </c>
      <c r="G7605" s="28">
        <v>65.14</v>
      </c>
      <c r="H7605" s="28" t="str">
        <f>TRIM(PROPER('Base de datos cruda'!H7605))</f>
        <v>Fps</v>
      </c>
      <c r="I7605" s="28">
        <v>1.3</v>
      </c>
      <c r="J7605" s="28">
        <v>6.35</v>
      </c>
      <c r="K7605" s="28">
        <v>307.95</v>
      </c>
      <c r="L7605" s="28">
        <f>IF('Base de datos cruda'!L7605&lt;0,,'Base de datos cruda'!L7605)</f>
        <v>0.9</v>
      </c>
      <c r="M7605" s="28" t="str">
        <f>IF(TRIM(PROPER('Base de datos cruda'!M7605))="High","Alto",IF(TRIM(PROPER('Base de datos cruda'!M7605))="Medium","Medio","Bajo"))</f>
        <v>Medio</v>
      </c>
      <c r="N7605" s="29">
        <v>99.38</v>
      </c>
      <c r="O7605" s="32">
        <f t="shared" si="1"/>
        <v>99.38</v>
      </c>
      <c r="P7605" s="33">
        <f t="shared" si="2"/>
        <v>6.99</v>
      </c>
      <c r="Q7605" s="34">
        <f t="shared" si="3"/>
        <v>12.53125</v>
      </c>
      <c r="R7605" s="35" t="str">
        <f t="shared" si="4"/>
        <v>Alto</v>
      </c>
      <c r="S7605" s="35" t="str">
        <f>IF(O7605="","",IF(O7605&gt;AVERAGE('Base de datos limpia'!$O$2:$O$8001),"Alto","Normal"))
</f>
        <v>Alto</v>
      </c>
      <c r="T7605" s="35" t="str">
        <f t="shared" si="5"/>
        <v>Gamer intensivo</v>
      </c>
      <c r="U7605" s="35"/>
    </row>
    <row r="7606">
      <c r="A7606" s="28">
        <v>7605.0</v>
      </c>
      <c r="B7606" s="28">
        <v>20.0</v>
      </c>
      <c r="C7606" s="28" t="str">
        <f>TRIM(PROPER('Base de datos cruda'!C7606))</f>
        <v>Female</v>
      </c>
      <c r="D7606" s="28">
        <v>1.96</v>
      </c>
      <c r="E7606" s="28">
        <v>3.22</v>
      </c>
      <c r="F7606" s="28">
        <v>6.56</v>
      </c>
      <c r="G7606" s="28">
        <v>79.01</v>
      </c>
      <c r="H7606" s="28" t="str">
        <f>TRIM(PROPER('Base de datos cruda'!H7606))</f>
        <v>Rpg</v>
      </c>
      <c r="I7606" s="28">
        <v>0.27</v>
      </c>
      <c r="J7606" s="28">
        <v>7.75</v>
      </c>
      <c r="K7606" s="28">
        <v>290.73</v>
      </c>
      <c r="L7606" s="28">
        <f>IF('Base de datos cruda'!L7606&lt;0,,'Base de datos cruda'!L7606)</f>
        <v>7.18</v>
      </c>
      <c r="M7606" s="28" t="str">
        <f>IF(TRIM(PROPER('Base de datos cruda'!M7606))="High","Alto",IF(TRIM(PROPER('Base de datos cruda'!M7606))="Medium","Medio","Bajo"))</f>
        <v>Medio</v>
      </c>
      <c r="N7606" s="29">
        <v>68.36</v>
      </c>
      <c r="O7606" s="32">
        <f t="shared" si="1"/>
        <v>68.36</v>
      </c>
      <c r="P7606" s="33">
        <f t="shared" si="2"/>
        <v>9.71</v>
      </c>
      <c r="Q7606" s="34">
        <f t="shared" si="3"/>
        <v>1.642857143</v>
      </c>
      <c r="R7606" s="35" t="str">
        <f t="shared" si="4"/>
        <v>Medio</v>
      </c>
      <c r="S7606" s="35" t="str">
        <f>IF(O7606="","",IF(O7606&gt;AVERAGE('Base de datos limpia'!$O$2:$O$8001),"Alto","Normal"))
</f>
        <v>Alto</v>
      </c>
      <c r="T7606" s="35" t="str">
        <f t="shared" si="5"/>
        <v>Gamer moderado</v>
      </c>
      <c r="U7606" s="35"/>
    </row>
    <row r="7607">
      <c r="A7607" s="28">
        <v>7606.0</v>
      </c>
      <c r="B7607" s="28">
        <v>19.0</v>
      </c>
      <c r="C7607" s="28" t="str">
        <f>TRIM(PROPER('Base de datos cruda'!C7607))</f>
        <v>Female</v>
      </c>
      <c r="D7607" s="28">
        <v>2.04</v>
      </c>
      <c r="E7607" s="28">
        <v>4.54</v>
      </c>
      <c r="F7607" s="28">
        <v>4.6</v>
      </c>
      <c r="G7607" s="28">
        <v>99.74</v>
      </c>
      <c r="H7607" s="28" t="str">
        <f>TRIM(PROPER('Base de datos cruda'!H7607))</f>
        <v>Fps</v>
      </c>
      <c r="I7607" s="28">
        <v>1.46</v>
      </c>
      <c r="J7607" s="28">
        <v>5.92</v>
      </c>
      <c r="K7607" s="28">
        <v>294.02</v>
      </c>
      <c r="L7607" s="28">
        <f>IF('Base de datos cruda'!L7607&lt;0,,'Base de datos cruda'!L7607)</f>
        <v>5.38</v>
      </c>
      <c r="M7607" s="28" t="str">
        <f>IF(TRIM(PROPER('Base de datos cruda'!M7607))="High","Alto",IF(TRIM(PROPER('Base de datos cruda'!M7607))="Medium","Medio","Bajo"))</f>
        <v>Medio</v>
      </c>
      <c r="N7607" s="29">
        <v>75.91</v>
      </c>
      <c r="O7607" s="32">
        <f t="shared" si="1"/>
        <v>75.91</v>
      </c>
      <c r="P7607" s="33">
        <f t="shared" si="2"/>
        <v>7.96</v>
      </c>
      <c r="Q7607" s="34">
        <f t="shared" si="3"/>
        <v>2.225490196</v>
      </c>
      <c r="R7607" s="35" t="str">
        <f t="shared" si="4"/>
        <v>Alto</v>
      </c>
      <c r="S7607" s="35" t="str">
        <f>IF(O7607="","",IF(O7607&gt;AVERAGE('Base de datos limpia'!$O$2:$O$8001),"Alto","Normal"))
</f>
        <v>Alto</v>
      </c>
      <c r="T7607" s="35" t="str">
        <f t="shared" si="5"/>
        <v>Gamer moderado</v>
      </c>
      <c r="U7607" s="35"/>
    </row>
    <row r="7608">
      <c r="A7608" s="28">
        <v>7607.0</v>
      </c>
      <c r="B7608" s="28">
        <v>24.0</v>
      </c>
      <c r="C7608" s="28" t="str">
        <f>TRIM(PROPER('Base de datos cruda'!C7608))</f>
        <v>Male</v>
      </c>
      <c r="D7608" s="28">
        <v>0.76</v>
      </c>
      <c r="E7608" s="28">
        <v>9.56</v>
      </c>
      <c r="F7608" s="28">
        <v>6.19</v>
      </c>
      <c r="G7608" s="28">
        <v>65.96</v>
      </c>
      <c r="H7608" s="28" t="str">
        <f>TRIM(PROPER('Base de datos cruda'!H7608))</f>
        <v>Casual</v>
      </c>
      <c r="I7608" s="28">
        <v>3.42</v>
      </c>
      <c r="J7608" s="28">
        <v>5.97</v>
      </c>
      <c r="K7608" s="28">
        <v>306.13</v>
      </c>
      <c r="L7608" s="28">
        <f>IF('Base de datos cruda'!L7608&lt;0,,'Base de datos cruda'!L7608)</f>
        <v>3.53</v>
      </c>
      <c r="M7608" s="28" t="str">
        <f>IF(TRIM(PROPER('Base de datos cruda'!M7608))="High","Alto",IF(TRIM(PROPER('Base de datos cruda'!M7608))="Medium","Medio","Bajo"))</f>
        <v>Medio</v>
      </c>
      <c r="N7608" s="29">
        <v>100.0</v>
      </c>
      <c r="O7608" s="32">
        <f t="shared" si="1"/>
        <v>100</v>
      </c>
      <c r="P7608" s="33">
        <f t="shared" si="2"/>
        <v>6.73</v>
      </c>
      <c r="Q7608" s="34">
        <f t="shared" si="3"/>
        <v>12.57894737</v>
      </c>
      <c r="R7608" s="35" t="str">
        <f t="shared" si="4"/>
        <v>Alto</v>
      </c>
      <c r="S7608" s="35" t="str">
        <f>IF(O7608="","",IF(O7608&gt;AVERAGE('Base de datos limpia'!$O$2:$O$8001),"Alto","Normal"))
</f>
        <v>Alto</v>
      </c>
      <c r="T7608" s="35" t="str">
        <f t="shared" si="5"/>
        <v>Gamer intensivo</v>
      </c>
      <c r="U7608" s="35"/>
    </row>
    <row r="7609">
      <c r="A7609" s="28">
        <v>7608.0</v>
      </c>
      <c r="B7609" s="28">
        <v>17.0</v>
      </c>
      <c r="C7609" s="28" t="str">
        <f>TRIM(PROPER('Base de datos cruda'!C7609))</f>
        <v>Male</v>
      </c>
      <c r="D7609" s="28">
        <v>3.11</v>
      </c>
      <c r="E7609" s="28">
        <v>7.85</v>
      </c>
      <c r="F7609" s="28">
        <v>7.15</v>
      </c>
      <c r="G7609" s="28">
        <v>82.97</v>
      </c>
      <c r="H7609" s="28" t="str">
        <f>TRIM(PROPER('Base de datos cruda'!H7609))</f>
        <v>Casual</v>
      </c>
      <c r="I7609" s="28">
        <v>4.63</v>
      </c>
      <c r="J7609" s="28">
        <v>8.17</v>
      </c>
      <c r="K7609" s="28">
        <v>274.62</v>
      </c>
      <c r="L7609" s="28">
        <f>IF('Base de datos cruda'!L7609&lt;0,,'Base de datos cruda'!L7609)</f>
        <v>5.33</v>
      </c>
      <c r="M7609" s="28" t="str">
        <f>IF(TRIM(PROPER('Base de datos cruda'!M7609))="High","Alto",IF(TRIM(PROPER('Base de datos cruda'!M7609))="Medium","Medio","Bajo"))</f>
        <v>Medio</v>
      </c>
      <c r="N7609" s="29">
        <v>87.6</v>
      </c>
      <c r="O7609" s="32">
        <f t="shared" si="1"/>
        <v>87.6</v>
      </c>
      <c r="P7609" s="33">
        <f t="shared" si="2"/>
        <v>11.28</v>
      </c>
      <c r="Q7609" s="34">
        <f t="shared" si="3"/>
        <v>2.524115756</v>
      </c>
      <c r="R7609" s="35" t="str">
        <f t="shared" si="4"/>
        <v>Alto</v>
      </c>
      <c r="S7609" s="35" t="str">
        <f>IF(O7609="","",IF(O7609&gt;AVERAGE('Base de datos limpia'!$O$2:$O$8001),"Alto","Normal"))
</f>
        <v>Alto</v>
      </c>
      <c r="T7609" s="35" t="str">
        <f t="shared" si="5"/>
        <v>Gamer intensivo</v>
      </c>
      <c r="U7609" s="35"/>
    </row>
    <row r="7610">
      <c r="A7610" s="28">
        <v>7609.0</v>
      </c>
      <c r="B7610" s="28">
        <v>23.0</v>
      </c>
      <c r="C7610" s="28" t="str">
        <f>TRIM(PROPER('Base de datos cruda'!C7610))</f>
        <v>Female</v>
      </c>
      <c r="D7610" s="28">
        <v>4.7</v>
      </c>
      <c r="E7610" s="28">
        <v>6.15</v>
      </c>
      <c r="F7610" s="28">
        <v>7.6</v>
      </c>
      <c r="G7610" s="28">
        <v>73.77</v>
      </c>
      <c r="H7610" s="28" t="str">
        <f>TRIM(PROPER('Base de datos cruda'!H7610))</f>
        <v>Fps</v>
      </c>
      <c r="I7610" s="28">
        <v>1.28</v>
      </c>
      <c r="J7610" s="28">
        <v>9.46</v>
      </c>
      <c r="K7610" s="28">
        <v>278.25</v>
      </c>
      <c r="L7610" s="28">
        <f>IF('Base de datos cruda'!L7610&lt;0,,'Base de datos cruda'!L7610)</f>
        <v>8.76</v>
      </c>
      <c r="M7610" s="28" t="str">
        <f>IF(TRIM(PROPER('Base de datos cruda'!M7610))="High","Alto",IF(TRIM(PROPER('Base de datos cruda'!M7610))="Medium","Medio","Bajo"))</f>
        <v>Medio</v>
      </c>
      <c r="N7610" s="29">
        <v>62.57</v>
      </c>
      <c r="O7610" s="32">
        <f t="shared" si="1"/>
        <v>62.57</v>
      </c>
      <c r="P7610" s="33">
        <f t="shared" si="2"/>
        <v>14.16</v>
      </c>
      <c r="Q7610" s="34">
        <f t="shared" si="3"/>
        <v>1.308510638</v>
      </c>
      <c r="R7610" s="35" t="str">
        <f t="shared" si="4"/>
        <v>Medio</v>
      </c>
      <c r="S7610" s="35" t="str">
        <f>IF(O7610="","",IF(O7610&gt;AVERAGE('Base de datos limpia'!$O$2:$O$8001),"Alto","Normal"))
</f>
        <v>Normal</v>
      </c>
      <c r="T7610" s="35" t="str">
        <f t="shared" si="5"/>
        <v>Gamer intensivo</v>
      </c>
      <c r="U7610" s="35"/>
    </row>
    <row r="7611">
      <c r="A7611" s="28">
        <v>7610.0</v>
      </c>
      <c r="B7611" s="28">
        <v>17.0</v>
      </c>
      <c r="C7611" s="28" t="str">
        <f>TRIM(PROPER('Base de datos cruda'!C7611))</f>
        <v>Male</v>
      </c>
      <c r="D7611" s="28">
        <v>4.63</v>
      </c>
      <c r="E7611" s="28">
        <v>3.0</v>
      </c>
      <c r="F7611" s="28">
        <v>7.23</v>
      </c>
      <c r="G7611" s="28">
        <v>75.51</v>
      </c>
      <c r="H7611" s="28" t="str">
        <f>TRIM(PROPER('Base de datos cruda'!H7611))</f>
        <v>Fps</v>
      </c>
      <c r="I7611" s="28">
        <v>3.35</v>
      </c>
      <c r="J7611" s="28">
        <v>7.82</v>
      </c>
      <c r="K7611" s="28">
        <v>263.99</v>
      </c>
      <c r="L7611" s="28">
        <f>IF('Base de datos cruda'!L7611&lt;0,,'Base de datos cruda'!L7611)</f>
        <v>9.76</v>
      </c>
      <c r="M7611" s="28" t="str">
        <f>IF(TRIM(PROPER('Base de datos cruda'!M7611))="High","Alto",IF(TRIM(PROPER('Base de datos cruda'!M7611))="Medium","Medio","Bajo"))</f>
        <v>Medio</v>
      </c>
      <c r="N7611" s="29">
        <v>52.99</v>
      </c>
      <c r="O7611" s="32">
        <f t="shared" si="1"/>
        <v>52.99</v>
      </c>
      <c r="P7611" s="33">
        <f t="shared" si="2"/>
        <v>12.45</v>
      </c>
      <c r="Q7611" s="34">
        <f t="shared" si="3"/>
        <v>0.6479481641</v>
      </c>
      <c r="R7611" s="35" t="str">
        <f t="shared" si="4"/>
        <v>Medio</v>
      </c>
      <c r="S7611" s="35" t="str">
        <f>IF(O7611="","",IF(O7611&gt;AVERAGE('Base de datos limpia'!$O$2:$O$8001),"Alto","Normal"))
</f>
        <v>Normal</v>
      </c>
      <c r="T7611" s="35" t="str">
        <f t="shared" si="5"/>
        <v>Gamer moderado</v>
      </c>
      <c r="U7611" s="35"/>
    </row>
    <row r="7612">
      <c r="A7612" s="28">
        <v>7611.0</v>
      </c>
      <c r="B7612" s="28">
        <v>16.0</v>
      </c>
      <c r="C7612" s="28" t="str">
        <f>TRIM(PROPER('Base de datos cruda'!C7612))</f>
        <v>Male</v>
      </c>
      <c r="D7612" s="28">
        <v>4.35</v>
      </c>
      <c r="E7612" s="28">
        <v>4.83</v>
      </c>
      <c r="F7612" s="28">
        <v>4.6</v>
      </c>
      <c r="G7612" s="28">
        <v>95.63</v>
      </c>
      <c r="H7612" s="28" t="str">
        <f>TRIM(PROPER('Base de datos cruda'!H7612))</f>
        <v>Fps</v>
      </c>
      <c r="I7612" s="28">
        <v>2.39</v>
      </c>
      <c r="J7612" s="28">
        <v>7.3</v>
      </c>
      <c r="K7612" s="28">
        <v>272.57</v>
      </c>
      <c r="L7612" s="28">
        <f>IF('Base de datos cruda'!L7612&lt;0,,'Base de datos cruda'!L7612)</f>
        <v>8.32</v>
      </c>
      <c r="M7612" s="28" t="str">
        <f>IF(TRIM(PROPER('Base de datos cruda'!M7612))="High","Alto",IF(TRIM(PROPER('Base de datos cruda'!M7612))="Medium","Medio","Bajo"))</f>
        <v>Medio</v>
      </c>
      <c r="N7612" s="29">
        <v>62.63</v>
      </c>
      <c r="O7612" s="32">
        <f t="shared" si="1"/>
        <v>62.63</v>
      </c>
      <c r="P7612" s="33">
        <f t="shared" si="2"/>
        <v>11.65</v>
      </c>
      <c r="Q7612" s="34">
        <f t="shared" si="3"/>
        <v>1.110344828</v>
      </c>
      <c r="R7612" s="35" t="str">
        <f t="shared" si="4"/>
        <v>Medio</v>
      </c>
      <c r="S7612" s="35" t="str">
        <f>IF(O7612="","",IF(O7612&gt;AVERAGE('Base de datos limpia'!$O$2:$O$8001),"Alto","Normal"))
</f>
        <v>Normal</v>
      </c>
      <c r="T7612" s="35" t="str">
        <f t="shared" si="5"/>
        <v>Gamer moderado</v>
      </c>
      <c r="U7612" s="35"/>
    </row>
    <row r="7613">
      <c r="A7613" s="28">
        <v>7612.0</v>
      </c>
      <c r="B7613" s="28">
        <v>18.0</v>
      </c>
      <c r="C7613" s="28" t="str">
        <f>TRIM(PROPER('Base de datos cruda'!C7613))</f>
        <v>Male</v>
      </c>
      <c r="D7613" s="28">
        <v>2.71</v>
      </c>
      <c r="E7613" s="28">
        <v>7.97</v>
      </c>
      <c r="F7613" s="28">
        <v>5.52</v>
      </c>
      <c r="G7613" s="28">
        <v>83.52</v>
      </c>
      <c r="H7613" s="28" t="str">
        <f>TRIM(PROPER('Base de datos cruda'!H7613))</f>
        <v>Casual</v>
      </c>
      <c r="I7613" s="28">
        <v>3.14</v>
      </c>
      <c r="J7613" s="28">
        <v>5.03</v>
      </c>
      <c r="K7613" s="28">
        <v>286.31</v>
      </c>
      <c r="L7613" s="28">
        <f>IF('Base de datos cruda'!L7613&lt;0,,'Base de datos cruda'!L7613)</f>
        <v>5.44</v>
      </c>
      <c r="M7613" s="28" t="str">
        <f>IF(TRIM(PROPER('Base de datos cruda'!M7613))="High","Alto",IF(TRIM(PROPER('Base de datos cruda'!M7613))="Medium","Medio","Bajo"))</f>
        <v>Alto</v>
      </c>
      <c r="N7613" s="29">
        <v>87.94</v>
      </c>
      <c r="O7613" s="32">
        <f t="shared" si="1"/>
        <v>87.94</v>
      </c>
      <c r="P7613" s="33">
        <f t="shared" si="2"/>
        <v>7.74</v>
      </c>
      <c r="Q7613" s="34">
        <f t="shared" si="3"/>
        <v>2.94095941</v>
      </c>
      <c r="R7613" s="35" t="str">
        <f t="shared" si="4"/>
        <v>Alto</v>
      </c>
      <c r="S7613" s="35" t="str">
        <f>IF(O7613="","",IF(O7613&gt;AVERAGE('Base de datos limpia'!$O$2:$O$8001),"Alto","Normal"))
</f>
        <v>Alto</v>
      </c>
      <c r="T7613" s="35" t="str">
        <f t="shared" si="5"/>
        <v>Gamer intensivo</v>
      </c>
      <c r="U7613" s="35"/>
    </row>
    <row r="7614">
      <c r="A7614" s="28">
        <v>7613.0</v>
      </c>
      <c r="B7614" s="28">
        <v>24.0</v>
      </c>
      <c r="C7614" s="28" t="str">
        <f>TRIM(PROPER('Base de datos cruda'!C7614))</f>
        <v>Female</v>
      </c>
      <c r="D7614" s="28">
        <v>5.65</v>
      </c>
      <c r="E7614" s="28">
        <v>8.38</v>
      </c>
      <c r="F7614" s="28">
        <v>7.67</v>
      </c>
      <c r="G7614" s="28">
        <v>90.35</v>
      </c>
      <c r="H7614" s="28" t="str">
        <f>TRIM(PROPER('Base de datos cruda'!H7614))</f>
        <v>Rpg</v>
      </c>
      <c r="I7614" s="28">
        <v>0.01</v>
      </c>
      <c r="J7614" s="28">
        <v>11.34</v>
      </c>
      <c r="K7614" s="28">
        <v>260.35</v>
      </c>
      <c r="L7614" s="28">
        <f>IF('Base de datos cruda'!L7614&lt;0,,'Base de datos cruda'!L7614)</f>
        <v>15.81</v>
      </c>
      <c r="M7614" s="28" t="str">
        <f>IF(TRIM(PROPER('Base de datos cruda'!M7614))="High","Alto",IF(TRIM(PROPER('Base de datos cruda'!M7614))="Medium","Medio","Bajo"))</f>
        <v>Bajo</v>
      </c>
      <c r="N7614" s="29">
        <v>78.8030364011087</v>
      </c>
      <c r="O7614" s="32">
        <f t="shared" si="1"/>
        <v>78.8030364</v>
      </c>
      <c r="P7614" s="33">
        <f t="shared" si="2"/>
        <v>16.99</v>
      </c>
      <c r="Q7614" s="34">
        <f t="shared" si="3"/>
        <v>1.483185841</v>
      </c>
      <c r="R7614" s="35" t="str">
        <f t="shared" si="4"/>
        <v>Alto</v>
      </c>
      <c r="S7614" s="35" t="str">
        <f>IF(O7614="","",IF(O7614&gt;AVERAGE('Base de datos limpia'!$O$2:$O$8001),"Alto","Normal"))
</f>
        <v>Alto</v>
      </c>
      <c r="T7614" s="35" t="str">
        <f t="shared" si="5"/>
        <v>Gamer intensivo</v>
      </c>
      <c r="U7614" s="35"/>
    </row>
    <row r="7615">
      <c r="A7615" s="28">
        <v>7614.0</v>
      </c>
      <c r="B7615" s="28">
        <v>18.0</v>
      </c>
      <c r="C7615" s="28" t="str">
        <f>TRIM(PROPER('Base de datos cruda'!C7615))</f>
        <v>Female</v>
      </c>
      <c r="D7615" s="28">
        <v>6.61</v>
      </c>
      <c r="E7615" s="28">
        <v>3.2</v>
      </c>
      <c r="F7615" s="28">
        <v>8.4</v>
      </c>
      <c r="G7615" s="28">
        <v>86.93</v>
      </c>
      <c r="H7615" s="28" t="str">
        <f>TRIM(PROPER('Base de datos cruda'!H7615))</f>
        <v>Fps</v>
      </c>
      <c r="I7615" s="28">
        <v>0.61</v>
      </c>
      <c r="J7615" s="28">
        <v>11.78</v>
      </c>
      <c r="K7615" s="28">
        <v>239.77</v>
      </c>
      <c r="L7615" s="28">
        <f>IF('Base de datos cruda'!L7615&lt;0,,'Base de datos cruda'!L7615)</f>
        <v>13.68</v>
      </c>
      <c r="M7615" s="28" t="str">
        <f>IF(TRIM(PROPER('Base de datos cruda'!M7615))="High","Alto",IF(TRIM(PROPER('Base de datos cruda'!M7615))="Medium","Medio","Bajo"))</f>
        <v>Bajo</v>
      </c>
      <c r="N7615" s="29">
        <v>40.93</v>
      </c>
      <c r="O7615" s="32">
        <f t="shared" si="1"/>
        <v>40.93</v>
      </c>
      <c r="P7615" s="33">
        <f t="shared" si="2"/>
        <v>18.39</v>
      </c>
      <c r="Q7615" s="34">
        <f t="shared" si="3"/>
        <v>0.4841149773</v>
      </c>
      <c r="R7615" s="35" t="str">
        <f t="shared" si="4"/>
        <v>Bajo</v>
      </c>
      <c r="S7615" s="35" t="str">
        <f>IF(O7615="","",IF(O7615&gt;AVERAGE('Base de datos limpia'!$O$2:$O$8001),"Alto","Normal"))
</f>
        <v>Normal</v>
      </c>
      <c r="T7615" s="35" t="str">
        <f t="shared" si="5"/>
        <v>Gamer moderado</v>
      </c>
      <c r="U7615" s="35"/>
    </row>
    <row r="7616">
      <c r="A7616" s="28">
        <v>7615.0</v>
      </c>
      <c r="B7616" s="28">
        <v>24.0</v>
      </c>
      <c r="C7616" s="28" t="str">
        <f>TRIM(PROPER('Base de datos cruda'!C7616))</f>
        <v>Female</v>
      </c>
      <c r="D7616" s="28">
        <v>2.77</v>
      </c>
      <c r="E7616" s="28">
        <v>6.96</v>
      </c>
      <c r="F7616" s="28">
        <v>4.24</v>
      </c>
      <c r="G7616" s="28">
        <v>81.16</v>
      </c>
      <c r="H7616" s="28" t="str">
        <f>TRIM(PROPER('Base de datos cruda'!H7616))</f>
        <v>Casual</v>
      </c>
      <c r="I7616" s="28">
        <v>1.09</v>
      </c>
      <c r="J7616" s="28">
        <v>4.66</v>
      </c>
      <c r="K7616" s="28">
        <v>296.48</v>
      </c>
      <c r="L7616" s="28">
        <f>IF('Base de datos cruda'!L7616&lt;0,,'Base de datos cruda'!L7616)</f>
        <v>4.67</v>
      </c>
      <c r="M7616" s="28" t="str">
        <f>IF(TRIM(PROPER('Base de datos cruda'!M7616))="High","Alto",IF(TRIM(PROPER('Base de datos cruda'!M7616))="Medium","Medio","Bajo"))</f>
        <v>Medio</v>
      </c>
      <c r="N7616" s="29">
        <v>74.58</v>
      </c>
      <c r="O7616" s="32">
        <f t="shared" si="1"/>
        <v>74.58</v>
      </c>
      <c r="P7616" s="33">
        <f t="shared" si="2"/>
        <v>7.43</v>
      </c>
      <c r="Q7616" s="34">
        <f t="shared" si="3"/>
        <v>2.512635379</v>
      </c>
      <c r="R7616" s="35" t="str">
        <f t="shared" si="4"/>
        <v>Alto</v>
      </c>
      <c r="S7616" s="35" t="str">
        <f>IF(O7616="","",IF(O7616&gt;AVERAGE('Base de datos limpia'!$O$2:$O$8001),"Alto","Normal"))
</f>
        <v>Alto</v>
      </c>
      <c r="T7616" s="35" t="str">
        <f t="shared" si="5"/>
        <v>Gamer intensivo</v>
      </c>
      <c r="U7616" s="35"/>
    </row>
    <row r="7617">
      <c r="A7617" s="28">
        <v>7616.0</v>
      </c>
      <c r="B7617" s="28">
        <v>22.0</v>
      </c>
      <c r="C7617" s="28" t="str">
        <f>TRIM(PROPER('Base de datos cruda'!C7617))</f>
        <v>Female</v>
      </c>
      <c r="D7617" s="28">
        <v>0.68</v>
      </c>
      <c r="E7617" s="28">
        <v>1.86</v>
      </c>
      <c r="F7617" s="28">
        <v>4.21</v>
      </c>
      <c r="G7617" s="28">
        <v>91.67</v>
      </c>
      <c r="H7617" s="28" t="str">
        <f>TRIM(PROPER('Base de datos cruda'!H7617))</f>
        <v>Fps</v>
      </c>
      <c r="I7617" s="28">
        <v>4.47</v>
      </c>
      <c r="J7617" s="28">
        <v>2.94</v>
      </c>
      <c r="K7617" s="28">
        <v>283.14</v>
      </c>
      <c r="L7617" s="28">
        <f>IF('Base de datos cruda'!L7617&lt;0,,'Base de datos cruda'!L7617)</f>
        <v>1.44</v>
      </c>
      <c r="M7617" s="28" t="str">
        <f>IF(TRIM(PROPER('Base de datos cruda'!M7617))="High","Alto",IF(TRIM(PROPER('Base de datos cruda'!M7617))="Medium","Medio","Bajo"))</f>
        <v>Medio</v>
      </c>
      <c r="N7617" s="29">
        <v>51.3</v>
      </c>
      <c r="O7617" s="32">
        <f t="shared" si="1"/>
        <v>51.3</v>
      </c>
      <c r="P7617" s="33">
        <f t="shared" si="2"/>
        <v>3.62</v>
      </c>
      <c r="Q7617" s="34">
        <f t="shared" si="3"/>
        <v>2.735294118</v>
      </c>
      <c r="R7617" s="35" t="str">
        <f t="shared" si="4"/>
        <v>Medio</v>
      </c>
      <c r="S7617" s="35" t="str">
        <f>IF(O7617="","",IF(O7617&gt;AVERAGE('Base de datos limpia'!$O$2:$O$8001),"Alto","Normal"))
</f>
        <v>Normal</v>
      </c>
      <c r="T7617" s="35" t="str">
        <f t="shared" si="5"/>
        <v>Gamer casual</v>
      </c>
      <c r="U7617" s="35"/>
    </row>
    <row r="7618">
      <c r="A7618" s="28">
        <v>7617.0</v>
      </c>
      <c r="B7618" s="28">
        <v>16.0</v>
      </c>
      <c r="C7618" s="28" t="str">
        <f>TRIM(PROPER('Base de datos cruda'!C7618))</f>
        <v>Female</v>
      </c>
      <c r="D7618" s="28">
        <v>2.37</v>
      </c>
      <c r="E7618" s="28">
        <v>1.21</v>
      </c>
      <c r="F7618" s="28">
        <v>7.22</v>
      </c>
      <c r="G7618" s="28">
        <v>98.83</v>
      </c>
      <c r="H7618" s="28" t="str">
        <f>TRIM(PROPER('Base de datos cruda'!H7618))</f>
        <v>Fps</v>
      </c>
      <c r="I7618" s="28">
        <v>0.2</v>
      </c>
      <c r="J7618" s="28">
        <v>6.28</v>
      </c>
      <c r="K7618" s="28">
        <v>292.56</v>
      </c>
      <c r="L7618" s="28">
        <f>IF('Base de datos cruda'!L7618&lt;0,,'Base de datos cruda'!L7618)</f>
        <v>4.77</v>
      </c>
      <c r="M7618" s="28" t="str">
        <f>IF(TRIM(PROPER('Base de datos cruda'!M7618))="High","Alto",IF(TRIM(PROPER('Base de datos cruda'!M7618))="Medium","Medio","Bajo"))</f>
        <v>Medio</v>
      </c>
      <c r="N7618" s="29">
        <v>53.5</v>
      </c>
      <c r="O7618" s="32">
        <f t="shared" si="1"/>
        <v>53.5</v>
      </c>
      <c r="P7618" s="33">
        <f t="shared" si="2"/>
        <v>8.65</v>
      </c>
      <c r="Q7618" s="34">
        <f t="shared" si="3"/>
        <v>0.5105485232</v>
      </c>
      <c r="R7618" s="35" t="str">
        <f t="shared" si="4"/>
        <v>Medio</v>
      </c>
      <c r="S7618" s="35" t="str">
        <f>IF(O7618="","",IF(O7618&gt;AVERAGE('Base de datos limpia'!$O$2:$O$8001),"Alto","Normal"))
</f>
        <v>Normal</v>
      </c>
      <c r="T7618" s="35" t="str">
        <f t="shared" si="5"/>
        <v>Gamer casual</v>
      </c>
      <c r="U7618" s="35"/>
    </row>
    <row r="7619">
      <c r="A7619" s="28">
        <v>7618.0</v>
      </c>
      <c r="B7619" s="28">
        <v>20.0</v>
      </c>
      <c r="C7619" s="28" t="str">
        <f>TRIM(PROPER('Base de datos cruda'!C7619))</f>
        <v>Female</v>
      </c>
      <c r="D7619" s="28">
        <v>1.1</v>
      </c>
      <c r="E7619" s="28">
        <v>5.94</v>
      </c>
      <c r="F7619" s="28">
        <v>6.74</v>
      </c>
      <c r="G7619" s="28">
        <v>98.67</v>
      </c>
      <c r="H7619" s="28" t="str">
        <f>TRIM(PROPER('Base de datos cruda'!H7619))</f>
        <v>Fps</v>
      </c>
      <c r="I7619" s="28">
        <v>2.85</v>
      </c>
      <c r="J7619" s="28">
        <v>4.17</v>
      </c>
      <c r="K7619" s="28">
        <v>309.41</v>
      </c>
      <c r="L7619" s="28">
        <f>IF('Base de datos cruda'!L7619&lt;0,,'Base de datos cruda'!L7619)</f>
        <v>3.3</v>
      </c>
      <c r="M7619" s="28" t="str">
        <f>IF(TRIM(PROPER('Base de datos cruda'!M7619))="High","Alto",IF(TRIM(PROPER('Base de datos cruda'!M7619))="Medium","Medio","Bajo"))</f>
        <v>Medio</v>
      </c>
      <c r="N7619" s="29">
        <v>109.259333549695</v>
      </c>
      <c r="O7619" s="33" t="str">
        <f t="shared" si="1"/>
        <v/>
      </c>
      <c r="P7619" s="33">
        <f t="shared" si="2"/>
        <v>5.27</v>
      </c>
      <c r="Q7619" s="34">
        <f t="shared" si="3"/>
        <v>5.4</v>
      </c>
      <c r="R7619" s="35" t="str">
        <f t="shared" si="4"/>
        <v>Alto</v>
      </c>
      <c r="S7619" s="35" t="str">
        <f>IF(O7619="","",IF(O7619&gt;AVERAGE('Base de datos limpia'!$O$2:$O$8001),"Alto","Normal"))
</f>
        <v/>
      </c>
      <c r="T7619" s="35" t="str">
        <f t="shared" si="5"/>
        <v>Gamer moderado</v>
      </c>
      <c r="U7619" s="35"/>
    </row>
    <row r="7620">
      <c r="A7620" s="28">
        <v>7619.0</v>
      </c>
      <c r="B7620" s="28">
        <v>24.0</v>
      </c>
      <c r="C7620" s="28" t="str">
        <f>TRIM(PROPER('Base de datos cruda'!C7620))</f>
        <v>Other</v>
      </c>
      <c r="D7620" s="28">
        <v>3.74</v>
      </c>
      <c r="E7620" s="28">
        <v>3.02</v>
      </c>
      <c r="F7620" s="28">
        <v>4.78</v>
      </c>
      <c r="G7620" s="28">
        <v>91.58</v>
      </c>
      <c r="H7620" s="28" t="str">
        <f>TRIM(PROPER('Base de datos cruda'!H7620))</f>
        <v>Fps</v>
      </c>
      <c r="I7620" s="28">
        <v>4.64</v>
      </c>
      <c r="J7620" s="28">
        <v>5.81</v>
      </c>
      <c r="K7620" s="28">
        <v>278.17</v>
      </c>
      <c r="L7620" s="28">
        <f>IF('Base de datos cruda'!L7620&lt;0,,'Base de datos cruda'!L7620)</f>
        <v>10.57</v>
      </c>
      <c r="M7620" s="28" t="str">
        <f>IF(TRIM(PROPER('Base de datos cruda'!M7620))="High","Alto",IF(TRIM(PROPER('Base de datos cruda'!M7620))="Medium","Medio","Bajo"))</f>
        <v>Medio</v>
      </c>
      <c r="N7620" s="29">
        <v>45.25</v>
      </c>
      <c r="O7620" s="32">
        <f t="shared" si="1"/>
        <v>45.25</v>
      </c>
      <c r="P7620" s="33">
        <f t="shared" si="2"/>
        <v>9.55</v>
      </c>
      <c r="Q7620" s="34">
        <f t="shared" si="3"/>
        <v>0.807486631</v>
      </c>
      <c r="R7620" s="35" t="str">
        <f t="shared" si="4"/>
        <v>Bajo</v>
      </c>
      <c r="S7620" s="35" t="str">
        <f>IF(O7620="","",IF(O7620&gt;AVERAGE('Base de datos limpia'!$O$2:$O$8001),"Alto","Normal"))
</f>
        <v>Normal</v>
      </c>
      <c r="T7620" s="35" t="str">
        <f t="shared" si="5"/>
        <v>Gamer moderado</v>
      </c>
      <c r="U7620" s="35"/>
    </row>
    <row r="7621">
      <c r="A7621" s="28">
        <v>7620.0</v>
      </c>
      <c r="B7621" s="28">
        <v>18.0</v>
      </c>
      <c r="C7621" s="28" t="str">
        <f>TRIM(PROPER('Base de datos cruda'!C7621))</f>
        <v>Male</v>
      </c>
      <c r="D7621" s="28">
        <v>1.25</v>
      </c>
      <c r="E7621" s="28">
        <v>1.71</v>
      </c>
      <c r="F7621" s="28">
        <v>6.74</v>
      </c>
      <c r="G7621" s="28">
        <v>79.49</v>
      </c>
      <c r="H7621" s="28" t="str">
        <f>TRIM(PROPER('Base de datos cruda'!H7621))</f>
        <v>Rpg</v>
      </c>
      <c r="I7621" s="28">
        <v>3.26</v>
      </c>
      <c r="J7621" s="28">
        <v>6.21</v>
      </c>
      <c r="K7621" s="28">
        <v>294.16</v>
      </c>
      <c r="L7621" s="28">
        <f>IF('Base de datos cruda'!L7621&lt;0,,'Base de datos cruda'!L7621)</f>
        <v>4.41</v>
      </c>
      <c r="M7621" s="28" t="str">
        <f>IF(TRIM(PROPER('Base de datos cruda'!M7621))="High","Alto",IF(TRIM(PROPER('Base de datos cruda'!M7621))="Medium","Medio","Bajo"))</f>
        <v>Medio</v>
      </c>
      <c r="N7621" s="29">
        <v>69.3</v>
      </c>
      <c r="O7621" s="32">
        <f t="shared" si="1"/>
        <v>69.3</v>
      </c>
      <c r="P7621" s="33">
        <f t="shared" si="2"/>
        <v>7.46</v>
      </c>
      <c r="Q7621" s="34">
        <f t="shared" si="3"/>
        <v>1.368</v>
      </c>
      <c r="R7621" s="35" t="str">
        <f t="shared" si="4"/>
        <v>Medio</v>
      </c>
      <c r="S7621" s="35" t="str">
        <f>IF(O7621="","",IF(O7621&gt;AVERAGE('Base de datos limpia'!$O$2:$O$8001),"Alto","Normal"))
</f>
        <v>Alto</v>
      </c>
      <c r="T7621" s="35" t="str">
        <f t="shared" si="5"/>
        <v>Gamer casual</v>
      </c>
      <c r="U7621" s="35"/>
    </row>
    <row r="7622">
      <c r="A7622" s="28">
        <v>7621.0</v>
      </c>
      <c r="B7622" s="28">
        <v>24.0</v>
      </c>
      <c r="C7622" s="28" t="str">
        <f>TRIM(PROPER('Base de datos cruda'!C7622))</f>
        <v>Male</v>
      </c>
      <c r="D7622" s="28">
        <v>3.7</v>
      </c>
      <c r="E7622" s="28">
        <v>7.57</v>
      </c>
      <c r="F7622" s="28">
        <v>8.87</v>
      </c>
      <c r="G7622" s="28">
        <v>66.53</v>
      </c>
      <c r="H7622" s="28" t="str">
        <f>TRIM(PROPER('Base de datos cruda'!H7622))</f>
        <v>Rpg</v>
      </c>
      <c r="I7622" s="28">
        <v>2.42</v>
      </c>
      <c r="J7622" s="28">
        <v>4.71</v>
      </c>
      <c r="K7622" s="28">
        <v>268.37</v>
      </c>
      <c r="L7622" s="28">
        <f>IF('Base de datos cruda'!L7622&lt;0,,'Base de datos cruda'!L7622)</f>
        <v>8.42</v>
      </c>
      <c r="M7622" s="28" t="str">
        <f>IF(TRIM(PROPER('Base de datos cruda'!M7622))="High","Alto",IF(TRIM(PROPER('Base de datos cruda'!M7622))="Medium","Medio","Bajo"))</f>
        <v>Medio</v>
      </c>
      <c r="N7622" s="29">
        <v>88.69</v>
      </c>
      <c r="O7622" s="32">
        <f t="shared" si="1"/>
        <v>88.69</v>
      </c>
      <c r="P7622" s="33">
        <f t="shared" si="2"/>
        <v>8.41</v>
      </c>
      <c r="Q7622" s="34">
        <f t="shared" si="3"/>
        <v>2.045945946</v>
      </c>
      <c r="R7622" s="35" t="str">
        <f t="shared" si="4"/>
        <v>Alto</v>
      </c>
      <c r="S7622" s="35" t="str">
        <f>IF(O7622="","",IF(O7622&gt;AVERAGE('Base de datos limpia'!$O$2:$O$8001),"Alto","Normal"))
</f>
        <v>Alto</v>
      </c>
      <c r="T7622" s="35" t="str">
        <f t="shared" si="5"/>
        <v>Gamer intensivo</v>
      </c>
      <c r="U7622" s="35"/>
    </row>
    <row r="7623">
      <c r="A7623" s="28">
        <v>7622.0</v>
      </c>
      <c r="B7623" s="28">
        <v>20.0</v>
      </c>
      <c r="C7623" s="28" t="str">
        <f>TRIM(PROPER('Base de datos cruda'!C7623))</f>
        <v>Female</v>
      </c>
      <c r="D7623" s="28">
        <v>1.77</v>
      </c>
      <c r="E7623" s="28">
        <v>5.48</v>
      </c>
      <c r="F7623" s="28">
        <v>7.15</v>
      </c>
      <c r="G7623" s="28">
        <v>61.78</v>
      </c>
      <c r="H7623" s="28" t="str">
        <f>TRIM(PROPER('Base de datos cruda'!H7623))</f>
        <v>Fps</v>
      </c>
      <c r="I7623" s="28">
        <v>1.93</v>
      </c>
      <c r="J7623" s="28">
        <v>4.49</v>
      </c>
      <c r="K7623" s="28">
        <v>288.33</v>
      </c>
      <c r="L7623" s="28">
        <f>IF('Base de datos cruda'!L7623&lt;0,,'Base de datos cruda'!L7623)</f>
        <v>0.26</v>
      </c>
      <c r="M7623" s="28" t="str">
        <f>IF(TRIM(PROPER('Base de datos cruda'!M7623))="High","Alto",IF(TRIM(PROPER('Base de datos cruda'!M7623))="Medium","Medio","Bajo"))</f>
        <v>Medio</v>
      </c>
      <c r="N7623" s="29">
        <v>91.2486269912611</v>
      </c>
      <c r="O7623" s="32">
        <f t="shared" si="1"/>
        <v>91.24862699</v>
      </c>
      <c r="P7623" s="33">
        <f t="shared" si="2"/>
        <v>6.26</v>
      </c>
      <c r="Q7623" s="34">
        <f t="shared" si="3"/>
        <v>3.096045198</v>
      </c>
      <c r="R7623" s="35" t="str">
        <f t="shared" si="4"/>
        <v>Alto</v>
      </c>
      <c r="S7623" s="35" t="str">
        <f>IF(O7623="","",IF(O7623&gt;AVERAGE('Base de datos limpia'!$O$2:$O$8001),"Alto","Normal"))
</f>
        <v>Alto</v>
      </c>
      <c r="T7623" s="35" t="str">
        <f t="shared" si="5"/>
        <v>Gamer moderado</v>
      </c>
      <c r="U7623" s="35"/>
    </row>
    <row r="7624">
      <c r="A7624" s="28">
        <v>7623.0</v>
      </c>
      <c r="B7624" s="28">
        <v>24.0</v>
      </c>
      <c r="C7624" s="28" t="str">
        <f>TRIM(PROPER('Base de datos cruda'!C7624))</f>
        <v>Female</v>
      </c>
      <c r="D7624" s="28">
        <v>5.91</v>
      </c>
      <c r="E7624" s="28">
        <v>8.17</v>
      </c>
      <c r="F7624" s="28">
        <v>6.25</v>
      </c>
      <c r="G7624" s="28">
        <v>69.26</v>
      </c>
      <c r="H7624" s="28" t="str">
        <f>TRIM(PROPER('Base de datos cruda'!H7624))</f>
        <v>Fps</v>
      </c>
      <c r="I7624" s="28">
        <v>3.12</v>
      </c>
      <c r="J7624" s="28">
        <v>11.56</v>
      </c>
      <c r="K7624" s="28">
        <v>253.95</v>
      </c>
      <c r="L7624" s="28">
        <f>IF('Base de datos cruda'!L7624&lt;0,,'Base de datos cruda'!L7624)</f>
        <v>14.81</v>
      </c>
      <c r="M7624" s="28" t="str">
        <f>IF(TRIM(PROPER('Base de datos cruda'!M7624))="High","Alto",IF(TRIM(PROPER('Base de datos cruda'!M7624))="Medium","Medio","Bajo"))</f>
        <v>Bajo</v>
      </c>
      <c r="N7624" s="29">
        <v>81.7230471105082</v>
      </c>
      <c r="O7624" s="32">
        <f t="shared" si="1"/>
        <v>81.72304711</v>
      </c>
      <c r="P7624" s="33">
        <f t="shared" si="2"/>
        <v>17.47</v>
      </c>
      <c r="Q7624" s="34">
        <f t="shared" si="3"/>
        <v>1.382402707</v>
      </c>
      <c r="R7624" s="35" t="str">
        <f t="shared" si="4"/>
        <v>Alto</v>
      </c>
      <c r="S7624" s="35" t="str">
        <f>IF(O7624="","",IF(O7624&gt;AVERAGE('Base de datos limpia'!$O$2:$O$8001),"Alto","Normal"))
</f>
        <v>Alto</v>
      </c>
      <c r="T7624" s="35" t="str">
        <f t="shared" si="5"/>
        <v>Gamer intensivo</v>
      </c>
      <c r="U7624" s="35"/>
    </row>
    <row r="7625">
      <c r="A7625" s="28">
        <v>7624.0</v>
      </c>
      <c r="B7625" s="28">
        <v>21.0</v>
      </c>
      <c r="C7625" s="28" t="str">
        <f>TRIM(PROPER('Base de datos cruda'!C7625))</f>
        <v>Male</v>
      </c>
      <c r="D7625" s="28">
        <v>0.22</v>
      </c>
      <c r="E7625" s="28">
        <v>6.98</v>
      </c>
      <c r="F7625" s="28">
        <v>8.14</v>
      </c>
      <c r="G7625" s="28">
        <v>73.61</v>
      </c>
      <c r="H7625" s="28" t="str">
        <f>TRIM(PROPER('Base de datos cruda'!H7625))</f>
        <v>Fps</v>
      </c>
      <c r="I7625" s="28">
        <v>2.4</v>
      </c>
      <c r="J7625" s="28">
        <v>5.02</v>
      </c>
      <c r="K7625" s="28">
        <v>326.4</v>
      </c>
      <c r="L7625" s="28">
        <f>IF('Base de datos cruda'!L7625&lt;0,,'Base de datos cruda'!L7625)</f>
        <v>5.79</v>
      </c>
      <c r="M7625" s="28" t="str">
        <f>IF(TRIM(PROPER('Base de datos cruda'!M7625))="High","Alto",IF(TRIM(PROPER('Base de datos cruda'!M7625))="Medium","Medio","Bajo"))</f>
        <v>Medio</v>
      </c>
      <c r="N7625" s="29">
        <v>92.87</v>
      </c>
      <c r="O7625" s="32">
        <f t="shared" si="1"/>
        <v>92.87</v>
      </c>
      <c r="P7625" s="33">
        <f t="shared" si="2"/>
        <v>5.24</v>
      </c>
      <c r="Q7625" s="34">
        <f t="shared" si="3"/>
        <v>31.72727273</v>
      </c>
      <c r="R7625" s="35" t="str">
        <f t="shared" si="4"/>
        <v>Alto</v>
      </c>
      <c r="S7625" s="35" t="str">
        <f>IF(O7625="","",IF(O7625&gt;AVERAGE('Base de datos limpia'!$O$2:$O$8001),"Alto","Normal"))
</f>
        <v>Alto</v>
      </c>
      <c r="T7625" s="35" t="str">
        <f t="shared" si="5"/>
        <v>Gamer intensivo</v>
      </c>
      <c r="U7625" s="35"/>
    </row>
    <row r="7626">
      <c r="A7626" s="28">
        <v>7625.0</v>
      </c>
      <c r="B7626" s="28">
        <v>24.0</v>
      </c>
      <c r="C7626" s="28" t="str">
        <f>TRIM(PROPER('Base de datos cruda'!C7626))</f>
        <v>Male</v>
      </c>
      <c r="D7626" s="28">
        <v>4.44</v>
      </c>
      <c r="E7626" s="28">
        <v>7.57</v>
      </c>
      <c r="F7626" s="28">
        <v>5.06</v>
      </c>
      <c r="G7626" s="28">
        <v>65.19</v>
      </c>
      <c r="H7626" s="28" t="str">
        <f>TRIM(PROPER('Base de datos cruda'!H7626))</f>
        <v>Fps</v>
      </c>
      <c r="I7626" s="28">
        <v>3.53</v>
      </c>
      <c r="J7626" s="28">
        <v>7.45</v>
      </c>
      <c r="K7626" s="28">
        <v>250.28</v>
      </c>
      <c r="L7626" s="28">
        <f>IF('Base de datos cruda'!L7626&lt;0,,'Base de datos cruda'!L7626)</f>
        <v>10.58</v>
      </c>
      <c r="M7626" s="28" t="str">
        <f>IF(TRIM(PROPER('Base de datos cruda'!M7626))="High","Alto",IF(TRIM(PROPER('Base de datos cruda'!M7626))="Medium","Medio","Bajo"))</f>
        <v>Alto</v>
      </c>
      <c r="N7626" s="29">
        <v>65.01</v>
      </c>
      <c r="O7626" s="32">
        <f t="shared" si="1"/>
        <v>65.01</v>
      </c>
      <c r="P7626" s="33">
        <f t="shared" si="2"/>
        <v>11.89</v>
      </c>
      <c r="Q7626" s="34">
        <f t="shared" si="3"/>
        <v>1.704954955</v>
      </c>
      <c r="R7626" s="35" t="str">
        <f t="shared" si="4"/>
        <v>Medio</v>
      </c>
      <c r="S7626" s="35" t="str">
        <f>IF(O7626="","",IF(O7626&gt;AVERAGE('Base de datos limpia'!$O$2:$O$8001),"Alto","Normal"))
</f>
        <v>Normal</v>
      </c>
      <c r="T7626" s="35" t="str">
        <f t="shared" si="5"/>
        <v>Gamer intensivo</v>
      </c>
      <c r="U7626" s="35"/>
    </row>
    <row r="7627">
      <c r="A7627" s="28">
        <v>7626.0</v>
      </c>
      <c r="B7627" s="28">
        <v>22.0</v>
      </c>
      <c r="C7627" s="28" t="str">
        <f>TRIM(PROPER('Base de datos cruda'!C7627))</f>
        <v>Female</v>
      </c>
      <c r="D7627" s="28">
        <v>1.36</v>
      </c>
      <c r="E7627" s="28">
        <v>3.77</v>
      </c>
      <c r="F7627" s="28">
        <v>6.07</v>
      </c>
      <c r="G7627" s="28">
        <v>68.99</v>
      </c>
      <c r="H7627" s="28" t="str">
        <f>TRIM(PROPER('Base de datos cruda'!H7627))</f>
        <v>Fps</v>
      </c>
      <c r="I7627" s="28">
        <v>3.09</v>
      </c>
      <c r="J7627" s="28">
        <v>7.0</v>
      </c>
      <c r="K7627" s="28">
        <v>305.73</v>
      </c>
      <c r="L7627" s="28">
        <f>IF('Base de datos cruda'!L7627&lt;0,,'Base de datos cruda'!L7627)</f>
        <v>5.8</v>
      </c>
      <c r="M7627" s="28" t="str">
        <f>IF(TRIM(PROPER('Base de datos cruda'!M7627))="High","Alto",IF(TRIM(PROPER('Base de datos cruda'!M7627))="Medium","Medio","Bajo"))</f>
        <v>Medio</v>
      </c>
      <c r="N7627" s="29">
        <v>71.79</v>
      </c>
      <c r="O7627" s="32">
        <f t="shared" si="1"/>
        <v>71.79</v>
      </c>
      <c r="P7627" s="33">
        <f t="shared" si="2"/>
        <v>8.36</v>
      </c>
      <c r="Q7627" s="34">
        <f t="shared" si="3"/>
        <v>2.772058824</v>
      </c>
      <c r="R7627" s="35" t="str">
        <f t="shared" si="4"/>
        <v>Alto</v>
      </c>
      <c r="S7627" s="35" t="str">
        <f>IF(O7627="","",IF(O7627&gt;AVERAGE('Base de datos limpia'!$O$2:$O$8001),"Alto","Normal"))
</f>
        <v>Alto</v>
      </c>
      <c r="T7627" s="35" t="str">
        <f t="shared" si="5"/>
        <v>Gamer moderado</v>
      </c>
      <c r="U7627" s="35"/>
    </row>
    <row r="7628">
      <c r="A7628" s="28">
        <v>7627.0</v>
      </c>
      <c r="B7628" s="28">
        <v>22.0</v>
      </c>
      <c r="C7628" s="28" t="str">
        <f>TRIM(PROPER('Base de datos cruda'!C7628))</f>
        <v>Female</v>
      </c>
      <c r="D7628" s="28">
        <v>0.01</v>
      </c>
      <c r="E7628" s="28">
        <v>3.37</v>
      </c>
      <c r="F7628" s="28">
        <v>6.64</v>
      </c>
      <c r="G7628" s="28">
        <v>63.34</v>
      </c>
      <c r="H7628" s="28" t="str">
        <f>TRIM(PROPER('Base de datos cruda'!H7628))</f>
        <v>Fps</v>
      </c>
      <c r="I7628" s="28">
        <v>2.84</v>
      </c>
      <c r="J7628" s="28">
        <v>5.51</v>
      </c>
      <c r="K7628" s="28">
        <v>311.23</v>
      </c>
      <c r="L7628" s="28">
        <f>IF('Base de datos cruda'!L7628&lt;0,,'Base de datos cruda'!L7628)</f>
        <v>3.34</v>
      </c>
      <c r="M7628" s="28" t="str">
        <f>IF(TRIM(PROPER('Base de datos cruda'!M7628))="High","Alto",IF(TRIM(PROPER('Base de datos cruda'!M7628))="Medium","Medio","Bajo"))</f>
        <v>Medio</v>
      </c>
      <c r="N7628" s="29">
        <v>56.53</v>
      </c>
      <c r="O7628" s="32">
        <f t="shared" si="1"/>
        <v>56.53</v>
      </c>
      <c r="P7628" s="33">
        <f t="shared" si="2"/>
        <v>5.52</v>
      </c>
      <c r="Q7628" s="34">
        <f t="shared" si="3"/>
        <v>337</v>
      </c>
      <c r="R7628" s="35" t="str">
        <f t="shared" si="4"/>
        <v>Medio</v>
      </c>
      <c r="S7628" s="35" t="str">
        <f>IF(O7628="","",IF(O7628&gt;AVERAGE('Base de datos limpia'!$O$2:$O$8001),"Alto","Normal"))
</f>
        <v>Normal</v>
      </c>
      <c r="T7628" s="35" t="str">
        <f t="shared" si="5"/>
        <v>Gamer moderado</v>
      </c>
      <c r="U7628" s="35"/>
    </row>
    <row r="7629">
      <c r="A7629" s="28">
        <v>7628.0</v>
      </c>
      <c r="B7629" s="28">
        <v>23.0</v>
      </c>
      <c r="C7629" s="28" t="str">
        <f>TRIM(PROPER('Base de datos cruda'!C7629))</f>
        <v>Male</v>
      </c>
      <c r="D7629" s="28">
        <v>6.95</v>
      </c>
      <c r="E7629" s="28">
        <v>6.41</v>
      </c>
      <c r="F7629" s="28">
        <v>6.52</v>
      </c>
      <c r="G7629" s="28">
        <v>80.95</v>
      </c>
      <c r="H7629" s="28" t="str">
        <f>TRIM(PROPER('Base de datos cruda'!H7629))</f>
        <v>Fps</v>
      </c>
      <c r="I7629" s="28">
        <v>4.78</v>
      </c>
      <c r="J7629" s="28">
        <v>8.21</v>
      </c>
      <c r="K7629" s="28">
        <v>254.08</v>
      </c>
      <c r="L7629" s="28">
        <f>IF('Base de datos cruda'!L7629&lt;0,,'Base de datos cruda'!L7629)</f>
        <v>17.67</v>
      </c>
      <c r="M7629" s="28" t="str">
        <f>IF(TRIM(PROPER('Base de datos cruda'!M7629))="High","Alto",IF(TRIM(PROPER('Base de datos cruda'!M7629))="Medium","Medio","Bajo"))</f>
        <v>Bajo</v>
      </c>
      <c r="N7629" s="29">
        <v>60.43</v>
      </c>
      <c r="O7629" s="32">
        <f t="shared" si="1"/>
        <v>60.43</v>
      </c>
      <c r="P7629" s="33">
        <f t="shared" si="2"/>
        <v>15.16</v>
      </c>
      <c r="Q7629" s="34">
        <f t="shared" si="3"/>
        <v>0.9223021583</v>
      </c>
      <c r="R7629" s="35" t="str">
        <f t="shared" si="4"/>
        <v>Medio</v>
      </c>
      <c r="S7629" s="35" t="str">
        <f>IF(O7629="","",IF(O7629&gt;AVERAGE('Base de datos limpia'!$O$2:$O$8001),"Alto","Normal"))
</f>
        <v>Normal</v>
      </c>
      <c r="T7629" s="35" t="str">
        <f t="shared" si="5"/>
        <v>Gamer intensivo</v>
      </c>
      <c r="U7629" s="35"/>
    </row>
    <row r="7630">
      <c r="A7630" s="28">
        <v>7629.0</v>
      </c>
      <c r="B7630" s="28">
        <v>22.0</v>
      </c>
      <c r="C7630" s="28" t="str">
        <f>TRIM(PROPER('Base de datos cruda'!C7630))</f>
        <v>Female</v>
      </c>
      <c r="D7630" s="28">
        <v>5.37</v>
      </c>
      <c r="E7630" s="28">
        <v>2.8</v>
      </c>
      <c r="F7630" s="28">
        <v>8.6</v>
      </c>
      <c r="G7630" s="28">
        <v>65.05</v>
      </c>
      <c r="H7630" s="28" t="str">
        <f>TRIM(PROPER('Base de datos cruda'!H7630))</f>
        <v>Casual</v>
      </c>
      <c r="I7630" s="28">
        <v>4.18</v>
      </c>
      <c r="J7630" s="28">
        <v>7.01</v>
      </c>
      <c r="K7630" s="28">
        <v>261.19</v>
      </c>
      <c r="L7630" s="28">
        <f>IF('Base de datos cruda'!L7630&lt;0,,'Base de datos cruda'!L7630)</f>
        <v>14.27</v>
      </c>
      <c r="M7630" s="28" t="str">
        <f>IF(TRIM(PROPER('Base de datos cruda'!M7630))="High","Alto",IF(TRIM(PROPER('Base de datos cruda'!M7630))="Medium","Medio","Bajo"))</f>
        <v>Bajo</v>
      </c>
      <c r="N7630" s="29">
        <v>46.41</v>
      </c>
      <c r="O7630" s="32">
        <f t="shared" si="1"/>
        <v>46.41</v>
      </c>
      <c r="P7630" s="33">
        <f t="shared" si="2"/>
        <v>12.38</v>
      </c>
      <c r="Q7630" s="34">
        <f t="shared" si="3"/>
        <v>0.52141527</v>
      </c>
      <c r="R7630" s="35" t="str">
        <f t="shared" si="4"/>
        <v>Bajo</v>
      </c>
      <c r="S7630" s="35" t="str">
        <f>IF(O7630="","",IF(O7630&gt;AVERAGE('Base de datos limpia'!$O$2:$O$8001),"Alto","Normal"))
</f>
        <v>Normal</v>
      </c>
      <c r="T7630" s="35" t="str">
        <f t="shared" si="5"/>
        <v>Gamer casual</v>
      </c>
      <c r="U7630" s="35"/>
    </row>
    <row r="7631">
      <c r="A7631" s="28">
        <v>7630.0</v>
      </c>
      <c r="B7631" s="28">
        <v>24.0</v>
      </c>
      <c r="C7631" s="28" t="str">
        <f>TRIM(PROPER('Base de datos cruda'!C7631))</f>
        <v>Female</v>
      </c>
      <c r="D7631" s="28">
        <v>0.79</v>
      </c>
      <c r="E7631" s="28">
        <v>8.34</v>
      </c>
      <c r="F7631" s="28">
        <v>5.46</v>
      </c>
      <c r="G7631" s="28">
        <v>89.71</v>
      </c>
      <c r="H7631" s="28" t="str">
        <f>TRIM(PROPER('Base de datos cruda'!H7631))</f>
        <v>Fps</v>
      </c>
      <c r="I7631" s="28">
        <v>3.04</v>
      </c>
      <c r="J7631" s="28">
        <v>3.73</v>
      </c>
      <c r="K7631" s="28">
        <v>307.0</v>
      </c>
      <c r="L7631" s="28">
        <f>IF('Base de datos cruda'!L7631&lt;0,,'Base de datos cruda'!L7631)</f>
        <v>1.01</v>
      </c>
      <c r="M7631" s="28" t="str">
        <f>IF(TRIM(PROPER('Base de datos cruda'!M7631))="High","Alto",IF(TRIM(PROPER('Base de datos cruda'!M7631))="Medium","Medio","Bajo"))</f>
        <v>Alto</v>
      </c>
      <c r="N7631" s="29">
        <v>92.68</v>
      </c>
      <c r="O7631" s="32">
        <f t="shared" si="1"/>
        <v>92.68</v>
      </c>
      <c r="P7631" s="33">
        <f t="shared" si="2"/>
        <v>4.52</v>
      </c>
      <c r="Q7631" s="34">
        <f t="shared" si="3"/>
        <v>10.55696203</v>
      </c>
      <c r="R7631" s="35" t="str">
        <f t="shared" si="4"/>
        <v>Alto</v>
      </c>
      <c r="S7631" s="35" t="str">
        <f>IF(O7631="","",IF(O7631&gt;AVERAGE('Base de datos limpia'!$O$2:$O$8001),"Alto","Normal"))
</f>
        <v>Alto</v>
      </c>
      <c r="T7631" s="35" t="str">
        <f t="shared" si="5"/>
        <v>Gamer intensivo</v>
      </c>
      <c r="U7631" s="35"/>
    </row>
    <row r="7632">
      <c r="A7632" s="28">
        <v>7631.0</v>
      </c>
      <c r="B7632" s="28">
        <v>24.0</v>
      </c>
      <c r="C7632" s="28" t="str">
        <f>TRIM(PROPER('Base de datos cruda'!C7632))</f>
        <v>Female</v>
      </c>
      <c r="D7632" s="28">
        <v>5.31</v>
      </c>
      <c r="E7632" s="28">
        <v>5.71</v>
      </c>
      <c r="F7632" s="28">
        <v>4.28</v>
      </c>
      <c r="G7632" s="28">
        <v>73.31</v>
      </c>
      <c r="H7632" s="28" t="str">
        <f>TRIM(PROPER('Base de datos cruda'!H7632))</f>
        <v>Rpg</v>
      </c>
      <c r="I7632" s="28">
        <v>2.69</v>
      </c>
      <c r="J7632" s="28">
        <v>10.96</v>
      </c>
      <c r="K7632" s="28">
        <v>254.93</v>
      </c>
      <c r="L7632" s="28">
        <f>IF('Base de datos cruda'!L7632&lt;0,,'Base de datos cruda'!L7632)</f>
        <v>15.85</v>
      </c>
      <c r="M7632" s="28" t="str">
        <f>IF(TRIM(PROPER('Base de datos cruda'!M7632))="High","Alto",IF(TRIM(PROPER('Base de datos cruda'!M7632))="Medium","Medio","Bajo"))</f>
        <v>Bajo</v>
      </c>
      <c r="N7632" s="29">
        <v>54.37</v>
      </c>
      <c r="O7632" s="32">
        <f t="shared" si="1"/>
        <v>54.37</v>
      </c>
      <c r="P7632" s="33">
        <f t="shared" si="2"/>
        <v>16.27</v>
      </c>
      <c r="Q7632" s="34">
        <f t="shared" si="3"/>
        <v>1.075329567</v>
      </c>
      <c r="R7632" s="35" t="str">
        <f t="shared" si="4"/>
        <v>Medio</v>
      </c>
      <c r="S7632" s="35" t="str">
        <f>IF(O7632="","",IF(O7632&gt;AVERAGE('Base de datos limpia'!$O$2:$O$8001),"Alto","Normal"))
</f>
        <v>Normal</v>
      </c>
      <c r="T7632" s="35" t="str">
        <f t="shared" si="5"/>
        <v>Gamer moderado</v>
      </c>
      <c r="U7632" s="35"/>
    </row>
    <row r="7633">
      <c r="A7633" s="28">
        <v>7632.0</v>
      </c>
      <c r="B7633" s="28">
        <v>21.0</v>
      </c>
      <c r="C7633" s="28" t="str">
        <f>TRIM(PROPER('Base de datos cruda'!C7633))</f>
        <v>Male</v>
      </c>
      <c r="D7633" s="28">
        <v>4.89</v>
      </c>
      <c r="E7633" s="28">
        <v>3.04</v>
      </c>
      <c r="F7633" s="28">
        <v>8.58</v>
      </c>
      <c r="G7633" s="28">
        <v>86.88</v>
      </c>
      <c r="H7633" s="28" t="str">
        <f>TRIM(PROPER('Base de datos cruda'!H7633))</f>
        <v>Fps</v>
      </c>
      <c r="I7633" s="28">
        <v>3.62</v>
      </c>
      <c r="J7633" s="28">
        <v>10.11</v>
      </c>
      <c r="K7633" s="28">
        <v>274.29</v>
      </c>
      <c r="L7633" s="28">
        <f>IF('Base de datos cruda'!L7633&lt;0,,'Base de datos cruda'!L7633)</f>
        <v>15.14</v>
      </c>
      <c r="M7633" s="28" t="str">
        <f>IF(TRIM(PROPER('Base de datos cruda'!M7633))="High","Alto",IF(TRIM(PROPER('Base de datos cruda'!M7633))="Medium","Medio","Bajo"))</f>
        <v>Medio</v>
      </c>
      <c r="N7633" s="29">
        <v>57.46</v>
      </c>
      <c r="O7633" s="32">
        <f t="shared" si="1"/>
        <v>57.46</v>
      </c>
      <c r="P7633" s="33">
        <f t="shared" si="2"/>
        <v>15</v>
      </c>
      <c r="Q7633" s="34">
        <f t="shared" si="3"/>
        <v>0.6216768916</v>
      </c>
      <c r="R7633" s="35" t="str">
        <f t="shared" si="4"/>
        <v>Medio</v>
      </c>
      <c r="S7633" s="35" t="str">
        <f>IF(O7633="","",IF(O7633&gt;AVERAGE('Base de datos limpia'!$O$2:$O$8001),"Alto","Normal"))
</f>
        <v>Normal</v>
      </c>
      <c r="T7633" s="35" t="str">
        <f t="shared" si="5"/>
        <v>Gamer moderado</v>
      </c>
      <c r="U7633" s="35"/>
    </row>
    <row r="7634">
      <c r="A7634" s="28">
        <v>7633.0</v>
      </c>
      <c r="B7634" s="28">
        <v>22.0</v>
      </c>
      <c r="C7634" s="28" t="str">
        <f>TRIM(PROPER('Base de datos cruda'!C7634))</f>
        <v>Male</v>
      </c>
      <c r="D7634" s="28">
        <v>3.79</v>
      </c>
      <c r="E7634" s="28">
        <v>6.63</v>
      </c>
      <c r="F7634" s="28">
        <v>5.09</v>
      </c>
      <c r="G7634" s="28">
        <v>95.3</v>
      </c>
      <c r="H7634" s="28" t="str">
        <f>TRIM(PROPER('Base de datos cruda'!H7634))</f>
        <v>Rpg</v>
      </c>
      <c r="I7634" s="28">
        <v>4.02</v>
      </c>
      <c r="J7634" s="28">
        <v>5.03</v>
      </c>
      <c r="K7634" s="28">
        <v>275.09</v>
      </c>
      <c r="L7634" s="28">
        <f>IF('Base de datos cruda'!L7634&lt;0,,'Base de datos cruda'!L7634)</f>
        <v>4.78</v>
      </c>
      <c r="M7634" s="28" t="str">
        <f>IF(TRIM(PROPER('Base de datos cruda'!M7634))="High","Alto",IF(TRIM(PROPER('Base de datos cruda'!M7634))="Medium","Medio","Bajo"))</f>
        <v>Medio</v>
      </c>
      <c r="N7634" s="29">
        <v>70.37</v>
      </c>
      <c r="O7634" s="32">
        <f t="shared" si="1"/>
        <v>70.37</v>
      </c>
      <c r="P7634" s="33">
        <f t="shared" si="2"/>
        <v>8.82</v>
      </c>
      <c r="Q7634" s="34">
        <f t="shared" si="3"/>
        <v>1.749340369</v>
      </c>
      <c r="R7634" s="35" t="str">
        <f t="shared" si="4"/>
        <v>Alto</v>
      </c>
      <c r="S7634" s="35" t="str">
        <f>IF(O7634="","",IF(O7634&gt;AVERAGE('Base de datos limpia'!$O$2:$O$8001),"Alto","Normal"))
</f>
        <v>Alto</v>
      </c>
      <c r="T7634" s="35" t="str">
        <f t="shared" si="5"/>
        <v>Gamer intensivo</v>
      </c>
      <c r="U7634" s="35"/>
    </row>
    <row r="7635">
      <c r="A7635" s="28">
        <v>7634.0</v>
      </c>
      <c r="B7635" s="28">
        <v>17.0</v>
      </c>
      <c r="C7635" s="28" t="str">
        <f>TRIM(PROPER('Base de datos cruda'!C7635))</f>
        <v>Male</v>
      </c>
      <c r="D7635" s="28">
        <v>3.35</v>
      </c>
      <c r="E7635" s="28">
        <v>9.51</v>
      </c>
      <c r="F7635" s="28">
        <v>5.9</v>
      </c>
      <c r="G7635" s="28">
        <v>63.44</v>
      </c>
      <c r="H7635" s="28" t="str">
        <f>TRIM(PROPER('Base de datos cruda'!H7635))</f>
        <v>Casual</v>
      </c>
      <c r="I7635" s="28">
        <v>1.48</v>
      </c>
      <c r="J7635" s="28">
        <v>6.91</v>
      </c>
      <c r="K7635" s="28">
        <v>261.91</v>
      </c>
      <c r="L7635" s="28">
        <f>IF('Base de datos cruda'!L7635&lt;0,,'Base de datos cruda'!L7635)</f>
        <v>8.53</v>
      </c>
      <c r="M7635" s="28" t="str">
        <f>IF(TRIM(PROPER('Base de datos cruda'!M7635))="High","Alto",IF(TRIM(PROPER('Base de datos cruda'!M7635))="Medium","Medio","Bajo"))</f>
        <v>Alto</v>
      </c>
      <c r="N7635" s="29">
        <v>99.7570275299824</v>
      </c>
      <c r="O7635" s="32">
        <f t="shared" si="1"/>
        <v>99.75702753</v>
      </c>
      <c r="P7635" s="33">
        <f t="shared" si="2"/>
        <v>10.26</v>
      </c>
      <c r="Q7635" s="34">
        <f t="shared" si="3"/>
        <v>2.83880597</v>
      </c>
      <c r="R7635" s="35" t="str">
        <f t="shared" si="4"/>
        <v>Alto</v>
      </c>
      <c r="S7635" s="35" t="str">
        <f>IF(O7635="","",IF(O7635&gt;AVERAGE('Base de datos limpia'!$O$2:$O$8001),"Alto","Normal"))
</f>
        <v>Alto</v>
      </c>
      <c r="T7635" s="35" t="str">
        <f t="shared" si="5"/>
        <v>Gamer intensivo</v>
      </c>
      <c r="U7635" s="35"/>
    </row>
    <row r="7636">
      <c r="A7636" s="28">
        <v>7635.0</v>
      </c>
      <c r="B7636" s="28">
        <v>24.0</v>
      </c>
      <c r="C7636" s="28" t="str">
        <f>TRIM(PROPER('Base de datos cruda'!C7636))</f>
        <v>Male</v>
      </c>
      <c r="D7636" s="28">
        <v>7.1</v>
      </c>
      <c r="E7636" s="28">
        <v>1.74</v>
      </c>
      <c r="F7636" s="28">
        <v>6.65</v>
      </c>
      <c r="G7636" s="28">
        <v>99.56</v>
      </c>
      <c r="H7636" s="28" t="str">
        <f>TRIM(PROPER('Base de datos cruda'!H7636))</f>
        <v>Rpg</v>
      </c>
      <c r="I7636" s="28">
        <v>3.33</v>
      </c>
      <c r="J7636" s="28">
        <v>11.7</v>
      </c>
      <c r="K7636" s="28">
        <v>249.97</v>
      </c>
      <c r="L7636" s="28">
        <f>IF('Base de datos cruda'!L7636&lt;0,,'Base de datos cruda'!L7636)</f>
        <v>17.55</v>
      </c>
      <c r="M7636" s="28" t="str">
        <f>IF(TRIM(PROPER('Base de datos cruda'!M7636))="High","Alto",IF(TRIM(PROPER('Base de datos cruda'!M7636))="Medium","Medio","Bajo"))</f>
        <v>Bajo</v>
      </c>
      <c r="N7636" s="29">
        <v>17.44</v>
      </c>
      <c r="O7636" s="32">
        <f t="shared" si="1"/>
        <v>17.44</v>
      </c>
      <c r="P7636" s="33">
        <f t="shared" si="2"/>
        <v>18.8</v>
      </c>
      <c r="Q7636" s="34">
        <f t="shared" si="3"/>
        <v>0.2450704225</v>
      </c>
      <c r="R7636" s="35" t="str">
        <f t="shared" si="4"/>
        <v>Bajo</v>
      </c>
      <c r="S7636" s="35" t="str">
        <f>IF(O7636="","",IF(O7636&gt;AVERAGE('Base de datos limpia'!$O$2:$O$8001),"Alto","Normal"))
</f>
        <v>Normal</v>
      </c>
      <c r="T7636" s="35" t="str">
        <f t="shared" si="5"/>
        <v>Gamer casual</v>
      </c>
      <c r="U7636" s="35"/>
    </row>
    <row r="7637">
      <c r="A7637" s="28">
        <v>7636.0</v>
      </c>
      <c r="B7637" s="28">
        <v>16.0</v>
      </c>
      <c r="C7637" s="28" t="str">
        <f>TRIM(PROPER('Base de datos cruda'!C7637))</f>
        <v>Female</v>
      </c>
      <c r="D7637" s="28">
        <v>1.96</v>
      </c>
      <c r="E7637" s="28">
        <v>1.98</v>
      </c>
      <c r="F7637" s="28">
        <v>8.88</v>
      </c>
      <c r="G7637" s="28">
        <v>85.81</v>
      </c>
      <c r="H7637" s="28" t="str">
        <f>TRIM(PROPER('Base de datos cruda'!H7637))</f>
        <v>Fps</v>
      </c>
      <c r="I7637" s="28">
        <v>0.68</v>
      </c>
      <c r="J7637" s="28">
        <v>4.34</v>
      </c>
      <c r="K7637" s="28">
        <v>304.61</v>
      </c>
      <c r="L7637" s="28" t="str">
        <f>IF('Base de datos cruda'!L7637&lt;0,,'Base de datos cruda'!L7637)</f>
        <v/>
      </c>
      <c r="M7637" s="28" t="str">
        <f>IF(TRIM(PROPER('Base de datos cruda'!M7637))="High","Alto",IF(TRIM(PROPER('Base de datos cruda'!M7637))="Medium","Medio","Bajo"))</f>
        <v>Medio</v>
      </c>
      <c r="N7637" s="29">
        <v>74.75</v>
      </c>
      <c r="O7637" s="32">
        <f t="shared" si="1"/>
        <v>74.75</v>
      </c>
      <c r="P7637" s="33">
        <f t="shared" si="2"/>
        <v>6.3</v>
      </c>
      <c r="Q7637" s="34">
        <f t="shared" si="3"/>
        <v>1.010204082</v>
      </c>
      <c r="R7637" s="35" t="str">
        <f t="shared" si="4"/>
        <v>Alto</v>
      </c>
      <c r="S7637" s="35" t="str">
        <f>IF(O7637="","",IF(O7637&gt;AVERAGE('Base de datos limpia'!$O$2:$O$8001),"Alto","Normal"))
</f>
        <v>Alto</v>
      </c>
      <c r="T7637" s="35" t="str">
        <f t="shared" si="5"/>
        <v>Gamer casual</v>
      </c>
      <c r="U7637" s="35"/>
    </row>
    <row r="7638">
      <c r="A7638" s="28">
        <v>7637.0</v>
      </c>
      <c r="B7638" s="28">
        <v>16.0</v>
      </c>
      <c r="C7638" s="28" t="str">
        <f>TRIM(PROPER('Base de datos cruda'!C7638))</f>
        <v>Male</v>
      </c>
      <c r="D7638" s="28">
        <v>3.19</v>
      </c>
      <c r="E7638" s="28">
        <v>8.59</v>
      </c>
      <c r="F7638" s="28">
        <v>6.68</v>
      </c>
      <c r="G7638" s="28">
        <v>62.13</v>
      </c>
      <c r="H7638" s="28" t="str">
        <f>TRIM(PROPER('Base de datos cruda'!H7638))</f>
        <v>Fps</v>
      </c>
      <c r="I7638" s="28">
        <v>2.15</v>
      </c>
      <c r="J7638" s="28">
        <v>7.8</v>
      </c>
      <c r="K7638" s="28">
        <v>276.35</v>
      </c>
      <c r="L7638" s="28">
        <f>IF('Base de datos cruda'!L7638&lt;0,,'Base de datos cruda'!L7638)</f>
        <v>7.32</v>
      </c>
      <c r="M7638" s="28" t="str">
        <f>IF(TRIM(PROPER('Base de datos cruda'!M7638))="High","Alto",IF(TRIM(PROPER('Base de datos cruda'!M7638))="Medium","Medio","Bajo"))</f>
        <v>Medio</v>
      </c>
      <c r="N7638" s="29">
        <v>92.06</v>
      </c>
      <c r="O7638" s="32">
        <f t="shared" si="1"/>
        <v>92.06</v>
      </c>
      <c r="P7638" s="33">
        <f t="shared" si="2"/>
        <v>10.99</v>
      </c>
      <c r="Q7638" s="34">
        <f t="shared" si="3"/>
        <v>2.692789969</v>
      </c>
      <c r="R7638" s="35" t="str">
        <f t="shared" si="4"/>
        <v>Alto</v>
      </c>
      <c r="S7638" s="35" t="str">
        <f>IF(O7638="","",IF(O7638&gt;AVERAGE('Base de datos limpia'!$O$2:$O$8001),"Alto","Normal"))
</f>
        <v>Alto</v>
      </c>
      <c r="T7638" s="35" t="str">
        <f t="shared" si="5"/>
        <v>Gamer intensivo</v>
      </c>
      <c r="U7638" s="35"/>
    </row>
    <row r="7639">
      <c r="A7639" s="28">
        <v>7638.0</v>
      </c>
      <c r="B7639" s="28">
        <v>18.0</v>
      </c>
      <c r="C7639" s="28" t="str">
        <f>TRIM(PROPER('Base de datos cruda'!C7639))</f>
        <v>Other</v>
      </c>
      <c r="D7639" s="28">
        <v>2.63</v>
      </c>
      <c r="E7639" s="28">
        <v>1.99</v>
      </c>
      <c r="F7639" s="28">
        <v>6.24</v>
      </c>
      <c r="G7639" s="28">
        <v>72.56</v>
      </c>
      <c r="H7639" s="28" t="str">
        <f>TRIM(PROPER('Base de datos cruda'!H7639))</f>
        <v>Casual</v>
      </c>
      <c r="I7639" s="28">
        <v>4.69</v>
      </c>
      <c r="J7639" s="28">
        <v>5.48</v>
      </c>
      <c r="K7639" s="28">
        <v>294.45</v>
      </c>
      <c r="L7639" s="28">
        <f>IF('Base de datos cruda'!L7639&lt;0,,'Base de datos cruda'!L7639)</f>
        <v>5.25</v>
      </c>
      <c r="M7639" s="28" t="str">
        <f>IF(TRIM(PROPER('Base de datos cruda'!M7639))="High","Alto",IF(TRIM(PROPER('Base de datos cruda'!M7639))="Medium","Medio","Bajo"))</f>
        <v>Medio</v>
      </c>
      <c r="N7639" s="29">
        <v>45.97</v>
      </c>
      <c r="O7639" s="32">
        <f t="shared" si="1"/>
        <v>45.97</v>
      </c>
      <c r="P7639" s="33">
        <f t="shared" si="2"/>
        <v>8.11</v>
      </c>
      <c r="Q7639" s="34">
        <f t="shared" si="3"/>
        <v>0.7566539924</v>
      </c>
      <c r="R7639" s="35" t="str">
        <f t="shared" si="4"/>
        <v>Bajo</v>
      </c>
      <c r="S7639" s="35" t="str">
        <f>IF(O7639="","",IF(O7639&gt;AVERAGE('Base de datos limpia'!$O$2:$O$8001),"Alto","Normal"))
</f>
        <v>Normal</v>
      </c>
      <c r="T7639" s="35" t="str">
        <f t="shared" si="5"/>
        <v>Gamer casual</v>
      </c>
      <c r="U7639" s="35"/>
    </row>
    <row r="7640">
      <c r="A7640" s="28">
        <v>7639.0</v>
      </c>
      <c r="B7640" s="28">
        <v>21.0</v>
      </c>
      <c r="C7640" s="28" t="str">
        <f>TRIM(PROPER('Base de datos cruda'!C7640))</f>
        <v>Male</v>
      </c>
      <c r="D7640" s="28">
        <v>6.17</v>
      </c>
      <c r="E7640" s="28">
        <v>1.35</v>
      </c>
      <c r="F7640" s="28">
        <v>6.92</v>
      </c>
      <c r="G7640" s="28">
        <v>95.45</v>
      </c>
      <c r="H7640" s="28" t="str">
        <f>TRIM(PROPER('Base de datos cruda'!H7640))</f>
        <v>Rpg</v>
      </c>
      <c r="I7640" s="28">
        <v>1.63</v>
      </c>
      <c r="J7640" s="28">
        <v>8.54</v>
      </c>
      <c r="K7640" s="28">
        <v>239.83</v>
      </c>
      <c r="L7640" s="28">
        <f>IF('Base de datos cruda'!L7640&lt;0,,'Base de datos cruda'!L7640)</f>
        <v>12.23</v>
      </c>
      <c r="M7640" s="28" t="str">
        <f>IF(TRIM(PROPER('Base de datos cruda'!M7640))="High","Alto",IF(TRIM(PROPER('Base de datos cruda'!M7640))="Medium","Medio","Bajo"))</f>
        <v>Bajo</v>
      </c>
      <c r="N7640" s="29">
        <v>27.35</v>
      </c>
      <c r="O7640" s="32">
        <f t="shared" si="1"/>
        <v>27.35</v>
      </c>
      <c r="P7640" s="33">
        <f t="shared" si="2"/>
        <v>14.71</v>
      </c>
      <c r="Q7640" s="34">
        <f t="shared" si="3"/>
        <v>0.2188006483</v>
      </c>
      <c r="R7640" s="35" t="str">
        <f t="shared" si="4"/>
        <v>Bajo</v>
      </c>
      <c r="S7640" s="35" t="str">
        <f>IF(O7640="","",IF(O7640&gt;AVERAGE('Base de datos limpia'!$O$2:$O$8001),"Alto","Normal"))
</f>
        <v>Normal</v>
      </c>
      <c r="T7640" s="35" t="str">
        <f t="shared" si="5"/>
        <v>Gamer casual</v>
      </c>
      <c r="U7640" s="35"/>
    </row>
    <row r="7641">
      <c r="A7641" s="28">
        <v>7640.0</v>
      </c>
      <c r="B7641" s="28">
        <v>20.0</v>
      </c>
      <c r="C7641" s="28" t="str">
        <f>TRIM(PROPER('Base de datos cruda'!C7641))</f>
        <v>Male</v>
      </c>
      <c r="D7641" s="28">
        <v>7.33</v>
      </c>
      <c r="E7641" s="28">
        <v>4.13</v>
      </c>
      <c r="F7641" s="28">
        <v>8.85</v>
      </c>
      <c r="G7641" s="28">
        <v>83.85</v>
      </c>
      <c r="H7641" s="28" t="str">
        <f>TRIM(PROPER('Base de datos cruda'!H7641))</f>
        <v>Fps</v>
      </c>
      <c r="I7641" s="28">
        <v>0.77</v>
      </c>
      <c r="J7641" s="28">
        <v>10.29</v>
      </c>
      <c r="K7641" s="28">
        <v>225.64</v>
      </c>
      <c r="L7641" s="28">
        <f>IF('Base de datos cruda'!L7641&lt;0,,'Base de datos cruda'!L7641)</f>
        <v>18.23</v>
      </c>
      <c r="M7641" s="28" t="str">
        <f>IF(TRIM(PROPER('Base de datos cruda'!M7641))="High","Alto",IF(TRIM(PROPER('Base de datos cruda'!M7641))="Medium","Medio","Bajo"))</f>
        <v>Bajo</v>
      </c>
      <c r="N7641" s="29">
        <v>47.76</v>
      </c>
      <c r="O7641" s="32">
        <f t="shared" si="1"/>
        <v>47.76</v>
      </c>
      <c r="P7641" s="33">
        <f t="shared" si="2"/>
        <v>17.62</v>
      </c>
      <c r="Q7641" s="34">
        <f t="shared" si="3"/>
        <v>0.5634379263</v>
      </c>
      <c r="R7641" s="35" t="str">
        <f t="shared" si="4"/>
        <v>Bajo</v>
      </c>
      <c r="S7641" s="35" t="str">
        <f>IF(O7641="","",IF(O7641&gt;AVERAGE('Base de datos limpia'!$O$2:$O$8001),"Alto","Normal"))
</f>
        <v>Normal</v>
      </c>
      <c r="T7641" s="35" t="str">
        <f t="shared" si="5"/>
        <v>Gamer moderado</v>
      </c>
      <c r="U7641" s="35"/>
    </row>
    <row r="7642">
      <c r="A7642" s="28">
        <v>7641.0</v>
      </c>
      <c r="B7642" s="28">
        <v>17.0</v>
      </c>
      <c r="C7642" s="28" t="str">
        <f>TRIM(PROPER('Base de datos cruda'!C7642))</f>
        <v>Female</v>
      </c>
      <c r="D7642" s="28">
        <v>6.8</v>
      </c>
      <c r="E7642" s="28">
        <v>5.2</v>
      </c>
      <c r="F7642" s="28">
        <v>8.09</v>
      </c>
      <c r="G7642" s="28">
        <v>71.49</v>
      </c>
      <c r="H7642" s="28" t="str">
        <f>TRIM(PROPER('Base de datos cruda'!H7642))</f>
        <v>Casual</v>
      </c>
      <c r="I7642" s="28">
        <v>0.73</v>
      </c>
      <c r="J7642" s="28">
        <v>12.55</v>
      </c>
      <c r="K7642" s="28">
        <v>237.19</v>
      </c>
      <c r="L7642" s="28">
        <f>IF('Base de datos cruda'!L7642&lt;0,,'Base de datos cruda'!L7642)</f>
        <v>16.36</v>
      </c>
      <c r="M7642" s="28" t="str">
        <f>IF(TRIM(PROPER('Base de datos cruda'!M7642))="High","Alto",IF(TRIM(PROPER('Base de datos cruda'!M7642))="Medium","Medio","Bajo"))</f>
        <v>Bajo</v>
      </c>
      <c r="N7642" s="29">
        <v>46.16</v>
      </c>
      <c r="O7642" s="32">
        <f t="shared" si="1"/>
        <v>46.16</v>
      </c>
      <c r="P7642" s="33">
        <f t="shared" si="2"/>
        <v>19.35</v>
      </c>
      <c r="Q7642" s="34">
        <f t="shared" si="3"/>
        <v>0.7647058824</v>
      </c>
      <c r="R7642" s="35" t="str">
        <f t="shared" si="4"/>
        <v>Bajo</v>
      </c>
      <c r="S7642" s="35" t="str">
        <f>IF(O7642="","",IF(O7642&gt;AVERAGE('Base de datos limpia'!$O$2:$O$8001),"Alto","Normal"))
</f>
        <v>Normal</v>
      </c>
      <c r="T7642" s="35" t="str">
        <f t="shared" si="5"/>
        <v>Gamer moderado</v>
      </c>
      <c r="U7642" s="35"/>
    </row>
    <row r="7643">
      <c r="A7643" s="28">
        <v>7642.0</v>
      </c>
      <c r="B7643" s="28">
        <v>24.0</v>
      </c>
      <c r="C7643" s="28" t="str">
        <f>TRIM(PROPER('Base de datos cruda'!C7643))</f>
        <v>Female</v>
      </c>
      <c r="D7643" s="28">
        <v>6.38</v>
      </c>
      <c r="E7643" s="28">
        <v>6.12</v>
      </c>
      <c r="F7643" s="28">
        <v>4.84</v>
      </c>
      <c r="G7643" s="28">
        <v>97.62</v>
      </c>
      <c r="H7643" s="28" t="str">
        <f>TRIM(PROPER('Base de datos cruda'!H7643))</f>
        <v>Rpg</v>
      </c>
      <c r="I7643" s="28">
        <v>1.97</v>
      </c>
      <c r="J7643" s="28">
        <v>11.91</v>
      </c>
      <c r="K7643" s="28">
        <v>249.44</v>
      </c>
      <c r="L7643" s="28">
        <f>IF('Base de datos cruda'!L7643&lt;0,,'Base de datos cruda'!L7643)</f>
        <v>16.37</v>
      </c>
      <c r="M7643" s="28" t="str">
        <f>IF(TRIM(PROPER('Base de datos cruda'!M7643))="High","Alto",IF(TRIM(PROPER('Base de datos cruda'!M7643))="Medium","Medio","Bajo"))</f>
        <v>Bajo</v>
      </c>
      <c r="N7643" s="29">
        <v>71.9798823370684</v>
      </c>
      <c r="O7643" s="32">
        <f t="shared" si="1"/>
        <v>71.97988234</v>
      </c>
      <c r="P7643" s="33">
        <f t="shared" si="2"/>
        <v>18.29</v>
      </c>
      <c r="Q7643" s="34">
        <f t="shared" si="3"/>
        <v>0.9592476489</v>
      </c>
      <c r="R7643" s="35" t="str">
        <f t="shared" si="4"/>
        <v>Alto</v>
      </c>
      <c r="S7643" s="35" t="str">
        <f>IF(O7643="","",IF(O7643&gt;AVERAGE('Base de datos limpia'!$O$2:$O$8001),"Alto","Normal"))
</f>
        <v>Alto</v>
      </c>
      <c r="T7643" s="35" t="str">
        <f t="shared" si="5"/>
        <v>Gamer intensivo</v>
      </c>
      <c r="U7643" s="35"/>
    </row>
    <row r="7644">
      <c r="A7644" s="28">
        <v>7643.0</v>
      </c>
      <c r="B7644" s="28">
        <v>19.0</v>
      </c>
      <c r="C7644" s="28" t="str">
        <f>TRIM(PROPER('Base de datos cruda'!C7644))</f>
        <v>Male</v>
      </c>
      <c r="D7644" s="28">
        <v>7.89</v>
      </c>
      <c r="E7644" s="28">
        <v>5.57</v>
      </c>
      <c r="F7644" s="28">
        <v>8.02</v>
      </c>
      <c r="G7644" s="28">
        <v>91.49</v>
      </c>
      <c r="H7644" s="28" t="str">
        <f>TRIM(PROPER('Base de datos cruda'!H7644))</f>
        <v>Casual</v>
      </c>
      <c r="I7644" s="28">
        <v>1.13</v>
      </c>
      <c r="J7644" s="28">
        <v>13.46</v>
      </c>
      <c r="K7644" s="28">
        <v>230.02</v>
      </c>
      <c r="L7644" s="28">
        <f>IF('Base de datos cruda'!L7644&lt;0,,'Base de datos cruda'!L7644)</f>
        <v>18.74</v>
      </c>
      <c r="M7644" s="28" t="str">
        <f>IF(TRIM(PROPER('Base de datos cruda'!M7644))="High","Alto",IF(TRIM(PROPER('Base de datos cruda'!M7644))="Medium","Medio","Bajo"))</f>
        <v>Bajo</v>
      </c>
      <c r="N7644" s="29">
        <v>45.97</v>
      </c>
      <c r="O7644" s="32">
        <f t="shared" si="1"/>
        <v>45.97</v>
      </c>
      <c r="P7644" s="33">
        <f t="shared" si="2"/>
        <v>21.35</v>
      </c>
      <c r="Q7644" s="34">
        <f t="shared" si="3"/>
        <v>0.7059569075</v>
      </c>
      <c r="R7644" s="35" t="str">
        <f t="shared" si="4"/>
        <v>Bajo</v>
      </c>
      <c r="S7644" s="35" t="str">
        <f>IF(O7644="","",IF(O7644&gt;AVERAGE('Base de datos limpia'!$O$2:$O$8001),"Alto","Normal"))
</f>
        <v>Normal</v>
      </c>
      <c r="T7644" s="35" t="str">
        <f t="shared" si="5"/>
        <v>Gamer moderado</v>
      </c>
      <c r="U7644" s="35"/>
    </row>
    <row r="7645">
      <c r="A7645" s="28">
        <v>7644.0</v>
      </c>
      <c r="B7645" s="28">
        <v>19.0</v>
      </c>
      <c r="C7645" s="28" t="str">
        <f>TRIM(PROPER('Base de datos cruda'!C7645))</f>
        <v>Female</v>
      </c>
      <c r="D7645" s="28">
        <v>5.58</v>
      </c>
      <c r="E7645" s="28">
        <v>9.22</v>
      </c>
      <c r="F7645" s="28">
        <v>8.21</v>
      </c>
      <c r="G7645" s="28">
        <v>89.42</v>
      </c>
      <c r="H7645" s="28" t="str">
        <f>TRIM(PROPER('Base de datos cruda'!H7645))</f>
        <v>Fps</v>
      </c>
      <c r="I7645" s="28">
        <v>2.13</v>
      </c>
      <c r="J7645" s="28">
        <v>11.17</v>
      </c>
      <c r="K7645" s="28">
        <v>262.42</v>
      </c>
      <c r="L7645" s="28">
        <f>IF('Base de datos cruda'!L7645&lt;0,,'Base de datos cruda'!L7645)</f>
        <v>18.89</v>
      </c>
      <c r="M7645" s="28" t="str">
        <f>IF(TRIM(PROPER('Base de datos cruda'!M7645))="High","Alto",IF(TRIM(PROPER('Base de datos cruda'!M7645))="Medium","Medio","Bajo"))</f>
        <v>Bajo</v>
      </c>
      <c r="N7645" s="29">
        <v>95.3760034968883</v>
      </c>
      <c r="O7645" s="32">
        <f t="shared" si="1"/>
        <v>95.3760035</v>
      </c>
      <c r="P7645" s="33">
        <f t="shared" si="2"/>
        <v>16.75</v>
      </c>
      <c r="Q7645" s="34">
        <f t="shared" si="3"/>
        <v>1.652329749</v>
      </c>
      <c r="R7645" s="35" t="str">
        <f t="shared" si="4"/>
        <v>Alto</v>
      </c>
      <c r="S7645" s="35" t="str">
        <f>IF(O7645="","",IF(O7645&gt;AVERAGE('Base de datos limpia'!$O$2:$O$8001),"Alto","Normal"))
</f>
        <v>Alto</v>
      </c>
      <c r="T7645" s="35" t="str">
        <f t="shared" si="5"/>
        <v>Gamer intensivo</v>
      </c>
      <c r="U7645" s="35"/>
    </row>
    <row r="7646">
      <c r="A7646" s="28">
        <v>7645.0</v>
      </c>
      <c r="B7646" s="28">
        <v>20.0</v>
      </c>
      <c r="C7646" s="28" t="str">
        <f>TRIM(PROPER('Base de datos cruda'!C7646))</f>
        <v>Female</v>
      </c>
      <c r="D7646" s="28">
        <v>6.01</v>
      </c>
      <c r="E7646" s="28">
        <v>7.92</v>
      </c>
      <c r="F7646" s="28">
        <v>7.45</v>
      </c>
      <c r="G7646" s="28">
        <v>95.54</v>
      </c>
      <c r="H7646" s="28" t="str">
        <f>TRIM(PROPER('Base de datos cruda'!H7646))</f>
        <v>Fps</v>
      </c>
      <c r="I7646" s="28">
        <v>3.59</v>
      </c>
      <c r="J7646" s="28">
        <v>7.9</v>
      </c>
      <c r="K7646" s="28">
        <v>252.63</v>
      </c>
      <c r="L7646" s="28">
        <f>IF('Base de datos cruda'!L7646&lt;0,,'Base de datos cruda'!L7646)</f>
        <v>14.96</v>
      </c>
      <c r="M7646" s="28" t="str">
        <f>IF(TRIM(PROPER('Base de datos cruda'!M7646))="High","Alto",IF(TRIM(PROPER('Base de datos cruda'!M7646))="Medium","Medio","Bajo"))</f>
        <v>Bajo</v>
      </c>
      <c r="N7646" s="29">
        <v>84.5766905084042</v>
      </c>
      <c r="O7646" s="32">
        <f t="shared" si="1"/>
        <v>84.57669051</v>
      </c>
      <c r="P7646" s="33">
        <f t="shared" si="2"/>
        <v>13.91</v>
      </c>
      <c r="Q7646" s="34">
        <f t="shared" si="3"/>
        <v>1.317803661</v>
      </c>
      <c r="R7646" s="35" t="str">
        <f t="shared" si="4"/>
        <v>Alto</v>
      </c>
      <c r="S7646" s="35" t="str">
        <f>IF(O7646="","",IF(O7646&gt;AVERAGE('Base de datos limpia'!$O$2:$O$8001),"Alto","Normal"))
</f>
        <v>Alto</v>
      </c>
      <c r="T7646" s="35" t="str">
        <f t="shared" si="5"/>
        <v>Gamer intensivo</v>
      </c>
      <c r="U7646" s="35"/>
    </row>
    <row r="7647">
      <c r="A7647" s="28">
        <v>7646.0</v>
      </c>
      <c r="B7647" s="28">
        <v>23.0</v>
      </c>
      <c r="C7647" s="28" t="str">
        <f>TRIM(PROPER('Base de datos cruda'!C7647))</f>
        <v>Female</v>
      </c>
      <c r="D7647" s="28">
        <v>7.86</v>
      </c>
      <c r="E7647" s="28">
        <v>9.85</v>
      </c>
      <c r="F7647" s="28">
        <v>7.29</v>
      </c>
      <c r="G7647" s="28">
        <v>90.79</v>
      </c>
      <c r="H7647" s="28" t="str">
        <f>TRIM(PROPER('Base de datos cruda'!H7647))</f>
        <v>Rpg</v>
      </c>
      <c r="I7647" s="28">
        <v>4.44</v>
      </c>
      <c r="J7647" s="28">
        <v>13.34</v>
      </c>
      <c r="K7647" s="28">
        <v>240.21</v>
      </c>
      <c r="L7647" s="28">
        <f>IF('Base de datos cruda'!L7647&lt;0,,'Base de datos cruda'!L7647)</f>
        <v>18.42</v>
      </c>
      <c r="M7647" s="28" t="str">
        <f>IF(TRIM(PROPER('Base de datos cruda'!M7647))="High","Alto",IF(TRIM(PROPER('Base de datos cruda'!M7647))="Medium","Medio","Bajo"))</f>
        <v>Bajo</v>
      </c>
      <c r="N7647" s="29">
        <v>72.0758256192287</v>
      </c>
      <c r="O7647" s="32">
        <f t="shared" si="1"/>
        <v>72.07582562</v>
      </c>
      <c r="P7647" s="33">
        <f t="shared" si="2"/>
        <v>21.2</v>
      </c>
      <c r="Q7647" s="34">
        <f t="shared" si="3"/>
        <v>1.253180662</v>
      </c>
      <c r="R7647" s="35" t="str">
        <f t="shared" si="4"/>
        <v>Alto</v>
      </c>
      <c r="S7647" s="35" t="str">
        <f>IF(O7647="","",IF(O7647&gt;AVERAGE('Base de datos limpia'!$O$2:$O$8001),"Alto","Normal"))
</f>
        <v>Alto</v>
      </c>
      <c r="T7647" s="35" t="str">
        <f t="shared" si="5"/>
        <v>Gamer intensivo</v>
      </c>
      <c r="U7647" s="35"/>
    </row>
    <row r="7648">
      <c r="A7648" s="28">
        <v>7647.0</v>
      </c>
      <c r="B7648" s="28">
        <v>19.0</v>
      </c>
      <c r="C7648" s="28" t="str">
        <f>TRIM(PROPER('Base de datos cruda'!C7648))</f>
        <v>Female</v>
      </c>
      <c r="D7648" s="28">
        <v>0.06</v>
      </c>
      <c r="E7648" s="28">
        <v>5.29</v>
      </c>
      <c r="F7648" s="28">
        <v>6.2</v>
      </c>
      <c r="G7648" s="28">
        <v>71.47</v>
      </c>
      <c r="H7648" s="28" t="str">
        <f>TRIM(PROPER('Base de datos cruda'!H7648))</f>
        <v>Rpg</v>
      </c>
      <c r="I7648" s="28">
        <v>0.55</v>
      </c>
      <c r="J7648" s="28">
        <v>2.12</v>
      </c>
      <c r="K7648" s="28">
        <v>336.52</v>
      </c>
      <c r="L7648" s="28">
        <f>IF('Base de datos cruda'!L7648&lt;0,,'Base de datos cruda'!L7648)</f>
        <v>0.62</v>
      </c>
      <c r="M7648" s="28" t="str">
        <f>IF(TRIM(PROPER('Base de datos cruda'!M7648))="High","Alto",IF(TRIM(PROPER('Base de datos cruda'!M7648))="Medium","Medio","Bajo"))</f>
        <v>Medio</v>
      </c>
      <c r="N7648" s="29">
        <v>78.25</v>
      </c>
      <c r="O7648" s="32">
        <f t="shared" si="1"/>
        <v>78.25</v>
      </c>
      <c r="P7648" s="33">
        <f t="shared" si="2"/>
        <v>2.18</v>
      </c>
      <c r="Q7648" s="34">
        <f t="shared" si="3"/>
        <v>88.16666667</v>
      </c>
      <c r="R7648" s="35" t="str">
        <f t="shared" si="4"/>
        <v>Alto</v>
      </c>
      <c r="S7648" s="35" t="str">
        <f>IF(O7648="","",IF(O7648&gt;AVERAGE('Base de datos limpia'!$O$2:$O$8001),"Alto","Normal"))
</f>
        <v>Alto</v>
      </c>
      <c r="T7648" s="35" t="str">
        <f t="shared" si="5"/>
        <v>Gamer moderado</v>
      </c>
      <c r="U7648" s="35"/>
    </row>
    <row r="7649">
      <c r="A7649" s="28">
        <v>7648.0</v>
      </c>
      <c r="B7649" s="28">
        <v>20.0</v>
      </c>
      <c r="C7649" s="28" t="str">
        <f>TRIM(PROPER('Base de datos cruda'!C7649))</f>
        <v>Male</v>
      </c>
      <c r="D7649" s="28">
        <v>5.07</v>
      </c>
      <c r="E7649" s="28">
        <v>1.76</v>
      </c>
      <c r="F7649" s="28">
        <v>7.21</v>
      </c>
      <c r="G7649" s="28">
        <v>83.36</v>
      </c>
      <c r="H7649" s="28" t="str">
        <f>TRIM(PROPER('Base de datos cruda'!H7649))</f>
        <v>Fps</v>
      </c>
      <c r="I7649" s="28">
        <v>3.84</v>
      </c>
      <c r="J7649" s="28">
        <v>10.26</v>
      </c>
      <c r="K7649" s="28">
        <v>262.18</v>
      </c>
      <c r="L7649" s="28">
        <f>IF('Base de datos cruda'!L7649&lt;0,,'Base de datos cruda'!L7649)</f>
        <v>11.34</v>
      </c>
      <c r="M7649" s="28" t="str">
        <f>IF(TRIM(PROPER('Base de datos cruda'!M7649))="High","Alto",IF(TRIM(PROPER('Base de datos cruda'!M7649))="Medium","Medio","Bajo"))</f>
        <v>Bajo</v>
      </c>
      <c r="N7649" s="29">
        <v>47.17</v>
      </c>
      <c r="O7649" s="32">
        <f t="shared" si="1"/>
        <v>47.17</v>
      </c>
      <c r="P7649" s="33">
        <f t="shared" si="2"/>
        <v>15.33</v>
      </c>
      <c r="Q7649" s="34">
        <f t="shared" si="3"/>
        <v>0.3471400394</v>
      </c>
      <c r="R7649" s="35" t="str">
        <f t="shared" si="4"/>
        <v>Bajo</v>
      </c>
      <c r="S7649" s="35" t="str">
        <f>IF(O7649="","",IF(O7649&gt;AVERAGE('Base de datos limpia'!$O$2:$O$8001),"Alto","Normal"))
</f>
        <v>Normal</v>
      </c>
      <c r="T7649" s="35" t="str">
        <f t="shared" si="5"/>
        <v>Gamer casual</v>
      </c>
      <c r="U7649" s="35"/>
    </row>
    <row r="7650">
      <c r="A7650" s="28">
        <v>7649.0</v>
      </c>
      <c r="B7650" s="28">
        <v>19.0</v>
      </c>
      <c r="C7650" s="28" t="str">
        <f>TRIM(PROPER('Base de datos cruda'!C7650))</f>
        <v>Female</v>
      </c>
      <c r="D7650" s="28">
        <v>5.91</v>
      </c>
      <c r="E7650" s="28">
        <v>9.6</v>
      </c>
      <c r="F7650" s="28">
        <v>7.69</v>
      </c>
      <c r="G7650" s="28">
        <v>93.69</v>
      </c>
      <c r="H7650" s="28" t="str">
        <f>TRIM(PROPER('Base de datos cruda'!H7650))</f>
        <v>Rpg</v>
      </c>
      <c r="I7650" s="28">
        <v>0.52</v>
      </c>
      <c r="J7650" s="28">
        <v>9.62</v>
      </c>
      <c r="K7650" s="28">
        <v>245.72</v>
      </c>
      <c r="L7650" s="28">
        <f>IF('Base de datos cruda'!L7650&lt;0,,'Base de datos cruda'!L7650)</f>
        <v>11.73</v>
      </c>
      <c r="M7650" s="28" t="str">
        <f>IF(TRIM(PROPER('Base de datos cruda'!M7650))="High","Alto",IF(TRIM(PROPER('Base de datos cruda'!M7650))="Medium","Medio","Bajo"))</f>
        <v>Bajo</v>
      </c>
      <c r="N7650" s="29">
        <v>107.311919931422</v>
      </c>
      <c r="O7650" s="33" t="str">
        <f t="shared" si="1"/>
        <v/>
      </c>
      <c r="P7650" s="33">
        <f t="shared" si="2"/>
        <v>15.53</v>
      </c>
      <c r="Q7650" s="34">
        <f t="shared" si="3"/>
        <v>1.624365482</v>
      </c>
      <c r="R7650" s="35" t="str">
        <f t="shared" si="4"/>
        <v>Alto</v>
      </c>
      <c r="S7650" s="35" t="str">
        <f>IF(O7650="","",IF(O7650&gt;AVERAGE('Base de datos limpia'!$O$2:$O$8001),"Alto","Normal"))
</f>
        <v/>
      </c>
      <c r="T7650" s="35" t="str">
        <f t="shared" si="5"/>
        <v>Gamer intensivo</v>
      </c>
      <c r="U7650" s="35"/>
    </row>
    <row r="7651">
      <c r="A7651" s="28">
        <v>7650.0</v>
      </c>
      <c r="B7651" s="28">
        <v>21.0</v>
      </c>
      <c r="C7651" s="28" t="str">
        <f>TRIM(PROPER('Base de datos cruda'!C7651))</f>
        <v>Female</v>
      </c>
      <c r="D7651" s="28">
        <v>7.34</v>
      </c>
      <c r="E7651" s="28">
        <v>1.04</v>
      </c>
      <c r="F7651" s="28">
        <v>4.61</v>
      </c>
      <c r="G7651" s="28">
        <v>67.23</v>
      </c>
      <c r="H7651" s="28" t="str">
        <f>TRIM(PROPER('Base de datos cruda'!H7651))</f>
        <v>Rpg</v>
      </c>
      <c r="I7651" s="28">
        <v>1.9</v>
      </c>
      <c r="J7651" s="28">
        <v>9.54</v>
      </c>
      <c r="K7651" s="28">
        <v>230.13</v>
      </c>
      <c r="L7651" s="28">
        <f>IF('Base de datos cruda'!L7651&lt;0,,'Base de datos cruda'!L7651)</f>
        <v>13.39</v>
      </c>
      <c r="M7651" s="28" t="str">
        <f>IF(TRIM(PROPER('Base de datos cruda'!M7651))="High","Alto",IF(TRIM(PROPER('Base de datos cruda'!M7651))="Medium","Medio","Bajo"))</f>
        <v>Bajo</v>
      </c>
      <c r="N7651" s="29">
        <v>6.52258192327865</v>
      </c>
      <c r="O7651" s="32">
        <f t="shared" si="1"/>
        <v>6.522581923</v>
      </c>
      <c r="P7651" s="33">
        <f t="shared" si="2"/>
        <v>16.88</v>
      </c>
      <c r="Q7651" s="34">
        <f t="shared" si="3"/>
        <v>0.1416893733</v>
      </c>
      <c r="R7651" s="35" t="str">
        <f t="shared" si="4"/>
        <v>Bajo</v>
      </c>
      <c r="S7651" s="35" t="str">
        <f>IF(O7651="","",IF(O7651&gt;AVERAGE('Base de datos limpia'!$O$2:$O$8001),"Alto","Normal"))
</f>
        <v>Normal</v>
      </c>
      <c r="T7651" s="35" t="str">
        <f t="shared" si="5"/>
        <v>Gamer casual</v>
      </c>
      <c r="U7651" s="35"/>
    </row>
    <row r="7652">
      <c r="A7652" s="28">
        <v>7651.0</v>
      </c>
      <c r="B7652" s="28">
        <v>18.0</v>
      </c>
      <c r="C7652" s="28" t="str">
        <f>TRIM(PROPER('Base de datos cruda'!C7652))</f>
        <v>Male</v>
      </c>
      <c r="D7652" s="28">
        <v>7.07</v>
      </c>
      <c r="E7652" s="28">
        <v>7.98</v>
      </c>
      <c r="F7652" s="28">
        <v>5.29</v>
      </c>
      <c r="G7652" s="28">
        <v>66.52</v>
      </c>
      <c r="H7652" s="28" t="str">
        <f>TRIM(PROPER('Base de datos cruda'!H7652))</f>
        <v>Fps</v>
      </c>
      <c r="I7652" s="28">
        <v>4.98</v>
      </c>
      <c r="J7652" s="28">
        <v>10.06</v>
      </c>
      <c r="K7652" s="28">
        <v>215.91</v>
      </c>
      <c r="L7652" s="28">
        <f>IF('Base de datos cruda'!L7652&lt;0,,'Base de datos cruda'!L7652)</f>
        <v>17.6</v>
      </c>
      <c r="M7652" s="28" t="str">
        <f>IF(TRIM(PROPER('Base de datos cruda'!M7652))="High","Alto",IF(TRIM(PROPER('Base de datos cruda'!M7652))="Medium","Medio","Bajo"))</f>
        <v>Alto</v>
      </c>
      <c r="N7652" s="29">
        <v>55.2372372833422</v>
      </c>
      <c r="O7652" s="32">
        <f t="shared" si="1"/>
        <v>55.23723728</v>
      </c>
      <c r="P7652" s="33">
        <f t="shared" si="2"/>
        <v>17.13</v>
      </c>
      <c r="Q7652" s="34">
        <f t="shared" si="3"/>
        <v>1.128712871</v>
      </c>
      <c r="R7652" s="35" t="str">
        <f t="shared" si="4"/>
        <v>Medio</v>
      </c>
      <c r="S7652" s="35" t="str">
        <f>IF(O7652="","",IF(O7652&gt;AVERAGE('Base de datos limpia'!$O$2:$O$8001),"Alto","Normal"))
</f>
        <v>Normal</v>
      </c>
      <c r="T7652" s="35" t="str">
        <f t="shared" si="5"/>
        <v>Gamer intensivo</v>
      </c>
      <c r="U7652" s="35"/>
    </row>
    <row r="7653">
      <c r="A7653" s="28">
        <v>7652.0</v>
      </c>
      <c r="B7653" s="28">
        <v>23.0</v>
      </c>
      <c r="C7653" s="28" t="str">
        <f>TRIM(PROPER('Base de datos cruda'!C7653))</f>
        <v>Male</v>
      </c>
      <c r="D7653" s="28">
        <v>6.74</v>
      </c>
      <c r="E7653" s="28">
        <v>1.28</v>
      </c>
      <c r="F7653" s="28">
        <v>4.97</v>
      </c>
      <c r="G7653" s="28">
        <v>66.36</v>
      </c>
      <c r="H7653" s="28" t="str">
        <f>TRIM(PROPER('Base de datos cruda'!H7653))</f>
        <v>Rpg</v>
      </c>
      <c r="I7653" s="28">
        <v>0.34</v>
      </c>
      <c r="J7653" s="28">
        <v>9.91</v>
      </c>
      <c r="K7653" s="28">
        <v>239.33</v>
      </c>
      <c r="L7653" s="28">
        <f>IF('Base de datos cruda'!L7653&lt;0,,'Base de datos cruda'!L7653)</f>
        <v>13.27</v>
      </c>
      <c r="M7653" s="28" t="str">
        <f>IF(TRIM(PROPER('Base de datos cruda'!M7653))="High","Alto",IF(TRIM(PROPER('Base de datos cruda'!M7653))="Medium","Medio","Bajo"))</f>
        <v>Bajo</v>
      </c>
      <c r="N7653" s="29">
        <v>2.9</v>
      </c>
      <c r="O7653" s="32">
        <f t="shared" si="1"/>
        <v>2.9</v>
      </c>
      <c r="P7653" s="33">
        <f t="shared" si="2"/>
        <v>16.65</v>
      </c>
      <c r="Q7653" s="34">
        <f t="shared" si="3"/>
        <v>0.1899109792</v>
      </c>
      <c r="R7653" s="35" t="str">
        <f t="shared" si="4"/>
        <v>Bajo</v>
      </c>
      <c r="S7653" s="35" t="str">
        <f>IF(O7653="","",IF(O7653&gt;AVERAGE('Base de datos limpia'!$O$2:$O$8001),"Alto","Normal"))
</f>
        <v>Normal</v>
      </c>
      <c r="T7653" s="35" t="str">
        <f t="shared" si="5"/>
        <v>Gamer casual</v>
      </c>
      <c r="U7653" s="35"/>
    </row>
    <row r="7654">
      <c r="A7654" s="28">
        <v>7653.0</v>
      </c>
      <c r="B7654" s="28">
        <v>21.0</v>
      </c>
      <c r="C7654" s="28" t="str">
        <f>TRIM(PROPER('Base de datos cruda'!C7654))</f>
        <v>Female</v>
      </c>
      <c r="D7654" s="28">
        <v>7.57</v>
      </c>
      <c r="E7654" s="28">
        <v>7.85</v>
      </c>
      <c r="F7654" s="28">
        <v>8.21</v>
      </c>
      <c r="G7654" s="28">
        <v>67.77</v>
      </c>
      <c r="H7654" s="28" t="str">
        <f>TRIM(PROPER('Base de datos cruda'!H7654))</f>
        <v>Fps</v>
      </c>
      <c r="I7654" s="28">
        <v>0.11</v>
      </c>
      <c r="J7654" s="28">
        <v>12.24</v>
      </c>
      <c r="K7654" s="28">
        <v>222.99</v>
      </c>
      <c r="L7654" s="28">
        <f>IF('Base de datos cruda'!L7654&lt;0,,'Base de datos cruda'!L7654)</f>
        <v>18.76</v>
      </c>
      <c r="M7654" s="28" t="str">
        <f>IF(TRIM(PROPER('Base de datos cruda'!M7654))="High","Alto",IF(TRIM(PROPER('Base de datos cruda'!M7654))="Medium","Medio","Bajo"))</f>
        <v>Bajo</v>
      </c>
      <c r="N7654" s="29">
        <v>68.2456476357861</v>
      </c>
      <c r="O7654" s="32">
        <f t="shared" si="1"/>
        <v>68.24564764</v>
      </c>
      <c r="P7654" s="33">
        <f t="shared" si="2"/>
        <v>19.81</v>
      </c>
      <c r="Q7654" s="34">
        <f t="shared" si="3"/>
        <v>1.036988111</v>
      </c>
      <c r="R7654" s="35" t="str">
        <f t="shared" si="4"/>
        <v>Medio</v>
      </c>
      <c r="S7654" s="35" t="str">
        <f>IF(O7654="","",IF(O7654&gt;AVERAGE('Base de datos limpia'!$O$2:$O$8001),"Alto","Normal"))
</f>
        <v>Alto</v>
      </c>
      <c r="T7654" s="35" t="str">
        <f t="shared" si="5"/>
        <v>Gamer intensivo</v>
      </c>
      <c r="U7654" s="35"/>
    </row>
    <row r="7655">
      <c r="A7655" s="28">
        <v>7654.0</v>
      </c>
      <c r="B7655" s="28">
        <v>20.0</v>
      </c>
      <c r="C7655" s="28" t="str">
        <f>TRIM(PROPER('Base de datos cruda'!C7655))</f>
        <v>Male</v>
      </c>
      <c r="D7655" s="28">
        <v>4.3</v>
      </c>
      <c r="E7655" s="28">
        <v>9.44</v>
      </c>
      <c r="F7655" s="28">
        <v>7.4</v>
      </c>
      <c r="G7655" s="28">
        <v>64.13</v>
      </c>
      <c r="H7655" s="28" t="str">
        <f>TRIM(PROPER('Base de datos cruda'!H7655))</f>
        <v>Rpg</v>
      </c>
      <c r="I7655" s="28">
        <v>1.67</v>
      </c>
      <c r="J7655" s="28">
        <v>8.33</v>
      </c>
      <c r="K7655" s="28">
        <v>261.35</v>
      </c>
      <c r="L7655" s="28">
        <f>IF('Base de datos cruda'!L7655&lt;0,,'Base de datos cruda'!L7655)</f>
        <v>9.61</v>
      </c>
      <c r="M7655" s="28" t="str">
        <f>IF(TRIM(PROPER('Base de datos cruda'!M7655))="High","Alto",IF(TRIM(PROPER('Base de datos cruda'!M7655))="Medium","Medio","Bajo"))</f>
        <v>Medio</v>
      </c>
      <c r="N7655" s="29">
        <v>93.2</v>
      </c>
      <c r="O7655" s="32">
        <f t="shared" si="1"/>
        <v>93.2</v>
      </c>
      <c r="P7655" s="33">
        <f t="shared" si="2"/>
        <v>12.63</v>
      </c>
      <c r="Q7655" s="34">
        <f t="shared" si="3"/>
        <v>2.195348837</v>
      </c>
      <c r="R7655" s="35" t="str">
        <f t="shared" si="4"/>
        <v>Alto</v>
      </c>
      <c r="S7655" s="35" t="str">
        <f>IF(O7655="","",IF(O7655&gt;AVERAGE('Base de datos limpia'!$O$2:$O$8001),"Alto","Normal"))
</f>
        <v>Alto</v>
      </c>
      <c r="T7655" s="35" t="str">
        <f t="shared" si="5"/>
        <v>Gamer intensivo</v>
      </c>
      <c r="U7655" s="35"/>
    </row>
    <row r="7656">
      <c r="A7656" s="28">
        <v>7655.0</v>
      </c>
      <c r="B7656" s="28">
        <v>17.0</v>
      </c>
      <c r="C7656" s="28" t="str">
        <f>TRIM(PROPER('Base de datos cruda'!C7656))</f>
        <v>Male</v>
      </c>
      <c r="D7656" s="28">
        <v>0.06</v>
      </c>
      <c r="E7656" s="28">
        <v>4.5</v>
      </c>
      <c r="F7656" s="28">
        <v>6.25</v>
      </c>
      <c r="G7656" s="28">
        <v>93.51</v>
      </c>
      <c r="H7656" s="28" t="str">
        <f>TRIM(PROPER('Base de datos cruda'!H7656))</f>
        <v>Fps</v>
      </c>
      <c r="I7656" s="28">
        <v>4.76</v>
      </c>
      <c r="J7656" s="28">
        <v>5.14</v>
      </c>
      <c r="K7656" s="28">
        <v>318.9</v>
      </c>
      <c r="L7656" s="28">
        <f>IF('Base de datos cruda'!L7656&lt;0,,'Base de datos cruda'!L7656)</f>
        <v>1.16</v>
      </c>
      <c r="M7656" s="28" t="str">
        <f>IF(TRIM(PROPER('Base de datos cruda'!M7656))="High","Alto",IF(TRIM(PROPER('Base de datos cruda'!M7656))="Medium","Medio","Bajo"))</f>
        <v>Medio</v>
      </c>
      <c r="N7656" s="29">
        <v>76.9</v>
      </c>
      <c r="O7656" s="32">
        <f t="shared" si="1"/>
        <v>76.9</v>
      </c>
      <c r="P7656" s="33">
        <f t="shared" si="2"/>
        <v>5.2</v>
      </c>
      <c r="Q7656" s="34">
        <f t="shared" si="3"/>
        <v>75</v>
      </c>
      <c r="R7656" s="35" t="str">
        <f t="shared" si="4"/>
        <v>Alto</v>
      </c>
      <c r="S7656" s="35" t="str">
        <f>IF(O7656="","",IF(O7656&gt;AVERAGE('Base de datos limpia'!$O$2:$O$8001),"Alto","Normal"))
</f>
        <v>Alto</v>
      </c>
      <c r="T7656" s="35" t="str">
        <f t="shared" si="5"/>
        <v>Gamer moderado</v>
      </c>
      <c r="U7656" s="35"/>
    </row>
    <row r="7657">
      <c r="A7657" s="28">
        <v>7656.0</v>
      </c>
      <c r="B7657" s="28">
        <v>22.0</v>
      </c>
      <c r="C7657" s="28" t="str">
        <f>TRIM(PROPER('Base de datos cruda'!C7657))</f>
        <v>Other</v>
      </c>
      <c r="D7657" s="28">
        <v>0.09</v>
      </c>
      <c r="E7657" s="28">
        <v>3.17</v>
      </c>
      <c r="F7657" s="28">
        <v>8.13</v>
      </c>
      <c r="G7657" s="28">
        <v>92.73</v>
      </c>
      <c r="H7657" s="28" t="str">
        <f>TRIM(PROPER('Base de datos cruda'!H7657))</f>
        <v>Rpg</v>
      </c>
      <c r="I7657" s="28">
        <v>0.1</v>
      </c>
      <c r="J7657" s="28">
        <v>3.07</v>
      </c>
      <c r="K7657" s="28">
        <v>297.93</v>
      </c>
      <c r="L7657" s="28">
        <f>IF('Base de datos cruda'!L7657&lt;0,,'Base de datos cruda'!L7657)</f>
        <v>1.01</v>
      </c>
      <c r="M7657" s="28" t="str">
        <f>IF(TRIM(PROPER('Base de datos cruda'!M7657))="High","Alto",IF(TRIM(PROPER('Base de datos cruda'!M7657))="Medium","Medio","Bajo"))</f>
        <v>Medio</v>
      </c>
      <c r="N7657" s="29">
        <v>82.8</v>
      </c>
      <c r="O7657" s="32">
        <f t="shared" si="1"/>
        <v>82.8</v>
      </c>
      <c r="P7657" s="33">
        <f t="shared" si="2"/>
        <v>3.16</v>
      </c>
      <c r="Q7657" s="34">
        <f t="shared" si="3"/>
        <v>35.22222222</v>
      </c>
      <c r="R7657" s="35" t="str">
        <f t="shared" si="4"/>
        <v>Alto</v>
      </c>
      <c r="S7657" s="35" t="str">
        <f>IF(O7657="","",IF(O7657&gt;AVERAGE('Base de datos limpia'!$O$2:$O$8001),"Alto","Normal"))
</f>
        <v>Alto</v>
      </c>
      <c r="T7657" s="35" t="str">
        <f t="shared" si="5"/>
        <v>Gamer moderado</v>
      </c>
      <c r="U7657" s="35"/>
    </row>
    <row r="7658">
      <c r="A7658" s="28">
        <v>7657.0</v>
      </c>
      <c r="B7658" s="28">
        <v>17.0</v>
      </c>
      <c r="C7658" s="28" t="str">
        <f>TRIM(PROPER('Base de datos cruda'!C7658))</f>
        <v>Male</v>
      </c>
      <c r="D7658" s="28">
        <v>4.36</v>
      </c>
      <c r="E7658" s="28">
        <v>3.04</v>
      </c>
      <c r="F7658" s="28">
        <v>7.58</v>
      </c>
      <c r="G7658" s="28">
        <v>66.05</v>
      </c>
      <c r="H7658" s="28" t="str">
        <f>TRIM(PROPER('Base de datos cruda'!H7658))</f>
        <v>Fps</v>
      </c>
      <c r="I7658" s="28">
        <v>1.11</v>
      </c>
      <c r="J7658" s="28">
        <v>9.08</v>
      </c>
      <c r="K7658" s="28">
        <v>265.89</v>
      </c>
      <c r="L7658" s="28">
        <f>IF('Base de datos cruda'!L7658&lt;0,,'Base de datos cruda'!L7658)</f>
        <v>14.66</v>
      </c>
      <c r="M7658" s="28" t="str">
        <f>IF(TRIM(PROPER('Base de datos cruda'!M7658))="High","Alto",IF(TRIM(PROPER('Base de datos cruda'!M7658))="Medium","Medio","Bajo"))</f>
        <v>Medio</v>
      </c>
      <c r="N7658" s="29">
        <v>42.76</v>
      </c>
      <c r="O7658" s="32">
        <f t="shared" si="1"/>
        <v>42.76</v>
      </c>
      <c r="P7658" s="33">
        <f t="shared" si="2"/>
        <v>13.44</v>
      </c>
      <c r="Q7658" s="34">
        <f t="shared" si="3"/>
        <v>0.6972477064</v>
      </c>
      <c r="R7658" s="35" t="str">
        <f t="shared" si="4"/>
        <v>Bajo</v>
      </c>
      <c r="S7658" s="35" t="str">
        <f>IF(O7658="","",IF(O7658&gt;AVERAGE('Base de datos limpia'!$O$2:$O$8001),"Alto","Normal"))
</f>
        <v>Normal</v>
      </c>
      <c r="T7658" s="35" t="str">
        <f t="shared" si="5"/>
        <v>Gamer moderado</v>
      </c>
      <c r="U7658" s="35"/>
    </row>
    <row r="7659">
      <c r="A7659" s="28">
        <v>7658.0</v>
      </c>
      <c r="B7659" s="28">
        <v>16.0</v>
      </c>
      <c r="C7659" s="28" t="str">
        <f>TRIM(PROPER('Base de datos cruda'!C7659))</f>
        <v>Male</v>
      </c>
      <c r="D7659" s="28">
        <v>3.48</v>
      </c>
      <c r="E7659" s="28">
        <v>5.43</v>
      </c>
      <c r="F7659" s="28">
        <v>8.57</v>
      </c>
      <c r="G7659" s="28">
        <v>88.22</v>
      </c>
      <c r="H7659" s="28" t="str">
        <f>TRIM(PROPER('Base de datos cruda'!H7659))</f>
        <v>Casual</v>
      </c>
      <c r="I7659" s="28">
        <v>3.02</v>
      </c>
      <c r="J7659" s="28">
        <v>8.44</v>
      </c>
      <c r="K7659" s="28">
        <v>280.28</v>
      </c>
      <c r="L7659" s="28">
        <f>IF('Base de datos cruda'!L7659&lt;0,,'Base de datos cruda'!L7659)</f>
        <v>15.52</v>
      </c>
      <c r="M7659" s="28" t="str">
        <f>IF(TRIM(PROPER('Base de datos cruda'!M7659))="High","Alto",IF(TRIM(PROPER('Base de datos cruda'!M7659))="Medium","Medio","Bajo"))</f>
        <v>Medio</v>
      </c>
      <c r="N7659" s="29">
        <v>89.74</v>
      </c>
      <c r="O7659" s="32">
        <f t="shared" si="1"/>
        <v>89.74</v>
      </c>
      <c r="P7659" s="33">
        <f t="shared" si="2"/>
        <v>11.92</v>
      </c>
      <c r="Q7659" s="34">
        <f t="shared" si="3"/>
        <v>1.560344828</v>
      </c>
      <c r="R7659" s="35" t="str">
        <f t="shared" si="4"/>
        <v>Alto</v>
      </c>
      <c r="S7659" s="35" t="str">
        <f>IF(O7659="","",IF(O7659&gt;AVERAGE('Base de datos limpia'!$O$2:$O$8001),"Alto","Normal"))
</f>
        <v>Alto</v>
      </c>
      <c r="T7659" s="35" t="str">
        <f t="shared" si="5"/>
        <v>Gamer moderado</v>
      </c>
      <c r="U7659" s="35"/>
    </row>
    <row r="7660">
      <c r="A7660" s="28">
        <v>7659.0</v>
      </c>
      <c r="B7660" s="28">
        <v>22.0</v>
      </c>
      <c r="C7660" s="28" t="str">
        <f>TRIM(PROPER('Base de datos cruda'!C7660))</f>
        <v>Female</v>
      </c>
      <c r="D7660" s="28">
        <v>3.61</v>
      </c>
      <c r="E7660" s="28">
        <v>2.54</v>
      </c>
      <c r="F7660" s="28">
        <v>4.38</v>
      </c>
      <c r="G7660" s="28">
        <v>85.08</v>
      </c>
      <c r="H7660" s="28" t="str">
        <f>TRIM(PROPER('Base de datos cruda'!H7660))</f>
        <v>Rpg</v>
      </c>
      <c r="I7660" s="28">
        <v>1.17</v>
      </c>
      <c r="J7660" s="28">
        <v>4.93</v>
      </c>
      <c r="K7660" s="28">
        <v>261.32</v>
      </c>
      <c r="L7660" s="28">
        <f>IF('Base de datos cruda'!L7660&lt;0,,'Base de datos cruda'!L7660)</f>
        <v>7.15</v>
      </c>
      <c r="M7660" s="28" t="str">
        <f>IF(TRIM(PROPER('Base de datos cruda'!M7660))="High","Alto",IF(TRIM(PROPER('Base de datos cruda'!M7660))="Medium","Medio","Bajo"))</f>
        <v>Medio</v>
      </c>
      <c r="N7660" s="29">
        <v>50.22</v>
      </c>
      <c r="O7660" s="32">
        <f t="shared" si="1"/>
        <v>50.22</v>
      </c>
      <c r="P7660" s="33">
        <f t="shared" si="2"/>
        <v>8.54</v>
      </c>
      <c r="Q7660" s="34">
        <f t="shared" si="3"/>
        <v>0.703601108</v>
      </c>
      <c r="R7660" s="35" t="str">
        <f t="shared" si="4"/>
        <v>Medio</v>
      </c>
      <c r="S7660" s="35" t="str">
        <f>IF(O7660="","",IF(O7660&gt;AVERAGE('Base de datos limpia'!$O$2:$O$8001),"Alto","Normal"))
</f>
        <v>Normal</v>
      </c>
      <c r="T7660" s="35" t="str">
        <f t="shared" si="5"/>
        <v>Gamer casual</v>
      </c>
      <c r="U7660" s="35"/>
    </row>
    <row r="7661">
      <c r="A7661" s="28">
        <v>7660.0</v>
      </c>
      <c r="B7661" s="28">
        <v>20.0</v>
      </c>
      <c r="C7661" s="28" t="str">
        <f>TRIM(PROPER('Base de datos cruda'!C7661))</f>
        <v>Female</v>
      </c>
      <c r="D7661" s="28">
        <v>3.2</v>
      </c>
      <c r="E7661" s="28">
        <v>7.06</v>
      </c>
      <c r="F7661" s="28">
        <v>6.55</v>
      </c>
      <c r="G7661" s="28">
        <v>71.05</v>
      </c>
      <c r="H7661" s="28" t="str">
        <f>TRIM(PROPER('Base de datos cruda'!H7661))</f>
        <v>Rpg</v>
      </c>
      <c r="I7661" s="28">
        <v>0.27</v>
      </c>
      <c r="J7661" s="28">
        <v>6.08</v>
      </c>
      <c r="K7661" s="28">
        <v>295.14</v>
      </c>
      <c r="L7661" s="28">
        <f>IF('Base de datos cruda'!L7661&lt;0,,'Base de datos cruda'!L7661)</f>
        <v>6.92</v>
      </c>
      <c r="M7661" s="28" t="str">
        <f>IF(TRIM(PROPER('Base de datos cruda'!M7661))="High","Alto",IF(TRIM(PROPER('Base de datos cruda'!M7661))="Medium","Medio","Bajo"))</f>
        <v>Medio</v>
      </c>
      <c r="N7661" s="29">
        <v>75.97</v>
      </c>
      <c r="O7661" s="32">
        <f t="shared" si="1"/>
        <v>75.97</v>
      </c>
      <c r="P7661" s="33">
        <f t="shared" si="2"/>
        <v>9.28</v>
      </c>
      <c r="Q7661" s="34">
        <f t="shared" si="3"/>
        <v>2.20625</v>
      </c>
      <c r="R7661" s="35" t="str">
        <f t="shared" si="4"/>
        <v>Alto</v>
      </c>
      <c r="S7661" s="35" t="str">
        <f>IF(O7661="","",IF(O7661&gt;AVERAGE('Base de datos limpia'!$O$2:$O$8001),"Alto","Normal"))
</f>
        <v>Alto</v>
      </c>
      <c r="T7661" s="35" t="str">
        <f t="shared" si="5"/>
        <v>Gamer intensivo</v>
      </c>
      <c r="U7661" s="35"/>
    </row>
    <row r="7662">
      <c r="A7662" s="28">
        <v>7661.0</v>
      </c>
      <c r="B7662" s="28">
        <v>16.0</v>
      </c>
      <c r="C7662" s="28" t="str">
        <f>TRIM(PROPER('Base de datos cruda'!C7662))</f>
        <v>Male</v>
      </c>
      <c r="D7662" s="28">
        <v>7.34</v>
      </c>
      <c r="E7662" s="28">
        <v>4.32</v>
      </c>
      <c r="F7662" s="28">
        <v>7.53</v>
      </c>
      <c r="G7662" s="28">
        <v>69.09</v>
      </c>
      <c r="H7662" s="28" t="str">
        <f>TRIM(PROPER('Base de datos cruda'!H7662))</f>
        <v>Casual</v>
      </c>
      <c r="I7662" s="28">
        <v>0.26</v>
      </c>
      <c r="J7662" s="28">
        <v>12.77</v>
      </c>
      <c r="K7662" s="28">
        <v>236.35</v>
      </c>
      <c r="L7662" s="28">
        <f>IF('Base de datos cruda'!L7662&lt;0,,'Base de datos cruda'!L7662)</f>
        <v>19.31</v>
      </c>
      <c r="M7662" s="28" t="str">
        <f>IF(TRIM(PROPER('Base de datos cruda'!M7662))="High","Alto",IF(TRIM(PROPER('Base de datos cruda'!M7662))="Medium","Medio","Bajo"))</f>
        <v>Bajo</v>
      </c>
      <c r="N7662" s="29">
        <v>30.38</v>
      </c>
      <c r="O7662" s="32">
        <f t="shared" si="1"/>
        <v>30.38</v>
      </c>
      <c r="P7662" s="33">
        <f t="shared" si="2"/>
        <v>20.11</v>
      </c>
      <c r="Q7662" s="34">
        <f t="shared" si="3"/>
        <v>0.5885558583</v>
      </c>
      <c r="R7662" s="35" t="str">
        <f t="shared" si="4"/>
        <v>Bajo</v>
      </c>
      <c r="S7662" s="35" t="str">
        <f>IF(O7662="","",IF(O7662&gt;AVERAGE('Base de datos limpia'!$O$2:$O$8001),"Alto","Normal"))
</f>
        <v>Normal</v>
      </c>
      <c r="T7662" s="35" t="str">
        <f t="shared" si="5"/>
        <v>Gamer moderado</v>
      </c>
      <c r="U7662" s="35"/>
    </row>
    <row r="7663">
      <c r="A7663" s="28">
        <v>7662.0</v>
      </c>
      <c r="B7663" s="28">
        <v>19.0</v>
      </c>
      <c r="C7663" s="28" t="str">
        <f>TRIM(PROPER('Base de datos cruda'!C7663))</f>
        <v>Female</v>
      </c>
      <c r="D7663" s="28">
        <v>2.87</v>
      </c>
      <c r="E7663" s="28">
        <v>3.91</v>
      </c>
      <c r="F7663" s="28">
        <v>5.04</v>
      </c>
      <c r="G7663" s="28">
        <v>70.02</v>
      </c>
      <c r="H7663" s="28" t="str">
        <f>TRIM(PROPER('Base de datos cruda'!H7663))</f>
        <v>Fps</v>
      </c>
      <c r="I7663" s="28">
        <v>2.8</v>
      </c>
      <c r="J7663" s="28">
        <v>7.39</v>
      </c>
      <c r="K7663" s="28">
        <v>298.47</v>
      </c>
      <c r="L7663" s="28">
        <f>IF('Base de datos cruda'!L7663&lt;0,,'Base de datos cruda'!L7663)</f>
        <v>8.31</v>
      </c>
      <c r="M7663" s="28" t="str">
        <f>IF(TRIM(PROPER('Base de datos cruda'!M7663))="High","Alto",IF(TRIM(PROPER('Base de datos cruda'!M7663))="Medium","Medio","Bajo"))</f>
        <v>Medio</v>
      </c>
      <c r="N7663" s="29">
        <v>57.4052663525672</v>
      </c>
      <c r="O7663" s="32">
        <f t="shared" si="1"/>
        <v>57.40526635</v>
      </c>
      <c r="P7663" s="33">
        <f t="shared" si="2"/>
        <v>10.26</v>
      </c>
      <c r="Q7663" s="34">
        <f t="shared" si="3"/>
        <v>1.362369338</v>
      </c>
      <c r="R7663" s="35" t="str">
        <f t="shared" si="4"/>
        <v>Medio</v>
      </c>
      <c r="S7663" s="35" t="str">
        <f>IF(O7663="","",IF(O7663&gt;AVERAGE('Base de datos limpia'!$O$2:$O$8001),"Alto","Normal"))
</f>
        <v>Normal</v>
      </c>
      <c r="T7663" s="35" t="str">
        <f t="shared" si="5"/>
        <v>Gamer moderado</v>
      </c>
      <c r="U7663" s="35"/>
    </row>
    <row r="7664">
      <c r="A7664" s="28">
        <v>7663.0</v>
      </c>
      <c r="B7664" s="28">
        <v>19.0</v>
      </c>
      <c r="C7664" s="28" t="str">
        <f>TRIM(PROPER('Base de datos cruda'!C7664))</f>
        <v>Female</v>
      </c>
      <c r="D7664" s="28">
        <v>6.85</v>
      </c>
      <c r="E7664" s="28">
        <v>5.15</v>
      </c>
      <c r="F7664" s="28">
        <v>5.64</v>
      </c>
      <c r="G7664" s="28">
        <v>89.23</v>
      </c>
      <c r="H7664" s="28" t="str">
        <f>TRIM(PROPER('Base de datos cruda'!H7664))</f>
        <v>Rpg</v>
      </c>
      <c r="I7664" s="28">
        <v>2.81</v>
      </c>
      <c r="J7664" s="28">
        <v>9.94</v>
      </c>
      <c r="K7664" s="28">
        <v>242.14</v>
      </c>
      <c r="L7664" s="28">
        <f>IF('Base de datos cruda'!L7664&lt;0,,'Base de datos cruda'!L7664)</f>
        <v>13.94</v>
      </c>
      <c r="M7664" s="28" t="str">
        <f>IF(TRIM(PROPER('Base de datos cruda'!M7664))="High","Alto",IF(TRIM(PROPER('Base de datos cruda'!M7664))="Medium","Medio","Bajo"))</f>
        <v>Bajo</v>
      </c>
      <c r="N7664" s="29">
        <v>45.78</v>
      </c>
      <c r="O7664" s="32">
        <f t="shared" si="1"/>
        <v>45.78</v>
      </c>
      <c r="P7664" s="33">
        <f t="shared" si="2"/>
        <v>16.79</v>
      </c>
      <c r="Q7664" s="34">
        <f t="shared" si="3"/>
        <v>0.7518248175</v>
      </c>
      <c r="R7664" s="35" t="str">
        <f t="shared" si="4"/>
        <v>Bajo</v>
      </c>
      <c r="S7664" s="35" t="str">
        <f>IF(O7664="","",IF(O7664&gt;AVERAGE('Base de datos limpia'!$O$2:$O$8001),"Alto","Normal"))
</f>
        <v>Normal</v>
      </c>
      <c r="T7664" s="35" t="str">
        <f t="shared" si="5"/>
        <v>Gamer moderado</v>
      </c>
      <c r="U7664" s="35"/>
    </row>
    <row r="7665">
      <c r="A7665" s="28">
        <v>7664.0</v>
      </c>
      <c r="B7665" s="28">
        <v>22.0</v>
      </c>
      <c r="C7665" s="28" t="str">
        <f>TRIM(PROPER('Base de datos cruda'!C7665))</f>
        <v>Female</v>
      </c>
      <c r="D7665" s="28">
        <v>7.22</v>
      </c>
      <c r="E7665" s="28">
        <v>5.88</v>
      </c>
      <c r="F7665" s="28">
        <v>6.09</v>
      </c>
      <c r="G7665" s="28">
        <v>72.77</v>
      </c>
      <c r="H7665" s="28" t="str">
        <f>TRIM(PROPER('Base de datos cruda'!H7665))</f>
        <v>Fps</v>
      </c>
      <c r="I7665" s="28">
        <v>3.53</v>
      </c>
      <c r="J7665" s="28">
        <v>9.13</v>
      </c>
      <c r="K7665" s="28">
        <v>236.97</v>
      </c>
      <c r="L7665" s="28">
        <f>IF('Base de datos cruda'!L7665&lt;0,,'Base de datos cruda'!L7665)</f>
        <v>16.38</v>
      </c>
      <c r="M7665" s="28" t="str">
        <f>IF(TRIM(PROPER('Base de datos cruda'!M7665))="High","Alto",IF(TRIM(PROPER('Base de datos cruda'!M7665))="Medium","Medio","Bajo"))</f>
        <v>Bajo</v>
      </c>
      <c r="N7665" s="29">
        <v>48.1</v>
      </c>
      <c r="O7665" s="32">
        <f t="shared" si="1"/>
        <v>48.1</v>
      </c>
      <c r="P7665" s="33">
        <f t="shared" si="2"/>
        <v>16.35</v>
      </c>
      <c r="Q7665" s="34">
        <f t="shared" si="3"/>
        <v>0.8144044321</v>
      </c>
      <c r="R7665" s="35" t="str">
        <f t="shared" si="4"/>
        <v>Bajo</v>
      </c>
      <c r="S7665" s="35" t="str">
        <f>IF(O7665="","",IF(O7665&gt;AVERAGE('Base de datos limpia'!$O$2:$O$8001),"Alto","Normal"))
</f>
        <v>Normal</v>
      </c>
      <c r="T7665" s="35" t="str">
        <f t="shared" si="5"/>
        <v>Gamer moderado</v>
      </c>
      <c r="U7665" s="35"/>
    </row>
    <row r="7666">
      <c r="A7666" s="28">
        <v>7665.0</v>
      </c>
      <c r="B7666" s="28">
        <v>24.0</v>
      </c>
      <c r="C7666" s="28" t="str">
        <f>TRIM(PROPER('Base de datos cruda'!C7666))</f>
        <v>Male</v>
      </c>
      <c r="D7666" s="28">
        <v>4.0</v>
      </c>
      <c r="E7666" s="28">
        <v>2.28</v>
      </c>
      <c r="F7666" s="28">
        <v>7.97</v>
      </c>
      <c r="G7666" s="28">
        <v>71.12</v>
      </c>
      <c r="H7666" s="28" t="str">
        <f>TRIM(PROPER('Base de datos cruda'!H7666))</f>
        <v>Casual</v>
      </c>
      <c r="I7666" s="28">
        <v>0.66</v>
      </c>
      <c r="J7666" s="28">
        <v>5.48</v>
      </c>
      <c r="K7666" s="28">
        <v>287.22</v>
      </c>
      <c r="L7666" s="28">
        <f>IF('Base de datos cruda'!L7666&lt;0,,'Base de datos cruda'!L7666)</f>
        <v>10.28</v>
      </c>
      <c r="M7666" s="28" t="str">
        <f>IF(TRIM(PROPER('Base de datos cruda'!M7666))="High","Alto",IF(TRIM(PROPER('Base de datos cruda'!M7666))="Medium","Medio","Bajo"))</f>
        <v>Medio</v>
      </c>
      <c r="N7666" s="29">
        <v>40.34</v>
      </c>
      <c r="O7666" s="32">
        <f t="shared" si="1"/>
        <v>40.34</v>
      </c>
      <c r="P7666" s="33">
        <f t="shared" si="2"/>
        <v>9.48</v>
      </c>
      <c r="Q7666" s="34">
        <f t="shared" si="3"/>
        <v>0.57</v>
      </c>
      <c r="R7666" s="35" t="str">
        <f t="shared" si="4"/>
        <v>Bajo</v>
      </c>
      <c r="S7666" s="35" t="str">
        <f>IF(O7666="","",IF(O7666&gt;AVERAGE('Base de datos limpia'!$O$2:$O$8001),"Alto","Normal"))
</f>
        <v>Normal</v>
      </c>
      <c r="T7666" s="35" t="str">
        <f t="shared" si="5"/>
        <v>Gamer casual</v>
      </c>
      <c r="U7666" s="35"/>
    </row>
    <row r="7667">
      <c r="A7667" s="28">
        <v>7666.0</v>
      </c>
      <c r="B7667" s="28">
        <v>17.0</v>
      </c>
      <c r="C7667" s="28" t="str">
        <f>TRIM(PROPER('Base de datos cruda'!C7667))</f>
        <v>Male</v>
      </c>
      <c r="D7667" s="28">
        <v>3.58</v>
      </c>
      <c r="E7667" s="28">
        <v>7.37</v>
      </c>
      <c r="F7667" s="28">
        <v>6.47</v>
      </c>
      <c r="G7667" s="28">
        <v>60.9</v>
      </c>
      <c r="H7667" s="28" t="str">
        <f>TRIM(PROPER('Base de datos cruda'!H7667))</f>
        <v>Casual</v>
      </c>
      <c r="I7667" s="28">
        <v>2.5</v>
      </c>
      <c r="J7667" s="28">
        <v>5.73</v>
      </c>
      <c r="K7667" s="28">
        <v>290.19</v>
      </c>
      <c r="L7667" s="28">
        <f>IF('Base de datos cruda'!L7667&lt;0,,'Base de datos cruda'!L7667)</f>
        <v>7.75</v>
      </c>
      <c r="M7667" s="28" t="str">
        <f>IF(TRIM(PROPER('Base de datos cruda'!M7667))="High","Alto",IF(TRIM(PROPER('Base de datos cruda'!M7667))="Medium","Medio","Bajo"))</f>
        <v>Medio</v>
      </c>
      <c r="N7667" s="29">
        <v>80.85</v>
      </c>
      <c r="O7667" s="32">
        <f t="shared" si="1"/>
        <v>80.85</v>
      </c>
      <c r="P7667" s="33">
        <f t="shared" si="2"/>
        <v>9.31</v>
      </c>
      <c r="Q7667" s="34">
        <f t="shared" si="3"/>
        <v>2.058659218</v>
      </c>
      <c r="R7667" s="35" t="str">
        <f t="shared" si="4"/>
        <v>Alto</v>
      </c>
      <c r="S7667" s="35" t="str">
        <f>IF(O7667="","",IF(O7667&gt;AVERAGE('Base de datos limpia'!$O$2:$O$8001),"Alto","Normal"))
</f>
        <v>Alto</v>
      </c>
      <c r="T7667" s="35" t="str">
        <f t="shared" si="5"/>
        <v>Gamer intensivo</v>
      </c>
      <c r="U7667" s="35"/>
    </row>
    <row r="7668">
      <c r="A7668" s="28">
        <v>7667.0</v>
      </c>
      <c r="B7668" s="28">
        <v>16.0</v>
      </c>
      <c r="C7668" s="28" t="str">
        <f>TRIM(PROPER('Base de datos cruda'!C7668))</f>
        <v>Male</v>
      </c>
      <c r="D7668" s="28">
        <v>6.09</v>
      </c>
      <c r="E7668" s="28">
        <v>8.95</v>
      </c>
      <c r="F7668" s="28">
        <v>6.46</v>
      </c>
      <c r="G7668" s="28">
        <v>96.33</v>
      </c>
      <c r="H7668" s="28" t="str">
        <f>TRIM(PROPER('Base de datos cruda'!H7668))</f>
        <v>Casual</v>
      </c>
      <c r="I7668" s="28">
        <v>3.0</v>
      </c>
      <c r="J7668" s="28">
        <v>8.31</v>
      </c>
      <c r="K7668" s="28">
        <v>266.34</v>
      </c>
      <c r="L7668" s="28">
        <f>IF('Base de datos cruda'!L7668&lt;0,,'Base de datos cruda'!L7668)</f>
        <v>12.87</v>
      </c>
      <c r="M7668" s="28" t="str">
        <f>IF(TRIM(PROPER('Base de datos cruda'!M7668))="High","Alto",IF(TRIM(PROPER('Base de datos cruda'!M7668))="Medium","Medio","Bajo"))</f>
        <v>Bajo</v>
      </c>
      <c r="N7668" s="29">
        <v>94.0994112869961</v>
      </c>
      <c r="O7668" s="32">
        <f t="shared" si="1"/>
        <v>94.09941129</v>
      </c>
      <c r="P7668" s="33">
        <f t="shared" si="2"/>
        <v>14.4</v>
      </c>
      <c r="Q7668" s="34">
        <f t="shared" si="3"/>
        <v>1.469622332</v>
      </c>
      <c r="R7668" s="35" t="str">
        <f t="shared" si="4"/>
        <v>Alto</v>
      </c>
      <c r="S7668" s="35" t="str">
        <f>IF(O7668="","",IF(O7668&gt;AVERAGE('Base de datos limpia'!$O$2:$O$8001),"Alto","Normal"))
</f>
        <v>Alto</v>
      </c>
      <c r="T7668" s="35" t="str">
        <f t="shared" si="5"/>
        <v>Gamer intensivo</v>
      </c>
      <c r="U7668" s="35"/>
    </row>
    <row r="7669">
      <c r="A7669" s="28">
        <v>7668.0</v>
      </c>
      <c r="B7669" s="28">
        <v>17.0</v>
      </c>
      <c r="C7669" s="28" t="str">
        <f>TRIM(PROPER('Base de datos cruda'!C7669))</f>
        <v>Female</v>
      </c>
      <c r="D7669" s="28">
        <v>5.66</v>
      </c>
      <c r="E7669" s="28">
        <v>3.5</v>
      </c>
      <c r="F7669" s="28">
        <v>6.15</v>
      </c>
      <c r="G7669" s="28">
        <v>90.11</v>
      </c>
      <c r="H7669" s="28" t="str">
        <f>TRIM(PROPER('Base de datos cruda'!H7669))</f>
        <v>Fps</v>
      </c>
      <c r="I7669" s="28">
        <v>1.11</v>
      </c>
      <c r="J7669" s="28">
        <v>8.51</v>
      </c>
      <c r="K7669" s="28">
        <v>250.84</v>
      </c>
      <c r="L7669" s="28">
        <f>IF('Base de datos cruda'!L7669&lt;0,,'Base de datos cruda'!L7669)</f>
        <v>16.17</v>
      </c>
      <c r="M7669" s="28" t="str">
        <f>IF(TRIM(PROPER('Base de datos cruda'!M7669))="High","Alto",IF(TRIM(PROPER('Base de datos cruda'!M7669))="Medium","Medio","Bajo"))</f>
        <v>Bajo</v>
      </c>
      <c r="N7669" s="29">
        <v>39.88</v>
      </c>
      <c r="O7669" s="32">
        <f t="shared" si="1"/>
        <v>39.88</v>
      </c>
      <c r="P7669" s="33">
        <f t="shared" si="2"/>
        <v>14.17</v>
      </c>
      <c r="Q7669" s="34">
        <f t="shared" si="3"/>
        <v>0.6183745583</v>
      </c>
      <c r="R7669" s="35" t="str">
        <f t="shared" si="4"/>
        <v>Bajo</v>
      </c>
      <c r="S7669" s="35" t="str">
        <f>IF(O7669="","",IF(O7669&gt;AVERAGE('Base de datos limpia'!$O$2:$O$8001),"Alto","Normal"))
</f>
        <v>Normal</v>
      </c>
      <c r="T7669" s="35" t="str">
        <f t="shared" si="5"/>
        <v>Gamer moderado</v>
      </c>
      <c r="U7669" s="35"/>
    </row>
    <row r="7670">
      <c r="A7670" s="28">
        <v>7669.0</v>
      </c>
      <c r="B7670" s="28">
        <v>22.0</v>
      </c>
      <c r="C7670" s="28" t="str">
        <f>TRIM(PROPER('Base de datos cruda'!C7670))</f>
        <v>Female</v>
      </c>
      <c r="D7670" s="28">
        <v>2.63</v>
      </c>
      <c r="E7670" s="28">
        <v>2.62</v>
      </c>
      <c r="F7670" s="28">
        <v>5.14</v>
      </c>
      <c r="G7670" s="28">
        <v>78.91</v>
      </c>
      <c r="H7670" s="28" t="str">
        <f>TRIM(PROPER('Base de datos cruda'!H7670))</f>
        <v>Fps</v>
      </c>
      <c r="I7670" s="28">
        <v>2.74</v>
      </c>
      <c r="J7670" s="28">
        <v>4.51</v>
      </c>
      <c r="K7670" s="28">
        <v>280.49</v>
      </c>
      <c r="L7670" s="28">
        <f>IF('Base de datos cruda'!L7670&lt;0,,'Base de datos cruda'!L7670)</f>
        <v>4.56</v>
      </c>
      <c r="M7670" s="28" t="str">
        <f>IF(TRIM(PROPER('Base de datos cruda'!M7670))="High","Alto",IF(TRIM(PROPER('Base de datos cruda'!M7670))="Medium","Medio","Bajo"))</f>
        <v>Medio</v>
      </c>
      <c r="N7670" s="29">
        <v>38.68</v>
      </c>
      <c r="O7670" s="32">
        <f t="shared" si="1"/>
        <v>38.68</v>
      </c>
      <c r="P7670" s="33">
        <f t="shared" si="2"/>
        <v>7.14</v>
      </c>
      <c r="Q7670" s="34">
        <f t="shared" si="3"/>
        <v>0.9961977186</v>
      </c>
      <c r="R7670" s="35" t="str">
        <f t="shared" si="4"/>
        <v>Bajo</v>
      </c>
      <c r="S7670" s="35" t="str">
        <f>IF(O7670="","",IF(O7670&gt;AVERAGE('Base de datos limpia'!$O$2:$O$8001),"Alto","Normal"))
</f>
        <v>Normal</v>
      </c>
      <c r="T7670" s="35" t="str">
        <f t="shared" si="5"/>
        <v>Gamer casual</v>
      </c>
      <c r="U7670" s="35"/>
    </row>
    <row r="7671">
      <c r="A7671" s="28">
        <v>7670.0</v>
      </c>
      <c r="B7671" s="28">
        <v>21.0</v>
      </c>
      <c r="C7671" s="28" t="str">
        <f>TRIM(PROPER('Base de datos cruda'!C7671))</f>
        <v>Female</v>
      </c>
      <c r="D7671" s="28">
        <v>0.82</v>
      </c>
      <c r="E7671" s="28">
        <v>7.84</v>
      </c>
      <c r="F7671" s="28">
        <v>8.62</v>
      </c>
      <c r="G7671" s="28">
        <v>97.72</v>
      </c>
      <c r="H7671" s="28" t="str">
        <f>TRIM(PROPER('Base de datos cruda'!H7671))</f>
        <v>Fps</v>
      </c>
      <c r="I7671" s="28">
        <v>3.54</v>
      </c>
      <c r="J7671" s="28">
        <v>2.55</v>
      </c>
      <c r="K7671" s="28">
        <v>298.58</v>
      </c>
      <c r="L7671" s="28">
        <f>IF('Base de datos cruda'!L7671&lt;0,,'Base de datos cruda'!L7671)</f>
        <v>1.42</v>
      </c>
      <c r="M7671" s="28" t="str">
        <f>IF(TRIM(PROPER('Base de datos cruda'!M7671))="High","Alto",IF(TRIM(PROPER('Base de datos cruda'!M7671))="Medium","Medio","Bajo"))</f>
        <v>Medio</v>
      </c>
      <c r="N7671" s="29">
        <v>100.0</v>
      </c>
      <c r="O7671" s="32">
        <f t="shared" si="1"/>
        <v>100</v>
      </c>
      <c r="P7671" s="33">
        <f t="shared" si="2"/>
        <v>3.37</v>
      </c>
      <c r="Q7671" s="34">
        <f t="shared" si="3"/>
        <v>9.56097561</v>
      </c>
      <c r="R7671" s="35" t="str">
        <f t="shared" si="4"/>
        <v>Alto</v>
      </c>
      <c r="S7671" s="35" t="str">
        <f>IF(O7671="","",IF(O7671&gt;AVERAGE('Base de datos limpia'!$O$2:$O$8001),"Alto","Normal"))
</f>
        <v>Alto</v>
      </c>
      <c r="T7671" s="35" t="str">
        <f t="shared" si="5"/>
        <v>Gamer intensivo</v>
      </c>
      <c r="U7671" s="35"/>
    </row>
    <row r="7672">
      <c r="A7672" s="28">
        <v>7671.0</v>
      </c>
      <c r="B7672" s="28">
        <v>19.0</v>
      </c>
      <c r="C7672" s="28" t="str">
        <f>TRIM(PROPER('Base de datos cruda'!C7672))</f>
        <v>Female</v>
      </c>
      <c r="D7672" s="28">
        <v>2.12</v>
      </c>
      <c r="E7672" s="28">
        <v>2.65</v>
      </c>
      <c r="F7672" s="28">
        <v>5.59</v>
      </c>
      <c r="G7672" s="28">
        <v>71.74</v>
      </c>
      <c r="H7672" s="28" t="str">
        <f>TRIM(PROPER('Base de datos cruda'!H7672))</f>
        <v>Rpg</v>
      </c>
      <c r="I7672" s="28">
        <v>4.95</v>
      </c>
      <c r="J7672" s="28">
        <v>7.34</v>
      </c>
      <c r="K7672" s="28">
        <v>284.79</v>
      </c>
      <c r="L7672" s="28">
        <f>IF('Base de datos cruda'!L7672&lt;0,,'Base de datos cruda'!L7672)</f>
        <v>5.92</v>
      </c>
      <c r="M7672" s="28" t="str">
        <f>IF(TRIM(PROPER('Base de datos cruda'!M7672))="High","Alto",IF(TRIM(PROPER('Base de datos cruda'!M7672))="Medium","Medio","Bajo"))</f>
        <v>Medio</v>
      </c>
      <c r="N7672" s="29">
        <v>54.71</v>
      </c>
      <c r="O7672" s="32">
        <f t="shared" si="1"/>
        <v>54.71</v>
      </c>
      <c r="P7672" s="33">
        <f t="shared" si="2"/>
        <v>9.46</v>
      </c>
      <c r="Q7672" s="34">
        <f t="shared" si="3"/>
        <v>1.25</v>
      </c>
      <c r="R7672" s="35" t="str">
        <f t="shared" si="4"/>
        <v>Medio</v>
      </c>
      <c r="S7672" s="35" t="str">
        <f>IF(O7672="","",IF(O7672&gt;AVERAGE('Base de datos limpia'!$O$2:$O$8001),"Alto","Normal"))
</f>
        <v>Normal</v>
      </c>
      <c r="T7672" s="35" t="str">
        <f t="shared" si="5"/>
        <v>Gamer casual</v>
      </c>
      <c r="U7672" s="35"/>
    </row>
    <row r="7673">
      <c r="A7673" s="28">
        <v>7672.0</v>
      </c>
      <c r="B7673" s="28">
        <v>16.0</v>
      </c>
      <c r="C7673" s="28" t="str">
        <f>TRIM(PROPER('Base de datos cruda'!C7673))</f>
        <v>Female</v>
      </c>
      <c r="D7673" s="28">
        <v>1.05</v>
      </c>
      <c r="E7673" s="28">
        <v>1.37</v>
      </c>
      <c r="F7673" s="28">
        <v>6.84</v>
      </c>
      <c r="G7673" s="28">
        <v>86.99</v>
      </c>
      <c r="H7673" s="28" t="str">
        <f>TRIM(PROPER('Base de datos cruda'!H7673))</f>
        <v>Fps</v>
      </c>
      <c r="I7673" s="28">
        <v>2.98</v>
      </c>
      <c r="J7673" s="28">
        <v>3.3</v>
      </c>
      <c r="K7673" s="28">
        <v>314.18</v>
      </c>
      <c r="L7673" s="28">
        <f>IF('Base de datos cruda'!L7673&lt;0,,'Base de datos cruda'!L7673)</f>
        <v>6.62</v>
      </c>
      <c r="M7673" s="28" t="str">
        <f>IF(TRIM(PROPER('Base de datos cruda'!M7673))="High","Alto",IF(TRIM(PROPER('Base de datos cruda'!M7673))="Medium","Medio","Bajo"))</f>
        <v>Medio</v>
      </c>
      <c r="N7673" s="29">
        <v>69.5143684733044</v>
      </c>
      <c r="O7673" s="32">
        <f t="shared" si="1"/>
        <v>69.51436847</v>
      </c>
      <c r="P7673" s="33">
        <f t="shared" si="2"/>
        <v>4.35</v>
      </c>
      <c r="Q7673" s="34">
        <f t="shared" si="3"/>
        <v>1.304761905</v>
      </c>
      <c r="R7673" s="35" t="str">
        <f t="shared" si="4"/>
        <v>Medio</v>
      </c>
      <c r="S7673" s="35" t="str">
        <f>IF(O7673="","",IF(O7673&gt;AVERAGE('Base de datos limpia'!$O$2:$O$8001),"Alto","Normal"))
</f>
        <v>Alto</v>
      </c>
      <c r="T7673" s="35" t="str">
        <f t="shared" si="5"/>
        <v>Gamer casual</v>
      </c>
      <c r="U7673" s="35"/>
    </row>
    <row r="7674">
      <c r="A7674" s="28">
        <v>7673.0</v>
      </c>
      <c r="B7674" s="28">
        <v>16.0</v>
      </c>
      <c r="C7674" s="28" t="str">
        <f>TRIM(PROPER('Base de datos cruda'!C7674))</f>
        <v>Male</v>
      </c>
      <c r="D7674" s="28">
        <v>2.36</v>
      </c>
      <c r="E7674" s="28">
        <v>6.57</v>
      </c>
      <c r="F7674" s="28">
        <v>4.74</v>
      </c>
      <c r="G7674" s="28">
        <v>72.21</v>
      </c>
      <c r="H7674" s="28" t="str">
        <f>TRIM(PROPER('Base de datos cruda'!H7674))</f>
        <v>Fps</v>
      </c>
      <c r="I7674" s="28">
        <v>4.31</v>
      </c>
      <c r="J7674" s="28">
        <v>6.17</v>
      </c>
      <c r="K7674" s="28">
        <v>318.94</v>
      </c>
      <c r="L7674" s="28">
        <f>IF('Base de datos cruda'!L7674&lt;0,,'Base de datos cruda'!L7674)</f>
        <v>2.67</v>
      </c>
      <c r="M7674" s="28" t="str">
        <f>IF(TRIM(PROPER('Base de datos cruda'!M7674))="High","Alto",IF(TRIM(PROPER('Base de datos cruda'!M7674))="Medium","Medio","Bajo"))</f>
        <v>Medio</v>
      </c>
      <c r="N7674" s="29">
        <v>77.35</v>
      </c>
      <c r="O7674" s="32">
        <f t="shared" si="1"/>
        <v>77.35</v>
      </c>
      <c r="P7674" s="33">
        <f t="shared" si="2"/>
        <v>8.53</v>
      </c>
      <c r="Q7674" s="34">
        <f t="shared" si="3"/>
        <v>2.783898305</v>
      </c>
      <c r="R7674" s="35" t="str">
        <f t="shared" si="4"/>
        <v>Alto</v>
      </c>
      <c r="S7674" s="35" t="str">
        <f>IF(O7674="","",IF(O7674&gt;AVERAGE('Base de datos limpia'!$O$2:$O$8001),"Alto","Normal"))
</f>
        <v>Alto</v>
      </c>
      <c r="T7674" s="35" t="str">
        <f t="shared" si="5"/>
        <v>Gamer intensivo</v>
      </c>
      <c r="U7674" s="35"/>
    </row>
    <row r="7675">
      <c r="A7675" s="28">
        <v>7674.0</v>
      </c>
      <c r="B7675" s="28">
        <v>20.0</v>
      </c>
      <c r="C7675" s="28" t="str">
        <f>TRIM(PROPER('Base de datos cruda'!C7675))</f>
        <v>Female</v>
      </c>
      <c r="D7675" s="28">
        <v>2.09</v>
      </c>
      <c r="E7675" s="28">
        <v>3.16</v>
      </c>
      <c r="F7675" s="28">
        <v>6.17</v>
      </c>
      <c r="G7675" s="28">
        <v>72.58</v>
      </c>
      <c r="H7675" s="28" t="str">
        <f>TRIM(PROPER('Base de datos cruda'!H7675))</f>
        <v>Rpg</v>
      </c>
      <c r="I7675" s="28">
        <v>4.17</v>
      </c>
      <c r="J7675" s="28">
        <v>4.09</v>
      </c>
      <c r="K7675" s="28">
        <v>310.01</v>
      </c>
      <c r="L7675" s="28">
        <f>IF('Base de datos cruda'!L7675&lt;0,,'Base de datos cruda'!L7675)</f>
        <v>6.82</v>
      </c>
      <c r="M7675" s="28" t="str">
        <f>IF(TRIM(PROPER('Base de datos cruda'!M7675))="High","Alto",IF(TRIM(PROPER('Base de datos cruda'!M7675))="Medium","Medio","Bajo"))</f>
        <v>Medio</v>
      </c>
      <c r="N7675" s="29">
        <v>69.54</v>
      </c>
      <c r="O7675" s="32">
        <f t="shared" si="1"/>
        <v>69.54</v>
      </c>
      <c r="P7675" s="33">
        <f t="shared" si="2"/>
        <v>6.18</v>
      </c>
      <c r="Q7675" s="34">
        <f t="shared" si="3"/>
        <v>1.511961722</v>
      </c>
      <c r="R7675" s="35" t="str">
        <f t="shared" si="4"/>
        <v>Medio</v>
      </c>
      <c r="S7675" s="35" t="str">
        <f>IF(O7675="","",IF(O7675&gt;AVERAGE('Base de datos limpia'!$O$2:$O$8001),"Alto","Normal"))
</f>
        <v>Alto</v>
      </c>
      <c r="T7675" s="35" t="str">
        <f t="shared" si="5"/>
        <v>Gamer moderado</v>
      </c>
      <c r="U7675" s="35"/>
    </row>
    <row r="7676">
      <c r="A7676" s="28">
        <v>7675.0</v>
      </c>
      <c r="B7676" s="28">
        <v>16.0</v>
      </c>
      <c r="C7676" s="28" t="str">
        <f>TRIM(PROPER('Base de datos cruda'!C7676))</f>
        <v>Female</v>
      </c>
      <c r="D7676" s="28">
        <v>5.1</v>
      </c>
      <c r="E7676" s="28">
        <v>2.55</v>
      </c>
      <c r="F7676" s="28">
        <v>8.52</v>
      </c>
      <c r="G7676" s="28">
        <v>93.79</v>
      </c>
      <c r="H7676" s="28" t="str">
        <f>TRIM(PROPER('Base de datos cruda'!H7676))</f>
        <v>Casual</v>
      </c>
      <c r="I7676" s="28">
        <v>4.7</v>
      </c>
      <c r="J7676" s="28">
        <v>8.56</v>
      </c>
      <c r="K7676" s="28">
        <v>257.0</v>
      </c>
      <c r="L7676" s="28">
        <f>IF('Base de datos cruda'!L7676&lt;0,,'Base de datos cruda'!L7676)</f>
        <v>11.87</v>
      </c>
      <c r="M7676" s="28" t="str">
        <f>IF(TRIM(PROPER('Base de datos cruda'!M7676))="High","Alto",IF(TRIM(PROPER('Base de datos cruda'!M7676))="Medium","Medio","Bajo"))</f>
        <v>Bajo</v>
      </c>
      <c r="N7676" s="29">
        <v>52.48</v>
      </c>
      <c r="O7676" s="32">
        <f t="shared" si="1"/>
        <v>52.48</v>
      </c>
      <c r="P7676" s="33">
        <f t="shared" si="2"/>
        <v>13.66</v>
      </c>
      <c r="Q7676" s="34">
        <f t="shared" si="3"/>
        <v>0.5</v>
      </c>
      <c r="R7676" s="35" t="str">
        <f t="shared" si="4"/>
        <v>Medio</v>
      </c>
      <c r="S7676" s="35" t="str">
        <f>IF(O7676="","",IF(O7676&gt;AVERAGE('Base de datos limpia'!$O$2:$O$8001),"Alto","Normal"))
</f>
        <v>Normal</v>
      </c>
      <c r="T7676" s="35" t="str">
        <f t="shared" si="5"/>
        <v>Gamer casual</v>
      </c>
      <c r="U7676" s="35"/>
    </row>
    <row r="7677">
      <c r="A7677" s="28">
        <v>7676.0</v>
      </c>
      <c r="B7677" s="28">
        <v>22.0</v>
      </c>
      <c r="C7677" s="28" t="str">
        <f>TRIM(PROPER('Base de datos cruda'!C7677))</f>
        <v>Female</v>
      </c>
      <c r="D7677" s="28">
        <v>7.64</v>
      </c>
      <c r="E7677" s="28">
        <v>9.83</v>
      </c>
      <c r="F7677" s="28">
        <v>8.98</v>
      </c>
      <c r="G7677" s="28">
        <v>91.48</v>
      </c>
      <c r="H7677" s="28" t="str">
        <f>TRIM(PROPER('Base de datos cruda'!H7677))</f>
        <v>Fps</v>
      </c>
      <c r="I7677" s="28">
        <v>3.62</v>
      </c>
      <c r="J7677" s="28">
        <v>10.02</v>
      </c>
      <c r="K7677" s="28">
        <v>235.98</v>
      </c>
      <c r="L7677" s="28">
        <f>IF('Base de datos cruda'!L7677&lt;0,,'Base de datos cruda'!L7677)</f>
        <v>20.1</v>
      </c>
      <c r="M7677" s="28" t="str">
        <f>IF(TRIM(PROPER('Base de datos cruda'!M7677))="High","Alto",IF(TRIM(PROPER('Base de datos cruda'!M7677))="Medium","Medio","Bajo"))</f>
        <v>Bajo</v>
      </c>
      <c r="N7677" s="29">
        <v>85.1453356424064</v>
      </c>
      <c r="O7677" s="32">
        <f t="shared" si="1"/>
        <v>85.14533564</v>
      </c>
      <c r="P7677" s="33">
        <f t="shared" si="2"/>
        <v>17.66</v>
      </c>
      <c r="Q7677" s="34">
        <f t="shared" si="3"/>
        <v>1.286649215</v>
      </c>
      <c r="R7677" s="35" t="str">
        <f t="shared" si="4"/>
        <v>Alto</v>
      </c>
      <c r="S7677" s="35" t="str">
        <f>IF(O7677="","",IF(O7677&gt;AVERAGE('Base de datos limpia'!$O$2:$O$8001),"Alto","Normal"))
</f>
        <v>Alto</v>
      </c>
      <c r="T7677" s="35" t="str">
        <f t="shared" si="5"/>
        <v>Gamer intensivo</v>
      </c>
      <c r="U7677" s="35"/>
    </row>
    <row r="7678">
      <c r="A7678" s="28">
        <v>7677.0</v>
      </c>
      <c r="B7678" s="28">
        <v>16.0</v>
      </c>
      <c r="C7678" s="28" t="str">
        <f>TRIM(PROPER('Base de datos cruda'!C7678))</f>
        <v>Male</v>
      </c>
      <c r="D7678" s="28">
        <v>5.49</v>
      </c>
      <c r="E7678" s="28">
        <v>3.63</v>
      </c>
      <c r="F7678" s="28">
        <v>5.81</v>
      </c>
      <c r="G7678" s="28">
        <v>71.76</v>
      </c>
      <c r="H7678" s="28" t="str">
        <f>TRIM(PROPER('Base de datos cruda'!H7678))</f>
        <v>Casual</v>
      </c>
      <c r="I7678" s="28">
        <v>1.07</v>
      </c>
      <c r="J7678" s="28">
        <v>6.92</v>
      </c>
      <c r="K7678" s="28">
        <v>248.59</v>
      </c>
      <c r="L7678" s="28">
        <f>IF('Base de datos cruda'!L7678&lt;0,,'Base de datos cruda'!L7678)</f>
        <v>12.41</v>
      </c>
      <c r="M7678" s="28" t="str">
        <f>IF(TRIM(PROPER('Base de datos cruda'!M7678))="High","Alto",IF(TRIM(PROPER('Base de datos cruda'!M7678))="Medium","Medio","Bajo"))</f>
        <v>Bajo</v>
      </c>
      <c r="N7678" s="29">
        <v>49.41</v>
      </c>
      <c r="O7678" s="32">
        <f t="shared" si="1"/>
        <v>49.41</v>
      </c>
      <c r="P7678" s="33">
        <f t="shared" si="2"/>
        <v>12.41</v>
      </c>
      <c r="Q7678" s="34">
        <f t="shared" si="3"/>
        <v>0.6612021858</v>
      </c>
      <c r="R7678" s="35" t="str">
        <f t="shared" si="4"/>
        <v>Bajo</v>
      </c>
      <c r="S7678" s="35" t="str">
        <f>IF(O7678="","",IF(O7678&gt;AVERAGE('Base de datos limpia'!$O$2:$O$8001),"Alto","Normal"))
</f>
        <v>Normal</v>
      </c>
      <c r="T7678" s="35" t="str">
        <f t="shared" si="5"/>
        <v>Gamer moderado</v>
      </c>
      <c r="U7678" s="35"/>
    </row>
    <row r="7679">
      <c r="A7679" s="28">
        <v>7678.0</v>
      </c>
      <c r="B7679" s="28">
        <v>16.0</v>
      </c>
      <c r="C7679" s="28" t="str">
        <f>TRIM(PROPER('Base de datos cruda'!C7679))</f>
        <v>Female</v>
      </c>
      <c r="D7679" s="28">
        <v>7.41</v>
      </c>
      <c r="E7679" s="28">
        <v>9.13</v>
      </c>
      <c r="F7679" s="28">
        <v>4.77</v>
      </c>
      <c r="G7679" s="28">
        <v>63.26</v>
      </c>
      <c r="H7679" s="28" t="str">
        <f>TRIM(PROPER('Base de datos cruda'!H7679))</f>
        <v>Fps</v>
      </c>
      <c r="I7679" s="28">
        <v>1.49</v>
      </c>
      <c r="J7679" s="28">
        <v>13.32</v>
      </c>
      <c r="K7679" s="28">
        <v>226.17</v>
      </c>
      <c r="L7679" s="28">
        <f>IF('Base de datos cruda'!L7679&lt;0,,'Base de datos cruda'!L7679)</f>
        <v>13.47</v>
      </c>
      <c r="M7679" s="28" t="str">
        <f>IF(TRIM(PROPER('Base de datos cruda'!M7679))="High","Alto",IF(TRIM(PROPER('Base de datos cruda'!M7679))="Medium","Medio","Bajo"))</f>
        <v>Alto</v>
      </c>
      <c r="N7679" s="29">
        <v>66.2072637342618</v>
      </c>
      <c r="O7679" s="32">
        <f t="shared" si="1"/>
        <v>66.20726373</v>
      </c>
      <c r="P7679" s="33">
        <f t="shared" si="2"/>
        <v>20.73</v>
      </c>
      <c r="Q7679" s="34">
        <f t="shared" si="3"/>
        <v>1.232118758</v>
      </c>
      <c r="R7679" s="35" t="str">
        <f t="shared" si="4"/>
        <v>Medio</v>
      </c>
      <c r="S7679" s="35" t="str">
        <f>IF(O7679="","",IF(O7679&gt;AVERAGE('Base de datos limpia'!$O$2:$O$8001),"Alto","Normal"))
</f>
        <v>Alto</v>
      </c>
      <c r="T7679" s="35" t="str">
        <f t="shared" si="5"/>
        <v>Gamer intensivo</v>
      </c>
      <c r="U7679" s="35"/>
    </row>
    <row r="7680">
      <c r="A7680" s="28">
        <v>7679.0</v>
      </c>
      <c r="B7680" s="28">
        <v>17.0</v>
      </c>
      <c r="C7680" s="28" t="str">
        <f>TRIM(PROPER('Base de datos cruda'!C7680))</f>
        <v>Male</v>
      </c>
      <c r="D7680" s="28">
        <v>6.27</v>
      </c>
      <c r="E7680" s="28">
        <v>2.6</v>
      </c>
      <c r="F7680" s="28">
        <v>5.57</v>
      </c>
      <c r="G7680" s="28">
        <v>74.3</v>
      </c>
      <c r="H7680" s="28" t="str">
        <f>TRIM(PROPER('Base de datos cruda'!H7680))</f>
        <v>Fps</v>
      </c>
      <c r="I7680" s="28">
        <v>3.92</v>
      </c>
      <c r="J7680" s="28">
        <v>9.56</v>
      </c>
      <c r="K7680" s="28">
        <v>234.42</v>
      </c>
      <c r="L7680" s="28">
        <f>IF('Base de datos cruda'!L7680&lt;0,,'Base de datos cruda'!L7680)</f>
        <v>17.41</v>
      </c>
      <c r="M7680" s="28" t="str">
        <f>IF(TRIM(PROPER('Base de datos cruda'!M7680))="High","Alto",IF(TRIM(PROPER('Base de datos cruda'!M7680))="Medium","Medio","Bajo"))</f>
        <v>Bajo</v>
      </c>
      <c r="N7680" s="29">
        <v>32.07</v>
      </c>
      <c r="O7680" s="32">
        <f t="shared" si="1"/>
        <v>32.07</v>
      </c>
      <c r="P7680" s="33">
        <f t="shared" si="2"/>
        <v>15.83</v>
      </c>
      <c r="Q7680" s="34">
        <f t="shared" si="3"/>
        <v>0.4146730463</v>
      </c>
      <c r="R7680" s="35" t="str">
        <f t="shared" si="4"/>
        <v>Bajo</v>
      </c>
      <c r="S7680" s="35" t="str">
        <f>IF(O7680="","",IF(O7680&gt;AVERAGE('Base de datos limpia'!$O$2:$O$8001),"Alto","Normal"))
</f>
        <v>Normal</v>
      </c>
      <c r="T7680" s="35" t="str">
        <f t="shared" si="5"/>
        <v>Gamer casual</v>
      </c>
      <c r="U7680" s="35"/>
    </row>
    <row r="7681">
      <c r="A7681" s="28">
        <v>7680.0</v>
      </c>
      <c r="B7681" s="28">
        <v>18.0</v>
      </c>
      <c r="C7681" s="28" t="str">
        <f>TRIM(PROPER('Base de datos cruda'!C7681))</f>
        <v>Male</v>
      </c>
      <c r="D7681" s="28">
        <v>5.82</v>
      </c>
      <c r="E7681" s="28">
        <v>8.37</v>
      </c>
      <c r="F7681" s="28">
        <v>5.64</v>
      </c>
      <c r="G7681" s="28">
        <v>90.4</v>
      </c>
      <c r="H7681" s="28" t="str">
        <f>TRIM(PROPER('Base de datos cruda'!H7681))</f>
        <v>Casual</v>
      </c>
      <c r="I7681" s="28">
        <v>2.6</v>
      </c>
      <c r="J7681" s="28">
        <v>8.79</v>
      </c>
      <c r="K7681" s="28">
        <v>240.48</v>
      </c>
      <c r="L7681" s="28">
        <f>IF('Base de datos cruda'!L7681&lt;0,,'Base de datos cruda'!L7681)</f>
        <v>12.65</v>
      </c>
      <c r="M7681" s="28" t="str">
        <f>IF(TRIM(PROPER('Base de datos cruda'!M7681))="High","Alto",IF(TRIM(PROPER('Base de datos cruda'!M7681))="Medium","Medio","Bajo"))</f>
        <v>Alto</v>
      </c>
      <c r="N7681" s="29">
        <v>81.599466424428</v>
      </c>
      <c r="O7681" s="32">
        <f t="shared" si="1"/>
        <v>81.59946642</v>
      </c>
      <c r="P7681" s="33">
        <f t="shared" si="2"/>
        <v>14.61</v>
      </c>
      <c r="Q7681" s="34">
        <f t="shared" si="3"/>
        <v>1.43814433</v>
      </c>
      <c r="R7681" s="35" t="str">
        <f t="shared" si="4"/>
        <v>Alto</v>
      </c>
      <c r="S7681" s="35" t="str">
        <f>IF(O7681="","",IF(O7681&gt;AVERAGE('Base de datos limpia'!$O$2:$O$8001),"Alto","Normal"))
</f>
        <v>Alto</v>
      </c>
      <c r="T7681" s="35" t="str">
        <f t="shared" si="5"/>
        <v>Gamer intensivo</v>
      </c>
      <c r="U7681" s="35"/>
    </row>
    <row r="7682">
      <c r="A7682" s="28">
        <v>7681.0</v>
      </c>
      <c r="B7682" s="28">
        <v>16.0</v>
      </c>
      <c r="C7682" s="28" t="str">
        <f>TRIM(PROPER('Base de datos cruda'!C7682))</f>
        <v>Female</v>
      </c>
      <c r="D7682" s="28">
        <v>3.31</v>
      </c>
      <c r="E7682" s="28">
        <v>5.52</v>
      </c>
      <c r="F7682" s="28">
        <v>7.22</v>
      </c>
      <c r="G7682" s="28">
        <v>64.02</v>
      </c>
      <c r="H7682" s="28" t="str">
        <f>TRIM(PROPER('Base de datos cruda'!H7682))</f>
        <v>Rpg</v>
      </c>
      <c r="I7682" s="28">
        <v>1.26</v>
      </c>
      <c r="J7682" s="28">
        <v>5.31</v>
      </c>
      <c r="K7682" s="28">
        <v>285.83</v>
      </c>
      <c r="L7682" s="28">
        <f>IF('Base de datos cruda'!L7682&lt;0,,'Base de datos cruda'!L7682)</f>
        <v>3.54</v>
      </c>
      <c r="M7682" s="28" t="str">
        <f>IF(TRIM(PROPER('Base de datos cruda'!M7682))="High","Alto",IF(TRIM(PROPER('Base de datos cruda'!M7682))="Medium","Medio","Bajo"))</f>
        <v>Medio</v>
      </c>
      <c r="N7682" s="29">
        <v>74.86</v>
      </c>
      <c r="O7682" s="32">
        <f t="shared" si="1"/>
        <v>74.86</v>
      </c>
      <c r="P7682" s="33">
        <f t="shared" si="2"/>
        <v>8.62</v>
      </c>
      <c r="Q7682" s="34">
        <f t="shared" si="3"/>
        <v>1.667673716</v>
      </c>
      <c r="R7682" s="35" t="str">
        <f t="shared" si="4"/>
        <v>Alto</v>
      </c>
      <c r="S7682" s="35" t="str">
        <f>IF(O7682="","",IF(O7682&gt;AVERAGE('Base de datos limpia'!$O$2:$O$8001),"Alto","Normal"))
</f>
        <v>Alto</v>
      </c>
      <c r="T7682" s="35" t="str">
        <f t="shared" si="5"/>
        <v>Gamer moderado</v>
      </c>
      <c r="U7682" s="35"/>
    </row>
    <row r="7683">
      <c r="A7683" s="28">
        <v>7682.0</v>
      </c>
      <c r="B7683" s="28">
        <v>24.0</v>
      </c>
      <c r="C7683" s="28" t="str">
        <f>TRIM(PROPER('Base de datos cruda'!C7683))</f>
        <v>Female</v>
      </c>
      <c r="D7683" s="28">
        <v>2.6</v>
      </c>
      <c r="E7683" s="28">
        <v>1.71</v>
      </c>
      <c r="F7683" s="28">
        <v>6.48</v>
      </c>
      <c r="G7683" s="28">
        <v>86.88</v>
      </c>
      <c r="H7683" s="28" t="str">
        <f>TRIM(PROPER('Base de datos cruda'!H7683))</f>
        <v>Casual</v>
      </c>
      <c r="I7683" s="28">
        <v>3.28</v>
      </c>
      <c r="J7683" s="28">
        <v>6.08</v>
      </c>
      <c r="K7683" s="28">
        <v>303.63</v>
      </c>
      <c r="L7683" s="28">
        <f>IF('Base de datos cruda'!L7683&lt;0,,'Base de datos cruda'!L7683)</f>
        <v>6.13</v>
      </c>
      <c r="M7683" s="28" t="str">
        <f>IF(TRIM(PROPER('Base de datos cruda'!M7683))="High","Alto",IF(TRIM(PROPER('Base de datos cruda'!M7683))="Medium","Medio","Bajo"))</f>
        <v>Medio</v>
      </c>
      <c r="N7683" s="29">
        <v>47.64</v>
      </c>
      <c r="O7683" s="32">
        <f t="shared" si="1"/>
        <v>47.64</v>
      </c>
      <c r="P7683" s="33">
        <f t="shared" si="2"/>
        <v>8.68</v>
      </c>
      <c r="Q7683" s="34">
        <f t="shared" si="3"/>
        <v>0.6576923077</v>
      </c>
      <c r="R7683" s="35" t="str">
        <f t="shared" si="4"/>
        <v>Bajo</v>
      </c>
      <c r="S7683" s="35" t="str">
        <f>IF(O7683="","",IF(O7683&gt;AVERAGE('Base de datos limpia'!$O$2:$O$8001),"Alto","Normal"))
</f>
        <v>Normal</v>
      </c>
      <c r="T7683" s="35" t="str">
        <f t="shared" si="5"/>
        <v>Gamer casual</v>
      </c>
      <c r="U7683" s="35"/>
    </row>
    <row r="7684">
      <c r="A7684" s="28">
        <v>7683.0</v>
      </c>
      <c r="B7684" s="28">
        <v>23.0</v>
      </c>
      <c r="C7684" s="28" t="str">
        <f>TRIM(PROPER('Base de datos cruda'!C7684))</f>
        <v>Male</v>
      </c>
      <c r="D7684" s="28">
        <v>6.77</v>
      </c>
      <c r="E7684" s="28">
        <v>7.6</v>
      </c>
      <c r="F7684" s="28">
        <v>7.84</v>
      </c>
      <c r="G7684" s="28">
        <v>95.59</v>
      </c>
      <c r="H7684" s="28" t="str">
        <f>TRIM(PROPER('Base de datos cruda'!H7684))</f>
        <v>Rpg</v>
      </c>
      <c r="I7684" s="28">
        <v>4.53</v>
      </c>
      <c r="J7684" s="28">
        <v>10.95</v>
      </c>
      <c r="K7684" s="28">
        <v>249.17</v>
      </c>
      <c r="L7684" s="28">
        <f>IF('Base de datos cruda'!L7684&lt;0,,'Base de datos cruda'!L7684)</f>
        <v>15.7</v>
      </c>
      <c r="M7684" s="28" t="str">
        <f>IF(TRIM(PROPER('Base de datos cruda'!M7684))="High","Alto",IF(TRIM(PROPER('Base de datos cruda'!M7684))="Medium","Medio","Bajo"))</f>
        <v>Bajo</v>
      </c>
      <c r="N7684" s="29">
        <v>76.2261656527367</v>
      </c>
      <c r="O7684" s="32">
        <f t="shared" si="1"/>
        <v>76.22616565</v>
      </c>
      <c r="P7684" s="33">
        <f t="shared" si="2"/>
        <v>17.72</v>
      </c>
      <c r="Q7684" s="34">
        <f t="shared" si="3"/>
        <v>1.122599705</v>
      </c>
      <c r="R7684" s="35" t="str">
        <f t="shared" si="4"/>
        <v>Alto</v>
      </c>
      <c r="S7684" s="35" t="str">
        <f>IF(O7684="","",IF(O7684&gt;AVERAGE('Base de datos limpia'!$O$2:$O$8001),"Alto","Normal"))
</f>
        <v>Alto</v>
      </c>
      <c r="T7684" s="35" t="str">
        <f t="shared" si="5"/>
        <v>Gamer intensivo</v>
      </c>
      <c r="U7684" s="35"/>
    </row>
    <row r="7685">
      <c r="A7685" s="28">
        <v>7684.0</v>
      </c>
      <c r="B7685" s="28">
        <v>20.0</v>
      </c>
      <c r="C7685" s="28" t="str">
        <f>TRIM(PROPER('Base de datos cruda'!C7685))</f>
        <v>Female</v>
      </c>
      <c r="D7685" s="28">
        <v>7.24</v>
      </c>
      <c r="E7685" s="28">
        <v>9.03</v>
      </c>
      <c r="F7685" s="28">
        <v>7.51</v>
      </c>
      <c r="G7685" s="28">
        <v>67.17</v>
      </c>
      <c r="H7685" s="28" t="str">
        <f>TRIM(PROPER('Base de datos cruda'!H7685))</f>
        <v>Casual</v>
      </c>
      <c r="I7685" s="28">
        <v>1.79</v>
      </c>
      <c r="J7685" s="28">
        <v>9.76</v>
      </c>
      <c r="K7685" s="28">
        <v>247.7</v>
      </c>
      <c r="L7685" s="28">
        <f>IF('Base de datos cruda'!L7685&lt;0,,'Base de datos cruda'!L7685)</f>
        <v>13.64</v>
      </c>
      <c r="M7685" s="28" t="str">
        <f>IF(TRIM(PROPER('Base de datos cruda'!M7685))="High","Alto",IF(TRIM(PROPER('Base de datos cruda'!M7685))="Medium","Medio","Bajo"))</f>
        <v>Bajo</v>
      </c>
      <c r="N7685" s="29">
        <v>81.3417486403223</v>
      </c>
      <c r="O7685" s="32">
        <f t="shared" si="1"/>
        <v>81.34174864</v>
      </c>
      <c r="P7685" s="33">
        <f t="shared" si="2"/>
        <v>17</v>
      </c>
      <c r="Q7685" s="34">
        <f t="shared" si="3"/>
        <v>1.247237569</v>
      </c>
      <c r="R7685" s="35" t="str">
        <f t="shared" si="4"/>
        <v>Alto</v>
      </c>
      <c r="S7685" s="35" t="str">
        <f>IF(O7685="","",IF(O7685&gt;AVERAGE('Base de datos limpia'!$O$2:$O$8001),"Alto","Normal"))
</f>
        <v>Alto</v>
      </c>
      <c r="T7685" s="35" t="str">
        <f t="shared" si="5"/>
        <v>Gamer intensivo</v>
      </c>
      <c r="U7685" s="35"/>
    </row>
    <row r="7686">
      <c r="A7686" s="28">
        <v>7685.0</v>
      </c>
      <c r="B7686" s="28">
        <v>17.0</v>
      </c>
      <c r="C7686" s="28" t="str">
        <f>TRIM(PROPER('Base de datos cruda'!C7686))</f>
        <v>Male</v>
      </c>
      <c r="D7686" s="28">
        <v>3.62</v>
      </c>
      <c r="E7686" s="28">
        <v>2.47</v>
      </c>
      <c r="F7686" s="28">
        <v>5.26</v>
      </c>
      <c r="G7686" s="28">
        <v>94.49</v>
      </c>
      <c r="H7686" s="28" t="str">
        <f>TRIM(PROPER('Base de datos cruda'!H7686))</f>
        <v>Fps</v>
      </c>
      <c r="I7686" s="28">
        <v>2.98</v>
      </c>
      <c r="J7686" s="28">
        <v>7.02</v>
      </c>
      <c r="K7686" s="28">
        <v>284.4</v>
      </c>
      <c r="L7686" s="28">
        <f>IF('Base de datos cruda'!L7686&lt;0,,'Base de datos cruda'!L7686)</f>
        <v>5.88</v>
      </c>
      <c r="M7686" s="28" t="str">
        <f>IF(TRIM(PROPER('Base de datos cruda'!M7686))="High","Alto",IF(TRIM(PROPER('Base de datos cruda'!M7686))="Medium","Medio","Bajo"))</f>
        <v>Medio</v>
      </c>
      <c r="N7686" s="29">
        <v>49.52</v>
      </c>
      <c r="O7686" s="32">
        <f t="shared" si="1"/>
        <v>49.52</v>
      </c>
      <c r="P7686" s="33">
        <f t="shared" si="2"/>
        <v>10.64</v>
      </c>
      <c r="Q7686" s="34">
        <f t="shared" si="3"/>
        <v>0.682320442</v>
      </c>
      <c r="R7686" s="35" t="str">
        <f t="shared" si="4"/>
        <v>Bajo</v>
      </c>
      <c r="S7686" s="35" t="str">
        <f>IF(O7686="","",IF(O7686&gt;AVERAGE('Base de datos limpia'!$O$2:$O$8001),"Alto","Normal"))
</f>
        <v>Normal</v>
      </c>
      <c r="T7686" s="35" t="str">
        <f t="shared" si="5"/>
        <v>Gamer casual</v>
      </c>
      <c r="U7686" s="35"/>
    </row>
    <row r="7687">
      <c r="A7687" s="28">
        <v>7686.0</v>
      </c>
      <c r="B7687" s="28">
        <v>20.0</v>
      </c>
      <c r="C7687" s="28" t="str">
        <f>TRIM(PROPER('Base de datos cruda'!C7687))</f>
        <v>Male</v>
      </c>
      <c r="D7687" s="28">
        <v>0.07</v>
      </c>
      <c r="E7687" s="28">
        <v>7.53</v>
      </c>
      <c r="F7687" s="28">
        <v>7.92</v>
      </c>
      <c r="G7687" s="28">
        <v>62.05</v>
      </c>
      <c r="H7687" s="28" t="str">
        <f>TRIM(PROPER('Base de datos cruda'!H7687))</f>
        <v>Rpg</v>
      </c>
      <c r="I7687" s="28">
        <v>2.91</v>
      </c>
      <c r="J7687" s="28">
        <v>2.26</v>
      </c>
      <c r="K7687" s="28">
        <v>318.82</v>
      </c>
      <c r="L7687" s="28">
        <f>IF('Base de datos cruda'!L7687&lt;0,,'Base de datos cruda'!L7687)</f>
        <v>1.83</v>
      </c>
      <c r="M7687" s="28" t="str">
        <f>IF(TRIM(PROPER('Base de datos cruda'!M7687))="High","Alto",IF(TRIM(PROPER('Base de datos cruda'!M7687))="Medium","Medio","Bajo"))</f>
        <v>Medio</v>
      </c>
      <c r="N7687" s="29">
        <v>92.26</v>
      </c>
      <c r="O7687" s="32">
        <f t="shared" si="1"/>
        <v>92.26</v>
      </c>
      <c r="P7687" s="33">
        <f t="shared" si="2"/>
        <v>2.33</v>
      </c>
      <c r="Q7687" s="34">
        <f t="shared" si="3"/>
        <v>107.5714286</v>
      </c>
      <c r="R7687" s="35" t="str">
        <f t="shared" si="4"/>
        <v>Alto</v>
      </c>
      <c r="S7687" s="35" t="str">
        <f>IF(O7687="","",IF(O7687&gt;AVERAGE('Base de datos limpia'!$O$2:$O$8001),"Alto","Normal"))
</f>
        <v>Alto</v>
      </c>
      <c r="T7687" s="35" t="str">
        <f t="shared" si="5"/>
        <v>Gamer intensivo</v>
      </c>
      <c r="U7687" s="35"/>
    </row>
    <row r="7688">
      <c r="A7688" s="28">
        <v>7687.0</v>
      </c>
      <c r="B7688" s="28">
        <v>21.0</v>
      </c>
      <c r="C7688" s="28" t="str">
        <f>TRIM(PROPER('Base de datos cruda'!C7688))</f>
        <v>Male</v>
      </c>
      <c r="D7688" s="28">
        <v>6.34</v>
      </c>
      <c r="E7688" s="28">
        <v>5.01</v>
      </c>
      <c r="F7688" s="28">
        <v>8.24</v>
      </c>
      <c r="G7688" s="28">
        <v>86.68</v>
      </c>
      <c r="H7688" s="28" t="str">
        <f>TRIM(PROPER('Base de datos cruda'!H7688))</f>
        <v>Casual</v>
      </c>
      <c r="I7688" s="28">
        <v>0.63</v>
      </c>
      <c r="J7688" s="28">
        <v>9.98</v>
      </c>
      <c r="K7688" s="28">
        <v>238.66</v>
      </c>
      <c r="L7688" s="28">
        <f>IF('Base de datos cruda'!L7688&lt;0,,'Base de datos cruda'!L7688)</f>
        <v>12.01</v>
      </c>
      <c r="M7688" s="28" t="str">
        <f>IF(TRIM(PROPER('Base de datos cruda'!M7688))="High","Alto",IF(TRIM(PROPER('Base de datos cruda'!M7688))="Medium","Medio","Bajo"))</f>
        <v>Bajo</v>
      </c>
      <c r="N7688" s="29">
        <v>66.06</v>
      </c>
      <c r="O7688" s="32">
        <f t="shared" si="1"/>
        <v>66.06</v>
      </c>
      <c r="P7688" s="33">
        <f t="shared" si="2"/>
        <v>16.32</v>
      </c>
      <c r="Q7688" s="34">
        <f t="shared" si="3"/>
        <v>0.7902208202</v>
      </c>
      <c r="R7688" s="35" t="str">
        <f t="shared" si="4"/>
        <v>Medio</v>
      </c>
      <c r="S7688" s="35" t="str">
        <f>IF(O7688="","",IF(O7688&gt;AVERAGE('Base de datos limpia'!$O$2:$O$8001),"Alto","Normal"))
</f>
        <v>Alto</v>
      </c>
      <c r="T7688" s="35" t="str">
        <f t="shared" si="5"/>
        <v>Gamer moderado</v>
      </c>
      <c r="U7688" s="35"/>
    </row>
    <row r="7689">
      <c r="A7689" s="28">
        <v>7688.0</v>
      </c>
      <c r="B7689" s="28">
        <v>16.0</v>
      </c>
      <c r="C7689" s="28" t="str">
        <f>TRIM(PROPER('Base de datos cruda'!C7689))</f>
        <v>Female</v>
      </c>
      <c r="D7689" s="28">
        <v>2.28</v>
      </c>
      <c r="E7689" s="28">
        <v>7.78</v>
      </c>
      <c r="F7689" s="28">
        <v>6.99</v>
      </c>
      <c r="G7689" s="28">
        <v>91.64</v>
      </c>
      <c r="H7689" s="28" t="str">
        <f>TRIM(PROPER('Base de datos cruda'!H7689))</f>
        <v>Fps</v>
      </c>
      <c r="I7689" s="28">
        <v>0.45</v>
      </c>
      <c r="J7689" s="28">
        <v>7.22</v>
      </c>
      <c r="K7689" s="28">
        <v>298.41</v>
      </c>
      <c r="L7689" s="28">
        <f>IF('Base de datos cruda'!L7689&lt;0,,'Base de datos cruda'!L7689)</f>
        <v>4.98</v>
      </c>
      <c r="M7689" s="28" t="str">
        <f>IF(TRIM(PROPER('Base de datos cruda'!M7689))="High","Alto",IF(TRIM(PROPER('Base de datos cruda'!M7689))="Medium","Medio","Bajo"))</f>
        <v>Medio</v>
      </c>
      <c r="N7689" s="29">
        <v>104.292921535038</v>
      </c>
      <c r="O7689" s="33" t="str">
        <f t="shared" si="1"/>
        <v/>
      </c>
      <c r="P7689" s="33">
        <f t="shared" si="2"/>
        <v>9.5</v>
      </c>
      <c r="Q7689" s="34">
        <f t="shared" si="3"/>
        <v>3.412280702</v>
      </c>
      <c r="R7689" s="35" t="str">
        <f t="shared" si="4"/>
        <v>Alto</v>
      </c>
      <c r="S7689" s="35" t="str">
        <f>IF(O7689="","",IF(O7689&gt;AVERAGE('Base de datos limpia'!$O$2:$O$8001),"Alto","Normal"))
</f>
        <v/>
      </c>
      <c r="T7689" s="35" t="str">
        <f t="shared" si="5"/>
        <v>Gamer intensivo</v>
      </c>
      <c r="U7689" s="35"/>
    </row>
    <row r="7690">
      <c r="A7690" s="28">
        <v>7689.0</v>
      </c>
      <c r="B7690" s="28">
        <v>19.0</v>
      </c>
      <c r="C7690" s="28" t="str">
        <f>TRIM(PROPER('Base de datos cruda'!C7690))</f>
        <v>Other</v>
      </c>
      <c r="D7690" s="28">
        <v>0.08</v>
      </c>
      <c r="E7690" s="28">
        <v>7.43</v>
      </c>
      <c r="F7690" s="28">
        <v>8.64</v>
      </c>
      <c r="G7690" s="28">
        <v>77.79</v>
      </c>
      <c r="H7690" s="28" t="str">
        <f>TRIM(PROPER('Base de datos cruda'!H7690))</f>
        <v>Fps</v>
      </c>
      <c r="I7690" s="28">
        <v>4.45</v>
      </c>
      <c r="J7690" s="28">
        <v>1.38</v>
      </c>
      <c r="K7690" s="28">
        <v>302.24</v>
      </c>
      <c r="L7690" s="28">
        <f>IF('Base de datos cruda'!L7690&lt;0,,'Base de datos cruda'!L7690)</f>
        <v>3.52</v>
      </c>
      <c r="M7690" s="28" t="str">
        <f>IF(TRIM(PROPER('Base de datos cruda'!M7690))="High","Alto",IF(TRIM(PROPER('Base de datos cruda'!M7690))="Medium","Medio","Bajo"))</f>
        <v>Medio</v>
      </c>
      <c r="N7690" s="29">
        <v>98.11</v>
      </c>
      <c r="O7690" s="32">
        <f t="shared" si="1"/>
        <v>98.11</v>
      </c>
      <c r="P7690" s="33">
        <f t="shared" si="2"/>
        <v>1.46</v>
      </c>
      <c r="Q7690" s="34">
        <f t="shared" si="3"/>
        <v>92.875</v>
      </c>
      <c r="R7690" s="35" t="str">
        <f t="shared" si="4"/>
        <v>Alto</v>
      </c>
      <c r="S7690" s="35" t="str">
        <f>IF(O7690="","",IF(O7690&gt;AVERAGE('Base de datos limpia'!$O$2:$O$8001),"Alto","Normal"))
</f>
        <v>Alto</v>
      </c>
      <c r="T7690" s="35" t="str">
        <f t="shared" si="5"/>
        <v>Gamer intensivo</v>
      </c>
      <c r="U7690" s="35"/>
    </row>
    <row r="7691">
      <c r="A7691" s="28">
        <v>7690.0</v>
      </c>
      <c r="B7691" s="28">
        <v>24.0</v>
      </c>
      <c r="C7691" s="28" t="str">
        <f>TRIM(PROPER('Base de datos cruda'!C7691))</f>
        <v>Female</v>
      </c>
      <c r="D7691" s="28">
        <v>6.44</v>
      </c>
      <c r="E7691" s="28">
        <v>1.24</v>
      </c>
      <c r="F7691" s="28">
        <v>7.91</v>
      </c>
      <c r="G7691" s="28">
        <v>68.15</v>
      </c>
      <c r="H7691" s="28" t="str">
        <f>TRIM(PROPER('Base de datos cruda'!H7691))</f>
        <v>Fps</v>
      </c>
      <c r="I7691" s="28">
        <v>4.67</v>
      </c>
      <c r="J7691" s="28">
        <v>10.03</v>
      </c>
      <c r="K7691" s="28">
        <v>236.67</v>
      </c>
      <c r="L7691" s="28">
        <f>IF('Base de datos cruda'!L7691&lt;0,,'Base de datos cruda'!L7691)</f>
        <v>14.01</v>
      </c>
      <c r="M7691" s="28" t="str">
        <f>IF(TRIM(PROPER('Base de datos cruda'!M7691))="High","Alto",IF(TRIM(PROPER('Base de datos cruda'!M7691))="Medium","Medio","Bajo"))</f>
        <v>Bajo</v>
      </c>
      <c r="N7691" s="29">
        <v>17.42</v>
      </c>
      <c r="O7691" s="32">
        <f t="shared" si="1"/>
        <v>17.42</v>
      </c>
      <c r="P7691" s="33">
        <f t="shared" si="2"/>
        <v>16.47</v>
      </c>
      <c r="Q7691" s="34">
        <f t="shared" si="3"/>
        <v>0.1925465839</v>
      </c>
      <c r="R7691" s="35" t="str">
        <f t="shared" si="4"/>
        <v>Bajo</v>
      </c>
      <c r="S7691" s="35" t="str">
        <f>IF(O7691="","",IF(O7691&gt;AVERAGE('Base de datos limpia'!$O$2:$O$8001),"Alto","Normal"))
</f>
        <v>Normal</v>
      </c>
      <c r="T7691" s="35" t="str">
        <f t="shared" si="5"/>
        <v>Gamer casual</v>
      </c>
      <c r="U7691" s="35"/>
    </row>
    <row r="7692">
      <c r="A7692" s="28">
        <v>7691.0</v>
      </c>
      <c r="B7692" s="28">
        <v>17.0</v>
      </c>
      <c r="C7692" s="28" t="str">
        <f>TRIM(PROPER('Base de datos cruda'!C7692))</f>
        <v>Female</v>
      </c>
      <c r="D7692" s="28">
        <v>4.14</v>
      </c>
      <c r="E7692" s="28">
        <v>2.61</v>
      </c>
      <c r="F7692" s="28">
        <v>6.98</v>
      </c>
      <c r="G7692" s="28">
        <v>96.99</v>
      </c>
      <c r="H7692" s="28" t="str">
        <f>TRIM(PROPER('Base de datos cruda'!H7692))</f>
        <v>Casual</v>
      </c>
      <c r="I7692" s="28">
        <v>4.52</v>
      </c>
      <c r="J7692" s="28">
        <v>7.14</v>
      </c>
      <c r="K7692" s="28">
        <v>262.44</v>
      </c>
      <c r="L7692" s="28">
        <f>IF('Base de datos cruda'!L7692&lt;0,,'Base de datos cruda'!L7692)</f>
        <v>7.35</v>
      </c>
      <c r="M7692" s="28" t="str">
        <f>IF(TRIM(PROPER('Base de datos cruda'!M7692))="High","Alto",IF(TRIM(PROPER('Base de datos cruda'!M7692))="Medium","Medio","Bajo"))</f>
        <v>Medio</v>
      </c>
      <c r="N7692" s="29">
        <v>63.22</v>
      </c>
      <c r="O7692" s="32">
        <f t="shared" si="1"/>
        <v>63.22</v>
      </c>
      <c r="P7692" s="33">
        <f t="shared" si="2"/>
        <v>11.28</v>
      </c>
      <c r="Q7692" s="34">
        <f t="shared" si="3"/>
        <v>0.6304347826</v>
      </c>
      <c r="R7692" s="35" t="str">
        <f t="shared" si="4"/>
        <v>Medio</v>
      </c>
      <c r="S7692" s="35" t="str">
        <f>IF(O7692="","",IF(O7692&gt;AVERAGE('Base de datos limpia'!$O$2:$O$8001),"Alto","Normal"))
</f>
        <v>Normal</v>
      </c>
      <c r="T7692" s="35" t="str">
        <f t="shared" si="5"/>
        <v>Gamer casual</v>
      </c>
      <c r="U7692" s="35"/>
    </row>
    <row r="7693">
      <c r="A7693" s="28">
        <v>7692.0</v>
      </c>
      <c r="B7693" s="28">
        <v>20.0</v>
      </c>
      <c r="C7693" s="28" t="str">
        <f>TRIM(PROPER('Base de datos cruda'!C7693))</f>
        <v>Male</v>
      </c>
      <c r="D7693" s="28">
        <v>5.48</v>
      </c>
      <c r="E7693" s="28">
        <v>5.24</v>
      </c>
      <c r="F7693" s="28">
        <v>8.53</v>
      </c>
      <c r="G7693" s="28">
        <v>60.8</v>
      </c>
      <c r="H7693" s="28" t="str">
        <f>TRIM(PROPER('Base de datos cruda'!H7693))</f>
        <v>Rpg</v>
      </c>
      <c r="I7693" s="28">
        <v>1.98</v>
      </c>
      <c r="J7693" s="28">
        <v>6.85</v>
      </c>
      <c r="K7693" s="28">
        <v>266.68</v>
      </c>
      <c r="L7693" s="28">
        <f>IF('Base de datos cruda'!L7693&lt;0,,'Base de datos cruda'!L7693)</f>
        <v>9.85</v>
      </c>
      <c r="M7693" s="28" t="str">
        <f>IF(TRIM(PROPER('Base de datos cruda'!M7693))="High","Alto",IF(TRIM(PROPER('Base de datos cruda'!M7693))="Medium","Medio","Bajo"))</f>
        <v>Bajo</v>
      </c>
      <c r="N7693" s="29">
        <v>53.51</v>
      </c>
      <c r="O7693" s="32">
        <f t="shared" si="1"/>
        <v>53.51</v>
      </c>
      <c r="P7693" s="33">
        <f t="shared" si="2"/>
        <v>12.33</v>
      </c>
      <c r="Q7693" s="34">
        <f t="shared" si="3"/>
        <v>0.9562043796</v>
      </c>
      <c r="R7693" s="35" t="str">
        <f t="shared" si="4"/>
        <v>Medio</v>
      </c>
      <c r="S7693" s="35" t="str">
        <f>IF(O7693="","",IF(O7693&gt;AVERAGE('Base de datos limpia'!$O$2:$O$8001),"Alto","Normal"))
</f>
        <v>Normal</v>
      </c>
      <c r="T7693" s="35" t="str">
        <f t="shared" si="5"/>
        <v>Gamer moderado</v>
      </c>
      <c r="U7693" s="35"/>
    </row>
    <row r="7694">
      <c r="A7694" s="28">
        <v>7693.0</v>
      </c>
      <c r="B7694" s="28">
        <v>16.0</v>
      </c>
      <c r="C7694" s="28" t="str">
        <f>TRIM(PROPER('Base de datos cruda'!C7694))</f>
        <v>Male</v>
      </c>
      <c r="D7694" s="28">
        <v>7.32</v>
      </c>
      <c r="E7694" s="28">
        <v>9.4</v>
      </c>
      <c r="F7694" s="28">
        <v>7.0</v>
      </c>
      <c r="G7694" s="28">
        <v>82.2</v>
      </c>
      <c r="H7694" s="28" t="str">
        <f>TRIM(PROPER('Base de datos cruda'!H7694))</f>
        <v>Rpg</v>
      </c>
      <c r="I7694" s="28">
        <v>1.44</v>
      </c>
      <c r="J7694" s="28">
        <v>13.02</v>
      </c>
      <c r="K7694" s="28">
        <v>218.38</v>
      </c>
      <c r="L7694" s="28">
        <f>IF('Base de datos cruda'!L7694&lt;0,,'Base de datos cruda'!L7694)</f>
        <v>18.26</v>
      </c>
      <c r="M7694" s="28" t="str">
        <f>IF(TRIM(PROPER('Base de datos cruda'!M7694))="High","Alto",IF(TRIM(PROPER('Base de datos cruda'!M7694))="Medium","Medio","Bajo"))</f>
        <v>Bajo</v>
      </c>
      <c r="N7694" s="29">
        <v>79.8600095679581</v>
      </c>
      <c r="O7694" s="32">
        <f t="shared" si="1"/>
        <v>79.86000957</v>
      </c>
      <c r="P7694" s="33">
        <f t="shared" si="2"/>
        <v>20.34</v>
      </c>
      <c r="Q7694" s="34">
        <f t="shared" si="3"/>
        <v>1.284153005</v>
      </c>
      <c r="R7694" s="35" t="str">
        <f t="shared" si="4"/>
        <v>Alto</v>
      </c>
      <c r="S7694" s="35" t="str">
        <f>IF(O7694="","",IF(O7694&gt;AVERAGE('Base de datos limpia'!$O$2:$O$8001),"Alto","Normal"))
</f>
        <v>Alto</v>
      </c>
      <c r="T7694" s="35" t="str">
        <f t="shared" si="5"/>
        <v>Gamer intensivo</v>
      </c>
      <c r="U7694" s="35"/>
    </row>
    <row r="7695">
      <c r="A7695" s="28">
        <v>7694.0</v>
      </c>
      <c r="B7695" s="28">
        <v>19.0</v>
      </c>
      <c r="C7695" s="28" t="str">
        <f>TRIM(PROPER('Base de datos cruda'!C7695))</f>
        <v>Female</v>
      </c>
      <c r="D7695" s="28">
        <v>4.33</v>
      </c>
      <c r="E7695" s="28">
        <v>4.08</v>
      </c>
      <c r="F7695" s="28">
        <v>6.61</v>
      </c>
      <c r="G7695" s="28">
        <v>74.91</v>
      </c>
      <c r="H7695" s="28" t="str">
        <f>TRIM(PROPER('Base de datos cruda'!H7695))</f>
        <v>Casual</v>
      </c>
      <c r="I7695" s="28">
        <v>4.71</v>
      </c>
      <c r="J7695" s="28">
        <v>6.63</v>
      </c>
      <c r="K7695" s="28">
        <v>277.34</v>
      </c>
      <c r="L7695" s="28">
        <f>IF('Base de datos cruda'!L7695&lt;0,,'Base de datos cruda'!L7695)</f>
        <v>10.65</v>
      </c>
      <c r="M7695" s="28" t="str">
        <f>IF(TRIM(PROPER('Base de datos cruda'!M7695))="High","Alto",IF(TRIM(PROPER('Base de datos cruda'!M7695))="Medium","Medio","Bajo"))</f>
        <v>Medio</v>
      </c>
      <c r="N7695" s="29">
        <v>55.83</v>
      </c>
      <c r="O7695" s="32">
        <f t="shared" si="1"/>
        <v>55.83</v>
      </c>
      <c r="P7695" s="33">
        <f t="shared" si="2"/>
        <v>10.96</v>
      </c>
      <c r="Q7695" s="34">
        <f t="shared" si="3"/>
        <v>0.9422632794</v>
      </c>
      <c r="R7695" s="35" t="str">
        <f t="shared" si="4"/>
        <v>Medio</v>
      </c>
      <c r="S7695" s="35" t="str">
        <f>IF(O7695="","",IF(O7695&gt;AVERAGE('Base de datos limpia'!$O$2:$O$8001),"Alto","Normal"))
</f>
        <v>Normal</v>
      </c>
      <c r="T7695" s="35" t="str">
        <f t="shared" si="5"/>
        <v>Gamer moderado</v>
      </c>
      <c r="U7695" s="35"/>
    </row>
    <row r="7696">
      <c r="A7696" s="28">
        <v>7695.0</v>
      </c>
      <c r="B7696" s="28">
        <v>19.0</v>
      </c>
      <c r="C7696" s="28" t="str">
        <f>TRIM(PROPER('Base de datos cruda'!C7696))</f>
        <v>Male</v>
      </c>
      <c r="D7696" s="28">
        <v>4.03</v>
      </c>
      <c r="E7696" s="28">
        <v>6.66</v>
      </c>
      <c r="F7696" s="28">
        <v>5.78</v>
      </c>
      <c r="G7696" s="28">
        <v>78.44</v>
      </c>
      <c r="H7696" s="28" t="str">
        <f>TRIM(PROPER('Base de datos cruda'!H7696))</f>
        <v>Casual</v>
      </c>
      <c r="I7696" s="28">
        <v>4.41</v>
      </c>
      <c r="J7696" s="28">
        <v>7.85</v>
      </c>
      <c r="K7696" s="28">
        <v>275.51</v>
      </c>
      <c r="L7696" s="28">
        <f>IF('Base de datos cruda'!L7696&lt;0,,'Base de datos cruda'!L7696)</f>
        <v>11.3</v>
      </c>
      <c r="M7696" s="28" t="str">
        <f>IF(TRIM(PROPER('Base de datos cruda'!M7696))="High","Alto",IF(TRIM(PROPER('Base de datos cruda'!M7696))="Medium","Medio","Bajo"))</f>
        <v>Medio</v>
      </c>
      <c r="N7696" s="29">
        <v>71.86</v>
      </c>
      <c r="O7696" s="32">
        <f t="shared" si="1"/>
        <v>71.86</v>
      </c>
      <c r="P7696" s="33">
        <f t="shared" si="2"/>
        <v>11.88</v>
      </c>
      <c r="Q7696" s="34">
        <f t="shared" si="3"/>
        <v>1.652605459</v>
      </c>
      <c r="R7696" s="35" t="str">
        <f t="shared" si="4"/>
        <v>Alto</v>
      </c>
      <c r="S7696" s="35" t="str">
        <f>IF(O7696="","",IF(O7696&gt;AVERAGE('Base de datos limpia'!$O$2:$O$8001),"Alto","Normal"))
</f>
        <v>Alto</v>
      </c>
      <c r="T7696" s="35" t="str">
        <f t="shared" si="5"/>
        <v>Gamer intensivo</v>
      </c>
      <c r="U7696" s="35"/>
    </row>
    <row r="7697">
      <c r="A7697" s="28">
        <v>7696.0</v>
      </c>
      <c r="B7697" s="28">
        <v>21.0</v>
      </c>
      <c r="C7697" s="28" t="str">
        <f>TRIM(PROPER('Base de datos cruda'!C7697))</f>
        <v>Female</v>
      </c>
      <c r="D7697" s="28">
        <v>2.33</v>
      </c>
      <c r="E7697" s="28">
        <v>1.11</v>
      </c>
      <c r="F7697" s="28">
        <v>8.41</v>
      </c>
      <c r="G7697" s="28">
        <v>81.46</v>
      </c>
      <c r="H7697" s="28" t="str">
        <f>TRIM(PROPER('Base de datos cruda'!H7697))</f>
        <v>Rpg</v>
      </c>
      <c r="I7697" s="28">
        <v>4.1</v>
      </c>
      <c r="J7697" s="28">
        <v>5.19</v>
      </c>
      <c r="K7697" s="28">
        <v>296.04</v>
      </c>
      <c r="L7697" s="28">
        <f>IF('Base de datos cruda'!L7697&lt;0,,'Base de datos cruda'!L7697)</f>
        <v>7.7</v>
      </c>
      <c r="M7697" s="28" t="str">
        <f>IF(TRIM(PROPER('Base de datos cruda'!M7697))="High","Alto",IF(TRIM(PROPER('Base de datos cruda'!M7697))="Medium","Medio","Bajo"))</f>
        <v>Medio</v>
      </c>
      <c r="N7697" s="29">
        <v>49.18</v>
      </c>
      <c r="O7697" s="32">
        <f t="shared" si="1"/>
        <v>49.18</v>
      </c>
      <c r="P7697" s="33">
        <f t="shared" si="2"/>
        <v>7.52</v>
      </c>
      <c r="Q7697" s="34">
        <f t="shared" si="3"/>
        <v>0.4763948498</v>
      </c>
      <c r="R7697" s="35" t="str">
        <f t="shared" si="4"/>
        <v>Bajo</v>
      </c>
      <c r="S7697" s="35" t="str">
        <f>IF(O7697="","",IF(O7697&gt;AVERAGE('Base de datos limpia'!$O$2:$O$8001),"Alto","Normal"))
</f>
        <v>Normal</v>
      </c>
      <c r="T7697" s="35" t="str">
        <f t="shared" si="5"/>
        <v>Gamer casual</v>
      </c>
      <c r="U7697" s="35"/>
    </row>
    <row r="7698">
      <c r="A7698" s="28">
        <v>7697.0</v>
      </c>
      <c r="B7698" s="28">
        <v>24.0</v>
      </c>
      <c r="C7698" s="28" t="str">
        <f>TRIM(PROPER('Base de datos cruda'!C7698))</f>
        <v>Female</v>
      </c>
      <c r="D7698" s="28">
        <v>2.44</v>
      </c>
      <c r="E7698" s="28">
        <v>7.4</v>
      </c>
      <c r="F7698" s="28">
        <v>4.61</v>
      </c>
      <c r="G7698" s="28">
        <v>81.39</v>
      </c>
      <c r="H7698" s="28" t="str">
        <f>TRIM(PROPER('Base de datos cruda'!H7698))</f>
        <v>Casual</v>
      </c>
      <c r="I7698" s="28">
        <v>1.67</v>
      </c>
      <c r="J7698" s="28">
        <v>4.8</v>
      </c>
      <c r="K7698" s="28">
        <v>286.04</v>
      </c>
      <c r="L7698" s="28">
        <f>IF('Base de datos cruda'!L7698&lt;0,,'Base de datos cruda'!L7698)</f>
        <v>6.73</v>
      </c>
      <c r="M7698" s="28" t="str">
        <f>IF(TRIM(PROPER('Base de datos cruda'!M7698))="High","Alto",IF(TRIM(PROPER('Base de datos cruda'!M7698))="Medium","Medio","Bajo"))</f>
        <v>Alto</v>
      </c>
      <c r="N7698" s="29">
        <v>77.89</v>
      </c>
      <c r="O7698" s="32">
        <f t="shared" si="1"/>
        <v>77.89</v>
      </c>
      <c r="P7698" s="33">
        <f t="shared" si="2"/>
        <v>7.24</v>
      </c>
      <c r="Q7698" s="34">
        <f t="shared" si="3"/>
        <v>3.032786885</v>
      </c>
      <c r="R7698" s="35" t="str">
        <f t="shared" si="4"/>
        <v>Alto</v>
      </c>
      <c r="S7698" s="35" t="str">
        <f>IF(O7698="","",IF(O7698&gt;AVERAGE('Base de datos limpia'!$O$2:$O$8001),"Alto","Normal"))
</f>
        <v>Alto</v>
      </c>
      <c r="T7698" s="35" t="str">
        <f t="shared" si="5"/>
        <v>Gamer intensivo</v>
      </c>
      <c r="U7698" s="35"/>
    </row>
    <row r="7699">
      <c r="A7699" s="28">
        <v>7698.0</v>
      </c>
      <c r="B7699" s="28">
        <v>18.0</v>
      </c>
      <c r="C7699" s="28" t="str">
        <f>TRIM(PROPER('Base de datos cruda'!C7699))</f>
        <v>Other</v>
      </c>
      <c r="D7699" s="28">
        <v>6.37</v>
      </c>
      <c r="E7699" s="28">
        <v>6.43</v>
      </c>
      <c r="F7699" s="28">
        <v>6.37</v>
      </c>
      <c r="G7699" s="28">
        <v>68.14</v>
      </c>
      <c r="H7699" s="28" t="str">
        <f>TRIM(PROPER('Base de datos cruda'!H7699))</f>
        <v>Rpg</v>
      </c>
      <c r="I7699" s="28">
        <v>3.19</v>
      </c>
      <c r="J7699" s="28">
        <v>10.01</v>
      </c>
      <c r="K7699" s="28">
        <v>228.93</v>
      </c>
      <c r="L7699" s="28">
        <f>IF('Base de datos cruda'!L7699&lt;0,,'Base de datos cruda'!L7699)</f>
        <v>15.78</v>
      </c>
      <c r="M7699" s="28" t="str">
        <f>IF(TRIM(PROPER('Base de datos cruda'!M7699))="High","Alto",IF(TRIM(PROPER('Base de datos cruda'!M7699))="Medium","Medio","Bajo"))</f>
        <v>Bajo</v>
      </c>
      <c r="N7699" s="29">
        <v>52.27</v>
      </c>
      <c r="O7699" s="32">
        <f t="shared" si="1"/>
        <v>52.27</v>
      </c>
      <c r="P7699" s="33">
        <f t="shared" si="2"/>
        <v>16.38</v>
      </c>
      <c r="Q7699" s="34">
        <f t="shared" si="3"/>
        <v>1.009419152</v>
      </c>
      <c r="R7699" s="35" t="str">
        <f t="shared" si="4"/>
        <v>Medio</v>
      </c>
      <c r="S7699" s="35" t="str">
        <f>IF(O7699="","",IF(O7699&gt;AVERAGE('Base de datos limpia'!$O$2:$O$8001),"Alto","Normal"))
</f>
        <v>Normal</v>
      </c>
      <c r="T7699" s="35" t="str">
        <f t="shared" si="5"/>
        <v>Gamer intensivo</v>
      </c>
      <c r="U7699" s="35"/>
    </row>
    <row r="7700">
      <c r="A7700" s="28">
        <v>7699.0</v>
      </c>
      <c r="B7700" s="28">
        <v>24.0</v>
      </c>
      <c r="C7700" s="28" t="str">
        <f>TRIM(PROPER('Base de datos cruda'!C7700))</f>
        <v>Male</v>
      </c>
      <c r="D7700" s="28">
        <v>3.59</v>
      </c>
      <c r="E7700" s="28">
        <v>7.44</v>
      </c>
      <c r="F7700" s="28">
        <v>6.69</v>
      </c>
      <c r="G7700" s="28">
        <v>87.19</v>
      </c>
      <c r="H7700" s="28" t="str">
        <f>TRIM(PROPER('Base de datos cruda'!H7700))</f>
        <v>Rpg</v>
      </c>
      <c r="I7700" s="28">
        <v>3.75</v>
      </c>
      <c r="J7700" s="28">
        <v>8.04</v>
      </c>
      <c r="K7700" s="28">
        <v>281.92</v>
      </c>
      <c r="L7700" s="28">
        <f>IF('Base de datos cruda'!L7700&lt;0,,'Base de datos cruda'!L7700)</f>
        <v>8.45</v>
      </c>
      <c r="M7700" s="28" t="str">
        <f>IF(TRIM(PROPER('Base de datos cruda'!M7700))="High","Alto",IF(TRIM(PROPER('Base de datos cruda'!M7700))="Medium","Medio","Bajo"))</f>
        <v>Medio</v>
      </c>
      <c r="N7700" s="29">
        <v>83.68</v>
      </c>
      <c r="O7700" s="32">
        <f t="shared" si="1"/>
        <v>83.68</v>
      </c>
      <c r="P7700" s="33">
        <f t="shared" si="2"/>
        <v>11.63</v>
      </c>
      <c r="Q7700" s="34">
        <f t="shared" si="3"/>
        <v>2.072423398</v>
      </c>
      <c r="R7700" s="35" t="str">
        <f t="shared" si="4"/>
        <v>Alto</v>
      </c>
      <c r="S7700" s="35" t="str">
        <f>IF(O7700="","",IF(O7700&gt;AVERAGE('Base de datos limpia'!$O$2:$O$8001),"Alto","Normal"))
</f>
        <v>Alto</v>
      </c>
      <c r="T7700" s="35" t="str">
        <f t="shared" si="5"/>
        <v>Gamer intensivo</v>
      </c>
      <c r="U7700" s="35"/>
    </row>
    <row r="7701">
      <c r="A7701" s="28">
        <v>7700.0</v>
      </c>
      <c r="B7701" s="28">
        <v>21.0</v>
      </c>
      <c r="C7701" s="28" t="str">
        <f>TRIM(PROPER('Base de datos cruda'!C7701))</f>
        <v>Female</v>
      </c>
      <c r="D7701" s="28">
        <v>1.31</v>
      </c>
      <c r="E7701" s="28">
        <v>9.14</v>
      </c>
      <c r="F7701" s="28">
        <v>6.77</v>
      </c>
      <c r="G7701" s="28">
        <v>60.77</v>
      </c>
      <c r="H7701" s="28" t="str">
        <f>TRIM(PROPER('Base de datos cruda'!H7701))</f>
        <v>Fps</v>
      </c>
      <c r="I7701" s="28">
        <v>2.88</v>
      </c>
      <c r="J7701" s="28">
        <v>6.24</v>
      </c>
      <c r="K7701" s="28">
        <v>313.14</v>
      </c>
      <c r="L7701" s="28">
        <f>IF('Base de datos cruda'!L7701&lt;0,,'Base de datos cruda'!L7701)</f>
        <v>2.85</v>
      </c>
      <c r="M7701" s="28" t="str">
        <f>IF(TRIM(PROPER('Base de datos cruda'!M7701))="High","Alto",IF(TRIM(PROPER('Base de datos cruda'!M7701))="Medium","Medio","Bajo"))</f>
        <v>Medio</v>
      </c>
      <c r="N7701" s="29">
        <v>100.0</v>
      </c>
      <c r="O7701" s="32">
        <f t="shared" si="1"/>
        <v>100</v>
      </c>
      <c r="P7701" s="33">
        <f t="shared" si="2"/>
        <v>7.55</v>
      </c>
      <c r="Q7701" s="34">
        <f t="shared" si="3"/>
        <v>6.977099237</v>
      </c>
      <c r="R7701" s="35" t="str">
        <f t="shared" si="4"/>
        <v>Alto</v>
      </c>
      <c r="S7701" s="35" t="str">
        <f>IF(O7701="","",IF(O7701&gt;AVERAGE('Base de datos limpia'!$O$2:$O$8001),"Alto","Normal"))
</f>
        <v>Alto</v>
      </c>
      <c r="T7701" s="35" t="str">
        <f t="shared" si="5"/>
        <v>Gamer intensivo</v>
      </c>
      <c r="U7701" s="35"/>
    </row>
    <row r="7702">
      <c r="A7702" s="28">
        <v>7701.0</v>
      </c>
      <c r="B7702" s="28">
        <v>22.0</v>
      </c>
      <c r="C7702" s="28" t="str">
        <f>TRIM(PROPER('Base de datos cruda'!C7702))</f>
        <v>Female</v>
      </c>
      <c r="D7702" s="28">
        <v>0.76</v>
      </c>
      <c r="E7702" s="28">
        <v>2.32</v>
      </c>
      <c r="F7702" s="28">
        <v>7.26</v>
      </c>
      <c r="G7702" s="28">
        <v>60.85</v>
      </c>
      <c r="H7702" s="28" t="str">
        <f>TRIM(PROPER('Base de datos cruda'!H7702))</f>
        <v>Fps</v>
      </c>
      <c r="I7702" s="28">
        <v>3.01</v>
      </c>
      <c r="J7702" s="28">
        <v>4.93</v>
      </c>
      <c r="K7702" s="28">
        <v>315.85</v>
      </c>
      <c r="L7702" s="28">
        <f>IF('Base de datos cruda'!L7702&lt;0,,'Base de datos cruda'!L7702)</f>
        <v>6.32</v>
      </c>
      <c r="M7702" s="28" t="str">
        <f>IF(TRIM(PROPER('Base de datos cruda'!M7702))="High","Alto",IF(TRIM(PROPER('Base de datos cruda'!M7702))="Medium","Medio","Bajo"))</f>
        <v>Medio</v>
      </c>
      <c r="N7702" s="29">
        <v>60.71</v>
      </c>
      <c r="O7702" s="32">
        <f t="shared" si="1"/>
        <v>60.71</v>
      </c>
      <c r="P7702" s="33">
        <f t="shared" si="2"/>
        <v>5.69</v>
      </c>
      <c r="Q7702" s="34">
        <f t="shared" si="3"/>
        <v>3.052631579</v>
      </c>
      <c r="R7702" s="35" t="str">
        <f t="shared" si="4"/>
        <v>Medio</v>
      </c>
      <c r="S7702" s="35" t="str">
        <f>IF(O7702="","",IF(O7702&gt;AVERAGE('Base de datos limpia'!$O$2:$O$8001),"Alto","Normal"))
</f>
        <v>Normal</v>
      </c>
      <c r="T7702" s="35" t="str">
        <f t="shared" si="5"/>
        <v>Gamer casual</v>
      </c>
      <c r="U7702" s="35"/>
    </row>
    <row r="7703">
      <c r="A7703" s="28">
        <v>7702.0</v>
      </c>
      <c r="B7703" s="28">
        <v>17.0</v>
      </c>
      <c r="C7703" s="28" t="str">
        <f>TRIM(PROPER('Base de datos cruda'!C7703))</f>
        <v>Male</v>
      </c>
      <c r="D7703" s="28">
        <v>3.78</v>
      </c>
      <c r="E7703" s="28">
        <v>3.35</v>
      </c>
      <c r="F7703" s="28">
        <v>6.53</v>
      </c>
      <c r="G7703" s="28">
        <v>79.14</v>
      </c>
      <c r="H7703" s="28" t="str">
        <f>TRIM(PROPER('Base de datos cruda'!H7703))</f>
        <v>Casual</v>
      </c>
      <c r="I7703" s="28">
        <v>3.78</v>
      </c>
      <c r="J7703" s="28">
        <v>7.41</v>
      </c>
      <c r="K7703" s="28">
        <v>273.2</v>
      </c>
      <c r="L7703" s="28">
        <f>IF('Base de datos cruda'!L7703&lt;0,,'Base de datos cruda'!L7703)</f>
        <v>11.14</v>
      </c>
      <c r="M7703" s="28" t="str">
        <f>IF(TRIM(PROPER('Base de datos cruda'!M7703))="High","Alto",IF(TRIM(PROPER('Base de datos cruda'!M7703))="Medium","Medio","Bajo"))</f>
        <v>Medio</v>
      </c>
      <c r="N7703" s="29">
        <v>57.49</v>
      </c>
      <c r="O7703" s="32">
        <f t="shared" si="1"/>
        <v>57.49</v>
      </c>
      <c r="P7703" s="33">
        <f t="shared" si="2"/>
        <v>11.19</v>
      </c>
      <c r="Q7703" s="34">
        <f t="shared" si="3"/>
        <v>0.8862433862</v>
      </c>
      <c r="R7703" s="35" t="str">
        <f t="shared" si="4"/>
        <v>Medio</v>
      </c>
      <c r="S7703" s="35" t="str">
        <f>IF(O7703="","",IF(O7703&gt;AVERAGE('Base de datos limpia'!$O$2:$O$8001),"Alto","Normal"))
</f>
        <v>Normal</v>
      </c>
      <c r="T7703" s="35" t="str">
        <f t="shared" si="5"/>
        <v>Gamer moderado</v>
      </c>
      <c r="U7703" s="35"/>
    </row>
    <row r="7704">
      <c r="A7704" s="28">
        <v>7703.0</v>
      </c>
      <c r="B7704" s="28">
        <v>21.0</v>
      </c>
      <c r="C7704" s="28" t="str">
        <f>TRIM(PROPER('Base de datos cruda'!C7704))</f>
        <v>Female</v>
      </c>
      <c r="D7704" s="28">
        <v>3.72</v>
      </c>
      <c r="E7704" s="28">
        <v>9.96</v>
      </c>
      <c r="F7704" s="28">
        <v>5.28</v>
      </c>
      <c r="G7704" s="28">
        <v>81.68</v>
      </c>
      <c r="H7704" s="28" t="str">
        <f>TRIM(PROPER('Base de datos cruda'!H7704))</f>
        <v>Fps</v>
      </c>
      <c r="I7704" s="28">
        <v>3.83</v>
      </c>
      <c r="J7704" s="28">
        <v>8.61</v>
      </c>
      <c r="K7704" s="28">
        <v>263.98</v>
      </c>
      <c r="L7704" s="28">
        <f>IF('Base de datos cruda'!L7704&lt;0,,'Base de datos cruda'!L7704)</f>
        <v>9.32</v>
      </c>
      <c r="M7704" s="28" t="str">
        <f>IF(TRIM(PROPER('Base de datos cruda'!M7704))="High","Alto",IF(TRIM(PROPER('Base de datos cruda'!M7704))="Medium","Medio","Bajo"))</f>
        <v>Alto</v>
      </c>
      <c r="N7704" s="29">
        <v>88.04</v>
      </c>
      <c r="O7704" s="32">
        <f t="shared" si="1"/>
        <v>88.04</v>
      </c>
      <c r="P7704" s="33">
        <f t="shared" si="2"/>
        <v>12.33</v>
      </c>
      <c r="Q7704" s="34">
        <f t="shared" si="3"/>
        <v>2.677419355</v>
      </c>
      <c r="R7704" s="35" t="str">
        <f t="shared" si="4"/>
        <v>Alto</v>
      </c>
      <c r="S7704" s="35" t="str">
        <f>IF(O7704="","",IF(O7704&gt;AVERAGE('Base de datos limpia'!$O$2:$O$8001),"Alto","Normal"))
</f>
        <v>Alto</v>
      </c>
      <c r="T7704" s="35" t="str">
        <f t="shared" si="5"/>
        <v>Gamer intensivo</v>
      </c>
      <c r="U7704" s="35"/>
    </row>
    <row r="7705">
      <c r="A7705" s="28">
        <v>7704.0</v>
      </c>
      <c r="B7705" s="28">
        <v>21.0</v>
      </c>
      <c r="C7705" s="28" t="str">
        <f>TRIM(PROPER('Base de datos cruda'!C7705))</f>
        <v>Male</v>
      </c>
      <c r="D7705" s="28">
        <v>5.23</v>
      </c>
      <c r="E7705" s="28">
        <v>2.41</v>
      </c>
      <c r="F7705" s="28">
        <v>8.28</v>
      </c>
      <c r="G7705" s="28">
        <v>71.0</v>
      </c>
      <c r="H7705" s="28" t="str">
        <f>TRIM(PROPER('Base de datos cruda'!H7705))</f>
        <v>Fps</v>
      </c>
      <c r="I7705" s="28">
        <v>1.2</v>
      </c>
      <c r="J7705" s="28">
        <v>8.82</v>
      </c>
      <c r="K7705" s="28">
        <v>251.01</v>
      </c>
      <c r="L7705" s="28">
        <f>IF('Base de datos cruda'!L7705&lt;0,,'Base de datos cruda'!L7705)</f>
        <v>10.93</v>
      </c>
      <c r="M7705" s="28" t="str">
        <f>IF(TRIM(PROPER('Base de datos cruda'!M7705))="High","Alto",IF(TRIM(PROPER('Base de datos cruda'!M7705))="Medium","Medio","Bajo"))</f>
        <v>Bajo</v>
      </c>
      <c r="N7705" s="29">
        <v>53.49</v>
      </c>
      <c r="O7705" s="32">
        <f t="shared" si="1"/>
        <v>53.49</v>
      </c>
      <c r="P7705" s="33">
        <f t="shared" si="2"/>
        <v>14.05</v>
      </c>
      <c r="Q7705" s="34">
        <f t="shared" si="3"/>
        <v>0.4608030593</v>
      </c>
      <c r="R7705" s="35" t="str">
        <f t="shared" si="4"/>
        <v>Medio</v>
      </c>
      <c r="S7705" s="35" t="str">
        <f>IF(O7705="","",IF(O7705&gt;AVERAGE('Base de datos limpia'!$O$2:$O$8001),"Alto","Normal"))
</f>
        <v>Normal</v>
      </c>
      <c r="T7705" s="35" t="str">
        <f t="shared" si="5"/>
        <v>Gamer casual</v>
      </c>
      <c r="U7705" s="35"/>
    </row>
    <row r="7706">
      <c r="A7706" s="28">
        <v>7705.0</v>
      </c>
      <c r="B7706" s="28">
        <v>17.0</v>
      </c>
      <c r="C7706" s="28" t="str">
        <f>TRIM(PROPER('Base de datos cruda'!C7706))</f>
        <v>Male</v>
      </c>
      <c r="D7706" s="28">
        <v>3.77</v>
      </c>
      <c r="E7706" s="28">
        <v>7.49</v>
      </c>
      <c r="F7706" s="28">
        <v>7.29</v>
      </c>
      <c r="G7706" s="28">
        <v>82.07</v>
      </c>
      <c r="H7706" s="28" t="str">
        <f>TRIM(PROPER('Base de datos cruda'!H7706))</f>
        <v>Rpg</v>
      </c>
      <c r="I7706" s="28">
        <v>1.95</v>
      </c>
      <c r="J7706" s="28">
        <v>9.64</v>
      </c>
      <c r="K7706" s="28">
        <v>279.26</v>
      </c>
      <c r="L7706" s="28">
        <f>IF('Base de datos cruda'!L7706&lt;0,,'Base de datos cruda'!L7706)</f>
        <v>15.05</v>
      </c>
      <c r="M7706" s="28" t="str">
        <f>IF(TRIM(PROPER('Base de datos cruda'!M7706))="High","Alto",IF(TRIM(PROPER('Base de datos cruda'!M7706))="Medium","Medio","Bajo"))</f>
        <v>Medio</v>
      </c>
      <c r="N7706" s="29">
        <v>82.63</v>
      </c>
      <c r="O7706" s="32">
        <f t="shared" si="1"/>
        <v>82.63</v>
      </c>
      <c r="P7706" s="33">
        <f t="shared" si="2"/>
        <v>13.41</v>
      </c>
      <c r="Q7706" s="34">
        <f t="shared" si="3"/>
        <v>1.986737401</v>
      </c>
      <c r="R7706" s="35" t="str">
        <f t="shared" si="4"/>
        <v>Alto</v>
      </c>
      <c r="S7706" s="35" t="str">
        <f>IF(O7706="","",IF(O7706&gt;AVERAGE('Base de datos limpia'!$O$2:$O$8001),"Alto","Normal"))
</f>
        <v>Alto</v>
      </c>
      <c r="T7706" s="35" t="str">
        <f t="shared" si="5"/>
        <v>Gamer intensivo</v>
      </c>
      <c r="U7706" s="35"/>
    </row>
    <row r="7707">
      <c r="A7707" s="28">
        <v>7706.0</v>
      </c>
      <c r="B7707" s="28">
        <v>17.0</v>
      </c>
      <c r="C7707" s="28" t="str">
        <f>TRIM(PROPER('Base de datos cruda'!C7707))</f>
        <v>Male</v>
      </c>
      <c r="D7707" s="28">
        <v>1.15</v>
      </c>
      <c r="E7707" s="28">
        <v>7.53</v>
      </c>
      <c r="F7707" s="28">
        <v>8.29</v>
      </c>
      <c r="G7707" s="28">
        <v>80.64</v>
      </c>
      <c r="H7707" s="28" t="str">
        <f>TRIM(PROPER('Base de datos cruda'!H7707))</f>
        <v>Rpg</v>
      </c>
      <c r="I7707" s="28">
        <v>3.91</v>
      </c>
      <c r="J7707" s="28">
        <v>4.78</v>
      </c>
      <c r="K7707" s="28">
        <v>298.3</v>
      </c>
      <c r="L7707" s="28">
        <f>IF('Base de datos cruda'!L7707&lt;0,,'Base de datos cruda'!L7707)</f>
        <v>2.31</v>
      </c>
      <c r="M7707" s="28" t="str">
        <f>IF(TRIM(PROPER('Base de datos cruda'!M7707))="High","Alto",IF(TRIM(PROPER('Base de datos cruda'!M7707))="Medium","Medio","Bajo"))</f>
        <v>Medio</v>
      </c>
      <c r="N7707" s="29">
        <v>100.0</v>
      </c>
      <c r="O7707" s="32">
        <f t="shared" si="1"/>
        <v>100</v>
      </c>
      <c r="P7707" s="33">
        <f t="shared" si="2"/>
        <v>5.93</v>
      </c>
      <c r="Q7707" s="34">
        <f t="shared" si="3"/>
        <v>6.547826087</v>
      </c>
      <c r="R7707" s="35" t="str">
        <f t="shared" si="4"/>
        <v>Alto</v>
      </c>
      <c r="S7707" s="35" t="str">
        <f>IF(O7707="","",IF(O7707&gt;AVERAGE('Base de datos limpia'!$O$2:$O$8001),"Alto","Normal"))
</f>
        <v>Alto</v>
      </c>
      <c r="T7707" s="35" t="str">
        <f t="shared" si="5"/>
        <v>Gamer intensivo</v>
      </c>
      <c r="U7707" s="35"/>
    </row>
    <row r="7708">
      <c r="A7708" s="28">
        <v>7707.0</v>
      </c>
      <c r="B7708" s="28">
        <v>17.0</v>
      </c>
      <c r="C7708" s="28" t="str">
        <f>TRIM(PROPER('Base de datos cruda'!C7708))</f>
        <v>Male</v>
      </c>
      <c r="D7708" s="28">
        <v>4.06</v>
      </c>
      <c r="E7708" s="28">
        <v>7.15</v>
      </c>
      <c r="F7708" s="28">
        <v>5.38</v>
      </c>
      <c r="G7708" s="28">
        <v>73.97</v>
      </c>
      <c r="H7708" s="28" t="str">
        <f>TRIM(PROPER('Base de datos cruda'!H7708))</f>
        <v>Fps</v>
      </c>
      <c r="I7708" s="28">
        <v>1.31</v>
      </c>
      <c r="J7708" s="28">
        <v>6.65</v>
      </c>
      <c r="K7708" s="28">
        <v>261.66</v>
      </c>
      <c r="L7708" s="28">
        <f>IF('Base de datos cruda'!L7708&lt;0,,'Base de datos cruda'!L7708)</f>
        <v>9.87</v>
      </c>
      <c r="M7708" s="28" t="str">
        <f>IF(TRIM(PROPER('Base de datos cruda'!M7708))="High","Alto",IF(TRIM(PROPER('Base de datos cruda'!M7708))="Medium","Medio","Bajo"))</f>
        <v>Alto</v>
      </c>
      <c r="N7708" s="29">
        <v>70.82</v>
      </c>
      <c r="O7708" s="32">
        <f t="shared" si="1"/>
        <v>70.82</v>
      </c>
      <c r="P7708" s="33">
        <f t="shared" si="2"/>
        <v>10.71</v>
      </c>
      <c r="Q7708" s="34">
        <f t="shared" si="3"/>
        <v>1.761083744</v>
      </c>
      <c r="R7708" s="35" t="str">
        <f t="shared" si="4"/>
        <v>Alto</v>
      </c>
      <c r="S7708" s="35" t="str">
        <f>IF(O7708="","",IF(O7708&gt;AVERAGE('Base de datos limpia'!$O$2:$O$8001),"Alto","Normal"))
</f>
        <v>Alto</v>
      </c>
      <c r="T7708" s="35" t="str">
        <f t="shared" si="5"/>
        <v>Gamer intensivo</v>
      </c>
      <c r="U7708" s="35"/>
    </row>
    <row r="7709">
      <c r="A7709" s="28">
        <v>7708.0</v>
      </c>
      <c r="B7709" s="28">
        <v>16.0</v>
      </c>
      <c r="C7709" s="28" t="str">
        <f>TRIM(PROPER('Base de datos cruda'!C7709))</f>
        <v>Female</v>
      </c>
      <c r="D7709" s="28">
        <v>7.25</v>
      </c>
      <c r="E7709" s="28">
        <v>3.05</v>
      </c>
      <c r="F7709" s="28">
        <v>7.19</v>
      </c>
      <c r="G7709" s="28">
        <v>86.07</v>
      </c>
      <c r="H7709" s="28" t="str">
        <f>TRIM(PROPER('Base de datos cruda'!H7709))</f>
        <v>Casual</v>
      </c>
      <c r="I7709" s="28">
        <v>4.58</v>
      </c>
      <c r="J7709" s="28">
        <v>10.48</v>
      </c>
      <c r="K7709" s="28">
        <v>218.53</v>
      </c>
      <c r="L7709" s="28">
        <f>IF('Base de datos cruda'!L7709&lt;0,,'Base de datos cruda'!L7709)</f>
        <v>14.77</v>
      </c>
      <c r="M7709" s="28" t="str">
        <f>IF(TRIM(PROPER('Base de datos cruda'!M7709))="High","Alto",IF(TRIM(PROPER('Base de datos cruda'!M7709))="Medium","Medio","Bajo"))</f>
        <v>Bajo</v>
      </c>
      <c r="N7709" s="29">
        <v>36.09</v>
      </c>
      <c r="O7709" s="32">
        <f t="shared" si="1"/>
        <v>36.09</v>
      </c>
      <c r="P7709" s="33">
        <f t="shared" si="2"/>
        <v>17.73</v>
      </c>
      <c r="Q7709" s="34">
        <f t="shared" si="3"/>
        <v>0.4206896552</v>
      </c>
      <c r="R7709" s="35" t="str">
        <f t="shared" si="4"/>
        <v>Bajo</v>
      </c>
      <c r="S7709" s="35" t="str">
        <f>IF(O7709="","",IF(O7709&gt;AVERAGE('Base de datos limpia'!$O$2:$O$8001),"Alto","Normal"))
</f>
        <v>Normal</v>
      </c>
      <c r="T7709" s="35" t="str">
        <f t="shared" si="5"/>
        <v>Gamer moderado</v>
      </c>
      <c r="U7709" s="35"/>
    </row>
    <row r="7710">
      <c r="A7710" s="28">
        <v>7709.0</v>
      </c>
      <c r="B7710" s="28">
        <v>20.0</v>
      </c>
      <c r="C7710" s="28" t="str">
        <f>TRIM(PROPER('Base de datos cruda'!C7710))</f>
        <v>Male</v>
      </c>
      <c r="D7710" s="28">
        <v>1.28</v>
      </c>
      <c r="E7710" s="28">
        <v>2.94</v>
      </c>
      <c r="F7710" s="28">
        <v>7.57</v>
      </c>
      <c r="G7710" s="28">
        <v>98.32</v>
      </c>
      <c r="H7710" s="28" t="str">
        <f>TRIM(PROPER('Base de datos cruda'!H7710))</f>
        <v>Rpg</v>
      </c>
      <c r="I7710" s="28">
        <v>4.19</v>
      </c>
      <c r="J7710" s="28">
        <v>4.73</v>
      </c>
      <c r="K7710" s="28">
        <v>309.99</v>
      </c>
      <c r="L7710" s="28">
        <f>IF('Base de datos cruda'!L7710&lt;0,,'Base de datos cruda'!L7710)</f>
        <v>3.46</v>
      </c>
      <c r="M7710" s="28" t="str">
        <f>IF(TRIM(PROPER('Base de datos cruda'!M7710))="High","Alto",IF(TRIM(PROPER('Base de datos cruda'!M7710))="Medium","Medio","Bajo"))</f>
        <v>Medio</v>
      </c>
      <c r="N7710" s="29">
        <v>95.4906003621474</v>
      </c>
      <c r="O7710" s="32">
        <f t="shared" si="1"/>
        <v>95.49060036</v>
      </c>
      <c r="P7710" s="33">
        <f t="shared" si="2"/>
        <v>6.01</v>
      </c>
      <c r="Q7710" s="34">
        <f t="shared" si="3"/>
        <v>2.296875</v>
      </c>
      <c r="R7710" s="35" t="str">
        <f t="shared" si="4"/>
        <v>Alto</v>
      </c>
      <c r="S7710" s="35" t="str">
        <f>IF(O7710="","",IF(O7710&gt;AVERAGE('Base de datos limpia'!$O$2:$O$8001),"Alto","Normal"))
</f>
        <v>Alto</v>
      </c>
      <c r="T7710" s="35" t="str">
        <f t="shared" si="5"/>
        <v>Gamer casual</v>
      </c>
      <c r="U7710" s="35"/>
    </row>
    <row r="7711">
      <c r="A7711" s="28">
        <v>7710.0</v>
      </c>
      <c r="B7711" s="28">
        <v>23.0</v>
      </c>
      <c r="C7711" s="28" t="str">
        <f>TRIM(PROPER('Base de datos cruda'!C7711))</f>
        <v>Male</v>
      </c>
      <c r="D7711" s="28">
        <v>5.52</v>
      </c>
      <c r="E7711" s="28">
        <v>7.0</v>
      </c>
      <c r="F7711" s="28">
        <v>5.92</v>
      </c>
      <c r="G7711" s="28">
        <v>79.63</v>
      </c>
      <c r="H7711" s="28" t="str">
        <f>TRIM(PROPER('Base de datos cruda'!H7711))</f>
        <v>Casual</v>
      </c>
      <c r="I7711" s="28">
        <v>4.48</v>
      </c>
      <c r="J7711" s="28">
        <v>7.94</v>
      </c>
      <c r="K7711" s="28">
        <v>258.9</v>
      </c>
      <c r="L7711" s="28">
        <f>IF('Base de datos cruda'!L7711&lt;0,,'Base de datos cruda'!L7711)</f>
        <v>10.75</v>
      </c>
      <c r="M7711" s="28" t="str">
        <f>IF(TRIM(PROPER('Base de datos cruda'!M7711))="High","Alto",IF(TRIM(PROPER('Base de datos cruda'!M7711))="Medium","Medio","Bajo"))</f>
        <v>Bajo</v>
      </c>
      <c r="N7711" s="29">
        <v>59.43</v>
      </c>
      <c r="O7711" s="32">
        <f t="shared" si="1"/>
        <v>59.43</v>
      </c>
      <c r="P7711" s="33">
        <f t="shared" si="2"/>
        <v>13.46</v>
      </c>
      <c r="Q7711" s="34">
        <f t="shared" si="3"/>
        <v>1.268115942</v>
      </c>
      <c r="R7711" s="35" t="str">
        <f t="shared" si="4"/>
        <v>Medio</v>
      </c>
      <c r="S7711" s="35" t="str">
        <f>IF(O7711="","",IF(O7711&gt;AVERAGE('Base de datos limpia'!$O$2:$O$8001),"Alto","Normal"))
</f>
        <v>Normal</v>
      </c>
      <c r="T7711" s="35" t="str">
        <f t="shared" si="5"/>
        <v>Gamer intensivo</v>
      </c>
      <c r="U7711" s="35"/>
    </row>
    <row r="7712">
      <c r="A7712" s="28">
        <v>7711.0</v>
      </c>
      <c r="B7712" s="28">
        <v>17.0</v>
      </c>
      <c r="C7712" s="28" t="str">
        <f>TRIM(PROPER('Base de datos cruda'!C7712))</f>
        <v>Male</v>
      </c>
      <c r="D7712" s="28">
        <v>4.75</v>
      </c>
      <c r="E7712" s="28">
        <v>2.68</v>
      </c>
      <c r="F7712" s="28">
        <v>8.06</v>
      </c>
      <c r="G7712" s="28">
        <v>91.44</v>
      </c>
      <c r="H7712" s="28" t="str">
        <f>TRIM(PROPER('Base de datos cruda'!H7712))</f>
        <v>Rpg</v>
      </c>
      <c r="I7712" s="28">
        <v>1.49</v>
      </c>
      <c r="J7712" s="28">
        <v>6.54</v>
      </c>
      <c r="K7712" s="28">
        <v>274.54</v>
      </c>
      <c r="L7712" s="28">
        <f>IF('Base de datos cruda'!L7712&lt;0,,'Base de datos cruda'!L7712)</f>
        <v>6.07</v>
      </c>
      <c r="M7712" s="28" t="str">
        <f>IF(TRIM(PROPER('Base de datos cruda'!M7712))="High","Alto",IF(TRIM(PROPER('Base de datos cruda'!M7712))="Medium","Medio","Bajo"))</f>
        <v>Medio</v>
      </c>
      <c r="N7712" s="29">
        <v>59.18</v>
      </c>
      <c r="O7712" s="32">
        <f t="shared" si="1"/>
        <v>59.18</v>
      </c>
      <c r="P7712" s="33">
        <f t="shared" si="2"/>
        <v>11.29</v>
      </c>
      <c r="Q7712" s="34">
        <f t="shared" si="3"/>
        <v>0.5642105263</v>
      </c>
      <c r="R7712" s="35" t="str">
        <f t="shared" si="4"/>
        <v>Medio</v>
      </c>
      <c r="S7712" s="35" t="str">
        <f>IF(O7712="","",IF(O7712&gt;AVERAGE('Base de datos limpia'!$O$2:$O$8001),"Alto","Normal"))
</f>
        <v>Normal</v>
      </c>
      <c r="T7712" s="35" t="str">
        <f t="shared" si="5"/>
        <v>Gamer casual</v>
      </c>
      <c r="U7712" s="35"/>
    </row>
    <row r="7713">
      <c r="A7713" s="28">
        <v>7712.0</v>
      </c>
      <c r="B7713" s="28">
        <v>20.0</v>
      </c>
      <c r="C7713" s="28" t="str">
        <f>TRIM(PROPER('Base de datos cruda'!C7713))</f>
        <v>Male</v>
      </c>
      <c r="D7713" s="28">
        <v>5.99</v>
      </c>
      <c r="E7713" s="28">
        <v>6.95</v>
      </c>
      <c r="F7713" s="28">
        <v>4.01</v>
      </c>
      <c r="G7713" s="28">
        <v>69.9</v>
      </c>
      <c r="H7713" s="28" t="str">
        <f>TRIM(PROPER('Base de datos cruda'!H7713))</f>
        <v>Rpg</v>
      </c>
      <c r="I7713" s="28">
        <v>0.53</v>
      </c>
      <c r="J7713" s="28">
        <v>9.15</v>
      </c>
      <c r="K7713" s="28">
        <v>226.68</v>
      </c>
      <c r="L7713" s="28">
        <f>IF('Base de datos cruda'!L7713&lt;0,,'Base de datos cruda'!L7713)</f>
        <v>14.34</v>
      </c>
      <c r="M7713" s="28" t="str">
        <f>IF(TRIM(PROPER('Base de datos cruda'!M7713))="High","Alto",IF(TRIM(PROPER('Base de datos cruda'!M7713))="Medium","Medio","Bajo"))</f>
        <v>Bajo</v>
      </c>
      <c r="N7713" s="29">
        <v>53.08</v>
      </c>
      <c r="O7713" s="32">
        <f t="shared" si="1"/>
        <v>53.08</v>
      </c>
      <c r="P7713" s="33">
        <f t="shared" si="2"/>
        <v>15.14</v>
      </c>
      <c r="Q7713" s="34">
        <f t="shared" si="3"/>
        <v>1.160267112</v>
      </c>
      <c r="R7713" s="35" t="str">
        <f t="shared" si="4"/>
        <v>Medio</v>
      </c>
      <c r="S7713" s="35" t="str">
        <f>IF(O7713="","",IF(O7713&gt;AVERAGE('Base de datos limpia'!$O$2:$O$8001),"Alto","Normal"))
</f>
        <v>Normal</v>
      </c>
      <c r="T7713" s="35" t="str">
        <f t="shared" si="5"/>
        <v>Gamer intensivo</v>
      </c>
      <c r="U7713" s="35"/>
    </row>
    <row r="7714">
      <c r="A7714" s="28">
        <v>7713.0</v>
      </c>
      <c r="B7714" s="28">
        <v>23.0</v>
      </c>
      <c r="C7714" s="28" t="str">
        <f>TRIM(PROPER('Base de datos cruda'!C7714))</f>
        <v>Male</v>
      </c>
      <c r="D7714" s="28">
        <v>1.2</v>
      </c>
      <c r="E7714" s="28">
        <v>5.43</v>
      </c>
      <c r="F7714" s="28">
        <v>6.97</v>
      </c>
      <c r="G7714" s="28">
        <v>90.48</v>
      </c>
      <c r="H7714" s="28" t="str">
        <f>TRIM(PROPER('Base de datos cruda'!H7714))</f>
        <v>Fps</v>
      </c>
      <c r="I7714" s="28">
        <v>0.5</v>
      </c>
      <c r="J7714" s="28">
        <v>6.69</v>
      </c>
      <c r="K7714" s="28">
        <v>317.32</v>
      </c>
      <c r="L7714" s="28">
        <f>IF('Base de datos cruda'!L7714&lt;0,,'Base de datos cruda'!L7714)</f>
        <v>6.46</v>
      </c>
      <c r="M7714" s="28" t="str">
        <f>IF(TRIM(PROPER('Base de datos cruda'!M7714))="High","Alto",IF(TRIM(PROPER('Base de datos cruda'!M7714))="Medium","Medio","Bajo"))</f>
        <v>Medio</v>
      </c>
      <c r="N7714" s="29">
        <v>90.84</v>
      </c>
      <c r="O7714" s="32">
        <f t="shared" si="1"/>
        <v>90.84</v>
      </c>
      <c r="P7714" s="33">
        <f t="shared" si="2"/>
        <v>7.89</v>
      </c>
      <c r="Q7714" s="34">
        <f t="shared" si="3"/>
        <v>4.525</v>
      </c>
      <c r="R7714" s="35" t="str">
        <f t="shared" si="4"/>
        <v>Alto</v>
      </c>
      <c r="S7714" s="35" t="str">
        <f>IF(O7714="","",IF(O7714&gt;AVERAGE('Base de datos limpia'!$O$2:$O$8001),"Alto","Normal"))
</f>
        <v>Alto</v>
      </c>
      <c r="T7714" s="35" t="str">
        <f t="shared" si="5"/>
        <v>Gamer moderado</v>
      </c>
      <c r="U7714" s="35"/>
    </row>
    <row r="7715">
      <c r="A7715" s="28">
        <v>7714.0</v>
      </c>
      <c r="B7715" s="28">
        <v>20.0</v>
      </c>
      <c r="C7715" s="28" t="str">
        <f>TRIM(PROPER('Base de datos cruda'!C7715))</f>
        <v>Male</v>
      </c>
      <c r="D7715" s="28">
        <v>7.53</v>
      </c>
      <c r="E7715" s="28">
        <v>4.48</v>
      </c>
      <c r="F7715" s="28">
        <v>7.07</v>
      </c>
      <c r="G7715" s="28">
        <v>85.96</v>
      </c>
      <c r="H7715" s="28" t="str">
        <f>TRIM(PROPER('Base de datos cruda'!H7715))</f>
        <v>Fps</v>
      </c>
      <c r="I7715" s="28">
        <v>2.78</v>
      </c>
      <c r="J7715" s="28">
        <v>9.81</v>
      </c>
      <c r="K7715" s="28">
        <v>240.77</v>
      </c>
      <c r="L7715" s="28">
        <f>IF('Base de datos cruda'!L7715&lt;0,,'Base de datos cruda'!L7715)</f>
        <v>14.87</v>
      </c>
      <c r="M7715" s="28" t="str">
        <f>IF(TRIM(PROPER('Base de datos cruda'!M7715))="High","Alto",IF(TRIM(PROPER('Base de datos cruda'!M7715))="Medium","Medio","Bajo"))</f>
        <v>Bajo</v>
      </c>
      <c r="N7715" s="29">
        <v>40.76</v>
      </c>
      <c r="O7715" s="32">
        <f t="shared" si="1"/>
        <v>40.76</v>
      </c>
      <c r="P7715" s="33">
        <f t="shared" si="2"/>
        <v>17.34</v>
      </c>
      <c r="Q7715" s="34">
        <f t="shared" si="3"/>
        <v>0.5949535193</v>
      </c>
      <c r="R7715" s="35" t="str">
        <f t="shared" si="4"/>
        <v>Bajo</v>
      </c>
      <c r="S7715" s="35" t="str">
        <f>IF(O7715="","",IF(O7715&gt;AVERAGE('Base de datos limpia'!$O$2:$O$8001),"Alto","Normal"))
</f>
        <v>Normal</v>
      </c>
      <c r="T7715" s="35" t="str">
        <f t="shared" si="5"/>
        <v>Gamer moderado</v>
      </c>
      <c r="U7715" s="35"/>
    </row>
    <row r="7716">
      <c r="A7716" s="28">
        <v>7715.0</v>
      </c>
      <c r="B7716" s="28">
        <v>17.0</v>
      </c>
      <c r="C7716" s="28" t="str">
        <f>TRIM(PROPER('Base de datos cruda'!C7716))</f>
        <v>Female</v>
      </c>
      <c r="D7716" s="28">
        <v>4.97</v>
      </c>
      <c r="E7716" s="28">
        <v>3.7</v>
      </c>
      <c r="F7716" s="28">
        <v>6.67</v>
      </c>
      <c r="G7716" s="28">
        <v>85.59</v>
      </c>
      <c r="H7716" s="28" t="str">
        <f>TRIM(PROPER('Base de datos cruda'!H7716))</f>
        <v>Fps</v>
      </c>
      <c r="I7716" s="28">
        <v>1.53</v>
      </c>
      <c r="J7716" s="28">
        <v>7.78</v>
      </c>
      <c r="K7716" s="28">
        <v>272.45</v>
      </c>
      <c r="L7716" s="28">
        <f>IF('Base de datos cruda'!L7716&lt;0,,'Base de datos cruda'!L7716)</f>
        <v>16.56</v>
      </c>
      <c r="M7716" s="28" t="str">
        <f>IF(TRIM(PROPER('Base de datos cruda'!M7716))="High","Alto",IF(TRIM(PROPER('Base de datos cruda'!M7716))="Medium","Medio","Bajo"))</f>
        <v>Medio</v>
      </c>
      <c r="N7716" s="29">
        <v>46.62</v>
      </c>
      <c r="O7716" s="32">
        <f t="shared" si="1"/>
        <v>46.62</v>
      </c>
      <c r="P7716" s="33">
        <f t="shared" si="2"/>
        <v>12.75</v>
      </c>
      <c r="Q7716" s="34">
        <f t="shared" si="3"/>
        <v>0.7444668008</v>
      </c>
      <c r="R7716" s="35" t="str">
        <f t="shared" si="4"/>
        <v>Bajo</v>
      </c>
      <c r="S7716" s="35" t="str">
        <f>IF(O7716="","",IF(O7716&gt;AVERAGE('Base de datos limpia'!$O$2:$O$8001),"Alto","Normal"))
</f>
        <v>Normal</v>
      </c>
      <c r="T7716" s="35" t="str">
        <f t="shared" si="5"/>
        <v>Gamer moderado</v>
      </c>
      <c r="U7716" s="35"/>
    </row>
    <row r="7717">
      <c r="A7717" s="28">
        <v>7716.0</v>
      </c>
      <c r="B7717" s="28">
        <v>18.0</v>
      </c>
      <c r="C7717" s="28" t="str">
        <f>TRIM(PROPER('Base de datos cruda'!C7717))</f>
        <v>Female</v>
      </c>
      <c r="D7717" s="28">
        <v>6.78</v>
      </c>
      <c r="E7717" s="28">
        <v>9.53</v>
      </c>
      <c r="F7717" s="28">
        <v>7.15</v>
      </c>
      <c r="G7717" s="28">
        <v>95.72</v>
      </c>
      <c r="H7717" s="28" t="str">
        <f>TRIM(PROPER('Base de datos cruda'!H7717))</f>
        <v>Fps</v>
      </c>
      <c r="I7717" s="28">
        <v>1.32</v>
      </c>
      <c r="J7717" s="28">
        <v>11.57</v>
      </c>
      <c r="K7717" s="28">
        <v>239.84</v>
      </c>
      <c r="L7717" s="28">
        <f>IF('Base de datos cruda'!L7717&lt;0,,'Base de datos cruda'!L7717)</f>
        <v>16.52</v>
      </c>
      <c r="M7717" s="28" t="str">
        <f>IF(TRIM(PROPER('Base de datos cruda'!M7717))="High","Alto",IF(TRIM(PROPER('Base de datos cruda'!M7717))="Medium","Medio","Bajo"))</f>
        <v>Bajo</v>
      </c>
      <c r="N7717" s="29">
        <v>88.4956363317184</v>
      </c>
      <c r="O7717" s="32">
        <f t="shared" si="1"/>
        <v>88.49563633</v>
      </c>
      <c r="P7717" s="33">
        <f t="shared" si="2"/>
        <v>18.35</v>
      </c>
      <c r="Q7717" s="34">
        <f t="shared" si="3"/>
        <v>1.40560472</v>
      </c>
      <c r="R7717" s="35" t="str">
        <f t="shared" si="4"/>
        <v>Alto</v>
      </c>
      <c r="S7717" s="35" t="str">
        <f>IF(O7717="","",IF(O7717&gt;AVERAGE('Base de datos limpia'!$O$2:$O$8001),"Alto","Normal"))
</f>
        <v>Alto</v>
      </c>
      <c r="T7717" s="35" t="str">
        <f t="shared" si="5"/>
        <v>Gamer intensivo</v>
      </c>
      <c r="U7717" s="35"/>
    </row>
    <row r="7718">
      <c r="A7718" s="28">
        <v>7717.0</v>
      </c>
      <c r="B7718" s="28">
        <v>21.0</v>
      </c>
      <c r="C7718" s="28" t="str">
        <f>TRIM(PROPER('Base de datos cruda'!C7718))</f>
        <v>Female</v>
      </c>
      <c r="D7718" s="28">
        <v>1.97</v>
      </c>
      <c r="E7718" s="28">
        <v>5.57</v>
      </c>
      <c r="F7718" s="28">
        <v>4.84</v>
      </c>
      <c r="G7718" s="28">
        <v>69.33</v>
      </c>
      <c r="H7718" s="28" t="str">
        <f>TRIM(PROPER('Base de datos cruda'!H7718))</f>
        <v>Casual</v>
      </c>
      <c r="I7718" s="28">
        <v>1.11</v>
      </c>
      <c r="J7718" s="28">
        <v>3.38</v>
      </c>
      <c r="K7718" s="28">
        <v>298.58</v>
      </c>
      <c r="L7718" s="28">
        <f>IF('Base de datos cruda'!L7718&lt;0,,'Base de datos cruda'!L7718)</f>
        <v>4.98</v>
      </c>
      <c r="M7718" s="28" t="str">
        <f>IF(TRIM(PROPER('Base de datos cruda'!M7718))="High","Alto",IF(TRIM(PROPER('Base de datos cruda'!M7718))="Medium","Medio","Bajo"))</f>
        <v>Medio</v>
      </c>
      <c r="N7718" s="29">
        <v>63.51</v>
      </c>
      <c r="O7718" s="32">
        <f t="shared" si="1"/>
        <v>63.51</v>
      </c>
      <c r="P7718" s="33">
        <f t="shared" si="2"/>
        <v>5.35</v>
      </c>
      <c r="Q7718" s="34">
        <f t="shared" si="3"/>
        <v>2.827411168</v>
      </c>
      <c r="R7718" s="35" t="str">
        <f t="shared" si="4"/>
        <v>Medio</v>
      </c>
      <c r="S7718" s="35" t="str">
        <f>IF(O7718="","",IF(O7718&gt;AVERAGE('Base de datos limpia'!$O$2:$O$8001),"Alto","Normal"))
</f>
        <v>Normal</v>
      </c>
      <c r="T7718" s="35" t="str">
        <f t="shared" si="5"/>
        <v>Gamer moderado</v>
      </c>
      <c r="U7718" s="35"/>
    </row>
    <row r="7719">
      <c r="A7719" s="28">
        <v>7718.0</v>
      </c>
      <c r="B7719" s="28">
        <v>20.0</v>
      </c>
      <c r="C7719" s="28" t="str">
        <f>TRIM(PROPER('Base de datos cruda'!C7719))</f>
        <v>Female</v>
      </c>
      <c r="D7719" s="28">
        <v>5.92</v>
      </c>
      <c r="E7719" s="28">
        <v>6.05</v>
      </c>
      <c r="F7719" s="28">
        <v>7.42</v>
      </c>
      <c r="G7719" s="28">
        <v>74.74</v>
      </c>
      <c r="H7719" s="28" t="str">
        <f>TRIM(PROPER('Base de datos cruda'!H7719))</f>
        <v>Casual</v>
      </c>
      <c r="I7719" s="28">
        <v>2.81</v>
      </c>
      <c r="J7719" s="28">
        <v>11.05</v>
      </c>
      <c r="K7719" s="28">
        <v>251.13</v>
      </c>
      <c r="L7719" s="28">
        <f>IF('Base de datos cruda'!L7719&lt;0,,'Base de datos cruda'!L7719)</f>
        <v>15.18</v>
      </c>
      <c r="M7719" s="28" t="str">
        <f>IF(TRIM(PROPER('Base de datos cruda'!M7719))="High","Alto",IF(TRIM(PROPER('Base de datos cruda'!M7719))="Medium","Medio","Bajo"))</f>
        <v>Bajo</v>
      </c>
      <c r="N7719" s="29">
        <v>58.06</v>
      </c>
      <c r="O7719" s="32">
        <f t="shared" si="1"/>
        <v>58.06</v>
      </c>
      <c r="P7719" s="33">
        <f t="shared" si="2"/>
        <v>16.97</v>
      </c>
      <c r="Q7719" s="34">
        <f t="shared" si="3"/>
        <v>1.021959459</v>
      </c>
      <c r="R7719" s="35" t="str">
        <f t="shared" si="4"/>
        <v>Medio</v>
      </c>
      <c r="S7719" s="35" t="str">
        <f>IF(O7719="","",IF(O7719&gt;AVERAGE('Base de datos limpia'!$O$2:$O$8001),"Alto","Normal"))
</f>
        <v>Normal</v>
      </c>
      <c r="T7719" s="35" t="str">
        <f t="shared" si="5"/>
        <v>Gamer intensivo</v>
      </c>
      <c r="U7719" s="35"/>
    </row>
    <row r="7720">
      <c r="A7720" s="28">
        <v>7719.0</v>
      </c>
      <c r="B7720" s="28">
        <v>19.0</v>
      </c>
      <c r="C7720" s="28" t="str">
        <f>TRIM(PROPER('Base de datos cruda'!C7720))</f>
        <v>Male</v>
      </c>
      <c r="D7720" s="28">
        <v>6.25</v>
      </c>
      <c r="E7720" s="28">
        <v>9.54</v>
      </c>
      <c r="F7720" s="28">
        <v>5.68</v>
      </c>
      <c r="G7720" s="28">
        <v>63.32</v>
      </c>
      <c r="H7720" s="28" t="str">
        <f>TRIM(PROPER('Base de datos cruda'!H7720))</f>
        <v>Rpg</v>
      </c>
      <c r="I7720" s="28">
        <v>2.74</v>
      </c>
      <c r="J7720" s="28">
        <v>10.85</v>
      </c>
      <c r="K7720" s="28">
        <v>235.87</v>
      </c>
      <c r="L7720" s="28">
        <f>IF('Base de datos cruda'!L7720&lt;0,,'Base de datos cruda'!L7720)</f>
        <v>13.61</v>
      </c>
      <c r="M7720" s="28" t="str">
        <f>IF(TRIM(PROPER('Base de datos cruda'!M7720))="High","Alto",IF(TRIM(PROPER('Base de datos cruda'!M7720))="Medium","Medio","Bajo"))</f>
        <v>Alto</v>
      </c>
      <c r="N7720" s="29">
        <v>78.4822204754031</v>
      </c>
      <c r="O7720" s="32">
        <f t="shared" si="1"/>
        <v>78.48222048</v>
      </c>
      <c r="P7720" s="33">
        <f t="shared" si="2"/>
        <v>17.1</v>
      </c>
      <c r="Q7720" s="34">
        <f t="shared" si="3"/>
        <v>1.5264</v>
      </c>
      <c r="R7720" s="35" t="str">
        <f t="shared" si="4"/>
        <v>Alto</v>
      </c>
      <c r="S7720" s="35" t="str">
        <f>IF(O7720="","",IF(O7720&gt;AVERAGE('Base de datos limpia'!$O$2:$O$8001),"Alto","Normal"))
</f>
        <v>Alto</v>
      </c>
      <c r="T7720" s="35" t="str">
        <f t="shared" si="5"/>
        <v>Gamer intensivo</v>
      </c>
      <c r="U7720" s="35"/>
    </row>
    <row r="7721">
      <c r="A7721" s="28">
        <v>7720.0</v>
      </c>
      <c r="B7721" s="28">
        <v>19.0</v>
      </c>
      <c r="C7721" s="28" t="str">
        <f>TRIM(PROPER('Base de datos cruda'!C7721))</f>
        <v>Female</v>
      </c>
      <c r="D7721" s="28">
        <v>3.18</v>
      </c>
      <c r="E7721" s="28">
        <v>6.88</v>
      </c>
      <c r="F7721" s="28">
        <v>6.26</v>
      </c>
      <c r="G7721" s="28">
        <v>89.04</v>
      </c>
      <c r="H7721" s="28" t="str">
        <f>TRIM(PROPER('Base de datos cruda'!H7721))</f>
        <v>Fps</v>
      </c>
      <c r="I7721" s="28">
        <v>2.11</v>
      </c>
      <c r="J7721" s="28">
        <v>6.93</v>
      </c>
      <c r="K7721" s="28">
        <v>273.13</v>
      </c>
      <c r="L7721" s="28">
        <f>IF('Base de datos cruda'!L7721&lt;0,,'Base de datos cruda'!L7721)</f>
        <v>6.28</v>
      </c>
      <c r="M7721" s="28" t="str">
        <f>IF(TRIM(PROPER('Base de datos cruda'!M7721))="High","Alto",IF(TRIM(PROPER('Base de datos cruda'!M7721))="Medium","Medio","Bajo"))</f>
        <v>Medio</v>
      </c>
      <c r="N7721" s="29">
        <v>74.7</v>
      </c>
      <c r="O7721" s="32">
        <f t="shared" si="1"/>
        <v>74.7</v>
      </c>
      <c r="P7721" s="33">
        <f t="shared" si="2"/>
        <v>10.11</v>
      </c>
      <c r="Q7721" s="34">
        <f t="shared" si="3"/>
        <v>2.163522013</v>
      </c>
      <c r="R7721" s="35" t="str">
        <f t="shared" si="4"/>
        <v>Alto</v>
      </c>
      <c r="S7721" s="35" t="str">
        <f>IF(O7721="","",IF(O7721&gt;AVERAGE('Base de datos limpia'!$O$2:$O$8001),"Alto","Normal"))
</f>
        <v>Alto</v>
      </c>
      <c r="T7721" s="35" t="str">
        <f t="shared" si="5"/>
        <v>Gamer intensivo</v>
      </c>
      <c r="U7721" s="35"/>
    </row>
    <row r="7722">
      <c r="A7722" s="28">
        <v>7721.0</v>
      </c>
      <c r="B7722" s="28">
        <v>20.0</v>
      </c>
      <c r="C7722" s="28" t="str">
        <f>TRIM(PROPER('Base de datos cruda'!C7722))</f>
        <v>Female</v>
      </c>
      <c r="D7722" s="28">
        <v>3.07</v>
      </c>
      <c r="E7722" s="28">
        <v>9.62</v>
      </c>
      <c r="F7722" s="28">
        <v>5.67</v>
      </c>
      <c r="G7722" s="28">
        <v>93.75</v>
      </c>
      <c r="H7722" s="28" t="str">
        <f>TRIM(PROPER('Base de datos cruda'!H7722))</f>
        <v>Fps</v>
      </c>
      <c r="I7722" s="28">
        <v>0.69</v>
      </c>
      <c r="J7722" s="28">
        <v>5.12</v>
      </c>
      <c r="K7722" s="28">
        <v>285.42</v>
      </c>
      <c r="L7722" s="28">
        <f>IF('Base de datos cruda'!L7722&lt;0,,'Base de datos cruda'!L7722)</f>
        <v>5.64</v>
      </c>
      <c r="M7722" s="28" t="str">
        <f>IF(TRIM(PROPER('Base de datos cruda'!M7722))="High","Alto",IF(TRIM(PROPER('Base de datos cruda'!M7722))="Medium","Medio","Bajo"))</f>
        <v>Alto</v>
      </c>
      <c r="N7722" s="29">
        <v>99.26</v>
      </c>
      <c r="O7722" s="32">
        <f t="shared" si="1"/>
        <v>99.26</v>
      </c>
      <c r="P7722" s="33">
        <f t="shared" si="2"/>
        <v>8.19</v>
      </c>
      <c r="Q7722" s="34">
        <f t="shared" si="3"/>
        <v>3.133550489</v>
      </c>
      <c r="R7722" s="35" t="str">
        <f t="shared" si="4"/>
        <v>Alto</v>
      </c>
      <c r="S7722" s="35" t="str">
        <f>IF(O7722="","",IF(O7722&gt;AVERAGE('Base de datos limpia'!$O$2:$O$8001),"Alto","Normal"))
</f>
        <v>Alto</v>
      </c>
      <c r="T7722" s="35" t="str">
        <f t="shared" si="5"/>
        <v>Gamer intensivo</v>
      </c>
      <c r="U7722" s="35"/>
    </row>
    <row r="7723">
      <c r="A7723" s="28">
        <v>7722.0</v>
      </c>
      <c r="B7723" s="28">
        <v>17.0</v>
      </c>
      <c r="C7723" s="28" t="str">
        <f>TRIM(PROPER('Base de datos cruda'!C7723))</f>
        <v>Male</v>
      </c>
      <c r="D7723" s="28">
        <v>5.26</v>
      </c>
      <c r="E7723" s="28">
        <v>1.96</v>
      </c>
      <c r="F7723" s="28">
        <v>6.37</v>
      </c>
      <c r="G7723" s="28">
        <v>76.23</v>
      </c>
      <c r="H7723" s="28" t="str">
        <f>TRIM(PROPER('Base de datos cruda'!H7723))</f>
        <v>Fps</v>
      </c>
      <c r="I7723" s="28">
        <v>4.64</v>
      </c>
      <c r="J7723" s="28">
        <v>6.72</v>
      </c>
      <c r="K7723" s="28">
        <v>254.39</v>
      </c>
      <c r="L7723" s="28">
        <f>IF('Base de datos cruda'!L7723&lt;0,,'Base de datos cruda'!L7723)</f>
        <v>10.16</v>
      </c>
      <c r="M7723" s="28" t="str">
        <f>IF(TRIM(PROPER('Base de datos cruda'!M7723))="High","Alto",IF(TRIM(PROPER('Base de datos cruda'!M7723))="Medium","Medio","Bajo"))</f>
        <v>Bajo</v>
      </c>
      <c r="N7723" s="29">
        <v>42.02</v>
      </c>
      <c r="O7723" s="32">
        <f t="shared" si="1"/>
        <v>42.02</v>
      </c>
      <c r="P7723" s="33">
        <f t="shared" si="2"/>
        <v>11.98</v>
      </c>
      <c r="Q7723" s="34">
        <f t="shared" si="3"/>
        <v>0.3726235741</v>
      </c>
      <c r="R7723" s="35" t="str">
        <f t="shared" si="4"/>
        <v>Bajo</v>
      </c>
      <c r="S7723" s="35" t="str">
        <f>IF(O7723="","",IF(O7723&gt;AVERAGE('Base de datos limpia'!$O$2:$O$8001),"Alto","Normal"))
</f>
        <v>Normal</v>
      </c>
      <c r="T7723" s="35" t="str">
        <f t="shared" si="5"/>
        <v>Gamer casual</v>
      </c>
      <c r="U7723" s="35"/>
    </row>
    <row r="7724">
      <c r="A7724" s="28">
        <v>7723.0</v>
      </c>
      <c r="B7724" s="28">
        <v>24.0</v>
      </c>
      <c r="C7724" s="28" t="str">
        <f>TRIM(PROPER('Base de datos cruda'!C7724))</f>
        <v>Female</v>
      </c>
      <c r="D7724" s="28">
        <v>0.75</v>
      </c>
      <c r="E7724" s="28">
        <v>8.62</v>
      </c>
      <c r="F7724" s="28">
        <v>7.11</v>
      </c>
      <c r="G7724" s="28">
        <v>74.27</v>
      </c>
      <c r="H7724" s="28" t="str">
        <f>TRIM(PROPER('Base de datos cruda'!H7724))</f>
        <v>Casual</v>
      </c>
      <c r="I7724" s="28">
        <v>2.14</v>
      </c>
      <c r="J7724" s="28">
        <v>2.91</v>
      </c>
      <c r="K7724" s="28">
        <v>318.16</v>
      </c>
      <c r="L7724" s="28">
        <f>IF('Base de datos cruda'!L7724&lt;0,,'Base de datos cruda'!L7724)</f>
        <v>3.7</v>
      </c>
      <c r="M7724" s="28" t="str">
        <f>IF(TRIM(PROPER('Base de datos cruda'!M7724))="High","Alto",IF(TRIM(PROPER('Base de datos cruda'!M7724))="Medium","Medio","Bajo"))</f>
        <v>Medio</v>
      </c>
      <c r="N7724" s="29">
        <v>100.0</v>
      </c>
      <c r="O7724" s="32">
        <f t="shared" si="1"/>
        <v>100</v>
      </c>
      <c r="P7724" s="33">
        <f t="shared" si="2"/>
        <v>3.66</v>
      </c>
      <c r="Q7724" s="34">
        <f t="shared" si="3"/>
        <v>11.49333333</v>
      </c>
      <c r="R7724" s="35" t="str">
        <f t="shared" si="4"/>
        <v>Alto</v>
      </c>
      <c r="S7724" s="35" t="str">
        <f>IF(O7724="","",IF(O7724&gt;AVERAGE('Base de datos limpia'!$O$2:$O$8001),"Alto","Normal"))
</f>
        <v>Alto</v>
      </c>
      <c r="T7724" s="35" t="str">
        <f t="shared" si="5"/>
        <v>Gamer intensivo</v>
      </c>
      <c r="U7724" s="35"/>
    </row>
    <row r="7725">
      <c r="A7725" s="28">
        <v>7724.0</v>
      </c>
      <c r="B7725" s="28">
        <v>17.0</v>
      </c>
      <c r="C7725" s="28" t="str">
        <f>TRIM(PROPER('Base de datos cruda'!C7725))</f>
        <v>Male</v>
      </c>
      <c r="D7725" s="28">
        <v>5.88</v>
      </c>
      <c r="E7725" s="28">
        <v>4.02</v>
      </c>
      <c r="F7725" s="28">
        <v>8.19</v>
      </c>
      <c r="G7725" s="28">
        <v>86.35</v>
      </c>
      <c r="H7725" s="28" t="str">
        <f>TRIM(PROPER('Base de datos cruda'!H7725))</f>
        <v>Rpg</v>
      </c>
      <c r="I7725" s="28">
        <v>0.62</v>
      </c>
      <c r="J7725" s="28">
        <v>10.69</v>
      </c>
      <c r="K7725" s="28">
        <v>245.87</v>
      </c>
      <c r="L7725" s="28">
        <f>IF('Base de datos cruda'!L7725&lt;0,,'Base de datos cruda'!L7725)</f>
        <v>13.41</v>
      </c>
      <c r="M7725" s="28" t="str">
        <f>IF(TRIM(PROPER('Base de datos cruda'!M7725))="High","Alto",IF(TRIM(PROPER('Base de datos cruda'!M7725))="Medium","Medio","Bajo"))</f>
        <v>Bajo</v>
      </c>
      <c r="N7725" s="29">
        <v>54.24</v>
      </c>
      <c r="O7725" s="32">
        <f t="shared" si="1"/>
        <v>54.24</v>
      </c>
      <c r="P7725" s="33">
        <f t="shared" si="2"/>
        <v>16.57</v>
      </c>
      <c r="Q7725" s="34">
        <f t="shared" si="3"/>
        <v>0.6836734694</v>
      </c>
      <c r="R7725" s="35" t="str">
        <f t="shared" si="4"/>
        <v>Medio</v>
      </c>
      <c r="S7725" s="35" t="str">
        <f>IF(O7725="","",IF(O7725&gt;AVERAGE('Base de datos limpia'!$O$2:$O$8001),"Alto","Normal"))
</f>
        <v>Normal</v>
      </c>
      <c r="T7725" s="35" t="str">
        <f t="shared" si="5"/>
        <v>Gamer moderado</v>
      </c>
      <c r="U7725" s="35"/>
    </row>
    <row r="7726">
      <c r="A7726" s="28">
        <v>7725.0</v>
      </c>
      <c r="B7726" s="28">
        <v>17.0</v>
      </c>
      <c r="C7726" s="28" t="str">
        <f>TRIM(PROPER('Base de datos cruda'!C7726))</f>
        <v>Male</v>
      </c>
      <c r="D7726" s="28">
        <v>0.34</v>
      </c>
      <c r="E7726" s="28">
        <v>8.29</v>
      </c>
      <c r="F7726" s="28">
        <v>6.42</v>
      </c>
      <c r="G7726" s="28">
        <v>63.02</v>
      </c>
      <c r="H7726" s="28" t="str">
        <f>TRIM(PROPER('Base de datos cruda'!H7726))</f>
        <v>Casual</v>
      </c>
      <c r="I7726" s="28">
        <v>0.19</v>
      </c>
      <c r="J7726" s="28">
        <v>6.01</v>
      </c>
      <c r="K7726" s="28">
        <v>301.23</v>
      </c>
      <c r="L7726" s="28">
        <f>IF('Base de datos cruda'!L7726&lt;0,,'Base de datos cruda'!L7726)</f>
        <v>4.75</v>
      </c>
      <c r="M7726" s="28" t="str">
        <f>IF(TRIM(PROPER('Base de datos cruda'!M7726))="High","Alto",IF(TRIM(PROPER('Base de datos cruda'!M7726))="Medium","Medio","Bajo"))</f>
        <v>Medio</v>
      </c>
      <c r="N7726" s="29">
        <v>91.3</v>
      </c>
      <c r="O7726" s="32">
        <f t="shared" si="1"/>
        <v>91.3</v>
      </c>
      <c r="P7726" s="33">
        <f t="shared" si="2"/>
        <v>6.35</v>
      </c>
      <c r="Q7726" s="34">
        <f t="shared" si="3"/>
        <v>24.38235294</v>
      </c>
      <c r="R7726" s="35" t="str">
        <f t="shared" si="4"/>
        <v>Alto</v>
      </c>
      <c r="S7726" s="35" t="str">
        <f>IF(O7726="","",IF(O7726&gt;AVERAGE('Base de datos limpia'!$O$2:$O$8001),"Alto","Normal"))
</f>
        <v>Alto</v>
      </c>
      <c r="T7726" s="35" t="str">
        <f t="shared" si="5"/>
        <v>Gamer intensivo</v>
      </c>
      <c r="U7726" s="35"/>
    </row>
    <row r="7727">
      <c r="A7727" s="28">
        <v>7726.0</v>
      </c>
      <c r="B7727" s="28">
        <v>24.0</v>
      </c>
      <c r="C7727" s="28" t="str">
        <f>TRIM(PROPER('Base de datos cruda'!C7727))</f>
        <v>Female</v>
      </c>
      <c r="D7727" s="28">
        <v>1.52</v>
      </c>
      <c r="E7727" s="28">
        <v>8.7</v>
      </c>
      <c r="F7727" s="28">
        <v>5.62</v>
      </c>
      <c r="G7727" s="28">
        <v>71.75</v>
      </c>
      <c r="H7727" s="28" t="str">
        <f>TRIM(PROPER('Base de datos cruda'!H7727))</f>
        <v>Rpg</v>
      </c>
      <c r="I7727" s="28">
        <v>0.76</v>
      </c>
      <c r="J7727" s="28">
        <v>6.21</v>
      </c>
      <c r="K7727" s="28">
        <v>287.54</v>
      </c>
      <c r="L7727" s="28">
        <f>IF('Base de datos cruda'!L7727&lt;0,,'Base de datos cruda'!L7727)</f>
        <v>2.86</v>
      </c>
      <c r="M7727" s="28" t="str">
        <f>IF(TRIM(PROPER('Base de datos cruda'!M7727))="High","Alto",IF(TRIM(PROPER('Base de datos cruda'!M7727))="Medium","Medio","Bajo"))</f>
        <v>Alto</v>
      </c>
      <c r="N7727" s="29">
        <v>99.31</v>
      </c>
      <c r="O7727" s="32">
        <f t="shared" si="1"/>
        <v>99.31</v>
      </c>
      <c r="P7727" s="33">
        <f t="shared" si="2"/>
        <v>7.73</v>
      </c>
      <c r="Q7727" s="34">
        <f t="shared" si="3"/>
        <v>5.723684211</v>
      </c>
      <c r="R7727" s="35" t="str">
        <f t="shared" si="4"/>
        <v>Alto</v>
      </c>
      <c r="S7727" s="35" t="str">
        <f>IF(O7727="","",IF(O7727&gt;AVERAGE('Base de datos limpia'!$O$2:$O$8001),"Alto","Normal"))
</f>
        <v>Alto</v>
      </c>
      <c r="T7727" s="35" t="str">
        <f t="shared" si="5"/>
        <v>Gamer intensivo</v>
      </c>
      <c r="U7727" s="35"/>
    </row>
    <row r="7728">
      <c r="A7728" s="28">
        <v>7727.0</v>
      </c>
      <c r="B7728" s="28">
        <v>18.0</v>
      </c>
      <c r="C7728" s="28" t="str">
        <f>TRIM(PROPER('Base de datos cruda'!C7728))</f>
        <v>Male</v>
      </c>
      <c r="D7728" s="28">
        <v>5.31</v>
      </c>
      <c r="E7728" s="28">
        <v>3.44</v>
      </c>
      <c r="F7728" s="28">
        <v>6.44</v>
      </c>
      <c r="G7728" s="28">
        <v>74.65</v>
      </c>
      <c r="H7728" s="28" t="str">
        <f>TRIM(PROPER('Base de datos cruda'!H7728))</f>
        <v>Rpg</v>
      </c>
      <c r="I7728" s="28">
        <v>1.49</v>
      </c>
      <c r="J7728" s="28">
        <v>8.95</v>
      </c>
      <c r="K7728" s="28">
        <v>248.67</v>
      </c>
      <c r="L7728" s="28">
        <f>IF('Base de datos cruda'!L7728&lt;0,,'Base de datos cruda'!L7728)</f>
        <v>11.15</v>
      </c>
      <c r="M7728" s="28" t="str">
        <f>IF(TRIM(PROPER('Base de datos cruda'!M7728))="High","Alto",IF(TRIM(PROPER('Base de datos cruda'!M7728))="Medium","Medio","Bajo"))</f>
        <v>Bajo</v>
      </c>
      <c r="N7728" s="29">
        <v>45.0455182898954</v>
      </c>
      <c r="O7728" s="32">
        <f t="shared" si="1"/>
        <v>45.04551829</v>
      </c>
      <c r="P7728" s="33">
        <f t="shared" si="2"/>
        <v>14.26</v>
      </c>
      <c r="Q7728" s="34">
        <f t="shared" si="3"/>
        <v>0.647834275</v>
      </c>
      <c r="R7728" s="35" t="str">
        <f t="shared" si="4"/>
        <v>Bajo</v>
      </c>
      <c r="S7728" s="35" t="str">
        <f>IF(O7728="","",IF(O7728&gt;AVERAGE('Base de datos limpia'!$O$2:$O$8001),"Alto","Normal"))
</f>
        <v>Normal</v>
      </c>
      <c r="T7728" s="35" t="str">
        <f t="shared" si="5"/>
        <v>Gamer moderado</v>
      </c>
      <c r="U7728" s="35"/>
    </row>
    <row r="7729">
      <c r="A7729" s="28">
        <v>7728.0</v>
      </c>
      <c r="B7729" s="28">
        <v>22.0</v>
      </c>
      <c r="C7729" s="28" t="str">
        <f>TRIM(PROPER('Base de datos cruda'!C7729))</f>
        <v>Male</v>
      </c>
      <c r="D7729" s="28">
        <v>0.79</v>
      </c>
      <c r="E7729" s="28">
        <v>4.68</v>
      </c>
      <c r="F7729" s="28">
        <v>7.44</v>
      </c>
      <c r="G7729" s="28">
        <v>80.74</v>
      </c>
      <c r="H7729" s="28" t="str">
        <f>TRIM(PROPER('Base de datos cruda'!H7729))</f>
        <v>Rpg</v>
      </c>
      <c r="I7729" s="28">
        <v>3.15</v>
      </c>
      <c r="J7729" s="28">
        <v>6.54</v>
      </c>
      <c r="K7729" s="28">
        <v>317.78</v>
      </c>
      <c r="L7729" s="28">
        <f>IF('Base de datos cruda'!L7729&lt;0,,'Base de datos cruda'!L7729)</f>
        <v>3.03</v>
      </c>
      <c r="M7729" s="28" t="str">
        <f>IF(TRIM(PROPER('Base de datos cruda'!M7729))="High","Alto",IF(TRIM(PROPER('Base de datos cruda'!M7729))="Medium","Medio","Bajo"))</f>
        <v>Medio</v>
      </c>
      <c r="N7729" s="29">
        <v>68.6</v>
      </c>
      <c r="O7729" s="32">
        <f t="shared" si="1"/>
        <v>68.6</v>
      </c>
      <c r="P7729" s="33">
        <f t="shared" si="2"/>
        <v>7.33</v>
      </c>
      <c r="Q7729" s="34">
        <f t="shared" si="3"/>
        <v>5.924050633</v>
      </c>
      <c r="R7729" s="35" t="str">
        <f t="shared" si="4"/>
        <v>Medio</v>
      </c>
      <c r="S7729" s="35" t="str">
        <f>IF(O7729="","",IF(O7729&gt;AVERAGE('Base de datos limpia'!$O$2:$O$8001),"Alto","Normal"))
</f>
        <v>Alto</v>
      </c>
      <c r="T7729" s="35" t="str">
        <f t="shared" si="5"/>
        <v>Gamer moderado</v>
      </c>
      <c r="U7729" s="35"/>
    </row>
    <row r="7730">
      <c r="A7730" s="28">
        <v>7729.0</v>
      </c>
      <c r="B7730" s="28">
        <v>19.0</v>
      </c>
      <c r="C7730" s="28" t="str">
        <f>TRIM(PROPER('Base de datos cruda'!C7730))</f>
        <v>Male</v>
      </c>
      <c r="D7730" s="28">
        <v>7.77</v>
      </c>
      <c r="E7730" s="28">
        <v>7.53</v>
      </c>
      <c r="F7730" s="28">
        <v>5.73</v>
      </c>
      <c r="G7730" s="28">
        <v>79.06</v>
      </c>
      <c r="H7730" s="28" t="str">
        <f>TRIM(PROPER('Base de datos cruda'!H7730))</f>
        <v>Fps</v>
      </c>
      <c r="I7730" s="28">
        <v>4.85</v>
      </c>
      <c r="J7730" s="28">
        <v>12.91</v>
      </c>
      <c r="K7730" s="28">
        <v>221.57</v>
      </c>
      <c r="L7730" s="28">
        <f>IF('Base de datos cruda'!L7730&lt;0,,'Base de datos cruda'!L7730)</f>
        <v>10.48</v>
      </c>
      <c r="M7730" s="28" t="str">
        <f>IF(TRIM(PROPER('Base de datos cruda'!M7730))="High","Alto",IF(TRIM(PROPER('Base de datos cruda'!M7730))="Medium","Medio","Bajo"))</f>
        <v>Alto</v>
      </c>
      <c r="N7730" s="29">
        <v>65.3115360598869</v>
      </c>
      <c r="O7730" s="32">
        <f t="shared" si="1"/>
        <v>65.31153606</v>
      </c>
      <c r="P7730" s="33">
        <f t="shared" si="2"/>
        <v>20.68</v>
      </c>
      <c r="Q7730" s="34">
        <f t="shared" si="3"/>
        <v>0.9691119691</v>
      </c>
      <c r="R7730" s="35" t="str">
        <f t="shared" si="4"/>
        <v>Medio</v>
      </c>
      <c r="S7730" s="35" t="str">
        <f>IF(O7730="","",IF(O7730&gt;AVERAGE('Base de datos limpia'!$O$2:$O$8001),"Alto","Normal"))
</f>
        <v>Normal</v>
      </c>
      <c r="T7730" s="35" t="str">
        <f t="shared" si="5"/>
        <v>Gamer intensivo</v>
      </c>
      <c r="U7730" s="35"/>
    </row>
    <row r="7731">
      <c r="A7731" s="28">
        <v>7730.0</v>
      </c>
      <c r="B7731" s="28">
        <v>21.0</v>
      </c>
      <c r="C7731" s="28" t="str">
        <f>TRIM(PROPER('Base de datos cruda'!C7731))</f>
        <v>Male</v>
      </c>
      <c r="D7731" s="28">
        <v>6.95</v>
      </c>
      <c r="E7731" s="28">
        <v>1.89</v>
      </c>
      <c r="F7731" s="28">
        <v>6.07</v>
      </c>
      <c r="G7731" s="28">
        <v>68.35</v>
      </c>
      <c r="H7731" s="28" t="str">
        <f>TRIM(PROPER('Base de datos cruda'!H7731))</f>
        <v>Rpg</v>
      </c>
      <c r="I7731" s="28">
        <v>1.36</v>
      </c>
      <c r="J7731" s="28">
        <v>11.23</v>
      </c>
      <c r="K7731" s="28">
        <v>239.58</v>
      </c>
      <c r="L7731" s="28">
        <f>IF('Base de datos cruda'!L7731&lt;0,,'Base de datos cruda'!L7731)</f>
        <v>15.12</v>
      </c>
      <c r="M7731" s="28" t="str">
        <f>IF(TRIM(PROPER('Base de datos cruda'!M7731))="High","Alto",IF(TRIM(PROPER('Base de datos cruda'!M7731))="Medium","Medio","Bajo"))</f>
        <v>Bajo</v>
      </c>
      <c r="N7731" s="29">
        <v>24.28</v>
      </c>
      <c r="O7731" s="32">
        <f t="shared" si="1"/>
        <v>24.28</v>
      </c>
      <c r="P7731" s="33">
        <f t="shared" si="2"/>
        <v>18.18</v>
      </c>
      <c r="Q7731" s="34">
        <f t="shared" si="3"/>
        <v>0.271942446</v>
      </c>
      <c r="R7731" s="35" t="str">
        <f t="shared" si="4"/>
        <v>Bajo</v>
      </c>
      <c r="S7731" s="35" t="str">
        <f>IF(O7731="","",IF(O7731&gt;AVERAGE('Base de datos limpia'!$O$2:$O$8001),"Alto","Normal"))
</f>
        <v>Normal</v>
      </c>
      <c r="T7731" s="35" t="str">
        <f t="shared" si="5"/>
        <v>Gamer casual</v>
      </c>
      <c r="U7731" s="35"/>
    </row>
    <row r="7732">
      <c r="A7732" s="28">
        <v>7731.0</v>
      </c>
      <c r="B7732" s="28">
        <v>19.0</v>
      </c>
      <c r="C7732" s="28" t="str">
        <f>TRIM(PROPER('Base de datos cruda'!C7732))</f>
        <v>Male</v>
      </c>
      <c r="D7732" s="28">
        <v>5.01</v>
      </c>
      <c r="E7732" s="28">
        <v>7.8</v>
      </c>
      <c r="F7732" s="28">
        <v>6.81</v>
      </c>
      <c r="G7732" s="28">
        <v>81.63</v>
      </c>
      <c r="H7732" s="28" t="str">
        <f>TRIM(PROPER('Base de datos cruda'!H7732))</f>
        <v>Casual</v>
      </c>
      <c r="I7732" s="28">
        <v>3.95</v>
      </c>
      <c r="J7732" s="28">
        <v>6.2</v>
      </c>
      <c r="K7732" s="28">
        <v>243.16</v>
      </c>
      <c r="L7732" s="28">
        <f>IF('Base de datos cruda'!L7732&lt;0,,'Base de datos cruda'!L7732)</f>
        <v>8.54</v>
      </c>
      <c r="M7732" s="28" t="str">
        <f>IF(TRIM(PROPER('Base de datos cruda'!M7732))="High","Alto",IF(TRIM(PROPER('Base de datos cruda'!M7732))="Medium","Medio","Bajo"))</f>
        <v>Bajo</v>
      </c>
      <c r="N7732" s="29">
        <v>80.051239597697</v>
      </c>
      <c r="O7732" s="32">
        <f t="shared" si="1"/>
        <v>80.0512396</v>
      </c>
      <c r="P7732" s="33">
        <f t="shared" si="2"/>
        <v>11.21</v>
      </c>
      <c r="Q7732" s="34">
        <f t="shared" si="3"/>
        <v>1.556886228</v>
      </c>
      <c r="R7732" s="35" t="str">
        <f t="shared" si="4"/>
        <v>Alto</v>
      </c>
      <c r="S7732" s="35" t="str">
        <f>IF(O7732="","",IF(O7732&gt;AVERAGE('Base de datos limpia'!$O$2:$O$8001),"Alto","Normal"))
</f>
        <v>Alto</v>
      </c>
      <c r="T7732" s="35" t="str">
        <f t="shared" si="5"/>
        <v>Gamer intensivo</v>
      </c>
      <c r="U7732" s="35"/>
    </row>
    <row r="7733">
      <c r="A7733" s="28">
        <v>7732.0</v>
      </c>
      <c r="B7733" s="28">
        <v>22.0</v>
      </c>
      <c r="C7733" s="28" t="str">
        <f>TRIM(PROPER('Base de datos cruda'!C7733))</f>
        <v>Female</v>
      </c>
      <c r="D7733" s="28">
        <v>6.55</v>
      </c>
      <c r="E7733" s="28">
        <v>1.99</v>
      </c>
      <c r="F7733" s="28">
        <v>5.47</v>
      </c>
      <c r="G7733" s="28">
        <v>97.03</v>
      </c>
      <c r="H7733" s="28" t="str">
        <f>TRIM(PROPER('Base de datos cruda'!H7733))</f>
        <v>Rpg</v>
      </c>
      <c r="I7733" s="28">
        <v>4.56</v>
      </c>
      <c r="J7733" s="28">
        <v>8.99</v>
      </c>
      <c r="K7733" s="28">
        <v>243.02</v>
      </c>
      <c r="L7733" s="28">
        <f>IF('Base de datos cruda'!L7733&lt;0,,'Base de datos cruda'!L7733)</f>
        <v>15.23</v>
      </c>
      <c r="M7733" s="28" t="str">
        <f>IF(TRIM(PROPER('Base de datos cruda'!M7733))="High","Alto",IF(TRIM(PROPER('Base de datos cruda'!M7733))="Medium","Medio","Bajo"))</f>
        <v>Bajo</v>
      </c>
      <c r="N7733" s="29">
        <v>22.17</v>
      </c>
      <c r="O7733" s="32">
        <f t="shared" si="1"/>
        <v>22.17</v>
      </c>
      <c r="P7733" s="33">
        <f t="shared" si="2"/>
        <v>15.54</v>
      </c>
      <c r="Q7733" s="34">
        <f t="shared" si="3"/>
        <v>0.3038167939</v>
      </c>
      <c r="R7733" s="35" t="str">
        <f t="shared" si="4"/>
        <v>Bajo</v>
      </c>
      <c r="S7733" s="35" t="str">
        <f>IF(O7733="","",IF(O7733&gt;AVERAGE('Base de datos limpia'!$O$2:$O$8001),"Alto","Normal"))
</f>
        <v>Normal</v>
      </c>
      <c r="T7733" s="35" t="str">
        <f t="shared" si="5"/>
        <v>Gamer casual</v>
      </c>
      <c r="U7733" s="35"/>
    </row>
    <row r="7734">
      <c r="A7734" s="28">
        <v>7733.0</v>
      </c>
      <c r="B7734" s="28">
        <v>16.0</v>
      </c>
      <c r="C7734" s="28" t="str">
        <f>TRIM(PROPER('Base de datos cruda'!C7734))</f>
        <v>Female</v>
      </c>
      <c r="D7734" s="28">
        <v>7.1</v>
      </c>
      <c r="E7734" s="28">
        <v>9.23</v>
      </c>
      <c r="F7734" s="28">
        <v>5.05</v>
      </c>
      <c r="G7734" s="28">
        <v>61.08</v>
      </c>
      <c r="H7734" s="28" t="str">
        <f>TRIM(PROPER('Base de datos cruda'!H7734))</f>
        <v>Rpg</v>
      </c>
      <c r="I7734" s="28">
        <v>1.96</v>
      </c>
      <c r="J7734" s="28">
        <v>9.64</v>
      </c>
      <c r="K7734" s="28">
        <v>235.18</v>
      </c>
      <c r="L7734" s="28">
        <f>IF('Base de datos cruda'!L7734&lt;0,,'Base de datos cruda'!L7734)</f>
        <v>16.94</v>
      </c>
      <c r="M7734" s="28" t="str">
        <f>IF(TRIM(PROPER('Base de datos cruda'!M7734))="High","Alto",IF(TRIM(PROPER('Base de datos cruda'!M7734))="Medium","Medio","Bajo"))</f>
        <v>Alto</v>
      </c>
      <c r="N7734" s="29">
        <v>66.7874474034764</v>
      </c>
      <c r="O7734" s="32">
        <f t="shared" si="1"/>
        <v>66.7874474</v>
      </c>
      <c r="P7734" s="33">
        <f t="shared" si="2"/>
        <v>16.74</v>
      </c>
      <c r="Q7734" s="34">
        <f t="shared" si="3"/>
        <v>1.3</v>
      </c>
      <c r="R7734" s="35" t="str">
        <f t="shared" si="4"/>
        <v>Medio</v>
      </c>
      <c r="S7734" s="35" t="str">
        <f>IF(O7734="","",IF(O7734&gt;AVERAGE('Base de datos limpia'!$O$2:$O$8001),"Alto","Normal"))
</f>
        <v>Alto</v>
      </c>
      <c r="T7734" s="35" t="str">
        <f t="shared" si="5"/>
        <v>Gamer intensivo</v>
      </c>
      <c r="U7734" s="35"/>
    </row>
    <row r="7735">
      <c r="A7735" s="28">
        <v>7734.0</v>
      </c>
      <c r="B7735" s="28">
        <v>18.0</v>
      </c>
      <c r="C7735" s="28" t="str">
        <f>TRIM(PROPER('Base de datos cruda'!C7735))</f>
        <v>Female</v>
      </c>
      <c r="D7735" s="28">
        <v>2.08</v>
      </c>
      <c r="E7735" s="28">
        <v>3.49</v>
      </c>
      <c r="F7735" s="28">
        <v>4.7</v>
      </c>
      <c r="G7735" s="28">
        <v>87.21</v>
      </c>
      <c r="H7735" s="28" t="str">
        <f>TRIM(PROPER('Base de datos cruda'!H7735))</f>
        <v>Rpg</v>
      </c>
      <c r="I7735" s="28">
        <v>1.27</v>
      </c>
      <c r="J7735" s="28">
        <v>4.82</v>
      </c>
      <c r="K7735" s="28">
        <v>306.94</v>
      </c>
      <c r="L7735" s="28">
        <f>IF('Base de datos cruda'!L7735&lt;0,,'Base de datos cruda'!L7735)</f>
        <v>2.73</v>
      </c>
      <c r="M7735" s="28" t="str">
        <f>IF(TRIM(PROPER('Base de datos cruda'!M7735))="High","Alto",IF(TRIM(PROPER('Base de datos cruda'!M7735))="Medium","Medio","Bajo"))</f>
        <v>Medio</v>
      </c>
      <c r="N7735" s="29">
        <v>67.6718207287317</v>
      </c>
      <c r="O7735" s="32">
        <f t="shared" si="1"/>
        <v>67.67182073</v>
      </c>
      <c r="P7735" s="33">
        <f t="shared" si="2"/>
        <v>6.9</v>
      </c>
      <c r="Q7735" s="34">
        <f t="shared" si="3"/>
        <v>1.677884615</v>
      </c>
      <c r="R7735" s="35" t="str">
        <f t="shared" si="4"/>
        <v>Medio</v>
      </c>
      <c r="S7735" s="35" t="str">
        <f>IF(O7735="","",IF(O7735&gt;AVERAGE('Base de datos limpia'!$O$2:$O$8001),"Alto","Normal"))
</f>
        <v>Alto</v>
      </c>
      <c r="T7735" s="35" t="str">
        <f t="shared" si="5"/>
        <v>Gamer moderado</v>
      </c>
      <c r="U7735" s="35"/>
    </row>
    <row r="7736">
      <c r="A7736" s="28">
        <v>7735.0</v>
      </c>
      <c r="B7736" s="28">
        <v>18.0</v>
      </c>
      <c r="C7736" s="28" t="str">
        <f>TRIM(PROPER('Base de datos cruda'!C7736))</f>
        <v>Male</v>
      </c>
      <c r="D7736" s="28">
        <v>6.8</v>
      </c>
      <c r="E7736" s="28">
        <v>6.18</v>
      </c>
      <c r="F7736" s="28">
        <v>5.76</v>
      </c>
      <c r="G7736" s="28">
        <v>84.99</v>
      </c>
      <c r="H7736" s="28" t="str">
        <f>TRIM(PROPER('Base de datos cruda'!H7736))</f>
        <v>Fps</v>
      </c>
      <c r="I7736" s="28">
        <v>2.46</v>
      </c>
      <c r="J7736" s="28">
        <v>9.75</v>
      </c>
      <c r="K7736" s="28">
        <v>239.94</v>
      </c>
      <c r="L7736" s="28">
        <f>IF('Base de datos cruda'!L7736&lt;0,,'Base de datos cruda'!L7736)</f>
        <v>14.58</v>
      </c>
      <c r="M7736" s="28" t="str">
        <f>IF(TRIM(PROPER('Base de datos cruda'!M7736))="High","Alto",IF(TRIM(PROPER('Base de datos cruda'!M7736))="Medium","Medio","Bajo"))</f>
        <v>Bajo</v>
      </c>
      <c r="N7736" s="29">
        <v>54.23</v>
      </c>
      <c r="O7736" s="32">
        <f t="shared" si="1"/>
        <v>54.23</v>
      </c>
      <c r="P7736" s="33">
        <f t="shared" si="2"/>
        <v>16.55</v>
      </c>
      <c r="Q7736" s="34">
        <f t="shared" si="3"/>
        <v>0.9088235294</v>
      </c>
      <c r="R7736" s="35" t="str">
        <f t="shared" si="4"/>
        <v>Medio</v>
      </c>
      <c r="S7736" s="35" t="str">
        <f>IF(O7736="","",IF(O7736&gt;AVERAGE('Base de datos limpia'!$O$2:$O$8001),"Alto","Normal"))
</f>
        <v>Normal</v>
      </c>
      <c r="T7736" s="35" t="str">
        <f t="shared" si="5"/>
        <v>Gamer intensivo</v>
      </c>
      <c r="U7736" s="35"/>
    </row>
    <row r="7737">
      <c r="A7737" s="28">
        <v>7736.0</v>
      </c>
      <c r="B7737" s="28">
        <v>16.0</v>
      </c>
      <c r="C7737" s="28" t="str">
        <f>TRIM(PROPER('Base de datos cruda'!C7737))</f>
        <v>Other</v>
      </c>
      <c r="D7737" s="28">
        <v>1.56</v>
      </c>
      <c r="E7737" s="28">
        <v>2.05</v>
      </c>
      <c r="F7737" s="28">
        <v>4.24</v>
      </c>
      <c r="G7737" s="28">
        <v>96.98</v>
      </c>
      <c r="H7737" s="28" t="str">
        <f>TRIM(PROPER('Base de datos cruda'!H7737))</f>
        <v>Rpg</v>
      </c>
      <c r="I7737" s="28">
        <v>4.48</v>
      </c>
      <c r="J7737" s="28">
        <v>7.26</v>
      </c>
      <c r="K7737" s="28">
        <v>308.91</v>
      </c>
      <c r="L7737" s="28">
        <f>IF('Base de datos cruda'!L7737&lt;0,,'Base de datos cruda'!L7737)</f>
        <v>3.41</v>
      </c>
      <c r="M7737" s="28" t="str">
        <f>IF(TRIM(PROPER('Base de datos cruda'!M7737))="High","Alto",IF(TRIM(PROPER('Base de datos cruda'!M7737))="Medium","Medio","Bajo"))</f>
        <v>Medio</v>
      </c>
      <c r="N7737" s="29">
        <v>57.78</v>
      </c>
      <c r="O7737" s="32">
        <f t="shared" si="1"/>
        <v>57.78</v>
      </c>
      <c r="P7737" s="33">
        <f t="shared" si="2"/>
        <v>8.82</v>
      </c>
      <c r="Q7737" s="34">
        <f t="shared" si="3"/>
        <v>1.314102564</v>
      </c>
      <c r="R7737" s="35" t="str">
        <f t="shared" si="4"/>
        <v>Medio</v>
      </c>
      <c r="S7737" s="35" t="str">
        <f>IF(O7737="","",IF(O7737&gt;AVERAGE('Base de datos limpia'!$O$2:$O$8001),"Alto","Normal"))
</f>
        <v>Normal</v>
      </c>
      <c r="T7737" s="35" t="str">
        <f t="shared" si="5"/>
        <v>Gamer casual</v>
      </c>
      <c r="U7737" s="35"/>
    </row>
    <row r="7738">
      <c r="A7738" s="28">
        <v>7737.0</v>
      </c>
      <c r="B7738" s="28">
        <v>21.0</v>
      </c>
      <c r="C7738" s="28" t="str">
        <f>TRIM(PROPER('Base de datos cruda'!C7738))</f>
        <v>Female</v>
      </c>
      <c r="D7738" s="28">
        <v>3.31</v>
      </c>
      <c r="E7738" s="28">
        <v>3.43</v>
      </c>
      <c r="F7738" s="28">
        <v>6.92</v>
      </c>
      <c r="G7738" s="28">
        <v>85.81</v>
      </c>
      <c r="H7738" s="28" t="str">
        <f>TRIM(PROPER('Base de datos cruda'!H7738))</f>
        <v>Fps</v>
      </c>
      <c r="I7738" s="28">
        <v>0.05</v>
      </c>
      <c r="J7738" s="28">
        <v>8.02</v>
      </c>
      <c r="K7738" s="28">
        <v>299.74</v>
      </c>
      <c r="L7738" s="28">
        <f>IF('Base de datos cruda'!L7738&lt;0,,'Base de datos cruda'!L7738)</f>
        <v>9.62</v>
      </c>
      <c r="M7738" s="28" t="str">
        <f>IF(TRIM(PROPER('Base de datos cruda'!M7738))="High","Alto",IF(TRIM(PROPER('Base de datos cruda'!M7738))="Medium","Medio","Bajo"))</f>
        <v>Medio</v>
      </c>
      <c r="N7738" s="29">
        <v>67.73</v>
      </c>
      <c r="O7738" s="32">
        <f t="shared" si="1"/>
        <v>67.73</v>
      </c>
      <c r="P7738" s="33">
        <f t="shared" si="2"/>
        <v>11.33</v>
      </c>
      <c r="Q7738" s="34">
        <f t="shared" si="3"/>
        <v>1.036253776</v>
      </c>
      <c r="R7738" s="35" t="str">
        <f t="shared" si="4"/>
        <v>Medio</v>
      </c>
      <c r="S7738" s="35" t="str">
        <f>IF(O7738="","",IF(O7738&gt;AVERAGE('Base de datos limpia'!$O$2:$O$8001),"Alto","Normal"))
</f>
        <v>Alto</v>
      </c>
      <c r="T7738" s="35" t="str">
        <f t="shared" si="5"/>
        <v>Gamer moderado</v>
      </c>
      <c r="U7738" s="35"/>
    </row>
    <row r="7739">
      <c r="A7739" s="28">
        <v>7738.0</v>
      </c>
      <c r="B7739" s="28">
        <v>24.0</v>
      </c>
      <c r="C7739" s="28" t="str">
        <f>TRIM(PROPER('Base de datos cruda'!C7739))</f>
        <v>Male</v>
      </c>
      <c r="D7739" s="28">
        <v>4.47</v>
      </c>
      <c r="E7739" s="28">
        <v>4.64</v>
      </c>
      <c r="F7739" s="28">
        <v>4.88</v>
      </c>
      <c r="G7739" s="28">
        <v>84.99</v>
      </c>
      <c r="H7739" s="28" t="str">
        <f>TRIM(PROPER('Base de datos cruda'!H7739))</f>
        <v>Casual</v>
      </c>
      <c r="I7739" s="28">
        <v>2.43</v>
      </c>
      <c r="J7739" s="28">
        <v>8.93</v>
      </c>
      <c r="K7739" s="28">
        <v>266.76</v>
      </c>
      <c r="L7739" s="28">
        <f>IF('Base de datos cruda'!L7739&lt;0,,'Base de datos cruda'!L7739)</f>
        <v>9.8</v>
      </c>
      <c r="M7739" s="28" t="str">
        <f>IF(TRIM(PROPER('Base de datos cruda'!M7739))="High","Alto",IF(TRIM(PROPER('Base de datos cruda'!M7739))="Medium","Medio","Bajo"))</f>
        <v>Medio</v>
      </c>
      <c r="N7739" s="29">
        <v>52.87</v>
      </c>
      <c r="O7739" s="32">
        <f t="shared" si="1"/>
        <v>52.87</v>
      </c>
      <c r="P7739" s="33">
        <f t="shared" si="2"/>
        <v>13.4</v>
      </c>
      <c r="Q7739" s="34">
        <f t="shared" si="3"/>
        <v>1.03803132</v>
      </c>
      <c r="R7739" s="35" t="str">
        <f t="shared" si="4"/>
        <v>Medio</v>
      </c>
      <c r="S7739" s="35" t="str">
        <f>IF(O7739="","",IF(O7739&gt;AVERAGE('Base de datos limpia'!$O$2:$O$8001),"Alto","Normal"))
</f>
        <v>Normal</v>
      </c>
      <c r="T7739" s="35" t="str">
        <f t="shared" si="5"/>
        <v>Gamer moderado</v>
      </c>
      <c r="U7739" s="35"/>
    </row>
    <row r="7740">
      <c r="A7740" s="28">
        <v>7739.0</v>
      </c>
      <c r="B7740" s="28">
        <v>23.0</v>
      </c>
      <c r="C7740" s="28" t="str">
        <f>TRIM(PROPER('Base de datos cruda'!C7740))</f>
        <v>Female</v>
      </c>
      <c r="D7740" s="28">
        <v>5.71</v>
      </c>
      <c r="E7740" s="28">
        <v>5.38</v>
      </c>
      <c r="F7740" s="28">
        <v>5.89</v>
      </c>
      <c r="G7740" s="28">
        <v>90.79</v>
      </c>
      <c r="H7740" s="28" t="str">
        <f>TRIM(PROPER('Base de datos cruda'!H7740))</f>
        <v>Fps</v>
      </c>
      <c r="I7740" s="28">
        <v>3.79</v>
      </c>
      <c r="J7740" s="28">
        <v>8.84</v>
      </c>
      <c r="K7740" s="28">
        <v>266.82</v>
      </c>
      <c r="L7740" s="28">
        <f>IF('Base de datos cruda'!L7740&lt;0,,'Base de datos cruda'!L7740)</f>
        <v>11.92</v>
      </c>
      <c r="M7740" s="28" t="str">
        <f>IF(TRIM(PROPER('Base de datos cruda'!M7740))="High","Alto",IF(TRIM(PROPER('Base de datos cruda'!M7740))="Medium","Medio","Bajo"))</f>
        <v>Bajo</v>
      </c>
      <c r="N7740" s="29">
        <v>68.8549168199033</v>
      </c>
      <c r="O7740" s="32">
        <f t="shared" si="1"/>
        <v>68.85491682</v>
      </c>
      <c r="P7740" s="33">
        <f t="shared" si="2"/>
        <v>14.55</v>
      </c>
      <c r="Q7740" s="34">
        <f t="shared" si="3"/>
        <v>0.942206655</v>
      </c>
      <c r="R7740" s="35" t="str">
        <f t="shared" si="4"/>
        <v>Medio</v>
      </c>
      <c r="S7740" s="35" t="str">
        <f>IF(O7740="","",IF(O7740&gt;AVERAGE('Base de datos limpia'!$O$2:$O$8001),"Alto","Normal"))
</f>
        <v>Alto</v>
      </c>
      <c r="T7740" s="35" t="str">
        <f t="shared" si="5"/>
        <v>Gamer moderado</v>
      </c>
      <c r="U7740" s="35"/>
    </row>
    <row r="7741">
      <c r="A7741" s="28">
        <v>7740.0</v>
      </c>
      <c r="B7741" s="28">
        <v>22.0</v>
      </c>
      <c r="C7741" s="28" t="str">
        <f>TRIM(PROPER('Base de datos cruda'!C7741))</f>
        <v>Female</v>
      </c>
      <c r="D7741" s="28">
        <v>0.24</v>
      </c>
      <c r="E7741" s="28">
        <v>1.0</v>
      </c>
      <c r="F7741" s="28">
        <v>5.35</v>
      </c>
      <c r="G7741" s="28">
        <v>70.71</v>
      </c>
      <c r="H7741" s="28" t="str">
        <f>TRIM(PROPER('Base de datos cruda'!H7741))</f>
        <v>Rpg</v>
      </c>
      <c r="I7741" s="28">
        <v>3.01</v>
      </c>
      <c r="J7741" s="28">
        <v>2.93</v>
      </c>
      <c r="K7741" s="28">
        <v>318.36</v>
      </c>
      <c r="L7741" s="28">
        <f>IF('Base de datos cruda'!L7741&lt;0,,'Base de datos cruda'!L7741)</f>
        <v>1.39</v>
      </c>
      <c r="M7741" s="28" t="str">
        <f>IF(TRIM(PROPER('Base de datos cruda'!M7741))="High","Alto",IF(TRIM(PROPER('Base de datos cruda'!M7741))="Medium","Medio","Bajo"))</f>
        <v>Medio</v>
      </c>
      <c r="N7741" s="29">
        <v>47.47</v>
      </c>
      <c r="O7741" s="32">
        <f t="shared" si="1"/>
        <v>47.47</v>
      </c>
      <c r="P7741" s="33">
        <f t="shared" si="2"/>
        <v>3.17</v>
      </c>
      <c r="Q7741" s="34">
        <f t="shared" si="3"/>
        <v>4.166666667</v>
      </c>
      <c r="R7741" s="35" t="str">
        <f t="shared" si="4"/>
        <v>Bajo</v>
      </c>
      <c r="S7741" s="35" t="str">
        <f>IF(O7741="","",IF(O7741&gt;AVERAGE('Base de datos limpia'!$O$2:$O$8001),"Alto","Normal"))
</f>
        <v>Normal</v>
      </c>
      <c r="T7741" s="35" t="str">
        <f t="shared" si="5"/>
        <v>Gamer casual</v>
      </c>
      <c r="U7741" s="35"/>
    </row>
    <row r="7742">
      <c r="A7742" s="28">
        <v>7741.0</v>
      </c>
      <c r="B7742" s="28">
        <v>23.0</v>
      </c>
      <c r="C7742" s="28" t="str">
        <f>TRIM(PROPER('Base de datos cruda'!C7742))</f>
        <v>Female</v>
      </c>
      <c r="D7742" s="28">
        <v>2.32</v>
      </c>
      <c r="E7742" s="28">
        <v>9.0</v>
      </c>
      <c r="F7742" s="28">
        <v>7.15</v>
      </c>
      <c r="G7742" s="28">
        <v>83.83</v>
      </c>
      <c r="H7742" s="28" t="str">
        <f>TRIM(PROPER('Base de datos cruda'!H7742))</f>
        <v>Fps</v>
      </c>
      <c r="I7742" s="28">
        <v>2.49</v>
      </c>
      <c r="J7742" s="28">
        <v>3.92</v>
      </c>
      <c r="K7742" s="28">
        <v>286.82</v>
      </c>
      <c r="L7742" s="28">
        <f>IF('Base de datos cruda'!L7742&lt;0,,'Base de datos cruda'!L7742)</f>
        <v>6.01</v>
      </c>
      <c r="M7742" s="28" t="str">
        <f>IF(TRIM(PROPER('Base de datos cruda'!M7742))="High","Alto",IF(TRIM(PROPER('Base de datos cruda'!M7742))="Medium","Medio","Bajo"))</f>
        <v>Medio</v>
      </c>
      <c r="N7742" s="29">
        <v>96.36</v>
      </c>
      <c r="O7742" s="32">
        <f t="shared" si="1"/>
        <v>96.36</v>
      </c>
      <c r="P7742" s="33">
        <f t="shared" si="2"/>
        <v>6.24</v>
      </c>
      <c r="Q7742" s="34">
        <f t="shared" si="3"/>
        <v>3.879310345</v>
      </c>
      <c r="R7742" s="35" t="str">
        <f t="shared" si="4"/>
        <v>Alto</v>
      </c>
      <c r="S7742" s="35" t="str">
        <f>IF(O7742="","",IF(O7742&gt;AVERAGE('Base de datos limpia'!$O$2:$O$8001),"Alto","Normal"))
</f>
        <v>Alto</v>
      </c>
      <c r="T7742" s="35" t="str">
        <f t="shared" si="5"/>
        <v>Gamer intensivo</v>
      </c>
      <c r="U7742" s="35"/>
    </row>
    <row r="7743">
      <c r="A7743" s="28">
        <v>7742.0</v>
      </c>
      <c r="B7743" s="28">
        <v>21.0</v>
      </c>
      <c r="C7743" s="28" t="str">
        <f>TRIM(PROPER('Base de datos cruda'!C7743))</f>
        <v>Male</v>
      </c>
      <c r="D7743" s="28">
        <v>4.87</v>
      </c>
      <c r="E7743" s="28">
        <v>1.07</v>
      </c>
      <c r="F7743" s="28">
        <v>8.25</v>
      </c>
      <c r="G7743" s="28">
        <v>80.78</v>
      </c>
      <c r="H7743" s="28" t="str">
        <f>TRIM(PROPER('Base de datos cruda'!H7743))</f>
        <v>Fps</v>
      </c>
      <c r="I7743" s="28">
        <v>2.77</v>
      </c>
      <c r="J7743" s="28">
        <v>8.14</v>
      </c>
      <c r="K7743" s="28">
        <v>260.47</v>
      </c>
      <c r="L7743" s="28">
        <f>IF('Base de datos cruda'!L7743&lt;0,,'Base de datos cruda'!L7743)</f>
        <v>11.49</v>
      </c>
      <c r="M7743" s="28" t="str">
        <f>IF(TRIM(PROPER('Base de datos cruda'!M7743))="High","Alto",IF(TRIM(PROPER('Base de datos cruda'!M7743))="Medium","Medio","Bajo"))</f>
        <v>Medio</v>
      </c>
      <c r="N7743" s="29">
        <v>40.29</v>
      </c>
      <c r="O7743" s="32">
        <f t="shared" si="1"/>
        <v>40.29</v>
      </c>
      <c r="P7743" s="33">
        <f t="shared" si="2"/>
        <v>13.01</v>
      </c>
      <c r="Q7743" s="34">
        <f t="shared" si="3"/>
        <v>0.2197125257</v>
      </c>
      <c r="R7743" s="35" t="str">
        <f t="shared" si="4"/>
        <v>Bajo</v>
      </c>
      <c r="S7743" s="35" t="str">
        <f>IF(O7743="","",IF(O7743&gt;AVERAGE('Base de datos limpia'!$O$2:$O$8001),"Alto","Normal"))
</f>
        <v>Normal</v>
      </c>
      <c r="T7743" s="35" t="str">
        <f t="shared" si="5"/>
        <v>Gamer casual</v>
      </c>
      <c r="U7743" s="35"/>
    </row>
    <row r="7744">
      <c r="A7744" s="28">
        <v>7743.0</v>
      </c>
      <c r="B7744" s="28">
        <v>24.0</v>
      </c>
      <c r="C7744" s="28" t="str">
        <f>TRIM(PROPER('Base de datos cruda'!C7744))</f>
        <v>Male</v>
      </c>
      <c r="D7744" s="28">
        <v>2.86</v>
      </c>
      <c r="E7744" s="28">
        <v>7.96</v>
      </c>
      <c r="F7744" s="28">
        <v>7.17</v>
      </c>
      <c r="G7744" s="28">
        <v>77.54</v>
      </c>
      <c r="H7744" s="28" t="str">
        <f>TRIM(PROPER('Base de datos cruda'!H7744))</f>
        <v>Rpg</v>
      </c>
      <c r="I7744" s="28">
        <v>3.1</v>
      </c>
      <c r="J7744" s="28">
        <v>4.89</v>
      </c>
      <c r="K7744" s="28">
        <v>280.61</v>
      </c>
      <c r="L7744" s="28">
        <f>IF('Base de datos cruda'!L7744&lt;0,,'Base de datos cruda'!L7744)</f>
        <v>7.52</v>
      </c>
      <c r="M7744" s="28" t="str">
        <f>IF(TRIM(PROPER('Base de datos cruda'!M7744))="High","Alto",IF(TRIM(PROPER('Base de datos cruda'!M7744))="Medium","Medio","Bajo"))</f>
        <v>Medio</v>
      </c>
      <c r="N7744" s="29">
        <v>93.3</v>
      </c>
      <c r="O7744" s="32">
        <f t="shared" si="1"/>
        <v>93.3</v>
      </c>
      <c r="P7744" s="33">
        <f t="shared" si="2"/>
        <v>7.75</v>
      </c>
      <c r="Q7744" s="34">
        <f t="shared" si="3"/>
        <v>2.783216783</v>
      </c>
      <c r="R7744" s="35" t="str">
        <f t="shared" si="4"/>
        <v>Alto</v>
      </c>
      <c r="S7744" s="35" t="str">
        <f>IF(O7744="","",IF(O7744&gt;AVERAGE('Base de datos limpia'!$O$2:$O$8001),"Alto","Normal"))
</f>
        <v>Alto</v>
      </c>
      <c r="T7744" s="35" t="str">
        <f t="shared" si="5"/>
        <v>Gamer intensivo</v>
      </c>
      <c r="U7744" s="35"/>
    </row>
    <row r="7745">
      <c r="A7745" s="28">
        <v>7744.0</v>
      </c>
      <c r="B7745" s="28">
        <v>18.0</v>
      </c>
      <c r="C7745" s="28" t="str">
        <f>TRIM(PROPER('Base de datos cruda'!C7745))</f>
        <v>Female</v>
      </c>
      <c r="D7745" s="28">
        <v>6.2</v>
      </c>
      <c r="E7745" s="28">
        <v>5.24</v>
      </c>
      <c r="F7745" s="28">
        <v>6.71</v>
      </c>
      <c r="G7745" s="28">
        <v>63.18</v>
      </c>
      <c r="H7745" s="28" t="str">
        <f>TRIM(PROPER('Base de datos cruda'!H7745))</f>
        <v>Casual</v>
      </c>
      <c r="I7745" s="28">
        <v>3.41</v>
      </c>
      <c r="J7745" s="28">
        <v>9.16</v>
      </c>
      <c r="K7745" s="28">
        <v>240.89</v>
      </c>
      <c r="L7745" s="28">
        <f>IF('Base de datos cruda'!L7745&lt;0,,'Base de datos cruda'!L7745)</f>
        <v>15.32</v>
      </c>
      <c r="M7745" s="28" t="str">
        <f>IF(TRIM(PROPER('Base de datos cruda'!M7745))="High","Alto",IF(TRIM(PROPER('Base de datos cruda'!M7745))="Medium","Medio","Bajo"))</f>
        <v>Bajo</v>
      </c>
      <c r="N7745" s="29">
        <v>48.13</v>
      </c>
      <c r="O7745" s="32">
        <f t="shared" si="1"/>
        <v>48.13</v>
      </c>
      <c r="P7745" s="33">
        <f t="shared" si="2"/>
        <v>15.36</v>
      </c>
      <c r="Q7745" s="34">
        <f t="shared" si="3"/>
        <v>0.8451612903</v>
      </c>
      <c r="R7745" s="35" t="str">
        <f t="shared" si="4"/>
        <v>Bajo</v>
      </c>
      <c r="S7745" s="35" t="str">
        <f>IF(O7745="","",IF(O7745&gt;AVERAGE('Base de datos limpia'!$O$2:$O$8001),"Alto","Normal"))
</f>
        <v>Normal</v>
      </c>
      <c r="T7745" s="35" t="str">
        <f t="shared" si="5"/>
        <v>Gamer moderado</v>
      </c>
      <c r="U7745" s="35"/>
    </row>
    <row r="7746">
      <c r="A7746" s="28">
        <v>7745.0</v>
      </c>
      <c r="B7746" s="28">
        <v>24.0</v>
      </c>
      <c r="C7746" s="28" t="str">
        <f>TRIM(PROPER('Base de datos cruda'!C7746))</f>
        <v>Female</v>
      </c>
      <c r="D7746" s="28">
        <v>5.21</v>
      </c>
      <c r="E7746" s="28">
        <v>5.71</v>
      </c>
      <c r="F7746" s="28">
        <v>7.35</v>
      </c>
      <c r="G7746" s="28">
        <v>71.71</v>
      </c>
      <c r="H7746" s="28" t="str">
        <f>TRIM(PROPER('Base de datos cruda'!H7746))</f>
        <v>Casual</v>
      </c>
      <c r="I7746" s="28">
        <v>1.78</v>
      </c>
      <c r="J7746" s="28">
        <v>6.99</v>
      </c>
      <c r="K7746" s="28">
        <v>251.75</v>
      </c>
      <c r="L7746" s="28">
        <f>IF('Base de datos cruda'!L7746&lt;0,,'Base de datos cruda'!L7746)</f>
        <v>11.04</v>
      </c>
      <c r="M7746" s="28" t="str">
        <f>IF(TRIM(PROPER('Base de datos cruda'!M7746))="High","Alto",IF(TRIM(PROPER('Base de datos cruda'!M7746))="Medium","Medio","Bajo"))</f>
        <v>Bajo</v>
      </c>
      <c r="N7746" s="29">
        <v>61.65</v>
      </c>
      <c r="O7746" s="32">
        <f t="shared" si="1"/>
        <v>61.65</v>
      </c>
      <c r="P7746" s="33">
        <f t="shared" si="2"/>
        <v>12.2</v>
      </c>
      <c r="Q7746" s="34">
        <f t="shared" si="3"/>
        <v>1.09596929</v>
      </c>
      <c r="R7746" s="35" t="str">
        <f t="shared" si="4"/>
        <v>Medio</v>
      </c>
      <c r="S7746" s="35" t="str">
        <f>IF(O7746="","",IF(O7746&gt;AVERAGE('Base de datos limpia'!$O$2:$O$8001),"Alto","Normal"))
</f>
        <v>Normal</v>
      </c>
      <c r="T7746" s="35" t="str">
        <f t="shared" si="5"/>
        <v>Gamer moderado</v>
      </c>
      <c r="U7746" s="35"/>
    </row>
    <row r="7747">
      <c r="A7747" s="28">
        <v>7746.0</v>
      </c>
      <c r="B7747" s="28">
        <v>19.0</v>
      </c>
      <c r="C7747" s="28" t="str">
        <f>TRIM(PROPER('Base de datos cruda'!C7747))</f>
        <v>Female</v>
      </c>
      <c r="D7747" s="28">
        <v>1.88</v>
      </c>
      <c r="E7747" s="28">
        <v>2.87</v>
      </c>
      <c r="F7747" s="28">
        <v>4.15</v>
      </c>
      <c r="G7747" s="28">
        <v>71.2</v>
      </c>
      <c r="H7747" s="28" t="str">
        <f>TRIM(PROPER('Base de datos cruda'!H7747))</f>
        <v>Fps</v>
      </c>
      <c r="I7747" s="28">
        <v>2.59</v>
      </c>
      <c r="J7747" s="28">
        <v>4.6</v>
      </c>
      <c r="K7747" s="28">
        <v>294.41</v>
      </c>
      <c r="L7747" s="28">
        <f>IF('Base de datos cruda'!L7747&lt;0,,'Base de datos cruda'!L7747)</f>
        <v>3.05</v>
      </c>
      <c r="M7747" s="28" t="str">
        <f>IF(TRIM(PROPER('Base de datos cruda'!M7747))="High","Alto",IF(TRIM(PROPER('Base de datos cruda'!M7747))="Medium","Medio","Bajo"))</f>
        <v>Medio</v>
      </c>
      <c r="N7747" s="29">
        <v>57.4062141400355</v>
      </c>
      <c r="O7747" s="32">
        <f t="shared" si="1"/>
        <v>57.40621414</v>
      </c>
      <c r="P7747" s="33">
        <f t="shared" si="2"/>
        <v>6.48</v>
      </c>
      <c r="Q7747" s="34">
        <f t="shared" si="3"/>
        <v>1.526595745</v>
      </c>
      <c r="R7747" s="35" t="str">
        <f t="shared" si="4"/>
        <v>Medio</v>
      </c>
      <c r="S7747" s="35" t="str">
        <f>IF(O7747="","",IF(O7747&gt;AVERAGE('Base de datos limpia'!$O$2:$O$8001),"Alto","Normal"))
</f>
        <v>Normal</v>
      </c>
      <c r="T7747" s="35" t="str">
        <f t="shared" si="5"/>
        <v>Gamer casual</v>
      </c>
      <c r="U7747" s="35"/>
    </row>
    <row r="7748">
      <c r="A7748" s="28">
        <v>7747.0</v>
      </c>
      <c r="B7748" s="28">
        <v>22.0</v>
      </c>
      <c r="C7748" s="28" t="str">
        <f>TRIM(PROPER('Base de datos cruda'!C7748))</f>
        <v>Female</v>
      </c>
      <c r="D7748" s="28">
        <v>1.17</v>
      </c>
      <c r="E7748" s="28">
        <v>6.47</v>
      </c>
      <c r="F7748" s="28">
        <v>4.61</v>
      </c>
      <c r="G7748" s="28">
        <v>88.97</v>
      </c>
      <c r="H7748" s="28" t="str">
        <f>TRIM(PROPER('Base de datos cruda'!H7748))</f>
        <v>Rpg</v>
      </c>
      <c r="I7748" s="28">
        <v>1.37</v>
      </c>
      <c r="J7748" s="28">
        <v>2.38</v>
      </c>
      <c r="K7748" s="28">
        <v>313.07</v>
      </c>
      <c r="L7748" s="28" t="str">
        <f>IF('Base de datos cruda'!L7748&lt;0,,'Base de datos cruda'!L7748)</f>
        <v/>
      </c>
      <c r="M7748" s="28" t="str">
        <f>IF(TRIM(PROPER('Base de datos cruda'!M7748))="High","Alto",IF(TRIM(PROPER('Base de datos cruda'!M7748))="Medium","Medio","Bajo"))</f>
        <v>Medio</v>
      </c>
      <c r="N7748" s="29">
        <v>86.12</v>
      </c>
      <c r="O7748" s="32">
        <f t="shared" si="1"/>
        <v>86.12</v>
      </c>
      <c r="P7748" s="33">
        <f t="shared" si="2"/>
        <v>3.55</v>
      </c>
      <c r="Q7748" s="34">
        <f t="shared" si="3"/>
        <v>5.52991453</v>
      </c>
      <c r="R7748" s="35" t="str">
        <f t="shared" si="4"/>
        <v>Alto</v>
      </c>
      <c r="S7748" s="35" t="str">
        <f>IF(O7748="","",IF(O7748&gt;AVERAGE('Base de datos limpia'!$O$2:$O$8001),"Alto","Normal"))
</f>
        <v>Alto</v>
      </c>
      <c r="T7748" s="35" t="str">
        <f t="shared" si="5"/>
        <v>Gamer intensivo</v>
      </c>
      <c r="U7748" s="35"/>
    </row>
    <row r="7749">
      <c r="A7749" s="28">
        <v>7748.0</v>
      </c>
      <c r="B7749" s="28">
        <v>24.0</v>
      </c>
      <c r="C7749" s="28" t="str">
        <f>TRIM(PROPER('Base de datos cruda'!C7749))</f>
        <v>Female</v>
      </c>
      <c r="D7749" s="28">
        <v>5.03</v>
      </c>
      <c r="E7749" s="28">
        <v>5.84</v>
      </c>
      <c r="F7749" s="28">
        <v>4.47</v>
      </c>
      <c r="G7749" s="28">
        <v>96.83</v>
      </c>
      <c r="H7749" s="28" t="str">
        <f>TRIM(PROPER('Base de datos cruda'!H7749))</f>
        <v>Fps</v>
      </c>
      <c r="I7749" s="28">
        <v>4.92</v>
      </c>
      <c r="J7749" s="28">
        <v>6.06</v>
      </c>
      <c r="K7749" s="28">
        <v>242.63</v>
      </c>
      <c r="L7749" s="28">
        <f>IF('Base de datos cruda'!L7749&lt;0,,'Base de datos cruda'!L7749)</f>
        <v>9.05</v>
      </c>
      <c r="M7749" s="28" t="str">
        <f>IF(TRIM(PROPER('Base de datos cruda'!M7749))="High","Alto",IF(TRIM(PROPER('Base de datos cruda'!M7749))="Medium","Medio","Bajo"))</f>
        <v>Bajo</v>
      </c>
      <c r="N7749" s="29">
        <v>56.14</v>
      </c>
      <c r="O7749" s="32">
        <f t="shared" si="1"/>
        <v>56.14</v>
      </c>
      <c r="P7749" s="33">
        <f t="shared" si="2"/>
        <v>11.09</v>
      </c>
      <c r="Q7749" s="34">
        <f t="shared" si="3"/>
        <v>1.161033797</v>
      </c>
      <c r="R7749" s="35" t="str">
        <f t="shared" si="4"/>
        <v>Medio</v>
      </c>
      <c r="S7749" s="35" t="str">
        <f>IF(O7749="","",IF(O7749&gt;AVERAGE('Base de datos limpia'!$O$2:$O$8001),"Alto","Normal"))
</f>
        <v>Normal</v>
      </c>
      <c r="T7749" s="35" t="str">
        <f t="shared" si="5"/>
        <v>Gamer moderado</v>
      </c>
      <c r="U7749" s="35"/>
    </row>
    <row r="7750">
      <c r="A7750" s="28">
        <v>7749.0</v>
      </c>
      <c r="B7750" s="28">
        <v>17.0</v>
      </c>
      <c r="C7750" s="28" t="str">
        <f>TRIM(PROPER('Base de datos cruda'!C7750))</f>
        <v>Male</v>
      </c>
      <c r="D7750" s="28">
        <v>3.6</v>
      </c>
      <c r="E7750" s="28">
        <v>2.48</v>
      </c>
      <c r="F7750" s="28">
        <v>4.49</v>
      </c>
      <c r="G7750" s="28">
        <v>69.23</v>
      </c>
      <c r="H7750" s="28" t="str">
        <f>TRIM(PROPER('Base de datos cruda'!H7750))</f>
        <v>Rpg</v>
      </c>
      <c r="I7750" s="28">
        <v>0.94</v>
      </c>
      <c r="J7750" s="28">
        <v>8.95</v>
      </c>
      <c r="K7750" s="28">
        <v>279.67</v>
      </c>
      <c r="L7750" s="28">
        <f>IF('Base de datos cruda'!L7750&lt;0,,'Base de datos cruda'!L7750)</f>
        <v>10.32</v>
      </c>
      <c r="M7750" s="28" t="str">
        <f>IF(TRIM(PROPER('Base de datos cruda'!M7750))="High","Alto",IF(TRIM(PROPER('Base de datos cruda'!M7750))="Medium","Medio","Bajo"))</f>
        <v>Medio</v>
      </c>
      <c r="N7750" s="29">
        <v>36.55</v>
      </c>
      <c r="O7750" s="32">
        <f t="shared" si="1"/>
        <v>36.55</v>
      </c>
      <c r="P7750" s="33">
        <f t="shared" si="2"/>
        <v>12.55</v>
      </c>
      <c r="Q7750" s="34">
        <f t="shared" si="3"/>
        <v>0.6888888889</v>
      </c>
      <c r="R7750" s="35" t="str">
        <f t="shared" si="4"/>
        <v>Bajo</v>
      </c>
      <c r="S7750" s="35" t="str">
        <f>IF(O7750="","",IF(O7750&gt;AVERAGE('Base de datos limpia'!$O$2:$O$8001),"Alto","Normal"))
</f>
        <v>Normal</v>
      </c>
      <c r="T7750" s="35" t="str">
        <f t="shared" si="5"/>
        <v>Gamer casual</v>
      </c>
      <c r="U7750" s="35"/>
    </row>
    <row r="7751">
      <c r="A7751" s="28">
        <v>7750.0</v>
      </c>
      <c r="B7751" s="28">
        <v>17.0</v>
      </c>
      <c r="C7751" s="28" t="str">
        <f>TRIM(PROPER('Base de datos cruda'!C7751))</f>
        <v>Female</v>
      </c>
      <c r="D7751" s="28">
        <v>1.35</v>
      </c>
      <c r="E7751" s="28">
        <v>3.14</v>
      </c>
      <c r="F7751" s="28">
        <v>5.3</v>
      </c>
      <c r="G7751" s="28">
        <v>62.98</v>
      </c>
      <c r="H7751" s="28" t="str">
        <f>TRIM(PROPER('Base de datos cruda'!H7751))</f>
        <v>Fps</v>
      </c>
      <c r="I7751" s="28">
        <v>0.75</v>
      </c>
      <c r="J7751" s="28">
        <v>5.56</v>
      </c>
      <c r="K7751" s="28">
        <v>305.0</v>
      </c>
      <c r="L7751" s="28">
        <f>IF('Base de datos cruda'!L7751&lt;0,,'Base de datos cruda'!L7751)</f>
        <v>2.04</v>
      </c>
      <c r="M7751" s="28" t="str">
        <f>IF(TRIM(PROPER('Base de datos cruda'!M7751))="High","Alto",IF(TRIM(PROPER('Base de datos cruda'!M7751))="Medium","Medio","Bajo"))</f>
        <v>Medio</v>
      </c>
      <c r="N7751" s="29">
        <v>65.77</v>
      </c>
      <c r="O7751" s="32">
        <f t="shared" si="1"/>
        <v>65.77</v>
      </c>
      <c r="P7751" s="33">
        <f t="shared" si="2"/>
        <v>6.91</v>
      </c>
      <c r="Q7751" s="34">
        <f t="shared" si="3"/>
        <v>2.325925926</v>
      </c>
      <c r="R7751" s="35" t="str">
        <f t="shared" si="4"/>
        <v>Medio</v>
      </c>
      <c r="S7751" s="35" t="str">
        <f>IF(O7751="","",IF(O7751&gt;AVERAGE('Base de datos limpia'!$O$2:$O$8001),"Alto","Normal"))
</f>
        <v>Alto</v>
      </c>
      <c r="T7751" s="35" t="str">
        <f t="shared" si="5"/>
        <v>Gamer moderado</v>
      </c>
      <c r="U7751" s="35"/>
    </row>
    <row r="7752">
      <c r="A7752" s="28">
        <v>7751.0</v>
      </c>
      <c r="B7752" s="28">
        <v>24.0</v>
      </c>
      <c r="C7752" s="28" t="str">
        <f>TRIM(PROPER('Base de datos cruda'!C7752))</f>
        <v>Male</v>
      </c>
      <c r="D7752" s="28">
        <v>2.61</v>
      </c>
      <c r="E7752" s="28">
        <v>1.6</v>
      </c>
      <c r="F7752" s="28">
        <v>6.66</v>
      </c>
      <c r="G7752" s="28">
        <v>100.0</v>
      </c>
      <c r="H7752" s="28" t="str">
        <f>TRIM(PROPER('Base de datos cruda'!H7752))</f>
        <v>Casual</v>
      </c>
      <c r="I7752" s="28">
        <v>1.34</v>
      </c>
      <c r="J7752" s="28">
        <v>6.55</v>
      </c>
      <c r="K7752" s="28">
        <v>302.52</v>
      </c>
      <c r="L7752" s="28">
        <f>IF('Base de datos cruda'!L7752&lt;0,,'Base de datos cruda'!L7752)</f>
        <v>9.34</v>
      </c>
      <c r="M7752" s="28" t="str">
        <f>IF(TRIM(PROPER('Base de datos cruda'!M7752))="High","Alto",IF(TRIM(PROPER('Base de datos cruda'!M7752))="Medium","Medio","Bajo"))</f>
        <v>Medio</v>
      </c>
      <c r="N7752" s="29">
        <v>53.98</v>
      </c>
      <c r="O7752" s="32">
        <f t="shared" si="1"/>
        <v>53.98</v>
      </c>
      <c r="P7752" s="33">
        <f t="shared" si="2"/>
        <v>9.16</v>
      </c>
      <c r="Q7752" s="34">
        <f t="shared" si="3"/>
        <v>0.6130268199</v>
      </c>
      <c r="R7752" s="35" t="str">
        <f t="shared" si="4"/>
        <v>Medio</v>
      </c>
      <c r="S7752" s="35" t="str">
        <f>IF(O7752="","",IF(O7752&gt;AVERAGE('Base de datos limpia'!$O$2:$O$8001),"Alto","Normal"))
</f>
        <v>Normal</v>
      </c>
      <c r="T7752" s="35" t="str">
        <f t="shared" si="5"/>
        <v>Gamer casual</v>
      </c>
      <c r="U7752" s="35"/>
    </row>
    <row r="7753">
      <c r="A7753" s="28">
        <v>7752.0</v>
      </c>
      <c r="B7753" s="28">
        <v>18.0</v>
      </c>
      <c r="C7753" s="28" t="str">
        <f>TRIM(PROPER('Base de datos cruda'!C7753))</f>
        <v>Female</v>
      </c>
      <c r="D7753" s="28">
        <v>2.42</v>
      </c>
      <c r="E7753" s="28">
        <v>1.6</v>
      </c>
      <c r="F7753" s="28">
        <v>4.57</v>
      </c>
      <c r="G7753" s="28">
        <v>87.65</v>
      </c>
      <c r="H7753" s="28" t="str">
        <f>TRIM(PROPER('Base de datos cruda'!H7753))</f>
        <v>Fps</v>
      </c>
      <c r="I7753" s="28">
        <v>4.6</v>
      </c>
      <c r="J7753" s="28">
        <v>5.99</v>
      </c>
      <c r="K7753" s="28">
        <v>287.3</v>
      </c>
      <c r="L7753" s="28">
        <f>IF('Base de datos cruda'!L7753&lt;0,,'Base de datos cruda'!L7753)</f>
        <v>4.52</v>
      </c>
      <c r="M7753" s="28" t="str">
        <f>IF(TRIM(PROPER('Base de datos cruda'!M7753))="High","Alto",IF(TRIM(PROPER('Base de datos cruda'!M7753))="Medium","Medio","Bajo"))</f>
        <v>Medio</v>
      </c>
      <c r="N7753" s="29">
        <v>42.53</v>
      </c>
      <c r="O7753" s="32">
        <f t="shared" si="1"/>
        <v>42.53</v>
      </c>
      <c r="P7753" s="33">
        <f t="shared" si="2"/>
        <v>8.41</v>
      </c>
      <c r="Q7753" s="34">
        <f t="shared" si="3"/>
        <v>0.6611570248</v>
      </c>
      <c r="R7753" s="35" t="str">
        <f t="shared" si="4"/>
        <v>Bajo</v>
      </c>
      <c r="S7753" s="35" t="str">
        <f>IF(O7753="","",IF(O7753&gt;AVERAGE('Base de datos limpia'!$O$2:$O$8001),"Alto","Normal"))
</f>
        <v>Normal</v>
      </c>
      <c r="T7753" s="35" t="str">
        <f t="shared" si="5"/>
        <v>Gamer casual</v>
      </c>
      <c r="U7753" s="35"/>
    </row>
    <row r="7754">
      <c r="A7754" s="28">
        <v>7753.0</v>
      </c>
      <c r="B7754" s="28">
        <v>24.0</v>
      </c>
      <c r="C7754" s="28" t="str">
        <f>TRIM(PROPER('Base de datos cruda'!C7754))</f>
        <v>Female</v>
      </c>
      <c r="D7754" s="28">
        <v>0.87</v>
      </c>
      <c r="E7754" s="28">
        <v>1.12</v>
      </c>
      <c r="F7754" s="28">
        <v>8.68</v>
      </c>
      <c r="G7754" s="28">
        <v>95.46</v>
      </c>
      <c r="H7754" s="28" t="str">
        <f>TRIM(PROPER('Base de datos cruda'!H7754))</f>
        <v>Fps</v>
      </c>
      <c r="I7754" s="28">
        <v>3.29</v>
      </c>
      <c r="J7754" s="28">
        <v>5.5</v>
      </c>
      <c r="K7754" s="28">
        <v>320.88</v>
      </c>
      <c r="L7754" s="28">
        <f>IF('Base de datos cruda'!L7754&lt;0,,'Base de datos cruda'!L7754)</f>
        <v>3.83</v>
      </c>
      <c r="M7754" s="28" t="str">
        <f>IF(TRIM(PROPER('Base de datos cruda'!M7754))="High","Alto",IF(TRIM(PROPER('Base de datos cruda'!M7754))="Medium","Medio","Bajo"))</f>
        <v>Medio</v>
      </c>
      <c r="N7754" s="29">
        <v>70.03</v>
      </c>
      <c r="O7754" s="32">
        <f t="shared" si="1"/>
        <v>70.03</v>
      </c>
      <c r="P7754" s="33">
        <f t="shared" si="2"/>
        <v>6.37</v>
      </c>
      <c r="Q7754" s="34">
        <f t="shared" si="3"/>
        <v>1.287356322</v>
      </c>
      <c r="R7754" s="35" t="str">
        <f t="shared" si="4"/>
        <v>Alto</v>
      </c>
      <c r="S7754" s="35" t="str">
        <f>IF(O7754="","",IF(O7754&gt;AVERAGE('Base de datos limpia'!$O$2:$O$8001),"Alto","Normal"))
</f>
        <v>Alto</v>
      </c>
      <c r="T7754" s="35" t="str">
        <f t="shared" si="5"/>
        <v>Gamer casual</v>
      </c>
      <c r="U7754" s="35"/>
    </row>
    <row r="7755">
      <c r="A7755" s="28">
        <v>7754.0</v>
      </c>
      <c r="B7755" s="28">
        <v>20.0</v>
      </c>
      <c r="C7755" s="28" t="str">
        <f>TRIM(PROPER('Base de datos cruda'!C7755))</f>
        <v>Male</v>
      </c>
      <c r="D7755" s="28">
        <v>4.38</v>
      </c>
      <c r="E7755" s="28">
        <v>2.98</v>
      </c>
      <c r="F7755" s="28">
        <v>8.27</v>
      </c>
      <c r="G7755" s="28">
        <v>65.76</v>
      </c>
      <c r="H7755" s="28" t="str">
        <f>TRIM(PROPER('Base de datos cruda'!H7755))</f>
        <v>Casual</v>
      </c>
      <c r="I7755" s="28">
        <v>2.28</v>
      </c>
      <c r="J7755" s="28">
        <v>9.06</v>
      </c>
      <c r="K7755" s="28">
        <v>258.84</v>
      </c>
      <c r="L7755" s="28">
        <f>IF('Base de datos cruda'!L7755&lt;0,,'Base de datos cruda'!L7755)</f>
        <v>14.05</v>
      </c>
      <c r="M7755" s="28" t="str">
        <f>IF(TRIM(PROPER('Base de datos cruda'!M7755))="High","Alto",IF(TRIM(PROPER('Base de datos cruda'!M7755))="Medium","Medio","Bajo"))</f>
        <v>Medio</v>
      </c>
      <c r="N7755" s="29">
        <v>47.77</v>
      </c>
      <c r="O7755" s="32">
        <f t="shared" si="1"/>
        <v>47.77</v>
      </c>
      <c r="P7755" s="33">
        <f t="shared" si="2"/>
        <v>13.44</v>
      </c>
      <c r="Q7755" s="34">
        <f t="shared" si="3"/>
        <v>0.6803652968</v>
      </c>
      <c r="R7755" s="35" t="str">
        <f t="shared" si="4"/>
        <v>Bajo</v>
      </c>
      <c r="S7755" s="35" t="str">
        <f>IF(O7755="","",IF(O7755&gt;AVERAGE('Base de datos limpia'!$O$2:$O$8001),"Alto","Normal"))
</f>
        <v>Normal</v>
      </c>
      <c r="T7755" s="35" t="str">
        <f t="shared" si="5"/>
        <v>Gamer casual</v>
      </c>
      <c r="U7755" s="35"/>
    </row>
    <row r="7756">
      <c r="A7756" s="28">
        <v>7755.0</v>
      </c>
      <c r="B7756" s="28">
        <v>21.0</v>
      </c>
      <c r="C7756" s="28" t="str">
        <f>TRIM(PROPER('Base de datos cruda'!C7756))</f>
        <v>Female</v>
      </c>
      <c r="D7756" s="28">
        <v>6.11</v>
      </c>
      <c r="E7756" s="28">
        <v>7.12</v>
      </c>
      <c r="F7756" s="28">
        <v>8.86</v>
      </c>
      <c r="G7756" s="28">
        <v>92.03</v>
      </c>
      <c r="H7756" s="28" t="str">
        <f>TRIM(PROPER('Base de datos cruda'!H7756))</f>
        <v>Casual</v>
      </c>
      <c r="I7756" s="28">
        <v>4.63</v>
      </c>
      <c r="J7756" s="28">
        <v>11.79</v>
      </c>
      <c r="K7756" s="28">
        <v>242.13</v>
      </c>
      <c r="L7756" s="28">
        <f>IF('Base de datos cruda'!L7756&lt;0,,'Base de datos cruda'!L7756)</f>
        <v>14.7</v>
      </c>
      <c r="M7756" s="28" t="str">
        <f>IF(TRIM(PROPER('Base de datos cruda'!M7756))="High","Alto",IF(TRIM(PROPER('Base de datos cruda'!M7756))="Medium","Medio","Bajo"))</f>
        <v>Bajo</v>
      </c>
      <c r="N7756" s="29">
        <v>87.4460983971855</v>
      </c>
      <c r="O7756" s="32">
        <f t="shared" si="1"/>
        <v>87.4460984</v>
      </c>
      <c r="P7756" s="33">
        <f t="shared" si="2"/>
        <v>17.9</v>
      </c>
      <c r="Q7756" s="34">
        <f t="shared" si="3"/>
        <v>1.165302782</v>
      </c>
      <c r="R7756" s="35" t="str">
        <f t="shared" si="4"/>
        <v>Alto</v>
      </c>
      <c r="S7756" s="35" t="str">
        <f>IF(O7756="","",IF(O7756&gt;AVERAGE('Base de datos limpia'!$O$2:$O$8001),"Alto","Normal"))
</f>
        <v>Alto</v>
      </c>
      <c r="T7756" s="35" t="str">
        <f t="shared" si="5"/>
        <v>Gamer intensivo</v>
      </c>
      <c r="U7756" s="35"/>
    </row>
    <row r="7757">
      <c r="A7757" s="28">
        <v>7756.0</v>
      </c>
      <c r="B7757" s="28">
        <v>17.0</v>
      </c>
      <c r="C7757" s="28" t="str">
        <f>TRIM(PROPER('Base de datos cruda'!C7757))</f>
        <v>Male</v>
      </c>
      <c r="D7757" s="28">
        <v>4.6</v>
      </c>
      <c r="E7757" s="28">
        <v>3.85</v>
      </c>
      <c r="F7757" s="28">
        <v>4.21</v>
      </c>
      <c r="G7757" s="28">
        <v>92.53</v>
      </c>
      <c r="H7757" s="28" t="str">
        <f>TRIM(PROPER('Base de datos cruda'!H7757))</f>
        <v>Fps</v>
      </c>
      <c r="I7757" s="28">
        <v>4.5</v>
      </c>
      <c r="J7757" s="28">
        <v>6.82</v>
      </c>
      <c r="K7757" s="28">
        <v>268.97</v>
      </c>
      <c r="L7757" s="28">
        <f>IF('Base de datos cruda'!L7757&lt;0,,'Base de datos cruda'!L7757)</f>
        <v>8.13</v>
      </c>
      <c r="M7757" s="28" t="str">
        <f>IF(TRIM(PROPER('Base de datos cruda'!M7757))="High","Alto",IF(TRIM(PROPER('Base de datos cruda'!M7757))="Medium","Medio","Bajo"))</f>
        <v>Medio</v>
      </c>
      <c r="N7757" s="29">
        <v>57.59</v>
      </c>
      <c r="O7757" s="32">
        <f t="shared" si="1"/>
        <v>57.59</v>
      </c>
      <c r="P7757" s="33">
        <f t="shared" si="2"/>
        <v>11.42</v>
      </c>
      <c r="Q7757" s="34">
        <f t="shared" si="3"/>
        <v>0.8369565217</v>
      </c>
      <c r="R7757" s="35" t="str">
        <f t="shared" si="4"/>
        <v>Medio</v>
      </c>
      <c r="S7757" s="35" t="str">
        <f>IF(O7757="","",IF(O7757&gt;AVERAGE('Base de datos limpia'!$O$2:$O$8001),"Alto","Normal"))
</f>
        <v>Normal</v>
      </c>
      <c r="T7757" s="35" t="str">
        <f t="shared" si="5"/>
        <v>Gamer moderado</v>
      </c>
      <c r="U7757" s="35"/>
    </row>
    <row r="7758">
      <c r="A7758" s="28">
        <v>7757.0</v>
      </c>
      <c r="B7758" s="28">
        <v>23.0</v>
      </c>
      <c r="C7758" s="28" t="str">
        <f>TRIM(PROPER('Base de datos cruda'!C7758))</f>
        <v>Male</v>
      </c>
      <c r="D7758" s="28">
        <v>6.61</v>
      </c>
      <c r="E7758" s="28">
        <v>4.08</v>
      </c>
      <c r="F7758" s="28">
        <v>8.26</v>
      </c>
      <c r="G7758" s="28">
        <v>66.06</v>
      </c>
      <c r="H7758" s="28" t="str">
        <f>TRIM(PROPER('Base de datos cruda'!H7758))</f>
        <v>Fps</v>
      </c>
      <c r="I7758" s="28">
        <v>2.01</v>
      </c>
      <c r="J7758" s="28">
        <v>11.54</v>
      </c>
      <c r="K7758" s="28">
        <v>246.76</v>
      </c>
      <c r="L7758" s="28">
        <f>IF('Base de datos cruda'!L7758&lt;0,,'Base de datos cruda'!L7758)</f>
        <v>10.66</v>
      </c>
      <c r="M7758" s="28" t="str">
        <f>IF(TRIM(PROPER('Base de datos cruda'!M7758))="High","Alto",IF(TRIM(PROPER('Base de datos cruda'!M7758))="Medium","Medio","Bajo"))</f>
        <v>Bajo</v>
      </c>
      <c r="N7758" s="29">
        <v>42.51</v>
      </c>
      <c r="O7758" s="32">
        <f t="shared" si="1"/>
        <v>42.51</v>
      </c>
      <c r="P7758" s="33">
        <f t="shared" si="2"/>
        <v>18.15</v>
      </c>
      <c r="Q7758" s="34">
        <f t="shared" si="3"/>
        <v>0.6172465961</v>
      </c>
      <c r="R7758" s="35" t="str">
        <f t="shared" si="4"/>
        <v>Bajo</v>
      </c>
      <c r="S7758" s="35" t="str">
        <f>IF(O7758="","",IF(O7758&gt;AVERAGE('Base de datos limpia'!$O$2:$O$8001),"Alto","Normal"))
</f>
        <v>Normal</v>
      </c>
      <c r="T7758" s="35" t="str">
        <f t="shared" si="5"/>
        <v>Gamer moderado</v>
      </c>
      <c r="U7758" s="35"/>
    </row>
    <row r="7759">
      <c r="A7759" s="28">
        <v>7758.0</v>
      </c>
      <c r="B7759" s="28">
        <v>24.0</v>
      </c>
      <c r="C7759" s="28" t="str">
        <f>TRIM(PROPER('Base de datos cruda'!C7759))</f>
        <v>Male</v>
      </c>
      <c r="D7759" s="28">
        <v>1.02</v>
      </c>
      <c r="E7759" s="28">
        <v>2.19</v>
      </c>
      <c r="F7759" s="28">
        <v>8.02</v>
      </c>
      <c r="G7759" s="28">
        <v>66.46</v>
      </c>
      <c r="H7759" s="28" t="str">
        <f>TRIM(PROPER('Base de datos cruda'!H7759))</f>
        <v>Casual</v>
      </c>
      <c r="I7759" s="28">
        <v>2.82</v>
      </c>
      <c r="J7759" s="28">
        <v>6.98</v>
      </c>
      <c r="K7759" s="28">
        <v>305.11</v>
      </c>
      <c r="L7759" s="28">
        <f>IF('Base de datos cruda'!L7759&lt;0,,'Base de datos cruda'!L7759)</f>
        <v>5.83</v>
      </c>
      <c r="M7759" s="28" t="str">
        <f>IF(TRIM(PROPER('Base de datos cruda'!M7759))="High","Alto",IF(TRIM(PROPER('Base de datos cruda'!M7759))="Medium","Medio","Bajo"))</f>
        <v>Medio</v>
      </c>
      <c r="N7759" s="29">
        <v>71.48</v>
      </c>
      <c r="O7759" s="32">
        <f t="shared" si="1"/>
        <v>71.48</v>
      </c>
      <c r="P7759" s="33">
        <f t="shared" si="2"/>
        <v>8</v>
      </c>
      <c r="Q7759" s="34">
        <f t="shared" si="3"/>
        <v>2.147058824</v>
      </c>
      <c r="R7759" s="35" t="str">
        <f t="shared" si="4"/>
        <v>Alto</v>
      </c>
      <c r="S7759" s="35" t="str">
        <f>IF(O7759="","",IF(O7759&gt;AVERAGE('Base de datos limpia'!$O$2:$O$8001),"Alto","Normal"))
</f>
        <v>Alto</v>
      </c>
      <c r="T7759" s="35" t="str">
        <f t="shared" si="5"/>
        <v>Gamer casual</v>
      </c>
      <c r="U7759" s="35"/>
    </row>
    <row r="7760">
      <c r="A7760" s="28">
        <v>7759.0</v>
      </c>
      <c r="B7760" s="28">
        <v>17.0</v>
      </c>
      <c r="C7760" s="28" t="str">
        <f>TRIM(PROPER('Base de datos cruda'!C7760))</f>
        <v>Male</v>
      </c>
      <c r="D7760" s="28">
        <v>3.48</v>
      </c>
      <c r="E7760" s="28">
        <v>6.18</v>
      </c>
      <c r="F7760" s="28">
        <v>8.51</v>
      </c>
      <c r="G7760" s="28">
        <v>71.82</v>
      </c>
      <c r="H7760" s="28" t="str">
        <f>TRIM(PROPER('Base de datos cruda'!H7760))</f>
        <v>Rpg</v>
      </c>
      <c r="I7760" s="28">
        <v>4.53</v>
      </c>
      <c r="J7760" s="28">
        <v>4.63</v>
      </c>
      <c r="K7760" s="28">
        <v>280.47</v>
      </c>
      <c r="L7760" s="28">
        <f>IF('Base de datos cruda'!L7760&lt;0,,'Base de datos cruda'!L7760)</f>
        <v>8.16</v>
      </c>
      <c r="M7760" s="28" t="str">
        <f>IF(TRIM(PROPER('Base de datos cruda'!M7760))="High","Alto",IF(TRIM(PROPER('Base de datos cruda'!M7760))="Medium","Medio","Bajo"))</f>
        <v>Medio</v>
      </c>
      <c r="N7760" s="29">
        <v>92.26</v>
      </c>
      <c r="O7760" s="32">
        <f t="shared" si="1"/>
        <v>92.26</v>
      </c>
      <c r="P7760" s="33">
        <f t="shared" si="2"/>
        <v>8.11</v>
      </c>
      <c r="Q7760" s="34">
        <f t="shared" si="3"/>
        <v>1.775862069</v>
      </c>
      <c r="R7760" s="35" t="str">
        <f t="shared" si="4"/>
        <v>Alto</v>
      </c>
      <c r="S7760" s="35" t="str">
        <f>IF(O7760="","",IF(O7760&gt;AVERAGE('Base de datos limpia'!$O$2:$O$8001),"Alto","Normal"))
</f>
        <v>Alto</v>
      </c>
      <c r="T7760" s="35" t="str">
        <f t="shared" si="5"/>
        <v>Gamer intensivo</v>
      </c>
      <c r="U7760" s="35"/>
    </row>
    <row r="7761">
      <c r="A7761" s="28">
        <v>7760.0</v>
      </c>
      <c r="B7761" s="28">
        <v>21.0</v>
      </c>
      <c r="C7761" s="28" t="str">
        <f>TRIM(PROPER('Base de datos cruda'!C7761))</f>
        <v>Male</v>
      </c>
      <c r="D7761" s="28">
        <v>4.88</v>
      </c>
      <c r="E7761" s="28">
        <v>4.08</v>
      </c>
      <c r="F7761" s="28">
        <v>6.64</v>
      </c>
      <c r="G7761" s="28">
        <v>68.67</v>
      </c>
      <c r="H7761" s="28" t="str">
        <f>TRIM(PROPER('Base de datos cruda'!H7761))</f>
        <v>Casual</v>
      </c>
      <c r="I7761" s="28">
        <v>1.6</v>
      </c>
      <c r="J7761" s="28">
        <v>7.75</v>
      </c>
      <c r="K7761" s="28">
        <v>259.8</v>
      </c>
      <c r="L7761" s="28">
        <f>IF('Base de datos cruda'!L7761&lt;0,,'Base de datos cruda'!L7761)</f>
        <v>12.35</v>
      </c>
      <c r="M7761" s="28" t="str">
        <f>IF(TRIM(PROPER('Base de datos cruda'!M7761))="High","Alto",IF(TRIM(PROPER('Base de datos cruda'!M7761))="Medium","Medio","Bajo"))</f>
        <v>Medio</v>
      </c>
      <c r="N7761" s="29">
        <v>51.08</v>
      </c>
      <c r="O7761" s="32">
        <f t="shared" si="1"/>
        <v>51.08</v>
      </c>
      <c r="P7761" s="33">
        <f t="shared" si="2"/>
        <v>12.63</v>
      </c>
      <c r="Q7761" s="34">
        <f t="shared" si="3"/>
        <v>0.8360655738</v>
      </c>
      <c r="R7761" s="35" t="str">
        <f t="shared" si="4"/>
        <v>Medio</v>
      </c>
      <c r="S7761" s="35" t="str">
        <f>IF(O7761="","",IF(O7761&gt;AVERAGE('Base de datos limpia'!$O$2:$O$8001),"Alto","Normal"))
</f>
        <v>Normal</v>
      </c>
      <c r="T7761" s="35" t="str">
        <f t="shared" si="5"/>
        <v>Gamer moderado</v>
      </c>
      <c r="U7761" s="35"/>
    </row>
    <row r="7762">
      <c r="A7762" s="28">
        <v>7761.0</v>
      </c>
      <c r="B7762" s="28">
        <v>21.0</v>
      </c>
      <c r="C7762" s="28" t="str">
        <f>TRIM(PROPER('Base de datos cruda'!C7762))</f>
        <v>Male</v>
      </c>
      <c r="D7762" s="28">
        <v>5.41</v>
      </c>
      <c r="E7762" s="28">
        <v>7.09</v>
      </c>
      <c r="F7762" s="28">
        <v>7.94</v>
      </c>
      <c r="G7762" s="28">
        <v>99.02</v>
      </c>
      <c r="H7762" s="28" t="str">
        <f>TRIM(PROPER('Base de datos cruda'!H7762))</f>
        <v>Fps</v>
      </c>
      <c r="I7762" s="28">
        <v>2.04</v>
      </c>
      <c r="J7762" s="28">
        <v>8.59</v>
      </c>
      <c r="K7762" s="28">
        <v>262.99</v>
      </c>
      <c r="L7762" s="28">
        <f>IF('Base de datos cruda'!L7762&lt;0,,'Base de datos cruda'!L7762)</f>
        <v>12.64</v>
      </c>
      <c r="M7762" s="28" t="str">
        <f>IF(TRIM(PROPER('Base de datos cruda'!M7762))="High","Alto",IF(TRIM(PROPER('Base de datos cruda'!M7762))="Medium","Medio","Bajo"))</f>
        <v>Bajo</v>
      </c>
      <c r="N7762" s="29">
        <v>88.6445222784407</v>
      </c>
      <c r="O7762" s="32">
        <f t="shared" si="1"/>
        <v>88.64452228</v>
      </c>
      <c r="P7762" s="33">
        <f t="shared" si="2"/>
        <v>14</v>
      </c>
      <c r="Q7762" s="34">
        <f t="shared" si="3"/>
        <v>1.310536044</v>
      </c>
      <c r="R7762" s="35" t="str">
        <f t="shared" si="4"/>
        <v>Alto</v>
      </c>
      <c r="S7762" s="35" t="str">
        <f>IF(O7762="","",IF(O7762&gt;AVERAGE('Base de datos limpia'!$O$2:$O$8001),"Alto","Normal"))
</f>
        <v>Alto</v>
      </c>
      <c r="T7762" s="35" t="str">
        <f t="shared" si="5"/>
        <v>Gamer intensivo</v>
      </c>
      <c r="U7762" s="35"/>
    </row>
    <row r="7763">
      <c r="A7763" s="28">
        <v>7762.0</v>
      </c>
      <c r="B7763" s="28">
        <v>23.0</v>
      </c>
      <c r="C7763" s="28" t="str">
        <f>TRIM(PROPER('Base de datos cruda'!C7763))</f>
        <v>Female</v>
      </c>
      <c r="D7763" s="28">
        <v>5.57</v>
      </c>
      <c r="E7763" s="28">
        <v>7.67</v>
      </c>
      <c r="F7763" s="28">
        <v>4.26</v>
      </c>
      <c r="G7763" s="28">
        <v>74.52</v>
      </c>
      <c r="H7763" s="28" t="str">
        <f>TRIM(PROPER('Base de datos cruda'!H7763))</f>
        <v>Fps</v>
      </c>
      <c r="I7763" s="28">
        <v>3.97</v>
      </c>
      <c r="J7763" s="28">
        <v>10.68</v>
      </c>
      <c r="K7763" s="28">
        <v>251.69</v>
      </c>
      <c r="L7763" s="28">
        <f>IF('Base de datos cruda'!L7763&lt;0,,'Base de datos cruda'!L7763)</f>
        <v>12.62</v>
      </c>
      <c r="M7763" s="28" t="str">
        <f>IF(TRIM(PROPER('Base de datos cruda'!M7763))="High","Alto",IF(TRIM(PROPER('Base de datos cruda'!M7763))="Medium","Medio","Bajo"))</f>
        <v>Alto</v>
      </c>
      <c r="N7763" s="29">
        <v>74.8360924080708</v>
      </c>
      <c r="O7763" s="32">
        <f t="shared" si="1"/>
        <v>74.83609241</v>
      </c>
      <c r="P7763" s="33">
        <f t="shared" si="2"/>
        <v>16.25</v>
      </c>
      <c r="Q7763" s="34">
        <f t="shared" si="3"/>
        <v>1.377019749</v>
      </c>
      <c r="R7763" s="35" t="str">
        <f t="shared" si="4"/>
        <v>Alto</v>
      </c>
      <c r="S7763" s="35" t="str">
        <f>IF(O7763="","",IF(O7763&gt;AVERAGE('Base de datos limpia'!$O$2:$O$8001),"Alto","Normal"))
</f>
        <v>Alto</v>
      </c>
      <c r="T7763" s="35" t="str">
        <f t="shared" si="5"/>
        <v>Gamer intensivo</v>
      </c>
      <c r="U7763" s="35"/>
    </row>
    <row r="7764">
      <c r="A7764" s="28">
        <v>7763.0</v>
      </c>
      <c r="B7764" s="28">
        <v>20.0</v>
      </c>
      <c r="C7764" s="28" t="str">
        <f>TRIM(PROPER('Base de datos cruda'!C7764))</f>
        <v>Female</v>
      </c>
      <c r="D7764" s="28">
        <v>5.83</v>
      </c>
      <c r="E7764" s="28">
        <v>6.26</v>
      </c>
      <c r="F7764" s="28">
        <v>4.38</v>
      </c>
      <c r="G7764" s="28">
        <v>90.45</v>
      </c>
      <c r="H7764" s="28" t="str">
        <f>TRIM(PROPER('Base de datos cruda'!H7764))</f>
        <v>Fps</v>
      </c>
      <c r="I7764" s="28">
        <v>3.49</v>
      </c>
      <c r="J7764" s="28">
        <v>6.9</v>
      </c>
      <c r="K7764" s="28">
        <v>247.81</v>
      </c>
      <c r="L7764" s="28">
        <f>IF('Base de datos cruda'!L7764&lt;0,,'Base de datos cruda'!L7764)</f>
        <v>10.62</v>
      </c>
      <c r="M7764" s="28" t="str">
        <f>IF(TRIM(PROPER('Base de datos cruda'!M7764))="High","Alto",IF(TRIM(PROPER('Base de datos cruda'!M7764))="Medium","Medio","Bajo"))</f>
        <v>Bajo</v>
      </c>
      <c r="N7764" s="29">
        <v>52.43</v>
      </c>
      <c r="O7764" s="32">
        <f t="shared" si="1"/>
        <v>52.43</v>
      </c>
      <c r="P7764" s="33">
        <f t="shared" si="2"/>
        <v>12.73</v>
      </c>
      <c r="Q7764" s="34">
        <f t="shared" si="3"/>
        <v>1.073756432</v>
      </c>
      <c r="R7764" s="35" t="str">
        <f t="shared" si="4"/>
        <v>Medio</v>
      </c>
      <c r="S7764" s="35" t="str">
        <f>IF(O7764="","",IF(O7764&gt;AVERAGE('Base de datos limpia'!$O$2:$O$8001),"Alto","Normal"))
</f>
        <v>Normal</v>
      </c>
      <c r="T7764" s="35" t="str">
        <f t="shared" si="5"/>
        <v>Gamer intensivo</v>
      </c>
      <c r="U7764" s="35"/>
    </row>
    <row r="7765">
      <c r="A7765" s="28">
        <v>7764.0</v>
      </c>
      <c r="B7765" s="28">
        <v>24.0</v>
      </c>
      <c r="C7765" s="28" t="str">
        <f>TRIM(PROPER('Base de datos cruda'!C7765))</f>
        <v>Female</v>
      </c>
      <c r="D7765" s="28">
        <v>5.21</v>
      </c>
      <c r="E7765" s="28">
        <v>3.48</v>
      </c>
      <c r="F7765" s="28">
        <v>4.59</v>
      </c>
      <c r="G7765" s="28">
        <v>92.2</v>
      </c>
      <c r="H7765" s="28" t="str">
        <f>TRIM(PROPER('Base de datos cruda'!H7765))</f>
        <v>Rpg</v>
      </c>
      <c r="I7765" s="28">
        <v>0.24</v>
      </c>
      <c r="J7765" s="28">
        <v>9.2</v>
      </c>
      <c r="K7765" s="28">
        <v>267.39</v>
      </c>
      <c r="L7765" s="28">
        <f>IF('Base de datos cruda'!L7765&lt;0,,'Base de datos cruda'!L7765)</f>
        <v>12.5</v>
      </c>
      <c r="M7765" s="28" t="str">
        <f>IF(TRIM(PROPER('Base de datos cruda'!M7765))="High","Alto",IF(TRIM(PROPER('Base de datos cruda'!M7765))="Medium","Medio","Bajo"))</f>
        <v>Bajo</v>
      </c>
      <c r="N7765" s="29">
        <v>43.75</v>
      </c>
      <c r="O7765" s="32">
        <f t="shared" si="1"/>
        <v>43.75</v>
      </c>
      <c r="P7765" s="33">
        <f t="shared" si="2"/>
        <v>14.41</v>
      </c>
      <c r="Q7765" s="34">
        <f t="shared" si="3"/>
        <v>0.6679462572</v>
      </c>
      <c r="R7765" s="35" t="str">
        <f t="shared" si="4"/>
        <v>Bajo</v>
      </c>
      <c r="S7765" s="35" t="str">
        <f>IF(O7765="","",IF(O7765&gt;AVERAGE('Base de datos limpia'!$O$2:$O$8001),"Alto","Normal"))
</f>
        <v>Normal</v>
      </c>
      <c r="T7765" s="35" t="str">
        <f t="shared" si="5"/>
        <v>Gamer moderado</v>
      </c>
      <c r="U7765" s="35"/>
    </row>
    <row r="7766">
      <c r="A7766" s="28">
        <v>7765.0</v>
      </c>
      <c r="B7766" s="28">
        <v>16.0</v>
      </c>
      <c r="C7766" s="28" t="str">
        <f>TRIM(PROPER('Base de datos cruda'!C7766))</f>
        <v>Male</v>
      </c>
      <c r="D7766" s="28">
        <v>0.75</v>
      </c>
      <c r="E7766" s="28">
        <v>5.58</v>
      </c>
      <c r="F7766" s="28">
        <v>8.57</v>
      </c>
      <c r="G7766" s="28">
        <v>75.44</v>
      </c>
      <c r="H7766" s="28" t="str">
        <f>TRIM(PROPER('Base de datos cruda'!H7766))</f>
        <v>Casual</v>
      </c>
      <c r="I7766" s="28">
        <v>0.59</v>
      </c>
      <c r="J7766" s="28">
        <v>6.21</v>
      </c>
      <c r="K7766" s="28">
        <v>313.1</v>
      </c>
      <c r="L7766" s="28">
        <f>IF('Base de datos cruda'!L7766&lt;0,,'Base de datos cruda'!L7766)</f>
        <v>6.21</v>
      </c>
      <c r="M7766" s="28" t="str">
        <f>IF(TRIM(PROPER('Base de datos cruda'!M7766))="High","Alto",IF(TRIM(PROPER('Base de datos cruda'!M7766))="Medium","Medio","Bajo"))</f>
        <v>Medio</v>
      </c>
      <c r="N7766" s="29">
        <v>95.5088138498139</v>
      </c>
      <c r="O7766" s="32">
        <f t="shared" si="1"/>
        <v>95.50881385</v>
      </c>
      <c r="P7766" s="33">
        <f t="shared" si="2"/>
        <v>6.96</v>
      </c>
      <c r="Q7766" s="34">
        <f t="shared" si="3"/>
        <v>7.44</v>
      </c>
      <c r="R7766" s="35" t="str">
        <f t="shared" si="4"/>
        <v>Alto</v>
      </c>
      <c r="S7766" s="35" t="str">
        <f>IF(O7766="","",IF(O7766&gt;AVERAGE('Base de datos limpia'!$O$2:$O$8001),"Alto","Normal"))
</f>
        <v>Alto</v>
      </c>
      <c r="T7766" s="35" t="str">
        <f t="shared" si="5"/>
        <v>Gamer moderado</v>
      </c>
      <c r="U7766" s="35"/>
    </row>
    <row r="7767">
      <c r="A7767" s="28">
        <v>7766.0</v>
      </c>
      <c r="B7767" s="28">
        <v>24.0</v>
      </c>
      <c r="C7767" s="28" t="str">
        <f>TRIM(PROPER('Base de datos cruda'!C7767))</f>
        <v>Female</v>
      </c>
      <c r="D7767" s="28">
        <v>5.56</v>
      </c>
      <c r="E7767" s="28">
        <v>3.27</v>
      </c>
      <c r="F7767" s="28">
        <v>4.31</v>
      </c>
      <c r="G7767" s="28">
        <v>87.3</v>
      </c>
      <c r="H7767" s="28" t="str">
        <f>TRIM(PROPER('Base de datos cruda'!H7767))</f>
        <v>Casual</v>
      </c>
      <c r="I7767" s="28">
        <v>4.23</v>
      </c>
      <c r="J7767" s="28">
        <v>7.3</v>
      </c>
      <c r="K7767" s="28">
        <v>259.96</v>
      </c>
      <c r="L7767" s="28">
        <f>IF('Base de datos cruda'!L7767&lt;0,,'Base de datos cruda'!L7767)</f>
        <v>6.07</v>
      </c>
      <c r="M7767" s="28" t="str">
        <f>IF(TRIM(PROPER('Base de datos cruda'!M7767))="High","Alto",IF(TRIM(PROPER('Base de datos cruda'!M7767))="Medium","Medio","Bajo"))</f>
        <v>Bajo</v>
      </c>
      <c r="N7767" s="29">
        <v>32.27</v>
      </c>
      <c r="O7767" s="32">
        <f t="shared" si="1"/>
        <v>32.27</v>
      </c>
      <c r="P7767" s="33">
        <f t="shared" si="2"/>
        <v>12.86</v>
      </c>
      <c r="Q7767" s="34">
        <f t="shared" si="3"/>
        <v>0.5881294964</v>
      </c>
      <c r="R7767" s="35" t="str">
        <f t="shared" si="4"/>
        <v>Bajo</v>
      </c>
      <c r="S7767" s="35" t="str">
        <f>IF(O7767="","",IF(O7767&gt;AVERAGE('Base de datos limpia'!$O$2:$O$8001),"Alto","Normal"))
</f>
        <v>Normal</v>
      </c>
      <c r="T7767" s="35" t="str">
        <f t="shared" si="5"/>
        <v>Gamer moderado</v>
      </c>
      <c r="U7767" s="35"/>
    </row>
    <row r="7768">
      <c r="A7768" s="28">
        <v>7767.0</v>
      </c>
      <c r="B7768" s="28">
        <v>22.0</v>
      </c>
      <c r="C7768" s="28" t="str">
        <f>TRIM(PROPER('Base de datos cruda'!C7768))</f>
        <v>Female</v>
      </c>
      <c r="D7768" s="28">
        <v>5.8</v>
      </c>
      <c r="E7768" s="28">
        <v>9.13</v>
      </c>
      <c r="F7768" s="28">
        <v>4.5</v>
      </c>
      <c r="G7768" s="28">
        <v>64.31</v>
      </c>
      <c r="H7768" s="28" t="str">
        <f>TRIM(PROPER('Base de datos cruda'!H7768))</f>
        <v>Casual</v>
      </c>
      <c r="I7768" s="28">
        <v>0.15</v>
      </c>
      <c r="J7768" s="28">
        <v>7.38</v>
      </c>
      <c r="K7768" s="28">
        <v>275.39</v>
      </c>
      <c r="L7768" s="28">
        <f>IF('Base de datos cruda'!L7768&lt;0,,'Base de datos cruda'!L7768)</f>
        <v>14.27</v>
      </c>
      <c r="M7768" s="28" t="str">
        <f>IF(TRIM(PROPER('Base de datos cruda'!M7768))="High","Alto",IF(TRIM(PROPER('Base de datos cruda'!M7768))="Medium","Medio","Bajo"))</f>
        <v>Alto</v>
      </c>
      <c r="N7768" s="29">
        <v>83.0585401267692</v>
      </c>
      <c r="O7768" s="32">
        <f t="shared" si="1"/>
        <v>83.05854013</v>
      </c>
      <c r="P7768" s="33">
        <f t="shared" si="2"/>
        <v>13.18</v>
      </c>
      <c r="Q7768" s="34">
        <f t="shared" si="3"/>
        <v>1.574137931</v>
      </c>
      <c r="R7768" s="35" t="str">
        <f t="shared" si="4"/>
        <v>Alto</v>
      </c>
      <c r="S7768" s="35" t="str">
        <f>IF(O7768="","",IF(O7768&gt;AVERAGE('Base de datos limpia'!$O$2:$O$8001),"Alto","Normal"))
</f>
        <v>Alto</v>
      </c>
      <c r="T7768" s="35" t="str">
        <f t="shared" si="5"/>
        <v>Gamer intensivo</v>
      </c>
      <c r="U7768" s="35"/>
    </row>
    <row r="7769">
      <c r="A7769" s="28">
        <v>7768.0</v>
      </c>
      <c r="B7769" s="28">
        <v>19.0</v>
      </c>
      <c r="C7769" s="28" t="str">
        <f>TRIM(PROPER('Base de datos cruda'!C7769))</f>
        <v>Male</v>
      </c>
      <c r="D7769" s="28">
        <v>7.95</v>
      </c>
      <c r="E7769" s="28">
        <v>7.9</v>
      </c>
      <c r="F7769" s="28">
        <v>8.65</v>
      </c>
      <c r="G7769" s="28">
        <v>75.88</v>
      </c>
      <c r="H7769" s="28" t="str">
        <f>TRIM(PROPER('Base de datos cruda'!H7769))</f>
        <v>Fps</v>
      </c>
      <c r="I7769" s="28">
        <v>4.6</v>
      </c>
      <c r="J7769" s="28">
        <v>13.95</v>
      </c>
      <c r="K7769" s="28">
        <v>204.75</v>
      </c>
      <c r="L7769" s="28">
        <f>IF('Base de datos cruda'!L7769&lt;0,,'Base de datos cruda'!L7769)</f>
        <v>18.32</v>
      </c>
      <c r="M7769" s="28" t="str">
        <f>IF(TRIM(PROPER('Base de datos cruda'!M7769))="High","Alto",IF(TRIM(PROPER('Base de datos cruda'!M7769))="Medium","Medio","Bajo"))</f>
        <v>Bajo</v>
      </c>
      <c r="N7769" s="29">
        <v>60.1385185456853</v>
      </c>
      <c r="O7769" s="32">
        <f t="shared" si="1"/>
        <v>60.13851855</v>
      </c>
      <c r="P7769" s="33">
        <f t="shared" si="2"/>
        <v>21.9</v>
      </c>
      <c r="Q7769" s="34">
        <f t="shared" si="3"/>
        <v>0.9937106918</v>
      </c>
      <c r="R7769" s="35" t="str">
        <f t="shared" si="4"/>
        <v>Medio</v>
      </c>
      <c r="S7769" s="35" t="str">
        <f>IF(O7769="","",IF(O7769&gt;AVERAGE('Base de datos limpia'!$O$2:$O$8001),"Alto","Normal"))
</f>
        <v>Normal</v>
      </c>
      <c r="T7769" s="35" t="str">
        <f t="shared" si="5"/>
        <v>Gamer intensivo</v>
      </c>
      <c r="U7769" s="35"/>
    </row>
    <row r="7770">
      <c r="A7770" s="28">
        <v>7769.0</v>
      </c>
      <c r="B7770" s="28">
        <v>18.0</v>
      </c>
      <c r="C7770" s="28" t="str">
        <f>TRIM(PROPER('Base de datos cruda'!C7770))</f>
        <v>Female</v>
      </c>
      <c r="D7770" s="28">
        <v>5.55</v>
      </c>
      <c r="E7770" s="28">
        <v>5.44</v>
      </c>
      <c r="F7770" s="28">
        <v>4.54</v>
      </c>
      <c r="G7770" s="28">
        <v>98.69</v>
      </c>
      <c r="H7770" s="28" t="str">
        <f>TRIM(PROPER('Base de datos cruda'!H7770))</f>
        <v>Casual</v>
      </c>
      <c r="I7770" s="28">
        <v>1.36</v>
      </c>
      <c r="J7770" s="28">
        <v>10.68</v>
      </c>
      <c r="K7770" s="28">
        <v>243.13</v>
      </c>
      <c r="L7770" s="28">
        <f>IF('Base de datos cruda'!L7770&lt;0,,'Base de datos cruda'!L7770)</f>
        <v>13.33</v>
      </c>
      <c r="M7770" s="28" t="str">
        <f>IF(TRIM(PROPER('Base de datos cruda'!M7770))="High","Alto",IF(TRIM(PROPER('Base de datos cruda'!M7770))="Medium","Medio","Bajo"))</f>
        <v>Bajo</v>
      </c>
      <c r="N7770" s="29">
        <v>54.3</v>
      </c>
      <c r="O7770" s="32">
        <f t="shared" si="1"/>
        <v>54.3</v>
      </c>
      <c r="P7770" s="33">
        <f t="shared" si="2"/>
        <v>16.23</v>
      </c>
      <c r="Q7770" s="34">
        <f t="shared" si="3"/>
        <v>0.9801801802</v>
      </c>
      <c r="R7770" s="35" t="str">
        <f t="shared" si="4"/>
        <v>Medio</v>
      </c>
      <c r="S7770" s="35" t="str">
        <f>IF(O7770="","",IF(O7770&gt;AVERAGE('Base de datos limpia'!$O$2:$O$8001),"Alto","Normal"))
</f>
        <v>Normal</v>
      </c>
      <c r="T7770" s="35" t="str">
        <f t="shared" si="5"/>
        <v>Gamer moderado</v>
      </c>
      <c r="U7770" s="35"/>
    </row>
    <row r="7771">
      <c r="A7771" s="28">
        <v>7770.0</v>
      </c>
      <c r="B7771" s="28">
        <v>21.0</v>
      </c>
      <c r="C7771" s="28" t="str">
        <f>TRIM(PROPER('Base de datos cruda'!C7771))</f>
        <v>Male</v>
      </c>
      <c r="D7771" s="28">
        <v>5.49</v>
      </c>
      <c r="E7771" s="28">
        <v>9.69</v>
      </c>
      <c r="F7771" s="28">
        <v>8.35</v>
      </c>
      <c r="G7771" s="28">
        <v>66.74</v>
      </c>
      <c r="H7771" s="28" t="str">
        <f>TRIM(PROPER('Base de datos cruda'!H7771))</f>
        <v>Casual</v>
      </c>
      <c r="I7771" s="28">
        <v>2.99</v>
      </c>
      <c r="J7771" s="28">
        <v>9.98</v>
      </c>
      <c r="K7771" s="28">
        <v>244.84</v>
      </c>
      <c r="L7771" s="28">
        <f>IF('Base de datos cruda'!L7771&lt;0,,'Base de datos cruda'!L7771)</f>
        <v>14.62</v>
      </c>
      <c r="M7771" s="28" t="str">
        <f>IF(TRIM(PROPER('Base de datos cruda'!M7771))="High","Alto",IF(TRIM(PROPER('Base de datos cruda'!M7771))="Medium","Medio","Bajo"))</f>
        <v>Bajo</v>
      </c>
      <c r="N7771" s="29">
        <v>91.9118345610159</v>
      </c>
      <c r="O7771" s="32">
        <f t="shared" si="1"/>
        <v>91.91183456</v>
      </c>
      <c r="P7771" s="33">
        <f t="shared" si="2"/>
        <v>15.47</v>
      </c>
      <c r="Q7771" s="34">
        <f t="shared" si="3"/>
        <v>1.765027322</v>
      </c>
      <c r="R7771" s="35" t="str">
        <f t="shared" si="4"/>
        <v>Alto</v>
      </c>
      <c r="S7771" s="35" t="str">
        <f>IF(O7771="","",IF(O7771&gt;AVERAGE('Base de datos limpia'!$O$2:$O$8001),"Alto","Normal"))
</f>
        <v>Alto</v>
      </c>
      <c r="T7771" s="35" t="str">
        <f t="shared" si="5"/>
        <v>Gamer intensivo</v>
      </c>
      <c r="U7771" s="35"/>
    </row>
    <row r="7772">
      <c r="A7772" s="28">
        <v>7771.0</v>
      </c>
      <c r="B7772" s="28">
        <v>16.0</v>
      </c>
      <c r="C7772" s="28" t="str">
        <f>TRIM(PROPER('Base de datos cruda'!C7772))</f>
        <v>Female</v>
      </c>
      <c r="D7772" s="28">
        <v>4.12</v>
      </c>
      <c r="E7772" s="28">
        <v>5.92</v>
      </c>
      <c r="F7772" s="28">
        <v>7.95</v>
      </c>
      <c r="G7772" s="28">
        <v>75.43</v>
      </c>
      <c r="H7772" s="28" t="str">
        <f>TRIM(PROPER('Base de datos cruda'!H7772))</f>
        <v>Casual</v>
      </c>
      <c r="I7772" s="28">
        <v>2.82</v>
      </c>
      <c r="J7772" s="28">
        <v>7.11</v>
      </c>
      <c r="K7772" s="28">
        <v>262.02</v>
      </c>
      <c r="L7772" s="28">
        <f>IF('Base de datos cruda'!L7772&lt;0,,'Base de datos cruda'!L7772)</f>
        <v>9.39</v>
      </c>
      <c r="M7772" s="28" t="str">
        <f>IF(TRIM(PROPER('Base de datos cruda'!M7772))="High","Alto",IF(TRIM(PROPER('Base de datos cruda'!M7772))="Medium","Medio","Bajo"))</f>
        <v>Medio</v>
      </c>
      <c r="N7772" s="29">
        <v>68.04</v>
      </c>
      <c r="O7772" s="32">
        <f t="shared" si="1"/>
        <v>68.04</v>
      </c>
      <c r="P7772" s="33">
        <f t="shared" si="2"/>
        <v>11.23</v>
      </c>
      <c r="Q7772" s="34">
        <f t="shared" si="3"/>
        <v>1.436893204</v>
      </c>
      <c r="R7772" s="35" t="str">
        <f t="shared" si="4"/>
        <v>Medio</v>
      </c>
      <c r="S7772" s="35" t="str">
        <f>IF(O7772="","",IF(O7772&gt;AVERAGE('Base de datos limpia'!$O$2:$O$8001),"Alto","Normal"))
</f>
        <v>Alto</v>
      </c>
      <c r="T7772" s="35" t="str">
        <f t="shared" si="5"/>
        <v>Gamer moderado</v>
      </c>
      <c r="U7772" s="35"/>
    </row>
    <row r="7773">
      <c r="A7773" s="28">
        <v>7772.0</v>
      </c>
      <c r="B7773" s="28">
        <v>18.0</v>
      </c>
      <c r="C7773" s="28" t="str">
        <f>TRIM(PROPER('Base de datos cruda'!C7773))</f>
        <v>Male</v>
      </c>
      <c r="D7773" s="28">
        <v>6.94</v>
      </c>
      <c r="E7773" s="28">
        <v>3.96</v>
      </c>
      <c r="F7773" s="28">
        <v>4.2</v>
      </c>
      <c r="G7773" s="28">
        <v>91.62</v>
      </c>
      <c r="H7773" s="28" t="str">
        <f>TRIM(PROPER('Base de datos cruda'!H7773))</f>
        <v>Rpg</v>
      </c>
      <c r="I7773" s="28">
        <v>1.98</v>
      </c>
      <c r="J7773" s="28">
        <v>12.21</v>
      </c>
      <c r="K7773" s="28">
        <v>250.95</v>
      </c>
      <c r="L7773" s="28">
        <f>IF('Base de datos cruda'!L7773&lt;0,,'Base de datos cruda'!L7773)</f>
        <v>16.97</v>
      </c>
      <c r="M7773" s="28" t="str">
        <f>IF(TRIM(PROPER('Base de datos cruda'!M7773))="High","Alto",IF(TRIM(PROPER('Base de datos cruda'!M7773))="Medium","Medio","Bajo"))</f>
        <v>Bajo</v>
      </c>
      <c r="N7773" s="29">
        <v>34.59</v>
      </c>
      <c r="O7773" s="32">
        <f t="shared" si="1"/>
        <v>34.59</v>
      </c>
      <c r="P7773" s="33">
        <f t="shared" si="2"/>
        <v>19.15</v>
      </c>
      <c r="Q7773" s="34">
        <f t="shared" si="3"/>
        <v>0.5706051873</v>
      </c>
      <c r="R7773" s="35" t="str">
        <f t="shared" si="4"/>
        <v>Bajo</v>
      </c>
      <c r="S7773" s="35" t="str">
        <f>IF(O7773="","",IF(O7773&gt;AVERAGE('Base de datos limpia'!$O$2:$O$8001),"Alto","Normal"))
</f>
        <v>Normal</v>
      </c>
      <c r="T7773" s="35" t="str">
        <f t="shared" si="5"/>
        <v>Gamer moderado</v>
      </c>
      <c r="U7773" s="35"/>
    </row>
    <row r="7774">
      <c r="A7774" s="28">
        <v>7773.0</v>
      </c>
      <c r="B7774" s="28">
        <v>17.0</v>
      </c>
      <c r="C7774" s="28" t="str">
        <f>TRIM(PROPER('Base de datos cruda'!C7774))</f>
        <v>Male</v>
      </c>
      <c r="D7774" s="28">
        <v>7.97</v>
      </c>
      <c r="E7774" s="28">
        <v>1.86</v>
      </c>
      <c r="F7774" s="28">
        <v>4.11</v>
      </c>
      <c r="G7774" s="28">
        <v>86.62</v>
      </c>
      <c r="H7774" s="28" t="str">
        <f>TRIM(PROPER('Base de datos cruda'!H7774))</f>
        <v>Rpg</v>
      </c>
      <c r="I7774" s="28">
        <v>0.16</v>
      </c>
      <c r="J7774" s="28">
        <v>13.58</v>
      </c>
      <c r="K7774" s="28">
        <v>197.69</v>
      </c>
      <c r="L7774" s="28">
        <f>IF('Base de datos cruda'!L7774&lt;0,,'Base de datos cruda'!L7774)</f>
        <v>15.48</v>
      </c>
      <c r="M7774" s="28" t="str">
        <f>IF(TRIM(PROPER('Base de datos cruda'!M7774))="High","Alto",IF(TRIM(PROPER('Base de datos cruda'!M7774))="Medium","Medio","Bajo"))</f>
        <v>Bajo</v>
      </c>
      <c r="N7774" s="29">
        <v>3.48</v>
      </c>
      <c r="O7774" s="32">
        <f t="shared" si="1"/>
        <v>3.48</v>
      </c>
      <c r="P7774" s="33">
        <f t="shared" si="2"/>
        <v>21.55</v>
      </c>
      <c r="Q7774" s="34">
        <f t="shared" si="3"/>
        <v>0.2333751568</v>
      </c>
      <c r="R7774" s="35" t="str">
        <f t="shared" si="4"/>
        <v>Bajo</v>
      </c>
      <c r="S7774" s="35" t="str">
        <f>IF(O7774="","",IF(O7774&gt;AVERAGE('Base de datos limpia'!$O$2:$O$8001),"Alto","Normal"))
</f>
        <v>Normal</v>
      </c>
      <c r="T7774" s="35" t="str">
        <f t="shared" si="5"/>
        <v>Gamer casual</v>
      </c>
      <c r="U7774" s="35"/>
    </row>
    <row r="7775">
      <c r="A7775" s="28">
        <v>7774.0</v>
      </c>
      <c r="B7775" s="28">
        <v>24.0</v>
      </c>
      <c r="C7775" s="28" t="str">
        <f>TRIM(PROPER('Base de datos cruda'!C7775))</f>
        <v>Female</v>
      </c>
      <c r="D7775" s="28">
        <v>6.23</v>
      </c>
      <c r="E7775" s="28">
        <v>5.89</v>
      </c>
      <c r="F7775" s="28">
        <v>6.67</v>
      </c>
      <c r="G7775" s="28">
        <v>85.26</v>
      </c>
      <c r="H7775" s="28" t="str">
        <f>TRIM(PROPER('Base de datos cruda'!H7775))</f>
        <v>Rpg</v>
      </c>
      <c r="I7775" s="28">
        <v>0.96</v>
      </c>
      <c r="J7775" s="28">
        <v>10.89</v>
      </c>
      <c r="K7775" s="28">
        <v>250.06</v>
      </c>
      <c r="L7775" s="28">
        <f>IF('Base de datos cruda'!L7775&lt;0,,'Base de datos cruda'!L7775)</f>
        <v>14.24</v>
      </c>
      <c r="M7775" s="28" t="str">
        <f>IF(TRIM(PROPER('Base de datos cruda'!M7775))="High","Alto",IF(TRIM(PROPER('Base de datos cruda'!M7775))="Medium","Medio","Bajo"))</f>
        <v>Bajo</v>
      </c>
      <c r="N7775" s="29">
        <v>54.46</v>
      </c>
      <c r="O7775" s="32">
        <f t="shared" si="1"/>
        <v>54.46</v>
      </c>
      <c r="P7775" s="33">
        <f t="shared" si="2"/>
        <v>17.12</v>
      </c>
      <c r="Q7775" s="34">
        <f t="shared" si="3"/>
        <v>0.9454253612</v>
      </c>
      <c r="R7775" s="35" t="str">
        <f t="shared" si="4"/>
        <v>Medio</v>
      </c>
      <c r="S7775" s="35" t="str">
        <f>IF(O7775="","",IF(O7775&gt;AVERAGE('Base de datos limpia'!$O$2:$O$8001),"Alto","Normal"))
</f>
        <v>Normal</v>
      </c>
      <c r="T7775" s="35" t="str">
        <f t="shared" si="5"/>
        <v>Gamer moderado</v>
      </c>
      <c r="U7775" s="35"/>
    </row>
    <row r="7776">
      <c r="A7776" s="28">
        <v>7775.0</v>
      </c>
      <c r="B7776" s="28">
        <v>18.0</v>
      </c>
      <c r="C7776" s="28" t="str">
        <f>TRIM(PROPER('Base de datos cruda'!C7776))</f>
        <v>Male</v>
      </c>
      <c r="D7776" s="28">
        <v>4.9</v>
      </c>
      <c r="E7776" s="28">
        <v>8.74</v>
      </c>
      <c r="F7776" s="28">
        <v>8.99</v>
      </c>
      <c r="G7776" s="28">
        <v>94.13</v>
      </c>
      <c r="H7776" s="28" t="str">
        <f>TRIM(PROPER('Base de datos cruda'!H7776))</f>
        <v>Rpg</v>
      </c>
      <c r="I7776" s="28">
        <v>3.07</v>
      </c>
      <c r="J7776" s="28">
        <v>7.89</v>
      </c>
      <c r="K7776" s="28">
        <v>245.87</v>
      </c>
      <c r="L7776" s="28">
        <f>IF('Base de datos cruda'!L7776&lt;0,,'Base de datos cruda'!L7776)</f>
        <v>12.31</v>
      </c>
      <c r="M7776" s="28" t="str">
        <f>IF(TRIM(PROPER('Base de datos cruda'!M7776))="High","Alto",IF(TRIM(PROPER('Base de datos cruda'!M7776))="Medium","Medio","Bajo"))</f>
        <v>Medio</v>
      </c>
      <c r="N7776" s="29">
        <v>98.58</v>
      </c>
      <c r="O7776" s="32">
        <f t="shared" si="1"/>
        <v>98.58</v>
      </c>
      <c r="P7776" s="33">
        <f t="shared" si="2"/>
        <v>12.79</v>
      </c>
      <c r="Q7776" s="34">
        <f t="shared" si="3"/>
        <v>1.783673469</v>
      </c>
      <c r="R7776" s="35" t="str">
        <f t="shared" si="4"/>
        <v>Alto</v>
      </c>
      <c r="S7776" s="35" t="str">
        <f>IF(O7776="","",IF(O7776&gt;AVERAGE('Base de datos limpia'!$O$2:$O$8001),"Alto","Normal"))
</f>
        <v>Alto</v>
      </c>
      <c r="T7776" s="35" t="str">
        <f t="shared" si="5"/>
        <v>Gamer intensivo</v>
      </c>
      <c r="U7776" s="35"/>
    </row>
    <row r="7777">
      <c r="A7777" s="28">
        <v>7776.0</v>
      </c>
      <c r="B7777" s="28">
        <v>17.0</v>
      </c>
      <c r="C7777" s="28" t="str">
        <f>TRIM(PROPER('Base de datos cruda'!C7777))</f>
        <v>Male</v>
      </c>
      <c r="D7777" s="28">
        <v>0.63</v>
      </c>
      <c r="E7777" s="28">
        <v>8.8</v>
      </c>
      <c r="F7777" s="28">
        <v>8.39</v>
      </c>
      <c r="G7777" s="28">
        <v>61.16</v>
      </c>
      <c r="H7777" s="28" t="str">
        <f>TRIM(PROPER('Base de datos cruda'!H7777))</f>
        <v>Fps</v>
      </c>
      <c r="I7777" s="28">
        <v>2.23</v>
      </c>
      <c r="J7777" s="28">
        <v>4.55</v>
      </c>
      <c r="K7777" s="28">
        <v>312.7</v>
      </c>
      <c r="L7777" s="28">
        <f>IF('Base de datos cruda'!L7777&lt;0,,'Base de datos cruda'!L7777)</f>
        <v>2.44</v>
      </c>
      <c r="M7777" s="28" t="str">
        <f>IF(TRIM(PROPER('Base de datos cruda'!M7777))="High","Alto",IF(TRIM(PROPER('Base de datos cruda'!M7777))="Medium","Medio","Bajo"))</f>
        <v>Medio</v>
      </c>
      <c r="N7777" s="29">
        <v>100.428717216295</v>
      </c>
      <c r="O7777" s="33" t="str">
        <f t="shared" si="1"/>
        <v/>
      </c>
      <c r="P7777" s="33">
        <f t="shared" si="2"/>
        <v>5.18</v>
      </c>
      <c r="Q7777" s="34">
        <f t="shared" si="3"/>
        <v>13.96825397</v>
      </c>
      <c r="R7777" s="35" t="str">
        <f t="shared" si="4"/>
        <v>Alto</v>
      </c>
      <c r="S7777" s="35" t="str">
        <f>IF(O7777="","",IF(O7777&gt;AVERAGE('Base de datos limpia'!$O$2:$O$8001),"Alto","Normal"))
</f>
        <v/>
      </c>
      <c r="T7777" s="35" t="str">
        <f t="shared" si="5"/>
        <v>Gamer intensivo</v>
      </c>
      <c r="U7777" s="35"/>
    </row>
    <row r="7778">
      <c r="A7778" s="28">
        <v>7777.0</v>
      </c>
      <c r="B7778" s="28">
        <v>19.0</v>
      </c>
      <c r="C7778" s="28" t="str">
        <f>TRIM(PROPER('Base de datos cruda'!C7778))</f>
        <v>Female</v>
      </c>
      <c r="D7778" s="28">
        <v>5.81</v>
      </c>
      <c r="E7778" s="28">
        <v>6.44</v>
      </c>
      <c r="F7778" s="28">
        <v>5.55</v>
      </c>
      <c r="G7778" s="28">
        <v>90.85</v>
      </c>
      <c r="H7778" s="28" t="str">
        <f>TRIM(PROPER('Base de datos cruda'!H7778))</f>
        <v>Rpg</v>
      </c>
      <c r="I7778" s="28">
        <v>2.07</v>
      </c>
      <c r="J7778" s="28">
        <v>7.3</v>
      </c>
      <c r="K7778" s="28">
        <v>252.87</v>
      </c>
      <c r="L7778" s="28">
        <f>IF('Base de datos cruda'!L7778&lt;0,,'Base de datos cruda'!L7778)</f>
        <v>11.7</v>
      </c>
      <c r="M7778" s="28" t="str">
        <f>IF(TRIM(PROPER('Base de datos cruda'!M7778))="High","Alto",IF(TRIM(PROPER('Base de datos cruda'!M7778))="Medium","Medio","Bajo"))</f>
        <v>Bajo</v>
      </c>
      <c r="N7778" s="29">
        <v>65.47</v>
      </c>
      <c r="O7778" s="32">
        <f t="shared" si="1"/>
        <v>65.47</v>
      </c>
      <c r="P7778" s="33">
        <f t="shared" si="2"/>
        <v>13.11</v>
      </c>
      <c r="Q7778" s="34">
        <f t="shared" si="3"/>
        <v>1.108433735</v>
      </c>
      <c r="R7778" s="35" t="str">
        <f t="shared" si="4"/>
        <v>Medio</v>
      </c>
      <c r="S7778" s="35" t="str">
        <f>IF(O7778="","",IF(O7778&gt;AVERAGE('Base de datos limpia'!$O$2:$O$8001),"Alto","Normal"))
</f>
        <v>Normal</v>
      </c>
      <c r="T7778" s="35" t="str">
        <f t="shared" si="5"/>
        <v>Gamer intensivo</v>
      </c>
      <c r="U7778" s="35"/>
    </row>
    <row r="7779">
      <c r="A7779" s="28">
        <v>7778.0</v>
      </c>
      <c r="B7779" s="28">
        <v>17.0</v>
      </c>
      <c r="C7779" s="28" t="str">
        <f>TRIM(PROPER('Base de datos cruda'!C7779))</f>
        <v>Female</v>
      </c>
      <c r="D7779" s="28">
        <v>5.67</v>
      </c>
      <c r="E7779" s="28">
        <v>4.54</v>
      </c>
      <c r="F7779" s="28">
        <v>5.93</v>
      </c>
      <c r="G7779" s="28">
        <v>95.3</v>
      </c>
      <c r="H7779" s="28" t="str">
        <f>TRIM(PROPER('Base de datos cruda'!H7779))</f>
        <v>Casual</v>
      </c>
      <c r="I7779" s="28">
        <v>0.49</v>
      </c>
      <c r="J7779" s="28">
        <v>7.46</v>
      </c>
      <c r="K7779" s="28">
        <v>261.02</v>
      </c>
      <c r="L7779" s="28">
        <f>IF('Base de datos cruda'!L7779&lt;0,,'Base de datos cruda'!L7779)</f>
        <v>12.56</v>
      </c>
      <c r="M7779" s="28" t="str">
        <f>IF(TRIM(PROPER('Base de datos cruda'!M7779))="High","Alto",IF(TRIM(PROPER('Base de datos cruda'!M7779))="Medium","Medio","Bajo"))</f>
        <v>Bajo</v>
      </c>
      <c r="N7779" s="29">
        <v>52.37</v>
      </c>
      <c r="O7779" s="32">
        <f t="shared" si="1"/>
        <v>52.37</v>
      </c>
      <c r="P7779" s="33">
        <f t="shared" si="2"/>
        <v>13.13</v>
      </c>
      <c r="Q7779" s="34">
        <f t="shared" si="3"/>
        <v>0.8007054674</v>
      </c>
      <c r="R7779" s="35" t="str">
        <f t="shared" si="4"/>
        <v>Medio</v>
      </c>
      <c r="S7779" s="35" t="str">
        <f>IF(O7779="","",IF(O7779&gt;AVERAGE('Base de datos limpia'!$O$2:$O$8001),"Alto","Normal"))
</f>
        <v>Normal</v>
      </c>
      <c r="T7779" s="35" t="str">
        <f t="shared" si="5"/>
        <v>Gamer moderado</v>
      </c>
      <c r="U7779" s="35"/>
    </row>
    <row r="7780">
      <c r="A7780" s="28">
        <v>7779.0</v>
      </c>
      <c r="B7780" s="28">
        <v>16.0</v>
      </c>
      <c r="C7780" s="28" t="str">
        <f>TRIM(PROPER('Base de datos cruda'!C7780))</f>
        <v>Female</v>
      </c>
      <c r="D7780" s="28">
        <v>6.2</v>
      </c>
      <c r="E7780" s="28">
        <v>6.85</v>
      </c>
      <c r="F7780" s="28">
        <v>5.94</v>
      </c>
      <c r="G7780" s="28">
        <v>60.65</v>
      </c>
      <c r="H7780" s="28" t="str">
        <f>TRIM(PROPER('Base de datos cruda'!H7780))</f>
        <v>Fps</v>
      </c>
      <c r="I7780" s="28">
        <v>1.74</v>
      </c>
      <c r="J7780" s="28">
        <v>11.12</v>
      </c>
      <c r="K7780" s="28">
        <v>242.94</v>
      </c>
      <c r="L7780" s="28">
        <f>IF('Base de datos cruda'!L7780&lt;0,,'Base de datos cruda'!L7780)</f>
        <v>15.72</v>
      </c>
      <c r="M7780" s="28" t="str">
        <f>IF(TRIM(PROPER('Base de datos cruda'!M7780))="High","Alto",IF(TRIM(PROPER('Base de datos cruda'!M7780))="Medium","Medio","Bajo"))</f>
        <v>Bajo</v>
      </c>
      <c r="N7780" s="29">
        <v>59.0107857456156</v>
      </c>
      <c r="O7780" s="32">
        <f t="shared" si="1"/>
        <v>59.01078575</v>
      </c>
      <c r="P7780" s="33">
        <f t="shared" si="2"/>
        <v>17.32</v>
      </c>
      <c r="Q7780" s="34">
        <f t="shared" si="3"/>
        <v>1.10483871</v>
      </c>
      <c r="R7780" s="35" t="str">
        <f t="shared" si="4"/>
        <v>Medio</v>
      </c>
      <c r="S7780" s="35" t="str">
        <f>IF(O7780="","",IF(O7780&gt;AVERAGE('Base de datos limpia'!$O$2:$O$8001),"Alto","Normal"))
</f>
        <v>Normal</v>
      </c>
      <c r="T7780" s="35" t="str">
        <f t="shared" si="5"/>
        <v>Gamer intensivo</v>
      </c>
      <c r="U7780" s="35"/>
    </row>
    <row r="7781">
      <c r="A7781" s="28">
        <v>7780.0</v>
      </c>
      <c r="B7781" s="28">
        <v>21.0</v>
      </c>
      <c r="C7781" s="28" t="str">
        <f>TRIM(PROPER('Base de datos cruda'!C7781))</f>
        <v>Male</v>
      </c>
      <c r="D7781" s="28">
        <v>1.0</v>
      </c>
      <c r="E7781" s="28">
        <v>7.86</v>
      </c>
      <c r="F7781" s="28">
        <v>7.67</v>
      </c>
      <c r="G7781" s="28">
        <v>82.36</v>
      </c>
      <c r="H7781" s="28" t="str">
        <f>TRIM(PROPER('Base de datos cruda'!H7781))</f>
        <v>Rpg</v>
      </c>
      <c r="I7781" s="28">
        <v>2.63</v>
      </c>
      <c r="J7781" s="28">
        <v>2.15</v>
      </c>
      <c r="K7781" s="28">
        <v>306.27</v>
      </c>
      <c r="L7781" s="28">
        <f>IF('Base de datos cruda'!L7781&lt;0,,'Base de datos cruda'!L7781)</f>
        <v>5.62</v>
      </c>
      <c r="M7781" s="28" t="str">
        <f>IF(TRIM(PROPER('Base de datos cruda'!M7781))="High","Alto",IF(TRIM(PROPER('Base de datos cruda'!M7781))="Medium","Medio","Bajo"))</f>
        <v>Medio</v>
      </c>
      <c r="N7781" s="29">
        <v>98.65</v>
      </c>
      <c r="O7781" s="32">
        <f t="shared" si="1"/>
        <v>98.65</v>
      </c>
      <c r="P7781" s="33">
        <f t="shared" si="2"/>
        <v>3.15</v>
      </c>
      <c r="Q7781" s="34">
        <f t="shared" si="3"/>
        <v>7.86</v>
      </c>
      <c r="R7781" s="35" t="str">
        <f t="shared" si="4"/>
        <v>Alto</v>
      </c>
      <c r="S7781" s="35" t="str">
        <f>IF(O7781="","",IF(O7781&gt;AVERAGE('Base de datos limpia'!$O$2:$O$8001),"Alto","Normal"))
</f>
        <v>Alto</v>
      </c>
      <c r="T7781" s="35" t="str">
        <f t="shared" si="5"/>
        <v>Gamer intensivo</v>
      </c>
      <c r="U7781" s="35"/>
    </row>
    <row r="7782">
      <c r="A7782" s="28">
        <v>7781.0</v>
      </c>
      <c r="B7782" s="28">
        <v>23.0</v>
      </c>
      <c r="C7782" s="28" t="str">
        <f>TRIM(PROPER('Base de datos cruda'!C7782))</f>
        <v>Male</v>
      </c>
      <c r="D7782" s="28">
        <v>5.23</v>
      </c>
      <c r="E7782" s="28">
        <v>4.7</v>
      </c>
      <c r="F7782" s="28">
        <v>5.71</v>
      </c>
      <c r="G7782" s="28">
        <v>73.94</v>
      </c>
      <c r="H7782" s="28" t="str">
        <f>TRIM(PROPER('Base de datos cruda'!H7782))</f>
        <v>Rpg</v>
      </c>
      <c r="I7782" s="28">
        <v>0.39</v>
      </c>
      <c r="J7782" s="28">
        <v>6.48</v>
      </c>
      <c r="K7782" s="28">
        <v>236.74</v>
      </c>
      <c r="L7782" s="28">
        <f>IF('Base de datos cruda'!L7782&lt;0,,'Base de datos cruda'!L7782)</f>
        <v>11.96</v>
      </c>
      <c r="M7782" s="28" t="str">
        <f>IF(TRIM(PROPER('Base de datos cruda'!M7782))="High","Alto",IF(TRIM(PROPER('Base de datos cruda'!M7782))="Medium","Medio","Bajo"))</f>
        <v>Bajo</v>
      </c>
      <c r="N7782" s="29">
        <v>49.75</v>
      </c>
      <c r="O7782" s="32">
        <f t="shared" si="1"/>
        <v>49.75</v>
      </c>
      <c r="P7782" s="33">
        <f t="shared" si="2"/>
        <v>11.71</v>
      </c>
      <c r="Q7782" s="34">
        <f t="shared" si="3"/>
        <v>0.8986615679</v>
      </c>
      <c r="R7782" s="35" t="str">
        <f t="shared" si="4"/>
        <v>Bajo</v>
      </c>
      <c r="S7782" s="35" t="str">
        <f>IF(O7782="","",IF(O7782&gt;AVERAGE('Base de datos limpia'!$O$2:$O$8001),"Alto","Normal"))
</f>
        <v>Normal</v>
      </c>
      <c r="T7782" s="35" t="str">
        <f t="shared" si="5"/>
        <v>Gamer moderado</v>
      </c>
      <c r="U7782" s="35"/>
    </row>
    <row r="7783">
      <c r="A7783" s="28">
        <v>7782.0</v>
      </c>
      <c r="B7783" s="28">
        <v>17.0</v>
      </c>
      <c r="C7783" s="28" t="str">
        <f>TRIM(PROPER('Base de datos cruda'!C7783))</f>
        <v>Female</v>
      </c>
      <c r="D7783" s="28">
        <v>2.37</v>
      </c>
      <c r="E7783" s="28">
        <v>5.29</v>
      </c>
      <c r="F7783" s="28">
        <v>4.74</v>
      </c>
      <c r="G7783" s="28">
        <v>62.03</v>
      </c>
      <c r="H7783" s="28" t="str">
        <f>TRIM(PROPER('Base de datos cruda'!H7783))</f>
        <v>Casual</v>
      </c>
      <c r="I7783" s="28">
        <v>0.33</v>
      </c>
      <c r="J7783" s="28">
        <v>5.91</v>
      </c>
      <c r="K7783" s="28">
        <v>314.36</v>
      </c>
      <c r="L7783" s="28">
        <f>IF('Base de datos cruda'!L7783&lt;0,,'Base de datos cruda'!L7783)</f>
        <v>9.21</v>
      </c>
      <c r="M7783" s="28" t="str">
        <f>IF(TRIM(PROPER('Base de datos cruda'!M7783))="High","Alto",IF(TRIM(PROPER('Base de datos cruda'!M7783))="Medium","Medio","Bajo"))</f>
        <v>Medio</v>
      </c>
      <c r="N7783" s="29">
        <v>62.14</v>
      </c>
      <c r="O7783" s="32">
        <f t="shared" si="1"/>
        <v>62.14</v>
      </c>
      <c r="P7783" s="33">
        <f t="shared" si="2"/>
        <v>8.28</v>
      </c>
      <c r="Q7783" s="34">
        <f t="shared" si="3"/>
        <v>2.232067511</v>
      </c>
      <c r="R7783" s="35" t="str">
        <f t="shared" si="4"/>
        <v>Medio</v>
      </c>
      <c r="S7783" s="35" t="str">
        <f>IF(O7783="","",IF(O7783&gt;AVERAGE('Base de datos limpia'!$O$2:$O$8001),"Alto","Normal"))
</f>
        <v>Normal</v>
      </c>
      <c r="T7783" s="35" t="str">
        <f t="shared" si="5"/>
        <v>Gamer moderado</v>
      </c>
      <c r="U7783" s="35"/>
    </row>
    <row r="7784">
      <c r="A7784" s="28">
        <v>7783.0</v>
      </c>
      <c r="B7784" s="28">
        <v>24.0</v>
      </c>
      <c r="C7784" s="28" t="str">
        <f>TRIM(PROPER('Base de datos cruda'!C7784))</f>
        <v>Male</v>
      </c>
      <c r="D7784" s="28">
        <v>6.08</v>
      </c>
      <c r="E7784" s="28">
        <v>7.13</v>
      </c>
      <c r="F7784" s="28">
        <v>7.74</v>
      </c>
      <c r="G7784" s="28">
        <v>76.71</v>
      </c>
      <c r="H7784" s="28" t="str">
        <f>TRIM(PROPER('Base de datos cruda'!H7784))</f>
        <v>Rpg</v>
      </c>
      <c r="I7784" s="28">
        <v>2.46</v>
      </c>
      <c r="J7784" s="28">
        <v>7.93</v>
      </c>
      <c r="K7784" s="28">
        <v>250.1</v>
      </c>
      <c r="L7784" s="28">
        <f>IF('Base de datos cruda'!L7784&lt;0,,'Base de datos cruda'!L7784)</f>
        <v>12.89</v>
      </c>
      <c r="M7784" s="28" t="str">
        <f>IF(TRIM(PROPER('Base de datos cruda'!M7784))="High","Alto",IF(TRIM(PROPER('Base de datos cruda'!M7784))="Medium","Medio","Bajo"))</f>
        <v>Bajo</v>
      </c>
      <c r="N7784" s="29">
        <v>79.1184980153619</v>
      </c>
      <c r="O7784" s="32">
        <f t="shared" si="1"/>
        <v>79.11849802</v>
      </c>
      <c r="P7784" s="33">
        <f t="shared" si="2"/>
        <v>14.01</v>
      </c>
      <c r="Q7784" s="34">
        <f t="shared" si="3"/>
        <v>1.172697368</v>
      </c>
      <c r="R7784" s="35" t="str">
        <f t="shared" si="4"/>
        <v>Alto</v>
      </c>
      <c r="S7784" s="35" t="str">
        <f>IF(O7784="","",IF(O7784&gt;AVERAGE('Base de datos limpia'!$O$2:$O$8001),"Alto","Normal"))
</f>
        <v>Alto</v>
      </c>
      <c r="T7784" s="35" t="str">
        <f t="shared" si="5"/>
        <v>Gamer intensivo</v>
      </c>
      <c r="U7784" s="35"/>
    </row>
    <row r="7785">
      <c r="A7785" s="28">
        <v>7784.0</v>
      </c>
      <c r="B7785" s="28">
        <v>18.0</v>
      </c>
      <c r="C7785" s="28" t="str">
        <f>TRIM(PROPER('Base de datos cruda'!C7785))</f>
        <v>Male</v>
      </c>
      <c r="D7785" s="28">
        <v>1.92</v>
      </c>
      <c r="E7785" s="28">
        <v>8.89</v>
      </c>
      <c r="F7785" s="28">
        <v>6.29</v>
      </c>
      <c r="G7785" s="28">
        <v>85.76</v>
      </c>
      <c r="H7785" s="28" t="str">
        <f>TRIM(PROPER('Base de datos cruda'!H7785))</f>
        <v>Rpg</v>
      </c>
      <c r="I7785" s="28">
        <v>2.81</v>
      </c>
      <c r="J7785" s="28">
        <v>4.39</v>
      </c>
      <c r="K7785" s="28">
        <v>301.35</v>
      </c>
      <c r="L7785" s="28">
        <f>IF('Base de datos cruda'!L7785&lt;0,,'Base de datos cruda'!L7785)</f>
        <v>0.34</v>
      </c>
      <c r="M7785" s="28" t="str">
        <f>IF(TRIM(PROPER('Base de datos cruda'!M7785))="High","Alto",IF(TRIM(PROPER('Base de datos cruda'!M7785))="Medium","Medio","Bajo"))</f>
        <v>Medio</v>
      </c>
      <c r="N7785" s="29">
        <v>100.0</v>
      </c>
      <c r="O7785" s="32">
        <f t="shared" si="1"/>
        <v>100</v>
      </c>
      <c r="P7785" s="33">
        <f t="shared" si="2"/>
        <v>6.31</v>
      </c>
      <c r="Q7785" s="34">
        <f t="shared" si="3"/>
        <v>4.630208333</v>
      </c>
      <c r="R7785" s="35" t="str">
        <f t="shared" si="4"/>
        <v>Alto</v>
      </c>
      <c r="S7785" s="35" t="str">
        <f>IF(O7785="","",IF(O7785&gt;AVERAGE('Base de datos limpia'!$O$2:$O$8001),"Alto","Normal"))
</f>
        <v>Alto</v>
      </c>
      <c r="T7785" s="35" t="str">
        <f t="shared" si="5"/>
        <v>Gamer intensivo</v>
      </c>
      <c r="U7785" s="35"/>
    </row>
    <row r="7786">
      <c r="A7786" s="28">
        <v>7785.0</v>
      </c>
      <c r="B7786" s="28">
        <v>23.0</v>
      </c>
      <c r="C7786" s="28" t="str">
        <f>TRIM(PROPER('Base de datos cruda'!C7786))</f>
        <v>Female</v>
      </c>
      <c r="D7786" s="28">
        <v>5.47</v>
      </c>
      <c r="E7786" s="28">
        <v>8.12</v>
      </c>
      <c r="F7786" s="28">
        <v>4.38</v>
      </c>
      <c r="G7786" s="28">
        <v>96.76</v>
      </c>
      <c r="H7786" s="28" t="str">
        <f>TRIM(PROPER('Base de datos cruda'!H7786))</f>
        <v>Rpg</v>
      </c>
      <c r="I7786" s="28">
        <v>1.29</v>
      </c>
      <c r="J7786" s="28">
        <v>8.46</v>
      </c>
      <c r="K7786" s="28">
        <v>265.09</v>
      </c>
      <c r="L7786" s="28">
        <f>IF('Base de datos cruda'!L7786&lt;0,,'Base de datos cruda'!L7786)</f>
        <v>11.58</v>
      </c>
      <c r="M7786" s="28" t="str">
        <f>IF(TRIM(PROPER('Base de datos cruda'!M7786))="High","Alto",IF(TRIM(PROPER('Base de datos cruda'!M7786))="Medium","Medio","Bajo"))</f>
        <v>Alto</v>
      </c>
      <c r="N7786" s="29">
        <v>70.8157860064584</v>
      </c>
      <c r="O7786" s="32">
        <f t="shared" si="1"/>
        <v>70.81578601</v>
      </c>
      <c r="P7786" s="33">
        <f t="shared" si="2"/>
        <v>13.93</v>
      </c>
      <c r="Q7786" s="34">
        <f t="shared" si="3"/>
        <v>1.484460695</v>
      </c>
      <c r="R7786" s="35" t="str">
        <f t="shared" si="4"/>
        <v>Alto</v>
      </c>
      <c r="S7786" s="35" t="str">
        <f>IF(O7786="","",IF(O7786&gt;AVERAGE('Base de datos limpia'!$O$2:$O$8001),"Alto","Normal"))
</f>
        <v>Alto</v>
      </c>
      <c r="T7786" s="35" t="str">
        <f t="shared" si="5"/>
        <v>Gamer intensivo</v>
      </c>
      <c r="U7786" s="35"/>
    </row>
    <row r="7787">
      <c r="A7787" s="28">
        <v>7786.0</v>
      </c>
      <c r="B7787" s="28">
        <v>23.0</v>
      </c>
      <c r="C7787" s="28" t="str">
        <f>TRIM(PROPER('Base de datos cruda'!C7787))</f>
        <v>Male</v>
      </c>
      <c r="D7787" s="28">
        <v>2.36</v>
      </c>
      <c r="E7787" s="28">
        <v>1.2</v>
      </c>
      <c r="F7787" s="28">
        <v>7.95</v>
      </c>
      <c r="G7787" s="28">
        <v>84.82</v>
      </c>
      <c r="H7787" s="28" t="str">
        <f>TRIM(PROPER('Base de datos cruda'!H7787))</f>
        <v>Fps</v>
      </c>
      <c r="I7787" s="28">
        <v>1.63</v>
      </c>
      <c r="J7787" s="28">
        <v>5.97</v>
      </c>
      <c r="K7787" s="28">
        <v>291.01</v>
      </c>
      <c r="L7787" s="28">
        <f>IF('Base de datos cruda'!L7787&lt;0,,'Base de datos cruda'!L7787)</f>
        <v>4.9</v>
      </c>
      <c r="M7787" s="28" t="str">
        <f>IF(TRIM(PROPER('Base de datos cruda'!M7787))="High","Alto",IF(TRIM(PROPER('Base de datos cruda'!M7787))="Medium","Medio","Bajo"))</f>
        <v>Medio</v>
      </c>
      <c r="N7787" s="29">
        <v>58.76</v>
      </c>
      <c r="O7787" s="32">
        <f t="shared" si="1"/>
        <v>58.76</v>
      </c>
      <c r="P7787" s="33">
        <f t="shared" si="2"/>
        <v>8.33</v>
      </c>
      <c r="Q7787" s="34">
        <f t="shared" si="3"/>
        <v>0.5084745763</v>
      </c>
      <c r="R7787" s="35" t="str">
        <f t="shared" si="4"/>
        <v>Medio</v>
      </c>
      <c r="S7787" s="35" t="str">
        <f>IF(O7787="","",IF(O7787&gt;AVERAGE('Base de datos limpia'!$O$2:$O$8001),"Alto","Normal"))
</f>
        <v>Normal</v>
      </c>
      <c r="T7787" s="35" t="str">
        <f t="shared" si="5"/>
        <v>Gamer casual</v>
      </c>
      <c r="U7787" s="35"/>
    </row>
    <row r="7788">
      <c r="A7788" s="28">
        <v>7787.0</v>
      </c>
      <c r="B7788" s="28">
        <v>18.0</v>
      </c>
      <c r="C7788" s="28" t="str">
        <f>TRIM(PROPER('Base de datos cruda'!C7788))</f>
        <v>Male</v>
      </c>
      <c r="D7788" s="28">
        <v>0.07</v>
      </c>
      <c r="E7788" s="28">
        <v>2.12</v>
      </c>
      <c r="F7788" s="28">
        <v>6.93</v>
      </c>
      <c r="G7788" s="28">
        <v>94.27</v>
      </c>
      <c r="H7788" s="28" t="str">
        <f>TRIM(PROPER('Base de datos cruda'!H7788))</f>
        <v>Fps</v>
      </c>
      <c r="I7788" s="28">
        <v>3.98</v>
      </c>
      <c r="J7788" s="28">
        <v>2.49</v>
      </c>
      <c r="K7788" s="28">
        <v>323.4</v>
      </c>
      <c r="L7788" s="28">
        <f>IF('Base de datos cruda'!L7788&lt;0,,'Base de datos cruda'!L7788)</f>
        <v>1.22</v>
      </c>
      <c r="M7788" s="28" t="str">
        <f>IF(TRIM(PROPER('Base de datos cruda'!M7788))="High","Alto",IF(TRIM(PROPER('Base de datos cruda'!M7788))="Medium","Medio","Bajo"))</f>
        <v>Medio</v>
      </c>
      <c r="N7788" s="29">
        <v>65.8</v>
      </c>
      <c r="O7788" s="32">
        <f t="shared" si="1"/>
        <v>65.8</v>
      </c>
      <c r="P7788" s="33">
        <f t="shared" si="2"/>
        <v>2.56</v>
      </c>
      <c r="Q7788" s="34">
        <f t="shared" si="3"/>
        <v>30.28571429</v>
      </c>
      <c r="R7788" s="35" t="str">
        <f t="shared" si="4"/>
        <v>Medio</v>
      </c>
      <c r="S7788" s="35" t="str">
        <f>IF(O7788="","",IF(O7788&gt;AVERAGE('Base de datos limpia'!$O$2:$O$8001),"Alto","Normal"))
</f>
        <v>Alto</v>
      </c>
      <c r="T7788" s="35" t="str">
        <f t="shared" si="5"/>
        <v>Gamer casual</v>
      </c>
      <c r="U7788" s="35"/>
    </row>
    <row r="7789">
      <c r="A7789" s="28">
        <v>7788.0</v>
      </c>
      <c r="B7789" s="28">
        <v>18.0</v>
      </c>
      <c r="C7789" s="28" t="str">
        <f>TRIM(PROPER('Base de datos cruda'!C7789))</f>
        <v>Male</v>
      </c>
      <c r="D7789" s="28">
        <v>5.07</v>
      </c>
      <c r="E7789" s="28">
        <v>8.68</v>
      </c>
      <c r="F7789" s="28">
        <v>6.45</v>
      </c>
      <c r="G7789" s="28">
        <v>64.86</v>
      </c>
      <c r="H7789" s="28" t="str">
        <f>TRIM(PROPER('Base de datos cruda'!H7789))</f>
        <v>Fps</v>
      </c>
      <c r="I7789" s="28">
        <v>4.35</v>
      </c>
      <c r="J7789" s="28">
        <v>8.49</v>
      </c>
      <c r="K7789" s="28">
        <v>266.31</v>
      </c>
      <c r="L7789" s="28">
        <f>IF('Base de datos cruda'!L7789&lt;0,,'Base de datos cruda'!L7789)</f>
        <v>11.21</v>
      </c>
      <c r="M7789" s="28" t="str">
        <f>IF(TRIM(PROPER('Base de datos cruda'!M7789))="High","Alto",IF(TRIM(PROPER('Base de datos cruda'!M7789))="Medium","Medio","Bajo"))</f>
        <v>Bajo</v>
      </c>
      <c r="N7789" s="29">
        <v>90.2442126863816</v>
      </c>
      <c r="O7789" s="32">
        <f t="shared" si="1"/>
        <v>90.24421269</v>
      </c>
      <c r="P7789" s="33">
        <f t="shared" si="2"/>
        <v>13.56</v>
      </c>
      <c r="Q7789" s="34">
        <f t="shared" si="3"/>
        <v>1.712031558</v>
      </c>
      <c r="R7789" s="35" t="str">
        <f t="shared" si="4"/>
        <v>Alto</v>
      </c>
      <c r="S7789" s="35" t="str">
        <f>IF(O7789="","",IF(O7789&gt;AVERAGE('Base de datos limpia'!$O$2:$O$8001),"Alto","Normal"))
</f>
        <v>Alto</v>
      </c>
      <c r="T7789" s="35" t="str">
        <f t="shared" si="5"/>
        <v>Gamer intensivo</v>
      </c>
      <c r="U7789" s="35"/>
    </row>
    <row r="7790">
      <c r="A7790" s="28">
        <v>7789.0</v>
      </c>
      <c r="B7790" s="28">
        <v>21.0</v>
      </c>
      <c r="C7790" s="28" t="str">
        <f>TRIM(PROPER('Base de datos cruda'!C7790))</f>
        <v>Male</v>
      </c>
      <c r="D7790" s="28">
        <v>0.91</v>
      </c>
      <c r="E7790" s="28">
        <v>8.5</v>
      </c>
      <c r="F7790" s="28">
        <v>7.37</v>
      </c>
      <c r="G7790" s="28">
        <v>68.42</v>
      </c>
      <c r="H7790" s="28" t="str">
        <f>TRIM(PROPER('Base de datos cruda'!H7790))</f>
        <v>Fps</v>
      </c>
      <c r="I7790" s="28">
        <v>1.63</v>
      </c>
      <c r="J7790" s="28">
        <v>3.76</v>
      </c>
      <c r="K7790" s="28">
        <v>294.33</v>
      </c>
      <c r="L7790" s="28">
        <f>IF('Base de datos cruda'!L7790&lt;0,,'Base de datos cruda'!L7790)</f>
        <v>3.77</v>
      </c>
      <c r="M7790" s="28" t="str">
        <f>IF(TRIM(PROPER('Base de datos cruda'!M7790))="High","Alto",IF(TRIM(PROPER('Base de datos cruda'!M7790))="Medium","Medio","Bajo"))</f>
        <v>Medio</v>
      </c>
      <c r="N7790" s="29">
        <v>94.11</v>
      </c>
      <c r="O7790" s="32">
        <f t="shared" si="1"/>
        <v>94.11</v>
      </c>
      <c r="P7790" s="33">
        <f t="shared" si="2"/>
        <v>4.67</v>
      </c>
      <c r="Q7790" s="34">
        <f t="shared" si="3"/>
        <v>9.340659341</v>
      </c>
      <c r="R7790" s="35" t="str">
        <f t="shared" si="4"/>
        <v>Alto</v>
      </c>
      <c r="S7790" s="35" t="str">
        <f>IF(O7790="","",IF(O7790&gt;AVERAGE('Base de datos limpia'!$O$2:$O$8001),"Alto","Normal"))
</f>
        <v>Alto</v>
      </c>
      <c r="T7790" s="35" t="str">
        <f t="shared" si="5"/>
        <v>Gamer intensivo</v>
      </c>
      <c r="U7790" s="35"/>
    </row>
    <row r="7791">
      <c r="A7791" s="28">
        <v>7790.0</v>
      </c>
      <c r="B7791" s="28">
        <v>16.0</v>
      </c>
      <c r="C7791" s="28" t="str">
        <f>TRIM(PROPER('Base de datos cruda'!C7791))</f>
        <v>Male</v>
      </c>
      <c r="D7791" s="28">
        <v>5.27</v>
      </c>
      <c r="E7791" s="28">
        <v>4.5</v>
      </c>
      <c r="F7791" s="28">
        <v>6.53</v>
      </c>
      <c r="G7791" s="28">
        <v>98.81</v>
      </c>
      <c r="H7791" s="28" t="str">
        <f>TRIM(PROPER('Base de datos cruda'!H7791))</f>
        <v>Rpg</v>
      </c>
      <c r="I7791" s="28">
        <v>1.78</v>
      </c>
      <c r="J7791" s="28">
        <v>6.68</v>
      </c>
      <c r="K7791" s="28">
        <v>262.07</v>
      </c>
      <c r="L7791" s="28">
        <f>IF('Base de datos cruda'!L7791&lt;0,,'Base de datos cruda'!L7791)</f>
        <v>9.9</v>
      </c>
      <c r="M7791" s="28" t="str">
        <f>IF(TRIM(PROPER('Base de datos cruda'!M7791))="High","Alto",IF(TRIM(PROPER('Base de datos cruda'!M7791))="Medium","Medio","Bajo"))</f>
        <v>Bajo</v>
      </c>
      <c r="N7791" s="29">
        <v>62.54</v>
      </c>
      <c r="O7791" s="32">
        <f t="shared" si="1"/>
        <v>62.54</v>
      </c>
      <c r="P7791" s="33">
        <f t="shared" si="2"/>
        <v>11.95</v>
      </c>
      <c r="Q7791" s="34">
        <f t="shared" si="3"/>
        <v>0.8538899431</v>
      </c>
      <c r="R7791" s="35" t="str">
        <f t="shared" si="4"/>
        <v>Medio</v>
      </c>
      <c r="S7791" s="35" t="str">
        <f>IF(O7791="","",IF(O7791&gt;AVERAGE('Base de datos limpia'!$O$2:$O$8001),"Alto","Normal"))
</f>
        <v>Normal</v>
      </c>
      <c r="T7791" s="35" t="str">
        <f t="shared" si="5"/>
        <v>Gamer moderado</v>
      </c>
      <c r="U7791" s="35"/>
    </row>
    <row r="7792">
      <c r="A7792" s="28">
        <v>7791.0</v>
      </c>
      <c r="B7792" s="28">
        <v>19.0</v>
      </c>
      <c r="C7792" s="28" t="str">
        <f>TRIM(PROPER('Base de datos cruda'!C7792))</f>
        <v>Male</v>
      </c>
      <c r="D7792" s="28">
        <v>7.4</v>
      </c>
      <c r="E7792" s="28">
        <v>6.26</v>
      </c>
      <c r="F7792" s="28">
        <v>7.24</v>
      </c>
      <c r="G7792" s="28">
        <v>95.5</v>
      </c>
      <c r="H7792" s="28" t="str">
        <f>TRIM(PROPER('Base de datos cruda'!H7792))</f>
        <v>Casual</v>
      </c>
      <c r="I7792" s="28">
        <v>4.15</v>
      </c>
      <c r="J7792" s="28">
        <v>12.74</v>
      </c>
      <c r="K7792" s="28">
        <v>251.95</v>
      </c>
      <c r="L7792" s="28">
        <f>IF('Base de datos cruda'!L7792&lt;0,,'Base de datos cruda'!L7792)</f>
        <v>17.9</v>
      </c>
      <c r="M7792" s="28" t="str">
        <f>IF(TRIM(PROPER('Base de datos cruda'!M7792))="High","Alto",IF(TRIM(PROPER('Base de datos cruda'!M7792))="Medium","Medio","Bajo"))</f>
        <v>Bajo</v>
      </c>
      <c r="N7792" s="29">
        <v>62.36</v>
      </c>
      <c r="O7792" s="32">
        <f t="shared" si="1"/>
        <v>62.36</v>
      </c>
      <c r="P7792" s="33">
        <f t="shared" si="2"/>
        <v>20.14</v>
      </c>
      <c r="Q7792" s="34">
        <f t="shared" si="3"/>
        <v>0.8459459459</v>
      </c>
      <c r="R7792" s="35" t="str">
        <f t="shared" si="4"/>
        <v>Medio</v>
      </c>
      <c r="S7792" s="35" t="str">
        <f>IF(O7792="","",IF(O7792&gt;AVERAGE('Base de datos limpia'!$O$2:$O$8001),"Alto","Normal"))
</f>
        <v>Normal</v>
      </c>
      <c r="T7792" s="35" t="str">
        <f t="shared" si="5"/>
        <v>Gamer intensivo</v>
      </c>
      <c r="U7792" s="35"/>
    </row>
    <row r="7793">
      <c r="A7793" s="28">
        <v>7792.0</v>
      </c>
      <c r="B7793" s="28">
        <v>16.0</v>
      </c>
      <c r="C7793" s="28" t="str">
        <f>TRIM(PROPER('Base de datos cruda'!C7793))</f>
        <v>Male</v>
      </c>
      <c r="D7793" s="28">
        <v>7.75</v>
      </c>
      <c r="E7793" s="28">
        <v>9.15</v>
      </c>
      <c r="F7793" s="28">
        <v>8.34</v>
      </c>
      <c r="G7793" s="28">
        <v>69.41</v>
      </c>
      <c r="H7793" s="28" t="str">
        <f>TRIM(PROPER('Base de datos cruda'!H7793))</f>
        <v>Fps</v>
      </c>
      <c r="I7793" s="28">
        <v>4.87</v>
      </c>
      <c r="J7793" s="28">
        <v>10.16</v>
      </c>
      <c r="K7793" s="28">
        <v>244.47</v>
      </c>
      <c r="L7793" s="28">
        <f>IF('Base de datos cruda'!L7793&lt;0,,'Base de datos cruda'!L7793)</f>
        <v>17.44</v>
      </c>
      <c r="M7793" s="28" t="str">
        <f>IF(TRIM(PROPER('Base de datos cruda'!M7793))="High","Alto",IF(TRIM(PROPER('Base de datos cruda'!M7793))="Medium","Medio","Bajo"))</f>
        <v>Bajo</v>
      </c>
      <c r="N7793" s="29">
        <v>73.2472860373554</v>
      </c>
      <c r="O7793" s="32">
        <f t="shared" si="1"/>
        <v>73.24728604</v>
      </c>
      <c r="P7793" s="33">
        <f t="shared" si="2"/>
        <v>17.91</v>
      </c>
      <c r="Q7793" s="34">
        <f t="shared" si="3"/>
        <v>1.180645161</v>
      </c>
      <c r="R7793" s="35" t="str">
        <f t="shared" si="4"/>
        <v>Alto</v>
      </c>
      <c r="S7793" s="35" t="str">
        <f>IF(O7793="","",IF(O7793&gt;AVERAGE('Base de datos limpia'!$O$2:$O$8001),"Alto","Normal"))
</f>
        <v>Alto</v>
      </c>
      <c r="T7793" s="35" t="str">
        <f t="shared" si="5"/>
        <v>Gamer intensivo</v>
      </c>
      <c r="U7793" s="35"/>
    </row>
    <row r="7794">
      <c r="A7794" s="28">
        <v>7793.0</v>
      </c>
      <c r="B7794" s="28">
        <v>18.0</v>
      </c>
      <c r="C7794" s="28" t="str">
        <f>TRIM(PROPER('Base de datos cruda'!C7794))</f>
        <v>Female</v>
      </c>
      <c r="D7794" s="28">
        <v>1.89</v>
      </c>
      <c r="E7794" s="28">
        <v>9.2</v>
      </c>
      <c r="F7794" s="28">
        <v>7.07</v>
      </c>
      <c r="G7794" s="28">
        <v>84.84</v>
      </c>
      <c r="H7794" s="28" t="str">
        <f>TRIM(PROPER('Base de datos cruda'!H7794))</f>
        <v>Casual</v>
      </c>
      <c r="I7794" s="28">
        <v>1.6</v>
      </c>
      <c r="J7794" s="28">
        <v>5.94</v>
      </c>
      <c r="K7794" s="28">
        <v>312.64</v>
      </c>
      <c r="L7794" s="28">
        <f>IF('Base de datos cruda'!L7794&lt;0,,'Base de datos cruda'!L7794)</f>
        <v>5.88</v>
      </c>
      <c r="M7794" s="28" t="str">
        <f>IF(TRIM(PROPER('Base de datos cruda'!M7794))="High","Alto",IF(TRIM(PROPER('Base de datos cruda'!M7794))="Medium","Medio","Bajo"))</f>
        <v>Medio</v>
      </c>
      <c r="N7794" s="29">
        <v>100.0</v>
      </c>
      <c r="O7794" s="32">
        <f t="shared" si="1"/>
        <v>100</v>
      </c>
      <c r="P7794" s="33">
        <f t="shared" si="2"/>
        <v>7.83</v>
      </c>
      <c r="Q7794" s="34">
        <f t="shared" si="3"/>
        <v>4.867724868</v>
      </c>
      <c r="R7794" s="35" t="str">
        <f t="shared" si="4"/>
        <v>Alto</v>
      </c>
      <c r="S7794" s="35" t="str">
        <f>IF(O7794="","",IF(O7794&gt;AVERAGE('Base de datos limpia'!$O$2:$O$8001),"Alto","Normal"))
</f>
        <v>Alto</v>
      </c>
      <c r="T7794" s="35" t="str">
        <f t="shared" si="5"/>
        <v>Gamer intensivo</v>
      </c>
      <c r="U7794" s="35"/>
    </row>
    <row r="7795">
      <c r="A7795" s="28">
        <v>7794.0</v>
      </c>
      <c r="B7795" s="28">
        <v>24.0</v>
      </c>
      <c r="C7795" s="28" t="str">
        <f>TRIM(PROPER('Base de datos cruda'!C7795))</f>
        <v>Female</v>
      </c>
      <c r="D7795" s="28">
        <v>6.47</v>
      </c>
      <c r="E7795" s="28">
        <v>8.05</v>
      </c>
      <c r="F7795" s="28">
        <v>7.3</v>
      </c>
      <c r="G7795" s="28">
        <v>74.51</v>
      </c>
      <c r="H7795" s="28" t="str">
        <f>TRIM(PROPER('Base de datos cruda'!H7795))</f>
        <v>Rpg</v>
      </c>
      <c r="I7795" s="28">
        <v>3.94</v>
      </c>
      <c r="J7795" s="28">
        <v>10.32</v>
      </c>
      <c r="K7795" s="28">
        <v>261.47</v>
      </c>
      <c r="L7795" s="28">
        <f>IF('Base de datos cruda'!L7795&lt;0,,'Base de datos cruda'!L7795)</f>
        <v>11.94</v>
      </c>
      <c r="M7795" s="28" t="str">
        <f>IF(TRIM(PROPER('Base de datos cruda'!M7795))="High","Alto",IF(TRIM(PROPER('Base de datos cruda'!M7795))="Medium","Medio","Bajo"))</f>
        <v>Bajo</v>
      </c>
      <c r="N7795" s="29">
        <v>78.7524282201564</v>
      </c>
      <c r="O7795" s="32">
        <f t="shared" si="1"/>
        <v>78.75242822</v>
      </c>
      <c r="P7795" s="33">
        <f t="shared" si="2"/>
        <v>16.79</v>
      </c>
      <c r="Q7795" s="34">
        <f t="shared" si="3"/>
        <v>1.244204019</v>
      </c>
      <c r="R7795" s="35" t="str">
        <f t="shared" si="4"/>
        <v>Alto</v>
      </c>
      <c r="S7795" s="35" t="str">
        <f>IF(O7795="","",IF(O7795&gt;AVERAGE('Base de datos limpia'!$O$2:$O$8001),"Alto","Normal"))
</f>
        <v>Alto</v>
      </c>
      <c r="T7795" s="35" t="str">
        <f t="shared" si="5"/>
        <v>Gamer intensivo</v>
      </c>
      <c r="U7795" s="35"/>
    </row>
    <row r="7796">
      <c r="A7796" s="28">
        <v>7795.0</v>
      </c>
      <c r="B7796" s="28">
        <v>20.0</v>
      </c>
      <c r="C7796" s="28" t="str">
        <f>TRIM(PROPER('Base de datos cruda'!C7796))</f>
        <v>Male</v>
      </c>
      <c r="D7796" s="28">
        <v>2.83</v>
      </c>
      <c r="E7796" s="28">
        <v>2.89</v>
      </c>
      <c r="F7796" s="28">
        <v>7.07</v>
      </c>
      <c r="G7796" s="28">
        <v>78.74</v>
      </c>
      <c r="H7796" s="28" t="str">
        <f>TRIM(PROPER('Base de datos cruda'!H7796))</f>
        <v>Fps</v>
      </c>
      <c r="I7796" s="28">
        <v>2.4</v>
      </c>
      <c r="J7796" s="28">
        <v>4.83</v>
      </c>
      <c r="K7796" s="28">
        <v>273.44</v>
      </c>
      <c r="L7796" s="28">
        <f>IF('Base de datos cruda'!L7796&lt;0,,'Base de datos cruda'!L7796)</f>
        <v>8.45</v>
      </c>
      <c r="M7796" s="28" t="str">
        <f>IF(TRIM(PROPER('Base de datos cruda'!M7796))="High","Alto",IF(TRIM(PROPER('Base de datos cruda'!M7796))="Medium","Medio","Bajo"))</f>
        <v>Medio</v>
      </c>
      <c r="N7796" s="29">
        <v>61.4</v>
      </c>
      <c r="O7796" s="32">
        <f t="shared" si="1"/>
        <v>61.4</v>
      </c>
      <c r="P7796" s="33">
        <f t="shared" si="2"/>
        <v>7.66</v>
      </c>
      <c r="Q7796" s="34">
        <f t="shared" si="3"/>
        <v>1.021201413</v>
      </c>
      <c r="R7796" s="35" t="str">
        <f t="shared" si="4"/>
        <v>Medio</v>
      </c>
      <c r="S7796" s="35" t="str">
        <f>IF(O7796="","",IF(O7796&gt;AVERAGE('Base de datos limpia'!$O$2:$O$8001),"Alto","Normal"))
</f>
        <v>Normal</v>
      </c>
      <c r="T7796" s="35" t="str">
        <f t="shared" si="5"/>
        <v>Gamer casual</v>
      </c>
      <c r="U7796" s="35"/>
    </row>
    <row r="7797">
      <c r="A7797" s="28">
        <v>7796.0</v>
      </c>
      <c r="B7797" s="28">
        <v>20.0</v>
      </c>
      <c r="C7797" s="28" t="str">
        <f>TRIM(PROPER('Base de datos cruda'!C7797))</f>
        <v>Female</v>
      </c>
      <c r="D7797" s="28">
        <v>7.2</v>
      </c>
      <c r="E7797" s="28">
        <v>7.57</v>
      </c>
      <c r="F7797" s="28">
        <v>6.66</v>
      </c>
      <c r="G7797" s="28">
        <v>94.44</v>
      </c>
      <c r="H7797" s="28" t="str">
        <f>TRIM(PROPER('Base de datos cruda'!H7797))</f>
        <v>Fps</v>
      </c>
      <c r="I7797" s="28">
        <v>1.32</v>
      </c>
      <c r="J7797" s="28">
        <v>8.35</v>
      </c>
      <c r="K7797" s="28">
        <v>228.35</v>
      </c>
      <c r="L7797" s="28">
        <f>IF('Base de datos cruda'!L7797&lt;0,,'Base de datos cruda'!L7797)</f>
        <v>16.21</v>
      </c>
      <c r="M7797" s="28" t="str">
        <f>IF(TRIM(PROPER('Base de datos cruda'!M7797))="High","Alto",IF(TRIM(PROPER('Base de datos cruda'!M7797))="Medium","Medio","Bajo"))</f>
        <v>Bajo</v>
      </c>
      <c r="N7797" s="29">
        <v>73.4240103384667</v>
      </c>
      <c r="O7797" s="32">
        <f t="shared" si="1"/>
        <v>73.42401034</v>
      </c>
      <c r="P7797" s="33">
        <f t="shared" si="2"/>
        <v>15.55</v>
      </c>
      <c r="Q7797" s="34">
        <f t="shared" si="3"/>
        <v>1.051388889</v>
      </c>
      <c r="R7797" s="35" t="str">
        <f t="shared" si="4"/>
        <v>Alto</v>
      </c>
      <c r="S7797" s="35" t="str">
        <f>IF(O7797="","",IF(O7797&gt;AVERAGE('Base de datos limpia'!$O$2:$O$8001),"Alto","Normal"))
</f>
        <v>Alto</v>
      </c>
      <c r="T7797" s="35" t="str">
        <f t="shared" si="5"/>
        <v>Gamer intensivo</v>
      </c>
      <c r="U7797" s="35"/>
    </row>
    <row r="7798">
      <c r="A7798" s="28">
        <v>7797.0</v>
      </c>
      <c r="B7798" s="28">
        <v>19.0</v>
      </c>
      <c r="C7798" s="28" t="str">
        <f>TRIM(PROPER('Base de datos cruda'!C7798))</f>
        <v>Male</v>
      </c>
      <c r="D7798" s="28">
        <v>6.3</v>
      </c>
      <c r="E7798" s="28">
        <v>1.91</v>
      </c>
      <c r="F7798" s="28">
        <v>4.86</v>
      </c>
      <c r="G7798" s="28">
        <v>89.43</v>
      </c>
      <c r="H7798" s="28" t="str">
        <f>TRIM(PROPER('Base de datos cruda'!H7798))</f>
        <v>Casual</v>
      </c>
      <c r="I7798" s="28">
        <v>3.41</v>
      </c>
      <c r="J7798" s="28">
        <v>11.58</v>
      </c>
      <c r="K7798" s="28">
        <v>235.29</v>
      </c>
      <c r="L7798" s="28">
        <f>IF('Base de datos cruda'!L7798&lt;0,,'Base de datos cruda'!L7798)</f>
        <v>14.86</v>
      </c>
      <c r="M7798" s="28" t="str">
        <f>IF(TRIM(PROPER('Base de datos cruda'!M7798))="High","Alto",IF(TRIM(PROPER('Base de datos cruda'!M7798))="Medium","Medio","Bajo"))</f>
        <v>Bajo</v>
      </c>
      <c r="N7798" s="29">
        <v>23.38</v>
      </c>
      <c r="O7798" s="32">
        <f t="shared" si="1"/>
        <v>23.38</v>
      </c>
      <c r="P7798" s="33">
        <f t="shared" si="2"/>
        <v>17.88</v>
      </c>
      <c r="Q7798" s="34">
        <f t="shared" si="3"/>
        <v>0.3031746032</v>
      </c>
      <c r="R7798" s="35" t="str">
        <f t="shared" si="4"/>
        <v>Bajo</v>
      </c>
      <c r="S7798" s="35" t="str">
        <f>IF(O7798="","",IF(O7798&gt;AVERAGE('Base de datos limpia'!$O$2:$O$8001),"Alto","Normal"))
</f>
        <v>Normal</v>
      </c>
      <c r="T7798" s="35" t="str">
        <f t="shared" si="5"/>
        <v>Gamer casual</v>
      </c>
      <c r="U7798" s="35"/>
    </row>
    <row r="7799">
      <c r="A7799" s="28">
        <v>7798.0</v>
      </c>
      <c r="B7799" s="28">
        <v>18.0</v>
      </c>
      <c r="C7799" s="28" t="str">
        <f>TRIM(PROPER('Base de datos cruda'!C7799))</f>
        <v>Male</v>
      </c>
      <c r="D7799" s="28">
        <v>0.59</v>
      </c>
      <c r="E7799" s="28">
        <v>9.05</v>
      </c>
      <c r="F7799" s="28">
        <v>5.68</v>
      </c>
      <c r="G7799" s="28">
        <v>69.54</v>
      </c>
      <c r="H7799" s="28" t="str">
        <f>TRIM(PROPER('Base de datos cruda'!H7799))</f>
        <v>Rpg</v>
      </c>
      <c r="I7799" s="28">
        <v>2.31</v>
      </c>
      <c r="J7799" s="28">
        <v>4.08</v>
      </c>
      <c r="K7799" s="28">
        <v>347.87</v>
      </c>
      <c r="L7799" s="28" t="str">
        <f>IF('Base de datos cruda'!L7799&lt;0,,'Base de datos cruda'!L7799)</f>
        <v/>
      </c>
      <c r="M7799" s="28" t="str">
        <f>IF(TRIM(PROPER('Base de datos cruda'!M7799))="High","Alto",IF(TRIM(PROPER('Base de datos cruda'!M7799))="Medium","Medio","Bajo"))</f>
        <v>Alto</v>
      </c>
      <c r="N7799" s="29">
        <v>100.0</v>
      </c>
      <c r="O7799" s="32">
        <f t="shared" si="1"/>
        <v>100</v>
      </c>
      <c r="P7799" s="33">
        <f t="shared" si="2"/>
        <v>4.67</v>
      </c>
      <c r="Q7799" s="34">
        <f t="shared" si="3"/>
        <v>15.33898305</v>
      </c>
      <c r="R7799" s="35" t="str">
        <f t="shared" si="4"/>
        <v>Alto</v>
      </c>
      <c r="S7799" s="35" t="str">
        <f>IF(O7799="","",IF(O7799&gt;AVERAGE('Base de datos limpia'!$O$2:$O$8001),"Alto","Normal"))
</f>
        <v>Alto</v>
      </c>
      <c r="T7799" s="35" t="str">
        <f t="shared" si="5"/>
        <v>Gamer intensivo</v>
      </c>
      <c r="U7799" s="35"/>
    </row>
    <row r="7800">
      <c r="A7800" s="28">
        <v>7799.0</v>
      </c>
      <c r="B7800" s="28">
        <v>20.0</v>
      </c>
      <c r="C7800" s="28" t="str">
        <f>TRIM(PROPER('Base de datos cruda'!C7800))</f>
        <v>Male</v>
      </c>
      <c r="D7800" s="28">
        <v>3.26</v>
      </c>
      <c r="E7800" s="28">
        <v>2.34</v>
      </c>
      <c r="F7800" s="28">
        <v>7.47</v>
      </c>
      <c r="G7800" s="28">
        <v>72.64</v>
      </c>
      <c r="H7800" s="28" t="str">
        <f>TRIM(PROPER('Base de datos cruda'!H7800))</f>
        <v>Fps</v>
      </c>
      <c r="I7800" s="28">
        <v>1.34</v>
      </c>
      <c r="J7800" s="28">
        <v>6.33</v>
      </c>
      <c r="K7800" s="28">
        <v>283.32</v>
      </c>
      <c r="L7800" s="28">
        <f>IF('Base de datos cruda'!L7800&lt;0,,'Base de datos cruda'!L7800)</f>
        <v>8.66</v>
      </c>
      <c r="M7800" s="28" t="str">
        <f>IF(TRIM(PROPER('Base de datos cruda'!M7800))="High","Alto",IF(TRIM(PROPER('Base de datos cruda'!M7800))="Medium","Medio","Bajo"))</f>
        <v>Medio</v>
      </c>
      <c r="N7800" s="29">
        <v>58.92</v>
      </c>
      <c r="O7800" s="32">
        <f t="shared" si="1"/>
        <v>58.92</v>
      </c>
      <c r="P7800" s="33">
        <f t="shared" si="2"/>
        <v>9.59</v>
      </c>
      <c r="Q7800" s="34">
        <f t="shared" si="3"/>
        <v>0.717791411</v>
      </c>
      <c r="R7800" s="35" t="str">
        <f t="shared" si="4"/>
        <v>Medio</v>
      </c>
      <c r="S7800" s="35" t="str">
        <f>IF(O7800="","",IF(O7800&gt;AVERAGE('Base de datos limpia'!$O$2:$O$8001),"Alto","Normal"))
</f>
        <v>Normal</v>
      </c>
      <c r="T7800" s="35" t="str">
        <f t="shared" si="5"/>
        <v>Gamer casual</v>
      </c>
      <c r="U7800" s="35"/>
    </row>
    <row r="7801">
      <c r="A7801" s="28">
        <v>7800.0</v>
      </c>
      <c r="B7801" s="28">
        <v>19.0</v>
      </c>
      <c r="C7801" s="28" t="str">
        <f>TRIM(PROPER('Base de datos cruda'!C7801))</f>
        <v>Female</v>
      </c>
      <c r="D7801" s="28">
        <v>2.7</v>
      </c>
      <c r="E7801" s="28">
        <v>6.96</v>
      </c>
      <c r="F7801" s="28">
        <v>6.13</v>
      </c>
      <c r="G7801" s="28">
        <v>71.59</v>
      </c>
      <c r="H7801" s="28" t="str">
        <f>TRIM(PROPER('Base de datos cruda'!H7801))</f>
        <v>Fps</v>
      </c>
      <c r="I7801" s="28">
        <v>0.54</v>
      </c>
      <c r="J7801" s="28">
        <v>7.51</v>
      </c>
      <c r="K7801" s="28">
        <v>273.46</v>
      </c>
      <c r="L7801" s="28">
        <f>IF('Base de datos cruda'!L7801&lt;0,,'Base de datos cruda'!L7801)</f>
        <v>6.75</v>
      </c>
      <c r="M7801" s="28" t="str">
        <f>IF(TRIM(PROPER('Base de datos cruda'!M7801))="High","Alto",IF(TRIM(PROPER('Base de datos cruda'!M7801))="Medium","Medio","Bajo"))</f>
        <v>Medio</v>
      </c>
      <c r="N7801" s="29">
        <v>73.66</v>
      </c>
      <c r="O7801" s="32">
        <f t="shared" si="1"/>
        <v>73.66</v>
      </c>
      <c r="P7801" s="33">
        <f t="shared" si="2"/>
        <v>10.21</v>
      </c>
      <c r="Q7801" s="34">
        <f t="shared" si="3"/>
        <v>2.577777778</v>
      </c>
      <c r="R7801" s="35" t="str">
        <f t="shared" si="4"/>
        <v>Alto</v>
      </c>
      <c r="S7801" s="35" t="str">
        <f>IF(O7801="","",IF(O7801&gt;AVERAGE('Base de datos limpia'!$O$2:$O$8001),"Alto","Normal"))
</f>
        <v>Alto</v>
      </c>
      <c r="T7801" s="35" t="str">
        <f t="shared" si="5"/>
        <v>Gamer intensivo</v>
      </c>
      <c r="U7801" s="35"/>
    </row>
    <row r="7802">
      <c r="A7802" s="28">
        <v>7801.0</v>
      </c>
      <c r="B7802" s="28">
        <v>23.0</v>
      </c>
      <c r="C7802" s="28" t="str">
        <f>TRIM(PROPER('Base de datos cruda'!C7802))</f>
        <v>Female</v>
      </c>
      <c r="D7802" s="28">
        <v>6.28</v>
      </c>
      <c r="E7802" s="28">
        <v>6.49</v>
      </c>
      <c r="F7802" s="28">
        <v>6.03</v>
      </c>
      <c r="G7802" s="28">
        <v>91.23</v>
      </c>
      <c r="H7802" s="28" t="str">
        <f>TRIM(PROPER('Base de datos cruda'!H7802))</f>
        <v>Casual</v>
      </c>
      <c r="I7802" s="28">
        <v>4.33</v>
      </c>
      <c r="J7802" s="28">
        <v>7.45</v>
      </c>
      <c r="K7802" s="28">
        <v>233.62</v>
      </c>
      <c r="L7802" s="28">
        <f>IF('Base de datos cruda'!L7802&lt;0,,'Base de datos cruda'!L7802)</f>
        <v>12.05</v>
      </c>
      <c r="M7802" s="28" t="str">
        <f>IF(TRIM(PROPER('Base de datos cruda'!M7802))="High","Alto",IF(TRIM(PROPER('Base de datos cruda'!M7802))="Medium","Medio","Bajo"))</f>
        <v>Bajo</v>
      </c>
      <c r="N7802" s="29">
        <v>59.53</v>
      </c>
      <c r="O7802" s="32">
        <f t="shared" si="1"/>
        <v>59.53</v>
      </c>
      <c r="P7802" s="33">
        <f t="shared" si="2"/>
        <v>13.73</v>
      </c>
      <c r="Q7802" s="34">
        <f t="shared" si="3"/>
        <v>1.03343949</v>
      </c>
      <c r="R7802" s="35" t="str">
        <f t="shared" si="4"/>
        <v>Medio</v>
      </c>
      <c r="S7802" s="35" t="str">
        <f>IF(O7802="","",IF(O7802&gt;AVERAGE('Base de datos limpia'!$O$2:$O$8001),"Alto","Normal"))
</f>
        <v>Normal</v>
      </c>
      <c r="T7802" s="35" t="str">
        <f t="shared" si="5"/>
        <v>Gamer intensivo</v>
      </c>
      <c r="U7802" s="35"/>
    </row>
    <row r="7803">
      <c r="A7803" s="28">
        <v>7802.0</v>
      </c>
      <c r="B7803" s="28">
        <v>19.0</v>
      </c>
      <c r="C7803" s="28" t="str">
        <f>TRIM(PROPER('Base de datos cruda'!C7803))</f>
        <v>Female</v>
      </c>
      <c r="D7803" s="28">
        <v>3.28</v>
      </c>
      <c r="E7803" s="28">
        <v>7.99</v>
      </c>
      <c r="F7803" s="28">
        <v>7.8</v>
      </c>
      <c r="G7803" s="28">
        <v>79.6</v>
      </c>
      <c r="H7803" s="28" t="str">
        <f>TRIM(PROPER('Base de datos cruda'!H7803))</f>
        <v>Fps</v>
      </c>
      <c r="I7803" s="28">
        <v>4.39</v>
      </c>
      <c r="J7803" s="28">
        <v>8.11</v>
      </c>
      <c r="K7803" s="28">
        <v>281.71</v>
      </c>
      <c r="L7803" s="28">
        <f>IF('Base de datos cruda'!L7803&lt;0,,'Base de datos cruda'!L7803)</f>
        <v>8.82</v>
      </c>
      <c r="M7803" s="28" t="str">
        <f>IF(TRIM(PROPER('Base de datos cruda'!M7803))="High","Alto",IF(TRIM(PROPER('Base de datos cruda'!M7803))="Medium","Medio","Bajo"))</f>
        <v>Medio</v>
      </c>
      <c r="N7803" s="29">
        <v>87.07</v>
      </c>
      <c r="O7803" s="32">
        <f t="shared" si="1"/>
        <v>87.07</v>
      </c>
      <c r="P7803" s="33">
        <f t="shared" si="2"/>
        <v>11.39</v>
      </c>
      <c r="Q7803" s="34">
        <f t="shared" si="3"/>
        <v>2.43597561</v>
      </c>
      <c r="R7803" s="35" t="str">
        <f t="shared" si="4"/>
        <v>Alto</v>
      </c>
      <c r="S7803" s="35" t="str">
        <f>IF(O7803="","",IF(O7803&gt;AVERAGE('Base de datos limpia'!$O$2:$O$8001),"Alto","Normal"))
</f>
        <v>Alto</v>
      </c>
      <c r="T7803" s="35" t="str">
        <f t="shared" si="5"/>
        <v>Gamer intensivo</v>
      </c>
      <c r="U7803" s="35"/>
    </row>
    <row r="7804">
      <c r="A7804" s="28">
        <v>7803.0</v>
      </c>
      <c r="B7804" s="28">
        <v>23.0</v>
      </c>
      <c r="C7804" s="28" t="str">
        <f>TRIM(PROPER('Base de datos cruda'!C7804))</f>
        <v>Male</v>
      </c>
      <c r="D7804" s="28">
        <v>5.48</v>
      </c>
      <c r="E7804" s="28">
        <v>5.96</v>
      </c>
      <c r="F7804" s="28">
        <v>4.03</v>
      </c>
      <c r="G7804" s="28">
        <v>98.03</v>
      </c>
      <c r="H7804" s="28" t="str">
        <f>TRIM(PROPER('Base de datos cruda'!H7804))</f>
        <v>Casual</v>
      </c>
      <c r="I7804" s="28">
        <v>0.37</v>
      </c>
      <c r="J7804" s="28">
        <v>8.52</v>
      </c>
      <c r="K7804" s="28">
        <v>240.61</v>
      </c>
      <c r="L7804" s="28">
        <f>IF('Base de datos cruda'!L7804&lt;0,,'Base de datos cruda'!L7804)</f>
        <v>15.39</v>
      </c>
      <c r="M7804" s="28" t="str">
        <f>IF(TRIM(PROPER('Base de datos cruda'!M7804))="High","Alto",IF(TRIM(PROPER('Base de datos cruda'!M7804))="Medium","Medio","Bajo"))</f>
        <v>Bajo</v>
      </c>
      <c r="N7804" s="29">
        <v>58.01</v>
      </c>
      <c r="O7804" s="32">
        <f t="shared" si="1"/>
        <v>58.01</v>
      </c>
      <c r="P7804" s="33">
        <f t="shared" si="2"/>
        <v>14</v>
      </c>
      <c r="Q7804" s="34">
        <f t="shared" si="3"/>
        <v>1.087591241</v>
      </c>
      <c r="R7804" s="35" t="str">
        <f t="shared" si="4"/>
        <v>Medio</v>
      </c>
      <c r="S7804" s="35" t="str">
        <f>IF(O7804="","",IF(O7804&gt;AVERAGE('Base de datos limpia'!$O$2:$O$8001),"Alto","Normal"))
</f>
        <v>Normal</v>
      </c>
      <c r="T7804" s="35" t="str">
        <f t="shared" si="5"/>
        <v>Gamer moderado</v>
      </c>
      <c r="U7804" s="35"/>
    </row>
    <row r="7805">
      <c r="A7805" s="28">
        <v>7804.0</v>
      </c>
      <c r="B7805" s="28">
        <v>21.0</v>
      </c>
      <c r="C7805" s="28" t="str">
        <f>TRIM(PROPER('Base de datos cruda'!C7805))</f>
        <v>Male</v>
      </c>
      <c r="D7805" s="28">
        <v>4.82</v>
      </c>
      <c r="E7805" s="28">
        <v>1.54</v>
      </c>
      <c r="F7805" s="28">
        <v>7.39</v>
      </c>
      <c r="G7805" s="28">
        <v>92.67</v>
      </c>
      <c r="H7805" s="28" t="str">
        <f>TRIM(PROPER('Base de datos cruda'!H7805))</f>
        <v>Fps</v>
      </c>
      <c r="I7805" s="28">
        <v>3.32</v>
      </c>
      <c r="J7805" s="28">
        <v>8.58</v>
      </c>
      <c r="K7805" s="28">
        <v>280.85</v>
      </c>
      <c r="L7805" s="28">
        <f>IF('Base de datos cruda'!L7805&lt;0,,'Base de datos cruda'!L7805)</f>
        <v>11.81</v>
      </c>
      <c r="M7805" s="28" t="str">
        <f>IF(TRIM(PROPER('Base de datos cruda'!M7805))="High","Alto",IF(TRIM(PROPER('Base de datos cruda'!M7805))="Medium","Medio","Bajo"))</f>
        <v>Medio</v>
      </c>
      <c r="N7805" s="29">
        <v>49.18</v>
      </c>
      <c r="O7805" s="32">
        <f t="shared" si="1"/>
        <v>49.18</v>
      </c>
      <c r="P7805" s="33">
        <f t="shared" si="2"/>
        <v>13.4</v>
      </c>
      <c r="Q7805" s="34">
        <f t="shared" si="3"/>
        <v>0.3195020747</v>
      </c>
      <c r="R7805" s="35" t="str">
        <f t="shared" si="4"/>
        <v>Bajo</v>
      </c>
      <c r="S7805" s="35" t="str">
        <f>IF(O7805="","",IF(O7805&gt;AVERAGE('Base de datos limpia'!$O$2:$O$8001),"Alto","Normal"))
</f>
        <v>Normal</v>
      </c>
      <c r="T7805" s="35" t="str">
        <f t="shared" si="5"/>
        <v>Gamer casual</v>
      </c>
      <c r="U7805" s="35"/>
    </row>
    <row r="7806">
      <c r="A7806" s="28">
        <v>7805.0</v>
      </c>
      <c r="B7806" s="28">
        <v>20.0</v>
      </c>
      <c r="C7806" s="28" t="str">
        <f>TRIM(PROPER('Base de datos cruda'!C7806))</f>
        <v>Female</v>
      </c>
      <c r="D7806" s="28">
        <v>7.81</v>
      </c>
      <c r="E7806" s="28">
        <v>7.35</v>
      </c>
      <c r="F7806" s="28">
        <v>6.45</v>
      </c>
      <c r="G7806" s="28">
        <v>68.45</v>
      </c>
      <c r="H7806" s="28" t="str">
        <f>TRIM(PROPER('Base de datos cruda'!H7806))</f>
        <v>Rpg</v>
      </c>
      <c r="I7806" s="28">
        <v>0.81</v>
      </c>
      <c r="J7806" s="28">
        <v>12.57</v>
      </c>
      <c r="K7806" s="28">
        <v>234.19</v>
      </c>
      <c r="L7806" s="28">
        <f>IF('Base de datos cruda'!L7806&lt;0,,'Base de datos cruda'!L7806)</f>
        <v>17.78</v>
      </c>
      <c r="M7806" s="28" t="str">
        <f>IF(TRIM(PROPER('Base de datos cruda'!M7806))="High","Alto",IF(TRIM(PROPER('Base de datos cruda'!M7806))="Medium","Medio","Bajo"))</f>
        <v>Bajo</v>
      </c>
      <c r="N7806" s="29">
        <v>49.5830288224133</v>
      </c>
      <c r="O7806" s="32">
        <f t="shared" si="1"/>
        <v>49.58302882</v>
      </c>
      <c r="P7806" s="33">
        <f t="shared" si="2"/>
        <v>20.38</v>
      </c>
      <c r="Q7806" s="34">
        <f t="shared" si="3"/>
        <v>0.9411011524</v>
      </c>
      <c r="R7806" s="35" t="str">
        <f t="shared" si="4"/>
        <v>Bajo</v>
      </c>
      <c r="S7806" s="35" t="str">
        <f>IF(O7806="","",IF(O7806&gt;AVERAGE('Base de datos limpia'!$O$2:$O$8001),"Alto","Normal"))
</f>
        <v>Normal</v>
      </c>
      <c r="T7806" s="35" t="str">
        <f t="shared" si="5"/>
        <v>Gamer intensivo</v>
      </c>
      <c r="U7806" s="35"/>
    </row>
    <row r="7807">
      <c r="A7807" s="28">
        <v>7806.0</v>
      </c>
      <c r="B7807" s="28">
        <v>19.0</v>
      </c>
      <c r="C7807" s="28" t="str">
        <f>TRIM(PROPER('Base de datos cruda'!C7807))</f>
        <v>Male</v>
      </c>
      <c r="D7807" s="28">
        <v>7.5</v>
      </c>
      <c r="E7807" s="28">
        <v>4.45</v>
      </c>
      <c r="F7807" s="28">
        <v>5.88</v>
      </c>
      <c r="G7807" s="28">
        <v>91.44</v>
      </c>
      <c r="H7807" s="28" t="str">
        <f>TRIM(PROPER('Base de datos cruda'!H7807))</f>
        <v>Rpg</v>
      </c>
      <c r="I7807" s="28">
        <v>3.23</v>
      </c>
      <c r="J7807" s="28">
        <v>11.23</v>
      </c>
      <c r="K7807" s="28">
        <v>233.13</v>
      </c>
      <c r="L7807" s="28">
        <f>IF('Base de datos cruda'!L7807&lt;0,,'Base de datos cruda'!L7807)</f>
        <v>15.82</v>
      </c>
      <c r="M7807" s="28" t="str">
        <f>IF(TRIM(PROPER('Base de datos cruda'!M7807))="High","Alto",IF(TRIM(PROPER('Base de datos cruda'!M7807))="Medium","Medio","Bajo"))</f>
        <v>Bajo</v>
      </c>
      <c r="N7807" s="29">
        <v>42.0685245549054</v>
      </c>
      <c r="O7807" s="32">
        <f t="shared" si="1"/>
        <v>42.06852455</v>
      </c>
      <c r="P7807" s="33">
        <f t="shared" si="2"/>
        <v>18.73</v>
      </c>
      <c r="Q7807" s="34">
        <f t="shared" si="3"/>
        <v>0.5933333333</v>
      </c>
      <c r="R7807" s="35" t="str">
        <f t="shared" si="4"/>
        <v>Bajo</v>
      </c>
      <c r="S7807" s="35" t="str">
        <f>IF(O7807="","",IF(O7807&gt;AVERAGE('Base de datos limpia'!$O$2:$O$8001),"Alto","Normal"))
</f>
        <v>Normal</v>
      </c>
      <c r="T7807" s="35" t="str">
        <f t="shared" si="5"/>
        <v>Gamer moderado</v>
      </c>
      <c r="U7807" s="35"/>
    </row>
    <row r="7808">
      <c r="A7808" s="28">
        <v>7807.0</v>
      </c>
      <c r="B7808" s="28">
        <v>19.0</v>
      </c>
      <c r="C7808" s="28" t="str">
        <f>TRIM(PROPER('Base de datos cruda'!C7808))</f>
        <v>Female</v>
      </c>
      <c r="D7808" s="28">
        <v>3.42</v>
      </c>
      <c r="E7808" s="28">
        <v>3.88</v>
      </c>
      <c r="F7808" s="28">
        <v>5.7</v>
      </c>
      <c r="G7808" s="28">
        <v>80.24</v>
      </c>
      <c r="H7808" s="28" t="str">
        <f>TRIM(PROPER('Base de datos cruda'!H7808))</f>
        <v>Rpg</v>
      </c>
      <c r="I7808" s="28">
        <v>4.54</v>
      </c>
      <c r="J7808" s="28">
        <v>4.73</v>
      </c>
      <c r="K7808" s="28">
        <v>268.42</v>
      </c>
      <c r="L7808" s="28">
        <f>IF('Base de datos cruda'!L7808&lt;0,,'Base de datos cruda'!L7808)</f>
        <v>7.56</v>
      </c>
      <c r="M7808" s="28" t="str">
        <f>IF(TRIM(PROPER('Base de datos cruda'!M7808))="High","Alto",IF(TRIM(PROPER('Base de datos cruda'!M7808))="Medium","Medio","Bajo"))</f>
        <v>Medio</v>
      </c>
      <c r="N7808" s="29">
        <v>59.62</v>
      </c>
      <c r="O7808" s="32">
        <f t="shared" si="1"/>
        <v>59.62</v>
      </c>
      <c r="P7808" s="33">
        <f t="shared" si="2"/>
        <v>8.15</v>
      </c>
      <c r="Q7808" s="34">
        <f t="shared" si="3"/>
        <v>1.134502924</v>
      </c>
      <c r="R7808" s="35" t="str">
        <f t="shared" si="4"/>
        <v>Medio</v>
      </c>
      <c r="S7808" s="35" t="str">
        <f>IF(O7808="","",IF(O7808&gt;AVERAGE('Base de datos limpia'!$O$2:$O$8001),"Alto","Normal"))
</f>
        <v>Normal</v>
      </c>
      <c r="T7808" s="35" t="str">
        <f t="shared" si="5"/>
        <v>Gamer moderado</v>
      </c>
      <c r="U7808" s="35"/>
    </row>
    <row r="7809">
      <c r="A7809" s="28">
        <v>7808.0</v>
      </c>
      <c r="B7809" s="28">
        <v>19.0</v>
      </c>
      <c r="C7809" s="28" t="str">
        <f>TRIM(PROPER('Base de datos cruda'!C7809))</f>
        <v>Female</v>
      </c>
      <c r="D7809" s="28">
        <v>5.79</v>
      </c>
      <c r="E7809" s="28">
        <v>9.93</v>
      </c>
      <c r="F7809" s="28">
        <v>4.86</v>
      </c>
      <c r="G7809" s="28">
        <v>70.15</v>
      </c>
      <c r="H7809" s="28" t="str">
        <f>TRIM(PROPER('Base de datos cruda'!H7809))</f>
        <v>Fps</v>
      </c>
      <c r="I7809" s="28">
        <v>1.3</v>
      </c>
      <c r="J7809" s="28">
        <v>10.43</v>
      </c>
      <c r="K7809" s="28">
        <v>237.31</v>
      </c>
      <c r="L7809" s="28">
        <f>IF('Base de datos cruda'!L7809&lt;0,,'Base de datos cruda'!L7809)</f>
        <v>13.9</v>
      </c>
      <c r="M7809" s="28" t="str">
        <f>IF(TRIM(PROPER('Base de datos cruda'!M7809))="High","Alto",IF(TRIM(PROPER('Base de datos cruda'!M7809))="Medium","Medio","Bajo"))</f>
        <v>Alto</v>
      </c>
      <c r="N7809" s="29">
        <v>83.5177568166582</v>
      </c>
      <c r="O7809" s="32">
        <f t="shared" si="1"/>
        <v>83.51775682</v>
      </c>
      <c r="P7809" s="33">
        <f t="shared" si="2"/>
        <v>16.22</v>
      </c>
      <c r="Q7809" s="34">
        <f t="shared" si="3"/>
        <v>1.715025907</v>
      </c>
      <c r="R7809" s="35" t="str">
        <f t="shared" si="4"/>
        <v>Alto</v>
      </c>
      <c r="S7809" s="35" t="str">
        <f>IF(O7809="","",IF(O7809&gt;AVERAGE('Base de datos limpia'!$O$2:$O$8001),"Alto","Normal"))
</f>
        <v>Alto</v>
      </c>
      <c r="T7809" s="35" t="str">
        <f t="shared" si="5"/>
        <v>Gamer intensivo</v>
      </c>
      <c r="U7809" s="35"/>
    </row>
    <row r="7810">
      <c r="A7810" s="28">
        <v>7809.0</v>
      </c>
      <c r="B7810" s="28">
        <v>24.0</v>
      </c>
      <c r="C7810" s="28" t="str">
        <f>TRIM(PROPER('Base de datos cruda'!C7810))</f>
        <v>Female</v>
      </c>
      <c r="D7810" s="28">
        <v>6.64</v>
      </c>
      <c r="E7810" s="28">
        <v>6.31</v>
      </c>
      <c r="F7810" s="28">
        <v>5.67</v>
      </c>
      <c r="G7810" s="28">
        <v>74.53</v>
      </c>
      <c r="H7810" s="28" t="str">
        <f>TRIM(PROPER('Base de datos cruda'!H7810))</f>
        <v>Fps</v>
      </c>
      <c r="I7810" s="28">
        <v>1.74</v>
      </c>
      <c r="J7810" s="28">
        <v>11.57</v>
      </c>
      <c r="K7810" s="28">
        <v>243.81</v>
      </c>
      <c r="L7810" s="28">
        <f>IF('Base de datos cruda'!L7810&lt;0,,'Base de datos cruda'!L7810)</f>
        <v>16.95</v>
      </c>
      <c r="M7810" s="28" t="str">
        <f>IF(TRIM(PROPER('Base de datos cruda'!M7810))="High","Alto",IF(TRIM(PROPER('Base de datos cruda'!M7810))="Medium","Medio","Bajo"))</f>
        <v>Bajo</v>
      </c>
      <c r="N7810" s="29">
        <v>57.6</v>
      </c>
      <c r="O7810" s="32">
        <f t="shared" si="1"/>
        <v>57.6</v>
      </c>
      <c r="P7810" s="33">
        <f t="shared" si="2"/>
        <v>18.21</v>
      </c>
      <c r="Q7810" s="34">
        <f t="shared" si="3"/>
        <v>0.9503012048</v>
      </c>
      <c r="R7810" s="35" t="str">
        <f t="shared" si="4"/>
        <v>Medio</v>
      </c>
      <c r="S7810" s="35" t="str">
        <f>IF(O7810="","",IF(O7810&gt;AVERAGE('Base de datos limpia'!$O$2:$O$8001),"Alto","Normal"))
</f>
        <v>Normal</v>
      </c>
      <c r="T7810" s="35" t="str">
        <f t="shared" si="5"/>
        <v>Gamer intensivo</v>
      </c>
      <c r="U7810" s="35"/>
    </row>
    <row r="7811">
      <c r="A7811" s="28">
        <v>7810.0</v>
      </c>
      <c r="B7811" s="28">
        <v>19.0</v>
      </c>
      <c r="C7811" s="28" t="str">
        <f>TRIM(PROPER('Base de datos cruda'!C7811))</f>
        <v>Female</v>
      </c>
      <c r="D7811" s="28">
        <v>7.19</v>
      </c>
      <c r="E7811" s="28">
        <v>7.4</v>
      </c>
      <c r="F7811" s="28">
        <v>5.96</v>
      </c>
      <c r="G7811" s="28">
        <v>98.89</v>
      </c>
      <c r="H7811" s="28" t="str">
        <f>TRIM(PROPER('Base de datos cruda'!H7811))</f>
        <v>Casual</v>
      </c>
      <c r="I7811" s="28">
        <v>3.98</v>
      </c>
      <c r="J7811" s="28">
        <v>10.5</v>
      </c>
      <c r="K7811" s="28">
        <v>235.09</v>
      </c>
      <c r="L7811" s="28">
        <f>IF('Base de datos cruda'!L7811&lt;0,,'Base de datos cruda'!L7811)</f>
        <v>14.97</v>
      </c>
      <c r="M7811" s="28" t="str">
        <f>IF(TRIM(PROPER('Base de datos cruda'!M7811))="High","Alto",IF(TRIM(PROPER('Base de datos cruda'!M7811))="Medium","Medio","Bajo"))</f>
        <v>Alto</v>
      </c>
      <c r="N7811" s="29">
        <v>61.3250796595425</v>
      </c>
      <c r="O7811" s="32">
        <f t="shared" si="1"/>
        <v>61.32507966</v>
      </c>
      <c r="P7811" s="33">
        <f t="shared" si="2"/>
        <v>17.69</v>
      </c>
      <c r="Q7811" s="34">
        <f t="shared" si="3"/>
        <v>1.029207232</v>
      </c>
      <c r="R7811" s="35" t="str">
        <f t="shared" si="4"/>
        <v>Medio</v>
      </c>
      <c r="S7811" s="35" t="str">
        <f>IF(O7811="","",IF(O7811&gt;AVERAGE('Base de datos limpia'!$O$2:$O$8001),"Alto","Normal"))
</f>
        <v>Normal</v>
      </c>
      <c r="T7811" s="35" t="str">
        <f t="shared" si="5"/>
        <v>Gamer intensivo</v>
      </c>
      <c r="U7811" s="35"/>
    </row>
    <row r="7812">
      <c r="A7812" s="28">
        <v>7811.0</v>
      </c>
      <c r="B7812" s="28">
        <v>24.0</v>
      </c>
      <c r="C7812" s="28" t="str">
        <f>TRIM(PROPER('Base de datos cruda'!C7812))</f>
        <v>Female</v>
      </c>
      <c r="D7812" s="28">
        <v>0.55</v>
      </c>
      <c r="E7812" s="28">
        <v>5.74</v>
      </c>
      <c r="F7812" s="28">
        <v>6.19</v>
      </c>
      <c r="G7812" s="28">
        <v>79.36</v>
      </c>
      <c r="H7812" s="28" t="str">
        <f>TRIM(PROPER('Base de datos cruda'!H7812))</f>
        <v>Fps</v>
      </c>
      <c r="I7812" s="28">
        <v>3.68</v>
      </c>
      <c r="J7812" s="28">
        <v>3.75</v>
      </c>
      <c r="K7812" s="28">
        <v>300.57</v>
      </c>
      <c r="L7812" s="28">
        <f>IF('Base de datos cruda'!L7812&lt;0,,'Base de datos cruda'!L7812)</f>
        <v>1.08</v>
      </c>
      <c r="M7812" s="28" t="str">
        <f>IF(TRIM(PROPER('Base de datos cruda'!M7812))="High","Alto",IF(TRIM(PROPER('Base de datos cruda'!M7812))="Medium","Medio","Bajo"))</f>
        <v>Medio</v>
      </c>
      <c r="N7812" s="29">
        <v>94.5555537690299</v>
      </c>
      <c r="O7812" s="32">
        <f t="shared" si="1"/>
        <v>94.55555377</v>
      </c>
      <c r="P7812" s="33">
        <f t="shared" si="2"/>
        <v>4.3</v>
      </c>
      <c r="Q7812" s="34">
        <f t="shared" si="3"/>
        <v>10.43636364</v>
      </c>
      <c r="R7812" s="35" t="str">
        <f t="shared" si="4"/>
        <v>Alto</v>
      </c>
      <c r="S7812" s="35" t="str">
        <f>IF(O7812="","",IF(O7812&gt;AVERAGE('Base de datos limpia'!$O$2:$O$8001),"Alto","Normal"))
</f>
        <v>Alto</v>
      </c>
      <c r="T7812" s="35" t="str">
        <f t="shared" si="5"/>
        <v>Gamer moderado</v>
      </c>
      <c r="U7812" s="35"/>
    </row>
    <row r="7813">
      <c r="A7813" s="28">
        <v>7812.0</v>
      </c>
      <c r="B7813" s="28">
        <v>21.0</v>
      </c>
      <c r="C7813" s="28" t="str">
        <f>TRIM(PROPER('Base de datos cruda'!C7813))</f>
        <v>Female</v>
      </c>
      <c r="D7813" s="28">
        <v>2.42</v>
      </c>
      <c r="E7813" s="28">
        <v>7.93</v>
      </c>
      <c r="F7813" s="28">
        <v>7.36</v>
      </c>
      <c r="G7813" s="28">
        <v>88.78</v>
      </c>
      <c r="H7813" s="28" t="str">
        <f>TRIM(PROPER('Base de datos cruda'!H7813))</f>
        <v>Rpg</v>
      </c>
      <c r="I7813" s="28">
        <v>2.04</v>
      </c>
      <c r="J7813" s="28">
        <v>4.68</v>
      </c>
      <c r="K7813" s="28">
        <v>290.42</v>
      </c>
      <c r="L7813" s="28">
        <f>IF('Base de datos cruda'!L7813&lt;0,,'Base de datos cruda'!L7813)</f>
        <v>5.08</v>
      </c>
      <c r="M7813" s="28" t="str">
        <f>IF(TRIM(PROPER('Base de datos cruda'!M7813))="High","Alto",IF(TRIM(PROPER('Base de datos cruda'!M7813))="Medium","Medio","Bajo"))</f>
        <v>Medio</v>
      </c>
      <c r="N7813" s="29">
        <v>91.71</v>
      </c>
      <c r="O7813" s="32">
        <f t="shared" si="1"/>
        <v>91.71</v>
      </c>
      <c r="P7813" s="33">
        <f t="shared" si="2"/>
        <v>7.1</v>
      </c>
      <c r="Q7813" s="34">
        <f t="shared" si="3"/>
        <v>3.276859504</v>
      </c>
      <c r="R7813" s="35" t="str">
        <f t="shared" si="4"/>
        <v>Alto</v>
      </c>
      <c r="S7813" s="35" t="str">
        <f>IF(O7813="","",IF(O7813&gt;AVERAGE('Base de datos limpia'!$O$2:$O$8001),"Alto","Normal"))
</f>
        <v>Alto</v>
      </c>
      <c r="T7813" s="35" t="str">
        <f t="shared" si="5"/>
        <v>Gamer intensivo</v>
      </c>
      <c r="U7813" s="35"/>
    </row>
    <row r="7814">
      <c r="A7814" s="28">
        <v>7813.0</v>
      </c>
      <c r="B7814" s="28">
        <v>22.0</v>
      </c>
      <c r="C7814" s="28" t="str">
        <f>TRIM(PROPER('Base de datos cruda'!C7814))</f>
        <v>Female</v>
      </c>
      <c r="D7814" s="28">
        <v>2.56</v>
      </c>
      <c r="E7814" s="28">
        <v>7.77</v>
      </c>
      <c r="F7814" s="28">
        <v>6.27</v>
      </c>
      <c r="G7814" s="28">
        <v>79.08</v>
      </c>
      <c r="H7814" s="28" t="str">
        <f>TRIM(PROPER('Base de datos cruda'!H7814))</f>
        <v>Casual</v>
      </c>
      <c r="I7814" s="28">
        <v>4.24</v>
      </c>
      <c r="J7814" s="28">
        <v>6.78</v>
      </c>
      <c r="K7814" s="28">
        <v>288.77</v>
      </c>
      <c r="L7814" s="28">
        <f>IF('Base de datos cruda'!L7814&lt;0,,'Base de datos cruda'!L7814)</f>
        <v>7.06</v>
      </c>
      <c r="M7814" s="28" t="str">
        <f>IF(TRIM(PROPER('Base de datos cruda'!M7814))="High","Alto",IF(TRIM(PROPER('Base de datos cruda'!M7814))="Medium","Medio","Bajo"))</f>
        <v>Medio</v>
      </c>
      <c r="N7814" s="29">
        <v>76.52</v>
      </c>
      <c r="O7814" s="32">
        <f t="shared" si="1"/>
        <v>76.52</v>
      </c>
      <c r="P7814" s="33">
        <f t="shared" si="2"/>
        <v>9.34</v>
      </c>
      <c r="Q7814" s="34">
        <f t="shared" si="3"/>
        <v>3.03515625</v>
      </c>
      <c r="R7814" s="35" t="str">
        <f t="shared" si="4"/>
        <v>Alto</v>
      </c>
      <c r="S7814" s="35" t="str">
        <f>IF(O7814="","",IF(O7814&gt;AVERAGE('Base de datos limpia'!$O$2:$O$8001),"Alto","Normal"))
</f>
        <v>Alto</v>
      </c>
      <c r="T7814" s="35" t="str">
        <f t="shared" si="5"/>
        <v>Gamer intensivo</v>
      </c>
      <c r="U7814" s="35"/>
    </row>
    <row r="7815">
      <c r="A7815" s="28">
        <v>7814.0</v>
      </c>
      <c r="B7815" s="28">
        <v>18.0</v>
      </c>
      <c r="C7815" s="28" t="str">
        <f>TRIM(PROPER('Base de datos cruda'!C7815))</f>
        <v>Male</v>
      </c>
      <c r="D7815" s="28">
        <v>3.48</v>
      </c>
      <c r="E7815" s="28">
        <v>6.91</v>
      </c>
      <c r="F7815" s="28">
        <v>7.98</v>
      </c>
      <c r="G7815" s="28">
        <v>74.86</v>
      </c>
      <c r="H7815" s="28" t="str">
        <f>TRIM(PROPER('Base de datos cruda'!H7815))</f>
        <v>Casual</v>
      </c>
      <c r="I7815" s="28">
        <v>4.6</v>
      </c>
      <c r="J7815" s="28">
        <v>8.89</v>
      </c>
      <c r="K7815" s="28">
        <v>285.62</v>
      </c>
      <c r="L7815" s="28">
        <f>IF('Base de datos cruda'!L7815&lt;0,,'Base de datos cruda'!L7815)</f>
        <v>9.62</v>
      </c>
      <c r="M7815" s="28" t="str">
        <f>IF(TRIM(PROPER('Base de datos cruda'!M7815))="High","Alto",IF(TRIM(PROPER('Base de datos cruda'!M7815))="Medium","Medio","Bajo"))</f>
        <v>Medio</v>
      </c>
      <c r="N7815" s="29">
        <v>84.46</v>
      </c>
      <c r="O7815" s="32">
        <f t="shared" si="1"/>
        <v>84.46</v>
      </c>
      <c r="P7815" s="33">
        <f t="shared" si="2"/>
        <v>12.37</v>
      </c>
      <c r="Q7815" s="34">
        <f t="shared" si="3"/>
        <v>1.985632184</v>
      </c>
      <c r="R7815" s="35" t="str">
        <f t="shared" si="4"/>
        <v>Alto</v>
      </c>
      <c r="S7815" s="35" t="str">
        <f>IF(O7815="","",IF(O7815&gt;AVERAGE('Base de datos limpia'!$O$2:$O$8001),"Alto","Normal"))
</f>
        <v>Alto</v>
      </c>
      <c r="T7815" s="35" t="str">
        <f t="shared" si="5"/>
        <v>Gamer intensivo</v>
      </c>
      <c r="U7815" s="35"/>
    </row>
    <row r="7816">
      <c r="A7816" s="28">
        <v>7815.0</v>
      </c>
      <c r="B7816" s="28">
        <v>23.0</v>
      </c>
      <c r="C7816" s="28" t="str">
        <f>TRIM(PROPER('Base de datos cruda'!C7816))</f>
        <v>Female</v>
      </c>
      <c r="D7816" s="28">
        <v>1.35</v>
      </c>
      <c r="E7816" s="28">
        <v>9.98</v>
      </c>
      <c r="F7816" s="28">
        <v>7.2</v>
      </c>
      <c r="G7816" s="28">
        <v>91.86</v>
      </c>
      <c r="H7816" s="28" t="str">
        <f>TRIM(PROPER('Base de datos cruda'!H7816))</f>
        <v>Fps</v>
      </c>
      <c r="I7816" s="28">
        <v>2.26</v>
      </c>
      <c r="J7816" s="28">
        <v>5.63</v>
      </c>
      <c r="K7816" s="28">
        <v>324.86</v>
      </c>
      <c r="L7816" s="28">
        <f>IF('Base de datos cruda'!L7816&lt;0,,'Base de datos cruda'!L7816)</f>
        <v>4.82</v>
      </c>
      <c r="M7816" s="28" t="str">
        <f>IF(TRIM(PROPER('Base de datos cruda'!M7816))="High","Alto",IF(TRIM(PROPER('Base de datos cruda'!M7816))="Medium","Medio","Bajo"))</f>
        <v>Medio</v>
      </c>
      <c r="N7816" s="29">
        <v>100.0</v>
      </c>
      <c r="O7816" s="32">
        <f t="shared" si="1"/>
        <v>100</v>
      </c>
      <c r="P7816" s="33">
        <f t="shared" si="2"/>
        <v>6.98</v>
      </c>
      <c r="Q7816" s="34">
        <f t="shared" si="3"/>
        <v>7.392592593</v>
      </c>
      <c r="R7816" s="35" t="str">
        <f t="shared" si="4"/>
        <v>Alto</v>
      </c>
      <c r="S7816" s="35" t="str">
        <f>IF(O7816="","",IF(O7816&gt;AVERAGE('Base de datos limpia'!$O$2:$O$8001),"Alto","Normal"))
</f>
        <v>Alto</v>
      </c>
      <c r="T7816" s="35" t="str">
        <f t="shared" si="5"/>
        <v>Gamer intensivo</v>
      </c>
      <c r="U7816" s="35"/>
    </row>
    <row r="7817">
      <c r="A7817" s="28">
        <v>7816.0</v>
      </c>
      <c r="B7817" s="28">
        <v>18.0</v>
      </c>
      <c r="C7817" s="28" t="str">
        <f>TRIM(PROPER('Base de datos cruda'!C7817))</f>
        <v>Male</v>
      </c>
      <c r="D7817" s="28">
        <v>3.97</v>
      </c>
      <c r="E7817" s="28">
        <v>5.14</v>
      </c>
      <c r="F7817" s="28">
        <v>4.95</v>
      </c>
      <c r="G7817" s="28">
        <v>93.93</v>
      </c>
      <c r="H7817" s="28" t="str">
        <f>TRIM(PROPER('Base de datos cruda'!H7817))</f>
        <v>Rpg</v>
      </c>
      <c r="I7817" s="28">
        <v>0.2</v>
      </c>
      <c r="J7817" s="28">
        <v>8.83</v>
      </c>
      <c r="K7817" s="28">
        <v>251.56</v>
      </c>
      <c r="L7817" s="28">
        <f>IF('Base de datos cruda'!L7817&lt;0,,'Base de datos cruda'!L7817)</f>
        <v>8.39</v>
      </c>
      <c r="M7817" s="28" t="str">
        <f>IF(TRIM(PROPER('Base de datos cruda'!M7817))="High","Alto",IF(TRIM(PROPER('Base de datos cruda'!M7817))="Medium","Medio","Bajo"))</f>
        <v>Medio</v>
      </c>
      <c r="N7817" s="29">
        <v>63.46</v>
      </c>
      <c r="O7817" s="32">
        <f t="shared" si="1"/>
        <v>63.46</v>
      </c>
      <c r="P7817" s="33">
        <f t="shared" si="2"/>
        <v>12.8</v>
      </c>
      <c r="Q7817" s="34">
        <f t="shared" si="3"/>
        <v>1.294710327</v>
      </c>
      <c r="R7817" s="35" t="str">
        <f t="shared" si="4"/>
        <v>Medio</v>
      </c>
      <c r="S7817" s="35" t="str">
        <f>IF(O7817="","",IF(O7817&gt;AVERAGE('Base de datos limpia'!$O$2:$O$8001),"Alto","Normal"))
</f>
        <v>Normal</v>
      </c>
      <c r="T7817" s="35" t="str">
        <f t="shared" si="5"/>
        <v>Gamer moderado</v>
      </c>
      <c r="U7817" s="35"/>
    </row>
    <row r="7818">
      <c r="A7818" s="28">
        <v>7817.0</v>
      </c>
      <c r="B7818" s="28">
        <v>16.0</v>
      </c>
      <c r="C7818" s="28" t="str">
        <f>TRIM(PROPER('Base de datos cruda'!C7818))</f>
        <v>Male</v>
      </c>
      <c r="D7818" s="28">
        <v>5.31</v>
      </c>
      <c r="E7818" s="28">
        <v>7.36</v>
      </c>
      <c r="F7818" s="28">
        <v>5.39</v>
      </c>
      <c r="G7818" s="28">
        <v>62.88</v>
      </c>
      <c r="H7818" s="28" t="str">
        <f>TRIM(PROPER('Base de datos cruda'!H7818))</f>
        <v>Rpg</v>
      </c>
      <c r="I7818" s="28">
        <v>2.55</v>
      </c>
      <c r="J7818" s="28">
        <v>10.5</v>
      </c>
      <c r="K7818" s="28">
        <v>264.29</v>
      </c>
      <c r="L7818" s="28">
        <f>IF('Base de datos cruda'!L7818&lt;0,,'Base de datos cruda'!L7818)</f>
        <v>13.04</v>
      </c>
      <c r="M7818" s="28" t="str">
        <f>IF(TRIM(PROPER('Base de datos cruda'!M7818))="High","Alto",IF(TRIM(PROPER('Base de datos cruda'!M7818))="Medium","Medio","Bajo"))</f>
        <v>Alto</v>
      </c>
      <c r="N7818" s="29">
        <v>72.2266299330787</v>
      </c>
      <c r="O7818" s="32">
        <f t="shared" si="1"/>
        <v>72.22662993</v>
      </c>
      <c r="P7818" s="33">
        <f t="shared" si="2"/>
        <v>15.81</v>
      </c>
      <c r="Q7818" s="34">
        <f t="shared" si="3"/>
        <v>1.38606403</v>
      </c>
      <c r="R7818" s="35" t="str">
        <f t="shared" si="4"/>
        <v>Alto</v>
      </c>
      <c r="S7818" s="35" t="str">
        <f>IF(O7818="","",IF(O7818&gt;AVERAGE('Base de datos limpia'!$O$2:$O$8001),"Alto","Normal"))
</f>
        <v>Alto</v>
      </c>
      <c r="T7818" s="35" t="str">
        <f t="shared" si="5"/>
        <v>Gamer intensivo</v>
      </c>
      <c r="U7818" s="35"/>
    </row>
    <row r="7819">
      <c r="A7819" s="28">
        <v>7818.0</v>
      </c>
      <c r="B7819" s="28">
        <v>20.0</v>
      </c>
      <c r="C7819" s="28" t="str">
        <f>TRIM(PROPER('Base de datos cruda'!C7819))</f>
        <v>Male</v>
      </c>
      <c r="D7819" s="28">
        <v>3.98</v>
      </c>
      <c r="E7819" s="28">
        <v>8.18</v>
      </c>
      <c r="F7819" s="28">
        <v>4.4</v>
      </c>
      <c r="G7819" s="28">
        <v>71.16</v>
      </c>
      <c r="H7819" s="28" t="str">
        <f>TRIM(PROPER('Base de datos cruda'!H7819))</f>
        <v>Fps</v>
      </c>
      <c r="I7819" s="28">
        <v>3.7</v>
      </c>
      <c r="J7819" s="28">
        <v>6.11</v>
      </c>
      <c r="K7819" s="28">
        <v>265.28</v>
      </c>
      <c r="L7819" s="28">
        <f>IF('Base de datos cruda'!L7819&lt;0,,'Base de datos cruda'!L7819)</f>
        <v>10.39</v>
      </c>
      <c r="M7819" s="28" t="str">
        <f>IF(TRIM(PROPER('Base de datos cruda'!M7819))="High","Alto",IF(TRIM(PROPER('Base de datos cruda'!M7819))="Medium","Medio","Bajo"))</f>
        <v>Alto</v>
      </c>
      <c r="N7819" s="29">
        <v>74.9</v>
      </c>
      <c r="O7819" s="32">
        <f t="shared" si="1"/>
        <v>74.9</v>
      </c>
      <c r="P7819" s="33">
        <f t="shared" si="2"/>
        <v>10.09</v>
      </c>
      <c r="Q7819" s="34">
        <f t="shared" si="3"/>
        <v>2.055276382</v>
      </c>
      <c r="R7819" s="35" t="str">
        <f t="shared" si="4"/>
        <v>Alto</v>
      </c>
      <c r="S7819" s="35" t="str">
        <f>IF(O7819="","",IF(O7819&gt;AVERAGE('Base de datos limpia'!$O$2:$O$8001),"Alto","Normal"))
</f>
        <v>Alto</v>
      </c>
      <c r="T7819" s="35" t="str">
        <f t="shared" si="5"/>
        <v>Gamer intensivo</v>
      </c>
      <c r="U7819" s="35"/>
    </row>
    <row r="7820">
      <c r="A7820" s="28">
        <v>7819.0</v>
      </c>
      <c r="B7820" s="28">
        <v>17.0</v>
      </c>
      <c r="C7820" s="28" t="str">
        <f>TRIM(PROPER('Base de datos cruda'!C7820))</f>
        <v>Male</v>
      </c>
      <c r="D7820" s="28">
        <v>5.33</v>
      </c>
      <c r="E7820" s="28">
        <v>4.38</v>
      </c>
      <c r="F7820" s="28">
        <v>8.73</v>
      </c>
      <c r="G7820" s="28">
        <v>80.31</v>
      </c>
      <c r="H7820" s="28" t="str">
        <f>TRIM(PROPER('Base de datos cruda'!H7820))</f>
        <v>Fps</v>
      </c>
      <c r="I7820" s="28">
        <v>1.1</v>
      </c>
      <c r="J7820" s="28">
        <v>8.34</v>
      </c>
      <c r="K7820" s="28">
        <v>260.26</v>
      </c>
      <c r="L7820" s="28">
        <f>IF('Base de datos cruda'!L7820&lt;0,,'Base de datos cruda'!L7820)</f>
        <v>14.71</v>
      </c>
      <c r="M7820" s="28" t="str">
        <f>IF(TRIM(PROPER('Base de datos cruda'!M7820))="High","Alto",IF(TRIM(PROPER('Base de datos cruda'!M7820))="Medium","Medio","Bajo"))</f>
        <v>Bajo</v>
      </c>
      <c r="N7820" s="29">
        <v>58.03</v>
      </c>
      <c r="O7820" s="32">
        <f t="shared" si="1"/>
        <v>58.03</v>
      </c>
      <c r="P7820" s="33">
        <f t="shared" si="2"/>
        <v>13.67</v>
      </c>
      <c r="Q7820" s="34">
        <f t="shared" si="3"/>
        <v>0.8217636023</v>
      </c>
      <c r="R7820" s="35" t="str">
        <f t="shared" si="4"/>
        <v>Medio</v>
      </c>
      <c r="S7820" s="35" t="str">
        <f>IF(O7820="","",IF(O7820&gt;AVERAGE('Base de datos limpia'!$O$2:$O$8001),"Alto","Normal"))
</f>
        <v>Normal</v>
      </c>
      <c r="T7820" s="35" t="str">
        <f t="shared" si="5"/>
        <v>Gamer moderado</v>
      </c>
      <c r="U7820" s="35"/>
    </row>
    <row r="7821">
      <c r="A7821" s="28">
        <v>7820.0</v>
      </c>
      <c r="B7821" s="28">
        <v>21.0</v>
      </c>
      <c r="C7821" s="28" t="str">
        <f>TRIM(PROPER('Base de datos cruda'!C7821))</f>
        <v>Female</v>
      </c>
      <c r="D7821" s="28">
        <v>0.53</v>
      </c>
      <c r="E7821" s="28">
        <v>5.11</v>
      </c>
      <c r="F7821" s="28">
        <v>8.43</v>
      </c>
      <c r="G7821" s="28">
        <v>72.66</v>
      </c>
      <c r="H7821" s="28" t="str">
        <f>TRIM(PROPER('Base de datos cruda'!H7821))</f>
        <v>Fps</v>
      </c>
      <c r="I7821" s="28">
        <v>0.5</v>
      </c>
      <c r="J7821" s="28">
        <v>3.71</v>
      </c>
      <c r="K7821" s="28">
        <v>314.95</v>
      </c>
      <c r="L7821" s="28">
        <f>IF('Base de datos cruda'!L7821&lt;0,,'Base de datos cruda'!L7821)</f>
        <v>4.62</v>
      </c>
      <c r="M7821" s="28" t="str">
        <f>IF(TRIM(PROPER('Base de datos cruda'!M7821))="High","Alto",IF(TRIM(PROPER('Base de datos cruda'!M7821))="Medium","Medio","Bajo"))</f>
        <v>Medio</v>
      </c>
      <c r="N7821" s="29">
        <v>89.47</v>
      </c>
      <c r="O7821" s="32">
        <f t="shared" si="1"/>
        <v>89.47</v>
      </c>
      <c r="P7821" s="33">
        <f t="shared" si="2"/>
        <v>4.24</v>
      </c>
      <c r="Q7821" s="34">
        <f t="shared" si="3"/>
        <v>9.641509434</v>
      </c>
      <c r="R7821" s="35" t="str">
        <f t="shared" si="4"/>
        <v>Alto</v>
      </c>
      <c r="S7821" s="35" t="str">
        <f>IF(O7821="","",IF(O7821&gt;AVERAGE('Base de datos limpia'!$O$2:$O$8001),"Alto","Normal"))
</f>
        <v>Alto</v>
      </c>
      <c r="T7821" s="35" t="str">
        <f t="shared" si="5"/>
        <v>Gamer moderado</v>
      </c>
      <c r="U7821" s="35"/>
    </row>
    <row r="7822">
      <c r="A7822" s="28">
        <v>7821.0</v>
      </c>
      <c r="B7822" s="28">
        <v>24.0</v>
      </c>
      <c r="C7822" s="28" t="str">
        <f>TRIM(PROPER('Base de datos cruda'!C7822))</f>
        <v>Female</v>
      </c>
      <c r="D7822" s="28">
        <v>7.01</v>
      </c>
      <c r="E7822" s="28">
        <v>9.72</v>
      </c>
      <c r="F7822" s="28">
        <v>4.42</v>
      </c>
      <c r="G7822" s="28">
        <v>91.34</v>
      </c>
      <c r="H7822" s="28" t="str">
        <f>TRIM(PROPER('Base de datos cruda'!H7822))</f>
        <v>Rpg</v>
      </c>
      <c r="I7822" s="28">
        <v>1.43</v>
      </c>
      <c r="J7822" s="28">
        <v>10.8</v>
      </c>
      <c r="K7822" s="28">
        <v>240.88</v>
      </c>
      <c r="L7822" s="28">
        <f>IF('Base de datos cruda'!L7822&lt;0,,'Base de datos cruda'!L7822)</f>
        <v>15.79</v>
      </c>
      <c r="M7822" s="28" t="str">
        <f>IF(TRIM(PROPER('Base de datos cruda'!M7822))="High","Alto",IF(TRIM(PROPER('Base de datos cruda'!M7822))="Medium","Medio","Bajo"))</f>
        <v>Alto</v>
      </c>
      <c r="N7822" s="29">
        <v>64.357208641373</v>
      </c>
      <c r="O7822" s="32">
        <f t="shared" si="1"/>
        <v>64.35720864</v>
      </c>
      <c r="P7822" s="33">
        <f t="shared" si="2"/>
        <v>17.81</v>
      </c>
      <c r="Q7822" s="34">
        <f t="shared" si="3"/>
        <v>1.386590585</v>
      </c>
      <c r="R7822" s="35" t="str">
        <f t="shared" si="4"/>
        <v>Medio</v>
      </c>
      <c r="S7822" s="35" t="str">
        <f>IF(O7822="","",IF(O7822&gt;AVERAGE('Base de datos limpia'!$O$2:$O$8001),"Alto","Normal"))
</f>
        <v>Normal</v>
      </c>
      <c r="T7822" s="35" t="str">
        <f t="shared" si="5"/>
        <v>Gamer intensivo</v>
      </c>
      <c r="U7822" s="35"/>
    </row>
    <row r="7823">
      <c r="A7823" s="28">
        <v>7822.0</v>
      </c>
      <c r="B7823" s="28">
        <v>16.0</v>
      </c>
      <c r="C7823" s="28" t="str">
        <f>TRIM(PROPER('Base de datos cruda'!C7823))</f>
        <v>Male</v>
      </c>
      <c r="D7823" s="28">
        <v>7.51</v>
      </c>
      <c r="E7823" s="28">
        <v>1.29</v>
      </c>
      <c r="F7823" s="28">
        <v>6.87</v>
      </c>
      <c r="G7823" s="28">
        <v>64.59</v>
      </c>
      <c r="H7823" s="28" t="str">
        <f>TRIM(PROPER('Base de datos cruda'!H7823))</f>
        <v>Casual</v>
      </c>
      <c r="I7823" s="28">
        <v>0.06</v>
      </c>
      <c r="J7823" s="28">
        <v>8.76</v>
      </c>
      <c r="K7823" s="28">
        <v>217.45</v>
      </c>
      <c r="L7823" s="28">
        <f>IF('Base de datos cruda'!L7823&lt;0,,'Base de datos cruda'!L7823)</f>
        <v>15.33</v>
      </c>
      <c r="M7823" s="28" t="str">
        <f>IF(TRIM(PROPER('Base de datos cruda'!M7823))="High","Alto",IF(TRIM(PROPER('Base de datos cruda'!M7823))="Medium","Medio","Bajo"))</f>
        <v>Bajo</v>
      </c>
      <c r="N7823" s="29">
        <v>12.96</v>
      </c>
      <c r="O7823" s="32">
        <f t="shared" si="1"/>
        <v>12.96</v>
      </c>
      <c r="P7823" s="33">
        <f t="shared" si="2"/>
        <v>16.27</v>
      </c>
      <c r="Q7823" s="34">
        <f t="shared" si="3"/>
        <v>0.171770972</v>
      </c>
      <c r="R7823" s="35" t="str">
        <f t="shared" si="4"/>
        <v>Bajo</v>
      </c>
      <c r="S7823" s="35" t="str">
        <f>IF(O7823="","",IF(O7823&gt;AVERAGE('Base de datos limpia'!$O$2:$O$8001),"Alto","Normal"))
</f>
        <v>Normal</v>
      </c>
      <c r="T7823" s="35" t="str">
        <f t="shared" si="5"/>
        <v>Gamer casual</v>
      </c>
      <c r="U7823" s="35"/>
    </row>
    <row r="7824">
      <c r="A7824" s="28">
        <v>7823.0</v>
      </c>
      <c r="B7824" s="28">
        <v>19.0</v>
      </c>
      <c r="C7824" s="28" t="str">
        <f>TRIM(PROPER('Base de datos cruda'!C7824))</f>
        <v>Male</v>
      </c>
      <c r="D7824" s="28">
        <v>4.94</v>
      </c>
      <c r="E7824" s="28">
        <v>4.02</v>
      </c>
      <c r="F7824" s="28">
        <v>8.8</v>
      </c>
      <c r="G7824" s="28">
        <v>91.91</v>
      </c>
      <c r="H7824" s="28" t="str">
        <f>TRIM(PROPER('Base de datos cruda'!H7824))</f>
        <v>Casual</v>
      </c>
      <c r="I7824" s="28">
        <v>3.58</v>
      </c>
      <c r="J7824" s="28">
        <v>8.88</v>
      </c>
      <c r="K7824" s="28">
        <v>270.42</v>
      </c>
      <c r="L7824" s="28">
        <f>IF('Base de datos cruda'!L7824&lt;0,,'Base de datos cruda'!L7824)</f>
        <v>14.34</v>
      </c>
      <c r="M7824" s="28" t="str">
        <f>IF(TRIM(PROPER('Base de datos cruda'!M7824))="High","Alto",IF(TRIM(PROPER('Base de datos cruda'!M7824))="Medium","Medio","Bajo"))</f>
        <v>Medio</v>
      </c>
      <c r="N7824" s="29">
        <v>70.58</v>
      </c>
      <c r="O7824" s="32">
        <f t="shared" si="1"/>
        <v>70.58</v>
      </c>
      <c r="P7824" s="33">
        <f t="shared" si="2"/>
        <v>13.82</v>
      </c>
      <c r="Q7824" s="34">
        <f t="shared" si="3"/>
        <v>0.8137651822</v>
      </c>
      <c r="R7824" s="35" t="str">
        <f t="shared" si="4"/>
        <v>Alto</v>
      </c>
      <c r="S7824" s="35" t="str">
        <f>IF(O7824="","",IF(O7824&gt;AVERAGE('Base de datos limpia'!$O$2:$O$8001),"Alto","Normal"))
</f>
        <v>Alto</v>
      </c>
      <c r="T7824" s="35" t="str">
        <f t="shared" si="5"/>
        <v>Gamer moderado</v>
      </c>
      <c r="U7824" s="35"/>
    </row>
    <row r="7825">
      <c r="A7825" s="28">
        <v>7824.0</v>
      </c>
      <c r="B7825" s="28">
        <v>16.0</v>
      </c>
      <c r="C7825" s="28" t="str">
        <f>TRIM(PROPER('Base de datos cruda'!C7825))</f>
        <v>Female</v>
      </c>
      <c r="D7825" s="28">
        <v>7.05</v>
      </c>
      <c r="E7825" s="28">
        <v>5.38</v>
      </c>
      <c r="F7825" s="28">
        <v>7.74</v>
      </c>
      <c r="G7825" s="28">
        <v>84.72</v>
      </c>
      <c r="H7825" s="28" t="str">
        <f>TRIM(PROPER('Base de datos cruda'!H7825))</f>
        <v>Casual</v>
      </c>
      <c r="I7825" s="28">
        <v>0.73</v>
      </c>
      <c r="J7825" s="28">
        <v>8.49</v>
      </c>
      <c r="K7825" s="28">
        <v>235.81</v>
      </c>
      <c r="L7825" s="28">
        <f>IF('Base de datos cruda'!L7825&lt;0,,'Base de datos cruda'!L7825)</f>
        <v>14.6</v>
      </c>
      <c r="M7825" s="28" t="str">
        <f>IF(TRIM(PROPER('Base de datos cruda'!M7825))="High","Alto",IF(TRIM(PROPER('Base de datos cruda'!M7825))="Medium","Medio","Bajo"))</f>
        <v>Bajo</v>
      </c>
      <c r="N7825" s="29">
        <v>52.65</v>
      </c>
      <c r="O7825" s="32">
        <f t="shared" si="1"/>
        <v>52.65</v>
      </c>
      <c r="P7825" s="33">
        <f t="shared" si="2"/>
        <v>15.54</v>
      </c>
      <c r="Q7825" s="34">
        <f t="shared" si="3"/>
        <v>0.7631205674</v>
      </c>
      <c r="R7825" s="35" t="str">
        <f t="shared" si="4"/>
        <v>Medio</v>
      </c>
      <c r="S7825" s="35" t="str">
        <f>IF(O7825="","",IF(O7825&gt;AVERAGE('Base de datos limpia'!$O$2:$O$8001),"Alto","Normal"))
</f>
        <v>Normal</v>
      </c>
      <c r="T7825" s="35" t="str">
        <f t="shared" si="5"/>
        <v>Gamer moderado</v>
      </c>
      <c r="U7825" s="35"/>
    </row>
    <row r="7826">
      <c r="A7826" s="28">
        <v>7825.0</v>
      </c>
      <c r="B7826" s="28">
        <v>16.0</v>
      </c>
      <c r="C7826" s="28" t="str">
        <f>TRIM(PROPER('Base de datos cruda'!C7826))</f>
        <v>Female</v>
      </c>
      <c r="D7826" s="28">
        <v>1.05</v>
      </c>
      <c r="E7826" s="28">
        <v>1.01</v>
      </c>
      <c r="F7826" s="28">
        <v>6.46</v>
      </c>
      <c r="G7826" s="28">
        <v>71.57</v>
      </c>
      <c r="H7826" s="28" t="str">
        <f>TRIM(PROPER('Base de datos cruda'!H7826))</f>
        <v>Rpg</v>
      </c>
      <c r="I7826" s="28">
        <v>3.62</v>
      </c>
      <c r="J7826" s="28">
        <v>6.08</v>
      </c>
      <c r="K7826" s="28">
        <v>321.32</v>
      </c>
      <c r="L7826" s="28">
        <f>IF('Base de datos cruda'!L7826&lt;0,,'Base de datos cruda'!L7826)</f>
        <v>6.35</v>
      </c>
      <c r="M7826" s="28" t="str">
        <f>IF(TRIM(PROPER('Base de datos cruda'!M7826))="High","Alto",IF(TRIM(PROPER('Base de datos cruda'!M7826))="Medium","Medio","Bajo"))</f>
        <v>Medio</v>
      </c>
      <c r="N7826" s="29">
        <v>56.47</v>
      </c>
      <c r="O7826" s="32">
        <f t="shared" si="1"/>
        <v>56.47</v>
      </c>
      <c r="P7826" s="33">
        <f t="shared" si="2"/>
        <v>7.13</v>
      </c>
      <c r="Q7826" s="34">
        <f t="shared" si="3"/>
        <v>0.9619047619</v>
      </c>
      <c r="R7826" s="35" t="str">
        <f t="shared" si="4"/>
        <v>Medio</v>
      </c>
      <c r="S7826" s="35" t="str">
        <f>IF(O7826="","",IF(O7826&gt;AVERAGE('Base de datos limpia'!$O$2:$O$8001),"Alto","Normal"))
</f>
        <v>Normal</v>
      </c>
      <c r="T7826" s="35" t="str">
        <f t="shared" si="5"/>
        <v>Gamer casual</v>
      </c>
      <c r="U7826" s="35"/>
    </row>
    <row r="7827">
      <c r="A7827" s="28">
        <v>7826.0</v>
      </c>
      <c r="B7827" s="28">
        <v>23.0</v>
      </c>
      <c r="C7827" s="28" t="str">
        <f>TRIM(PROPER('Base de datos cruda'!C7827))</f>
        <v>Female</v>
      </c>
      <c r="D7827" s="28">
        <v>6.38</v>
      </c>
      <c r="E7827" s="28">
        <v>9.09</v>
      </c>
      <c r="F7827" s="28">
        <v>5.21</v>
      </c>
      <c r="G7827" s="28">
        <v>73.78</v>
      </c>
      <c r="H7827" s="28" t="str">
        <f>TRIM(PROPER('Base de datos cruda'!H7827))</f>
        <v>Casual</v>
      </c>
      <c r="I7827" s="28">
        <v>1.17</v>
      </c>
      <c r="J7827" s="28">
        <v>12.2</v>
      </c>
      <c r="K7827" s="28">
        <v>259.36</v>
      </c>
      <c r="L7827" s="28">
        <f>IF('Base de datos cruda'!L7827&lt;0,,'Base de datos cruda'!L7827)</f>
        <v>15.61</v>
      </c>
      <c r="M7827" s="28" t="str">
        <f>IF(TRIM(PROPER('Base de datos cruda'!M7827))="High","Alto",IF(TRIM(PROPER('Base de datos cruda'!M7827))="Medium","Medio","Bajo"))</f>
        <v>Alto</v>
      </c>
      <c r="N7827" s="29">
        <v>71.3877752712991</v>
      </c>
      <c r="O7827" s="32">
        <f t="shared" si="1"/>
        <v>71.38777527</v>
      </c>
      <c r="P7827" s="33">
        <f t="shared" si="2"/>
        <v>18.58</v>
      </c>
      <c r="Q7827" s="34">
        <f t="shared" si="3"/>
        <v>1.42476489</v>
      </c>
      <c r="R7827" s="35" t="str">
        <f t="shared" si="4"/>
        <v>Alto</v>
      </c>
      <c r="S7827" s="35" t="str">
        <f>IF(O7827="","",IF(O7827&gt;AVERAGE('Base de datos limpia'!$O$2:$O$8001),"Alto","Normal"))
</f>
        <v>Alto</v>
      </c>
      <c r="T7827" s="35" t="str">
        <f t="shared" si="5"/>
        <v>Gamer intensivo</v>
      </c>
      <c r="U7827" s="35"/>
    </row>
    <row r="7828">
      <c r="A7828" s="28">
        <v>7827.0</v>
      </c>
      <c r="B7828" s="28">
        <v>17.0</v>
      </c>
      <c r="C7828" s="28" t="str">
        <f>TRIM(PROPER('Base de datos cruda'!C7828))</f>
        <v>Male</v>
      </c>
      <c r="D7828" s="28">
        <v>0.95</v>
      </c>
      <c r="E7828" s="28">
        <v>3.58</v>
      </c>
      <c r="F7828" s="28">
        <v>5.4</v>
      </c>
      <c r="G7828" s="28">
        <v>67.32</v>
      </c>
      <c r="H7828" s="28" t="str">
        <f>TRIM(PROPER('Base de datos cruda'!H7828))</f>
        <v>Rpg</v>
      </c>
      <c r="I7828" s="28">
        <v>4.96</v>
      </c>
      <c r="J7828" s="28">
        <v>3.4</v>
      </c>
      <c r="K7828" s="28">
        <v>310.97</v>
      </c>
      <c r="L7828" s="28" t="str">
        <f>IF('Base de datos cruda'!L7828&lt;0,,'Base de datos cruda'!L7828)</f>
        <v/>
      </c>
      <c r="M7828" s="28" t="str">
        <f>IF(TRIM(PROPER('Base de datos cruda'!M7828))="High","Alto",IF(TRIM(PROPER('Base de datos cruda'!M7828))="Medium","Medio","Bajo"))</f>
        <v>Medio</v>
      </c>
      <c r="N7828" s="29">
        <v>63.16</v>
      </c>
      <c r="O7828" s="32">
        <f t="shared" si="1"/>
        <v>63.16</v>
      </c>
      <c r="P7828" s="33">
        <f t="shared" si="2"/>
        <v>4.35</v>
      </c>
      <c r="Q7828" s="34">
        <f t="shared" si="3"/>
        <v>3.768421053</v>
      </c>
      <c r="R7828" s="35" t="str">
        <f t="shared" si="4"/>
        <v>Medio</v>
      </c>
      <c r="S7828" s="35" t="str">
        <f>IF(O7828="","",IF(O7828&gt;AVERAGE('Base de datos limpia'!$O$2:$O$8001),"Alto","Normal"))
</f>
        <v>Normal</v>
      </c>
      <c r="T7828" s="35" t="str">
        <f t="shared" si="5"/>
        <v>Gamer moderado</v>
      </c>
      <c r="U7828" s="35"/>
    </row>
    <row r="7829">
      <c r="A7829" s="28">
        <v>7828.0</v>
      </c>
      <c r="B7829" s="28">
        <v>16.0</v>
      </c>
      <c r="C7829" s="28" t="str">
        <f>TRIM(PROPER('Base de datos cruda'!C7829))</f>
        <v>Female</v>
      </c>
      <c r="D7829" s="28">
        <v>3.26</v>
      </c>
      <c r="E7829" s="28">
        <v>3.32</v>
      </c>
      <c r="F7829" s="28">
        <v>7.68</v>
      </c>
      <c r="G7829" s="28">
        <v>70.1</v>
      </c>
      <c r="H7829" s="28" t="str">
        <f>TRIM(PROPER('Base de datos cruda'!H7829))</f>
        <v>Rpg</v>
      </c>
      <c r="I7829" s="28">
        <v>2.66</v>
      </c>
      <c r="J7829" s="28">
        <v>6.79</v>
      </c>
      <c r="K7829" s="28">
        <v>290.78</v>
      </c>
      <c r="L7829" s="28">
        <f>IF('Base de datos cruda'!L7829&lt;0,,'Base de datos cruda'!L7829)</f>
        <v>9.61</v>
      </c>
      <c r="M7829" s="28" t="str">
        <f>IF(TRIM(PROPER('Base de datos cruda'!M7829))="High","Alto",IF(TRIM(PROPER('Base de datos cruda'!M7829))="Medium","Medio","Bajo"))</f>
        <v>Medio</v>
      </c>
      <c r="N7829" s="29">
        <v>58.5</v>
      </c>
      <c r="O7829" s="32">
        <f t="shared" si="1"/>
        <v>58.5</v>
      </c>
      <c r="P7829" s="33">
        <f t="shared" si="2"/>
        <v>10.05</v>
      </c>
      <c r="Q7829" s="34">
        <f t="shared" si="3"/>
        <v>1.018404908</v>
      </c>
      <c r="R7829" s="35" t="str">
        <f t="shared" si="4"/>
        <v>Medio</v>
      </c>
      <c r="S7829" s="35" t="str">
        <f>IF(O7829="","",IF(O7829&gt;AVERAGE('Base de datos limpia'!$O$2:$O$8001),"Alto","Normal"))
</f>
        <v>Normal</v>
      </c>
      <c r="T7829" s="35" t="str">
        <f t="shared" si="5"/>
        <v>Gamer moderado</v>
      </c>
      <c r="U7829" s="35"/>
    </row>
    <row r="7830">
      <c r="A7830" s="28">
        <v>7829.0</v>
      </c>
      <c r="B7830" s="28">
        <v>23.0</v>
      </c>
      <c r="C7830" s="28" t="str">
        <f>TRIM(PROPER('Base de datos cruda'!C7830))</f>
        <v>Female</v>
      </c>
      <c r="D7830" s="28">
        <v>2.59</v>
      </c>
      <c r="E7830" s="28">
        <v>8.38</v>
      </c>
      <c r="F7830" s="28">
        <v>7.9</v>
      </c>
      <c r="G7830" s="28">
        <v>88.69</v>
      </c>
      <c r="H7830" s="28" t="str">
        <f>TRIM(PROPER('Base de datos cruda'!H7830))</f>
        <v>Casual</v>
      </c>
      <c r="I7830" s="28">
        <v>0.21</v>
      </c>
      <c r="J7830" s="28">
        <v>7.71</v>
      </c>
      <c r="K7830" s="28">
        <v>297.95</v>
      </c>
      <c r="L7830" s="28">
        <f>IF('Base de datos cruda'!L7830&lt;0,,'Base de datos cruda'!L7830)</f>
        <v>9.67</v>
      </c>
      <c r="M7830" s="28" t="str">
        <f>IF(TRIM(PROPER('Base de datos cruda'!M7830))="High","Alto",IF(TRIM(PROPER('Base de datos cruda'!M7830))="Medium","Medio","Bajo"))</f>
        <v>Medio</v>
      </c>
      <c r="N7830" s="29">
        <v>106.25856837002</v>
      </c>
      <c r="O7830" s="33" t="str">
        <f t="shared" si="1"/>
        <v/>
      </c>
      <c r="P7830" s="33">
        <f t="shared" si="2"/>
        <v>10.3</v>
      </c>
      <c r="Q7830" s="34">
        <f t="shared" si="3"/>
        <v>3.235521236</v>
      </c>
      <c r="R7830" s="35" t="str">
        <f t="shared" si="4"/>
        <v>Alto</v>
      </c>
      <c r="S7830" s="35" t="str">
        <f>IF(O7830="","",IF(O7830&gt;AVERAGE('Base de datos limpia'!$O$2:$O$8001),"Alto","Normal"))
</f>
        <v/>
      </c>
      <c r="T7830" s="35" t="str">
        <f t="shared" si="5"/>
        <v>Gamer intensivo</v>
      </c>
      <c r="U7830" s="35"/>
    </row>
    <row r="7831">
      <c r="A7831" s="28">
        <v>7830.0</v>
      </c>
      <c r="B7831" s="28">
        <v>19.0</v>
      </c>
      <c r="C7831" s="28" t="str">
        <f>TRIM(PROPER('Base de datos cruda'!C7831))</f>
        <v>Male</v>
      </c>
      <c r="D7831" s="28">
        <v>4.68</v>
      </c>
      <c r="E7831" s="28">
        <v>3.5</v>
      </c>
      <c r="F7831" s="28">
        <v>6.64</v>
      </c>
      <c r="G7831" s="28">
        <v>75.04</v>
      </c>
      <c r="H7831" s="28" t="str">
        <f>TRIM(PROPER('Base de datos cruda'!H7831))</f>
        <v>Fps</v>
      </c>
      <c r="I7831" s="28">
        <v>3.86</v>
      </c>
      <c r="J7831" s="28">
        <v>7.25</v>
      </c>
      <c r="K7831" s="28">
        <v>277.23</v>
      </c>
      <c r="L7831" s="28">
        <f>IF('Base de datos cruda'!L7831&lt;0,,'Base de datos cruda'!L7831)</f>
        <v>9.99</v>
      </c>
      <c r="M7831" s="28" t="str">
        <f>IF(TRIM(PROPER('Base de datos cruda'!M7831))="High","Alto",IF(TRIM(PROPER('Base de datos cruda'!M7831))="Medium","Medio","Bajo"))</f>
        <v>Medio</v>
      </c>
      <c r="N7831" s="29">
        <v>47.23</v>
      </c>
      <c r="O7831" s="32">
        <f t="shared" si="1"/>
        <v>47.23</v>
      </c>
      <c r="P7831" s="33">
        <f t="shared" si="2"/>
        <v>11.93</v>
      </c>
      <c r="Q7831" s="34">
        <f t="shared" si="3"/>
        <v>0.7478632479</v>
      </c>
      <c r="R7831" s="35" t="str">
        <f t="shared" si="4"/>
        <v>Bajo</v>
      </c>
      <c r="S7831" s="35" t="str">
        <f>IF(O7831="","",IF(O7831&gt;AVERAGE('Base de datos limpia'!$O$2:$O$8001),"Alto","Normal"))
</f>
        <v>Normal</v>
      </c>
      <c r="T7831" s="35" t="str">
        <f t="shared" si="5"/>
        <v>Gamer moderado</v>
      </c>
      <c r="U7831" s="35"/>
    </row>
    <row r="7832">
      <c r="A7832" s="28">
        <v>7831.0</v>
      </c>
      <c r="B7832" s="28">
        <v>18.0</v>
      </c>
      <c r="C7832" s="28" t="str">
        <f>TRIM(PROPER('Base de datos cruda'!C7832))</f>
        <v>Male</v>
      </c>
      <c r="D7832" s="28">
        <v>2.41</v>
      </c>
      <c r="E7832" s="28">
        <v>6.92</v>
      </c>
      <c r="F7832" s="28">
        <v>4.6</v>
      </c>
      <c r="G7832" s="28">
        <v>87.5</v>
      </c>
      <c r="H7832" s="28" t="str">
        <f>TRIM(PROPER('Base de datos cruda'!H7832))</f>
        <v>Fps</v>
      </c>
      <c r="I7832" s="28">
        <v>2.05</v>
      </c>
      <c r="J7832" s="28">
        <v>4.2</v>
      </c>
      <c r="K7832" s="28">
        <v>303.74</v>
      </c>
      <c r="L7832" s="28">
        <f>IF('Base de datos cruda'!L7832&lt;0,,'Base de datos cruda'!L7832)</f>
        <v>3.4</v>
      </c>
      <c r="M7832" s="28" t="str">
        <f>IF(TRIM(PROPER('Base de datos cruda'!M7832))="High","Alto",IF(TRIM(PROPER('Base de datos cruda'!M7832))="Medium","Medio","Bajo"))</f>
        <v>Medio</v>
      </c>
      <c r="N7832" s="29">
        <v>86.32</v>
      </c>
      <c r="O7832" s="32">
        <f t="shared" si="1"/>
        <v>86.32</v>
      </c>
      <c r="P7832" s="33">
        <f t="shared" si="2"/>
        <v>6.61</v>
      </c>
      <c r="Q7832" s="34">
        <f t="shared" si="3"/>
        <v>2.871369295</v>
      </c>
      <c r="R7832" s="35" t="str">
        <f t="shared" si="4"/>
        <v>Alto</v>
      </c>
      <c r="S7832" s="35" t="str">
        <f>IF(O7832="","",IF(O7832&gt;AVERAGE('Base de datos limpia'!$O$2:$O$8001),"Alto","Normal"))
</f>
        <v>Alto</v>
      </c>
      <c r="T7832" s="35" t="str">
        <f t="shared" si="5"/>
        <v>Gamer intensivo</v>
      </c>
      <c r="U7832" s="35"/>
    </row>
    <row r="7833">
      <c r="A7833" s="28">
        <v>7832.0</v>
      </c>
      <c r="B7833" s="28">
        <v>19.0</v>
      </c>
      <c r="C7833" s="28" t="str">
        <f>TRIM(PROPER('Base de datos cruda'!C7833))</f>
        <v>Male</v>
      </c>
      <c r="D7833" s="28">
        <v>5.1</v>
      </c>
      <c r="E7833" s="28">
        <v>8.39</v>
      </c>
      <c r="F7833" s="28">
        <v>8.67</v>
      </c>
      <c r="G7833" s="28">
        <v>80.56</v>
      </c>
      <c r="H7833" s="28" t="str">
        <f>TRIM(PROPER('Base de datos cruda'!H7833))</f>
        <v>Casual</v>
      </c>
      <c r="I7833" s="28">
        <v>3.04</v>
      </c>
      <c r="J7833" s="28">
        <v>9.8</v>
      </c>
      <c r="K7833" s="28">
        <v>247.16</v>
      </c>
      <c r="L7833" s="28">
        <f>IF('Base de datos cruda'!L7833&lt;0,,'Base de datos cruda'!L7833)</f>
        <v>15.59</v>
      </c>
      <c r="M7833" s="28" t="str">
        <f>IF(TRIM(PROPER('Base de datos cruda'!M7833))="High","Alto",IF(TRIM(PROPER('Base de datos cruda'!M7833))="Medium","Medio","Bajo"))</f>
        <v>Bajo</v>
      </c>
      <c r="N7833" s="29">
        <v>110.549791441293</v>
      </c>
      <c r="O7833" s="33" t="str">
        <f t="shared" si="1"/>
        <v/>
      </c>
      <c r="P7833" s="33">
        <f t="shared" si="2"/>
        <v>14.9</v>
      </c>
      <c r="Q7833" s="34">
        <f t="shared" si="3"/>
        <v>1.645098039</v>
      </c>
      <c r="R7833" s="35" t="str">
        <f t="shared" si="4"/>
        <v>Alto</v>
      </c>
      <c r="S7833" s="35" t="str">
        <f>IF(O7833="","",IF(O7833&gt;AVERAGE('Base de datos limpia'!$O$2:$O$8001),"Alto","Normal"))
</f>
        <v/>
      </c>
      <c r="T7833" s="35" t="str">
        <f t="shared" si="5"/>
        <v>Gamer intensivo</v>
      </c>
      <c r="U7833" s="35"/>
    </row>
    <row r="7834">
      <c r="A7834" s="28">
        <v>7833.0</v>
      </c>
      <c r="B7834" s="28">
        <v>20.0</v>
      </c>
      <c r="C7834" s="28" t="str">
        <f>TRIM(PROPER('Base de datos cruda'!C7834))</f>
        <v>Male</v>
      </c>
      <c r="D7834" s="28">
        <v>2.94</v>
      </c>
      <c r="E7834" s="28">
        <v>8.13</v>
      </c>
      <c r="F7834" s="28">
        <v>8.22</v>
      </c>
      <c r="G7834" s="28">
        <v>65.81</v>
      </c>
      <c r="H7834" s="28" t="str">
        <f>TRIM(PROPER('Base de datos cruda'!H7834))</f>
        <v>Casual</v>
      </c>
      <c r="I7834" s="28">
        <v>4.76</v>
      </c>
      <c r="J7834" s="28">
        <v>7.43</v>
      </c>
      <c r="K7834" s="28">
        <v>287.5</v>
      </c>
      <c r="L7834" s="28">
        <f>IF('Base de datos cruda'!L7834&lt;0,,'Base de datos cruda'!L7834)</f>
        <v>7.83</v>
      </c>
      <c r="M7834" s="28" t="str">
        <f>IF(TRIM(PROPER('Base de datos cruda'!M7834))="High","Alto",IF(TRIM(PROPER('Base de datos cruda'!M7834))="Medium","Medio","Bajo"))</f>
        <v>Medio</v>
      </c>
      <c r="N7834" s="29">
        <v>100.0</v>
      </c>
      <c r="O7834" s="32">
        <f t="shared" si="1"/>
        <v>100</v>
      </c>
      <c r="P7834" s="33">
        <f t="shared" si="2"/>
        <v>10.37</v>
      </c>
      <c r="Q7834" s="34">
        <f t="shared" si="3"/>
        <v>2.765306122</v>
      </c>
      <c r="R7834" s="35" t="str">
        <f t="shared" si="4"/>
        <v>Alto</v>
      </c>
      <c r="S7834" s="35" t="str">
        <f>IF(O7834="","",IF(O7834&gt;AVERAGE('Base de datos limpia'!$O$2:$O$8001),"Alto","Normal"))
</f>
        <v>Alto</v>
      </c>
      <c r="T7834" s="35" t="str">
        <f t="shared" si="5"/>
        <v>Gamer intensivo</v>
      </c>
      <c r="U7834" s="35"/>
    </row>
    <row r="7835">
      <c r="A7835" s="28">
        <v>7834.0</v>
      </c>
      <c r="B7835" s="28">
        <v>16.0</v>
      </c>
      <c r="C7835" s="28" t="str">
        <f>TRIM(PROPER('Base de datos cruda'!C7835))</f>
        <v>Other</v>
      </c>
      <c r="D7835" s="28">
        <v>6.89</v>
      </c>
      <c r="E7835" s="28">
        <v>8.04</v>
      </c>
      <c r="F7835" s="28">
        <v>4.7</v>
      </c>
      <c r="G7835" s="28">
        <v>79.96</v>
      </c>
      <c r="H7835" s="28" t="str">
        <f>TRIM(PROPER('Base de datos cruda'!H7835))</f>
        <v>Fps</v>
      </c>
      <c r="I7835" s="28">
        <v>2.59</v>
      </c>
      <c r="J7835" s="28">
        <v>10.74</v>
      </c>
      <c r="K7835" s="28">
        <v>223.44</v>
      </c>
      <c r="L7835" s="28">
        <f>IF('Base de datos cruda'!L7835&lt;0,,'Base de datos cruda'!L7835)</f>
        <v>15.02</v>
      </c>
      <c r="M7835" s="28" t="str">
        <f>IF(TRIM(PROPER('Base de datos cruda'!M7835))="High","Alto",IF(TRIM(PROPER('Base de datos cruda'!M7835))="Medium","Medio","Bajo"))</f>
        <v>Alto</v>
      </c>
      <c r="N7835" s="29">
        <v>61.9492576471872</v>
      </c>
      <c r="O7835" s="32">
        <f t="shared" si="1"/>
        <v>61.94925765</v>
      </c>
      <c r="P7835" s="33">
        <f t="shared" si="2"/>
        <v>17.63</v>
      </c>
      <c r="Q7835" s="34">
        <f t="shared" si="3"/>
        <v>1.166908563</v>
      </c>
      <c r="R7835" s="35" t="str">
        <f t="shared" si="4"/>
        <v>Medio</v>
      </c>
      <c r="S7835" s="35" t="str">
        <f>IF(O7835="","",IF(O7835&gt;AVERAGE('Base de datos limpia'!$O$2:$O$8001),"Alto","Normal"))
</f>
        <v>Normal</v>
      </c>
      <c r="T7835" s="35" t="str">
        <f t="shared" si="5"/>
        <v>Gamer intensivo</v>
      </c>
      <c r="U7835" s="35"/>
    </row>
    <row r="7836">
      <c r="A7836" s="28">
        <v>7835.0</v>
      </c>
      <c r="B7836" s="28">
        <v>16.0</v>
      </c>
      <c r="C7836" s="28" t="str">
        <f>TRIM(PROPER('Base de datos cruda'!C7836))</f>
        <v>Male</v>
      </c>
      <c r="D7836" s="28">
        <v>5.07</v>
      </c>
      <c r="E7836" s="28">
        <v>1.8</v>
      </c>
      <c r="F7836" s="28">
        <v>4.28</v>
      </c>
      <c r="G7836" s="28">
        <v>90.26</v>
      </c>
      <c r="H7836" s="28" t="str">
        <f>TRIM(PROPER('Base de datos cruda'!H7836))</f>
        <v>Casual</v>
      </c>
      <c r="I7836" s="28">
        <v>4.02</v>
      </c>
      <c r="J7836" s="28">
        <v>10.79</v>
      </c>
      <c r="K7836" s="28">
        <v>253.94</v>
      </c>
      <c r="L7836" s="28">
        <f>IF('Base de datos cruda'!L7836&lt;0,,'Base de datos cruda'!L7836)</f>
        <v>13.9</v>
      </c>
      <c r="M7836" s="28" t="str">
        <f>IF(TRIM(PROPER('Base de datos cruda'!M7836))="High","Alto",IF(TRIM(PROPER('Base de datos cruda'!M7836))="Medium","Medio","Bajo"))</f>
        <v>Bajo</v>
      </c>
      <c r="N7836" s="29">
        <v>38.29</v>
      </c>
      <c r="O7836" s="32">
        <f t="shared" si="1"/>
        <v>38.29</v>
      </c>
      <c r="P7836" s="33">
        <f t="shared" si="2"/>
        <v>15.86</v>
      </c>
      <c r="Q7836" s="34">
        <f t="shared" si="3"/>
        <v>0.3550295858</v>
      </c>
      <c r="R7836" s="35" t="str">
        <f t="shared" si="4"/>
        <v>Bajo</v>
      </c>
      <c r="S7836" s="35" t="str">
        <f>IF(O7836="","",IF(O7836&gt;AVERAGE('Base de datos limpia'!$O$2:$O$8001),"Alto","Normal"))
</f>
        <v>Normal</v>
      </c>
      <c r="T7836" s="35" t="str">
        <f t="shared" si="5"/>
        <v>Gamer casual</v>
      </c>
      <c r="U7836" s="35"/>
    </row>
    <row r="7837">
      <c r="A7837" s="28">
        <v>7836.0</v>
      </c>
      <c r="B7837" s="28">
        <v>18.0</v>
      </c>
      <c r="C7837" s="28" t="str">
        <f>TRIM(PROPER('Base de datos cruda'!C7837))</f>
        <v>Male</v>
      </c>
      <c r="D7837" s="28">
        <v>1.72</v>
      </c>
      <c r="E7837" s="28">
        <v>1.72</v>
      </c>
      <c r="F7837" s="28">
        <v>6.68</v>
      </c>
      <c r="G7837" s="28">
        <v>71.91</v>
      </c>
      <c r="H7837" s="28" t="str">
        <f>TRIM(PROPER('Base de datos cruda'!H7837))</f>
        <v>Rpg</v>
      </c>
      <c r="I7837" s="28">
        <v>1.51</v>
      </c>
      <c r="J7837" s="28">
        <v>7.5</v>
      </c>
      <c r="K7837" s="28">
        <v>294.55</v>
      </c>
      <c r="L7837" s="28">
        <f>IF('Base de datos cruda'!L7837&lt;0,,'Base de datos cruda'!L7837)</f>
        <v>11.8</v>
      </c>
      <c r="M7837" s="28" t="str">
        <f>IF(TRIM(PROPER('Base de datos cruda'!M7837))="High","Alto",IF(TRIM(PROPER('Base de datos cruda'!M7837))="Medium","Medio","Bajo"))</f>
        <v>Medio</v>
      </c>
      <c r="N7837" s="29">
        <v>52.77</v>
      </c>
      <c r="O7837" s="32">
        <f t="shared" si="1"/>
        <v>52.77</v>
      </c>
      <c r="P7837" s="33">
        <f t="shared" si="2"/>
        <v>9.22</v>
      </c>
      <c r="Q7837" s="34">
        <f t="shared" si="3"/>
        <v>1</v>
      </c>
      <c r="R7837" s="35" t="str">
        <f t="shared" si="4"/>
        <v>Medio</v>
      </c>
      <c r="S7837" s="35" t="str">
        <f>IF(O7837="","",IF(O7837&gt;AVERAGE('Base de datos limpia'!$O$2:$O$8001),"Alto","Normal"))
</f>
        <v>Normal</v>
      </c>
      <c r="T7837" s="35" t="str">
        <f t="shared" si="5"/>
        <v>Gamer casual</v>
      </c>
      <c r="U7837" s="35"/>
    </row>
    <row r="7838">
      <c r="A7838" s="28">
        <v>7837.0</v>
      </c>
      <c r="B7838" s="28">
        <v>21.0</v>
      </c>
      <c r="C7838" s="28" t="str">
        <f>TRIM(PROPER('Base de datos cruda'!C7838))</f>
        <v>Male</v>
      </c>
      <c r="D7838" s="28">
        <v>2.69</v>
      </c>
      <c r="E7838" s="28">
        <v>3.76</v>
      </c>
      <c r="F7838" s="28">
        <v>5.42</v>
      </c>
      <c r="G7838" s="28">
        <v>85.92</v>
      </c>
      <c r="H7838" s="28" t="str">
        <f>TRIM(PROPER('Base de datos cruda'!H7838))</f>
        <v>Casual</v>
      </c>
      <c r="I7838" s="28">
        <v>3.57</v>
      </c>
      <c r="J7838" s="28">
        <v>8.0</v>
      </c>
      <c r="K7838" s="28">
        <v>293.57</v>
      </c>
      <c r="L7838" s="28">
        <f>IF('Base de datos cruda'!L7838&lt;0,,'Base de datos cruda'!L7838)</f>
        <v>9</v>
      </c>
      <c r="M7838" s="28" t="str">
        <f>IF(TRIM(PROPER('Base de datos cruda'!M7838))="High","Alto",IF(TRIM(PROPER('Base de datos cruda'!M7838))="Medium","Medio","Bajo"))</f>
        <v>Medio</v>
      </c>
      <c r="N7838" s="29">
        <v>64.8</v>
      </c>
      <c r="O7838" s="32">
        <f t="shared" si="1"/>
        <v>64.8</v>
      </c>
      <c r="P7838" s="33">
        <f t="shared" si="2"/>
        <v>10.69</v>
      </c>
      <c r="Q7838" s="34">
        <f t="shared" si="3"/>
        <v>1.397769517</v>
      </c>
      <c r="R7838" s="35" t="str">
        <f t="shared" si="4"/>
        <v>Medio</v>
      </c>
      <c r="S7838" s="35" t="str">
        <f>IF(O7838="","",IF(O7838&gt;AVERAGE('Base de datos limpia'!$O$2:$O$8001),"Alto","Normal"))
</f>
        <v>Normal</v>
      </c>
      <c r="T7838" s="35" t="str">
        <f t="shared" si="5"/>
        <v>Gamer moderado</v>
      </c>
      <c r="U7838" s="35"/>
    </row>
    <row r="7839">
      <c r="A7839" s="28">
        <v>7838.0</v>
      </c>
      <c r="B7839" s="28">
        <v>16.0</v>
      </c>
      <c r="C7839" s="28" t="str">
        <f>TRIM(PROPER('Base de datos cruda'!C7839))</f>
        <v>Male</v>
      </c>
      <c r="D7839" s="28">
        <v>6.78</v>
      </c>
      <c r="E7839" s="28">
        <v>1.32</v>
      </c>
      <c r="F7839" s="28">
        <v>5.42</v>
      </c>
      <c r="G7839" s="28">
        <v>67.96</v>
      </c>
      <c r="H7839" s="28" t="str">
        <f>TRIM(PROPER('Base de datos cruda'!H7839))</f>
        <v>Fps</v>
      </c>
      <c r="I7839" s="28">
        <v>0.5</v>
      </c>
      <c r="J7839" s="28">
        <v>9.25</v>
      </c>
      <c r="K7839" s="28">
        <v>236.34</v>
      </c>
      <c r="L7839" s="28">
        <f>IF('Base de datos cruda'!L7839&lt;0,,'Base de datos cruda'!L7839)</f>
        <v>15.15</v>
      </c>
      <c r="M7839" s="28" t="str">
        <f>IF(TRIM(PROPER('Base de datos cruda'!M7839))="High","Alto",IF(TRIM(PROPER('Base de datos cruda'!M7839))="Medium","Medio","Bajo"))</f>
        <v>Bajo</v>
      </c>
      <c r="N7839" s="29">
        <v>14.1</v>
      </c>
      <c r="O7839" s="32">
        <f t="shared" si="1"/>
        <v>14.1</v>
      </c>
      <c r="P7839" s="33">
        <f t="shared" si="2"/>
        <v>16.03</v>
      </c>
      <c r="Q7839" s="34">
        <f t="shared" si="3"/>
        <v>0.1946902655</v>
      </c>
      <c r="R7839" s="35" t="str">
        <f t="shared" si="4"/>
        <v>Bajo</v>
      </c>
      <c r="S7839" s="35" t="str">
        <f>IF(O7839="","",IF(O7839&gt;AVERAGE('Base de datos limpia'!$O$2:$O$8001),"Alto","Normal"))
</f>
        <v>Normal</v>
      </c>
      <c r="T7839" s="35" t="str">
        <f t="shared" si="5"/>
        <v>Gamer casual</v>
      </c>
      <c r="U7839" s="35"/>
    </row>
    <row r="7840">
      <c r="A7840" s="28">
        <v>7839.0</v>
      </c>
      <c r="B7840" s="28">
        <v>17.0</v>
      </c>
      <c r="C7840" s="28" t="str">
        <f>TRIM(PROPER('Base de datos cruda'!C7840))</f>
        <v>Female</v>
      </c>
      <c r="D7840" s="28">
        <v>3.09</v>
      </c>
      <c r="E7840" s="28">
        <v>5.5</v>
      </c>
      <c r="F7840" s="28">
        <v>4.44</v>
      </c>
      <c r="G7840" s="28">
        <v>65.43</v>
      </c>
      <c r="H7840" s="28" t="str">
        <f>TRIM(PROPER('Base de datos cruda'!H7840))</f>
        <v>Casual</v>
      </c>
      <c r="I7840" s="28">
        <v>4.47</v>
      </c>
      <c r="J7840" s="28">
        <v>5.22</v>
      </c>
      <c r="K7840" s="28">
        <v>281.32</v>
      </c>
      <c r="L7840" s="28">
        <f>IF('Base de datos cruda'!L7840&lt;0,,'Base de datos cruda'!L7840)</f>
        <v>7.38</v>
      </c>
      <c r="M7840" s="28" t="str">
        <f>IF(TRIM(PROPER('Base de datos cruda'!M7840))="High","Alto",IF(TRIM(PROPER('Base de datos cruda'!M7840))="Medium","Medio","Bajo"))</f>
        <v>Medio</v>
      </c>
      <c r="N7840" s="29">
        <v>68.3530901201976</v>
      </c>
      <c r="O7840" s="32">
        <f t="shared" si="1"/>
        <v>68.35309012</v>
      </c>
      <c r="P7840" s="33">
        <f t="shared" si="2"/>
        <v>8.31</v>
      </c>
      <c r="Q7840" s="34">
        <f t="shared" si="3"/>
        <v>1.779935275</v>
      </c>
      <c r="R7840" s="35" t="str">
        <f t="shared" si="4"/>
        <v>Medio</v>
      </c>
      <c r="S7840" s="35" t="str">
        <f>IF(O7840="","",IF(O7840&gt;AVERAGE('Base de datos limpia'!$O$2:$O$8001),"Alto","Normal"))
</f>
        <v>Alto</v>
      </c>
      <c r="T7840" s="35" t="str">
        <f t="shared" si="5"/>
        <v>Gamer moderado</v>
      </c>
      <c r="U7840" s="35"/>
    </row>
    <row r="7841">
      <c r="A7841" s="28">
        <v>7840.0</v>
      </c>
      <c r="B7841" s="28">
        <v>22.0</v>
      </c>
      <c r="C7841" s="28" t="str">
        <f>TRIM(PROPER('Base de datos cruda'!C7841))</f>
        <v>Male</v>
      </c>
      <c r="D7841" s="28">
        <v>4.29</v>
      </c>
      <c r="E7841" s="28">
        <v>4.55</v>
      </c>
      <c r="F7841" s="28">
        <v>8.77</v>
      </c>
      <c r="G7841" s="28">
        <v>74.41</v>
      </c>
      <c r="H7841" s="28" t="str">
        <f>TRIM(PROPER('Base de datos cruda'!H7841))</f>
        <v>Casual</v>
      </c>
      <c r="I7841" s="28">
        <v>1.0</v>
      </c>
      <c r="J7841" s="28">
        <v>9.47</v>
      </c>
      <c r="K7841" s="28">
        <v>278.51</v>
      </c>
      <c r="L7841" s="28">
        <f>IF('Base de datos cruda'!L7841&lt;0,,'Base de datos cruda'!L7841)</f>
        <v>14.48</v>
      </c>
      <c r="M7841" s="28" t="str">
        <f>IF(TRIM(PROPER('Base de datos cruda'!M7841))="High","Alto",IF(TRIM(PROPER('Base de datos cruda'!M7841))="Medium","Medio","Bajo"))</f>
        <v>Medio</v>
      </c>
      <c r="N7841" s="29">
        <v>70.58</v>
      </c>
      <c r="O7841" s="32">
        <f t="shared" si="1"/>
        <v>70.58</v>
      </c>
      <c r="P7841" s="33">
        <f t="shared" si="2"/>
        <v>13.76</v>
      </c>
      <c r="Q7841" s="34">
        <f t="shared" si="3"/>
        <v>1.060606061</v>
      </c>
      <c r="R7841" s="35" t="str">
        <f t="shared" si="4"/>
        <v>Alto</v>
      </c>
      <c r="S7841" s="35" t="str">
        <f>IF(O7841="","",IF(O7841&gt;AVERAGE('Base de datos limpia'!$O$2:$O$8001),"Alto","Normal"))
</f>
        <v>Alto</v>
      </c>
      <c r="T7841" s="35" t="str">
        <f t="shared" si="5"/>
        <v>Gamer moderado</v>
      </c>
      <c r="U7841" s="35"/>
    </row>
    <row r="7842">
      <c r="A7842" s="28">
        <v>7841.0</v>
      </c>
      <c r="B7842" s="28">
        <v>16.0</v>
      </c>
      <c r="C7842" s="28" t="str">
        <f>TRIM(PROPER('Base de datos cruda'!C7842))</f>
        <v>Female</v>
      </c>
      <c r="D7842" s="28">
        <v>5.19</v>
      </c>
      <c r="E7842" s="28">
        <v>6.01</v>
      </c>
      <c r="F7842" s="28">
        <v>8.15</v>
      </c>
      <c r="G7842" s="28">
        <v>75.57</v>
      </c>
      <c r="H7842" s="28" t="str">
        <f>TRIM(PROPER('Base de datos cruda'!H7842))</f>
        <v>Rpg</v>
      </c>
      <c r="I7842" s="28">
        <v>1.51</v>
      </c>
      <c r="J7842" s="28">
        <v>9.45</v>
      </c>
      <c r="K7842" s="28">
        <v>266.51</v>
      </c>
      <c r="L7842" s="28">
        <f>IF('Base de datos cruda'!L7842&lt;0,,'Base de datos cruda'!L7842)</f>
        <v>13.56</v>
      </c>
      <c r="M7842" s="28" t="str">
        <f>IF(TRIM(PROPER('Base de datos cruda'!M7842))="High","Alto",IF(TRIM(PROPER('Base de datos cruda'!M7842))="Medium","Medio","Bajo"))</f>
        <v>Bajo</v>
      </c>
      <c r="N7842" s="29">
        <v>71.4</v>
      </c>
      <c r="O7842" s="32">
        <f t="shared" si="1"/>
        <v>71.4</v>
      </c>
      <c r="P7842" s="33">
        <f t="shared" si="2"/>
        <v>14.64</v>
      </c>
      <c r="Q7842" s="34">
        <f t="shared" si="3"/>
        <v>1.157996146</v>
      </c>
      <c r="R7842" s="35" t="str">
        <f t="shared" si="4"/>
        <v>Alto</v>
      </c>
      <c r="S7842" s="35" t="str">
        <f>IF(O7842="","",IF(O7842&gt;AVERAGE('Base de datos limpia'!$O$2:$O$8001),"Alto","Normal"))
</f>
        <v>Alto</v>
      </c>
      <c r="T7842" s="35" t="str">
        <f t="shared" si="5"/>
        <v>Gamer intensivo</v>
      </c>
      <c r="U7842" s="35"/>
    </row>
    <row r="7843">
      <c r="A7843" s="28">
        <v>7842.0</v>
      </c>
      <c r="B7843" s="28">
        <v>22.0</v>
      </c>
      <c r="C7843" s="28" t="str">
        <f>TRIM(PROPER('Base de datos cruda'!C7843))</f>
        <v>Male</v>
      </c>
      <c r="D7843" s="28">
        <v>2.78</v>
      </c>
      <c r="E7843" s="28">
        <v>3.69</v>
      </c>
      <c r="F7843" s="28">
        <v>4.57</v>
      </c>
      <c r="G7843" s="28">
        <v>90.44</v>
      </c>
      <c r="H7843" s="28" t="str">
        <f>TRIM(PROPER('Base de datos cruda'!H7843))</f>
        <v>Casual</v>
      </c>
      <c r="I7843" s="28">
        <v>4.79</v>
      </c>
      <c r="J7843" s="28">
        <v>5.76</v>
      </c>
      <c r="K7843" s="28">
        <v>289.4</v>
      </c>
      <c r="L7843" s="28">
        <f>IF('Base de datos cruda'!L7843&lt;0,,'Base de datos cruda'!L7843)</f>
        <v>8.78</v>
      </c>
      <c r="M7843" s="28" t="str">
        <f>IF(TRIM(PROPER('Base de datos cruda'!M7843))="High","Alto",IF(TRIM(PROPER('Base de datos cruda'!M7843))="Medium","Medio","Bajo"))</f>
        <v>Medio</v>
      </c>
      <c r="N7843" s="29">
        <v>62.47</v>
      </c>
      <c r="O7843" s="32">
        <f t="shared" si="1"/>
        <v>62.47</v>
      </c>
      <c r="P7843" s="33">
        <f t="shared" si="2"/>
        <v>8.54</v>
      </c>
      <c r="Q7843" s="34">
        <f t="shared" si="3"/>
        <v>1.327338129</v>
      </c>
      <c r="R7843" s="35" t="str">
        <f t="shared" si="4"/>
        <v>Medio</v>
      </c>
      <c r="S7843" s="35" t="str">
        <f>IF(O7843="","",IF(O7843&gt;AVERAGE('Base de datos limpia'!$O$2:$O$8001),"Alto","Normal"))
</f>
        <v>Normal</v>
      </c>
      <c r="T7843" s="35" t="str">
        <f t="shared" si="5"/>
        <v>Gamer moderado</v>
      </c>
      <c r="U7843" s="35"/>
    </row>
    <row r="7844">
      <c r="A7844" s="28">
        <v>7843.0</v>
      </c>
      <c r="B7844" s="28">
        <v>19.0</v>
      </c>
      <c r="C7844" s="28" t="str">
        <f>TRIM(PROPER('Base de datos cruda'!C7844))</f>
        <v>Female</v>
      </c>
      <c r="D7844" s="28">
        <v>2.35</v>
      </c>
      <c r="E7844" s="28">
        <v>5.37</v>
      </c>
      <c r="F7844" s="28">
        <v>8.38</v>
      </c>
      <c r="G7844" s="28">
        <v>78.4</v>
      </c>
      <c r="H7844" s="28" t="str">
        <f>TRIM(PROPER('Base de datos cruda'!H7844))</f>
        <v>Casual</v>
      </c>
      <c r="I7844" s="28">
        <v>0.78</v>
      </c>
      <c r="J7844" s="28">
        <v>5.4</v>
      </c>
      <c r="K7844" s="28">
        <v>299.29</v>
      </c>
      <c r="L7844" s="28">
        <f>IF('Base de datos cruda'!L7844&lt;0,,'Base de datos cruda'!L7844)</f>
        <v>6.83</v>
      </c>
      <c r="M7844" s="28" t="str">
        <f>IF(TRIM(PROPER('Base de datos cruda'!M7844))="High","Alto",IF(TRIM(PROPER('Base de datos cruda'!M7844))="Medium","Medio","Bajo"))</f>
        <v>Medio</v>
      </c>
      <c r="N7844" s="29">
        <v>83.81</v>
      </c>
      <c r="O7844" s="32">
        <f t="shared" si="1"/>
        <v>83.81</v>
      </c>
      <c r="P7844" s="33">
        <f t="shared" si="2"/>
        <v>7.75</v>
      </c>
      <c r="Q7844" s="34">
        <f t="shared" si="3"/>
        <v>2.285106383</v>
      </c>
      <c r="R7844" s="35" t="str">
        <f t="shared" si="4"/>
        <v>Alto</v>
      </c>
      <c r="S7844" s="35" t="str">
        <f>IF(O7844="","",IF(O7844&gt;AVERAGE('Base de datos limpia'!$O$2:$O$8001),"Alto","Normal"))
</f>
        <v>Alto</v>
      </c>
      <c r="T7844" s="35" t="str">
        <f t="shared" si="5"/>
        <v>Gamer moderado</v>
      </c>
      <c r="U7844" s="35"/>
    </row>
    <row r="7845">
      <c r="A7845" s="28">
        <v>7844.0</v>
      </c>
      <c r="B7845" s="28">
        <v>21.0</v>
      </c>
      <c r="C7845" s="28" t="str">
        <f>TRIM(PROPER('Base de datos cruda'!C7845))</f>
        <v>Female</v>
      </c>
      <c r="D7845" s="28">
        <v>3.8</v>
      </c>
      <c r="E7845" s="28">
        <v>4.01</v>
      </c>
      <c r="F7845" s="28">
        <v>7.41</v>
      </c>
      <c r="G7845" s="28">
        <v>63.25</v>
      </c>
      <c r="H7845" s="28" t="str">
        <f>TRIM(PROPER('Base de datos cruda'!H7845))</f>
        <v>Rpg</v>
      </c>
      <c r="I7845" s="28">
        <v>1.27</v>
      </c>
      <c r="J7845" s="28">
        <v>9.07</v>
      </c>
      <c r="K7845" s="28">
        <v>280.86</v>
      </c>
      <c r="L7845" s="28">
        <f>IF('Base de datos cruda'!L7845&lt;0,,'Base de datos cruda'!L7845)</f>
        <v>11.31</v>
      </c>
      <c r="M7845" s="28" t="str">
        <f>IF(TRIM(PROPER('Base de datos cruda'!M7845))="High","Alto",IF(TRIM(PROPER('Base de datos cruda'!M7845))="Medium","Medio","Bajo"))</f>
        <v>Medio</v>
      </c>
      <c r="N7845" s="29">
        <v>60.57</v>
      </c>
      <c r="O7845" s="32">
        <f t="shared" si="1"/>
        <v>60.57</v>
      </c>
      <c r="P7845" s="33">
        <f t="shared" si="2"/>
        <v>12.87</v>
      </c>
      <c r="Q7845" s="34">
        <f t="shared" si="3"/>
        <v>1.055263158</v>
      </c>
      <c r="R7845" s="35" t="str">
        <f t="shared" si="4"/>
        <v>Medio</v>
      </c>
      <c r="S7845" s="35" t="str">
        <f>IF(O7845="","",IF(O7845&gt;AVERAGE('Base de datos limpia'!$O$2:$O$8001),"Alto","Normal"))
</f>
        <v>Normal</v>
      </c>
      <c r="T7845" s="35" t="str">
        <f t="shared" si="5"/>
        <v>Gamer moderado</v>
      </c>
      <c r="U7845" s="35"/>
    </row>
    <row r="7846">
      <c r="A7846" s="28">
        <v>7845.0</v>
      </c>
      <c r="B7846" s="28">
        <v>23.0</v>
      </c>
      <c r="C7846" s="28" t="str">
        <f>TRIM(PROPER('Base de datos cruda'!C7846))</f>
        <v>Female</v>
      </c>
      <c r="D7846" s="28">
        <v>1.72</v>
      </c>
      <c r="E7846" s="28">
        <v>2.76</v>
      </c>
      <c r="F7846" s="28">
        <v>5.63</v>
      </c>
      <c r="G7846" s="28">
        <v>85.36</v>
      </c>
      <c r="H7846" s="28" t="str">
        <f>TRIM(PROPER('Base de datos cruda'!H7846))</f>
        <v>Casual</v>
      </c>
      <c r="I7846" s="28">
        <v>2.9</v>
      </c>
      <c r="J7846" s="28">
        <v>3.54</v>
      </c>
      <c r="K7846" s="28">
        <v>319.01</v>
      </c>
      <c r="L7846" s="28">
        <f>IF('Base de datos cruda'!L7846&lt;0,,'Base de datos cruda'!L7846)</f>
        <v>3.79</v>
      </c>
      <c r="M7846" s="28" t="str">
        <f>IF(TRIM(PROPER('Base de datos cruda'!M7846))="High","Alto",IF(TRIM(PROPER('Base de datos cruda'!M7846))="Medium","Medio","Bajo"))</f>
        <v>Medio</v>
      </c>
      <c r="N7846" s="29">
        <v>64.07</v>
      </c>
      <c r="O7846" s="32">
        <f t="shared" si="1"/>
        <v>64.07</v>
      </c>
      <c r="P7846" s="33">
        <f t="shared" si="2"/>
        <v>5.26</v>
      </c>
      <c r="Q7846" s="34">
        <f t="shared" si="3"/>
        <v>1.604651163</v>
      </c>
      <c r="R7846" s="35" t="str">
        <f t="shared" si="4"/>
        <v>Medio</v>
      </c>
      <c r="S7846" s="35" t="str">
        <f>IF(O7846="","",IF(O7846&gt;AVERAGE('Base de datos limpia'!$O$2:$O$8001),"Alto","Normal"))
</f>
        <v>Normal</v>
      </c>
      <c r="T7846" s="35" t="str">
        <f t="shared" si="5"/>
        <v>Gamer casual</v>
      </c>
      <c r="U7846" s="35"/>
    </row>
    <row r="7847">
      <c r="A7847" s="28">
        <v>7846.0</v>
      </c>
      <c r="B7847" s="28">
        <v>24.0</v>
      </c>
      <c r="C7847" s="28" t="str">
        <f>TRIM(PROPER('Base de datos cruda'!C7847))</f>
        <v>Female</v>
      </c>
      <c r="D7847" s="28">
        <v>2.27</v>
      </c>
      <c r="E7847" s="28">
        <v>6.84</v>
      </c>
      <c r="F7847" s="28">
        <v>8.36</v>
      </c>
      <c r="G7847" s="28">
        <v>78.77</v>
      </c>
      <c r="H7847" s="28" t="str">
        <f>TRIM(PROPER('Base de datos cruda'!H7847))</f>
        <v>Casual</v>
      </c>
      <c r="I7847" s="28">
        <v>4.9</v>
      </c>
      <c r="J7847" s="28">
        <v>7.99</v>
      </c>
      <c r="K7847" s="28">
        <v>290.67</v>
      </c>
      <c r="L7847" s="28">
        <f>IF('Base de datos cruda'!L7847&lt;0,,'Base de datos cruda'!L7847)</f>
        <v>7.74</v>
      </c>
      <c r="M7847" s="28" t="str">
        <f>IF(TRIM(PROPER('Base de datos cruda'!M7847))="High","Alto",IF(TRIM(PROPER('Base de datos cruda'!M7847))="Medium","Medio","Bajo"))</f>
        <v>Medio</v>
      </c>
      <c r="N7847" s="29">
        <v>88.05</v>
      </c>
      <c r="O7847" s="32">
        <f t="shared" si="1"/>
        <v>88.05</v>
      </c>
      <c r="P7847" s="33">
        <f t="shared" si="2"/>
        <v>10.26</v>
      </c>
      <c r="Q7847" s="34">
        <f t="shared" si="3"/>
        <v>3.013215859</v>
      </c>
      <c r="R7847" s="35" t="str">
        <f t="shared" si="4"/>
        <v>Alto</v>
      </c>
      <c r="S7847" s="35" t="str">
        <f>IF(O7847="","",IF(O7847&gt;AVERAGE('Base de datos limpia'!$O$2:$O$8001),"Alto","Normal"))
</f>
        <v>Alto</v>
      </c>
      <c r="T7847" s="35" t="str">
        <f t="shared" si="5"/>
        <v>Gamer intensivo</v>
      </c>
      <c r="U7847" s="35"/>
    </row>
    <row r="7848">
      <c r="A7848" s="28">
        <v>7847.0</v>
      </c>
      <c r="B7848" s="28">
        <v>21.0</v>
      </c>
      <c r="C7848" s="28" t="str">
        <f>TRIM(PROPER('Base de datos cruda'!C7848))</f>
        <v>Female</v>
      </c>
      <c r="D7848" s="28">
        <v>0.5</v>
      </c>
      <c r="E7848" s="28">
        <v>7.06</v>
      </c>
      <c r="F7848" s="28">
        <v>6.99</v>
      </c>
      <c r="G7848" s="28">
        <v>73.27</v>
      </c>
      <c r="H7848" s="28" t="str">
        <f>TRIM(PROPER('Base de datos cruda'!H7848))</f>
        <v>Fps</v>
      </c>
      <c r="I7848" s="28">
        <v>3.46</v>
      </c>
      <c r="J7848" s="28">
        <v>4.67</v>
      </c>
      <c r="K7848" s="28">
        <v>306.48</v>
      </c>
      <c r="L7848" s="28">
        <f>IF('Base de datos cruda'!L7848&lt;0,,'Base de datos cruda'!L7848)</f>
        <v>1.71</v>
      </c>
      <c r="M7848" s="28" t="str">
        <f>IF(TRIM(PROPER('Base de datos cruda'!M7848))="High","Alto",IF(TRIM(PROPER('Base de datos cruda'!M7848))="Medium","Medio","Bajo"))</f>
        <v>Medio</v>
      </c>
      <c r="N7848" s="29">
        <v>92.43</v>
      </c>
      <c r="O7848" s="32">
        <f t="shared" si="1"/>
        <v>92.43</v>
      </c>
      <c r="P7848" s="33">
        <f t="shared" si="2"/>
        <v>5.17</v>
      </c>
      <c r="Q7848" s="34">
        <f t="shared" si="3"/>
        <v>14.12</v>
      </c>
      <c r="R7848" s="35" t="str">
        <f t="shared" si="4"/>
        <v>Alto</v>
      </c>
      <c r="S7848" s="35" t="str">
        <f>IF(O7848="","",IF(O7848&gt;AVERAGE('Base de datos limpia'!$O$2:$O$8001),"Alto","Normal"))
</f>
        <v>Alto</v>
      </c>
      <c r="T7848" s="35" t="str">
        <f t="shared" si="5"/>
        <v>Gamer intensivo</v>
      </c>
      <c r="U7848" s="35"/>
    </row>
    <row r="7849">
      <c r="A7849" s="28">
        <v>7848.0</v>
      </c>
      <c r="B7849" s="28">
        <v>24.0</v>
      </c>
      <c r="C7849" s="28" t="str">
        <f>TRIM(PROPER('Base de datos cruda'!C7849))</f>
        <v>Male</v>
      </c>
      <c r="D7849" s="28">
        <v>2.43</v>
      </c>
      <c r="E7849" s="28">
        <v>8.46</v>
      </c>
      <c r="F7849" s="28">
        <v>8.24</v>
      </c>
      <c r="G7849" s="28">
        <v>92.09</v>
      </c>
      <c r="H7849" s="28" t="str">
        <f>TRIM(PROPER('Base de datos cruda'!H7849))</f>
        <v>Fps</v>
      </c>
      <c r="I7849" s="28">
        <v>0.57</v>
      </c>
      <c r="J7849" s="28">
        <v>7.39</v>
      </c>
      <c r="K7849" s="28">
        <v>292.88</v>
      </c>
      <c r="L7849" s="28">
        <f>IF('Base de datos cruda'!L7849&lt;0,,'Base de datos cruda'!L7849)</f>
        <v>6.32</v>
      </c>
      <c r="M7849" s="28" t="str">
        <f>IF(TRIM(PROPER('Base de datos cruda'!M7849))="High","Alto",IF(TRIM(PROPER('Base de datos cruda'!M7849))="Medium","Medio","Bajo"))</f>
        <v>Medio</v>
      </c>
      <c r="N7849" s="29">
        <v>93.04</v>
      </c>
      <c r="O7849" s="32">
        <f t="shared" si="1"/>
        <v>93.04</v>
      </c>
      <c r="P7849" s="33">
        <f t="shared" si="2"/>
        <v>9.82</v>
      </c>
      <c r="Q7849" s="34">
        <f t="shared" si="3"/>
        <v>3.481481481</v>
      </c>
      <c r="R7849" s="35" t="str">
        <f t="shared" si="4"/>
        <v>Alto</v>
      </c>
      <c r="S7849" s="35" t="str">
        <f>IF(O7849="","",IF(O7849&gt;AVERAGE('Base de datos limpia'!$O$2:$O$8001),"Alto","Normal"))
</f>
        <v>Alto</v>
      </c>
      <c r="T7849" s="35" t="str">
        <f t="shared" si="5"/>
        <v>Gamer intensivo</v>
      </c>
      <c r="U7849" s="35"/>
    </row>
    <row r="7850">
      <c r="A7850" s="28">
        <v>7849.0</v>
      </c>
      <c r="B7850" s="28">
        <v>19.0</v>
      </c>
      <c r="C7850" s="28" t="str">
        <f>TRIM(PROPER('Base de datos cruda'!C7850))</f>
        <v>Female</v>
      </c>
      <c r="D7850" s="28">
        <v>2.57</v>
      </c>
      <c r="E7850" s="28">
        <v>8.87</v>
      </c>
      <c r="F7850" s="28">
        <v>6.35</v>
      </c>
      <c r="G7850" s="28">
        <v>66.18</v>
      </c>
      <c r="H7850" s="28" t="str">
        <f>TRIM(PROPER('Base de datos cruda'!H7850))</f>
        <v>Fps</v>
      </c>
      <c r="I7850" s="28">
        <v>3.74</v>
      </c>
      <c r="J7850" s="28">
        <v>5.42</v>
      </c>
      <c r="K7850" s="28">
        <v>279.66</v>
      </c>
      <c r="L7850" s="28">
        <f>IF('Base de datos cruda'!L7850&lt;0,,'Base de datos cruda'!L7850)</f>
        <v>7.55</v>
      </c>
      <c r="M7850" s="28" t="str">
        <f>IF(TRIM(PROPER('Base de datos cruda'!M7850))="High","Alto",IF(TRIM(PROPER('Base de datos cruda'!M7850))="Medium","Medio","Bajo"))</f>
        <v>Medio</v>
      </c>
      <c r="N7850" s="29">
        <v>92.33</v>
      </c>
      <c r="O7850" s="32">
        <f t="shared" si="1"/>
        <v>92.33</v>
      </c>
      <c r="P7850" s="33">
        <f t="shared" si="2"/>
        <v>7.99</v>
      </c>
      <c r="Q7850" s="34">
        <f t="shared" si="3"/>
        <v>3.451361868</v>
      </c>
      <c r="R7850" s="35" t="str">
        <f t="shared" si="4"/>
        <v>Alto</v>
      </c>
      <c r="S7850" s="35" t="str">
        <f>IF(O7850="","",IF(O7850&gt;AVERAGE('Base de datos limpia'!$O$2:$O$8001),"Alto","Normal"))
</f>
        <v>Alto</v>
      </c>
      <c r="T7850" s="35" t="str">
        <f t="shared" si="5"/>
        <v>Gamer intensivo</v>
      </c>
      <c r="U7850" s="35"/>
    </row>
    <row r="7851">
      <c r="A7851" s="28">
        <v>7850.0</v>
      </c>
      <c r="B7851" s="28">
        <v>21.0</v>
      </c>
      <c r="C7851" s="28" t="str">
        <f>TRIM(PROPER('Base de datos cruda'!C7851))</f>
        <v>Female</v>
      </c>
      <c r="D7851" s="28">
        <v>7.69</v>
      </c>
      <c r="E7851" s="28">
        <v>7.34</v>
      </c>
      <c r="F7851" s="28">
        <v>6.5</v>
      </c>
      <c r="G7851" s="28">
        <v>96.53</v>
      </c>
      <c r="H7851" s="28" t="str">
        <f>TRIM(PROPER('Base de datos cruda'!H7851))</f>
        <v>Rpg</v>
      </c>
      <c r="I7851" s="28">
        <v>2.13</v>
      </c>
      <c r="J7851" s="28">
        <v>11.62</v>
      </c>
      <c r="K7851" s="28">
        <v>224.04</v>
      </c>
      <c r="L7851" s="28">
        <f>IF('Base de datos cruda'!L7851&lt;0,,'Base de datos cruda'!L7851)</f>
        <v>15.94</v>
      </c>
      <c r="M7851" s="28" t="str">
        <f>IF(TRIM(PROPER('Base de datos cruda'!M7851))="High","Alto",IF(TRIM(PROPER('Base de datos cruda'!M7851))="Medium","Medio","Bajo"))</f>
        <v>Bajo</v>
      </c>
      <c r="N7851" s="29">
        <v>70.7697216404276</v>
      </c>
      <c r="O7851" s="32">
        <f t="shared" si="1"/>
        <v>70.76972164</v>
      </c>
      <c r="P7851" s="33">
        <f t="shared" si="2"/>
        <v>19.31</v>
      </c>
      <c r="Q7851" s="34">
        <f t="shared" si="3"/>
        <v>0.9544863459</v>
      </c>
      <c r="R7851" s="35" t="str">
        <f t="shared" si="4"/>
        <v>Alto</v>
      </c>
      <c r="S7851" s="35" t="str">
        <f>IF(O7851="","",IF(O7851&gt;AVERAGE('Base de datos limpia'!$O$2:$O$8001),"Alto","Normal"))
</f>
        <v>Alto</v>
      </c>
      <c r="T7851" s="35" t="str">
        <f t="shared" si="5"/>
        <v>Gamer intensivo</v>
      </c>
      <c r="U7851" s="35"/>
    </row>
    <row r="7852">
      <c r="A7852" s="28">
        <v>7851.0</v>
      </c>
      <c r="B7852" s="28">
        <v>23.0</v>
      </c>
      <c r="C7852" s="28" t="str">
        <f>TRIM(PROPER('Base de datos cruda'!C7852))</f>
        <v>Female</v>
      </c>
      <c r="D7852" s="28">
        <v>4.72</v>
      </c>
      <c r="E7852" s="28">
        <v>7.19</v>
      </c>
      <c r="F7852" s="28">
        <v>5.46</v>
      </c>
      <c r="G7852" s="28">
        <v>73.36</v>
      </c>
      <c r="H7852" s="28" t="str">
        <f>TRIM(PROPER('Base de datos cruda'!H7852))</f>
        <v>Fps</v>
      </c>
      <c r="I7852" s="28">
        <v>4.96</v>
      </c>
      <c r="J7852" s="28">
        <v>9.47</v>
      </c>
      <c r="K7852" s="28">
        <v>267.86</v>
      </c>
      <c r="L7852" s="28">
        <f>IF('Base de datos cruda'!L7852&lt;0,,'Base de datos cruda'!L7852)</f>
        <v>12.08</v>
      </c>
      <c r="M7852" s="28" t="str">
        <f>IF(TRIM(PROPER('Base de datos cruda'!M7852))="High","Alto",IF(TRIM(PROPER('Base de datos cruda'!M7852))="Medium","Medio","Bajo"))</f>
        <v>Alto</v>
      </c>
      <c r="N7852" s="29">
        <v>69.58</v>
      </c>
      <c r="O7852" s="32">
        <f t="shared" si="1"/>
        <v>69.58</v>
      </c>
      <c r="P7852" s="33">
        <f t="shared" si="2"/>
        <v>14.19</v>
      </c>
      <c r="Q7852" s="34">
        <f t="shared" si="3"/>
        <v>1.523305085</v>
      </c>
      <c r="R7852" s="35" t="str">
        <f t="shared" si="4"/>
        <v>Medio</v>
      </c>
      <c r="S7852" s="35" t="str">
        <f>IF(O7852="","",IF(O7852&gt;AVERAGE('Base de datos limpia'!$O$2:$O$8001),"Alto","Normal"))
</f>
        <v>Alto</v>
      </c>
      <c r="T7852" s="35" t="str">
        <f t="shared" si="5"/>
        <v>Gamer intensivo</v>
      </c>
      <c r="U7852" s="35"/>
    </row>
    <row r="7853">
      <c r="A7853" s="28">
        <v>7852.0</v>
      </c>
      <c r="B7853" s="28">
        <v>24.0</v>
      </c>
      <c r="C7853" s="28" t="str">
        <f>TRIM(PROPER('Base de datos cruda'!C7853))</f>
        <v>Male</v>
      </c>
      <c r="D7853" s="28">
        <v>6.3</v>
      </c>
      <c r="E7853" s="28">
        <v>1.51</v>
      </c>
      <c r="F7853" s="28">
        <v>5.94</v>
      </c>
      <c r="G7853" s="28">
        <v>78.44</v>
      </c>
      <c r="H7853" s="28" t="str">
        <f>TRIM(PROPER('Base de datos cruda'!H7853))</f>
        <v>Fps</v>
      </c>
      <c r="I7853" s="28">
        <v>3.14</v>
      </c>
      <c r="J7853" s="28">
        <v>9.48</v>
      </c>
      <c r="K7853" s="28">
        <v>239.33</v>
      </c>
      <c r="L7853" s="28">
        <f>IF('Base de datos cruda'!L7853&lt;0,,'Base de datos cruda'!L7853)</f>
        <v>13.45</v>
      </c>
      <c r="M7853" s="28" t="str">
        <f>IF(TRIM(PROPER('Base de datos cruda'!M7853))="High","Alto",IF(TRIM(PROPER('Base de datos cruda'!M7853))="Medium","Medio","Bajo"))</f>
        <v>Bajo</v>
      </c>
      <c r="N7853" s="29">
        <v>21.67</v>
      </c>
      <c r="O7853" s="32">
        <f t="shared" si="1"/>
        <v>21.67</v>
      </c>
      <c r="P7853" s="33">
        <f t="shared" si="2"/>
        <v>15.78</v>
      </c>
      <c r="Q7853" s="34">
        <f t="shared" si="3"/>
        <v>0.2396825397</v>
      </c>
      <c r="R7853" s="35" t="str">
        <f t="shared" si="4"/>
        <v>Bajo</v>
      </c>
      <c r="S7853" s="35" t="str">
        <f>IF(O7853="","",IF(O7853&gt;AVERAGE('Base de datos limpia'!$O$2:$O$8001),"Alto","Normal"))
</f>
        <v>Normal</v>
      </c>
      <c r="T7853" s="35" t="str">
        <f t="shared" si="5"/>
        <v>Gamer casual</v>
      </c>
      <c r="U7853" s="35"/>
    </row>
    <row r="7854">
      <c r="A7854" s="28">
        <v>7853.0</v>
      </c>
      <c r="B7854" s="28">
        <v>18.0</v>
      </c>
      <c r="C7854" s="28" t="str">
        <f>TRIM(PROPER('Base de datos cruda'!C7854))</f>
        <v>Male</v>
      </c>
      <c r="D7854" s="28">
        <v>0.36</v>
      </c>
      <c r="E7854" s="28">
        <v>1.99</v>
      </c>
      <c r="F7854" s="28">
        <v>6.84</v>
      </c>
      <c r="G7854" s="28">
        <v>97.17</v>
      </c>
      <c r="H7854" s="28" t="str">
        <f>TRIM(PROPER('Base de datos cruda'!H7854))</f>
        <v>Casual</v>
      </c>
      <c r="I7854" s="28">
        <v>2.66</v>
      </c>
      <c r="J7854" s="28">
        <v>3.8</v>
      </c>
      <c r="K7854" s="28">
        <v>313.4</v>
      </c>
      <c r="L7854" s="28">
        <f>IF('Base de datos cruda'!L7854&lt;0,,'Base de datos cruda'!L7854)</f>
        <v>0.19</v>
      </c>
      <c r="M7854" s="28" t="str">
        <f>IF(TRIM(PROPER('Base de datos cruda'!M7854))="High","Alto",IF(TRIM(PROPER('Base de datos cruda'!M7854))="Medium","Medio","Bajo"))</f>
        <v>Medio</v>
      </c>
      <c r="N7854" s="29">
        <v>57.8</v>
      </c>
      <c r="O7854" s="32">
        <f t="shared" si="1"/>
        <v>57.8</v>
      </c>
      <c r="P7854" s="33">
        <f t="shared" si="2"/>
        <v>4.16</v>
      </c>
      <c r="Q7854" s="34">
        <f t="shared" si="3"/>
        <v>5.527777778</v>
      </c>
      <c r="R7854" s="35" t="str">
        <f t="shared" si="4"/>
        <v>Medio</v>
      </c>
      <c r="S7854" s="35" t="str">
        <f>IF(O7854="","",IF(O7854&gt;AVERAGE('Base de datos limpia'!$O$2:$O$8001),"Alto","Normal"))
</f>
        <v>Normal</v>
      </c>
      <c r="T7854" s="35" t="str">
        <f t="shared" si="5"/>
        <v>Gamer casual</v>
      </c>
      <c r="U7854" s="35"/>
    </row>
    <row r="7855">
      <c r="A7855" s="28">
        <v>7854.0</v>
      </c>
      <c r="B7855" s="28">
        <v>17.0</v>
      </c>
      <c r="C7855" s="28" t="str">
        <f>TRIM(PROPER('Base de datos cruda'!C7855))</f>
        <v>Female</v>
      </c>
      <c r="D7855" s="28">
        <v>0.85</v>
      </c>
      <c r="E7855" s="28">
        <v>8.31</v>
      </c>
      <c r="F7855" s="28">
        <v>8.74</v>
      </c>
      <c r="G7855" s="28">
        <v>90.45</v>
      </c>
      <c r="H7855" s="28" t="str">
        <f>TRIM(PROPER('Base de datos cruda'!H7855))</f>
        <v>Casual</v>
      </c>
      <c r="I7855" s="28">
        <v>2.79</v>
      </c>
      <c r="J7855" s="28">
        <v>4.76</v>
      </c>
      <c r="K7855" s="28">
        <v>307.07</v>
      </c>
      <c r="L7855" s="28">
        <f>IF('Base de datos cruda'!L7855&lt;0,,'Base de datos cruda'!L7855)</f>
        <v>4.11</v>
      </c>
      <c r="M7855" s="28" t="str">
        <f>IF(TRIM(PROPER('Base de datos cruda'!M7855))="High","Alto",IF(TRIM(PROPER('Base de datos cruda'!M7855))="Medium","Medio","Bajo"))</f>
        <v>Medio</v>
      </c>
      <c r="N7855" s="29">
        <v>100.0</v>
      </c>
      <c r="O7855" s="32">
        <f t="shared" si="1"/>
        <v>100</v>
      </c>
      <c r="P7855" s="33">
        <f t="shared" si="2"/>
        <v>5.61</v>
      </c>
      <c r="Q7855" s="34">
        <f t="shared" si="3"/>
        <v>9.776470588</v>
      </c>
      <c r="R7855" s="35" t="str">
        <f t="shared" si="4"/>
        <v>Alto</v>
      </c>
      <c r="S7855" s="35" t="str">
        <f>IF(O7855="","",IF(O7855&gt;AVERAGE('Base de datos limpia'!$O$2:$O$8001),"Alto","Normal"))
</f>
        <v>Alto</v>
      </c>
      <c r="T7855" s="35" t="str">
        <f t="shared" si="5"/>
        <v>Gamer intensivo</v>
      </c>
      <c r="U7855" s="35"/>
    </row>
    <row r="7856">
      <c r="A7856" s="28">
        <v>7855.0</v>
      </c>
      <c r="B7856" s="28">
        <v>21.0</v>
      </c>
      <c r="C7856" s="28" t="str">
        <f>TRIM(PROPER('Base de datos cruda'!C7856))</f>
        <v>Male</v>
      </c>
      <c r="D7856" s="28">
        <v>6.52</v>
      </c>
      <c r="E7856" s="28">
        <v>3.1</v>
      </c>
      <c r="F7856" s="28">
        <v>7.0</v>
      </c>
      <c r="G7856" s="28">
        <v>62.97</v>
      </c>
      <c r="H7856" s="28" t="str">
        <f>TRIM(PROPER('Base de datos cruda'!H7856))</f>
        <v>Casual</v>
      </c>
      <c r="I7856" s="28">
        <v>3.21</v>
      </c>
      <c r="J7856" s="28">
        <v>7.84</v>
      </c>
      <c r="K7856" s="28">
        <v>237.43</v>
      </c>
      <c r="L7856" s="28">
        <f>IF('Base de datos cruda'!L7856&lt;0,,'Base de datos cruda'!L7856)</f>
        <v>15.25</v>
      </c>
      <c r="M7856" s="28" t="str">
        <f>IF(TRIM(PROPER('Base de datos cruda'!M7856))="High","Alto",IF(TRIM(PROPER('Base de datos cruda'!M7856))="Medium","Medio","Bajo"))</f>
        <v>Bajo</v>
      </c>
      <c r="N7856" s="29">
        <v>28.25</v>
      </c>
      <c r="O7856" s="32">
        <f t="shared" si="1"/>
        <v>28.25</v>
      </c>
      <c r="P7856" s="33">
        <f t="shared" si="2"/>
        <v>14.36</v>
      </c>
      <c r="Q7856" s="34">
        <f t="shared" si="3"/>
        <v>0.4754601227</v>
      </c>
      <c r="R7856" s="35" t="str">
        <f t="shared" si="4"/>
        <v>Bajo</v>
      </c>
      <c r="S7856" s="35" t="str">
        <f>IF(O7856="","",IF(O7856&gt;AVERAGE('Base de datos limpia'!$O$2:$O$8001),"Alto","Normal"))
</f>
        <v>Normal</v>
      </c>
      <c r="T7856" s="35" t="str">
        <f t="shared" si="5"/>
        <v>Gamer moderado</v>
      </c>
      <c r="U7856" s="35"/>
    </row>
    <row r="7857">
      <c r="A7857" s="28">
        <v>7856.0</v>
      </c>
      <c r="B7857" s="28">
        <v>19.0</v>
      </c>
      <c r="C7857" s="28" t="str">
        <f>TRIM(PROPER('Base de datos cruda'!C7857))</f>
        <v>Male</v>
      </c>
      <c r="D7857" s="28">
        <v>4.99</v>
      </c>
      <c r="E7857" s="28">
        <v>4.2</v>
      </c>
      <c r="F7857" s="28">
        <v>4.74</v>
      </c>
      <c r="G7857" s="28">
        <v>83.13</v>
      </c>
      <c r="H7857" s="28" t="str">
        <f>TRIM(PROPER('Base de datos cruda'!H7857))</f>
        <v>Casual</v>
      </c>
      <c r="I7857" s="28">
        <v>3.66</v>
      </c>
      <c r="J7857" s="28">
        <v>10.31</v>
      </c>
      <c r="K7857" s="28">
        <v>249.16</v>
      </c>
      <c r="L7857" s="28">
        <f>IF('Base de datos cruda'!L7857&lt;0,,'Base de datos cruda'!L7857)</f>
        <v>10.01</v>
      </c>
      <c r="M7857" s="28" t="str">
        <f>IF(TRIM(PROPER('Base de datos cruda'!M7857))="High","Alto",IF(TRIM(PROPER('Base de datos cruda'!M7857))="Medium","Medio","Bajo"))</f>
        <v>Medio</v>
      </c>
      <c r="N7857" s="29">
        <v>40.37</v>
      </c>
      <c r="O7857" s="32">
        <f t="shared" si="1"/>
        <v>40.37</v>
      </c>
      <c r="P7857" s="33">
        <f t="shared" si="2"/>
        <v>15.3</v>
      </c>
      <c r="Q7857" s="34">
        <f t="shared" si="3"/>
        <v>0.8416833667</v>
      </c>
      <c r="R7857" s="35" t="str">
        <f t="shared" si="4"/>
        <v>Bajo</v>
      </c>
      <c r="S7857" s="35" t="str">
        <f>IF(O7857="","",IF(O7857&gt;AVERAGE('Base de datos limpia'!$O$2:$O$8001),"Alto","Normal"))
</f>
        <v>Normal</v>
      </c>
      <c r="T7857" s="35" t="str">
        <f t="shared" si="5"/>
        <v>Gamer moderado</v>
      </c>
      <c r="U7857" s="35"/>
    </row>
    <row r="7858">
      <c r="A7858" s="28">
        <v>7857.0</v>
      </c>
      <c r="B7858" s="28">
        <v>16.0</v>
      </c>
      <c r="C7858" s="28" t="str">
        <f>TRIM(PROPER('Base de datos cruda'!C7858))</f>
        <v>Male</v>
      </c>
      <c r="D7858" s="28">
        <v>1.53</v>
      </c>
      <c r="E7858" s="28">
        <v>2.31</v>
      </c>
      <c r="F7858" s="28">
        <v>4.03</v>
      </c>
      <c r="G7858" s="28">
        <v>72.41</v>
      </c>
      <c r="H7858" s="28" t="str">
        <f>TRIM(PROPER('Base de datos cruda'!H7858))</f>
        <v>Fps</v>
      </c>
      <c r="I7858" s="28">
        <v>0.39</v>
      </c>
      <c r="J7858" s="28">
        <v>6.86</v>
      </c>
      <c r="K7858" s="28">
        <v>311.76</v>
      </c>
      <c r="L7858" s="28">
        <f>IF('Base de datos cruda'!L7858&lt;0,,'Base de datos cruda'!L7858)</f>
        <v>6.94</v>
      </c>
      <c r="M7858" s="28" t="str">
        <f>IF(TRIM(PROPER('Base de datos cruda'!M7858))="High","Alto",IF(TRIM(PROPER('Base de datos cruda'!M7858))="Medium","Medio","Bajo"))</f>
        <v>Medio</v>
      </c>
      <c r="N7858" s="29">
        <v>57.66</v>
      </c>
      <c r="O7858" s="32">
        <f t="shared" si="1"/>
        <v>57.66</v>
      </c>
      <c r="P7858" s="33">
        <f t="shared" si="2"/>
        <v>8.39</v>
      </c>
      <c r="Q7858" s="34">
        <f t="shared" si="3"/>
        <v>1.509803922</v>
      </c>
      <c r="R7858" s="35" t="str">
        <f t="shared" si="4"/>
        <v>Medio</v>
      </c>
      <c r="S7858" s="35" t="str">
        <f>IF(O7858="","",IF(O7858&gt;AVERAGE('Base de datos limpia'!$O$2:$O$8001),"Alto","Normal"))
</f>
        <v>Normal</v>
      </c>
      <c r="T7858" s="35" t="str">
        <f t="shared" si="5"/>
        <v>Gamer casual</v>
      </c>
      <c r="U7858" s="35"/>
    </row>
    <row r="7859">
      <c r="A7859" s="28">
        <v>7858.0</v>
      </c>
      <c r="B7859" s="28">
        <v>23.0</v>
      </c>
      <c r="C7859" s="28" t="str">
        <f>TRIM(PROPER('Base de datos cruda'!C7859))</f>
        <v>Female</v>
      </c>
      <c r="D7859" s="28">
        <v>3.24</v>
      </c>
      <c r="E7859" s="28">
        <v>2.76</v>
      </c>
      <c r="F7859" s="28">
        <v>8.25</v>
      </c>
      <c r="G7859" s="28">
        <v>80.34</v>
      </c>
      <c r="H7859" s="28" t="str">
        <f>TRIM(PROPER('Base de datos cruda'!H7859))</f>
        <v>Rpg</v>
      </c>
      <c r="I7859" s="28">
        <v>0.65</v>
      </c>
      <c r="J7859" s="28">
        <v>5.65</v>
      </c>
      <c r="K7859" s="28">
        <v>294.82</v>
      </c>
      <c r="L7859" s="28">
        <f>IF('Base de datos cruda'!L7859&lt;0,,'Base de datos cruda'!L7859)</f>
        <v>5.45</v>
      </c>
      <c r="M7859" s="28" t="str">
        <f>IF(TRIM(PROPER('Base de datos cruda'!M7859))="High","Alto",IF(TRIM(PROPER('Base de datos cruda'!M7859))="Medium","Medio","Bajo"))</f>
        <v>Medio</v>
      </c>
      <c r="N7859" s="29">
        <v>55.22</v>
      </c>
      <c r="O7859" s="32">
        <f t="shared" si="1"/>
        <v>55.22</v>
      </c>
      <c r="P7859" s="33">
        <f t="shared" si="2"/>
        <v>8.89</v>
      </c>
      <c r="Q7859" s="34">
        <f t="shared" si="3"/>
        <v>0.8518518519</v>
      </c>
      <c r="R7859" s="35" t="str">
        <f t="shared" si="4"/>
        <v>Medio</v>
      </c>
      <c r="S7859" s="35" t="str">
        <f>IF(O7859="","",IF(O7859&gt;AVERAGE('Base de datos limpia'!$O$2:$O$8001),"Alto","Normal"))
</f>
        <v>Normal</v>
      </c>
      <c r="T7859" s="35" t="str">
        <f t="shared" si="5"/>
        <v>Gamer casual</v>
      </c>
      <c r="U7859" s="35"/>
    </row>
    <row r="7860">
      <c r="A7860" s="28">
        <v>7859.0</v>
      </c>
      <c r="B7860" s="28">
        <v>24.0</v>
      </c>
      <c r="C7860" s="28" t="str">
        <f>TRIM(PROPER('Base de datos cruda'!C7860))</f>
        <v>Other</v>
      </c>
      <c r="D7860" s="28">
        <v>4.31</v>
      </c>
      <c r="E7860" s="28">
        <v>7.98</v>
      </c>
      <c r="F7860" s="28">
        <v>5.82</v>
      </c>
      <c r="G7860" s="28">
        <v>89.72</v>
      </c>
      <c r="H7860" s="28" t="str">
        <f>TRIM(PROPER('Base de datos cruda'!H7860))</f>
        <v>Fps</v>
      </c>
      <c r="I7860" s="28">
        <v>1.5</v>
      </c>
      <c r="J7860" s="28">
        <v>9.71</v>
      </c>
      <c r="K7860" s="28">
        <v>277.8</v>
      </c>
      <c r="L7860" s="28">
        <f>IF('Base de datos cruda'!L7860&lt;0,,'Base de datos cruda'!L7860)</f>
        <v>14.03</v>
      </c>
      <c r="M7860" s="28" t="str">
        <f>IF(TRIM(PROPER('Base de datos cruda'!M7860))="High","Alto",IF(TRIM(PROPER('Base de datos cruda'!M7860))="Medium","Medio","Bajo"))</f>
        <v>Alto</v>
      </c>
      <c r="N7860" s="29">
        <v>79.32</v>
      </c>
      <c r="O7860" s="32">
        <f t="shared" si="1"/>
        <v>79.32</v>
      </c>
      <c r="P7860" s="33">
        <f t="shared" si="2"/>
        <v>14.02</v>
      </c>
      <c r="Q7860" s="34">
        <f t="shared" si="3"/>
        <v>1.851508121</v>
      </c>
      <c r="R7860" s="35" t="str">
        <f t="shared" si="4"/>
        <v>Alto</v>
      </c>
      <c r="S7860" s="35" t="str">
        <f>IF(O7860="","",IF(O7860&gt;AVERAGE('Base de datos limpia'!$O$2:$O$8001),"Alto","Normal"))
</f>
        <v>Alto</v>
      </c>
      <c r="T7860" s="35" t="str">
        <f t="shared" si="5"/>
        <v>Gamer intensivo</v>
      </c>
      <c r="U7860" s="35"/>
    </row>
    <row r="7861">
      <c r="A7861" s="28">
        <v>7860.0</v>
      </c>
      <c r="B7861" s="28">
        <v>24.0</v>
      </c>
      <c r="C7861" s="28" t="str">
        <f>TRIM(PROPER('Base de datos cruda'!C7861))</f>
        <v>Female</v>
      </c>
      <c r="D7861" s="28">
        <v>6.75</v>
      </c>
      <c r="E7861" s="28">
        <v>3.36</v>
      </c>
      <c r="F7861" s="28">
        <v>5.57</v>
      </c>
      <c r="G7861" s="28">
        <v>79.85</v>
      </c>
      <c r="H7861" s="28" t="str">
        <f>TRIM(PROPER('Base de datos cruda'!H7861))</f>
        <v>Rpg</v>
      </c>
      <c r="I7861" s="28">
        <v>2.39</v>
      </c>
      <c r="J7861" s="28">
        <v>11.48</v>
      </c>
      <c r="K7861" s="28">
        <v>248.43</v>
      </c>
      <c r="L7861" s="28">
        <f>IF('Base de datos cruda'!L7861&lt;0,,'Base de datos cruda'!L7861)</f>
        <v>17</v>
      </c>
      <c r="M7861" s="28" t="str">
        <f>IF(TRIM(PROPER('Base de datos cruda'!M7861))="High","Alto",IF(TRIM(PROPER('Base de datos cruda'!M7861))="Medium","Medio","Bajo"))</f>
        <v>Bajo</v>
      </c>
      <c r="N7861" s="29">
        <v>40.21</v>
      </c>
      <c r="O7861" s="32">
        <f t="shared" si="1"/>
        <v>40.21</v>
      </c>
      <c r="P7861" s="33">
        <f t="shared" si="2"/>
        <v>18.23</v>
      </c>
      <c r="Q7861" s="34">
        <f t="shared" si="3"/>
        <v>0.4977777778</v>
      </c>
      <c r="R7861" s="35" t="str">
        <f t="shared" si="4"/>
        <v>Bajo</v>
      </c>
      <c r="S7861" s="35" t="str">
        <f>IF(O7861="","",IF(O7861&gt;AVERAGE('Base de datos limpia'!$O$2:$O$8001),"Alto","Normal"))
</f>
        <v>Normal</v>
      </c>
      <c r="T7861" s="35" t="str">
        <f t="shared" si="5"/>
        <v>Gamer moderado</v>
      </c>
      <c r="U7861" s="35"/>
    </row>
    <row r="7862">
      <c r="A7862" s="28">
        <v>7861.0</v>
      </c>
      <c r="B7862" s="28">
        <v>17.0</v>
      </c>
      <c r="C7862" s="28" t="str">
        <f>TRIM(PROPER('Base de datos cruda'!C7862))</f>
        <v>Male</v>
      </c>
      <c r="D7862" s="28">
        <v>0.48</v>
      </c>
      <c r="E7862" s="28">
        <v>5.04</v>
      </c>
      <c r="F7862" s="28">
        <v>8.0</v>
      </c>
      <c r="G7862" s="28">
        <v>62.84</v>
      </c>
      <c r="H7862" s="28" t="str">
        <f>TRIM(PROPER('Base de datos cruda'!H7862))</f>
        <v>Fps</v>
      </c>
      <c r="I7862" s="28">
        <v>1.56</v>
      </c>
      <c r="J7862" s="28">
        <v>3.9</v>
      </c>
      <c r="K7862" s="28">
        <v>310.08</v>
      </c>
      <c r="L7862" s="28">
        <f>IF('Base de datos cruda'!L7862&lt;0,,'Base de datos cruda'!L7862)</f>
        <v>0.04</v>
      </c>
      <c r="M7862" s="28" t="str">
        <f>IF(TRIM(PROPER('Base de datos cruda'!M7862))="High","Alto",IF(TRIM(PROPER('Base de datos cruda'!M7862))="Medium","Medio","Bajo"))</f>
        <v>Medio</v>
      </c>
      <c r="N7862" s="29">
        <v>77.09</v>
      </c>
      <c r="O7862" s="32">
        <f t="shared" si="1"/>
        <v>77.09</v>
      </c>
      <c r="P7862" s="33">
        <f t="shared" si="2"/>
        <v>4.38</v>
      </c>
      <c r="Q7862" s="34">
        <f t="shared" si="3"/>
        <v>10.5</v>
      </c>
      <c r="R7862" s="35" t="str">
        <f t="shared" si="4"/>
        <v>Alto</v>
      </c>
      <c r="S7862" s="35" t="str">
        <f>IF(O7862="","",IF(O7862&gt;AVERAGE('Base de datos limpia'!$O$2:$O$8001),"Alto","Normal"))
</f>
        <v>Alto</v>
      </c>
      <c r="T7862" s="35" t="str">
        <f t="shared" si="5"/>
        <v>Gamer moderado</v>
      </c>
      <c r="U7862" s="35"/>
    </row>
    <row r="7863">
      <c r="A7863" s="28">
        <v>7862.0</v>
      </c>
      <c r="B7863" s="28">
        <v>24.0</v>
      </c>
      <c r="C7863" s="28" t="str">
        <f>TRIM(PROPER('Base de datos cruda'!C7863))</f>
        <v>Male</v>
      </c>
      <c r="D7863" s="28">
        <v>4.77</v>
      </c>
      <c r="E7863" s="28">
        <v>2.37</v>
      </c>
      <c r="F7863" s="28">
        <v>8.73</v>
      </c>
      <c r="G7863" s="28">
        <v>81.2</v>
      </c>
      <c r="H7863" s="28" t="str">
        <f>TRIM(PROPER('Base de datos cruda'!H7863))</f>
        <v>Fps</v>
      </c>
      <c r="I7863" s="28">
        <v>1.07</v>
      </c>
      <c r="J7863" s="28">
        <v>7.51</v>
      </c>
      <c r="K7863" s="28">
        <v>264.51</v>
      </c>
      <c r="L7863" s="28">
        <f>IF('Base de datos cruda'!L7863&lt;0,,'Base de datos cruda'!L7863)</f>
        <v>12.62</v>
      </c>
      <c r="M7863" s="28" t="str">
        <f>IF(TRIM(PROPER('Base de datos cruda'!M7863))="High","Alto",IF(TRIM(PROPER('Base de datos cruda'!M7863))="Medium","Medio","Bajo"))</f>
        <v>Medio</v>
      </c>
      <c r="N7863" s="29">
        <v>47.34</v>
      </c>
      <c r="O7863" s="32">
        <f t="shared" si="1"/>
        <v>47.34</v>
      </c>
      <c r="P7863" s="33">
        <f t="shared" si="2"/>
        <v>12.28</v>
      </c>
      <c r="Q7863" s="34">
        <f t="shared" si="3"/>
        <v>0.4968553459</v>
      </c>
      <c r="R7863" s="35" t="str">
        <f t="shared" si="4"/>
        <v>Bajo</v>
      </c>
      <c r="S7863" s="35" t="str">
        <f>IF(O7863="","",IF(O7863&gt;AVERAGE('Base de datos limpia'!$O$2:$O$8001),"Alto","Normal"))
</f>
        <v>Normal</v>
      </c>
      <c r="T7863" s="35" t="str">
        <f t="shared" si="5"/>
        <v>Gamer casual</v>
      </c>
      <c r="U7863" s="35"/>
    </row>
    <row r="7864">
      <c r="A7864" s="28">
        <v>7863.0</v>
      </c>
      <c r="B7864" s="28">
        <v>22.0</v>
      </c>
      <c r="C7864" s="28" t="str">
        <f>TRIM(PROPER('Base de datos cruda'!C7864))</f>
        <v>Male</v>
      </c>
      <c r="D7864" s="28">
        <v>5.74</v>
      </c>
      <c r="E7864" s="28">
        <v>7.1</v>
      </c>
      <c r="F7864" s="28">
        <v>7.74</v>
      </c>
      <c r="G7864" s="28">
        <v>60.97</v>
      </c>
      <c r="H7864" s="28" t="str">
        <f>TRIM(PROPER('Base de datos cruda'!H7864))</f>
        <v>Fps</v>
      </c>
      <c r="I7864" s="28">
        <v>4.63</v>
      </c>
      <c r="J7864" s="28">
        <v>8.74</v>
      </c>
      <c r="K7864" s="28">
        <v>243.33</v>
      </c>
      <c r="L7864" s="28">
        <f>IF('Base de datos cruda'!L7864&lt;0,,'Base de datos cruda'!L7864)</f>
        <v>11.75</v>
      </c>
      <c r="M7864" s="28" t="str">
        <f>IF(TRIM(PROPER('Base de datos cruda'!M7864))="High","Alto",IF(TRIM(PROPER('Base de datos cruda'!M7864))="Medium","Medio","Bajo"))</f>
        <v>Bajo</v>
      </c>
      <c r="N7864" s="29">
        <v>75.8513427659326</v>
      </c>
      <c r="O7864" s="32">
        <f t="shared" si="1"/>
        <v>75.85134277</v>
      </c>
      <c r="P7864" s="33">
        <f t="shared" si="2"/>
        <v>14.48</v>
      </c>
      <c r="Q7864" s="34">
        <f t="shared" si="3"/>
        <v>1.236933798</v>
      </c>
      <c r="R7864" s="35" t="str">
        <f t="shared" si="4"/>
        <v>Alto</v>
      </c>
      <c r="S7864" s="35" t="str">
        <f>IF(O7864="","",IF(O7864&gt;AVERAGE('Base de datos limpia'!$O$2:$O$8001),"Alto","Normal"))
</f>
        <v>Alto</v>
      </c>
      <c r="T7864" s="35" t="str">
        <f t="shared" si="5"/>
        <v>Gamer intensivo</v>
      </c>
      <c r="U7864" s="35"/>
    </row>
    <row r="7865">
      <c r="A7865" s="28">
        <v>7864.0</v>
      </c>
      <c r="B7865" s="28">
        <v>20.0</v>
      </c>
      <c r="C7865" s="28" t="str">
        <f>TRIM(PROPER('Base de datos cruda'!C7865))</f>
        <v>Female</v>
      </c>
      <c r="D7865" s="28">
        <v>7.82</v>
      </c>
      <c r="E7865" s="28">
        <v>7.55</v>
      </c>
      <c r="F7865" s="28">
        <v>4.87</v>
      </c>
      <c r="G7865" s="28">
        <v>73.94</v>
      </c>
      <c r="H7865" s="28" t="str">
        <f>TRIM(PROPER('Base de datos cruda'!H7865))</f>
        <v>Rpg</v>
      </c>
      <c r="I7865" s="28">
        <v>0.16</v>
      </c>
      <c r="J7865" s="28">
        <v>11.49</v>
      </c>
      <c r="K7865" s="28">
        <v>224.81</v>
      </c>
      <c r="L7865" s="28">
        <f>IF('Base de datos cruda'!L7865&lt;0,,'Base de datos cruda'!L7865)</f>
        <v>15.54</v>
      </c>
      <c r="M7865" s="28" t="str">
        <f>IF(TRIM(PROPER('Base de datos cruda'!M7865))="High","Alto",IF(TRIM(PROPER('Base de datos cruda'!M7865))="Medium","Medio","Bajo"))</f>
        <v>Alto</v>
      </c>
      <c r="N7865" s="29">
        <v>57.1228085581593</v>
      </c>
      <c r="O7865" s="32">
        <f t="shared" si="1"/>
        <v>57.12280856</v>
      </c>
      <c r="P7865" s="33">
        <f t="shared" si="2"/>
        <v>19.31</v>
      </c>
      <c r="Q7865" s="34">
        <f t="shared" si="3"/>
        <v>0.9654731458</v>
      </c>
      <c r="R7865" s="35" t="str">
        <f t="shared" si="4"/>
        <v>Medio</v>
      </c>
      <c r="S7865" s="35" t="str">
        <f>IF(O7865="","",IF(O7865&gt;AVERAGE('Base de datos limpia'!$O$2:$O$8001),"Alto","Normal"))
</f>
        <v>Normal</v>
      </c>
      <c r="T7865" s="35" t="str">
        <f t="shared" si="5"/>
        <v>Gamer intensivo</v>
      </c>
      <c r="U7865" s="35"/>
    </row>
    <row r="7866">
      <c r="A7866" s="28">
        <v>7865.0</v>
      </c>
      <c r="B7866" s="28">
        <v>22.0</v>
      </c>
      <c r="C7866" s="28" t="str">
        <f>TRIM(PROPER('Base de datos cruda'!C7866))</f>
        <v>Female</v>
      </c>
      <c r="D7866" s="28">
        <v>6.46</v>
      </c>
      <c r="E7866" s="28">
        <v>4.26</v>
      </c>
      <c r="F7866" s="28">
        <v>5.96</v>
      </c>
      <c r="G7866" s="28">
        <v>79.12</v>
      </c>
      <c r="H7866" s="28" t="str">
        <f>TRIM(PROPER('Base de datos cruda'!H7866))</f>
        <v>Casual</v>
      </c>
      <c r="I7866" s="28">
        <v>4.69</v>
      </c>
      <c r="J7866" s="28">
        <v>9.52</v>
      </c>
      <c r="K7866" s="28">
        <v>242.02</v>
      </c>
      <c r="L7866" s="28">
        <f>IF('Base de datos cruda'!L7866&lt;0,,'Base de datos cruda'!L7866)</f>
        <v>15.89</v>
      </c>
      <c r="M7866" s="28" t="str">
        <f>IF(TRIM(PROPER('Base de datos cruda'!M7866))="High","Alto",IF(TRIM(PROPER('Base de datos cruda'!M7866))="Medium","Medio","Bajo"))</f>
        <v>Bajo</v>
      </c>
      <c r="N7866" s="29">
        <v>32.01</v>
      </c>
      <c r="O7866" s="32">
        <f t="shared" si="1"/>
        <v>32.01</v>
      </c>
      <c r="P7866" s="33">
        <f t="shared" si="2"/>
        <v>15.98</v>
      </c>
      <c r="Q7866" s="34">
        <f t="shared" si="3"/>
        <v>0.6594427245</v>
      </c>
      <c r="R7866" s="35" t="str">
        <f t="shared" si="4"/>
        <v>Bajo</v>
      </c>
      <c r="S7866" s="35" t="str">
        <f>IF(O7866="","",IF(O7866&gt;AVERAGE('Base de datos limpia'!$O$2:$O$8001),"Alto","Normal"))
</f>
        <v>Normal</v>
      </c>
      <c r="T7866" s="35" t="str">
        <f t="shared" si="5"/>
        <v>Gamer moderado</v>
      </c>
      <c r="U7866" s="35"/>
    </row>
    <row r="7867">
      <c r="A7867" s="28">
        <v>7866.0</v>
      </c>
      <c r="B7867" s="28">
        <v>24.0</v>
      </c>
      <c r="C7867" s="28" t="str">
        <f>TRIM(PROPER('Base de datos cruda'!C7867))</f>
        <v>Male</v>
      </c>
      <c r="D7867" s="28">
        <v>2.21</v>
      </c>
      <c r="E7867" s="28">
        <v>8.06</v>
      </c>
      <c r="F7867" s="28">
        <v>7.8</v>
      </c>
      <c r="G7867" s="28">
        <v>85.79</v>
      </c>
      <c r="H7867" s="28" t="str">
        <f>TRIM(PROPER('Base de datos cruda'!H7867))</f>
        <v>Fps</v>
      </c>
      <c r="I7867" s="28">
        <v>4.54</v>
      </c>
      <c r="J7867" s="28">
        <v>5.31</v>
      </c>
      <c r="K7867" s="28">
        <v>279.63</v>
      </c>
      <c r="L7867" s="28">
        <f>IF('Base de datos cruda'!L7867&lt;0,,'Base de datos cruda'!L7867)</f>
        <v>8.38</v>
      </c>
      <c r="M7867" s="28" t="str">
        <f>IF(TRIM(PROPER('Base de datos cruda'!M7867))="High","Alto",IF(TRIM(PROPER('Base de datos cruda'!M7867))="Medium","Medio","Bajo"))</f>
        <v>Medio</v>
      </c>
      <c r="N7867" s="29">
        <v>98.99</v>
      </c>
      <c r="O7867" s="32">
        <f t="shared" si="1"/>
        <v>98.99</v>
      </c>
      <c r="P7867" s="33">
        <f t="shared" si="2"/>
        <v>7.52</v>
      </c>
      <c r="Q7867" s="34">
        <f t="shared" si="3"/>
        <v>3.647058824</v>
      </c>
      <c r="R7867" s="35" t="str">
        <f t="shared" si="4"/>
        <v>Alto</v>
      </c>
      <c r="S7867" s="35" t="str">
        <f>IF(O7867="","",IF(O7867&gt;AVERAGE('Base de datos limpia'!$O$2:$O$8001),"Alto","Normal"))
</f>
        <v>Alto</v>
      </c>
      <c r="T7867" s="35" t="str">
        <f t="shared" si="5"/>
        <v>Gamer intensivo</v>
      </c>
      <c r="U7867" s="35"/>
    </row>
    <row r="7868">
      <c r="A7868" s="28">
        <v>7867.0</v>
      </c>
      <c r="B7868" s="28">
        <v>23.0</v>
      </c>
      <c r="C7868" s="28" t="str">
        <f>TRIM(PROPER('Base de datos cruda'!C7868))</f>
        <v>Female</v>
      </c>
      <c r="D7868" s="28">
        <v>5.68</v>
      </c>
      <c r="E7868" s="28">
        <v>3.16</v>
      </c>
      <c r="F7868" s="28">
        <v>8.53</v>
      </c>
      <c r="G7868" s="28">
        <v>80.25</v>
      </c>
      <c r="H7868" s="28" t="str">
        <f>TRIM(PROPER('Base de datos cruda'!H7868))</f>
        <v>Rpg</v>
      </c>
      <c r="I7868" s="28">
        <v>3.42</v>
      </c>
      <c r="J7868" s="28">
        <v>7.7</v>
      </c>
      <c r="K7868" s="28">
        <v>253.16</v>
      </c>
      <c r="L7868" s="28">
        <f>IF('Base de datos cruda'!L7868&lt;0,,'Base de datos cruda'!L7868)</f>
        <v>13.32</v>
      </c>
      <c r="M7868" s="28" t="str">
        <f>IF(TRIM(PROPER('Base de datos cruda'!M7868))="High","Alto",IF(TRIM(PROPER('Base de datos cruda'!M7868))="Medium","Medio","Bajo"))</f>
        <v>Bajo</v>
      </c>
      <c r="N7868" s="29">
        <v>55.97</v>
      </c>
      <c r="O7868" s="32">
        <f t="shared" si="1"/>
        <v>55.97</v>
      </c>
      <c r="P7868" s="33">
        <f t="shared" si="2"/>
        <v>13.38</v>
      </c>
      <c r="Q7868" s="34">
        <f t="shared" si="3"/>
        <v>0.5563380282</v>
      </c>
      <c r="R7868" s="35" t="str">
        <f t="shared" si="4"/>
        <v>Medio</v>
      </c>
      <c r="S7868" s="35" t="str">
        <f>IF(O7868="","",IF(O7868&gt;AVERAGE('Base de datos limpia'!$O$2:$O$8001),"Alto","Normal"))
</f>
        <v>Normal</v>
      </c>
      <c r="T7868" s="35" t="str">
        <f t="shared" si="5"/>
        <v>Gamer moderado</v>
      </c>
      <c r="U7868" s="35"/>
    </row>
    <row r="7869">
      <c r="A7869" s="28">
        <v>7868.0</v>
      </c>
      <c r="B7869" s="28">
        <v>21.0</v>
      </c>
      <c r="C7869" s="28" t="str">
        <f>TRIM(PROPER('Base de datos cruda'!C7869))</f>
        <v>Female</v>
      </c>
      <c r="D7869" s="28">
        <v>6.11</v>
      </c>
      <c r="E7869" s="28">
        <v>7.23</v>
      </c>
      <c r="F7869" s="28">
        <v>8.99</v>
      </c>
      <c r="G7869" s="28">
        <v>66.08</v>
      </c>
      <c r="H7869" s="28" t="str">
        <f>TRIM(PROPER('Base de datos cruda'!H7869))</f>
        <v>Rpg</v>
      </c>
      <c r="I7869" s="28">
        <v>0.16</v>
      </c>
      <c r="J7869" s="28">
        <v>10.65</v>
      </c>
      <c r="K7869" s="28">
        <v>241.37</v>
      </c>
      <c r="L7869" s="28">
        <f>IF('Base de datos cruda'!L7869&lt;0,,'Base de datos cruda'!L7869)</f>
        <v>13.75</v>
      </c>
      <c r="M7869" s="28" t="str">
        <f>IF(TRIM(PROPER('Base de datos cruda'!M7869))="High","Alto",IF(TRIM(PROPER('Base de datos cruda'!M7869))="Medium","Medio","Bajo"))</f>
        <v>Bajo</v>
      </c>
      <c r="N7869" s="29">
        <v>82.6982771752479</v>
      </c>
      <c r="O7869" s="32">
        <f t="shared" si="1"/>
        <v>82.69827718</v>
      </c>
      <c r="P7869" s="33">
        <f t="shared" si="2"/>
        <v>16.76</v>
      </c>
      <c r="Q7869" s="34">
        <f t="shared" si="3"/>
        <v>1.183306056</v>
      </c>
      <c r="R7869" s="35" t="str">
        <f t="shared" si="4"/>
        <v>Alto</v>
      </c>
      <c r="S7869" s="35" t="str">
        <f>IF(O7869="","",IF(O7869&gt;AVERAGE('Base de datos limpia'!$O$2:$O$8001),"Alto","Normal"))
</f>
        <v>Alto</v>
      </c>
      <c r="T7869" s="35" t="str">
        <f t="shared" si="5"/>
        <v>Gamer intensivo</v>
      </c>
      <c r="U7869" s="35"/>
    </row>
    <row r="7870">
      <c r="A7870" s="28">
        <v>7869.0</v>
      </c>
      <c r="B7870" s="28">
        <v>19.0</v>
      </c>
      <c r="C7870" s="28" t="str">
        <f>TRIM(PROPER('Base de datos cruda'!C7870))</f>
        <v>Male</v>
      </c>
      <c r="D7870" s="28">
        <v>5.84</v>
      </c>
      <c r="E7870" s="28">
        <v>7.57</v>
      </c>
      <c r="F7870" s="28">
        <v>6.56</v>
      </c>
      <c r="G7870" s="28">
        <v>97.29</v>
      </c>
      <c r="H7870" s="28" t="str">
        <f>TRIM(PROPER('Base de datos cruda'!H7870))</f>
        <v>Rpg</v>
      </c>
      <c r="I7870" s="28">
        <v>1.13</v>
      </c>
      <c r="J7870" s="28">
        <v>9.89</v>
      </c>
      <c r="K7870" s="28">
        <v>252.57</v>
      </c>
      <c r="L7870" s="28">
        <f>IF('Base de datos cruda'!L7870&lt;0,,'Base de datos cruda'!L7870)</f>
        <v>14.04</v>
      </c>
      <c r="M7870" s="28" t="str">
        <f>IF(TRIM(PROPER('Base de datos cruda'!M7870))="High","Alto",IF(TRIM(PROPER('Base de datos cruda'!M7870))="Medium","Medio","Bajo"))</f>
        <v>Bajo</v>
      </c>
      <c r="N7870" s="29">
        <v>76.8404688863676</v>
      </c>
      <c r="O7870" s="32">
        <f t="shared" si="1"/>
        <v>76.84046889</v>
      </c>
      <c r="P7870" s="33">
        <f t="shared" si="2"/>
        <v>15.73</v>
      </c>
      <c r="Q7870" s="34">
        <f t="shared" si="3"/>
        <v>1.296232877</v>
      </c>
      <c r="R7870" s="35" t="str">
        <f t="shared" si="4"/>
        <v>Alto</v>
      </c>
      <c r="S7870" s="35" t="str">
        <f>IF(O7870="","",IF(O7870&gt;AVERAGE('Base de datos limpia'!$O$2:$O$8001),"Alto","Normal"))
</f>
        <v>Alto</v>
      </c>
      <c r="T7870" s="35" t="str">
        <f t="shared" si="5"/>
        <v>Gamer intensivo</v>
      </c>
      <c r="U7870" s="35"/>
    </row>
    <row r="7871">
      <c r="A7871" s="28">
        <v>7870.0</v>
      </c>
      <c r="B7871" s="28">
        <v>16.0</v>
      </c>
      <c r="C7871" s="28" t="str">
        <f>TRIM(PROPER('Base de datos cruda'!C7871))</f>
        <v>Male</v>
      </c>
      <c r="D7871" s="28">
        <v>6.56</v>
      </c>
      <c r="E7871" s="28">
        <v>9.72</v>
      </c>
      <c r="F7871" s="28">
        <v>8.11</v>
      </c>
      <c r="G7871" s="28">
        <v>86.01</v>
      </c>
      <c r="H7871" s="28" t="str">
        <f>TRIM(PROPER('Base de datos cruda'!H7871))</f>
        <v>Casual</v>
      </c>
      <c r="I7871" s="28">
        <v>4.9</v>
      </c>
      <c r="J7871" s="28">
        <v>12.52</v>
      </c>
      <c r="K7871" s="28">
        <v>238.93</v>
      </c>
      <c r="L7871" s="28">
        <f>IF('Base de datos cruda'!L7871&lt;0,,'Base de datos cruda'!L7871)</f>
        <v>14.94</v>
      </c>
      <c r="M7871" s="28" t="str">
        <f>IF(TRIM(PROPER('Base de datos cruda'!M7871))="High","Alto",IF(TRIM(PROPER('Base de datos cruda'!M7871))="Medium","Medio","Bajo"))</f>
        <v>Bajo</v>
      </c>
      <c r="N7871" s="29">
        <v>100.180392629865</v>
      </c>
      <c r="O7871" s="33" t="str">
        <f t="shared" si="1"/>
        <v/>
      </c>
      <c r="P7871" s="33">
        <f t="shared" si="2"/>
        <v>19.08</v>
      </c>
      <c r="Q7871" s="34">
        <f t="shared" si="3"/>
        <v>1.481707317</v>
      </c>
      <c r="R7871" s="35" t="str">
        <f t="shared" si="4"/>
        <v>Alto</v>
      </c>
      <c r="S7871" s="35" t="str">
        <f>IF(O7871="","",IF(O7871&gt;AVERAGE('Base de datos limpia'!$O$2:$O$8001),"Alto","Normal"))
</f>
        <v/>
      </c>
      <c r="T7871" s="35" t="str">
        <f t="shared" si="5"/>
        <v>Gamer intensivo</v>
      </c>
      <c r="U7871" s="35"/>
    </row>
    <row r="7872">
      <c r="A7872" s="28">
        <v>7871.0</v>
      </c>
      <c r="B7872" s="28">
        <v>21.0</v>
      </c>
      <c r="C7872" s="28" t="str">
        <f>TRIM(PROPER('Base de datos cruda'!C7872))</f>
        <v>Other</v>
      </c>
      <c r="D7872" s="28">
        <v>7.23</v>
      </c>
      <c r="E7872" s="28">
        <v>3.09</v>
      </c>
      <c r="F7872" s="28">
        <v>4.23</v>
      </c>
      <c r="G7872" s="28">
        <v>72.68</v>
      </c>
      <c r="H7872" s="28" t="str">
        <f>TRIM(PROPER('Base de datos cruda'!H7872))</f>
        <v>Fps</v>
      </c>
      <c r="I7872" s="28">
        <v>4.53</v>
      </c>
      <c r="J7872" s="28">
        <v>8.94</v>
      </c>
      <c r="K7872" s="28">
        <v>236.7</v>
      </c>
      <c r="L7872" s="28">
        <f>IF('Base de datos cruda'!L7872&lt;0,,'Base de datos cruda'!L7872)</f>
        <v>14.97</v>
      </c>
      <c r="M7872" s="28" t="str">
        <f>IF(TRIM(PROPER('Base de datos cruda'!M7872))="High","Alto",IF(TRIM(PROPER('Base de datos cruda'!M7872))="Medium","Medio","Bajo"))</f>
        <v>Bajo</v>
      </c>
      <c r="N7872" s="29">
        <v>21.09</v>
      </c>
      <c r="O7872" s="32">
        <f t="shared" si="1"/>
        <v>21.09</v>
      </c>
      <c r="P7872" s="33">
        <f t="shared" si="2"/>
        <v>16.17</v>
      </c>
      <c r="Q7872" s="34">
        <f t="shared" si="3"/>
        <v>0.4273858921</v>
      </c>
      <c r="R7872" s="35" t="str">
        <f t="shared" si="4"/>
        <v>Bajo</v>
      </c>
      <c r="S7872" s="35" t="str">
        <f>IF(O7872="","",IF(O7872&gt;AVERAGE('Base de datos limpia'!$O$2:$O$8001),"Alto","Normal"))
</f>
        <v>Normal</v>
      </c>
      <c r="T7872" s="35" t="str">
        <f t="shared" si="5"/>
        <v>Gamer moderado</v>
      </c>
      <c r="U7872" s="35"/>
    </row>
    <row r="7873">
      <c r="A7873" s="28">
        <v>7872.0</v>
      </c>
      <c r="B7873" s="28">
        <v>18.0</v>
      </c>
      <c r="C7873" s="28" t="str">
        <f>TRIM(PROPER('Base de datos cruda'!C7873))</f>
        <v>Male</v>
      </c>
      <c r="D7873" s="28">
        <v>0.79</v>
      </c>
      <c r="E7873" s="28">
        <v>1.84</v>
      </c>
      <c r="F7873" s="28">
        <v>5.43</v>
      </c>
      <c r="G7873" s="28">
        <v>98.64</v>
      </c>
      <c r="H7873" s="28" t="str">
        <f>TRIM(PROPER('Base de datos cruda'!H7873))</f>
        <v>Fps</v>
      </c>
      <c r="I7873" s="28">
        <v>4.82</v>
      </c>
      <c r="J7873" s="28">
        <v>2.36</v>
      </c>
      <c r="K7873" s="28">
        <v>317.5</v>
      </c>
      <c r="L7873" s="28">
        <f>IF('Base de datos cruda'!L7873&lt;0,,'Base de datos cruda'!L7873)</f>
        <v>3.18</v>
      </c>
      <c r="M7873" s="28" t="str">
        <f>IF(TRIM(PROPER('Base de datos cruda'!M7873))="High","Alto",IF(TRIM(PROPER('Base de datos cruda'!M7873))="Medium","Medio","Bajo"))</f>
        <v>Medio</v>
      </c>
      <c r="N7873" s="29">
        <v>65.99</v>
      </c>
      <c r="O7873" s="32">
        <f t="shared" si="1"/>
        <v>65.99</v>
      </c>
      <c r="P7873" s="33">
        <f t="shared" si="2"/>
        <v>3.15</v>
      </c>
      <c r="Q7873" s="34">
        <f t="shared" si="3"/>
        <v>2.329113924</v>
      </c>
      <c r="R7873" s="35" t="str">
        <f t="shared" si="4"/>
        <v>Medio</v>
      </c>
      <c r="S7873" s="35" t="str">
        <f>IF(O7873="","",IF(O7873&gt;AVERAGE('Base de datos limpia'!$O$2:$O$8001),"Alto","Normal"))
</f>
        <v>Alto</v>
      </c>
      <c r="T7873" s="35" t="str">
        <f t="shared" si="5"/>
        <v>Gamer casual</v>
      </c>
      <c r="U7873" s="35"/>
    </row>
    <row r="7874">
      <c r="A7874" s="28">
        <v>7873.0</v>
      </c>
      <c r="B7874" s="28">
        <v>21.0</v>
      </c>
      <c r="C7874" s="28" t="str">
        <f>TRIM(PROPER('Base de datos cruda'!C7874))</f>
        <v>Female</v>
      </c>
      <c r="D7874" s="28">
        <v>0.84</v>
      </c>
      <c r="E7874" s="28">
        <v>3.37</v>
      </c>
      <c r="F7874" s="28">
        <v>5.86</v>
      </c>
      <c r="G7874" s="28">
        <v>95.3</v>
      </c>
      <c r="H7874" s="28" t="str">
        <f>TRIM(PROPER('Base de datos cruda'!H7874))</f>
        <v>Fps</v>
      </c>
      <c r="I7874" s="28">
        <v>4.98</v>
      </c>
      <c r="J7874" s="28">
        <v>4.42</v>
      </c>
      <c r="K7874" s="28">
        <v>297.39</v>
      </c>
      <c r="L7874" s="28">
        <f>IF('Base de datos cruda'!L7874&lt;0,,'Base de datos cruda'!L7874)</f>
        <v>0.62</v>
      </c>
      <c r="M7874" s="28" t="str">
        <f>IF(TRIM(PROPER('Base de datos cruda'!M7874))="High","Alto",IF(TRIM(PROPER('Base de datos cruda'!M7874))="Medium","Medio","Bajo"))</f>
        <v>Medio</v>
      </c>
      <c r="N7874" s="29">
        <v>70.26</v>
      </c>
      <c r="O7874" s="32">
        <f t="shared" si="1"/>
        <v>70.26</v>
      </c>
      <c r="P7874" s="33">
        <f t="shared" si="2"/>
        <v>5.26</v>
      </c>
      <c r="Q7874" s="34">
        <f t="shared" si="3"/>
        <v>4.011904762</v>
      </c>
      <c r="R7874" s="35" t="str">
        <f t="shared" si="4"/>
        <v>Alto</v>
      </c>
      <c r="S7874" s="35" t="str">
        <f>IF(O7874="","",IF(O7874&gt;AVERAGE('Base de datos limpia'!$O$2:$O$8001),"Alto","Normal"))
</f>
        <v>Alto</v>
      </c>
      <c r="T7874" s="35" t="str">
        <f t="shared" si="5"/>
        <v>Gamer moderado</v>
      </c>
      <c r="U7874" s="35"/>
    </row>
    <row r="7875">
      <c r="A7875" s="28">
        <v>7874.0</v>
      </c>
      <c r="B7875" s="28">
        <v>21.0</v>
      </c>
      <c r="C7875" s="28" t="str">
        <f>TRIM(PROPER('Base de datos cruda'!C7875))</f>
        <v>Male</v>
      </c>
      <c r="D7875" s="28">
        <v>6.37</v>
      </c>
      <c r="E7875" s="28">
        <v>2.11</v>
      </c>
      <c r="F7875" s="28">
        <v>8.88</v>
      </c>
      <c r="G7875" s="28">
        <v>65.74</v>
      </c>
      <c r="H7875" s="28" t="str">
        <f>TRIM(PROPER('Base de datos cruda'!H7875))</f>
        <v>Rpg</v>
      </c>
      <c r="I7875" s="28">
        <v>0.32</v>
      </c>
      <c r="J7875" s="28">
        <v>8.13</v>
      </c>
      <c r="K7875" s="28">
        <v>240.36</v>
      </c>
      <c r="L7875" s="28">
        <f>IF('Base de datos cruda'!L7875&lt;0,,'Base de datos cruda'!L7875)</f>
        <v>14.51</v>
      </c>
      <c r="M7875" s="28" t="str">
        <f>IF(TRIM(PROPER('Base de datos cruda'!M7875))="High","Alto",IF(TRIM(PROPER('Base de datos cruda'!M7875))="Medium","Medio","Bajo"))</f>
        <v>Bajo</v>
      </c>
      <c r="N7875" s="29">
        <v>42.22</v>
      </c>
      <c r="O7875" s="32">
        <f t="shared" si="1"/>
        <v>42.22</v>
      </c>
      <c r="P7875" s="33">
        <f t="shared" si="2"/>
        <v>14.5</v>
      </c>
      <c r="Q7875" s="34">
        <f t="shared" si="3"/>
        <v>0.3312401884</v>
      </c>
      <c r="R7875" s="35" t="str">
        <f t="shared" si="4"/>
        <v>Bajo</v>
      </c>
      <c r="S7875" s="35" t="str">
        <f>IF(O7875="","",IF(O7875&gt;AVERAGE('Base de datos limpia'!$O$2:$O$8001),"Alto","Normal"))
</f>
        <v>Normal</v>
      </c>
      <c r="T7875" s="35" t="str">
        <f t="shared" si="5"/>
        <v>Gamer casual</v>
      </c>
      <c r="U7875" s="35"/>
    </row>
    <row r="7876">
      <c r="A7876" s="28">
        <v>7875.0</v>
      </c>
      <c r="B7876" s="28">
        <v>19.0</v>
      </c>
      <c r="C7876" s="28" t="str">
        <f>TRIM(PROPER('Base de datos cruda'!C7876))</f>
        <v>Female</v>
      </c>
      <c r="D7876" s="28">
        <v>2.02</v>
      </c>
      <c r="E7876" s="28">
        <v>2.53</v>
      </c>
      <c r="F7876" s="28">
        <v>4.02</v>
      </c>
      <c r="G7876" s="28">
        <v>86.22</v>
      </c>
      <c r="H7876" s="28" t="str">
        <f>TRIM(PROPER('Base de datos cruda'!H7876))</f>
        <v>Fps</v>
      </c>
      <c r="I7876" s="28">
        <v>2.85</v>
      </c>
      <c r="J7876" s="28">
        <v>6.07</v>
      </c>
      <c r="K7876" s="28">
        <v>289.28</v>
      </c>
      <c r="L7876" s="28">
        <f>IF('Base de datos cruda'!L7876&lt;0,,'Base de datos cruda'!L7876)</f>
        <v>3.24</v>
      </c>
      <c r="M7876" s="28" t="str">
        <f>IF(TRIM(PROPER('Base de datos cruda'!M7876))="High","Alto",IF(TRIM(PROPER('Base de datos cruda'!M7876))="Medium","Medio","Bajo"))</f>
        <v>Medio</v>
      </c>
      <c r="N7876" s="29">
        <v>47.74</v>
      </c>
      <c r="O7876" s="32">
        <f t="shared" si="1"/>
        <v>47.74</v>
      </c>
      <c r="P7876" s="33">
        <f t="shared" si="2"/>
        <v>8.09</v>
      </c>
      <c r="Q7876" s="34">
        <f t="shared" si="3"/>
        <v>1.252475248</v>
      </c>
      <c r="R7876" s="35" t="str">
        <f t="shared" si="4"/>
        <v>Bajo</v>
      </c>
      <c r="S7876" s="35" t="str">
        <f>IF(O7876="","",IF(O7876&gt;AVERAGE('Base de datos limpia'!$O$2:$O$8001),"Alto","Normal"))
</f>
        <v>Normal</v>
      </c>
      <c r="T7876" s="35" t="str">
        <f t="shared" si="5"/>
        <v>Gamer casual</v>
      </c>
      <c r="U7876" s="35"/>
    </row>
    <row r="7877">
      <c r="A7877" s="28">
        <v>7876.0</v>
      </c>
      <c r="B7877" s="28">
        <v>17.0</v>
      </c>
      <c r="C7877" s="28" t="str">
        <f>TRIM(PROPER('Base de datos cruda'!C7877))</f>
        <v>Female</v>
      </c>
      <c r="D7877" s="28">
        <v>0.47</v>
      </c>
      <c r="E7877" s="28">
        <v>4.01</v>
      </c>
      <c r="F7877" s="28">
        <v>5.54</v>
      </c>
      <c r="G7877" s="28">
        <v>82.4</v>
      </c>
      <c r="H7877" s="28" t="str">
        <f>TRIM(PROPER('Base de datos cruda'!H7877))</f>
        <v>Fps</v>
      </c>
      <c r="I7877" s="28">
        <v>4.17</v>
      </c>
      <c r="J7877" s="28">
        <v>2.45</v>
      </c>
      <c r="K7877" s="28">
        <v>326.14</v>
      </c>
      <c r="L7877" s="28" t="str">
        <f>IF('Base de datos cruda'!L7877&lt;0,,'Base de datos cruda'!L7877)</f>
        <v/>
      </c>
      <c r="M7877" s="28" t="str">
        <f>IF(TRIM(PROPER('Base de datos cruda'!M7877))="High","Alto",IF(TRIM(PROPER('Base de datos cruda'!M7877))="Medium","Medio","Bajo"))</f>
        <v>Medio</v>
      </c>
      <c r="N7877" s="29">
        <v>80.2108074363025</v>
      </c>
      <c r="O7877" s="32">
        <f t="shared" si="1"/>
        <v>80.21080744</v>
      </c>
      <c r="P7877" s="33">
        <f t="shared" si="2"/>
        <v>2.92</v>
      </c>
      <c r="Q7877" s="34">
        <f t="shared" si="3"/>
        <v>8.531914894</v>
      </c>
      <c r="R7877" s="35" t="str">
        <f t="shared" si="4"/>
        <v>Alto</v>
      </c>
      <c r="S7877" s="35" t="str">
        <f>IF(O7877="","",IF(O7877&gt;AVERAGE('Base de datos limpia'!$O$2:$O$8001),"Alto","Normal"))
</f>
        <v>Alto</v>
      </c>
      <c r="T7877" s="35" t="str">
        <f t="shared" si="5"/>
        <v>Gamer moderado</v>
      </c>
      <c r="U7877" s="35"/>
    </row>
    <row r="7878">
      <c r="A7878" s="28">
        <v>7877.0</v>
      </c>
      <c r="B7878" s="28">
        <v>24.0</v>
      </c>
      <c r="C7878" s="28" t="str">
        <f>TRIM(PROPER('Base de datos cruda'!C7878))</f>
        <v>Female</v>
      </c>
      <c r="D7878" s="28">
        <v>3.21</v>
      </c>
      <c r="E7878" s="28">
        <v>4.73</v>
      </c>
      <c r="F7878" s="28">
        <v>8.65</v>
      </c>
      <c r="G7878" s="28">
        <v>67.71</v>
      </c>
      <c r="H7878" s="28" t="str">
        <f>TRIM(PROPER('Base de datos cruda'!H7878))</f>
        <v>Casual</v>
      </c>
      <c r="I7878" s="28">
        <v>1.6</v>
      </c>
      <c r="J7878" s="28">
        <v>6.62</v>
      </c>
      <c r="K7878" s="28">
        <v>298.46</v>
      </c>
      <c r="L7878" s="28">
        <f>IF('Base de datos cruda'!L7878&lt;0,,'Base de datos cruda'!L7878)</f>
        <v>9.43</v>
      </c>
      <c r="M7878" s="28" t="str">
        <f>IF(TRIM(PROPER('Base de datos cruda'!M7878))="High","Alto",IF(TRIM(PROPER('Base de datos cruda'!M7878))="Medium","Medio","Bajo"))</f>
        <v>Medio</v>
      </c>
      <c r="N7878" s="29">
        <v>73.689175314166</v>
      </c>
      <c r="O7878" s="32">
        <f t="shared" si="1"/>
        <v>73.68917531</v>
      </c>
      <c r="P7878" s="33">
        <f t="shared" si="2"/>
        <v>9.83</v>
      </c>
      <c r="Q7878" s="34">
        <f t="shared" si="3"/>
        <v>1.473520249</v>
      </c>
      <c r="R7878" s="35" t="str">
        <f t="shared" si="4"/>
        <v>Alto</v>
      </c>
      <c r="S7878" s="35" t="str">
        <f>IF(O7878="","",IF(O7878&gt;AVERAGE('Base de datos limpia'!$O$2:$O$8001),"Alto","Normal"))
</f>
        <v>Alto</v>
      </c>
      <c r="T7878" s="35" t="str">
        <f t="shared" si="5"/>
        <v>Gamer moderado</v>
      </c>
      <c r="U7878" s="35"/>
    </row>
    <row r="7879">
      <c r="A7879" s="28">
        <v>7878.0</v>
      </c>
      <c r="B7879" s="28">
        <v>17.0</v>
      </c>
      <c r="C7879" s="28" t="str">
        <f>TRIM(PROPER('Base de datos cruda'!C7879))</f>
        <v>Female</v>
      </c>
      <c r="D7879" s="28">
        <v>6.56</v>
      </c>
      <c r="E7879" s="28">
        <v>9.13</v>
      </c>
      <c r="F7879" s="28">
        <v>5.53</v>
      </c>
      <c r="G7879" s="28">
        <v>69.34</v>
      </c>
      <c r="H7879" s="28" t="str">
        <f>TRIM(PROPER('Base de datos cruda'!H7879))</f>
        <v>Fps</v>
      </c>
      <c r="I7879" s="28">
        <v>2.18</v>
      </c>
      <c r="J7879" s="28">
        <v>10.62</v>
      </c>
      <c r="K7879" s="28">
        <v>241.7</v>
      </c>
      <c r="L7879" s="28">
        <f>IF('Base de datos cruda'!L7879&lt;0,,'Base de datos cruda'!L7879)</f>
        <v>13.46</v>
      </c>
      <c r="M7879" s="28" t="str">
        <f>IF(TRIM(PROPER('Base de datos cruda'!M7879))="High","Alto",IF(TRIM(PROPER('Base de datos cruda'!M7879))="Medium","Medio","Bajo"))</f>
        <v>Alto</v>
      </c>
      <c r="N7879" s="29">
        <v>65.506160426229</v>
      </c>
      <c r="O7879" s="32">
        <f t="shared" si="1"/>
        <v>65.50616043</v>
      </c>
      <c r="P7879" s="33">
        <f t="shared" si="2"/>
        <v>17.18</v>
      </c>
      <c r="Q7879" s="34">
        <f t="shared" si="3"/>
        <v>1.391768293</v>
      </c>
      <c r="R7879" s="35" t="str">
        <f t="shared" si="4"/>
        <v>Medio</v>
      </c>
      <c r="S7879" s="35" t="str">
        <f>IF(O7879="","",IF(O7879&gt;AVERAGE('Base de datos limpia'!$O$2:$O$8001),"Alto","Normal"))
</f>
        <v>Alto</v>
      </c>
      <c r="T7879" s="35" t="str">
        <f t="shared" si="5"/>
        <v>Gamer intensivo</v>
      </c>
      <c r="U7879" s="35"/>
    </row>
    <row r="7880">
      <c r="A7880" s="28">
        <v>7879.0</v>
      </c>
      <c r="B7880" s="28">
        <v>18.0</v>
      </c>
      <c r="C7880" s="28" t="str">
        <f>TRIM(PROPER('Base de datos cruda'!C7880))</f>
        <v>Female</v>
      </c>
      <c r="D7880" s="28">
        <v>1.01</v>
      </c>
      <c r="E7880" s="28">
        <v>2.76</v>
      </c>
      <c r="F7880" s="28">
        <v>5.13</v>
      </c>
      <c r="G7880" s="28">
        <v>82.55</v>
      </c>
      <c r="H7880" s="28" t="str">
        <f>TRIM(PROPER('Base de datos cruda'!H7880))</f>
        <v>Rpg</v>
      </c>
      <c r="I7880" s="28">
        <v>1.42</v>
      </c>
      <c r="J7880" s="28">
        <v>4.3</v>
      </c>
      <c r="K7880" s="28">
        <v>311.92</v>
      </c>
      <c r="L7880" s="28">
        <f>IF('Base de datos cruda'!L7880&lt;0,,'Base de datos cruda'!L7880)</f>
        <v>1.68</v>
      </c>
      <c r="M7880" s="28" t="str">
        <f>IF(TRIM(PROPER('Base de datos cruda'!M7880))="High","Alto",IF(TRIM(PROPER('Base de datos cruda'!M7880))="Medium","Medio","Bajo"))</f>
        <v>Medio</v>
      </c>
      <c r="N7880" s="29">
        <v>67.88</v>
      </c>
      <c r="O7880" s="32">
        <f t="shared" si="1"/>
        <v>67.88</v>
      </c>
      <c r="P7880" s="33">
        <f t="shared" si="2"/>
        <v>5.31</v>
      </c>
      <c r="Q7880" s="34">
        <f t="shared" si="3"/>
        <v>2.732673267</v>
      </c>
      <c r="R7880" s="35" t="str">
        <f t="shared" si="4"/>
        <v>Medio</v>
      </c>
      <c r="S7880" s="35" t="str">
        <f>IF(O7880="","",IF(O7880&gt;AVERAGE('Base de datos limpia'!$O$2:$O$8001),"Alto","Normal"))
</f>
        <v>Alto</v>
      </c>
      <c r="T7880" s="35" t="str">
        <f t="shared" si="5"/>
        <v>Gamer casual</v>
      </c>
      <c r="U7880" s="35"/>
    </row>
    <row r="7881">
      <c r="A7881" s="28">
        <v>7880.0</v>
      </c>
      <c r="B7881" s="28">
        <v>16.0</v>
      </c>
      <c r="C7881" s="28" t="str">
        <f>TRIM(PROPER('Base de datos cruda'!C7881))</f>
        <v>Female</v>
      </c>
      <c r="D7881" s="28">
        <v>5.37</v>
      </c>
      <c r="E7881" s="28">
        <v>9.75</v>
      </c>
      <c r="F7881" s="28">
        <v>7.65</v>
      </c>
      <c r="G7881" s="28">
        <v>72.85</v>
      </c>
      <c r="H7881" s="28" t="str">
        <f>TRIM(PROPER('Base de datos cruda'!H7881))</f>
        <v>Casual</v>
      </c>
      <c r="I7881" s="28">
        <v>0.19</v>
      </c>
      <c r="J7881" s="28">
        <v>7.97</v>
      </c>
      <c r="K7881" s="28">
        <v>240.82</v>
      </c>
      <c r="L7881" s="28">
        <f>IF('Base de datos cruda'!L7881&lt;0,,'Base de datos cruda'!L7881)</f>
        <v>11.45</v>
      </c>
      <c r="M7881" s="28" t="str">
        <f>IF(TRIM(PROPER('Base de datos cruda'!M7881))="High","Alto",IF(TRIM(PROPER('Base de datos cruda'!M7881))="Medium","Medio","Bajo"))</f>
        <v>Bajo</v>
      </c>
      <c r="N7881" s="29">
        <v>110.506324458455</v>
      </c>
      <c r="O7881" s="33" t="str">
        <f t="shared" si="1"/>
        <v/>
      </c>
      <c r="P7881" s="33">
        <f t="shared" si="2"/>
        <v>13.34</v>
      </c>
      <c r="Q7881" s="34">
        <f t="shared" si="3"/>
        <v>1.815642458</v>
      </c>
      <c r="R7881" s="35" t="str">
        <f t="shared" si="4"/>
        <v>Alto</v>
      </c>
      <c r="S7881" s="35" t="str">
        <f>IF(O7881="","",IF(O7881&gt;AVERAGE('Base de datos limpia'!$O$2:$O$8001),"Alto","Normal"))
</f>
        <v/>
      </c>
      <c r="T7881" s="35" t="str">
        <f t="shared" si="5"/>
        <v>Gamer intensivo</v>
      </c>
      <c r="U7881" s="35"/>
    </row>
    <row r="7882">
      <c r="A7882" s="28">
        <v>7881.0</v>
      </c>
      <c r="B7882" s="28">
        <v>22.0</v>
      </c>
      <c r="C7882" s="28" t="str">
        <f>TRIM(PROPER('Base de datos cruda'!C7882))</f>
        <v>Male</v>
      </c>
      <c r="D7882" s="28">
        <v>0.03</v>
      </c>
      <c r="E7882" s="28">
        <v>8.29</v>
      </c>
      <c r="F7882" s="28">
        <v>7.73</v>
      </c>
      <c r="G7882" s="28">
        <v>93.39</v>
      </c>
      <c r="H7882" s="28" t="str">
        <f>TRIM(PROPER('Base de datos cruda'!H7882))</f>
        <v>Rpg</v>
      </c>
      <c r="I7882" s="28">
        <v>0.36</v>
      </c>
      <c r="J7882" s="28">
        <v>4.94</v>
      </c>
      <c r="K7882" s="28">
        <v>322.67</v>
      </c>
      <c r="L7882" s="28">
        <f>IF('Base de datos cruda'!L7882&lt;0,,'Base de datos cruda'!L7882)</f>
        <v>1.33</v>
      </c>
      <c r="M7882" s="28" t="str">
        <f>IF(TRIM(PROPER('Base de datos cruda'!M7882))="High","Alto",IF(TRIM(PROPER('Base de datos cruda'!M7882))="Medium","Medio","Bajo"))</f>
        <v>Medio</v>
      </c>
      <c r="N7882" s="29">
        <v>100.0</v>
      </c>
      <c r="O7882" s="32">
        <f t="shared" si="1"/>
        <v>100</v>
      </c>
      <c r="P7882" s="33">
        <f t="shared" si="2"/>
        <v>4.97</v>
      </c>
      <c r="Q7882" s="34">
        <f t="shared" si="3"/>
        <v>276.3333333</v>
      </c>
      <c r="R7882" s="35" t="str">
        <f t="shared" si="4"/>
        <v>Alto</v>
      </c>
      <c r="S7882" s="35" t="str">
        <f>IF(O7882="","",IF(O7882&gt;AVERAGE('Base de datos limpia'!$O$2:$O$8001),"Alto","Normal"))
</f>
        <v>Alto</v>
      </c>
      <c r="T7882" s="35" t="str">
        <f t="shared" si="5"/>
        <v>Gamer intensivo</v>
      </c>
      <c r="U7882" s="35"/>
    </row>
    <row r="7883">
      <c r="A7883" s="28">
        <v>7882.0</v>
      </c>
      <c r="B7883" s="28">
        <v>16.0</v>
      </c>
      <c r="C7883" s="28" t="str">
        <f>TRIM(PROPER('Base de datos cruda'!C7883))</f>
        <v>Male</v>
      </c>
      <c r="D7883" s="28">
        <v>0.88</v>
      </c>
      <c r="E7883" s="28">
        <v>8.93</v>
      </c>
      <c r="F7883" s="28">
        <v>6.36</v>
      </c>
      <c r="G7883" s="28">
        <v>63.91</v>
      </c>
      <c r="H7883" s="28" t="str">
        <f>TRIM(PROPER('Base de datos cruda'!H7883))</f>
        <v>Rpg</v>
      </c>
      <c r="I7883" s="28">
        <v>0.11</v>
      </c>
      <c r="J7883" s="28">
        <v>6.15</v>
      </c>
      <c r="K7883" s="28">
        <v>306.85</v>
      </c>
      <c r="L7883" s="28">
        <f>IF('Base de datos cruda'!L7883&lt;0,,'Base de datos cruda'!L7883)</f>
        <v>4.86</v>
      </c>
      <c r="M7883" s="28" t="str">
        <f>IF(TRIM(PROPER('Base de datos cruda'!M7883))="High","Alto",IF(TRIM(PROPER('Base de datos cruda'!M7883))="Medium","Medio","Bajo"))</f>
        <v>Medio</v>
      </c>
      <c r="N7883" s="29">
        <v>95.5</v>
      </c>
      <c r="O7883" s="32">
        <f t="shared" si="1"/>
        <v>95.5</v>
      </c>
      <c r="P7883" s="33">
        <f t="shared" si="2"/>
        <v>7.03</v>
      </c>
      <c r="Q7883" s="34">
        <f t="shared" si="3"/>
        <v>10.14772727</v>
      </c>
      <c r="R7883" s="35" t="str">
        <f t="shared" si="4"/>
        <v>Alto</v>
      </c>
      <c r="S7883" s="35" t="str">
        <f>IF(O7883="","",IF(O7883&gt;AVERAGE('Base de datos limpia'!$O$2:$O$8001),"Alto","Normal"))
</f>
        <v>Alto</v>
      </c>
      <c r="T7883" s="35" t="str">
        <f t="shared" si="5"/>
        <v>Gamer intensivo</v>
      </c>
      <c r="U7883" s="35"/>
    </row>
    <row r="7884">
      <c r="A7884" s="28">
        <v>7883.0</v>
      </c>
      <c r="B7884" s="28">
        <v>24.0</v>
      </c>
      <c r="C7884" s="28" t="str">
        <f>TRIM(PROPER('Base de datos cruda'!C7884))</f>
        <v>Female</v>
      </c>
      <c r="D7884" s="28">
        <v>2.81</v>
      </c>
      <c r="E7884" s="28">
        <v>9.36</v>
      </c>
      <c r="F7884" s="28">
        <v>8.73</v>
      </c>
      <c r="G7884" s="28">
        <v>96.56</v>
      </c>
      <c r="H7884" s="28" t="str">
        <f>TRIM(PROPER('Base de datos cruda'!H7884))</f>
        <v>Fps</v>
      </c>
      <c r="I7884" s="28">
        <v>2.64</v>
      </c>
      <c r="J7884" s="28">
        <v>5.2</v>
      </c>
      <c r="K7884" s="28">
        <v>299.87</v>
      </c>
      <c r="L7884" s="28">
        <f>IF('Base de datos cruda'!L7884&lt;0,,'Base de datos cruda'!L7884)</f>
        <v>7.16</v>
      </c>
      <c r="M7884" s="28" t="str">
        <f>IF(TRIM(PROPER('Base de datos cruda'!M7884))="High","Alto",IF(TRIM(PROPER('Base de datos cruda'!M7884))="Medium","Medio","Bajo"))</f>
        <v>Medio</v>
      </c>
      <c r="N7884" s="29">
        <v>100.0</v>
      </c>
      <c r="O7884" s="32">
        <f t="shared" si="1"/>
        <v>100</v>
      </c>
      <c r="P7884" s="33">
        <f t="shared" si="2"/>
        <v>8.01</v>
      </c>
      <c r="Q7884" s="34">
        <f t="shared" si="3"/>
        <v>3.330960854</v>
      </c>
      <c r="R7884" s="35" t="str">
        <f t="shared" si="4"/>
        <v>Alto</v>
      </c>
      <c r="S7884" s="35" t="str">
        <f>IF(O7884="","",IF(O7884&gt;AVERAGE('Base de datos limpia'!$O$2:$O$8001),"Alto","Normal"))
</f>
        <v>Alto</v>
      </c>
      <c r="T7884" s="35" t="str">
        <f t="shared" si="5"/>
        <v>Gamer intensivo</v>
      </c>
      <c r="U7884" s="35"/>
    </row>
    <row r="7885">
      <c r="A7885" s="28">
        <v>7884.0</v>
      </c>
      <c r="B7885" s="28">
        <v>16.0</v>
      </c>
      <c r="C7885" s="28" t="str">
        <f>TRIM(PROPER('Base de datos cruda'!C7885))</f>
        <v>Female</v>
      </c>
      <c r="D7885" s="28">
        <v>0.67</v>
      </c>
      <c r="E7885" s="28">
        <v>7.78</v>
      </c>
      <c r="F7885" s="28">
        <v>5.01</v>
      </c>
      <c r="G7885" s="28">
        <v>93.62</v>
      </c>
      <c r="H7885" s="28" t="str">
        <f>TRIM(PROPER('Base de datos cruda'!H7885))</f>
        <v>Rpg</v>
      </c>
      <c r="I7885" s="28">
        <v>3.09</v>
      </c>
      <c r="J7885" s="28">
        <v>5.74</v>
      </c>
      <c r="K7885" s="28">
        <v>309.69</v>
      </c>
      <c r="L7885" s="28">
        <f>IF('Base de datos cruda'!L7885&lt;0,,'Base de datos cruda'!L7885)</f>
        <v>1.9</v>
      </c>
      <c r="M7885" s="28" t="str">
        <f>IF(TRIM(PROPER('Base de datos cruda'!M7885))="High","Alto",IF(TRIM(PROPER('Base de datos cruda'!M7885))="Medium","Medio","Bajo"))</f>
        <v>Alto</v>
      </c>
      <c r="N7885" s="29">
        <v>91.49</v>
      </c>
      <c r="O7885" s="32">
        <f t="shared" si="1"/>
        <v>91.49</v>
      </c>
      <c r="P7885" s="33">
        <f t="shared" si="2"/>
        <v>6.41</v>
      </c>
      <c r="Q7885" s="34">
        <f t="shared" si="3"/>
        <v>11.6119403</v>
      </c>
      <c r="R7885" s="35" t="str">
        <f t="shared" si="4"/>
        <v>Alto</v>
      </c>
      <c r="S7885" s="35" t="str">
        <f>IF(O7885="","",IF(O7885&gt;AVERAGE('Base de datos limpia'!$O$2:$O$8001),"Alto","Normal"))
</f>
        <v>Alto</v>
      </c>
      <c r="T7885" s="35" t="str">
        <f t="shared" si="5"/>
        <v>Gamer intensivo</v>
      </c>
      <c r="U7885" s="35"/>
    </row>
    <row r="7886">
      <c r="A7886" s="28">
        <v>7885.0</v>
      </c>
      <c r="B7886" s="28">
        <v>20.0</v>
      </c>
      <c r="C7886" s="28" t="str">
        <f>TRIM(PROPER('Base de datos cruda'!C7886))</f>
        <v>Male</v>
      </c>
      <c r="D7886" s="28">
        <v>6.77</v>
      </c>
      <c r="E7886" s="28">
        <v>8.1</v>
      </c>
      <c r="F7886" s="28">
        <v>8.57</v>
      </c>
      <c r="G7886" s="28">
        <v>89.54</v>
      </c>
      <c r="H7886" s="28" t="str">
        <f>TRIM(PROPER('Base de datos cruda'!H7886))</f>
        <v>Casual</v>
      </c>
      <c r="I7886" s="28">
        <v>1.54</v>
      </c>
      <c r="J7886" s="28">
        <v>9.73</v>
      </c>
      <c r="K7886" s="28">
        <v>230.55</v>
      </c>
      <c r="L7886" s="28">
        <f>IF('Base de datos cruda'!L7886&lt;0,,'Base de datos cruda'!L7886)</f>
        <v>11.6</v>
      </c>
      <c r="M7886" s="28" t="str">
        <f>IF(TRIM(PROPER('Base de datos cruda'!M7886))="High","Alto",IF(TRIM(PROPER('Base de datos cruda'!M7886))="Medium","Medio","Bajo"))</f>
        <v>Bajo</v>
      </c>
      <c r="N7886" s="29">
        <v>84.8109350189772</v>
      </c>
      <c r="O7886" s="32">
        <f t="shared" si="1"/>
        <v>84.81093502</v>
      </c>
      <c r="P7886" s="33">
        <f t="shared" si="2"/>
        <v>16.5</v>
      </c>
      <c r="Q7886" s="34">
        <f t="shared" si="3"/>
        <v>1.196454948</v>
      </c>
      <c r="R7886" s="35" t="str">
        <f t="shared" si="4"/>
        <v>Alto</v>
      </c>
      <c r="S7886" s="35" t="str">
        <f>IF(O7886="","",IF(O7886&gt;AVERAGE('Base de datos limpia'!$O$2:$O$8001),"Alto","Normal"))
</f>
        <v>Alto</v>
      </c>
      <c r="T7886" s="35" t="str">
        <f t="shared" si="5"/>
        <v>Gamer intensivo</v>
      </c>
      <c r="U7886" s="35"/>
    </row>
    <row r="7887">
      <c r="A7887" s="28">
        <v>7886.0</v>
      </c>
      <c r="B7887" s="28">
        <v>22.0</v>
      </c>
      <c r="C7887" s="28" t="str">
        <f>TRIM(PROPER('Base de datos cruda'!C7887))</f>
        <v>Male</v>
      </c>
      <c r="D7887" s="28">
        <v>6.91</v>
      </c>
      <c r="E7887" s="28">
        <v>4.94</v>
      </c>
      <c r="F7887" s="28">
        <v>7.78</v>
      </c>
      <c r="G7887" s="28">
        <v>70.5</v>
      </c>
      <c r="H7887" s="28" t="str">
        <f>TRIM(PROPER('Base de datos cruda'!H7887))</f>
        <v>Casual</v>
      </c>
      <c r="I7887" s="28">
        <v>4.13</v>
      </c>
      <c r="J7887" s="28">
        <v>10.35</v>
      </c>
      <c r="K7887" s="28">
        <v>223.65</v>
      </c>
      <c r="L7887" s="28">
        <f>IF('Base de datos cruda'!L7887&lt;0,,'Base de datos cruda'!L7887)</f>
        <v>15.13</v>
      </c>
      <c r="M7887" s="28" t="str">
        <f>IF(TRIM(PROPER('Base de datos cruda'!M7887))="High","Alto",IF(TRIM(PROPER('Base de datos cruda'!M7887))="Medium","Medio","Bajo"))</f>
        <v>Bajo</v>
      </c>
      <c r="N7887" s="29">
        <v>50.29</v>
      </c>
      <c r="O7887" s="32">
        <f t="shared" si="1"/>
        <v>50.29</v>
      </c>
      <c r="P7887" s="33">
        <f t="shared" si="2"/>
        <v>17.26</v>
      </c>
      <c r="Q7887" s="34">
        <f t="shared" si="3"/>
        <v>0.7149059334</v>
      </c>
      <c r="R7887" s="35" t="str">
        <f t="shared" si="4"/>
        <v>Medio</v>
      </c>
      <c r="S7887" s="35" t="str">
        <f>IF(O7887="","",IF(O7887&gt;AVERAGE('Base de datos limpia'!$O$2:$O$8001),"Alto","Normal"))
</f>
        <v>Normal</v>
      </c>
      <c r="T7887" s="35" t="str">
        <f t="shared" si="5"/>
        <v>Gamer moderado</v>
      </c>
      <c r="U7887" s="35"/>
    </row>
    <row r="7888">
      <c r="A7888" s="28">
        <v>7887.0</v>
      </c>
      <c r="B7888" s="28">
        <v>18.0</v>
      </c>
      <c r="C7888" s="28" t="str">
        <f>TRIM(PROPER('Base de datos cruda'!C7888))</f>
        <v>Female</v>
      </c>
      <c r="D7888" s="28">
        <v>6.04</v>
      </c>
      <c r="E7888" s="28">
        <v>5.59</v>
      </c>
      <c r="F7888" s="28">
        <v>5.84</v>
      </c>
      <c r="G7888" s="28">
        <v>88.6</v>
      </c>
      <c r="H7888" s="28" t="str">
        <f>TRIM(PROPER('Base de datos cruda'!H7888))</f>
        <v>Rpg</v>
      </c>
      <c r="I7888" s="28">
        <v>4.44</v>
      </c>
      <c r="J7888" s="28">
        <v>8.2</v>
      </c>
      <c r="K7888" s="28">
        <v>249.33</v>
      </c>
      <c r="L7888" s="28">
        <f>IF('Base de datos cruda'!L7888&lt;0,,'Base de datos cruda'!L7888)</f>
        <v>15.36</v>
      </c>
      <c r="M7888" s="28" t="str">
        <f>IF(TRIM(PROPER('Base de datos cruda'!M7888))="High","Alto",IF(TRIM(PROPER('Base de datos cruda'!M7888))="Medium","Medio","Bajo"))</f>
        <v>Bajo</v>
      </c>
      <c r="N7888" s="29">
        <v>61.57</v>
      </c>
      <c r="O7888" s="32">
        <f t="shared" si="1"/>
        <v>61.57</v>
      </c>
      <c r="P7888" s="33">
        <f t="shared" si="2"/>
        <v>14.24</v>
      </c>
      <c r="Q7888" s="34">
        <f t="shared" si="3"/>
        <v>0.9254966887</v>
      </c>
      <c r="R7888" s="35" t="str">
        <f t="shared" si="4"/>
        <v>Medio</v>
      </c>
      <c r="S7888" s="35" t="str">
        <f>IF(O7888="","",IF(O7888&gt;AVERAGE('Base de datos limpia'!$O$2:$O$8001),"Alto","Normal"))
</f>
        <v>Normal</v>
      </c>
      <c r="T7888" s="35" t="str">
        <f t="shared" si="5"/>
        <v>Gamer moderado</v>
      </c>
      <c r="U7888" s="35"/>
    </row>
    <row r="7889">
      <c r="A7889" s="28">
        <v>7888.0</v>
      </c>
      <c r="B7889" s="28">
        <v>24.0</v>
      </c>
      <c r="C7889" s="28" t="str">
        <f>TRIM(PROPER('Base de datos cruda'!C7889))</f>
        <v>Male</v>
      </c>
      <c r="D7889" s="28">
        <v>1.94</v>
      </c>
      <c r="E7889" s="28">
        <v>9.39</v>
      </c>
      <c r="F7889" s="28">
        <v>8.03</v>
      </c>
      <c r="G7889" s="28">
        <v>77.55</v>
      </c>
      <c r="H7889" s="28" t="str">
        <f>TRIM(PROPER('Base de datos cruda'!H7889))</f>
        <v>Casual</v>
      </c>
      <c r="I7889" s="28">
        <v>0.7</v>
      </c>
      <c r="J7889" s="28">
        <v>6.07</v>
      </c>
      <c r="K7889" s="28">
        <v>291.29</v>
      </c>
      <c r="L7889" s="28">
        <f>IF('Base de datos cruda'!L7889&lt;0,,'Base de datos cruda'!L7889)</f>
        <v>5.81</v>
      </c>
      <c r="M7889" s="28" t="str">
        <f>IF(TRIM(PROPER('Base de datos cruda'!M7889))="High","Alto",IF(TRIM(PROPER('Base de datos cruda'!M7889))="Medium","Medio","Bajo"))</f>
        <v>Medio</v>
      </c>
      <c r="N7889" s="29">
        <v>100.0</v>
      </c>
      <c r="O7889" s="32">
        <f t="shared" si="1"/>
        <v>100</v>
      </c>
      <c r="P7889" s="33">
        <f t="shared" si="2"/>
        <v>8.01</v>
      </c>
      <c r="Q7889" s="34">
        <f t="shared" si="3"/>
        <v>4.840206186</v>
      </c>
      <c r="R7889" s="35" t="str">
        <f t="shared" si="4"/>
        <v>Alto</v>
      </c>
      <c r="S7889" s="35" t="str">
        <f>IF(O7889="","",IF(O7889&gt;AVERAGE('Base de datos limpia'!$O$2:$O$8001),"Alto","Normal"))
</f>
        <v>Alto</v>
      </c>
      <c r="T7889" s="35" t="str">
        <f t="shared" si="5"/>
        <v>Gamer intensivo</v>
      </c>
      <c r="U7889" s="35"/>
    </row>
    <row r="7890">
      <c r="A7890" s="28">
        <v>7889.0</v>
      </c>
      <c r="B7890" s="28">
        <v>23.0</v>
      </c>
      <c r="C7890" s="28" t="str">
        <f>TRIM(PROPER('Base de datos cruda'!C7890))</f>
        <v>Female</v>
      </c>
      <c r="D7890" s="28">
        <v>4.19</v>
      </c>
      <c r="E7890" s="28">
        <v>4.4</v>
      </c>
      <c r="F7890" s="28">
        <v>4.67</v>
      </c>
      <c r="G7890" s="28">
        <v>85.35</v>
      </c>
      <c r="H7890" s="28" t="str">
        <f>TRIM(PROPER('Base de datos cruda'!H7890))</f>
        <v>Fps</v>
      </c>
      <c r="I7890" s="28">
        <v>0.26</v>
      </c>
      <c r="J7890" s="28">
        <v>5.69</v>
      </c>
      <c r="K7890" s="28">
        <v>281.89</v>
      </c>
      <c r="L7890" s="28">
        <f>IF('Base de datos cruda'!L7890&lt;0,,'Base de datos cruda'!L7890)</f>
        <v>8.43</v>
      </c>
      <c r="M7890" s="28" t="str">
        <f>IF(TRIM(PROPER('Base de datos cruda'!M7890))="High","Alto",IF(TRIM(PROPER('Base de datos cruda'!M7890))="Medium","Medio","Bajo"))</f>
        <v>Medio</v>
      </c>
      <c r="N7890" s="29">
        <v>55.09</v>
      </c>
      <c r="O7890" s="32">
        <f t="shared" si="1"/>
        <v>55.09</v>
      </c>
      <c r="P7890" s="33">
        <f t="shared" si="2"/>
        <v>9.88</v>
      </c>
      <c r="Q7890" s="34">
        <f t="shared" si="3"/>
        <v>1.050119332</v>
      </c>
      <c r="R7890" s="35" t="str">
        <f t="shared" si="4"/>
        <v>Medio</v>
      </c>
      <c r="S7890" s="35" t="str">
        <f>IF(O7890="","",IF(O7890&gt;AVERAGE('Base de datos limpia'!$O$2:$O$8001),"Alto","Normal"))
</f>
        <v>Normal</v>
      </c>
      <c r="T7890" s="35" t="str">
        <f t="shared" si="5"/>
        <v>Gamer moderado</v>
      </c>
      <c r="U7890" s="35"/>
    </row>
    <row r="7891">
      <c r="A7891" s="28">
        <v>7890.0</v>
      </c>
      <c r="B7891" s="28">
        <v>18.0</v>
      </c>
      <c r="C7891" s="28" t="str">
        <f>TRIM(PROPER('Base de datos cruda'!C7891))</f>
        <v>Female</v>
      </c>
      <c r="D7891" s="28">
        <v>1.47</v>
      </c>
      <c r="E7891" s="28">
        <v>1.38</v>
      </c>
      <c r="F7891" s="28">
        <v>4.65</v>
      </c>
      <c r="G7891" s="28">
        <v>72.5</v>
      </c>
      <c r="H7891" s="28" t="str">
        <f>TRIM(PROPER('Base de datos cruda'!H7891))</f>
        <v>Fps</v>
      </c>
      <c r="I7891" s="28">
        <v>1.6</v>
      </c>
      <c r="J7891" s="28">
        <v>5.43</v>
      </c>
      <c r="K7891" s="28">
        <v>308.69</v>
      </c>
      <c r="L7891" s="28">
        <f>IF('Base de datos cruda'!L7891&lt;0,,'Base de datos cruda'!L7891)</f>
        <v>8.38</v>
      </c>
      <c r="M7891" s="28" t="str">
        <f>IF(TRIM(PROPER('Base de datos cruda'!M7891))="High","Alto",IF(TRIM(PROPER('Base de datos cruda'!M7891))="Medium","Medio","Bajo"))</f>
        <v>Medio</v>
      </c>
      <c r="N7891" s="29">
        <v>47.02</v>
      </c>
      <c r="O7891" s="32">
        <f t="shared" si="1"/>
        <v>47.02</v>
      </c>
      <c r="P7891" s="33">
        <f t="shared" si="2"/>
        <v>6.9</v>
      </c>
      <c r="Q7891" s="34">
        <f t="shared" si="3"/>
        <v>0.9387755102</v>
      </c>
      <c r="R7891" s="35" t="str">
        <f t="shared" si="4"/>
        <v>Bajo</v>
      </c>
      <c r="S7891" s="35" t="str">
        <f>IF(O7891="","",IF(O7891&gt;AVERAGE('Base de datos limpia'!$O$2:$O$8001),"Alto","Normal"))
</f>
        <v>Normal</v>
      </c>
      <c r="T7891" s="35" t="str">
        <f t="shared" si="5"/>
        <v>Gamer casual</v>
      </c>
      <c r="U7891" s="35"/>
    </row>
    <row r="7892">
      <c r="A7892" s="28">
        <v>7891.0</v>
      </c>
      <c r="B7892" s="28">
        <v>20.0</v>
      </c>
      <c r="C7892" s="28" t="str">
        <f>TRIM(PROPER('Base de datos cruda'!C7892))</f>
        <v>Female</v>
      </c>
      <c r="D7892" s="28">
        <v>2.25</v>
      </c>
      <c r="E7892" s="28">
        <v>7.86</v>
      </c>
      <c r="F7892" s="28">
        <v>8.65</v>
      </c>
      <c r="G7892" s="28">
        <v>93.43</v>
      </c>
      <c r="H7892" s="28" t="str">
        <f>TRIM(PROPER('Base de datos cruda'!H7892))</f>
        <v>Casual</v>
      </c>
      <c r="I7892" s="28">
        <v>3.56</v>
      </c>
      <c r="J7892" s="28">
        <v>8.2</v>
      </c>
      <c r="K7892" s="28">
        <v>291.99</v>
      </c>
      <c r="L7892" s="28">
        <f>IF('Base de datos cruda'!L7892&lt;0,,'Base de datos cruda'!L7892)</f>
        <v>8.98</v>
      </c>
      <c r="M7892" s="28" t="str">
        <f>IF(TRIM(PROPER('Base de datos cruda'!M7892))="High","Alto",IF(TRIM(PROPER('Base de datos cruda'!M7892))="Medium","Medio","Bajo"))</f>
        <v>Medio</v>
      </c>
      <c r="N7892" s="29">
        <v>100.0</v>
      </c>
      <c r="O7892" s="32">
        <f t="shared" si="1"/>
        <v>100</v>
      </c>
      <c r="P7892" s="33">
        <f t="shared" si="2"/>
        <v>10.45</v>
      </c>
      <c r="Q7892" s="34">
        <f t="shared" si="3"/>
        <v>3.493333333</v>
      </c>
      <c r="R7892" s="35" t="str">
        <f t="shared" si="4"/>
        <v>Alto</v>
      </c>
      <c r="S7892" s="35" t="str">
        <f>IF(O7892="","",IF(O7892&gt;AVERAGE('Base de datos limpia'!$O$2:$O$8001),"Alto","Normal"))
</f>
        <v>Alto</v>
      </c>
      <c r="T7892" s="35" t="str">
        <f t="shared" si="5"/>
        <v>Gamer intensivo</v>
      </c>
      <c r="U7892" s="35"/>
    </row>
    <row r="7893">
      <c r="A7893" s="28">
        <v>7892.0</v>
      </c>
      <c r="B7893" s="28">
        <v>22.0</v>
      </c>
      <c r="C7893" s="28" t="str">
        <f>TRIM(PROPER('Base de datos cruda'!C7893))</f>
        <v>Male</v>
      </c>
      <c r="D7893" s="28">
        <v>4.13</v>
      </c>
      <c r="E7893" s="28">
        <v>6.16</v>
      </c>
      <c r="F7893" s="28">
        <v>4.47</v>
      </c>
      <c r="G7893" s="28">
        <v>61.62</v>
      </c>
      <c r="H7893" s="28" t="str">
        <f>TRIM(PROPER('Base de datos cruda'!H7893))</f>
        <v>Fps</v>
      </c>
      <c r="I7893" s="28">
        <v>2.54</v>
      </c>
      <c r="J7893" s="28">
        <v>8.9</v>
      </c>
      <c r="K7893" s="28">
        <v>276.71</v>
      </c>
      <c r="L7893" s="28">
        <f>IF('Base de datos cruda'!L7893&lt;0,,'Base de datos cruda'!L7893)</f>
        <v>7.19</v>
      </c>
      <c r="M7893" s="28" t="str">
        <f>IF(TRIM(PROPER('Base de datos cruda'!M7893))="High","Alto",IF(TRIM(PROPER('Base de datos cruda'!M7893))="Medium","Medio","Bajo"))</f>
        <v>Medio</v>
      </c>
      <c r="N7893" s="29">
        <v>57.65</v>
      </c>
      <c r="O7893" s="32">
        <f t="shared" si="1"/>
        <v>57.65</v>
      </c>
      <c r="P7893" s="33">
        <f t="shared" si="2"/>
        <v>13.03</v>
      </c>
      <c r="Q7893" s="34">
        <f t="shared" si="3"/>
        <v>1.491525424</v>
      </c>
      <c r="R7893" s="35" t="str">
        <f t="shared" si="4"/>
        <v>Medio</v>
      </c>
      <c r="S7893" s="35" t="str">
        <f>IF(O7893="","",IF(O7893&gt;AVERAGE('Base de datos limpia'!$O$2:$O$8001),"Alto","Normal"))
</f>
        <v>Normal</v>
      </c>
      <c r="T7893" s="35" t="str">
        <f t="shared" si="5"/>
        <v>Gamer intensivo</v>
      </c>
      <c r="U7893" s="35"/>
    </row>
    <row r="7894">
      <c r="A7894" s="28">
        <v>7893.0</v>
      </c>
      <c r="B7894" s="28">
        <v>19.0</v>
      </c>
      <c r="C7894" s="28" t="str">
        <f>TRIM(PROPER('Base de datos cruda'!C7894))</f>
        <v>Male</v>
      </c>
      <c r="D7894" s="28">
        <v>5.88</v>
      </c>
      <c r="E7894" s="28">
        <v>8.33</v>
      </c>
      <c r="F7894" s="28">
        <v>4.02</v>
      </c>
      <c r="G7894" s="28">
        <v>87.66</v>
      </c>
      <c r="H7894" s="28" t="str">
        <f>TRIM(PROPER('Base de datos cruda'!H7894))</f>
        <v>Casual</v>
      </c>
      <c r="I7894" s="28">
        <v>2.44</v>
      </c>
      <c r="J7894" s="28">
        <v>11.36</v>
      </c>
      <c r="K7894" s="28">
        <v>266.87</v>
      </c>
      <c r="L7894" s="28">
        <f>IF('Base de datos cruda'!L7894&lt;0,,'Base de datos cruda'!L7894)</f>
        <v>13.94</v>
      </c>
      <c r="M7894" s="28" t="str">
        <f>IF(TRIM(PROPER('Base de datos cruda'!M7894))="High","Alto",IF(TRIM(PROPER('Base de datos cruda'!M7894))="Medium","Medio","Bajo"))</f>
        <v>Alto</v>
      </c>
      <c r="N7894" s="29">
        <v>77.0440403152608</v>
      </c>
      <c r="O7894" s="32">
        <f t="shared" si="1"/>
        <v>77.04404032</v>
      </c>
      <c r="P7894" s="33">
        <f t="shared" si="2"/>
        <v>17.24</v>
      </c>
      <c r="Q7894" s="34">
        <f t="shared" si="3"/>
        <v>1.416666667</v>
      </c>
      <c r="R7894" s="35" t="str">
        <f t="shared" si="4"/>
        <v>Alto</v>
      </c>
      <c r="S7894" s="35" t="str">
        <f>IF(O7894="","",IF(O7894&gt;AVERAGE('Base de datos limpia'!$O$2:$O$8001),"Alto","Normal"))
</f>
        <v>Alto</v>
      </c>
      <c r="T7894" s="35" t="str">
        <f t="shared" si="5"/>
        <v>Gamer intensivo</v>
      </c>
      <c r="U7894" s="35"/>
    </row>
    <row r="7895">
      <c r="A7895" s="28">
        <v>7894.0</v>
      </c>
      <c r="B7895" s="28">
        <v>20.0</v>
      </c>
      <c r="C7895" s="28" t="str">
        <f>TRIM(PROPER('Base de datos cruda'!C7895))</f>
        <v>Male</v>
      </c>
      <c r="D7895" s="28">
        <v>0.76</v>
      </c>
      <c r="E7895" s="28">
        <v>1.68</v>
      </c>
      <c r="F7895" s="28">
        <v>5.95</v>
      </c>
      <c r="G7895" s="28">
        <v>93.15</v>
      </c>
      <c r="H7895" s="28" t="str">
        <f>TRIM(PROPER('Base de datos cruda'!H7895))</f>
        <v>Rpg</v>
      </c>
      <c r="I7895" s="28">
        <v>0.76</v>
      </c>
      <c r="J7895" s="28">
        <v>4.08</v>
      </c>
      <c r="K7895" s="28">
        <v>299.28</v>
      </c>
      <c r="L7895" s="28">
        <f>IF('Base de datos cruda'!L7895&lt;0,,'Base de datos cruda'!L7895)</f>
        <v>3.63</v>
      </c>
      <c r="M7895" s="28" t="str">
        <f>IF(TRIM(PROPER('Base de datos cruda'!M7895))="High","Alto",IF(TRIM(PROPER('Base de datos cruda'!M7895))="Medium","Medio","Bajo"))</f>
        <v>Medio</v>
      </c>
      <c r="N7895" s="29">
        <v>60.68</v>
      </c>
      <c r="O7895" s="32">
        <f t="shared" si="1"/>
        <v>60.68</v>
      </c>
      <c r="P7895" s="33">
        <f t="shared" si="2"/>
        <v>4.84</v>
      </c>
      <c r="Q7895" s="34">
        <f t="shared" si="3"/>
        <v>2.210526316</v>
      </c>
      <c r="R7895" s="35" t="str">
        <f t="shared" si="4"/>
        <v>Medio</v>
      </c>
      <c r="S7895" s="35" t="str">
        <f>IF(O7895="","",IF(O7895&gt;AVERAGE('Base de datos limpia'!$O$2:$O$8001),"Alto","Normal"))
</f>
        <v>Normal</v>
      </c>
      <c r="T7895" s="35" t="str">
        <f t="shared" si="5"/>
        <v>Gamer casual</v>
      </c>
      <c r="U7895" s="35"/>
    </row>
    <row r="7896">
      <c r="A7896" s="28">
        <v>7895.0</v>
      </c>
      <c r="B7896" s="28">
        <v>18.0</v>
      </c>
      <c r="C7896" s="28" t="str">
        <f>TRIM(PROPER('Base de datos cruda'!C7896))</f>
        <v>Male</v>
      </c>
      <c r="D7896" s="28">
        <v>2.37</v>
      </c>
      <c r="E7896" s="28">
        <v>6.59</v>
      </c>
      <c r="F7896" s="28">
        <v>4.52</v>
      </c>
      <c r="G7896" s="28">
        <v>85.86</v>
      </c>
      <c r="H7896" s="28" t="str">
        <f>TRIM(PROPER('Base de datos cruda'!H7896))</f>
        <v>Rpg</v>
      </c>
      <c r="I7896" s="28">
        <v>1.76</v>
      </c>
      <c r="J7896" s="28">
        <v>4.08</v>
      </c>
      <c r="K7896" s="28">
        <v>285.21</v>
      </c>
      <c r="L7896" s="28">
        <f>IF('Base de datos cruda'!L7896&lt;0,,'Base de datos cruda'!L7896)</f>
        <v>3.46</v>
      </c>
      <c r="M7896" s="28" t="str">
        <f>IF(TRIM(PROPER('Base de datos cruda'!M7896))="High","Alto",IF(TRIM(PROPER('Base de datos cruda'!M7896))="Medium","Medio","Bajo"))</f>
        <v>Medio</v>
      </c>
      <c r="N7896" s="29">
        <v>60.38</v>
      </c>
      <c r="O7896" s="32">
        <f t="shared" si="1"/>
        <v>60.38</v>
      </c>
      <c r="P7896" s="33">
        <f t="shared" si="2"/>
        <v>6.45</v>
      </c>
      <c r="Q7896" s="34">
        <f t="shared" si="3"/>
        <v>2.780590717</v>
      </c>
      <c r="R7896" s="35" t="str">
        <f t="shared" si="4"/>
        <v>Medio</v>
      </c>
      <c r="S7896" s="35" t="str">
        <f>IF(O7896="","",IF(O7896&gt;AVERAGE('Base de datos limpia'!$O$2:$O$8001),"Alto","Normal"))
</f>
        <v>Normal</v>
      </c>
      <c r="T7896" s="35" t="str">
        <f t="shared" si="5"/>
        <v>Gamer intensivo</v>
      </c>
      <c r="U7896" s="35"/>
    </row>
    <row r="7897">
      <c r="A7897" s="28">
        <v>7896.0</v>
      </c>
      <c r="B7897" s="28">
        <v>24.0</v>
      </c>
      <c r="C7897" s="28" t="str">
        <f>TRIM(PROPER('Base de datos cruda'!C7897))</f>
        <v>Female</v>
      </c>
      <c r="D7897" s="28">
        <v>7.41</v>
      </c>
      <c r="E7897" s="28">
        <v>3.23</v>
      </c>
      <c r="F7897" s="28">
        <v>8.32</v>
      </c>
      <c r="G7897" s="28">
        <v>67.68</v>
      </c>
      <c r="H7897" s="28" t="str">
        <f>TRIM(PROPER('Base de datos cruda'!H7897))</f>
        <v>Casual</v>
      </c>
      <c r="I7897" s="28">
        <v>4.79</v>
      </c>
      <c r="J7897" s="28">
        <v>9.85</v>
      </c>
      <c r="K7897" s="28">
        <v>250.5</v>
      </c>
      <c r="L7897" s="28">
        <f>IF('Base de datos cruda'!L7897&lt;0,,'Base de datos cruda'!L7897)</f>
        <v>15.45</v>
      </c>
      <c r="M7897" s="28" t="str">
        <f>IF(TRIM(PROPER('Base de datos cruda'!M7897))="High","Alto",IF(TRIM(PROPER('Base de datos cruda'!M7897))="Medium","Medio","Bajo"))</f>
        <v>Bajo</v>
      </c>
      <c r="N7897" s="29">
        <v>33.45</v>
      </c>
      <c r="O7897" s="32">
        <f t="shared" si="1"/>
        <v>33.45</v>
      </c>
      <c r="P7897" s="33">
        <f t="shared" si="2"/>
        <v>17.26</v>
      </c>
      <c r="Q7897" s="34">
        <f t="shared" si="3"/>
        <v>0.4358974359</v>
      </c>
      <c r="R7897" s="35" t="str">
        <f t="shared" si="4"/>
        <v>Bajo</v>
      </c>
      <c r="S7897" s="35" t="str">
        <f>IF(O7897="","",IF(O7897&gt;AVERAGE('Base de datos limpia'!$O$2:$O$8001),"Alto","Normal"))
</f>
        <v>Normal</v>
      </c>
      <c r="T7897" s="35" t="str">
        <f t="shared" si="5"/>
        <v>Gamer moderado</v>
      </c>
      <c r="U7897" s="35"/>
    </row>
    <row r="7898">
      <c r="A7898" s="28">
        <v>7897.0</v>
      </c>
      <c r="B7898" s="28">
        <v>24.0</v>
      </c>
      <c r="C7898" s="28" t="str">
        <f>TRIM(PROPER('Base de datos cruda'!C7898))</f>
        <v>Female</v>
      </c>
      <c r="D7898" s="28">
        <v>3.43</v>
      </c>
      <c r="E7898" s="28">
        <v>9.13</v>
      </c>
      <c r="F7898" s="28">
        <v>8.61</v>
      </c>
      <c r="G7898" s="28">
        <v>71.4</v>
      </c>
      <c r="H7898" s="28" t="str">
        <f>TRIM(PROPER('Base de datos cruda'!H7898))</f>
        <v>Casual</v>
      </c>
      <c r="I7898" s="28">
        <v>1.7</v>
      </c>
      <c r="J7898" s="28">
        <v>4.68</v>
      </c>
      <c r="K7898" s="28">
        <v>271.3</v>
      </c>
      <c r="L7898" s="28">
        <f>IF('Base de datos cruda'!L7898&lt;0,,'Base de datos cruda'!L7898)</f>
        <v>7.53</v>
      </c>
      <c r="M7898" s="28" t="str">
        <f>IF(TRIM(PROPER('Base de datos cruda'!M7898))="High","Alto",IF(TRIM(PROPER('Base de datos cruda'!M7898))="Medium","Medio","Bajo"))</f>
        <v>Medio</v>
      </c>
      <c r="N7898" s="29">
        <v>91.3</v>
      </c>
      <c r="O7898" s="32">
        <f t="shared" si="1"/>
        <v>91.3</v>
      </c>
      <c r="P7898" s="33">
        <f t="shared" si="2"/>
        <v>8.11</v>
      </c>
      <c r="Q7898" s="34">
        <f t="shared" si="3"/>
        <v>2.66180758</v>
      </c>
      <c r="R7898" s="35" t="str">
        <f t="shared" si="4"/>
        <v>Alto</v>
      </c>
      <c r="S7898" s="35" t="str">
        <f>IF(O7898="","",IF(O7898&gt;AVERAGE('Base de datos limpia'!$O$2:$O$8001),"Alto","Normal"))
</f>
        <v>Alto</v>
      </c>
      <c r="T7898" s="35" t="str">
        <f t="shared" si="5"/>
        <v>Gamer intensivo</v>
      </c>
      <c r="U7898" s="35"/>
    </row>
    <row r="7899">
      <c r="A7899" s="28">
        <v>7898.0</v>
      </c>
      <c r="B7899" s="28">
        <v>22.0</v>
      </c>
      <c r="C7899" s="28" t="str">
        <f>TRIM(PROPER('Base de datos cruda'!C7899))</f>
        <v>Male</v>
      </c>
      <c r="D7899" s="28">
        <v>7.51</v>
      </c>
      <c r="E7899" s="28">
        <v>1.99</v>
      </c>
      <c r="F7899" s="28">
        <v>6.41</v>
      </c>
      <c r="G7899" s="28">
        <v>80.6</v>
      </c>
      <c r="H7899" s="28" t="str">
        <f>TRIM(PROPER('Base de datos cruda'!H7899))</f>
        <v>Casual</v>
      </c>
      <c r="I7899" s="28">
        <v>2.96</v>
      </c>
      <c r="J7899" s="28">
        <v>11.02</v>
      </c>
      <c r="K7899" s="28">
        <v>236.5</v>
      </c>
      <c r="L7899" s="28">
        <f>IF('Base de datos cruda'!L7899&lt;0,,'Base de datos cruda'!L7899)</f>
        <v>16.33</v>
      </c>
      <c r="M7899" s="28" t="str">
        <f>IF(TRIM(PROPER('Base de datos cruda'!M7899))="High","Alto",IF(TRIM(PROPER('Base de datos cruda'!M7899))="Medium","Medio","Bajo"))</f>
        <v>Bajo</v>
      </c>
      <c r="N7899" s="29">
        <v>22.98</v>
      </c>
      <c r="O7899" s="32">
        <f t="shared" si="1"/>
        <v>22.98</v>
      </c>
      <c r="P7899" s="33">
        <f t="shared" si="2"/>
        <v>18.53</v>
      </c>
      <c r="Q7899" s="34">
        <f t="shared" si="3"/>
        <v>0.2649800266</v>
      </c>
      <c r="R7899" s="35" t="str">
        <f t="shared" si="4"/>
        <v>Bajo</v>
      </c>
      <c r="S7899" s="35" t="str">
        <f>IF(O7899="","",IF(O7899&gt;AVERAGE('Base de datos limpia'!$O$2:$O$8001),"Alto","Normal"))
</f>
        <v>Normal</v>
      </c>
      <c r="T7899" s="35" t="str">
        <f t="shared" si="5"/>
        <v>Gamer casual</v>
      </c>
      <c r="U7899" s="35"/>
    </row>
    <row r="7900">
      <c r="A7900" s="28">
        <v>7899.0</v>
      </c>
      <c r="B7900" s="28">
        <v>17.0</v>
      </c>
      <c r="C7900" s="28" t="str">
        <f>TRIM(PROPER('Base de datos cruda'!C7900))</f>
        <v>Male</v>
      </c>
      <c r="D7900" s="28">
        <v>7.93</v>
      </c>
      <c r="E7900" s="28">
        <v>8.59</v>
      </c>
      <c r="F7900" s="28">
        <v>6.13</v>
      </c>
      <c r="G7900" s="28">
        <v>73.18</v>
      </c>
      <c r="H7900" s="28" t="str">
        <f>TRIM(PROPER('Base de datos cruda'!H7900))</f>
        <v>Rpg</v>
      </c>
      <c r="I7900" s="28">
        <v>0.29</v>
      </c>
      <c r="J7900" s="28">
        <v>12.18</v>
      </c>
      <c r="K7900" s="28">
        <v>236.71</v>
      </c>
      <c r="L7900" s="28">
        <f>IF('Base de datos cruda'!L7900&lt;0,,'Base de datos cruda'!L7900)</f>
        <v>15.56</v>
      </c>
      <c r="M7900" s="28" t="str">
        <f>IF(TRIM(PROPER('Base de datos cruda'!M7900))="High","Alto",IF(TRIM(PROPER('Base de datos cruda'!M7900))="Medium","Medio","Bajo"))</f>
        <v>Bajo</v>
      </c>
      <c r="N7900" s="29">
        <v>70.4067977661304</v>
      </c>
      <c r="O7900" s="32">
        <f t="shared" si="1"/>
        <v>70.40679777</v>
      </c>
      <c r="P7900" s="33">
        <f t="shared" si="2"/>
        <v>20.11</v>
      </c>
      <c r="Q7900" s="34">
        <f t="shared" si="3"/>
        <v>1.083228247</v>
      </c>
      <c r="R7900" s="35" t="str">
        <f t="shared" si="4"/>
        <v>Alto</v>
      </c>
      <c r="S7900" s="35" t="str">
        <f>IF(O7900="","",IF(O7900&gt;AVERAGE('Base de datos limpia'!$O$2:$O$8001),"Alto","Normal"))
</f>
        <v>Alto</v>
      </c>
      <c r="T7900" s="35" t="str">
        <f t="shared" si="5"/>
        <v>Gamer intensivo</v>
      </c>
      <c r="U7900" s="35"/>
    </row>
    <row r="7901">
      <c r="A7901" s="28">
        <v>7900.0</v>
      </c>
      <c r="B7901" s="28">
        <v>22.0</v>
      </c>
      <c r="C7901" s="28" t="str">
        <f>TRIM(PROPER('Base de datos cruda'!C7901))</f>
        <v>Male</v>
      </c>
      <c r="D7901" s="28">
        <v>4.21</v>
      </c>
      <c r="E7901" s="28">
        <v>1.8</v>
      </c>
      <c r="F7901" s="28">
        <v>6.7</v>
      </c>
      <c r="G7901" s="28">
        <v>60.2</v>
      </c>
      <c r="H7901" s="28" t="str">
        <f>TRIM(PROPER('Base de datos cruda'!H7901))</f>
        <v>Rpg</v>
      </c>
      <c r="I7901" s="28">
        <v>0.32</v>
      </c>
      <c r="J7901" s="28">
        <v>7.33</v>
      </c>
      <c r="K7901" s="28">
        <v>269.32</v>
      </c>
      <c r="L7901" s="28">
        <f>IF('Base de datos cruda'!L7901&lt;0,,'Base de datos cruda'!L7901)</f>
        <v>12.92</v>
      </c>
      <c r="M7901" s="28" t="str">
        <f>IF(TRIM(PROPER('Base de datos cruda'!M7901))="High","Alto",IF(TRIM(PROPER('Base de datos cruda'!M7901))="Medium","Medio","Bajo"))</f>
        <v>Medio</v>
      </c>
      <c r="N7901" s="29">
        <v>41.18</v>
      </c>
      <c r="O7901" s="32">
        <f t="shared" si="1"/>
        <v>41.18</v>
      </c>
      <c r="P7901" s="33">
        <f t="shared" si="2"/>
        <v>11.54</v>
      </c>
      <c r="Q7901" s="34">
        <f t="shared" si="3"/>
        <v>0.4275534442</v>
      </c>
      <c r="R7901" s="35" t="str">
        <f t="shared" si="4"/>
        <v>Bajo</v>
      </c>
      <c r="S7901" s="35" t="str">
        <f>IF(O7901="","",IF(O7901&gt;AVERAGE('Base de datos limpia'!$O$2:$O$8001),"Alto","Normal"))
</f>
        <v>Normal</v>
      </c>
      <c r="T7901" s="35" t="str">
        <f t="shared" si="5"/>
        <v>Gamer casual</v>
      </c>
      <c r="U7901" s="35"/>
    </row>
    <row r="7902">
      <c r="A7902" s="28">
        <v>7901.0</v>
      </c>
      <c r="B7902" s="28">
        <v>22.0</v>
      </c>
      <c r="C7902" s="28" t="str">
        <f>TRIM(PROPER('Base de datos cruda'!C7902))</f>
        <v>Other</v>
      </c>
      <c r="D7902" s="28">
        <v>2.3</v>
      </c>
      <c r="E7902" s="28">
        <v>1.23</v>
      </c>
      <c r="F7902" s="28">
        <v>5.13</v>
      </c>
      <c r="G7902" s="28">
        <v>61.63</v>
      </c>
      <c r="H7902" s="28" t="str">
        <f>TRIM(PROPER('Base de datos cruda'!H7902))</f>
        <v>Casual</v>
      </c>
      <c r="I7902" s="28">
        <v>2.12</v>
      </c>
      <c r="J7902" s="28">
        <v>6.12</v>
      </c>
      <c r="K7902" s="28">
        <v>299.29</v>
      </c>
      <c r="L7902" s="28">
        <f>IF('Base de datos cruda'!L7902&lt;0,,'Base de datos cruda'!L7902)</f>
        <v>7.04</v>
      </c>
      <c r="M7902" s="28" t="str">
        <f>IF(TRIM(PROPER('Base de datos cruda'!M7902))="High","Alto",IF(TRIM(PROPER('Base de datos cruda'!M7902))="Medium","Medio","Bajo"))</f>
        <v>Medio</v>
      </c>
      <c r="N7902" s="29">
        <v>40.1598378073369</v>
      </c>
      <c r="O7902" s="32">
        <f t="shared" si="1"/>
        <v>40.15983781</v>
      </c>
      <c r="P7902" s="33">
        <f t="shared" si="2"/>
        <v>8.42</v>
      </c>
      <c r="Q7902" s="34">
        <f t="shared" si="3"/>
        <v>0.5347826087</v>
      </c>
      <c r="R7902" s="35" t="str">
        <f t="shared" si="4"/>
        <v>Bajo</v>
      </c>
      <c r="S7902" s="35" t="str">
        <f>IF(O7902="","",IF(O7902&gt;AVERAGE('Base de datos limpia'!$O$2:$O$8001),"Alto","Normal"))
</f>
        <v>Normal</v>
      </c>
      <c r="T7902" s="35" t="str">
        <f t="shared" si="5"/>
        <v>Gamer casual</v>
      </c>
      <c r="U7902" s="35"/>
    </row>
    <row r="7903">
      <c r="A7903" s="28">
        <v>7902.0</v>
      </c>
      <c r="B7903" s="28">
        <v>20.0</v>
      </c>
      <c r="C7903" s="28" t="str">
        <f>TRIM(PROPER('Base de datos cruda'!C7903))</f>
        <v>Male</v>
      </c>
      <c r="D7903" s="28">
        <v>6.33</v>
      </c>
      <c r="E7903" s="28">
        <v>3.12</v>
      </c>
      <c r="F7903" s="28">
        <v>5.49</v>
      </c>
      <c r="G7903" s="28">
        <v>90.71</v>
      </c>
      <c r="H7903" s="28" t="str">
        <f>TRIM(PROPER('Base de datos cruda'!H7903))</f>
        <v>Casual</v>
      </c>
      <c r="I7903" s="28">
        <v>3.02</v>
      </c>
      <c r="J7903" s="28">
        <v>8.93</v>
      </c>
      <c r="K7903" s="28">
        <v>241.1</v>
      </c>
      <c r="L7903" s="28">
        <f>IF('Base de datos cruda'!L7903&lt;0,,'Base de datos cruda'!L7903)</f>
        <v>12.24</v>
      </c>
      <c r="M7903" s="28" t="str">
        <f>IF(TRIM(PROPER('Base de datos cruda'!M7903))="High","Alto",IF(TRIM(PROPER('Base de datos cruda'!M7903))="Medium","Medio","Bajo"))</f>
        <v>Bajo</v>
      </c>
      <c r="N7903" s="29">
        <v>31.87</v>
      </c>
      <c r="O7903" s="32">
        <f t="shared" si="1"/>
        <v>31.87</v>
      </c>
      <c r="P7903" s="33">
        <f t="shared" si="2"/>
        <v>15.26</v>
      </c>
      <c r="Q7903" s="34">
        <f t="shared" si="3"/>
        <v>0.4928909953</v>
      </c>
      <c r="R7903" s="35" t="str">
        <f t="shared" si="4"/>
        <v>Bajo</v>
      </c>
      <c r="S7903" s="35" t="str">
        <f>IF(O7903="","",IF(O7903&gt;AVERAGE('Base de datos limpia'!$O$2:$O$8001),"Alto","Normal"))
</f>
        <v>Normal</v>
      </c>
      <c r="T7903" s="35" t="str">
        <f t="shared" si="5"/>
        <v>Gamer moderado</v>
      </c>
      <c r="U7903" s="35"/>
    </row>
    <row r="7904">
      <c r="A7904" s="28">
        <v>7903.0</v>
      </c>
      <c r="B7904" s="28">
        <v>24.0</v>
      </c>
      <c r="C7904" s="28" t="str">
        <f>TRIM(PROPER('Base de datos cruda'!C7904))</f>
        <v>Female</v>
      </c>
      <c r="D7904" s="28">
        <v>1.27</v>
      </c>
      <c r="E7904" s="28">
        <v>4.0</v>
      </c>
      <c r="F7904" s="28">
        <v>4.5</v>
      </c>
      <c r="G7904" s="28">
        <v>63.35</v>
      </c>
      <c r="H7904" s="28" t="str">
        <f>TRIM(PROPER('Base de datos cruda'!H7904))</f>
        <v>Fps</v>
      </c>
      <c r="I7904" s="28">
        <v>1.86</v>
      </c>
      <c r="J7904" s="28">
        <v>2.7</v>
      </c>
      <c r="K7904" s="28">
        <v>322.93</v>
      </c>
      <c r="L7904" s="28">
        <f>IF('Base de datos cruda'!L7904&lt;0,,'Base de datos cruda'!L7904)</f>
        <v>5.01</v>
      </c>
      <c r="M7904" s="28" t="str">
        <f>IF(TRIM(PROPER('Base de datos cruda'!M7904))="High","Alto",IF(TRIM(PROPER('Base de datos cruda'!M7904))="Medium","Medio","Bajo"))</f>
        <v>Medio</v>
      </c>
      <c r="N7904" s="29">
        <v>62.81</v>
      </c>
      <c r="O7904" s="32">
        <f t="shared" si="1"/>
        <v>62.81</v>
      </c>
      <c r="P7904" s="33">
        <f t="shared" si="2"/>
        <v>3.97</v>
      </c>
      <c r="Q7904" s="34">
        <f t="shared" si="3"/>
        <v>3.149606299</v>
      </c>
      <c r="R7904" s="35" t="str">
        <f t="shared" si="4"/>
        <v>Medio</v>
      </c>
      <c r="S7904" s="35" t="str">
        <f>IF(O7904="","",IF(O7904&gt;AVERAGE('Base de datos limpia'!$O$2:$O$8001),"Alto","Normal"))
</f>
        <v>Normal</v>
      </c>
      <c r="T7904" s="35" t="str">
        <f t="shared" si="5"/>
        <v>Gamer moderado</v>
      </c>
      <c r="U7904" s="35"/>
    </row>
    <row r="7905">
      <c r="A7905" s="28">
        <v>7904.0</v>
      </c>
      <c r="B7905" s="28">
        <v>18.0</v>
      </c>
      <c r="C7905" s="28" t="str">
        <f>TRIM(PROPER('Base de datos cruda'!C7905))</f>
        <v>Female</v>
      </c>
      <c r="D7905" s="28">
        <v>2.02</v>
      </c>
      <c r="E7905" s="28">
        <v>6.64</v>
      </c>
      <c r="F7905" s="28">
        <v>6.23</v>
      </c>
      <c r="G7905" s="28">
        <v>97.12</v>
      </c>
      <c r="H7905" s="28" t="str">
        <f>TRIM(PROPER('Base de datos cruda'!H7905))</f>
        <v>Casual</v>
      </c>
      <c r="I7905" s="28">
        <v>0.9</v>
      </c>
      <c r="J7905" s="28">
        <v>5.18</v>
      </c>
      <c r="K7905" s="28">
        <v>291.34</v>
      </c>
      <c r="L7905" s="28">
        <f>IF('Base de datos cruda'!L7905&lt;0,,'Base de datos cruda'!L7905)</f>
        <v>5.46</v>
      </c>
      <c r="M7905" s="28" t="str">
        <f>IF(TRIM(PROPER('Base de datos cruda'!M7905))="High","Alto",IF(TRIM(PROPER('Base de datos cruda'!M7905))="Medium","Medio","Bajo"))</f>
        <v>Medio</v>
      </c>
      <c r="N7905" s="29">
        <v>92.42</v>
      </c>
      <c r="O7905" s="32">
        <f t="shared" si="1"/>
        <v>92.42</v>
      </c>
      <c r="P7905" s="33">
        <f t="shared" si="2"/>
        <v>7.2</v>
      </c>
      <c r="Q7905" s="34">
        <f t="shared" si="3"/>
        <v>3.287128713</v>
      </c>
      <c r="R7905" s="35" t="str">
        <f t="shared" si="4"/>
        <v>Alto</v>
      </c>
      <c r="S7905" s="35" t="str">
        <f>IF(O7905="","",IF(O7905&gt;AVERAGE('Base de datos limpia'!$O$2:$O$8001),"Alto","Normal"))
</f>
        <v>Alto</v>
      </c>
      <c r="T7905" s="35" t="str">
        <f t="shared" si="5"/>
        <v>Gamer intensivo</v>
      </c>
      <c r="U7905" s="35"/>
    </row>
    <row r="7906">
      <c r="A7906" s="28">
        <v>7905.0</v>
      </c>
      <c r="B7906" s="28">
        <v>19.0</v>
      </c>
      <c r="C7906" s="28" t="str">
        <f>TRIM(PROPER('Base de datos cruda'!C7906))</f>
        <v>Female</v>
      </c>
      <c r="D7906" s="28">
        <v>6.28</v>
      </c>
      <c r="E7906" s="28">
        <v>2.19</v>
      </c>
      <c r="F7906" s="28">
        <v>7.06</v>
      </c>
      <c r="G7906" s="28">
        <v>77.71</v>
      </c>
      <c r="H7906" s="28" t="str">
        <f>TRIM(PROPER('Base de datos cruda'!H7906))</f>
        <v>Casual</v>
      </c>
      <c r="I7906" s="28">
        <v>3.68</v>
      </c>
      <c r="J7906" s="28">
        <v>10.02</v>
      </c>
      <c r="K7906" s="28">
        <v>235.09</v>
      </c>
      <c r="L7906" s="28">
        <f>IF('Base de datos cruda'!L7906&lt;0,,'Base de datos cruda'!L7906)</f>
        <v>16.41</v>
      </c>
      <c r="M7906" s="28" t="str">
        <f>IF(TRIM(PROPER('Base de datos cruda'!M7906))="High","Alto",IF(TRIM(PROPER('Base de datos cruda'!M7906))="Medium","Medio","Bajo"))</f>
        <v>Bajo</v>
      </c>
      <c r="N7906" s="29">
        <v>38.19</v>
      </c>
      <c r="O7906" s="32">
        <f t="shared" si="1"/>
        <v>38.19</v>
      </c>
      <c r="P7906" s="33">
        <f t="shared" si="2"/>
        <v>16.3</v>
      </c>
      <c r="Q7906" s="34">
        <f t="shared" si="3"/>
        <v>0.3487261146</v>
      </c>
      <c r="R7906" s="35" t="str">
        <f t="shared" si="4"/>
        <v>Bajo</v>
      </c>
      <c r="S7906" s="35" t="str">
        <f>IF(O7906="","",IF(O7906&gt;AVERAGE('Base de datos limpia'!$O$2:$O$8001),"Alto","Normal"))
</f>
        <v>Normal</v>
      </c>
      <c r="T7906" s="35" t="str">
        <f t="shared" si="5"/>
        <v>Gamer casual</v>
      </c>
      <c r="U7906" s="35"/>
    </row>
    <row r="7907">
      <c r="A7907" s="28">
        <v>7906.0</v>
      </c>
      <c r="B7907" s="28">
        <v>16.0</v>
      </c>
      <c r="C7907" s="28" t="str">
        <f>TRIM(PROPER('Base de datos cruda'!C7907))</f>
        <v>Female</v>
      </c>
      <c r="D7907" s="28">
        <v>3.47</v>
      </c>
      <c r="E7907" s="28">
        <v>4.94</v>
      </c>
      <c r="F7907" s="28">
        <v>8.65</v>
      </c>
      <c r="G7907" s="28">
        <v>90.33</v>
      </c>
      <c r="H7907" s="28" t="str">
        <f>TRIM(PROPER('Base de datos cruda'!H7907))</f>
        <v>Rpg</v>
      </c>
      <c r="I7907" s="28">
        <v>0.7</v>
      </c>
      <c r="J7907" s="28">
        <v>9.38</v>
      </c>
      <c r="K7907" s="28">
        <v>287.25</v>
      </c>
      <c r="L7907" s="28">
        <f>IF('Base de datos cruda'!L7907&lt;0,,'Base de datos cruda'!L7907)</f>
        <v>9.69</v>
      </c>
      <c r="M7907" s="28" t="str">
        <f>IF(TRIM(PROPER('Base de datos cruda'!M7907))="High","Alto",IF(TRIM(PROPER('Base de datos cruda'!M7907))="Medium","Medio","Bajo"))</f>
        <v>Medio</v>
      </c>
      <c r="N7907" s="29">
        <v>80.21</v>
      </c>
      <c r="O7907" s="32">
        <f t="shared" si="1"/>
        <v>80.21</v>
      </c>
      <c r="P7907" s="33">
        <f t="shared" si="2"/>
        <v>12.85</v>
      </c>
      <c r="Q7907" s="34">
        <f t="shared" si="3"/>
        <v>1.423631124</v>
      </c>
      <c r="R7907" s="35" t="str">
        <f t="shared" si="4"/>
        <v>Alto</v>
      </c>
      <c r="S7907" s="35" t="str">
        <f>IF(O7907="","",IF(O7907&gt;AVERAGE('Base de datos limpia'!$O$2:$O$8001),"Alto","Normal"))
</f>
        <v>Alto</v>
      </c>
      <c r="T7907" s="35" t="str">
        <f t="shared" si="5"/>
        <v>Gamer moderado</v>
      </c>
      <c r="U7907" s="35"/>
    </row>
    <row r="7908">
      <c r="A7908" s="28">
        <v>7907.0</v>
      </c>
      <c r="B7908" s="28">
        <v>21.0</v>
      </c>
      <c r="C7908" s="28" t="str">
        <f>TRIM(PROPER('Base de datos cruda'!C7908))</f>
        <v>Male</v>
      </c>
      <c r="D7908" s="28">
        <v>1.61</v>
      </c>
      <c r="E7908" s="28">
        <v>2.84</v>
      </c>
      <c r="F7908" s="28">
        <v>7.7</v>
      </c>
      <c r="G7908" s="28">
        <v>65.02</v>
      </c>
      <c r="H7908" s="28" t="str">
        <f>TRIM(PROPER('Base de datos cruda'!H7908))</f>
        <v>Rpg</v>
      </c>
      <c r="I7908" s="28">
        <v>3.34</v>
      </c>
      <c r="J7908" s="28">
        <v>4.35</v>
      </c>
      <c r="K7908" s="28">
        <v>307.78</v>
      </c>
      <c r="L7908" s="28">
        <f>IF('Base de datos cruda'!L7908&lt;0,,'Base de datos cruda'!L7908)</f>
        <v>1.64</v>
      </c>
      <c r="M7908" s="28" t="str">
        <f>IF(TRIM(PROPER('Base de datos cruda'!M7908))="High","Alto",IF(TRIM(PROPER('Base de datos cruda'!M7908))="Medium","Medio","Bajo"))</f>
        <v>Medio</v>
      </c>
      <c r="N7908" s="29">
        <v>63.44</v>
      </c>
      <c r="O7908" s="32">
        <f t="shared" si="1"/>
        <v>63.44</v>
      </c>
      <c r="P7908" s="33">
        <f t="shared" si="2"/>
        <v>5.96</v>
      </c>
      <c r="Q7908" s="34">
        <f t="shared" si="3"/>
        <v>1.763975155</v>
      </c>
      <c r="R7908" s="35" t="str">
        <f t="shared" si="4"/>
        <v>Medio</v>
      </c>
      <c r="S7908" s="35" t="str">
        <f>IF(O7908="","",IF(O7908&gt;AVERAGE('Base de datos limpia'!$O$2:$O$8001),"Alto","Normal"))
</f>
        <v>Normal</v>
      </c>
      <c r="T7908" s="35" t="str">
        <f t="shared" si="5"/>
        <v>Gamer casual</v>
      </c>
      <c r="U7908" s="35"/>
    </row>
    <row r="7909">
      <c r="A7909" s="28">
        <v>7908.0</v>
      </c>
      <c r="B7909" s="28">
        <v>19.0</v>
      </c>
      <c r="C7909" s="28" t="str">
        <f>TRIM(PROPER('Base de datos cruda'!C7909))</f>
        <v>Female</v>
      </c>
      <c r="D7909" s="28">
        <v>5.21</v>
      </c>
      <c r="E7909" s="28">
        <v>8.7</v>
      </c>
      <c r="F7909" s="28">
        <v>7.62</v>
      </c>
      <c r="G7909" s="28">
        <v>97.06</v>
      </c>
      <c r="H7909" s="28" t="str">
        <f>TRIM(PROPER('Base de datos cruda'!H7909))</f>
        <v>Rpg</v>
      </c>
      <c r="I7909" s="28">
        <v>4.78</v>
      </c>
      <c r="J7909" s="28">
        <v>9.6</v>
      </c>
      <c r="K7909" s="28">
        <v>258.97</v>
      </c>
      <c r="L7909" s="28">
        <f>IF('Base de datos cruda'!L7909&lt;0,,'Base de datos cruda'!L7909)</f>
        <v>10.48</v>
      </c>
      <c r="M7909" s="28" t="str">
        <f>IF(TRIM(PROPER('Base de datos cruda'!M7909))="High","Alto",IF(TRIM(PROPER('Base de datos cruda'!M7909))="Medium","Medio","Bajo"))</f>
        <v>Bajo</v>
      </c>
      <c r="N7909" s="29">
        <v>104.538581133356</v>
      </c>
      <c r="O7909" s="33" t="str">
        <f t="shared" si="1"/>
        <v/>
      </c>
      <c r="P7909" s="33">
        <f t="shared" si="2"/>
        <v>14.81</v>
      </c>
      <c r="Q7909" s="34">
        <f t="shared" si="3"/>
        <v>1.669865643</v>
      </c>
      <c r="R7909" s="35" t="str">
        <f t="shared" si="4"/>
        <v>Alto</v>
      </c>
      <c r="S7909" s="35" t="str">
        <f>IF(O7909="","",IF(O7909&gt;AVERAGE('Base de datos limpia'!$O$2:$O$8001),"Alto","Normal"))
</f>
        <v/>
      </c>
      <c r="T7909" s="35" t="str">
        <f t="shared" si="5"/>
        <v>Gamer intensivo</v>
      </c>
      <c r="U7909" s="35"/>
    </row>
    <row r="7910">
      <c r="A7910" s="28">
        <v>7909.0</v>
      </c>
      <c r="B7910" s="28">
        <v>16.0</v>
      </c>
      <c r="C7910" s="28" t="str">
        <f>TRIM(PROPER('Base de datos cruda'!C7910))</f>
        <v>Male</v>
      </c>
      <c r="D7910" s="28">
        <v>5.86</v>
      </c>
      <c r="E7910" s="28">
        <v>1.4</v>
      </c>
      <c r="F7910" s="28">
        <v>5.54</v>
      </c>
      <c r="G7910" s="28">
        <v>61.35</v>
      </c>
      <c r="H7910" s="28" t="str">
        <f>TRIM(PROPER('Base de datos cruda'!H7910))</f>
        <v>Fps</v>
      </c>
      <c r="I7910" s="28">
        <v>2.35</v>
      </c>
      <c r="J7910" s="28">
        <v>10.97</v>
      </c>
      <c r="K7910" s="28">
        <v>250.01</v>
      </c>
      <c r="L7910" s="28">
        <f>IF('Base de datos cruda'!L7910&lt;0,,'Base de datos cruda'!L7910)</f>
        <v>16.56</v>
      </c>
      <c r="M7910" s="28" t="str">
        <f>IF(TRIM(PROPER('Base de datos cruda'!M7910))="High","Alto",IF(TRIM(PROPER('Base de datos cruda'!M7910))="Medium","Medio","Bajo"))</f>
        <v>Bajo</v>
      </c>
      <c r="N7910" s="29">
        <v>30.0991138099935</v>
      </c>
      <c r="O7910" s="32">
        <f t="shared" si="1"/>
        <v>30.09911381</v>
      </c>
      <c r="P7910" s="33">
        <f t="shared" si="2"/>
        <v>16.83</v>
      </c>
      <c r="Q7910" s="34">
        <f t="shared" si="3"/>
        <v>0.2389078498</v>
      </c>
      <c r="R7910" s="35" t="str">
        <f t="shared" si="4"/>
        <v>Bajo</v>
      </c>
      <c r="S7910" s="35" t="str">
        <f>IF(O7910="","",IF(O7910&gt;AVERAGE('Base de datos limpia'!$O$2:$O$8001),"Alto","Normal"))
</f>
        <v>Normal</v>
      </c>
      <c r="T7910" s="35" t="str">
        <f t="shared" si="5"/>
        <v>Gamer casual</v>
      </c>
      <c r="U7910" s="35"/>
    </row>
    <row r="7911">
      <c r="A7911" s="28">
        <v>7910.0</v>
      </c>
      <c r="B7911" s="28">
        <v>17.0</v>
      </c>
      <c r="C7911" s="28" t="str">
        <f>TRIM(PROPER('Base de datos cruda'!C7911))</f>
        <v>Female</v>
      </c>
      <c r="D7911" s="28">
        <v>1.0</v>
      </c>
      <c r="E7911" s="28">
        <v>4.2</v>
      </c>
      <c r="F7911" s="28">
        <v>8.44</v>
      </c>
      <c r="G7911" s="28">
        <v>61.69</v>
      </c>
      <c r="H7911" s="28" t="str">
        <f>TRIM(PROPER('Base de datos cruda'!H7911))</f>
        <v>Fps</v>
      </c>
      <c r="I7911" s="28">
        <v>1.0</v>
      </c>
      <c r="J7911" s="28">
        <v>3.68</v>
      </c>
      <c r="K7911" s="28">
        <v>303.04</v>
      </c>
      <c r="L7911" s="28">
        <f>IF('Base de datos cruda'!L7911&lt;0,,'Base de datos cruda'!L7911)</f>
        <v>5.41</v>
      </c>
      <c r="M7911" s="28" t="str">
        <f>IF(TRIM(PROPER('Base de datos cruda'!M7911))="High","Alto",IF(TRIM(PROPER('Base de datos cruda'!M7911))="Medium","Medio","Bajo"))</f>
        <v>Medio</v>
      </c>
      <c r="N7911" s="29">
        <v>78.48</v>
      </c>
      <c r="O7911" s="32">
        <f t="shared" si="1"/>
        <v>78.48</v>
      </c>
      <c r="P7911" s="33">
        <f t="shared" si="2"/>
        <v>4.68</v>
      </c>
      <c r="Q7911" s="34">
        <f t="shared" si="3"/>
        <v>4.2</v>
      </c>
      <c r="R7911" s="35" t="str">
        <f t="shared" si="4"/>
        <v>Alto</v>
      </c>
      <c r="S7911" s="35" t="str">
        <f>IF(O7911="","",IF(O7911&gt;AVERAGE('Base de datos limpia'!$O$2:$O$8001),"Alto","Normal"))
</f>
        <v>Alto</v>
      </c>
      <c r="T7911" s="35" t="str">
        <f t="shared" si="5"/>
        <v>Gamer moderado</v>
      </c>
      <c r="U7911" s="35"/>
    </row>
    <row r="7912">
      <c r="A7912" s="28">
        <v>7911.0</v>
      </c>
      <c r="B7912" s="28">
        <v>18.0</v>
      </c>
      <c r="C7912" s="28" t="str">
        <f>TRIM(PROPER('Base de datos cruda'!C7912))</f>
        <v>Male</v>
      </c>
      <c r="D7912" s="28">
        <v>2.22</v>
      </c>
      <c r="E7912" s="28">
        <v>6.68</v>
      </c>
      <c r="F7912" s="28">
        <v>8.73</v>
      </c>
      <c r="G7912" s="28">
        <v>62.18</v>
      </c>
      <c r="H7912" s="28" t="str">
        <f>TRIM(PROPER('Base de datos cruda'!H7912))</f>
        <v>Casual</v>
      </c>
      <c r="I7912" s="28">
        <v>4.21</v>
      </c>
      <c r="J7912" s="28">
        <v>7.87</v>
      </c>
      <c r="K7912" s="28">
        <v>286.01</v>
      </c>
      <c r="L7912" s="28">
        <f>IF('Base de datos cruda'!L7912&lt;0,,'Base de datos cruda'!L7912)</f>
        <v>4.61</v>
      </c>
      <c r="M7912" s="28" t="str">
        <f>IF(TRIM(PROPER('Base de datos cruda'!M7912))="High","Alto",IF(TRIM(PROPER('Base de datos cruda'!M7912))="Medium","Medio","Bajo"))</f>
        <v>Medio</v>
      </c>
      <c r="N7912" s="29">
        <v>84.6</v>
      </c>
      <c r="O7912" s="32">
        <f t="shared" si="1"/>
        <v>84.6</v>
      </c>
      <c r="P7912" s="33">
        <f t="shared" si="2"/>
        <v>10.09</v>
      </c>
      <c r="Q7912" s="34">
        <f t="shared" si="3"/>
        <v>3.009009009</v>
      </c>
      <c r="R7912" s="35" t="str">
        <f t="shared" si="4"/>
        <v>Alto</v>
      </c>
      <c r="S7912" s="35" t="str">
        <f>IF(O7912="","",IF(O7912&gt;AVERAGE('Base de datos limpia'!$O$2:$O$8001),"Alto","Normal"))
</f>
        <v>Alto</v>
      </c>
      <c r="T7912" s="35" t="str">
        <f t="shared" si="5"/>
        <v>Gamer intensivo</v>
      </c>
      <c r="U7912" s="35"/>
    </row>
    <row r="7913">
      <c r="A7913" s="28">
        <v>7912.0</v>
      </c>
      <c r="B7913" s="28">
        <v>24.0</v>
      </c>
      <c r="C7913" s="28" t="str">
        <f>TRIM(PROPER('Base de datos cruda'!C7913))</f>
        <v>Female</v>
      </c>
      <c r="D7913" s="28">
        <v>1.77</v>
      </c>
      <c r="E7913" s="28">
        <v>9.22</v>
      </c>
      <c r="F7913" s="28">
        <v>8.66</v>
      </c>
      <c r="G7913" s="28">
        <v>64.14</v>
      </c>
      <c r="H7913" s="28" t="str">
        <f>TRIM(PROPER('Base de datos cruda'!H7913))</f>
        <v>Rpg</v>
      </c>
      <c r="I7913" s="28">
        <v>2.53</v>
      </c>
      <c r="J7913" s="28">
        <v>4.46</v>
      </c>
      <c r="K7913" s="28">
        <v>292.7</v>
      </c>
      <c r="L7913" s="28">
        <f>IF('Base de datos cruda'!L7913&lt;0,,'Base de datos cruda'!L7913)</f>
        <v>7.67</v>
      </c>
      <c r="M7913" s="28" t="str">
        <f>IF(TRIM(PROPER('Base de datos cruda'!M7913))="High","Alto",IF(TRIM(PROPER('Base de datos cruda'!M7913))="Medium","Medio","Bajo"))</f>
        <v>Medio</v>
      </c>
      <c r="N7913" s="29">
        <v>100.0</v>
      </c>
      <c r="O7913" s="32">
        <f t="shared" si="1"/>
        <v>100</v>
      </c>
      <c r="P7913" s="33">
        <f t="shared" si="2"/>
        <v>6.23</v>
      </c>
      <c r="Q7913" s="34">
        <f t="shared" si="3"/>
        <v>5.209039548</v>
      </c>
      <c r="R7913" s="35" t="str">
        <f t="shared" si="4"/>
        <v>Alto</v>
      </c>
      <c r="S7913" s="35" t="str">
        <f>IF(O7913="","",IF(O7913&gt;AVERAGE('Base de datos limpia'!$O$2:$O$8001),"Alto","Normal"))
</f>
        <v>Alto</v>
      </c>
      <c r="T7913" s="35" t="str">
        <f t="shared" si="5"/>
        <v>Gamer intensivo</v>
      </c>
      <c r="U7913" s="35"/>
    </row>
    <row r="7914">
      <c r="A7914" s="28">
        <v>7913.0</v>
      </c>
      <c r="B7914" s="28">
        <v>23.0</v>
      </c>
      <c r="C7914" s="28" t="str">
        <f>TRIM(PROPER('Base de datos cruda'!C7914))</f>
        <v>Male</v>
      </c>
      <c r="D7914" s="28">
        <v>3.04</v>
      </c>
      <c r="E7914" s="28">
        <v>8.81</v>
      </c>
      <c r="F7914" s="28">
        <v>4.19</v>
      </c>
      <c r="G7914" s="28">
        <v>79.47</v>
      </c>
      <c r="H7914" s="28" t="str">
        <f>TRIM(PROPER('Base de datos cruda'!H7914))</f>
        <v>Fps</v>
      </c>
      <c r="I7914" s="28">
        <v>4.62</v>
      </c>
      <c r="J7914" s="28">
        <v>8.89</v>
      </c>
      <c r="K7914" s="28">
        <v>286.65</v>
      </c>
      <c r="L7914" s="28">
        <f>IF('Base de datos cruda'!L7914&lt;0,,'Base de datos cruda'!L7914)</f>
        <v>11.06</v>
      </c>
      <c r="M7914" s="28" t="str">
        <f>IF(TRIM(PROPER('Base de datos cruda'!M7914))="High","Alto",IF(TRIM(PROPER('Base de datos cruda'!M7914))="Medium","Medio","Bajo"))</f>
        <v>Alto</v>
      </c>
      <c r="N7914" s="29">
        <v>88.36</v>
      </c>
      <c r="O7914" s="32">
        <f t="shared" si="1"/>
        <v>88.36</v>
      </c>
      <c r="P7914" s="33">
        <f t="shared" si="2"/>
        <v>11.93</v>
      </c>
      <c r="Q7914" s="34">
        <f t="shared" si="3"/>
        <v>2.898026316</v>
      </c>
      <c r="R7914" s="35" t="str">
        <f t="shared" si="4"/>
        <v>Alto</v>
      </c>
      <c r="S7914" s="35" t="str">
        <f>IF(O7914="","",IF(O7914&gt;AVERAGE('Base de datos limpia'!$O$2:$O$8001),"Alto","Normal"))
</f>
        <v>Alto</v>
      </c>
      <c r="T7914" s="35" t="str">
        <f t="shared" si="5"/>
        <v>Gamer intensivo</v>
      </c>
      <c r="U7914" s="35"/>
    </row>
    <row r="7915">
      <c r="A7915" s="28">
        <v>7914.0</v>
      </c>
      <c r="B7915" s="28">
        <v>22.0</v>
      </c>
      <c r="C7915" s="28" t="str">
        <f>TRIM(PROPER('Base de datos cruda'!C7915))</f>
        <v>Female</v>
      </c>
      <c r="D7915" s="28">
        <v>6.11</v>
      </c>
      <c r="E7915" s="28">
        <v>9.06</v>
      </c>
      <c r="F7915" s="28">
        <v>7.02</v>
      </c>
      <c r="G7915" s="28">
        <v>91.53</v>
      </c>
      <c r="H7915" s="28" t="str">
        <f>TRIM(PROPER('Base de datos cruda'!H7915))</f>
        <v>Rpg</v>
      </c>
      <c r="I7915" s="28">
        <v>3.6</v>
      </c>
      <c r="J7915" s="28">
        <v>7.12</v>
      </c>
      <c r="K7915" s="28">
        <v>244.61</v>
      </c>
      <c r="L7915" s="28">
        <f>IF('Base de datos cruda'!L7915&lt;0,,'Base de datos cruda'!L7915)</f>
        <v>11.46</v>
      </c>
      <c r="M7915" s="28" t="str">
        <f>IF(TRIM(PROPER('Base de datos cruda'!M7915))="High","Alto",IF(TRIM(PROPER('Base de datos cruda'!M7915))="Medium","Medio","Bajo"))</f>
        <v>Bajo</v>
      </c>
      <c r="N7915" s="29">
        <v>85.49602597754</v>
      </c>
      <c r="O7915" s="32">
        <f t="shared" si="1"/>
        <v>85.49602598</v>
      </c>
      <c r="P7915" s="33">
        <f t="shared" si="2"/>
        <v>13.23</v>
      </c>
      <c r="Q7915" s="34">
        <f t="shared" si="3"/>
        <v>1.482815057</v>
      </c>
      <c r="R7915" s="35" t="str">
        <f t="shared" si="4"/>
        <v>Alto</v>
      </c>
      <c r="S7915" s="35" t="str">
        <f>IF(O7915="","",IF(O7915&gt;AVERAGE('Base de datos limpia'!$O$2:$O$8001),"Alto","Normal"))
</f>
        <v>Alto</v>
      </c>
      <c r="T7915" s="35" t="str">
        <f t="shared" si="5"/>
        <v>Gamer intensivo</v>
      </c>
      <c r="U7915" s="35"/>
    </row>
    <row r="7916">
      <c r="A7916" s="28">
        <v>7915.0</v>
      </c>
      <c r="B7916" s="28">
        <v>19.0</v>
      </c>
      <c r="C7916" s="28" t="str">
        <f>TRIM(PROPER('Base de datos cruda'!C7916))</f>
        <v>Male</v>
      </c>
      <c r="D7916" s="28">
        <v>5.71</v>
      </c>
      <c r="E7916" s="28">
        <v>1.57</v>
      </c>
      <c r="F7916" s="28">
        <v>7.22</v>
      </c>
      <c r="G7916" s="28">
        <v>71.4</v>
      </c>
      <c r="H7916" s="28" t="str">
        <f>TRIM(PROPER('Base de datos cruda'!H7916))</f>
        <v>Fps</v>
      </c>
      <c r="I7916" s="28">
        <v>2.15</v>
      </c>
      <c r="J7916" s="28">
        <v>9.88</v>
      </c>
      <c r="K7916" s="28">
        <v>236.57</v>
      </c>
      <c r="L7916" s="28">
        <f>IF('Base de datos cruda'!L7916&lt;0,,'Base de datos cruda'!L7916)</f>
        <v>13.35</v>
      </c>
      <c r="M7916" s="28" t="str">
        <f>IF(TRIM(PROPER('Base de datos cruda'!M7916))="High","Alto",IF(TRIM(PROPER('Base de datos cruda'!M7916))="Medium","Medio","Bajo"))</f>
        <v>Bajo</v>
      </c>
      <c r="N7916" s="29">
        <v>35.9393603284443</v>
      </c>
      <c r="O7916" s="32">
        <f t="shared" si="1"/>
        <v>35.93936033</v>
      </c>
      <c r="P7916" s="33">
        <f t="shared" si="2"/>
        <v>15.59</v>
      </c>
      <c r="Q7916" s="34">
        <f t="shared" si="3"/>
        <v>0.2749562172</v>
      </c>
      <c r="R7916" s="35" t="str">
        <f t="shared" si="4"/>
        <v>Bajo</v>
      </c>
      <c r="S7916" s="35" t="str">
        <f>IF(O7916="","",IF(O7916&gt;AVERAGE('Base de datos limpia'!$O$2:$O$8001),"Alto","Normal"))
</f>
        <v>Normal</v>
      </c>
      <c r="T7916" s="35" t="str">
        <f t="shared" si="5"/>
        <v>Gamer casual</v>
      </c>
      <c r="U7916" s="35"/>
    </row>
    <row r="7917">
      <c r="A7917" s="28">
        <v>7916.0</v>
      </c>
      <c r="B7917" s="28">
        <v>16.0</v>
      </c>
      <c r="C7917" s="28" t="str">
        <f>TRIM(PROPER('Base de datos cruda'!C7917))</f>
        <v>Female</v>
      </c>
      <c r="D7917" s="28">
        <v>5.3</v>
      </c>
      <c r="E7917" s="28">
        <v>8.57</v>
      </c>
      <c r="F7917" s="28">
        <v>5.48</v>
      </c>
      <c r="G7917" s="28">
        <v>89.83</v>
      </c>
      <c r="H7917" s="28" t="str">
        <f>TRIM(PROPER('Base de datos cruda'!H7917))</f>
        <v>Casual</v>
      </c>
      <c r="I7917" s="28">
        <v>3.09</v>
      </c>
      <c r="J7917" s="28">
        <v>10.25</v>
      </c>
      <c r="K7917" s="28">
        <v>252.19</v>
      </c>
      <c r="L7917" s="28">
        <f>IF('Base de datos cruda'!L7917&lt;0,,'Base de datos cruda'!L7917)</f>
        <v>8.67</v>
      </c>
      <c r="M7917" s="28" t="str">
        <f>IF(TRIM(PROPER('Base de datos cruda'!M7917))="High","Alto",IF(TRIM(PROPER('Base de datos cruda'!M7917))="Medium","Medio","Bajo"))</f>
        <v>Alto</v>
      </c>
      <c r="N7917" s="29">
        <v>89.1553286406399</v>
      </c>
      <c r="O7917" s="32">
        <f t="shared" si="1"/>
        <v>89.15532864</v>
      </c>
      <c r="P7917" s="33">
        <f t="shared" si="2"/>
        <v>15.55</v>
      </c>
      <c r="Q7917" s="34">
        <f t="shared" si="3"/>
        <v>1.616981132</v>
      </c>
      <c r="R7917" s="35" t="str">
        <f t="shared" si="4"/>
        <v>Alto</v>
      </c>
      <c r="S7917" s="35" t="str">
        <f>IF(O7917="","",IF(O7917&gt;AVERAGE('Base de datos limpia'!$O$2:$O$8001),"Alto","Normal"))
</f>
        <v>Alto</v>
      </c>
      <c r="T7917" s="35" t="str">
        <f t="shared" si="5"/>
        <v>Gamer intensivo</v>
      </c>
      <c r="U7917" s="35"/>
    </row>
    <row r="7918">
      <c r="A7918" s="28">
        <v>7917.0</v>
      </c>
      <c r="B7918" s="28">
        <v>23.0</v>
      </c>
      <c r="C7918" s="28" t="str">
        <f>TRIM(PROPER('Base de datos cruda'!C7918))</f>
        <v>Female</v>
      </c>
      <c r="D7918" s="28">
        <v>0.05</v>
      </c>
      <c r="E7918" s="28">
        <v>8.02</v>
      </c>
      <c r="F7918" s="28">
        <v>8.96</v>
      </c>
      <c r="G7918" s="28">
        <v>90.96</v>
      </c>
      <c r="H7918" s="28" t="str">
        <f>TRIM(PROPER('Base de datos cruda'!H7918))</f>
        <v>Rpg</v>
      </c>
      <c r="I7918" s="28">
        <v>0.85</v>
      </c>
      <c r="J7918" s="28">
        <v>2.45</v>
      </c>
      <c r="K7918" s="28">
        <v>317.27</v>
      </c>
      <c r="L7918" s="28" t="str">
        <f>IF('Base de datos cruda'!L7918&lt;0,,'Base de datos cruda'!L7918)</f>
        <v/>
      </c>
      <c r="M7918" s="28" t="str">
        <f>IF(TRIM(PROPER('Base de datos cruda'!M7918))="High","Alto",IF(TRIM(PROPER('Base de datos cruda'!M7918))="Medium","Medio","Bajo"))</f>
        <v>Medio</v>
      </c>
      <c r="N7918" s="29">
        <v>100.0</v>
      </c>
      <c r="O7918" s="32">
        <f t="shared" si="1"/>
        <v>100</v>
      </c>
      <c r="P7918" s="33">
        <f t="shared" si="2"/>
        <v>2.5</v>
      </c>
      <c r="Q7918" s="34">
        <f t="shared" si="3"/>
        <v>160.4</v>
      </c>
      <c r="R7918" s="35" t="str">
        <f t="shared" si="4"/>
        <v>Alto</v>
      </c>
      <c r="S7918" s="35" t="str">
        <f>IF(O7918="","",IF(O7918&gt;AVERAGE('Base de datos limpia'!$O$2:$O$8001),"Alto","Normal"))
</f>
        <v>Alto</v>
      </c>
      <c r="T7918" s="35" t="str">
        <f t="shared" si="5"/>
        <v>Gamer intensivo</v>
      </c>
      <c r="U7918" s="35"/>
    </row>
    <row r="7919">
      <c r="A7919" s="28">
        <v>7918.0</v>
      </c>
      <c r="B7919" s="28">
        <v>19.0</v>
      </c>
      <c r="C7919" s="28" t="str">
        <f>TRIM(PROPER('Base de datos cruda'!C7919))</f>
        <v>Male</v>
      </c>
      <c r="D7919" s="28">
        <v>1.14</v>
      </c>
      <c r="E7919" s="28">
        <v>9.12</v>
      </c>
      <c r="F7919" s="28">
        <v>5.46</v>
      </c>
      <c r="G7919" s="28">
        <v>96.33</v>
      </c>
      <c r="H7919" s="28" t="str">
        <f>TRIM(PROPER('Base de datos cruda'!H7919))</f>
        <v>Rpg</v>
      </c>
      <c r="I7919" s="28">
        <v>1.94</v>
      </c>
      <c r="J7919" s="28">
        <v>2.73</v>
      </c>
      <c r="K7919" s="28">
        <v>311.42</v>
      </c>
      <c r="L7919" s="28">
        <f>IF('Base de datos cruda'!L7919&lt;0,,'Base de datos cruda'!L7919)</f>
        <v>2.65</v>
      </c>
      <c r="M7919" s="28" t="str">
        <f>IF(TRIM(PROPER('Base de datos cruda'!M7919))="High","Alto",IF(TRIM(PROPER('Base de datos cruda'!M7919))="Medium","Medio","Bajo"))</f>
        <v>Alto</v>
      </c>
      <c r="N7919" s="29">
        <v>99.36</v>
      </c>
      <c r="O7919" s="32">
        <f t="shared" si="1"/>
        <v>99.36</v>
      </c>
      <c r="P7919" s="33">
        <f t="shared" si="2"/>
        <v>3.87</v>
      </c>
      <c r="Q7919" s="34">
        <f t="shared" si="3"/>
        <v>8</v>
      </c>
      <c r="R7919" s="35" t="str">
        <f t="shared" si="4"/>
        <v>Alto</v>
      </c>
      <c r="S7919" s="35" t="str">
        <f>IF(O7919="","",IF(O7919&gt;AVERAGE('Base de datos limpia'!$O$2:$O$8001),"Alto","Normal"))
</f>
        <v>Alto</v>
      </c>
      <c r="T7919" s="35" t="str">
        <f t="shared" si="5"/>
        <v>Gamer intensivo</v>
      </c>
      <c r="U7919" s="35"/>
    </row>
    <row r="7920">
      <c r="A7920" s="28">
        <v>7919.0</v>
      </c>
      <c r="B7920" s="28">
        <v>18.0</v>
      </c>
      <c r="C7920" s="28" t="str">
        <f>TRIM(PROPER('Base de datos cruda'!C7920))</f>
        <v>Female</v>
      </c>
      <c r="D7920" s="28">
        <v>1.79</v>
      </c>
      <c r="E7920" s="28">
        <v>3.8</v>
      </c>
      <c r="F7920" s="28">
        <v>5.08</v>
      </c>
      <c r="G7920" s="28">
        <v>65.97</v>
      </c>
      <c r="H7920" s="28" t="str">
        <f>TRIM(PROPER('Base de datos cruda'!H7920))</f>
        <v>Fps</v>
      </c>
      <c r="I7920" s="28">
        <v>2.97</v>
      </c>
      <c r="J7920" s="28">
        <v>2.91</v>
      </c>
      <c r="K7920" s="28">
        <v>301.44</v>
      </c>
      <c r="L7920" s="28">
        <f>IF('Base de datos cruda'!L7920&lt;0,,'Base de datos cruda'!L7920)</f>
        <v>4.76</v>
      </c>
      <c r="M7920" s="28" t="str">
        <f>IF(TRIM(PROPER('Base de datos cruda'!M7920))="High","Alto",IF(TRIM(PROPER('Base de datos cruda'!M7920))="Medium","Medio","Bajo"))</f>
        <v>Medio</v>
      </c>
      <c r="N7920" s="29">
        <v>70.87</v>
      </c>
      <c r="O7920" s="32">
        <f t="shared" si="1"/>
        <v>70.87</v>
      </c>
      <c r="P7920" s="33">
        <f t="shared" si="2"/>
        <v>4.7</v>
      </c>
      <c r="Q7920" s="34">
        <f t="shared" si="3"/>
        <v>2.122905028</v>
      </c>
      <c r="R7920" s="35" t="str">
        <f t="shared" si="4"/>
        <v>Alto</v>
      </c>
      <c r="S7920" s="35" t="str">
        <f>IF(O7920="","",IF(O7920&gt;AVERAGE('Base de datos limpia'!$O$2:$O$8001),"Alto","Normal"))
</f>
        <v>Alto</v>
      </c>
      <c r="T7920" s="35" t="str">
        <f t="shared" si="5"/>
        <v>Gamer moderado</v>
      </c>
      <c r="U7920" s="35"/>
    </row>
    <row r="7921">
      <c r="A7921" s="28">
        <v>7920.0</v>
      </c>
      <c r="B7921" s="28">
        <v>24.0</v>
      </c>
      <c r="C7921" s="28" t="str">
        <f>TRIM(PROPER('Base de datos cruda'!C7921))</f>
        <v>Female</v>
      </c>
      <c r="D7921" s="28">
        <v>2.18</v>
      </c>
      <c r="E7921" s="28">
        <v>9.21</v>
      </c>
      <c r="F7921" s="28">
        <v>6.42</v>
      </c>
      <c r="G7921" s="28">
        <v>65.42</v>
      </c>
      <c r="H7921" s="28" t="str">
        <f>TRIM(PROPER('Base de datos cruda'!H7921))</f>
        <v>Casual</v>
      </c>
      <c r="I7921" s="28">
        <v>2.95</v>
      </c>
      <c r="J7921" s="28">
        <v>3.55</v>
      </c>
      <c r="K7921" s="28">
        <v>311.39</v>
      </c>
      <c r="L7921" s="28">
        <f>IF('Base de datos cruda'!L7921&lt;0,,'Base de datos cruda'!L7921)</f>
        <v>4.81</v>
      </c>
      <c r="M7921" s="28" t="str">
        <f>IF(TRIM(PROPER('Base de datos cruda'!M7921))="High","Alto",IF(TRIM(PROPER('Base de datos cruda'!M7921))="Medium","Medio","Bajo"))</f>
        <v>Medio</v>
      </c>
      <c r="N7921" s="29">
        <v>100.0</v>
      </c>
      <c r="O7921" s="32">
        <f t="shared" si="1"/>
        <v>100</v>
      </c>
      <c r="P7921" s="33">
        <f t="shared" si="2"/>
        <v>5.73</v>
      </c>
      <c r="Q7921" s="34">
        <f t="shared" si="3"/>
        <v>4.224770642</v>
      </c>
      <c r="R7921" s="35" t="str">
        <f t="shared" si="4"/>
        <v>Alto</v>
      </c>
      <c r="S7921" s="35" t="str">
        <f>IF(O7921="","",IF(O7921&gt;AVERAGE('Base de datos limpia'!$O$2:$O$8001),"Alto","Normal"))
</f>
        <v>Alto</v>
      </c>
      <c r="T7921" s="35" t="str">
        <f t="shared" si="5"/>
        <v>Gamer intensivo</v>
      </c>
      <c r="U7921" s="35"/>
    </row>
    <row r="7922">
      <c r="A7922" s="28">
        <v>7921.0</v>
      </c>
      <c r="B7922" s="28">
        <v>19.0</v>
      </c>
      <c r="C7922" s="28" t="str">
        <f>TRIM(PROPER('Base de datos cruda'!C7922))</f>
        <v>Male</v>
      </c>
      <c r="D7922" s="28">
        <v>1.17</v>
      </c>
      <c r="E7922" s="28">
        <v>4.62</v>
      </c>
      <c r="F7922" s="28">
        <v>5.62</v>
      </c>
      <c r="G7922" s="28">
        <v>64.88</v>
      </c>
      <c r="H7922" s="28" t="str">
        <f>TRIM(PROPER('Base de datos cruda'!H7922))</f>
        <v>Casual</v>
      </c>
      <c r="I7922" s="28">
        <v>2.94</v>
      </c>
      <c r="J7922" s="28">
        <v>4.89</v>
      </c>
      <c r="K7922" s="28">
        <v>296.16</v>
      </c>
      <c r="L7922" s="28">
        <f>IF('Base de datos cruda'!L7922&lt;0,,'Base de datos cruda'!L7922)</f>
        <v>4.48</v>
      </c>
      <c r="M7922" s="28" t="str">
        <f>IF(TRIM(PROPER('Base de datos cruda'!M7922))="High","Alto",IF(TRIM(PROPER('Base de datos cruda'!M7922))="Medium","Medio","Bajo"))</f>
        <v>Medio</v>
      </c>
      <c r="N7922" s="29">
        <v>72.64</v>
      </c>
      <c r="O7922" s="32">
        <f t="shared" si="1"/>
        <v>72.64</v>
      </c>
      <c r="P7922" s="33">
        <f t="shared" si="2"/>
        <v>6.06</v>
      </c>
      <c r="Q7922" s="34">
        <f t="shared" si="3"/>
        <v>3.948717949</v>
      </c>
      <c r="R7922" s="35" t="str">
        <f t="shared" si="4"/>
        <v>Alto</v>
      </c>
      <c r="S7922" s="35" t="str">
        <f>IF(O7922="","",IF(O7922&gt;AVERAGE('Base de datos limpia'!$O$2:$O$8001),"Alto","Normal"))
</f>
        <v>Alto</v>
      </c>
      <c r="T7922" s="35" t="str">
        <f t="shared" si="5"/>
        <v>Gamer moderado</v>
      </c>
      <c r="U7922" s="35"/>
    </row>
    <row r="7923">
      <c r="A7923" s="28">
        <v>7922.0</v>
      </c>
      <c r="B7923" s="28">
        <v>19.0</v>
      </c>
      <c r="C7923" s="28" t="str">
        <f>TRIM(PROPER('Base de datos cruda'!C7923))</f>
        <v>Female</v>
      </c>
      <c r="D7923" s="28">
        <v>3.28</v>
      </c>
      <c r="E7923" s="28">
        <v>6.71</v>
      </c>
      <c r="F7923" s="28">
        <v>8.62</v>
      </c>
      <c r="G7923" s="28">
        <v>74.37</v>
      </c>
      <c r="H7923" s="28" t="str">
        <f>TRIM(PROPER('Base de datos cruda'!H7923))</f>
        <v>Casual</v>
      </c>
      <c r="I7923" s="28">
        <v>3.72</v>
      </c>
      <c r="J7923" s="28">
        <v>8.48</v>
      </c>
      <c r="K7923" s="28">
        <v>286.17</v>
      </c>
      <c r="L7923" s="28">
        <f>IF('Base de datos cruda'!L7923&lt;0,,'Base de datos cruda'!L7923)</f>
        <v>7.22</v>
      </c>
      <c r="M7923" s="28" t="str">
        <f>IF(TRIM(PROPER('Base de datos cruda'!M7923))="High","Alto",IF(TRIM(PROPER('Base de datos cruda'!M7923))="Medium","Medio","Bajo"))</f>
        <v>Medio</v>
      </c>
      <c r="N7923" s="29">
        <v>86.37</v>
      </c>
      <c r="O7923" s="32">
        <f t="shared" si="1"/>
        <v>86.37</v>
      </c>
      <c r="P7923" s="33">
        <f t="shared" si="2"/>
        <v>11.76</v>
      </c>
      <c r="Q7923" s="34">
        <f t="shared" si="3"/>
        <v>2.045731707</v>
      </c>
      <c r="R7923" s="35" t="str">
        <f t="shared" si="4"/>
        <v>Alto</v>
      </c>
      <c r="S7923" s="35" t="str">
        <f>IF(O7923="","",IF(O7923&gt;AVERAGE('Base de datos limpia'!$O$2:$O$8001),"Alto","Normal"))
</f>
        <v>Alto</v>
      </c>
      <c r="T7923" s="35" t="str">
        <f t="shared" si="5"/>
        <v>Gamer intensivo</v>
      </c>
      <c r="U7923" s="35"/>
    </row>
    <row r="7924">
      <c r="A7924" s="28">
        <v>7923.0</v>
      </c>
      <c r="B7924" s="28">
        <v>24.0</v>
      </c>
      <c r="C7924" s="28" t="str">
        <f>TRIM(PROPER('Base de datos cruda'!C7924))</f>
        <v>Female</v>
      </c>
      <c r="D7924" s="28">
        <v>0.6</v>
      </c>
      <c r="E7924" s="28">
        <v>4.82</v>
      </c>
      <c r="F7924" s="28">
        <v>6.2</v>
      </c>
      <c r="G7924" s="28">
        <v>79.58</v>
      </c>
      <c r="H7924" s="28" t="str">
        <f>TRIM(PROPER('Base de datos cruda'!H7924))</f>
        <v>Rpg</v>
      </c>
      <c r="I7924" s="28">
        <v>0.53</v>
      </c>
      <c r="J7924" s="28">
        <v>1.92</v>
      </c>
      <c r="K7924" s="28">
        <v>319.15</v>
      </c>
      <c r="L7924" s="28">
        <f>IF('Base de datos cruda'!L7924&lt;0,,'Base de datos cruda'!L7924)</f>
        <v>2.51</v>
      </c>
      <c r="M7924" s="28" t="str">
        <f>IF(TRIM(PROPER('Base de datos cruda'!M7924))="High","Alto",IF(TRIM(PROPER('Base de datos cruda'!M7924))="Medium","Medio","Bajo"))</f>
        <v>Medio</v>
      </c>
      <c r="N7924" s="29">
        <v>94.8852369825743</v>
      </c>
      <c r="O7924" s="32">
        <f t="shared" si="1"/>
        <v>94.88523698</v>
      </c>
      <c r="P7924" s="33">
        <f t="shared" si="2"/>
        <v>2.52</v>
      </c>
      <c r="Q7924" s="34">
        <f t="shared" si="3"/>
        <v>8.033333333</v>
      </c>
      <c r="R7924" s="35" t="str">
        <f t="shared" si="4"/>
        <v>Alto</v>
      </c>
      <c r="S7924" s="35" t="str">
        <f>IF(O7924="","",IF(O7924&gt;AVERAGE('Base de datos limpia'!$O$2:$O$8001),"Alto","Normal"))
</f>
        <v>Alto</v>
      </c>
      <c r="T7924" s="35" t="str">
        <f t="shared" si="5"/>
        <v>Gamer moderado</v>
      </c>
      <c r="U7924" s="35"/>
    </row>
    <row r="7925">
      <c r="A7925" s="28">
        <v>7924.0</v>
      </c>
      <c r="B7925" s="28">
        <v>17.0</v>
      </c>
      <c r="C7925" s="28" t="str">
        <f>TRIM(PROPER('Base de datos cruda'!C7925))</f>
        <v>Female</v>
      </c>
      <c r="D7925" s="28">
        <v>6.0</v>
      </c>
      <c r="E7925" s="28">
        <v>4.85</v>
      </c>
      <c r="F7925" s="28">
        <v>6.05</v>
      </c>
      <c r="G7925" s="28">
        <v>78.46</v>
      </c>
      <c r="H7925" s="28" t="str">
        <f>TRIM(PROPER('Base de datos cruda'!H7925))</f>
        <v>Casual</v>
      </c>
      <c r="I7925" s="28">
        <v>0.37</v>
      </c>
      <c r="J7925" s="28">
        <v>7.57</v>
      </c>
      <c r="K7925" s="28">
        <v>250.79</v>
      </c>
      <c r="L7925" s="28">
        <f>IF('Base de datos cruda'!L7925&lt;0,,'Base de datos cruda'!L7925)</f>
        <v>16.15</v>
      </c>
      <c r="M7925" s="28" t="str">
        <f>IF(TRIM(PROPER('Base de datos cruda'!M7925))="High","Alto",IF(TRIM(PROPER('Base de datos cruda'!M7925))="Medium","Medio","Bajo"))</f>
        <v>Bajo</v>
      </c>
      <c r="N7925" s="29">
        <v>41.98</v>
      </c>
      <c r="O7925" s="32">
        <f t="shared" si="1"/>
        <v>41.98</v>
      </c>
      <c r="P7925" s="33">
        <f t="shared" si="2"/>
        <v>13.57</v>
      </c>
      <c r="Q7925" s="34">
        <f t="shared" si="3"/>
        <v>0.8083333333</v>
      </c>
      <c r="R7925" s="35" t="str">
        <f t="shared" si="4"/>
        <v>Bajo</v>
      </c>
      <c r="S7925" s="35" t="str">
        <f>IF(O7925="","",IF(O7925&gt;AVERAGE('Base de datos limpia'!$O$2:$O$8001),"Alto","Normal"))
</f>
        <v>Normal</v>
      </c>
      <c r="T7925" s="35" t="str">
        <f t="shared" si="5"/>
        <v>Gamer moderado</v>
      </c>
      <c r="U7925" s="35"/>
    </row>
    <row r="7926">
      <c r="A7926" s="28">
        <v>7925.0</v>
      </c>
      <c r="B7926" s="28">
        <v>20.0</v>
      </c>
      <c r="C7926" s="28" t="str">
        <f>TRIM(PROPER('Base de datos cruda'!C7926))</f>
        <v>Male</v>
      </c>
      <c r="D7926" s="28">
        <v>6.3</v>
      </c>
      <c r="E7926" s="28">
        <v>5.92</v>
      </c>
      <c r="F7926" s="28">
        <v>7.13</v>
      </c>
      <c r="G7926" s="28">
        <v>70.28</v>
      </c>
      <c r="H7926" s="28" t="str">
        <f>TRIM(PROPER('Base de datos cruda'!H7926))</f>
        <v>Fps</v>
      </c>
      <c r="I7926" s="28">
        <v>0.74</v>
      </c>
      <c r="J7926" s="28">
        <v>7.33</v>
      </c>
      <c r="K7926" s="28">
        <v>241.43</v>
      </c>
      <c r="L7926" s="28">
        <f>IF('Base de datos cruda'!L7926&lt;0,,'Base de datos cruda'!L7926)</f>
        <v>13.99</v>
      </c>
      <c r="M7926" s="28" t="str">
        <f>IF(TRIM(PROPER('Base de datos cruda'!M7926))="High","Alto",IF(TRIM(PROPER('Base de datos cruda'!M7926))="Medium","Medio","Bajo"))</f>
        <v>Bajo</v>
      </c>
      <c r="N7926" s="29">
        <v>50.89</v>
      </c>
      <c r="O7926" s="32">
        <f t="shared" si="1"/>
        <v>50.89</v>
      </c>
      <c r="P7926" s="33">
        <f t="shared" si="2"/>
        <v>13.63</v>
      </c>
      <c r="Q7926" s="34">
        <f t="shared" si="3"/>
        <v>0.9396825397</v>
      </c>
      <c r="R7926" s="35" t="str">
        <f t="shared" si="4"/>
        <v>Medio</v>
      </c>
      <c r="S7926" s="35" t="str">
        <f>IF(O7926="","",IF(O7926&gt;AVERAGE('Base de datos limpia'!$O$2:$O$8001),"Alto","Normal"))
</f>
        <v>Normal</v>
      </c>
      <c r="T7926" s="35" t="str">
        <f t="shared" si="5"/>
        <v>Gamer moderado</v>
      </c>
      <c r="U7926" s="35"/>
    </row>
    <row r="7927">
      <c r="A7927" s="28">
        <v>7926.0</v>
      </c>
      <c r="B7927" s="28">
        <v>19.0</v>
      </c>
      <c r="C7927" s="28" t="str">
        <f>TRIM(PROPER('Base de datos cruda'!C7927))</f>
        <v>Male</v>
      </c>
      <c r="D7927" s="28">
        <v>4.59</v>
      </c>
      <c r="E7927" s="28">
        <v>4.2</v>
      </c>
      <c r="F7927" s="28">
        <v>4.41</v>
      </c>
      <c r="G7927" s="28">
        <v>84.88</v>
      </c>
      <c r="H7927" s="28" t="str">
        <f>TRIM(PROPER('Base de datos cruda'!H7927))</f>
        <v>Fps</v>
      </c>
      <c r="I7927" s="28">
        <v>3.96</v>
      </c>
      <c r="J7927" s="28">
        <v>7.0</v>
      </c>
      <c r="K7927" s="28">
        <v>258.08</v>
      </c>
      <c r="L7927" s="28">
        <f>IF('Base de datos cruda'!L7927&lt;0,,'Base de datos cruda'!L7927)</f>
        <v>10.45</v>
      </c>
      <c r="M7927" s="28" t="str">
        <f>IF(TRIM(PROPER('Base de datos cruda'!M7927))="High","Alto",IF(TRIM(PROPER('Base de datos cruda'!M7927))="Medium","Medio","Bajo"))</f>
        <v>Medio</v>
      </c>
      <c r="N7927" s="29">
        <v>51.54</v>
      </c>
      <c r="O7927" s="32">
        <f t="shared" si="1"/>
        <v>51.54</v>
      </c>
      <c r="P7927" s="33">
        <f t="shared" si="2"/>
        <v>11.59</v>
      </c>
      <c r="Q7927" s="34">
        <f t="shared" si="3"/>
        <v>0.9150326797</v>
      </c>
      <c r="R7927" s="35" t="str">
        <f t="shared" si="4"/>
        <v>Medio</v>
      </c>
      <c r="S7927" s="35" t="str">
        <f>IF(O7927="","",IF(O7927&gt;AVERAGE('Base de datos limpia'!$O$2:$O$8001),"Alto","Normal"))
</f>
        <v>Normal</v>
      </c>
      <c r="T7927" s="35" t="str">
        <f t="shared" si="5"/>
        <v>Gamer moderado</v>
      </c>
      <c r="U7927" s="35"/>
    </row>
    <row r="7928">
      <c r="A7928" s="28">
        <v>7927.0</v>
      </c>
      <c r="B7928" s="28">
        <v>24.0</v>
      </c>
      <c r="C7928" s="28" t="str">
        <f>TRIM(PROPER('Base de datos cruda'!C7928))</f>
        <v>Female</v>
      </c>
      <c r="D7928" s="28">
        <v>0.72</v>
      </c>
      <c r="E7928" s="28">
        <v>8.13</v>
      </c>
      <c r="F7928" s="28">
        <v>7.78</v>
      </c>
      <c r="G7928" s="28">
        <v>73.53</v>
      </c>
      <c r="H7928" s="28" t="str">
        <f>TRIM(PROPER('Base de datos cruda'!H7928))</f>
        <v>Rpg</v>
      </c>
      <c r="I7928" s="28">
        <v>0.32</v>
      </c>
      <c r="J7928" s="28">
        <v>6.33</v>
      </c>
      <c r="K7928" s="28">
        <v>310.95</v>
      </c>
      <c r="L7928" s="28">
        <f>IF('Base de datos cruda'!L7928&lt;0,,'Base de datos cruda'!L7928)</f>
        <v>2.76</v>
      </c>
      <c r="M7928" s="28" t="str">
        <f>IF(TRIM(PROPER('Base de datos cruda'!M7928))="High","Alto",IF(TRIM(PROPER('Base de datos cruda'!M7928))="Medium","Medio","Bajo"))</f>
        <v>Medio</v>
      </c>
      <c r="N7928" s="29">
        <v>100.0</v>
      </c>
      <c r="O7928" s="32">
        <f t="shared" si="1"/>
        <v>100</v>
      </c>
      <c r="P7928" s="33">
        <f t="shared" si="2"/>
        <v>7.05</v>
      </c>
      <c r="Q7928" s="34">
        <f t="shared" si="3"/>
        <v>11.29166667</v>
      </c>
      <c r="R7928" s="35" t="str">
        <f t="shared" si="4"/>
        <v>Alto</v>
      </c>
      <c r="S7928" s="35" t="str">
        <f>IF(O7928="","",IF(O7928&gt;AVERAGE('Base de datos limpia'!$O$2:$O$8001),"Alto","Normal"))
</f>
        <v>Alto</v>
      </c>
      <c r="T7928" s="35" t="str">
        <f t="shared" si="5"/>
        <v>Gamer intensivo</v>
      </c>
      <c r="U7928" s="35"/>
    </row>
    <row r="7929">
      <c r="A7929" s="28">
        <v>7928.0</v>
      </c>
      <c r="B7929" s="28">
        <v>20.0</v>
      </c>
      <c r="C7929" s="28" t="str">
        <f>TRIM(PROPER('Base de datos cruda'!C7929))</f>
        <v>Male</v>
      </c>
      <c r="D7929" s="28">
        <v>7.12</v>
      </c>
      <c r="E7929" s="28">
        <v>6.7</v>
      </c>
      <c r="F7929" s="28">
        <v>7.84</v>
      </c>
      <c r="G7929" s="28">
        <v>74.64</v>
      </c>
      <c r="H7929" s="28" t="str">
        <f>TRIM(PROPER('Base de datos cruda'!H7929))</f>
        <v>Fps</v>
      </c>
      <c r="I7929" s="28">
        <v>1.13</v>
      </c>
      <c r="J7929" s="28">
        <v>9.5</v>
      </c>
      <c r="K7929" s="28">
        <v>216.68</v>
      </c>
      <c r="L7929" s="28">
        <f>IF('Base de datos cruda'!L7929&lt;0,,'Base de datos cruda'!L7929)</f>
        <v>14.72</v>
      </c>
      <c r="M7929" s="28" t="str">
        <f>IF(TRIM(PROPER('Base de datos cruda'!M7929))="High","Alto",IF(TRIM(PROPER('Base de datos cruda'!M7929))="Medium","Medio","Bajo"))</f>
        <v>Bajo</v>
      </c>
      <c r="N7929" s="29">
        <v>64.7683265720113</v>
      </c>
      <c r="O7929" s="32">
        <f t="shared" si="1"/>
        <v>64.76832657</v>
      </c>
      <c r="P7929" s="33">
        <f t="shared" si="2"/>
        <v>16.62</v>
      </c>
      <c r="Q7929" s="34">
        <f t="shared" si="3"/>
        <v>0.941011236</v>
      </c>
      <c r="R7929" s="35" t="str">
        <f t="shared" si="4"/>
        <v>Medio</v>
      </c>
      <c r="S7929" s="35" t="str">
        <f>IF(O7929="","",IF(O7929&gt;AVERAGE('Base de datos limpia'!$O$2:$O$8001),"Alto","Normal"))
</f>
        <v>Normal</v>
      </c>
      <c r="T7929" s="35" t="str">
        <f t="shared" si="5"/>
        <v>Gamer intensivo</v>
      </c>
      <c r="U7929" s="35"/>
    </row>
    <row r="7930">
      <c r="A7930" s="28">
        <v>7929.0</v>
      </c>
      <c r="B7930" s="28">
        <v>24.0</v>
      </c>
      <c r="C7930" s="28" t="str">
        <f>TRIM(PROPER('Base de datos cruda'!C7930))</f>
        <v>Female</v>
      </c>
      <c r="D7930" s="28">
        <v>7.73</v>
      </c>
      <c r="E7930" s="28">
        <v>7.21</v>
      </c>
      <c r="F7930" s="28">
        <v>6.37</v>
      </c>
      <c r="G7930" s="28">
        <v>64.22</v>
      </c>
      <c r="H7930" s="28" t="str">
        <f>TRIM(PROPER('Base de datos cruda'!H7930))</f>
        <v>Fps</v>
      </c>
      <c r="I7930" s="28">
        <v>1.27</v>
      </c>
      <c r="J7930" s="28">
        <v>10.93</v>
      </c>
      <c r="K7930" s="28">
        <v>218.0</v>
      </c>
      <c r="L7930" s="28">
        <f>IF('Base de datos cruda'!L7930&lt;0,,'Base de datos cruda'!L7930)</f>
        <v>14.44</v>
      </c>
      <c r="M7930" s="28" t="str">
        <f>IF(TRIM(PROPER('Base de datos cruda'!M7930))="High","Alto",IF(TRIM(PROPER('Base de datos cruda'!M7930))="Medium","Medio","Bajo"))</f>
        <v>Bajo</v>
      </c>
      <c r="N7930" s="29">
        <v>48.2860294302349</v>
      </c>
      <c r="O7930" s="32">
        <f t="shared" si="1"/>
        <v>48.28602943</v>
      </c>
      <c r="P7930" s="33">
        <f t="shared" si="2"/>
        <v>18.66</v>
      </c>
      <c r="Q7930" s="34">
        <f t="shared" si="3"/>
        <v>0.9327296248</v>
      </c>
      <c r="R7930" s="35" t="str">
        <f t="shared" si="4"/>
        <v>Bajo</v>
      </c>
      <c r="S7930" s="35" t="str">
        <f>IF(O7930="","",IF(O7930&gt;AVERAGE('Base de datos limpia'!$O$2:$O$8001),"Alto","Normal"))
</f>
        <v>Normal</v>
      </c>
      <c r="T7930" s="35" t="str">
        <f t="shared" si="5"/>
        <v>Gamer intensivo</v>
      </c>
      <c r="U7930" s="35"/>
    </row>
    <row r="7931">
      <c r="A7931" s="28">
        <v>7930.0</v>
      </c>
      <c r="B7931" s="28">
        <v>24.0</v>
      </c>
      <c r="C7931" s="28" t="str">
        <f>TRIM(PROPER('Base de datos cruda'!C7931))</f>
        <v>Male</v>
      </c>
      <c r="D7931" s="28">
        <v>1.62</v>
      </c>
      <c r="E7931" s="28">
        <v>3.08</v>
      </c>
      <c r="F7931" s="28">
        <v>8.78</v>
      </c>
      <c r="G7931" s="28">
        <v>83.69</v>
      </c>
      <c r="H7931" s="28" t="str">
        <f>TRIM(PROPER('Base de datos cruda'!H7931))</f>
        <v>Rpg</v>
      </c>
      <c r="I7931" s="28">
        <v>3.24</v>
      </c>
      <c r="J7931" s="28">
        <v>3.51</v>
      </c>
      <c r="K7931" s="28">
        <v>290.81</v>
      </c>
      <c r="L7931" s="28">
        <f>IF('Base de datos cruda'!L7931&lt;0,,'Base de datos cruda'!L7931)</f>
        <v>1.29</v>
      </c>
      <c r="M7931" s="28" t="str">
        <f>IF(TRIM(PROPER('Base de datos cruda'!M7931))="High","Alto",IF(TRIM(PROPER('Base de datos cruda'!M7931))="Medium","Medio","Bajo"))</f>
        <v>Medio</v>
      </c>
      <c r="N7931" s="29">
        <v>86.02</v>
      </c>
      <c r="O7931" s="32">
        <f t="shared" si="1"/>
        <v>86.02</v>
      </c>
      <c r="P7931" s="33">
        <f t="shared" si="2"/>
        <v>5.13</v>
      </c>
      <c r="Q7931" s="34">
        <f t="shared" si="3"/>
        <v>1.901234568</v>
      </c>
      <c r="R7931" s="35" t="str">
        <f t="shared" si="4"/>
        <v>Alto</v>
      </c>
      <c r="S7931" s="35" t="str">
        <f>IF(O7931="","",IF(O7931&gt;AVERAGE('Base de datos limpia'!$O$2:$O$8001),"Alto","Normal"))
</f>
        <v>Alto</v>
      </c>
      <c r="T7931" s="35" t="str">
        <f t="shared" si="5"/>
        <v>Gamer moderado</v>
      </c>
      <c r="U7931" s="35"/>
    </row>
    <row r="7932">
      <c r="A7932" s="28">
        <v>7931.0</v>
      </c>
      <c r="B7932" s="28">
        <v>17.0</v>
      </c>
      <c r="C7932" s="28" t="str">
        <f>TRIM(PROPER('Base de datos cruda'!C7932))</f>
        <v>Male</v>
      </c>
      <c r="D7932" s="28">
        <v>5.64</v>
      </c>
      <c r="E7932" s="28">
        <v>9.73</v>
      </c>
      <c r="F7932" s="28">
        <v>6.9</v>
      </c>
      <c r="G7932" s="28">
        <v>86.21</v>
      </c>
      <c r="H7932" s="28" t="str">
        <f>TRIM(PROPER('Base de datos cruda'!H7932))</f>
        <v>Rpg</v>
      </c>
      <c r="I7932" s="28">
        <v>2.01</v>
      </c>
      <c r="J7932" s="28">
        <v>7.22</v>
      </c>
      <c r="K7932" s="28">
        <v>257.36</v>
      </c>
      <c r="L7932" s="28">
        <f>IF('Base de datos cruda'!L7932&lt;0,,'Base de datos cruda'!L7932)</f>
        <v>11.93</v>
      </c>
      <c r="M7932" s="28" t="str">
        <f>IF(TRIM(PROPER('Base de datos cruda'!M7932))="High","Alto",IF(TRIM(PROPER('Base de datos cruda'!M7932))="Medium","Medio","Bajo"))</f>
        <v>Bajo</v>
      </c>
      <c r="N7932" s="29">
        <v>96.4207410318617</v>
      </c>
      <c r="O7932" s="32">
        <f t="shared" si="1"/>
        <v>96.42074103</v>
      </c>
      <c r="P7932" s="33">
        <f t="shared" si="2"/>
        <v>12.86</v>
      </c>
      <c r="Q7932" s="34">
        <f t="shared" si="3"/>
        <v>1.725177305</v>
      </c>
      <c r="R7932" s="35" t="str">
        <f t="shared" si="4"/>
        <v>Alto</v>
      </c>
      <c r="S7932" s="35" t="str">
        <f>IF(O7932="","",IF(O7932&gt;AVERAGE('Base de datos limpia'!$O$2:$O$8001),"Alto","Normal"))
</f>
        <v>Alto</v>
      </c>
      <c r="T7932" s="35" t="str">
        <f t="shared" si="5"/>
        <v>Gamer intensivo</v>
      </c>
      <c r="U7932" s="35"/>
    </row>
    <row r="7933">
      <c r="A7933" s="28">
        <v>7932.0</v>
      </c>
      <c r="B7933" s="28">
        <v>24.0</v>
      </c>
      <c r="C7933" s="28" t="str">
        <f>TRIM(PROPER('Base de datos cruda'!C7933))</f>
        <v>Female</v>
      </c>
      <c r="D7933" s="28">
        <v>6.74</v>
      </c>
      <c r="E7933" s="28">
        <v>6.94</v>
      </c>
      <c r="F7933" s="28">
        <v>7.48</v>
      </c>
      <c r="G7933" s="28">
        <v>90.32</v>
      </c>
      <c r="H7933" s="28" t="str">
        <f>TRIM(PROPER('Base de datos cruda'!H7933))</f>
        <v>Casual</v>
      </c>
      <c r="I7933" s="28">
        <v>0.99</v>
      </c>
      <c r="J7933" s="28">
        <v>8.65</v>
      </c>
      <c r="K7933" s="28">
        <v>245.37</v>
      </c>
      <c r="L7933" s="28">
        <f>IF('Base de datos cruda'!L7933&lt;0,,'Base de datos cruda'!L7933)</f>
        <v>15.54</v>
      </c>
      <c r="M7933" s="28" t="str">
        <f>IF(TRIM(PROPER('Base de datos cruda'!M7933))="High","Alto",IF(TRIM(PROPER('Base de datos cruda'!M7933))="Medium","Medio","Bajo"))</f>
        <v>Bajo</v>
      </c>
      <c r="N7933" s="29">
        <v>63.67</v>
      </c>
      <c r="O7933" s="32">
        <f t="shared" si="1"/>
        <v>63.67</v>
      </c>
      <c r="P7933" s="33">
        <f t="shared" si="2"/>
        <v>15.39</v>
      </c>
      <c r="Q7933" s="34">
        <f t="shared" si="3"/>
        <v>1.029673591</v>
      </c>
      <c r="R7933" s="35" t="str">
        <f t="shared" si="4"/>
        <v>Medio</v>
      </c>
      <c r="S7933" s="35" t="str">
        <f>IF(O7933="","",IF(O7933&gt;AVERAGE('Base de datos limpia'!$O$2:$O$8001),"Alto","Normal"))
</f>
        <v>Normal</v>
      </c>
      <c r="T7933" s="35" t="str">
        <f t="shared" si="5"/>
        <v>Gamer intensivo</v>
      </c>
      <c r="U7933" s="35"/>
    </row>
    <row r="7934">
      <c r="A7934" s="28">
        <v>7933.0</v>
      </c>
      <c r="B7934" s="28">
        <v>18.0</v>
      </c>
      <c r="C7934" s="28" t="str">
        <f>TRIM(PROPER('Base de datos cruda'!C7934))</f>
        <v>Female</v>
      </c>
      <c r="D7934" s="28">
        <v>4.32</v>
      </c>
      <c r="E7934" s="28">
        <v>2.77</v>
      </c>
      <c r="F7934" s="28">
        <v>8.62</v>
      </c>
      <c r="G7934" s="28">
        <v>96.16</v>
      </c>
      <c r="H7934" s="28" t="str">
        <f>TRIM(PROPER('Base de datos cruda'!H7934))</f>
        <v>Fps</v>
      </c>
      <c r="I7934" s="28">
        <v>2.25</v>
      </c>
      <c r="J7934" s="28">
        <v>6.37</v>
      </c>
      <c r="K7934" s="28">
        <v>257.44</v>
      </c>
      <c r="L7934" s="28">
        <f>IF('Base de datos cruda'!L7934&lt;0,,'Base de datos cruda'!L7934)</f>
        <v>7.95</v>
      </c>
      <c r="M7934" s="28" t="str">
        <f>IF(TRIM(PROPER('Base de datos cruda'!M7934))="High","Alto",IF(TRIM(PROPER('Base de datos cruda'!M7934))="Medium","Medio","Bajo"))</f>
        <v>Medio</v>
      </c>
      <c r="N7934" s="29">
        <v>66.64</v>
      </c>
      <c r="O7934" s="32">
        <f t="shared" si="1"/>
        <v>66.64</v>
      </c>
      <c r="P7934" s="33">
        <f t="shared" si="2"/>
        <v>10.69</v>
      </c>
      <c r="Q7934" s="34">
        <f t="shared" si="3"/>
        <v>0.6412037037</v>
      </c>
      <c r="R7934" s="35" t="str">
        <f t="shared" si="4"/>
        <v>Medio</v>
      </c>
      <c r="S7934" s="35" t="str">
        <f>IF(O7934="","",IF(O7934&gt;AVERAGE('Base de datos limpia'!$O$2:$O$8001),"Alto","Normal"))
</f>
        <v>Alto</v>
      </c>
      <c r="T7934" s="35" t="str">
        <f t="shared" si="5"/>
        <v>Gamer casual</v>
      </c>
      <c r="U7934" s="35"/>
    </row>
    <row r="7935">
      <c r="A7935" s="28">
        <v>7934.0</v>
      </c>
      <c r="B7935" s="28">
        <v>19.0</v>
      </c>
      <c r="C7935" s="28" t="str">
        <f>TRIM(PROPER('Base de datos cruda'!C7935))</f>
        <v>Female</v>
      </c>
      <c r="D7935" s="28">
        <v>2.59</v>
      </c>
      <c r="E7935" s="28">
        <v>7.75</v>
      </c>
      <c r="F7935" s="28">
        <v>7.33</v>
      </c>
      <c r="G7935" s="28">
        <v>90.64</v>
      </c>
      <c r="H7935" s="28" t="str">
        <f>TRIM(PROPER('Base de datos cruda'!H7935))</f>
        <v>Casual</v>
      </c>
      <c r="I7935" s="28">
        <v>3.43</v>
      </c>
      <c r="J7935" s="28">
        <v>4.24</v>
      </c>
      <c r="K7935" s="28">
        <v>275.84</v>
      </c>
      <c r="L7935" s="28">
        <f>IF('Base de datos cruda'!L7935&lt;0,,'Base de datos cruda'!L7935)</f>
        <v>8.4</v>
      </c>
      <c r="M7935" s="28" t="str">
        <f>IF(TRIM(PROPER('Base de datos cruda'!M7935))="High","Alto",IF(TRIM(PROPER('Base de datos cruda'!M7935))="Medium","Medio","Bajo"))</f>
        <v>Medio</v>
      </c>
      <c r="N7935" s="29">
        <v>100.0</v>
      </c>
      <c r="O7935" s="32">
        <f t="shared" si="1"/>
        <v>100</v>
      </c>
      <c r="P7935" s="33">
        <f t="shared" si="2"/>
        <v>6.83</v>
      </c>
      <c r="Q7935" s="34">
        <f t="shared" si="3"/>
        <v>2.992277992</v>
      </c>
      <c r="R7935" s="35" t="str">
        <f t="shared" si="4"/>
        <v>Alto</v>
      </c>
      <c r="S7935" s="35" t="str">
        <f>IF(O7935="","",IF(O7935&gt;AVERAGE('Base de datos limpia'!$O$2:$O$8001),"Alto","Normal"))
</f>
        <v>Alto</v>
      </c>
      <c r="T7935" s="35" t="str">
        <f t="shared" si="5"/>
        <v>Gamer intensivo</v>
      </c>
      <c r="U7935" s="35"/>
    </row>
    <row r="7936">
      <c r="A7936" s="28">
        <v>7935.0</v>
      </c>
      <c r="B7936" s="28">
        <v>16.0</v>
      </c>
      <c r="C7936" s="28" t="str">
        <f>TRIM(PROPER('Base de datos cruda'!C7936))</f>
        <v>Male</v>
      </c>
      <c r="D7936" s="28">
        <v>3.83</v>
      </c>
      <c r="E7936" s="28">
        <v>2.56</v>
      </c>
      <c r="F7936" s="28">
        <v>6.16</v>
      </c>
      <c r="G7936" s="28">
        <v>69.43</v>
      </c>
      <c r="H7936" s="28" t="str">
        <f>TRIM(PROPER('Base de datos cruda'!H7936))</f>
        <v>Fps</v>
      </c>
      <c r="I7936" s="28">
        <v>3.93</v>
      </c>
      <c r="J7936" s="28">
        <v>8.79</v>
      </c>
      <c r="K7936" s="28">
        <v>259.41</v>
      </c>
      <c r="L7936" s="28">
        <f>IF('Base de datos cruda'!L7936&lt;0,,'Base de datos cruda'!L7936)</f>
        <v>9.02</v>
      </c>
      <c r="M7936" s="28" t="str">
        <f>IF(TRIM(PROPER('Base de datos cruda'!M7936))="High","Alto",IF(TRIM(PROPER('Base de datos cruda'!M7936))="Medium","Medio","Bajo"))</f>
        <v>Medio</v>
      </c>
      <c r="N7936" s="29">
        <v>47.04</v>
      </c>
      <c r="O7936" s="32">
        <f t="shared" si="1"/>
        <v>47.04</v>
      </c>
      <c r="P7936" s="33">
        <f t="shared" si="2"/>
        <v>12.62</v>
      </c>
      <c r="Q7936" s="34">
        <f t="shared" si="3"/>
        <v>0.6684073107</v>
      </c>
      <c r="R7936" s="35" t="str">
        <f t="shared" si="4"/>
        <v>Bajo</v>
      </c>
      <c r="S7936" s="35" t="str">
        <f>IF(O7936="","",IF(O7936&gt;AVERAGE('Base de datos limpia'!$O$2:$O$8001),"Alto","Normal"))
</f>
        <v>Normal</v>
      </c>
      <c r="T7936" s="35" t="str">
        <f t="shared" si="5"/>
        <v>Gamer casual</v>
      </c>
      <c r="U7936" s="35"/>
    </row>
    <row r="7937">
      <c r="A7937" s="28">
        <v>7936.0</v>
      </c>
      <c r="B7937" s="28">
        <v>16.0</v>
      </c>
      <c r="C7937" s="28" t="str">
        <f>TRIM(PROPER('Base de datos cruda'!C7937))</f>
        <v>Male</v>
      </c>
      <c r="D7937" s="28">
        <v>4.1</v>
      </c>
      <c r="E7937" s="28">
        <v>1.57</v>
      </c>
      <c r="F7937" s="28">
        <v>4.12</v>
      </c>
      <c r="G7937" s="28">
        <v>69.43</v>
      </c>
      <c r="H7937" s="28" t="str">
        <f>TRIM(PROPER('Base de datos cruda'!H7937))</f>
        <v>Rpg</v>
      </c>
      <c r="I7937" s="28">
        <v>0.62</v>
      </c>
      <c r="J7937" s="28">
        <v>7.49</v>
      </c>
      <c r="K7937" s="28">
        <v>280.58</v>
      </c>
      <c r="L7937" s="28">
        <f>IF('Base de datos cruda'!L7937&lt;0,,'Base de datos cruda'!L7937)</f>
        <v>9.72</v>
      </c>
      <c r="M7937" s="28" t="str">
        <f>IF(TRIM(PROPER('Base de datos cruda'!M7937))="High","Alto",IF(TRIM(PROPER('Base de datos cruda'!M7937))="Medium","Medio","Bajo"))</f>
        <v>Medio</v>
      </c>
      <c r="N7937" s="29">
        <v>32.52</v>
      </c>
      <c r="O7937" s="32">
        <f t="shared" si="1"/>
        <v>32.52</v>
      </c>
      <c r="P7937" s="33">
        <f t="shared" si="2"/>
        <v>11.59</v>
      </c>
      <c r="Q7937" s="34">
        <f t="shared" si="3"/>
        <v>0.3829268293</v>
      </c>
      <c r="R7937" s="35" t="str">
        <f t="shared" si="4"/>
        <v>Bajo</v>
      </c>
      <c r="S7937" s="35" t="str">
        <f>IF(O7937="","",IF(O7937&gt;AVERAGE('Base de datos limpia'!$O$2:$O$8001),"Alto","Normal"))
</f>
        <v>Normal</v>
      </c>
      <c r="T7937" s="35" t="str">
        <f t="shared" si="5"/>
        <v>Gamer casual</v>
      </c>
      <c r="U7937" s="35"/>
    </row>
    <row r="7938">
      <c r="A7938" s="28">
        <v>7937.0</v>
      </c>
      <c r="B7938" s="28">
        <v>16.0</v>
      </c>
      <c r="C7938" s="28" t="str">
        <f>TRIM(PROPER('Base de datos cruda'!C7938))</f>
        <v>Male</v>
      </c>
      <c r="D7938" s="28">
        <v>3.21</v>
      </c>
      <c r="E7938" s="28">
        <v>5.75</v>
      </c>
      <c r="F7938" s="28">
        <v>7.64</v>
      </c>
      <c r="G7938" s="28">
        <v>96.6</v>
      </c>
      <c r="H7938" s="28" t="str">
        <f>TRIM(PROPER('Base de datos cruda'!H7938))</f>
        <v>Fps</v>
      </c>
      <c r="I7938" s="28">
        <v>3.57</v>
      </c>
      <c r="J7938" s="28">
        <v>6.91</v>
      </c>
      <c r="K7938" s="28">
        <v>290.63</v>
      </c>
      <c r="L7938" s="28">
        <f>IF('Base de datos cruda'!L7938&lt;0,,'Base de datos cruda'!L7938)</f>
        <v>10.16</v>
      </c>
      <c r="M7938" s="28" t="str">
        <f>IF(TRIM(PROPER('Base de datos cruda'!M7938))="High","Alto",IF(TRIM(PROPER('Base de datos cruda'!M7938))="Medium","Medio","Bajo"))</f>
        <v>Medio</v>
      </c>
      <c r="N7938" s="29">
        <v>87.77</v>
      </c>
      <c r="O7938" s="32">
        <f t="shared" si="1"/>
        <v>87.77</v>
      </c>
      <c r="P7938" s="33">
        <f t="shared" si="2"/>
        <v>10.12</v>
      </c>
      <c r="Q7938" s="34">
        <f t="shared" si="3"/>
        <v>1.791277259</v>
      </c>
      <c r="R7938" s="35" t="str">
        <f t="shared" si="4"/>
        <v>Alto</v>
      </c>
      <c r="S7938" s="35" t="str">
        <f>IF(O7938="","",IF(O7938&gt;AVERAGE('Base de datos limpia'!$O$2:$O$8001),"Alto","Normal"))
</f>
        <v>Alto</v>
      </c>
      <c r="T7938" s="35" t="str">
        <f t="shared" si="5"/>
        <v>Gamer moderado</v>
      </c>
      <c r="U7938" s="35"/>
    </row>
    <row r="7939">
      <c r="A7939" s="28">
        <v>7938.0</v>
      </c>
      <c r="B7939" s="28">
        <v>24.0</v>
      </c>
      <c r="C7939" s="28" t="str">
        <f>TRIM(PROPER('Base de datos cruda'!C7939))</f>
        <v>Female</v>
      </c>
      <c r="D7939" s="28">
        <v>7.44</v>
      </c>
      <c r="E7939" s="28">
        <v>5.98</v>
      </c>
      <c r="F7939" s="28">
        <v>8.82</v>
      </c>
      <c r="G7939" s="28">
        <v>91.61</v>
      </c>
      <c r="H7939" s="28" t="str">
        <f>TRIM(PROPER('Base de datos cruda'!H7939))</f>
        <v>Rpg</v>
      </c>
      <c r="I7939" s="28">
        <v>0.02</v>
      </c>
      <c r="J7939" s="28">
        <v>10.31</v>
      </c>
      <c r="K7939" s="28">
        <v>237.21</v>
      </c>
      <c r="L7939" s="28">
        <f>IF('Base de datos cruda'!L7939&lt;0,,'Base de datos cruda'!L7939)</f>
        <v>15.69</v>
      </c>
      <c r="M7939" s="28" t="str">
        <f>IF(TRIM(PROPER('Base de datos cruda'!M7939))="High","Alto",IF(TRIM(PROPER('Base de datos cruda'!M7939))="Medium","Medio","Bajo"))</f>
        <v>Bajo</v>
      </c>
      <c r="N7939" s="29">
        <v>56.92</v>
      </c>
      <c r="O7939" s="32">
        <f t="shared" si="1"/>
        <v>56.92</v>
      </c>
      <c r="P7939" s="33">
        <f t="shared" si="2"/>
        <v>17.75</v>
      </c>
      <c r="Q7939" s="34">
        <f t="shared" si="3"/>
        <v>0.8037634409</v>
      </c>
      <c r="R7939" s="35" t="str">
        <f t="shared" si="4"/>
        <v>Medio</v>
      </c>
      <c r="S7939" s="35" t="str">
        <f>IF(O7939="","",IF(O7939&gt;AVERAGE('Base de datos limpia'!$O$2:$O$8001),"Alto","Normal"))
</f>
        <v>Normal</v>
      </c>
      <c r="T7939" s="35" t="str">
        <f t="shared" si="5"/>
        <v>Gamer moderado</v>
      </c>
      <c r="U7939" s="35"/>
    </row>
    <row r="7940">
      <c r="A7940" s="28">
        <v>7939.0</v>
      </c>
      <c r="B7940" s="28">
        <v>23.0</v>
      </c>
      <c r="C7940" s="28" t="str">
        <f>TRIM(PROPER('Base de datos cruda'!C7940))</f>
        <v>Female</v>
      </c>
      <c r="D7940" s="28">
        <v>5.95</v>
      </c>
      <c r="E7940" s="28">
        <v>2.7</v>
      </c>
      <c r="F7940" s="28">
        <v>6.35</v>
      </c>
      <c r="G7940" s="28">
        <v>91.29</v>
      </c>
      <c r="H7940" s="28" t="str">
        <f>TRIM(PROPER('Base de datos cruda'!H7940))</f>
        <v>Casual</v>
      </c>
      <c r="I7940" s="28">
        <v>3.62</v>
      </c>
      <c r="J7940" s="28">
        <v>8.0</v>
      </c>
      <c r="K7940" s="28">
        <v>263.63</v>
      </c>
      <c r="L7940" s="28">
        <f>IF('Base de datos cruda'!L7940&lt;0,,'Base de datos cruda'!L7940)</f>
        <v>14.18</v>
      </c>
      <c r="M7940" s="28" t="str">
        <f>IF(TRIM(PROPER('Base de datos cruda'!M7940))="High","Alto",IF(TRIM(PROPER('Base de datos cruda'!M7940))="Medium","Medio","Bajo"))</f>
        <v>Bajo</v>
      </c>
      <c r="N7940" s="29">
        <v>37.22</v>
      </c>
      <c r="O7940" s="32">
        <f t="shared" si="1"/>
        <v>37.22</v>
      </c>
      <c r="P7940" s="33">
        <f t="shared" si="2"/>
        <v>13.95</v>
      </c>
      <c r="Q7940" s="34">
        <f t="shared" si="3"/>
        <v>0.4537815126</v>
      </c>
      <c r="R7940" s="35" t="str">
        <f t="shared" si="4"/>
        <v>Bajo</v>
      </c>
      <c r="S7940" s="35" t="str">
        <f>IF(O7940="","",IF(O7940&gt;AVERAGE('Base de datos limpia'!$O$2:$O$8001),"Alto","Normal"))
</f>
        <v>Normal</v>
      </c>
      <c r="T7940" s="35" t="str">
        <f t="shared" si="5"/>
        <v>Gamer casual</v>
      </c>
      <c r="U7940" s="35"/>
    </row>
    <row r="7941">
      <c r="A7941" s="28">
        <v>7940.0</v>
      </c>
      <c r="B7941" s="28">
        <v>20.0</v>
      </c>
      <c r="C7941" s="28" t="str">
        <f>TRIM(PROPER('Base de datos cruda'!C7941))</f>
        <v>Female</v>
      </c>
      <c r="D7941" s="28">
        <v>1.93</v>
      </c>
      <c r="E7941" s="28">
        <v>4.14</v>
      </c>
      <c r="F7941" s="28">
        <v>5.7</v>
      </c>
      <c r="G7941" s="28">
        <v>88.79</v>
      </c>
      <c r="H7941" s="28" t="str">
        <f>TRIM(PROPER('Base de datos cruda'!H7941))</f>
        <v>Casual</v>
      </c>
      <c r="I7941" s="28">
        <v>3.31</v>
      </c>
      <c r="J7941" s="28">
        <v>3.4</v>
      </c>
      <c r="K7941" s="28">
        <v>314.62</v>
      </c>
      <c r="L7941" s="28">
        <f>IF('Base de datos cruda'!L7941&lt;0,,'Base de datos cruda'!L7941)</f>
        <v>5.74</v>
      </c>
      <c r="M7941" s="28" t="str">
        <f>IF(TRIM(PROPER('Base de datos cruda'!M7941))="High","Alto",IF(TRIM(PROPER('Base de datos cruda'!M7941))="Medium","Medio","Bajo"))</f>
        <v>Medio</v>
      </c>
      <c r="N7941" s="29">
        <v>72.08</v>
      </c>
      <c r="O7941" s="32">
        <f t="shared" si="1"/>
        <v>72.08</v>
      </c>
      <c r="P7941" s="33">
        <f t="shared" si="2"/>
        <v>5.33</v>
      </c>
      <c r="Q7941" s="34">
        <f t="shared" si="3"/>
        <v>2.14507772</v>
      </c>
      <c r="R7941" s="35" t="str">
        <f t="shared" si="4"/>
        <v>Alto</v>
      </c>
      <c r="S7941" s="35" t="str">
        <f>IF(O7941="","",IF(O7941&gt;AVERAGE('Base de datos limpia'!$O$2:$O$8001),"Alto","Normal"))
</f>
        <v>Alto</v>
      </c>
      <c r="T7941" s="35" t="str">
        <f t="shared" si="5"/>
        <v>Gamer moderado</v>
      </c>
      <c r="U7941" s="35"/>
    </row>
    <row r="7942">
      <c r="A7942" s="28">
        <v>7941.0</v>
      </c>
      <c r="B7942" s="28">
        <v>20.0</v>
      </c>
      <c r="C7942" s="28" t="str">
        <f>TRIM(PROPER('Base de datos cruda'!C7942))</f>
        <v>Male</v>
      </c>
      <c r="D7942" s="28">
        <v>4.68</v>
      </c>
      <c r="E7942" s="28">
        <v>9.51</v>
      </c>
      <c r="F7942" s="28">
        <v>6.6</v>
      </c>
      <c r="G7942" s="28">
        <v>70.69</v>
      </c>
      <c r="H7942" s="28" t="str">
        <f>TRIM(PROPER('Base de datos cruda'!H7942))</f>
        <v>Fps</v>
      </c>
      <c r="I7942" s="28">
        <v>2.34</v>
      </c>
      <c r="J7942" s="28">
        <v>6.06</v>
      </c>
      <c r="K7942" s="28">
        <v>253.91</v>
      </c>
      <c r="L7942" s="28">
        <f>IF('Base de datos cruda'!L7942&lt;0,,'Base de datos cruda'!L7942)</f>
        <v>8.7</v>
      </c>
      <c r="M7942" s="28" t="str">
        <f>IF(TRIM(PROPER('Base de datos cruda'!M7942))="High","Alto",IF(TRIM(PROPER('Base de datos cruda'!M7942))="Medium","Medio","Bajo"))</f>
        <v>Medio</v>
      </c>
      <c r="N7942" s="29">
        <v>79.82</v>
      </c>
      <c r="O7942" s="32">
        <f t="shared" si="1"/>
        <v>79.82</v>
      </c>
      <c r="P7942" s="33">
        <f t="shared" si="2"/>
        <v>10.74</v>
      </c>
      <c r="Q7942" s="34">
        <f t="shared" si="3"/>
        <v>2.032051282</v>
      </c>
      <c r="R7942" s="35" t="str">
        <f t="shared" si="4"/>
        <v>Alto</v>
      </c>
      <c r="S7942" s="35" t="str">
        <f>IF(O7942="","",IF(O7942&gt;AVERAGE('Base de datos limpia'!$O$2:$O$8001),"Alto","Normal"))
</f>
        <v>Alto</v>
      </c>
      <c r="T7942" s="35" t="str">
        <f t="shared" si="5"/>
        <v>Gamer intensivo</v>
      </c>
      <c r="U7942" s="35"/>
    </row>
    <row r="7943">
      <c r="A7943" s="28">
        <v>7942.0</v>
      </c>
      <c r="B7943" s="28">
        <v>24.0</v>
      </c>
      <c r="C7943" s="28" t="str">
        <f>TRIM(PROPER('Base de datos cruda'!C7943))</f>
        <v>Female</v>
      </c>
      <c r="D7943" s="28">
        <v>5.51</v>
      </c>
      <c r="E7943" s="28">
        <v>3.57</v>
      </c>
      <c r="F7943" s="28">
        <v>7.64</v>
      </c>
      <c r="G7943" s="28">
        <v>93.9</v>
      </c>
      <c r="H7943" s="28" t="str">
        <f>TRIM(PROPER('Base de datos cruda'!H7943))</f>
        <v>Rpg</v>
      </c>
      <c r="I7943" s="28">
        <v>0.68</v>
      </c>
      <c r="J7943" s="28">
        <v>7.44</v>
      </c>
      <c r="K7943" s="28">
        <v>249.94</v>
      </c>
      <c r="L7943" s="28">
        <f>IF('Base de datos cruda'!L7943&lt;0,,'Base de datos cruda'!L7943)</f>
        <v>10.69</v>
      </c>
      <c r="M7943" s="28" t="str">
        <f>IF(TRIM(PROPER('Base de datos cruda'!M7943))="High","Alto",IF(TRIM(PROPER('Base de datos cruda'!M7943))="Medium","Medio","Bajo"))</f>
        <v>Bajo</v>
      </c>
      <c r="N7943" s="29">
        <v>48.84</v>
      </c>
      <c r="O7943" s="32">
        <f t="shared" si="1"/>
        <v>48.84</v>
      </c>
      <c r="P7943" s="33">
        <f t="shared" si="2"/>
        <v>12.95</v>
      </c>
      <c r="Q7943" s="34">
        <f t="shared" si="3"/>
        <v>0.6479128857</v>
      </c>
      <c r="R7943" s="35" t="str">
        <f t="shared" si="4"/>
        <v>Bajo</v>
      </c>
      <c r="S7943" s="35" t="str">
        <f>IF(O7943="","",IF(O7943&gt;AVERAGE('Base de datos limpia'!$O$2:$O$8001),"Alto","Normal"))
</f>
        <v>Normal</v>
      </c>
      <c r="T7943" s="35" t="str">
        <f t="shared" si="5"/>
        <v>Gamer moderado</v>
      </c>
      <c r="U7943" s="35"/>
    </row>
    <row r="7944">
      <c r="A7944" s="28">
        <v>7943.0</v>
      </c>
      <c r="B7944" s="28">
        <v>18.0</v>
      </c>
      <c r="C7944" s="28" t="str">
        <f>TRIM(PROPER('Base de datos cruda'!C7944))</f>
        <v>Male</v>
      </c>
      <c r="D7944" s="28">
        <v>1.12</v>
      </c>
      <c r="E7944" s="28">
        <v>2.4</v>
      </c>
      <c r="F7944" s="28">
        <v>4.0</v>
      </c>
      <c r="G7944" s="28">
        <v>65.72</v>
      </c>
      <c r="H7944" s="28" t="str">
        <f>TRIM(PROPER('Base de datos cruda'!H7944))</f>
        <v>Rpg</v>
      </c>
      <c r="I7944" s="28">
        <v>3.82</v>
      </c>
      <c r="J7944" s="28">
        <v>6.37</v>
      </c>
      <c r="K7944" s="28">
        <v>314.36</v>
      </c>
      <c r="L7944" s="28">
        <f>IF('Base de datos cruda'!L7944&lt;0,,'Base de datos cruda'!L7944)</f>
        <v>7.31</v>
      </c>
      <c r="M7944" s="28" t="str">
        <f>IF(TRIM(PROPER('Base de datos cruda'!M7944))="High","Alto",IF(TRIM(PROPER('Base de datos cruda'!M7944))="Medium","Medio","Bajo"))</f>
        <v>Medio</v>
      </c>
      <c r="N7944" s="29">
        <v>63.85</v>
      </c>
      <c r="O7944" s="32">
        <f t="shared" si="1"/>
        <v>63.85</v>
      </c>
      <c r="P7944" s="33">
        <f t="shared" si="2"/>
        <v>7.49</v>
      </c>
      <c r="Q7944" s="34">
        <f t="shared" si="3"/>
        <v>2.142857143</v>
      </c>
      <c r="R7944" s="35" t="str">
        <f t="shared" si="4"/>
        <v>Medio</v>
      </c>
      <c r="S7944" s="35" t="str">
        <f>IF(O7944="","",IF(O7944&gt;AVERAGE('Base de datos limpia'!$O$2:$O$8001),"Alto","Normal"))
</f>
        <v>Normal</v>
      </c>
      <c r="T7944" s="35" t="str">
        <f t="shared" si="5"/>
        <v>Gamer casual</v>
      </c>
      <c r="U7944" s="35"/>
    </row>
    <row r="7945">
      <c r="A7945" s="28">
        <v>7944.0</v>
      </c>
      <c r="B7945" s="28">
        <v>18.0</v>
      </c>
      <c r="C7945" s="28" t="str">
        <f>TRIM(PROPER('Base de datos cruda'!C7945))</f>
        <v>Female</v>
      </c>
      <c r="D7945" s="28">
        <v>2.87</v>
      </c>
      <c r="E7945" s="28">
        <v>9.93</v>
      </c>
      <c r="F7945" s="28">
        <v>8.44</v>
      </c>
      <c r="G7945" s="28">
        <v>74.0</v>
      </c>
      <c r="H7945" s="28" t="str">
        <f>TRIM(PROPER('Base de datos cruda'!H7945))</f>
        <v>Fps</v>
      </c>
      <c r="I7945" s="28">
        <v>0.36</v>
      </c>
      <c r="J7945" s="28">
        <v>4.95</v>
      </c>
      <c r="K7945" s="28">
        <v>257.95</v>
      </c>
      <c r="L7945" s="28">
        <f>IF('Base de datos cruda'!L7945&lt;0,,'Base de datos cruda'!L7945)</f>
        <v>9.42</v>
      </c>
      <c r="M7945" s="28" t="str">
        <f>IF(TRIM(PROPER('Base de datos cruda'!M7945))="High","Alto",IF(TRIM(PROPER('Base de datos cruda'!M7945))="Medium","Medio","Bajo"))</f>
        <v>Medio</v>
      </c>
      <c r="N7945" s="29">
        <v>107.904237541826</v>
      </c>
      <c r="O7945" s="33" t="str">
        <f t="shared" si="1"/>
        <v/>
      </c>
      <c r="P7945" s="33">
        <f t="shared" si="2"/>
        <v>7.82</v>
      </c>
      <c r="Q7945" s="34">
        <f t="shared" si="3"/>
        <v>3.459930314</v>
      </c>
      <c r="R7945" s="35" t="str">
        <f t="shared" si="4"/>
        <v>Alto</v>
      </c>
      <c r="S7945" s="35" t="str">
        <f>IF(O7945="","",IF(O7945&gt;AVERAGE('Base de datos limpia'!$O$2:$O$8001),"Alto","Normal"))
</f>
        <v/>
      </c>
      <c r="T7945" s="35" t="str">
        <f t="shared" si="5"/>
        <v>Gamer intensivo</v>
      </c>
      <c r="U7945" s="35"/>
    </row>
    <row r="7946">
      <c r="A7946" s="28">
        <v>7945.0</v>
      </c>
      <c r="B7946" s="28">
        <v>22.0</v>
      </c>
      <c r="C7946" s="28" t="str">
        <f>TRIM(PROPER('Base de datos cruda'!C7946))</f>
        <v>Male</v>
      </c>
      <c r="D7946" s="28">
        <v>7.24</v>
      </c>
      <c r="E7946" s="28">
        <v>3.72</v>
      </c>
      <c r="F7946" s="28">
        <v>8.43</v>
      </c>
      <c r="G7946" s="28">
        <v>73.86</v>
      </c>
      <c r="H7946" s="28" t="str">
        <f>TRIM(PROPER('Base de datos cruda'!H7946))</f>
        <v>Casual</v>
      </c>
      <c r="I7946" s="28">
        <v>4.48</v>
      </c>
      <c r="J7946" s="28">
        <v>10.01</v>
      </c>
      <c r="K7946" s="28">
        <v>230.61</v>
      </c>
      <c r="L7946" s="28">
        <f>IF('Base de datos cruda'!L7946&lt;0,,'Base de datos cruda'!L7946)</f>
        <v>17.12</v>
      </c>
      <c r="M7946" s="28" t="str">
        <f>IF(TRIM(PROPER('Base de datos cruda'!M7946))="High","Alto",IF(TRIM(PROPER('Base de datos cruda'!M7946))="Medium","Medio","Bajo"))</f>
        <v>Bajo</v>
      </c>
      <c r="N7946" s="29">
        <v>40.59</v>
      </c>
      <c r="O7946" s="32">
        <f t="shared" si="1"/>
        <v>40.59</v>
      </c>
      <c r="P7946" s="33">
        <f t="shared" si="2"/>
        <v>17.25</v>
      </c>
      <c r="Q7946" s="34">
        <f t="shared" si="3"/>
        <v>0.5138121547</v>
      </c>
      <c r="R7946" s="35" t="str">
        <f t="shared" si="4"/>
        <v>Bajo</v>
      </c>
      <c r="S7946" s="35" t="str">
        <f>IF(O7946="","",IF(O7946&gt;AVERAGE('Base de datos limpia'!$O$2:$O$8001),"Alto","Normal"))
</f>
        <v>Normal</v>
      </c>
      <c r="T7946" s="35" t="str">
        <f t="shared" si="5"/>
        <v>Gamer moderado</v>
      </c>
      <c r="U7946" s="35"/>
    </row>
    <row r="7947">
      <c r="A7947" s="28">
        <v>7946.0</v>
      </c>
      <c r="B7947" s="28">
        <v>24.0</v>
      </c>
      <c r="C7947" s="28" t="str">
        <f>TRIM(PROPER('Base de datos cruda'!C7947))</f>
        <v>Female</v>
      </c>
      <c r="D7947" s="28">
        <v>4.54</v>
      </c>
      <c r="E7947" s="28">
        <v>7.12</v>
      </c>
      <c r="F7947" s="28">
        <v>6.71</v>
      </c>
      <c r="G7947" s="28">
        <v>82.41</v>
      </c>
      <c r="H7947" s="28" t="str">
        <f>TRIM(PROPER('Base de datos cruda'!H7947))</f>
        <v>Fps</v>
      </c>
      <c r="I7947" s="28">
        <v>3.87</v>
      </c>
      <c r="J7947" s="28">
        <v>8.4</v>
      </c>
      <c r="K7947" s="28">
        <v>275.15</v>
      </c>
      <c r="L7947" s="28">
        <f>IF('Base de datos cruda'!L7947&lt;0,,'Base de datos cruda'!L7947)</f>
        <v>9.27</v>
      </c>
      <c r="M7947" s="28" t="str">
        <f>IF(TRIM(PROPER('Base de datos cruda'!M7947))="High","Alto",IF(TRIM(PROPER('Base de datos cruda'!M7947))="Medium","Medio","Bajo"))</f>
        <v>Medio</v>
      </c>
      <c r="N7947" s="29">
        <v>74.51</v>
      </c>
      <c r="O7947" s="32">
        <f t="shared" si="1"/>
        <v>74.51</v>
      </c>
      <c r="P7947" s="33">
        <f t="shared" si="2"/>
        <v>12.94</v>
      </c>
      <c r="Q7947" s="34">
        <f t="shared" si="3"/>
        <v>1.568281938</v>
      </c>
      <c r="R7947" s="35" t="str">
        <f t="shared" si="4"/>
        <v>Alto</v>
      </c>
      <c r="S7947" s="35" t="str">
        <f>IF(O7947="","",IF(O7947&gt;AVERAGE('Base de datos limpia'!$O$2:$O$8001),"Alto","Normal"))
</f>
        <v>Alto</v>
      </c>
      <c r="T7947" s="35" t="str">
        <f t="shared" si="5"/>
        <v>Gamer intensivo</v>
      </c>
      <c r="U7947" s="35"/>
    </row>
    <row r="7948">
      <c r="A7948" s="28">
        <v>7947.0</v>
      </c>
      <c r="B7948" s="28">
        <v>21.0</v>
      </c>
      <c r="C7948" s="28" t="str">
        <f>TRIM(PROPER('Base de datos cruda'!C7948))</f>
        <v>Male</v>
      </c>
      <c r="D7948" s="28">
        <v>1.74</v>
      </c>
      <c r="E7948" s="28">
        <v>3.08</v>
      </c>
      <c r="F7948" s="28">
        <v>4.61</v>
      </c>
      <c r="G7948" s="28">
        <v>78.54</v>
      </c>
      <c r="H7948" s="28" t="str">
        <f>TRIM(PROPER('Base de datos cruda'!H7948))</f>
        <v>Rpg</v>
      </c>
      <c r="I7948" s="28">
        <v>3.7</v>
      </c>
      <c r="J7948" s="28">
        <v>5.3</v>
      </c>
      <c r="K7948" s="28">
        <v>295.63</v>
      </c>
      <c r="L7948" s="28">
        <f>IF('Base de datos cruda'!L7948&lt;0,,'Base de datos cruda'!L7948)</f>
        <v>7</v>
      </c>
      <c r="M7948" s="28" t="str">
        <f>IF(TRIM(PROPER('Base de datos cruda'!M7948))="High","Alto",IF(TRIM(PROPER('Base de datos cruda'!M7948))="Medium","Medio","Bajo"))</f>
        <v>Medio</v>
      </c>
      <c r="N7948" s="29">
        <v>66.13</v>
      </c>
      <c r="O7948" s="32">
        <f t="shared" si="1"/>
        <v>66.13</v>
      </c>
      <c r="P7948" s="33">
        <f t="shared" si="2"/>
        <v>7.04</v>
      </c>
      <c r="Q7948" s="34">
        <f t="shared" si="3"/>
        <v>1.770114943</v>
      </c>
      <c r="R7948" s="35" t="str">
        <f t="shared" si="4"/>
        <v>Medio</v>
      </c>
      <c r="S7948" s="35" t="str">
        <f>IF(O7948="","",IF(O7948&gt;AVERAGE('Base de datos limpia'!$O$2:$O$8001),"Alto","Normal"))
</f>
        <v>Alto</v>
      </c>
      <c r="T7948" s="35" t="str">
        <f t="shared" si="5"/>
        <v>Gamer moderado</v>
      </c>
      <c r="U7948" s="35"/>
    </row>
    <row r="7949">
      <c r="A7949" s="28">
        <v>7948.0</v>
      </c>
      <c r="B7949" s="28">
        <v>17.0</v>
      </c>
      <c r="C7949" s="28" t="str">
        <f>TRIM(PROPER('Base de datos cruda'!C7949))</f>
        <v>Male</v>
      </c>
      <c r="D7949" s="28">
        <v>0.98</v>
      </c>
      <c r="E7949" s="28">
        <v>5.95</v>
      </c>
      <c r="F7949" s="28">
        <v>7.36</v>
      </c>
      <c r="G7949" s="28">
        <v>78.39</v>
      </c>
      <c r="H7949" s="28" t="str">
        <f>TRIM(PROPER('Base de datos cruda'!H7949))</f>
        <v>Fps</v>
      </c>
      <c r="I7949" s="28">
        <v>3.77</v>
      </c>
      <c r="J7949" s="28">
        <v>5.31</v>
      </c>
      <c r="K7949" s="28">
        <v>315.56</v>
      </c>
      <c r="L7949" s="28">
        <f>IF('Base de datos cruda'!L7949&lt;0,,'Base de datos cruda'!L7949)</f>
        <v>3.57</v>
      </c>
      <c r="M7949" s="28" t="str">
        <f>IF(TRIM(PROPER('Base de datos cruda'!M7949))="High","Alto",IF(TRIM(PROPER('Base de datos cruda'!M7949))="Medium","Medio","Bajo"))</f>
        <v>Medio</v>
      </c>
      <c r="N7949" s="29">
        <v>87.3</v>
      </c>
      <c r="O7949" s="32">
        <f t="shared" si="1"/>
        <v>87.3</v>
      </c>
      <c r="P7949" s="33">
        <f t="shared" si="2"/>
        <v>6.29</v>
      </c>
      <c r="Q7949" s="34">
        <f t="shared" si="3"/>
        <v>6.071428571</v>
      </c>
      <c r="R7949" s="35" t="str">
        <f t="shared" si="4"/>
        <v>Alto</v>
      </c>
      <c r="S7949" s="35" t="str">
        <f>IF(O7949="","",IF(O7949&gt;AVERAGE('Base de datos limpia'!$O$2:$O$8001),"Alto","Normal"))
</f>
        <v>Alto</v>
      </c>
      <c r="T7949" s="35" t="str">
        <f t="shared" si="5"/>
        <v>Gamer moderado</v>
      </c>
      <c r="U7949" s="35"/>
    </row>
    <row r="7950">
      <c r="A7950" s="28">
        <v>7949.0</v>
      </c>
      <c r="B7950" s="28">
        <v>16.0</v>
      </c>
      <c r="C7950" s="28" t="str">
        <f>TRIM(PROPER('Base de datos cruda'!C7950))</f>
        <v>Male</v>
      </c>
      <c r="D7950" s="28">
        <v>4.15</v>
      </c>
      <c r="E7950" s="28">
        <v>4.48</v>
      </c>
      <c r="F7950" s="28">
        <v>4.69</v>
      </c>
      <c r="G7950" s="28">
        <v>82.14</v>
      </c>
      <c r="H7950" s="28" t="str">
        <f>TRIM(PROPER('Base de datos cruda'!H7950))</f>
        <v>Fps</v>
      </c>
      <c r="I7950" s="28">
        <v>0.34</v>
      </c>
      <c r="J7950" s="28">
        <v>6.12</v>
      </c>
      <c r="K7950" s="28">
        <v>250.2</v>
      </c>
      <c r="L7950" s="28">
        <f>IF('Base de datos cruda'!L7950&lt;0,,'Base de datos cruda'!L7950)</f>
        <v>6.75</v>
      </c>
      <c r="M7950" s="28" t="str">
        <f>IF(TRIM(PROPER('Base de datos cruda'!M7950))="High","Alto",IF(TRIM(PROPER('Base de datos cruda'!M7950))="Medium","Medio","Bajo"))</f>
        <v>Medio</v>
      </c>
      <c r="N7950" s="29">
        <v>69.9911384487881</v>
      </c>
      <c r="O7950" s="32">
        <f t="shared" si="1"/>
        <v>69.99113845</v>
      </c>
      <c r="P7950" s="33">
        <f t="shared" si="2"/>
        <v>10.27</v>
      </c>
      <c r="Q7950" s="34">
        <f t="shared" si="3"/>
        <v>1.079518072</v>
      </c>
      <c r="R7950" s="35" t="str">
        <f t="shared" si="4"/>
        <v>Medio</v>
      </c>
      <c r="S7950" s="35" t="str">
        <f>IF(O7950="","",IF(O7950&gt;AVERAGE('Base de datos limpia'!$O$2:$O$8001),"Alto","Normal"))
</f>
        <v>Alto</v>
      </c>
      <c r="T7950" s="35" t="str">
        <f t="shared" si="5"/>
        <v>Gamer moderado</v>
      </c>
      <c r="U7950" s="35"/>
    </row>
    <row r="7951">
      <c r="A7951" s="28">
        <v>7950.0</v>
      </c>
      <c r="B7951" s="28">
        <v>17.0</v>
      </c>
      <c r="C7951" s="28" t="str">
        <f>TRIM(PROPER('Base de datos cruda'!C7951))</f>
        <v>Male</v>
      </c>
      <c r="D7951" s="28">
        <v>4.38</v>
      </c>
      <c r="E7951" s="28">
        <v>9.65</v>
      </c>
      <c r="F7951" s="28">
        <v>6.54</v>
      </c>
      <c r="G7951" s="28">
        <v>76.62</v>
      </c>
      <c r="H7951" s="28" t="str">
        <f>TRIM(PROPER('Base de datos cruda'!H7951))</f>
        <v>Casual</v>
      </c>
      <c r="I7951" s="28">
        <v>4.95</v>
      </c>
      <c r="J7951" s="28">
        <v>8.0</v>
      </c>
      <c r="K7951" s="28">
        <v>270.28</v>
      </c>
      <c r="L7951" s="28">
        <f>IF('Base de datos cruda'!L7951&lt;0,,'Base de datos cruda'!L7951)</f>
        <v>9.3</v>
      </c>
      <c r="M7951" s="28" t="str">
        <f>IF(TRIM(PROPER('Base de datos cruda'!M7951))="High","Alto",IF(TRIM(PROPER('Base de datos cruda'!M7951))="Medium","Medio","Bajo"))</f>
        <v>Medio</v>
      </c>
      <c r="N7951" s="29">
        <v>88.07</v>
      </c>
      <c r="O7951" s="32">
        <f t="shared" si="1"/>
        <v>88.07</v>
      </c>
      <c r="P7951" s="33">
        <f t="shared" si="2"/>
        <v>12.38</v>
      </c>
      <c r="Q7951" s="34">
        <f t="shared" si="3"/>
        <v>2.203196347</v>
      </c>
      <c r="R7951" s="35" t="str">
        <f t="shared" si="4"/>
        <v>Alto</v>
      </c>
      <c r="S7951" s="35" t="str">
        <f>IF(O7951="","",IF(O7951&gt;AVERAGE('Base de datos limpia'!$O$2:$O$8001),"Alto","Normal"))
</f>
        <v>Alto</v>
      </c>
      <c r="T7951" s="35" t="str">
        <f t="shared" si="5"/>
        <v>Gamer intensivo</v>
      </c>
      <c r="U7951" s="35"/>
    </row>
    <row r="7952">
      <c r="A7952" s="28">
        <v>7951.0</v>
      </c>
      <c r="B7952" s="28">
        <v>16.0</v>
      </c>
      <c r="C7952" s="28" t="str">
        <f>TRIM(PROPER('Base de datos cruda'!C7952))</f>
        <v>Male</v>
      </c>
      <c r="D7952" s="28">
        <v>2.68</v>
      </c>
      <c r="E7952" s="28">
        <v>4.9</v>
      </c>
      <c r="F7952" s="28">
        <v>4.47</v>
      </c>
      <c r="G7952" s="28">
        <v>70.0</v>
      </c>
      <c r="H7952" s="28" t="str">
        <f>TRIM(PROPER('Base de datos cruda'!H7952))</f>
        <v>Fps</v>
      </c>
      <c r="I7952" s="28">
        <v>4.29</v>
      </c>
      <c r="J7952" s="28">
        <v>7.52</v>
      </c>
      <c r="K7952" s="28">
        <v>283.23</v>
      </c>
      <c r="L7952" s="28">
        <f>IF('Base de datos cruda'!L7952&lt;0,,'Base de datos cruda'!L7952)</f>
        <v>7.33</v>
      </c>
      <c r="M7952" s="28" t="str">
        <f>IF(TRIM(PROPER('Base de datos cruda'!M7952))="High","Alto",IF(TRIM(PROPER('Base de datos cruda'!M7952))="Medium","Medio","Bajo"))</f>
        <v>Medio</v>
      </c>
      <c r="N7952" s="29">
        <v>60.73</v>
      </c>
      <c r="O7952" s="32">
        <f t="shared" si="1"/>
        <v>60.73</v>
      </c>
      <c r="P7952" s="33">
        <f t="shared" si="2"/>
        <v>10.2</v>
      </c>
      <c r="Q7952" s="34">
        <f t="shared" si="3"/>
        <v>1.828358209</v>
      </c>
      <c r="R7952" s="35" t="str">
        <f t="shared" si="4"/>
        <v>Medio</v>
      </c>
      <c r="S7952" s="35" t="str">
        <f>IF(O7952="","",IF(O7952&gt;AVERAGE('Base de datos limpia'!$O$2:$O$8001),"Alto","Normal"))
</f>
        <v>Normal</v>
      </c>
      <c r="T7952" s="35" t="str">
        <f t="shared" si="5"/>
        <v>Gamer moderado</v>
      </c>
      <c r="U7952" s="35"/>
    </row>
    <row r="7953">
      <c r="A7953" s="28">
        <v>7952.0</v>
      </c>
      <c r="B7953" s="28">
        <v>24.0</v>
      </c>
      <c r="C7953" s="28" t="str">
        <f>TRIM(PROPER('Base de datos cruda'!C7953))</f>
        <v>Male</v>
      </c>
      <c r="D7953" s="28">
        <v>5.04</v>
      </c>
      <c r="E7953" s="28">
        <v>6.26</v>
      </c>
      <c r="F7953" s="28">
        <v>6.95</v>
      </c>
      <c r="G7953" s="28">
        <v>86.56</v>
      </c>
      <c r="H7953" s="28" t="str">
        <f>TRIM(PROPER('Base de datos cruda'!H7953))</f>
        <v>Fps</v>
      </c>
      <c r="I7953" s="28">
        <v>2.54</v>
      </c>
      <c r="J7953" s="28">
        <v>7.98</v>
      </c>
      <c r="K7953" s="28">
        <v>257.27</v>
      </c>
      <c r="L7953" s="28">
        <f>IF('Base de datos cruda'!L7953&lt;0,,'Base de datos cruda'!L7953)</f>
        <v>13.72</v>
      </c>
      <c r="M7953" s="28" t="str">
        <f>IF(TRIM(PROPER('Base de datos cruda'!M7953))="High","Alto",IF(TRIM(PROPER('Base de datos cruda'!M7953))="Medium","Medio","Bajo"))</f>
        <v>Bajo</v>
      </c>
      <c r="N7953" s="29">
        <v>78.5354795136997</v>
      </c>
      <c r="O7953" s="32">
        <f t="shared" si="1"/>
        <v>78.53547951</v>
      </c>
      <c r="P7953" s="33">
        <f t="shared" si="2"/>
        <v>13.02</v>
      </c>
      <c r="Q7953" s="34">
        <f t="shared" si="3"/>
        <v>1.242063492</v>
      </c>
      <c r="R7953" s="35" t="str">
        <f t="shared" si="4"/>
        <v>Alto</v>
      </c>
      <c r="S7953" s="35" t="str">
        <f>IF(O7953="","",IF(O7953&gt;AVERAGE('Base de datos limpia'!$O$2:$O$8001),"Alto","Normal"))
</f>
        <v>Alto</v>
      </c>
      <c r="T7953" s="35" t="str">
        <f t="shared" si="5"/>
        <v>Gamer intensivo</v>
      </c>
      <c r="U7953" s="35"/>
    </row>
    <row r="7954">
      <c r="A7954" s="28">
        <v>7953.0</v>
      </c>
      <c r="B7954" s="28">
        <v>23.0</v>
      </c>
      <c r="C7954" s="28" t="str">
        <f>TRIM(PROPER('Base de datos cruda'!C7954))</f>
        <v>Male</v>
      </c>
      <c r="D7954" s="28">
        <v>0.55</v>
      </c>
      <c r="E7954" s="28">
        <v>9.5</v>
      </c>
      <c r="F7954" s="28">
        <v>5.59</v>
      </c>
      <c r="G7954" s="28">
        <v>91.63</v>
      </c>
      <c r="H7954" s="28" t="str">
        <f>TRIM(PROPER('Base de datos cruda'!H7954))</f>
        <v>Casual</v>
      </c>
      <c r="I7954" s="28">
        <v>3.6</v>
      </c>
      <c r="J7954" s="28">
        <v>6.41</v>
      </c>
      <c r="K7954" s="28">
        <v>303.92</v>
      </c>
      <c r="L7954" s="28">
        <f>IF('Base de datos cruda'!L7954&lt;0,,'Base de datos cruda'!L7954)</f>
        <v>2.42</v>
      </c>
      <c r="M7954" s="28" t="str">
        <f>IF(TRIM(PROPER('Base de datos cruda'!M7954))="High","Alto",IF(TRIM(PROPER('Base de datos cruda'!M7954))="Medium","Medio","Bajo"))</f>
        <v>Alto</v>
      </c>
      <c r="N7954" s="29">
        <v>100.0</v>
      </c>
      <c r="O7954" s="32">
        <f t="shared" si="1"/>
        <v>100</v>
      </c>
      <c r="P7954" s="33">
        <f t="shared" si="2"/>
        <v>6.96</v>
      </c>
      <c r="Q7954" s="34">
        <f t="shared" si="3"/>
        <v>17.27272727</v>
      </c>
      <c r="R7954" s="35" t="str">
        <f t="shared" si="4"/>
        <v>Alto</v>
      </c>
      <c r="S7954" s="35" t="str">
        <f>IF(O7954="","",IF(O7954&gt;AVERAGE('Base de datos limpia'!$O$2:$O$8001),"Alto","Normal"))
</f>
        <v>Alto</v>
      </c>
      <c r="T7954" s="35" t="str">
        <f t="shared" si="5"/>
        <v>Gamer intensivo</v>
      </c>
      <c r="U7954" s="35"/>
    </row>
    <row r="7955">
      <c r="A7955" s="28">
        <v>7954.0</v>
      </c>
      <c r="B7955" s="28">
        <v>22.0</v>
      </c>
      <c r="C7955" s="28" t="str">
        <f>TRIM(PROPER('Base de datos cruda'!C7955))</f>
        <v>Female</v>
      </c>
      <c r="D7955" s="28">
        <v>1.16</v>
      </c>
      <c r="E7955" s="28">
        <v>9.9</v>
      </c>
      <c r="F7955" s="28">
        <v>8.15</v>
      </c>
      <c r="G7955" s="28">
        <v>79.16</v>
      </c>
      <c r="H7955" s="28" t="str">
        <f>TRIM(PROPER('Base de datos cruda'!H7955))</f>
        <v>Fps</v>
      </c>
      <c r="I7955" s="28">
        <v>3.7</v>
      </c>
      <c r="J7955" s="28">
        <v>5.05</v>
      </c>
      <c r="K7955" s="28">
        <v>322.07</v>
      </c>
      <c r="L7955" s="28">
        <f>IF('Base de datos cruda'!L7955&lt;0,,'Base de datos cruda'!L7955)</f>
        <v>2.33</v>
      </c>
      <c r="M7955" s="28" t="str">
        <f>IF(TRIM(PROPER('Base de datos cruda'!M7955))="High","Alto",IF(TRIM(PROPER('Base de datos cruda'!M7955))="Medium","Medio","Bajo"))</f>
        <v>Medio</v>
      </c>
      <c r="N7955" s="29">
        <v>100.0</v>
      </c>
      <c r="O7955" s="32">
        <f t="shared" si="1"/>
        <v>100</v>
      </c>
      <c r="P7955" s="33">
        <f t="shared" si="2"/>
        <v>6.21</v>
      </c>
      <c r="Q7955" s="34">
        <f t="shared" si="3"/>
        <v>8.534482759</v>
      </c>
      <c r="R7955" s="35" t="str">
        <f t="shared" si="4"/>
        <v>Alto</v>
      </c>
      <c r="S7955" s="35" t="str">
        <f>IF(O7955="","",IF(O7955&gt;AVERAGE('Base de datos limpia'!$O$2:$O$8001),"Alto","Normal"))
</f>
        <v>Alto</v>
      </c>
      <c r="T7955" s="35" t="str">
        <f t="shared" si="5"/>
        <v>Gamer intensivo</v>
      </c>
      <c r="U7955" s="35"/>
    </row>
    <row r="7956">
      <c r="A7956" s="28">
        <v>7955.0</v>
      </c>
      <c r="B7956" s="28">
        <v>18.0</v>
      </c>
      <c r="C7956" s="28" t="str">
        <f>TRIM(PROPER('Base de datos cruda'!C7956))</f>
        <v>Male</v>
      </c>
      <c r="D7956" s="28">
        <v>4.37</v>
      </c>
      <c r="E7956" s="28">
        <v>1.91</v>
      </c>
      <c r="F7956" s="28">
        <v>8.0</v>
      </c>
      <c r="G7956" s="28">
        <v>85.98</v>
      </c>
      <c r="H7956" s="28" t="str">
        <f>TRIM(PROPER('Base de datos cruda'!H7956))</f>
        <v>Rpg</v>
      </c>
      <c r="I7956" s="28">
        <v>4.15</v>
      </c>
      <c r="J7956" s="28">
        <v>8.74</v>
      </c>
      <c r="K7956" s="28">
        <v>268.25</v>
      </c>
      <c r="L7956" s="28">
        <f>IF('Base de datos cruda'!L7956&lt;0,,'Base de datos cruda'!L7956)</f>
        <v>9.96</v>
      </c>
      <c r="M7956" s="28" t="str">
        <f>IF(TRIM(PROPER('Base de datos cruda'!M7956))="High","Alto",IF(TRIM(PROPER('Base de datos cruda'!M7956))="Medium","Medio","Bajo"))</f>
        <v>Medio</v>
      </c>
      <c r="N7956" s="29">
        <v>59.5039557676393</v>
      </c>
      <c r="O7956" s="32">
        <f t="shared" si="1"/>
        <v>59.50395577</v>
      </c>
      <c r="P7956" s="33">
        <f t="shared" si="2"/>
        <v>13.11</v>
      </c>
      <c r="Q7956" s="34">
        <f t="shared" si="3"/>
        <v>0.4370709382</v>
      </c>
      <c r="R7956" s="35" t="str">
        <f t="shared" si="4"/>
        <v>Medio</v>
      </c>
      <c r="S7956" s="35" t="str">
        <f>IF(O7956="","",IF(O7956&gt;AVERAGE('Base de datos limpia'!$O$2:$O$8001),"Alto","Normal"))
</f>
        <v>Normal</v>
      </c>
      <c r="T7956" s="35" t="str">
        <f t="shared" si="5"/>
        <v>Gamer casual</v>
      </c>
      <c r="U7956" s="35"/>
    </row>
    <row r="7957">
      <c r="A7957" s="28">
        <v>7956.0</v>
      </c>
      <c r="B7957" s="28">
        <v>23.0</v>
      </c>
      <c r="C7957" s="28" t="str">
        <f>TRIM(PROPER('Base de datos cruda'!C7957))</f>
        <v>Female</v>
      </c>
      <c r="D7957" s="28">
        <v>0.49</v>
      </c>
      <c r="E7957" s="28">
        <v>8.51</v>
      </c>
      <c r="F7957" s="28">
        <v>8.99</v>
      </c>
      <c r="G7957" s="28">
        <v>81.41</v>
      </c>
      <c r="H7957" s="28" t="str">
        <f>TRIM(PROPER('Base de datos cruda'!H7957))</f>
        <v>Rpg</v>
      </c>
      <c r="I7957" s="28">
        <v>1.28</v>
      </c>
      <c r="J7957" s="28">
        <v>3.79</v>
      </c>
      <c r="K7957" s="28">
        <v>315.58</v>
      </c>
      <c r="L7957" s="28">
        <f>IF('Base de datos cruda'!L7957&lt;0,,'Base de datos cruda'!L7957)</f>
        <v>2.39</v>
      </c>
      <c r="M7957" s="28" t="str">
        <f>IF(TRIM(PROPER('Base de datos cruda'!M7957))="High","Alto",IF(TRIM(PROPER('Base de datos cruda'!M7957))="Medium","Medio","Bajo"))</f>
        <v>Medio</v>
      </c>
      <c r="N7957" s="29">
        <v>109.749278828622</v>
      </c>
      <c r="O7957" s="33" t="str">
        <f t="shared" si="1"/>
        <v/>
      </c>
      <c r="P7957" s="33">
        <f t="shared" si="2"/>
        <v>4.28</v>
      </c>
      <c r="Q7957" s="34">
        <f t="shared" si="3"/>
        <v>17.36734694</v>
      </c>
      <c r="R7957" s="35" t="str">
        <f t="shared" si="4"/>
        <v>Alto</v>
      </c>
      <c r="S7957" s="35" t="str">
        <f>IF(O7957="","",IF(O7957&gt;AVERAGE('Base de datos limpia'!$O$2:$O$8001),"Alto","Normal"))
</f>
        <v/>
      </c>
      <c r="T7957" s="35" t="str">
        <f t="shared" si="5"/>
        <v>Gamer intensivo</v>
      </c>
      <c r="U7957" s="35"/>
    </row>
    <row r="7958">
      <c r="A7958" s="28">
        <v>7957.0</v>
      </c>
      <c r="B7958" s="28">
        <v>17.0</v>
      </c>
      <c r="C7958" s="28" t="str">
        <f>TRIM(PROPER('Base de datos cruda'!C7958))</f>
        <v>Male</v>
      </c>
      <c r="D7958" s="28">
        <v>7.05</v>
      </c>
      <c r="E7958" s="28">
        <v>4.44</v>
      </c>
      <c r="F7958" s="28">
        <v>5.29</v>
      </c>
      <c r="G7958" s="28">
        <v>62.36</v>
      </c>
      <c r="H7958" s="28" t="str">
        <f>TRIM(PROPER('Base de datos cruda'!H7958))</f>
        <v>Casual</v>
      </c>
      <c r="I7958" s="28">
        <v>1.86</v>
      </c>
      <c r="J7958" s="28">
        <v>12.34</v>
      </c>
      <c r="K7958" s="28">
        <v>256.02</v>
      </c>
      <c r="L7958" s="28">
        <f>IF('Base de datos cruda'!L7958&lt;0,,'Base de datos cruda'!L7958)</f>
        <v>18.09</v>
      </c>
      <c r="M7958" s="28" t="str">
        <f>IF(TRIM(PROPER('Base de datos cruda'!M7958))="High","Alto",IF(TRIM(PROPER('Base de datos cruda'!M7958))="Medium","Medio","Bajo"))</f>
        <v>Bajo</v>
      </c>
      <c r="N7958" s="29">
        <v>32.9</v>
      </c>
      <c r="O7958" s="32">
        <f t="shared" si="1"/>
        <v>32.9</v>
      </c>
      <c r="P7958" s="33">
        <f t="shared" si="2"/>
        <v>19.39</v>
      </c>
      <c r="Q7958" s="34">
        <f t="shared" si="3"/>
        <v>0.629787234</v>
      </c>
      <c r="R7958" s="35" t="str">
        <f t="shared" si="4"/>
        <v>Bajo</v>
      </c>
      <c r="S7958" s="35" t="str">
        <f>IF(O7958="","",IF(O7958&gt;AVERAGE('Base de datos limpia'!$O$2:$O$8001),"Alto","Normal"))
</f>
        <v>Normal</v>
      </c>
      <c r="T7958" s="35" t="str">
        <f t="shared" si="5"/>
        <v>Gamer moderado</v>
      </c>
      <c r="U7958" s="35"/>
    </row>
    <row r="7959">
      <c r="A7959" s="28">
        <v>7958.0</v>
      </c>
      <c r="B7959" s="28">
        <v>17.0</v>
      </c>
      <c r="C7959" s="28" t="str">
        <f>TRIM(PROPER('Base de datos cruda'!C7959))</f>
        <v>Female</v>
      </c>
      <c r="D7959" s="28">
        <v>1.14</v>
      </c>
      <c r="E7959" s="28">
        <v>6.35</v>
      </c>
      <c r="F7959" s="28">
        <v>4.31</v>
      </c>
      <c r="G7959" s="28">
        <v>76.92</v>
      </c>
      <c r="H7959" s="28" t="str">
        <f>TRIM(PROPER('Base de datos cruda'!H7959))</f>
        <v>Casual</v>
      </c>
      <c r="I7959" s="28">
        <v>4.0</v>
      </c>
      <c r="J7959" s="28">
        <v>4.4</v>
      </c>
      <c r="K7959" s="28">
        <v>297.07</v>
      </c>
      <c r="L7959" s="28">
        <f>IF('Base de datos cruda'!L7959&lt;0,,'Base de datos cruda'!L7959)</f>
        <v>5.05</v>
      </c>
      <c r="M7959" s="28" t="str">
        <f>IF(TRIM(PROPER('Base de datos cruda'!M7959))="High","Alto",IF(TRIM(PROPER('Base de datos cruda'!M7959))="Medium","Medio","Bajo"))</f>
        <v>Medio</v>
      </c>
      <c r="N7959" s="29">
        <v>86.87</v>
      </c>
      <c r="O7959" s="32">
        <f t="shared" si="1"/>
        <v>86.87</v>
      </c>
      <c r="P7959" s="33">
        <f t="shared" si="2"/>
        <v>5.54</v>
      </c>
      <c r="Q7959" s="34">
        <f t="shared" si="3"/>
        <v>5.570175439</v>
      </c>
      <c r="R7959" s="35" t="str">
        <f t="shared" si="4"/>
        <v>Alto</v>
      </c>
      <c r="S7959" s="35" t="str">
        <f>IF(O7959="","",IF(O7959&gt;AVERAGE('Base de datos limpia'!$O$2:$O$8001),"Alto","Normal"))
</f>
        <v>Alto</v>
      </c>
      <c r="T7959" s="35" t="str">
        <f t="shared" si="5"/>
        <v>Gamer intensivo</v>
      </c>
      <c r="U7959" s="35"/>
    </row>
    <row r="7960">
      <c r="A7960" s="28">
        <v>7959.0</v>
      </c>
      <c r="B7960" s="28">
        <v>18.0</v>
      </c>
      <c r="C7960" s="28" t="str">
        <f>TRIM(PROPER('Base de datos cruda'!C7960))</f>
        <v>Female</v>
      </c>
      <c r="D7960" s="28">
        <v>5.39</v>
      </c>
      <c r="E7960" s="28">
        <v>4.38</v>
      </c>
      <c r="F7960" s="28">
        <v>6.22</v>
      </c>
      <c r="G7960" s="28">
        <v>60.39</v>
      </c>
      <c r="H7960" s="28" t="str">
        <f>TRIM(PROPER('Base de datos cruda'!H7960))</f>
        <v>Casual</v>
      </c>
      <c r="I7960" s="28">
        <v>3.84</v>
      </c>
      <c r="J7960" s="28">
        <v>11.1</v>
      </c>
      <c r="K7960" s="28">
        <v>256.72</v>
      </c>
      <c r="L7960" s="28">
        <f>IF('Base de datos cruda'!L7960&lt;0,,'Base de datos cruda'!L7960)</f>
        <v>9.14</v>
      </c>
      <c r="M7960" s="28" t="str">
        <f>IF(TRIM(PROPER('Base de datos cruda'!M7960))="High","Alto",IF(TRIM(PROPER('Base de datos cruda'!M7960))="Medium","Medio","Bajo"))</f>
        <v>Bajo</v>
      </c>
      <c r="N7960" s="29">
        <v>43.6</v>
      </c>
      <c r="O7960" s="32">
        <f t="shared" si="1"/>
        <v>43.6</v>
      </c>
      <c r="P7960" s="33">
        <f t="shared" si="2"/>
        <v>16.49</v>
      </c>
      <c r="Q7960" s="34">
        <f t="shared" si="3"/>
        <v>0.8126159555</v>
      </c>
      <c r="R7960" s="35" t="str">
        <f t="shared" si="4"/>
        <v>Bajo</v>
      </c>
      <c r="S7960" s="35" t="str">
        <f>IF(O7960="","",IF(O7960&gt;AVERAGE('Base de datos limpia'!$O$2:$O$8001),"Alto","Normal"))
</f>
        <v>Normal</v>
      </c>
      <c r="T7960" s="35" t="str">
        <f t="shared" si="5"/>
        <v>Gamer moderado</v>
      </c>
      <c r="U7960" s="35"/>
    </row>
    <row r="7961">
      <c r="A7961" s="28">
        <v>7960.0</v>
      </c>
      <c r="B7961" s="28">
        <v>22.0</v>
      </c>
      <c r="C7961" s="28" t="str">
        <f>TRIM(PROPER('Base de datos cruda'!C7961))</f>
        <v>Male</v>
      </c>
      <c r="D7961" s="28">
        <v>3.13</v>
      </c>
      <c r="E7961" s="28">
        <v>4.61</v>
      </c>
      <c r="F7961" s="28">
        <v>4.42</v>
      </c>
      <c r="G7961" s="28">
        <v>86.48</v>
      </c>
      <c r="H7961" s="28" t="str">
        <f>TRIM(PROPER('Base de datos cruda'!H7961))</f>
        <v>Rpg</v>
      </c>
      <c r="I7961" s="28">
        <v>2.61</v>
      </c>
      <c r="J7961" s="28">
        <v>5.67</v>
      </c>
      <c r="K7961" s="28">
        <v>275.63</v>
      </c>
      <c r="L7961" s="28">
        <f>IF('Base de datos cruda'!L7961&lt;0,,'Base de datos cruda'!L7961)</f>
        <v>6.82</v>
      </c>
      <c r="M7961" s="28" t="str">
        <f>IF(TRIM(PROPER('Base de datos cruda'!M7961))="High","Alto",IF(TRIM(PROPER('Base de datos cruda'!M7961))="Medium","Medio","Bajo"))</f>
        <v>Medio</v>
      </c>
      <c r="N7961" s="29">
        <v>59.18</v>
      </c>
      <c r="O7961" s="32">
        <f t="shared" si="1"/>
        <v>59.18</v>
      </c>
      <c r="P7961" s="33">
        <f t="shared" si="2"/>
        <v>8.8</v>
      </c>
      <c r="Q7961" s="34">
        <f t="shared" si="3"/>
        <v>1.47284345</v>
      </c>
      <c r="R7961" s="35" t="str">
        <f t="shared" si="4"/>
        <v>Medio</v>
      </c>
      <c r="S7961" s="35" t="str">
        <f>IF(O7961="","",IF(O7961&gt;AVERAGE('Base de datos limpia'!$O$2:$O$8001),"Alto","Normal"))
</f>
        <v>Normal</v>
      </c>
      <c r="T7961" s="35" t="str">
        <f t="shared" si="5"/>
        <v>Gamer moderado</v>
      </c>
      <c r="U7961" s="35"/>
    </row>
    <row r="7962">
      <c r="A7962" s="28">
        <v>7961.0</v>
      </c>
      <c r="B7962" s="28">
        <v>16.0</v>
      </c>
      <c r="C7962" s="28" t="str">
        <f>TRIM(PROPER('Base de datos cruda'!C7962))</f>
        <v>Female</v>
      </c>
      <c r="D7962" s="28">
        <v>3.2</v>
      </c>
      <c r="E7962" s="28">
        <v>2.43</v>
      </c>
      <c r="F7962" s="28">
        <v>4.89</v>
      </c>
      <c r="G7962" s="28">
        <v>80.33</v>
      </c>
      <c r="H7962" s="28" t="str">
        <f>TRIM(PROPER('Base de datos cruda'!H7962))</f>
        <v>Fps</v>
      </c>
      <c r="I7962" s="28">
        <v>1.98</v>
      </c>
      <c r="J7962" s="28">
        <v>8.53</v>
      </c>
      <c r="K7962" s="28">
        <v>274.3</v>
      </c>
      <c r="L7962" s="28">
        <f>IF('Base de datos cruda'!L7962&lt;0,,'Base de datos cruda'!L7962)</f>
        <v>9.31</v>
      </c>
      <c r="M7962" s="28" t="str">
        <f>IF(TRIM(PROPER('Base de datos cruda'!M7962))="High","Alto",IF(TRIM(PROPER('Base de datos cruda'!M7962))="Medium","Medio","Bajo"))</f>
        <v>Medio</v>
      </c>
      <c r="N7962" s="29">
        <v>48.26</v>
      </c>
      <c r="O7962" s="32">
        <f t="shared" si="1"/>
        <v>48.26</v>
      </c>
      <c r="P7962" s="33">
        <f t="shared" si="2"/>
        <v>11.73</v>
      </c>
      <c r="Q7962" s="34">
        <f t="shared" si="3"/>
        <v>0.759375</v>
      </c>
      <c r="R7962" s="35" t="str">
        <f t="shared" si="4"/>
        <v>Bajo</v>
      </c>
      <c r="S7962" s="35" t="str">
        <f>IF(O7962="","",IF(O7962&gt;AVERAGE('Base de datos limpia'!$O$2:$O$8001),"Alto","Normal"))
</f>
        <v>Normal</v>
      </c>
      <c r="T7962" s="35" t="str">
        <f t="shared" si="5"/>
        <v>Gamer casual</v>
      </c>
      <c r="U7962" s="35"/>
    </row>
    <row r="7963">
      <c r="A7963" s="28">
        <v>7962.0</v>
      </c>
      <c r="B7963" s="28">
        <v>23.0</v>
      </c>
      <c r="C7963" s="28" t="str">
        <f>TRIM(PROPER('Base de datos cruda'!C7963))</f>
        <v>Male</v>
      </c>
      <c r="D7963" s="28">
        <v>6.12</v>
      </c>
      <c r="E7963" s="28">
        <v>6.15</v>
      </c>
      <c r="F7963" s="28">
        <v>6.99</v>
      </c>
      <c r="G7963" s="28">
        <v>65.07</v>
      </c>
      <c r="H7963" s="28" t="str">
        <f>TRIM(PROPER('Base de datos cruda'!H7963))</f>
        <v>Fps</v>
      </c>
      <c r="I7963" s="28">
        <v>4.84</v>
      </c>
      <c r="J7963" s="28">
        <v>10.32</v>
      </c>
      <c r="K7963" s="28">
        <v>249.64</v>
      </c>
      <c r="L7963" s="28">
        <f>IF('Base de datos cruda'!L7963&lt;0,,'Base de datos cruda'!L7963)</f>
        <v>12.6</v>
      </c>
      <c r="M7963" s="28" t="str">
        <f>IF(TRIM(PROPER('Base de datos cruda'!M7963))="High","Alto",IF(TRIM(PROPER('Base de datos cruda'!M7963))="Medium","Medio","Bajo"))</f>
        <v>Bajo</v>
      </c>
      <c r="N7963" s="29">
        <v>63.83</v>
      </c>
      <c r="O7963" s="32">
        <f t="shared" si="1"/>
        <v>63.83</v>
      </c>
      <c r="P7963" s="33">
        <f t="shared" si="2"/>
        <v>16.44</v>
      </c>
      <c r="Q7963" s="34">
        <f t="shared" si="3"/>
        <v>1.004901961</v>
      </c>
      <c r="R7963" s="35" t="str">
        <f t="shared" si="4"/>
        <v>Medio</v>
      </c>
      <c r="S7963" s="35" t="str">
        <f>IF(O7963="","",IF(O7963&gt;AVERAGE('Base de datos limpia'!$O$2:$O$8001),"Alto","Normal"))
</f>
        <v>Normal</v>
      </c>
      <c r="T7963" s="35" t="str">
        <f t="shared" si="5"/>
        <v>Gamer intensivo</v>
      </c>
      <c r="U7963" s="35"/>
    </row>
    <row r="7964">
      <c r="A7964" s="28">
        <v>7963.0</v>
      </c>
      <c r="B7964" s="28">
        <v>22.0</v>
      </c>
      <c r="C7964" s="28" t="str">
        <f>TRIM(PROPER('Base de datos cruda'!C7964))</f>
        <v>Female</v>
      </c>
      <c r="D7964" s="28">
        <v>4.0</v>
      </c>
      <c r="E7964" s="28">
        <v>5.92</v>
      </c>
      <c r="F7964" s="28">
        <v>6.96</v>
      </c>
      <c r="G7964" s="28">
        <v>81.69</v>
      </c>
      <c r="H7964" s="28" t="str">
        <f>TRIM(PROPER('Base de datos cruda'!H7964))</f>
        <v>Casual</v>
      </c>
      <c r="I7964" s="28">
        <v>2.08</v>
      </c>
      <c r="J7964" s="28">
        <v>9.0</v>
      </c>
      <c r="K7964" s="28">
        <v>269.18</v>
      </c>
      <c r="L7964" s="28">
        <f>IF('Base de datos cruda'!L7964&lt;0,,'Base de datos cruda'!L7964)</f>
        <v>8.94</v>
      </c>
      <c r="M7964" s="28" t="str">
        <f>IF(TRIM(PROPER('Base de datos cruda'!M7964))="High","Alto",IF(TRIM(PROPER('Base de datos cruda'!M7964))="Medium","Medio","Bajo"))</f>
        <v>Medio</v>
      </c>
      <c r="N7964" s="29">
        <v>70.44</v>
      </c>
      <c r="O7964" s="32">
        <f t="shared" si="1"/>
        <v>70.44</v>
      </c>
      <c r="P7964" s="33">
        <f t="shared" si="2"/>
        <v>13</v>
      </c>
      <c r="Q7964" s="34">
        <f t="shared" si="3"/>
        <v>1.48</v>
      </c>
      <c r="R7964" s="35" t="str">
        <f t="shared" si="4"/>
        <v>Alto</v>
      </c>
      <c r="S7964" s="35" t="str">
        <f>IF(O7964="","",IF(O7964&gt;AVERAGE('Base de datos limpia'!$O$2:$O$8001),"Alto","Normal"))
</f>
        <v>Alto</v>
      </c>
      <c r="T7964" s="35" t="str">
        <f t="shared" si="5"/>
        <v>Gamer moderado</v>
      </c>
      <c r="U7964" s="35"/>
    </row>
    <row r="7965">
      <c r="A7965" s="28">
        <v>7964.0</v>
      </c>
      <c r="B7965" s="28">
        <v>19.0</v>
      </c>
      <c r="C7965" s="28" t="str">
        <f>TRIM(PROPER('Base de datos cruda'!C7965))</f>
        <v>Female</v>
      </c>
      <c r="D7965" s="28">
        <v>5.81</v>
      </c>
      <c r="E7965" s="28">
        <v>2.7</v>
      </c>
      <c r="F7965" s="28">
        <v>4.22</v>
      </c>
      <c r="G7965" s="28">
        <v>95.94</v>
      </c>
      <c r="H7965" s="28" t="str">
        <f>TRIM(PROPER('Base de datos cruda'!H7965))</f>
        <v>Rpg</v>
      </c>
      <c r="I7965" s="28">
        <v>3.82</v>
      </c>
      <c r="J7965" s="28">
        <v>7.0</v>
      </c>
      <c r="K7965" s="28">
        <v>270.06</v>
      </c>
      <c r="L7965" s="28">
        <f>IF('Base de datos cruda'!L7965&lt;0,,'Base de datos cruda'!L7965)</f>
        <v>13.46</v>
      </c>
      <c r="M7965" s="28" t="str">
        <f>IF(TRIM(PROPER('Base de datos cruda'!M7965))="High","Alto",IF(TRIM(PROPER('Base de datos cruda'!M7965))="Medium","Medio","Bajo"))</f>
        <v>Bajo</v>
      </c>
      <c r="N7965" s="29">
        <v>36.97</v>
      </c>
      <c r="O7965" s="32">
        <f t="shared" si="1"/>
        <v>36.97</v>
      </c>
      <c r="P7965" s="33">
        <f t="shared" si="2"/>
        <v>12.81</v>
      </c>
      <c r="Q7965" s="34">
        <f t="shared" si="3"/>
        <v>0.4647160069</v>
      </c>
      <c r="R7965" s="35" t="str">
        <f t="shared" si="4"/>
        <v>Bajo</v>
      </c>
      <c r="S7965" s="35" t="str">
        <f>IF(O7965="","",IF(O7965&gt;AVERAGE('Base de datos limpia'!$O$2:$O$8001),"Alto","Normal"))
</f>
        <v>Normal</v>
      </c>
      <c r="T7965" s="35" t="str">
        <f t="shared" si="5"/>
        <v>Gamer casual</v>
      </c>
      <c r="U7965" s="35"/>
    </row>
    <row r="7966">
      <c r="A7966" s="28">
        <v>7965.0</v>
      </c>
      <c r="B7966" s="28">
        <v>20.0</v>
      </c>
      <c r="C7966" s="28" t="str">
        <f>TRIM(PROPER('Base de datos cruda'!C7966))</f>
        <v>Male</v>
      </c>
      <c r="D7966" s="28">
        <v>4.04</v>
      </c>
      <c r="E7966" s="28">
        <v>5.88</v>
      </c>
      <c r="F7966" s="28">
        <v>6.21</v>
      </c>
      <c r="G7966" s="28">
        <v>73.62</v>
      </c>
      <c r="H7966" s="28" t="str">
        <f>TRIM(PROPER('Base de datos cruda'!H7966))</f>
        <v>Fps</v>
      </c>
      <c r="I7966" s="28">
        <v>2.06</v>
      </c>
      <c r="J7966" s="28">
        <v>6.43</v>
      </c>
      <c r="K7966" s="28">
        <v>289.34</v>
      </c>
      <c r="L7966" s="28">
        <f>IF('Base de datos cruda'!L7966&lt;0,,'Base de datos cruda'!L7966)</f>
        <v>10.64</v>
      </c>
      <c r="M7966" s="28" t="str">
        <f>IF(TRIM(PROPER('Base de datos cruda'!M7966))="High","Alto",IF(TRIM(PROPER('Base de datos cruda'!M7966))="Medium","Medio","Bajo"))</f>
        <v>Medio</v>
      </c>
      <c r="N7966" s="29">
        <v>65.09</v>
      </c>
      <c r="O7966" s="32">
        <f t="shared" si="1"/>
        <v>65.09</v>
      </c>
      <c r="P7966" s="33">
        <f t="shared" si="2"/>
        <v>10.47</v>
      </c>
      <c r="Q7966" s="34">
        <f t="shared" si="3"/>
        <v>1.455445545</v>
      </c>
      <c r="R7966" s="35" t="str">
        <f t="shared" si="4"/>
        <v>Medio</v>
      </c>
      <c r="S7966" s="35" t="str">
        <f>IF(O7966="","",IF(O7966&gt;AVERAGE('Base de datos limpia'!$O$2:$O$8001),"Alto","Normal"))
</f>
        <v>Normal</v>
      </c>
      <c r="T7966" s="35" t="str">
        <f t="shared" si="5"/>
        <v>Gamer moderado</v>
      </c>
      <c r="U7966" s="35"/>
    </row>
    <row r="7967">
      <c r="A7967" s="28">
        <v>7966.0</v>
      </c>
      <c r="B7967" s="28">
        <v>16.0</v>
      </c>
      <c r="C7967" s="28" t="str">
        <f>TRIM(PROPER('Base de datos cruda'!C7967))</f>
        <v>Male</v>
      </c>
      <c r="D7967" s="28">
        <v>4.74</v>
      </c>
      <c r="E7967" s="28">
        <v>9.76</v>
      </c>
      <c r="F7967" s="28">
        <v>6.65</v>
      </c>
      <c r="G7967" s="28">
        <v>99.29</v>
      </c>
      <c r="H7967" s="28" t="str">
        <f>TRIM(PROPER('Base de datos cruda'!H7967))</f>
        <v>Casual</v>
      </c>
      <c r="I7967" s="28">
        <v>1.55</v>
      </c>
      <c r="J7967" s="28">
        <v>9.98</v>
      </c>
      <c r="K7967" s="28">
        <v>261.5</v>
      </c>
      <c r="L7967" s="28">
        <f>IF('Base de datos cruda'!L7967&lt;0,,'Base de datos cruda'!L7967)</f>
        <v>11.75</v>
      </c>
      <c r="M7967" s="28" t="str">
        <f>IF(TRIM(PROPER('Base de datos cruda'!M7967))="High","Alto",IF(TRIM(PROPER('Base de datos cruda'!M7967))="Medium","Medio","Bajo"))</f>
        <v>Medio</v>
      </c>
      <c r="N7967" s="29">
        <v>97.3</v>
      </c>
      <c r="O7967" s="32">
        <f t="shared" si="1"/>
        <v>97.3</v>
      </c>
      <c r="P7967" s="33">
        <f t="shared" si="2"/>
        <v>14.72</v>
      </c>
      <c r="Q7967" s="34">
        <f t="shared" si="3"/>
        <v>2.05907173</v>
      </c>
      <c r="R7967" s="35" t="str">
        <f t="shared" si="4"/>
        <v>Alto</v>
      </c>
      <c r="S7967" s="35" t="str">
        <f>IF(O7967="","",IF(O7967&gt;AVERAGE('Base de datos limpia'!$O$2:$O$8001),"Alto","Normal"))
</f>
        <v>Alto</v>
      </c>
      <c r="T7967" s="35" t="str">
        <f t="shared" si="5"/>
        <v>Gamer intensivo</v>
      </c>
      <c r="U7967" s="35"/>
    </row>
    <row r="7968">
      <c r="A7968" s="28">
        <v>7967.0</v>
      </c>
      <c r="B7968" s="28">
        <v>19.0</v>
      </c>
      <c r="C7968" s="28" t="str">
        <f>TRIM(PROPER('Base de datos cruda'!C7968))</f>
        <v>Male</v>
      </c>
      <c r="D7968" s="28">
        <v>6.09</v>
      </c>
      <c r="E7968" s="28">
        <v>7.43</v>
      </c>
      <c r="F7968" s="28">
        <v>5.34</v>
      </c>
      <c r="G7968" s="28">
        <v>98.38</v>
      </c>
      <c r="H7968" s="28" t="str">
        <f>TRIM(PROPER('Base de datos cruda'!H7968))</f>
        <v>Fps</v>
      </c>
      <c r="I7968" s="28">
        <v>3.2</v>
      </c>
      <c r="J7968" s="28">
        <v>8.68</v>
      </c>
      <c r="K7968" s="28">
        <v>231.51</v>
      </c>
      <c r="L7968" s="28">
        <f>IF('Base de datos cruda'!L7968&lt;0,,'Base de datos cruda'!L7968)</f>
        <v>14.28</v>
      </c>
      <c r="M7968" s="28" t="str">
        <f>IF(TRIM(PROPER('Base de datos cruda'!M7968))="High","Alto",IF(TRIM(PROPER('Base de datos cruda'!M7968))="Medium","Medio","Bajo"))</f>
        <v>Alto</v>
      </c>
      <c r="N7968" s="29">
        <v>70.6989564842351</v>
      </c>
      <c r="O7968" s="32">
        <f t="shared" si="1"/>
        <v>70.69895648</v>
      </c>
      <c r="P7968" s="33">
        <f t="shared" si="2"/>
        <v>14.77</v>
      </c>
      <c r="Q7968" s="34">
        <f t="shared" si="3"/>
        <v>1.220032841</v>
      </c>
      <c r="R7968" s="35" t="str">
        <f t="shared" si="4"/>
        <v>Alto</v>
      </c>
      <c r="S7968" s="35" t="str">
        <f>IF(O7968="","",IF(O7968&gt;AVERAGE('Base de datos limpia'!$O$2:$O$8001),"Alto","Normal"))
</f>
        <v>Alto</v>
      </c>
      <c r="T7968" s="35" t="str">
        <f t="shared" si="5"/>
        <v>Gamer intensivo</v>
      </c>
      <c r="U7968" s="35"/>
    </row>
    <row r="7969">
      <c r="A7969" s="28">
        <v>7968.0</v>
      </c>
      <c r="B7969" s="28">
        <v>16.0</v>
      </c>
      <c r="C7969" s="28" t="str">
        <f>TRIM(PROPER('Base de datos cruda'!C7969))</f>
        <v>Male</v>
      </c>
      <c r="D7969" s="28">
        <v>4.86</v>
      </c>
      <c r="E7969" s="28">
        <v>5.33</v>
      </c>
      <c r="F7969" s="28">
        <v>8.36</v>
      </c>
      <c r="G7969" s="28">
        <v>91.41</v>
      </c>
      <c r="H7969" s="28" t="str">
        <f>TRIM(PROPER('Base de datos cruda'!H7969))</f>
        <v>Rpg</v>
      </c>
      <c r="I7969" s="28">
        <v>4.04</v>
      </c>
      <c r="J7969" s="28">
        <v>9.42</v>
      </c>
      <c r="K7969" s="28">
        <v>258.77</v>
      </c>
      <c r="L7969" s="28">
        <f>IF('Base de datos cruda'!L7969&lt;0,,'Base de datos cruda'!L7969)</f>
        <v>12.93</v>
      </c>
      <c r="M7969" s="28" t="str">
        <f>IF(TRIM(PROPER('Base de datos cruda'!M7969))="High","Alto",IF(TRIM(PROPER('Base de datos cruda'!M7969))="Medium","Medio","Bajo"))</f>
        <v>Medio</v>
      </c>
      <c r="N7969" s="29">
        <v>80.39</v>
      </c>
      <c r="O7969" s="32">
        <f t="shared" si="1"/>
        <v>80.39</v>
      </c>
      <c r="P7969" s="33">
        <f t="shared" si="2"/>
        <v>14.28</v>
      </c>
      <c r="Q7969" s="34">
        <f t="shared" si="3"/>
        <v>1.096707819</v>
      </c>
      <c r="R7969" s="35" t="str">
        <f t="shared" si="4"/>
        <v>Alto</v>
      </c>
      <c r="S7969" s="35" t="str">
        <f>IF(O7969="","",IF(O7969&gt;AVERAGE('Base de datos limpia'!$O$2:$O$8001),"Alto","Normal"))
</f>
        <v>Alto</v>
      </c>
      <c r="T7969" s="35" t="str">
        <f t="shared" si="5"/>
        <v>Gamer moderado</v>
      </c>
      <c r="U7969" s="35"/>
    </row>
    <row r="7970">
      <c r="A7970" s="28">
        <v>7969.0</v>
      </c>
      <c r="B7970" s="28">
        <v>16.0</v>
      </c>
      <c r="C7970" s="28" t="str">
        <f>TRIM(PROPER('Base de datos cruda'!C7970))</f>
        <v>Female</v>
      </c>
      <c r="D7970" s="28">
        <v>4.92</v>
      </c>
      <c r="E7970" s="28">
        <v>9.24</v>
      </c>
      <c r="F7970" s="28">
        <v>4.81</v>
      </c>
      <c r="G7970" s="28">
        <v>92.55</v>
      </c>
      <c r="H7970" s="28" t="str">
        <f>TRIM(PROPER('Base de datos cruda'!H7970))</f>
        <v>Casual</v>
      </c>
      <c r="I7970" s="28">
        <v>4.91</v>
      </c>
      <c r="J7970" s="28">
        <v>10.88</v>
      </c>
      <c r="K7970" s="28">
        <v>271.44</v>
      </c>
      <c r="L7970" s="28">
        <f>IF('Base de datos cruda'!L7970&lt;0,,'Base de datos cruda'!L7970)</f>
        <v>10.63</v>
      </c>
      <c r="M7970" s="28" t="str">
        <f>IF(TRIM(PROPER('Base de datos cruda'!M7970))="High","Alto",IF(TRIM(PROPER('Base de datos cruda'!M7970))="Medium","Medio","Bajo"))</f>
        <v>Alto</v>
      </c>
      <c r="N7970" s="29">
        <v>82.46</v>
      </c>
      <c r="O7970" s="32">
        <f t="shared" si="1"/>
        <v>82.46</v>
      </c>
      <c r="P7970" s="33">
        <f t="shared" si="2"/>
        <v>15.8</v>
      </c>
      <c r="Q7970" s="34">
        <f t="shared" si="3"/>
        <v>1.87804878</v>
      </c>
      <c r="R7970" s="35" t="str">
        <f t="shared" si="4"/>
        <v>Alto</v>
      </c>
      <c r="S7970" s="35" t="str">
        <f>IF(O7970="","",IF(O7970&gt;AVERAGE('Base de datos limpia'!$O$2:$O$8001),"Alto","Normal"))
</f>
        <v>Alto</v>
      </c>
      <c r="T7970" s="35" t="str">
        <f t="shared" si="5"/>
        <v>Gamer intensivo</v>
      </c>
      <c r="U7970" s="35"/>
    </row>
    <row r="7971">
      <c r="A7971" s="28">
        <v>7970.0</v>
      </c>
      <c r="B7971" s="28">
        <v>16.0</v>
      </c>
      <c r="C7971" s="28" t="str">
        <f>TRIM(PROPER('Base de datos cruda'!C7971))</f>
        <v>Male</v>
      </c>
      <c r="D7971" s="28">
        <v>6.31</v>
      </c>
      <c r="E7971" s="28">
        <v>6.18</v>
      </c>
      <c r="F7971" s="28">
        <v>5.27</v>
      </c>
      <c r="G7971" s="28">
        <v>76.42</v>
      </c>
      <c r="H7971" s="28" t="str">
        <f>TRIM(PROPER('Base de datos cruda'!H7971))</f>
        <v>Casual</v>
      </c>
      <c r="I7971" s="28">
        <v>0.74</v>
      </c>
      <c r="J7971" s="28">
        <v>8.2</v>
      </c>
      <c r="K7971" s="28">
        <v>235.41</v>
      </c>
      <c r="L7971" s="28">
        <f>IF('Base de datos cruda'!L7971&lt;0,,'Base de datos cruda'!L7971)</f>
        <v>11.4</v>
      </c>
      <c r="M7971" s="28" t="str">
        <f>IF(TRIM(PROPER('Base de datos cruda'!M7971))="High","Alto",IF(TRIM(PROPER('Base de datos cruda'!M7971))="Medium","Medio","Bajo"))</f>
        <v>Bajo</v>
      </c>
      <c r="N7971" s="29">
        <v>47.99</v>
      </c>
      <c r="O7971" s="32">
        <f t="shared" si="1"/>
        <v>47.99</v>
      </c>
      <c r="P7971" s="33">
        <f t="shared" si="2"/>
        <v>14.51</v>
      </c>
      <c r="Q7971" s="34">
        <f t="shared" si="3"/>
        <v>0.9793977813</v>
      </c>
      <c r="R7971" s="35" t="str">
        <f t="shared" si="4"/>
        <v>Bajo</v>
      </c>
      <c r="S7971" s="35" t="str">
        <f>IF(O7971="","",IF(O7971&gt;AVERAGE('Base de datos limpia'!$O$2:$O$8001),"Alto","Normal"))
</f>
        <v>Normal</v>
      </c>
      <c r="T7971" s="35" t="str">
        <f t="shared" si="5"/>
        <v>Gamer intensivo</v>
      </c>
      <c r="U7971" s="35"/>
    </row>
    <row r="7972">
      <c r="A7972" s="28">
        <v>7971.0</v>
      </c>
      <c r="B7972" s="28">
        <v>22.0</v>
      </c>
      <c r="C7972" s="28" t="str">
        <f>TRIM(PROPER('Base de datos cruda'!C7972))</f>
        <v>Male</v>
      </c>
      <c r="D7972" s="28">
        <v>7.59</v>
      </c>
      <c r="E7972" s="28">
        <v>2.22</v>
      </c>
      <c r="F7972" s="28">
        <v>4.78</v>
      </c>
      <c r="G7972" s="28">
        <v>76.1</v>
      </c>
      <c r="H7972" s="28" t="str">
        <f>TRIM(PROPER('Base de datos cruda'!H7972))</f>
        <v>Fps</v>
      </c>
      <c r="I7972" s="28">
        <v>4.38</v>
      </c>
      <c r="J7972" s="28">
        <v>10.68</v>
      </c>
      <c r="K7972" s="28">
        <v>244.97</v>
      </c>
      <c r="L7972" s="28">
        <f>IF('Base de datos cruda'!L7972&lt;0,,'Base de datos cruda'!L7972)</f>
        <v>15.94</v>
      </c>
      <c r="M7972" s="28" t="str">
        <f>IF(TRIM(PROPER('Base de datos cruda'!M7972))="High","Alto",IF(TRIM(PROPER('Base de datos cruda'!M7972))="Medium","Medio","Bajo"))</f>
        <v>Bajo</v>
      </c>
      <c r="N7972" s="29">
        <v>12.19</v>
      </c>
      <c r="O7972" s="32">
        <f t="shared" si="1"/>
        <v>12.19</v>
      </c>
      <c r="P7972" s="33">
        <f t="shared" si="2"/>
        <v>18.27</v>
      </c>
      <c r="Q7972" s="34">
        <f t="shared" si="3"/>
        <v>0.2924901186</v>
      </c>
      <c r="R7972" s="35" t="str">
        <f t="shared" si="4"/>
        <v>Bajo</v>
      </c>
      <c r="S7972" s="35" t="str">
        <f>IF(O7972="","",IF(O7972&gt;AVERAGE('Base de datos limpia'!$O$2:$O$8001),"Alto","Normal"))
</f>
        <v>Normal</v>
      </c>
      <c r="T7972" s="35" t="str">
        <f t="shared" si="5"/>
        <v>Gamer casual</v>
      </c>
      <c r="U7972" s="35"/>
    </row>
    <row r="7973">
      <c r="A7973" s="28">
        <v>7972.0</v>
      </c>
      <c r="B7973" s="28">
        <v>22.0</v>
      </c>
      <c r="C7973" s="28" t="str">
        <f>TRIM(PROPER('Base de datos cruda'!C7973))</f>
        <v>Male</v>
      </c>
      <c r="D7973" s="28">
        <v>3.01</v>
      </c>
      <c r="E7973" s="28">
        <v>5.93</v>
      </c>
      <c r="F7973" s="28">
        <v>4.58</v>
      </c>
      <c r="G7973" s="28">
        <v>98.18</v>
      </c>
      <c r="H7973" s="28" t="str">
        <f>TRIM(PROPER('Base de datos cruda'!H7973))</f>
        <v>Rpg</v>
      </c>
      <c r="I7973" s="28">
        <v>2.62</v>
      </c>
      <c r="J7973" s="28">
        <v>4.84</v>
      </c>
      <c r="K7973" s="28">
        <v>289.69</v>
      </c>
      <c r="L7973" s="28">
        <f>IF('Base de datos cruda'!L7973&lt;0,,'Base de datos cruda'!L7973)</f>
        <v>5.55</v>
      </c>
      <c r="M7973" s="28" t="str">
        <f>IF(TRIM(PROPER('Base de datos cruda'!M7973))="High","Alto",IF(TRIM(PROPER('Base de datos cruda'!M7973))="Medium","Medio","Bajo"))</f>
        <v>Medio</v>
      </c>
      <c r="N7973" s="29">
        <v>74.3</v>
      </c>
      <c r="O7973" s="32">
        <f t="shared" si="1"/>
        <v>74.3</v>
      </c>
      <c r="P7973" s="33">
        <f t="shared" si="2"/>
        <v>7.85</v>
      </c>
      <c r="Q7973" s="34">
        <f t="shared" si="3"/>
        <v>1.970099668</v>
      </c>
      <c r="R7973" s="35" t="str">
        <f t="shared" si="4"/>
        <v>Alto</v>
      </c>
      <c r="S7973" s="35" t="str">
        <f>IF(O7973="","",IF(O7973&gt;AVERAGE('Base de datos limpia'!$O$2:$O$8001),"Alto","Normal"))
</f>
        <v>Alto</v>
      </c>
      <c r="T7973" s="35" t="str">
        <f t="shared" si="5"/>
        <v>Gamer moderado</v>
      </c>
      <c r="U7973" s="35"/>
    </row>
    <row r="7974">
      <c r="A7974" s="28">
        <v>7973.0</v>
      </c>
      <c r="B7974" s="28">
        <v>19.0</v>
      </c>
      <c r="C7974" s="28" t="str">
        <f>TRIM(PROPER('Base de datos cruda'!C7974))</f>
        <v>Male</v>
      </c>
      <c r="D7974" s="28">
        <v>4.62</v>
      </c>
      <c r="E7974" s="28">
        <v>2.63</v>
      </c>
      <c r="F7974" s="28">
        <v>8.39</v>
      </c>
      <c r="G7974" s="28">
        <v>74.65</v>
      </c>
      <c r="H7974" s="28" t="str">
        <f>TRIM(PROPER('Base de datos cruda'!H7974))</f>
        <v>Fps</v>
      </c>
      <c r="I7974" s="28">
        <v>0.54</v>
      </c>
      <c r="J7974" s="28">
        <v>6.39</v>
      </c>
      <c r="K7974" s="28">
        <v>252.85</v>
      </c>
      <c r="L7974" s="28">
        <f>IF('Base de datos cruda'!L7974&lt;0,,'Base de datos cruda'!L7974)</f>
        <v>8.93</v>
      </c>
      <c r="M7974" s="28" t="str">
        <f>IF(TRIM(PROPER('Base de datos cruda'!M7974))="High","Alto",IF(TRIM(PROPER('Base de datos cruda'!M7974))="Medium","Medio","Bajo"))</f>
        <v>Medio</v>
      </c>
      <c r="N7974" s="29">
        <v>61.89</v>
      </c>
      <c r="O7974" s="32">
        <f t="shared" si="1"/>
        <v>61.89</v>
      </c>
      <c r="P7974" s="33">
        <f t="shared" si="2"/>
        <v>11.01</v>
      </c>
      <c r="Q7974" s="34">
        <f t="shared" si="3"/>
        <v>0.5692640693</v>
      </c>
      <c r="R7974" s="35" t="str">
        <f t="shared" si="4"/>
        <v>Medio</v>
      </c>
      <c r="S7974" s="35" t="str">
        <f>IF(O7974="","",IF(O7974&gt;AVERAGE('Base de datos limpia'!$O$2:$O$8001),"Alto","Normal"))
</f>
        <v>Normal</v>
      </c>
      <c r="T7974" s="35" t="str">
        <f t="shared" si="5"/>
        <v>Gamer casual</v>
      </c>
      <c r="U7974" s="35"/>
    </row>
    <row r="7975">
      <c r="A7975" s="28">
        <v>7974.0</v>
      </c>
      <c r="B7975" s="28">
        <v>17.0</v>
      </c>
      <c r="C7975" s="28" t="str">
        <f>TRIM(PROPER('Base de datos cruda'!C7975))</f>
        <v>Male</v>
      </c>
      <c r="D7975" s="28">
        <v>0.69</v>
      </c>
      <c r="E7975" s="28">
        <v>7.91</v>
      </c>
      <c r="F7975" s="28">
        <v>5.39</v>
      </c>
      <c r="G7975" s="28">
        <v>63.87</v>
      </c>
      <c r="H7975" s="28" t="str">
        <f>TRIM(PROPER('Base de datos cruda'!H7975))</f>
        <v>Rpg</v>
      </c>
      <c r="I7975" s="28">
        <v>3.97</v>
      </c>
      <c r="J7975" s="28">
        <v>4.86</v>
      </c>
      <c r="K7975" s="28">
        <v>305.12</v>
      </c>
      <c r="L7975" s="28">
        <f>IF('Base de datos cruda'!L7975&lt;0,,'Base de datos cruda'!L7975)</f>
        <v>3.27</v>
      </c>
      <c r="M7975" s="28" t="str">
        <f>IF(TRIM(PROPER('Base de datos cruda'!M7975))="High","Alto",IF(TRIM(PROPER('Base de datos cruda'!M7975))="Medium","Medio","Bajo"))</f>
        <v>Alto</v>
      </c>
      <c r="N7975" s="29">
        <v>104.564136691963</v>
      </c>
      <c r="O7975" s="33" t="str">
        <f t="shared" si="1"/>
        <v/>
      </c>
      <c r="P7975" s="33">
        <f t="shared" si="2"/>
        <v>5.55</v>
      </c>
      <c r="Q7975" s="34">
        <f t="shared" si="3"/>
        <v>11.46376812</v>
      </c>
      <c r="R7975" s="35" t="str">
        <f t="shared" si="4"/>
        <v>Alto</v>
      </c>
      <c r="S7975" s="35" t="str">
        <f>IF(O7975="","",IF(O7975&gt;AVERAGE('Base de datos limpia'!$O$2:$O$8001),"Alto","Normal"))
</f>
        <v/>
      </c>
      <c r="T7975" s="35" t="str">
        <f t="shared" si="5"/>
        <v>Gamer intensivo</v>
      </c>
      <c r="U7975" s="35"/>
    </row>
    <row r="7976">
      <c r="A7976" s="28">
        <v>7975.0</v>
      </c>
      <c r="B7976" s="28">
        <v>18.0</v>
      </c>
      <c r="C7976" s="28" t="str">
        <f>TRIM(PROPER('Base de datos cruda'!C7976))</f>
        <v>Female</v>
      </c>
      <c r="D7976" s="28">
        <v>2.87</v>
      </c>
      <c r="E7976" s="28">
        <v>9.7</v>
      </c>
      <c r="F7976" s="28">
        <v>7.61</v>
      </c>
      <c r="G7976" s="28">
        <v>66.11</v>
      </c>
      <c r="H7976" s="28" t="str">
        <f>TRIM(PROPER('Base de datos cruda'!H7976))</f>
        <v>Rpg</v>
      </c>
      <c r="I7976" s="28">
        <v>1.66</v>
      </c>
      <c r="J7976" s="28">
        <v>4.83</v>
      </c>
      <c r="K7976" s="28">
        <v>280.37</v>
      </c>
      <c r="L7976" s="28">
        <f>IF('Base de datos cruda'!L7976&lt;0,,'Base de datos cruda'!L7976)</f>
        <v>6.54</v>
      </c>
      <c r="M7976" s="28" t="str">
        <f>IF(TRIM(PROPER('Base de datos cruda'!M7976))="High","Alto",IF(TRIM(PROPER('Base de datos cruda'!M7976))="Medium","Medio","Bajo"))</f>
        <v>Medio</v>
      </c>
      <c r="N7976" s="29">
        <v>97.4</v>
      </c>
      <c r="O7976" s="32">
        <f t="shared" si="1"/>
        <v>97.4</v>
      </c>
      <c r="P7976" s="33">
        <f t="shared" si="2"/>
        <v>7.7</v>
      </c>
      <c r="Q7976" s="34">
        <f t="shared" si="3"/>
        <v>3.379790941</v>
      </c>
      <c r="R7976" s="35" t="str">
        <f t="shared" si="4"/>
        <v>Alto</v>
      </c>
      <c r="S7976" s="35" t="str">
        <f>IF(O7976="","",IF(O7976&gt;AVERAGE('Base de datos limpia'!$O$2:$O$8001),"Alto","Normal"))
</f>
        <v>Alto</v>
      </c>
      <c r="T7976" s="35" t="str">
        <f t="shared" si="5"/>
        <v>Gamer intensivo</v>
      </c>
      <c r="U7976" s="35"/>
    </row>
    <row r="7977">
      <c r="A7977" s="28">
        <v>7976.0</v>
      </c>
      <c r="B7977" s="28">
        <v>23.0</v>
      </c>
      <c r="C7977" s="28" t="str">
        <f>TRIM(PROPER('Base de datos cruda'!C7977))</f>
        <v>Male</v>
      </c>
      <c r="D7977" s="28">
        <v>3.3</v>
      </c>
      <c r="E7977" s="28">
        <v>4.25</v>
      </c>
      <c r="F7977" s="28">
        <v>6.14</v>
      </c>
      <c r="G7977" s="28">
        <v>88.42</v>
      </c>
      <c r="H7977" s="28" t="str">
        <f>TRIM(PROPER('Base de datos cruda'!H7977))</f>
        <v>Casual</v>
      </c>
      <c r="I7977" s="28">
        <v>4.34</v>
      </c>
      <c r="J7977" s="28">
        <v>6.71</v>
      </c>
      <c r="K7977" s="28">
        <v>272.34</v>
      </c>
      <c r="L7977" s="28">
        <f>IF('Base de datos cruda'!L7977&lt;0,,'Base de datos cruda'!L7977)</f>
        <v>3.18</v>
      </c>
      <c r="M7977" s="28" t="str">
        <f>IF(TRIM(PROPER('Base de datos cruda'!M7977))="High","Alto",IF(TRIM(PROPER('Base de datos cruda'!M7977))="Medium","Medio","Bajo"))</f>
        <v>Medio</v>
      </c>
      <c r="N7977" s="29">
        <v>65.07</v>
      </c>
      <c r="O7977" s="32">
        <f t="shared" si="1"/>
        <v>65.07</v>
      </c>
      <c r="P7977" s="33">
        <f t="shared" si="2"/>
        <v>10.01</v>
      </c>
      <c r="Q7977" s="34">
        <f t="shared" si="3"/>
        <v>1.287878788</v>
      </c>
      <c r="R7977" s="35" t="str">
        <f t="shared" si="4"/>
        <v>Medio</v>
      </c>
      <c r="S7977" s="35" t="str">
        <f>IF(O7977="","",IF(O7977&gt;AVERAGE('Base de datos limpia'!$O$2:$O$8001),"Alto","Normal"))
</f>
        <v>Normal</v>
      </c>
      <c r="T7977" s="35" t="str">
        <f t="shared" si="5"/>
        <v>Gamer moderado</v>
      </c>
      <c r="U7977" s="35"/>
    </row>
    <row r="7978">
      <c r="A7978" s="28">
        <v>7977.0</v>
      </c>
      <c r="B7978" s="28">
        <v>23.0</v>
      </c>
      <c r="C7978" s="28" t="str">
        <f>TRIM(PROPER('Base de datos cruda'!C7978))</f>
        <v>Female</v>
      </c>
      <c r="D7978" s="28">
        <v>6.68</v>
      </c>
      <c r="E7978" s="28">
        <v>4.91</v>
      </c>
      <c r="F7978" s="28">
        <v>7.18</v>
      </c>
      <c r="G7978" s="28">
        <v>75.32</v>
      </c>
      <c r="H7978" s="28" t="str">
        <f>TRIM(PROPER('Base de datos cruda'!H7978))</f>
        <v>Fps</v>
      </c>
      <c r="I7978" s="28">
        <v>0.79</v>
      </c>
      <c r="J7978" s="28">
        <v>12.57</v>
      </c>
      <c r="K7978" s="28">
        <v>228.39</v>
      </c>
      <c r="L7978" s="28">
        <f>IF('Base de datos cruda'!L7978&lt;0,,'Base de datos cruda'!L7978)</f>
        <v>16.5</v>
      </c>
      <c r="M7978" s="28" t="str">
        <f>IF(TRIM(PROPER('Base de datos cruda'!M7978))="High","Alto",IF(TRIM(PROPER('Base de datos cruda'!M7978))="Medium","Medio","Bajo"))</f>
        <v>Bajo</v>
      </c>
      <c r="N7978" s="29">
        <v>46.97</v>
      </c>
      <c r="O7978" s="32">
        <f t="shared" si="1"/>
        <v>46.97</v>
      </c>
      <c r="P7978" s="33">
        <f t="shared" si="2"/>
        <v>19.25</v>
      </c>
      <c r="Q7978" s="34">
        <f t="shared" si="3"/>
        <v>0.7350299401</v>
      </c>
      <c r="R7978" s="35" t="str">
        <f t="shared" si="4"/>
        <v>Bajo</v>
      </c>
      <c r="S7978" s="35" t="str">
        <f>IF(O7978="","",IF(O7978&gt;AVERAGE('Base de datos limpia'!$O$2:$O$8001),"Alto","Normal"))
</f>
        <v>Normal</v>
      </c>
      <c r="T7978" s="35" t="str">
        <f t="shared" si="5"/>
        <v>Gamer moderado</v>
      </c>
      <c r="U7978" s="35"/>
    </row>
    <row r="7979">
      <c r="A7979" s="28">
        <v>7978.0</v>
      </c>
      <c r="B7979" s="28">
        <v>21.0</v>
      </c>
      <c r="C7979" s="28" t="str">
        <f>TRIM(PROPER('Base de datos cruda'!C7979))</f>
        <v>Male</v>
      </c>
      <c r="D7979" s="28">
        <v>4.11</v>
      </c>
      <c r="E7979" s="28">
        <v>4.79</v>
      </c>
      <c r="F7979" s="28">
        <v>8.64</v>
      </c>
      <c r="G7979" s="28">
        <v>67.97</v>
      </c>
      <c r="H7979" s="28" t="str">
        <f>TRIM(PROPER('Base de datos cruda'!H7979))</f>
        <v>Casual</v>
      </c>
      <c r="I7979" s="28">
        <v>3.56</v>
      </c>
      <c r="J7979" s="28">
        <v>6.78</v>
      </c>
      <c r="K7979" s="28">
        <v>264.93</v>
      </c>
      <c r="L7979" s="28">
        <f>IF('Base de datos cruda'!L7979&lt;0,,'Base de datos cruda'!L7979)</f>
        <v>9.05</v>
      </c>
      <c r="M7979" s="28" t="str">
        <f>IF(TRIM(PROPER('Base de datos cruda'!M7979))="High","Alto",IF(TRIM(PROPER('Base de datos cruda'!M7979))="Medium","Medio","Bajo"))</f>
        <v>Medio</v>
      </c>
      <c r="N7979" s="29">
        <v>65.6402399833035</v>
      </c>
      <c r="O7979" s="32">
        <f t="shared" si="1"/>
        <v>65.64023998</v>
      </c>
      <c r="P7979" s="33">
        <f t="shared" si="2"/>
        <v>10.89</v>
      </c>
      <c r="Q7979" s="34">
        <f t="shared" si="3"/>
        <v>1.165450122</v>
      </c>
      <c r="R7979" s="35" t="str">
        <f t="shared" si="4"/>
        <v>Medio</v>
      </c>
      <c r="S7979" s="35" t="str">
        <f>IF(O7979="","",IF(O7979&gt;AVERAGE('Base de datos limpia'!$O$2:$O$8001),"Alto","Normal"))
</f>
        <v>Alto</v>
      </c>
      <c r="T7979" s="35" t="str">
        <f t="shared" si="5"/>
        <v>Gamer moderado</v>
      </c>
      <c r="U7979" s="35"/>
    </row>
    <row r="7980">
      <c r="A7980" s="28">
        <v>7979.0</v>
      </c>
      <c r="B7980" s="28">
        <v>24.0</v>
      </c>
      <c r="C7980" s="28" t="str">
        <f>TRIM(PROPER('Base de datos cruda'!C7980))</f>
        <v>Male</v>
      </c>
      <c r="D7980" s="28">
        <v>5.85</v>
      </c>
      <c r="E7980" s="28">
        <v>3.57</v>
      </c>
      <c r="F7980" s="28">
        <v>8.22</v>
      </c>
      <c r="G7980" s="28">
        <v>92.55</v>
      </c>
      <c r="H7980" s="28" t="str">
        <f>TRIM(PROPER('Base de datos cruda'!H7980))</f>
        <v>Casual</v>
      </c>
      <c r="I7980" s="28">
        <v>1.5</v>
      </c>
      <c r="J7980" s="28">
        <v>11.22</v>
      </c>
      <c r="K7980" s="28">
        <v>245.99</v>
      </c>
      <c r="L7980" s="28">
        <f>IF('Base de datos cruda'!L7980&lt;0,,'Base de datos cruda'!L7980)</f>
        <v>14.84</v>
      </c>
      <c r="M7980" s="28" t="str">
        <f>IF(TRIM(PROPER('Base de datos cruda'!M7980))="High","Alto",IF(TRIM(PROPER('Base de datos cruda'!M7980))="Medium","Medio","Bajo"))</f>
        <v>Bajo</v>
      </c>
      <c r="N7980" s="29">
        <v>59.5049210173209</v>
      </c>
      <c r="O7980" s="32">
        <f t="shared" si="1"/>
        <v>59.50492102</v>
      </c>
      <c r="P7980" s="33">
        <f t="shared" si="2"/>
        <v>17.07</v>
      </c>
      <c r="Q7980" s="34">
        <f t="shared" si="3"/>
        <v>0.6102564103</v>
      </c>
      <c r="R7980" s="35" t="str">
        <f t="shared" si="4"/>
        <v>Medio</v>
      </c>
      <c r="S7980" s="35" t="str">
        <f>IF(O7980="","",IF(O7980&gt;AVERAGE('Base de datos limpia'!$O$2:$O$8001),"Alto","Normal"))
</f>
        <v>Normal</v>
      </c>
      <c r="T7980" s="35" t="str">
        <f t="shared" si="5"/>
        <v>Gamer moderado</v>
      </c>
      <c r="U7980" s="35"/>
    </row>
    <row r="7981">
      <c r="A7981" s="28">
        <v>7980.0</v>
      </c>
      <c r="B7981" s="28">
        <v>24.0</v>
      </c>
      <c r="C7981" s="28" t="str">
        <f>TRIM(PROPER('Base de datos cruda'!C7981))</f>
        <v>Female</v>
      </c>
      <c r="D7981" s="28">
        <v>0.15</v>
      </c>
      <c r="E7981" s="28">
        <v>8.15</v>
      </c>
      <c r="F7981" s="28">
        <v>4.34</v>
      </c>
      <c r="G7981" s="28">
        <v>79.55</v>
      </c>
      <c r="H7981" s="28" t="str">
        <f>TRIM(PROPER('Base de datos cruda'!H7981))</f>
        <v>Rpg</v>
      </c>
      <c r="I7981" s="28">
        <v>1.29</v>
      </c>
      <c r="J7981" s="28">
        <v>3.13</v>
      </c>
      <c r="K7981" s="28">
        <v>331.19</v>
      </c>
      <c r="L7981" s="28">
        <f>IF('Base de datos cruda'!L7981&lt;0,,'Base de datos cruda'!L7981)</f>
        <v>0.51</v>
      </c>
      <c r="M7981" s="28" t="str">
        <f>IF(TRIM(PROPER('Base de datos cruda'!M7981))="High","Alto",IF(TRIM(PROPER('Base de datos cruda'!M7981))="Medium","Medio","Bajo"))</f>
        <v>Alto</v>
      </c>
      <c r="N7981" s="29">
        <v>91.06</v>
      </c>
      <c r="O7981" s="32">
        <f t="shared" si="1"/>
        <v>91.06</v>
      </c>
      <c r="P7981" s="33">
        <f t="shared" si="2"/>
        <v>3.28</v>
      </c>
      <c r="Q7981" s="34">
        <f t="shared" si="3"/>
        <v>54.33333333</v>
      </c>
      <c r="R7981" s="35" t="str">
        <f t="shared" si="4"/>
        <v>Alto</v>
      </c>
      <c r="S7981" s="35" t="str">
        <f>IF(O7981="","",IF(O7981&gt;AVERAGE('Base de datos limpia'!$O$2:$O$8001),"Alto","Normal"))
</f>
        <v>Alto</v>
      </c>
      <c r="T7981" s="35" t="str">
        <f t="shared" si="5"/>
        <v>Gamer intensivo</v>
      </c>
      <c r="U7981" s="35"/>
    </row>
    <row r="7982">
      <c r="A7982" s="28">
        <v>7981.0</v>
      </c>
      <c r="B7982" s="28">
        <v>19.0</v>
      </c>
      <c r="C7982" s="28" t="str">
        <f>TRIM(PROPER('Base de datos cruda'!C7982))</f>
        <v>Male</v>
      </c>
      <c r="D7982" s="28">
        <v>3.72</v>
      </c>
      <c r="E7982" s="28">
        <v>6.56</v>
      </c>
      <c r="F7982" s="28">
        <v>8.23</v>
      </c>
      <c r="G7982" s="28">
        <v>82.71</v>
      </c>
      <c r="H7982" s="28" t="str">
        <f>TRIM(PROPER('Base de datos cruda'!H7982))</f>
        <v>Fps</v>
      </c>
      <c r="I7982" s="28">
        <v>0.25</v>
      </c>
      <c r="J7982" s="28">
        <v>6.03</v>
      </c>
      <c r="K7982" s="28">
        <v>279.75</v>
      </c>
      <c r="L7982" s="28">
        <f>IF('Base de datos cruda'!L7982&lt;0,,'Base de datos cruda'!L7982)</f>
        <v>7.32</v>
      </c>
      <c r="M7982" s="28" t="str">
        <f>IF(TRIM(PROPER('Base de datos cruda'!M7982))="High","Alto",IF(TRIM(PROPER('Base de datos cruda'!M7982))="Medium","Medio","Bajo"))</f>
        <v>Medio</v>
      </c>
      <c r="N7982" s="29">
        <v>78.2</v>
      </c>
      <c r="O7982" s="32">
        <f t="shared" si="1"/>
        <v>78.2</v>
      </c>
      <c r="P7982" s="33">
        <f t="shared" si="2"/>
        <v>9.75</v>
      </c>
      <c r="Q7982" s="34">
        <f t="shared" si="3"/>
        <v>1.76344086</v>
      </c>
      <c r="R7982" s="35" t="str">
        <f t="shared" si="4"/>
        <v>Alto</v>
      </c>
      <c r="S7982" s="35" t="str">
        <f>IF(O7982="","",IF(O7982&gt;AVERAGE('Base de datos limpia'!$O$2:$O$8001),"Alto","Normal"))
</f>
        <v>Alto</v>
      </c>
      <c r="T7982" s="35" t="str">
        <f t="shared" si="5"/>
        <v>Gamer intensivo</v>
      </c>
      <c r="U7982" s="35"/>
    </row>
    <row r="7983">
      <c r="A7983" s="28">
        <v>7982.0</v>
      </c>
      <c r="B7983" s="28">
        <v>16.0</v>
      </c>
      <c r="C7983" s="28" t="str">
        <f>TRIM(PROPER('Base de datos cruda'!C7983))</f>
        <v>Male</v>
      </c>
      <c r="D7983" s="28">
        <v>7.21</v>
      </c>
      <c r="E7983" s="28">
        <v>1.58</v>
      </c>
      <c r="F7983" s="28">
        <v>6.26</v>
      </c>
      <c r="G7983" s="28">
        <v>66.16</v>
      </c>
      <c r="H7983" s="28" t="str">
        <f>TRIM(PROPER('Base de datos cruda'!H7983))</f>
        <v>Fps</v>
      </c>
      <c r="I7983" s="28">
        <v>2.41</v>
      </c>
      <c r="J7983" s="28">
        <v>9.89</v>
      </c>
      <c r="K7983" s="28">
        <v>238.46</v>
      </c>
      <c r="L7983" s="28">
        <f>IF('Base de datos cruda'!L7983&lt;0,,'Base de datos cruda'!L7983)</f>
        <v>14.98</v>
      </c>
      <c r="M7983" s="28" t="str">
        <f>IF(TRIM(PROPER('Base de datos cruda'!M7983))="High","Alto",IF(TRIM(PROPER('Base de datos cruda'!M7983))="Medium","Medio","Bajo"))</f>
        <v>Bajo</v>
      </c>
      <c r="N7983" s="29">
        <v>24.28</v>
      </c>
      <c r="O7983" s="32">
        <f t="shared" si="1"/>
        <v>24.28</v>
      </c>
      <c r="P7983" s="33">
        <f t="shared" si="2"/>
        <v>17.1</v>
      </c>
      <c r="Q7983" s="34">
        <f t="shared" si="3"/>
        <v>0.2191400832</v>
      </c>
      <c r="R7983" s="35" t="str">
        <f t="shared" si="4"/>
        <v>Bajo</v>
      </c>
      <c r="S7983" s="35" t="str">
        <f>IF(O7983="","",IF(O7983&gt;AVERAGE('Base de datos limpia'!$O$2:$O$8001),"Alto","Normal"))
</f>
        <v>Normal</v>
      </c>
      <c r="T7983" s="35" t="str">
        <f t="shared" si="5"/>
        <v>Gamer casual</v>
      </c>
      <c r="U7983" s="35"/>
    </row>
    <row r="7984">
      <c r="A7984" s="28">
        <v>7983.0</v>
      </c>
      <c r="B7984" s="28">
        <v>16.0</v>
      </c>
      <c r="C7984" s="28" t="str">
        <f>TRIM(PROPER('Base de datos cruda'!C7984))</f>
        <v>Female</v>
      </c>
      <c r="D7984" s="28">
        <v>1.79</v>
      </c>
      <c r="E7984" s="28">
        <v>8.55</v>
      </c>
      <c r="F7984" s="28">
        <v>5.75</v>
      </c>
      <c r="G7984" s="28">
        <v>67.71</v>
      </c>
      <c r="H7984" s="28" t="str">
        <f>TRIM(PROPER('Base de datos cruda'!H7984))</f>
        <v>Casual</v>
      </c>
      <c r="I7984" s="28">
        <v>1.96</v>
      </c>
      <c r="J7984" s="28">
        <v>3.43</v>
      </c>
      <c r="K7984" s="28">
        <v>302.02</v>
      </c>
      <c r="L7984" s="28">
        <f>IF('Base de datos cruda'!L7984&lt;0,,'Base de datos cruda'!L7984)</f>
        <v>6.54</v>
      </c>
      <c r="M7984" s="28" t="str">
        <f>IF(TRIM(PROPER('Base de datos cruda'!M7984))="High","Alto",IF(TRIM(PROPER('Base de datos cruda'!M7984))="Medium","Medio","Bajo"))</f>
        <v>Alto</v>
      </c>
      <c r="N7984" s="29">
        <v>97.8806484187114</v>
      </c>
      <c r="O7984" s="32">
        <f t="shared" si="1"/>
        <v>97.88064842</v>
      </c>
      <c r="P7984" s="33">
        <f t="shared" si="2"/>
        <v>5.22</v>
      </c>
      <c r="Q7984" s="34">
        <f t="shared" si="3"/>
        <v>4.776536313</v>
      </c>
      <c r="R7984" s="35" t="str">
        <f t="shared" si="4"/>
        <v>Alto</v>
      </c>
      <c r="S7984" s="35" t="str">
        <f>IF(O7984="","",IF(O7984&gt;AVERAGE('Base de datos limpia'!$O$2:$O$8001),"Alto","Normal"))
</f>
        <v>Alto</v>
      </c>
      <c r="T7984" s="35" t="str">
        <f t="shared" si="5"/>
        <v>Gamer intensivo</v>
      </c>
      <c r="U7984" s="35"/>
    </row>
    <row r="7985">
      <c r="A7985" s="28">
        <v>7984.0</v>
      </c>
      <c r="B7985" s="28">
        <v>20.0</v>
      </c>
      <c r="C7985" s="28" t="str">
        <f>TRIM(PROPER('Base de datos cruda'!C7985))</f>
        <v>Female</v>
      </c>
      <c r="D7985" s="28">
        <v>0.25</v>
      </c>
      <c r="E7985" s="28">
        <v>2.68</v>
      </c>
      <c r="F7985" s="28">
        <v>7.36</v>
      </c>
      <c r="G7985" s="28">
        <v>65.03</v>
      </c>
      <c r="H7985" s="28" t="str">
        <f>TRIM(PROPER('Base de datos cruda'!H7985))</f>
        <v>Casual</v>
      </c>
      <c r="I7985" s="28">
        <v>0.31</v>
      </c>
      <c r="J7985" s="28">
        <v>4.64</v>
      </c>
      <c r="K7985" s="28">
        <v>309.04</v>
      </c>
      <c r="L7985" s="28">
        <f>IF('Base de datos cruda'!L7985&lt;0,,'Base de datos cruda'!L7985)</f>
        <v>1.86</v>
      </c>
      <c r="M7985" s="28" t="str">
        <f>IF(TRIM(PROPER('Base de datos cruda'!M7985))="High","Alto",IF(TRIM(PROPER('Base de datos cruda'!M7985))="Medium","Medio","Bajo"))</f>
        <v>Medio</v>
      </c>
      <c r="N7985" s="29">
        <v>59.7</v>
      </c>
      <c r="O7985" s="32">
        <f t="shared" si="1"/>
        <v>59.7</v>
      </c>
      <c r="P7985" s="33">
        <f t="shared" si="2"/>
        <v>4.89</v>
      </c>
      <c r="Q7985" s="34">
        <f t="shared" si="3"/>
        <v>10.72</v>
      </c>
      <c r="R7985" s="35" t="str">
        <f t="shared" si="4"/>
        <v>Medio</v>
      </c>
      <c r="S7985" s="35" t="str">
        <f>IF(O7985="","",IF(O7985&gt;AVERAGE('Base de datos limpia'!$O$2:$O$8001),"Alto","Normal"))
</f>
        <v>Normal</v>
      </c>
      <c r="T7985" s="35" t="str">
        <f t="shared" si="5"/>
        <v>Gamer casual</v>
      </c>
      <c r="U7985" s="35"/>
    </row>
    <row r="7986">
      <c r="A7986" s="28">
        <v>7985.0</v>
      </c>
      <c r="B7986" s="28">
        <v>17.0</v>
      </c>
      <c r="C7986" s="28" t="str">
        <f>TRIM(PROPER('Base de datos cruda'!C7986))</f>
        <v>Male</v>
      </c>
      <c r="D7986" s="28">
        <v>3.47</v>
      </c>
      <c r="E7986" s="28">
        <v>9.81</v>
      </c>
      <c r="F7986" s="28">
        <v>8.75</v>
      </c>
      <c r="G7986" s="28">
        <v>80.58</v>
      </c>
      <c r="H7986" s="28" t="str">
        <f>TRIM(PROPER('Base de datos cruda'!H7986))</f>
        <v>Rpg</v>
      </c>
      <c r="I7986" s="28">
        <v>1.13</v>
      </c>
      <c r="J7986" s="28">
        <v>7.02</v>
      </c>
      <c r="K7986" s="28">
        <v>289.83</v>
      </c>
      <c r="L7986" s="28">
        <f>IF('Base de datos cruda'!L7986&lt;0,,'Base de datos cruda'!L7986)</f>
        <v>10.94</v>
      </c>
      <c r="M7986" s="28" t="str">
        <f>IF(TRIM(PROPER('Base de datos cruda'!M7986))="High","Alto",IF(TRIM(PROPER('Base de datos cruda'!M7986))="Medium","Medio","Bajo"))</f>
        <v>Medio</v>
      </c>
      <c r="N7986" s="29">
        <v>108.27436947667</v>
      </c>
      <c r="O7986" s="33" t="str">
        <f t="shared" si="1"/>
        <v/>
      </c>
      <c r="P7986" s="33">
        <f t="shared" si="2"/>
        <v>10.49</v>
      </c>
      <c r="Q7986" s="34">
        <f t="shared" si="3"/>
        <v>2.827089337</v>
      </c>
      <c r="R7986" s="35" t="str">
        <f t="shared" si="4"/>
        <v>Alto</v>
      </c>
      <c r="S7986" s="35" t="str">
        <f>IF(O7986="","",IF(O7986&gt;AVERAGE('Base de datos limpia'!$O$2:$O$8001),"Alto","Normal"))
</f>
        <v/>
      </c>
      <c r="T7986" s="35" t="str">
        <f t="shared" si="5"/>
        <v>Gamer intensivo</v>
      </c>
      <c r="U7986" s="35"/>
    </row>
    <row r="7987">
      <c r="A7987" s="28">
        <v>7986.0</v>
      </c>
      <c r="B7987" s="28">
        <v>21.0</v>
      </c>
      <c r="C7987" s="28" t="str">
        <f>TRIM(PROPER('Base de datos cruda'!C7987))</f>
        <v>Female</v>
      </c>
      <c r="D7987" s="28">
        <v>5.64</v>
      </c>
      <c r="E7987" s="28">
        <v>4.39</v>
      </c>
      <c r="F7987" s="28">
        <v>4.47</v>
      </c>
      <c r="G7987" s="28">
        <v>91.03</v>
      </c>
      <c r="H7987" s="28" t="str">
        <f>TRIM(PROPER('Base de datos cruda'!H7987))</f>
        <v>Casual</v>
      </c>
      <c r="I7987" s="28">
        <v>2.44</v>
      </c>
      <c r="J7987" s="28">
        <v>9.71</v>
      </c>
      <c r="K7987" s="28">
        <v>247.98</v>
      </c>
      <c r="L7987" s="28">
        <f>IF('Base de datos cruda'!L7987&lt;0,,'Base de datos cruda'!L7987)</f>
        <v>15.27</v>
      </c>
      <c r="M7987" s="28" t="str">
        <f>IF(TRIM(PROPER('Base de datos cruda'!M7987))="High","Alto",IF(TRIM(PROPER('Base de datos cruda'!M7987))="Medium","Medio","Bajo"))</f>
        <v>Bajo</v>
      </c>
      <c r="N7987" s="29">
        <v>46.13</v>
      </c>
      <c r="O7987" s="32">
        <f t="shared" si="1"/>
        <v>46.13</v>
      </c>
      <c r="P7987" s="33">
        <f t="shared" si="2"/>
        <v>15.35</v>
      </c>
      <c r="Q7987" s="34">
        <f t="shared" si="3"/>
        <v>0.7783687943</v>
      </c>
      <c r="R7987" s="35" t="str">
        <f t="shared" si="4"/>
        <v>Bajo</v>
      </c>
      <c r="S7987" s="35" t="str">
        <f>IF(O7987="","",IF(O7987&gt;AVERAGE('Base de datos limpia'!$O$2:$O$8001),"Alto","Normal"))
</f>
        <v>Normal</v>
      </c>
      <c r="T7987" s="35" t="str">
        <f t="shared" si="5"/>
        <v>Gamer moderado</v>
      </c>
      <c r="U7987" s="35"/>
    </row>
    <row r="7988">
      <c r="A7988" s="28">
        <v>7987.0</v>
      </c>
      <c r="B7988" s="28">
        <v>22.0</v>
      </c>
      <c r="C7988" s="28" t="str">
        <f>TRIM(PROPER('Base de datos cruda'!C7988))</f>
        <v>Female</v>
      </c>
      <c r="D7988" s="28">
        <v>3.64</v>
      </c>
      <c r="E7988" s="28">
        <v>6.55</v>
      </c>
      <c r="F7988" s="28">
        <v>7.84</v>
      </c>
      <c r="G7988" s="28">
        <v>89.29</v>
      </c>
      <c r="H7988" s="28" t="str">
        <f>TRIM(PROPER('Base de datos cruda'!H7988))</f>
        <v>Rpg</v>
      </c>
      <c r="I7988" s="28">
        <v>4.04</v>
      </c>
      <c r="J7988" s="28">
        <v>6.16</v>
      </c>
      <c r="K7988" s="28">
        <v>272.96</v>
      </c>
      <c r="L7988" s="28">
        <f>IF('Base de datos cruda'!L7988&lt;0,,'Base de datos cruda'!L7988)</f>
        <v>7.86</v>
      </c>
      <c r="M7988" s="28" t="str">
        <f>IF(TRIM(PROPER('Base de datos cruda'!M7988))="High","Alto",IF(TRIM(PROPER('Base de datos cruda'!M7988))="Medium","Medio","Bajo"))</f>
        <v>Medio</v>
      </c>
      <c r="N7988" s="29">
        <v>81.3</v>
      </c>
      <c r="O7988" s="32">
        <f t="shared" si="1"/>
        <v>81.3</v>
      </c>
      <c r="P7988" s="33">
        <f t="shared" si="2"/>
        <v>9.8</v>
      </c>
      <c r="Q7988" s="34">
        <f t="shared" si="3"/>
        <v>1.799450549</v>
      </c>
      <c r="R7988" s="35" t="str">
        <f t="shared" si="4"/>
        <v>Alto</v>
      </c>
      <c r="S7988" s="35" t="str">
        <f>IF(O7988="","",IF(O7988&gt;AVERAGE('Base de datos limpia'!$O$2:$O$8001),"Alto","Normal"))
</f>
        <v>Alto</v>
      </c>
      <c r="T7988" s="35" t="str">
        <f t="shared" si="5"/>
        <v>Gamer intensivo</v>
      </c>
      <c r="U7988" s="35"/>
    </row>
    <row r="7989">
      <c r="A7989" s="28">
        <v>7988.0</v>
      </c>
      <c r="B7989" s="28">
        <v>16.0</v>
      </c>
      <c r="C7989" s="28" t="str">
        <f>TRIM(PROPER('Base de datos cruda'!C7989))</f>
        <v>Male</v>
      </c>
      <c r="D7989" s="28">
        <v>3.68</v>
      </c>
      <c r="E7989" s="28">
        <v>1.7</v>
      </c>
      <c r="F7989" s="28">
        <v>5.02</v>
      </c>
      <c r="G7989" s="28">
        <v>70.45</v>
      </c>
      <c r="H7989" s="28" t="str">
        <f>TRIM(PROPER('Base de datos cruda'!H7989))</f>
        <v>Casual</v>
      </c>
      <c r="I7989" s="28">
        <v>4.65</v>
      </c>
      <c r="J7989" s="28">
        <v>7.95</v>
      </c>
      <c r="K7989" s="28">
        <v>279.63</v>
      </c>
      <c r="L7989" s="28">
        <f>IF('Base de datos cruda'!L7989&lt;0,,'Base de datos cruda'!L7989)</f>
        <v>8.47</v>
      </c>
      <c r="M7989" s="28" t="str">
        <f>IF(TRIM(PROPER('Base de datos cruda'!M7989))="High","Alto",IF(TRIM(PROPER('Base de datos cruda'!M7989))="Medium","Medio","Bajo"))</f>
        <v>Medio</v>
      </c>
      <c r="N7989" s="29">
        <v>42.33</v>
      </c>
      <c r="O7989" s="32">
        <f t="shared" si="1"/>
        <v>42.33</v>
      </c>
      <c r="P7989" s="33">
        <f t="shared" si="2"/>
        <v>11.63</v>
      </c>
      <c r="Q7989" s="34">
        <f t="shared" si="3"/>
        <v>0.4619565217</v>
      </c>
      <c r="R7989" s="35" t="str">
        <f t="shared" si="4"/>
        <v>Bajo</v>
      </c>
      <c r="S7989" s="35" t="str">
        <f>IF(O7989="","",IF(O7989&gt;AVERAGE('Base de datos limpia'!$O$2:$O$8001),"Alto","Normal"))
</f>
        <v>Normal</v>
      </c>
      <c r="T7989" s="35" t="str">
        <f t="shared" si="5"/>
        <v>Gamer casual</v>
      </c>
      <c r="U7989" s="35"/>
    </row>
    <row r="7990">
      <c r="A7990" s="28">
        <v>7989.0</v>
      </c>
      <c r="B7990" s="28">
        <v>21.0</v>
      </c>
      <c r="C7990" s="28" t="str">
        <f>TRIM(PROPER('Base de datos cruda'!C7990))</f>
        <v>Male</v>
      </c>
      <c r="D7990" s="28">
        <v>5.36</v>
      </c>
      <c r="E7990" s="28">
        <v>4.1</v>
      </c>
      <c r="F7990" s="28">
        <v>5.9</v>
      </c>
      <c r="G7990" s="28">
        <v>94.06</v>
      </c>
      <c r="H7990" s="28" t="str">
        <f>TRIM(PROPER('Base de datos cruda'!H7990))</f>
        <v>Fps</v>
      </c>
      <c r="I7990" s="28">
        <v>2.58</v>
      </c>
      <c r="J7990" s="28">
        <v>7.18</v>
      </c>
      <c r="K7990" s="28">
        <v>280.68</v>
      </c>
      <c r="L7990" s="28">
        <f>IF('Base de datos cruda'!L7990&lt;0,,'Base de datos cruda'!L7990)</f>
        <v>10.68</v>
      </c>
      <c r="M7990" s="28" t="str">
        <f>IF(TRIM(PROPER('Base de datos cruda'!M7990))="High","Alto",IF(TRIM(PROPER('Base de datos cruda'!M7990))="Medium","Medio","Bajo"))</f>
        <v>Bajo</v>
      </c>
      <c r="N7990" s="29">
        <v>52.82</v>
      </c>
      <c r="O7990" s="32">
        <f t="shared" si="1"/>
        <v>52.82</v>
      </c>
      <c r="P7990" s="33">
        <f t="shared" si="2"/>
        <v>12.54</v>
      </c>
      <c r="Q7990" s="34">
        <f t="shared" si="3"/>
        <v>0.7649253731</v>
      </c>
      <c r="R7990" s="35" t="str">
        <f t="shared" si="4"/>
        <v>Medio</v>
      </c>
      <c r="S7990" s="35" t="str">
        <f>IF(O7990="","",IF(O7990&gt;AVERAGE('Base de datos limpia'!$O$2:$O$8001),"Alto","Normal"))
</f>
        <v>Normal</v>
      </c>
      <c r="T7990" s="35" t="str">
        <f t="shared" si="5"/>
        <v>Gamer moderado</v>
      </c>
      <c r="U7990" s="35"/>
    </row>
    <row r="7991">
      <c r="A7991" s="28">
        <v>7990.0</v>
      </c>
      <c r="B7991" s="28">
        <v>23.0</v>
      </c>
      <c r="C7991" s="28" t="str">
        <f>TRIM(PROPER('Base de datos cruda'!C7991))</f>
        <v>Male</v>
      </c>
      <c r="D7991" s="28">
        <v>2.04</v>
      </c>
      <c r="E7991" s="28">
        <v>8.22</v>
      </c>
      <c r="F7991" s="28">
        <v>8.37</v>
      </c>
      <c r="G7991" s="28">
        <v>64.23</v>
      </c>
      <c r="H7991" s="28" t="str">
        <f>TRIM(PROPER('Base de datos cruda'!H7991))</f>
        <v>Casual</v>
      </c>
      <c r="I7991" s="28">
        <v>2.02</v>
      </c>
      <c r="J7991" s="28">
        <v>6.3</v>
      </c>
      <c r="K7991" s="28">
        <v>289.87</v>
      </c>
      <c r="L7991" s="28">
        <f>IF('Base de datos cruda'!L7991&lt;0,,'Base de datos cruda'!L7991)</f>
        <v>5.92</v>
      </c>
      <c r="M7991" s="28" t="str">
        <f>IF(TRIM(PROPER('Base de datos cruda'!M7991))="High","Alto",IF(TRIM(PROPER('Base de datos cruda'!M7991))="Medium","Medio","Bajo"))</f>
        <v>Medio</v>
      </c>
      <c r="N7991" s="29">
        <v>100.0</v>
      </c>
      <c r="O7991" s="32">
        <f t="shared" si="1"/>
        <v>100</v>
      </c>
      <c r="P7991" s="33">
        <f t="shared" si="2"/>
        <v>8.34</v>
      </c>
      <c r="Q7991" s="34">
        <f t="shared" si="3"/>
        <v>4.029411765</v>
      </c>
      <c r="R7991" s="35" t="str">
        <f t="shared" si="4"/>
        <v>Alto</v>
      </c>
      <c r="S7991" s="35" t="str">
        <f>IF(O7991="","",IF(O7991&gt;AVERAGE('Base de datos limpia'!$O$2:$O$8001),"Alto","Normal"))
</f>
        <v>Alto</v>
      </c>
      <c r="T7991" s="35" t="str">
        <f t="shared" si="5"/>
        <v>Gamer intensivo</v>
      </c>
      <c r="U7991" s="35"/>
    </row>
    <row r="7992">
      <c r="A7992" s="28">
        <v>7991.0</v>
      </c>
      <c r="B7992" s="28">
        <v>20.0</v>
      </c>
      <c r="C7992" s="28" t="str">
        <f>TRIM(PROPER('Base de datos cruda'!C7992))</f>
        <v>Male</v>
      </c>
      <c r="D7992" s="28">
        <v>6.02</v>
      </c>
      <c r="E7992" s="28">
        <v>5.29</v>
      </c>
      <c r="F7992" s="28">
        <v>6.73</v>
      </c>
      <c r="G7992" s="28">
        <v>64.56</v>
      </c>
      <c r="H7992" s="28" t="str">
        <f>TRIM(PROPER('Base de datos cruda'!H7992))</f>
        <v>Casual</v>
      </c>
      <c r="I7992" s="28">
        <v>4.77</v>
      </c>
      <c r="J7992" s="28">
        <v>7.43</v>
      </c>
      <c r="K7992" s="28">
        <v>231.47</v>
      </c>
      <c r="L7992" s="28">
        <f>IF('Base de datos cruda'!L7992&lt;0,,'Base de datos cruda'!L7992)</f>
        <v>11.63</v>
      </c>
      <c r="M7992" s="28" t="str">
        <f>IF(TRIM(PROPER('Base de datos cruda'!M7992))="High","Alto",IF(TRIM(PROPER('Base de datos cruda'!M7992))="Medium","Medio","Bajo"))</f>
        <v>Bajo</v>
      </c>
      <c r="N7992" s="29">
        <v>39.59</v>
      </c>
      <c r="O7992" s="32">
        <f t="shared" si="1"/>
        <v>39.59</v>
      </c>
      <c r="P7992" s="33">
        <f t="shared" si="2"/>
        <v>13.45</v>
      </c>
      <c r="Q7992" s="34">
        <f t="shared" si="3"/>
        <v>0.8787375415</v>
      </c>
      <c r="R7992" s="35" t="str">
        <f t="shared" si="4"/>
        <v>Bajo</v>
      </c>
      <c r="S7992" s="35" t="str">
        <f>IF(O7992="","",IF(O7992&gt;AVERAGE('Base de datos limpia'!$O$2:$O$8001),"Alto","Normal"))
</f>
        <v>Normal</v>
      </c>
      <c r="T7992" s="35" t="str">
        <f t="shared" si="5"/>
        <v>Gamer moderado</v>
      </c>
      <c r="U7992" s="35"/>
    </row>
    <row r="7993">
      <c r="A7993" s="28">
        <v>7992.0</v>
      </c>
      <c r="B7993" s="28">
        <v>22.0</v>
      </c>
      <c r="C7993" s="28" t="str">
        <f>TRIM(PROPER('Base de datos cruda'!C7993))</f>
        <v>Female</v>
      </c>
      <c r="D7993" s="28">
        <v>1.22</v>
      </c>
      <c r="E7993" s="28">
        <v>9.14</v>
      </c>
      <c r="F7993" s="28">
        <v>4.34</v>
      </c>
      <c r="G7993" s="28">
        <v>93.97</v>
      </c>
      <c r="H7993" s="28" t="str">
        <f>TRIM(PROPER('Base de datos cruda'!H7993))</f>
        <v>Casual</v>
      </c>
      <c r="I7993" s="28">
        <v>4.81</v>
      </c>
      <c r="J7993" s="28">
        <v>4.22</v>
      </c>
      <c r="K7993" s="28">
        <v>308.25</v>
      </c>
      <c r="L7993" s="28">
        <f>IF('Base de datos cruda'!L7993&lt;0,,'Base de datos cruda'!L7993)</f>
        <v>5.41</v>
      </c>
      <c r="M7993" s="28" t="str">
        <f>IF(TRIM(PROPER('Base de datos cruda'!M7993))="High","Alto",IF(TRIM(PROPER('Base de datos cruda'!M7993))="Medium","Medio","Bajo"))</f>
        <v>Alto</v>
      </c>
      <c r="N7993" s="29">
        <v>105.211519739925</v>
      </c>
      <c r="O7993" s="33" t="str">
        <f t="shared" si="1"/>
        <v/>
      </c>
      <c r="P7993" s="33">
        <f t="shared" si="2"/>
        <v>5.44</v>
      </c>
      <c r="Q7993" s="34">
        <f t="shared" si="3"/>
        <v>7.491803279</v>
      </c>
      <c r="R7993" s="35" t="str">
        <f t="shared" si="4"/>
        <v>Alto</v>
      </c>
      <c r="S7993" s="35" t="str">
        <f>IF(O7993="","",IF(O7993&gt;AVERAGE('Base de datos limpia'!$O$2:$O$8001),"Alto","Normal"))
</f>
        <v/>
      </c>
      <c r="T7993" s="35" t="str">
        <f t="shared" si="5"/>
        <v>Gamer intensivo</v>
      </c>
      <c r="U7993" s="35"/>
    </row>
    <row r="7994">
      <c r="A7994" s="28">
        <v>7993.0</v>
      </c>
      <c r="B7994" s="28">
        <v>21.0</v>
      </c>
      <c r="C7994" s="28" t="str">
        <f>TRIM(PROPER('Base de datos cruda'!C7994))</f>
        <v>Female</v>
      </c>
      <c r="D7994" s="28">
        <v>3.17</v>
      </c>
      <c r="E7994" s="28">
        <v>6.18</v>
      </c>
      <c r="F7994" s="28">
        <v>6.54</v>
      </c>
      <c r="G7994" s="28">
        <v>69.78</v>
      </c>
      <c r="H7994" s="28" t="str">
        <f>TRIM(PROPER('Base de datos cruda'!H7994))</f>
        <v>Casual</v>
      </c>
      <c r="I7994" s="28">
        <v>0.95</v>
      </c>
      <c r="J7994" s="28">
        <v>7.22</v>
      </c>
      <c r="K7994" s="28">
        <v>288.8</v>
      </c>
      <c r="L7994" s="28">
        <f>IF('Base de datos cruda'!L7994&lt;0,,'Base de datos cruda'!L7994)</f>
        <v>7.07</v>
      </c>
      <c r="M7994" s="28" t="str">
        <f>IF(TRIM(PROPER('Base de datos cruda'!M7994))="High","Alto",IF(TRIM(PROPER('Base de datos cruda'!M7994))="Medium","Medio","Bajo"))</f>
        <v>Medio</v>
      </c>
      <c r="N7994" s="29">
        <v>81.16</v>
      </c>
      <c r="O7994" s="32">
        <f t="shared" si="1"/>
        <v>81.16</v>
      </c>
      <c r="P7994" s="33">
        <f t="shared" si="2"/>
        <v>10.39</v>
      </c>
      <c r="Q7994" s="34">
        <f t="shared" si="3"/>
        <v>1.949526814</v>
      </c>
      <c r="R7994" s="35" t="str">
        <f t="shared" si="4"/>
        <v>Alto</v>
      </c>
      <c r="S7994" s="35" t="str">
        <f>IF(O7994="","",IF(O7994&gt;AVERAGE('Base de datos limpia'!$O$2:$O$8001),"Alto","Normal"))
</f>
        <v>Alto</v>
      </c>
      <c r="T7994" s="35" t="str">
        <f t="shared" si="5"/>
        <v>Gamer intensivo</v>
      </c>
      <c r="U7994" s="35"/>
    </row>
    <row r="7995">
      <c r="A7995" s="28">
        <v>7994.0</v>
      </c>
      <c r="B7995" s="28">
        <v>19.0</v>
      </c>
      <c r="C7995" s="28" t="str">
        <f>TRIM(PROPER('Base de datos cruda'!C7995))</f>
        <v>Female</v>
      </c>
      <c r="D7995" s="28">
        <v>5.25</v>
      </c>
      <c r="E7995" s="28">
        <v>9.36</v>
      </c>
      <c r="F7995" s="28">
        <v>7.95</v>
      </c>
      <c r="G7995" s="28">
        <v>88.32</v>
      </c>
      <c r="H7995" s="28" t="str">
        <f>TRIM(PROPER('Base de datos cruda'!H7995))</f>
        <v>Fps</v>
      </c>
      <c r="I7995" s="28">
        <v>2.66</v>
      </c>
      <c r="J7995" s="28">
        <v>10.53</v>
      </c>
      <c r="K7995" s="28">
        <v>252.66</v>
      </c>
      <c r="L7995" s="28">
        <f>IF('Base de datos cruda'!L7995&lt;0,,'Base de datos cruda'!L7995)</f>
        <v>14.87</v>
      </c>
      <c r="M7995" s="28" t="str">
        <f>IF(TRIM(PROPER('Base de datos cruda'!M7995))="High","Alto",IF(TRIM(PROPER('Base de datos cruda'!M7995))="Medium","Medio","Bajo"))</f>
        <v>Bajo</v>
      </c>
      <c r="N7995" s="29">
        <v>100.766366319987</v>
      </c>
      <c r="O7995" s="33" t="str">
        <f t="shared" si="1"/>
        <v/>
      </c>
      <c r="P7995" s="33">
        <f t="shared" si="2"/>
        <v>15.78</v>
      </c>
      <c r="Q7995" s="34">
        <f t="shared" si="3"/>
        <v>1.782857143</v>
      </c>
      <c r="R7995" s="35" t="str">
        <f t="shared" si="4"/>
        <v>Alto</v>
      </c>
      <c r="S7995" s="35" t="str">
        <f>IF(O7995="","",IF(O7995&gt;AVERAGE('Base de datos limpia'!$O$2:$O$8001),"Alto","Normal"))
</f>
        <v/>
      </c>
      <c r="T7995" s="35" t="str">
        <f t="shared" si="5"/>
        <v>Gamer intensivo</v>
      </c>
      <c r="U7995" s="35"/>
    </row>
    <row r="7996">
      <c r="A7996" s="28">
        <v>7995.0</v>
      </c>
      <c r="B7996" s="28">
        <v>22.0</v>
      </c>
      <c r="C7996" s="28" t="str">
        <f>TRIM(PROPER('Base de datos cruda'!C7996))</f>
        <v>Male</v>
      </c>
      <c r="D7996" s="28">
        <v>6.63</v>
      </c>
      <c r="E7996" s="28">
        <v>9.84</v>
      </c>
      <c r="F7996" s="28">
        <v>6.64</v>
      </c>
      <c r="G7996" s="28">
        <v>60.36</v>
      </c>
      <c r="H7996" s="28" t="str">
        <f>TRIM(PROPER('Base de datos cruda'!H7996))</f>
        <v>Rpg</v>
      </c>
      <c r="I7996" s="28">
        <v>4.1</v>
      </c>
      <c r="J7996" s="28">
        <v>11.69</v>
      </c>
      <c r="K7996" s="28">
        <v>234.5</v>
      </c>
      <c r="L7996" s="28">
        <f>IF('Base de datos cruda'!L7996&lt;0,,'Base de datos cruda'!L7996)</f>
        <v>13.93</v>
      </c>
      <c r="M7996" s="28" t="str">
        <f>IF(TRIM(PROPER('Base de datos cruda'!M7996))="High","Alto",IF(TRIM(PROPER('Base de datos cruda'!M7996))="Medium","Medio","Bajo"))</f>
        <v>Bajo</v>
      </c>
      <c r="N7996" s="29">
        <v>74.981021432141</v>
      </c>
      <c r="O7996" s="32">
        <f t="shared" si="1"/>
        <v>74.98102143</v>
      </c>
      <c r="P7996" s="33">
        <f t="shared" si="2"/>
        <v>18.32</v>
      </c>
      <c r="Q7996" s="34">
        <f t="shared" si="3"/>
        <v>1.484162896</v>
      </c>
      <c r="R7996" s="35" t="str">
        <f t="shared" si="4"/>
        <v>Alto</v>
      </c>
      <c r="S7996" s="35" t="str">
        <f>IF(O7996="","",IF(O7996&gt;AVERAGE('Base de datos limpia'!$O$2:$O$8001),"Alto","Normal"))
</f>
        <v>Alto</v>
      </c>
      <c r="T7996" s="35" t="str">
        <f t="shared" si="5"/>
        <v>Gamer intensivo</v>
      </c>
      <c r="U7996" s="35"/>
    </row>
    <row r="7997">
      <c r="A7997" s="28">
        <v>7996.0</v>
      </c>
      <c r="B7997" s="28">
        <v>24.0</v>
      </c>
      <c r="C7997" s="28" t="str">
        <f>TRIM(PROPER('Base de datos cruda'!C7997))</f>
        <v>Male</v>
      </c>
      <c r="D7997" s="28">
        <v>6.33</v>
      </c>
      <c r="E7997" s="28">
        <v>5.09</v>
      </c>
      <c r="F7997" s="28">
        <v>4.83</v>
      </c>
      <c r="G7997" s="28">
        <v>63.74</v>
      </c>
      <c r="H7997" s="28" t="str">
        <f>TRIM(PROPER('Base de datos cruda'!H7997))</f>
        <v>Fps</v>
      </c>
      <c r="I7997" s="28">
        <v>4.11</v>
      </c>
      <c r="J7997" s="28">
        <v>9.96</v>
      </c>
      <c r="K7997" s="28">
        <v>231.33</v>
      </c>
      <c r="L7997" s="28">
        <f>IF('Base de datos cruda'!L7997&lt;0,,'Base de datos cruda'!L7997)</f>
        <v>11.14</v>
      </c>
      <c r="M7997" s="28" t="str">
        <f>IF(TRIM(PROPER('Base de datos cruda'!M7997))="High","Alto",IF(TRIM(PROPER('Base de datos cruda'!M7997))="Medium","Medio","Bajo"))</f>
        <v>Bajo</v>
      </c>
      <c r="N7997" s="29">
        <v>35.11</v>
      </c>
      <c r="O7997" s="32">
        <f t="shared" si="1"/>
        <v>35.11</v>
      </c>
      <c r="P7997" s="33">
        <f t="shared" si="2"/>
        <v>16.29</v>
      </c>
      <c r="Q7997" s="34">
        <f t="shared" si="3"/>
        <v>0.804107425</v>
      </c>
      <c r="R7997" s="35" t="str">
        <f t="shared" si="4"/>
        <v>Bajo</v>
      </c>
      <c r="S7997" s="35" t="str">
        <f>IF(O7997="","",IF(O7997&gt;AVERAGE('Base de datos limpia'!$O$2:$O$8001),"Alto","Normal"))
</f>
        <v>Normal</v>
      </c>
      <c r="T7997" s="35" t="str">
        <f t="shared" si="5"/>
        <v>Gamer moderado</v>
      </c>
      <c r="U7997" s="35"/>
    </row>
    <row r="7998">
      <c r="A7998" s="28">
        <v>7997.0</v>
      </c>
      <c r="B7998" s="28">
        <v>22.0</v>
      </c>
      <c r="C7998" s="28" t="str">
        <f>TRIM(PROPER('Base de datos cruda'!C7998))</f>
        <v>Female</v>
      </c>
      <c r="D7998" s="28">
        <v>5.77</v>
      </c>
      <c r="E7998" s="28">
        <v>6.09</v>
      </c>
      <c r="F7998" s="28">
        <v>6.23</v>
      </c>
      <c r="G7998" s="28">
        <v>84.37</v>
      </c>
      <c r="H7998" s="28" t="str">
        <f>TRIM(PROPER('Base de datos cruda'!H7998))</f>
        <v>Fps</v>
      </c>
      <c r="I7998" s="28">
        <v>3.42</v>
      </c>
      <c r="J7998" s="28">
        <v>11.19</v>
      </c>
      <c r="K7998" s="28">
        <v>254.13</v>
      </c>
      <c r="L7998" s="28">
        <f>IF('Base de datos cruda'!L7998&lt;0,,'Base de datos cruda'!L7998)</f>
        <v>10.66</v>
      </c>
      <c r="M7998" s="28" t="str">
        <f>IF(TRIM(PROPER('Base de datos cruda'!M7998))="High","Alto",IF(TRIM(PROPER('Base de datos cruda'!M7998))="Medium","Medio","Bajo"))</f>
        <v>Bajo</v>
      </c>
      <c r="N7998" s="29">
        <v>60.8</v>
      </c>
      <c r="O7998" s="32">
        <f t="shared" si="1"/>
        <v>60.8</v>
      </c>
      <c r="P7998" s="33">
        <f t="shared" si="2"/>
        <v>16.96</v>
      </c>
      <c r="Q7998" s="34">
        <f t="shared" si="3"/>
        <v>1.055459272</v>
      </c>
      <c r="R7998" s="35" t="str">
        <f t="shared" si="4"/>
        <v>Medio</v>
      </c>
      <c r="S7998" s="35" t="str">
        <f>IF(O7998="","",IF(O7998&gt;AVERAGE('Base de datos limpia'!$O$2:$O$8001),"Alto","Normal"))
</f>
        <v>Normal</v>
      </c>
      <c r="T7998" s="35" t="str">
        <f t="shared" si="5"/>
        <v>Gamer intensivo</v>
      </c>
      <c r="U7998" s="35"/>
    </row>
    <row r="7999">
      <c r="A7999" s="28">
        <v>7998.0</v>
      </c>
      <c r="B7999" s="28">
        <v>20.0</v>
      </c>
      <c r="C7999" s="28" t="str">
        <f>TRIM(PROPER('Base de datos cruda'!C7999))</f>
        <v>Male</v>
      </c>
      <c r="D7999" s="28">
        <v>2.87</v>
      </c>
      <c r="E7999" s="28">
        <v>8.51</v>
      </c>
      <c r="F7999" s="28">
        <v>8.62</v>
      </c>
      <c r="G7999" s="28">
        <v>67.3</v>
      </c>
      <c r="H7999" s="28" t="str">
        <f>TRIM(PROPER('Base de datos cruda'!H7999))</f>
        <v>Fps</v>
      </c>
      <c r="I7999" s="28">
        <v>2.36</v>
      </c>
      <c r="J7999" s="28">
        <v>6.4</v>
      </c>
      <c r="K7999" s="28">
        <v>305.0</v>
      </c>
      <c r="L7999" s="28">
        <f>IF('Base de datos cruda'!L7999&lt;0,,'Base de datos cruda'!L7999)</f>
        <v>6.42</v>
      </c>
      <c r="M7999" s="28" t="str">
        <f>IF(TRIM(PROPER('Base de datos cruda'!M7999))="High","Alto",IF(TRIM(PROPER('Base de datos cruda'!M7999))="Medium","Medio","Bajo"))</f>
        <v>Medio</v>
      </c>
      <c r="N7999" s="29">
        <v>90.28</v>
      </c>
      <c r="O7999" s="32">
        <f t="shared" si="1"/>
        <v>90.28</v>
      </c>
      <c r="P7999" s="33">
        <f t="shared" si="2"/>
        <v>9.27</v>
      </c>
      <c r="Q7999" s="34">
        <f t="shared" si="3"/>
        <v>2.965156794</v>
      </c>
      <c r="R7999" s="35" t="str">
        <f t="shared" si="4"/>
        <v>Alto</v>
      </c>
      <c r="S7999" s="35" t="str">
        <f>IF(O7999="","",IF(O7999&gt;AVERAGE('Base de datos limpia'!$O$2:$O$8001),"Alto","Normal"))
</f>
        <v>Alto</v>
      </c>
      <c r="T7999" s="35" t="str">
        <f t="shared" si="5"/>
        <v>Gamer intensivo</v>
      </c>
      <c r="U7999" s="35"/>
    </row>
    <row r="8000">
      <c r="A8000" s="28">
        <v>7999.0</v>
      </c>
      <c r="B8000" s="28">
        <v>22.0</v>
      </c>
      <c r="C8000" s="28" t="str">
        <f>TRIM(PROPER('Base de datos cruda'!C8000))</f>
        <v>Female</v>
      </c>
      <c r="D8000" s="28">
        <v>0.98</v>
      </c>
      <c r="E8000" s="28">
        <v>2.99</v>
      </c>
      <c r="F8000" s="28">
        <v>7.29</v>
      </c>
      <c r="G8000" s="28">
        <v>61.13</v>
      </c>
      <c r="H8000" s="28" t="str">
        <f>TRIM(PROPER('Base de datos cruda'!H8000))</f>
        <v>Fps</v>
      </c>
      <c r="I8000" s="28">
        <v>2.02</v>
      </c>
      <c r="J8000" s="28">
        <v>4.57</v>
      </c>
      <c r="K8000" s="28">
        <v>325.36</v>
      </c>
      <c r="L8000" s="28">
        <f>IF('Base de datos cruda'!L8000&lt;0,,'Base de datos cruda'!L8000)</f>
        <v>2.14</v>
      </c>
      <c r="M8000" s="28" t="str">
        <f>IF(TRIM(PROPER('Base de datos cruda'!M8000))="High","Alto",IF(TRIM(PROPER('Base de datos cruda'!M8000))="Medium","Medio","Bajo"))</f>
        <v>Medio</v>
      </c>
      <c r="N8000" s="29">
        <v>56.33</v>
      </c>
      <c r="O8000" s="32">
        <f t="shared" si="1"/>
        <v>56.33</v>
      </c>
      <c r="P8000" s="33">
        <f t="shared" si="2"/>
        <v>5.55</v>
      </c>
      <c r="Q8000" s="34">
        <f t="shared" si="3"/>
        <v>3.051020408</v>
      </c>
      <c r="R8000" s="35" t="str">
        <f t="shared" si="4"/>
        <v>Medio</v>
      </c>
      <c r="S8000" s="35" t="str">
        <f>IF(O8000="","",IF(O8000&gt;AVERAGE('Base de datos limpia'!$O$2:$O$8001),"Alto","Normal"))
</f>
        <v>Normal</v>
      </c>
      <c r="T8000" s="35" t="str">
        <f t="shared" si="5"/>
        <v>Gamer casual</v>
      </c>
      <c r="U8000" s="35"/>
    </row>
    <row r="8001">
      <c r="A8001" s="28">
        <v>8000.0</v>
      </c>
      <c r="B8001" s="28">
        <v>18.0</v>
      </c>
      <c r="C8001" s="28" t="str">
        <f>TRIM(PROPER('Base de datos cruda'!C8001))</f>
        <v>Female</v>
      </c>
      <c r="D8001" s="28">
        <v>1.73</v>
      </c>
      <c r="E8001" s="28">
        <v>8.75</v>
      </c>
      <c r="F8001" s="28">
        <v>7.65</v>
      </c>
      <c r="G8001" s="28">
        <v>78.68</v>
      </c>
      <c r="H8001" s="28" t="str">
        <f>TRIM(PROPER('Base de datos cruda'!H8001))</f>
        <v>Rpg</v>
      </c>
      <c r="I8001" s="28">
        <v>4.03</v>
      </c>
      <c r="J8001" s="28">
        <v>6.33</v>
      </c>
      <c r="K8001" s="28">
        <v>302.25</v>
      </c>
      <c r="L8001" s="28">
        <f>IF('Base de datos cruda'!L8001&lt;0,,'Base de datos cruda'!L8001)</f>
        <v>4.05</v>
      </c>
      <c r="M8001" s="28" t="str">
        <f>IF(TRIM(PROPER('Base de datos cruda'!M8001))="High","Alto",IF(TRIM(PROPER('Base de datos cruda'!M8001))="Medium","Medio","Bajo"))</f>
        <v>Medio</v>
      </c>
      <c r="N8001" s="29">
        <v>100.0</v>
      </c>
      <c r="O8001" s="32">
        <f t="shared" si="1"/>
        <v>100</v>
      </c>
      <c r="P8001" s="33">
        <f t="shared" si="2"/>
        <v>8.06</v>
      </c>
      <c r="Q8001" s="34">
        <f t="shared" si="3"/>
        <v>5.057803468</v>
      </c>
      <c r="R8001" s="35" t="str">
        <f t="shared" si="4"/>
        <v>Alto</v>
      </c>
      <c r="S8001" s="35" t="str">
        <f>IF(O8001="","",IF(O8001&gt;AVERAGE('Base de datos limpia'!$O$2:$O$8001),"Alto","Normal"))
</f>
        <v>Alto</v>
      </c>
      <c r="T8001" s="35" t="str">
        <f t="shared" si="5"/>
        <v>Gamer intensivo</v>
      </c>
      <c r="U8001" s="35"/>
    </row>
  </sheetData>
  <conditionalFormatting sqref="O1:O8001">
    <cfRule type="containsBlanks" dxfId="0" priority="1">
      <formula>LEN(TRIM(O1))=0</formula>
    </cfRule>
  </conditionalFormatting>
  <conditionalFormatting sqref="O1:O8001">
    <cfRule type="containsBlanks" dxfId="0" priority="2">
      <formula>LEN(TRIM(O1))=0</formula>
    </cfRule>
  </conditionalFormatting>
  <conditionalFormatting sqref="O2:O8001">
    <cfRule type="expression" dxfId="1" priority="3">
      <formula>O2&gt;AVERAGE($O$2:$O$8001)</formula>
    </cfRule>
  </conditionalFormatting>
  <dataValidations>
    <dataValidation type="list" allowBlank="1" showErrorMessage="1" sqref="H2:H8001">
      <formula1>"Casual,Fps,Rpg"</formula1>
    </dataValidation>
    <dataValidation type="decimal" allowBlank="1" showDropDown="1" sqref="D2:D8001">
      <formula1>0.0</formula1>
      <formula2>8.0</formula2>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5"/>
    <col customWidth="1" min="3" max="3" width="33.88"/>
    <col customWidth="1" min="4" max="4" width="18.75"/>
    <col customWidth="1" min="5" max="5" width="17.25"/>
    <col customWidth="1" min="6" max="6" width="26.13"/>
  </cols>
  <sheetData>
    <row r="2"/>
    <row r="3"/>
    <row r="4"/>
    <row r="5"/>
    <row r="6"/>
    <row r="7"/>
    <row r="11" ht="22.5" customHeight="1">
      <c r="B11" s="36" t="s">
        <v>68</v>
      </c>
      <c r="C11" s="37" t="s">
        <v>69</v>
      </c>
      <c r="D11" s="36" t="s">
        <v>70</v>
      </c>
      <c r="F11" s="4" t="s">
        <v>71</v>
      </c>
      <c r="G11" s="38">
        <f>AVERAGE('Base de datos limpia'!O2:O8001)</f>
        <v>65.50258456</v>
      </c>
    </row>
    <row r="12" ht="22.5" customHeight="1">
      <c r="B12" s="39">
        <v>1.0</v>
      </c>
      <c r="C12" s="40">
        <f t="array" ref="C12">INDEX('Base de datos limpia'!A$2:A$8001,MATCH(LARGE('Base de datos limpia'!N$2:N$8001,1),'Base de datos limpia'!N$2:N$8001,0))</f>
        <v>4391</v>
      </c>
      <c r="D12" s="41">
        <f>LARGE('Base de datos limpia'!N$2:N$8001,1)</f>
        <v>118.6329358</v>
      </c>
      <c r="F12" s="4" t="s">
        <v>72</v>
      </c>
      <c r="G12" s="38">
        <f>MAX('Base de datos limpia'!O2:O8001)</f>
        <v>100</v>
      </c>
    </row>
    <row r="13" ht="22.5" customHeight="1">
      <c r="B13" s="39">
        <v>2.0</v>
      </c>
      <c r="C13" s="40">
        <f t="array" ref="C13">INDEX('Base de datos limpia'!A$2:A$8001,MATCH(LARGE('Base de datos limpia'!N$2:N$8001,2),'Base de datos limpia'!N$2:N$8001,0))</f>
        <v>426</v>
      </c>
      <c r="D13" s="41">
        <f>LARGE('Base de datos limpia'!N$2:N$8001,2)</f>
        <v>112.1697742</v>
      </c>
      <c r="F13" s="4" t="s">
        <v>73</v>
      </c>
      <c r="G13" s="42">
        <f>AVERAGE('Base de datos limpia'!D2:D8001)</f>
        <v>4.0857725</v>
      </c>
    </row>
    <row r="14" ht="22.5" customHeight="1">
      <c r="B14" s="39">
        <v>3.0</v>
      </c>
      <c r="C14" s="40">
        <f t="array" ref="C14">INDEX('Base de datos limpia'!A$2:A$8001,MATCH(LARGE('Base de datos limpia'!N$2:N$8001,3),'Base de datos limpia'!N$2:N$8001,0))</f>
        <v>7347</v>
      </c>
      <c r="D14" s="41">
        <f>LARGE('Base de datos limpia'!N$2:N$8001,3)</f>
        <v>111.449774</v>
      </c>
      <c r="F14" s="4" t="s">
        <v>74</v>
      </c>
      <c r="G14" s="43">
        <f>COUNTIF('Base de datos limpia'!$S$2:$S$8001,"Alto")/COUNTA('Base de datos limpia'!$S$2:$S$8001)</f>
        <v>0.5075</v>
      </c>
    </row>
    <row r="15" ht="22.5" customHeight="1">
      <c r="B15" s="39">
        <v>4.0</v>
      </c>
      <c r="C15" s="40">
        <f t="array" ref="C15">INDEX('Base de datos limpia'!A$2:A$8001,MATCH(LARGE('Base de datos limpia'!N$2:N$8001,4),'Base de datos limpia'!N$2:N$8001,0))</f>
        <v>853</v>
      </c>
      <c r="D15" s="41">
        <f>LARGE('Base de datos limpia'!N$2:N$8001,4)</f>
        <v>111.0220962</v>
      </c>
    </row>
    <row r="16" ht="22.5" customHeight="1">
      <c r="B16" s="39">
        <v>5.0</v>
      </c>
      <c r="C16" s="40">
        <f t="array" ref="C16">INDEX('Base de datos limpia'!A$2:A$8001,MATCH(LARGE('Base de datos limpia'!N$2:N$8001,5),'Base de datos limpia'!N$2:N$8001,0))</f>
        <v>7832</v>
      </c>
      <c r="D16" s="41">
        <f>LARGE('Base de datos limpia'!N$2:N$8001,5)</f>
        <v>110.5497914</v>
      </c>
    </row>
    <row r="17" ht="57.0" customHeight="1">
      <c r="B17" s="44"/>
      <c r="C17" s="45" t="s">
        <v>75</v>
      </c>
      <c r="D17" s="46"/>
    </row>
    <row r="20" ht="22.5" customHeight="1">
      <c r="B20" s="37" t="s">
        <v>76</v>
      </c>
      <c r="C20" s="47" t="s">
        <v>77</v>
      </c>
      <c r="F20" s="4" t="s">
        <v>78</v>
      </c>
      <c r="G20" s="9" t="s">
        <v>79</v>
      </c>
    </row>
    <row r="21" ht="22.5" customHeight="1">
      <c r="B21" s="39" t="s">
        <v>45</v>
      </c>
      <c r="C21" s="48">
        <f>AVERAGEIF('Base de datos limpia'!H2:H8001,"Fps",'Base de datos limpia'!O2:O8001)</f>
        <v>65.56879513</v>
      </c>
      <c r="F21" s="4" t="s">
        <v>66</v>
      </c>
      <c r="G21" s="49">
        <f>COUNTIF('Base de datos limpia'!M2:M8001,"Bajo")</f>
        <v>2743</v>
      </c>
    </row>
    <row r="22" ht="22.5" customHeight="1">
      <c r="B22" s="39" t="s">
        <v>51</v>
      </c>
      <c r="C22" s="48">
        <f>AVERAGEIF('Base de datos limpia'!H2:H8001,"Rpg",'Base de datos limpia'!O2:O8001)</f>
        <v>65.39377289</v>
      </c>
      <c r="F22" s="4" t="s">
        <v>67</v>
      </c>
      <c r="G22" s="49">
        <f>COUNTIF('Base de datos limpia'!M2:M8001,"Medio")</f>
        <v>4247</v>
      </c>
    </row>
    <row r="23" ht="22.5" customHeight="1">
      <c r="B23" s="39" t="s">
        <v>47</v>
      </c>
      <c r="C23" s="48">
        <f>AVERAGEIF('Base de datos limpia'!H2:H8001,"Casual",'Base de datos limpia'!O2:O8001)</f>
        <v>65.52400161</v>
      </c>
      <c r="F23" s="4" t="s">
        <v>65</v>
      </c>
      <c r="G23" s="49">
        <f>COUNTIF('Base de datos limpia'!M2:M8001,"Alto")</f>
        <v>1010</v>
      </c>
    </row>
    <row r="26">
      <c r="B26" s="50" t="s">
        <v>80</v>
      </c>
      <c r="C26" s="51"/>
    </row>
    <row r="27">
      <c r="B27" s="4" t="s">
        <v>81</v>
      </c>
      <c r="C27" s="4" t="s">
        <v>82</v>
      </c>
    </row>
    <row r="28">
      <c r="B28" s="4">
        <v>10.0</v>
      </c>
      <c r="C28" s="38">
        <f t="array" ref="C28">XLOOKUP(B28,'Base de datos limpia'!A2:A8001, 'Base de datos limpia'!O2:O8001)</f>
        <v>82.3492355</v>
      </c>
    </row>
    <row r="30">
      <c r="C30" s="28"/>
    </row>
  </sheetData>
  <mergeCells count="1">
    <mergeCell ref="B26:C26"/>
  </mergeCells>
  <dataValidations>
    <dataValidation type="custom" allowBlank="1" showDropDown="1" sqref="D12:D17 C21:C23">
      <formula1>AND(ISNUMBER(C12),(NOT(OR(NOT(ISERROR(DATEVALUE(C12))), AND(ISNUMBER(C12), LEFT(CELL("format", C12))="D")))))</formula1>
    </dataValidation>
  </dataValidations>
  <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88"/>
    <col customWidth="1" min="2" max="2" width="8.75"/>
    <col customWidth="1" min="3" max="3" width="39.38"/>
    <col customWidth="1" min="4" max="4" width="3.63"/>
    <col customWidth="1" min="5" max="5" width="36.88"/>
  </cols>
  <sheetData>
    <row r="1">
      <c r="A1" s="52" t="s">
        <v>83</v>
      </c>
    </row>
    <row r="2">
      <c r="A2" s="53" t="s">
        <v>84</v>
      </c>
    </row>
    <row r="4">
      <c r="A4" s="54" t="s">
        <v>71</v>
      </c>
      <c r="B4" s="55">
        <f>Analisis!G11</f>
        <v>65.50258456</v>
      </c>
    </row>
    <row r="5">
      <c r="A5" s="56" t="s">
        <v>85</v>
      </c>
      <c r="B5" s="57">
        <f>Analisis!G12</f>
        <v>100</v>
      </c>
    </row>
    <row r="6">
      <c r="A6" s="56" t="s">
        <v>86</v>
      </c>
      <c r="B6" s="58">
        <f>Analisis!G13</f>
        <v>4.0857725</v>
      </c>
    </row>
    <row r="7">
      <c r="A7" s="59" t="s">
        <v>87</v>
      </c>
      <c r="B7" s="60">
        <f>Analisis!G14</f>
        <v>0.5075</v>
      </c>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30" ht="75.0" customHeight="1">
      <c r="A30" s="62" t="s">
        <v>88</v>
      </c>
      <c r="C30" s="62" t="s">
        <v>89</v>
      </c>
      <c r="D30" s="63"/>
      <c r="E30" s="62" t="s">
        <v>90</v>
      </c>
    </row>
  </sheetData>
  <drawing r:id="rId1"/>
  <tableParts count="1">
    <tablePart r:id="rId3"/>
  </tableParts>
</worksheet>
</file>